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customProperty12.bin" ContentType="application/vnd.openxmlformats-officedocument.spreadsheetml.customProperty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ustomProperty11.bin" ContentType="application/vnd.openxmlformats-officedocument.spreadsheetml.customProperty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omments3.xml" ContentType="application/vnd.openxmlformats-officedocument.spreadsheetml.comments+xml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omments2.xml" ContentType="application/vnd.openxmlformats-officedocument.spreadsheetml.comments+xml"/>
  <Override PartName="/xl/customProperty5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3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2\To File 2022 CBR\"/>
    </mc:Choice>
  </mc:AlternateContent>
  <bookViews>
    <workbookView xWindow="10995" yWindow="840" windowWidth="8205" windowHeight="5160" tabRatio="795"/>
  </bookViews>
  <sheets>
    <sheet name="Lead" sheetId="163" r:id="rId1"/>
    <sheet name="E &amp; G RB" sheetId="103" r:id="rId2"/>
    <sheet name="2022 Dec BS" sheetId="181" r:id="rId3"/>
    <sheet name="2021 Dec BS" sheetId="182" r:id="rId4"/>
    <sheet name="2022 Dec IS " sheetId="69" r:id="rId5"/>
    <sheet name="SAP DL Downld" sheetId="174" r:id="rId6"/>
    <sheet name="Meter Count" sheetId="167" r:id="rId7"/>
    <sheet name="Electric" sheetId="171" r:id="rId8"/>
    <sheet name="Gas" sheetId="172" r:id="rId9"/>
    <sheet name="Elect. Customer Counts Pg 10a " sheetId="165" r:id="rId10"/>
    <sheet name="Gas Customer Counts Pg 10b" sheetId="166" r:id="rId11"/>
  </sheets>
  <externalReferences>
    <externalReference r:id="rId12"/>
    <externalReference r:id="rId13"/>
    <externalReference r:id="rId14"/>
  </externalReferences>
  <definedNames>
    <definedName name="__123Graph_D" localSheetId="2" hidden="1">#REF!</definedName>
    <definedName name="__123Graph_D" hidden="1">#REF!</definedName>
    <definedName name="__123Graph_ECURRENT" localSheetId="2" hidden="1">[1]ConsolidatingPL!#REF!</definedName>
    <definedName name="__123Graph_ECURRENT" hidden="1">[1]ConsolidatingPL!#REF!</definedName>
    <definedName name="_Fill" localSheetId="2" hidden="1">#REF!</definedName>
    <definedName name="_Fill" hidden="1">#REF!</definedName>
    <definedName name="_xlnm._FilterDatabase" localSheetId="3" hidden="1">'2021 Dec BS'!$A$8:$XEK$1767</definedName>
    <definedName name="_xlnm._FilterDatabase" localSheetId="2" hidden="1">'2022 Dec BS'!$A$8:$XEK$1814</definedName>
    <definedName name="_xlnm._FilterDatabase" localSheetId="1" hidden="1">'E &amp; G RB'!$A$43:$D$43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Order1">255</definedName>
    <definedName name="_Order2">255</definedName>
    <definedName name="_six6" localSheetId="3" hidden="1">{#N/A,#N/A,FALSE,"CRPT";#N/A,#N/A,FALSE,"TREND";#N/A,#N/A,FALSE,"%Curve"}</definedName>
    <definedName name="_six6" hidden="1">{#N/A,#N/A,FALSE,"CRPT";#N/A,#N/A,FALSE,"TREND";#N/A,#N/A,FALSE,"%Curve"}</definedName>
    <definedName name="_Sort" localSheetId="2" hidden="1">#REF!</definedName>
    <definedName name="_Sort" hidden="1">#REF!</definedName>
    <definedName name="_www1" localSheetId="3" hidden="1">{#N/A,#N/A,FALSE,"schA"}</definedName>
    <definedName name="_www1" hidden="1">{#N/A,#N/A,FALSE,"schA"}</definedName>
    <definedName name="a" localSheetId="3" hidden="1">{#N/A,#N/A,FALSE,"Coversheet";#N/A,#N/A,FALSE,"QA"}</definedName>
    <definedName name="a" hidden="1">{#N/A,#N/A,FALSE,"Coversheet";#N/A,#N/A,FALSE,"QA"}</definedName>
    <definedName name="AS2DocOpenMode">"AS2DocumentEdit"</definedName>
    <definedName name="b" localSheetId="3" hidden="1">{#N/A,#N/A,FALSE,"Coversheet";#N/A,#N/A,FALSE,"QA"}</definedName>
    <definedName name="b" hidden="1">{#N/A,#N/A,FALSE,"Coversheet";#N/A,#N/A,FALSE,"QA"}</definedName>
    <definedName name="CBWorkbookPriority">-2060790043</definedName>
    <definedName name="DELETE01" localSheetId="3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hidden="1">{#N/A,#N/A,FALSE,"Coversheet";#N/A,#N/A,FALSE,"QA"}</definedName>
    <definedName name="DFIT" localSheetId="3" hidden="1">{#N/A,#N/A,FALSE,"Coversheet";#N/A,#N/A,FALSE,"QA"}</definedName>
    <definedName name="DFIT" hidden="1">{#N/A,#N/A,FALSE,"Coversheet";#N/A,#N/A,FALSE,"QA"}</definedName>
    <definedName name="ee" localSheetId="3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3" hidden="1">{#N/A,#N/A,FALSE,"Summ";#N/A,#N/A,FALSE,"General"}</definedName>
    <definedName name="Estimate" hidden="1">{#N/A,#N/A,FALSE,"Summ";#N/A,#N/A,FALSE,"General"}</definedName>
    <definedName name="ex" localSheetId="3" hidden="1">{#N/A,#N/A,FALSE,"Summ";#N/A,#N/A,FALSE,"General"}</definedName>
    <definedName name="ex" hidden="1">{#N/A,#N/A,FALSE,"Summ";#N/A,#N/A,FALSE,"General"}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hidden="1">{#N/A,#N/A,FALSE,"Month ";#N/A,#N/A,FALSE,"YTD";#N/A,#N/A,FALSE,"12 mo ended"}</definedName>
    <definedName name="GasRBLine" localSheetId="3">'2021 Dec BS'!$X$8:$X$1252</definedName>
    <definedName name="GasRBLine" localSheetId="2">'2022 Dec BS'!$X$8:$X$1833</definedName>
    <definedName name="HTML_CodePage">1252</definedName>
    <definedName name="HTML_Title">"Total North America"</definedName>
    <definedName name="inctaxrate">0.4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>1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iller" localSheetId="3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3" hidden="1">{#N/A,#N/A,FALSE,"Summ";#N/A,#N/A,FALSE,"General"}</definedName>
    <definedName name="new" hidden="1">{#N/A,#N/A,FALSE,"Summ";#N/A,#N/A,FALSE,"General"}</definedName>
    <definedName name="Number_of_Payments" localSheetId="3">MATCH(0.01,End_Bal,-1)+1</definedName>
    <definedName name="Number_of_Payments" localSheetId="2">MATCH(0.01,End_Bal,-1)+1</definedName>
    <definedName name="Number_of_Payments">MATCH(0.01,End_Bal,-1)+1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rint_Area_Reset">#N/A</definedName>
    <definedName name="qqq" localSheetId="3" hidden="1">{#N/A,#N/A,FALSE,"schA"}</definedName>
    <definedName name="qqq" hidden="1">{#N/A,#N/A,FALSE,"schA"}</definedName>
    <definedName name="re" localSheetId="3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six" localSheetId="3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3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3" hidden="1">{#N/A,#N/A,FALSE,"Summ";#N/A,#N/A,FALSE,"General"}</definedName>
    <definedName name="TEMP" hidden="1">{#N/A,#N/A,FALSE,"Summ";#N/A,#N/A,FALSE,"General"}</definedName>
    <definedName name="Temp1" localSheetId="3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localSheetId="2" hidden="1">#REF!</definedName>
    <definedName name="Transfer" hidden="1">#REF!</definedName>
    <definedName name="Transfers" localSheetId="2" hidden="1">#REF!</definedName>
    <definedName name="Transfers" hidden="1">#REF!</definedName>
    <definedName name="u" localSheetId="3" hidden="1">{#N/A,#N/A,FALSE,"Summ";#N/A,#N/A,FALSE,"General"}</definedName>
    <definedName name="u" hidden="1">{#N/A,#N/A,FALSE,"Summ";#N/A,#N/A,FALSE,"General"}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we" localSheetId="3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3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3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3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hidden="1">{#N/A,#N/A,FALSE,"7617 Fab";#N/A,#N/A,FALSE,"7617 NSK"}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hidden="1">{#N/A,#N/A,FALSE,"Summ";#N/A,#N/A,FALSE,"General"}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3" hidden="1">{#N/A,#N/A,FALSE,"schA"}</definedName>
    <definedName name="www" hidden="1">{#N/A,#N/A,FALSE,"schA"}</definedName>
    <definedName name="XXXX" localSheetId="3" hidden="1">{#N/A,#N/A,FALSE,"2002 Small Tool OH";#N/A,#N/A,FALSE,"QA"}</definedName>
    <definedName name="XXXX" hidden="1">{#N/A,#N/A,FALSE,"2002 Small Tool OH";#N/A,#N/A,FALSE,"QA"}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_2334DAF2_F92A_4F64_8BCA_D8CF0F89B21C_.wvu.PrintArea" localSheetId="9">'Elect. Customer Counts Pg 10a '!$B$1:$J$53</definedName>
    <definedName name="Z_35584FC9_E0EF_4D54_AEC5_A721F3358284_.wvu.PrintArea" localSheetId="9">'Elect. Customer Counts Pg 10a '!$B$1:$J$53</definedName>
    <definedName name="Z_47D0F261_F43B_4751_8C61_1FB1BD5F2805_.wvu.PrintArea" localSheetId="9">'Elect. Customer Counts Pg 10a '!$B$1:$J$53</definedName>
    <definedName name="Z_49153C58_1CF3_499A_A2AA_3AC07FAD1405_.wvu.PrintArea" localSheetId="9">'Elect. Customer Counts Pg 10a '!$B$1:$J$53</definedName>
    <definedName name="Z_B9AD8F6D_DA71_409D_9D5B_33F3A1818990_.wvu.PrintArea" localSheetId="9">'Elect. Customer Counts Pg 10a '!$B$1:$J$53</definedName>
    <definedName name="Z_EB6D400B_3175_492E_99DF_E9CF317CF31F_.wvu.PrintArea" localSheetId="9">'Elect. Customer Counts Pg 10a '!$B$1:$J$53</definedName>
  </definedNames>
  <calcPr calcId="162913"/>
</workbook>
</file>

<file path=xl/calcChain.xml><?xml version="1.0" encoding="utf-8"?>
<calcChain xmlns="http://schemas.openxmlformats.org/spreadsheetml/2006/main">
  <c r="T1816" i="181" l="1"/>
  <c r="T1153" i="181"/>
  <c r="D12" i="103" l="1"/>
  <c r="S163" i="172"/>
  <c r="S783" i="171"/>
  <c r="S475" i="171"/>
  <c r="S102" i="172"/>
  <c r="S583" i="171"/>
  <c r="D1808" i="167"/>
  <c r="C6" i="69"/>
  <c r="B6" i="69"/>
  <c r="BD1593" i="181"/>
  <c r="BD1577" i="181"/>
  <c r="BD1569" i="181"/>
  <c r="BD1561" i="181"/>
  <c r="BD1545" i="181"/>
  <c r="V1521" i="181"/>
  <c r="BD1465" i="181"/>
  <c r="BD1449" i="181"/>
  <c r="BD1441" i="181"/>
  <c r="BD1425" i="181"/>
  <c r="BD1417" i="181"/>
  <c r="BD1409" i="181"/>
  <c r="BD1401" i="181"/>
  <c r="V1385" i="181"/>
  <c r="V1377" i="181"/>
  <c r="BD1329" i="181"/>
  <c r="V1289" i="181"/>
  <c r="D38" i="103" s="1"/>
  <c r="V1273" i="181"/>
  <c r="D26" i="103" s="1"/>
  <c r="BD1257" i="181"/>
  <c r="V1217" i="181"/>
  <c r="AJ1217" i="181"/>
  <c r="V1201" i="181"/>
  <c r="V1193" i="181"/>
  <c r="BD1081" i="181"/>
  <c r="BD1057" i="181"/>
  <c r="BD1049" i="181"/>
  <c r="BD1025" i="181"/>
  <c r="Y969" i="181"/>
  <c r="AV969" i="181"/>
  <c r="BD929" i="181"/>
  <c r="BD905" i="181"/>
  <c r="V801" i="181"/>
  <c r="BD745" i="181"/>
  <c r="BD737" i="181"/>
  <c r="BD481" i="181"/>
  <c r="BD473" i="181"/>
  <c r="BD457" i="181"/>
  <c r="BD441" i="181"/>
  <c r="V409" i="181"/>
  <c r="V401" i="181"/>
  <c r="V385" i="181"/>
  <c r="AI385" i="181"/>
  <c r="BD361" i="181"/>
  <c r="BD353" i="181"/>
  <c r="BD345" i="181"/>
  <c r="BD337" i="181"/>
  <c r="BD329" i="181"/>
  <c r="BD321" i="181"/>
  <c r="BD305" i="181"/>
  <c r="BD289" i="181"/>
  <c r="BD281" i="181"/>
  <c r="BD273" i="181"/>
  <c r="BD265" i="181"/>
  <c r="BD257" i="181"/>
  <c r="BD241" i="181"/>
  <c r="BD233" i="181"/>
  <c r="BD225" i="181"/>
  <c r="Y153" i="181"/>
  <c r="AV153" i="181" s="1"/>
  <c r="Y145" i="181"/>
  <c r="AV145" i="181" s="1"/>
  <c r="V129" i="181"/>
  <c r="V121" i="181"/>
  <c r="Y113" i="181"/>
  <c r="AF105" i="181"/>
  <c r="BA105" i="181" s="1"/>
  <c r="BD97" i="181"/>
  <c r="V89" i="181"/>
  <c r="AN89" i="181" s="1"/>
  <c r="BD81" i="181"/>
  <c r="BD73" i="181"/>
  <c r="AD49" i="181"/>
  <c r="AY49" i="181" s="1"/>
  <c r="V41" i="181"/>
  <c r="AP41" i="181" s="1"/>
  <c r="AF33" i="181"/>
  <c r="BA33" i="181" s="1"/>
  <c r="V25" i="181"/>
  <c r="D14" i="103" s="1"/>
  <c r="AF17" i="181"/>
  <c r="BA17" i="181"/>
  <c r="BD1817" i="181"/>
  <c r="S1816" i="181"/>
  <c r="R1816" i="181"/>
  <c r="Q1816" i="181"/>
  <c r="P1816" i="181"/>
  <c r="O1816" i="181"/>
  <c r="N1816" i="181"/>
  <c r="M1816" i="181"/>
  <c r="L1816" i="181"/>
  <c r="K1816" i="181"/>
  <c r="J1816" i="181"/>
  <c r="I1816" i="181"/>
  <c r="H1816" i="181"/>
  <c r="AP1815" i="181"/>
  <c r="AO1815" i="181"/>
  <c r="AN1815" i="181"/>
  <c r="AK1815" i="181"/>
  <c r="AI1815" i="181"/>
  <c r="AF1815" i="181"/>
  <c r="BA1815" i="181" s="1"/>
  <c r="AE1815" i="181"/>
  <c r="AZ1815" i="181" s="1"/>
  <c r="AD1815" i="181"/>
  <c r="AG1815" i="181" s="1"/>
  <c r="AA1815" i="181"/>
  <c r="AX1815" i="181" s="1"/>
  <c r="Y1815" i="181"/>
  <c r="AV1815" i="181" s="1"/>
  <c r="BD1815" i="181"/>
  <c r="B1815" i="181"/>
  <c r="BD1814" i="181"/>
  <c r="BA1814" i="181"/>
  <c r="AP1814" i="181"/>
  <c r="AO1814" i="181"/>
  <c r="AQ1814" i="181" s="1"/>
  <c r="AN1814" i="181"/>
  <c r="AK1814" i="181"/>
  <c r="AI1814" i="181"/>
  <c r="AF1814" i="181"/>
  <c r="AE1814" i="181"/>
  <c r="AZ1814" i="181" s="1"/>
  <c r="AD1814" i="181"/>
  <c r="AA1814" i="181"/>
  <c r="AX1814" i="181" s="1"/>
  <c r="Z1814" i="181"/>
  <c r="AW1814" i="181" s="1"/>
  <c r="Y1814" i="181"/>
  <c r="AV1814" i="181" s="1"/>
  <c r="V1814" i="181"/>
  <c r="B1814" i="181"/>
  <c r="BD1813" i="181"/>
  <c r="AP1813" i="181"/>
  <c r="AO1813" i="181"/>
  <c r="AN1813" i="181"/>
  <c r="AK1813" i="181"/>
  <c r="AI1813" i="181"/>
  <c r="AF1813" i="181"/>
  <c r="BA1813" i="181"/>
  <c r="AE1813" i="181"/>
  <c r="AZ1813" i="181" s="1"/>
  <c r="AD1813" i="181"/>
  <c r="AY1813" i="181" s="1"/>
  <c r="AA1813" i="181"/>
  <c r="AX1813" i="181" s="1"/>
  <c r="Y1813" i="181"/>
  <c r="AV1813" i="181" s="1"/>
  <c r="V1813" i="181"/>
  <c r="B1813" i="181"/>
  <c r="AW1812" i="181"/>
  <c r="AO1812" i="181"/>
  <c r="AN1812" i="181"/>
  <c r="AK1812" i="181"/>
  <c r="AJ1812" i="181"/>
  <c r="AI1812" i="181"/>
  <c r="AE1812" i="181"/>
  <c r="AZ1812" i="181" s="1"/>
  <c r="AD1812" i="181"/>
  <c r="AA1812" i="181"/>
  <c r="AX1812" i="181" s="1"/>
  <c r="Z1812" i="181"/>
  <c r="Y1812" i="181"/>
  <c r="AV1812" i="181" s="1"/>
  <c r="BD1812" i="181"/>
  <c r="B1812" i="181"/>
  <c r="BD1811" i="181"/>
  <c r="AP1811" i="181"/>
  <c r="AO1811" i="181"/>
  <c r="AN1811" i="181"/>
  <c r="AK1811" i="181"/>
  <c r="AI1811" i="181"/>
  <c r="AF1811" i="181"/>
  <c r="BA1811" i="181" s="1"/>
  <c r="AE1811" i="181"/>
  <c r="AD1811" i="181"/>
  <c r="AY1811" i="181" s="1"/>
  <c r="AA1811" i="181"/>
  <c r="AX1811" i="181" s="1"/>
  <c r="Y1811" i="181"/>
  <c r="AV1811" i="181"/>
  <c r="Z1811" i="181"/>
  <c r="AW1811" i="181" s="1"/>
  <c r="B1811" i="181"/>
  <c r="AP1810" i="181"/>
  <c r="AN1810" i="181"/>
  <c r="AK1810" i="181"/>
  <c r="AJ1810" i="181"/>
  <c r="AI1810" i="181"/>
  <c r="AF1810" i="181"/>
  <c r="BA1810" i="181" s="1"/>
  <c r="AD1810" i="181"/>
  <c r="AY1810" i="181" s="1"/>
  <c r="AA1810" i="181"/>
  <c r="AX1810" i="181" s="1"/>
  <c r="Z1810" i="181"/>
  <c r="AW1810" i="181"/>
  <c r="Y1810" i="181"/>
  <c r="AV1810" i="181"/>
  <c r="BD1810" i="181"/>
  <c r="B1810" i="181"/>
  <c r="AP1809" i="181"/>
  <c r="AO1809" i="181"/>
  <c r="AK1809" i="181"/>
  <c r="AJ1809" i="181"/>
  <c r="AI1809" i="181"/>
  <c r="AF1809" i="181"/>
  <c r="BA1809" i="181" s="1"/>
  <c r="AE1809" i="181"/>
  <c r="AZ1809" i="181" s="1"/>
  <c r="AA1809" i="181"/>
  <c r="AX1809" i="181" s="1"/>
  <c r="Z1809" i="181"/>
  <c r="AW1809" i="181"/>
  <c r="Y1809" i="181"/>
  <c r="AV1809" i="181" s="1"/>
  <c r="V1809" i="181"/>
  <c r="AD1809" i="181"/>
  <c r="AY1809" i="181" s="1"/>
  <c r="B1809" i="181"/>
  <c r="AO1808" i="181"/>
  <c r="AN1808" i="181"/>
  <c r="AK1808" i="181"/>
  <c r="AJ1808" i="181"/>
  <c r="AI1808" i="181"/>
  <c r="AE1808" i="181"/>
  <c r="AZ1808" i="181" s="1"/>
  <c r="AD1808" i="181"/>
  <c r="AY1808" i="181" s="1"/>
  <c r="AA1808" i="181"/>
  <c r="AX1808" i="181"/>
  <c r="Z1808" i="181"/>
  <c r="AW1808" i="181" s="1"/>
  <c r="Y1808" i="181"/>
  <c r="AV1808" i="181" s="1"/>
  <c r="BD1808" i="181"/>
  <c r="B1808" i="181"/>
  <c r="AO1807" i="181"/>
  <c r="AN1807" i="181"/>
  <c r="AK1807" i="181"/>
  <c r="AJ1807" i="181"/>
  <c r="AI1807" i="181"/>
  <c r="AE1807" i="181"/>
  <c r="AZ1807" i="181" s="1"/>
  <c r="AD1807" i="181"/>
  <c r="AY1807" i="181" s="1"/>
  <c r="AA1807" i="181"/>
  <c r="AX1807" i="181" s="1"/>
  <c r="Z1807" i="181"/>
  <c r="AW1807" i="181" s="1"/>
  <c r="Y1807" i="181"/>
  <c r="AV1807" i="181"/>
  <c r="AF1807" i="181"/>
  <c r="B1807" i="181"/>
  <c r="AO1806" i="181"/>
  <c r="AN1806" i="181"/>
  <c r="AK1806" i="181"/>
  <c r="AJ1806" i="181"/>
  <c r="AI1806" i="181"/>
  <c r="AE1806" i="181"/>
  <c r="AZ1806" i="181" s="1"/>
  <c r="AD1806" i="181"/>
  <c r="AA1806" i="181"/>
  <c r="AX1806" i="181" s="1"/>
  <c r="Z1806" i="181"/>
  <c r="AW1806" i="181" s="1"/>
  <c r="Y1806" i="181"/>
  <c r="AV1806" i="181" s="1"/>
  <c r="BD1806" i="181"/>
  <c r="B1806" i="181"/>
  <c r="BD1805" i="181"/>
  <c r="AP1805" i="181"/>
  <c r="AO1805" i="181"/>
  <c r="AK1805" i="181"/>
  <c r="AJ1805" i="181"/>
  <c r="AI1805" i="181"/>
  <c r="AF1805" i="181"/>
  <c r="BA1805" i="181" s="1"/>
  <c r="AE1805" i="181"/>
  <c r="AZ1805" i="181" s="1"/>
  <c r="AA1805" i="181"/>
  <c r="AX1805" i="181" s="1"/>
  <c r="Z1805" i="181"/>
  <c r="AW1805" i="181" s="1"/>
  <c r="Y1805" i="181"/>
  <c r="AV1805" i="181" s="1"/>
  <c r="AD1805" i="181"/>
  <c r="B1805" i="181"/>
  <c r="AP1804" i="181"/>
  <c r="AO1804" i="181"/>
  <c r="AN1804" i="181"/>
  <c r="AK1804" i="181"/>
  <c r="AI1804" i="181"/>
  <c r="AF1804" i="181"/>
  <c r="BA1804" i="181" s="1"/>
  <c r="AE1804" i="181"/>
  <c r="AZ1804" i="181" s="1"/>
  <c r="AD1804" i="181"/>
  <c r="AA1804" i="181"/>
  <c r="AX1804" i="181" s="1"/>
  <c r="Y1804" i="181"/>
  <c r="AV1804" i="181" s="1"/>
  <c r="B1804" i="181"/>
  <c r="AO1803" i="181"/>
  <c r="AN1803" i="181"/>
  <c r="AK1803" i="181"/>
  <c r="AJ1803" i="181"/>
  <c r="AI1803" i="181"/>
  <c r="AF1803" i="181"/>
  <c r="BA1803" i="181" s="1"/>
  <c r="AE1803" i="181"/>
  <c r="AZ1803" i="181" s="1"/>
  <c r="AD1803" i="181"/>
  <c r="AY1803" i="181" s="1"/>
  <c r="AA1803" i="181"/>
  <c r="AX1803" i="181" s="1"/>
  <c r="Z1803" i="181"/>
  <c r="AW1803" i="181" s="1"/>
  <c r="Y1803" i="181"/>
  <c r="AV1803" i="181"/>
  <c r="V1803" i="181"/>
  <c r="B1803" i="181"/>
  <c r="AK1802" i="181"/>
  <c r="AJ1802" i="181"/>
  <c r="AI1802" i="181"/>
  <c r="AA1802" i="181"/>
  <c r="AX1802" i="181" s="1"/>
  <c r="Z1802" i="181"/>
  <c r="AW1802" i="181" s="1"/>
  <c r="Y1802" i="181"/>
  <c r="AV1802" i="181" s="1"/>
  <c r="B1802" i="181"/>
  <c r="AP1801" i="181"/>
  <c r="AO1801" i="181"/>
  <c r="AK1801" i="181"/>
  <c r="AJ1801" i="181"/>
  <c r="AI1801" i="181"/>
  <c r="AF1801" i="181"/>
  <c r="BA1801" i="181" s="1"/>
  <c r="AE1801" i="181"/>
  <c r="AZ1801" i="181" s="1"/>
  <c r="AA1801" i="181"/>
  <c r="AX1801" i="181" s="1"/>
  <c r="Z1801" i="181"/>
  <c r="AW1801" i="181" s="1"/>
  <c r="Y1801" i="181"/>
  <c r="AV1801" i="181" s="1"/>
  <c r="V1801" i="181"/>
  <c r="AD1801" i="181"/>
  <c r="B1801" i="181"/>
  <c r="AO1800" i="181"/>
  <c r="AN1800" i="181"/>
  <c r="AK1800" i="181"/>
  <c r="AJ1800" i="181"/>
  <c r="AI1800" i="181"/>
  <c r="AE1800" i="181"/>
  <c r="AZ1800" i="181" s="1"/>
  <c r="AD1800" i="181"/>
  <c r="AY1800" i="181" s="1"/>
  <c r="AA1800" i="181"/>
  <c r="AX1800" i="181" s="1"/>
  <c r="Z1800" i="181"/>
  <c r="AW1800" i="181" s="1"/>
  <c r="Y1800" i="181"/>
  <c r="AV1800" i="181" s="1"/>
  <c r="BD1800" i="181"/>
  <c r="B1800" i="181"/>
  <c r="AO1799" i="181"/>
  <c r="AN1799" i="181"/>
  <c r="AK1799" i="181"/>
  <c r="AJ1799" i="181"/>
  <c r="AI1799" i="181"/>
  <c r="AE1799" i="181"/>
  <c r="AZ1799" i="181" s="1"/>
  <c r="AD1799" i="181"/>
  <c r="AY1799" i="181" s="1"/>
  <c r="AA1799" i="181"/>
  <c r="AX1799" i="181"/>
  <c r="Z1799" i="181"/>
  <c r="AW1799" i="181" s="1"/>
  <c r="Y1799" i="181"/>
  <c r="AV1799" i="181" s="1"/>
  <c r="AF1799" i="181"/>
  <c r="B1799" i="181"/>
  <c r="AO1798" i="181"/>
  <c r="AN1798" i="181"/>
  <c r="AK1798" i="181"/>
  <c r="AJ1798" i="181"/>
  <c r="AI1798" i="181"/>
  <c r="AE1798" i="181"/>
  <c r="AZ1798" i="181" s="1"/>
  <c r="AD1798" i="181"/>
  <c r="AA1798" i="181"/>
  <c r="AX1798" i="181" s="1"/>
  <c r="Z1798" i="181"/>
  <c r="AW1798" i="181"/>
  <c r="Y1798" i="181"/>
  <c r="AV1798" i="181" s="1"/>
  <c r="BD1798" i="181"/>
  <c r="B1798" i="181"/>
  <c r="BD1797" i="181"/>
  <c r="AO1797" i="181"/>
  <c r="AN1797" i="181"/>
  <c r="AK1797" i="181"/>
  <c r="AJ1797" i="181"/>
  <c r="AI1797" i="181"/>
  <c r="AE1797" i="181"/>
  <c r="AD1797" i="181"/>
  <c r="AY1797" i="181" s="1"/>
  <c r="AA1797" i="181"/>
  <c r="AX1797" i="181" s="1"/>
  <c r="Z1797" i="181"/>
  <c r="AW1797" i="181"/>
  <c r="Y1797" i="181"/>
  <c r="AV1797" i="181" s="1"/>
  <c r="AF1797" i="181"/>
  <c r="BA1797" i="181"/>
  <c r="B1797" i="181"/>
  <c r="AO1796" i="181"/>
  <c r="AN1796" i="181"/>
  <c r="AK1796" i="181"/>
  <c r="AJ1796" i="181"/>
  <c r="AI1796" i="181"/>
  <c r="AE1796" i="181"/>
  <c r="AZ1796" i="181" s="1"/>
  <c r="AD1796" i="181"/>
  <c r="AY1796" i="181" s="1"/>
  <c r="AA1796" i="181"/>
  <c r="AX1796" i="181" s="1"/>
  <c r="Z1796" i="181"/>
  <c r="AW1796" i="181" s="1"/>
  <c r="Y1796" i="181"/>
  <c r="AV1796" i="181" s="1"/>
  <c r="B1796" i="181"/>
  <c r="AP1795" i="181"/>
  <c r="AO1795" i="181"/>
  <c r="AN1795" i="181"/>
  <c r="AK1795" i="181"/>
  <c r="AI1795" i="181"/>
  <c r="AF1795" i="181"/>
  <c r="BA1795" i="181" s="1"/>
  <c r="AE1795" i="181"/>
  <c r="AZ1795" i="181" s="1"/>
  <c r="AD1795" i="181"/>
  <c r="AY1795" i="181" s="1"/>
  <c r="AA1795" i="181"/>
  <c r="AX1795" i="181" s="1"/>
  <c r="Y1795" i="181"/>
  <c r="AV1795" i="181" s="1"/>
  <c r="B1795" i="181"/>
  <c r="AO1794" i="181"/>
  <c r="AN1794" i="181"/>
  <c r="AK1794" i="181"/>
  <c r="AJ1794" i="181"/>
  <c r="AI1794" i="181"/>
  <c r="AE1794" i="181"/>
  <c r="AZ1794" i="181" s="1"/>
  <c r="AD1794" i="181"/>
  <c r="AA1794" i="181"/>
  <c r="AX1794" i="181" s="1"/>
  <c r="Z1794" i="181"/>
  <c r="AW1794" i="181" s="1"/>
  <c r="Y1794" i="181"/>
  <c r="AV1794" i="181" s="1"/>
  <c r="B1794" i="181"/>
  <c r="AP1793" i="181"/>
  <c r="AO1793" i="181"/>
  <c r="AQ1793" i="181" s="1"/>
  <c r="AN1793" i="181"/>
  <c r="AK1793" i="181"/>
  <c r="AI1793" i="181"/>
  <c r="AF1793" i="181"/>
  <c r="BA1793" i="181" s="1"/>
  <c r="AE1793" i="181"/>
  <c r="AD1793" i="181"/>
  <c r="AA1793" i="181"/>
  <c r="AX1793" i="181" s="1"/>
  <c r="Y1793" i="181"/>
  <c r="AV1793" i="181"/>
  <c r="V1793" i="181"/>
  <c r="AJ1793" i="181" s="1"/>
  <c r="Z1793" i="181"/>
  <c r="AW1793" i="181" s="1"/>
  <c r="B1793" i="181"/>
  <c r="BD1792" i="181"/>
  <c r="AP1792" i="181"/>
  <c r="AO1792" i="181"/>
  <c r="AK1792" i="181"/>
  <c r="AJ1792" i="181"/>
  <c r="AI1792" i="181"/>
  <c r="AF1792" i="181"/>
  <c r="BA1792" i="181" s="1"/>
  <c r="AE1792" i="181"/>
  <c r="AZ1792" i="181" s="1"/>
  <c r="AD1792" i="181"/>
  <c r="AA1792" i="181"/>
  <c r="AX1792" i="181" s="1"/>
  <c r="Z1792" i="181"/>
  <c r="AW1792" i="181" s="1"/>
  <c r="Y1792" i="181"/>
  <c r="AV1792" i="181"/>
  <c r="B1792" i="181"/>
  <c r="AP1791" i="181"/>
  <c r="AO1791" i="181"/>
  <c r="AN1791" i="181"/>
  <c r="AK1791" i="181"/>
  <c r="AI1791" i="181"/>
  <c r="AF1791" i="181"/>
  <c r="BA1791" i="181"/>
  <c r="AE1791" i="181"/>
  <c r="AD1791" i="181"/>
  <c r="AY1791" i="181" s="1"/>
  <c r="AA1791" i="181"/>
  <c r="AX1791" i="181"/>
  <c r="Y1791" i="181"/>
  <c r="Z1791" i="181"/>
  <c r="AW1791" i="181"/>
  <c r="B1791" i="181"/>
  <c r="BD1790" i="181"/>
  <c r="AO1790" i="181"/>
  <c r="AN1790" i="181"/>
  <c r="AK1790" i="181"/>
  <c r="AJ1790" i="181"/>
  <c r="AI1790" i="181"/>
  <c r="AE1790" i="181"/>
  <c r="AZ1790" i="181" s="1"/>
  <c r="AD1790" i="181"/>
  <c r="AA1790" i="181"/>
  <c r="AX1790" i="181" s="1"/>
  <c r="Z1790" i="181"/>
  <c r="AW1790" i="181" s="1"/>
  <c r="Y1790" i="181"/>
  <c r="AV1790" i="181" s="1"/>
  <c r="B1790" i="181"/>
  <c r="AO1789" i="181"/>
  <c r="AN1789" i="181"/>
  <c r="AK1789" i="181"/>
  <c r="AJ1789" i="181"/>
  <c r="AI1789" i="181"/>
  <c r="AE1789" i="181"/>
  <c r="AZ1789" i="181" s="1"/>
  <c r="AD1789" i="181"/>
  <c r="AA1789" i="181"/>
  <c r="AX1789" i="181" s="1"/>
  <c r="Z1789" i="181"/>
  <c r="AW1789" i="181" s="1"/>
  <c r="Y1789" i="181"/>
  <c r="AF1789" i="181"/>
  <c r="BA1789" i="181" s="1"/>
  <c r="B1789" i="181"/>
  <c r="AP1788" i="181"/>
  <c r="AO1788" i="181"/>
  <c r="AK1788" i="181"/>
  <c r="AJ1788" i="181"/>
  <c r="AI1788" i="181"/>
  <c r="AF1788" i="181"/>
  <c r="BA1788" i="181" s="1"/>
  <c r="AE1788" i="181"/>
  <c r="AZ1788" i="181" s="1"/>
  <c r="AA1788" i="181"/>
  <c r="AX1788" i="181" s="1"/>
  <c r="Z1788" i="181"/>
  <c r="AW1788" i="181" s="1"/>
  <c r="Y1788" i="181"/>
  <c r="AV1788" i="181" s="1"/>
  <c r="B1788" i="181"/>
  <c r="AP1787" i="181"/>
  <c r="AO1787" i="181"/>
  <c r="AN1787" i="181"/>
  <c r="AK1787" i="181"/>
  <c r="AI1787" i="181"/>
  <c r="AF1787" i="181"/>
  <c r="BA1787" i="181" s="1"/>
  <c r="AE1787" i="181"/>
  <c r="AD1787" i="181"/>
  <c r="AA1787" i="181"/>
  <c r="AX1787" i="181" s="1"/>
  <c r="Z1787" i="181"/>
  <c r="AW1787" i="181" s="1"/>
  <c r="Y1787" i="181"/>
  <c r="AV1787" i="181" s="1"/>
  <c r="BD1787" i="181"/>
  <c r="B1787" i="181"/>
  <c r="AO1786" i="181"/>
  <c r="AN1786" i="181"/>
  <c r="AK1786" i="181"/>
  <c r="AJ1786" i="181"/>
  <c r="AI1786" i="181"/>
  <c r="AE1786" i="181"/>
  <c r="AZ1786" i="181" s="1"/>
  <c r="AD1786" i="181"/>
  <c r="AY1786" i="181" s="1"/>
  <c r="AA1786" i="181"/>
  <c r="AX1786" i="181" s="1"/>
  <c r="Z1786" i="181"/>
  <c r="AW1786" i="181" s="1"/>
  <c r="Y1786" i="181"/>
  <c r="AV1786" i="181"/>
  <c r="AF1786" i="181"/>
  <c r="BA1786" i="181"/>
  <c r="B1786" i="181"/>
  <c r="AP1785" i="181"/>
  <c r="AO1785" i="181"/>
  <c r="AN1785" i="181"/>
  <c r="AK1785" i="181"/>
  <c r="AI1785" i="181"/>
  <c r="AF1785" i="181"/>
  <c r="BA1785" i="181"/>
  <c r="AE1785" i="181"/>
  <c r="AZ1785" i="181" s="1"/>
  <c r="AD1785" i="181"/>
  <c r="AG1785" i="181" s="1"/>
  <c r="AA1785" i="181"/>
  <c r="AX1785" i="181" s="1"/>
  <c r="Y1785" i="181"/>
  <c r="AV1785" i="181" s="1"/>
  <c r="Z1785" i="181"/>
  <c r="AW1785" i="181" s="1"/>
  <c r="B1785" i="181"/>
  <c r="AK1784" i="181"/>
  <c r="AJ1784" i="181"/>
  <c r="AI1784" i="181"/>
  <c r="AA1784" i="181"/>
  <c r="AX1784" i="181" s="1"/>
  <c r="Z1784" i="181"/>
  <c r="AW1784" i="181" s="1"/>
  <c r="Y1784" i="181"/>
  <c r="AV1784" i="181" s="1"/>
  <c r="B1784" i="181"/>
  <c r="AO1783" i="181"/>
  <c r="AN1783" i="181"/>
  <c r="AK1783" i="181"/>
  <c r="AJ1783" i="181"/>
  <c r="AI1783" i="181"/>
  <c r="AF1783" i="181"/>
  <c r="BA1783" i="181" s="1"/>
  <c r="AE1783" i="181"/>
  <c r="AD1783" i="181"/>
  <c r="AY1783" i="181" s="1"/>
  <c r="AA1783" i="181"/>
  <c r="AX1783" i="181" s="1"/>
  <c r="Z1783" i="181"/>
  <c r="AW1783" i="181"/>
  <c r="Y1783" i="181"/>
  <c r="AV1783" i="181" s="1"/>
  <c r="V1783" i="181"/>
  <c r="B1783" i="181"/>
  <c r="AP1782" i="181"/>
  <c r="AO1782" i="181"/>
  <c r="AN1782" i="181"/>
  <c r="AK1782" i="181"/>
  <c r="AI1782" i="181"/>
  <c r="AF1782" i="181"/>
  <c r="BA1782" i="181"/>
  <c r="AE1782" i="181"/>
  <c r="AD1782" i="181"/>
  <c r="AY1782" i="181" s="1"/>
  <c r="AA1782" i="181"/>
  <c r="AX1782" i="181"/>
  <c r="Z1782" i="181"/>
  <c r="AW1782" i="181" s="1"/>
  <c r="Y1782" i="181"/>
  <c r="AV1782" i="181" s="1"/>
  <c r="B1782" i="181"/>
  <c r="AP1781" i="181"/>
  <c r="AO1781" i="181"/>
  <c r="AN1781" i="181"/>
  <c r="AK1781" i="181"/>
  <c r="AI1781" i="181"/>
  <c r="AF1781" i="181"/>
  <c r="BA1781" i="181" s="1"/>
  <c r="AE1781" i="181"/>
  <c r="AZ1781" i="181" s="1"/>
  <c r="AD1781" i="181"/>
  <c r="AA1781" i="181"/>
  <c r="AX1781" i="181" s="1"/>
  <c r="Y1781" i="181"/>
  <c r="AV1781" i="181" s="1"/>
  <c r="Z1781" i="181"/>
  <c r="AW1781" i="181"/>
  <c r="B1781" i="181"/>
  <c r="BD1780" i="181"/>
  <c r="AO1780" i="181"/>
  <c r="AN1780" i="181"/>
  <c r="AK1780" i="181"/>
  <c r="AJ1780" i="181"/>
  <c r="AI1780" i="181"/>
  <c r="AE1780" i="181"/>
  <c r="AZ1780" i="181" s="1"/>
  <c r="AD1780" i="181"/>
  <c r="AY1780" i="181" s="1"/>
  <c r="AA1780" i="181"/>
  <c r="AX1780" i="181" s="1"/>
  <c r="Z1780" i="181"/>
  <c r="AW1780" i="181" s="1"/>
  <c r="Y1780" i="181"/>
  <c r="B1780" i="181"/>
  <c r="BD1779" i="181"/>
  <c r="AO1779" i="181"/>
  <c r="AN1779" i="181"/>
  <c r="AK1779" i="181"/>
  <c r="AJ1779" i="181"/>
  <c r="AI1779" i="181"/>
  <c r="AF1779" i="181"/>
  <c r="AE1779" i="181"/>
  <c r="AZ1779" i="181" s="1"/>
  <c r="AD1779" i="181"/>
  <c r="AY1779" i="181" s="1"/>
  <c r="AA1779" i="181"/>
  <c r="AX1779" i="181" s="1"/>
  <c r="Z1779" i="181"/>
  <c r="AW1779" i="181"/>
  <c r="Y1779" i="181"/>
  <c r="V1779" i="181"/>
  <c r="B1779" i="181"/>
  <c r="BD1778" i="181"/>
  <c r="AO1778" i="181"/>
  <c r="AN1778" i="181"/>
  <c r="AK1778" i="181"/>
  <c r="AJ1778" i="181"/>
  <c r="AI1778" i="181"/>
  <c r="AE1778" i="181"/>
  <c r="AZ1778" i="181" s="1"/>
  <c r="AD1778" i="181"/>
  <c r="AY1778" i="181" s="1"/>
  <c r="AA1778" i="181"/>
  <c r="AX1778" i="181" s="1"/>
  <c r="Z1778" i="181"/>
  <c r="AW1778" i="181"/>
  <c r="Y1778" i="181"/>
  <c r="AV1778" i="181"/>
  <c r="V1778" i="181"/>
  <c r="AP1778" i="181"/>
  <c r="B1778" i="181"/>
  <c r="AO1777" i="181"/>
  <c r="AN1777" i="181"/>
  <c r="AK1777" i="181"/>
  <c r="AJ1777" i="181"/>
  <c r="AI1777" i="181"/>
  <c r="AE1777" i="181"/>
  <c r="AZ1777" i="181" s="1"/>
  <c r="AD1777" i="181"/>
  <c r="AA1777" i="181"/>
  <c r="AX1777" i="181" s="1"/>
  <c r="Z1777" i="181"/>
  <c r="AW1777" i="181" s="1"/>
  <c r="Y1777" i="181"/>
  <c r="AV1777" i="181" s="1"/>
  <c r="BD1777" i="181"/>
  <c r="B1777" i="181"/>
  <c r="AP1776" i="181"/>
  <c r="AO1776" i="181"/>
  <c r="AN1776" i="181"/>
  <c r="AK1776" i="181"/>
  <c r="AI1776" i="181"/>
  <c r="AF1776" i="181"/>
  <c r="BA1776" i="181" s="1"/>
  <c r="AE1776" i="181"/>
  <c r="AZ1776" i="181" s="1"/>
  <c r="AD1776" i="181"/>
  <c r="AA1776" i="181"/>
  <c r="AX1776" i="181" s="1"/>
  <c r="Y1776" i="181"/>
  <c r="AV1776" i="181" s="1"/>
  <c r="B1776" i="181"/>
  <c r="AP1775" i="181"/>
  <c r="AO1775" i="181"/>
  <c r="AN1775" i="181"/>
  <c r="AK1775" i="181"/>
  <c r="AI1775" i="181"/>
  <c r="AF1775" i="181"/>
  <c r="BA1775" i="181" s="1"/>
  <c r="AE1775" i="181"/>
  <c r="AZ1775" i="181" s="1"/>
  <c r="AD1775" i="181"/>
  <c r="AY1775" i="181" s="1"/>
  <c r="AA1775" i="181"/>
  <c r="AX1775" i="181" s="1"/>
  <c r="Y1775" i="181"/>
  <c r="AV1775" i="181" s="1"/>
  <c r="B1775" i="181"/>
  <c r="AP1774" i="181"/>
  <c r="AN1774" i="181"/>
  <c r="AK1774" i="181"/>
  <c r="AJ1774" i="181"/>
  <c r="AI1774" i="181"/>
  <c r="AF1774" i="181"/>
  <c r="BA1774" i="181" s="1"/>
  <c r="AD1774" i="181"/>
  <c r="AY1774" i="181" s="1"/>
  <c r="AA1774" i="181"/>
  <c r="AX1774" i="181"/>
  <c r="Z1774" i="181"/>
  <c r="AW1774" i="181" s="1"/>
  <c r="Y1774" i="181"/>
  <c r="AV1774" i="181" s="1"/>
  <c r="B1774" i="181"/>
  <c r="AP1773" i="181"/>
  <c r="AO1773" i="181"/>
  <c r="AK1773" i="181"/>
  <c r="AJ1773" i="181"/>
  <c r="AI1773" i="181"/>
  <c r="AF1773" i="181"/>
  <c r="BA1773" i="181" s="1"/>
  <c r="AE1773" i="181"/>
  <c r="AZ1773" i="181" s="1"/>
  <c r="AA1773" i="181"/>
  <c r="AX1773" i="181" s="1"/>
  <c r="Z1773" i="181"/>
  <c r="AW1773" i="181" s="1"/>
  <c r="Y1773" i="181"/>
  <c r="AV1773" i="181" s="1"/>
  <c r="B1773" i="181"/>
  <c r="AO1772" i="181"/>
  <c r="AN1772" i="181"/>
  <c r="AK1772" i="181"/>
  <c r="AJ1772" i="181"/>
  <c r="AI1772" i="181"/>
  <c r="AE1772" i="181"/>
  <c r="AZ1772" i="181" s="1"/>
  <c r="AD1772" i="181"/>
  <c r="AY1772" i="181" s="1"/>
  <c r="AA1772" i="181"/>
  <c r="AX1772" i="181" s="1"/>
  <c r="Z1772" i="181"/>
  <c r="AW1772" i="181" s="1"/>
  <c r="Y1772" i="181"/>
  <c r="AV1772" i="181" s="1"/>
  <c r="B1772" i="181"/>
  <c r="AP1771" i="181"/>
  <c r="AO1771" i="181"/>
  <c r="AN1771" i="181"/>
  <c r="AJ1771" i="181"/>
  <c r="AI1771" i="181"/>
  <c r="AF1771" i="181"/>
  <c r="BA1771" i="181" s="1"/>
  <c r="AE1771" i="181"/>
  <c r="AD1771" i="181"/>
  <c r="AY1771" i="181" s="1"/>
  <c r="AA1771" i="181"/>
  <c r="AX1771" i="181" s="1"/>
  <c r="Z1771" i="181"/>
  <c r="AW1771" i="181" s="1"/>
  <c r="Y1771" i="181"/>
  <c r="AV1771" i="181" s="1"/>
  <c r="BD1771" i="181"/>
  <c r="B1771" i="181"/>
  <c r="AP1770" i="181"/>
  <c r="AO1770" i="181"/>
  <c r="AK1770" i="181"/>
  <c r="AJ1770" i="181"/>
  <c r="AI1770" i="181"/>
  <c r="AF1770" i="181"/>
  <c r="BA1770" i="181"/>
  <c r="AE1770" i="181"/>
  <c r="AZ1770" i="181" s="1"/>
  <c r="AA1770" i="181"/>
  <c r="AX1770" i="181" s="1"/>
  <c r="Z1770" i="181"/>
  <c r="AW1770" i="181" s="1"/>
  <c r="Y1770" i="181"/>
  <c r="AV1770" i="181" s="1"/>
  <c r="B1770" i="181"/>
  <c r="AP1769" i="181"/>
  <c r="AO1769" i="181"/>
  <c r="AK1769" i="181"/>
  <c r="AJ1769" i="181"/>
  <c r="AI1769" i="181"/>
  <c r="AF1769" i="181"/>
  <c r="BA1769" i="181" s="1"/>
  <c r="AE1769" i="181"/>
  <c r="AZ1769" i="181" s="1"/>
  <c r="AA1769" i="181"/>
  <c r="AX1769" i="181"/>
  <c r="Z1769" i="181"/>
  <c r="AW1769" i="181" s="1"/>
  <c r="Y1769" i="181"/>
  <c r="AV1769" i="181"/>
  <c r="AD1769" i="181"/>
  <c r="B1769" i="181"/>
  <c r="AP1768" i="181"/>
  <c r="AN1768" i="181"/>
  <c r="AK1768" i="181"/>
  <c r="AJ1768" i="181"/>
  <c r="AI1768" i="181"/>
  <c r="AF1768" i="181"/>
  <c r="BA1768" i="181" s="1"/>
  <c r="AD1768" i="181"/>
  <c r="AY1768" i="181" s="1"/>
  <c r="AA1768" i="181"/>
  <c r="AX1768" i="181"/>
  <c r="Z1768" i="181"/>
  <c r="AW1768" i="181" s="1"/>
  <c r="Y1768" i="181"/>
  <c r="AV1768" i="181"/>
  <c r="B1768" i="181"/>
  <c r="AP1767" i="181"/>
  <c r="AO1767" i="181"/>
  <c r="AK1767" i="181"/>
  <c r="AJ1767" i="181"/>
  <c r="AI1767" i="181"/>
  <c r="AF1767" i="181"/>
  <c r="BA1767" i="181"/>
  <c r="AE1767" i="181"/>
  <c r="AZ1767" i="181" s="1"/>
  <c r="AA1767" i="181"/>
  <c r="AX1767" i="181" s="1"/>
  <c r="Z1767" i="181"/>
  <c r="AW1767" i="181" s="1"/>
  <c r="Y1767" i="181"/>
  <c r="AV1767" i="181" s="1"/>
  <c r="AD1767" i="181"/>
  <c r="AY1767" i="181" s="1"/>
  <c r="B1767" i="181"/>
  <c r="BD1766" i="181"/>
  <c r="AP1766" i="181"/>
  <c r="AN1766" i="181"/>
  <c r="AK1766" i="181"/>
  <c r="AJ1766" i="181"/>
  <c r="AI1766" i="181"/>
  <c r="AF1766" i="181"/>
  <c r="BA1766" i="181" s="1"/>
  <c r="AE1766" i="181"/>
  <c r="AZ1766" i="181" s="1"/>
  <c r="AD1766" i="181"/>
  <c r="AA1766" i="181"/>
  <c r="AX1766" i="181" s="1"/>
  <c r="Z1766" i="181"/>
  <c r="AW1766" i="181" s="1"/>
  <c r="Y1766" i="181"/>
  <c r="AV1766" i="181" s="1"/>
  <c r="B1766" i="181"/>
  <c r="BD1765" i="181"/>
  <c r="AP1765" i="181"/>
  <c r="AO1765" i="181"/>
  <c r="AK1765" i="181"/>
  <c r="AJ1765" i="181"/>
  <c r="AI1765" i="181"/>
  <c r="AF1765" i="181"/>
  <c r="BA1765" i="181" s="1"/>
  <c r="AE1765" i="181"/>
  <c r="AZ1765" i="181" s="1"/>
  <c r="AD1765" i="181"/>
  <c r="AA1765" i="181"/>
  <c r="AX1765" i="181" s="1"/>
  <c r="Z1765" i="181"/>
  <c r="AW1765" i="181" s="1"/>
  <c r="Y1765" i="181"/>
  <c r="AV1765" i="181" s="1"/>
  <c r="V1765" i="181"/>
  <c r="B1765" i="181"/>
  <c r="BD1764" i="181"/>
  <c r="AO1764" i="181"/>
  <c r="AN1764" i="181"/>
  <c r="AK1764" i="181"/>
  <c r="AJ1764" i="181"/>
  <c r="AI1764" i="181"/>
  <c r="AE1764" i="181"/>
  <c r="AZ1764" i="181" s="1"/>
  <c r="AD1764" i="181"/>
  <c r="AA1764" i="181"/>
  <c r="AX1764" i="181" s="1"/>
  <c r="Z1764" i="181"/>
  <c r="AW1764" i="181" s="1"/>
  <c r="Y1764" i="181"/>
  <c r="AV1764" i="181" s="1"/>
  <c r="B1764" i="181"/>
  <c r="BD1763" i="181"/>
  <c r="AO1763" i="181"/>
  <c r="AN1763" i="181"/>
  <c r="AK1763" i="181"/>
  <c r="AJ1763" i="181"/>
  <c r="AI1763" i="181"/>
  <c r="AF1763" i="181"/>
  <c r="AE1763" i="181"/>
  <c r="AZ1763" i="181" s="1"/>
  <c r="AD1763" i="181"/>
  <c r="AY1763" i="181" s="1"/>
  <c r="AA1763" i="181"/>
  <c r="AX1763" i="181" s="1"/>
  <c r="Z1763" i="181"/>
  <c r="AW1763" i="181"/>
  <c r="Y1763" i="181"/>
  <c r="V1763" i="181"/>
  <c r="B1763" i="181"/>
  <c r="BD1762" i="181"/>
  <c r="AO1762" i="181"/>
  <c r="AN1762" i="181"/>
  <c r="AK1762" i="181"/>
  <c r="AJ1762" i="181"/>
  <c r="AI1762" i="181"/>
  <c r="AE1762" i="181"/>
  <c r="AZ1762" i="181" s="1"/>
  <c r="AD1762" i="181"/>
  <c r="AY1762" i="181" s="1"/>
  <c r="AA1762" i="181"/>
  <c r="AX1762" i="181" s="1"/>
  <c r="Z1762" i="181"/>
  <c r="AW1762" i="181" s="1"/>
  <c r="Y1762" i="181"/>
  <c r="AV1762" i="181" s="1"/>
  <c r="V1762" i="181"/>
  <c r="B1762" i="181"/>
  <c r="BD1761" i="181"/>
  <c r="AP1761" i="181"/>
  <c r="AO1761" i="181"/>
  <c r="AK1761" i="181"/>
  <c r="AJ1761" i="181"/>
  <c r="AI1761" i="181"/>
  <c r="AF1761" i="181"/>
  <c r="BA1761" i="181"/>
  <c r="AE1761" i="181"/>
  <c r="AZ1761" i="181" s="1"/>
  <c r="AD1761" i="181"/>
  <c r="AA1761" i="181"/>
  <c r="AX1761" i="181" s="1"/>
  <c r="Z1761" i="181"/>
  <c r="AW1761" i="181" s="1"/>
  <c r="Y1761" i="181"/>
  <c r="V1761" i="181"/>
  <c r="AN1761" i="181" s="1"/>
  <c r="B1761" i="181"/>
  <c r="BD1760" i="181"/>
  <c r="AP1760" i="181"/>
  <c r="AO1760" i="181"/>
  <c r="AK1760" i="181"/>
  <c r="AJ1760" i="181"/>
  <c r="AI1760" i="181"/>
  <c r="AF1760" i="181"/>
  <c r="BA1760" i="181" s="1"/>
  <c r="AE1760" i="181"/>
  <c r="AA1760" i="181"/>
  <c r="AX1760" i="181" s="1"/>
  <c r="Z1760" i="181"/>
  <c r="Y1760" i="181"/>
  <c r="AV1760" i="181"/>
  <c r="B1760" i="181"/>
  <c r="AP1759" i="181"/>
  <c r="AO1759" i="181"/>
  <c r="AK1759" i="181"/>
  <c r="AJ1759" i="181"/>
  <c r="AI1759" i="181"/>
  <c r="AF1759" i="181"/>
  <c r="BA1759" i="181"/>
  <c r="AE1759" i="181"/>
  <c r="AZ1759" i="181" s="1"/>
  <c r="AA1759" i="181"/>
  <c r="AX1759" i="181" s="1"/>
  <c r="Z1759" i="181"/>
  <c r="AW1759" i="181" s="1"/>
  <c r="Y1759" i="181"/>
  <c r="AV1759" i="181" s="1"/>
  <c r="B1759" i="181"/>
  <c r="AP1758" i="181"/>
  <c r="AO1758" i="181"/>
  <c r="AK1758" i="181"/>
  <c r="AJ1758" i="181"/>
  <c r="AI1758" i="181"/>
  <c r="AF1758" i="181"/>
  <c r="BA1758" i="181" s="1"/>
  <c r="AE1758" i="181"/>
  <c r="AZ1758" i="181" s="1"/>
  <c r="AA1758" i="181"/>
  <c r="AX1758" i="181" s="1"/>
  <c r="Z1758" i="181"/>
  <c r="AW1758" i="181" s="1"/>
  <c r="Y1758" i="181"/>
  <c r="AV1758" i="181"/>
  <c r="B1758" i="181"/>
  <c r="AP1757" i="181"/>
  <c r="AO1757" i="181"/>
  <c r="AK1757" i="181"/>
  <c r="AJ1757" i="181"/>
  <c r="AI1757" i="181"/>
  <c r="AF1757" i="181"/>
  <c r="BA1757" i="181"/>
  <c r="AE1757" i="181"/>
  <c r="AZ1757" i="181" s="1"/>
  <c r="AA1757" i="181"/>
  <c r="AX1757" i="181" s="1"/>
  <c r="Z1757" i="181"/>
  <c r="AW1757" i="181" s="1"/>
  <c r="Y1757" i="181"/>
  <c r="AV1757" i="181" s="1"/>
  <c r="B1757" i="181"/>
  <c r="AP1756" i="181"/>
  <c r="AO1756" i="181"/>
  <c r="AN1756" i="181"/>
  <c r="AK1756" i="181"/>
  <c r="AI1756" i="181"/>
  <c r="AF1756" i="181"/>
  <c r="BA1756" i="181" s="1"/>
  <c r="AE1756" i="181"/>
  <c r="AZ1756" i="181" s="1"/>
  <c r="AD1756" i="181"/>
  <c r="AY1756" i="181" s="1"/>
  <c r="AA1756" i="181"/>
  <c r="AX1756" i="181"/>
  <c r="Y1756" i="181"/>
  <c r="AV1756" i="181" s="1"/>
  <c r="B1756" i="181"/>
  <c r="BD1755" i="181"/>
  <c r="AP1755" i="181"/>
  <c r="AO1755" i="181"/>
  <c r="AK1755" i="181"/>
  <c r="AJ1755" i="181"/>
  <c r="AI1755" i="181"/>
  <c r="AF1755" i="181"/>
  <c r="BA1755" i="181" s="1"/>
  <c r="AE1755" i="181"/>
  <c r="AA1755" i="181"/>
  <c r="AX1755" i="181"/>
  <c r="Z1755" i="181"/>
  <c r="AW1755" i="181"/>
  <c r="Y1755" i="181"/>
  <c r="V1755" i="181"/>
  <c r="AN1755" i="181" s="1"/>
  <c r="AD1755" i="181"/>
  <c r="AY1755" i="181" s="1"/>
  <c r="B1755" i="181"/>
  <c r="AP1754" i="181"/>
  <c r="AO1754" i="181"/>
  <c r="AN1754" i="181"/>
  <c r="AK1754" i="181"/>
  <c r="AI1754" i="181"/>
  <c r="AF1754" i="181"/>
  <c r="BA1754" i="181" s="1"/>
  <c r="AE1754" i="181"/>
  <c r="AZ1754" i="181" s="1"/>
  <c r="AD1754" i="181"/>
  <c r="AY1754" i="181" s="1"/>
  <c r="AA1754" i="181"/>
  <c r="AX1754" i="181" s="1"/>
  <c r="Y1754" i="181"/>
  <c r="AV1754" i="181"/>
  <c r="B1754" i="181"/>
  <c r="AO1753" i="181"/>
  <c r="AN1753" i="181"/>
  <c r="AK1753" i="181"/>
  <c r="AJ1753" i="181"/>
  <c r="AI1753" i="181"/>
  <c r="AE1753" i="181"/>
  <c r="AZ1753" i="181" s="1"/>
  <c r="AD1753" i="181"/>
  <c r="AA1753" i="181"/>
  <c r="AX1753" i="181"/>
  <c r="Z1753" i="181"/>
  <c r="AW1753" i="181"/>
  <c r="Y1753" i="181"/>
  <c r="AV1753" i="181" s="1"/>
  <c r="B1753" i="181"/>
  <c r="AP1752" i="181"/>
  <c r="AO1752" i="181"/>
  <c r="AN1752" i="181"/>
  <c r="AJ1752" i="181"/>
  <c r="AI1752" i="181"/>
  <c r="AF1752" i="181"/>
  <c r="BA1752" i="181" s="1"/>
  <c r="AE1752" i="181"/>
  <c r="AZ1752" i="181" s="1"/>
  <c r="AD1752" i="181"/>
  <c r="AY1752" i="181" s="1"/>
  <c r="Z1752" i="181"/>
  <c r="AW1752" i="181"/>
  <c r="Y1752" i="181"/>
  <c r="AV1752" i="181" s="1"/>
  <c r="V1752" i="181"/>
  <c r="B1752" i="181"/>
  <c r="BD1751" i="181"/>
  <c r="AK1751" i="181"/>
  <c r="AJ1751" i="181"/>
  <c r="AI1751" i="181"/>
  <c r="AA1751" i="181"/>
  <c r="AX1751" i="181" s="1"/>
  <c r="Z1751" i="181"/>
  <c r="AW1751" i="181"/>
  <c r="Y1751" i="181"/>
  <c r="AV1751" i="181"/>
  <c r="V1751" i="181"/>
  <c r="AP1751" i="181"/>
  <c r="B1751" i="181"/>
  <c r="AP1750" i="181"/>
  <c r="AO1750" i="181"/>
  <c r="AN1750" i="181"/>
  <c r="AK1750" i="181"/>
  <c r="AI1750" i="181"/>
  <c r="AF1750" i="181"/>
  <c r="AE1750" i="181"/>
  <c r="AZ1750" i="181" s="1"/>
  <c r="AD1750" i="181"/>
  <c r="AY1750" i="181" s="1"/>
  <c r="AA1750" i="181"/>
  <c r="AX1750" i="181" s="1"/>
  <c r="Z1750" i="181"/>
  <c r="AW1750" i="181" s="1"/>
  <c r="Y1750" i="181"/>
  <c r="AV1750" i="181" s="1"/>
  <c r="BD1750" i="181"/>
  <c r="B1750" i="181"/>
  <c r="AP1749" i="181"/>
  <c r="AO1749" i="181"/>
  <c r="AK1749" i="181"/>
  <c r="AJ1749" i="181"/>
  <c r="AI1749" i="181"/>
  <c r="AF1749" i="181"/>
  <c r="BA1749" i="181" s="1"/>
  <c r="AE1749" i="181"/>
  <c r="AZ1749" i="181" s="1"/>
  <c r="AA1749" i="181"/>
  <c r="AX1749" i="181" s="1"/>
  <c r="Z1749" i="181"/>
  <c r="AW1749" i="181" s="1"/>
  <c r="Y1749" i="181"/>
  <c r="V1749" i="181"/>
  <c r="B1749" i="181"/>
  <c r="AO1748" i="181"/>
  <c r="AN1748" i="181"/>
  <c r="AK1748" i="181"/>
  <c r="AJ1748" i="181"/>
  <c r="AI1748" i="181"/>
  <c r="AE1748" i="181"/>
  <c r="AZ1748" i="181" s="1"/>
  <c r="AD1748" i="181"/>
  <c r="AA1748" i="181"/>
  <c r="AX1748" i="181" s="1"/>
  <c r="Z1748" i="181"/>
  <c r="AW1748" i="181" s="1"/>
  <c r="Y1748" i="181"/>
  <c r="AV1748" i="181" s="1"/>
  <c r="BD1748" i="181"/>
  <c r="B1748" i="181"/>
  <c r="BD1747" i="181"/>
  <c r="AO1747" i="181"/>
  <c r="AN1747" i="181"/>
  <c r="AK1747" i="181"/>
  <c r="AJ1747" i="181"/>
  <c r="AI1747" i="181"/>
  <c r="AF1747" i="181"/>
  <c r="AE1747" i="181"/>
  <c r="AD1747" i="181"/>
  <c r="AY1747" i="181" s="1"/>
  <c r="AA1747" i="181"/>
  <c r="Z1747" i="181"/>
  <c r="AW1747" i="181" s="1"/>
  <c r="Y1747" i="181"/>
  <c r="AV1747" i="181" s="1"/>
  <c r="V1747" i="181"/>
  <c r="B1747" i="181"/>
  <c r="BD1746" i="181"/>
  <c r="AP1746" i="181"/>
  <c r="AO1746" i="181"/>
  <c r="AN1746" i="181"/>
  <c r="AK1746" i="181"/>
  <c r="AI1746" i="181"/>
  <c r="AF1746" i="181"/>
  <c r="AE1746" i="181"/>
  <c r="AZ1746" i="181" s="1"/>
  <c r="AD1746" i="181"/>
  <c r="AY1746" i="181" s="1"/>
  <c r="AA1746" i="181"/>
  <c r="AX1746" i="181" s="1"/>
  <c r="Y1746" i="181"/>
  <c r="AV1746" i="181" s="1"/>
  <c r="V1746" i="181"/>
  <c r="B1746" i="181"/>
  <c r="AO1745" i="181"/>
  <c r="AN1745" i="181"/>
  <c r="AK1745" i="181"/>
  <c r="AJ1745" i="181"/>
  <c r="AI1745" i="181"/>
  <c r="AE1745" i="181"/>
  <c r="AZ1745" i="181" s="1"/>
  <c r="AD1745" i="181"/>
  <c r="AY1745" i="181" s="1"/>
  <c r="AA1745" i="181"/>
  <c r="AX1745" i="181" s="1"/>
  <c r="Z1745" i="181"/>
  <c r="AW1745" i="181"/>
  <c r="Y1745" i="181"/>
  <c r="AV1745" i="181" s="1"/>
  <c r="B1745" i="181"/>
  <c r="AO1744" i="181"/>
  <c r="AN1744" i="181"/>
  <c r="AK1744" i="181"/>
  <c r="AJ1744" i="181"/>
  <c r="AI1744" i="181"/>
  <c r="AE1744" i="181"/>
  <c r="AZ1744" i="181" s="1"/>
  <c r="AD1744" i="181"/>
  <c r="AY1744" i="181" s="1"/>
  <c r="AA1744" i="181"/>
  <c r="AX1744" i="181" s="1"/>
  <c r="Z1744" i="181"/>
  <c r="AW1744" i="181" s="1"/>
  <c r="Y1744" i="181"/>
  <c r="AV1744" i="181" s="1"/>
  <c r="B1744" i="181"/>
  <c r="AO1743" i="181"/>
  <c r="AN1743" i="181"/>
  <c r="AK1743" i="181"/>
  <c r="AJ1743" i="181"/>
  <c r="AI1743" i="181"/>
  <c r="AE1743" i="181"/>
  <c r="AZ1743" i="181" s="1"/>
  <c r="AD1743" i="181"/>
  <c r="AY1743" i="181" s="1"/>
  <c r="AA1743" i="181"/>
  <c r="AX1743" i="181" s="1"/>
  <c r="Z1743" i="181"/>
  <c r="AW1743" i="181" s="1"/>
  <c r="Y1743" i="181"/>
  <c r="AV1743" i="181" s="1"/>
  <c r="V1743" i="181"/>
  <c r="AP1743" i="181" s="1"/>
  <c r="B1743" i="181"/>
  <c r="AO1742" i="181"/>
  <c r="AN1742" i="181"/>
  <c r="AK1742" i="181"/>
  <c r="AJ1742" i="181"/>
  <c r="AI1742" i="181"/>
  <c r="AE1742" i="181"/>
  <c r="AZ1742" i="181" s="1"/>
  <c r="AD1742" i="181"/>
  <c r="AY1742" i="181" s="1"/>
  <c r="AA1742" i="181"/>
  <c r="AX1742" i="181" s="1"/>
  <c r="Z1742" i="181"/>
  <c r="AW1742" i="181" s="1"/>
  <c r="Y1742" i="181"/>
  <c r="AV1742" i="181" s="1"/>
  <c r="BD1742" i="181"/>
  <c r="B1742" i="181"/>
  <c r="AP1741" i="181"/>
  <c r="AO1741" i="181"/>
  <c r="AN1741" i="181"/>
  <c r="AQ1741" i="181" s="1"/>
  <c r="AK1741" i="181"/>
  <c r="AI1741" i="181"/>
  <c r="AF1741" i="181"/>
  <c r="BA1741" i="181" s="1"/>
  <c r="AE1741" i="181"/>
  <c r="AZ1741" i="181" s="1"/>
  <c r="AD1741" i="181"/>
  <c r="AA1741" i="181"/>
  <c r="AX1741" i="181" s="1"/>
  <c r="Y1741" i="181"/>
  <c r="AV1741" i="181" s="1"/>
  <c r="BD1741" i="181"/>
  <c r="B1741" i="181"/>
  <c r="AP1740" i="181"/>
  <c r="AO1740" i="181"/>
  <c r="AN1740" i="181"/>
  <c r="AK1740" i="181"/>
  <c r="AI1740" i="181"/>
  <c r="AF1740" i="181"/>
  <c r="BA1740" i="181"/>
  <c r="AE1740" i="181"/>
  <c r="AD1740" i="181"/>
  <c r="AY1740" i="181" s="1"/>
  <c r="AA1740" i="181"/>
  <c r="AX1740" i="181" s="1"/>
  <c r="Y1740" i="181"/>
  <c r="AV1740" i="181" s="1"/>
  <c r="B1740" i="181"/>
  <c r="BD1739" i="181"/>
  <c r="AO1739" i="181"/>
  <c r="AN1739" i="181"/>
  <c r="AK1739" i="181"/>
  <c r="AJ1739" i="181"/>
  <c r="AI1739" i="181"/>
  <c r="AE1739" i="181"/>
  <c r="AZ1739" i="181" s="1"/>
  <c r="AD1739" i="181"/>
  <c r="AY1739" i="181" s="1"/>
  <c r="AA1739" i="181"/>
  <c r="AX1739" i="181" s="1"/>
  <c r="Z1739" i="181"/>
  <c r="Y1739" i="181"/>
  <c r="AV1739" i="181" s="1"/>
  <c r="AF1739" i="181"/>
  <c r="BA1739" i="181" s="1"/>
  <c r="B1739" i="181"/>
  <c r="AP1738" i="181"/>
  <c r="AO1738" i="181"/>
  <c r="AN1738" i="181"/>
  <c r="AK1738" i="181"/>
  <c r="AI1738" i="181"/>
  <c r="AF1738" i="181"/>
  <c r="BA1738" i="181" s="1"/>
  <c r="AE1738" i="181"/>
  <c r="AZ1738" i="181" s="1"/>
  <c r="AD1738" i="181"/>
  <c r="AY1738" i="181" s="1"/>
  <c r="AA1738" i="181"/>
  <c r="AX1738" i="181" s="1"/>
  <c r="Y1738" i="181"/>
  <c r="AV1738" i="181"/>
  <c r="B1738" i="181"/>
  <c r="AP1737" i="181"/>
  <c r="AO1737" i="181"/>
  <c r="AQ1737" i="181" s="1"/>
  <c r="AN1737" i="181"/>
  <c r="AK1737" i="181"/>
  <c r="AI1737" i="181"/>
  <c r="AF1737" i="181"/>
  <c r="BA1737" i="181"/>
  <c r="AE1737" i="181"/>
  <c r="AZ1737" i="181" s="1"/>
  <c r="AD1737" i="181"/>
  <c r="AA1737" i="181"/>
  <c r="AX1737" i="181"/>
  <c r="Y1737" i="181"/>
  <c r="AV1737" i="181" s="1"/>
  <c r="V1737" i="181"/>
  <c r="B1737" i="181"/>
  <c r="BD1736" i="181"/>
  <c r="AP1736" i="181"/>
  <c r="AO1736" i="181"/>
  <c r="AN1736" i="181"/>
  <c r="AQ1736" i="181" s="1"/>
  <c r="AK1736" i="181"/>
  <c r="AI1736" i="181"/>
  <c r="AF1736" i="181"/>
  <c r="BA1736" i="181" s="1"/>
  <c r="AE1736" i="181"/>
  <c r="AZ1736" i="181" s="1"/>
  <c r="AD1736" i="181"/>
  <c r="AA1736" i="181"/>
  <c r="AX1736" i="181" s="1"/>
  <c r="Z1736" i="181"/>
  <c r="AW1736" i="181" s="1"/>
  <c r="Y1736" i="181"/>
  <c r="AV1736" i="181" s="1"/>
  <c r="V1736" i="181"/>
  <c r="B1736" i="181"/>
  <c r="BD1735" i="181"/>
  <c r="AP1735" i="181"/>
  <c r="AO1735" i="181"/>
  <c r="AN1735" i="181"/>
  <c r="AK1735" i="181"/>
  <c r="AI1735" i="181"/>
  <c r="AF1735" i="181"/>
  <c r="BA1735" i="181" s="1"/>
  <c r="AE1735" i="181"/>
  <c r="AZ1735" i="181" s="1"/>
  <c r="AD1735" i="181"/>
  <c r="AY1735" i="181" s="1"/>
  <c r="AA1735" i="181"/>
  <c r="AX1735" i="181" s="1"/>
  <c r="Y1735" i="181"/>
  <c r="AV1735" i="181" s="1"/>
  <c r="B1735" i="181"/>
  <c r="BD1734" i="181"/>
  <c r="AO1734" i="181"/>
  <c r="AN1734" i="181"/>
  <c r="AK1734" i="181"/>
  <c r="AJ1734" i="181"/>
  <c r="AI1734" i="181"/>
  <c r="AE1734" i="181"/>
  <c r="AZ1734" i="181" s="1"/>
  <c r="AD1734" i="181"/>
  <c r="AY1734" i="181" s="1"/>
  <c r="AA1734" i="181"/>
  <c r="AX1734" i="181" s="1"/>
  <c r="Z1734" i="181"/>
  <c r="AW1734" i="181"/>
  <c r="Y1734" i="181"/>
  <c r="AV1734" i="181"/>
  <c r="B1734" i="181"/>
  <c r="BD1733" i="181"/>
  <c r="AO1733" i="181"/>
  <c r="AN1733" i="181"/>
  <c r="AK1733" i="181"/>
  <c r="AJ1733" i="181"/>
  <c r="AI1733" i="181"/>
  <c r="AE1733" i="181"/>
  <c r="AZ1733" i="181" s="1"/>
  <c r="AD1733" i="181"/>
  <c r="AY1733" i="181" s="1"/>
  <c r="AA1733" i="181"/>
  <c r="AX1733" i="181" s="1"/>
  <c r="Z1733" i="181"/>
  <c r="AW1733" i="181" s="1"/>
  <c r="Y1733" i="181"/>
  <c r="V1733" i="181"/>
  <c r="B1733" i="181"/>
  <c r="AO1732" i="181"/>
  <c r="AN1732" i="181"/>
  <c r="AK1732" i="181"/>
  <c r="AJ1732" i="181"/>
  <c r="AI1732" i="181"/>
  <c r="AE1732" i="181"/>
  <c r="AZ1732" i="181" s="1"/>
  <c r="AD1732" i="181"/>
  <c r="AY1732" i="181" s="1"/>
  <c r="AA1732" i="181"/>
  <c r="AX1732" i="181" s="1"/>
  <c r="Z1732" i="181"/>
  <c r="AW1732" i="181" s="1"/>
  <c r="Y1732" i="181"/>
  <c r="AV1732" i="181" s="1"/>
  <c r="B1732" i="181"/>
  <c r="AP1731" i="181"/>
  <c r="AO1731" i="181"/>
  <c r="AN1731" i="181"/>
  <c r="AQ1731" i="181" s="1"/>
  <c r="AK1731" i="181"/>
  <c r="AI1731" i="181"/>
  <c r="AF1731" i="181"/>
  <c r="BA1731" i="181" s="1"/>
  <c r="AE1731" i="181"/>
  <c r="AD1731" i="181"/>
  <c r="AY1731" i="181" s="1"/>
  <c r="AA1731" i="181"/>
  <c r="AX1731" i="181"/>
  <c r="Y1731" i="181"/>
  <c r="AV1731" i="181"/>
  <c r="V1731" i="181"/>
  <c r="B1731" i="181"/>
  <c r="BD1730" i="181"/>
  <c r="AP1730" i="181"/>
  <c r="AO1730" i="181"/>
  <c r="AN1730" i="181"/>
  <c r="AK1730" i="181"/>
  <c r="AI1730" i="181"/>
  <c r="AF1730" i="181"/>
  <c r="BA1730" i="181" s="1"/>
  <c r="AE1730" i="181"/>
  <c r="AZ1730" i="181" s="1"/>
  <c r="AD1730" i="181"/>
  <c r="AA1730" i="181"/>
  <c r="AX1730" i="181" s="1"/>
  <c r="Z1730" i="181"/>
  <c r="AW1730" i="181" s="1"/>
  <c r="Y1730" i="181"/>
  <c r="V1730" i="181"/>
  <c r="B1730" i="181"/>
  <c r="AP1729" i="181"/>
  <c r="AO1729" i="181"/>
  <c r="AK1729" i="181"/>
  <c r="AJ1729" i="181"/>
  <c r="AI1729" i="181"/>
  <c r="AF1729" i="181"/>
  <c r="BA1729" i="181" s="1"/>
  <c r="AE1729" i="181"/>
  <c r="AZ1729" i="181" s="1"/>
  <c r="AA1729" i="181"/>
  <c r="AX1729" i="181"/>
  <c r="Z1729" i="181"/>
  <c r="AW1729" i="181"/>
  <c r="Y1729" i="181"/>
  <c r="AV1729" i="181"/>
  <c r="B1729" i="181"/>
  <c r="BD1728" i="181"/>
  <c r="AP1728" i="181"/>
  <c r="AO1728" i="181"/>
  <c r="AK1728" i="181"/>
  <c r="AJ1728" i="181"/>
  <c r="AI1728" i="181"/>
  <c r="AF1728" i="181"/>
  <c r="BA1728" i="181" s="1"/>
  <c r="AE1728" i="181"/>
  <c r="AZ1728" i="181" s="1"/>
  <c r="AD1728" i="181"/>
  <c r="AA1728" i="181"/>
  <c r="AX1728" i="181" s="1"/>
  <c r="Z1728" i="181"/>
  <c r="AW1728" i="181" s="1"/>
  <c r="Y1728" i="181"/>
  <c r="V1728" i="181"/>
  <c r="B1728" i="181"/>
  <c r="AP1727" i="181"/>
  <c r="AO1727" i="181"/>
  <c r="AK1727" i="181"/>
  <c r="AJ1727" i="181"/>
  <c r="AI1727" i="181"/>
  <c r="AF1727" i="181"/>
  <c r="BA1727" i="181" s="1"/>
  <c r="AE1727" i="181"/>
  <c r="AZ1727" i="181" s="1"/>
  <c r="AA1727" i="181"/>
  <c r="AX1727" i="181" s="1"/>
  <c r="Z1727" i="181"/>
  <c r="AW1727" i="181" s="1"/>
  <c r="Y1727" i="181"/>
  <c r="AV1727" i="181" s="1"/>
  <c r="B1727" i="181"/>
  <c r="AO1726" i="181"/>
  <c r="AN1726" i="181"/>
  <c r="AK1726" i="181"/>
  <c r="AJ1726" i="181"/>
  <c r="AI1726" i="181"/>
  <c r="AF1726" i="181"/>
  <c r="AE1726" i="181"/>
  <c r="AZ1726" i="181" s="1"/>
  <c r="AD1726" i="181"/>
  <c r="AY1726" i="181" s="1"/>
  <c r="AA1726" i="181"/>
  <c r="AX1726" i="181" s="1"/>
  <c r="Z1726" i="181"/>
  <c r="AW1726" i="181" s="1"/>
  <c r="Y1726" i="181"/>
  <c r="AV1726" i="181" s="1"/>
  <c r="V1726" i="181"/>
  <c r="B1726" i="181"/>
  <c r="AP1725" i="181"/>
  <c r="AO1725" i="181"/>
  <c r="AN1725" i="181"/>
  <c r="AQ1725" i="181" s="1"/>
  <c r="AJ1725" i="181"/>
  <c r="AI1725" i="181"/>
  <c r="AF1725" i="181"/>
  <c r="BA1725" i="181" s="1"/>
  <c r="AE1725" i="181"/>
  <c r="AD1725" i="181"/>
  <c r="AY1725" i="181" s="1"/>
  <c r="Z1725" i="181"/>
  <c r="AW1725" i="181"/>
  <c r="Y1725" i="181"/>
  <c r="AV1725" i="181"/>
  <c r="B1725" i="181"/>
  <c r="AO1724" i="181"/>
  <c r="AN1724" i="181"/>
  <c r="AK1724" i="181"/>
  <c r="AJ1724" i="181"/>
  <c r="AI1724" i="181"/>
  <c r="AE1724" i="181"/>
  <c r="AZ1724" i="181" s="1"/>
  <c r="AD1724" i="181"/>
  <c r="AY1724" i="181" s="1"/>
  <c r="AA1724" i="181"/>
  <c r="AX1724" i="181"/>
  <c r="Z1724" i="181"/>
  <c r="AW1724" i="181"/>
  <c r="Y1724" i="181"/>
  <c r="AV1724" i="181"/>
  <c r="B1724" i="181"/>
  <c r="AO1723" i="181"/>
  <c r="AN1723" i="181"/>
  <c r="AK1723" i="181"/>
  <c r="AJ1723" i="181"/>
  <c r="AI1723" i="181"/>
  <c r="AE1723" i="181"/>
  <c r="AZ1723" i="181"/>
  <c r="AD1723" i="181"/>
  <c r="AY1723" i="181" s="1"/>
  <c r="AA1723" i="181"/>
  <c r="AX1723" i="181" s="1"/>
  <c r="Z1723" i="181"/>
  <c r="AW1723" i="181" s="1"/>
  <c r="Y1723" i="181"/>
  <c r="AV1723" i="181" s="1"/>
  <c r="BD1723" i="181"/>
  <c r="B1723" i="181"/>
  <c r="AO1722" i="181"/>
  <c r="AN1722" i="181"/>
  <c r="AK1722" i="181"/>
  <c r="AJ1722" i="181"/>
  <c r="AI1722" i="181"/>
  <c r="AE1722" i="181"/>
  <c r="AZ1722" i="181" s="1"/>
  <c r="AD1722" i="181"/>
  <c r="AY1722" i="181" s="1"/>
  <c r="AA1722" i="181"/>
  <c r="AX1722" i="181"/>
  <c r="Z1722" i="181"/>
  <c r="AW1722" i="181" s="1"/>
  <c r="Y1722" i="181"/>
  <c r="B1722" i="181"/>
  <c r="AP1721" i="181"/>
  <c r="AO1721" i="181"/>
  <c r="AN1721" i="181"/>
  <c r="AK1721" i="181"/>
  <c r="AI1721" i="181"/>
  <c r="AF1721" i="181"/>
  <c r="BA1721" i="181" s="1"/>
  <c r="AE1721" i="181"/>
  <c r="AZ1721" i="181" s="1"/>
  <c r="AD1721" i="181"/>
  <c r="AA1721" i="181"/>
  <c r="AX1721" i="181"/>
  <c r="Z1721" i="181"/>
  <c r="AW1721" i="181" s="1"/>
  <c r="Y1721" i="181"/>
  <c r="AV1721" i="181" s="1"/>
  <c r="B1721" i="181"/>
  <c r="BD1720" i="181"/>
  <c r="AP1720" i="181"/>
  <c r="AN1720" i="181"/>
  <c r="AK1720" i="181"/>
  <c r="AJ1720" i="181"/>
  <c r="AI1720" i="181"/>
  <c r="AF1720" i="181"/>
  <c r="BA1720" i="181" s="1"/>
  <c r="AD1720" i="181"/>
  <c r="AY1720" i="181" s="1"/>
  <c r="AA1720" i="181"/>
  <c r="AX1720" i="181"/>
  <c r="Z1720" i="181"/>
  <c r="AW1720" i="181"/>
  <c r="Y1720" i="181"/>
  <c r="V1720" i="181"/>
  <c r="AE1720" i="181"/>
  <c r="B1720" i="181"/>
  <c r="BD1719" i="181"/>
  <c r="AP1719" i="181"/>
  <c r="AO1719" i="181"/>
  <c r="AK1719" i="181"/>
  <c r="AJ1719" i="181"/>
  <c r="AI1719" i="181"/>
  <c r="AF1719" i="181"/>
  <c r="BA1719" i="181" s="1"/>
  <c r="AE1719" i="181"/>
  <c r="AZ1719" i="181" s="1"/>
  <c r="AD1719" i="181"/>
  <c r="AA1719" i="181"/>
  <c r="AX1719" i="181" s="1"/>
  <c r="Z1719" i="181"/>
  <c r="AW1719" i="181" s="1"/>
  <c r="Y1719" i="181"/>
  <c r="AV1719" i="181" s="1"/>
  <c r="V1719" i="181"/>
  <c r="B1719" i="181"/>
  <c r="BD1718" i="181"/>
  <c r="AP1718" i="181"/>
  <c r="AN1718" i="181"/>
  <c r="AK1718" i="181"/>
  <c r="AJ1718" i="181"/>
  <c r="AI1718" i="181"/>
  <c r="AF1718" i="181"/>
  <c r="BA1718" i="181"/>
  <c r="AD1718" i="181"/>
  <c r="AY1718" i="181" s="1"/>
  <c r="AA1718" i="181"/>
  <c r="AX1718" i="181" s="1"/>
  <c r="Z1718" i="181"/>
  <c r="AW1718" i="181"/>
  <c r="Y1718" i="181"/>
  <c r="V1718" i="181"/>
  <c r="B1718" i="181"/>
  <c r="AP1717" i="181"/>
  <c r="AO1717" i="181"/>
  <c r="AK1717" i="181"/>
  <c r="AJ1717" i="181"/>
  <c r="AI1717" i="181"/>
  <c r="AF1717" i="181"/>
  <c r="BA1717" i="181"/>
  <c r="AE1717" i="181"/>
  <c r="AZ1717" i="181" s="1"/>
  <c r="AA1717" i="181"/>
  <c r="AX1717" i="181"/>
  <c r="Z1717" i="181"/>
  <c r="AW1717" i="181" s="1"/>
  <c r="Y1717" i="181"/>
  <c r="AV1717" i="181" s="1"/>
  <c r="BD1717" i="181"/>
  <c r="B1717" i="181"/>
  <c r="AP1716" i="181"/>
  <c r="AO1716" i="181"/>
  <c r="AK1716" i="181"/>
  <c r="AJ1716" i="181"/>
  <c r="AI1716" i="181"/>
  <c r="AF1716" i="181"/>
  <c r="BA1716" i="181" s="1"/>
  <c r="AE1716" i="181"/>
  <c r="AA1716" i="181"/>
  <c r="AX1716" i="181" s="1"/>
  <c r="Z1716" i="181"/>
  <c r="AW1716" i="181" s="1"/>
  <c r="Y1716" i="181"/>
  <c r="AV1716" i="181"/>
  <c r="V1716" i="181"/>
  <c r="AD1716" i="181"/>
  <c r="B1716" i="181"/>
  <c r="AO1715" i="181"/>
  <c r="AN1715" i="181"/>
  <c r="AK1715" i="181"/>
  <c r="AJ1715" i="181"/>
  <c r="AI1715" i="181"/>
  <c r="AE1715" i="181"/>
  <c r="AZ1715" i="181"/>
  <c r="AD1715" i="181"/>
  <c r="AY1715" i="181" s="1"/>
  <c r="AA1715" i="181"/>
  <c r="AX1715" i="181" s="1"/>
  <c r="Z1715" i="181"/>
  <c r="AW1715" i="181"/>
  <c r="Y1715" i="181"/>
  <c r="AV1715" i="181"/>
  <c r="BD1715" i="181"/>
  <c r="B1715" i="181"/>
  <c r="BD1714" i="181"/>
  <c r="AK1714" i="181"/>
  <c r="AJ1714" i="181"/>
  <c r="AI1714" i="181"/>
  <c r="AA1714" i="181"/>
  <c r="Z1714" i="181"/>
  <c r="AW1714" i="181" s="1"/>
  <c r="Y1714" i="181"/>
  <c r="AV1714" i="181" s="1"/>
  <c r="B1714" i="181"/>
  <c r="AP1713" i="181"/>
  <c r="AN1713" i="181"/>
  <c r="AK1713" i="181"/>
  <c r="AJ1713" i="181"/>
  <c r="AI1713" i="181"/>
  <c r="AF1713" i="181"/>
  <c r="BA1713" i="181" s="1"/>
  <c r="AD1713" i="181"/>
  <c r="AA1713" i="181"/>
  <c r="AX1713" i="181" s="1"/>
  <c r="Z1713" i="181"/>
  <c r="AW1713" i="181" s="1"/>
  <c r="Y1713" i="181"/>
  <c r="AV1713" i="181" s="1"/>
  <c r="AE1713" i="181"/>
  <c r="AZ1713" i="181" s="1"/>
  <c r="B1713" i="181"/>
  <c r="AP1712" i="181"/>
  <c r="AO1712" i="181"/>
  <c r="AN1712" i="181"/>
  <c r="AJ1712" i="181"/>
  <c r="AI1712" i="181"/>
  <c r="AF1712" i="181"/>
  <c r="AE1712" i="181"/>
  <c r="AZ1712" i="181" s="1"/>
  <c r="AD1712" i="181"/>
  <c r="AY1712" i="181" s="1"/>
  <c r="Z1712" i="181"/>
  <c r="AW1712" i="181" s="1"/>
  <c r="Y1712" i="181"/>
  <c r="AV1712" i="181" s="1"/>
  <c r="V1712" i="181"/>
  <c r="B1712" i="181"/>
  <c r="AP1711" i="181"/>
  <c r="AO1711" i="181"/>
  <c r="AN1711" i="181"/>
  <c r="AK1711" i="181"/>
  <c r="AI1711" i="181"/>
  <c r="AF1711" i="181"/>
  <c r="BA1711" i="181" s="1"/>
  <c r="AE1711" i="181"/>
  <c r="AD1711" i="181"/>
  <c r="AA1711" i="181"/>
  <c r="AX1711" i="181" s="1"/>
  <c r="Y1711" i="181"/>
  <c r="AV1711" i="181" s="1"/>
  <c r="B1711" i="181"/>
  <c r="AP1710" i="181"/>
  <c r="AO1710" i="181"/>
  <c r="AN1710" i="181"/>
  <c r="AK1710" i="181"/>
  <c r="AI1710" i="181"/>
  <c r="AF1710" i="181"/>
  <c r="BA1710" i="181" s="1"/>
  <c r="AE1710" i="181"/>
  <c r="AZ1710" i="181" s="1"/>
  <c r="AD1710" i="181"/>
  <c r="AA1710" i="181"/>
  <c r="AX1710" i="181" s="1"/>
  <c r="Y1710" i="181"/>
  <c r="AV1710" i="181" s="1"/>
  <c r="V1710" i="181"/>
  <c r="Z1710" i="181"/>
  <c r="AW1710" i="181" s="1"/>
  <c r="B1710" i="181"/>
  <c r="AP1709" i="181"/>
  <c r="AO1709" i="181"/>
  <c r="AN1709" i="181"/>
  <c r="AK1709" i="181"/>
  <c r="AI1709" i="181"/>
  <c r="AF1709" i="181"/>
  <c r="BA1709" i="181" s="1"/>
  <c r="AE1709" i="181"/>
  <c r="AZ1709" i="181" s="1"/>
  <c r="AD1709" i="181"/>
  <c r="AY1709" i="181" s="1"/>
  <c r="AA1709" i="181"/>
  <c r="AX1709" i="181"/>
  <c r="Z1709" i="181"/>
  <c r="AW1709" i="181"/>
  <c r="Y1709" i="181"/>
  <c r="AV1709" i="181" s="1"/>
  <c r="BD1709" i="181"/>
  <c r="B1709" i="181"/>
  <c r="BD1708" i="181"/>
  <c r="AP1708" i="181"/>
  <c r="AO1708" i="181"/>
  <c r="AN1708" i="181"/>
  <c r="AK1708" i="181"/>
  <c r="AI1708" i="181"/>
  <c r="AF1708" i="181"/>
  <c r="BA1708" i="181" s="1"/>
  <c r="AE1708" i="181"/>
  <c r="AD1708" i="181"/>
  <c r="AY1708" i="181" s="1"/>
  <c r="AA1708" i="181"/>
  <c r="AX1708" i="181" s="1"/>
  <c r="Y1708" i="181"/>
  <c r="AV1708" i="181" s="1"/>
  <c r="Z1708" i="181"/>
  <c r="AW1708" i="181" s="1"/>
  <c r="B1708" i="181"/>
  <c r="AP1707" i="181"/>
  <c r="AO1707" i="181"/>
  <c r="AN1707" i="181"/>
  <c r="AQ1707" i="181" s="1"/>
  <c r="AK1707" i="181"/>
  <c r="AI1707" i="181"/>
  <c r="AF1707" i="181"/>
  <c r="BA1707" i="181" s="1"/>
  <c r="AE1707" i="181"/>
  <c r="AD1707" i="181"/>
  <c r="AY1707" i="181" s="1"/>
  <c r="AA1707" i="181"/>
  <c r="AX1707" i="181" s="1"/>
  <c r="Y1707" i="181"/>
  <c r="AV1707" i="181" s="1"/>
  <c r="BD1707" i="181"/>
  <c r="B1707" i="181"/>
  <c r="BD1706" i="181"/>
  <c r="AP1706" i="181"/>
  <c r="AO1706" i="181"/>
  <c r="AN1706" i="181"/>
  <c r="AK1706" i="181"/>
  <c r="AI1706" i="181"/>
  <c r="AF1706" i="181"/>
  <c r="BA1706" i="181" s="1"/>
  <c r="AE1706" i="181"/>
  <c r="AD1706" i="181"/>
  <c r="AY1706" i="181" s="1"/>
  <c r="AA1706" i="181"/>
  <c r="AX1706" i="181" s="1"/>
  <c r="Y1706" i="181"/>
  <c r="AV1706" i="181" s="1"/>
  <c r="Z1706" i="181"/>
  <c r="AW1706" i="181" s="1"/>
  <c r="B1706" i="181"/>
  <c r="AP1705" i="181"/>
  <c r="AO1705" i="181"/>
  <c r="AQ1705" i="181" s="1"/>
  <c r="AN1705" i="181"/>
  <c r="AK1705" i="181"/>
  <c r="AI1705" i="181"/>
  <c r="AF1705" i="181"/>
  <c r="BA1705" i="181" s="1"/>
  <c r="AE1705" i="181"/>
  <c r="AZ1705" i="181" s="1"/>
  <c r="AD1705" i="181"/>
  <c r="AY1705" i="181" s="1"/>
  <c r="AA1705" i="181"/>
  <c r="AX1705" i="181"/>
  <c r="Y1705" i="181"/>
  <c r="AV1705" i="181"/>
  <c r="B1705" i="181"/>
  <c r="AP1704" i="181"/>
  <c r="AO1704" i="181"/>
  <c r="AN1704" i="181"/>
  <c r="AJ1704" i="181"/>
  <c r="AI1704" i="181"/>
  <c r="AF1704" i="181"/>
  <c r="BA1704" i="181"/>
  <c r="AE1704" i="181"/>
  <c r="AZ1704" i="181" s="1"/>
  <c r="AD1704" i="181"/>
  <c r="AY1704" i="181" s="1"/>
  <c r="Z1704" i="181"/>
  <c r="AW1704" i="181"/>
  <c r="Y1704" i="181"/>
  <c r="AV1704" i="181"/>
  <c r="BD1704" i="181"/>
  <c r="B1704" i="181"/>
  <c r="AP1703" i="181"/>
  <c r="AO1703" i="181"/>
  <c r="AN1703" i="181"/>
  <c r="AJ1703" i="181"/>
  <c r="AI1703" i="181"/>
  <c r="AF1703" i="181"/>
  <c r="BA1703" i="181" s="1"/>
  <c r="AE1703" i="181"/>
  <c r="AZ1703" i="181" s="1"/>
  <c r="AD1703" i="181"/>
  <c r="AY1703" i="181" s="1"/>
  <c r="Z1703" i="181"/>
  <c r="AW1703" i="181"/>
  <c r="Y1703" i="181"/>
  <c r="AV1703" i="181"/>
  <c r="AA1703" i="181"/>
  <c r="AX1703" i="181"/>
  <c r="B1703" i="181"/>
  <c r="AO1702" i="181"/>
  <c r="AN1702" i="181"/>
  <c r="AK1702" i="181"/>
  <c r="AJ1702" i="181"/>
  <c r="AI1702" i="181"/>
  <c r="AE1702" i="181"/>
  <c r="AZ1702" i="181" s="1"/>
  <c r="AD1702" i="181"/>
  <c r="AY1702" i="181" s="1"/>
  <c r="AA1702" i="181"/>
  <c r="AX1702" i="181"/>
  <c r="Z1702" i="181"/>
  <c r="AW1702" i="181" s="1"/>
  <c r="Y1702" i="181"/>
  <c r="AV1702" i="181" s="1"/>
  <c r="AF1702" i="181"/>
  <c r="BA1702" i="181"/>
  <c r="B1702" i="181"/>
  <c r="BD1701" i="181"/>
  <c r="AP1701" i="181"/>
  <c r="AO1701" i="181"/>
  <c r="AN1701" i="181"/>
  <c r="AK1701" i="181"/>
  <c r="AI1701" i="181"/>
  <c r="AF1701" i="181"/>
  <c r="BA1701" i="181" s="1"/>
  <c r="AE1701" i="181"/>
  <c r="AZ1701" i="181" s="1"/>
  <c r="AD1701" i="181"/>
  <c r="AA1701" i="181"/>
  <c r="AX1701" i="181" s="1"/>
  <c r="Y1701" i="181"/>
  <c r="AV1701" i="181" s="1"/>
  <c r="B1701" i="181"/>
  <c r="AP1700" i="181"/>
  <c r="AN1700" i="181"/>
  <c r="AK1700" i="181"/>
  <c r="AJ1700" i="181"/>
  <c r="AI1700" i="181"/>
  <c r="AF1700" i="181"/>
  <c r="BA1700" i="181" s="1"/>
  <c r="AD1700" i="181"/>
  <c r="AY1700" i="181" s="1"/>
  <c r="AA1700" i="181"/>
  <c r="Z1700" i="181"/>
  <c r="AW1700" i="181" s="1"/>
  <c r="Y1700" i="181"/>
  <c r="AV1700" i="181" s="1"/>
  <c r="V1700" i="181"/>
  <c r="B1700" i="181"/>
  <c r="BD1699" i="181"/>
  <c r="AP1699" i="181"/>
  <c r="AO1699" i="181"/>
  <c r="AK1699" i="181"/>
  <c r="AJ1699" i="181"/>
  <c r="AI1699" i="181"/>
  <c r="AF1699" i="181"/>
  <c r="BA1699" i="181" s="1"/>
  <c r="AE1699" i="181"/>
  <c r="AZ1699" i="181" s="1"/>
  <c r="AD1699" i="181"/>
  <c r="AY1699" i="181" s="1"/>
  <c r="AA1699" i="181"/>
  <c r="AX1699" i="181"/>
  <c r="Z1699" i="181"/>
  <c r="AW1699" i="181" s="1"/>
  <c r="Y1699" i="181"/>
  <c r="AV1699" i="181" s="1"/>
  <c r="V1699" i="181"/>
  <c r="AN1699" i="181" s="1"/>
  <c r="B1699" i="181"/>
  <c r="AP1698" i="181"/>
  <c r="AO1698" i="181"/>
  <c r="AK1698" i="181"/>
  <c r="AJ1698" i="181"/>
  <c r="AI1698" i="181"/>
  <c r="AF1698" i="181"/>
  <c r="BA1698" i="181" s="1"/>
  <c r="AE1698" i="181"/>
  <c r="AZ1698" i="181" s="1"/>
  <c r="AA1698" i="181"/>
  <c r="AX1698" i="181" s="1"/>
  <c r="Z1698" i="181"/>
  <c r="AW1698" i="181"/>
  <c r="Y1698" i="181"/>
  <c r="AV1698" i="181"/>
  <c r="B1698" i="181"/>
  <c r="BD1697" i="181"/>
  <c r="AP1697" i="181"/>
  <c r="AO1697" i="181"/>
  <c r="AK1697" i="181"/>
  <c r="AJ1697" i="181"/>
  <c r="AI1697" i="181"/>
  <c r="AF1697" i="181"/>
  <c r="BA1697" i="181" s="1"/>
  <c r="AE1697" i="181"/>
  <c r="AZ1697" i="181" s="1"/>
  <c r="AA1697" i="181"/>
  <c r="AX1697" i="181" s="1"/>
  <c r="Z1697" i="181"/>
  <c r="AW1697" i="181" s="1"/>
  <c r="Y1697" i="181"/>
  <c r="V1697" i="181"/>
  <c r="B1697" i="181"/>
  <c r="AP1696" i="181"/>
  <c r="AN1696" i="181"/>
  <c r="AK1696" i="181"/>
  <c r="AJ1696" i="181"/>
  <c r="AI1696" i="181"/>
  <c r="AF1696" i="181"/>
  <c r="BA1696" i="181" s="1"/>
  <c r="AE1696" i="181"/>
  <c r="AZ1696" i="181" s="1"/>
  <c r="AD1696" i="181"/>
  <c r="AA1696" i="181"/>
  <c r="AX1696" i="181" s="1"/>
  <c r="Z1696" i="181"/>
  <c r="AW1696" i="181" s="1"/>
  <c r="Y1696" i="181"/>
  <c r="AV1696" i="181" s="1"/>
  <c r="B1696" i="181"/>
  <c r="AO1695" i="181"/>
  <c r="AN1695" i="181"/>
  <c r="AK1695" i="181"/>
  <c r="AJ1695" i="181"/>
  <c r="AI1695" i="181"/>
  <c r="AE1695" i="181"/>
  <c r="AZ1695" i="181" s="1"/>
  <c r="AD1695" i="181"/>
  <c r="AY1695" i="181" s="1"/>
  <c r="AA1695" i="181"/>
  <c r="AX1695" i="181" s="1"/>
  <c r="Z1695" i="181"/>
  <c r="AW1695" i="181" s="1"/>
  <c r="Y1695" i="181"/>
  <c r="AV1695" i="181" s="1"/>
  <c r="AF1695" i="181"/>
  <c r="B1695" i="181"/>
  <c r="AW1694" i="181"/>
  <c r="AO1694" i="181"/>
  <c r="AN1694" i="181"/>
  <c r="AK1694" i="181"/>
  <c r="AJ1694" i="181"/>
  <c r="AI1694" i="181"/>
  <c r="AE1694" i="181"/>
  <c r="AZ1694" i="181" s="1"/>
  <c r="AD1694" i="181"/>
  <c r="AA1694" i="181"/>
  <c r="AX1694" i="181"/>
  <c r="Z1694" i="181"/>
  <c r="Y1694" i="181"/>
  <c r="AV1694" i="181" s="1"/>
  <c r="BD1694" i="181"/>
  <c r="B1694" i="181"/>
  <c r="BD1693" i="181"/>
  <c r="AO1693" i="181"/>
  <c r="AN1693" i="181"/>
  <c r="AK1693" i="181"/>
  <c r="AJ1693" i="181"/>
  <c r="AI1693" i="181"/>
  <c r="AE1693" i="181"/>
  <c r="AZ1693" i="181" s="1"/>
  <c r="AD1693" i="181"/>
  <c r="AA1693" i="181"/>
  <c r="AX1693" i="181" s="1"/>
  <c r="Z1693" i="181"/>
  <c r="AW1693" i="181" s="1"/>
  <c r="Y1693" i="181"/>
  <c r="AV1693" i="181" s="1"/>
  <c r="B1693" i="181"/>
  <c r="BD1692" i="181"/>
  <c r="AP1692" i="181"/>
  <c r="AO1692" i="181"/>
  <c r="AN1692" i="181"/>
  <c r="AK1692" i="181"/>
  <c r="AI1692" i="181"/>
  <c r="AF1692" i="181"/>
  <c r="BA1692" i="181" s="1"/>
  <c r="AE1692" i="181"/>
  <c r="AD1692" i="181"/>
  <c r="AY1692" i="181" s="1"/>
  <c r="AA1692" i="181"/>
  <c r="AX1692" i="181" s="1"/>
  <c r="Z1692" i="181"/>
  <c r="AW1692" i="181" s="1"/>
  <c r="Y1692" i="181"/>
  <c r="AV1692" i="181" s="1"/>
  <c r="V1692" i="181"/>
  <c r="AJ1692" i="181" s="1"/>
  <c r="B1692" i="181"/>
  <c r="BD1691" i="181"/>
  <c r="AP1691" i="181"/>
  <c r="AO1691" i="181"/>
  <c r="AN1691" i="181"/>
  <c r="AK1691" i="181"/>
  <c r="AI1691" i="181"/>
  <c r="AF1691" i="181"/>
  <c r="BA1691" i="181"/>
  <c r="AE1691" i="181"/>
  <c r="AZ1691" i="181" s="1"/>
  <c r="AD1691" i="181"/>
  <c r="AA1691" i="181"/>
  <c r="AX1691" i="181" s="1"/>
  <c r="Y1691" i="181"/>
  <c r="AV1691" i="181" s="1"/>
  <c r="B1691" i="181"/>
  <c r="BD1690" i="181"/>
  <c r="AO1690" i="181"/>
  <c r="AN1690" i="181"/>
  <c r="AK1690" i="181"/>
  <c r="AJ1690" i="181"/>
  <c r="AI1690" i="181"/>
  <c r="AE1690" i="181"/>
  <c r="AZ1690" i="181" s="1"/>
  <c r="AD1690" i="181"/>
  <c r="AY1690" i="181" s="1"/>
  <c r="AA1690" i="181"/>
  <c r="AX1690" i="181" s="1"/>
  <c r="Z1690" i="181"/>
  <c r="AW1690" i="181" s="1"/>
  <c r="Y1690" i="181"/>
  <c r="AV1690" i="181" s="1"/>
  <c r="V1690" i="181"/>
  <c r="B1690" i="181"/>
  <c r="AO1689" i="181"/>
  <c r="AN1689" i="181"/>
  <c r="AK1689" i="181"/>
  <c r="AJ1689" i="181"/>
  <c r="AI1689" i="181"/>
  <c r="AE1689" i="181"/>
  <c r="AD1689" i="181"/>
  <c r="AY1689" i="181" s="1"/>
  <c r="AA1689" i="181"/>
  <c r="AX1689" i="181" s="1"/>
  <c r="Z1689" i="181"/>
  <c r="AW1689" i="181" s="1"/>
  <c r="Y1689" i="181"/>
  <c r="AV1689" i="181" s="1"/>
  <c r="B1689" i="181"/>
  <c r="BD1688" i="181"/>
  <c r="AO1688" i="181"/>
  <c r="AN1688" i="181"/>
  <c r="AK1688" i="181"/>
  <c r="AJ1688" i="181"/>
  <c r="AI1688" i="181"/>
  <c r="AE1688" i="181"/>
  <c r="AZ1688" i="181" s="1"/>
  <c r="AD1688" i="181"/>
  <c r="AY1688" i="181" s="1"/>
  <c r="AA1688" i="181"/>
  <c r="AX1688" i="181" s="1"/>
  <c r="Z1688" i="181"/>
  <c r="AW1688" i="181" s="1"/>
  <c r="Y1688" i="181"/>
  <c r="AV1688" i="181"/>
  <c r="B1688" i="181"/>
  <c r="AO1687" i="181"/>
  <c r="AN1687" i="181"/>
  <c r="AK1687" i="181"/>
  <c r="AJ1687" i="181"/>
  <c r="AI1687" i="181"/>
  <c r="AE1687" i="181"/>
  <c r="AZ1687" i="181" s="1"/>
  <c r="AD1687" i="181"/>
  <c r="AY1687" i="181" s="1"/>
  <c r="AA1687" i="181"/>
  <c r="AX1687" i="181" s="1"/>
  <c r="Z1687" i="181"/>
  <c r="AW1687" i="181" s="1"/>
  <c r="Y1687" i="181"/>
  <c r="AV1687" i="181" s="1"/>
  <c r="AF1687" i="181"/>
  <c r="BA1687" i="181" s="1"/>
  <c r="B1687" i="181"/>
  <c r="BD1686" i="181"/>
  <c r="AO1686" i="181"/>
  <c r="AN1686" i="181"/>
  <c r="AK1686" i="181"/>
  <c r="AJ1686" i="181"/>
  <c r="AI1686" i="181"/>
  <c r="AF1686" i="181"/>
  <c r="BA1686" i="181"/>
  <c r="AE1686" i="181"/>
  <c r="AZ1686" i="181" s="1"/>
  <c r="AD1686" i="181"/>
  <c r="AY1686" i="181" s="1"/>
  <c r="AA1686" i="181"/>
  <c r="AX1686" i="181" s="1"/>
  <c r="Z1686" i="181"/>
  <c r="AW1686" i="181" s="1"/>
  <c r="Y1686" i="181"/>
  <c r="AV1686" i="181" s="1"/>
  <c r="V1686" i="181"/>
  <c r="AP1686" i="181" s="1"/>
  <c r="B1686" i="181"/>
  <c r="BD1685" i="181"/>
  <c r="AO1685" i="181"/>
  <c r="AN1685" i="181"/>
  <c r="AK1685" i="181"/>
  <c r="AJ1685" i="181"/>
  <c r="AI1685" i="181"/>
  <c r="AE1685" i="181"/>
  <c r="AZ1685" i="181" s="1"/>
  <c r="AD1685" i="181"/>
  <c r="AA1685" i="181"/>
  <c r="AX1685" i="181" s="1"/>
  <c r="Z1685" i="181"/>
  <c r="Y1685" i="181"/>
  <c r="AV1685" i="181"/>
  <c r="B1685" i="181"/>
  <c r="AO1684" i="181"/>
  <c r="AN1684" i="181"/>
  <c r="AK1684" i="181"/>
  <c r="AJ1684" i="181"/>
  <c r="AI1684" i="181"/>
  <c r="AF1684" i="181"/>
  <c r="AE1684" i="181"/>
  <c r="AZ1684" i="181" s="1"/>
  <c r="AD1684" i="181"/>
  <c r="AY1684" i="181" s="1"/>
  <c r="AA1684" i="181"/>
  <c r="AX1684" i="181" s="1"/>
  <c r="Z1684" i="181"/>
  <c r="AW1684" i="181" s="1"/>
  <c r="Y1684" i="181"/>
  <c r="AV1684" i="181"/>
  <c r="V1684" i="181"/>
  <c r="B1684" i="181"/>
  <c r="AO1683" i="181"/>
  <c r="AN1683" i="181"/>
  <c r="AK1683" i="181"/>
  <c r="AJ1683" i="181"/>
  <c r="AI1683" i="181"/>
  <c r="AE1683" i="181"/>
  <c r="AZ1683" i="181" s="1"/>
  <c r="AD1683" i="181"/>
  <c r="AA1683" i="181"/>
  <c r="AX1683" i="181" s="1"/>
  <c r="Z1683" i="181"/>
  <c r="AW1683" i="181" s="1"/>
  <c r="Y1683" i="181"/>
  <c r="AV1683" i="181" s="1"/>
  <c r="B1683" i="181"/>
  <c r="BD1682" i="181"/>
  <c r="AV1682" i="181"/>
  <c r="AO1682" i="181"/>
  <c r="AN1682" i="181"/>
  <c r="AQ1682" i="181" s="1"/>
  <c r="AK1682" i="181"/>
  <c r="AJ1682" i="181"/>
  <c r="AI1682" i="181"/>
  <c r="AF1682" i="181"/>
  <c r="BA1682" i="181" s="1"/>
  <c r="AE1682" i="181"/>
  <c r="AZ1682" i="181" s="1"/>
  <c r="AD1682" i="181"/>
  <c r="AA1682" i="181"/>
  <c r="Z1682" i="181"/>
  <c r="AW1682" i="181"/>
  <c r="Y1682" i="181"/>
  <c r="V1682" i="181"/>
  <c r="AP1682" i="181" s="1"/>
  <c r="B1682" i="181"/>
  <c r="BD1681" i="181"/>
  <c r="AO1681" i="181"/>
  <c r="AN1681" i="181"/>
  <c r="AK1681" i="181"/>
  <c r="AJ1681" i="181"/>
  <c r="AI1681" i="181"/>
  <c r="AE1681" i="181"/>
  <c r="AZ1681" i="181" s="1"/>
  <c r="AD1681" i="181"/>
  <c r="AY1681" i="181"/>
  <c r="AA1681" i="181"/>
  <c r="AX1681" i="181"/>
  <c r="Z1681" i="181"/>
  <c r="AW1681" i="181" s="1"/>
  <c r="Y1681" i="181"/>
  <c r="AV1681" i="181" s="1"/>
  <c r="B1681" i="181"/>
  <c r="AO1680" i="181"/>
  <c r="AN1680" i="181"/>
  <c r="AK1680" i="181"/>
  <c r="AJ1680" i="181"/>
  <c r="AI1680" i="181"/>
  <c r="AE1680" i="181"/>
  <c r="AZ1680" i="181" s="1"/>
  <c r="AD1680" i="181"/>
  <c r="AY1680" i="181" s="1"/>
  <c r="AA1680" i="181"/>
  <c r="AX1680" i="181"/>
  <c r="Z1680" i="181"/>
  <c r="AW1680" i="181" s="1"/>
  <c r="Y1680" i="181"/>
  <c r="AV1680" i="181" s="1"/>
  <c r="B1680" i="181"/>
  <c r="AO1679" i="181"/>
  <c r="AN1679" i="181"/>
  <c r="AK1679" i="181"/>
  <c r="AJ1679" i="181"/>
  <c r="AI1679" i="181"/>
  <c r="AF1679" i="181"/>
  <c r="AE1679" i="181"/>
  <c r="AZ1679" i="181" s="1"/>
  <c r="AD1679" i="181"/>
  <c r="AA1679" i="181"/>
  <c r="AX1679" i="181" s="1"/>
  <c r="Z1679" i="181"/>
  <c r="AW1679" i="181" s="1"/>
  <c r="Y1679" i="181"/>
  <c r="AV1679" i="181"/>
  <c r="B1679" i="181"/>
  <c r="BD1678" i="181"/>
  <c r="AO1678" i="181"/>
  <c r="AN1678" i="181"/>
  <c r="AK1678" i="181"/>
  <c r="AJ1678" i="181"/>
  <c r="AI1678" i="181"/>
  <c r="AF1678" i="181"/>
  <c r="BA1678" i="181" s="1"/>
  <c r="AE1678" i="181"/>
  <c r="AZ1678" i="181" s="1"/>
  <c r="AD1678" i="181"/>
  <c r="AA1678" i="181"/>
  <c r="AX1678" i="181" s="1"/>
  <c r="Z1678" i="181"/>
  <c r="AW1678" i="181"/>
  <c r="Y1678" i="181"/>
  <c r="V1678" i="181"/>
  <c r="B1678" i="181"/>
  <c r="AO1677" i="181"/>
  <c r="AN1677" i="181"/>
  <c r="AK1677" i="181"/>
  <c r="AJ1677" i="181"/>
  <c r="AI1677" i="181"/>
  <c r="AE1677" i="181"/>
  <c r="AZ1677" i="181" s="1"/>
  <c r="AD1677" i="181"/>
  <c r="AA1677" i="181"/>
  <c r="AX1677" i="181" s="1"/>
  <c r="Z1677" i="181"/>
  <c r="AW1677" i="181" s="1"/>
  <c r="Y1677" i="181"/>
  <c r="AV1677" i="181"/>
  <c r="B1677" i="181"/>
  <c r="BD1676" i="181"/>
  <c r="AO1676" i="181"/>
  <c r="AN1676" i="181"/>
  <c r="AK1676" i="181"/>
  <c r="AJ1676" i="181"/>
  <c r="AI1676" i="181"/>
  <c r="AF1676" i="181"/>
  <c r="BA1676" i="181" s="1"/>
  <c r="AE1676" i="181"/>
  <c r="AZ1676" i="181" s="1"/>
  <c r="AD1676" i="181"/>
  <c r="AY1676" i="181" s="1"/>
  <c r="AA1676" i="181"/>
  <c r="Z1676" i="181"/>
  <c r="AW1676" i="181" s="1"/>
  <c r="Y1676" i="181"/>
  <c r="AV1676" i="181" s="1"/>
  <c r="V1676" i="181"/>
  <c r="AP1676" i="181" s="1"/>
  <c r="B1676" i="181"/>
  <c r="BD1675" i="181"/>
  <c r="AO1675" i="181"/>
  <c r="AN1675" i="181"/>
  <c r="AK1675" i="181"/>
  <c r="AJ1675" i="181"/>
  <c r="AI1675" i="181"/>
  <c r="AE1675" i="181"/>
  <c r="AZ1675" i="181" s="1"/>
  <c r="AD1675" i="181"/>
  <c r="AY1675" i="181" s="1"/>
  <c r="AA1675" i="181"/>
  <c r="AX1675" i="181" s="1"/>
  <c r="Z1675" i="181"/>
  <c r="AW1675" i="181" s="1"/>
  <c r="Y1675" i="181"/>
  <c r="AV1675" i="181" s="1"/>
  <c r="V1675" i="181"/>
  <c r="AP1675" i="181" s="1"/>
  <c r="B1675" i="181"/>
  <c r="BD1674" i="181"/>
  <c r="AO1674" i="181"/>
  <c r="AN1674" i="181"/>
  <c r="AK1674" i="181"/>
  <c r="AJ1674" i="181"/>
  <c r="AI1674" i="181"/>
  <c r="AE1674" i="181"/>
  <c r="AZ1674" i="181" s="1"/>
  <c r="AD1674" i="181"/>
  <c r="AA1674" i="181"/>
  <c r="AX1674" i="181"/>
  <c r="Z1674" i="181"/>
  <c r="AW1674" i="181" s="1"/>
  <c r="Y1674" i="181"/>
  <c r="AV1674" i="181" s="1"/>
  <c r="AF1674" i="181"/>
  <c r="BA1674" i="181"/>
  <c r="B1674" i="181"/>
  <c r="AO1673" i="181"/>
  <c r="AN1673" i="181"/>
  <c r="AK1673" i="181"/>
  <c r="AJ1673" i="181"/>
  <c r="AI1673" i="181"/>
  <c r="AE1673" i="181"/>
  <c r="AZ1673" i="181" s="1"/>
  <c r="AD1673" i="181"/>
  <c r="AY1673" i="181" s="1"/>
  <c r="AA1673" i="181"/>
  <c r="AX1673" i="181" s="1"/>
  <c r="Z1673" i="181"/>
  <c r="AW1673" i="181" s="1"/>
  <c r="Y1673" i="181"/>
  <c r="AV1673" i="181"/>
  <c r="B1673" i="181"/>
  <c r="AO1672" i="181"/>
  <c r="AN1672" i="181"/>
  <c r="AK1672" i="181"/>
  <c r="AJ1672" i="181"/>
  <c r="AI1672" i="181"/>
  <c r="AF1672" i="181"/>
  <c r="BA1672" i="181"/>
  <c r="AE1672" i="181"/>
  <c r="AD1672" i="181"/>
  <c r="AY1672" i="181" s="1"/>
  <c r="AA1672" i="181"/>
  <c r="AX1672" i="181"/>
  <c r="Z1672" i="181"/>
  <c r="AW1672" i="181" s="1"/>
  <c r="Y1672" i="181"/>
  <c r="AV1672" i="181" s="1"/>
  <c r="BD1672" i="181"/>
  <c r="B1672" i="181"/>
  <c r="BD1671" i="181"/>
  <c r="AO1671" i="181"/>
  <c r="AN1671" i="181"/>
  <c r="AK1671" i="181"/>
  <c r="AJ1671" i="181"/>
  <c r="AI1671" i="181"/>
  <c r="AF1671" i="181"/>
  <c r="BA1671" i="181"/>
  <c r="AE1671" i="181"/>
  <c r="AZ1671" i="181" s="1"/>
  <c r="AD1671" i="181"/>
  <c r="AY1671" i="181" s="1"/>
  <c r="AA1671" i="181"/>
  <c r="Z1671" i="181"/>
  <c r="AW1671" i="181" s="1"/>
  <c r="Y1671" i="181"/>
  <c r="AV1671" i="181"/>
  <c r="V1671" i="181"/>
  <c r="AP1671" i="181"/>
  <c r="B1671" i="181"/>
  <c r="AO1670" i="181"/>
  <c r="AN1670" i="181"/>
  <c r="AK1670" i="181"/>
  <c r="AJ1670" i="181"/>
  <c r="AI1670" i="181"/>
  <c r="AE1670" i="181"/>
  <c r="AZ1670" i="181" s="1"/>
  <c r="AD1670" i="181"/>
  <c r="AY1670" i="181" s="1"/>
  <c r="AA1670" i="181"/>
  <c r="AX1670" i="181" s="1"/>
  <c r="Z1670" i="181"/>
  <c r="AW1670" i="181" s="1"/>
  <c r="Y1670" i="181"/>
  <c r="AV1670" i="181"/>
  <c r="BD1670" i="181"/>
  <c r="B1670" i="181"/>
  <c r="AO1669" i="181"/>
  <c r="AN1669" i="181"/>
  <c r="AK1669" i="181"/>
  <c r="AJ1669" i="181"/>
  <c r="AI1669" i="181"/>
  <c r="AE1669" i="181"/>
  <c r="AZ1669" i="181" s="1"/>
  <c r="AD1669" i="181"/>
  <c r="AY1669" i="181" s="1"/>
  <c r="AA1669" i="181"/>
  <c r="AX1669" i="181" s="1"/>
  <c r="Z1669" i="181"/>
  <c r="AW1669" i="181"/>
  <c r="Y1669" i="181"/>
  <c r="AV1669" i="181" s="1"/>
  <c r="B1669" i="181"/>
  <c r="AO1668" i="181"/>
  <c r="AN1668" i="181"/>
  <c r="AK1668" i="181"/>
  <c r="AJ1668" i="181"/>
  <c r="AI1668" i="181"/>
  <c r="AE1668" i="181"/>
  <c r="AZ1668" i="181" s="1"/>
  <c r="AD1668" i="181"/>
  <c r="AY1668" i="181" s="1"/>
  <c r="AA1668" i="181"/>
  <c r="AX1668" i="181" s="1"/>
  <c r="Z1668" i="181"/>
  <c r="AW1668" i="181"/>
  <c r="Y1668" i="181"/>
  <c r="AV1668" i="181" s="1"/>
  <c r="V1668" i="181"/>
  <c r="B1668" i="181"/>
  <c r="BD1667" i="181"/>
  <c r="AO1667" i="181"/>
  <c r="AN1667" i="181"/>
  <c r="AK1667" i="181"/>
  <c r="AJ1667" i="181"/>
  <c r="AI1667" i="181"/>
  <c r="AF1667" i="181"/>
  <c r="BA1667" i="181" s="1"/>
  <c r="AE1667" i="181"/>
  <c r="AZ1667" i="181" s="1"/>
  <c r="AD1667" i="181"/>
  <c r="AY1667" i="181" s="1"/>
  <c r="AA1667" i="181"/>
  <c r="AX1667" i="181" s="1"/>
  <c r="Z1667" i="181"/>
  <c r="AW1667" i="181" s="1"/>
  <c r="Y1667" i="181"/>
  <c r="V1667" i="181"/>
  <c r="B1667" i="181"/>
  <c r="AO1666" i="181"/>
  <c r="AN1666" i="181"/>
  <c r="AK1666" i="181"/>
  <c r="AJ1666" i="181"/>
  <c r="AI1666" i="181"/>
  <c r="AE1666" i="181"/>
  <c r="AZ1666" i="181" s="1"/>
  <c r="AD1666" i="181"/>
  <c r="AY1666" i="181" s="1"/>
  <c r="AA1666" i="181"/>
  <c r="AX1666" i="181" s="1"/>
  <c r="Z1666" i="181"/>
  <c r="AW1666" i="181" s="1"/>
  <c r="Y1666" i="181"/>
  <c r="AV1666" i="181" s="1"/>
  <c r="B1666" i="181"/>
  <c r="AO1665" i="181"/>
  <c r="AN1665" i="181"/>
  <c r="AK1665" i="181"/>
  <c r="AJ1665" i="181"/>
  <c r="AI1665" i="181"/>
  <c r="AE1665" i="181"/>
  <c r="AZ1665" i="181" s="1"/>
  <c r="AD1665" i="181"/>
  <c r="AY1665" i="181" s="1"/>
  <c r="AA1665" i="181"/>
  <c r="AX1665" i="181" s="1"/>
  <c r="Z1665" i="181"/>
  <c r="AW1665" i="181" s="1"/>
  <c r="Y1665" i="181"/>
  <c r="AV1665" i="181" s="1"/>
  <c r="B1665" i="181"/>
  <c r="AO1664" i="181"/>
  <c r="AN1664" i="181"/>
  <c r="AK1664" i="181"/>
  <c r="AJ1664" i="181"/>
  <c r="AI1664" i="181"/>
  <c r="AE1664" i="181"/>
  <c r="AZ1664" i="181" s="1"/>
  <c r="AD1664" i="181"/>
  <c r="AY1664" i="181"/>
  <c r="AA1664" i="181"/>
  <c r="AX1664" i="181" s="1"/>
  <c r="Z1664" i="181"/>
  <c r="AW1664" i="181" s="1"/>
  <c r="Y1664" i="181"/>
  <c r="AV1664" i="181" s="1"/>
  <c r="V1664" i="181"/>
  <c r="B1664" i="181"/>
  <c r="BD1663" i="181"/>
  <c r="AO1663" i="181"/>
  <c r="AN1663" i="181"/>
  <c r="AK1663" i="181"/>
  <c r="AJ1663" i="181"/>
  <c r="AI1663" i="181"/>
  <c r="AF1663" i="181"/>
  <c r="BA1663" i="181" s="1"/>
  <c r="AE1663" i="181"/>
  <c r="AZ1663" i="181" s="1"/>
  <c r="AD1663" i="181"/>
  <c r="AY1663" i="181"/>
  <c r="AA1663" i="181"/>
  <c r="AX1663" i="181" s="1"/>
  <c r="Z1663" i="181"/>
  <c r="AW1663" i="181" s="1"/>
  <c r="Y1663" i="181"/>
  <c r="V1663" i="181"/>
  <c r="B1663" i="181"/>
  <c r="AO1662" i="181"/>
  <c r="AN1662" i="181"/>
  <c r="AK1662" i="181"/>
  <c r="AJ1662" i="181"/>
  <c r="AI1662" i="181"/>
  <c r="AE1662" i="181"/>
  <c r="AZ1662" i="181" s="1"/>
  <c r="AD1662" i="181"/>
  <c r="AA1662" i="181"/>
  <c r="AX1662" i="181" s="1"/>
  <c r="Z1662" i="181"/>
  <c r="AW1662" i="181" s="1"/>
  <c r="Y1662" i="181"/>
  <c r="AV1662" i="181" s="1"/>
  <c r="B1662" i="181"/>
  <c r="BD1661" i="181"/>
  <c r="AO1661" i="181"/>
  <c r="AN1661" i="181"/>
  <c r="AK1661" i="181"/>
  <c r="AJ1661" i="181"/>
  <c r="AI1661" i="181"/>
  <c r="AF1661" i="181"/>
  <c r="BA1661" i="181" s="1"/>
  <c r="AE1661" i="181"/>
  <c r="AD1661" i="181"/>
  <c r="AY1661" i="181" s="1"/>
  <c r="AA1661" i="181"/>
  <c r="AX1661" i="181"/>
  <c r="Z1661" i="181"/>
  <c r="AW1661" i="181" s="1"/>
  <c r="Y1661" i="181"/>
  <c r="AV1661" i="181" s="1"/>
  <c r="B1661" i="181"/>
  <c r="AO1660" i="181"/>
  <c r="AN1660" i="181"/>
  <c r="AK1660" i="181"/>
  <c r="AJ1660" i="181"/>
  <c r="AI1660" i="181"/>
  <c r="AE1660" i="181"/>
  <c r="AZ1660" i="181" s="1"/>
  <c r="AD1660" i="181"/>
  <c r="AY1660" i="181" s="1"/>
  <c r="AA1660" i="181"/>
  <c r="AX1660" i="181" s="1"/>
  <c r="Z1660" i="181"/>
  <c r="AW1660" i="181" s="1"/>
  <c r="Y1660" i="181"/>
  <c r="AV1660" i="181" s="1"/>
  <c r="AF1660" i="181"/>
  <c r="BA1660" i="181" s="1"/>
  <c r="B1660" i="181"/>
  <c r="AO1659" i="181"/>
  <c r="AN1659" i="181"/>
  <c r="AK1659" i="181"/>
  <c r="AJ1659" i="181"/>
  <c r="AI1659" i="181"/>
  <c r="AE1659" i="181"/>
  <c r="AZ1659" i="181" s="1"/>
  <c r="AD1659" i="181"/>
  <c r="AA1659" i="181"/>
  <c r="AX1659" i="181" s="1"/>
  <c r="Z1659" i="181"/>
  <c r="AW1659" i="181" s="1"/>
  <c r="Y1659" i="181"/>
  <c r="AV1659" i="181" s="1"/>
  <c r="B1659" i="181"/>
  <c r="AO1658" i="181"/>
  <c r="AN1658" i="181"/>
  <c r="AK1658" i="181"/>
  <c r="AJ1658" i="181"/>
  <c r="AI1658" i="181"/>
  <c r="AE1658" i="181"/>
  <c r="AZ1658" i="181" s="1"/>
  <c r="AD1658" i="181"/>
  <c r="AA1658" i="181"/>
  <c r="AX1658" i="181" s="1"/>
  <c r="Z1658" i="181"/>
  <c r="AW1658" i="181" s="1"/>
  <c r="Y1658" i="181"/>
  <c r="B1658" i="181"/>
  <c r="BD1657" i="181"/>
  <c r="AO1657" i="181"/>
  <c r="AN1657" i="181"/>
  <c r="AK1657" i="181"/>
  <c r="AJ1657" i="181"/>
  <c r="AI1657" i="181"/>
  <c r="AE1657" i="181"/>
  <c r="AD1657" i="181"/>
  <c r="AY1657" i="181" s="1"/>
  <c r="AA1657" i="181"/>
  <c r="AX1657" i="181" s="1"/>
  <c r="Z1657" i="181"/>
  <c r="Y1657" i="181"/>
  <c r="AV1657" i="181" s="1"/>
  <c r="B1657" i="181"/>
  <c r="BD1656" i="181"/>
  <c r="AO1656" i="181"/>
  <c r="AN1656" i="181"/>
  <c r="AK1656" i="181"/>
  <c r="AJ1656" i="181"/>
  <c r="AI1656" i="181"/>
  <c r="AF1656" i="181"/>
  <c r="BA1656" i="181" s="1"/>
  <c r="AE1656" i="181"/>
  <c r="AZ1656" i="181" s="1"/>
  <c r="AD1656" i="181"/>
  <c r="AA1656" i="181"/>
  <c r="AX1656" i="181" s="1"/>
  <c r="Z1656" i="181"/>
  <c r="AW1656" i="181"/>
  <c r="Y1656" i="181"/>
  <c r="AV1656" i="181" s="1"/>
  <c r="B1656" i="181"/>
  <c r="BD1655" i="181"/>
  <c r="AP1655" i="181"/>
  <c r="AO1655" i="181"/>
  <c r="AN1655" i="181"/>
  <c r="AK1655" i="181"/>
  <c r="AI1655" i="181"/>
  <c r="AF1655" i="181"/>
  <c r="BA1655" i="181"/>
  <c r="AE1655" i="181"/>
  <c r="AZ1655" i="181" s="1"/>
  <c r="AD1655" i="181"/>
  <c r="AA1655" i="181"/>
  <c r="AX1655" i="181" s="1"/>
  <c r="Y1655" i="181"/>
  <c r="AV1655" i="181" s="1"/>
  <c r="B1655" i="181"/>
  <c r="BD1654" i="181"/>
  <c r="AP1654" i="181"/>
  <c r="AO1654" i="181"/>
  <c r="AN1654" i="181"/>
  <c r="AK1654" i="181"/>
  <c r="AI1654" i="181"/>
  <c r="AF1654" i="181"/>
  <c r="BA1654" i="181" s="1"/>
  <c r="AE1654" i="181"/>
  <c r="AD1654" i="181"/>
  <c r="AY1654" i="181" s="1"/>
  <c r="AA1654" i="181"/>
  <c r="AX1654" i="181" s="1"/>
  <c r="Z1654" i="181"/>
  <c r="AW1654" i="181" s="1"/>
  <c r="Y1654" i="181"/>
  <c r="V1654" i="181"/>
  <c r="AJ1654" i="181" s="1"/>
  <c r="B1654" i="181"/>
  <c r="AP1653" i="181"/>
  <c r="AO1653" i="181"/>
  <c r="AN1653" i="181"/>
  <c r="AK1653" i="181"/>
  <c r="AI1653" i="181"/>
  <c r="AF1653" i="181"/>
  <c r="BA1653" i="181"/>
  <c r="AE1653" i="181"/>
  <c r="AD1653" i="181"/>
  <c r="AY1653" i="181" s="1"/>
  <c r="AA1653" i="181"/>
  <c r="AX1653" i="181"/>
  <c r="Y1653" i="181"/>
  <c r="AV1653" i="181"/>
  <c r="B1653" i="181"/>
  <c r="BD1652" i="181"/>
  <c r="AO1652" i="181"/>
  <c r="AN1652" i="181"/>
  <c r="AK1652" i="181"/>
  <c r="AJ1652" i="181"/>
  <c r="AI1652" i="181"/>
  <c r="AE1652" i="181"/>
  <c r="AZ1652" i="181" s="1"/>
  <c r="AD1652" i="181"/>
  <c r="AY1652" i="181" s="1"/>
  <c r="AA1652" i="181"/>
  <c r="AX1652" i="181" s="1"/>
  <c r="Z1652" i="181"/>
  <c r="AW1652" i="181"/>
  <c r="Y1652" i="181"/>
  <c r="AV1652" i="181" s="1"/>
  <c r="V1652" i="181"/>
  <c r="AP1652" i="181" s="1"/>
  <c r="B1652" i="181"/>
  <c r="AO1651" i="181"/>
  <c r="AN1651" i="181"/>
  <c r="AK1651" i="181"/>
  <c r="AJ1651" i="181"/>
  <c r="AI1651" i="181"/>
  <c r="AE1651" i="181"/>
  <c r="AZ1651" i="181" s="1"/>
  <c r="AD1651" i="181"/>
  <c r="AY1651" i="181" s="1"/>
  <c r="AA1651" i="181"/>
  <c r="AX1651" i="181" s="1"/>
  <c r="Z1651" i="181"/>
  <c r="AW1651" i="181" s="1"/>
  <c r="Y1651" i="181"/>
  <c r="AV1651" i="181" s="1"/>
  <c r="B1651" i="181"/>
  <c r="AP1650" i="181"/>
  <c r="AO1650" i="181"/>
  <c r="AK1650" i="181"/>
  <c r="AJ1650" i="181"/>
  <c r="AI1650" i="181"/>
  <c r="AF1650" i="181"/>
  <c r="BA1650" i="181" s="1"/>
  <c r="AE1650" i="181"/>
  <c r="AZ1650" i="181" s="1"/>
  <c r="AA1650" i="181"/>
  <c r="AX1650" i="181" s="1"/>
  <c r="Z1650" i="181"/>
  <c r="AW1650" i="181"/>
  <c r="Y1650" i="181"/>
  <c r="AV1650" i="181"/>
  <c r="B1650" i="181"/>
  <c r="AP1649" i="181"/>
  <c r="AO1649" i="181"/>
  <c r="AK1649" i="181"/>
  <c r="AJ1649" i="181"/>
  <c r="AI1649" i="181"/>
  <c r="AF1649" i="181"/>
  <c r="BA1649" i="181"/>
  <c r="AE1649" i="181"/>
  <c r="AZ1649" i="181" s="1"/>
  <c r="AA1649" i="181"/>
  <c r="AX1649" i="181" s="1"/>
  <c r="Z1649" i="181"/>
  <c r="AW1649" i="181"/>
  <c r="Y1649" i="181"/>
  <c r="AV1649" i="181"/>
  <c r="B1649" i="181"/>
  <c r="AO1648" i="181"/>
  <c r="AN1648" i="181"/>
  <c r="AK1648" i="181"/>
  <c r="AJ1648" i="181"/>
  <c r="AI1648" i="181"/>
  <c r="AE1648" i="181"/>
  <c r="AZ1648" i="181" s="1"/>
  <c r="AD1648" i="181"/>
  <c r="AY1648" i="181" s="1"/>
  <c r="AA1648" i="181"/>
  <c r="AX1648" i="181" s="1"/>
  <c r="Z1648" i="181"/>
  <c r="AW1648" i="181" s="1"/>
  <c r="Y1648" i="181"/>
  <c r="AV1648" i="181" s="1"/>
  <c r="B1648" i="181"/>
  <c r="BD1647" i="181"/>
  <c r="AO1647" i="181"/>
  <c r="AN1647" i="181"/>
  <c r="AK1647" i="181"/>
  <c r="AJ1647" i="181"/>
  <c r="AI1647" i="181"/>
  <c r="AE1647" i="181"/>
  <c r="AZ1647" i="181" s="1"/>
  <c r="AD1647" i="181"/>
  <c r="AA1647" i="181"/>
  <c r="AX1647" i="181" s="1"/>
  <c r="Z1647" i="181"/>
  <c r="AW1647" i="181" s="1"/>
  <c r="Y1647" i="181"/>
  <c r="B1647" i="181"/>
  <c r="BD1646" i="181"/>
  <c r="AO1646" i="181"/>
  <c r="AN1646" i="181"/>
  <c r="AK1646" i="181"/>
  <c r="AJ1646" i="181"/>
  <c r="AI1646" i="181"/>
  <c r="AE1646" i="181"/>
  <c r="AZ1646" i="181" s="1"/>
  <c r="AD1646" i="181"/>
  <c r="AY1646" i="181" s="1"/>
  <c r="AA1646" i="181"/>
  <c r="AX1646" i="181" s="1"/>
  <c r="Z1646" i="181"/>
  <c r="AW1646" i="181" s="1"/>
  <c r="Y1646" i="181"/>
  <c r="B1646" i="181"/>
  <c r="AO1645" i="181"/>
  <c r="AN1645" i="181"/>
  <c r="AK1645" i="181"/>
  <c r="AJ1645" i="181"/>
  <c r="AI1645" i="181"/>
  <c r="AE1645" i="181"/>
  <c r="AZ1645" i="181"/>
  <c r="AD1645" i="181"/>
  <c r="AY1645" i="181" s="1"/>
  <c r="AA1645" i="181"/>
  <c r="Z1645" i="181"/>
  <c r="AW1645" i="181" s="1"/>
  <c r="Y1645" i="181"/>
  <c r="AV1645" i="181" s="1"/>
  <c r="B1645" i="181"/>
  <c r="AV1644" i="181"/>
  <c r="AO1644" i="181"/>
  <c r="AN1644" i="181"/>
  <c r="AK1644" i="181"/>
  <c r="AJ1644" i="181"/>
  <c r="AI1644" i="181"/>
  <c r="AE1644" i="181"/>
  <c r="AZ1644" i="181" s="1"/>
  <c r="AD1644" i="181"/>
  <c r="AY1644" i="181" s="1"/>
  <c r="AA1644" i="181"/>
  <c r="AX1644" i="181" s="1"/>
  <c r="Z1644" i="181"/>
  <c r="AW1644" i="181" s="1"/>
  <c r="Y1644" i="181"/>
  <c r="V1644" i="181"/>
  <c r="B1644" i="181"/>
  <c r="AO1643" i="181"/>
  <c r="AN1643" i="181"/>
  <c r="AK1643" i="181"/>
  <c r="AJ1643" i="181"/>
  <c r="AI1643" i="181"/>
  <c r="AE1643" i="181"/>
  <c r="AZ1643" i="181" s="1"/>
  <c r="AD1643" i="181"/>
  <c r="AA1643" i="181"/>
  <c r="AX1643" i="181" s="1"/>
  <c r="Z1643" i="181"/>
  <c r="Y1643" i="181"/>
  <c r="AV1643" i="181" s="1"/>
  <c r="BD1643" i="181"/>
  <c r="B1643" i="181"/>
  <c r="BD1642" i="181"/>
  <c r="AO1642" i="181"/>
  <c r="AN1642" i="181"/>
  <c r="AK1642" i="181"/>
  <c r="AJ1642" i="181"/>
  <c r="AI1642" i="181"/>
  <c r="AF1642" i="181"/>
  <c r="AE1642" i="181"/>
  <c r="AZ1642" i="181" s="1"/>
  <c r="AD1642" i="181"/>
  <c r="AY1642" i="181" s="1"/>
  <c r="AA1642" i="181"/>
  <c r="AX1642" i="181" s="1"/>
  <c r="Z1642" i="181"/>
  <c r="AW1642" i="181" s="1"/>
  <c r="Y1642" i="181"/>
  <c r="AV1642" i="181"/>
  <c r="V1642" i="181"/>
  <c r="B1642" i="181"/>
  <c r="AO1641" i="181"/>
  <c r="AN1641" i="181"/>
  <c r="AK1641" i="181"/>
  <c r="AJ1641" i="181"/>
  <c r="AI1641" i="181"/>
  <c r="AE1641" i="181"/>
  <c r="AD1641" i="181"/>
  <c r="AY1641" i="181" s="1"/>
  <c r="AA1641" i="181"/>
  <c r="AX1641" i="181" s="1"/>
  <c r="Z1641" i="181"/>
  <c r="AW1641" i="181" s="1"/>
  <c r="Y1641" i="181"/>
  <c r="AV1641" i="181" s="1"/>
  <c r="AF1641" i="181"/>
  <c r="BA1641" i="181" s="1"/>
  <c r="B1641" i="181"/>
  <c r="AO1640" i="181"/>
  <c r="AN1640" i="181"/>
  <c r="AK1640" i="181"/>
  <c r="AJ1640" i="181"/>
  <c r="AI1640" i="181"/>
  <c r="AE1640" i="181"/>
  <c r="AZ1640" i="181" s="1"/>
  <c r="AD1640" i="181"/>
  <c r="AY1640" i="181" s="1"/>
  <c r="AA1640" i="181"/>
  <c r="AX1640" i="181"/>
  <c r="Z1640" i="181"/>
  <c r="AW1640" i="181" s="1"/>
  <c r="Y1640" i="181"/>
  <c r="AV1640" i="181" s="1"/>
  <c r="BD1640" i="181"/>
  <c r="B1640" i="181"/>
  <c r="AO1639" i="181"/>
  <c r="AN1639" i="181"/>
  <c r="AK1639" i="181"/>
  <c r="AJ1639" i="181"/>
  <c r="AI1639" i="181"/>
  <c r="AE1639" i="181"/>
  <c r="AZ1639" i="181" s="1"/>
  <c r="AD1639" i="181"/>
  <c r="AA1639" i="181"/>
  <c r="AX1639" i="181" s="1"/>
  <c r="Z1639" i="181"/>
  <c r="AW1639" i="181" s="1"/>
  <c r="Y1639" i="181"/>
  <c r="BD1639" i="181"/>
  <c r="B1639" i="181"/>
  <c r="BD1638" i="181"/>
  <c r="AO1638" i="181"/>
  <c r="AN1638" i="181"/>
  <c r="AK1638" i="181"/>
  <c r="AJ1638" i="181"/>
  <c r="AI1638" i="181"/>
  <c r="AF1638" i="181"/>
  <c r="BA1638" i="181" s="1"/>
  <c r="AE1638" i="181"/>
  <c r="AZ1638" i="181" s="1"/>
  <c r="AD1638" i="181"/>
  <c r="AA1638" i="181"/>
  <c r="AX1638" i="181" s="1"/>
  <c r="Z1638" i="181"/>
  <c r="AW1638" i="181" s="1"/>
  <c r="Y1638" i="181"/>
  <c r="AV1638" i="181" s="1"/>
  <c r="V1638" i="181"/>
  <c r="B1638" i="181"/>
  <c r="AO1637" i="181"/>
  <c r="AN1637" i="181"/>
  <c r="AK1637" i="181"/>
  <c r="AJ1637" i="181"/>
  <c r="AI1637" i="181"/>
  <c r="AE1637" i="181"/>
  <c r="AZ1637" i="181" s="1"/>
  <c r="AD1637" i="181"/>
  <c r="AY1637" i="181" s="1"/>
  <c r="AA1637" i="181"/>
  <c r="AX1637" i="181" s="1"/>
  <c r="Z1637" i="181"/>
  <c r="AW1637" i="181" s="1"/>
  <c r="Y1637" i="181"/>
  <c r="AV1637" i="181" s="1"/>
  <c r="BD1637" i="181"/>
  <c r="B1637" i="181"/>
  <c r="AO1636" i="181"/>
  <c r="AN1636" i="181"/>
  <c r="AK1636" i="181"/>
  <c r="AJ1636" i="181"/>
  <c r="AI1636" i="181"/>
  <c r="AF1636" i="181"/>
  <c r="AE1636" i="181"/>
  <c r="AZ1636" i="181" s="1"/>
  <c r="AD1636" i="181"/>
  <c r="AY1636" i="181" s="1"/>
  <c r="AA1636" i="181"/>
  <c r="AX1636" i="181"/>
  <c r="Z1636" i="181"/>
  <c r="AW1636" i="181" s="1"/>
  <c r="Y1636" i="181"/>
  <c r="V1636" i="181"/>
  <c r="BD1636" i="181"/>
  <c r="B1636" i="181"/>
  <c r="AO1635" i="181"/>
  <c r="AN1635" i="181"/>
  <c r="AK1635" i="181"/>
  <c r="AJ1635" i="181"/>
  <c r="AI1635" i="181"/>
  <c r="AE1635" i="181"/>
  <c r="AZ1635" i="181" s="1"/>
  <c r="AD1635" i="181"/>
  <c r="AA1635" i="181"/>
  <c r="AX1635" i="181"/>
  <c r="Z1635" i="181"/>
  <c r="AW1635" i="181" s="1"/>
  <c r="Y1635" i="181"/>
  <c r="AV1635" i="181" s="1"/>
  <c r="BD1635" i="181"/>
  <c r="B1635" i="181"/>
  <c r="BD1634" i="181"/>
  <c r="AO1634" i="181"/>
  <c r="AN1634" i="181"/>
  <c r="AK1634" i="181"/>
  <c r="AJ1634" i="181"/>
  <c r="AI1634" i="181"/>
  <c r="AF1634" i="181"/>
  <c r="BA1634" i="181" s="1"/>
  <c r="AE1634" i="181"/>
  <c r="AZ1634" i="181" s="1"/>
  <c r="AD1634" i="181"/>
  <c r="AA1634" i="181"/>
  <c r="Z1634" i="181"/>
  <c r="AW1634" i="181" s="1"/>
  <c r="Y1634" i="181"/>
  <c r="AV1634" i="181" s="1"/>
  <c r="V1634" i="181"/>
  <c r="B1634" i="181"/>
  <c r="AO1633" i="181"/>
  <c r="AN1633" i="181"/>
  <c r="AK1633" i="181"/>
  <c r="AJ1633" i="181"/>
  <c r="AI1633" i="181"/>
  <c r="AE1633" i="181"/>
  <c r="AZ1633" i="181" s="1"/>
  <c r="AD1633" i="181"/>
  <c r="AY1633" i="181" s="1"/>
  <c r="AA1633" i="181"/>
  <c r="AX1633" i="181"/>
  <c r="Z1633" i="181"/>
  <c r="AW1633" i="181" s="1"/>
  <c r="Y1633" i="181"/>
  <c r="AV1633" i="181" s="1"/>
  <c r="AF1633" i="181"/>
  <c r="B1633" i="181"/>
  <c r="BD1632" i="181"/>
  <c r="AO1632" i="181"/>
  <c r="AN1632" i="181"/>
  <c r="AK1632" i="181"/>
  <c r="AJ1632" i="181"/>
  <c r="AI1632" i="181"/>
  <c r="AF1632" i="181"/>
  <c r="BA1632" i="181" s="1"/>
  <c r="AE1632" i="181"/>
  <c r="AZ1632" i="181" s="1"/>
  <c r="AD1632" i="181"/>
  <c r="AY1632" i="181" s="1"/>
  <c r="AA1632" i="181"/>
  <c r="AX1632" i="181"/>
  <c r="Z1632" i="181"/>
  <c r="AW1632" i="181" s="1"/>
  <c r="Y1632" i="181"/>
  <c r="AV1632" i="181" s="1"/>
  <c r="V1632" i="181"/>
  <c r="AP1632" i="181" s="1"/>
  <c r="B1632" i="181"/>
  <c r="AO1631" i="181"/>
  <c r="AN1631" i="181"/>
  <c r="AK1631" i="181"/>
  <c r="AJ1631" i="181"/>
  <c r="AI1631" i="181"/>
  <c r="AE1631" i="181"/>
  <c r="AZ1631" i="181" s="1"/>
  <c r="AD1631" i="181"/>
  <c r="AA1631" i="181"/>
  <c r="AX1631" i="181" s="1"/>
  <c r="Z1631" i="181"/>
  <c r="Y1631" i="181"/>
  <c r="B1631" i="181"/>
  <c r="BD1630" i="181"/>
  <c r="AO1630" i="181"/>
  <c r="AN1630" i="181"/>
  <c r="AK1630" i="181"/>
  <c r="AJ1630" i="181"/>
  <c r="AI1630" i="181"/>
  <c r="AE1630" i="181"/>
  <c r="AZ1630" i="181" s="1"/>
  <c r="AD1630" i="181"/>
  <c r="AY1630" i="181" s="1"/>
  <c r="AA1630" i="181"/>
  <c r="AX1630" i="181" s="1"/>
  <c r="Z1630" i="181"/>
  <c r="AW1630" i="181" s="1"/>
  <c r="Y1630" i="181"/>
  <c r="AV1630" i="181"/>
  <c r="B1630" i="181"/>
  <c r="BD1629" i="181"/>
  <c r="AO1629" i="181"/>
  <c r="AN1629" i="181"/>
  <c r="AK1629" i="181"/>
  <c r="AJ1629" i="181"/>
  <c r="AI1629" i="181"/>
  <c r="AE1629" i="181"/>
  <c r="AZ1629" i="181" s="1"/>
  <c r="AD1629" i="181"/>
  <c r="AA1629" i="181"/>
  <c r="AX1629" i="181" s="1"/>
  <c r="Z1629" i="181"/>
  <c r="AW1629" i="181"/>
  <c r="Y1629" i="181"/>
  <c r="AV1629" i="181"/>
  <c r="B1629" i="181"/>
  <c r="BD1628" i="181"/>
  <c r="AO1628" i="181"/>
  <c r="AN1628" i="181"/>
  <c r="AK1628" i="181"/>
  <c r="AJ1628" i="181"/>
  <c r="AI1628" i="181"/>
  <c r="AF1628" i="181"/>
  <c r="BA1628" i="181" s="1"/>
  <c r="AE1628" i="181"/>
  <c r="AD1628" i="181"/>
  <c r="AY1628" i="181" s="1"/>
  <c r="AA1628" i="181"/>
  <c r="AX1628" i="181" s="1"/>
  <c r="Z1628" i="181"/>
  <c r="AW1628" i="181" s="1"/>
  <c r="Y1628" i="181"/>
  <c r="AV1628" i="181" s="1"/>
  <c r="V1628" i="181"/>
  <c r="B1628" i="181"/>
  <c r="AP1627" i="181"/>
  <c r="AO1627" i="181"/>
  <c r="AK1627" i="181"/>
  <c r="AJ1627" i="181"/>
  <c r="AI1627" i="181"/>
  <c r="AF1627" i="181"/>
  <c r="BA1627" i="181" s="1"/>
  <c r="AE1627" i="181"/>
  <c r="AZ1627" i="181" s="1"/>
  <c r="AA1627" i="181"/>
  <c r="Z1627" i="181"/>
  <c r="AW1627" i="181" s="1"/>
  <c r="Y1627" i="181"/>
  <c r="AV1627" i="181" s="1"/>
  <c r="V1627" i="181"/>
  <c r="AN1627" i="181" s="1"/>
  <c r="B1627" i="181"/>
  <c r="AP1626" i="181"/>
  <c r="AO1626" i="181"/>
  <c r="AK1626" i="181"/>
  <c r="AJ1626" i="181"/>
  <c r="AI1626" i="181"/>
  <c r="AF1626" i="181"/>
  <c r="BA1626" i="181" s="1"/>
  <c r="AE1626" i="181"/>
  <c r="AZ1626" i="181" s="1"/>
  <c r="AA1626" i="181"/>
  <c r="AX1626" i="181" s="1"/>
  <c r="Z1626" i="181"/>
  <c r="AW1626" i="181" s="1"/>
  <c r="Y1626" i="181"/>
  <c r="AV1626" i="181" s="1"/>
  <c r="AD1626" i="181"/>
  <c r="B1626" i="181"/>
  <c r="AP1625" i="181"/>
  <c r="AO1625" i="181"/>
  <c r="AN1625" i="181"/>
  <c r="AK1625" i="181"/>
  <c r="AI1625" i="181"/>
  <c r="AF1625" i="181"/>
  <c r="BA1625" i="181" s="1"/>
  <c r="AE1625" i="181"/>
  <c r="AZ1625" i="181" s="1"/>
  <c r="AD1625" i="181"/>
  <c r="AY1625" i="181" s="1"/>
  <c r="AA1625" i="181"/>
  <c r="AX1625" i="181" s="1"/>
  <c r="Y1625" i="181"/>
  <c r="AV1625" i="181" s="1"/>
  <c r="B1625" i="181"/>
  <c r="BD1624" i="181"/>
  <c r="AP1624" i="181"/>
  <c r="AO1624" i="181"/>
  <c r="AN1624" i="181"/>
  <c r="AK1624" i="181"/>
  <c r="AI1624" i="181"/>
  <c r="AF1624" i="181"/>
  <c r="BA1624" i="181" s="1"/>
  <c r="AE1624" i="181"/>
  <c r="AZ1624" i="181" s="1"/>
  <c r="AD1624" i="181"/>
  <c r="AY1624" i="181" s="1"/>
  <c r="AA1624" i="181"/>
  <c r="AX1624" i="181" s="1"/>
  <c r="Y1624" i="181"/>
  <c r="AV1624" i="181" s="1"/>
  <c r="V1624" i="181"/>
  <c r="Z1624" i="181"/>
  <c r="AW1624" i="181" s="1"/>
  <c r="B1624" i="181"/>
  <c r="BD1623" i="181"/>
  <c r="AP1623" i="181"/>
  <c r="AO1623" i="181"/>
  <c r="AN1623" i="181"/>
  <c r="AK1623" i="181"/>
  <c r="AI1623" i="181"/>
  <c r="AF1623" i="181"/>
  <c r="BA1623" i="181"/>
  <c r="AE1623" i="181"/>
  <c r="AD1623" i="181"/>
  <c r="AY1623" i="181" s="1"/>
  <c r="AA1623" i="181"/>
  <c r="AX1623" i="181" s="1"/>
  <c r="Z1623" i="181"/>
  <c r="AW1623" i="181" s="1"/>
  <c r="Y1623" i="181"/>
  <c r="AV1623" i="181" s="1"/>
  <c r="V1623" i="181"/>
  <c r="B1623" i="181"/>
  <c r="BD1622" i="181"/>
  <c r="AP1622" i="181"/>
  <c r="AO1622" i="181"/>
  <c r="AN1622" i="181"/>
  <c r="AK1622" i="181"/>
  <c r="AI1622" i="181"/>
  <c r="AF1622" i="181"/>
  <c r="AE1622" i="181"/>
  <c r="AZ1622" i="181" s="1"/>
  <c r="AD1622" i="181"/>
  <c r="AA1622" i="181"/>
  <c r="AX1622" i="181" s="1"/>
  <c r="Z1622" i="181"/>
  <c r="AW1622" i="181" s="1"/>
  <c r="Y1622" i="181"/>
  <c r="AV1622" i="181" s="1"/>
  <c r="V1622" i="181"/>
  <c r="AJ1622" i="181"/>
  <c r="B1622" i="181"/>
  <c r="AO1621" i="181"/>
  <c r="AN1621" i="181"/>
  <c r="AK1621" i="181"/>
  <c r="AJ1621" i="181"/>
  <c r="AI1621" i="181"/>
  <c r="AE1621" i="181"/>
  <c r="AZ1621" i="181" s="1"/>
  <c r="AD1621" i="181"/>
  <c r="AY1621" i="181" s="1"/>
  <c r="AA1621" i="181"/>
  <c r="Z1621" i="181"/>
  <c r="AW1621" i="181" s="1"/>
  <c r="Y1621" i="181"/>
  <c r="AV1621" i="181" s="1"/>
  <c r="V1621" i="181"/>
  <c r="B1621" i="181"/>
  <c r="AO1620" i="181"/>
  <c r="AN1620" i="181"/>
  <c r="AK1620" i="181"/>
  <c r="AJ1620" i="181"/>
  <c r="AI1620" i="181"/>
  <c r="AE1620" i="181"/>
  <c r="AZ1620" i="181" s="1"/>
  <c r="AD1620" i="181"/>
  <c r="AY1620" i="181" s="1"/>
  <c r="AA1620" i="181"/>
  <c r="AX1620" i="181" s="1"/>
  <c r="Z1620" i="181"/>
  <c r="AW1620" i="181" s="1"/>
  <c r="Y1620" i="181"/>
  <c r="AV1620" i="181"/>
  <c r="BD1620" i="181"/>
  <c r="B1620" i="181"/>
  <c r="AO1619" i="181"/>
  <c r="AN1619" i="181"/>
  <c r="AK1619" i="181"/>
  <c r="AJ1619" i="181"/>
  <c r="AI1619" i="181"/>
  <c r="AE1619" i="181"/>
  <c r="AZ1619" i="181" s="1"/>
  <c r="AD1619" i="181"/>
  <c r="AY1619" i="181" s="1"/>
  <c r="AA1619" i="181"/>
  <c r="AX1619" i="181" s="1"/>
  <c r="Z1619" i="181"/>
  <c r="AW1619" i="181" s="1"/>
  <c r="Y1619" i="181"/>
  <c r="AV1619" i="181" s="1"/>
  <c r="B1619" i="181"/>
  <c r="BD1618" i="181"/>
  <c r="AP1618" i="181"/>
  <c r="AO1618" i="181"/>
  <c r="AN1618" i="181"/>
  <c r="AK1618" i="181"/>
  <c r="AI1618" i="181"/>
  <c r="AF1618" i="181"/>
  <c r="BA1618" i="181" s="1"/>
  <c r="AE1618" i="181"/>
  <c r="AZ1618" i="181" s="1"/>
  <c r="AD1618" i="181"/>
  <c r="AY1618" i="181" s="1"/>
  <c r="AA1618" i="181"/>
  <c r="AX1618" i="181"/>
  <c r="Z1618" i="181"/>
  <c r="AW1618" i="181" s="1"/>
  <c r="Y1618" i="181"/>
  <c r="AV1618" i="181" s="1"/>
  <c r="V1618" i="181"/>
  <c r="B1618" i="181"/>
  <c r="AP1617" i="181"/>
  <c r="AO1617" i="181"/>
  <c r="AN1617" i="181"/>
  <c r="AK1617" i="181"/>
  <c r="AI1617" i="181"/>
  <c r="AF1617" i="181"/>
  <c r="BA1617" i="181"/>
  <c r="AE1617" i="181"/>
  <c r="AZ1617" i="181" s="1"/>
  <c r="AD1617" i="181"/>
  <c r="AA1617" i="181"/>
  <c r="AX1617" i="181"/>
  <c r="Y1617" i="181"/>
  <c r="AV1617" i="181" s="1"/>
  <c r="B1617" i="181"/>
  <c r="BD1616" i="181"/>
  <c r="AP1616" i="181"/>
  <c r="AO1616" i="181"/>
  <c r="AN1616" i="181"/>
  <c r="AK1616" i="181"/>
  <c r="AI1616" i="181"/>
  <c r="AF1616" i="181"/>
  <c r="BA1616" i="181"/>
  <c r="AE1616" i="181"/>
  <c r="AZ1616" i="181" s="1"/>
  <c r="AD1616" i="181"/>
  <c r="AA1616" i="181"/>
  <c r="AX1616" i="181" s="1"/>
  <c r="Y1616" i="181"/>
  <c r="AV1616" i="181" s="1"/>
  <c r="V1616" i="181"/>
  <c r="Z1616" i="181"/>
  <c r="AW1616" i="181" s="1"/>
  <c r="B1616" i="181"/>
  <c r="BD1615" i="181"/>
  <c r="AP1615" i="181"/>
  <c r="AO1615" i="181"/>
  <c r="AQ1615" i="181" s="1"/>
  <c r="AN1615" i="181"/>
  <c r="AK1615" i="181"/>
  <c r="AI1615" i="181"/>
  <c r="AF1615" i="181"/>
  <c r="BA1615" i="181"/>
  <c r="AE1615" i="181"/>
  <c r="AZ1615" i="181" s="1"/>
  <c r="AD1615" i="181"/>
  <c r="AY1615" i="181" s="1"/>
  <c r="AA1615" i="181"/>
  <c r="AX1615" i="181" s="1"/>
  <c r="Z1615" i="181"/>
  <c r="AW1615" i="181" s="1"/>
  <c r="Y1615" i="181"/>
  <c r="AV1615" i="181" s="1"/>
  <c r="V1615" i="181"/>
  <c r="AJ1615" i="181"/>
  <c r="B1615" i="181"/>
  <c r="AP1614" i="181"/>
  <c r="AO1614" i="181"/>
  <c r="AN1614" i="181"/>
  <c r="AK1614" i="181"/>
  <c r="AI1614" i="181"/>
  <c r="AF1614" i="181"/>
  <c r="AE1614" i="181"/>
  <c r="AZ1614" i="181" s="1"/>
  <c r="AD1614" i="181"/>
  <c r="AY1614" i="181" s="1"/>
  <c r="AA1614" i="181"/>
  <c r="AX1614" i="181" s="1"/>
  <c r="Y1614" i="181"/>
  <c r="AV1614" i="181" s="1"/>
  <c r="V1614" i="181"/>
  <c r="B1614" i="181"/>
  <c r="AP1613" i="181"/>
  <c r="AO1613" i="181"/>
  <c r="AN1613" i="181"/>
  <c r="AK1613" i="181"/>
  <c r="AI1613" i="181"/>
  <c r="AF1613" i="181"/>
  <c r="BA1613" i="181" s="1"/>
  <c r="AE1613" i="181"/>
  <c r="AD1613" i="181"/>
  <c r="AA1613" i="181"/>
  <c r="AX1613" i="181" s="1"/>
  <c r="Z1613" i="181"/>
  <c r="AW1613" i="181"/>
  <c r="Y1613" i="181"/>
  <c r="AV1613" i="181"/>
  <c r="B1613" i="181"/>
  <c r="AP1612" i="181"/>
  <c r="AO1612" i="181"/>
  <c r="AN1612" i="181"/>
  <c r="AK1612" i="181"/>
  <c r="AI1612" i="181"/>
  <c r="AF1612" i="181"/>
  <c r="BA1612" i="181"/>
  <c r="AE1612" i="181"/>
  <c r="AZ1612" i="181" s="1"/>
  <c r="AD1612" i="181"/>
  <c r="AY1612" i="181" s="1"/>
  <c r="AA1612" i="181"/>
  <c r="AX1612" i="181"/>
  <c r="Y1612" i="181"/>
  <c r="AV1612" i="181"/>
  <c r="Z1612" i="181"/>
  <c r="AW1612" i="181"/>
  <c r="B1612" i="181"/>
  <c r="BD1611" i="181"/>
  <c r="AP1611" i="181"/>
  <c r="AO1611" i="181"/>
  <c r="AN1611" i="181"/>
  <c r="AK1611" i="181"/>
  <c r="AI1611" i="181"/>
  <c r="AF1611" i="181"/>
  <c r="BA1611" i="181" s="1"/>
  <c r="AE1611" i="181"/>
  <c r="AD1611" i="181"/>
  <c r="AA1611" i="181"/>
  <c r="Z1611" i="181"/>
  <c r="AW1611" i="181"/>
  <c r="Y1611" i="181"/>
  <c r="AV1611" i="181"/>
  <c r="V1611" i="181"/>
  <c r="AJ1611" i="181" s="1"/>
  <c r="B1611" i="181"/>
  <c r="AP1610" i="181"/>
  <c r="AO1610" i="181"/>
  <c r="AN1610" i="181"/>
  <c r="AK1610" i="181"/>
  <c r="AI1610" i="181"/>
  <c r="AF1610" i="181"/>
  <c r="BA1610" i="181" s="1"/>
  <c r="AE1610" i="181"/>
  <c r="AD1610" i="181"/>
  <c r="AY1610" i="181" s="1"/>
  <c r="AA1610" i="181"/>
  <c r="AX1610" i="181"/>
  <c r="Y1610" i="181"/>
  <c r="AV1610" i="181"/>
  <c r="B1610" i="181"/>
  <c r="AP1609" i="181"/>
  <c r="AO1609" i="181"/>
  <c r="AN1609" i="181"/>
  <c r="AK1609" i="181"/>
  <c r="AI1609" i="181"/>
  <c r="AF1609" i="181"/>
  <c r="BA1609" i="181"/>
  <c r="AE1609" i="181"/>
  <c r="AZ1609" i="181" s="1"/>
  <c r="AD1609" i="181"/>
  <c r="AY1609" i="181" s="1"/>
  <c r="AA1609" i="181"/>
  <c r="AX1609" i="181"/>
  <c r="Z1609" i="181"/>
  <c r="AW1609" i="181"/>
  <c r="Y1609" i="181"/>
  <c r="B1609" i="181"/>
  <c r="BD1608" i="181"/>
  <c r="AP1608" i="181"/>
  <c r="AO1608" i="181"/>
  <c r="AN1608" i="181"/>
  <c r="AK1608" i="181"/>
  <c r="AI1608" i="181"/>
  <c r="AF1608" i="181"/>
  <c r="BA1608" i="181"/>
  <c r="AE1608" i="181"/>
  <c r="AZ1608" i="181" s="1"/>
  <c r="AD1608" i="181"/>
  <c r="AA1608" i="181"/>
  <c r="Y1608" i="181"/>
  <c r="AV1608" i="181" s="1"/>
  <c r="V1608" i="181"/>
  <c r="AJ1608" i="181" s="1"/>
  <c r="Z1608" i="181"/>
  <c r="AW1608" i="181"/>
  <c r="B1608" i="181"/>
  <c r="BD1607" i="181"/>
  <c r="BA1607" i="181"/>
  <c r="AP1607" i="181"/>
  <c r="AO1607" i="181"/>
  <c r="AN1607" i="181"/>
  <c r="AQ1607" i="181" s="1"/>
  <c r="AK1607" i="181"/>
  <c r="AI1607" i="181"/>
  <c r="AF1607" i="181"/>
  <c r="AE1607" i="181"/>
  <c r="AZ1607" i="181" s="1"/>
  <c r="AD1607" i="181"/>
  <c r="AY1607" i="181" s="1"/>
  <c r="AA1607" i="181"/>
  <c r="AX1607" i="181" s="1"/>
  <c r="Z1607" i="181"/>
  <c r="AW1607" i="181" s="1"/>
  <c r="Y1607" i="181"/>
  <c r="AV1607" i="181" s="1"/>
  <c r="V1607" i="181"/>
  <c r="B1607" i="181"/>
  <c r="BD1606" i="181"/>
  <c r="AP1606" i="181"/>
  <c r="AO1606" i="181"/>
  <c r="AN1606" i="181"/>
  <c r="AK1606" i="181"/>
  <c r="AI1606" i="181"/>
  <c r="AF1606" i="181"/>
  <c r="AE1606" i="181"/>
  <c r="AZ1606" i="181" s="1"/>
  <c r="AD1606" i="181"/>
  <c r="AY1606" i="181" s="1"/>
  <c r="AA1606" i="181"/>
  <c r="AX1606" i="181" s="1"/>
  <c r="Z1606" i="181"/>
  <c r="AW1606" i="181" s="1"/>
  <c r="Y1606" i="181"/>
  <c r="AV1606" i="181" s="1"/>
  <c r="V1606" i="181"/>
  <c r="AJ1606" i="181"/>
  <c r="B1606" i="181"/>
  <c r="AP1605" i="181"/>
  <c r="AO1605" i="181"/>
  <c r="AN1605" i="181"/>
  <c r="AK1605" i="181"/>
  <c r="AI1605" i="181"/>
  <c r="AF1605" i="181"/>
  <c r="BA1605" i="181"/>
  <c r="AE1605" i="181"/>
  <c r="AZ1605" i="181"/>
  <c r="AD1605" i="181"/>
  <c r="AA1605" i="181"/>
  <c r="AX1605" i="181" s="1"/>
  <c r="Y1605" i="181"/>
  <c r="AV1605" i="181" s="1"/>
  <c r="V1605" i="181"/>
  <c r="B1605" i="181"/>
  <c r="BD1604" i="181"/>
  <c r="AO1604" i="181"/>
  <c r="AN1604" i="181"/>
  <c r="AK1604" i="181"/>
  <c r="AJ1604" i="181"/>
  <c r="AI1604" i="181"/>
  <c r="AF1604" i="181"/>
  <c r="AE1604" i="181"/>
  <c r="AZ1604" i="181" s="1"/>
  <c r="AD1604" i="181"/>
  <c r="AY1604" i="181" s="1"/>
  <c r="AA1604" i="181"/>
  <c r="AX1604" i="181" s="1"/>
  <c r="Z1604" i="181"/>
  <c r="AW1604" i="181" s="1"/>
  <c r="Y1604" i="181"/>
  <c r="AV1604" i="181" s="1"/>
  <c r="V1604" i="181"/>
  <c r="B1604" i="181"/>
  <c r="AW1603" i="181"/>
  <c r="AO1603" i="181"/>
  <c r="AN1603" i="181"/>
  <c r="AK1603" i="181"/>
  <c r="AJ1603" i="181"/>
  <c r="AI1603" i="181"/>
  <c r="AE1603" i="181"/>
  <c r="AZ1603" i="181" s="1"/>
  <c r="AD1603" i="181"/>
  <c r="AA1603" i="181"/>
  <c r="AX1603" i="181" s="1"/>
  <c r="Z1603" i="181"/>
  <c r="Y1603" i="181"/>
  <c r="B1603" i="181"/>
  <c r="AO1602" i="181"/>
  <c r="AN1602" i="181"/>
  <c r="AK1602" i="181"/>
  <c r="AJ1602" i="181"/>
  <c r="AI1602" i="181"/>
  <c r="AE1602" i="181"/>
  <c r="AZ1602" i="181" s="1"/>
  <c r="AD1602" i="181"/>
  <c r="AY1602" i="181" s="1"/>
  <c r="AA1602" i="181"/>
  <c r="AX1602" i="181" s="1"/>
  <c r="Z1602" i="181"/>
  <c r="AW1602" i="181" s="1"/>
  <c r="Y1602" i="181"/>
  <c r="AV1602" i="181" s="1"/>
  <c r="B1602" i="181"/>
  <c r="BD1601" i="181"/>
  <c r="AO1601" i="181"/>
  <c r="AN1601" i="181"/>
  <c r="AK1601" i="181"/>
  <c r="AJ1601" i="181"/>
  <c r="AI1601" i="181"/>
  <c r="AE1601" i="181"/>
  <c r="AZ1601" i="181" s="1"/>
  <c r="AD1601" i="181"/>
  <c r="AA1601" i="181"/>
  <c r="AX1601" i="181" s="1"/>
  <c r="Z1601" i="181"/>
  <c r="AW1601" i="181" s="1"/>
  <c r="Y1601" i="181"/>
  <c r="AV1601" i="181" s="1"/>
  <c r="B1601" i="181"/>
  <c r="AK1600" i="181"/>
  <c r="AJ1600" i="181"/>
  <c r="AI1600" i="181"/>
  <c r="AA1600" i="181"/>
  <c r="AX1600" i="181" s="1"/>
  <c r="Z1600" i="181"/>
  <c r="AW1600" i="181" s="1"/>
  <c r="Y1600" i="181"/>
  <c r="AV1600" i="181"/>
  <c r="B1600" i="181"/>
  <c r="AK1599" i="181"/>
  <c r="AJ1599" i="181"/>
  <c r="AI1599" i="181"/>
  <c r="AA1599" i="181"/>
  <c r="AX1599" i="181" s="1"/>
  <c r="Z1599" i="181"/>
  <c r="AW1599" i="181" s="1"/>
  <c r="Y1599" i="181"/>
  <c r="AV1599" i="181" s="1"/>
  <c r="B1599" i="181"/>
  <c r="AK1598" i="181"/>
  <c r="AJ1598" i="181"/>
  <c r="AI1598" i="181"/>
  <c r="AA1598" i="181"/>
  <c r="AX1598" i="181"/>
  <c r="Z1598" i="181"/>
  <c r="AW1598" i="181" s="1"/>
  <c r="Y1598" i="181"/>
  <c r="B1598" i="181"/>
  <c r="BD1597" i="181"/>
  <c r="AP1597" i="181"/>
  <c r="AO1597" i="181"/>
  <c r="AN1597" i="181"/>
  <c r="AK1597" i="181"/>
  <c r="AI1597" i="181"/>
  <c r="AF1597" i="181"/>
  <c r="BA1597" i="181" s="1"/>
  <c r="AE1597" i="181"/>
  <c r="AZ1597" i="181" s="1"/>
  <c r="AD1597" i="181"/>
  <c r="AY1597" i="181" s="1"/>
  <c r="AA1597" i="181"/>
  <c r="AX1597" i="181"/>
  <c r="Z1597" i="181"/>
  <c r="AW1597" i="181" s="1"/>
  <c r="Y1597" i="181"/>
  <c r="AV1597" i="181" s="1"/>
  <c r="V1597" i="181"/>
  <c r="AJ1597" i="181" s="1"/>
  <c r="B1597" i="181"/>
  <c r="AK1596" i="181"/>
  <c r="AJ1596" i="181"/>
  <c r="AI1596" i="181"/>
  <c r="AA1596" i="181"/>
  <c r="AX1596" i="181"/>
  <c r="Z1596" i="181"/>
  <c r="AW1596" i="181" s="1"/>
  <c r="Y1596" i="181"/>
  <c r="AV1596" i="181" s="1"/>
  <c r="AF1596" i="181"/>
  <c r="BA1596" i="181" s="1"/>
  <c r="B1596" i="181"/>
  <c r="AK1595" i="181"/>
  <c r="AJ1595" i="181"/>
  <c r="AI1595" i="181"/>
  <c r="AA1595" i="181"/>
  <c r="AX1595" i="181"/>
  <c r="Z1595" i="181"/>
  <c r="AW1595" i="181" s="1"/>
  <c r="Y1595" i="181"/>
  <c r="B1595" i="181"/>
  <c r="BD1594" i="181"/>
  <c r="AK1594" i="181"/>
  <c r="AJ1594" i="181"/>
  <c r="AI1594" i="181"/>
  <c r="AF1594" i="181"/>
  <c r="BA1594" i="181" s="1"/>
  <c r="AA1594" i="181"/>
  <c r="AX1594" i="181"/>
  <c r="Z1594" i="181"/>
  <c r="AW1594" i="181" s="1"/>
  <c r="Y1594" i="181"/>
  <c r="AV1594" i="181" s="1"/>
  <c r="V1594" i="181"/>
  <c r="B1594" i="181"/>
  <c r="AP1593" i="181"/>
  <c r="AO1593" i="181"/>
  <c r="AN1593" i="181"/>
  <c r="AK1593" i="181"/>
  <c r="AI1593" i="181"/>
  <c r="AF1593" i="181"/>
  <c r="AE1593" i="181"/>
  <c r="AZ1593" i="181" s="1"/>
  <c r="AD1593" i="181"/>
  <c r="AY1593" i="181" s="1"/>
  <c r="AA1593" i="181"/>
  <c r="AX1593" i="181" s="1"/>
  <c r="Z1593" i="181"/>
  <c r="AW1593" i="181" s="1"/>
  <c r="Y1593" i="181"/>
  <c r="V1593" i="181"/>
  <c r="B1593" i="181"/>
  <c r="AK1592" i="181"/>
  <c r="AJ1592" i="181"/>
  <c r="AI1592" i="181"/>
  <c r="AA1592" i="181"/>
  <c r="AX1592" i="181" s="1"/>
  <c r="Z1592" i="181"/>
  <c r="AW1592" i="181" s="1"/>
  <c r="Y1592" i="181"/>
  <c r="B1592" i="181"/>
  <c r="AO1591" i="181"/>
  <c r="AN1591" i="181"/>
  <c r="AK1591" i="181"/>
  <c r="AJ1591" i="181"/>
  <c r="AI1591" i="181"/>
  <c r="AE1591" i="181"/>
  <c r="AZ1591" i="181" s="1"/>
  <c r="AD1591" i="181"/>
  <c r="AA1591" i="181"/>
  <c r="AX1591" i="181" s="1"/>
  <c r="Z1591" i="181"/>
  <c r="AW1591" i="181" s="1"/>
  <c r="Y1591" i="181"/>
  <c r="AV1591" i="181" s="1"/>
  <c r="B1591" i="181"/>
  <c r="BD1590" i="181"/>
  <c r="AP1590" i="181"/>
  <c r="AO1590" i="181"/>
  <c r="AN1590" i="181"/>
  <c r="AK1590" i="181"/>
  <c r="AI1590" i="181"/>
  <c r="AF1590" i="181"/>
  <c r="AE1590" i="181"/>
  <c r="AZ1590" i="181" s="1"/>
  <c r="AD1590" i="181"/>
  <c r="AY1590" i="181" s="1"/>
  <c r="AA1590" i="181"/>
  <c r="AX1590" i="181" s="1"/>
  <c r="Z1590" i="181"/>
  <c r="AW1590" i="181" s="1"/>
  <c r="Y1590" i="181"/>
  <c r="AV1590" i="181"/>
  <c r="V1590" i="181"/>
  <c r="B1590" i="181"/>
  <c r="AP1589" i="181"/>
  <c r="AO1589" i="181"/>
  <c r="AN1589" i="181"/>
  <c r="AK1589" i="181"/>
  <c r="AI1589" i="181"/>
  <c r="AF1589" i="181"/>
  <c r="BA1589" i="181" s="1"/>
  <c r="AE1589" i="181"/>
  <c r="AZ1589" i="181" s="1"/>
  <c r="AD1589" i="181"/>
  <c r="AA1589" i="181"/>
  <c r="AX1589" i="181" s="1"/>
  <c r="Y1589" i="181"/>
  <c r="AV1589" i="181"/>
  <c r="B1589" i="181"/>
  <c r="AP1588" i="181"/>
  <c r="AO1588" i="181"/>
  <c r="AN1588" i="181"/>
  <c r="AK1588" i="181"/>
  <c r="AI1588" i="181"/>
  <c r="AF1588" i="181"/>
  <c r="BA1588" i="181"/>
  <c r="AE1588" i="181"/>
  <c r="AZ1588" i="181" s="1"/>
  <c r="AD1588" i="181"/>
  <c r="AY1588" i="181" s="1"/>
  <c r="AA1588" i="181"/>
  <c r="AX1588" i="181" s="1"/>
  <c r="Y1588" i="181"/>
  <c r="AV1588" i="181" s="1"/>
  <c r="V1588" i="181"/>
  <c r="BD1588" i="181"/>
  <c r="B1588" i="181"/>
  <c r="AO1587" i="181"/>
  <c r="AN1587" i="181"/>
  <c r="AK1587" i="181"/>
  <c r="AJ1587" i="181"/>
  <c r="AI1587" i="181"/>
  <c r="AE1587" i="181"/>
  <c r="AZ1587" i="181" s="1"/>
  <c r="AD1587" i="181"/>
  <c r="AY1587" i="181" s="1"/>
  <c r="AA1587" i="181"/>
  <c r="AX1587" i="181" s="1"/>
  <c r="Z1587" i="181"/>
  <c r="AW1587" i="181"/>
  <c r="Y1587" i="181"/>
  <c r="AV1587" i="181"/>
  <c r="B1587" i="181"/>
  <c r="BD1586" i="181"/>
  <c r="AO1586" i="181"/>
  <c r="AN1586" i="181"/>
  <c r="AK1586" i="181"/>
  <c r="AJ1586" i="181"/>
  <c r="AI1586" i="181"/>
  <c r="AF1586" i="181"/>
  <c r="AE1586" i="181"/>
  <c r="AZ1586" i="181" s="1"/>
  <c r="AD1586" i="181"/>
  <c r="AA1586" i="181"/>
  <c r="AX1586" i="181" s="1"/>
  <c r="Z1586" i="181"/>
  <c r="AW1586" i="181" s="1"/>
  <c r="Y1586" i="181"/>
  <c r="AV1586" i="181" s="1"/>
  <c r="V1586" i="181"/>
  <c r="B1586" i="181"/>
  <c r="AO1585" i="181"/>
  <c r="AN1585" i="181"/>
  <c r="AK1585" i="181"/>
  <c r="AJ1585" i="181"/>
  <c r="AI1585" i="181"/>
  <c r="AE1585" i="181"/>
  <c r="AZ1585" i="181" s="1"/>
  <c r="AD1585" i="181"/>
  <c r="AY1585" i="181" s="1"/>
  <c r="AA1585" i="181"/>
  <c r="AX1585" i="181" s="1"/>
  <c r="Z1585" i="181"/>
  <c r="AW1585" i="181" s="1"/>
  <c r="Y1585" i="181"/>
  <c r="AV1585" i="181" s="1"/>
  <c r="B1585" i="181"/>
  <c r="AO1584" i="181"/>
  <c r="AN1584" i="181"/>
  <c r="AK1584" i="181"/>
  <c r="AJ1584" i="181"/>
  <c r="AI1584" i="181"/>
  <c r="AE1584" i="181"/>
  <c r="AZ1584" i="181" s="1"/>
  <c r="AD1584" i="181"/>
  <c r="AY1584" i="181" s="1"/>
  <c r="AA1584" i="181"/>
  <c r="AX1584" i="181"/>
  <c r="Z1584" i="181"/>
  <c r="AW1584" i="181"/>
  <c r="Y1584" i="181"/>
  <c r="AV1584" i="181"/>
  <c r="B1584" i="181"/>
  <c r="BD1583" i="181"/>
  <c r="AK1583" i="181"/>
  <c r="AJ1583" i="181"/>
  <c r="AI1583" i="181"/>
  <c r="AF1583" i="181"/>
  <c r="BA1583" i="181" s="1"/>
  <c r="AA1583" i="181"/>
  <c r="AX1583" i="181" s="1"/>
  <c r="Z1583" i="181"/>
  <c r="Y1583" i="181"/>
  <c r="AV1583" i="181"/>
  <c r="V1583" i="181"/>
  <c r="B1583" i="181"/>
  <c r="BD1582" i="181"/>
  <c r="AK1582" i="181"/>
  <c r="AJ1582" i="181"/>
  <c r="AI1582" i="181"/>
  <c r="AF1582" i="181"/>
  <c r="BA1582" i="181"/>
  <c r="AA1582" i="181"/>
  <c r="AX1582" i="181"/>
  <c r="Z1582" i="181"/>
  <c r="AW1582" i="181"/>
  <c r="Y1582" i="181"/>
  <c r="V1582" i="181"/>
  <c r="B1582" i="181"/>
  <c r="AO1581" i="181"/>
  <c r="AN1581" i="181"/>
  <c r="AK1581" i="181"/>
  <c r="AJ1581" i="181"/>
  <c r="AI1581" i="181"/>
  <c r="AE1581" i="181"/>
  <c r="AZ1581" i="181" s="1"/>
  <c r="AD1581" i="181"/>
  <c r="AY1581" i="181" s="1"/>
  <c r="AA1581" i="181"/>
  <c r="AX1581" i="181" s="1"/>
  <c r="Z1581" i="181"/>
  <c r="AW1581" i="181" s="1"/>
  <c r="Y1581" i="181"/>
  <c r="AV1581" i="181" s="1"/>
  <c r="B1581" i="181"/>
  <c r="AO1580" i="181"/>
  <c r="AN1580" i="181"/>
  <c r="AK1580" i="181"/>
  <c r="AJ1580" i="181"/>
  <c r="AI1580" i="181"/>
  <c r="AE1580" i="181"/>
  <c r="AZ1580" i="181" s="1"/>
  <c r="AD1580" i="181"/>
  <c r="AY1580" i="181" s="1"/>
  <c r="AA1580" i="181"/>
  <c r="AX1580" i="181"/>
  <c r="Z1580" i="181"/>
  <c r="AW1580" i="181"/>
  <c r="Y1580" i="181"/>
  <c r="AV1580" i="181" s="1"/>
  <c r="B1580" i="181"/>
  <c r="AO1579" i="181"/>
  <c r="AN1579" i="181"/>
  <c r="AK1579" i="181"/>
  <c r="AJ1579" i="181"/>
  <c r="AI1579" i="181"/>
  <c r="AE1579" i="181"/>
  <c r="AD1579" i="181"/>
  <c r="AY1579" i="181" s="1"/>
  <c r="AA1579" i="181"/>
  <c r="AX1579" i="181" s="1"/>
  <c r="Z1579" i="181"/>
  <c r="AW1579" i="181" s="1"/>
  <c r="Y1579" i="181"/>
  <c r="AV1579" i="181" s="1"/>
  <c r="B1579" i="181"/>
  <c r="BD1578" i="181"/>
  <c r="AO1578" i="181"/>
  <c r="AN1578" i="181"/>
  <c r="AK1578" i="181"/>
  <c r="AJ1578" i="181"/>
  <c r="AI1578" i="181"/>
  <c r="AE1578" i="181"/>
  <c r="AZ1578" i="181" s="1"/>
  <c r="AD1578" i="181"/>
  <c r="AY1578" i="181" s="1"/>
  <c r="AA1578" i="181"/>
  <c r="AX1578" i="181" s="1"/>
  <c r="Z1578" i="181"/>
  <c r="AW1578" i="181" s="1"/>
  <c r="Y1578" i="181"/>
  <c r="B1578" i="181"/>
  <c r="AO1577" i="181"/>
  <c r="AN1577" i="181"/>
  <c r="AK1577" i="181"/>
  <c r="AJ1577" i="181"/>
  <c r="AI1577" i="181"/>
  <c r="AE1577" i="181"/>
  <c r="AZ1577" i="181" s="1"/>
  <c r="AD1577" i="181"/>
  <c r="AY1577" i="181" s="1"/>
  <c r="AA1577" i="181"/>
  <c r="AX1577" i="181" s="1"/>
  <c r="Z1577" i="181"/>
  <c r="AW1577" i="181"/>
  <c r="Y1577" i="181"/>
  <c r="AV1577" i="181"/>
  <c r="B1577" i="181"/>
  <c r="AO1576" i="181"/>
  <c r="AN1576" i="181"/>
  <c r="AK1576" i="181"/>
  <c r="AJ1576" i="181"/>
  <c r="AI1576" i="181"/>
  <c r="AE1576" i="181"/>
  <c r="AZ1576" i="181" s="1"/>
  <c r="AD1576" i="181"/>
  <c r="AY1576" i="181" s="1"/>
  <c r="AA1576" i="181"/>
  <c r="AX1576" i="181" s="1"/>
  <c r="Z1576" i="181"/>
  <c r="AW1576" i="181" s="1"/>
  <c r="Y1576" i="181"/>
  <c r="AV1576" i="181" s="1"/>
  <c r="B1576" i="181"/>
  <c r="BD1575" i="181"/>
  <c r="AO1575" i="181"/>
  <c r="AN1575" i="181"/>
  <c r="AK1575" i="181"/>
  <c r="AJ1575" i="181"/>
  <c r="AI1575" i="181"/>
  <c r="AE1575" i="181"/>
  <c r="AD1575" i="181"/>
  <c r="AY1575" i="181" s="1"/>
  <c r="AA1575" i="181"/>
  <c r="AX1575" i="181" s="1"/>
  <c r="Z1575" i="181"/>
  <c r="AW1575" i="181" s="1"/>
  <c r="Y1575" i="181"/>
  <c r="AV1575" i="181"/>
  <c r="B1575" i="181"/>
  <c r="BD1574" i="181"/>
  <c r="AO1574" i="181"/>
  <c r="AN1574" i="181"/>
  <c r="AK1574" i="181"/>
  <c r="AJ1574" i="181"/>
  <c r="AI1574" i="181"/>
  <c r="AE1574" i="181"/>
  <c r="AZ1574" i="181" s="1"/>
  <c r="AD1574" i="181"/>
  <c r="AY1574" i="181" s="1"/>
  <c r="AA1574" i="181"/>
  <c r="AX1574" i="181" s="1"/>
  <c r="Z1574" i="181"/>
  <c r="AW1574" i="181" s="1"/>
  <c r="Y1574" i="181"/>
  <c r="AV1574" i="181"/>
  <c r="B1574" i="181"/>
  <c r="AO1573" i="181"/>
  <c r="AN1573" i="181"/>
  <c r="AK1573" i="181"/>
  <c r="AJ1573" i="181"/>
  <c r="AI1573" i="181"/>
  <c r="AE1573" i="181"/>
  <c r="AZ1573" i="181" s="1"/>
  <c r="AD1573" i="181"/>
  <c r="AY1573" i="181" s="1"/>
  <c r="AA1573" i="181"/>
  <c r="AX1573" i="181"/>
  <c r="Z1573" i="181"/>
  <c r="AW1573" i="181" s="1"/>
  <c r="Y1573" i="181"/>
  <c r="AV1573" i="181" s="1"/>
  <c r="B1573" i="181"/>
  <c r="BD1572" i="181"/>
  <c r="AO1572" i="181"/>
  <c r="AN1572" i="181"/>
  <c r="AK1572" i="181"/>
  <c r="AJ1572" i="181"/>
  <c r="AI1572" i="181"/>
  <c r="AE1572" i="181"/>
  <c r="AZ1572" i="181" s="1"/>
  <c r="AD1572" i="181"/>
  <c r="AY1572" i="181" s="1"/>
  <c r="AA1572" i="181"/>
  <c r="AX1572" i="181" s="1"/>
  <c r="Z1572" i="181"/>
  <c r="AW1572" i="181" s="1"/>
  <c r="Y1572" i="181"/>
  <c r="AV1572" i="181"/>
  <c r="B1572" i="181"/>
  <c r="AO1571" i="181"/>
  <c r="AN1571" i="181"/>
  <c r="AK1571" i="181"/>
  <c r="AJ1571" i="181"/>
  <c r="AI1571" i="181"/>
  <c r="AE1571" i="181"/>
  <c r="AZ1571" i="181" s="1"/>
  <c r="AD1571" i="181"/>
  <c r="AY1571" i="181" s="1"/>
  <c r="AA1571" i="181"/>
  <c r="AX1571" i="181"/>
  <c r="Z1571" i="181"/>
  <c r="Y1571" i="181"/>
  <c r="AV1571" i="181" s="1"/>
  <c r="B1571" i="181"/>
  <c r="BD1570" i="181"/>
  <c r="AO1570" i="181"/>
  <c r="AN1570" i="181"/>
  <c r="AK1570" i="181"/>
  <c r="AJ1570" i="181"/>
  <c r="AI1570" i="181"/>
  <c r="AE1570" i="181"/>
  <c r="AD1570" i="181"/>
  <c r="AY1570" i="181" s="1"/>
  <c r="AA1570" i="181"/>
  <c r="AX1570" i="181"/>
  <c r="Z1570" i="181"/>
  <c r="AW1570" i="181" s="1"/>
  <c r="Y1570" i="181"/>
  <c r="AV1570" i="181" s="1"/>
  <c r="B1570" i="181"/>
  <c r="AP1569" i="181"/>
  <c r="AO1569" i="181"/>
  <c r="AN1569" i="181"/>
  <c r="AK1569" i="181"/>
  <c r="AI1569" i="181"/>
  <c r="AF1569" i="181"/>
  <c r="BA1569" i="181" s="1"/>
  <c r="AE1569" i="181"/>
  <c r="AD1569" i="181"/>
  <c r="AY1569" i="181" s="1"/>
  <c r="AA1569" i="181"/>
  <c r="AX1569" i="181" s="1"/>
  <c r="Y1569" i="181"/>
  <c r="AV1569" i="181" s="1"/>
  <c r="B1569" i="181"/>
  <c r="AP1568" i="181"/>
  <c r="AO1568" i="181"/>
  <c r="AN1568" i="181"/>
  <c r="AK1568" i="181"/>
  <c r="AI1568" i="181"/>
  <c r="AF1568" i="181"/>
  <c r="BA1568" i="181"/>
  <c r="AE1568" i="181"/>
  <c r="AZ1568" i="181" s="1"/>
  <c r="AD1568" i="181"/>
  <c r="AY1568" i="181" s="1"/>
  <c r="AA1568" i="181"/>
  <c r="AX1568" i="181"/>
  <c r="Z1568" i="181"/>
  <c r="AW1568" i="181" s="1"/>
  <c r="Y1568" i="181"/>
  <c r="AV1568" i="181" s="1"/>
  <c r="BD1568" i="181"/>
  <c r="B1568" i="181"/>
  <c r="AP1567" i="181"/>
  <c r="AO1567" i="181"/>
  <c r="AN1567" i="181"/>
  <c r="AK1567" i="181"/>
  <c r="AI1567" i="181"/>
  <c r="AF1567" i="181"/>
  <c r="BA1567" i="181"/>
  <c r="AE1567" i="181"/>
  <c r="AZ1567" i="181" s="1"/>
  <c r="AD1567" i="181"/>
  <c r="AY1567" i="181" s="1"/>
  <c r="AA1567" i="181"/>
  <c r="AX1567" i="181" s="1"/>
  <c r="Y1567" i="181"/>
  <c r="AV1567" i="181" s="1"/>
  <c r="B1567" i="181"/>
  <c r="AP1566" i="181"/>
  <c r="AO1566" i="181"/>
  <c r="AN1566" i="181"/>
  <c r="AK1566" i="181"/>
  <c r="AI1566" i="181"/>
  <c r="AF1566" i="181"/>
  <c r="BA1566" i="181" s="1"/>
  <c r="AE1566" i="181"/>
  <c r="AZ1566" i="181" s="1"/>
  <c r="AD1566" i="181"/>
  <c r="AY1566" i="181" s="1"/>
  <c r="AA1566" i="181"/>
  <c r="AX1566" i="181" s="1"/>
  <c r="Y1566" i="181"/>
  <c r="AV1566" i="181" s="1"/>
  <c r="B1566" i="181"/>
  <c r="BD1565" i="181"/>
  <c r="AP1565" i="181"/>
  <c r="AO1565" i="181"/>
  <c r="AN1565" i="181"/>
  <c r="AK1565" i="181"/>
  <c r="AI1565" i="181"/>
  <c r="AF1565" i="181"/>
  <c r="BA1565" i="181" s="1"/>
  <c r="AE1565" i="181"/>
  <c r="AZ1565" i="181" s="1"/>
  <c r="AD1565" i="181"/>
  <c r="AY1565" i="181" s="1"/>
  <c r="AA1565" i="181"/>
  <c r="AX1565" i="181" s="1"/>
  <c r="Y1565" i="181"/>
  <c r="AV1565" i="181" s="1"/>
  <c r="B1565" i="181"/>
  <c r="AP1564" i="181"/>
  <c r="AO1564" i="181"/>
  <c r="AN1564" i="181"/>
  <c r="AK1564" i="181"/>
  <c r="AI1564" i="181"/>
  <c r="AF1564" i="181"/>
  <c r="BA1564" i="181" s="1"/>
  <c r="AE1564" i="181"/>
  <c r="AD1564" i="181"/>
  <c r="AA1564" i="181"/>
  <c r="AX1564" i="181" s="1"/>
  <c r="Z1564" i="181"/>
  <c r="AW1564" i="181" s="1"/>
  <c r="Y1564" i="181"/>
  <c r="AV1564" i="181" s="1"/>
  <c r="BD1564" i="181"/>
  <c r="B1564" i="181"/>
  <c r="BD1563" i="181"/>
  <c r="AP1563" i="181"/>
  <c r="AO1563" i="181"/>
  <c r="AN1563" i="181"/>
  <c r="AQ1563" i="181" s="1"/>
  <c r="AK1563" i="181"/>
  <c r="AI1563" i="181"/>
  <c r="AF1563" i="181"/>
  <c r="BA1563" i="181"/>
  <c r="AE1563" i="181"/>
  <c r="AZ1563" i="181" s="1"/>
  <c r="AD1563" i="181"/>
  <c r="AY1563" i="181" s="1"/>
  <c r="AA1563" i="181"/>
  <c r="AX1563" i="181"/>
  <c r="Y1563" i="181"/>
  <c r="AV1563" i="181" s="1"/>
  <c r="V1563" i="181"/>
  <c r="B1563" i="181"/>
  <c r="AO1562" i="181"/>
  <c r="AN1562" i="181"/>
  <c r="AK1562" i="181"/>
  <c r="AJ1562" i="181"/>
  <c r="AI1562" i="181"/>
  <c r="AE1562" i="181"/>
  <c r="AZ1562" i="181" s="1"/>
  <c r="AD1562" i="181"/>
  <c r="AY1562" i="181" s="1"/>
  <c r="AA1562" i="181"/>
  <c r="AX1562" i="181"/>
  <c r="Z1562" i="181"/>
  <c r="AW1562" i="181" s="1"/>
  <c r="Y1562" i="181"/>
  <c r="AV1562" i="181" s="1"/>
  <c r="B1562" i="181"/>
  <c r="AO1561" i="181"/>
  <c r="AN1561" i="181"/>
  <c r="AK1561" i="181"/>
  <c r="AJ1561" i="181"/>
  <c r="AI1561" i="181"/>
  <c r="AE1561" i="181"/>
  <c r="AD1561" i="181"/>
  <c r="AY1561" i="181" s="1"/>
  <c r="AA1561" i="181"/>
  <c r="AX1561" i="181" s="1"/>
  <c r="Z1561" i="181"/>
  <c r="AW1561" i="181" s="1"/>
  <c r="Y1561" i="181"/>
  <c r="B1561" i="181"/>
  <c r="AP1560" i="181"/>
  <c r="AO1560" i="181"/>
  <c r="AN1560" i="181"/>
  <c r="AK1560" i="181"/>
  <c r="AI1560" i="181"/>
  <c r="AF1560" i="181"/>
  <c r="BA1560" i="181" s="1"/>
  <c r="AE1560" i="181"/>
  <c r="AD1560" i="181"/>
  <c r="AA1560" i="181"/>
  <c r="AX1560" i="181" s="1"/>
  <c r="Z1560" i="181"/>
  <c r="AW1560" i="181" s="1"/>
  <c r="Y1560" i="181"/>
  <c r="AV1560" i="181"/>
  <c r="BD1560" i="181"/>
  <c r="B1560" i="181"/>
  <c r="AP1559" i="181"/>
  <c r="AO1559" i="181"/>
  <c r="AN1559" i="181"/>
  <c r="AK1559" i="181"/>
  <c r="AI1559" i="181"/>
  <c r="AF1559" i="181"/>
  <c r="BA1559" i="181" s="1"/>
  <c r="AE1559" i="181"/>
  <c r="AZ1559" i="181"/>
  <c r="AD1559" i="181"/>
  <c r="AY1559" i="181" s="1"/>
  <c r="AA1559" i="181"/>
  <c r="AX1559" i="181" s="1"/>
  <c r="Y1559" i="181"/>
  <c r="AV1559" i="181" s="1"/>
  <c r="BD1559" i="181"/>
  <c r="B1559" i="181"/>
  <c r="AO1558" i="181"/>
  <c r="AN1558" i="181"/>
  <c r="AK1558" i="181"/>
  <c r="AJ1558" i="181"/>
  <c r="AI1558" i="181"/>
  <c r="AE1558" i="181"/>
  <c r="AZ1558" i="181" s="1"/>
  <c r="AD1558" i="181"/>
  <c r="AY1558" i="181" s="1"/>
  <c r="AA1558" i="181"/>
  <c r="AX1558" i="181"/>
  <c r="Z1558" i="181"/>
  <c r="AW1558" i="181" s="1"/>
  <c r="Y1558" i="181"/>
  <c r="AV1558" i="181" s="1"/>
  <c r="BD1558" i="181"/>
  <c r="B1558" i="181"/>
  <c r="AK1557" i="181"/>
  <c r="AJ1557" i="181"/>
  <c r="AI1557" i="181"/>
  <c r="AA1557" i="181"/>
  <c r="AX1557" i="181" s="1"/>
  <c r="Z1557" i="181"/>
  <c r="AW1557" i="181" s="1"/>
  <c r="Y1557" i="181"/>
  <c r="AV1557" i="181" s="1"/>
  <c r="B1557" i="181"/>
  <c r="BD1556" i="181"/>
  <c r="AO1556" i="181"/>
  <c r="AN1556" i="181"/>
  <c r="AK1556" i="181"/>
  <c r="AJ1556" i="181"/>
  <c r="AI1556" i="181"/>
  <c r="AE1556" i="181"/>
  <c r="AZ1556" i="181"/>
  <c r="AD1556" i="181"/>
  <c r="AY1556" i="181"/>
  <c r="AA1556" i="181"/>
  <c r="AX1556" i="181" s="1"/>
  <c r="Z1556" i="181"/>
  <c r="AW1556" i="181" s="1"/>
  <c r="Y1556" i="181"/>
  <c r="B1556" i="181"/>
  <c r="AO1555" i="181"/>
  <c r="AN1555" i="181"/>
  <c r="AK1555" i="181"/>
  <c r="AJ1555" i="181"/>
  <c r="AI1555" i="181"/>
  <c r="AE1555" i="181"/>
  <c r="AZ1555" i="181" s="1"/>
  <c r="AD1555" i="181"/>
  <c r="AY1555" i="181" s="1"/>
  <c r="AA1555" i="181"/>
  <c r="AX1555" i="181"/>
  <c r="Z1555" i="181"/>
  <c r="AW1555" i="181"/>
  <c r="Y1555" i="181"/>
  <c r="AV1555" i="181" s="1"/>
  <c r="V1555" i="181"/>
  <c r="B1555" i="181"/>
  <c r="BD1554" i="181"/>
  <c r="AO1554" i="181"/>
  <c r="AQ1554" i="181" s="1"/>
  <c r="AN1554" i="181"/>
  <c r="AK1554" i="181"/>
  <c r="AJ1554" i="181"/>
  <c r="AI1554" i="181"/>
  <c r="AE1554" i="181"/>
  <c r="AZ1554" i="181" s="1"/>
  <c r="AD1554" i="181"/>
  <c r="AA1554" i="181"/>
  <c r="AX1554" i="181" s="1"/>
  <c r="Z1554" i="181"/>
  <c r="AW1554" i="181" s="1"/>
  <c r="Y1554" i="181"/>
  <c r="AV1554" i="181" s="1"/>
  <c r="V1554" i="181"/>
  <c r="AP1554" i="181"/>
  <c r="B1554" i="181"/>
  <c r="AO1553" i="181"/>
  <c r="AN1553" i="181"/>
  <c r="AK1553" i="181"/>
  <c r="AJ1553" i="181"/>
  <c r="AI1553" i="181"/>
  <c r="AE1553" i="181"/>
  <c r="AZ1553" i="181" s="1"/>
  <c r="AD1553" i="181"/>
  <c r="AY1553" i="181" s="1"/>
  <c r="AA1553" i="181"/>
  <c r="AX1553" i="181" s="1"/>
  <c r="Z1553" i="181"/>
  <c r="AW1553" i="181" s="1"/>
  <c r="Y1553" i="181"/>
  <c r="AV1553" i="181" s="1"/>
  <c r="B1553" i="181"/>
  <c r="AO1552" i="181"/>
  <c r="AN1552" i="181"/>
  <c r="AK1552" i="181"/>
  <c r="AJ1552" i="181"/>
  <c r="AI1552" i="181"/>
  <c r="AE1552" i="181"/>
  <c r="AZ1552" i="181" s="1"/>
  <c r="AD1552" i="181"/>
  <c r="AY1552" i="181" s="1"/>
  <c r="AA1552" i="181"/>
  <c r="AX1552" i="181" s="1"/>
  <c r="Z1552" i="181"/>
  <c r="AW1552" i="181" s="1"/>
  <c r="Y1552" i="181"/>
  <c r="AV1552" i="181" s="1"/>
  <c r="B1552" i="181"/>
  <c r="AO1551" i="181"/>
  <c r="AN1551" i="181"/>
  <c r="AK1551" i="181"/>
  <c r="AJ1551" i="181"/>
  <c r="AI1551" i="181"/>
  <c r="AE1551" i="181"/>
  <c r="AZ1551" i="181" s="1"/>
  <c r="AD1551" i="181"/>
  <c r="AY1551" i="181" s="1"/>
  <c r="AA1551" i="181"/>
  <c r="AX1551" i="181"/>
  <c r="Z1551" i="181"/>
  <c r="AW1551" i="181"/>
  <c r="Y1551" i="181"/>
  <c r="AV1551" i="181" s="1"/>
  <c r="B1551" i="181"/>
  <c r="AP1550" i="181"/>
  <c r="AO1550" i="181"/>
  <c r="AN1550" i="181"/>
  <c r="AK1550" i="181"/>
  <c r="AI1550" i="181"/>
  <c r="AF1550" i="181"/>
  <c r="BA1550" i="181" s="1"/>
  <c r="AE1550" i="181"/>
  <c r="AZ1550" i="181" s="1"/>
  <c r="AD1550" i="181"/>
  <c r="AA1550" i="181"/>
  <c r="AX1550" i="181"/>
  <c r="Y1550" i="181"/>
  <c r="AV1550" i="181" s="1"/>
  <c r="B1550" i="181"/>
  <c r="AP1549" i="181"/>
  <c r="AO1549" i="181"/>
  <c r="AN1549" i="181"/>
  <c r="AK1549" i="181"/>
  <c r="AI1549" i="181"/>
  <c r="AF1549" i="181"/>
  <c r="BA1549" i="181" s="1"/>
  <c r="AE1549" i="181"/>
  <c r="AZ1549" i="181" s="1"/>
  <c r="AD1549" i="181"/>
  <c r="AA1549" i="181"/>
  <c r="AX1549" i="181" s="1"/>
  <c r="Y1549" i="181"/>
  <c r="AV1549" i="181" s="1"/>
  <c r="B1549" i="181"/>
  <c r="AP1548" i="181"/>
  <c r="AO1548" i="181"/>
  <c r="AN1548" i="181"/>
  <c r="AK1548" i="181"/>
  <c r="AI1548" i="181"/>
  <c r="AF1548" i="181"/>
  <c r="BA1548" i="181" s="1"/>
  <c r="AE1548" i="181"/>
  <c r="AD1548" i="181"/>
  <c r="AY1548" i="181" s="1"/>
  <c r="AA1548" i="181"/>
  <c r="AX1548" i="181" s="1"/>
  <c r="Y1548" i="181"/>
  <c r="AV1548" i="181"/>
  <c r="V1548" i="181"/>
  <c r="B1548" i="181"/>
  <c r="AP1547" i="181"/>
  <c r="AO1547" i="181"/>
  <c r="AN1547" i="181"/>
  <c r="AK1547" i="181"/>
  <c r="AI1547" i="181"/>
  <c r="AF1547" i="181"/>
  <c r="AE1547" i="181"/>
  <c r="AZ1547" i="181" s="1"/>
  <c r="AD1547" i="181"/>
  <c r="AY1547" i="181" s="1"/>
  <c r="AA1547" i="181"/>
  <c r="AX1547" i="181" s="1"/>
  <c r="Y1547" i="181"/>
  <c r="AV1547" i="181" s="1"/>
  <c r="BD1547" i="181"/>
  <c r="B1547" i="181"/>
  <c r="BD1546" i="181"/>
  <c r="AP1546" i="181"/>
  <c r="AO1546" i="181"/>
  <c r="AN1546" i="181"/>
  <c r="AK1546" i="181"/>
  <c r="AI1546" i="181"/>
  <c r="AF1546" i="181"/>
  <c r="BA1546" i="181" s="1"/>
  <c r="AE1546" i="181"/>
  <c r="AD1546" i="181"/>
  <c r="AY1546" i="181" s="1"/>
  <c r="AA1546" i="181"/>
  <c r="AX1546" i="181" s="1"/>
  <c r="Y1546" i="181"/>
  <c r="AV1546" i="181" s="1"/>
  <c r="B1546" i="181"/>
  <c r="AO1545" i="181"/>
  <c r="AN1545" i="181"/>
  <c r="AK1545" i="181"/>
  <c r="AJ1545" i="181"/>
  <c r="AI1545" i="181"/>
  <c r="AE1545" i="181"/>
  <c r="AZ1545" i="181" s="1"/>
  <c r="AD1545" i="181"/>
  <c r="AY1545" i="181" s="1"/>
  <c r="AA1545" i="181"/>
  <c r="AX1545" i="181" s="1"/>
  <c r="Z1545" i="181"/>
  <c r="AW1545" i="181" s="1"/>
  <c r="Y1545" i="181"/>
  <c r="AV1545" i="181"/>
  <c r="B1545" i="181"/>
  <c r="BD1544" i="181"/>
  <c r="AP1544" i="181"/>
  <c r="AO1544" i="181"/>
  <c r="AN1544" i="181"/>
  <c r="AK1544" i="181"/>
  <c r="AI1544" i="181"/>
  <c r="AF1544" i="181"/>
  <c r="BA1544" i="181" s="1"/>
  <c r="AE1544" i="181"/>
  <c r="AZ1544" i="181" s="1"/>
  <c r="AD1544" i="181"/>
  <c r="AA1544" i="181"/>
  <c r="AX1544" i="181" s="1"/>
  <c r="Y1544" i="181"/>
  <c r="V1544" i="181"/>
  <c r="AJ1544" i="181"/>
  <c r="B1544" i="181"/>
  <c r="AP1543" i="181"/>
  <c r="AO1543" i="181"/>
  <c r="AN1543" i="181"/>
  <c r="AK1543" i="181"/>
  <c r="AI1543" i="181"/>
  <c r="AF1543" i="181"/>
  <c r="BA1543" i="181"/>
  <c r="AE1543" i="181"/>
  <c r="AD1543" i="181"/>
  <c r="AA1543" i="181"/>
  <c r="AX1543" i="181" s="1"/>
  <c r="Y1543" i="181"/>
  <c r="AV1543" i="181" s="1"/>
  <c r="BD1543" i="181"/>
  <c r="B1543" i="181"/>
  <c r="AP1542" i="181"/>
  <c r="AO1542" i="181"/>
  <c r="AN1542" i="181"/>
  <c r="AK1542" i="181"/>
  <c r="AI1542" i="181"/>
  <c r="AF1542" i="181"/>
  <c r="BA1542" i="181" s="1"/>
  <c r="AE1542" i="181"/>
  <c r="AZ1542" i="181" s="1"/>
  <c r="AD1542" i="181"/>
  <c r="AY1542" i="181" s="1"/>
  <c r="AA1542" i="181"/>
  <c r="AX1542" i="181"/>
  <c r="Y1542" i="181"/>
  <c r="AV1542" i="181"/>
  <c r="BD1542" i="181"/>
  <c r="B1542" i="181"/>
  <c r="AP1541" i="181"/>
  <c r="AO1541" i="181"/>
  <c r="AN1541" i="181"/>
  <c r="AK1541" i="181"/>
  <c r="AI1541" i="181"/>
  <c r="AF1541" i="181"/>
  <c r="BA1541" i="181" s="1"/>
  <c r="AE1541" i="181"/>
  <c r="AD1541" i="181"/>
  <c r="AY1541" i="181" s="1"/>
  <c r="AA1541" i="181"/>
  <c r="AX1541" i="181" s="1"/>
  <c r="Y1541" i="181"/>
  <c r="AV1541" i="181"/>
  <c r="B1541" i="181"/>
  <c r="BD1540" i="181"/>
  <c r="AP1540" i="181"/>
  <c r="AO1540" i="181"/>
  <c r="AN1540" i="181"/>
  <c r="AK1540" i="181"/>
  <c r="AI1540" i="181"/>
  <c r="AF1540" i="181"/>
  <c r="BA1540" i="181" s="1"/>
  <c r="AE1540" i="181"/>
  <c r="AZ1540" i="181" s="1"/>
  <c r="AD1540" i="181"/>
  <c r="AY1540" i="181" s="1"/>
  <c r="AA1540" i="181"/>
  <c r="AX1540" i="181"/>
  <c r="Z1540" i="181"/>
  <c r="AW1540" i="181" s="1"/>
  <c r="Y1540" i="181"/>
  <c r="V1540" i="181"/>
  <c r="AJ1540" i="181" s="1"/>
  <c r="B1540" i="181"/>
  <c r="AK1539" i="181"/>
  <c r="AJ1539" i="181"/>
  <c r="AI1539" i="181"/>
  <c r="AA1539" i="181"/>
  <c r="AX1539" i="181" s="1"/>
  <c r="Z1539" i="181"/>
  <c r="AW1539" i="181"/>
  <c r="Y1539" i="181"/>
  <c r="AV1539" i="181" s="1"/>
  <c r="B1539" i="181"/>
  <c r="BD1538" i="181"/>
  <c r="AK1538" i="181"/>
  <c r="AJ1538" i="181"/>
  <c r="AI1538" i="181"/>
  <c r="AA1538" i="181"/>
  <c r="AX1538" i="181"/>
  <c r="Z1538" i="181"/>
  <c r="AW1538" i="181"/>
  <c r="Y1538" i="181"/>
  <c r="V1538" i="181"/>
  <c r="B1538" i="181"/>
  <c r="AK1537" i="181"/>
  <c r="AJ1537" i="181"/>
  <c r="AI1537" i="181"/>
  <c r="AA1537" i="181"/>
  <c r="AX1537" i="181" s="1"/>
  <c r="Z1537" i="181"/>
  <c r="AW1537" i="181" s="1"/>
  <c r="Y1537" i="181"/>
  <c r="AV1537" i="181"/>
  <c r="B1537" i="181"/>
  <c r="BD1536" i="181"/>
  <c r="AP1536" i="181"/>
  <c r="AO1536" i="181"/>
  <c r="AN1536" i="181"/>
  <c r="AK1536" i="181"/>
  <c r="AI1536" i="181"/>
  <c r="AF1536" i="181"/>
  <c r="BA1536" i="181"/>
  <c r="AE1536" i="181"/>
  <c r="AZ1536" i="181" s="1"/>
  <c r="AD1536" i="181"/>
  <c r="AY1536" i="181" s="1"/>
  <c r="AA1536" i="181"/>
  <c r="AX1536" i="181" s="1"/>
  <c r="Y1536" i="181"/>
  <c r="AV1536" i="181" s="1"/>
  <c r="V1536" i="181"/>
  <c r="B1536" i="181"/>
  <c r="AK1535" i="181"/>
  <c r="AJ1535" i="181"/>
  <c r="AI1535" i="181"/>
  <c r="AA1535" i="181"/>
  <c r="AX1535" i="181" s="1"/>
  <c r="Z1535" i="181"/>
  <c r="AW1535" i="181" s="1"/>
  <c r="Y1535" i="181"/>
  <c r="AV1535" i="181" s="1"/>
  <c r="BD1535" i="181"/>
  <c r="B1535" i="181"/>
  <c r="BD1534" i="181"/>
  <c r="AK1534" i="181"/>
  <c r="AJ1534" i="181"/>
  <c r="AI1534" i="181"/>
  <c r="AA1534" i="181"/>
  <c r="Z1534" i="181"/>
  <c r="AW1534" i="181"/>
  <c r="Y1534" i="181"/>
  <c r="B1534" i="181"/>
  <c r="AP1533" i="181"/>
  <c r="AO1533" i="181"/>
  <c r="AN1533" i="181"/>
  <c r="AK1533" i="181"/>
  <c r="AI1533" i="181"/>
  <c r="AF1533" i="181"/>
  <c r="BA1533" i="181" s="1"/>
  <c r="AE1533" i="181"/>
  <c r="AZ1533" i="181" s="1"/>
  <c r="AD1533" i="181"/>
  <c r="AA1533" i="181"/>
  <c r="AX1533" i="181" s="1"/>
  <c r="Y1533" i="181"/>
  <c r="B1533" i="181"/>
  <c r="AP1532" i="181"/>
  <c r="AO1532" i="181"/>
  <c r="AN1532" i="181"/>
  <c r="AK1532" i="181"/>
  <c r="AI1532" i="181"/>
  <c r="AF1532" i="181"/>
  <c r="BA1532" i="181"/>
  <c r="AE1532" i="181"/>
  <c r="AZ1532" i="181" s="1"/>
  <c r="AD1532" i="181"/>
  <c r="AY1532" i="181" s="1"/>
  <c r="AA1532" i="181"/>
  <c r="AX1532" i="181" s="1"/>
  <c r="Y1532" i="181"/>
  <c r="AV1532" i="181" s="1"/>
  <c r="Z1532" i="181"/>
  <c r="B1532" i="181"/>
  <c r="AP1531" i="181"/>
  <c r="AO1531" i="181"/>
  <c r="AN1531" i="181"/>
  <c r="AK1531" i="181"/>
  <c r="AI1531" i="181"/>
  <c r="AF1531" i="181"/>
  <c r="BA1531" i="181" s="1"/>
  <c r="AE1531" i="181"/>
  <c r="AZ1531" i="181" s="1"/>
  <c r="AD1531" i="181"/>
  <c r="AA1531" i="181"/>
  <c r="AX1531" i="181" s="1"/>
  <c r="Z1531" i="181"/>
  <c r="AW1531" i="181"/>
  <c r="Y1531" i="181"/>
  <c r="AV1531" i="181"/>
  <c r="V1531" i="181"/>
  <c r="BD1531" i="181"/>
  <c r="B1531" i="181"/>
  <c r="AW1530" i="181"/>
  <c r="AO1530" i="181"/>
  <c r="AN1530" i="181"/>
  <c r="AK1530" i="181"/>
  <c r="AJ1530" i="181"/>
  <c r="AI1530" i="181"/>
  <c r="AE1530" i="181"/>
  <c r="AZ1530" i="181" s="1"/>
  <c r="AD1530" i="181"/>
  <c r="AA1530" i="181"/>
  <c r="AX1530" i="181"/>
  <c r="Z1530" i="181"/>
  <c r="Y1530" i="181"/>
  <c r="AV1530" i="181" s="1"/>
  <c r="BD1530" i="181"/>
  <c r="B1530" i="181"/>
  <c r="AO1529" i="181"/>
  <c r="AN1529" i="181"/>
  <c r="AK1529" i="181"/>
  <c r="AJ1529" i="181"/>
  <c r="AI1529" i="181"/>
  <c r="AE1529" i="181"/>
  <c r="AZ1529" i="181" s="1"/>
  <c r="AD1529" i="181"/>
  <c r="AA1529" i="181"/>
  <c r="AX1529" i="181" s="1"/>
  <c r="Z1529" i="181"/>
  <c r="AW1529" i="181"/>
  <c r="Y1529" i="181"/>
  <c r="AV1529" i="181" s="1"/>
  <c r="B1529" i="181"/>
  <c r="BD1528" i="181"/>
  <c r="AO1528" i="181"/>
  <c r="AN1528" i="181"/>
  <c r="AK1528" i="181"/>
  <c r="AJ1528" i="181"/>
  <c r="AI1528" i="181"/>
  <c r="AE1528" i="181"/>
  <c r="AZ1528" i="181" s="1"/>
  <c r="AD1528" i="181"/>
  <c r="AY1528" i="181" s="1"/>
  <c r="AA1528" i="181"/>
  <c r="AX1528" i="181"/>
  <c r="Z1528" i="181"/>
  <c r="AW1528" i="181"/>
  <c r="Y1528" i="181"/>
  <c r="AV1528" i="181"/>
  <c r="B1528" i="181"/>
  <c r="BD1527" i="181"/>
  <c r="AP1527" i="181"/>
  <c r="AN1527" i="181"/>
  <c r="AK1527" i="181"/>
  <c r="AJ1527" i="181"/>
  <c r="AI1527" i="181"/>
  <c r="AF1527" i="181"/>
  <c r="BA1527" i="181" s="1"/>
  <c r="AD1527" i="181"/>
  <c r="AY1527" i="181" s="1"/>
  <c r="AA1527" i="181"/>
  <c r="AX1527" i="181" s="1"/>
  <c r="Z1527" i="181"/>
  <c r="AW1527" i="181" s="1"/>
  <c r="Y1527" i="181"/>
  <c r="AV1527" i="181"/>
  <c r="B1527" i="181"/>
  <c r="AO1526" i="181"/>
  <c r="AN1526" i="181"/>
  <c r="AK1526" i="181"/>
  <c r="AJ1526" i="181"/>
  <c r="AI1526" i="181"/>
  <c r="AE1526" i="181"/>
  <c r="AZ1526" i="181" s="1"/>
  <c r="AD1526" i="181"/>
  <c r="AY1526" i="181" s="1"/>
  <c r="AA1526" i="181"/>
  <c r="AX1526" i="181" s="1"/>
  <c r="Z1526" i="181"/>
  <c r="AW1526" i="181" s="1"/>
  <c r="Y1526" i="181"/>
  <c r="AV1526" i="181" s="1"/>
  <c r="B1526" i="181"/>
  <c r="BD1525" i="181"/>
  <c r="AO1525" i="181"/>
  <c r="AN1525" i="181"/>
  <c r="AK1525" i="181"/>
  <c r="AJ1525" i="181"/>
  <c r="AI1525" i="181"/>
  <c r="AE1525" i="181"/>
  <c r="AD1525" i="181"/>
  <c r="AY1525" i="181" s="1"/>
  <c r="AA1525" i="181"/>
  <c r="AX1525" i="181"/>
  <c r="Z1525" i="181"/>
  <c r="AW1525" i="181" s="1"/>
  <c r="Y1525" i="181"/>
  <c r="AV1525" i="181" s="1"/>
  <c r="B1525" i="181"/>
  <c r="AP1524" i="181"/>
  <c r="AO1524" i="181"/>
  <c r="AN1524" i="181"/>
  <c r="AK1524" i="181"/>
  <c r="AI1524" i="181"/>
  <c r="AF1524" i="181"/>
  <c r="BA1524" i="181" s="1"/>
  <c r="AE1524" i="181"/>
  <c r="AD1524" i="181"/>
  <c r="AY1524" i="181" s="1"/>
  <c r="AA1524" i="181"/>
  <c r="AX1524" i="181" s="1"/>
  <c r="Z1524" i="181"/>
  <c r="AW1524" i="181"/>
  <c r="Y1524" i="181"/>
  <c r="AV1524" i="181" s="1"/>
  <c r="V1524" i="181"/>
  <c r="AJ1524" i="181" s="1"/>
  <c r="BD1524" i="181"/>
  <c r="B1524" i="181"/>
  <c r="AP1523" i="181"/>
  <c r="AO1523" i="181"/>
  <c r="AN1523" i="181"/>
  <c r="AK1523" i="181"/>
  <c r="AI1523" i="181"/>
  <c r="AF1523" i="181"/>
  <c r="BA1523" i="181" s="1"/>
  <c r="AE1523" i="181"/>
  <c r="AZ1523" i="181" s="1"/>
  <c r="AD1523" i="181"/>
  <c r="AA1523" i="181"/>
  <c r="AX1523" i="181" s="1"/>
  <c r="Y1523" i="181"/>
  <c r="AV1523" i="181" s="1"/>
  <c r="B1523" i="181"/>
  <c r="BD1522" i="181"/>
  <c r="AP1522" i="181"/>
  <c r="AO1522" i="181"/>
  <c r="AN1522" i="181"/>
  <c r="AK1522" i="181"/>
  <c r="AI1522" i="181"/>
  <c r="AF1522" i="181"/>
  <c r="BA1522" i="181" s="1"/>
  <c r="AE1522" i="181"/>
  <c r="AZ1522" i="181" s="1"/>
  <c r="AD1522" i="181"/>
  <c r="AA1522" i="181"/>
  <c r="AX1522" i="181" s="1"/>
  <c r="Y1522" i="181"/>
  <c r="AV1522" i="181" s="1"/>
  <c r="V1522" i="181"/>
  <c r="Z1522" i="181"/>
  <c r="AW1522" i="181"/>
  <c r="B1522" i="181"/>
  <c r="AP1521" i="181"/>
  <c r="AO1521" i="181"/>
  <c r="AN1521" i="181"/>
  <c r="AK1521" i="181"/>
  <c r="AI1521" i="181"/>
  <c r="AF1521" i="181"/>
  <c r="BA1521" i="181" s="1"/>
  <c r="AE1521" i="181"/>
  <c r="AZ1521" i="181" s="1"/>
  <c r="AD1521" i="181"/>
  <c r="AY1521" i="181" s="1"/>
  <c r="AA1521" i="181"/>
  <c r="AX1521" i="181"/>
  <c r="Y1521" i="181"/>
  <c r="AV1521" i="181"/>
  <c r="B1521" i="181"/>
  <c r="BD1520" i="181"/>
  <c r="AV1520" i="181"/>
  <c r="AO1520" i="181"/>
  <c r="AN1520" i="181"/>
  <c r="AK1520" i="181"/>
  <c r="AJ1520" i="181"/>
  <c r="AI1520" i="181"/>
  <c r="AF1520" i="181"/>
  <c r="AE1520" i="181"/>
  <c r="AZ1520" i="181" s="1"/>
  <c r="AD1520" i="181"/>
  <c r="AA1520" i="181"/>
  <c r="AX1520" i="181" s="1"/>
  <c r="Z1520" i="181"/>
  <c r="AW1520" i="181" s="1"/>
  <c r="Y1520" i="181"/>
  <c r="V1520" i="181"/>
  <c r="B1520" i="181"/>
  <c r="AO1519" i="181"/>
  <c r="AN1519" i="181"/>
  <c r="AK1519" i="181"/>
  <c r="AJ1519" i="181"/>
  <c r="AI1519" i="181"/>
  <c r="AE1519" i="181"/>
  <c r="AZ1519" i="181" s="1"/>
  <c r="AD1519" i="181"/>
  <c r="AY1519" i="181" s="1"/>
  <c r="AA1519" i="181"/>
  <c r="AX1519" i="181" s="1"/>
  <c r="Z1519" i="181"/>
  <c r="AW1519" i="181" s="1"/>
  <c r="Y1519" i="181"/>
  <c r="AV1519" i="181" s="1"/>
  <c r="V1519" i="181"/>
  <c r="B1519" i="181"/>
  <c r="AP1518" i="181"/>
  <c r="AO1518" i="181"/>
  <c r="AN1518" i="181"/>
  <c r="AK1518" i="181"/>
  <c r="AI1518" i="181"/>
  <c r="AF1518" i="181"/>
  <c r="BA1518" i="181"/>
  <c r="AE1518" i="181"/>
  <c r="AZ1518" i="181" s="1"/>
  <c r="AD1518" i="181"/>
  <c r="AA1518" i="181"/>
  <c r="AX1518" i="181"/>
  <c r="Y1518" i="181"/>
  <c r="AV1518" i="181" s="1"/>
  <c r="B1518" i="181"/>
  <c r="BD1517" i="181"/>
  <c r="AO1517" i="181"/>
  <c r="AN1517" i="181"/>
  <c r="AK1517" i="181"/>
  <c r="AJ1517" i="181"/>
  <c r="AI1517" i="181"/>
  <c r="AE1517" i="181"/>
  <c r="AZ1517" i="181" s="1"/>
  <c r="AD1517" i="181"/>
  <c r="AA1517" i="181"/>
  <c r="AX1517" i="181" s="1"/>
  <c r="Z1517" i="181"/>
  <c r="AW1517" i="181" s="1"/>
  <c r="Y1517" i="181"/>
  <c r="AV1517" i="181"/>
  <c r="B1517" i="181"/>
  <c r="BD1516" i="181"/>
  <c r="AP1516" i="181"/>
  <c r="AO1516" i="181"/>
  <c r="AQ1516" i="181" s="1"/>
  <c r="AN1516" i="181"/>
  <c r="AK1516" i="181"/>
  <c r="AI1516" i="181"/>
  <c r="AF1516" i="181"/>
  <c r="AE1516" i="181"/>
  <c r="AZ1516" i="181" s="1"/>
  <c r="AD1516" i="181"/>
  <c r="AY1516" i="181" s="1"/>
  <c r="AA1516" i="181"/>
  <c r="AX1516" i="181" s="1"/>
  <c r="Z1516" i="181"/>
  <c r="AW1516" i="181" s="1"/>
  <c r="Y1516" i="181"/>
  <c r="AV1516" i="181" s="1"/>
  <c r="V1516" i="181"/>
  <c r="AJ1516" i="181" s="1"/>
  <c r="B1516" i="181"/>
  <c r="AP1515" i="181"/>
  <c r="AO1515" i="181"/>
  <c r="AN1515" i="181"/>
  <c r="AK1515" i="181"/>
  <c r="AI1515" i="181"/>
  <c r="AF1515" i="181"/>
  <c r="BA1515" i="181" s="1"/>
  <c r="AE1515" i="181"/>
  <c r="AD1515" i="181"/>
  <c r="AA1515" i="181"/>
  <c r="AX1515" i="181" s="1"/>
  <c r="Z1515" i="181"/>
  <c r="AW1515" i="181" s="1"/>
  <c r="Y1515" i="181"/>
  <c r="AV1515" i="181" s="1"/>
  <c r="B1515" i="181"/>
  <c r="AO1514" i="181"/>
  <c r="AN1514" i="181"/>
  <c r="AK1514" i="181"/>
  <c r="AJ1514" i="181"/>
  <c r="AI1514" i="181"/>
  <c r="AE1514" i="181"/>
  <c r="AZ1514" i="181" s="1"/>
  <c r="AD1514" i="181"/>
  <c r="AY1514" i="181" s="1"/>
  <c r="AA1514" i="181"/>
  <c r="AX1514" i="181"/>
  <c r="Z1514" i="181"/>
  <c r="AW1514" i="181" s="1"/>
  <c r="Y1514" i="181"/>
  <c r="AV1514" i="181" s="1"/>
  <c r="BD1514" i="181"/>
  <c r="B1514" i="181"/>
  <c r="AP1513" i="181"/>
  <c r="AO1513" i="181"/>
  <c r="AN1513" i="181"/>
  <c r="AK1513" i="181"/>
  <c r="AI1513" i="181"/>
  <c r="AF1513" i="181"/>
  <c r="BA1513" i="181" s="1"/>
  <c r="AE1513" i="181"/>
  <c r="AZ1513" i="181" s="1"/>
  <c r="AD1513" i="181"/>
  <c r="AY1513" i="181" s="1"/>
  <c r="AA1513" i="181"/>
  <c r="Y1513" i="181"/>
  <c r="AV1513" i="181" s="1"/>
  <c r="B1513" i="181"/>
  <c r="AP1512" i="181"/>
  <c r="AO1512" i="181"/>
  <c r="AQ1512" i="181" s="1"/>
  <c r="AN1512" i="181"/>
  <c r="AK1512" i="181"/>
  <c r="AI1512" i="181"/>
  <c r="AF1512" i="181"/>
  <c r="BA1512" i="181"/>
  <c r="AE1512" i="181"/>
  <c r="AD1512" i="181"/>
  <c r="AY1512" i="181" s="1"/>
  <c r="AA1512" i="181"/>
  <c r="AX1512" i="181" s="1"/>
  <c r="Z1512" i="181"/>
  <c r="AW1512" i="181" s="1"/>
  <c r="Y1512" i="181"/>
  <c r="AV1512" i="181" s="1"/>
  <c r="BD1512" i="181"/>
  <c r="B1512" i="181"/>
  <c r="AP1511" i="181"/>
  <c r="AN1511" i="181"/>
  <c r="AK1511" i="181"/>
  <c r="AJ1511" i="181"/>
  <c r="AI1511" i="181"/>
  <c r="AF1511" i="181"/>
  <c r="BA1511" i="181" s="1"/>
  <c r="AE1511" i="181"/>
  <c r="AD1511" i="181"/>
  <c r="AY1511" i="181" s="1"/>
  <c r="AA1511" i="181"/>
  <c r="AX1511" i="181"/>
  <c r="Z1511" i="181"/>
  <c r="AW1511" i="181" s="1"/>
  <c r="Y1511" i="181"/>
  <c r="B1511" i="181"/>
  <c r="AP1510" i="181"/>
  <c r="AN1510" i="181"/>
  <c r="AK1510" i="181"/>
  <c r="AJ1510" i="181"/>
  <c r="AI1510" i="181"/>
  <c r="AF1510" i="181"/>
  <c r="BA1510" i="181" s="1"/>
  <c r="AD1510" i="181"/>
  <c r="AA1510" i="181"/>
  <c r="AX1510" i="181" s="1"/>
  <c r="Z1510" i="181"/>
  <c r="AW1510" i="181" s="1"/>
  <c r="Y1510" i="181"/>
  <c r="AV1510" i="181"/>
  <c r="V1510" i="181"/>
  <c r="BD1510" i="181"/>
  <c r="B1510" i="181"/>
  <c r="AV1509" i="181"/>
  <c r="AP1509" i="181"/>
  <c r="AN1509" i="181"/>
  <c r="AK1509" i="181"/>
  <c r="AJ1509" i="181"/>
  <c r="AI1509" i="181"/>
  <c r="AF1509" i="181"/>
  <c r="BA1509" i="181" s="1"/>
  <c r="AD1509" i="181"/>
  <c r="AY1509" i="181" s="1"/>
  <c r="AA1509" i="181"/>
  <c r="Z1509" i="181"/>
  <c r="AW1509" i="181" s="1"/>
  <c r="Y1509" i="181"/>
  <c r="V1509" i="181"/>
  <c r="B1509" i="181"/>
  <c r="AV1508" i="181"/>
  <c r="AP1508" i="181"/>
  <c r="AO1508" i="181"/>
  <c r="AK1508" i="181"/>
  <c r="AJ1508" i="181"/>
  <c r="AI1508" i="181"/>
  <c r="AF1508" i="181"/>
  <c r="BA1508" i="181" s="1"/>
  <c r="AE1508" i="181"/>
  <c r="AZ1508" i="181" s="1"/>
  <c r="AA1508" i="181"/>
  <c r="Z1508" i="181"/>
  <c r="AW1508" i="181"/>
  <c r="Y1508" i="181"/>
  <c r="B1508" i="181"/>
  <c r="AP1507" i="181"/>
  <c r="AO1507" i="181"/>
  <c r="AK1507" i="181"/>
  <c r="AJ1507" i="181"/>
  <c r="AI1507" i="181"/>
  <c r="AF1507" i="181"/>
  <c r="BA1507" i="181" s="1"/>
  <c r="AE1507" i="181"/>
  <c r="AZ1507" i="181" s="1"/>
  <c r="AD1507" i="181"/>
  <c r="AA1507" i="181"/>
  <c r="AX1507" i="181" s="1"/>
  <c r="Z1507" i="181"/>
  <c r="AW1507" i="181" s="1"/>
  <c r="Y1507" i="181"/>
  <c r="AV1507" i="181" s="1"/>
  <c r="B1507" i="181"/>
  <c r="BD1506" i="181"/>
  <c r="AP1506" i="181"/>
  <c r="AN1506" i="181"/>
  <c r="AK1506" i="181"/>
  <c r="AJ1506" i="181"/>
  <c r="AI1506" i="181"/>
  <c r="AF1506" i="181"/>
  <c r="BA1506" i="181"/>
  <c r="AE1506" i="181"/>
  <c r="AZ1506" i="181"/>
  <c r="AD1506" i="181"/>
  <c r="AA1506" i="181"/>
  <c r="AX1506" i="181" s="1"/>
  <c r="Z1506" i="181"/>
  <c r="AW1506" i="181" s="1"/>
  <c r="Y1506" i="181"/>
  <c r="AV1506" i="181" s="1"/>
  <c r="V1506" i="181"/>
  <c r="AO1506" i="181" s="1"/>
  <c r="B1506" i="181"/>
  <c r="AP1505" i="181"/>
  <c r="AO1505" i="181"/>
  <c r="AK1505" i="181"/>
  <c r="AJ1505" i="181"/>
  <c r="AI1505" i="181"/>
  <c r="AF1505" i="181"/>
  <c r="BA1505" i="181" s="1"/>
  <c r="AE1505" i="181"/>
  <c r="AZ1505" i="181" s="1"/>
  <c r="AA1505" i="181"/>
  <c r="AX1505" i="181"/>
  <c r="Z1505" i="181"/>
  <c r="AW1505" i="181"/>
  <c r="Y1505" i="181"/>
  <c r="AV1505" i="181" s="1"/>
  <c r="B1505" i="181"/>
  <c r="BD1504" i="181"/>
  <c r="AP1504" i="181"/>
  <c r="AN1504" i="181"/>
  <c r="AK1504" i="181"/>
  <c r="AJ1504" i="181"/>
  <c r="AI1504" i="181"/>
  <c r="AF1504" i="181"/>
  <c r="BA1504" i="181" s="1"/>
  <c r="AD1504" i="181"/>
  <c r="AA1504" i="181"/>
  <c r="Z1504" i="181"/>
  <c r="AW1504" i="181" s="1"/>
  <c r="Y1504" i="181"/>
  <c r="AV1504" i="181" s="1"/>
  <c r="V1504" i="181"/>
  <c r="AO1504" i="181" s="1"/>
  <c r="AE1504" i="181"/>
  <c r="AZ1504" i="181" s="1"/>
  <c r="B1504" i="181"/>
  <c r="AP1503" i="181"/>
  <c r="AO1503" i="181"/>
  <c r="AK1503" i="181"/>
  <c r="AJ1503" i="181"/>
  <c r="AI1503" i="181"/>
  <c r="AF1503" i="181"/>
  <c r="BA1503" i="181" s="1"/>
  <c r="AE1503" i="181"/>
  <c r="AZ1503" i="181" s="1"/>
  <c r="AA1503" i="181"/>
  <c r="AX1503" i="181" s="1"/>
  <c r="Z1503" i="181"/>
  <c r="AW1503" i="181" s="1"/>
  <c r="Y1503" i="181"/>
  <c r="AV1503" i="181" s="1"/>
  <c r="V1503" i="181"/>
  <c r="B1503" i="181"/>
  <c r="AO1502" i="181"/>
  <c r="AN1502" i="181"/>
  <c r="AK1502" i="181"/>
  <c r="AJ1502" i="181"/>
  <c r="AI1502" i="181"/>
  <c r="AE1502" i="181"/>
  <c r="AZ1502" i="181" s="1"/>
  <c r="AD1502" i="181"/>
  <c r="AY1502" i="181" s="1"/>
  <c r="AA1502" i="181"/>
  <c r="AX1502" i="181" s="1"/>
  <c r="Z1502" i="181"/>
  <c r="AW1502" i="181" s="1"/>
  <c r="Y1502" i="181"/>
  <c r="AV1502" i="181" s="1"/>
  <c r="AF1502" i="181"/>
  <c r="B1502" i="181"/>
  <c r="AO1501" i="181"/>
  <c r="AN1501" i="181"/>
  <c r="AK1501" i="181"/>
  <c r="AJ1501" i="181"/>
  <c r="AI1501" i="181"/>
  <c r="AE1501" i="181"/>
  <c r="AD1501" i="181"/>
  <c r="AY1501" i="181" s="1"/>
  <c r="AA1501" i="181"/>
  <c r="AX1501" i="181" s="1"/>
  <c r="Z1501" i="181"/>
  <c r="AW1501" i="181" s="1"/>
  <c r="Y1501" i="181"/>
  <c r="AV1501" i="181" s="1"/>
  <c r="AF1501" i="181"/>
  <c r="BA1501" i="181" s="1"/>
  <c r="B1501" i="181"/>
  <c r="AO1500" i="181"/>
  <c r="AN1500" i="181"/>
  <c r="AK1500" i="181"/>
  <c r="AJ1500" i="181"/>
  <c r="AI1500" i="181"/>
  <c r="AE1500" i="181"/>
  <c r="AZ1500" i="181" s="1"/>
  <c r="AD1500" i="181"/>
  <c r="AY1500" i="181" s="1"/>
  <c r="AA1500" i="181"/>
  <c r="AX1500" i="181"/>
  <c r="Z1500" i="181"/>
  <c r="AW1500" i="181"/>
  <c r="Y1500" i="181"/>
  <c r="AV1500" i="181"/>
  <c r="B1500" i="181"/>
  <c r="AO1499" i="181"/>
  <c r="AN1499" i="181"/>
  <c r="AK1499" i="181"/>
  <c r="AJ1499" i="181"/>
  <c r="AI1499" i="181"/>
  <c r="AE1499" i="181"/>
  <c r="AZ1499" i="181" s="1"/>
  <c r="AD1499" i="181"/>
  <c r="AA1499" i="181"/>
  <c r="AX1499" i="181"/>
  <c r="Z1499" i="181"/>
  <c r="Y1499" i="181"/>
  <c r="AV1499" i="181" s="1"/>
  <c r="B1499" i="181"/>
  <c r="BD1498" i="181"/>
  <c r="AO1498" i="181"/>
  <c r="AN1498" i="181"/>
  <c r="AK1498" i="181"/>
  <c r="AJ1498" i="181"/>
  <c r="AI1498" i="181"/>
  <c r="AF1498" i="181"/>
  <c r="BA1498" i="181" s="1"/>
  <c r="AE1498" i="181"/>
  <c r="AZ1498" i="181" s="1"/>
  <c r="AD1498" i="181"/>
  <c r="AY1498" i="181" s="1"/>
  <c r="AA1498" i="181"/>
  <c r="AX1498" i="181" s="1"/>
  <c r="Z1498" i="181"/>
  <c r="AW1498" i="181" s="1"/>
  <c r="Y1498" i="181"/>
  <c r="AV1498" i="181" s="1"/>
  <c r="V1498" i="181"/>
  <c r="B1498" i="181"/>
  <c r="AO1497" i="181"/>
  <c r="AN1497" i="181"/>
  <c r="AK1497" i="181"/>
  <c r="AJ1497" i="181"/>
  <c r="AI1497" i="181"/>
  <c r="AE1497" i="181"/>
  <c r="AZ1497" i="181" s="1"/>
  <c r="AD1497" i="181"/>
  <c r="AA1497" i="181"/>
  <c r="AX1497" i="181" s="1"/>
  <c r="Z1497" i="181"/>
  <c r="AW1497" i="181" s="1"/>
  <c r="Y1497" i="181"/>
  <c r="AV1497" i="181"/>
  <c r="B1497" i="181"/>
  <c r="AO1496" i="181"/>
  <c r="AN1496" i="181"/>
  <c r="AK1496" i="181"/>
  <c r="AJ1496" i="181"/>
  <c r="AI1496" i="181"/>
  <c r="AE1496" i="181"/>
  <c r="AZ1496" i="181" s="1"/>
  <c r="AD1496" i="181"/>
  <c r="AG1496" i="181" s="1"/>
  <c r="AA1496" i="181"/>
  <c r="AX1496" i="181"/>
  <c r="Z1496" i="181"/>
  <c r="AW1496" i="181"/>
  <c r="Y1496" i="181"/>
  <c r="AV1496" i="181"/>
  <c r="AF1496" i="181"/>
  <c r="BA1496" i="181" s="1"/>
  <c r="B1496" i="181"/>
  <c r="BD1495" i="181"/>
  <c r="AP1495" i="181"/>
  <c r="AO1495" i="181"/>
  <c r="AQ1495" i="181" s="1"/>
  <c r="AN1495" i="181"/>
  <c r="AK1495" i="181"/>
  <c r="AI1495" i="181"/>
  <c r="AF1495" i="181"/>
  <c r="BA1495" i="181" s="1"/>
  <c r="AE1495" i="181"/>
  <c r="AD1495" i="181"/>
  <c r="AY1495" i="181" s="1"/>
  <c r="AA1495" i="181"/>
  <c r="Z1495" i="181"/>
  <c r="AW1495" i="181"/>
  <c r="Y1495" i="181"/>
  <c r="AV1495" i="181"/>
  <c r="V1495" i="181"/>
  <c r="AJ1495" i="181"/>
  <c r="B1495" i="181"/>
  <c r="AX1494" i="181"/>
  <c r="AP1494" i="181"/>
  <c r="AO1494" i="181"/>
  <c r="AN1494" i="181"/>
  <c r="AK1494" i="181"/>
  <c r="AI1494" i="181"/>
  <c r="AF1494" i="181"/>
  <c r="BA1494" i="181" s="1"/>
  <c r="AE1494" i="181"/>
  <c r="AD1494" i="181"/>
  <c r="AY1494" i="181" s="1"/>
  <c r="AA1494" i="181"/>
  <c r="Y1494" i="181"/>
  <c r="AV1494" i="181" s="1"/>
  <c r="B1494" i="181"/>
  <c r="AP1493" i="181"/>
  <c r="AO1493" i="181"/>
  <c r="AN1493" i="181"/>
  <c r="AQ1493" i="181" s="1"/>
  <c r="AK1493" i="181"/>
  <c r="AI1493" i="181"/>
  <c r="AF1493" i="181"/>
  <c r="BA1493" i="181"/>
  <c r="AE1493" i="181"/>
  <c r="AZ1493" i="181" s="1"/>
  <c r="AD1493" i="181"/>
  <c r="AG1493" i="181" s="1"/>
  <c r="AA1493" i="181"/>
  <c r="AX1493" i="181"/>
  <c r="Z1493" i="181"/>
  <c r="AW1493" i="181"/>
  <c r="Y1493" i="181"/>
  <c r="AV1493" i="181" s="1"/>
  <c r="B1493" i="181"/>
  <c r="BD1492" i="181"/>
  <c r="AO1492" i="181"/>
  <c r="AN1492" i="181"/>
  <c r="AK1492" i="181"/>
  <c r="AJ1492" i="181"/>
  <c r="AI1492" i="181"/>
  <c r="AF1492" i="181"/>
  <c r="BA1492" i="181"/>
  <c r="AE1492" i="181"/>
  <c r="AZ1492" i="181" s="1"/>
  <c r="AD1492" i="181"/>
  <c r="AA1492" i="181"/>
  <c r="AX1492" i="181" s="1"/>
  <c r="Z1492" i="181"/>
  <c r="AW1492" i="181" s="1"/>
  <c r="Y1492" i="181"/>
  <c r="V1492" i="181"/>
  <c r="AP1492" i="181" s="1"/>
  <c r="B1492" i="181"/>
  <c r="BD1491" i="181"/>
  <c r="AO1491" i="181"/>
  <c r="AN1491" i="181"/>
  <c r="AK1491" i="181"/>
  <c r="AJ1491" i="181"/>
  <c r="AI1491" i="181"/>
  <c r="AE1491" i="181"/>
  <c r="AZ1491" i="181" s="1"/>
  <c r="AD1491" i="181"/>
  <c r="AY1491" i="181" s="1"/>
  <c r="AA1491" i="181"/>
  <c r="AX1491" i="181" s="1"/>
  <c r="Z1491" i="181"/>
  <c r="AW1491" i="181"/>
  <c r="Y1491" i="181"/>
  <c r="B1491" i="181"/>
  <c r="AP1490" i="181"/>
  <c r="AO1490" i="181"/>
  <c r="AN1490" i="181"/>
  <c r="AK1490" i="181"/>
  <c r="AI1490" i="181"/>
  <c r="AF1490" i="181"/>
  <c r="BA1490" i="181" s="1"/>
  <c r="AE1490" i="181"/>
  <c r="AZ1490" i="181" s="1"/>
  <c r="AD1490" i="181"/>
  <c r="AA1490" i="181"/>
  <c r="AX1490" i="181" s="1"/>
  <c r="Y1490" i="181"/>
  <c r="AV1490" i="181" s="1"/>
  <c r="V1490" i="181"/>
  <c r="BD1490" i="181"/>
  <c r="B1490" i="181"/>
  <c r="AO1489" i="181"/>
  <c r="AN1489" i="181"/>
  <c r="AK1489" i="181"/>
  <c r="AJ1489" i="181"/>
  <c r="AI1489" i="181"/>
  <c r="AE1489" i="181"/>
  <c r="AZ1489" i="181" s="1"/>
  <c r="AD1489" i="181"/>
  <c r="AA1489" i="181"/>
  <c r="AX1489" i="181"/>
  <c r="Z1489" i="181"/>
  <c r="AW1489" i="181"/>
  <c r="Y1489" i="181"/>
  <c r="AV1489" i="181" s="1"/>
  <c r="B1489" i="181"/>
  <c r="BD1488" i="181"/>
  <c r="AO1488" i="181"/>
  <c r="AN1488" i="181"/>
  <c r="AK1488" i="181"/>
  <c r="AJ1488" i="181"/>
  <c r="AI1488" i="181"/>
  <c r="AF1488" i="181"/>
  <c r="BA1488" i="181"/>
  <c r="AE1488" i="181"/>
  <c r="AZ1488" i="181" s="1"/>
  <c r="AD1488" i="181"/>
  <c r="AA1488" i="181"/>
  <c r="AX1488" i="181" s="1"/>
  <c r="Z1488" i="181"/>
  <c r="AW1488" i="181" s="1"/>
  <c r="Y1488" i="181"/>
  <c r="V1488" i="181"/>
  <c r="AP1488" i="181"/>
  <c r="B1488" i="181"/>
  <c r="AO1487" i="181"/>
  <c r="AN1487" i="181"/>
  <c r="AK1487" i="181"/>
  <c r="AJ1487" i="181"/>
  <c r="AI1487" i="181"/>
  <c r="AE1487" i="181"/>
  <c r="AD1487" i="181"/>
  <c r="AY1487" i="181" s="1"/>
  <c r="AA1487" i="181"/>
  <c r="AX1487" i="181" s="1"/>
  <c r="Z1487" i="181"/>
  <c r="AW1487" i="181" s="1"/>
  <c r="Y1487" i="181"/>
  <c r="AV1487" i="181" s="1"/>
  <c r="V1487" i="181"/>
  <c r="AF1487" i="181"/>
  <c r="BA1487" i="181"/>
  <c r="B1487" i="181"/>
  <c r="AW1486" i="181"/>
  <c r="AO1486" i="181"/>
  <c r="AN1486" i="181"/>
  <c r="AK1486" i="181"/>
  <c r="AJ1486" i="181"/>
  <c r="AI1486" i="181"/>
  <c r="AE1486" i="181"/>
  <c r="AZ1486" i="181" s="1"/>
  <c r="AD1486" i="181"/>
  <c r="AA1486" i="181"/>
  <c r="AX1486" i="181" s="1"/>
  <c r="Z1486" i="181"/>
  <c r="Y1486" i="181"/>
  <c r="AV1486" i="181" s="1"/>
  <c r="BD1486" i="181"/>
  <c r="B1486" i="181"/>
  <c r="BD1485" i="181"/>
  <c r="AO1485" i="181"/>
  <c r="AN1485" i="181"/>
  <c r="AK1485" i="181"/>
  <c r="AJ1485" i="181"/>
  <c r="AI1485" i="181"/>
  <c r="AF1485" i="181"/>
  <c r="BA1485" i="181" s="1"/>
  <c r="AE1485" i="181"/>
  <c r="AZ1485" i="181" s="1"/>
  <c r="AD1485" i="181"/>
  <c r="AG1485" i="181" s="1"/>
  <c r="AA1485" i="181"/>
  <c r="AX1485" i="181"/>
  <c r="Z1485" i="181"/>
  <c r="AW1485" i="181"/>
  <c r="Y1485" i="181"/>
  <c r="AV1485" i="181" s="1"/>
  <c r="V1485" i="181"/>
  <c r="B1485" i="181"/>
  <c r="BD1484" i="181"/>
  <c r="AO1484" i="181"/>
  <c r="AN1484" i="181"/>
  <c r="AK1484" i="181"/>
  <c r="AJ1484" i="181"/>
  <c r="AI1484" i="181"/>
  <c r="AE1484" i="181"/>
  <c r="AZ1484" i="181" s="1"/>
  <c r="AD1484" i="181"/>
  <c r="AY1484" i="181" s="1"/>
  <c r="AA1484" i="181"/>
  <c r="AX1484" i="181" s="1"/>
  <c r="Z1484" i="181"/>
  <c r="AW1484" i="181" s="1"/>
  <c r="Y1484" i="181"/>
  <c r="AV1484" i="181" s="1"/>
  <c r="B1484" i="181"/>
  <c r="AO1483" i="181"/>
  <c r="AN1483" i="181"/>
  <c r="AK1483" i="181"/>
  <c r="AJ1483" i="181"/>
  <c r="AI1483" i="181"/>
  <c r="AF1483" i="181"/>
  <c r="BA1483" i="181" s="1"/>
  <c r="AE1483" i="181"/>
  <c r="AD1483" i="181"/>
  <c r="AY1483" i="181" s="1"/>
  <c r="AA1483" i="181"/>
  <c r="AX1483" i="181" s="1"/>
  <c r="Z1483" i="181"/>
  <c r="AW1483" i="181" s="1"/>
  <c r="Y1483" i="181"/>
  <c r="AV1483" i="181" s="1"/>
  <c r="B1483" i="181"/>
  <c r="AO1482" i="181"/>
  <c r="AN1482" i="181"/>
  <c r="AK1482" i="181"/>
  <c r="AJ1482" i="181"/>
  <c r="AI1482" i="181"/>
  <c r="AE1482" i="181"/>
  <c r="AZ1482" i="181" s="1"/>
  <c r="AD1482" i="181"/>
  <c r="AA1482" i="181"/>
  <c r="AX1482" i="181" s="1"/>
  <c r="Z1482" i="181"/>
  <c r="AW1482" i="181" s="1"/>
  <c r="Y1482" i="181"/>
  <c r="AV1482" i="181" s="1"/>
  <c r="BD1482" i="181"/>
  <c r="B1482" i="181"/>
  <c r="AO1481" i="181"/>
  <c r="AN1481" i="181"/>
  <c r="AK1481" i="181"/>
  <c r="AJ1481" i="181"/>
  <c r="AI1481" i="181"/>
  <c r="AE1481" i="181"/>
  <c r="AZ1481" i="181" s="1"/>
  <c r="AD1481" i="181"/>
  <c r="AY1481" i="181" s="1"/>
  <c r="AA1481" i="181"/>
  <c r="AX1481" i="181" s="1"/>
  <c r="Z1481" i="181"/>
  <c r="AW1481" i="181" s="1"/>
  <c r="Y1481" i="181"/>
  <c r="AV1481" i="181" s="1"/>
  <c r="B1481" i="181"/>
  <c r="BD1480" i="181"/>
  <c r="AO1480" i="181"/>
  <c r="AN1480" i="181"/>
  <c r="AK1480" i="181"/>
  <c r="AJ1480" i="181"/>
  <c r="AI1480" i="181"/>
  <c r="AE1480" i="181"/>
  <c r="AZ1480" i="181" s="1"/>
  <c r="AD1480" i="181"/>
  <c r="AY1480" i="181" s="1"/>
  <c r="AA1480" i="181"/>
  <c r="AX1480" i="181"/>
  <c r="Z1480" i="181"/>
  <c r="AW1480" i="181" s="1"/>
  <c r="Y1480" i="181"/>
  <c r="AV1480" i="181" s="1"/>
  <c r="B1480" i="181"/>
  <c r="AO1479" i="181"/>
  <c r="AN1479" i="181"/>
  <c r="AK1479" i="181"/>
  <c r="AJ1479" i="181"/>
  <c r="AI1479" i="181"/>
  <c r="AE1479" i="181"/>
  <c r="AZ1479" i="181" s="1"/>
  <c r="AD1479" i="181"/>
  <c r="AY1479" i="181" s="1"/>
  <c r="AA1479" i="181"/>
  <c r="AX1479" i="181"/>
  <c r="Z1479" i="181"/>
  <c r="AW1479" i="181" s="1"/>
  <c r="Y1479" i="181"/>
  <c r="AV1479" i="181" s="1"/>
  <c r="AF1479" i="181"/>
  <c r="BA1479" i="181" s="1"/>
  <c r="B1479" i="181"/>
  <c r="AO1478" i="181"/>
  <c r="AN1478" i="181"/>
  <c r="AK1478" i="181"/>
  <c r="AJ1478" i="181"/>
  <c r="AI1478" i="181"/>
  <c r="AE1478" i="181"/>
  <c r="AZ1478" i="181" s="1"/>
  <c r="AD1478" i="181"/>
  <c r="AA1478" i="181"/>
  <c r="AX1478" i="181" s="1"/>
  <c r="Z1478" i="181"/>
  <c r="AW1478" i="181" s="1"/>
  <c r="Y1478" i="181"/>
  <c r="AV1478" i="181" s="1"/>
  <c r="B1478" i="181"/>
  <c r="BD1477" i="181"/>
  <c r="AO1477" i="181"/>
  <c r="AN1477" i="181"/>
  <c r="AK1477" i="181"/>
  <c r="AJ1477" i="181"/>
  <c r="AI1477" i="181"/>
  <c r="AE1477" i="181"/>
  <c r="AZ1477" i="181" s="1"/>
  <c r="AD1477" i="181"/>
  <c r="AY1477" i="181" s="1"/>
  <c r="AA1477" i="181"/>
  <c r="AX1477" i="181" s="1"/>
  <c r="Z1477" i="181"/>
  <c r="Y1477" i="181"/>
  <c r="AV1477" i="181" s="1"/>
  <c r="AF1477" i="181"/>
  <c r="B1477" i="181"/>
  <c r="BD1476" i="181"/>
  <c r="AO1476" i="181"/>
  <c r="AN1476" i="181"/>
  <c r="AK1476" i="181"/>
  <c r="AJ1476" i="181"/>
  <c r="AI1476" i="181"/>
  <c r="AE1476" i="181"/>
  <c r="AZ1476" i="181" s="1"/>
  <c r="AD1476" i="181"/>
  <c r="AY1476" i="181" s="1"/>
  <c r="AA1476" i="181"/>
  <c r="AX1476" i="181" s="1"/>
  <c r="Z1476" i="181"/>
  <c r="AW1476" i="181" s="1"/>
  <c r="Y1476" i="181"/>
  <c r="AV1476" i="181" s="1"/>
  <c r="B1476" i="181"/>
  <c r="AO1475" i="181"/>
  <c r="AN1475" i="181"/>
  <c r="AK1475" i="181"/>
  <c r="AJ1475" i="181"/>
  <c r="AI1475" i="181"/>
  <c r="AE1475" i="181"/>
  <c r="AZ1475" i="181" s="1"/>
  <c r="AD1475" i="181"/>
  <c r="AY1475" i="181" s="1"/>
  <c r="AA1475" i="181"/>
  <c r="AX1475" i="181" s="1"/>
  <c r="Z1475" i="181"/>
  <c r="AW1475" i="181" s="1"/>
  <c r="Y1475" i="181"/>
  <c r="AV1475" i="181" s="1"/>
  <c r="V1475" i="181"/>
  <c r="B1475" i="181"/>
  <c r="AO1474" i="181"/>
  <c r="AN1474" i="181"/>
  <c r="AK1474" i="181"/>
  <c r="AJ1474" i="181"/>
  <c r="AI1474" i="181"/>
  <c r="AE1474" i="181"/>
  <c r="AZ1474" i="181" s="1"/>
  <c r="AD1474" i="181"/>
  <c r="AA1474" i="181"/>
  <c r="AX1474" i="181" s="1"/>
  <c r="Z1474" i="181"/>
  <c r="AW1474" i="181" s="1"/>
  <c r="Y1474" i="181"/>
  <c r="AV1474" i="181" s="1"/>
  <c r="B1474" i="181"/>
  <c r="AO1473" i="181"/>
  <c r="AN1473" i="181"/>
  <c r="AK1473" i="181"/>
  <c r="AJ1473" i="181"/>
  <c r="AI1473" i="181"/>
  <c r="AE1473" i="181"/>
  <c r="AZ1473" i="181" s="1"/>
  <c r="AD1473" i="181"/>
  <c r="AY1473" i="181" s="1"/>
  <c r="AA1473" i="181"/>
  <c r="Z1473" i="181"/>
  <c r="AW1473" i="181" s="1"/>
  <c r="Y1473" i="181"/>
  <c r="AV1473" i="181" s="1"/>
  <c r="B1473" i="181"/>
  <c r="AO1472" i="181"/>
  <c r="AN1472" i="181"/>
  <c r="AK1472" i="181"/>
  <c r="AJ1472" i="181"/>
  <c r="AI1472" i="181"/>
  <c r="AE1472" i="181"/>
  <c r="AD1472" i="181"/>
  <c r="AY1472" i="181" s="1"/>
  <c r="AA1472" i="181"/>
  <c r="AX1472" i="181" s="1"/>
  <c r="Z1472" i="181"/>
  <c r="AW1472" i="181" s="1"/>
  <c r="Y1472" i="181"/>
  <c r="AV1472" i="181" s="1"/>
  <c r="BD1472" i="181"/>
  <c r="B1472" i="181"/>
  <c r="AO1471" i="181"/>
  <c r="AN1471" i="181"/>
  <c r="AK1471" i="181"/>
  <c r="AJ1471" i="181"/>
  <c r="AI1471" i="181"/>
  <c r="AE1471" i="181"/>
  <c r="AZ1471" i="181" s="1"/>
  <c r="AD1471" i="181"/>
  <c r="AY1471" i="181" s="1"/>
  <c r="AA1471" i="181"/>
  <c r="AX1471" i="181" s="1"/>
  <c r="Z1471" i="181"/>
  <c r="AW1471" i="181" s="1"/>
  <c r="Y1471" i="181"/>
  <c r="AV1471" i="181" s="1"/>
  <c r="BD1471" i="181"/>
  <c r="B1471" i="181"/>
  <c r="AO1470" i="181"/>
  <c r="AN1470" i="181"/>
  <c r="AK1470" i="181"/>
  <c r="AJ1470" i="181"/>
  <c r="AI1470" i="181"/>
  <c r="AE1470" i="181"/>
  <c r="AZ1470" i="181" s="1"/>
  <c r="AD1470" i="181"/>
  <c r="AY1470" i="181" s="1"/>
  <c r="AA1470" i="181"/>
  <c r="AX1470" i="181"/>
  <c r="Z1470" i="181"/>
  <c r="AW1470" i="181" s="1"/>
  <c r="Y1470" i="181"/>
  <c r="AV1470" i="181"/>
  <c r="B1470" i="181"/>
  <c r="BD1469" i="181"/>
  <c r="AO1469" i="181"/>
  <c r="AN1469" i="181"/>
  <c r="AK1469" i="181"/>
  <c r="AJ1469" i="181"/>
  <c r="AI1469" i="181"/>
  <c r="AE1469" i="181"/>
  <c r="AD1469" i="181"/>
  <c r="AY1469" i="181" s="1"/>
  <c r="AA1469" i="181"/>
  <c r="AX1469" i="181" s="1"/>
  <c r="Z1469" i="181"/>
  <c r="AW1469" i="181" s="1"/>
  <c r="Y1469" i="181"/>
  <c r="B1469" i="181"/>
  <c r="AP1468" i="181"/>
  <c r="AO1468" i="181"/>
  <c r="AN1468" i="181"/>
  <c r="AK1468" i="181"/>
  <c r="AI1468" i="181"/>
  <c r="AF1468" i="181"/>
  <c r="BA1468" i="181" s="1"/>
  <c r="AE1468" i="181"/>
  <c r="AZ1468" i="181" s="1"/>
  <c r="AD1468" i="181"/>
  <c r="AY1468" i="181" s="1"/>
  <c r="AA1468" i="181"/>
  <c r="AX1468" i="181" s="1"/>
  <c r="Y1468" i="181"/>
  <c r="AV1468" i="181" s="1"/>
  <c r="BD1468" i="181"/>
  <c r="B1468" i="181"/>
  <c r="AP1467" i="181"/>
  <c r="AO1467" i="181"/>
  <c r="AN1467" i="181"/>
  <c r="AK1467" i="181"/>
  <c r="AI1467" i="181"/>
  <c r="AF1467" i="181"/>
  <c r="BA1467" i="181" s="1"/>
  <c r="AE1467" i="181"/>
  <c r="AZ1467" i="181" s="1"/>
  <c r="AD1467" i="181"/>
  <c r="AY1467" i="181" s="1"/>
  <c r="AA1467" i="181"/>
  <c r="AX1467" i="181" s="1"/>
  <c r="Y1467" i="181"/>
  <c r="AV1467" i="181" s="1"/>
  <c r="BD1467" i="181"/>
  <c r="B1467" i="181"/>
  <c r="AP1466" i="181"/>
  <c r="AO1466" i="181"/>
  <c r="AN1466" i="181"/>
  <c r="AK1466" i="181"/>
  <c r="AI1466" i="181"/>
  <c r="AF1466" i="181"/>
  <c r="BA1466" i="181" s="1"/>
  <c r="AE1466" i="181"/>
  <c r="AZ1466" i="181" s="1"/>
  <c r="AD1466" i="181"/>
  <c r="AY1466" i="181" s="1"/>
  <c r="AA1466" i="181"/>
  <c r="AX1466" i="181" s="1"/>
  <c r="Y1466" i="181"/>
  <c r="AV1466" i="181" s="1"/>
  <c r="BD1466" i="181"/>
  <c r="B1466" i="181"/>
  <c r="AP1465" i="181"/>
  <c r="AO1465" i="181"/>
  <c r="AN1465" i="181"/>
  <c r="AK1465" i="181"/>
  <c r="AI1465" i="181"/>
  <c r="AF1465" i="181"/>
  <c r="BA1465" i="181"/>
  <c r="AE1465" i="181"/>
  <c r="AZ1465" i="181" s="1"/>
  <c r="AD1465" i="181"/>
  <c r="AA1465" i="181"/>
  <c r="AX1465" i="181" s="1"/>
  <c r="Y1465" i="181"/>
  <c r="AV1465" i="181" s="1"/>
  <c r="B1465" i="181"/>
  <c r="AP1464" i="181"/>
  <c r="AO1464" i="181"/>
  <c r="AN1464" i="181"/>
  <c r="AK1464" i="181"/>
  <c r="AI1464" i="181"/>
  <c r="AF1464" i="181"/>
  <c r="BA1464" i="181" s="1"/>
  <c r="AE1464" i="181"/>
  <c r="AD1464" i="181"/>
  <c r="AA1464" i="181"/>
  <c r="AX1464" i="181" s="1"/>
  <c r="Y1464" i="181"/>
  <c r="AV1464" i="181" s="1"/>
  <c r="B1464" i="181"/>
  <c r="BD1463" i="181"/>
  <c r="AP1463" i="181"/>
  <c r="AO1463" i="181"/>
  <c r="AN1463" i="181"/>
  <c r="AQ1463" i="181" s="1"/>
  <c r="AK1463" i="181"/>
  <c r="AI1463" i="181"/>
  <c r="AF1463" i="181"/>
  <c r="BA1463" i="181" s="1"/>
  <c r="AE1463" i="181"/>
  <c r="AD1463" i="181"/>
  <c r="AY1463" i="181" s="1"/>
  <c r="AA1463" i="181"/>
  <c r="AX1463" i="181"/>
  <c r="Y1463" i="181"/>
  <c r="AV1463" i="181"/>
  <c r="V1463" i="181"/>
  <c r="B1463" i="181"/>
  <c r="BD1462" i="181"/>
  <c r="AP1462" i="181"/>
  <c r="AO1462" i="181"/>
  <c r="AN1462" i="181"/>
  <c r="AK1462" i="181"/>
  <c r="AI1462" i="181"/>
  <c r="AF1462" i="181"/>
  <c r="BA1462" i="181"/>
  <c r="AE1462" i="181"/>
  <c r="AZ1462" i="181" s="1"/>
  <c r="AD1462" i="181"/>
  <c r="AY1462" i="181" s="1"/>
  <c r="AA1462" i="181"/>
  <c r="AX1462" i="181"/>
  <c r="Y1462" i="181"/>
  <c r="AV1462" i="181" s="1"/>
  <c r="B1462" i="181"/>
  <c r="AO1461" i="181"/>
  <c r="AN1461" i="181"/>
  <c r="AK1461" i="181"/>
  <c r="AJ1461" i="181"/>
  <c r="AI1461" i="181"/>
  <c r="AE1461" i="181"/>
  <c r="AZ1461" i="181" s="1"/>
  <c r="AD1461" i="181"/>
  <c r="AY1461" i="181" s="1"/>
  <c r="AA1461" i="181"/>
  <c r="AX1461" i="181" s="1"/>
  <c r="Z1461" i="181"/>
  <c r="AW1461" i="181" s="1"/>
  <c r="Y1461" i="181"/>
  <c r="BD1461" i="181"/>
  <c r="B1461" i="181"/>
  <c r="BD1460" i="181"/>
  <c r="AP1460" i="181"/>
  <c r="AO1460" i="181"/>
  <c r="AN1460" i="181"/>
  <c r="AK1460" i="181"/>
  <c r="AI1460" i="181"/>
  <c r="AF1460" i="181"/>
  <c r="BA1460" i="181" s="1"/>
  <c r="AE1460" i="181"/>
  <c r="AD1460" i="181"/>
  <c r="AY1460" i="181" s="1"/>
  <c r="AA1460" i="181"/>
  <c r="AX1460" i="181" s="1"/>
  <c r="Y1460" i="181"/>
  <c r="AV1460" i="181"/>
  <c r="B1460" i="181"/>
  <c r="BD1459" i="181"/>
  <c r="AO1459" i="181"/>
  <c r="AN1459" i="181"/>
  <c r="AK1459" i="181"/>
  <c r="AJ1459" i="181"/>
  <c r="AI1459" i="181"/>
  <c r="AE1459" i="181"/>
  <c r="AD1459" i="181"/>
  <c r="AY1459" i="181" s="1"/>
  <c r="AA1459" i="181"/>
  <c r="AX1459" i="181" s="1"/>
  <c r="Z1459" i="181"/>
  <c r="AW1459" i="181" s="1"/>
  <c r="Y1459" i="181"/>
  <c r="AV1459" i="181" s="1"/>
  <c r="B1459" i="181"/>
  <c r="AP1458" i="181"/>
  <c r="AO1458" i="181"/>
  <c r="AQ1458" i="181" s="1"/>
  <c r="AN1458" i="181"/>
  <c r="AK1458" i="181"/>
  <c r="AI1458" i="181"/>
  <c r="AF1458" i="181"/>
  <c r="BA1458" i="181" s="1"/>
  <c r="AE1458" i="181"/>
  <c r="AZ1458" i="181" s="1"/>
  <c r="AD1458" i="181"/>
  <c r="AY1458" i="181" s="1"/>
  <c r="AA1458" i="181"/>
  <c r="AX1458" i="181" s="1"/>
  <c r="Y1458" i="181"/>
  <c r="AV1458" i="181"/>
  <c r="B1458" i="181"/>
  <c r="AP1457" i="181"/>
  <c r="AO1457" i="181"/>
  <c r="AN1457" i="181"/>
  <c r="AK1457" i="181"/>
  <c r="AI1457" i="181"/>
  <c r="AF1457" i="181"/>
  <c r="BA1457" i="181"/>
  <c r="AE1457" i="181"/>
  <c r="AZ1457" i="181" s="1"/>
  <c r="AD1457" i="181"/>
  <c r="AA1457" i="181"/>
  <c r="AX1457" i="181" s="1"/>
  <c r="Y1457" i="181"/>
  <c r="AV1457" i="181" s="1"/>
  <c r="B1457" i="181"/>
  <c r="AP1456" i="181"/>
  <c r="AO1456" i="181"/>
  <c r="AQ1456" i="181" s="1"/>
  <c r="AN1456" i="181"/>
  <c r="AK1456" i="181"/>
  <c r="AI1456" i="181"/>
  <c r="AF1456" i="181"/>
  <c r="BA1456" i="181" s="1"/>
  <c r="AE1456" i="181"/>
  <c r="AZ1456" i="181" s="1"/>
  <c r="AD1456" i="181"/>
  <c r="AA1456" i="181"/>
  <c r="AX1456" i="181" s="1"/>
  <c r="Y1456" i="181"/>
  <c r="AV1456" i="181" s="1"/>
  <c r="B1456" i="181"/>
  <c r="BD1455" i="181"/>
  <c r="AP1455" i="181"/>
  <c r="AO1455" i="181"/>
  <c r="AN1455" i="181"/>
  <c r="AK1455" i="181"/>
  <c r="AI1455" i="181"/>
  <c r="AF1455" i="181"/>
  <c r="BA1455" i="181" s="1"/>
  <c r="AE1455" i="181"/>
  <c r="AD1455" i="181"/>
  <c r="AY1455" i="181" s="1"/>
  <c r="AA1455" i="181"/>
  <c r="AX1455" i="181"/>
  <c r="Y1455" i="181"/>
  <c r="AV1455" i="181"/>
  <c r="V1455" i="181"/>
  <c r="B1455" i="181"/>
  <c r="BD1454" i="181"/>
  <c r="AP1454" i="181"/>
  <c r="AO1454" i="181"/>
  <c r="AN1454" i="181"/>
  <c r="AK1454" i="181"/>
  <c r="AI1454" i="181"/>
  <c r="AF1454" i="181"/>
  <c r="BA1454" i="181"/>
  <c r="AE1454" i="181"/>
  <c r="AZ1454" i="181" s="1"/>
  <c r="AD1454" i="181"/>
  <c r="AY1454" i="181" s="1"/>
  <c r="AA1454" i="181"/>
  <c r="AX1454" i="181"/>
  <c r="Y1454" i="181"/>
  <c r="AV1454" i="181"/>
  <c r="B1454" i="181"/>
  <c r="AP1453" i="181"/>
  <c r="AO1453" i="181"/>
  <c r="AN1453" i="181"/>
  <c r="AK1453" i="181"/>
  <c r="AI1453" i="181"/>
  <c r="AF1453" i="181"/>
  <c r="BA1453" i="181" s="1"/>
  <c r="AE1453" i="181"/>
  <c r="AD1453" i="181"/>
  <c r="AA1453" i="181"/>
  <c r="AX1453" i="181" s="1"/>
  <c r="Y1453" i="181"/>
  <c r="AV1453" i="181"/>
  <c r="BD1453" i="181"/>
  <c r="B1453" i="181"/>
  <c r="BD1452" i="181"/>
  <c r="AP1452" i="181"/>
  <c r="AO1452" i="181"/>
  <c r="AQ1452" i="181" s="1"/>
  <c r="AN1452" i="181"/>
  <c r="AK1452" i="181"/>
  <c r="AI1452" i="181"/>
  <c r="AF1452" i="181"/>
  <c r="BA1452" i="181"/>
  <c r="AE1452" i="181"/>
  <c r="AD1452" i="181"/>
  <c r="AY1452" i="181" s="1"/>
  <c r="AA1452" i="181"/>
  <c r="AX1452" i="181"/>
  <c r="Z1452" i="181"/>
  <c r="AW1452" i="181"/>
  <c r="Y1452" i="181"/>
  <c r="AV1452" i="181"/>
  <c r="B1452" i="181"/>
  <c r="BD1451" i="181"/>
  <c r="AP1451" i="181"/>
  <c r="AO1451" i="181"/>
  <c r="AN1451" i="181"/>
  <c r="AK1451" i="181"/>
  <c r="AI1451" i="181"/>
  <c r="AF1451" i="181"/>
  <c r="BA1451" i="181" s="1"/>
  <c r="AE1451" i="181"/>
  <c r="AZ1451" i="181" s="1"/>
  <c r="AD1451" i="181"/>
  <c r="AY1451" i="181" s="1"/>
  <c r="AA1451" i="181"/>
  <c r="AX1451" i="181" s="1"/>
  <c r="Y1451" i="181"/>
  <c r="AV1451" i="181" s="1"/>
  <c r="B1451" i="181"/>
  <c r="BD1450" i="181"/>
  <c r="AP1450" i="181"/>
  <c r="AO1450" i="181"/>
  <c r="AN1450" i="181"/>
  <c r="AK1450" i="181"/>
  <c r="AI1450" i="181"/>
  <c r="AF1450" i="181"/>
  <c r="BA1450" i="181"/>
  <c r="AE1450" i="181"/>
  <c r="AZ1450" i="181" s="1"/>
  <c r="AD1450" i="181"/>
  <c r="AA1450" i="181"/>
  <c r="AX1450" i="181"/>
  <c r="Y1450" i="181"/>
  <c r="AV1450" i="181"/>
  <c r="B1450" i="181"/>
  <c r="AO1449" i="181"/>
  <c r="AN1449" i="181"/>
  <c r="AK1449" i="181"/>
  <c r="AJ1449" i="181"/>
  <c r="AI1449" i="181"/>
  <c r="AE1449" i="181"/>
  <c r="AZ1449" i="181" s="1"/>
  <c r="AD1449" i="181"/>
  <c r="AY1449" i="181" s="1"/>
  <c r="AA1449" i="181"/>
  <c r="AX1449" i="181" s="1"/>
  <c r="Z1449" i="181"/>
  <c r="AW1449" i="181"/>
  <c r="Y1449" i="181"/>
  <c r="AV1449" i="181" s="1"/>
  <c r="B1449" i="181"/>
  <c r="AO1448" i="181"/>
  <c r="AN1448" i="181"/>
  <c r="AK1448" i="181"/>
  <c r="AJ1448" i="181"/>
  <c r="AI1448" i="181"/>
  <c r="AE1448" i="181"/>
  <c r="AZ1448" i="181" s="1"/>
  <c r="AD1448" i="181"/>
  <c r="AY1448" i="181" s="1"/>
  <c r="AA1448" i="181"/>
  <c r="AX1448" i="181"/>
  <c r="Z1448" i="181"/>
  <c r="AW1448" i="181" s="1"/>
  <c r="Y1448" i="181"/>
  <c r="AV1448" i="181"/>
  <c r="B1448" i="181"/>
  <c r="AP1447" i="181"/>
  <c r="AO1447" i="181"/>
  <c r="AN1447" i="181"/>
  <c r="AK1447" i="181"/>
  <c r="AI1447" i="181"/>
  <c r="AF1447" i="181"/>
  <c r="BA1447" i="181"/>
  <c r="AE1447" i="181"/>
  <c r="AZ1447" i="181" s="1"/>
  <c r="AD1447" i="181"/>
  <c r="AA1447" i="181"/>
  <c r="AX1447" i="181" s="1"/>
  <c r="Y1447" i="181"/>
  <c r="AV1447" i="181" s="1"/>
  <c r="B1447" i="181"/>
  <c r="AO1446" i="181"/>
  <c r="AN1446" i="181"/>
  <c r="AK1446" i="181"/>
  <c r="AJ1446" i="181"/>
  <c r="AI1446" i="181"/>
  <c r="AE1446" i="181"/>
  <c r="AZ1446" i="181" s="1"/>
  <c r="AD1446" i="181"/>
  <c r="AY1446" i="181" s="1"/>
  <c r="AA1446" i="181"/>
  <c r="AX1446" i="181" s="1"/>
  <c r="Z1446" i="181"/>
  <c r="AW1446" i="181" s="1"/>
  <c r="Y1446" i="181"/>
  <c r="AV1446" i="181" s="1"/>
  <c r="B1446" i="181"/>
  <c r="BD1445" i="181"/>
  <c r="AO1445" i="181"/>
  <c r="AN1445" i="181"/>
  <c r="AK1445" i="181"/>
  <c r="AJ1445" i="181"/>
  <c r="AI1445" i="181"/>
  <c r="AE1445" i="181"/>
  <c r="AD1445" i="181"/>
  <c r="AY1445" i="181" s="1"/>
  <c r="AA1445" i="181"/>
  <c r="AX1445" i="181" s="1"/>
  <c r="Z1445" i="181"/>
  <c r="AW1445" i="181" s="1"/>
  <c r="Y1445" i="181"/>
  <c r="B1445" i="181"/>
  <c r="AP1444" i="181"/>
  <c r="AO1444" i="181"/>
  <c r="AN1444" i="181"/>
  <c r="AK1444" i="181"/>
  <c r="AI1444" i="181"/>
  <c r="AF1444" i="181"/>
  <c r="BA1444" i="181" s="1"/>
  <c r="AE1444" i="181"/>
  <c r="AD1444" i="181"/>
  <c r="AY1444" i="181" s="1"/>
  <c r="AA1444" i="181"/>
  <c r="AX1444" i="181" s="1"/>
  <c r="Z1444" i="181"/>
  <c r="AW1444" i="181" s="1"/>
  <c r="Y1444" i="181"/>
  <c r="AV1444" i="181" s="1"/>
  <c r="B1444" i="181"/>
  <c r="BD1443" i="181"/>
  <c r="AP1443" i="181"/>
  <c r="AO1443" i="181"/>
  <c r="AN1443" i="181"/>
  <c r="AK1443" i="181"/>
  <c r="AI1443" i="181"/>
  <c r="AF1443" i="181"/>
  <c r="BA1443" i="181"/>
  <c r="AE1443" i="181"/>
  <c r="AZ1443" i="181" s="1"/>
  <c r="AD1443" i="181"/>
  <c r="AY1443" i="181" s="1"/>
  <c r="AA1443" i="181"/>
  <c r="AX1443" i="181" s="1"/>
  <c r="Y1443" i="181"/>
  <c r="AV1443" i="181" s="1"/>
  <c r="B1443" i="181"/>
  <c r="AO1442" i="181"/>
  <c r="AN1442" i="181"/>
  <c r="AK1442" i="181"/>
  <c r="AJ1442" i="181"/>
  <c r="AI1442" i="181"/>
  <c r="AE1442" i="181"/>
  <c r="AZ1442" i="181" s="1"/>
  <c r="AD1442" i="181"/>
  <c r="AA1442" i="181"/>
  <c r="AX1442" i="181" s="1"/>
  <c r="Z1442" i="181"/>
  <c r="AW1442" i="181" s="1"/>
  <c r="Y1442" i="181"/>
  <c r="AV1442" i="181"/>
  <c r="B1442" i="181"/>
  <c r="AO1441" i="181"/>
  <c r="AN1441" i="181"/>
  <c r="AK1441" i="181"/>
  <c r="AJ1441" i="181"/>
  <c r="AI1441" i="181"/>
  <c r="AE1441" i="181"/>
  <c r="AZ1441" i="181" s="1"/>
  <c r="AD1441" i="181"/>
  <c r="AY1441" i="181" s="1"/>
  <c r="AA1441" i="181"/>
  <c r="AX1441" i="181"/>
  <c r="Z1441" i="181"/>
  <c r="AW1441" i="181" s="1"/>
  <c r="Y1441" i="181"/>
  <c r="AV1441" i="181" s="1"/>
  <c r="B1441" i="181"/>
  <c r="AP1440" i="181"/>
  <c r="AO1440" i="181"/>
  <c r="AN1440" i="181"/>
  <c r="AK1440" i="181"/>
  <c r="AI1440" i="181"/>
  <c r="AF1440" i="181"/>
  <c r="BA1440" i="181" s="1"/>
  <c r="AE1440" i="181"/>
  <c r="AZ1440" i="181" s="1"/>
  <c r="AD1440" i="181"/>
  <c r="AA1440" i="181"/>
  <c r="AX1440" i="181" s="1"/>
  <c r="Y1440" i="181"/>
  <c r="AV1440" i="181" s="1"/>
  <c r="B1440" i="181"/>
  <c r="BD1439" i="181"/>
  <c r="AP1439" i="181"/>
  <c r="AO1439" i="181"/>
  <c r="AN1439" i="181"/>
  <c r="AK1439" i="181"/>
  <c r="AI1439" i="181"/>
  <c r="AF1439" i="181"/>
  <c r="BA1439" i="181" s="1"/>
  <c r="AE1439" i="181"/>
  <c r="AD1439" i="181"/>
  <c r="AY1439" i="181" s="1"/>
  <c r="AA1439" i="181"/>
  <c r="AX1439" i="181" s="1"/>
  <c r="Y1439" i="181"/>
  <c r="AV1439" i="181"/>
  <c r="V1439" i="181"/>
  <c r="B1439" i="181"/>
  <c r="AP1438" i="181"/>
  <c r="AO1438" i="181"/>
  <c r="AN1438" i="181"/>
  <c r="AK1438" i="181"/>
  <c r="AI1438" i="181"/>
  <c r="AF1438" i="181"/>
  <c r="BA1438" i="181" s="1"/>
  <c r="AE1438" i="181"/>
  <c r="AD1438" i="181"/>
  <c r="AY1438" i="181" s="1"/>
  <c r="AA1438" i="181"/>
  <c r="AX1438" i="181" s="1"/>
  <c r="Y1438" i="181"/>
  <c r="AV1438" i="181" s="1"/>
  <c r="B1438" i="181"/>
  <c r="BD1437" i="181"/>
  <c r="AP1437" i="181"/>
  <c r="AO1437" i="181"/>
  <c r="AN1437" i="181"/>
  <c r="AQ1437" i="181" s="1"/>
  <c r="AK1437" i="181"/>
  <c r="AI1437" i="181"/>
  <c r="AF1437" i="181"/>
  <c r="BA1437" i="181"/>
  <c r="AE1437" i="181"/>
  <c r="AD1437" i="181"/>
  <c r="AY1437" i="181"/>
  <c r="AA1437" i="181"/>
  <c r="AX1437" i="181" s="1"/>
  <c r="Y1437" i="181"/>
  <c r="AV1437" i="181" s="1"/>
  <c r="B1437" i="181"/>
  <c r="BD1436" i="181"/>
  <c r="AP1436" i="181"/>
  <c r="AO1436" i="181"/>
  <c r="AN1436" i="181"/>
  <c r="AK1436" i="181"/>
  <c r="AI1436" i="181"/>
  <c r="AF1436" i="181"/>
  <c r="BA1436" i="181"/>
  <c r="AE1436" i="181"/>
  <c r="AZ1436" i="181" s="1"/>
  <c r="AD1436" i="181"/>
  <c r="AY1436" i="181" s="1"/>
  <c r="AA1436" i="181"/>
  <c r="AX1436" i="181" s="1"/>
  <c r="Z1436" i="181"/>
  <c r="AW1436" i="181" s="1"/>
  <c r="Y1436" i="181"/>
  <c r="AV1436" i="181" s="1"/>
  <c r="B1436" i="181"/>
  <c r="AP1435" i="181"/>
  <c r="AO1435" i="181"/>
  <c r="AN1435" i="181"/>
  <c r="AK1435" i="181"/>
  <c r="AI1435" i="181"/>
  <c r="AF1435" i="181"/>
  <c r="BA1435" i="181" s="1"/>
  <c r="AE1435" i="181"/>
  <c r="AZ1435" i="181" s="1"/>
  <c r="AD1435" i="181"/>
  <c r="AY1435" i="181" s="1"/>
  <c r="AA1435" i="181"/>
  <c r="AX1435" i="181" s="1"/>
  <c r="Y1435" i="181"/>
  <c r="AV1435" i="181" s="1"/>
  <c r="B1435" i="181"/>
  <c r="AP1434" i="181"/>
  <c r="AO1434" i="181"/>
  <c r="AN1434" i="181"/>
  <c r="AK1434" i="181"/>
  <c r="AI1434" i="181"/>
  <c r="AF1434" i="181"/>
  <c r="BA1434" i="181" s="1"/>
  <c r="AE1434" i="181"/>
  <c r="AZ1434" i="181" s="1"/>
  <c r="AD1434" i="181"/>
  <c r="AA1434" i="181"/>
  <c r="AX1434" i="181" s="1"/>
  <c r="Y1434" i="181"/>
  <c r="AV1434" i="181" s="1"/>
  <c r="B1434" i="181"/>
  <c r="AP1433" i="181"/>
  <c r="AO1433" i="181"/>
  <c r="AQ1433" i="181" s="1"/>
  <c r="AN1433" i="181"/>
  <c r="AK1433" i="181"/>
  <c r="AI1433" i="181"/>
  <c r="AF1433" i="181"/>
  <c r="BA1433" i="181"/>
  <c r="AE1433" i="181"/>
  <c r="AZ1433" i="181" s="1"/>
  <c r="AD1433" i="181"/>
  <c r="AA1433" i="181"/>
  <c r="AX1433" i="181" s="1"/>
  <c r="Y1433" i="181"/>
  <c r="AV1433" i="181" s="1"/>
  <c r="B1433" i="181"/>
  <c r="AP1432" i="181"/>
  <c r="AO1432" i="181"/>
  <c r="AN1432" i="181"/>
  <c r="AK1432" i="181"/>
  <c r="AI1432" i="181"/>
  <c r="AF1432" i="181"/>
  <c r="BA1432" i="181" s="1"/>
  <c r="AE1432" i="181"/>
  <c r="AZ1432" i="181" s="1"/>
  <c r="AD1432" i="181"/>
  <c r="AA1432" i="181"/>
  <c r="AX1432" i="181" s="1"/>
  <c r="Y1432" i="181"/>
  <c r="AV1432" i="181" s="1"/>
  <c r="B1432" i="181"/>
  <c r="AP1431" i="181"/>
  <c r="AO1431" i="181"/>
  <c r="AN1431" i="181"/>
  <c r="AK1431" i="181"/>
  <c r="AI1431" i="181"/>
  <c r="AF1431" i="181"/>
  <c r="BA1431" i="181" s="1"/>
  <c r="AE1431" i="181"/>
  <c r="AZ1431" i="181" s="1"/>
  <c r="AD1431" i="181"/>
  <c r="AY1431" i="181" s="1"/>
  <c r="AA1431" i="181"/>
  <c r="AX1431" i="181" s="1"/>
  <c r="Y1431" i="181"/>
  <c r="AV1431" i="181"/>
  <c r="BD1431" i="181"/>
  <c r="B1431" i="181"/>
  <c r="BD1430" i="181"/>
  <c r="AP1430" i="181"/>
  <c r="AO1430" i="181"/>
  <c r="AN1430" i="181"/>
  <c r="AK1430" i="181"/>
  <c r="AI1430" i="181"/>
  <c r="AF1430" i="181"/>
  <c r="BA1430" i="181"/>
  <c r="AE1430" i="181"/>
  <c r="AZ1430" i="181" s="1"/>
  <c r="AD1430" i="181"/>
  <c r="AA1430" i="181"/>
  <c r="AX1430" i="181"/>
  <c r="Y1430" i="181"/>
  <c r="AV1430" i="181" s="1"/>
  <c r="B1430" i="181"/>
  <c r="BD1429" i="181"/>
  <c r="AP1429" i="181"/>
  <c r="AO1429" i="181"/>
  <c r="AN1429" i="181"/>
  <c r="AK1429" i="181"/>
  <c r="AI1429" i="181"/>
  <c r="AF1429" i="181"/>
  <c r="BA1429" i="181" s="1"/>
  <c r="AE1429" i="181"/>
  <c r="AD1429" i="181"/>
  <c r="AA1429" i="181"/>
  <c r="AX1429" i="181" s="1"/>
  <c r="Y1429" i="181"/>
  <c r="B1429" i="181"/>
  <c r="BA1428" i="181"/>
  <c r="AP1428" i="181"/>
  <c r="AO1428" i="181"/>
  <c r="AN1428" i="181"/>
  <c r="AK1428" i="181"/>
  <c r="AI1428" i="181"/>
  <c r="AF1428" i="181"/>
  <c r="AE1428" i="181"/>
  <c r="AZ1428" i="181" s="1"/>
  <c r="AD1428" i="181"/>
  <c r="AY1428" i="181" s="1"/>
  <c r="AA1428" i="181"/>
  <c r="AX1428" i="181"/>
  <c r="Y1428" i="181"/>
  <c r="AV1428" i="181"/>
  <c r="B1428" i="181"/>
  <c r="BD1427" i="181"/>
  <c r="AX1427" i="181"/>
  <c r="AP1427" i="181"/>
  <c r="AO1427" i="181"/>
  <c r="AN1427" i="181"/>
  <c r="AK1427" i="181"/>
  <c r="AI1427" i="181"/>
  <c r="AF1427" i="181"/>
  <c r="BA1427" i="181"/>
  <c r="AE1427" i="181"/>
  <c r="AZ1427" i="181" s="1"/>
  <c r="AD1427" i="181"/>
  <c r="AY1427" i="181" s="1"/>
  <c r="AA1427" i="181"/>
  <c r="Y1427" i="181"/>
  <c r="AV1427" i="181" s="1"/>
  <c r="B1427" i="181"/>
  <c r="BD1426" i="181"/>
  <c r="AP1426" i="181"/>
  <c r="AO1426" i="181"/>
  <c r="AN1426" i="181"/>
  <c r="AK1426" i="181"/>
  <c r="AI1426" i="181"/>
  <c r="AF1426" i="181"/>
  <c r="BA1426" i="181" s="1"/>
  <c r="AE1426" i="181"/>
  <c r="AZ1426" i="181" s="1"/>
  <c r="AD1426" i="181"/>
  <c r="AA1426" i="181"/>
  <c r="AX1426" i="181" s="1"/>
  <c r="Y1426" i="181"/>
  <c r="AV1426" i="181"/>
  <c r="B1426" i="181"/>
  <c r="AP1425" i="181"/>
  <c r="AO1425" i="181"/>
  <c r="AN1425" i="181"/>
  <c r="AQ1425" i="181" s="1"/>
  <c r="AK1425" i="181"/>
  <c r="AI1425" i="181"/>
  <c r="AF1425" i="181"/>
  <c r="BA1425" i="181"/>
  <c r="AE1425" i="181"/>
  <c r="AZ1425" i="181" s="1"/>
  <c r="AD1425" i="181"/>
  <c r="AY1425" i="181" s="1"/>
  <c r="AA1425" i="181"/>
  <c r="AX1425" i="181" s="1"/>
  <c r="Y1425" i="181"/>
  <c r="AV1425" i="181"/>
  <c r="B1425" i="181"/>
  <c r="AP1424" i="181"/>
  <c r="AO1424" i="181"/>
  <c r="AN1424" i="181"/>
  <c r="AK1424" i="181"/>
  <c r="AI1424" i="181"/>
  <c r="AF1424" i="181"/>
  <c r="BA1424" i="181"/>
  <c r="AE1424" i="181"/>
  <c r="AD1424" i="181"/>
  <c r="AY1424" i="181" s="1"/>
  <c r="AA1424" i="181"/>
  <c r="AX1424" i="181" s="1"/>
  <c r="Y1424" i="181"/>
  <c r="AV1424" i="181" s="1"/>
  <c r="B1424" i="181"/>
  <c r="AP1423" i="181"/>
  <c r="AO1423" i="181"/>
  <c r="AN1423" i="181"/>
  <c r="AK1423" i="181"/>
  <c r="AI1423" i="181"/>
  <c r="AF1423" i="181"/>
  <c r="BA1423" i="181" s="1"/>
  <c r="AE1423" i="181"/>
  <c r="AZ1423" i="181" s="1"/>
  <c r="AD1423" i="181"/>
  <c r="AA1423" i="181"/>
  <c r="AX1423" i="181" s="1"/>
  <c r="Y1423" i="181"/>
  <c r="AV1423" i="181" s="1"/>
  <c r="B1423" i="181"/>
  <c r="AP1422" i="181"/>
  <c r="AO1422" i="181"/>
  <c r="AN1422" i="181"/>
  <c r="AK1422" i="181"/>
  <c r="AI1422" i="181"/>
  <c r="AF1422" i="181"/>
  <c r="BA1422" i="181" s="1"/>
  <c r="AE1422" i="181"/>
  <c r="AZ1422" i="181" s="1"/>
  <c r="AD1422" i="181"/>
  <c r="AY1422" i="181" s="1"/>
  <c r="AA1422" i="181"/>
  <c r="AX1422" i="181" s="1"/>
  <c r="Y1422" i="181"/>
  <c r="AV1422" i="181" s="1"/>
  <c r="B1422" i="181"/>
  <c r="BD1421" i="181"/>
  <c r="AP1421" i="181"/>
  <c r="AO1421" i="181"/>
  <c r="AN1421" i="181"/>
  <c r="AQ1421" i="181" s="1"/>
  <c r="AK1421" i="181"/>
  <c r="AI1421" i="181"/>
  <c r="AF1421" i="181"/>
  <c r="BA1421" i="181" s="1"/>
  <c r="AE1421" i="181"/>
  <c r="AD1421" i="181"/>
  <c r="AY1421" i="181" s="1"/>
  <c r="AA1421" i="181"/>
  <c r="AX1421" i="181" s="1"/>
  <c r="Y1421" i="181"/>
  <c r="AV1421" i="181" s="1"/>
  <c r="B1421" i="181"/>
  <c r="AP1420" i="181"/>
  <c r="AO1420" i="181"/>
  <c r="AN1420" i="181"/>
  <c r="AK1420" i="181"/>
  <c r="AI1420" i="181"/>
  <c r="AF1420" i="181"/>
  <c r="BA1420" i="181" s="1"/>
  <c r="AE1420" i="181"/>
  <c r="AZ1420" i="181" s="1"/>
  <c r="AD1420" i="181"/>
  <c r="AA1420" i="181"/>
  <c r="AX1420" i="181" s="1"/>
  <c r="Z1420" i="181"/>
  <c r="AW1420" i="181"/>
  <c r="Y1420" i="181"/>
  <c r="AV1420" i="181"/>
  <c r="B1420" i="181"/>
  <c r="BD1419" i="181"/>
  <c r="AP1419" i="181"/>
  <c r="AO1419" i="181"/>
  <c r="AN1419" i="181"/>
  <c r="AK1419" i="181"/>
  <c r="AI1419" i="181"/>
  <c r="AF1419" i="181"/>
  <c r="BA1419" i="181" s="1"/>
  <c r="AE1419" i="181"/>
  <c r="AD1419" i="181"/>
  <c r="AY1419" i="181" s="1"/>
  <c r="AA1419" i="181"/>
  <c r="AX1419" i="181" s="1"/>
  <c r="Y1419" i="181"/>
  <c r="AV1419" i="181" s="1"/>
  <c r="V1419" i="181"/>
  <c r="B1419" i="181"/>
  <c r="AP1418" i="181"/>
  <c r="AO1418" i="181"/>
  <c r="AN1418" i="181"/>
  <c r="AK1418" i="181"/>
  <c r="AI1418" i="181"/>
  <c r="AF1418" i="181"/>
  <c r="BA1418" i="181"/>
  <c r="AE1418" i="181"/>
  <c r="AZ1418" i="181" s="1"/>
  <c r="AD1418" i="181"/>
  <c r="AY1418" i="181" s="1"/>
  <c r="AA1418" i="181"/>
  <c r="AX1418" i="181" s="1"/>
  <c r="Y1418" i="181"/>
  <c r="AV1418" i="181"/>
  <c r="BD1418" i="181"/>
  <c r="B1418" i="181"/>
  <c r="AP1417" i="181"/>
  <c r="AO1417" i="181"/>
  <c r="AN1417" i="181"/>
  <c r="AK1417" i="181"/>
  <c r="AI1417" i="181"/>
  <c r="AF1417" i="181"/>
  <c r="BA1417" i="181" s="1"/>
  <c r="AE1417" i="181"/>
  <c r="AD1417" i="181"/>
  <c r="AA1417" i="181"/>
  <c r="AX1417" i="181" s="1"/>
  <c r="Y1417" i="181"/>
  <c r="AV1417" i="181" s="1"/>
  <c r="B1417" i="181"/>
  <c r="AP1416" i="181"/>
  <c r="AO1416" i="181"/>
  <c r="AN1416" i="181"/>
  <c r="AK1416" i="181"/>
  <c r="AI1416" i="181"/>
  <c r="AF1416" i="181"/>
  <c r="BA1416" i="181"/>
  <c r="AE1416" i="181"/>
  <c r="AZ1416" i="181" s="1"/>
  <c r="AD1416" i="181"/>
  <c r="AY1416" i="181" s="1"/>
  <c r="AA1416" i="181"/>
  <c r="AX1416" i="181" s="1"/>
  <c r="Y1416" i="181"/>
  <c r="AV1416" i="181" s="1"/>
  <c r="BD1416" i="181"/>
  <c r="B1416" i="181"/>
  <c r="AP1415" i="181"/>
  <c r="AO1415" i="181"/>
  <c r="AN1415" i="181"/>
  <c r="AK1415" i="181"/>
  <c r="AI1415" i="181"/>
  <c r="AF1415" i="181"/>
  <c r="BA1415" i="181" s="1"/>
  <c r="AE1415" i="181"/>
  <c r="AZ1415" i="181" s="1"/>
  <c r="AD1415" i="181"/>
  <c r="AY1415" i="181" s="1"/>
  <c r="AA1415" i="181"/>
  <c r="AX1415" i="181" s="1"/>
  <c r="Y1415" i="181"/>
  <c r="AV1415" i="181"/>
  <c r="V1415" i="181"/>
  <c r="B1415" i="181"/>
  <c r="AP1414" i="181"/>
  <c r="AO1414" i="181"/>
  <c r="AQ1414" i="181" s="1"/>
  <c r="AN1414" i="181"/>
  <c r="AK1414" i="181"/>
  <c r="AI1414" i="181"/>
  <c r="AF1414" i="181"/>
  <c r="BA1414" i="181" s="1"/>
  <c r="AE1414" i="181"/>
  <c r="AZ1414" i="181" s="1"/>
  <c r="AD1414" i="181"/>
  <c r="AY1414" i="181" s="1"/>
  <c r="AA1414" i="181"/>
  <c r="AX1414" i="181"/>
  <c r="Y1414" i="181"/>
  <c r="AV1414" i="181" s="1"/>
  <c r="B1414" i="181"/>
  <c r="BD1413" i="181"/>
  <c r="AP1413" i="181"/>
  <c r="AO1413" i="181"/>
  <c r="AN1413" i="181"/>
  <c r="AK1413" i="181"/>
  <c r="AI1413" i="181"/>
  <c r="AF1413" i="181"/>
  <c r="BA1413" i="181" s="1"/>
  <c r="AE1413" i="181"/>
  <c r="AZ1413" i="181" s="1"/>
  <c r="AD1413" i="181"/>
  <c r="AA1413" i="181"/>
  <c r="AX1413" i="181" s="1"/>
  <c r="Y1413" i="181"/>
  <c r="AV1413" i="181" s="1"/>
  <c r="B1413" i="181"/>
  <c r="AP1412" i="181"/>
  <c r="AO1412" i="181"/>
  <c r="AQ1412" i="181" s="1"/>
  <c r="AN1412" i="181"/>
  <c r="AK1412" i="181"/>
  <c r="AI1412" i="181"/>
  <c r="AF1412" i="181"/>
  <c r="BA1412" i="181" s="1"/>
  <c r="AE1412" i="181"/>
  <c r="AD1412" i="181"/>
  <c r="AY1412" i="181" s="1"/>
  <c r="AA1412" i="181"/>
  <c r="AX1412" i="181" s="1"/>
  <c r="Y1412" i="181"/>
  <c r="AV1412" i="181" s="1"/>
  <c r="BD1412" i="181"/>
  <c r="B1412" i="181"/>
  <c r="AP1411" i="181"/>
  <c r="AO1411" i="181"/>
  <c r="AN1411" i="181"/>
  <c r="AK1411" i="181"/>
  <c r="AI1411" i="181"/>
  <c r="AF1411" i="181"/>
  <c r="BA1411" i="181"/>
  <c r="AE1411" i="181"/>
  <c r="AZ1411" i="181" s="1"/>
  <c r="AD1411" i="181"/>
  <c r="AA1411" i="181"/>
  <c r="AX1411" i="181" s="1"/>
  <c r="Y1411" i="181"/>
  <c r="AV1411" i="181"/>
  <c r="B1411" i="181"/>
  <c r="AP1410" i="181"/>
  <c r="AO1410" i="181"/>
  <c r="AN1410" i="181"/>
  <c r="AK1410" i="181"/>
  <c r="AI1410" i="181"/>
  <c r="AF1410" i="181"/>
  <c r="BA1410" i="181"/>
  <c r="AE1410" i="181"/>
  <c r="AZ1410" i="181" s="1"/>
  <c r="AD1410" i="181"/>
  <c r="AY1410" i="181" s="1"/>
  <c r="AA1410" i="181"/>
  <c r="AX1410" i="181" s="1"/>
  <c r="Y1410" i="181"/>
  <c r="AV1410" i="181"/>
  <c r="B1410" i="181"/>
  <c r="AP1409" i="181"/>
  <c r="AO1409" i="181"/>
  <c r="AN1409" i="181"/>
  <c r="AK1409" i="181"/>
  <c r="AI1409" i="181"/>
  <c r="AF1409" i="181"/>
  <c r="BA1409" i="181" s="1"/>
  <c r="AE1409" i="181"/>
  <c r="AZ1409" i="181" s="1"/>
  <c r="AD1409" i="181"/>
  <c r="AY1409" i="181" s="1"/>
  <c r="AA1409" i="181"/>
  <c r="AX1409" i="181" s="1"/>
  <c r="Y1409" i="181"/>
  <c r="AV1409" i="181" s="1"/>
  <c r="B1409" i="181"/>
  <c r="BD1408" i="181"/>
  <c r="AP1408" i="181"/>
  <c r="AO1408" i="181"/>
  <c r="AN1408" i="181"/>
  <c r="AK1408" i="181"/>
  <c r="AI1408" i="181"/>
  <c r="AF1408" i="181"/>
  <c r="BA1408" i="181" s="1"/>
  <c r="AE1408" i="181"/>
  <c r="AZ1408" i="181" s="1"/>
  <c r="AD1408" i="181"/>
  <c r="AY1408" i="181" s="1"/>
  <c r="AA1408" i="181"/>
  <c r="AX1408" i="181" s="1"/>
  <c r="Y1408" i="181"/>
  <c r="AV1408" i="181" s="1"/>
  <c r="B1408" i="181"/>
  <c r="BD1407" i="181"/>
  <c r="AX1407" i="181"/>
  <c r="AP1407" i="181"/>
  <c r="AO1407" i="181"/>
  <c r="AQ1407" i="181" s="1"/>
  <c r="AN1407" i="181"/>
  <c r="AK1407" i="181"/>
  <c r="AI1407" i="181"/>
  <c r="AF1407" i="181"/>
  <c r="BA1407" i="181" s="1"/>
  <c r="AE1407" i="181"/>
  <c r="AZ1407" i="181" s="1"/>
  <c r="AD1407" i="181"/>
  <c r="AY1407" i="181" s="1"/>
  <c r="AA1407" i="181"/>
  <c r="Y1407" i="181"/>
  <c r="AV1407" i="181" s="1"/>
  <c r="V1407" i="181"/>
  <c r="B1407" i="181"/>
  <c r="BD1406" i="181"/>
  <c r="AP1406" i="181"/>
  <c r="AO1406" i="181"/>
  <c r="AN1406" i="181"/>
  <c r="AK1406" i="181"/>
  <c r="AI1406" i="181"/>
  <c r="AF1406" i="181"/>
  <c r="BA1406" i="181"/>
  <c r="AE1406" i="181"/>
  <c r="AZ1406" i="181" s="1"/>
  <c r="AD1406" i="181"/>
  <c r="AY1406" i="181" s="1"/>
  <c r="AA1406" i="181"/>
  <c r="AX1406" i="181" s="1"/>
  <c r="Y1406" i="181"/>
  <c r="AV1406" i="181"/>
  <c r="B1406" i="181"/>
  <c r="AV1405" i="181"/>
  <c r="AP1405" i="181"/>
  <c r="AO1405" i="181"/>
  <c r="AN1405" i="181"/>
  <c r="AK1405" i="181"/>
  <c r="AI1405" i="181"/>
  <c r="AF1405" i="181"/>
  <c r="BA1405" i="181"/>
  <c r="AE1405" i="181"/>
  <c r="AZ1405" i="181" s="1"/>
  <c r="AD1405" i="181"/>
  <c r="AY1405" i="181" s="1"/>
  <c r="AA1405" i="181"/>
  <c r="AX1405" i="181"/>
  <c r="Y1405" i="181"/>
  <c r="BD1405" i="181"/>
  <c r="B1405" i="181"/>
  <c r="BD1404" i="181"/>
  <c r="AP1404" i="181"/>
  <c r="AO1404" i="181"/>
  <c r="AN1404" i="181"/>
  <c r="AK1404" i="181"/>
  <c r="AI1404" i="181"/>
  <c r="AF1404" i="181"/>
  <c r="BA1404" i="181" s="1"/>
  <c r="AE1404" i="181"/>
  <c r="AZ1404" i="181" s="1"/>
  <c r="AD1404" i="181"/>
  <c r="AY1404" i="181" s="1"/>
  <c r="AA1404" i="181"/>
  <c r="AX1404" i="181" s="1"/>
  <c r="Z1404" i="181"/>
  <c r="AW1404" i="181" s="1"/>
  <c r="Y1404" i="181"/>
  <c r="AV1404" i="181" s="1"/>
  <c r="B1404" i="181"/>
  <c r="BD1403" i="181"/>
  <c r="AP1403" i="181"/>
  <c r="AO1403" i="181"/>
  <c r="AN1403" i="181"/>
  <c r="AQ1403" i="181" s="1"/>
  <c r="AK1403" i="181"/>
  <c r="AI1403" i="181"/>
  <c r="AF1403" i="181"/>
  <c r="BA1403" i="181"/>
  <c r="AE1403" i="181"/>
  <c r="AZ1403" i="181" s="1"/>
  <c r="AD1403" i="181"/>
  <c r="AY1403" i="181" s="1"/>
  <c r="AA1403" i="181"/>
  <c r="AX1403" i="181" s="1"/>
  <c r="Y1403" i="181"/>
  <c r="AV1403" i="181" s="1"/>
  <c r="V1403" i="181"/>
  <c r="B1403" i="181"/>
  <c r="BD1402" i="181"/>
  <c r="AP1402" i="181"/>
  <c r="AO1402" i="181"/>
  <c r="AN1402" i="181"/>
  <c r="AK1402" i="181"/>
  <c r="AI1402" i="181"/>
  <c r="AF1402" i="181"/>
  <c r="BA1402" i="181" s="1"/>
  <c r="AE1402" i="181"/>
  <c r="AZ1402" i="181" s="1"/>
  <c r="AD1402" i="181"/>
  <c r="AY1402" i="181" s="1"/>
  <c r="AA1402" i="181"/>
  <c r="AX1402" i="181" s="1"/>
  <c r="Y1402" i="181"/>
  <c r="AV1402" i="181" s="1"/>
  <c r="B1402" i="181"/>
  <c r="AP1401" i="181"/>
  <c r="AO1401" i="181"/>
  <c r="AQ1401" i="181" s="1"/>
  <c r="AN1401" i="181"/>
  <c r="AK1401" i="181"/>
  <c r="AI1401" i="181"/>
  <c r="AF1401" i="181"/>
  <c r="BA1401" i="181" s="1"/>
  <c r="AE1401" i="181"/>
  <c r="AZ1401" i="181" s="1"/>
  <c r="AD1401" i="181"/>
  <c r="AY1401" i="181" s="1"/>
  <c r="AA1401" i="181"/>
  <c r="AX1401" i="181"/>
  <c r="Y1401" i="181"/>
  <c r="AV1401" i="181" s="1"/>
  <c r="B1401" i="181"/>
  <c r="BD1400" i="181"/>
  <c r="AP1400" i="181"/>
  <c r="AO1400" i="181"/>
  <c r="AN1400" i="181"/>
  <c r="AK1400" i="181"/>
  <c r="AI1400" i="181"/>
  <c r="AF1400" i="181"/>
  <c r="BA1400" i="181"/>
  <c r="AE1400" i="181"/>
  <c r="AZ1400" i="181" s="1"/>
  <c r="AD1400" i="181"/>
  <c r="AY1400" i="181" s="1"/>
  <c r="AA1400" i="181"/>
  <c r="AX1400" i="181"/>
  <c r="Z1400" i="181"/>
  <c r="AW1400" i="181" s="1"/>
  <c r="Y1400" i="181"/>
  <c r="AV1400" i="181" s="1"/>
  <c r="B1400" i="181"/>
  <c r="AP1399" i="181"/>
  <c r="AO1399" i="181"/>
  <c r="AN1399" i="181"/>
  <c r="AK1399" i="181"/>
  <c r="AI1399" i="181"/>
  <c r="AF1399" i="181"/>
  <c r="BA1399" i="181" s="1"/>
  <c r="AE1399" i="181"/>
  <c r="AZ1399" i="181" s="1"/>
  <c r="AD1399" i="181"/>
  <c r="AY1399" i="181" s="1"/>
  <c r="AA1399" i="181"/>
  <c r="AX1399" i="181" s="1"/>
  <c r="Y1399" i="181"/>
  <c r="AV1399" i="181" s="1"/>
  <c r="B1399" i="181"/>
  <c r="AP1398" i="181"/>
  <c r="AO1398" i="181"/>
  <c r="AN1398" i="181"/>
  <c r="AQ1398" i="181" s="1"/>
  <c r="AK1398" i="181"/>
  <c r="AI1398" i="181"/>
  <c r="AF1398" i="181"/>
  <c r="BA1398" i="181" s="1"/>
  <c r="AE1398" i="181"/>
  <c r="AD1398" i="181"/>
  <c r="AY1398" i="181" s="1"/>
  <c r="AA1398" i="181"/>
  <c r="AX1398" i="181" s="1"/>
  <c r="Y1398" i="181"/>
  <c r="AV1398" i="181" s="1"/>
  <c r="B1398" i="181"/>
  <c r="AV1397" i="181"/>
  <c r="AP1397" i="181"/>
  <c r="AO1397" i="181"/>
  <c r="AN1397" i="181"/>
  <c r="AK1397" i="181"/>
  <c r="AI1397" i="181"/>
  <c r="AF1397" i="181"/>
  <c r="BA1397" i="181" s="1"/>
  <c r="AE1397" i="181"/>
  <c r="AZ1397" i="181" s="1"/>
  <c r="AD1397" i="181"/>
  <c r="AY1397" i="181" s="1"/>
  <c r="AA1397" i="181"/>
  <c r="AX1397" i="181"/>
  <c r="Y1397" i="181"/>
  <c r="B1397" i="181"/>
  <c r="AP1396" i="181"/>
  <c r="AO1396" i="181"/>
  <c r="AQ1396" i="181" s="1"/>
  <c r="AN1396" i="181"/>
  <c r="AK1396" i="181"/>
  <c r="AI1396" i="181"/>
  <c r="AF1396" i="181"/>
  <c r="BA1396" i="181" s="1"/>
  <c r="AE1396" i="181"/>
  <c r="AZ1396" i="181" s="1"/>
  <c r="AD1396" i="181"/>
  <c r="AA1396" i="181"/>
  <c r="AX1396" i="181"/>
  <c r="Y1396" i="181"/>
  <c r="AV1396" i="181"/>
  <c r="BD1396" i="181"/>
  <c r="B1396" i="181"/>
  <c r="BD1395" i="181"/>
  <c r="AP1395" i="181"/>
  <c r="AO1395" i="181"/>
  <c r="AN1395" i="181"/>
  <c r="AK1395" i="181"/>
  <c r="AI1395" i="181"/>
  <c r="AF1395" i="181"/>
  <c r="BA1395" i="181"/>
  <c r="AE1395" i="181"/>
  <c r="AZ1395" i="181" s="1"/>
  <c r="AD1395" i="181"/>
  <c r="AA1395" i="181"/>
  <c r="AX1395" i="181"/>
  <c r="Y1395" i="181"/>
  <c r="AV1395" i="181"/>
  <c r="V1395" i="181"/>
  <c r="B1395" i="181"/>
  <c r="AV1394" i="181"/>
  <c r="AP1394" i="181"/>
  <c r="AO1394" i="181"/>
  <c r="AN1394" i="181"/>
  <c r="AQ1394" i="181" s="1"/>
  <c r="AK1394" i="181"/>
  <c r="AI1394" i="181"/>
  <c r="AF1394" i="181"/>
  <c r="BA1394" i="181"/>
  <c r="AE1394" i="181"/>
  <c r="AZ1394" i="181" s="1"/>
  <c r="AD1394" i="181"/>
  <c r="AA1394" i="181"/>
  <c r="AX1394" i="181"/>
  <c r="Y1394" i="181"/>
  <c r="B1394" i="181"/>
  <c r="AP1393" i="181"/>
  <c r="AO1393" i="181"/>
  <c r="AN1393" i="181"/>
  <c r="AK1393" i="181"/>
  <c r="AI1393" i="181"/>
  <c r="AF1393" i="181"/>
  <c r="BA1393" i="181" s="1"/>
  <c r="AE1393" i="181"/>
  <c r="AZ1393" i="181" s="1"/>
  <c r="AD1393" i="181"/>
  <c r="AA1393" i="181"/>
  <c r="AX1393" i="181"/>
  <c r="Y1393" i="181"/>
  <c r="AV1393" i="181" s="1"/>
  <c r="B1393" i="181"/>
  <c r="AP1392" i="181"/>
  <c r="AO1392" i="181"/>
  <c r="AN1392" i="181"/>
  <c r="AK1392" i="181"/>
  <c r="AI1392" i="181"/>
  <c r="AF1392" i="181"/>
  <c r="BA1392" i="181"/>
  <c r="AE1392" i="181"/>
  <c r="AD1392" i="181"/>
  <c r="AY1392" i="181" s="1"/>
  <c r="AA1392" i="181"/>
  <c r="AX1392" i="181" s="1"/>
  <c r="Y1392" i="181"/>
  <c r="AV1392" i="181" s="1"/>
  <c r="B1392" i="181"/>
  <c r="BD1391" i="181"/>
  <c r="AP1391" i="181"/>
  <c r="AO1391" i="181"/>
  <c r="AN1391" i="181"/>
  <c r="AK1391" i="181"/>
  <c r="AI1391" i="181"/>
  <c r="AF1391" i="181"/>
  <c r="BA1391" i="181" s="1"/>
  <c r="AE1391" i="181"/>
  <c r="AZ1391" i="181" s="1"/>
  <c r="AD1391" i="181"/>
  <c r="AY1391" i="181" s="1"/>
  <c r="AA1391" i="181"/>
  <c r="AX1391" i="181" s="1"/>
  <c r="Y1391" i="181"/>
  <c r="AV1391" i="181" s="1"/>
  <c r="V1391" i="181"/>
  <c r="B1391" i="181"/>
  <c r="BD1390" i="181"/>
  <c r="AP1390" i="181"/>
  <c r="AO1390" i="181"/>
  <c r="AN1390" i="181"/>
  <c r="AK1390" i="181"/>
  <c r="AI1390" i="181"/>
  <c r="AF1390" i="181"/>
  <c r="BA1390" i="181" s="1"/>
  <c r="AE1390" i="181"/>
  <c r="AZ1390" i="181" s="1"/>
  <c r="AD1390" i="181"/>
  <c r="AY1390" i="181" s="1"/>
  <c r="AA1390" i="181"/>
  <c r="AX1390" i="181"/>
  <c r="Y1390" i="181"/>
  <c r="AV1390" i="181" s="1"/>
  <c r="B1390" i="181"/>
  <c r="AP1389" i="181"/>
  <c r="AO1389" i="181"/>
  <c r="AN1389" i="181"/>
  <c r="AK1389" i="181"/>
  <c r="AI1389" i="181"/>
  <c r="AF1389" i="181"/>
  <c r="BA1389" i="181" s="1"/>
  <c r="AE1389" i="181"/>
  <c r="AZ1389" i="181" s="1"/>
  <c r="AD1389" i="181"/>
  <c r="AA1389" i="181"/>
  <c r="AX1389" i="181" s="1"/>
  <c r="Y1389" i="181"/>
  <c r="AV1389" i="181" s="1"/>
  <c r="B1389" i="181"/>
  <c r="AO1388" i="181"/>
  <c r="AN1388" i="181"/>
  <c r="AK1388" i="181"/>
  <c r="AJ1388" i="181"/>
  <c r="AI1388" i="181"/>
  <c r="AE1388" i="181"/>
  <c r="AZ1388" i="181" s="1"/>
  <c r="AD1388" i="181"/>
  <c r="AY1388" i="181" s="1"/>
  <c r="AA1388" i="181"/>
  <c r="AX1388" i="181" s="1"/>
  <c r="Z1388" i="181"/>
  <c r="AW1388" i="181" s="1"/>
  <c r="Y1388" i="181"/>
  <c r="AV1388" i="181" s="1"/>
  <c r="B1388" i="181"/>
  <c r="BD1387" i="181"/>
  <c r="AP1387" i="181"/>
  <c r="AO1387" i="181"/>
  <c r="AN1387" i="181"/>
  <c r="AK1387" i="181"/>
  <c r="AI1387" i="181"/>
  <c r="AF1387" i="181"/>
  <c r="BA1387" i="181" s="1"/>
  <c r="AE1387" i="181"/>
  <c r="AZ1387" i="181" s="1"/>
  <c r="AD1387" i="181"/>
  <c r="AY1387" i="181" s="1"/>
  <c r="AA1387" i="181"/>
  <c r="AX1387" i="181" s="1"/>
  <c r="Y1387" i="181"/>
  <c r="AV1387" i="181" s="1"/>
  <c r="V1387" i="181"/>
  <c r="B1387" i="181"/>
  <c r="BD1386" i="181"/>
  <c r="AP1386" i="181"/>
  <c r="AO1386" i="181"/>
  <c r="AN1386" i="181"/>
  <c r="AK1386" i="181"/>
  <c r="AI1386" i="181"/>
  <c r="AF1386" i="181"/>
  <c r="BA1386" i="181" s="1"/>
  <c r="AE1386" i="181"/>
  <c r="AZ1386" i="181" s="1"/>
  <c r="AD1386" i="181"/>
  <c r="AY1386" i="181" s="1"/>
  <c r="AA1386" i="181"/>
  <c r="AX1386" i="181" s="1"/>
  <c r="Y1386" i="181"/>
  <c r="AV1386" i="181" s="1"/>
  <c r="B1386" i="181"/>
  <c r="AP1385" i="181"/>
  <c r="AO1385" i="181"/>
  <c r="AN1385" i="181"/>
  <c r="AK1385" i="181"/>
  <c r="AI1385" i="181"/>
  <c r="AF1385" i="181"/>
  <c r="BA1385" i="181"/>
  <c r="AE1385" i="181"/>
  <c r="AD1385" i="181"/>
  <c r="AY1385" i="181" s="1"/>
  <c r="AA1385" i="181"/>
  <c r="AX1385" i="181"/>
  <c r="Y1385" i="181"/>
  <c r="AV1385" i="181"/>
  <c r="B1385" i="181"/>
  <c r="BD1384" i="181"/>
  <c r="AP1384" i="181"/>
  <c r="AO1384" i="181"/>
  <c r="AN1384" i="181"/>
  <c r="AK1384" i="181"/>
  <c r="AI1384" i="181"/>
  <c r="AF1384" i="181"/>
  <c r="BA1384" i="181" s="1"/>
  <c r="AE1384" i="181"/>
  <c r="AD1384" i="181"/>
  <c r="AY1384" i="181" s="1"/>
  <c r="AA1384" i="181"/>
  <c r="AX1384" i="181" s="1"/>
  <c r="Y1384" i="181"/>
  <c r="AV1384" i="181" s="1"/>
  <c r="Z1384" i="181"/>
  <c r="AW1384" i="181" s="1"/>
  <c r="B1384" i="181"/>
  <c r="BD1383" i="181"/>
  <c r="AP1383" i="181"/>
  <c r="AO1383" i="181"/>
  <c r="AN1383" i="181"/>
  <c r="AK1383" i="181"/>
  <c r="AI1383" i="181"/>
  <c r="AF1383" i="181"/>
  <c r="BA1383" i="181" s="1"/>
  <c r="AE1383" i="181"/>
  <c r="AZ1383" i="181" s="1"/>
  <c r="AD1383" i="181"/>
  <c r="AY1383" i="181" s="1"/>
  <c r="AA1383" i="181"/>
  <c r="AX1383" i="181" s="1"/>
  <c r="Y1383" i="181"/>
  <c r="AV1383" i="181"/>
  <c r="B1383" i="181"/>
  <c r="BD1382" i="181"/>
  <c r="AP1382" i="181"/>
  <c r="AO1382" i="181"/>
  <c r="AN1382" i="181"/>
  <c r="AK1382" i="181"/>
  <c r="AI1382" i="181"/>
  <c r="AF1382" i="181"/>
  <c r="BA1382" i="181" s="1"/>
  <c r="AE1382" i="181"/>
  <c r="AZ1382" i="181" s="1"/>
  <c r="AD1382" i="181"/>
  <c r="AY1382" i="181" s="1"/>
  <c r="AA1382" i="181"/>
  <c r="AX1382" i="181" s="1"/>
  <c r="Y1382" i="181"/>
  <c r="AV1382" i="181" s="1"/>
  <c r="B1382" i="181"/>
  <c r="AP1381" i="181"/>
  <c r="AO1381" i="181"/>
  <c r="AN1381" i="181"/>
  <c r="AK1381" i="181"/>
  <c r="AI1381" i="181"/>
  <c r="AF1381" i="181"/>
  <c r="BA1381" i="181"/>
  <c r="AE1381" i="181"/>
  <c r="AZ1381" i="181" s="1"/>
  <c r="AD1381" i="181"/>
  <c r="AA1381" i="181"/>
  <c r="AX1381" i="181" s="1"/>
  <c r="Z1381" i="181"/>
  <c r="AW1381" i="181" s="1"/>
  <c r="Y1381" i="181"/>
  <c r="AV1381" i="181" s="1"/>
  <c r="BD1381" i="181"/>
  <c r="B1381" i="181"/>
  <c r="AP1380" i="181"/>
  <c r="AO1380" i="181"/>
  <c r="AN1380" i="181"/>
  <c r="AQ1380" i="181" s="1"/>
  <c r="AK1380" i="181"/>
  <c r="AI1380" i="181"/>
  <c r="AF1380" i="181"/>
  <c r="BA1380" i="181" s="1"/>
  <c r="AE1380" i="181"/>
  <c r="AZ1380" i="181" s="1"/>
  <c r="AD1380" i="181"/>
  <c r="AY1380" i="181" s="1"/>
  <c r="AA1380" i="181"/>
  <c r="AX1380" i="181" s="1"/>
  <c r="Z1380" i="181"/>
  <c r="AW1380" i="181" s="1"/>
  <c r="Y1380" i="181"/>
  <c r="AV1380" i="181" s="1"/>
  <c r="V1380" i="181"/>
  <c r="BD1380" i="181"/>
  <c r="B1380" i="181"/>
  <c r="BD1379" i="181"/>
  <c r="AP1379" i="181"/>
  <c r="AO1379" i="181"/>
  <c r="AN1379" i="181"/>
  <c r="AK1379" i="181"/>
  <c r="AI1379" i="181"/>
  <c r="AF1379" i="181"/>
  <c r="BA1379" i="181" s="1"/>
  <c r="AE1379" i="181"/>
  <c r="AZ1379" i="181" s="1"/>
  <c r="AD1379" i="181"/>
  <c r="AA1379" i="181"/>
  <c r="AX1379" i="181" s="1"/>
  <c r="Y1379" i="181"/>
  <c r="AV1379" i="181" s="1"/>
  <c r="V1379" i="181"/>
  <c r="AJ1379" i="181" s="1"/>
  <c r="B1379" i="181"/>
  <c r="BD1378" i="181"/>
  <c r="AP1378" i="181"/>
  <c r="AO1378" i="181"/>
  <c r="AN1378" i="181"/>
  <c r="AK1378" i="181"/>
  <c r="AI1378" i="181"/>
  <c r="AF1378" i="181"/>
  <c r="BA1378" i="181" s="1"/>
  <c r="AE1378" i="181"/>
  <c r="AD1378" i="181"/>
  <c r="AY1378" i="181" s="1"/>
  <c r="AA1378" i="181"/>
  <c r="AX1378" i="181" s="1"/>
  <c r="Y1378" i="181"/>
  <c r="V1378" i="181"/>
  <c r="Z1378" i="181"/>
  <c r="AW1378" i="181"/>
  <c r="B1378" i="181"/>
  <c r="AP1377" i="181"/>
  <c r="AO1377" i="181"/>
  <c r="AN1377" i="181"/>
  <c r="AK1377" i="181"/>
  <c r="AI1377" i="181"/>
  <c r="AF1377" i="181"/>
  <c r="BA1377" i="181"/>
  <c r="AE1377" i="181"/>
  <c r="AZ1377" i="181" s="1"/>
  <c r="AD1377" i="181"/>
  <c r="AY1377" i="181" s="1"/>
  <c r="AA1377" i="181"/>
  <c r="AX1377" i="181" s="1"/>
  <c r="Y1377" i="181"/>
  <c r="AV1377" i="181" s="1"/>
  <c r="B1377" i="181"/>
  <c r="AP1376" i="181"/>
  <c r="AO1376" i="181"/>
  <c r="AN1376" i="181"/>
  <c r="AK1376" i="181"/>
  <c r="AI1376" i="181"/>
  <c r="AF1376" i="181"/>
  <c r="BA1376" i="181" s="1"/>
  <c r="AE1376" i="181"/>
  <c r="AD1376" i="181"/>
  <c r="AY1376" i="181" s="1"/>
  <c r="AA1376" i="181"/>
  <c r="AX1376" i="181" s="1"/>
  <c r="Y1376" i="181"/>
  <c r="AV1376" i="181"/>
  <c r="V1376" i="181"/>
  <c r="B1376" i="181"/>
  <c r="AP1375" i="181"/>
  <c r="AO1375" i="181"/>
  <c r="AN1375" i="181"/>
  <c r="AK1375" i="181"/>
  <c r="AI1375" i="181"/>
  <c r="AF1375" i="181"/>
  <c r="BA1375" i="181" s="1"/>
  <c r="AE1375" i="181"/>
  <c r="AZ1375" i="181" s="1"/>
  <c r="AD1375" i="181"/>
  <c r="AG1375" i="181" s="1"/>
  <c r="AA1375" i="181"/>
  <c r="AX1375" i="181" s="1"/>
  <c r="Z1375" i="181"/>
  <c r="AW1375" i="181" s="1"/>
  <c r="Y1375" i="181"/>
  <c r="AV1375" i="181" s="1"/>
  <c r="B1375" i="181"/>
  <c r="BD1374" i="181"/>
  <c r="AP1374" i="181"/>
  <c r="AO1374" i="181"/>
  <c r="AN1374" i="181"/>
  <c r="AQ1374" i="181" s="1"/>
  <c r="AK1374" i="181"/>
  <c r="AI1374" i="181"/>
  <c r="AF1374" i="181"/>
  <c r="BA1374" i="181" s="1"/>
  <c r="AE1374" i="181"/>
  <c r="AZ1374" i="181" s="1"/>
  <c r="AD1374" i="181"/>
  <c r="AY1374" i="181" s="1"/>
  <c r="AA1374" i="181"/>
  <c r="AX1374" i="181" s="1"/>
  <c r="Y1374" i="181"/>
  <c r="AV1374" i="181" s="1"/>
  <c r="V1374" i="181"/>
  <c r="Z1374" i="181"/>
  <c r="AW1374" i="181" s="1"/>
  <c r="B1374" i="181"/>
  <c r="BD1373" i="181"/>
  <c r="AP1373" i="181"/>
  <c r="AO1373" i="181"/>
  <c r="AK1373" i="181"/>
  <c r="AJ1373" i="181"/>
  <c r="AI1373" i="181"/>
  <c r="AF1373" i="181"/>
  <c r="BA1373" i="181"/>
  <c r="AE1373" i="181"/>
  <c r="AZ1373" i="181" s="1"/>
  <c r="AA1373" i="181"/>
  <c r="AX1373" i="181" s="1"/>
  <c r="Z1373" i="181"/>
  <c r="AW1373" i="181" s="1"/>
  <c r="Y1373" i="181"/>
  <c r="AV1373" i="181" s="1"/>
  <c r="V1373" i="181"/>
  <c r="AN1373" i="181" s="1"/>
  <c r="B1373" i="181"/>
  <c r="AK1372" i="181"/>
  <c r="AJ1372" i="181"/>
  <c r="AI1372" i="181"/>
  <c r="AA1372" i="181"/>
  <c r="AX1372" i="181" s="1"/>
  <c r="Z1372" i="181"/>
  <c r="AW1372" i="181"/>
  <c r="Y1372" i="181"/>
  <c r="AV1372" i="181" s="1"/>
  <c r="B1372" i="181"/>
  <c r="AO1371" i="181"/>
  <c r="AN1371" i="181"/>
  <c r="AK1371" i="181"/>
  <c r="AJ1371" i="181"/>
  <c r="AI1371" i="181"/>
  <c r="AE1371" i="181"/>
  <c r="AZ1371" i="181" s="1"/>
  <c r="AD1371" i="181"/>
  <c r="AY1371" i="181" s="1"/>
  <c r="AA1371" i="181"/>
  <c r="AX1371" i="181" s="1"/>
  <c r="Z1371" i="181"/>
  <c r="AW1371" i="181" s="1"/>
  <c r="Y1371" i="181"/>
  <c r="AV1371" i="181" s="1"/>
  <c r="V1371" i="181"/>
  <c r="B1371" i="181"/>
  <c r="AO1370" i="181"/>
  <c r="AN1370" i="181"/>
  <c r="AK1370" i="181"/>
  <c r="AJ1370" i="181"/>
  <c r="AI1370" i="181"/>
  <c r="AE1370" i="181"/>
  <c r="AZ1370" i="181" s="1"/>
  <c r="AD1370" i="181"/>
  <c r="AA1370" i="181"/>
  <c r="AX1370" i="181" s="1"/>
  <c r="Z1370" i="181"/>
  <c r="AW1370" i="181" s="1"/>
  <c r="Y1370" i="181"/>
  <c r="AV1370" i="181"/>
  <c r="BD1370" i="181"/>
  <c r="B1370" i="181"/>
  <c r="AO1369" i="181"/>
  <c r="AN1369" i="181"/>
  <c r="AK1369" i="181"/>
  <c r="AJ1369" i="181"/>
  <c r="AI1369" i="181"/>
  <c r="AE1369" i="181"/>
  <c r="AZ1369" i="181" s="1"/>
  <c r="AD1369" i="181"/>
  <c r="AA1369" i="181"/>
  <c r="AX1369" i="181" s="1"/>
  <c r="Z1369" i="181"/>
  <c r="AW1369" i="181" s="1"/>
  <c r="Y1369" i="181"/>
  <c r="AV1369" i="181" s="1"/>
  <c r="B1369" i="181"/>
  <c r="BD1368" i="181"/>
  <c r="AO1368" i="181"/>
  <c r="AN1368" i="181"/>
  <c r="AK1368" i="181"/>
  <c r="AJ1368" i="181"/>
  <c r="AI1368" i="181"/>
  <c r="AF1368" i="181"/>
  <c r="BA1368" i="181" s="1"/>
  <c r="AE1368" i="181"/>
  <c r="AZ1368" i="181" s="1"/>
  <c r="AD1368" i="181"/>
  <c r="AA1368" i="181"/>
  <c r="AX1368" i="181" s="1"/>
  <c r="Z1368" i="181"/>
  <c r="AW1368" i="181"/>
  <c r="Y1368" i="181"/>
  <c r="AV1368" i="181"/>
  <c r="V1368" i="181"/>
  <c r="AP1368" i="181" s="1"/>
  <c r="B1368" i="181"/>
  <c r="AO1367" i="181"/>
  <c r="AN1367" i="181"/>
  <c r="AK1367" i="181"/>
  <c r="AJ1367" i="181"/>
  <c r="AI1367" i="181"/>
  <c r="AE1367" i="181"/>
  <c r="AZ1367" i="181" s="1"/>
  <c r="AD1367" i="181"/>
  <c r="AY1367" i="181" s="1"/>
  <c r="AA1367" i="181"/>
  <c r="AX1367" i="181" s="1"/>
  <c r="Z1367" i="181"/>
  <c r="Y1367" i="181"/>
  <c r="AV1367" i="181"/>
  <c r="B1367" i="181"/>
  <c r="BD1366" i="181"/>
  <c r="AP1366" i="181"/>
  <c r="AO1366" i="181"/>
  <c r="AN1366" i="181"/>
  <c r="AK1366" i="181"/>
  <c r="AI1366" i="181"/>
  <c r="AF1366" i="181"/>
  <c r="AE1366" i="181"/>
  <c r="AD1366" i="181"/>
  <c r="AY1366" i="181" s="1"/>
  <c r="AA1366" i="181"/>
  <c r="AX1366" i="181" s="1"/>
  <c r="Y1366" i="181"/>
  <c r="AV1366" i="181" s="1"/>
  <c r="V1366" i="181"/>
  <c r="Z1366" i="181"/>
  <c r="AW1366" i="181" s="1"/>
  <c r="B1366" i="181"/>
  <c r="AP1365" i="181"/>
  <c r="AO1365" i="181"/>
  <c r="AN1365" i="181"/>
  <c r="AK1365" i="181"/>
  <c r="AI1365" i="181"/>
  <c r="AF1365" i="181"/>
  <c r="BA1365" i="181" s="1"/>
  <c r="AE1365" i="181"/>
  <c r="AZ1365" i="181" s="1"/>
  <c r="AD1365" i="181"/>
  <c r="AA1365" i="181"/>
  <c r="AX1365" i="181" s="1"/>
  <c r="Y1365" i="181"/>
  <c r="AV1365" i="181" s="1"/>
  <c r="V1365" i="181"/>
  <c r="AJ1365" i="181" s="1"/>
  <c r="B1365" i="181"/>
  <c r="BD1364" i="181"/>
  <c r="AP1364" i="181"/>
  <c r="AO1364" i="181"/>
  <c r="AN1364" i="181"/>
  <c r="AK1364" i="181"/>
  <c r="AI1364" i="181"/>
  <c r="AF1364" i="181"/>
  <c r="BA1364" i="181"/>
  <c r="AE1364" i="181"/>
  <c r="AD1364" i="181"/>
  <c r="AY1364" i="181" s="1"/>
  <c r="AA1364" i="181"/>
  <c r="AX1364" i="181" s="1"/>
  <c r="Z1364" i="181"/>
  <c r="AW1364" i="181" s="1"/>
  <c r="Y1364" i="181"/>
  <c r="V1364" i="181"/>
  <c r="B1364" i="181"/>
  <c r="AP1363" i="181"/>
  <c r="AO1363" i="181"/>
  <c r="AN1363" i="181"/>
  <c r="AK1363" i="181"/>
  <c r="AI1363" i="181"/>
  <c r="AF1363" i="181"/>
  <c r="BA1363" i="181"/>
  <c r="AE1363" i="181"/>
  <c r="AZ1363" i="181" s="1"/>
  <c r="AD1363" i="181"/>
  <c r="AA1363" i="181"/>
  <c r="AX1363" i="181" s="1"/>
  <c r="Y1363" i="181"/>
  <c r="AV1363" i="181" s="1"/>
  <c r="B1363" i="181"/>
  <c r="AP1362" i="181"/>
  <c r="AO1362" i="181"/>
  <c r="AN1362" i="181"/>
  <c r="AK1362" i="181"/>
  <c r="AI1362" i="181"/>
  <c r="AF1362" i="181"/>
  <c r="BA1362" i="181" s="1"/>
  <c r="AE1362" i="181"/>
  <c r="AD1362" i="181"/>
  <c r="AY1362" i="181"/>
  <c r="AA1362" i="181"/>
  <c r="AX1362" i="181"/>
  <c r="Y1362" i="181"/>
  <c r="AV1362" i="181" s="1"/>
  <c r="B1362" i="181"/>
  <c r="AP1361" i="181"/>
  <c r="AO1361" i="181"/>
  <c r="AN1361" i="181"/>
  <c r="AK1361" i="181"/>
  <c r="AI1361" i="181"/>
  <c r="AF1361" i="181"/>
  <c r="BA1361" i="181"/>
  <c r="AE1361" i="181"/>
  <c r="AZ1361" i="181" s="1"/>
  <c r="AD1361" i="181"/>
  <c r="AY1361" i="181" s="1"/>
  <c r="AA1361" i="181"/>
  <c r="AX1361" i="181" s="1"/>
  <c r="Y1361" i="181"/>
  <c r="AV1361" i="181" s="1"/>
  <c r="B1361" i="181"/>
  <c r="AP1360" i="181"/>
  <c r="AO1360" i="181"/>
  <c r="AN1360" i="181"/>
  <c r="AK1360" i="181"/>
  <c r="AI1360" i="181"/>
  <c r="AF1360" i="181"/>
  <c r="BA1360" i="181"/>
  <c r="AE1360" i="181"/>
  <c r="AG1360" i="181" s="1"/>
  <c r="AD1360" i="181"/>
  <c r="AY1360" i="181" s="1"/>
  <c r="AA1360" i="181"/>
  <c r="AX1360" i="181"/>
  <c r="Y1360" i="181"/>
  <c r="AV1360" i="181"/>
  <c r="B1360" i="181"/>
  <c r="BD1359" i="181"/>
  <c r="AP1359" i="181"/>
  <c r="AO1359" i="181"/>
  <c r="AN1359" i="181"/>
  <c r="AK1359" i="181"/>
  <c r="AI1359" i="181"/>
  <c r="AF1359" i="181"/>
  <c r="BA1359" i="181" s="1"/>
  <c r="AE1359" i="181"/>
  <c r="AZ1359" i="181"/>
  <c r="AD1359" i="181"/>
  <c r="AA1359" i="181"/>
  <c r="AX1359" i="181" s="1"/>
  <c r="Z1359" i="181"/>
  <c r="AW1359" i="181" s="1"/>
  <c r="Y1359" i="181"/>
  <c r="AV1359" i="181" s="1"/>
  <c r="V1359" i="181"/>
  <c r="AJ1359" i="181" s="1"/>
  <c r="B1359" i="181"/>
  <c r="BD1358" i="181"/>
  <c r="AP1358" i="181"/>
  <c r="AO1358" i="181"/>
  <c r="AQ1358" i="181" s="1"/>
  <c r="AN1358" i="181"/>
  <c r="AK1358" i="181"/>
  <c r="AI1358" i="181"/>
  <c r="AF1358" i="181"/>
  <c r="BA1358" i="181" s="1"/>
  <c r="AE1358" i="181"/>
  <c r="AZ1358" i="181" s="1"/>
  <c r="AD1358" i="181"/>
  <c r="AA1358" i="181"/>
  <c r="AX1358" i="181" s="1"/>
  <c r="Y1358" i="181"/>
  <c r="AV1358" i="181" s="1"/>
  <c r="V1358" i="181"/>
  <c r="Z1358" i="181"/>
  <c r="AW1358" i="181" s="1"/>
  <c r="B1358" i="181"/>
  <c r="BD1357" i="181"/>
  <c r="AP1357" i="181"/>
  <c r="AO1357" i="181"/>
  <c r="AN1357" i="181"/>
  <c r="AK1357" i="181"/>
  <c r="AI1357" i="181"/>
  <c r="AF1357" i="181"/>
  <c r="BA1357" i="181" s="1"/>
  <c r="AE1357" i="181"/>
  <c r="AZ1357" i="181" s="1"/>
  <c r="AD1357" i="181"/>
  <c r="AA1357" i="181"/>
  <c r="AX1357" i="181" s="1"/>
  <c r="Z1357" i="181"/>
  <c r="AW1357" i="181"/>
  <c r="Y1357" i="181"/>
  <c r="AV1357" i="181"/>
  <c r="V1357" i="181"/>
  <c r="B1357" i="181"/>
  <c r="AP1356" i="181"/>
  <c r="AO1356" i="181"/>
  <c r="AN1356" i="181"/>
  <c r="AK1356" i="181"/>
  <c r="AI1356" i="181"/>
  <c r="AF1356" i="181"/>
  <c r="BA1356" i="181" s="1"/>
  <c r="AE1356" i="181"/>
  <c r="AD1356" i="181"/>
  <c r="AY1356" i="181" s="1"/>
  <c r="AA1356" i="181"/>
  <c r="AX1356" i="181"/>
  <c r="Y1356" i="181"/>
  <c r="AV1356" i="181" s="1"/>
  <c r="V1356" i="181"/>
  <c r="AJ1356" i="181" s="1"/>
  <c r="Z1356" i="181"/>
  <c r="AW1356" i="181"/>
  <c r="B1356" i="181"/>
  <c r="AP1355" i="181"/>
  <c r="AO1355" i="181"/>
  <c r="AN1355" i="181"/>
  <c r="AK1355" i="181"/>
  <c r="AI1355" i="181"/>
  <c r="AF1355" i="181"/>
  <c r="BA1355" i="181"/>
  <c r="AE1355" i="181"/>
  <c r="AZ1355" i="181" s="1"/>
  <c r="AD1355" i="181"/>
  <c r="AA1355" i="181"/>
  <c r="AX1355" i="181" s="1"/>
  <c r="Y1355" i="181"/>
  <c r="AV1355" i="181" s="1"/>
  <c r="BD1355" i="181"/>
  <c r="B1355" i="181"/>
  <c r="AP1354" i="181"/>
  <c r="AO1354" i="181"/>
  <c r="AN1354" i="181"/>
  <c r="AK1354" i="181"/>
  <c r="AI1354" i="181"/>
  <c r="AF1354" i="181"/>
  <c r="BA1354" i="181" s="1"/>
  <c r="AE1354" i="181"/>
  <c r="AZ1354" i="181" s="1"/>
  <c r="AD1354" i="181"/>
  <c r="AA1354" i="181"/>
  <c r="AX1354" i="181" s="1"/>
  <c r="Y1354" i="181"/>
  <c r="AV1354" i="181" s="1"/>
  <c r="Z1354" i="181"/>
  <c r="AW1354" i="181" s="1"/>
  <c r="B1354" i="181"/>
  <c r="AP1353" i="181"/>
  <c r="AO1353" i="181"/>
  <c r="AN1353" i="181"/>
  <c r="AK1353" i="181"/>
  <c r="AI1353" i="181"/>
  <c r="AF1353" i="181"/>
  <c r="BA1353" i="181" s="1"/>
  <c r="AE1353" i="181"/>
  <c r="AD1353" i="181"/>
  <c r="AY1353" i="181" s="1"/>
  <c r="AA1353" i="181"/>
  <c r="AX1353" i="181" s="1"/>
  <c r="Y1353" i="181"/>
  <c r="AV1353" i="181" s="1"/>
  <c r="B1353" i="181"/>
  <c r="AP1352" i="181"/>
  <c r="AO1352" i="181"/>
  <c r="AN1352" i="181"/>
  <c r="AK1352" i="181"/>
  <c r="AI1352" i="181"/>
  <c r="AF1352" i="181"/>
  <c r="BA1352" i="181" s="1"/>
  <c r="AE1352" i="181"/>
  <c r="AD1352" i="181"/>
  <c r="AY1352" i="181" s="1"/>
  <c r="AA1352" i="181"/>
  <c r="AX1352" i="181" s="1"/>
  <c r="Z1352" i="181"/>
  <c r="Y1352" i="181"/>
  <c r="AV1352" i="181" s="1"/>
  <c r="BD1352" i="181"/>
  <c r="B1352" i="181"/>
  <c r="AP1351" i="181"/>
  <c r="AO1351" i="181"/>
  <c r="AN1351" i="181"/>
  <c r="AK1351" i="181"/>
  <c r="AI1351" i="181"/>
  <c r="AF1351" i="181"/>
  <c r="BA1351" i="181" s="1"/>
  <c r="AE1351" i="181"/>
  <c r="AZ1351" i="181" s="1"/>
  <c r="AD1351" i="181"/>
  <c r="AA1351" i="181"/>
  <c r="AX1351" i="181" s="1"/>
  <c r="Y1351" i="181"/>
  <c r="AV1351" i="181"/>
  <c r="B1351" i="181"/>
  <c r="BD1350" i="181"/>
  <c r="AP1350" i="181"/>
  <c r="AO1350" i="181"/>
  <c r="AN1350" i="181"/>
  <c r="AK1350" i="181"/>
  <c r="AI1350" i="181"/>
  <c r="AF1350" i="181"/>
  <c r="BA1350" i="181" s="1"/>
  <c r="AE1350" i="181"/>
  <c r="AZ1350" i="181" s="1"/>
  <c r="AD1350" i="181"/>
  <c r="AY1350" i="181" s="1"/>
  <c r="AA1350" i="181"/>
  <c r="AX1350" i="181"/>
  <c r="Y1350" i="181"/>
  <c r="AV1350" i="181"/>
  <c r="V1350" i="181"/>
  <c r="Z1350" i="181"/>
  <c r="AW1350" i="181" s="1"/>
  <c r="B1350" i="181"/>
  <c r="AP1349" i="181"/>
  <c r="AO1349" i="181"/>
  <c r="AN1349" i="181"/>
  <c r="AK1349" i="181"/>
  <c r="AI1349" i="181"/>
  <c r="AF1349" i="181"/>
  <c r="BA1349" i="181"/>
  <c r="AE1349" i="181"/>
  <c r="AZ1349" i="181"/>
  <c r="AD1349" i="181"/>
  <c r="AA1349" i="181"/>
  <c r="AX1349" i="181" s="1"/>
  <c r="Y1349" i="181"/>
  <c r="AV1349" i="181" s="1"/>
  <c r="V1349" i="181"/>
  <c r="AJ1349" i="181" s="1"/>
  <c r="B1349" i="181"/>
  <c r="BD1348" i="181"/>
  <c r="AP1348" i="181"/>
  <c r="AO1348" i="181"/>
  <c r="AQ1348" i="181" s="1"/>
  <c r="AN1348" i="181"/>
  <c r="AK1348" i="181"/>
  <c r="AI1348" i="181"/>
  <c r="AF1348" i="181"/>
  <c r="BA1348" i="181" s="1"/>
  <c r="AE1348" i="181"/>
  <c r="AZ1348" i="181" s="1"/>
  <c r="AD1348" i="181"/>
  <c r="AY1348" i="181" s="1"/>
  <c r="AA1348" i="181"/>
  <c r="AX1348" i="181"/>
  <c r="Z1348" i="181"/>
  <c r="AW1348" i="181"/>
  <c r="Y1348" i="181"/>
  <c r="AV1348" i="181" s="1"/>
  <c r="V1348" i="181"/>
  <c r="B1348" i="181"/>
  <c r="AP1347" i="181"/>
  <c r="AO1347" i="181"/>
  <c r="AN1347" i="181"/>
  <c r="AQ1347" i="181" s="1"/>
  <c r="AK1347" i="181"/>
  <c r="AI1347" i="181"/>
  <c r="AF1347" i="181"/>
  <c r="BA1347" i="181"/>
  <c r="AE1347" i="181"/>
  <c r="AZ1347" i="181" s="1"/>
  <c r="AD1347" i="181"/>
  <c r="AA1347" i="181"/>
  <c r="AX1347" i="181"/>
  <c r="Z1347" i="181"/>
  <c r="AW1347" i="181" s="1"/>
  <c r="Y1347" i="181"/>
  <c r="AV1347" i="181" s="1"/>
  <c r="B1347" i="181"/>
  <c r="AP1346" i="181"/>
  <c r="AO1346" i="181"/>
  <c r="AN1346" i="181"/>
  <c r="AK1346" i="181"/>
  <c r="AI1346" i="181"/>
  <c r="AF1346" i="181"/>
  <c r="BA1346" i="181" s="1"/>
  <c r="AE1346" i="181"/>
  <c r="AZ1346" i="181" s="1"/>
  <c r="AD1346" i="181"/>
  <c r="AY1346" i="181" s="1"/>
  <c r="AA1346" i="181"/>
  <c r="AX1346" i="181" s="1"/>
  <c r="Y1346" i="181"/>
  <c r="AV1346" i="181" s="1"/>
  <c r="B1346" i="181"/>
  <c r="AP1345" i="181"/>
  <c r="AO1345" i="181"/>
  <c r="AQ1345" i="181" s="1"/>
  <c r="AN1345" i="181"/>
  <c r="AK1345" i="181"/>
  <c r="AI1345" i="181"/>
  <c r="AF1345" i="181"/>
  <c r="BA1345" i="181" s="1"/>
  <c r="AE1345" i="181"/>
  <c r="AZ1345" i="181" s="1"/>
  <c r="AD1345" i="181"/>
  <c r="AY1345" i="181" s="1"/>
  <c r="AA1345" i="181"/>
  <c r="AX1345" i="181" s="1"/>
  <c r="Y1345" i="181"/>
  <c r="AV1345" i="181" s="1"/>
  <c r="B1345" i="181"/>
  <c r="AP1344" i="181"/>
  <c r="AO1344" i="181"/>
  <c r="AN1344" i="181"/>
  <c r="AK1344" i="181"/>
  <c r="AI1344" i="181"/>
  <c r="AF1344" i="181"/>
  <c r="BA1344" i="181" s="1"/>
  <c r="AE1344" i="181"/>
  <c r="AD1344" i="181"/>
  <c r="AY1344" i="181" s="1"/>
  <c r="AA1344" i="181"/>
  <c r="AX1344" i="181" s="1"/>
  <c r="Y1344" i="181"/>
  <c r="AV1344" i="181" s="1"/>
  <c r="B1344" i="181"/>
  <c r="BD1343" i="181"/>
  <c r="AP1343" i="181"/>
  <c r="AO1343" i="181"/>
  <c r="AN1343" i="181"/>
  <c r="AQ1343" i="181" s="1"/>
  <c r="AK1343" i="181"/>
  <c r="AI1343" i="181"/>
  <c r="AF1343" i="181"/>
  <c r="BA1343" i="181"/>
  <c r="AE1343" i="181"/>
  <c r="AZ1343" i="181" s="1"/>
  <c r="AD1343" i="181"/>
  <c r="AY1343" i="181" s="1"/>
  <c r="AA1343" i="181"/>
  <c r="AX1343" i="181"/>
  <c r="Z1343" i="181"/>
  <c r="AW1343" i="181"/>
  <c r="Y1343" i="181"/>
  <c r="AV1343" i="181" s="1"/>
  <c r="V1343" i="181"/>
  <c r="AJ1343" i="181" s="1"/>
  <c r="B1343" i="181"/>
  <c r="AP1342" i="181"/>
  <c r="AO1342" i="181"/>
  <c r="AN1342" i="181"/>
  <c r="AK1342" i="181"/>
  <c r="AI1342" i="181"/>
  <c r="AF1342" i="181"/>
  <c r="BA1342" i="181" s="1"/>
  <c r="AE1342" i="181"/>
  <c r="AZ1342" i="181" s="1"/>
  <c r="AD1342" i="181"/>
  <c r="AA1342" i="181"/>
  <c r="AX1342" i="181" s="1"/>
  <c r="Y1342" i="181"/>
  <c r="Z1342" i="181"/>
  <c r="AW1342" i="181" s="1"/>
  <c r="B1342" i="181"/>
  <c r="BD1341" i="181"/>
  <c r="AP1341" i="181"/>
  <c r="AO1341" i="181"/>
  <c r="AN1341" i="181"/>
  <c r="AK1341" i="181"/>
  <c r="AI1341" i="181"/>
  <c r="AF1341" i="181"/>
  <c r="BA1341" i="181"/>
  <c r="AE1341" i="181"/>
  <c r="AZ1341" i="181" s="1"/>
  <c r="AD1341" i="181"/>
  <c r="AA1341" i="181"/>
  <c r="AX1341" i="181" s="1"/>
  <c r="Z1341" i="181"/>
  <c r="AW1341" i="181" s="1"/>
  <c r="Y1341" i="181"/>
  <c r="AV1341" i="181" s="1"/>
  <c r="V1341" i="181"/>
  <c r="B1341" i="181"/>
  <c r="AO1340" i="181"/>
  <c r="AN1340" i="181"/>
  <c r="AK1340" i="181"/>
  <c r="AJ1340" i="181"/>
  <c r="AI1340" i="181"/>
  <c r="AE1340" i="181"/>
  <c r="AD1340" i="181"/>
  <c r="AY1340" i="181" s="1"/>
  <c r="AA1340" i="181"/>
  <c r="AX1340" i="181" s="1"/>
  <c r="Z1340" i="181"/>
  <c r="AW1340" i="181" s="1"/>
  <c r="Y1340" i="181"/>
  <c r="BD1340" i="181"/>
  <c r="B1340" i="181"/>
  <c r="AP1339" i="181"/>
  <c r="AO1339" i="181"/>
  <c r="AN1339" i="181"/>
  <c r="AK1339" i="181"/>
  <c r="AI1339" i="181"/>
  <c r="AF1339" i="181"/>
  <c r="BA1339" i="181"/>
  <c r="AE1339" i="181"/>
  <c r="AZ1339" i="181" s="1"/>
  <c r="AD1339" i="181"/>
  <c r="AA1339" i="181"/>
  <c r="AX1339" i="181"/>
  <c r="Y1339" i="181"/>
  <c r="AV1339" i="181" s="1"/>
  <c r="V1339" i="181"/>
  <c r="B1339" i="181"/>
  <c r="AP1338" i="181"/>
  <c r="AO1338" i="181"/>
  <c r="AN1338" i="181"/>
  <c r="AK1338" i="181"/>
  <c r="AI1338" i="181"/>
  <c r="AF1338" i="181"/>
  <c r="BA1338" i="181"/>
  <c r="AE1338" i="181"/>
  <c r="AZ1338" i="181" s="1"/>
  <c r="AD1338" i="181"/>
  <c r="AA1338" i="181"/>
  <c r="AX1338" i="181" s="1"/>
  <c r="Y1338" i="181"/>
  <c r="AV1338" i="181" s="1"/>
  <c r="Z1338" i="181"/>
  <c r="AW1338" i="181" s="1"/>
  <c r="B1338" i="181"/>
  <c r="AP1337" i="181"/>
  <c r="AO1337" i="181"/>
  <c r="AN1337" i="181"/>
  <c r="AK1337" i="181"/>
  <c r="AI1337" i="181"/>
  <c r="AF1337" i="181"/>
  <c r="BA1337" i="181" s="1"/>
  <c r="AE1337" i="181"/>
  <c r="AZ1337" i="181" s="1"/>
  <c r="AD1337" i="181"/>
  <c r="AY1337" i="181" s="1"/>
  <c r="AA1337" i="181"/>
  <c r="AX1337" i="181" s="1"/>
  <c r="Y1337" i="181"/>
  <c r="AV1337" i="181" s="1"/>
  <c r="B1337" i="181"/>
  <c r="AP1336" i="181"/>
  <c r="AO1336" i="181"/>
  <c r="AN1336" i="181"/>
  <c r="AK1336" i="181"/>
  <c r="AI1336" i="181"/>
  <c r="AF1336" i="181"/>
  <c r="AE1336" i="181"/>
  <c r="AZ1336" i="181" s="1"/>
  <c r="AD1336" i="181"/>
  <c r="AY1336" i="181" s="1"/>
  <c r="AA1336" i="181"/>
  <c r="AX1336" i="181"/>
  <c r="Z1336" i="181"/>
  <c r="AW1336" i="181"/>
  <c r="Y1336" i="181"/>
  <c r="AV1336" i="181" s="1"/>
  <c r="BD1336" i="181"/>
  <c r="B1336" i="181"/>
  <c r="AP1335" i="181"/>
  <c r="AO1335" i="181"/>
  <c r="AN1335" i="181"/>
  <c r="AK1335" i="181"/>
  <c r="AI1335" i="181"/>
  <c r="AF1335" i="181"/>
  <c r="BA1335" i="181"/>
  <c r="AE1335" i="181"/>
  <c r="AZ1335" i="181" s="1"/>
  <c r="AD1335" i="181"/>
  <c r="AY1335" i="181" s="1"/>
  <c r="AA1335" i="181"/>
  <c r="AX1335" i="181" s="1"/>
  <c r="Z1335" i="181"/>
  <c r="AW1335" i="181" s="1"/>
  <c r="Y1335" i="181"/>
  <c r="AV1335" i="181"/>
  <c r="B1335" i="181"/>
  <c r="BD1334" i="181"/>
  <c r="AP1334" i="181"/>
  <c r="AO1334" i="181"/>
  <c r="AN1334" i="181"/>
  <c r="AK1334" i="181"/>
  <c r="AI1334" i="181"/>
  <c r="AF1334" i="181"/>
  <c r="BA1334" i="181" s="1"/>
  <c r="AE1334" i="181"/>
  <c r="AD1334" i="181"/>
  <c r="AY1334" i="181" s="1"/>
  <c r="AA1334" i="181"/>
  <c r="AX1334" i="181"/>
  <c r="Y1334" i="181"/>
  <c r="AV1334" i="181"/>
  <c r="V1334" i="181"/>
  <c r="Z1334" i="181"/>
  <c r="AW1334" i="181" s="1"/>
  <c r="B1334" i="181"/>
  <c r="BD1333" i="181"/>
  <c r="AP1333" i="181"/>
  <c r="AO1333" i="181"/>
  <c r="AN1333" i="181"/>
  <c r="AK1333" i="181"/>
  <c r="AI1333" i="181"/>
  <c r="AF1333" i="181"/>
  <c r="BA1333" i="181" s="1"/>
  <c r="AE1333" i="181"/>
  <c r="AZ1333" i="181" s="1"/>
  <c r="AD1333" i="181"/>
  <c r="AA1333" i="181"/>
  <c r="AX1333" i="181" s="1"/>
  <c r="Z1333" i="181"/>
  <c r="Y1333" i="181"/>
  <c r="AV1333" i="181" s="1"/>
  <c r="V1333" i="181"/>
  <c r="B1333" i="181"/>
  <c r="AX1332" i="181"/>
  <c r="AP1332" i="181"/>
  <c r="AO1332" i="181"/>
  <c r="AN1332" i="181"/>
  <c r="AK1332" i="181"/>
  <c r="AI1332" i="181"/>
  <c r="AF1332" i="181"/>
  <c r="BA1332" i="181" s="1"/>
  <c r="AE1332" i="181"/>
  <c r="AZ1332" i="181"/>
  <c r="AD1332" i="181"/>
  <c r="AY1332" i="181" s="1"/>
  <c r="AA1332" i="181"/>
  <c r="Y1332" i="181"/>
  <c r="AV1332" i="181" s="1"/>
  <c r="B1332" i="181"/>
  <c r="BD1331" i="181"/>
  <c r="AP1331" i="181"/>
  <c r="AO1331" i="181"/>
  <c r="AN1331" i="181"/>
  <c r="AQ1331" i="181" s="1"/>
  <c r="AK1331" i="181"/>
  <c r="AI1331" i="181"/>
  <c r="AF1331" i="181"/>
  <c r="BA1331" i="181"/>
  <c r="AE1331" i="181"/>
  <c r="AD1331" i="181"/>
  <c r="AY1331" i="181" s="1"/>
  <c r="AA1331" i="181"/>
  <c r="AX1331" i="181" s="1"/>
  <c r="Z1331" i="181"/>
  <c r="AW1331" i="181" s="1"/>
  <c r="Y1331" i="181"/>
  <c r="AV1331" i="181" s="1"/>
  <c r="V1331" i="181"/>
  <c r="B1331" i="181"/>
  <c r="AP1330" i="181"/>
  <c r="AO1330" i="181"/>
  <c r="AN1330" i="181"/>
  <c r="AK1330" i="181"/>
  <c r="AI1330" i="181"/>
  <c r="AF1330" i="181"/>
  <c r="BA1330" i="181"/>
  <c r="AE1330" i="181"/>
  <c r="AZ1330" i="181" s="1"/>
  <c r="AD1330" i="181"/>
  <c r="AY1330" i="181" s="1"/>
  <c r="AA1330" i="181"/>
  <c r="AX1330" i="181" s="1"/>
  <c r="Y1330" i="181"/>
  <c r="AV1330" i="181" s="1"/>
  <c r="B1330" i="181"/>
  <c r="AP1329" i="181"/>
  <c r="AO1329" i="181"/>
  <c r="AN1329" i="181"/>
  <c r="AK1329" i="181"/>
  <c r="AI1329" i="181"/>
  <c r="AF1329" i="181"/>
  <c r="BA1329" i="181" s="1"/>
  <c r="AE1329" i="181"/>
  <c r="AZ1329" i="181" s="1"/>
  <c r="AD1329" i="181"/>
  <c r="AA1329" i="181"/>
  <c r="AX1329" i="181" s="1"/>
  <c r="Y1329" i="181"/>
  <c r="AV1329" i="181" s="1"/>
  <c r="B1329" i="181"/>
  <c r="BD1328" i="181"/>
  <c r="AP1328" i="181"/>
  <c r="AO1328" i="181"/>
  <c r="AN1328" i="181"/>
  <c r="AK1328" i="181"/>
  <c r="AI1328" i="181"/>
  <c r="AF1328" i="181"/>
  <c r="BA1328" i="181" s="1"/>
  <c r="AE1328" i="181"/>
  <c r="AZ1328" i="181" s="1"/>
  <c r="AD1328" i="181"/>
  <c r="AA1328" i="181"/>
  <c r="AX1328" i="181" s="1"/>
  <c r="Y1328" i="181"/>
  <c r="AV1328" i="181"/>
  <c r="B1328" i="181"/>
  <c r="BD1327" i="181"/>
  <c r="AP1327" i="181"/>
  <c r="AO1327" i="181"/>
  <c r="AN1327" i="181"/>
  <c r="AK1327" i="181"/>
  <c r="AI1327" i="181"/>
  <c r="AF1327" i="181"/>
  <c r="BA1327" i="181" s="1"/>
  <c r="AE1327" i="181"/>
  <c r="AZ1327" i="181" s="1"/>
  <c r="AD1327" i="181"/>
  <c r="AA1327" i="181"/>
  <c r="AX1327" i="181"/>
  <c r="Z1327" i="181"/>
  <c r="AW1327" i="181"/>
  <c r="Y1327" i="181"/>
  <c r="AV1327" i="181" s="1"/>
  <c r="V1327" i="181"/>
  <c r="B1327" i="181"/>
  <c r="AP1326" i="181"/>
  <c r="AO1326" i="181"/>
  <c r="AN1326" i="181"/>
  <c r="AK1326" i="181"/>
  <c r="AI1326" i="181"/>
  <c r="AF1326" i="181"/>
  <c r="BA1326" i="181"/>
  <c r="AE1326" i="181"/>
  <c r="AZ1326" i="181" s="1"/>
  <c r="AD1326" i="181"/>
  <c r="AA1326" i="181"/>
  <c r="AX1326" i="181" s="1"/>
  <c r="Y1326" i="181"/>
  <c r="AV1326" i="181" s="1"/>
  <c r="B1326" i="181"/>
  <c r="BD1325" i="181"/>
  <c r="AP1325" i="181"/>
  <c r="AO1325" i="181"/>
  <c r="AN1325" i="181"/>
  <c r="AK1325" i="181"/>
  <c r="AI1325" i="181"/>
  <c r="AF1325" i="181"/>
  <c r="BA1325" i="181" s="1"/>
  <c r="AE1325" i="181"/>
  <c r="AZ1325" i="181" s="1"/>
  <c r="AD1325" i="181"/>
  <c r="AA1325" i="181"/>
  <c r="AX1325" i="181" s="1"/>
  <c r="Z1325" i="181"/>
  <c r="AW1325" i="181"/>
  <c r="Y1325" i="181"/>
  <c r="AV1325" i="181" s="1"/>
  <c r="B1325" i="181"/>
  <c r="AP1324" i="181"/>
  <c r="AO1324" i="181"/>
  <c r="AN1324" i="181"/>
  <c r="AK1324" i="181"/>
  <c r="AI1324" i="181"/>
  <c r="AF1324" i="181"/>
  <c r="BA1324" i="181" s="1"/>
  <c r="AE1324" i="181"/>
  <c r="AZ1324" i="181" s="1"/>
  <c r="AD1324" i="181"/>
  <c r="AA1324" i="181"/>
  <c r="AX1324" i="181" s="1"/>
  <c r="Y1324" i="181"/>
  <c r="AV1324" i="181" s="1"/>
  <c r="B1324" i="181"/>
  <c r="BD1323" i="181"/>
  <c r="AO1323" i="181"/>
  <c r="AN1323" i="181"/>
  <c r="AK1323" i="181"/>
  <c r="AJ1323" i="181"/>
  <c r="AI1323" i="181"/>
  <c r="AF1323" i="181"/>
  <c r="BA1323" i="181" s="1"/>
  <c r="AE1323" i="181"/>
  <c r="AZ1323" i="181" s="1"/>
  <c r="AD1323" i="181"/>
  <c r="AY1323" i="181" s="1"/>
  <c r="AA1323" i="181"/>
  <c r="AX1323" i="181" s="1"/>
  <c r="Z1323" i="181"/>
  <c r="AW1323" i="181"/>
  <c r="Y1323" i="181"/>
  <c r="AV1323" i="181"/>
  <c r="B1323" i="181"/>
  <c r="BD1322" i="181"/>
  <c r="AP1322" i="181"/>
  <c r="AO1322" i="181"/>
  <c r="AN1322" i="181"/>
  <c r="AK1322" i="181"/>
  <c r="AI1322" i="181"/>
  <c r="AF1322" i="181"/>
  <c r="BA1322" i="181" s="1"/>
  <c r="AE1322" i="181"/>
  <c r="AZ1322" i="181" s="1"/>
  <c r="AD1322" i="181"/>
  <c r="AA1322" i="181"/>
  <c r="Y1322" i="181"/>
  <c r="AV1322" i="181" s="1"/>
  <c r="V1322" i="181"/>
  <c r="Z1322" i="181"/>
  <c r="AW1322" i="181" s="1"/>
  <c r="B1322" i="181"/>
  <c r="AP1321" i="181"/>
  <c r="AO1321" i="181"/>
  <c r="AN1321" i="181"/>
  <c r="AK1321" i="181"/>
  <c r="AI1321" i="181"/>
  <c r="AF1321" i="181"/>
  <c r="BA1321" i="181" s="1"/>
  <c r="AE1321" i="181"/>
  <c r="AD1321" i="181"/>
  <c r="AA1321" i="181"/>
  <c r="AX1321" i="181" s="1"/>
  <c r="Y1321" i="181"/>
  <c r="AV1321" i="181" s="1"/>
  <c r="B1321" i="181"/>
  <c r="AP1320" i="181"/>
  <c r="AO1320" i="181"/>
  <c r="AN1320" i="181"/>
  <c r="AK1320" i="181"/>
  <c r="AI1320" i="181"/>
  <c r="AF1320" i="181"/>
  <c r="BA1320" i="181" s="1"/>
  <c r="AE1320" i="181"/>
  <c r="AD1320" i="181"/>
  <c r="AY1320" i="181" s="1"/>
  <c r="AA1320" i="181"/>
  <c r="AX1320" i="181" s="1"/>
  <c r="Z1320" i="181"/>
  <c r="Y1320" i="181"/>
  <c r="AV1320" i="181" s="1"/>
  <c r="V1320" i="181"/>
  <c r="AJ1320" i="181" s="1"/>
  <c r="BD1320" i="181"/>
  <c r="B1320" i="181"/>
  <c r="AP1319" i="181"/>
  <c r="AO1319" i="181"/>
  <c r="AN1319" i="181"/>
  <c r="AK1319" i="181"/>
  <c r="AI1319" i="181"/>
  <c r="AF1319" i="181"/>
  <c r="BA1319" i="181" s="1"/>
  <c r="AE1319" i="181"/>
  <c r="AZ1319" i="181" s="1"/>
  <c r="AD1319" i="181"/>
  <c r="AA1319" i="181"/>
  <c r="AX1319" i="181" s="1"/>
  <c r="Z1319" i="181"/>
  <c r="AW1319" i="181" s="1"/>
  <c r="Y1319" i="181"/>
  <c r="AV1319" i="181" s="1"/>
  <c r="BD1319" i="181"/>
  <c r="B1319" i="181"/>
  <c r="BD1318" i="181"/>
  <c r="AP1318" i="181"/>
  <c r="AO1318" i="181"/>
  <c r="AN1318" i="181"/>
  <c r="AK1318" i="181"/>
  <c r="AI1318" i="181"/>
  <c r="AF1318" i="181"/>
  <c r="BA1318" i="181" s="1"/>
  <c r="AE1318" i="181"/>
  <c r="AZ1318" i="181" s="1"/>
  <c r="AD1318" i="181"/>
  <c r="AG1318" i="181" s="1"/>
  <c r="AA1318" i="181"/>
  <c r="AX1318" i="181" s="1"/>
  <c r="Y1318" i="181"/>
  <c r="V1318" i="181"/>
  <c r="AJ1318" i="181"/>
  <c r="Z1318" i="181"/>
  <c r="AW1318" i="181"/>
  <c r="B1318" i="181"/>
  <c r="AP1317" i="181"/>
  <c r="AO1317" i="181"/>
  <c r="AN1317" i="181"/>
  <c r="AK1317" i="181"/>
  <c r="AI1317" i="181"/>
  <c r="AF1317" i="181"/>
  <c r="BA1317" i="181" s="1"/>
  <c r="AE1317" i="181"/>
  <c r="AD1317" i="181"/>
  <c r="AY1317" i="181"/>
  <c r="AA1317" i="181"/>
  <c r="AX1317" i="181" s="1"/>
  <c r="Y1317" i="181"/>
  <c r="AV1317" i="181" s="1"/>
  <c r="B1317" i="181"/>
  <c r="BD1316" i="181"/>
  <c r="AP1316" i="181"/>
  <c r="AO1316" i="181"/>
  <c r="AN1316" i="181"/>
  <c r="AK1316" i="181"/>
  <c r="AI1316" i="181"/>
  <c r="AF1316" i="181"/>
  <c r="AE1316" i="181"/>
  <c r="AZ1316" i="181" s="1"/>
  <c r="AD1316" i="181"/>
  <c r="AY1316" i="181" s="1"/>
  <c r="AA1316" i="181"/>
  <c r="AX1316" i="181" s="1"/>
  <c r="Z1316" i="181"/>
  <c r="AW1316" i="181" s="1"/>
  <c r="Y1316" i="181"/>
  <c r="AV1316" i="181" s="1"/>
  <c r="V1316" i="181"/>
  <c r="B1316" i="181"/>
  <c r="BD1315" i="181"/>
  <c r="AP1315" i="181"/>
  <c r="AO1315" i="181"/>
  <c r="AN1315" i="181"/>
  <c r="AK1315" i="181"/>
  <c r="AI1315" i="181"/>
  <c r="AF1315" i="181"/>
  <c r="AE1315" i="181"/>
  <c r="AZ1315" i="181" s="1"/>
  <c r="AD1315" i="181"/>
  <c r="AY1315" i="181" s="1"/>
  <c r="AA1315" i="181"/>
  <c r="AX1315" i="181" s="1"/>
  <c r="Y1315" i="181"/>
  <c r="AV1315" i="181" s="1"/>
  <c r="B1315" i="181"/>
  <c r="AP1314" i="181"/>
  <c r="AO1314" i="181"/>
  <c r="AN1314" i="181"/>
  <c r="AQ1314" i="181" s="1"/>
  <c r="AK1314" i="181"/>
  <c r="AI1314" i="181"/>
  <c r="AF1314" i="181"/>
  <c r="AE1314" i="181"/>
  <c r="AZ1314" i="181" s="1"/>
  <c r="AD1314" i="181"/>
  <c r="AY1314" i="181" s="1"/>
  <c r="AA1314" i="181"/>
  <c r="AX1314" i="181" s="1"/>
  <c r="Y1314" i="181"/>
  <c r="AV1314" i="181"/>
  <c r="B1314" i="181"/>
  <c r="AP1313" i="181"/>
  <c r="AO1313" i="181"/>
  <c r="AN1313" i="181"/>
  <c r="AK1313" i="181"/>
  <c r="AI1313" i="181"/>
  <c r="AF1313" i="181"/>
  <c r="BA1313" i="181"/>
  <c r="AE1313" i="181"/>
  <c r="AZ1313" i="181" s="1"/>
  <c r="AD1313" i="181"/>
  <c r="AY1313" i="181" s="1"/>
  <c r="AA1313" i="181"/>
  <c r="AX1313" i="181" s="1"/>
  <c r="Y1313" i="181"/>
  <c r="AV1313" i="181"/>
  <c r="B1313" i="181"/>
  <c r="AP1312" i="181"/>
  <c r="AO1312" i="181"/>
  <c r="AN1312" i="181"/>
  <c r="AK1312" i="181"/>
  <c r="AI1312" i="181"/>
  <c r="AF1312" i="181"/>
  <c r="BA1312" i="181"/>
  <c r="AE1312" i="181"/>
  <c r="AZ1312" i="181" s="1"/>
  <c r="AD1312" i="181"/>
  <c r="AA1312" i="181"/>
  <c r="AX1312" i="181" s="1"/>
  <c r="Y1312" i="181"/>
  <c r="AV1312" i="181"/>
  <c r="B1312" i="181"/>
  <c r="AP1311" i="181"/>
  <c r="AO1311" i="181"/>
  <c r="AN1311" i="181"/>
  <c r="AK1311" i="181"/>
  <c r="AI1311" i="181"/>
  <c r="AF1311" i="181"/>
  <c r="BA1311" i="181"/>
  <c r="AE1311" i="181"/>
  <c r="AZ1311" i="181" s="1"/>
  <c r="AD1311" i="181"/>
  <c r="AY1311" i="181" s="1"/>
  <c r="AA1311" i="181"/>
  <c r="AX1311" i="181" s="1"/>
  <c r="Y1311" i="181"/>
  <c r="AV1311" i="181"/>
  <c r="B1311" i="181"/>
  <c r="BD1310" i="181"/>
  <c r="AP1310" i="181"/>
  <c r="AO1310" i="181"/>
  <c r="AN1310" i="181"/>
  <c r="AK1310" i="181"/>
  <c r="AI1310" i="181"/>
  <c r="AF1310" i="181"/>
  <c r="BA1310" i="181" s="1"/>
  <c r="AE1310" i="181"/>
  <c r="AZ1310" i="181" s="1"/>
  <c r="AD1310" i="181"/>
  <c r="AA1310" i="181"/>
  <c r="AX1310" i="181"/>
  <c r="Y1310" i="181"/>
  <c r="AV1310" i="181"/>
  <c r="V1310" i="181"/>
  <c r="B1310" i="181"/>
  <c r="BD1309" i="181"/>
  <c r="AP1309" i="181"/>
  <c r="AO1309" i="181"/>
  <c r="AN1309" i="181"/>
  <c r="AK1309" i="181"/>
  <c r="AI1309" i="181"/>
  <c r="AF1309" i="181"/>
  <c r="BA1309" i="181" s="1"/>
  <c r="AE1309" i="181"/>
  <c r="AZ1309" i="181" s="1"/>
  <c r="AD1309" i="181"/>
  <c r="AY1309" i="181" s="1"/>
  <c r="AA1309" i="181"/>
  <c r="AX1309" i="181" s="1"/>
  <c r="Z1309" i="181"/>
  <c r="AW1309" i="181" s="1"/>
  <c r="Y1309" i="181"/>
  <c r="AV1309" i="181" s="1"/>
  <c r="V1309" i="181"/>
  <c r="AJ1309" i="181" s="1"/>
  <c r="B1309" i="181"/>
  <c r="AP1308" i="181"/>
  <c r="AO1308" i="181"/>
  <c r="AN1308" i="181"/>
  <c r="AK1308" i="181"/>
  <c r="AI1308" i="181"/>
  <c r="AF1308" i="181"/>
  <c r="AE1308" i="181"/>
  <c r="AZ1308" i="181" s="1"/>
  <c r="AD1308" i="181"/>
  <c r="AY1308" i="181" s="1"/>
  <c r="AA1308" i="181"/>
  <c r="AX1308" i="181" s="1"/>
  <c r="Z1308" i="181"/>
  <c r="AW1308" i="181" s="1"/>
  <c r="Y1308" i="181"/>
  <c r="BD1308" i="181"/>
  <c r="B1308" i="181"/>
  <c r="AP1307" i="181"/>
  <c r="AO1307" i="181"/>
  <c r="AN1307" i="181"/>
  <c r="AK1307" i="181"/>
  <c r="AI1307" i="181"/>
  <c r="AF1307" i="181"/>
  <c r="BA1307" i="181" s="1"/>
  <c r="AE1307" i="181"/>
  <c r="AZ1307" i="181" s="1"/>
  <c r="AD1307" i="181"/>
  <c r="AY1307" i="181" s="1"/>
  <c r="AA1307" i="181"/>
  <c r="AX1307" i="181"/>
  <c r="Y1307" i="181"/>
  <c r="AV1307" i="181" s="1"/>
  <c r="V1307" i="181"/>
  <c r="B1307" i="181"/>
  <c r="AW1306" i="181"/>
  <c r="AP1306" i="181"/>
  <c r="AO1306" i="181"/>
  <c r="AN1306" i="181"/>
  <c r="AK1306" i="181"/>
  <c r="AI1306" i="181"/>
  <c r="AF1306" i="181"/>
  <c r="BA1306" i="181" s="1"/>
  <c r="AE1306" i="181"/>
  <c r="AZ1306" i="181" s="1"/>
  <c r="AD1306" i="181"/>
  <c r="AY1306" i="181" s="1"/>
  <c r="AA1306" i="181"/>
  <c r="AX1306" i="181"/>
  <c r="Y1306" i="181"/>
  <c r="AV1306" i="181" s="1"/>
  <c r="V1306" i="181"/>
  <c r="Z1306" i="181"/>
  <c r="B1306" i="181"/>
  <c r="BA1305" i="181"/>
  <c r="AP1305" i="181"/>
  <c r="AO1305" i="181"/>
  <c r="AN1305" i="181"/>
  <c r="AK1305" i="181"/>
  <c r="AI1305" i="181"/>
  <c r="AF1305" i="181"/>
  <c r="AE1305" i="181"/>
  <c r="AZ1305" i="181" s="1"/>
  <c r="AD1305" i="181"/>
  <c r="AA1305" i="181"/>
  <c r="AX1305" i="181" s="1"/>
  <c r="Y1305" i="181"/>
  <c r="AV1305" i="181" s="1"/>
  <c r="B1305" i="181"/>
  <c r="BD1304" i="181"/>
  <c r="AP1304" i="181"/>
  <c r="AO1304" i="181"/>
  <c r="AN1304" i="181"/>
  <c r="AQ1304" i="181" s="1"/>
  <c r="AK1304" i="181"/>
  <c r="AI1304" i="181"/>
  <c r="AF1304" i="181"/>
  <c r="AE1304" i="181"/>
  <c r="AZ1304" i="181" s="1"/>
  <c r="AD1304" i="181"/>
  <c r="AY1304" i="181" s="1"/>
  <c r="AA1304" i="181"/>
  <c r="AX1304" i="181" s="1"/>
  <c r="Z1304" i="181"/>
  <c r="AW1304" i="181" s="1"/>
  <c r="Y1304" i="181"/>
  <c r="AV1304" i="181" s="1"/>
  <c r="V1304" i="181"/>
  <c r="B1304" i="181"/>
  <c r="BD1303" i="181"/>
  <c r="AP1303" i="181"/>
  <c r="AO1303" i="181"/>
  <c r="AN1303" i="181"/>
  <c r="AK1303" i="181"/>
  <c r="AI1303" i="181"/>
  <c r="AF1303" i="181"/>
  <c r="BA1303" i="181" s="1"/>
  <c r="AE1303" i="181"/>
  <c r="AZ1303" i="181" s="1"/>
  <c r="AD1303" i="181"/>
  <c r="AA1303" i="181"/>
  <c r="AX1303" i="181" s="1"/>
  <c r="Y1303" i="181"/>
  <c r="AV1303" i="181"/>
  <c r="V1303" i="181"/>
  <c r="B1303" i="181"/>
  <c r="AP1302" i="181"/>
  <c r="AO1302" i="181"/>
  <c r="AN1302" i="181"/>
  <c r="AK1302" i="181"/>
  <c r="AI1302" i="181"/>
  <c r="AF1302" i="181"/>
  <c r="BA1302" i="181" s="1"/>
  <c r="AE1302" i="181"/>
  <c r="AZ1302" i="181" s="1"/>
  <c r="AD1302" i="181"/>
  <c r="AY1302" i="181" s="1"/>
  <c r="AA1302" i="181"/>
  <c r="AX1302" i="181" s="1"/>
  <c r="Y1302" i="181"/>
  <c r="AV1302" i="181" s="1"/>
  <c r="B1302" i="181"/>
  <c r="AP1301" i="181"/>
  <c r="AO1301" i="181"/>
  <c r="AN1301" i="181"/>
  <c r="AK1301" i="181"/>
  <c r="AI1301" i="181"/>
  <c r="AF1301" i="181"/>
  <c r="BA1301" i="181" s="1"/>
  <c r="AE1301" i="181"/>
  <c r="AZ1301" i="181" s="1"/>
  <c r="AD1301" i="181"/>
  <c r="AA1301" i="181"/>
  <c r="AX1301" i="181" s="1"/>
  <c r="Y1301" i="181"/>
  <c r="AV1301" i="181" s="1"/>
  <c r="B1301" i="181"/>
  <c r="BD1300" i="181"/>
  <c r="AP1300" i="181"/>
  <c r="AO1300" i="181"/>
  <c r="AN1300" i="181"/>
  <c r="AK1300" i="181"/>
  <c r="AI1300" i="181"/>
  <c r="AF1300" i="181"/>
  <c r="BA1300" i="181" s="1"/>
  <c r="AE1300" i="181"/>
  <c r="AD1300" i="181"/>
  <c r="AY1300" i="181" s="1"/>
  <c r="AA1300" i="181"/>
  <c r="AX1300" i="181" s="1"/>
  <c r="Y1300" i="181"/>
  <c r="AV1300" i="181" s="1"/>
  <c r="V1300" i="181"/>
  <c r="B1300" i="181"/>
  <c r="AP1299" i="181"/>
  <c r="AO1299" i="181"/>
  <c r="AN1299" i="181"/>
  <c r="AJ1299" i="181"/>
  <c r="AI1299" i="181"/>
  <c r="AF1299" i="181"/>
  <c r="BA1299" i="181"/>
  <c r="AE1299" i="181"/>
  <c r="AZ1299" i="181" s="1"/>
  <c r="AD1299" i="181"/>
  <c r="Z1299" i="181"/>
  <c r="AW1299" i="181" s="1"/>
  <c r="Y1299" i="181"/>
  <c r="AV1299" i="181" s="1"/>
  <c r="B1299" i="181"/>
  <c r="BD1298" i="181"/>
  <c r="AP1298" i="181"/>
  <c r="AO1298" i="181"/>
  <c r="AN1298" i="181"/>
  <c r="AJ1298" i="181"/>
  <c r="AI1298" i="181"/>
  <c r="AF1298" i="181"/>
  <c r="BA1298" i="181"/>
  <c r="AE1298" i="181"/>
  <c r="AD1298" i="181"/>
  <c r="AA1298" i="181"/>
  <c r="AX1298" i="181" s="1"/>
  <c r="Z1298" i="181"/>
  <c r="AW1298" i="181" s="1"/>
  <c r="Y1298" i="181"/>
  <c r="AV1298" i="181"/>
  <c r="V1298" i="181"/>
  <c r="B1298" i="181"/>
  <c r="AP1297" i="181"/>
  <c r="AO1297" i="181"/>
  <c r="AN1297" i="181"/>
  <c r="AJ1297" i="181"/>
  <c r="AI1297" i="181"/>
  <c r="AF1297" i="181"/>
  <c r="BA1297" i="181" s="1"/>
  <c r="AE1297" i="181"/>
  <c r="AZ1297" i="181" s="1"/>
  <c r="AD1297" i="181"/>
  <c r="AY1297" i="181" s="1"/>
  <c r="Z1297" i="181"/>
  <c r="AW1297" i="181" s="1"/>
  <c r="Y1297" i="181"/>
  <c r="B1297" i="181"/>
  <c r="BD1296" i="181"/>
  <c r="AP1296" i="181"/>
  <c r="AO1296" i="181"/>
  <c r="AN1296" i="181"/>
  <c r="AQ1296" i="181" s="1"/>
  <c r="AJ1296" i="181"/>
  <c r="AI1296" i="181"/>
  <c r="AF1296" i="181"/>
  <c r="BA1296" i="181" s="1"/>
  <c r="AE1296" i="181"/>
  <c r="AZ1296" i="181" s="1"/>
  <c r="AD1296" i="181"/>
  <c r="AY1296" i="181" s="1"/>
  <c r="Z1296" i="181"/>
  <c r="Y1296" i="181"/>
  <c r="AV1296" i="181" s="1"/>
  <c r="V1296" i="181"/>
  <c r="AK1296" i="181" s="1"/>
  <c r="B1296" i="181"/>
  <c r="BD1295" i="181"/>
  <c r="AP1295" i="181"/>
  <c r="AO1295" i="181"/>
  <c r="AN1295" i="181"/>
  <c r="AJ1295" i="181"/>
  <c r="AI1295" i="181"/>
  <c r="AF1295" i="181"/>
  <c r="BA1295" i="181" s="1"/>
  <c r="AE1295" i="181"/>
  <c r="AZ1295" i="181" s="1"/>
  <c r="AD1295" i="181"/>
  <c r="AA1295" i="181"/>
  <c r="AX1295" i="181"/>
  <c r="Z1295" i="181"/>
  <c r="AW1295" i="181" s="1"/>
  <c r="Y1295" i="181"/>
  <c r="AV1295" i="181" s="1"/>
  <c r="V1295" i="181"/>
  <c r="AK1295" i="181" s="1"/>
  <c r="B1295" i="181"/>
  <c r="AP1294" i="181"/>
  <c r="AO1294" i="181"/>
  <c r="AN1294" i="181"/>
  <c r="AJ1294" i="181"/>
  <c r="AI1294" i="181"/>
  <c r="AF1294" i="181"/>
  <c r="BA1294" i="181" s="1"/>
  <c r="AE1294" i="181"/>
  <c r="AD1294" i="181"/>
  <c r="AY1294" i="181" s="1"/>
  <c r="Z1294" i="181"/>
  <c r="AW1294" i="181"/>
  <c r="Y1294" i="181"/>
  <c r="AV1294" i="181"/>
  <c r="V1294" i="181"/>
  <c r="BD1294" i="181"/>
  <c r="B1294" i="181"/>
  <c r="AP1293" i="181"/>
  <c r="AO1293" i="181"/>
  <c r="AK1293" i="181"/>
  <c r="AJ1293" i="181"/>
  <c r="AI1293" i="181"/>
  <c r="AF1293" i="181"/>
  <c r="AE1293" i="181"/>
  <c r="AZ1293" i="181" s="1"/>
  <c r="AA1293" i="181"/>
  <c r="AX1293" i="181" s="1"/>
  <c r="Z1293" i="181"/>
  <c r="AW1293" i="181" s="1"/>
  <c r="Y1293" i="181"/>
  <c r="AV1293" i="181" s="1"/>
  <c r="AD1293" i="181"/>
  <c r="B1293" i="181"/>
  <c r="BD1292" i="181"/>
  <c r="AP1292" i="181"/>
  <c r="AO1292" i="181"/>
  <c r="AK1292" i="181"/>
  <c r="AJ1292" i="181"/>
  <c r="AI1292" i="181"/>
  <c r="AF1292" i="181"/>
  <c r="BA1292" i="181" s="1"/>
  <c r="AE1292" i="181"/>
  <c r="AZ1292" i="181" s="1"/>
  <c r="AA1292" i="181"/>
  <c r="Z1292" i="181"/>
  <c r="AW1292" i="181" s="1"/>
  <c r="Y1292" i="181"/>
  <c r="AV1292" i="181" s="1"/>
  <c r="B1292" i="181"/>
  <c r="BD1291" i="181"/>
  <c r="AK1291" i="181"/>
  <c r="AJ1291" i="181"/>
  <c r="AI1291" i="181"/>
  <c r="AF1291" i="181"/>
  <c r="BA1291" i="181" s="1"/>
  <c r="AA1291" i="181"/>
  <c r="AX1291" i="181" s="1"/>
  <c r="Z1291" i="181"/>
  <c r="AW1291" i="181"/>
  <c r="Y1291" i="181"/>
  <c r="AV1291" i="181" s="1"/>
  <c r="V1291" i="181"/>
  <c r="AP1291" i="181" s="1"/>
  <c r="B1291" i="181"/>
  <c r="AP1290" i="181"/>
  <c r="AN1290" i="181"/>
  <c r="AK1290" i="181"/>
  <c r="AJ1290" i="181"/>
  <c r="AI1290" i="181"/>
  <c r="AF1290" i="181"/>
  <c r="BA1290" i="181" s="1"/>
  <c r="AE1290" i="181"/>
  <c r="AZ1290" i="181" s="1"/>
  <c r="AD1290" i="181"/>
  <c r="AY1290" i="181" s="1"/>
  <c r="AA1290" i="181"/>
  <c r="AX1290" i="181"/>
  <c r="Z1290" i="181"/>
  <c r="AW1290" i="181" s="1"/>
  <c r="Y1290" i="181"/>
  <c r="AV1290" i="181" s="1"/>
  <c r="B1290" i="181"/>
  <c r="AP1289" i="181"/>
  <c r="AO1289" i="181"/>
  <c r="AK1289" i="181"/>
  <c r="AJ1289" i="181"/>
  <c r="AI1289" i="181"/>
  <c r="AF1289" i="181"/>
  <c r="BA1289" i="181" s="1"/>
  <c r="AE1289" i="181"/>
  <c r="AZ1289" i="181" s="1"/>
  <c r="AA1289" i="181"/>
  <c r="AX1289" i="181"/>
  <c r="Z1289" i="181"/>
  <c r="AW1289" i="181" s="1"/>
  <c r="Y1289" i="181"/>
  <c r="AV1289" i="181"/>
  <c r="B1289" i="181"/>
  <c r="AP1288" i="181"/>
  <c r="AN1288" i="181"/>
  <c r="AK1288" i="181"/>
  <c r="AJ1288" i="181"/>
  <c r="AI1288" i="181"/>
  <c r="AF1288" i="181"/>
  <c r="BA1288" i="181" s="1"/>
  <c r="AD1288" i="181"/>
  <c r="AY1288" i="181" s="1"/>
  <c r="AA1288" i="181"/>
  <c r="AX1288" i="181" s="1"/>
  <c r="Z1288" i="181"/>
  <c r="AW1288" i="181" s="1"/>
  <c r="Y1288" i="181"/>
  <c r="AV1288" i="181"/>
  <c r="V1288" i="181"/>
  <c r="D56" i="103" s="1"/>
  <c r="B1288" i="181"/>
  <c r="AP1287" i="181"/>
  <c r="AO1287" i="181"/>
  <c r="AK1287" i="181"/>
  <c r="AJ1287" i="181"/>
  <c r="AI1287" i="181"/>
  <c r="AF1287" i="181"/>
  <c r="BA1287" i="181" s="1"/>
  <c r="AE1287" i="181"/>
  <c r="AZ1287" i="181" s="1"/>
  <c r="AA1287" i="181"/>
  <c r="AX1287" i="181" s="1"/>
  <c r="Z1287" i="181"/>
  <c r="AW1287" i="181" s="1"/>
  <c r="Y1287" i="181"/>
  <c r="AV1287" i="181" s="1"/>
  <c r="BD1287" i="181"/>
  <c r="B1287" i="181"/>
  <c r="AP1286" i="181"/>
  <c r="AO1286" i="181"/>
  <c r="AK1286" i="181"/>
  <c r="AJ1286" i="181"/>
  <c r="AI1286" i="181"/>
  <c r="AF1286" i="181"/>
  <c r="BA1286" i="181" s="1"/>
  <c r="AE1286" i="181"/>
  <c r="AZ1286" i="181" s="1"/>
  <c r="AD1286" i="181"/>
  <c r="AY1286" i="181" s="1"/>
  <c r="AA1286" i="181"/>
  <c r="AX1286" i="181" s="1"/>
  <c r="Z1286" i="181"/>
  <c r="AW1286" i="181" s="1"/>
  <c r="Y1286" i="181"/>
  <c r="AV1286" i="181" s="1"/>
  <c r="B1286" i="181"/>
  <c r="AP1285" i="181"/>
  <c r="AO1285" i="181"/>
  <c r="AK1285" i="181"/>
  <c r="AJ1285" i="181"/>
  <c r="AI1285" i="181"/>
  <c r="AF1285" i="181"/>
  <c r="BA1285" i="181" s="1"/>
  <c r="AE1285" i="181"/>
  <c r="AZ1285" i="181" s="1"/>
  <c r="AA1285" i="181"/>
  <c r="AX1285" i="181" s="1"/>
  <c r="Z1285" i="181"/>
  <c r="AW1285" i="181" s="1"/>
  <c r="Y1285" i="181"/>
  <c r="AV1285" i="181"/>
  <c r="V1285" i="181"/>
  <c r="D35" i="103" s="1"/>
  <c r="AN1285" i="181"/>
  <c r="B1285" i="181"/>
  <c r="AP1284" i="181"/>
  <c r="AO1284" i="181"/>
  <c r="AK1284" i="181"/>
  <c r="AJ1284" i="181"/>
  <c r="AI1284" i="181"/>
  <c r="AF1284" i="181"/>
  <c r="BA1284" i="181" s="1"/>
  <c r="AE1284" i="181"/>
  <c r="AZ1284" i="181" s="1"/>
  <c r="AA1284" i="181"/>
  <c r="AX1284" i="181" s="1"/>
  <c r="Z1284" i="181"/>
  <c r="AW1284" i="181" s="1"/>
  <c r="Y1284" i="181"/>
  <c r="AV1284" i="181" s="1"/>
  <c r="BD1284" i="181"/>
  <c r="B1284" i="181"/>
  <c r="AP1283" i="181"/>
  <c r="AO1283" i="181"/>
  <c r="AK1283" i="181"/>
  <c r="AJ1283" i="181"/>
  <c r="AI1283" i="181"/>
  <c r="AF1283" i="181"/>
  <c r="BA1283" i="181" s="1"/>
  <c r="AE1283" i="181"/>
  <c r="AZ1283" i="181" s="1"/>
  <c r="AA1283" i="181"/>
  <c r="AX1283" i="181" s="1"/>
  <c r="Z1283" i="181"/>
  <c r="AW1283" i="181" s="1"/>
  <c r="Y1283" i="181"/>
  <c r="AV1283" i="181" s="1"/>
  <c r="V1283" i="181"/>
  <c r="BD1283" i="181"/>
  <c r="B1283" i="181"/>
  <c r="AP1282" i="181"/>
  <c r="AO1282" i="181"/>
  <c r="AK1282" i="181"/>
  <c r="AJ1282" i="181"/>
  <c r="AI1282" i="181"/>
  <c r="AF1282" i="181"/>
  <c r="BA1282" i="181" s="1"/>
  <c r="AE1282" i="181"/>
  <c r="AZ1282" i="181" s="1"/>
  <c r="AA1282" i="181"/>
  <c r="AX1282" i="181"/>
  <c r="Z1282" i="181"/>
  <c r="AW1282" i="181"/>
  <c r="Y1282" i="181"/>
  <c r="AV1282" i="181" s="1"/>
  <c r="AD1282" i="181"/>
  <c r="B1282" i="181"/>
  <c r="AP1281" i="181"/>
  <c r="AO1281" i="181"/>
  <c r="AK1281" i="181"/>
  <c r="AJ1281" i="181"/>
  <c r="AI1281" i="181"/>
  <c r="AF1281" i="181"/>
  <c r="BA1281" i="181" s="1"/>
  <c r="AE1281" i="181"/>
  <c r="AZ1281" i="181"/>
  <c r="AA1281" i="181"/>
  <c r="AX1281" i="181"/>
  <c r="Z1281" i="181"/>
  <c r="AW1281" i="181" s="1"/>
  <c r="Y1281" i="181"/>
  <c r="AV1281" i="181" s="1"/>
  <c r="B1281" i="181"/>
  <c r="BD1280" i="181"/>
  <c r="AP1280" i="181"/>
  <c r="AO1280" i="181"/>
  <c r="AK1280" i="181"/>
  <c r="AJ1280" i="181"/>
  <c r="AI1280" i="181"/>
  <c r="AF1280" i="181"/>
  <c r="BA1280" i="181" s="1"/>
  <c r="AE1280" i="181"/>
  <c r="AZ1280" i="181" s="1"/>
  <c r="AA1280" i="181"/>
  <c r="AX1280" i="181"/>
  <c r="Z1280" i="181"/>
  <c r="AW1280" i="181" s="1"/>
  <c r="Y1280" i="181"/>
  <c r="AV1280" i="181" s="1"/>
  <c r="B1280" i="181"/>
  <c r="AP1279" i="181"/>
  <c r="AN1279" i="181"/>
  <c r="AK1279" i="181"/>
  <c r="AJ1279" i="181"/>
  <c r="AI1279" i="181"/>
  <c r="AF1279" i="181"/>
  <c r="BA1279" i="181" s="1"/>
  <c r="AD1279" i="181"/>
  <c r="AY1279" i="181" s="1"/>
  <c r="AA1279" i="181"/>
  <c r="AX1279" i="181" s="1"/>
  <c r="Z1279" i="181"/>
  <c r="AW1279" i="181" s="1"/>
  <c r="Y1279" i="181"/>
  <c r="AV1279" i="181"/>
  <c r="BD1279" i="181"/>
  <c r="B1279" i="181"/>
  <c r="AW1278" i="181"/>
  <c r="AP1278" i="181"/>
  <c r="AN1278" i="181"/>
  <c r="AQ1278" i="181" s="1"/>
  <c r="AK1278" i="181"/>
  <c r="AJ1278" i="181"/>
  <c r="AI1278" i="181"/>
  <c r="AF1278" i="181"/>
  <c r="BA1278" i="181" s="1"/>
  <c r="AD1278" i="181"/>
  <c r="AY1278" i="181" s="1"/>
  <c r="AA1278" i="181"/>
  <c r="AX1278" i="181" s="1"/>
  <c r="Z1278" i="181"/>
  <c r="Y1278" i="181"/>
  <c r="AV1278" i="181" s="1"/>
  <c r="V1278" i="181"/>
  <c r="D54" i="103" s="1"/>
  <c r="AO1278" i="181"/>
  <c r="AE1278" i="181"/>
  <c r="B1278" i="181"/>
  <c r="AP1277" i="181"/>
  <c r="AO1277" i="181"/>
  <c r="AK1277" i="181"/>
  <c r="AJ1277" i="181"/>
  <c r="AI1277" i="181"/>
  <c r="AF1277" i="181"/>
  <c r="BA1277" i="181" s="1"/>
  <c r="AE1277" i="181"/>
  <c r="AZ1277" i="181" s="1"/>
  <c r="AA1277" i="181"/>
  <c r="AX1277" i="181" s="1"/>
  <c r="Z1277" i="181"/>
  <c r="AW1277" i="181" s="1"/>
  <c r="Y1277" i="181"/>
  <c r="AV1277" i="181"/>
  <c r="V1277" i="181"/>
  <c r="D29" i="103" s="1"/>
  <c r="B1277" i="181"/>
  <c r="AP1276" i="181"/>
  <c r="AO1276" i="181"/>
  <c r="AK1276" i="181"/>
  <c r="AJ1276" i="181"/>
  <c r="AI1276" i="181"/>
  <c r="AF1276" i="181"/>
  <c r="BA1276" i="181" s="1"/>
  <c r="AE1276" i="181"/>
  <c r="AZ1276" i="181" s="1"/>
  <c r="AA1276" i="181"/>
  <c r="AX1276" i="181" s="1"/>
  <c r="Z1276" i="181"/>
  <c r="AW1276" i="181" s="1"/>
  <c r="Y1276" i="181"/>
  <c r="AV1276" i="181" s="1"/>
  <c r="BD1276" i="181"/>
  <c r="B1276" i="181"/>
  <c r="BD1275" i="181"/>
  <c r="AK1275" i="181"/>
  <c r="AJ1275" i="181"/>
  <c r="AI1275" i="181"/>
  <c r="AF1275" i="181"/>
  <c r="BA1275" i="181" s="1"/>
  <c r="AA1275" i="181"/>
  <c r="AX1275" i="181" s="1"/>
  <c r="Z1275" i="181"/>
  <c r="AW1275" i="181" s="1"/>
  <c r="Y1275" i="181"/>
  <c r="AV1275" i="181" s="1"/>
  <c r="V1275" i="181"/>
  <c r="AP1275" i="181" s="1"/>
  <c r="B1275" i="181"/>
  <c r="AP1274" i="181"/>
  <c r="AO1274" i="181"/>
  <c r="AK1274" i="181"/>
  <c r="AJ1274" i="181"/>
  <c r="AI1274" i="181"/>
  <c r="AF1274" i="181"/>
  <c r="BA1274" i="181" s="1"/>
  <c r="AE1274" i="181"/>
  <c r="AZ1274" i="181" s="1"/>
  <c r="AD1274" i="181"/>
  <c r="AY1274" i="181" s="1"/>
  <c r="AA1274" i="181"/>
  <c r="Z1274" i="181"/>
  <c r="AW1274" i="181"/>
  <c r="Y1274" i="181"/>
  <c r="AV1274" i="181" s="1"/>
  <c r="B1274" i="181"/>
  <c r="AP1273" i="181"/>
  <c r="AO1273" i="181"/>
  <c r="AK1273" i="181"/>
  <c r="AJ1273" i="181"/>
  <c r="AI1273" i="181"/>
  <c r="AF1273" i="181"/>
  <c r="BA1273" i="181" s="1"/>
  <c r="AE1273" i="181"/>
  <c r="AA1273" i="181"/>
  <c r="AX1273" i="181" s="1"/>
  <c r="Z1273" i="181"/>
  <c r="AW1273" i="181" s="1"/>
  <c r="Y1273" i="181"/>
  <c r="AV1273" i="181" s="1"/>
  <c r="B1273" i="181"/>
  <c r="AP1272" i="181"/>
  <c r="AO1272" i="181"/>
  <c r="AK1272" i="181"/>
  <c r="AJ1272" i="181"/>
  <c r="AI1272" i="181"/>
  <c r="AF1272" i="181"/>
  <c r="BA1272" i="181" s="1"/>
  <c r="AE1272" i="181"/>
  <c r="AZ1272" i="181" s="1"/>
  <c r="AA1272" i="181"/>
  <c r="AX1272" i="181"/>
  <c r="Z1272" i="181"/>
  <c r="AW1272" i="181"/>
  <c r="Y1272" i="181"/>
  <c r="AV1272" i="181" s="1"/>
  <c r="B1272" i="181"/>
  <c r="AP1271" i="181"/>
  <c r="AO1271" i="181"/>
  <c r="AN1271" i="181"/>
  <c r="AK1271" i="181"/>
  <c r="AI1271" i="181"/>
  <c r="AF1271" i="181"/>
  <c r="BA1271" i="181" s="1"/>
  <c r="AE1271" i="181"/>
  <c r="AZ1271" i="181"/>
  <c r="AD1271" i="181"/>
  <c r="AA1271" i="181"/>
  <c r="AX1271" i="181" s="1"/>
  <c r="Z1271" i="181"/>
  <c r="AW1271" i="181" s="1"/>
  <c r="Y1271" i="181"/>
  <c r="AV1271" i="181" s="1"/>
  <c r="V1271" i="181"/>
  <c r="BD1271" i="181"/>
  <c r="B1271" i="181"/>
  <c r="AP1270" i="181"/>
  <c r="AO1270" i="181"/>
  <c r="AN1270" i="181"/>
  <c r="AK1270" i="181"/>
  <c r="AI1270" i="181"/>
  <c r="AF1270" i="181"/>
  <c r="BA1270" i="181" s="1"/>
  <c r="AE1270" i="181"/>
  <c r="AD1270" i="181"/>
  <c r="AY1270" i="181" s="1"/>
  <c r="AA1270" i="181"/>
  <c r="AX1270" i="181" s="1"/>
  <c r="Y1270" i="181"/>
  <c r="AV1270" i="181" s="1"/>
  <c r="V1270" i="181"/>
  <c r="BD1270" i="181"/>
  <c r="B1270" i="181"/>
  <c r="AO1269" i="181"/>
  <c r="AN1269" i="181"/>
  <c r="AK1269" i="181"/>
  <c r="AJ1269" i="181"/>
  <c r="AI1269" i="181"/>
  <c r="AE1269" i="181"/>
  <c r="AZ1269" i="181" s="1"/>
  <c r="AD1269" i="181"/>
  <c r="AY1269" i="181" s="1"/>
  <c r="AA1269" i="181"/>
  <c r="AX1269" i="181" s="1"/>
  <c r="Z1269" i="181"/>
  <c r="AW1269" i="181" s="1"/>
  <c r="Y1269" i="181"/>
  <c r="AV1269" i="181" s="1"/>
  <c r="BD1269" i="181"/>
  <c r="B1269" i="181"/>
  <c r="AO1268" i="181"/>
  <c r="AN1268" i="181"/>
  <c r="AK1268" i="181"/>
  <c r="AJ1268" i="181"/>
  <c r="AI1268" i="181"/>
  <c r="AE1268" i="181"/>
  <c r="AZ1268" i="181" s="1"/>
  <c r="AD1268" i="181"/>
  <c r="AY1268" i="181" s="1"/>
  <c r="AA1268" i="181"/>
  <c r="Z1268" i="181"/>
  <c r="AW1268" i="181" s="1"/>
  <c r="Y1268" i="181"/>
  <c r="AV1268" i="181" s="1"/>
  <c r="B1268" i="181"/>
  <c r="AP1267" i="181"/>
  <c r="AO1267" i="181"/>
  <c r="AN1267" i="181"/>
  <c r="AK1267" i="181"/>
  <c r="AI1267" i="181"/>
  <c r="AF1267" i="181"/>
  <c r="BA1267" i="181" s="1"/>
  <c r="AE1267" i="181"/>
  <c r="AD1267" i="181"/>
  <c r="AA1267" i="181"/>
  <c r="AX1267" i="181" s="1"/>
  <c r="Z1267" i="181"/>
  <c r="AW1267" i="181" s="1"/>
  <c r="Y1267" i="181"/>
  <c r="AV1267" i="181" s="1"/>
  <c r="V1267" i="181"/>
  <c r="BD1267" i="181"/>
  <c r="B1267" i="181"/>
  <c r="AO1266" i="181"/>
  <c r="AN1266" i="181"/>
  <c r="AK1266" i="181"/>
  <c r="AJ1266" i="181"/>
  <c r="AI1266" i="181"/>
  <c r="AE1266" i="181"/>
  <c r="AZ1266" i="181" s="1"/>
  <c r="AD1266" i="181"/>
  <c r="AA1266" i="181"/>
  <c r="AX1266" i="181"/>
  <c r="Z1266" i="181"/>
  <c r="AW1266" i="181"/>
  <c r="Y1266" i="181"/>
  <c r="AV1266" i="181" s="1"/>
  <c r="BD1266" i="181"/>
  <c r="B1266" i="181"/>
  <c r="AO1265" i="181"/>
  <c r="AN1265" i="181"/>
  <c r="AK1265" i="181"/>
  <c r="AJ1265" i="181"/>
  <c r="AI1265" i="181"/>
  <c r="AE1265" i="181"/>
  <c r="AZ1265" i="181" s="1"/>
  <c r="AD1265" i="181"/>
  <c r="AA1265" i="181"/>
  <c r="AX1265" i="181" s="1"/>
  <c r="Z1265" i="181"/>
  <c r="AW1265" i="181" s="1"/>
  <c r="Y1265" i="181"/>
  <c r="AV1265" i="181"/>
  <c r="B1265" i="181"/>
  <c r="AO1264" i="181"/>
  <c r="AN1264" i="181"/>
  <c r="AK1264" i="181"/>
  <c r="AJ1264" i="181"/>
  <c r="AI1264" i="181"/>
  <c r="AE1264" i="181"/>
  <c r="AZ1264" i="181" s="1"/>
  <c r="AD1264" i="181"/>
  <c r="AY1264" i="181" s="1"/>
  <c r="AA1264" i="181"/>
  <c r="AX1264" i="181"/>
  <c r="Z1264" i="181"/>
  <c r="AW1264" i="181"/>
  <c r="Y1264" i="181"/>
  <c r="AV1264" i="181"/>
  <c r="B1264" i="181"/>
  <c r="AO1263" i="181"/>
  <c r="AN1263" i="181"/>
  <c r="AK1263" i="181"/>
  <c r="AJ1263" i="181"/>
  <c r="AI1263" i="181"/>
  <c r="AE1263" i="181"/>
  <c r="AZ1263" i="181" s="1"/>
  <c r="AD1263" i="181"/>
  <c r="AY1263" i="181" s="1"/>
  <c r="AA1263" i="181"/>
  <c r="AX1263" i="181" s="1"/>
  <c r="Z1263" i="181"/>
  <c r="AW1263" i="181" s="1"/>
  <c r="Y1263" i="181"/>
  <c r="AV1263" i="181" s="1"/>
  <c r="V1263" i="181"/>
  <c r="AP1263" i="181" s="1"/>
  <c r="B1263" i="181"/>
  <c r="BD1262" i="181"/>
  <c r="AO1262" i="181"/>
  <c r="AN1262" i="181"/>
  <c r="AK1262" i="181"/>
  <c r="AJ1262" i="181"/>
  <c r="AI1262" i="181"/>
  <c r="AE1262" i="181"/>
  <c r="AZ1262" i="181" s="1"/>
  <c r="AD1262" i="181"/>
  <c r="AY1262" i="181" s="1"/>
  <c r="AA1262" i="181"/>
  <c r="AX1262" i="181" s="1"/>
  <c r="Z1262" i="181"/>
  <c r="AW1262" i="181" s="1"/>
  <c r="Y1262" i="181"/>
  <c r="AV1262" i="181" s="1"/>
  <c r="V1262" i="181"/>
  <c r="B1262" i="181"/>
  <c r="BD1261" i="181"/>
  <c r="AO1261" i="181"/>
  <c r="AN1261" i="181"/>
  <c r="AK1261" i="181"/>
  <c r="AJ1261" i="181"/>
  <c r="AI1261" i="181"/>
  <c r="AE1261" i="181"/>
  <c r="AZ1261" i="181" s="1"/>
  <c r="AD1261" i="181"/>
  <c r="AY1261" i="181" s="1"/>
  <c r="AA1261" i="181"/>
  <c r="AX1261" i="181" s="1"/>
  <c r="Z1261" i="181"/>
  <c r="AW1261" i="181" s="1"/>
  <c r="Y1261" i="181"/>
  <c r="B1261" i="181"/>
  <c r="AP1260" i="181"/>
  <c r="AO1260" i="181"/>
  <c r="AK1260" i="181"/>
  <c r="AJ1260" i="181"/>
  <c r="AI1260" i="181"/>
  <c r="AF1260" i="181"/>
  <c r="BA1260" i="181"/>
  <c r="AE1260" i="181"/>
  <c r="AZ1260" i="181" s="1"/>
  <c r="AA1260" i="181"/>
  <c r="AX1260" i="181" s="1"/>
  <c r="Z1260" i="181"/>
  <c r="AW1260" i="181" s="1"/>
  <c r="Y1260" i="181"/>
  <c r="AV1260" i="181" s="1"/>
  <c r="BD1260" i="181"/>
  <c r="B1260" i="181"/>
  <c r="AO1259" i="181"/>
  <c r="AN1259" i="181"/>
  <c r="AK1259" i="181"/>
  <c r="AJ1259" i="181"/>
  <c r="AI1259" i="181"/>
  <c r="AE1259" i="181"/>
  <c r="AZ1259" i="181" s="1"/>
  <c r="AD1259" i="181"/>
  <c r="AY1259" i="181" s="1"/>
  <c r="AA1259" i="181"/>
  <c r="AX1259" i="181"/>
  <c r="Z1259" i="181"/>
  <c r="AW1259" i="181"/>
  <c r="Y1259" i="181"/>
  <c r="AV1259" i="181"/>
  <c r="V1259" i="181"/>
  <c r="B1259" i="181"/>
  <c r="AP1258" i="181"/>
  <c r="AO1258" i="181"/>
  <c r="AK1258" i="181"/>
  <c r="AJ1258" i="181"/>
  <c r="AI1258" i="181"/>
  <c r="AF1258" i="181"/>
  <c r="BA1258" i="181" s="1"/>
  <c r="AE1258" i="181"/>
  <c r="AZ1258" i="181" s="1"/>
  <c r="AD1258" i="181"/>
  <c r="AY1258" i="181" s="1"/>
  <c r="AA1258" i="181"/>
  <c r="AX1258" i="181" s="1"/>
  <c r="Z1258" i="181"/>
  <c r="AW1258" i="181" s="1"/>
  <c r="Y1258" i="181"/>
  <c r="V1258" i="181"/>
  <c r="AN1258" i="181" s="1"/>
  <c r="B1258" i="181"/>
  <c r="AO1257" i="181"/>
  <c r="AN1257" i="181"/>
  <c r="AK1257" i="181"/>
  <c r="AJ1257" i="181"/>
  <c r="AI1257" i="181"/>
  <c r="AE1257" i="181"/>
  <c r="AZ1257" i="181" s="1"/>
  <c r="AD1257" i="181"/>
  <c r="AA1257" i="181"/>
  <c r="AX1257" i="181" s="1"/>
  <c r="Z1257" i="181"/>
  <c r="AW1257" i="181" s="1"/>
  <c r="Y1257" i="181"/>
  <c r="AV1257" i="181"/>
  <c r="B1257" i="181"/>
  <c r="AO1256" i="181"/>
  <c r="AN1256" i="181"/>
  <c r="AK1256" i="181"/>
  <c r="AJ1256" i="181"/>
  <c r="AI1256" i="181"/>
  <c r="AE1256" i="181"/>
  <c r="AZ1256" i="181"/>
  <c r="AD1256" i="181"/>
  <c r="AY1256" i="181" s="1"/>
  <c r="AA1256" i="181"/>
  <c r="AX1256" i="181" s="1"/>
  <c r="Z1256" i="181"/>
  <c r="AW1256" i="181"/>
  <c r="Y1256" i="181"/>
  <c r="AV1256" i="181" s="1"/>
  <c r="B1256" i="181"/>
  <c r="AO1255" i="181"/>
  <c r="AN1255" i="181"/>
  <c r="AK1255" i="181"/>
  <c r="AJ1255" i="181"/>
  <c r="AI1255" i="181"/>
  <c r="AE1255" i="181"/>
  <c r="AZ1255" i="181" s="1"/>
  <c r="AD1255" i="181"/>
  <c r="AY1255" i="181" s="1"/>
  <c r="AA1255" i="181"/>
  <c r="AX1255" i="181"/>
  <c r="Z1255" i="181"/>
  <c r="AW1255" i="181" s="1"/>
  <c r="Y1255" i="181"/>
  <c r="AV1255" i="181" s="1"/>
  <c r="V1255" i="181"/>
  <c r="AP1255" i="181" s="1"/>
  <c r="B1255" i="181"/>
  <c r="AW1254" i="181"/>
  <c r="AO1254" i="181"/>
  <c r="AN1254" i="181"/>
  <c r="AK1254" i="181"/>
  <c r="AJ1254" i="181"/>
  <c r="AI1254" i="181"/>
  <c r="AE1254" i="181"/>
  <c r="AZ1254" i="181" s="1"/>
  <c r="AD1254" i="181"/>
  <c r="AY1254" i="181" s="1"/>
  <c r="AA1254" i="181"/>
  <c r="AX1254" i="181" s="1"/>
  <c r="Z1254" i="181"/>
  <c r="Y1254" i="181"/>
  <c r="B1254" i="181"/>
  <c r="AV1253" i="181"/>
  <c r="AO1253" i="181"/>
  <c r="AN1253" i="181"/>
  <c r="AK1253" i="181"/>
  <c r="AJ1253" i="181"/>
  <c r="AI1253" i="181"/>
  <c r="AE1253" i="181"/>
  <c r="AZ1253" i="181" s="1"/>
  <c r="AD1253" i="181"/>
  <c r="AY1253" i="181" s="1"/>
  <c r="AA1253" i="181"/>
  <c r="AX1253" i="181" s="1"/>
  <c r="Z1253" i="181"/>
  <c r="AW1253" i="181" s="1"/>
  <c r="Y1253" i="181"/>
  <c r="B1253" i="181"/>
  <c r="AO1252" i="181"/>
  <c r="AN1252" i="181"/>
  <c r="AK1252" i="181"/>
  <c r="AJ1252" i="181"/>
  <c r="AI1252" i="181"/>
  <c r="AE1252" i="181"/>
  <c r="AZ1252" i="181" s="1"/>
  <c r="AD1252" i="181"/>
  <c r="AY1252" i="181" s="1"/>
  <c r="AA1252" i="181"/>
  <c r="AX1252" i="181"/>
  <c r="Z1252" i="181"/>
  <c r="Y1252" i="181"/>
  <c r="AV1252" i="181" s="1"/>
  <c r="B1252" i="181"/>
  <c r="AO1251" i="181"/>
  <c r="AN1251" i="181"/>
  <c r="AK1251" i="181"/>
  <c r="AJ1251" i="181"/>
  <c r="AI1251" i="181"/>
  <c r="AE1251" i="181"/>
  <c r="AZ1251" i="181" s="1"/>
  <c r="AD1251" i="181"/>
  <c r="AY1251" i="181" s="1"/>
  <c r="AA1251" i="181"/>
  <c r="AX1251" i="181" s="1"/>
  <c r="Z1251" i="181"/>
  <c r="AW1251" i="181" s="1"/>
  <c r="Y1251" i="181"/>
  <c r="AV1251" i="181" s="1"/>
  <c r="AF1251" i="181"/>
  <c r="BA1251" i="181" s="1"/>
  <c r="B1251" i="181"/>
  <c r="AO1250" i="181"/>
  <c r="AN1250" i="181"/>
  <c r="AK1250" i="181"/>
  <c r="AJ1250" i="181"/>
  <c r="AI1250" i="181"/>
  <c r="AE1250" i="181"/>
  <c r="AZ1250" i="181" s="1"/>
  <c r="AD1250" i="181"/>
  <c r="AY1250" i="181" s="1"/>
  <c r="AA1250" i="181"/>
  <c r="Z1250" i="181"/>
  <c r="AW1250" i="181" s="1"/>
  <c r="Y1250" i="181"/>
  <c r="AV1250" i="181" s="1"/>
  <c r="B1250" i="181"/>
  <c r="AO1249" i="181"/>
  <c r="AN1249" i="181"/>
  <c r="AK1249" i="181"/>
  <c r="AJ1249" i="181"/>
  <c r="AI1249" i="181"/>
  <c r="AE1249" i="181"/>
  <c r="AZ1249" i="181"/>
  <c r="AD1249" i="181"/>
  <c r="AY1249" i="181" s="1"/>
  <c r="AA1249" i="181"/>
  <c r="AX1249" i="181" s="1"/>
  <c r="Z1249" i="181"/>
  <c r="AW1249" i="181" s="1"/>
  <c r="Y1249" i="181"/>
  <c r="AV1249" i="181" s="1"/>
  <c r="B1249" i="181"/>
  <c r="AP1248" i="181"/>
  <c r="AO1248" i="181"/>
  <c r="AN1248" i="181"/>
  <c r="AK1248" i="181"/>
  <c r="AI1248" i="181"/>
  <c r="AF1248" i="181"/>
  <c r="BA1248" i="181" s="1"/>
  <c r="AE1248" i="181"/>
  <c r="AZ1248" i="181" s="1"/>
  <c r="AD1248" i="181"/>
  <c r="AY1248" i="181" s="1"/>
  <c r="AA1248" i="181"/>
  <c r="AX1248" i="181" s="1"/>
  <c r="Z1248" i="181"/>
  <c r="Y1248" i="181"/>
  <c r="AV1248" i="181" s="1"/>
  <c r="B1248" i="181"/>
  <c r="BD1247" i="181"/>
  <c r="AO1247" i="181"/>
  <c r="AN1247" i="181"/>
  <c r="AK1247" i="181"/>
  <c r="AJ1247" i="181"/>
  <c r="AI1247" i="181"/>
  <c r="AF1247" i="181"/>
  <c r="BA1247" i="181" s="1"/>
  <c r="AE1247" i="181"/>
  <c r="AZ1247" i="181" s="1"/>
  <c r="AD1247" i="181"/>
  <c r="AY1247" i="181" s="1"/>
  <c r="AA1247" i="181"/>
  <c r="AX1247" i="181" s="1"/>
  <c r="Z1247" i="181"/>
  <c r="AW1247" i="181" s="1"/>
  <c r="Y1247" i="181"/>
  <c r="AV1247" i="181"/>
  <c r="B1247" i="181"/>
  <c r="BD1246" i="181"/>
  <c r="AO1246" i="181"/>
  <c r="AN1246" i="181"/>
  <c r="AK1246" i="181"/>
  <c r="AJ1246" i="181"/>
  <c r="AI1246" i="181"/>
  <c r="AE1246" i="181"/>
  <c r="AZ1246" i="181" s="1"/>
  <c r="AD1246" i="181"/>
  <c r="AY1246" i="181" s="1"/>
  <c r="AA1246" i="181"/>
  <c r="AX1246" i="181" s="1"/>
  <c r="Z1246" i="181"/>
  <c r="AW1246" i="181" s="1"/>
  <c r="Y1246" i="181"/>
  <c r="AV1246" i="181" s="1"/>
  <c r="V1246" i="181"/>
  <c r="AP1246" i="181" s="1"/>
  <c r="B1246" i="181"/>
  <c r="AO1245" i="181"/>
  <c r="AN1245" i="181"/>
  <c r="AK1245" i="181"/>
  <c r="AJ1245" i="181"/>
  <c r="AI1245" i="181"/>
  <c r="AE1245" i="181"/>
  <c r="AZ1245" i="181" s="1"/>
  <c r="AD1245" i="181"/>
  <c r="AY1245" i="181" s="1"/>
  <c r="AA1245" i="181"/>
  <c r="AX1245" i="181" s="1"/>
  <c r="Z1245" i="181"/>
  <c r="AW1245" i="181" s="1"/>
  <c r="Y1245" i="181"/>
  <c r="AV1245" i="181" s="1"/>
  <c r="B1245" i="181"/>
  <c r="AO1244" i="181"/>
  <c r="AN1244" i="181"/>
  <c r="AK1244" i="181"/>
  <c r="AJ1244" i="181"/>
  <c r="AI1244" i="181"/>
  <c r="AE1244" i="181"/>
  <c r="AD1244" i="181"/>
  <c r="AY1244" i="181" s="1"/>
  <c r="AA1244" i="181"/>
  <c r="AX1244" i="181"/>
  <c r="Z1244" i="181"/>
  <c r="AW1244" i="181" s="1"/>
  <c r="Y1244" i="181"/>
  <c r="AV1244" i="181" s="1"/>
  <c r="BD1244" i="181"/>
  <c r="B1244" i="181"/>
  <c r="AO1243" i="181"/>
  <c r="AN1243" i="181"/>
  <c r="AK1243" i="181"/>
  <c r="AJ1243" i="181"/>
  <c r="AI1243" i="181"/>
  <c r="AE1243" i="181"/>
  <c r="AZ1243" i="181" s="1"/>
  <c r="AD1243" i="181"/>
  <c r="AY1243" i="181" s="1"/>
  <c r="AA1243" i="181"/>
  <c r="AX1243" i="181" s="1"/>
  <c r="Z1243" i="181"/>
  <c r="AW1243" i="181" s="1"/>
  <c r="Y1243" i="181"/>
  <c r="AV1243" i="181"/>
  <c r="V1243" i="181"/>
  <c r="AF1243" i="181"/>
  <c r="BA1243" i="181" s="1"/>
  <c r="B1243" i="181"/>
  <c r="BD1242" i="181"/>
  <c r="AO1242" i="181"/>
  <c r="AN1242" i="181"/>
  <c r="AK1242" i="181"/>
  <c r="AJ1242" i="181"/>
  <c r="AI1242" i="181"/>
  <c r="AF1242" i="181"/>
  <c r="BA1242" i="181" s="1"/>
  <c r="AE1242" i="181"/>
  <c r="AZ1242" i="181" s="1"/>
  <c r="AD1242" i="181"/>
  <c r="AA1242" i="181"/>
  <c r="AX1242" i="181" s="1"/>
  <c r="Z1242" i="181"/>
  <c r="AW1242" i="181" s="1"/>
  <c r="Y1242" i="181"/>
  <c r="V1242" i="181"/>
  <c r="B1242" i="181"/>
  <c r="AP1241" i="181"/>
  <c r="AO1241" i="181"/>
  <c r="AN1241" i="181"/>
  <c r="AK1241" i="181"/>
  <c r="AI1241" i="181"/>
  <c r="AF1241" i="181"/>
  <c r="BA1241" i="181" s="1"/>
  <c r="AE1241" i="181"/>
  <c r="AZ1241" i="181" s="1"/>
  <c r="AD1241" i="181"/>
  <c r="AA1241" i="181"/>
  <c r="AX1241" i="181" s="1"/>
  <c r="Y1241" i="181"/>
  <c r="AV1241" i="181" s="1"/>
  <c r="B1241" i="181"/>
  <c r="AO1240" i="181"/>
  <c r="AN1240" i="181"/>
  <c r="AK1240" i="181"/>
  <c r="AJ1240" i="181"/>
  <c r="AI1240" i="181"/>
  <c r="AE1240" i="181"/>
  <c r="AZ1240" i="181" s="1"/>
  <c r="AD1240" i="181"/>
  <c r="AY1240" i="181" s="1"/>
  <c r="AA1240" i="181"/>
  <c r="AX1240" i="181" s="1"/>
  <c r="Z1240" i="181"/>
  <c r="AW1240" i="181" s="1"/>
  <c r="Y1240" i="181"/>
  <c r="AV1240" i="181" s="1"/>
  <c r="B1240" i="181"/>
  <c r="AO1239" i="181"/>
  <c r="AN1239" i="181"/>
  <c r="AK1239" i="181"/>
  <c r="AJ1239" i="181"/>
  <c r="AI1239" i="181"/>
  <c r="AE1239" i="181"/>
  <c r="AZ1239" i="181" s="1"/>
  <c r="AD1239" i="181"/>
  <c r="AY1239" i="181" s="1"/>
  <c r="AA1239" i="181"/>
  <c r="AX1239" i="181" s="1"/>
  <c r="Z1239" i="181"/>
  <c r="AW1239" i="181" s="1"/>
  <c r="Y1239" i="181"/>
  <c r="AV1239" i="181" s="1"/>
  <c r="B1239" i="181"/>
  <c r="AO1238" i="181"/>
  <c r="AN1238" i="181"/>
  <c r="AK1238" i="181"/>
  <c r="AJ1238" i="181"/>
  <c r="AI1238" i="181"/>
  <c r="AE1238" i="181"/>
  <c r="AZ1238" i="181" s="1"/>
  <c r="AD1238" i="181"/>
  <c r="AA1238" i="181"/>
  <c r="AX1238" i="181" s="1"/>
  <c r="Z1238" i="181"/>
  <c r="AW1238" i="181" s="1"/>
  <c r="Y1238" i="181"/>
  <c r="AV1238" i="181" s="1"/>
  <c r="B1238" i="181"/>
  <c r="AP1237" i="181"/>
  <c r="AO1237" i="181"/>
  <c r="AN1237" i="181"/>
  <c r="AK1237" i="181"/>
  <c r="AI1237" i="181"/>
  <c r="AF1237" i="181"/>
  <c r="BA1237" i="181" s="1"/>
  <c r="AE1237" i="181"/>
  <c r="AZ1237" i="181" s="1"/>
  <c r="AD1237" i="181"/>
  <c r="AA1237" i="181"/>
  <c r="AX1237" i="181" s="1"/>
  <c r="Z1237" i="181"/>
  <c r="AW1237" i="181"/>
  <c r="Y1237" i="181"/>
  <c r="AV1237" i="181" s="1"/>
  <c r="V1237" i="181"/>
  <c r="B1237" i="181"/>
  <c r="AO1236" i="181"/>
  <c r="AN1236" i="181"/>
  <c r="AK1236" i="181"/>
  <c r="AJ1236" i="181"/>
  <c r="AI1236" i="181"/>
  <c r="AE1236" i="181"/>
  <c r="AZ1236" i="181" s="1"/>
  <c r="AD1236" i="181"/>
  <c r="AY1236" i="181" s="1"/>
  <c r="AA1236" i="181"/>
  <c r="AX1236" i="181" s="1"/>
  <c r="Z1236" i="181"/>
  <c r="AW1236" i="181"/>
  <c r="Y1236" i="181"/>
  <c r="AV1236" i="181" s="1"/>
  <c r="B1236" i="181"/>
  <c r="AO1235" i="181"/>
  <c r="AN1235" i="181"/>
  <c r="AK1235" i="181"/>
  <c r="AJ1235" i="181"/>
  <c r="AI1235" i="181"/>
  <c r="AE1235" i="181"/>
  <c r="AZ1235" i="181" s="1"/>
  <c r="AD1235" i="181"/>
  <c r="AA1235" i="181"/>
  <c r="AX1235" i="181" s="1"/>
  <c r="Z1235" i="181"/>
  <c r="AW1235" i="181" s="1"/>
  <c r="Y1235" i="181"/>
  <c r="AV1235" i="181" s="1"/>
  <c r="BD1235" i="181"/>
  <c r="B1235" i="181"/>
  <c r="AO1234" i="181"/>
  <c r="AN1234" i="181"/>
  <c r="AK1234" i="181"/>
  <c r="AJ1234" i="181"/>
  <c r="AI1234" i="181"/>
  <c r="AE1234" i="181"/>
  <c r="AZ1234" i="181" s="1"/>
  <c r="AD1234" i="181"/>
  <c r="AA1234" i="181"/>
  <c r="AX1234" i="181" s="1"/>
  <c r="Z1234" i="181"/>
  <c r="Y1234" i="181"/>
  <c r="AV1234" i="181"/>
  <c r="AF1234" i="181"/>
  <c r="BA1234" i="181" s="1"/>
  <c r="B1234" i="181"/>
  <c r="AO1233" i="181"/>
  <c r="AN1233" i="181"/>
  <c r="AK1233" i="181"/>
  <c r="AJ1233" i="181"/>
  <c r="AI1233" i="181"/>
  <c r="AE1233" i="181"/>
  <c r="AZ1233" i="181" s="1"/>
  <c r="AD1233" i="181"/>
  <c r="AY1233" i="181" s="1"/>
  <c r="AA1233" i="181"/>
  <c r="AX1233" i="181" s="1"/>
  <c r="Z1233" i="181"/>
  <c r="AW1233" i="181" s="1"/>
  <c r="Y1233" i="181"/>
  <c r="AV1233" i="181" s="1"/>
  <c r="B1233" i="181"/>
  <c r="AP1232" i="181"/>
  <c r="AO1232" i="181"/>
  <c r="AN1232" i="181"/>
  <c r="AK1232" i="181"/>
  <c r="AI1232" i="181"/>
  <c r="AF1232" i="181"/>
  <c r="BA1232" i="181" s="1"/>
  <c r="AE1232" i="181"/>
  <c r="AD1232" i="181"/>
  <c r="AY1232" i="181" s="1"/>
  <c r="AA1232" i="181"/>
  <c r="AX1232" i="181" s="1"/>
  <c r="Y1232" i="181"/>
  <c r="AV1232" i="181"/>
  <c r="V1232" i="181"/>
  <c r="Z1232" i="181"/>
  <c r="AW1232" i="181" s="1"/>
  <c r="B1232" i="181"/>
  <c r="AO1231" i="181"/>
  <c r="AN1231" i="181"/>
  <c r="AK1231" i="181"/>
  <c r="AJ1231" i="181"/>
  <c r="AI1231" i="181"/>
  <c r="AE1231" i="181"/>
  <c r="AD1231" i="181"/>
  <c r="AY1231" i="181" s="1"/>
  <c r="AA1231" i="181"/>
  <c r="AX1231" i="181" s="1"/>
  <c r="Z1231" i="181"/>
  <c r="AW1231" i="181"/>
  <c r="Y1231" i="181"/>
  <c r="AV1231" i="181" s="1"/>
  <c r="B1231" i="181"/>
  <c r="AO1230" i="181"/>
  <c r="AN1230" i="181"/>
  <c r="AK1230" i="181"/>
  <c r="AJ1230" i="181"/>
  <c r="AI1230" i="181"/>
  <c r="AE1230" i="181"/>
  <c r="AZ1230" i="181" s="1"/>
  <c r="AD1230" i="181"/>
  <c r="AY1230" i="181" s="1"/>
  <c r="AA1230" i="181"/>
  <c r="AX1230" i="181" s="1"/>
  <c r="Z1230" i="181"/>
  <c r="AW1230" i="181" s="1"/>
  <c r="Y1230" i="181"/>
  <c r="AV1230" i="181" s="1"/>
  <c r="AF1230" i="181"/>
  <c r="BA1230" i="181"/>
  <c r="B1230" i="181"/>
  <c r="AO1229" i="181"/>
  <c r="AN1229" i="181"/>
  <c r="AK1229" i="181"/>
  <c r="AJ1229" i="181"/>
  <c r="AI1229" i="181"/>
  <c r="AE1229" i="181"/>
  <c r="AZ1229" i="181" s="1"/>
  <c r="AD1229" i="181"/>
  <c r="AY1229" i="181" s="1"/>
  <c r="AA1229" i="181"/>
  <c r="AX1229" i="181" s="1"/>
  <c r="Z1229" i="181"/>
  <c r="AW1229" i="181" s="1"/>
  <c r="Y1229" i="181"/>
  <c r="AV1229" i="181"/>
  <c r="BD1229" i="181"/>
  <c r="B1229" i="181"/>
  <c r="AP1228" i="181"/>
  <c r="AO1228" i="181"/>
  <c r="AN1228" i="181"/>
  <c r="AK1228" i="181"/>
  <c r="AI1228" i="181"/>
  <c r="AF1228" i="181"/>
  <c r="BA1228" i="181" s="1"/>
  <c r="AE1228" i="181"/>
  <c r="AD1228" i="181"/>
  <c r="AY1228" i="181" s="1"/>
  <c r="AA1228" i="181"/>
  <c r="AX1228" i="181" s="1"/>
  <c r="Z1228" i="181"/>
  <c r="AW1228" i="181" s="1"/>
  <c r="Y1228" i="181"/>
  <c r="AV1228" i="181" s="1"/>
  <c r="V1228" i="181"/>
  <c r="AJ1228" i="181" s="1"/>
  <c r="B1228" i="181"/>
  <c r="AX1227" i="181"/>
  <c r="AP1227" i="181"/>
  <c r="AO1227" i="181"/>
  <c r="AN1227" i="181"/>
  <c r="AK1227" i="181"/>
  <c r="AI1227" i="181"/>
  <c r="AF1227" i="181"/>
  <c r="BA1227" i="181"/>
  <c r="AE1227" i="181"/>
  <c r="AD1227" i="181"/>
  <c r="AY1227" i="181" s="1"/>
  <c r="AA1227" i="181"/>
  <c r="Y1227" i="181"/>
  <c r="AV1227" i="181" s="1"/>
  <c r="B1227" i="181"/>
  <c r="AP1226" i="181"/>
  <c r="AO1226" i="181"/>
  <c r="AN1226" i="181"/>
  <c r="AQ1226" i="181" s="1"/>
  <c r="AK1226" i="181"/>
  <c r="AI1226" i="181"/>
  <c r="AF1226" i="181"/>
  <c r="BA1226" i="181" s="1"/>
  <c r="AE1226" i="181"/>
  <c r="AZ1226" i="181" s="1"/>
  <c r="AD1226" i="181"/>
  <c r="AY1226" i="181" s="1"/>
  <c r="AA1226" i="181"/>
  <c r="AX1226" i="181" s="1"/>
  <c r="Y1226" i="181"/>
  <c r="AV1226" i="181" s="1"/>
  <c r="V1226" i="181"/>
  <c r="Z1226" i="181"/>
  <c r="AW1226" i="181"/>
  <c r="B1226" i="181"/>
  <c r="AP1225" i="181"/>
  <c r="AO1225" i="181"/>
  <c r="AN1225" i="181"/>
  <c r="AK1225" i="181"/>
  <c r="AI1225" i="181"/>
  <c r="AF1225" i="181"/>
  <c r="BA1225" i="181"/>
  <c r="AE1225" i="181"/>
  <c r="AZ1225" i="181" s="1"/>
  <c r="AD1225" i="181"/>
  <c r="AY1225" i="181" s="1"/>
  <c r="AA1225" i="181"/>
  <c r="AX1225" i="181" s="1"/>
  <c r="Y1225" i="181"/>
  <c r="AV1225" i="181" s="1"/>
  <c r="B1225" i="181"/>
  <c r="AP1224" i="181"/>
  <c r="AO1224" i="181"/>
  <c r="AN1224" i="181"/>
  <c r="AK1224" i="181"/>
  <c r="AI1224" i="181"/>
  <c r="AF1224" i="181"/>
  <c r="BA1224" i="181" s="1"/>
  <c r="AE1224" i="181"/>
  <c r="AD1224" i="181"/>
  <c r="AY1224" i="181" s="1"/>
  <c r="AA1224" i="181"/>
  <c r="AX1224" i="181" s="1"/>
  <c r="Y1224" i="181"/>
  <c r="AV1224" i="181" s="1"/>
  <c r="B1224" i="181"/>
  <c r="AP1223" i="181"/>
  <c r="AO1223" i="181"/>
  <c r="AN1223" i="181"/>
  <c r="AK1223" i="181"/>
  <c r="AI1223" i="181"/>
  <c r="AF1223" i="181"/>
  <c r="BA1223" i="181" s="1"/>
  <c r="AE1223" i="181"/>
  <c r="AD1223" i="181"/>
  <c r="AY1223" i="181" s="1"/>
  <c r="AA1223" i="181"/>
  <c r="AX1223" i="181" s="1"/>
  <c r="Y1223" i="181"/>
  <c r="AV1223" i="181" s="1"/>
  <c r="V1223" i="181"/>
  <c r="AJ1223" i="181" s="1"/>
  <c r="BD1223" i="181"/>
  <c r="B1223" i="181"/>
  <c r="AP1222" i="181"/>
  <c r="AO1222" i="181"/>
  <c r="AN1222" i="181"/>
  <c r="AK1222" i="181"/>
  <c r="AI1222" i="181"/>
  <c r="AF1222" i="181"/>
  <c r="BA1222" i="181"/>
  <c r="AE1222" i="181"/>
  <c r="AZ1222" i="181" s="1"/>
  <c r="AD1222" i="181"/>
  <c r="AA1222" i="181"/>
  <c r="AX1222" i="181" s="1"/>
  <c r="Y1222" i="181"/>
  <c r="AV1222" i="181" s="1"/>
  <c r="V1222" i="181"/>
  <c r="B1222" i="181"/>
  <c r="BD1221" i="181"/>
  <c r="AO1221" i="181"/>
  <c r="AN1221" i="181"/>
  <c r="AK1221" i="181"/>
  <c r="AJ1221" i="181"/>
  <c r="AI1221" i="181"/>
  <c r="AE1221" i="181"/>
  <c r="AZ1221" i="181" s="1"/>
  <c r="AD1221" i="181"/>
  <c r="AA1221" i="181"/>
  <c r="AX1221" i="181" s="1"/>
  <c r="Z1221" i="181"/>
  <c r="AW1221" i="181" s="1"/>
  <c r="Y1221" i="181"/>
  <c r="B1221" i="181"/>
  <c r="BD1220" i="181"/>
  <c r="AO1220" i="181"/>
  <c r="AN1220" i="181"/>
  <c r="AK1220" i="181"/>
  <c r="AJ1220" i="181"/>
  <c r="AI1220" i="181"/>
  <c r="AF1220" i="181"/>
  <c r="AE1220" i="181"/>
  <c r="AZ1220" i="181" s="1"/>
  <c r="AD1220" i="181"/>
  <c r="AY1220" i="181" s="1"/>
  <c r="AA1220" i="181"/>
  <c r="AX1220" i="181" s="1"/>
  <c r="Z1220" i="181"/>
  <c r="AW1220" i="181" s="1"/>
  <c r="Y1220" i="181"/>
  <c r="AB1220" i="181" s="1"/>
  <c r="AC1220" i="181" s="1"/>
  <c r="V1220" i="181"/>
  <c r="B1220" i="181"/>
  <c r="AO1219" i="181"/>
  <c r="AN1219" i="181"/>
  <c r="AK1219" i="181"/>
  <c r="AJ1219" i="181"/>
  <c r="AI1219" i="181"/>
  <c r="AE1219" i="181"/>
  <c r="AZ1219" i="181" s="1"/>
  <c r="AD1219" i="181"/>
  <c r="AY1219" i="181" s="1"/>
  <c r="AA1219" i="181"/>
  <c r="Z1219" i="181"/>
  <c r="AW1219" i="181" s="1"/>
  <c r="Y1219" i="181"/>
  <c r="AV1219" i="181"/>
  <c r="V1219" i="181"/>
  <c r="B1219" i="181"/>
  <c r="AP1218" i="181"/>
  <c r="AO1218" i="181"/>
  <c r="AN1218" i="181"/>
  <c r="AK1218" i="181"/>
  <c r="AI1218" i="181"/>
  <c r="AF1218" i="181"/>
  <c r="BA1218" i="181" s="1"/>
  <c r="AE1218" i="181"/>
  <c r="AZ1218" i="181" s="1"/>
  <c r="AD1218" i="181"/>
  <c r="AA1218" i="181"/>
  <c r="AX1218" i="181"/>
  <c r="Y1218" i="181"/>
  <c r="AV1218" i="181" s="1"/>
  <c r="Z1218" i="181"/>
  <c r="AW1218" i="181" s="1"/>
  <c r="B1218" i="181"/>
  <c r="AP1217" i="181"/>
  <c r="AO1217" i="181"/>
  <c r="AN1217" i="181"/>
  <c r="AK1217" i="181"/>
  <c r="AI1217" i="181"/>
  <c r="AF1217" i="181"/>
  <c r="BA1217" i="181" s="1"/>
  <c r="AE1217" i="181"/>
  <c r="AD1217" i="181"/>
  <c r="AY1217" i="181" s="1"/>
  <c r="AA1217" i="181"/>
  <c r="AX1217" i="181" s="1"/>
  <c r="Y1217" i="181"/>
  <c r="AV1217" i="181" s="1"/>
  <c r="B1217" i="181"/>
  <c r="AP1216" i="181"/>
  <c r="AO1216" i="181"/>
  <c r="AN1216" i="181"/>
  <c r="AK1216" i="181"/>
  <c r="AI1216" i="181"/>
  <c r="AF1216" i="181"/>
  <c r="BA1216" i="181"/>
  <c r="AE1216" i="181"/>
  <c r="AZ1216" i="181" s="1"/>
  <c r="AD1216" i="181"/>
  <c r="AY1216" i="181" s="1"/>
  <c r="AA1216" i="181"/>
  <c r="AX1216" i="181"/>
  <c r="Z1216" i="181"/>
  <c r="AW1216" i="181" s="1"/>
  <c r="Y1216" i="181"/>
  <c r="AV1216" i="181" s="1"/>
  <c r="V1216" i="181"/>
  <c r="B1216" i="181"/>
  <c r="AO1215" i="181"/>
  <c r="AN1215" i="181"/>
  <c r="AK1215" i="181"/>
  <c r="AJ1215" i="181"/>
  <c r="AI1215" i="181"/>
  <c r="AE1215" i="181"/>
  <c r="AZ1215" i="181" s="1"/>
  <c r="AD1215" i="181"/>
  <c r="AY1215" i="181" s="1"/>
  <c r="AA1215" i="181"/>
  <c r="AX1215" i="181" s="1"/>
  <c r="Z1215" i="181"/>
  <c r="AW1215" i="181" s="1"/>
  <c r="Y1215" i="181"/>
  <c r="AV1215" i="181" s="1"/>
  <c r="B1215" i="181"/>
  <c r="AO1214" i="181"/>
  <c r="AN1214" i="181"/>
  <c r="AK1214" i="181"/>
  <c r="AJ1214" i="181"/>
  <c r="AI1214" i="181"/>
  <c r="AE1214" i="181"/>
  <c r="AD1214" i="181"/>
  <c r="AY1214" i="181" s="1"/>
  <c r="AA1214" i="181"/>
  <c r="AX1214" i="181" s="1"/>
  <c r="Z1214" i="181"/>
  <c r="AW1214" i="181"/>
  <c r="Y1214" i="181"/>
  <c r="AV1214" i="181" s="1"/>
  <c r="B1214" i="181"/>
  <c r="AP1213" i="181"/>
  <c r="AO1213" i="181"/>
  <c r="AN1213" i="181"/>
  <c r="AJ1213" i="181"/>
  <c r="AI1213" i="181"/>
  <c r="AF1213" i="181"/>
  <c r="BA1213" i="181" s="1"/>
  <c r="AE1213" i="181"/>
  <c r="AZ1213" i="181" s="1"/>
  <c r="AD1213" i="181"/>
  <c r="AY1213" i="181" s="1"/>
  <c r="AA1213" i="181"/>
  <c r="AX1213" i="181"/>
  <c r="Z1213" i="181"/>
  <c r="AW1213" i="181" s="1"/>
  <c r="Y1213" i="181"/>
  <c r="AV1213" i="181" s="1"/>
  <c r="V1213" i="181"/>
  <c r="AK1213" i="181" s="1"/>
  <c r="B1213" i="181"/>
  <c r="BD1212" i="181"/>
  <c r="AP1212" i="181"/>
  <c r="AO1212" i="181"/>
  <c r="AN1212" i="181"/>
  <c r="AJ1212" i="181"/>
  <c r="AI1212" i="181"/>
  <c r="AF1212" i="181"/>
  <c r="BA1212" i="181"/>
  <c r="AE1212" i="181"/>
  <c r="AZ1212" i="181" s="1"/>
  <c r="AD1212" i="181"/>
  <c r="Z1212" i="181"/>
  <c r="AW1212" i="181" s="1"/>
  <c r="Y1212" i="181"/>
  <c r="AV1212" i="181" s="1"/>
  <c r="B1212" i="181"/>
  <c r="AP1211" i="181"/>
  <c r="AO1211" i="181"/>
  <c r="AN1211" i="181"/>
  <c r="AJ1211" i="181"/>
  <c r="AI1211" i="181"/>
  <c r="AF1211" i="181"/>
  <c r="BA1211" i="181" s="1"/>
  <c r="AE1211" i="181"/>
  <c r="AZ1211" i="181" s="1"/>
  <c r="AD1211" i="181"/>
  <c r="AY1211" i="181" s="1"/>
  <c r="Z1211" i="181"/>
  <c r="AW1211" i="181" s="1"/>
  <c r="Y1211" i="181"/>
  <c r="AV1211" i="181" s="1"/>
  <c r="B1211" i="181"/>
  <c r="BD1210" i="181"/>
  <c r="AP1210" i="181"/>
  <c r="AO1210" i="181"/>
  <c r="AN1210" i="181"/>
  <c r="AJ1210" i="181"/>
  <c r="AI1210" i="181"/>
  <c r="AF1210" i="181"/>
  <c r="BA1210" i="181"/>
  <c r="AE1210" i="181"/>
  <c r="AD1210" i="181"/>
  <c r="AY1210" i="181" s="1"/>
  <c r="Z1210" i="181"/>
  <c r="AW1210" i="181" s="1"/>
  <c r="Y1210" i="181"/>
  <c r="AV1210" i="181" s="1"/>
  <c r="B1210" i="181"/>
  <c r="AW1209" i="181"/>
  <c r="AP1209" i="181"/>
  <c r="AO1209" i="181"/>
  <c r="AN1209" i="181"/>
  <c r="AJ1209" i="181"/>
  <c r="AI1209" i="181"/>
  <c r="AF1209" i="181"/>
  <c r="BA1209" i="181" s="1"/>
  <c r="AE1209" i="181"/>
  <c r="AZ1209" i="181" s="1"/>
  <c r="AD1209" i="181"/>
  <c r="AY1209" i="181" s="1"/>
  <c r="Z1209" i="181"/>
  <c r="Y1209" i="181"/>
  <c r="AV1209" i="181" s="1"/>
  <c r="B1209" i="181"/>
  <c r="BD1208" i="181"/>
  <c r="AP1208" i="181"/>
  <c r="AO1208" i="181"/>
  <c r="AN1208" i="181"/>
  <c r="AJ1208" i="181"/>
  <c r="AI1208" i="181"/>
  <c r="AF1208" i="181"/>
  <c r="BA1208" i="181" s="1"/>
  <c r="AE1208" i="181"/>
  <c r="AZ1208" i="181" s="1"/>
  <c r="AD1208" i="181"/>
  <c r="AY1208" i="181" s="1"/>
  <c r="Z1208" i="181"/>
  <c r="AW1208" i="181" s="1"/>
  <c r="Y1208" i="181"/>
  <c r="AV1208" i="181" s="1"/>
  <c r="B1208" i="181"/>
  <c r="AP1207" i="181"/>
  <c r="AO1207" i="181"/>
  <c r="AN1207" i="181"/>
  <c r="AJ1207" i="181"/>
  <c r="AI1207" i="181"/>
  <c r="AF1207" i="181"/>
  <c r="BA1207" i="181" s="1"/>
  <c r="AE1207" i="181"/>
  <c r="AZ1207" i="181" s="1"/>
  <c r="AD1207" i="181"/>
  <c r="AY1207" i="181" s="1"/>
  <c r="Z1207" i="181"/>
  <c r="AW1207" i="181"/>
  <c r="Y1207" i="181"/>
  <c r="AV1207" i="181" s="1"/>
  <c r="B1207" i="181"/>
  <c r="AP1206" i="181"/>
  <c r="AO1206" i="181"/>
  <c r="AN1206" i="181"/>
  <c r="AJ1206" i="181"/>
  <c r="AI1206" i="181"/>
  <c r="AF1206" i="181"/>
  <c r="BA1206" i="181" s="1"/>
  <c r="AE1206" i="181"/>
  <c r="AD1206" i="181"/>
  <c r="Z1206" i="181"/>
  <c r="AW1206" i="181" s="1"/>
  <c r="Y1206" i="181"/>
  <c r="AV1206" i="181" s="1"/>
  <c r="B1206" i="181"/>
  <c r="AP1205" i="181"/>
  <c r="AO1205" i="181"/>
  <c r="AN1205" i="181"/>
  <c r="AJ1205" i="181"/>
  <c r="AI1205" i="181"/>
  <c r="AF1205" i="181"/>
  <c r="BA1205" i="181" s="1"/>
  <c r="AE1205" i="181"/>
  <c r="AZ1205" i="181" s="1"/>
  <c r="AD1205" i="181"/>
  <c r="AY1205" i="181" s="1"/>
  <c r="Z1205" i="181"/>
  <c r="AW1205" i="181" s="1"/>
  <c r="Y1205" i="181"/>
  <c r="AV1205" i="181" s="1"/>
  <c r="V1205" i="181"/>
  <c r="B1205" i="181"/>
  <c r="AP1204" i="181"/>
  <c r="AO1204" i="181"/>
  <c r="AN1204" i="181"/>
  <c r="AJ1204" i="181"/>
  <c r="AI1204" i="181"/>
  <c r="AF1204" i="181"/>
  <c r="BA1204" i="181"/>
  <c r="AE1204" i="181"/>
  <c r="AZ1204" i="181" s="1"/>
  <c r="AD1204" i="181"/>
  <c r="AY1204" i="181" s="1"/>
  <c r="Z1204" i="181"/>
  <c r="AW1204" i="181" s="1"/>
  <c r="Y1204" i="181"/>
  <c r="AV1204" i="181" s="1"/>
  <c r="B1204" i="181"/>
  <c r="AP1203" i="181"/>
  <c r="AO1203" i="181"/>
  <c r="AN1203" i="181"/>
  <c r="AJ1203" i="181"/>
  <c r="AI1203" i="181"/>
  <c r="AF1203" i="181"/>
  <c r="BA1203" i="181" s="1"/>
  <c r="AE1203" i="181"/>
  <c r="AZ1203" i="181" s="1"/>
  <c r="AD1203" i="181"/>
  <c r="Z1203" i="181"/>
  <c r="AW1203" i="181" s="1"/>
  <c r="Y1203" i="181"/>
  <c r="AV1203" i="181" s="1"/>
  <c r="B1203" i="181"/>
  <c r="AP1202" i="181"/>
  <c r="AO1202" i="181"/>
  <c r="AN1202" i="181"/>
  <c r="AJ1202" i="181"/>
  <c r="AI1202" i="181"/>
  <c r="AF1202" i="181"/>
  <c r="BA1202" i="181" s="1"/>
  <c r="AE1202" i="181"/>
  <c r="AD1202" i="181"/>
  <c r="Z1202" i="181"/>
  <c r="AW1202" i="181" s="1"/>
  <c r="Y1202" i="181"/>
  <c r="AV1202" i="181"/>
  <c r="B1202" i="181"/>
  <c r="AP1201" i="181"/>
  <c r="AO1201" i="181"/>
  <c r="AN1201" i="181"/>
  <c r="AJ1201" i="181"/>
  <c r="AI1201" i="181"/>
  <c r="AF1201" i="181"/>
  <c r="BA1201" i="181"/>
  <c r="AE1201" i="181"/>
  <c r="AZ1201" i="181" s="1"/>
  <c r="AD1201" i="181"/>
  <c r="AY1201" i="181" s="1"/>
  <c r="Z1201" i="181"/>
  <c r="AW1201" i="181"/>
  <c r="Y1201" i="181"/>
  <c r="AV1201" i="181" s="1"/>
  <c r="B1201" i="181"/>
  <c r="AP1200" i="181"/>
  <c r="AO1200" i="181"/>
  <c r="AN1200" i="181"/>
  <c r="AJ1200" i="181"/>
  <c r="AI1200" i="181"/>
  <c r="AF1200" i="181"/>
  <c r="BA1200" i="181" s="1"/>
  <c r="AE1200" i="181"/>
  <c r="AZ1200" i="181" s="1"/>
  <c r="AD1200" i="181"/>
  <c r="AY1200" i="181" s="1"/>
  <c r="Z1200" i="181"/>
  <c r="AW1200" i="181"/>
  <c r="Y1200" i="181"/>
  <c r="AV1200" i="181"/>
  <c r="B1200" i="181"/>
  <c r="AP1199" i="181"/>
  <c r="AO1199" i="181"/>
  <c r="AN1199" i="181"/>
  <c r="AQ1199" i="181" s="1"/>
  <c r="AJ1199" i="181"/>
  <c r="AI1199" i="181"/>
  <c r="AF1199" i="181"/>
  <c r="BA1199" i="181" s="1"/>
  <c r="AE1199" i="181"/>
  <c r="AZ1199" i="181" s="1"/>
  <c r="AD1199" i="181"/>
  <c r="Z1199" i="181"/>
  <c r="AW1199" i="181" s="1"/>
  <c r="Y1199" i="181"/>
  <c r="AV1199" i="181" s="1"/>
  <c r="B1199" i="181"/>
  <c r="AP1198" i="181"/>
  <c r="AO1198" i="181"/>
  <c r="AN1198" i="181"/>
  <c r="AJ1198" i="181"/>
  <c r="AI1198" i="181"/>
  <c r="AF1198" i="181"/>
  <c r="BA1198" i="181" s="1"/>
  <c r="AE1198" i="181"/>
  <c r="AD1198" i="181"/>
  <c r="Z1198" i="181"/>
  <c r="AW1198" i="181" s="1"/>
  <c r="Y1198" i="181"/>
  <c r="AV1198" i="181" s="1"/>
  <c r="B1198" i="181"/>
  <c r="AP1197" i="181"/>
  <c r="AO1197" i="181"/>
  <c r="AN1197" i="181"/>
  <c r="AJ1197" i="181"/>
  <c r="AI1197" i="181"/>
  <c r="AF1197" i="181"/>
  <c r="BA1197" i="181" s="1"/>
  <c r="AE1197" i="181"/>
  <c r="AZ1197" i="181" s="1"/>
  <c r="AD1197" i="181"/>
  <c r="AY1197" i="181" s="1"/>
  <c r="Z1197" i="181"/>
  <c r="AW1197" i="181" s="1"/>
  <c r="Y1197" i="181"/>
  <c r="AV1197" i="181" s="1"/>
  <c r="V1197" i="181"/>
  <c r="B1197" i="181"/>
  <c r="AP1196" i="181"/>
  <c r="AO1196" i="181"/>
  <c r="AN1196" i="181"/>
  <c r="AJ1196" i="181"/>
  <c r="AI1196" i="181"/>
  <c r="AF1196" i="181"/>
  <c r="BA1196" i="181" s="1"/>
  <c r="AE1196" i="181"/>
  <c r="AZ1196" i="181" s="1"/>
  <c r="AD1196" i="181"/>
  <c r="AY1196" i="181" s="1"/>
  <c r="Z1196" i="181"/>
  <c r="AW1196" i="181" s="1"/>
  <c r="Y1196" i="181"/>
  <c r="AV1196" i="181" s="1"/>
  <c r="B1196" i="181"/>
  <c r="AP1195" i="181"/>
  <c r="AO1195" i="181"/>
  <c r="AN1195" i="181"/>
  <c r="AJ1195" i="181"/>
  <c r="AI1195" i="181"/>
  <c r="AF1195" i="181"/>
  <c r="BA1195" i="181" s="1"/>
  <c r="AE1195" i="181"/>
  <c r="AZ1195" i="181" s="1"/>
  <c r="AD1195" i="181"/>
  <c r="Z1195" i="181"/>
  <c r="AW1195" i="181" s="1"/>
  <c r="Y1195" i="181"/>
  <c r="AV1195" i="181" s="1"/>
  <c r="B1195" i="181"/>
  <c r="AP1194" i="181"/>
  <c r="AO1194" i="181"/>
  <c r="AN1194" i="181"/>
  <c r="AQ1194" i="181" s="1"/>
  <c r="AJ1194" i="181"/>
  <c r="AI1194" i="181"/>
  <c r="AF1194" i="181"/>
  <c r="BA1194" i="181" s="1"/>
  <c r="AE1194" i="181"/>
  <c r="AD1194" i="181"/>
  <c r="AY1194" i="181" s="1"/>
  <c r="Z1194" i="181"/>
  <c r="AW1194" i="181" s="1"/>
  <c r="Y1194" i="181"/>
  <c r="AV1194" i="181" s="1"/>
  <c r="B1194" i="181"/>
  <c r="BA1193" i="181"/>
  <c r="AP1193" i="181"/>
  <c r="AO1193" i="181"/>
  <c r="AN1193" i="181"/>
  <c r="AJ1193" i="181"/>
  <c r="AI1193" i="181"/>
  <c r="AF1193" i="181"/>
  <c r="AE1193" i="181"/>
  <c r="AZ1193" i="181" s="1"/>
  <c r="AD1193" i="181"/>
  <c r="AY1193" i="181" s="1"/>
  <c r="Z1193" i="181"/>
  <c r="AW1193" i="181"/>
  <c r="Y1193" i="181"/>
  <c r="AV1193" i="181" s="1"/>
  <c r="B1193" i="181"/>
  <c r="AP1192" i="181"/>
  <c r="AO1192" i="181"/>
  <c r="AN1192" i="181"/>
  <c r="AQ1192" i="181" s="1"/>
  <c r="AJ1192" i="181"/>
  <c r="AI1192" i="181"/>
  <c r="AF1192" i="181"/>
  <c r="BA1192" i="181" s="1"/>
  <c r="AE1192" i="181"/>
  <c r="AD1192" i="181"/>
  <c r="AY1192" i="181" s="1"/>
  <c r="Z1192" i="181"/>
  <c r="AW1192" i="181" s="1"/>
  <c r="Y1192" i="181"/>
  <c r="AV1192" i="181"/>
  <c r="B1192" i="181"/>
  <c r="AP1191" i="181"/>
  <c r="AO1191" i="181"/>
  <c r="AN1191" i="181"/>
  <c r="AJ1191" i="181"/>
  <c r="AI1191" i="181"/>
  <c r="AF1191" i="181"/>
  <c r="BA1191" i="181"/>
  <c r="AE1191" i="181"/>
  <c r="AZ1191" i="181" s="1"/>
  <c r="AD1191" i="181"/>
  <c r="Z1191" i="181"/>
  <c r="AW1191" i="181" s="1"/>
  <c r="Y1191" i="181"/>
  <c r="AV1191" i="181" s="1"/>
  <c r="B1191" i="181"/>
  <c r="AP1190" i="181"/>
  <c r="AO1190" i="181"/>
  <c r="AN1190" i="181"/>
  <c r="AQ1190" i="181" s="1"/>
  <c r="AJ1190" i="181"/>
  <c r="AI1190" i="181"/>
  <c r="AF1190" i="181"/>
  <c r="BA1190" i="181" s="1"/>
  <c r="AE1190" i="181"/>
  <c r="AD1190" i="181"/>
  <c r="AY1190" i="181" s="1"/>
  <c r="Z1190" i="181"/>
  <c r="AW1190" i="181" s="1"/>
  <c r="Y1190" i="181"/>
  <c r="AV1190" i="181" s="1"/>
  <c r="B1190" i="181"/>
  <c r="AP1189" i="181"/>
  <c r="AO1189" i="181"/>
  <c r="AN1189" i="181"/>
  <c r="AJ1189" i="181"/>
  <c r="AI1189" i="181"/>
  <c r="AF1189" i="181"/>
  <c r="BA1189" i="181" s="1"/>
  <c r="AE1189" i="181"/>
  <c r="AZ1189" i="181" s="1"/>
  <c r="AD1189" i="181"/>
  <c r="AY1189" i="181" s="1"/>
  <c r="Z1189" i="181"/>
  <c r="AW1189" i="181" s="1"/>
  <c r="Y1189" i="181"/>
  <c r="AV1189" i="181"/>
  <c r="V1189" i="181"/>
  <c r="B1189" i="181"/>
  <c r="AP1188" i="181"/>
  <c r="AO1188" i="181"/>
  <c r="AN1188" i="181"/>
  <c r="AJ1188" i="181"/>
  <c r="AI1188" i="181"/>
  <c r="AF1188" i="181"/>
  <c r="BA1188" i="181" s="1"/>
  <c r="AE1188" i="181"/>
  <c r="AZ1188" i="181" s="1"/>
  <c r="AD1188" i="181"/>
  <c r="AY1188" i="181" s="1"/>
  <c r="Z1188" i="181"/>
  <c r="AW1188" i="181" s="1"/>
  <c r="Y1188" i="181"/>
  <c r="AV1188" i="181" s="1"/>
  <c r="B1188" i="181"/>
  <c r="AP1187" i="181"/>
  <c r="AO1187" i="181"/>
  <c r="AN1187" i="181"/>
  <c r="AJ1187" i="181"/>
  <c r="AI1187" i="181"/>
  <c r="AF1187" i="181"/>
  <c r="BA1187" i="181" s="1"/>
  <c r="AE1187" i="181"/>
  <c r="AZ1187" i="181" s="1"/>
  <c r="AD1187" i="181"/>
  <c r="Z1187" i="181"/>
  <c r="AW1187" i="181" s="1"/>
  <c r="Y1187" i="181"/>
  <c r="AV1187" i="181" s="1"/>
  <c r="V1187" i="181"/>
  <c r="AK1187" i="181" s="1"/>
  <c r="B1187" i="181"/>
  <c r="BD1186" i="181"/>
  <c r="AP1186" i="181"/>
  <c r="AO1186" i="181"/>
  <c r="AN1186" i="181"/>
  <c r="AQ1186" i="181" s="1"/>
  <c r="AJ1186" i="181"/>
  <c r="AI1186" i="181"/>
  <c r="AF1186" i="181"/>
  <c r="BA1186" i="181" s="1"/>
  <c r="AE1186" i="181"/>
  <c r="AZ1186" i="181" s="1"/>
  <c r="AD1186" i="181"/>
  <c r="AA1186" i="181"/>
  <c r="AX1186" i="181" s="1"/>
  <c r="Z1186" i="181"/>
  <c r="AW1186" i="181" s="1"/>
  <c r="Y1186" i="181"/>
  <c r="AV1186" i="181" s="1"/>
  <c r="V1186" i="181"/>
  <c r="B1186" i="181"/>
  <c r="AP1185" i="181"/>
  <c r="AO1185" i="181"/>
  <c r="AN1185" i="181"/>
  <c r="AJ1185" i="181"/>
  <c r="AI1185" i="181"/>
  <c r="AF1185" i="181"/>
  <c r="BA1185" i="181" s="1"/>
  <c r="AE1185" i="181"/>
  <c r="AZ1185" i="181" s="1"/>
  <c r="AD1185" i="181"/>
  <c r="Z1185" i="181"/>
  <c r="AW1185" i="181" s="1"/>
  <c r="Y1185" i="181"/>
  <c r="B1185" i="181"/>
  <c r="AO1184" i="181"/>
  <c r="AN1184" i="181"/>
  <c r="AK1184" i="181"/>
  <c r="AJ1184" i="181"/>
  <c r="AI1184" i="181"/>
  <c r="AE1184" i="181"/>
  <c r="AD1184" i="181"/>
  <c r="AY1184" i="181" s="1"/>
  <c r="AA1184" i="181"/>
  <c r="AX1184" i="181" s="1"/>
  <c r="Z1184" i="181"/>
  <c r="AW1184" i="181" s="1"/>
  <c r="Y1184" i="181"/>
  <c r="AV1184" i="181" s="1"/>
  <c r="BD1184" i="181"/>
  <c r="B1184" i="181"/>
  <c r="AO1183" i="181"/>
  <c r="AN1183" i="181"/>
  <c r="AK1183" i="181"/>
  <c r="AJ1183" i="181"/>
  <c r="AI1183" i="181"/>
  <c r="AF1183" i="181"/>
  <c r="BA1183" i="181"/>
  <c r="AE1183" i="181"/>
  <c r="AZ1183" i="181" s="1"/>
  <c r="AD1183" i="181"/>
  <c r="AA1183" i="181"/>
  <c r="AX1183" i="181" s="1"/>
  <c r="Z1183" i="181"/>
  <c r="AW1183" i="181" s="1"/>
  <c r="Y1183" i="181"/>
  <c r="V1183" i="181"/>
  <c r="AP1183" i="181" s="1"/>
  <c r="B1183" i="181"/>
  <c r="AO1182" i="181"/>
  <c r="AN1182" i="181"/>
  <c r="AK1182" i="181"/>
  <c r="AJ1182" i="181"/>
  <c r="AI1182" i="181"/>
  <c r="AE1182" i="181"/>
  <c r="AZ1182" i="181"/>
  <c r="AD1182" i="181"/>
  <c r="AA1182" i="181"/>
  <c r="AX1182" i="181" s="1"/>
  <c r="Z1182" i="181"/>
  <c r="AW1182" i="181"/>
  <c r="Y1182" i="181"/>
  <c r="AV1182" i="181"/>
  <c r="B1182" i="181"/>
  <c r="BD1181" i="181"/>
  <c r="AO1181" i="181"/>
  <c r="AN1181" i="181"/>
  <c r="AK1181" i="181"/>
  <c r="AJ1181" i="181"/>
  <c r="AI1181" i="181"/>
  <c r="AF1181" i="181"/>
  <c r="BA1181" i="181" s="1"/>
  <c r="AE1181" i="181"/>
  <c r="AD1181" i="181"/>
  <c r="AY1181" i="181" s="1"/>
  <c r="AA1181" i="181"/>
  <c r="AX1181" i="181"/>
  <c r="Z1181" i="181"/>
  <c r="AW1181" i="181"/>
  <c r="Y1181" i="181"/>
  <c r="V1181" i="181"/>
  <c r="B1181" i="181"/>
  <c r="AO1180" i="181"/>
  <c r="AN1180" i="181"/>
  <c r="AK1180" i="181"/>
  <c r="AJ1180" i="181"/>
  <c r="AI1180" i="181"/>
  <c r="AE1180" i="181"/>
  <c r="AD1180" i="181"/>
  <c r="AY1180" i="181" s="1"/>
  <c r="AA1180" i="181"/>
  <c r="AX1180" i="181" s="1"/>
  <c r="Z1180" i="181"/>
  <c r="AW1180" i="181" s="1"/>
  <c r="Y1180" i="181"/>
  <c r="AV1180" i="181" s="1"/>
  <c r="BD1180" i="181"/>
  <c r="B1180" i="181"/>
  <c r="AO1179" i="181"/>
  <c r="AN1179" i="181"/>
  <c r="AK1179" i="181"/>
  <c r="AJ1179" i="181"/>
  <c r="AI1179" i="181"/>
  <c r="AE1179" i="181"/>
  <c r="AZ1179" i="181" s="1"/>
  <c r="AD1179" i="181"/>
  <c r="AY1179" i="181" s="1"/>
  <c r="AA1179" i="181"/>
  <c r="AX1179" i="181" s="1"/>
  <c r="Z1179" i="181"/>
  <c r="AW1179" i="181" s="1"/>
  <c r="Y1179" i="181"/>
  <c r="AV1179" i="181" s="1"/>
  <c r="B1179" i="181"/>
  <c r="AP1178" i="181"/>
  <c r="AO1178" i="181"/>
  <c r="AN1178" i="181"/>
  <c r="AJ1178" i="181"/>
  <c r="AI1178" i="181"/>
  <c r="AF1178" i="181"/>
  <c r="BA1178" i="181"/>
  <c r="AE1178" i="181"/>
  <c r="AZ1178" i="181" s="1"/>
  <c r="AD1178" i="181"/>
  <c r="AA1178" i="181"/>
  <c r="AX1178" i="181" s="1"/>
  <c r="Z1178" i="181"/>
  <c r="AW1178" i="181" s="1"/>
  <c r="Y1178" i="181"/>
  <c r="AV1178" i="181" s="1"/>
  <c r="B1178" i="181"/>
  <c r="AP1177" i="181"/>
  <c r="AO1177" i="181"/>
  <c r="AN1177" i="181"/>
  <c r="AJ1177" i="181"/>
  <c r="AI1177" i="181"/>
  <c r="AF1177" i="181"/>
  <c r="AE1177" i="181"/>
  <c r="AD1177" i="181"/>
  <c r="AY1177" i="181" s="1"/>
  <c r="Z1177" i="181"/>
  <c r="AW1177" i="181" s="1"/>
  <c r="Y1177" i="181"/>
  <c r="AV1177" i="181"/>
  <c r="B1177" i="181"/>
  <c r="AP1176" i="181"/>
  <c r="AO1176" i="181"/>
  <c r="AQ1176" i="181" s="1"/>
  <c r="AN1176" i="181"/>
  <c r="AJ1176" i="181"/>
  <c r="AI1176" i="181"/>
  <c r="AF1176" i="181"/>
  <c r="BA1176" i="181"/>
  <c r="AE1176" i="181"/>
  <c r="AD1176" i="181"/>
  <c r="AY1176" i="181"/>
  <c r="Z1176" i="181"/>
  <c r="AW1176" i="181" s="1"/>
  <c r="Y1176" i="181"/>
  <c r="AV1176" i="181" s="1"/>
  <c r="B1176" i="181"/>
  <c r="AP1175" i="181"/>
  <c r="AO1175" i="181"/>
  <c r="AN1175" i="181"/>
  <c r="AJ1175" i="181"/>
  <c r="AI1175" i="181"/>
  <c r="AF1175" i="181"/>
  <c r="BA1175" i="181" s="1"/>
  <c r="AE1175" i="181"/>
  <c r="AZ1175" i="181" s="1"/>
  <c r="AD1175" i="181"/>
  <c r="Z1175" i="181"/>
  <c r="AW1175" i="181"/>
  <c r="Y1175" i="181"/>
  <c r="AV1175" i="181" s="1"/>
  <c r="B1175" i="181"/>
  <c r="AP1174" i="181"/>
  <c r="AO1174" i="181"/>
  <c r="AN1174" i="181"/>
  <c r="AJ1174" i="181"/>
  <c r="AI1174" i="181"/>
  <c r="AF1174" i="181"/>
  <c r="BA1174" i="181" s="1"/>
  <c r="AE1174" i="181"/>
  <c r="AZ1174" i="181" s="1"/>
  <c r="AD1174" i="181"/>
  <c r="Z1174" i="181"/>
  <c r="AW1174" i="181"/>
  <c r="Y1174" i="181"/>
  <c r="AV1174" i="181" s="1"/>
  <c r="B1174" i="181"/>
  <c r="BD1173" i="181"/>
  <c r="AP1173" i="181"/>
  <c r="AO1173" i="181"/>
  <c r="AN1173" i="181"/>
  <c r="AJ1173" i="181"/>
  <c r="AI1173" i="181"/>
  <c r="AF1173" i="181"/>
  <c r="BA1173" i="181"/>
  <c r="AE1173" i="181"/>
  <c r="AZ1173" i="181" s="1"/>
  <c r="AD1173" i="181"/>
  <c r="AA1173" i="181"/>
  <c r="AX1173" i="181"/>
  <c r="Z1173" i="181"/>
  <c r="AW1173" i="181" s="1"/>
  <c r="Y1173" i="181"/>
  <c r="AB1173" i="181" s="1"/>
  <c r="AC1173" i="181" s="1"/>
  <c r="V1173" i="181"/>
  <c r="AK1173" i="181"/>
  <c r="B1173" i="181"/>
  <c r="AP1172" i="181"/>
  <c r="AO1172" i="181"/>
  <c r="AN1172" i="181"/>
  <c r="AJ1172" i="181"/>
  <c r="AI1172" i="181"/>
  <c r="AF1172" i="181"/>
  <c r="BA1172" i="181"/>
  <c r="AE1172" i="181"/>
  <c r="AD1172" i="181"/>
  <c r="AY1172" i="181" s="1"/>
  <c r="Z1172" i="181"/>
  <c r="AW1172" i="181" s="1"/>
  <c r="Y1172" i="181"/>
  <c r="AV1172" i="181" s="1"/>
  <c r="B1172" i="181"/>
  <c r="AP1171" i="181"/>
  <c r="AO1171" i="181"/>
  <c r="AN1171" i="181"/>
  <c r="AJ1171" i="181"/>
  <c r="AI1171" i="181"/>
  <c r="AF1171" i="181"/>
  <c r="BA1171" i="181" s="1"/>
  <c r="AE1171" i="181"/>
  <c r="AZ1171" i="181" s="1"/>
  <c r="AD1171" i="181"/>
  <c r="Z1171" i="181"/>
  <c r="AW1171" i="181" s="1"/>
  <c r="Y1171" i="181"/>
  <c r="AV1171" i="181"/>
  <c r="B1171" i="181"/>
  <c r="AV1170" i="181"/>
  <c r="AO1170" i="181"/>
  <c r="AN1170" i="181"/>
  <c r="AK1170" i="181"/>
  <c r="AJ1170" i="181"/>
  <c r="AI1170" i="181"/>
  <c r="AE1170" i="181"/>
  <c r="AZ1170" i="181" s="1"/>
  <c r="AD1170" i="181"/>
  <c r="AA1170" i="181"/>
  <c r="AX1170" i="181" s="1"/>
  <c r="Z1170" i="181"/>
  <c r="AW1170" i="181" s="1"/>
  <c r="Y1170" i="181"/>
  <c r="B1170" i="181"/>
  <c r="AO1169" i="181"/>
  <c r="AN1169" i="181"/>
  <c r="AK1169" i="181"/>
  <c r="AJ1169" i="181"/>
  <c r="AI1169" i="181"/>
  <c r="AE1169" i="181"/>
  <c r="AZ1169" i="181" s="1"/>
  <c r="AD1169" i="181"/>
  <c r="AY1169" i="181" s="1"/>
  <c r="AA1169" i="181"/>
  <c r="AX1169" i="181" s="1"/>
  <c r="Z1169" i="181"/>
  <c r="AW1169" i="181"/>
  <c r="Y1169" i="181"/>
  <c r="AV1169" i="181" s="1"/>
  <c r="B1169" i="181"/>
  <c r="AP1168" i="181"/>
  <c r="AO1168" i="181"/>
  <c r="AN1168" i="181"/>
  <c r="AJ1168" i="181"/>
  <c r="AI1168" i="181"/>
  <c r="AF1168" i="181"/>
  <c r="BA1168" i="181" s="1"/>
  <c r="AE1168" i="181"/>
  <c r="AD1168" i="181"/>
  <c r="AY1168" i="181" s="1"/>
  <c r="Z1168" i="181"/>
  <c r="AW1168" i="181" s="1"/>
  <c r="Y1168" i="181"/>
  <c r="AV1168" i="181" s="1"/>
  <c r="B1168" i="181"/>
  <c r="AP1167" i="181"/>
  <c r="AO1167" i="181"/>
  <c r="AN1167" i="181"/>
  <c r="AJ1167" i="181"/>
  <c r="AI1167" i="181"/>
  <c r="AF1167" i="181"/>
  <c r="BA1167" i="181" s="1"/>
  <c r="AE1167" i="181"/>
  <c r="AZ1167" i="181" s="1"/>
  <c r="AD1167" i="181"/>
  <c r="Z1167" i="181"/>
  <c r="AW1167" i="181" s="1"/>
  <c r="Y1167" i="181"/>
  <c r="AV1167" i="181" s="1"/>
  <c r="B1167" i="181"/>
  <c r="AP1166" i="181"/>
  <c r="AO1166" i="181"/>
  <c r="AN1166" i="181"/>
  <c r="AJ1166" i="181"/>
  <c r="AI1166" i="181"/>
  <c r="AF1166" i="181"/>
  <c r="BA1166" i="181" s="1"/>
  <c r="AE1166" i="181"/>
  <c r="AZ1166" i="181" s="1"/>
  <c r="AD1166" i="181"/>
  <c r="Z1166" i="181"/>
  <c r="AW1166" i="181" s="1"/>
  <c r="Y1166" i="181"/>
  <c r="AV1166" i="181" s="1"/>
  <c r="B1166" i="181"/>
  <c r="BD1165" i="181"/>
  <c r="AP1165" i="181"/>
  <c r="AO1165" i="181"/>
  <c r="AN1165" i="181"/>
  <c r="AJ1165" i="181"/>
  <c r="AI1165" i="181"/>
  <c r="AF1165" i="181"/>
  <c r="BA1165" i="181"/>
  <c r="AE1165" i="181"/>
  <c r="AZ1165" i="181" s="1"/>
  <c r="AD1165" i="181"/>
  <c r="AY1165" i="181" s="1"/>
  <c r="AA1165" i="181"/>
  <c r="AX1165" i="181" s="1"/>
  <c r="Z1165" i="181"/>
  <c r="AW1165" i="181"/>
  <c r="Y1165" i="181"/>
  <c r="V1165" i="181"/>
  <c r="AK1165" i="181"/>
  <c r="B1165" i="181"/>
  <c r="AP1164" i="181"/>
  <c r="AO1164" i="181"/>
  <c r="AN1164" i="181"/>
  <c r="AJ1164" i="181"/>
  <c r="AI1164" i="181"/>
  <c r="AF1164" i="181"/>
  <c r="BA1164" i="181" s="1"/>
  <c r="AE1164" i="181"/>
  <c r="AD1164" i="181"/>
  <c r="AY1164" i="181" s="1"/>
  <c r="Z1164" i="181"/>
  <c r="AW1164" i="181"/>
  <c r="Y1164" i="181"/>
  <c r="AV1164" i="181" s="1"/>
  <c r="AA1164" i="181"/>
  <c r="AX1164" i="181" s="1"/>
  <c r="B1164" i="181"/>
  <c r="AP1163" i="181"/>
  <c r="AO1163" i="181"/>
  <c r="AN1163" i="181"/>
  <c r="AJ1163" i="181"/>
  <c r="AI1163" i="181"/>
  <c r="AF1163" i="181"/>
  <c r="BA1163" i="181" s="1"/>
  <c r="AE1163" i="181"/>
  <c r="AZ1163" i="181" s="1"/>
  <c r="AD1163" i="181"/>
  <c r="AY1163" i="181"/>
  <c r="Z1163" i="181"/>
  <c r="AW1163" i="181" s="1"/>
  <c r="Y1163" i="181"/>
  <c r="AV1163" i="181" s="1"/>
  <c r="B1163" i="181"/>
  <c r="AP1162" i="181"/>
  <c r="AO1162" i="181"/>
  <c r="AN1162" i="181"/>
  <c r="AJ1162" i="181"/>
  <c r="AI1162" i="181"/>
  <c r="AF1162" i="181"/>
  <c r="BA1162" i="181" s="1"/>
  <c r="AE1162" i="181"/>
  <c r="AZ1162" i="181" s="1"/>
  <c r="AD1162" i="181"/>
  <c r="Z1162" i="181"/>
  <c r="AW1162" i="181" s="1"/>
  <c r="Y1162" i="181"/>
  <c r="AV1162" i="181" s="1"/>
  <c r="AA1162" i="181"/>
  <c r="AX1162" i="181" s="1"/>
  <c r="B1162" i="181"/>
  <c r="AP1161" i="181"/>
  <c r="AO1161" i="181"/>
  <c r="AN1161" i="181"/>
  <c r="AJ1161" i="181"/>
  <c r="AI1161" i="181"/>
  <c r="AF1161" i="181"/>
  <c r="BA1161" i="181" s="1"/>
  <c r="AE1161" i="181"/>
  <c r="AZ1161" i="181" s="1"/>
  <c r="AD1161" i="181"/>
  <c r="AY1161" i="181" s="1"/>
  <c r="Z1161" i="181"/>
  <c r="AW1161" i="181" s="1"/>
  <c r="Y1161" i="181"/>
  <c r="AV1161" i="181" s="1"/>
  <c r="B1161" i="181"/>
  <c r="AP1160" i="181"/>
  <c r="AO1160" i="181"/>
  <c r="AN1160" i="181"/>
  <c r="AJ1160" i="181"/>
  <c r="AI1160" i="181"/>
  <c r="AF1160" i="181"/>
  <c r="BA1160" i="181" s="1"/>
  <c r="AE1160" i="181"/>
  <c r="AD1160" i="181"/>
  <c r="AY1160" i="181" s="1"/>
  <c r="AA1160" i="181"/>
  <c r="AX1160" i="181" s="1"/>
  <c r="Z1160" i="181"/>
  <c r="AW1160" i="181" s="1"/>
  <c r="Y1160" i="181"/>
  <c r="AV1160" i="181" s="1"/>
  <c r="B1160" i="181"/>
  <c r="AO1159" i="181"/>
  <c r="AN1159" i="181"/>
  <c r="AK1159" i="181"/>
  <c r="AJ1159" i="181"/>
  <c r="AI1159" i="181"/>
  <c r="AE1159" i="181"/>
  <c r="AZ1159" i="181" s="1"/>
  <c r="AD1159" i="181"/>
  <c r="AY1159" i="181" s="1"/>
  <c r="AA1159" i="181"/>
  <c r="AX1159" i="181"/>
  <c r="Z1159" i="181"/>
  <c r="AW1159" i="181" s="1"/>
  <c r="Y1159" i="181"/>
  <c r="AV1159" i="181" s="1"/>
  <c r="B1159" i="181"/>
  <c r="BD1158" i="181"/>
  <c r="AP1158" i="181"/>
  <c r="AO1158" i="181"/>
  <c r="AN1158" i="181"/>
  <c r="AJ1158" i="181"/>
  <c r="AI1158" i="181"/>
  <c r="AF1158" i="181"/>
  <c r="BA1158" i="181"/>
  <c r="AE1158" i="181"/>
  <c r="AD1158" i="181"/>
  <c r="AY1158" i="181" s="1"/>
  <c r="Z1158" i="181"/>
  <c r="AW1158" i="181" s="1"/>
  <c r="Y1158" i="181"/>
  <c r="AV1158" i="181"/>
  <c r="B1158" i="181"/>
  <c r="BD1157" i="181"/>
  <c r="AP1157" i="181"/>
  <c r="AO1157" i="181"/>
  <c r="AN1157" i="181"/>
  <c r="AQ1157" i="181" s="1"/>
  <c r="AJ1157" i="181"/>
  <c r="AI1157" i="181"/>
  <c r="AF1157" i="181"/>
  <c r="BA1157" i="181" s="1"/>
  <c r="AE1157" i="181"/>
  <c r="AD1157" i="181"/>
  <c r="AY1157" i="181" s="1"/>
  <c r="AA1157" i="181"/>
  <c r="AX1157" i="181" s="1"/>
  <c r="Z1157" i="181"/>
  <c r="AW1157" i="181"/>
  <c r="Y1157" i="181"/>
  <c r="AV1157" i="181" s="1"/>
  <c r="V1157" i="181"/>
  <c r="AK1157" i="181" s="1"/>
  <c r="B1157" i="181"/>
  <c r="AP1156" i="181"/>
  <c r="AO1156" i="181"/>
  <c r="AN1156" i="181"/>
  <c r="AJ1156" i="181"/>
  <c r="AI1156" i="181"/>
  <c r="AF1156" i="181"/>
  <c r="BA1156" i="181" s="1"/>
  <c r="AE1156" i="181"/>
  <c r="AD1156" i="181"/>
  <c r="AY1156" i="181" s="1"/>
  <c r="Z1156" i="181"/>
  <c r="AW1156" i="181" s="1"/>
  <c r="Y1156" i="181"/>
  <c r="AV1156" i="181" s="1"/>
  <c r="B1156" i="181"/>
  <c r="AV1155" i="181"/>
  <c r="AP1155" i="181"/>
  <c r="AO1155" i="181"/>
  <c r="AN1155" i="181"/>
  <c r="AJ1155" i="181"/>
  <c r="AI1155" i="181"/>
  <c r="AF1155" i="181"/>
  <c r="BA1155" i="181" s="1"/>
  <c r="AE1155" i="181"/>
  <c r="AZ1155" i="181" s="1"/>
  <c r="AD1155" i="181"/>
  <c r="AY1155" i="181" s="1"/>
  <c r="Z1155" i="181"/>
  <c r="AW1155" i="181" s="1"/>
  <c r="Y1155" i="181"/>
  <c r="B1155" i="181"/>
  <c r="BD1154" i="181"/>
  <c r="AP1154" i="181"/>
  <c r="AO1154" i="181"/>
  <c r="AN1154" i="181"/>
  <c r="AJ1154" i="181"/>
  <c r="AI1154" i="181"/>
  <c r="AF1154" i="181"/>
  <c r="BA1154" i="181" s="1"/>
  <c r="AE1154" i="181"/>
  <c r="AD1154" i="181"/>
  <c r="Z1154" i="181"/>
  <c r="AW1154" i="181" s="1"/>
  <c r="Y1154" i="181"/>
  <c r="AV1154" i="181" s="1"/>
  <c r="AA1154" i="181"/>
  <c r="B1154" i="181"/>
  <c r="U1153" i="181"/>
  <c r="S1153" i="181"/>
  <c r="R1153" i="181"/>
  <c r="Q1153" i="181"/>
  <c r="P1153" i="181"/>
  <c r="O1153" i="181"/>
  <c r="N1153" i="181"/>
  <c r="M1153" i="181"/>
  <c r="L1153" i="181"/>
  <c r="K1153" i="181"/>
  <c r="J1153" i="181"/>
  <c r="I1153" i="181"/>
  <c r="H1153" i="181"/>
  <c r="B1153" i="181"/>
  <c r="AO1152" i="181"/>
  <c r="AN1152" i="181"/>
  <c r="AK1152" i="181"/>
  <c r="AJ1152" i="181"/>
  <c r="AI1152" i="181"/>
  <c r="AF1152" i="181"/>
  <c r="BA1152" i="181" s="1"/>
  <c r="AE1152" i="181"/>
  <c r="AD1152" i="181"/>
  <c r="AY1152" i="181" s="1"/>
  <c r="AA1152" i="181"/>
  <c r="AX1152" i="181" s="1"/>
  <c r="Z1152" i="181"/>
  <c r="AW1152" i="181"/>
  <c r="Y1152" i="181"/>
  <c r="AV1152" i="181" s="1"/>
  <c r="V1152" i="181"/>
  <c r="BD1152" i="181"/>
  <c r="B1152" i="181"/>
  <c r="AO1151" i="181"/>
  <c r="AN1151" i="181"/>
  <c r="AK1151" i="181"/>
  <c r="AJ1151" i="181"/>
  <c r="AI1151" i="181"/>
  <c r="AF1151" i="181"/>
  <c r="BA1151" i="181" s="1"/>
  <c r="AE1151" i="181"/>
  <c r="AZ1151" i="181" s="1"/>
  <c r="AD1151" i="181"/>
  <c r="AA1151" i="181"/>
  <c r="AX1151" i="181" s="1"/>
  <c r="Z1151" i="181"/>
  <c r="Y1151" i="181"/>
  <c r="AV1151" i="181" s="1"/>
  <c r="V1151" i="181"/>
  <c r="AP1151" i="181" s="1"/>
  <c r="BD1151" i="181"/>
  <c r="B1151" i="181"/>
  <c r="BD1150" i="181"/>
  <c r="AO1150" i="181"/>
  <c r="AN1150" i="181"/>
  <c r="AK1150" i="181"/>
  <c r="AJ1150" i="181"/>
  <c r="AI1150" i="181"/>
  <c r="AF1150" i="181"/>
  <c r="BA1150" i="181"/>
  <c r="AE1150" i="181"/>
  <c r="AZ1150" i="181" s="1"/>
  <c r="AD1150" i="181"/>
  <c r="AY1150" i="181" s="1"/>
  <c r="AA1150" i="181"/>
  <c r="AX1150" i="181" s="1"/>
  <c r="Z1150" i="181"/>
  <c r="AW1150" i="181" s="1"/>
  <c r="Y1150" i="181"/>
  <c r="AB1150" i="181" s="1"/>
  <c r="V1150" i="181"/>
  <c r="B1150" i="181"/>
  <c r="BD1149" i="181"/>
  <c r="AO1149" i="181"/>
  <c r="AN1149" i="181"/>
  <c r="AK1149" i="181"/>
  <c r="AJ1149" i="181"/>
  <c r="AI1149" i="181"/>
  <c r="AF1149" i="181"/>
  <c r="BA1149" i="181"/>
  <c r="AE1149" i="181"/>
  <c r="AZ1149" i="181"/>
  <c r="AD1149" i="181"/>
  <c r="AA1149" i="181"/>
  <c r="AX1149" i="181" s="1"/>
  <c r="Z1149" i="181"/>
  <c r="AW1149" i="181" s="1"/>
  <c r="Y1149" i="181"/>
  <c r="AV1149" i="181" s="1"/>
  <c r="V1149" i="181"/>
  <c r="B1149" i="181"/>
  <c r="AO1148" i="181"/>
  <c r="AN1148" i="181"/>
  <c r="AK1148" i="181"/>
  <c r="AJ1148" i="181"/>
  <c r="AI1148" i="181"/>
  <c r="AF1148" i="181"/>
  <c r="BA1148" i="181"/>
  <c r="AE1148" i="181"/>
  <c r="AZ1148" i="181"/>
  <c r="AD1148" i="181"/>
  <c r="AY1148" i="181" s="1"/>
  <c r="AA1148" i="181"/>
  <c r="AX1148" i="181" s="1"/>
  <c r="Z1148" i="181"/>
  <c r="AW1148" i="181" s="1"/>
  <c r="Y1148" i="181"/>
  <c r="V1148" i="181"/>
  <c r="BD1148" i="181"/>
  <c r="B1148" i="181"/>
  <c r="AO1147" i="181"/>
  <c r="AN1147" i="181"/>
  <c r="AK1147" i="181"/>
  <c r="AJ1147" i="181"/>
  <c r="AI1147" i="181"/>
  <c r="AF1147" i="181"/>
  <c r="BA1147" i="181"/>
  <c r="AE1147" i="181"/>
  <c r="AZ1147" i="181" s="1"/>
  <c r="AD1147" i="181"/>
  <c r="AA1147" i="181"/>
  <c r="AX1147" i="181"/>
  <c r="Z1147" i="181"/>
  <c r="AW1147" i="181"/>
  <c r="Y1147" i="181"/>
  <c r="AV1147" i="181"/>
  <c r="V1147" i="181"/>
  <c r="BD1147" i="181"/>
  <c r="B1147" i="181"/>
  <c r="BD1146" i="181"/>
  <c r="AO1146" i="181"/>
  <c r="AN1146" i="181"/>
  <c r="AK1146" i="181"/>
  <c r="AJ1146" i="181"/>
  <c r="AI1146" i="181"/>
  <c r="AF1146" i="181"/>
  <c r="BA1146" i="181" s="1"/>
  <c r="AE1146" i="181"/>
  <c r="AZ1146" i="181" s="1"/>
  <c r="AD1146" i="181"/>
  <c r="AY1146" i="181" s="1"/>
  <c r="AA1146" i="181"/>
  <c r="AX1146" i="181" s="1"/>
  <c r="Z1146" i="181"/>
  <c r="AW1146" i="181" s="1"/>
  <c r="Y1146" i="181"/>
  <c r="V1146" i="181"/>
  <c r="B1146" i="181"/>
  <c r="AO1145" i="181"/>
  <c r="AN1145" i="181"/>
  <c r="AK1145" i="181"/>
  <c r="AJ1145" i="181"/>
  <c r="AI1145" i="181"/>
  <c r="AE1145" i="181"/>
  <c r="AD1145" i="181"/>
  <c r="AY1145" i="181" s="1"/>
  <c r="AA1145" i="181"/>
  <c r="AX1145" i="181" s="1"/>
  <c r="Z1145" i="181"/>
  <c r="AW1145" i="181" s="1"/>
  <c r="Y1145" i="181"/>
  <c r="AV1145" i="181" s="1"/>
  <c r="B1145" i="181"/>
  <c r="AO1144" i="181"/>
  <c r="AN1144" i="181"/>
  <c r="AK1144" i="181"/>
  <c r="AJ1144" i="181"/>
  <c r="AI1144" i="181"/>
  <c r="AF1144" i="181"/>
  <c r="BA1144" i="181" s="1"/>
  <c r="AE1144" i="181"/>
  <c r="AZ1144" i="181" s="1"/>
  <c r="AD1144" i="181"/>
  <c r="AA1144" i="181"/>
  <c r="AX1144" i="181" s="1"/>
  <c r="Z1144" i="181"/>
  <c r="Y1144" i="181"/>
  <c r="AV1144" i="181" s="1"/>
  <c r="V1144" i="181"/>
  <c r="BD1144" i="181"/>
  <c r="B1144" i="181"/>
  <c r="AP1143" i="181"/>
  <c r="AO1143" i="181"/>
  <c r="AN1143" i="181"/>
  <c r="AK1143" i="181"/>
  <c r="AJ1143" i="181"/>
  <c r="AF1143" i="181"/>
  <c r="BA1143" i="181" s="1"/>
  <c r="AE1143" i="181"/>
  <c r="AZ1143" i="181" s="1"/>
  <c r="AD1143" i="181"/>
  <c r="AA1143" i="181"/>
  <c r="AX1143" i="181" s="1"/>
  <c r="Z1143" i="181"/>
  <c r="Y1143" i="181"/>
  <c r="AV1143" i="181" s="1"/>
  <c r="V1143" i="181"/>
  <c r="BD1143" i="181"/>
  <c r="B1143" i="181"/>
  <c r="BD1142" i="181"/>
  <c r="AV1142" i="181"/>
  <c r="AO1142" i="181"/>
  <c r="AN1142" i="181"/>
  <c r="AK1142" i="181"/>
  <c r="AJ1142" i="181"/>
  <c r="AI1142" i="181"/>
  <c r="AF1142" i="181"/>
  <c r="BA1142" i="181" s="1"/>
  <c r="AE1142" i="181"/>
  <c r="AZ1142" i="181" s="1"/>
  <c r="AD1142" i="181"/>
  <c r="AY1142" i="181" s="1"/>
  <c r="AA1142" i="181"/>
  <c r="AX1142" i="181" s="1"/>
  <c r="Z1142" i="181"/>
  <c r="AW1142" i="181" s="1"/>
  <c r="Y1142" i="181"/>
  <c r="V1142" i="181"/>
  <c r="AP1142" i="181" s="1"/>
  <c r="B1142" i="181"/>
  <c r="BD1141" i="181"/>
  <c r="AO1141" i="181"/>
  <c r="AN1141" i="181"/>
  <c r="AK1141" i="181"/>
  <c r="AJ1141" i="181"/>
  <c r="AI1141" i="181"/>
  <c r="AF1141" i="181"/>
  <c r="BA1141" i="181" s="1"/>
  <c r="AE1141" i="181"/>
  <c r="AZ1141" i="181" s="1"/>
  <c r="AD1141" i="181"/>
  <c r="AY1141" i="181" s="1"/>
  <c r="AA1141" i="181"/>
  <c r="AX1141" i="181" s="1"/>
  <c r="Z1141" i="181"/>
  <c r="AW1141" i="181" s="1"/>
  <c r="Y1141" i="181"/>
  <c r="AV1141" i="181" s="1"/>
  <c r="V1141" i="181"/>
  <c r="AP1141" i="181" s="1"/>
  <c r="B1141" i="181"/>
  <c r="AO1140" i="181"/>
  <c r="AN1140" i="181"/>
  <c r="AK1140" i="181"/>
  <c r="AJ1140" i="181"/>
  <c r="AI1140" i="181"/>
  <c r="AF1140" i="181"/>
  <c r="BA1140" i="181"/>
  <c r="AE1140" i="181"/>
  <c r="AZ1140" i="181" s="1"/>
  <c r="AD1140" i="181"/>
  <c r="AA1140" i="181"/>
  <c r="AX1140" i="181" s="1"/>
  <c r="Z1140" i="181"/>
  <c r="AW1140" i="181" s="1"/>
  <c r="Y1140" i="181"/>
  <c r="V1140" i="181"/>
  <c r="BD1140" i="181"/>
  <c r="B1140" i="181"/>
  <c r="AP1139" i="181"/>
  <c r="AO1139" i="181"/>
  <c r="AK1139" i="181"/>
  <c r="AJ1139" i="181"/>
  <c r="AI1139" i="181"/>
  <c r="AF1139" i="181"/>
  <c r="BA1139" i="181" s="1"/>
  <c r="AE1139" i="181"/>
  <c r="AZ1139" i="181" s="1"/>
  <c r="AD1139" i="181"/>
  <c r="AA1139" i="181"/>
  <c r="AX1139" i="181" s="1"/>
  <c r="Z1139" i="181"/>
  <c r="Y1139" i="181"/>
  <c r="AV1139" i="181"/>
  <c r="V1139" i="181"/>
  <c r="AN1139" i="181"/>
  <c r="BD1139" i="181"/>
  <c r="B1139" i="181"/>
  <c r="BD1138" i="181"/>
  <c r="AP1138" i="181"/>
  <c r="AN1138" i="181"/>
  <c r="AK1138" i="181"/>
  <c r="AJ1138" i="181"/>
  <c r="AI1138" i="181"/>
  <c r="AF1138" i="181"/>
  <c r="BA1138" i="181" s="1"/>
  <c r="AD1138" i="181"/>
  <c r="AY1138" i="181" s="1"/>
  <c r="AA1138" i="181"/>
  <c r="AX1138" i="181"/>
  <c r="Z1138" i="181"/>
  <c r="AW1138" i="181"/>
  <c r="Y1138" i="181"/>
  <c r="AV1138" i="181" s="1"/>
  <c r="V1138" i="181"/>
  <c r="AE1138" i="181"/>
  <c r="AZ1138" i="181" s="1"/>
  <c r="B1138" i="181"/>
  <c r="AP1137" i="181"/>
  <c r="AO1137" i="181"/>
  <c r="AK1137" i="181"/>
  <c r="AJ1137" i="181"/>
  <c r="AI1137" i="181"/>
  <c r="AF1137" i="181"/>
  <c r="BA1137" i="181" s="1"/>
  <c r="AE1137" i="181"/>
  <c r="AZ1137" i="181" s="1"/>
  <c r="AA1137" i="181"/>
  <c r="AX1137" i="181" s="1"/>
  <c r="Z1137" i="181"/>
  <c r="AW1137" i="181" s="1"/>
  <c r="Y1137" i="181"/>
  <c r="AV1137" i="181" s="1"/>
  <c r="B1137" i="181"/>
  <c r="AP1136" i="181"/>
  <c r="AN1136" i="181"/>
  <c r="AK1136" i="181"/>
  <c r="AJ1136" i="181"/>
  <c r="AI1136" i="181"/>
  <c r="AF1136" i="181"/>
  <c r="BA1136" i="181" s="1"/>
  <c r="AD1136" i="181"/>
  <c r="AY1136" i="181" s="1"/>
  <c r="AA1136" i="181"/>
  <c r="AX1136" i="181"/>
  <c r="Z1136" i="181"/>
  <c r="Y1136" i="181"/>
  <c r="AV1136" i="181" s="1"/>
  <c r="V1136" i="181"/>
  <c r="BD1136" i="181"/>
  <c r="B1136" i="181"/>
  <c r="AP1135" i="181"/>
  <c r="AO1135" i="181"/>
  <c r="AK1135" i="181"/>
  <c r="AJ1135" i="181"/>
  <c r="AI1135" i="181"/>
  <c r="AF1135" i="181"/>
  <c r="BA1135" i="181" s="1"/>
  <c r="AE1135" i="181"/>
  <c r="AZ1135" i="181" s="1"/>
  <c r="AD1135" i="181"/>
  <c r="AA1135" i="181"/>
  <c r="Z1135" i="181"/>
  <c r="AW1135" i="181" s="1"/>
  <c r="Y1135" i="181"/>
  <c r="AV1135" i="181" s="1"/>
  <c r="V1135" i="181"/>
  <c r="AN1135" i="181" s="1"/>
  <c r="BD1135" i="181"/>
  <c r="B1135" i="181"/>
  <c r="BD1134" i="181"/>
  <c r="AP1134" i="181"/>
  <c r="AO1134" i="181"/>
  <c r="AN1134" i="181"/>
  <c r="AK1134" i="181"/>
  <c r="AJ1134" i="181"/>
  <c r="AF1134" i="181"/>
  <c r="BA1134" i="181" s="1"/>
  <c r="AE1134" i="181"/>
  <c r="AZ1134" i="181" s="1"/>
  <c r="AD1134" i="181"/>
  <c r="AY1134" i="181" s="1"/>
  <c r="AA1134" i="181"/>
  <c r="AX1134" i="181" s="1"/>
  <c r="Z1134" i="181"/>
  <c r="AW1134" i="181" s="1"/>
  <c r="V1134" i="181"/>
  <c r="B1134" i="181"/>
  <c r="BD1133" i="181"/>
  <c r="AO1133" i="181"/>
  <c r="AN1133" i="181"/>
  <c r="AK1133" i="181"/>
  <c r="AJ1133" i="181"/>
  <c r="AI1133" i="181"/>
  <c r="AF1133" i="181"/>
  <c r="BA1133" i="181" s="1"/>
  <c r="AE1133" i="181"/>
  <c r="AD1133" i="181"/>
  <c r="AA1133" i="181"/>
  <c r="AX1133" i="181" s="1"/>
  <c r="Z1133" i="181"/>
  <c r="AW1133" i="181" s="1"/>
  <c r="Y1133" i="181"/>
  <c r="AV1133" i="181"/>
  <c r="V1133" i="181"/>
  <c r="AP1133" i="181" s="1"/>
  <c r="B1133" i="181"/>
  <c r="AO1132" i="181"/>
  <c r="AN1132" i="181"/>
  <c r="AK1132" i="181"/>
  <c r="AJ1132" i="181"/>
  <c r="AI1132" i="181"/>
  <c r="AF1132" i="181"/>
  <c r="BA1132" i="181" s="1"/>
  <c r="AE1132" i="181"/>
  <c r="AZ1132" i="181" s="1"/>
  <c r="AD1132" i="181"/>
  <c r="AA1132" i="181"/>
  <c r="AX1132" i="181"/>
  <c r="Z1132" i="181"/>
  <c r="AW1132" i="181" s="1"/>
  <c r="Y1132" i="181"/>
  <c r="AV1132" i="181" s="1"/>
  <c r="V1132" i="181"/>
  <c r="BD1132" i="181"/>
  <c r="B1132" i="181"/>
  <c r="AW1131" i="181"/>
  <c r="AO1131" i="181"/>
  <c r="AQ1131" i="181" s="1"/>
  <c r="AR1131" i="181" s="1"/>
  <c r="AN1131" i="181"/>
  <c r="AK1131" i="181"/>
  <c r="AJ1131" i="181"/>
  <c r="AI1131" i="181"/>
  <c r="AF1131" i="181"/>
  <c r="BA1131" i="181" s="1"/>
  <c r="AE1131" i="181"/>
  <c r="AZ1131" i="181" s="1"/>
  <c r="AD1131" i="181"/>
  <c r="AA1131" i="181"/>
  <c r="Z1131" i="181"/>
  <c r="Y1131" i="181"/>
  <c r="AV1131" i="181" s="1"/>
  <c r="V1131" i="181"/>
  <c r="BD1131" i="181"/>
  <c r="B1131" i="181"/>
  <c r="BD1130" i="181"/>
  <c r="AO1130" i="181"/>
  <c r="AN1130" i="181"/>
  <c r="AQ1130" i="181" s="1"/>
  <c r="AR1130" i="181" s="1"/>
  <c r="AK1130" i="181"/>
  <c r="AJ1130" i="181"/>
  <c r="AI1130" i="181"/>
  <c r="AF1130" i="181"/>
  <c r="BA1130" i="181"/>
  <c r="AE1130" i="181"/>
  <c r="AZ1130" i="181" s="1"/>
  <c r="AD1130" i="181"/>
  <c r="AY1130" i="181" s="1"/>
  <c r="AA1130" i="181"/>
  <c r="AX1130" i="181" s="1"/>
  <c r="Z1130" i="181"/>
  <c r="AW1130" i="181" s="1"/>
  <c r="Y1130" i="181"/>
  <c r="V1130" i="181"/>
  <c r="AP1130" i="181" s="1"/>
  <c r="B1130" i="181"/>
  <c r="AP1129" i="181"/>
  <c r="AO1129" i="181"/>
  <c r="AK1129" i="181"/>
  <c r="AJ1129" i="181"/>
  <c r="AI1129" i="181"/>
  <c r="AF1129" i="181"/>
  <c r="BA1129" i="181" s="1"/>
  <c r="AE1129" i="181"/>
  <c r="AZ1129" i="181" s="1"/>
  <c r="AA1129" i="181"/>
  <c r="AX1129" i="181" s="1"/>
  <c r="Z1129" i="181"/>
  <c r="AW1129" i="181" s="1"/>
  <c r="Y1129" i="181"/>
  <c r="B1129" i="181"/>
  <c r="AP1128" i="181"/>
  <c r="AO1128" i="181"/>
  <c r="AK1128" i="181"/>
  <c r="AJ1128" i="181"/>
  <c r="AI1128" i="181"/>
  <c r="AF1128" i="181"/>
  <c r="BA1128" i="181"/>
  <c r="AE1128" i="181"/>
  <c r="AZ1128" i="181" s="1"/>
  <c r="AD1128" i="181"/>
  <c r="AY1128" i="181" s="1"/>
  <c r="AA1128" i="181"/>
  <c r="AX1128" i="181" s="1"/>
  <c r="Z1128" i="181"/>
  <c r="AW1128" i="181" s="1"/>
  <c r="Y1128" i="181"/>
  <c r="AV1128" i="181"/>
  <c r="B1128" i="181"/>
  <c r="AK1127" i="181"/>
  <c r="AJ1127" i="181"/>
  <c r="AI1127" i="181"/>
  <c r="AF1127" i="181"/>
  <c r="BA1127" i="181" s="1"/>
  <c r="AA1127" i="181"/>
  <c r="AX1127" i="181" s="1"/>
  <c r="Z1127" i="181"/>
  <c r="AW1127" i="181" s="1"/>
  <c r="Y1127" i="181"/>
  <c r="AV1127" i="181" s="1"/>
  <c r="V1127" i="181"/>
  <c r="AP1127" i="181" s="1"/>
  <c r="B1127" i="181"/>
  <c r="BD1126" i="181"/>
  <c r="AO1126" i="181"/>
  <c r="AQ1126" i="181" s="1"/>
  <c r="AN1126" i="181"/>
  <c r="AK1126" i="181"/>
  <c r="AJ1126" i="181"/>
  <c r="AI1126" i="181"/>
  <c r="AF1126" i="181"/>
  <c r="BA1126" i="181" s="1"/>
  <c r="AE1126" i="181"/>
  <c r="AZ1126" i="181" s="1"/>
  <c r="AD1126" i="181"/>
  <c r="AY1126" i="181" s="1"/>
  <c r="AA1126" i="181"/>
  <c r="AX1126" i="181" s="1"/>
  <c r="Z1126" i="181"/>
  <c r="AW1126" i="181" s="1"/>
  <c r="Y1126" i="181"/>
  <c r="AV1126" i="181"/>
  <c r="V1126" i="181"/>
  <c r="AP1126" i="181" s="1"/>
  <c r="B1126" i="181"/>
  <c r="BD1125" i="181"/>
  <c r="AP1125" i="181"/>
  <c r="AO1125" i="181"/>
  <c r="AQ1125" i="181" s="1"/>
  <c r="AN1125" i="181"/>
  <c r="AK1125" i="181"/>
  <c r="AJ1125" i="181"/>
  <c r="AF1125" i="181"/>
  <c r="BA1125" i="181" s="1"/>
  <c r="AE1125" i="181"/>
  <c r="AZ1125" i="181" s="1"/>
  <c r="AD1125" i="181"/>
  <c r="AA1125" i="181"/>
  <c r="AX1125" i="181"/>
  <c r="Z1125" i="181"/>
  <c r="AW1125" i="181" s="1"/>
  <c r="Y1125" i="181"/>
  <c r="V1125" i="181"/>
  <c r="B1125" i="181"/>
  <c r="AP1124" i="181"/>
  <c r="AO1124" i="181"/>
  <c r="AK1124" i="181"/>
  <c r="AJ1124" i="181"/>
  <c r="AI1124" i="181"/>
  <c r="AF1124" i="181"/>
  <c r="BA1124" i="181" s="1"/>
  <c r="AE1124" i="181"/>
  <c r="AZ1124" i="181" s="1"/>
  <c r="AA1124" i="181"/>
  <c r="AX1124" i="181" s="1"/>
  <c r="Z1124" i="181"/>
  <c r="AW1124" i="181" s="1"/>
  <c r="Y1124" i="181"/>
  <c r="AV1124" i="181"/>
  <c r="B1124" i="181"/>
  <c r="AO1123" i="181"/>
  <c r="AN1123" i="181"/>
  <c r="AK1123" i="181"/>
  <c r="AJ1123" i="181"/>
  <c r="AI1123" i="181"/>
  <c r="AE1123" i="181"/>
  <c r="AZ1123" i="181" s="1"/>
  <c r="AD1123" i="181"/>
  <c r="AA1123" i="181"/>
  <c r="AX1123" i="181"/>
  <c r="Z1123" i="181"/>
  <c r="Y1123" i="181"/>
  <c r="AV1123" i="181" s="1"/>
  <c r="AF1123" i="181"/>
  <c r="BA1123" i="181" s="1"/>
  <c r="B1123" i="181"/>
  <c r="BD1122" i="181"/>
  <c r="AO1122" i="181"/>
  <c r="AN1122" i="181"/>
  <c r="AQ1122" i="181" s="1"/>
  <c r="AK1122" i="181"/>
  <c r="AJ1122" i="181"/>
  <c r="AI1122" i="181"/>
  <c r="AF1122" i="181"/>
  <c r="BA1122" i="181" s="1"/>
  <c r="AE1122" i="181"/>
  <c r="AZ1122" i="181" s="1"/>
  <c r="AD1122" i="181"/>
  <c r="AY1122" i="181" s="1"/>
  <c r="AA1122" i="181"/>
  <c r="AX1122" i="181" s="1"/>
  <c r="Z1122" i="181"/>
  <c r="AW1122" i="181" s="1"/>
  <c r="Y1122" i="181"/>
  <c r="AV1122" i="181" s="1"/>
  <c r="V1122" i="181"/>
  <c r="AP1122" i="181" s="1"/>
  <c r="B1122" i="181"/>
  <c r="AO1121" i="181"/>
  <c r="AN1121" i="181"/>
  <c r="AK1121" i="181"/>
  <c r="AJ1121" i="181"/>
  <c r="AI1121" i="181"/>
  <c r="AE1121" i="181"/>
  <c r="AZ1121" i="181" s="1"/>
  <c r="AD1121" i="181"/>
  <c r="AY1121" i="181" s="1"/>
  <c r="AA1121" i="181"/>
  <c r="AX1121" i="181" s="1"/>
  <c r="Z1121" i="181"/>
  <c r="AW1121" i="181"/>
  <c r="Y1121" i="181"/>
  <c r="B1121" i="181"/>
  <c r="AP1120" i="181"/>
  <c r="AO1120" i="181"/>
  <c r="AN1120" i="181"/>
  <c r="AK1120" i="181"/>
  <c r="AJ1120" i="181"/>
  <c r="AF1120" i="181"/>
  <c r="BA1120" i="181" s="1"/>
  <c r="AE1120" i="181"/>
  <c r="AZ1120" i="181" s="1"/>
  <c r="AD1120" i="181"/>
  <c r="AY1120" i="181" s="1"/>
  <c r="AA1120" i="181"/>
  <c r="AX1120" i="181" s="1"/>
  <c r="Z1120" i="181"/>
  <c r="AW1120" i="181" s="1"/>
  <c r="V1120" i="181"/>
  <c r="AI1120" i="181" s="1"/>
  <c r="B1120" i="181"/>
  <c r="AP1119" i="181"/>
  <c r="AO1119" i="181"/>
  <c r="AN1119" i="181"/>
  <c r="AK1119" i="181"/>
  <c r="AJ1119" i="181"/>
  <c r="AF1119" i="181"/>
  <c r="BA1119" i="181" s="1"/>
  <c r="AE1119" i="181"/>
  <c r="AZ1119" i="181" s="1"/>
  <c r="AD1119" i="181"/>
  <c r="AA1119" i="181"/>
  <c r="AX1119" i="181"/>
  <c r="Z1119" i="181"/>
  <c r="Y1119" i="181"/>
  <c r="AV1119" i="181" s="1"/>
  <c r="V1119" i="181"/>
  <c r="B1119" i="181"/>
  <c r="BD1118" i="181"/>
  <c r="AO1118" i="181"/>
  <c r="AN1118" i="181"/>
  <c r="AK1118" i="181"/>
  <c r="AJ1118" i="181"/>
  <c r="AI1118" i="181"/>
  <c r="AF1118" i="181"/>
  <c r="BA1118" i="181" s="1"/>
  <c r="AE1118" i="181"/>
  <c r="AZ1118" i="181"/>
  <c r="AD1118" i="181"/>
  <c r="AY1118" i="181" s="1"/>
  <c r="AA1118" i="181"/>
  <c r="AX1118" i="181" s="1"/>
  <c r="Z1118" i="181"/>
  <c r="Y1118" i="181"/>
  <c r="AV1118" i="181"/>
  <c r="V1118" i="181"/>
  <c r="AP1118" i="181"/>
  <c r="B1118" i="181"/>
  <c r="BD1117" i="181"/>
  <c r="AP1117" i="181"/>
  <c r="AO1117" i="181"/>
  <c r="AN1117" i="181"/>
  <c r="AK1117" i="181"/>
  <c r="AJ1117" i="181"/>
  <c r="AF1117" i="181"/>
  <c r="BA1117" i="181"/>
  <c r="AE1117" i="181"/>
  <c r="AZ1117" i="181" s="1"/>
  <c r="AD1117" i="181"/>
  <c r="AA1117" i="181"/>
  <c r="AX1117" i="181" s="1"/>
  <c r="Z1117" i="181"/>
  <c r="AW1117" i="181" s="1"/>
  <c r="Y1117" i="181"/>
  <c r="V1117" i="181"/>
  <c r="B1117" i="181"/>
  <c r="AO1116" i="181"/>
  <c r="AN1116" i="181"/>
  <c r="AK1116" i="181"/>
  <c r="AJ1116" i="181"/>
  <c r="AI1116" i="181"/>
  <c r="AE1116" i="181"/>
  <c r="AZ1116" i="181" s="1"/>
  <c r="AD1116" i="181"/>
  <c r="AY1116" i="181" s="1"/>
  <c r="AA1116" i="181"/>
  <c r="AX1116" i="181"/>
  <c r="Z1116" i="181"/>
  <c r="AW1116" i="181" s="1"/>
  <c r="Y1116" i="181"/>
  <c r="AV1116" i="181" s="1"/>
  <c r="V1116" i="181"/>
  <c r="AP1116" i="181" s="1"/>
  <c r="BD1116" i="181"/>
  <c r="B1116" i="181"/>
  <c r="AO1115" i="181"/>
  <c r="AN1115" i="181"/>
  <c r="AK1115" i="181"/>
  <c r="AJ1115" i="181"/>
  <c r="AI1115" i="181"/>
  <c r="AE1115" i="181"/>
  <c r="AZ1115" i="181" s="1"/>
  <c r="AD1115" i="181"/>
  <c r="AY1115" i="181" s="1"/>
  <c r="AA1115" i="181"/>
  <c r="AX1115" i="181" s="1"/>
  <c r="Z1115" i="181"/>
  <c r="AW1115" i="181"/>
  <c r="Y1115" i="181"/>
  <c r="AF1115" i="181"/>
  <c r="B1115" i="181"/>
  <c r="BD1114" i="181"/>
  <c r="AO1114" i="181"/>
  <c r="AN1114" i="181"/>
  <c r="AK1114" i="181"/>
  <c r="AJ1114" i="181"/>
  <c r="AI1114" i="181"/>
  <c r="AE1114" i="181"/>
  <c r="AZ1114" i="181" s="1"/>
  <c r="AD1114" i="181"/>
  <c r="AY1114" i="181" s="1"/>
  <c r="AA1114" i="181"/>
  <c r="AX1114" i="181" s="1"/>
  <c r="Z1114" i="181"/>
  <c r="AW1114" i="181" s="1"/>
  <c r="Y1114" i="181"/>
  <c r="AV1114" i="181"/>
  <c r="V1114" i="181"/>
  <c r="AP1114" i="181" s="1"/>
  <c r="B1114" i="181"/>
  <c r="AO1113" i="181"/>
  <c r="AN1113" i="181"/>
  <c r="AK1113" i="181"/>
  <c r="AJ1113" i="181"/>
  <c r="AI1113" i="181"/>
  <c r="AE1113" i="181"/>
  <c r="AZ1113" i="181" s="1"/>
  <c r="AD1113" i="181"/>
  <c r="AY1113" i="181" s="1"/>
  <c r="AA1113" i="181"/>
  <c r="AX1113" i="181" s="1"/>
  <c r="Z1113" i="181"/>
  <c r="AW1113" i="181"/>
  <c r="Y1113" i="181"/>
  <c r="AV1113" i="181" s="1"/>
  <c r="B1113" i="181"/>
  <c r="AO1112" i="181"/>
  <c r="AN1112" i="181"/>
  <c r="AQ1112" i="181" s="1"/>
  <c r="AK1112" i="181"/>
  <c r="AJ1112" i="181"/>
  <c r="AI1112" i="181"/>
  <c r="AE1112" i="181"/>
  <c r="AZ1112" i="181" s="1"/>
  <c r="AD1112" i="181"/>
  <c r="AA1112" i="181"/>
  <c r="AX1112" i="181"/>
  <c r="Z1112" i="181"/>
  <c r="AW1112" i="181" s="1"/>
  <c r="Y1112" i="181"/>
  <c r="AV1112" i="181"/>
  <c r="V1112" i="181"/>
  <c r="AP1112" i="181" s="1"/>
  <c r="B1112" i="181"/>
  <c r="AO1111" i="181"/>
  <c r="AN1111" i="181"/>
  <c r="AK1111" i="181"/>
  <c r="AJ1111" i="181"/>
  <c r="AI1111" i="181"/>
  <c r="AE1111" i="181"/>
  <c r="AZ1111" i="181" s="1"/>
  <c r="AD1111" i="181"/>
  <c r="AY1111" i="181" s="1"/>
  <c r="AA1111" i="181"/>
  <c r="AX1111" i="181"/>
  <c r="Z1111" i="181"/>
  <c r="AW1111" i="181" s="1"/>
  <c r="Y1111" i="181"/>
  <c r="AV1111" i="181" s="1"/>
  <c r="AF1111" i="181"/>
  <c r="B1111" i="181"/>
  <c r="AO1110" i="181"/>
  <c r="AN1110" i="181"/>
  <c r="AK1110" i="181"/>
  <c r="AJ1110" i="181"/>
  <c r="AI1110" i="181"/>
  <c r="AE1110" i="181"/>
  <c r="AD1110" i="181"/>
  <c r="AY1110" i="181" s="1"/>
  <c r="AA1110" i="181"/>
  <c r="AX1110" i="181"/>
  <c r="Z1110" i="181"/>
  <c r="AW1110" i="181"/>
  <c r="Y1110" i="181"/>
  <c r="AV1110" i="181" s="1"/>
  <c r="BD1110" i="181"/>
  <c r="B1110" i="181"/>
  <c r="BD1109" i="181"/>
  <c r="AO1109" i="181"/>
  <c r="AN1109" i="181"/>
  <c r="AK1109" i="181"/>
  <c r="AJ1109" i="181"/>
  <c r="AI1109" i="181"/>
  <c r="AF1109" i="181"/>
  <c r="BA1109" i="181" s="1"/>
  <c r="AE1109" i="181"/>
  <c r="AZ1109" i="181" s="1"/>
  <c r="AD1109" i="181"/>
  <c r="AY1109" i="181" s="1"/>
  <c r="AA1109" i="181"/>
  <c r="AX1109" i="181" s="1"/>
  <c r="Z1109" i="181"/>
  <c r="AW1109" i="181"/>
  <c r="Y1109" i="181"/>
  <c r="AV1109" i="181" s="1"/>
  <c r="V1109" i="181"/>
  <c r="B1109" i="181"/>
  <c r="AO1108" i="181"/>
  <c r="AN1108" i="181"/>
  <c r="AK1108" i="181"/>
  <c r="AJ1108" i="181"/>
  <c r="AI1108" i="181"/>
  <c r="AE1108" i="181"/>
  <c r="AZ1108" i="181" s="1"/>
  <c r="AD1108" i="181"/>
  <c r="AY1108" i="181" s="1"/>
  <c r="AA1108" i="181"/>
  <c r="AX1108" i="181"/>
  <c r="Z1108" i="181"/>
  <c r="AW1108" i="181" s="1"/>
  <c r="Y1108" i="181"/>
  <c r="AV1108" i="181"/>
  <c r="B1108" i="181"/>
  <c r="AO1107" i="181"/>
  <c r="AN1107" i="181"/>
  <c r="AK1107" i="181"/>
  <c r="AJ1107" i="181"/>
  <c r="AI1107" i="181"/>
  <c r="AE1107" i="181"/>
  <c r="AZ1107" i="181"/>
  <c r="AD1107" i="181"/>
  <c r="AY1107" i="181" s="1"/>
  <c r="AA1107" i="181"/>
  <c r="AX1107" i="181" s="1"/>
  <c r="Z1107" i="181"/>
  <c r="AW1107" i="181" s="1"/>
  <c r="Y1107" i="181"/>
  <c r="AF1107" i="181"/>
  <c r="BA1107" i="181" s="1"/>
  <c r="B1107" i="181"/>
  <c r="AO1106" i="181"/>
  <c r="AN1106" i="181"/>
  <c r="AK1106" i="181"/>
  <c r="AJ1106" i="181"/>
  <c r="AI1106" i="181"/>
  <c r="AE1106" i="181"/>
  <c r="AD1106" i="181"/>
  <c r="AY1106" i="181" s="1"/>
  <c r="AA1106" i="181"/>
  <c r="AX1106" i="181"/>
  <c r="Z1106" i="181"/>
  <c r="AW1106" i="181" s="1"/>
  <c r="Y1106" i="181"/>
  <c r="AV1106" i="181" s="1"/>
  <c r="BD1106" i="181"/>
  <c r="B1106" i="181"/>
  <c r="AO1105" i="181"/>
  <c r="AN1105" i="181"/>
  <c r="AK1105" i="181"/>
  <c r="AJ1105" i="181"/>
  <c r="AI1105" i="181"/>
  <c r="AE1105" i="181"/>
  <c r="AZ1105" i="181" s="1"/>
  <c r="AD1105" i="181"/>
  <c r="AA1105" i="181"/>
  <c r="AX1105" i="181"/>
  <c r="Z1105" i="181"/>
  <c r="AW1105" i="181" s="1"/>
  <c r="Y1105" i="181"/>
  <c r="AV1105" i="181" s="1"/>
  <c r="B1105" i="181"/>
  <c r="AP1104" i="181"/>
  <c r="AO1104" i="181"/>
  <c r="AN1104" i="181"/>
  <c r="AK1104" i="181"/>
  <c r="AJ1104" i="181"/>
  <c r="AF1104" i="181"/>
  <c r="BA1104" i="181" s="1"/>
  <c r="AE1104" i="181"/>
  <c r="AD1104" i="181"/>
  <c r="AA1104" i="181"/>
  <c r="AX1104" i="181" s="1"/>
  <c r="Z1104" i="181"/>
  <c r="AW1104" i="181" s="1"/>
  <c r="B1104" i="181"/>
  <c r="AP1103" i="181"/>
  <c r="AO1103" i="181"/>
  <c r="AN1103" i="181"/>
  <c r="AK1103" i="181"/>
  <c r="AJ1103" i="181"/>
  <c r="AF1103" i="181"/>
  <c r="BA1103" i="181" s="1"/>
  <c r="AE1103" i="181"/>
  <c r="AD1103" i="181"/>
  <c r="AY1103" i="181" s="1"/>
  <c r="AA1103" i="181"/>
  <c r="AX1103" i="181" s="1"/>
  <c r="Z1103" i="181"/>
  <c r="AW1103" i="181" s="1"/>
  <c r="Y1103" i="181"/>
  <c r="AV1103" i="181" s="1"/>
  <c r="B1103" i="181"/>
  <c r="AP1102" i="181"/>
  <c r="AO1102" i="181"/>
  <c r="AN1102" i="181"/>
  <c r="AK1102" i="181"/>
  <c r="AJ1102" i="181"/>
  <c r="AF1102" i="181"/>
  <c r="BA1102" i="181" s="1"/>
  <c r="AE1102" i="181"/>
  <c r="AD1102" i="181"/>
  <c r="AY1102" i="181" s="1"/>
  <c r="AA1102" i="181"/>
  <c r="AX1102" i="181" s="1"/>
  <c r="Z1102" i="181"/>
  <c r="AW1102" i="181"/>
  <c r="Y1102" i="181"/>
  <c r="AV1102" i="181" s="1"/>
  <c r="B1102" i="181"/>
  <c r="BD1101" i="181"/>
  <c r="AP1101" i="181"/>
  <c r="AO1101" i="181"/>
  <c r="AQ1101" i="181" s="1"/>
  <c r="AN1101" i="181"/>
  <c r="AK1101" i="181"/>
  <c r="AJ1101" i="181"/>
  <c r="AF1101" i="181"/>
  <c r="BA1101" i="181" s="1"/>
  <c r="AE1101" i="181"/>
  <c r="AZ1101" i="181" s="1"/>
  <c r="AD1101" i="181"/>
  <c r="AA1101" i="181"/>
  <c r="AX1101" i="181" s="1"/>
  <c r="Z1101" i="181"/>
  <c r="AW1101" i="181" s="1"/>
  <c r="Y1101" i="181"/>
  <c r="AV1101" i="181" s="1"/>
  <c r="V1101" i="181"/>
  <c r="AI1101" i="181"/>
  <c r="B1101" i="181"/>
  <c r="BD1100" i="181"/>
  <c r="AW1100" i="181"/>
  <c r="AO1100" i="181"/>
  <c r="AN1100" i="181"/>
  <c r="AQ1100" i="181" s="1"/>
  <c r="AR1100" i="181" s="1"/>
  <c r="AK1100" i="181"/>
  <c r="AJ1100" i="181"/>
  <c r="AI1100" i="181"/>
  <c r="AE1100" i="181"/>
  <c r="AZ1100" i="181" s="1"/>
  <c r="AD1100" i="181"/>
  <c r="AY1100" i="181" s="1"/>
  <c r="AA1100" i="181"/>
  <c r="AX1100" i="181" s="1"/>
  <c r="Z1100" i="181"/>
  <c r="Y1100" i="181"/>
  <c r="V1100" i="181"/>
  <c r="AP1100" i="181" s="1"/>
  <c r="B1100" i="181"/>
  <c r="AO1099" i="181"/>
  <c r="AN1099" i="181"/>
  <c r="AK1099" i="181"/>
  <c r="AJ1099" i="181"/>
  <c r="AI1099" i="181"/>
  <c r="AE1099" i="181"/>
  <c r="AZ1099" i="181" s="1"/>
  <c r="AD1099" i="181"/>
  <c r="AY1099" i="181" s="1"/>
  <c r="AA1099" i="181"/>
  <c r="AX1099" i="181" s="1"/>
  <c r="Z1099" i="181"/>
  <c r="AW1099" i="181"/>
  <c r="Y1099" i="181"/>
  <c r="AV1099" i="181" s="1"/>
  <c r="B1099" i="181"/>
  <c r="AP1098" i="181"/>
  <c r="AO1098" i="181"/>
  <c r="AQ1098" i="181" s="1"/>
  <c r="AN1098" i="181"/>
  <c r="AK1098" i="181"/>
  <c r="AJ1098" i="181"/>
  <c r="AF1098" i="181"/>
  <c r="BA1098" i="181" s="1"/>
  <c r="AE1098" i="181"/>
  <c r="AD1098" i="181"/>
  <c r="AY1098" i="181" s="1"/>
  <c r="AA1098" i="181"/>
  <c r="AX1098" i="181" s="1"/>
  <c r="Z1098" i="181"/>
  <c r="AW1098" i="181" s="1"/>
  <c r="Y1098" i="181"/>
  <c r="AV1098" i="181"/>
  <c r="B1098" i="181"/>
  <c r="AP1097" i="181"/>
  <c r="AO1097" i="181"/>
  <c r="AK1097" i="181"/>
  <c r="AJ1097" i="181"/>
  <c r="AI1097" i="181"/>
  <c r="AF1097" i="181"/>
  <c r="BA1097" i="181"/>
  <c r="AE1097" i="181"/>
  <c r="AZ1097" i="181" s="1"/>
  <c r="AA1097" i="181"/>
  <c r="AX1097" i="181" s="1"/>
  <c r="Z1097" i="181"/>
  <c r="AW1097" i="181" s="1"/>
  <c r="Y1097" i="181"/>
  <c r="AV1097" i="181"/>
  <c r="B1097" i="181"/>
  <c r="AP1096" i="181"/>
  <c r="AO1096" i="181"/>
  <c r="AN1096" i="181"/>
  <c r="AK1096" i="181"/>
  <c r="AJ1096" i="181"/>
  <c r="AF1096" i="181"/>
  <c r="BA1096" i="181"/>
  <c r="AE1096" i="181"/>
  <c r="AD1096" i="181"/>
  <c r="AY1096" i="181" s="1"/>
  <c r="AA1096" i="181"/>
  <c r="AX1096" i="181" s="1"/>
  <c r="Z1096" i="181"/>
  <c r="AW1096" i="181" s="1"/>
  <c r="Y1096" i="181"/>
  <c r="AV1096" i="181" s="1"/>
  <c r="V1096" i="181"/>
  <c r="B1096" i="181"/>
  <c r="AP1095" i="181"/>
  <c r="AO1095" i="181"/>
  <c r="AQ1095" i="181" s="1"/>
  <c r="AN1095" i="181"/>
  <c r="AK1095" i="181"/>
  <c r="AJ1095" i="181"/>
  <c r="AF1095" i="181"/>
  <c r="BA1095" i="181" s="1"/>
  <c r="AE1095" i="181"/>
  <c r="AZ1095" i="181" s="1"/>
  <c r="AD1095" i="181"/>
  <c r="AY1095" i="181" s="1"/>
  <c r="AA1095" i="181"/>
  <c r="AX1095" i="181" s="1"/>
  <c r="Z1095" i="181"/>
  <c r="AW1095" i="181" s="1"/>
  <c r="Y1095" i="181"/>
  <c r="B1095" i="181"/>
  <c r="AO1094" i="181"/>
  <c r="AN1094" i="181"/>
  <c r="AK1094" i="181"/>
  <c r="AJ1094" i="181"/>
  <c r="AI1094" i="181"/>
  <c r="AE1094" i="181"/>
  <c r="AZ1094" i="181" s="1"/>
  <c r="AD1094" i="181"/>
  <c r="AY1094" i="181" s="1"/>
  <c r="AA1094" i="181"/>
  <c r="AX1094" i="181"/>
  <c r="Z1094" i="181"/>
  <c r="AW1094" i="181" s="1"/>
  <c r="Y1094" i="181"/>
  <c r="AV1094" i="181"/>
  <c r="AF1094" i="181"/>
  <c r="BA1094" i="181" s="1"/>
  <c r="B1094" i="181"/>
  <c r="BD1093" i="181"/>
  <c r="AO1093" i="181"/>
  <c r="AN1093" i="181"/>
  <c r="AK1093" i="181"/>
  <c r="AJ1093" i="181"/>
  <c r="AI1093" i="181"/>
  <c r="AF1093" i="181"/>
  <c r="BA1093" i="181" s="1"/>
  <c r="AE1093" i="181"/>
  <c r="AZ1093" i="181" s="1"/>
  <c r="AD1093" i="181"/>
  <c r="AA1093" i="181"/>
  <c r="AX1093" i="181" s="1"/>
  <c r="Z1093" i="181"/>
  <c r="AW1093" i="181" s="1"/>
  <c r="Y1093" i="181"/>
  <c r="AV1093" i="181" s="1"/>
  <c r="V1093" i="181"/>
  <c r="B1093" i="181"/>
  <c r="BD1092" i="181"/>
  <c r="AO1092" i="181"/>
  <c r="AN1092" i="181"/>
  <c r="AK1092" i="181"/>
  <c r="AJ1092" i="181"/>
  <c r="AI1092" i="181"/>
  <c r="AF1092" i="181"/>
  <c r="BA1092" i="181" s="1"/>
  <c r="AE1092" i="181"/>
  <c r="AZ1092" i="181" s="1"/>
  <c r="AD1092" i="181"/>
  <c r="AY1092" i="181" s="1"/>
  <c r="AA1092" i="181"/>
  <c r="AX1092" i="181" s="1"/>
  <c r="Z1092" i="181"/>
  <c r="AW1092" i="181" s="1"/>
  <c r="Y1092" i="181"/>
  <c r="AV1092" i="181" s="1"/>
  <c r="V1092" i="181"/>
  <c r="AP1092" i="181" s="1"/>
  <c r="B1092" i="181"/>
  <c r="AO1091" i="181"/>
  <c r="AN1091" i="181"/>
  <c r="AK1091" i="181"/>
  <c r="AJ1091" i="181"/>
  <c r="AI1091" i="181"/>
  <c r="AE1091" i="181"/>
  <c r="AZ1091" i="181" s="1"/>
  <c r="AD1091" i="181"/>
  <c r="AY1091" i="181" s="1"/>
  <c r="AA1091" i="181"/>
  <c r="AX1091" i="181"/>
  <c r="Z1091" i="181"/>
  <c r="AW1091" i="181" s="1"/>
  <c r="Y1091" i="181"/>
  <c r="AV1091" i="181"/>
  <c r="B1091" i="181"/>
  <c r="AP1090" i="181"/>
  <c r="AN1090" i="181"/>
  <c r="AK1090" i="181"/>
  <c r="AJ1090" i="181"/>
  <c r="AI1090" i="181"/>
  <c r="AF1090" i="181"/>
  <c r="BA1090" i="181"/>
  <c r="AD1090" i="181"/>
  <c r="AY1090" i="181" s="1"/>
  <c r="AA1090" i="181"/>
  <c r="AX1090" i="181" s="1"/>
  <c r="Z1090" i="181"/>
  <c r="AW1090" i="181" s="1"/>
  <c r="Y1090" i="181"/>
  <c r="AV1090" i="181" s="1"/>
  <c r="B1090" i="181"/>
  <c r="AO1089" i="181"/>
  <c r="AN1089" i="181"/>
  <c r="AK1089" i="181"/>
  <c r="AJ1089" i="181"/>
  <c r="AI1089" i="181"/>
  <c r="AE1089" i="181"/>
  <c r="AZ1089" i="181" s="1"/>
  <c r="AD1089" i="181"/>
  <c r="AY1089" i="181"/>
  <c r="AA1089" i="181"/>
  <c r="AX1089" i="181" s="1"/>
  <c r="Z1089" i="181"/>
  <c r="AW1089" i="181" s="1"/>
  <c r="Y1089" i="181"/>
  <c r="AV1089" i="181" s="1"/>
  <c r="B1089" i="181"/>
  <c r="AK1088" i="181"/>
  <c r="AJ1088" i="181"/>
  <c r="AI1088" i="181"/>
  <c r="AA1088" i="181"/>
  <c r="AX1088" i="181" s="1"/>
  <c r="Z1088" i="181"/>
  <c r="AW1088" i="181" s="1"/>
  <c r="Y1088" i="181"/>
  <c r="B1088" i="181"/>
  <c r="BD1087" i="181"/>
  <c r="AP1087" i="181"/>
  <c r="AO1087" i="181"/>
  <c r="AN1087" i="181"/>
  <c r="AK1087" i="181"/>
  <c r="AJ1087" i="181"/>
  <c r="AF1087" i="181"/>
  <c r="BA1087" i="181" s="1"/>
  <c r="AE1087" i="181"/>
  <c r="AZ1087" i="181" s="1"/>
  <c r="AD1087" i="181"/>
  <c r="AY1087" i="181" s="1"/>
  <c r="AA1087" i="181"/>
  <c r="AX1087" i="181" s="1"/>
  <c r="Z1087" i="181"/>
  <c r="AW1087" i="181" s="1"/>
  <c r="Y1087" i="181"/>
  <c r="AV1087" i="181" s="1"/>
  <c r="V1087" i="181"/>
  <c r="AI1087" i="181" s="1"/>
  <c r="B1087" i="181"/>
  <c r="AP1086" i="181"/>
  <c r="AO1086" i="181"/>
  <c r="AN1086" i="181"/>
  <c r="AK1086" i="181"/>
  <c r="AJ1086" i="181"/>
  <c r="AF1086" i="181"/>
  <c r="BA1086" i="181" s="1"/>
  <c r="AE1086" i="181"/>
  <c r="AD1086" i="181"/>
  <c r="AY1086" i="181" s="1"/>
  <c r="AA1086" i="181"/>
  <c r="AX1086" i="181" s="1"/>
  <c r="Z1086" i="181"/>
  <c r="AW1086" i="181" s="1"/>
  <c r="B1086" i="181"/>
  <c r="BD1085" i="181"/>
  <c r="AP1085" i="181"/>
  <c r="AO1085" i="181"/>
  <c r="AN1085" i="181"/>
  <c r="AK1085" i="181"/>
  <c r="AJ1085" i="181"/>
  <c r="AF1085" i="181"/>
  <c r="BA1085" i="181" s="1"/>
  <c r="AE1085" i="181"/>
  <c r="AZ1085" i="181" s="1"/>
  <c r="AD1085" i="181"/>
  <c r="AA1085" i="181"/>
  <c r="AX1085" i="181" s="1"/>
  <c r="Z1085" i="181"/>
  <c r="AW1085" i="181" s="1"/>
  <c r="Y1085" i="181"/>
  <c r="AV1085" i="181" s="1"/>
  <c r="V1085" i="181"/>
  <c r="AI1085" i="181" s="1"/>
  <c r="B1085" i="181"/>
  <c r="AK1084" i="181"/>
  <c r="AJ1084" i="181"/>
  <c r="AI1084" i="181"/>
  <c r="AA1084" i="181"/>
  <c r="AX1084" i="181" s="1"/>
  <c r="Z1084" i="181"/>
  <c r="AW1084" i="181" s="1"/>
  <c r="Y1084" i="181"/>
  <c r="AV1084" i="181" s="1"/>
  <c r="BD1084" i="181"/>
  <c r="B1084" i="181"/>
  <c r="BD1083" i="181"/>
  <c r="AP1083" i="181"/>
  <c r="AO1083" i="181"/>
  <c r="AN1083" i="181"/>
  <c r="AK1083" i="181"/>
  <c r="AJ1083" i="181"/>
  <c r="AF1083" i="181"/>
  <c r="BA1083" i="181" s="1"/>
  <c r="AE1083" i="181"/>
  <c r="AZ1083" i="181" s="1"/>
  <c r="AD1083" i="181"/>
  <c r="AY1083" i="181" s="1"/>
  <c r="AA1083" i="181"/>
  <c r="AX1083" i="181" s="1"/>
  <c r="Z1083" i="181"/>
  <c r="AW1083" i="181" s="1"/>
  <c r="V1083" i="181"/>
  <c r="AI1083" i="181" s="1"/>
  <c r="B1083" i="181"/>
  <c r="AO1082" i="181"/>
  <c r="AN1082" i="181"/>
  <c r="AK1082" i="181"/>
  <c r="AJ1082" i="181"/>
  <c r="AI1082" i="181"/>
  <c r="AE1082" i="181"/>
  <c r="AD1082" i="181"/>
  <c r="AY1082" i="181" s="1"/>
  <c r="AA1082" i="181"/>
  <c r="AX1082" i="181" s="1"/>
  <c r="Z1082" i="181"/>
  <c r="AW1082" i="181" s="1"/>
  <c r="Y1082" i="181"/>
  <c r="AV1082" i="181" s="1"/>
  <c r="BD1082" i="181"/>
  <c r="B1082" i="181"/>
  <c r="AO1081" i="181"/>
  <c r="AN1081" i="181"/>
  <c r="AK1081" i="181"/>
  <c r="AJ1081" i="181"/>
  <c r="AI1081" i="181"/>
  <c r="AE1081" i="181"/>
  <c r="AZ1081" i="181" s="1"/>
  <c r="AD1081" i="181"/>
  <c r="AY1081" i="181" s="1"/>
  <c r="AA1081" i="181"/>
  <c r="AX1081" i="181" s="1"/>
  <c r="Z1081" i="181"/>
  <c r="AW1081" i="181"/>
  <c r="Y1081" i="181"/>
  <c r="AV1081" i="181" s="1"/>
  <c r="B1081" i="181"/>
  <c r="AP1080" i="181"/>
  <c r="AO1080" i="181"/>
  <c r="AN1080" i="181"/>
  <c r="AQ1080" i="181" s="1"/>
  <c r="AK1080" i="181"/>
  <c r="AJ1080" i="181"/>
  <c r="AF1080" i="181"/>
  <c r="BA1080" i="181" s="1"/>
  <c r="AE1080" i="181"/>
  <c r="AZ1080" i="181" s="1"/>
  <c r="AD1080" i="181"/>
  <c r="AY1080" i="181" s="1"/>
  <c r="AA1080" i="181"/>
  <c r="AX1080" i="181"/>
  <c r="Z1080" i="181"/>
  <c r="AW1080" i="181" s="1"/>
  <c r="BD1080" i="181"/>
  <c r="B1080" i="181"/>
  <c r="BD1079" i="181"/>
  <c r="AP1079" i="181"/>
  <c r="AO1079" i="181"/>
  <c r="AN1079" i="181"/>
  <c r="AK1079" i="181"/>
  <c r="AJ1079" i="181"/>
  <c r="AF1079" i="181"/>
  <c r="BA1079" i="181" s="1"/>
  <c r="AE1079" i="181"/>
  <c r="AZ1079" i="181" s="1"/>
  <c r="AD1079" i="181"/>
  <c r="AY1079" i="181" s="1"/>
  <c r="AA1079" i="181"/>
  <c r="AX1079" i="181" s="1"/>
  <c r="Z1079" i="181"/>
  <c r="AW1079" i="181" s="1"/>
  <c r="V1079" i="181"/>
  <c r="B1079" i="181"/>
  <c r="AO1078" i="181"/>
  <c r="AN1078" i="181"/>
  <c r="AK1078" i="181"/>
  <c r="AJ1078" i="181"/>
  <c r="AI1078" i="181"/>
  <c r="AE1078" i="181"/>
  <c r="AD1078" i="181"/>
  <c r="AY1078" i="181" s="1"/>
  <c r="AA1078" i="181"/>
  <c r="AX1078" i="181" s="1"/>
  <c r="Z1078" i="181"/>
  <c r="AW1078" i="181" s="1"/>
  <c r="Y1078" i="181"/>
  <c r="AV1078" i="181" s="1"/>
  <c r="BD1078" i="181"/>
  <c r="B1078" i="181"/>
  <c r="AO1077" i="181"/>
  <c r="AN1077" i="181"/>
  <c r="AK1077" i="181"/>
  <c r="AJ1077" i="181"/>
  <c r="AI1077" i="181"/>
  <c r="AE1077" i="181"/>
  <c r="AZ1077" i="181" s="1"/>
  <c r="AD1077" i="181"/>
  <c r="AY1077" i="181" s="1"/>
  <c r="AA1077" i="181"/>
  <c r="AX1077" i="181" s="1"/>
  <c r="Z1077" i="181"/>
  <c r="AW1077" i="181"/>
  <c r="Y1077" i="181"/>
  <c r="AV1077" i="181" s="1"/>
  <c r="B1077" i="181"/>
  <c r="AO1076" i="181"/>
  <c r="AN1076" i="181"/>
  <c r="AK1076" i="181"/>
  <c r="AJ1076" i="181"/>
  <c r="AI1076" i="181"/>
  <c r="AE1076" i="181"/>
  <c r="AZ1076" i="181" s="1"/>
  <c r="AD1076" i="181"/>
  <c r="AA1076" i="181"/>
  <c r="AX1076" i="181" s="1"/>
  <c r="Z1076" i="181"/>
  <c r="AW1076" i="181" s="1"/>
  <c r="Y1076" i="181"/>
  <c r="BD1076" i="181"/>
  <c r="B1076" i="181"/>
  <c r="AP1075" i="181"/>
  <c r="AO1075" i="181"/>
  <c r="AK1075" i="181"/>
  <c r="AJ1075" i="181"/>
  <c r="AI1075" i="181"/>
  <c r="AF1075" i="181"/>
  <c r="BA1075" i="181" s="1"/>
  <c r="AE1075" i="181"/>
  <c r="AZ1075" i="181" s="1"/>
  <c r="AA1075" i="181"/>
  <c r="AX1075" i="181" s="1"/>
  <c r="Z1075" i="181"/>
  <c r="AW1075" i="181" s="1"/>
  <c r="Y1075" i="181"/>
  <c r="AV1075" i="181" s="1"/>
  <c r="V1075" i="181"/>
  <c r="AN1075" i="181" s="1"/>
  <c r="B1075" i="181"/>
  <c r="BD1074" i="181"/>
  <c r="AP1074" i="181"/>
  <c r="AO1074" i="181"/>
  <c r="AN1074" i="181"/>
  <c r="AJ1074" i="181"/>
  <c r="AI1074" i="181"/>
  <c r="AF1074" i="181"/>
  <c r="AE1074" i="181"/>
  <c r="AZ1074" i="181" s="1"/>
  <c r="AD1074" i="181"/>
  <c r="AA1074" i="181"/>
  <c r="AX1074" i="181"/>
  <c r="Z1074" i="181"/>
  <c r="AW1074" i="181" s="1"/>
  <c r="Y1074" i="181"/>
  <c r="AV1074" i="181" s="1"/>
  <c r="V1074" i="181"/>
  <c r="B1074" i="181"/>
  <c r="AP1073" i="181"/>
  <c r="AO1073" i="181"/>
  <c r="AQ1073" i="181" s="1"/>
  <c r="AN1073" i="181"/>
  <c r="AK1073" i="181"/>
  <c r="AJ1073" i="181"/>
  <c r="AF1073" i="181"/>
  <c r="BA1073" i="181" s="1"/>
  <c r="AE1073" i="181"/>
  <c r="AZ1073" i="181" s="1"/>
  <c r="AD1073" i="181"/>
  <c r="AA1073" i="181"/>
  <c r="AX1073" i="181" s="1"/>
  <c r="Z1073" i="181"/>
  <c r="AW1073" i="181"/>
  <c r="B1073" i="181"/>
  <c r="BD1072" i="181"/>
  <c r="AP1072" i="181"/>
  <c r="AO1072" i="181"/>
  <c r="AN1072" i="181"/>
  <c r="AK1072" i="181"/>
  <c r="AJ1072" i="181"/>
  <c r="AF1072" i="181"/>
  <c r="AE1072" i="181"/>
  <c r="AZ1072" i="181" s="1"/>
  <c r="AD1072" i="181"/>
  <c r="AY1072" i="181" s="1"/>
  <c r="AA1072" i="181"/>
  <c r="AX1072" i="181"/>
  <c r="Z1072" i="181"/>
  <c r="AW1072" i="181" s="1"/>
  <c r="Y1072" i="181"/>
  <c r="AV1072" i="181" s="1"/>
  <c r="V1072" i="181"/>
  <c r="B1072" i="181"/>
  <c r="BD1071" i="181"/>
  <c r="AO1071" i="181"/>
  <c r="AN1071" i="181"/>
  <c r="AK1071" i="181"/>
  <c r="AJ1071" i="181"/>
  <c r="AI1071" i="181"/>
  <c r="AE1071" i="181"/>
  <c r="AD1071" i="181"/>
  <c r="AY1071" i="181" s="1"/>
  <c r="AA1071" i="181"/>
  <c r="AX1071" i="181"/>
  <c r="Z1071" i="181"/>
  <c r="AW1071" i="181" s="1"/>
  <c r="Y1071" i="181"/>
  <c r="AV1071" i="181" s="1"/>
  <c r="B1071" i="181"/>
  <c r="AP1070" i="181"/>
  <c r="AO1070" i="181"/>
  <c r="AQ1070" i="181" s="1"/>
  <c r="AN1070" i="181"/>
  <c r="AK1070" i="181"/>
  <c r="AJ1070" i="181"/>
  <c r="AF1070" i="181"/>
  <c r="BA1070" i="181" s="1"/>
  <c r="AE1070" i="181"/>
  <c r="AZ1070" i="181" s="1"/>
  <c r="AD1070" i="181"/>
  <c r="AY1070" i="181" s="1"/>
  <c r="AA1070" i="181"/>
  <c r="AX1070" i="181" s="1"/>
  <c r="Z1070" i="181"/>
  <c r="AW1070" i="181" s="1"/>
  <c r="V1070" i="181"/>
  <c r="BD1070" i="181"/>
  <c r="B1070" i="181"/>
  <c r="AO1069" i="181"/>
  <c r="AN1069" i="181"/>
  <c r="AK1069" i="181"/>
  <c r="AJ1069" i="181"/>
  <c r="AI1069" i="181"/>
  <c r="AE1069" i="181"/>
  <c r="AD1069" i="181"/>
  <c r="AY1069" i="181" s="1"/>
  <c r="AA1069" i="181"/>
  <c r="AX1069" i="181" s="1"/>
  <c r="Z1069" i="181"/>
  <c r="AW1069" i="181" s="1"/>
  <c r="Y1069" i="181"/>
  <c r="AV1069" i="181"/>
  <c r="V1069" i="181"/>
  <c r="AP1069" i="181"/>
  <c r="B1069" i="181"/>
  <c r="AW1068" i="181"/>
  <c r="AO1068" i="181"/>
  <c r="AN1068" i="181"/>
  <c r="AK1068" i="181"/>
  <c r="AJ1068" i="181"/>
  <c r="AI1068" i="181"/>
  <c r="AE1068" i="181"/>
  <c r="AZ1068" i="181" s="1"/>
  <c r="AD1068" i="181"/>
  <c r="AY1068" i="181" s="1"/>
  <c r="AA1068" i="181"/>
  <c r="AX1068" i="181" s="1"/>
  <c r="Z1068" i="181"/>
  <c r="Y1068" i="181"/>
  <c r="AV1068" i="181" s="1"/>
  <c r="B1068" i="181"/>
  <c r="AP1067" i="181"/>
  <c r="AO1067" i="181"/>
  <c r="AN1067" i="181"/>
  <c r="AQ1067" i="181" s="1"/>
  <c r="AK1067" i="181"/>
  <c r="AJ1067" i="181"/>
  <c r="AF1067" i="181"/>
  <c r="BA1067" i="181" s="1"/>
  <c r="AE1067" i="181"/>
  <c r="AZ1067" i="181" s="1"/>
  <c r="AD1067" i="181"/>
  <c r="AY1067" i="181" s="1"/>
  <c r="AA1067" i="181"/>
  <c r="AX1067" i="181"/>
  <c r="Z1067" i="181"/>
  <c r="AW1067" i="181" s="1"/>
  <c r="V1067" i="181"/>
  <c r="AI1067" i="181" s="1"/>
  <c r="B1067" i="181"/>
  <c r="AO1066" i="181"/>
  <c r="AN1066" i="181"/>
  <c r="AK1066" i="181"/>
  <c r="AJ1066" i="181"/>
  <c r="AI1066" i="181"/>
  <c r="AE1066" i="181"/>
  <c r="AZ1066" i="181" s="1"/>
  <c r="AD1066" i="181"/>
  <c r="AY1066" i="181" s="1"/>
  <c r="AA1066" i="181"/>
  <c r="AX1066" i="181" s="1"/>
  <c r="Z1066" i="181"/>
  <c r="AW1066" i="181" s="1"/>
  <c r="Y1066" i="181"/>
  <c r="AV1066" i="181" s="1"/>
  <c r="B1066" i="181"/>
  <c r="AO1065" i="181"/>
  <c r="AN1065" i="181"/>
  <c r="AK1065" i="181"/>
  <c r="AJ1065" i="181"/>
  <c r="AI1065" i="181"/>
  <c r="AE1065" i="181"/>
  <c r="AZ1065" i="181" s="1"/>
  <c r="AD1065" i="181"/>
  <c r="AA1065" i="181"/>
  <c r="AX1065" i="181" s="1"/>
  <c r="Z1065" i="181"/>
  <c r="AW1065" i="181" s="1"/>
  <c r="Y1065" i="181"/>
  <c r="B1065" i="181"/>
  <c r="AP1064" i="181"/>
  <c r="AO1064" i="181"/>
  <c r="AN1064" i="181"/>
  <c r="AK1064" i="181"/>
  <c r="AJ1064" i="181"/>
  <c r="AF1064" i="181"/>
  <c r="BA1064" i="181" s="1"/>
  <c r="AE1064" i="181"/>
  <c r="AD1064" i="181"/>
  <c r="AY1064" i="181" s="1"/>
  <c r="AA1064" i="181"/>
  <c r="AX1064" i="181" s="1"/>
  <c r="Z1064" i="181"/>
  <c r="AW1064" i="181" s="1"/>
  <c r="B1064" i="181"/>
  <c r="AO1063" i="181"/>
  <c r="AN1063" i="181"/>
  <c r="AK1063" i="181"/>
  <c r="AJ1063" i="181"/>
  <c r="AI1063" i="181"/>
  <c r="AE1063" i="181"/>
  <c r="AZ1063" i="181" s="1"/>
  <c r="AD1063" i="181"/>
  <c r="AY1063" i="181" s="1"/>
  <c r="AA1063" i="181"/>
  <c r="AX1063" i="181" s="1"/>
  <c r="Z1063" i="181"/>
  <c r="AW1063" i="181" s="1"/>
  <c r="Y1063" i="181"/>
  <c r="B1063" i="181"/>
  <c r="BD1062" i="181"/>
  <c r="AO1062" i="181"/>
  <c r="AN1062" i="181"/>
  <c r="AK1062" i="181"/>
  <c r="AJ1062" i="181"/>
  <c r="AI1062" i="181"/>
  <c r="AF1062" i="181"/>
  <c r="AE1062" i="181"/>
  <c r="AZ1062" i="181" s="1"/>
  <c r="AD1062" i="181"/>
  <c r="AY1062" i="181" s="1"/>
  <c r="AA1062" i="181"/>
  <c r="AX1062" i="181" s="1"/>
  <c r="Z1062" i="181"/>
  <c r="AW1062" i="181"/>
  <c r="Y1062" i="181"/>
  <c r="AV1062" i="181" s="1"/>
  <c r="V1062" i="181"/>
  <c r="B1062" i="181"/>
  <c r="AP1061" i="181"/>
  <c r="AO1061" i="181"/>
  <c r="AK1061" i="181"/>
  <c r="AJ1061" i="181"/>
  <c r="AI1061" i="181"/>
  <c r="AF1061" i="181"/>
  <c r="BA1061" i="181" s="1"/>
  <c r="AE1061" i="181"/>
  <c r="AZ1061" i="181" s="1"/>
  <c r="AD1061" i="181"/>
  <c r="AY1061" i="181" s="1"/>
  <c r="AA1061" i="181"/>
  <c r="AX1061" i="181" s="1"/>
  <c r="Z1061" i="181"/>
  <c r="AW1061" i="181"/>
  <c r="Y1061" i="181"/>
  <c r="AV1061" i="181" s="1"/>
  <c r="B1061" i="181"/>
  <c r="AP1060" i="181"/>
  <c r="AO1060" i="181"/>
  <c r="AN1060" i="181"/>
  <c r="AK1060" i="181"/>
  <c r="AJ1060" i="181"/>
  <c r="AF1060" i="181"/>
  <c r="BA1060" i="181" s="1"/>
  <c r="AE1060" i="181"/>
  <c r="AZ1060" i="181" s="1"/>
  <c r="AD1060" i="181"/>
  <c r="AA1060" i="181"/>
  <c r="AX1060" i="181" s="1"/>
  <c r="Z1060" i="181"/>
  <c r="AW1060" i="181" s="1"/>
  <c r="V1060" i="181"/>
  <c r="AI1060" i="181" s="1"/>
  <c r="Y1060" i="181"/>
  <c r="AV1060" i="181"/>
  <c r="B1060" i="181"/>
  <c r="BD1059" i="181"/>
  <c r="AO1059" i="181"/>
  <c r="AN1059" i="181"/>
  <c r="AK1059" i="181"/>
  <c r="AJ1059" i="181"/>
  <c r="AI1059" i="181"/>
  <c r="AF1059" i="181"/>
  <c r="BA1059" i="181" s="1"/>
  <c r="AE1059" i="181"/>
  <c r="AZ1059" i="181" s="1"/>
  <c r="AD1059" i="181"/>
  <c r="AY1059" i="181" s="1"/>
  <c r="AA1059" i="181"/>
  <c r="AX1059" i="181" s="1"/>
  <c r="Z1059" i="181"/>
  <c r="AW1059" i="181"/>
  <c r="Y1059" i="181"/>
  <c r="V1059" i="181"/>
  <c r="B1059" i="181"/>
  <c r="AO1058" i="181"/>
  <c r="AN1058" i="181"/>
  <c r="AK1058" i="181"/>
  <c r="AJ1058" i="181"/>
  <c r="AI1058" i="181"/>
  <c r="AE1058" i="181"/>
  <c r="AZ1058" i="181" s="1"/>
  <c r="AD1058" i="181"/>
  <c r="AY1058" i="181" s="1"/>
  <c r="AA1058" i="181"/>
  <c r="AX1058" i="181"/>
  <c r="Z1058" i="181"/>
  <c r="AW1058" i="181" s="1"/>
  <c r="Y1058" i="181"/>
  <c r="AV1058" i="181" s="1"/>
  <c r="B1058" i="181"/>
  <c r="AP1057" i="181"/>
  <c r="AO1057" i="181"/>
  <c r="AN1057" i="181"/>
  <c r="AK1057" i="181"/>
  <c r="AJ1057" i="181"/>
  <c r="AF1057" i="181"/>
  <c r="BA1057" i="181"/>
  <c r="AE1057" i="181"/>
  <c r="AZ1057" i="181" s="1"/>
  <c r="AD1057" i="181"/>
  <c r="AY1057" i="181" s="1"/>
  <c r="AA1057" i="181"/>
  <c r="AX1057" i="181" s="1"/>
  <c r="Z1057" i="181"/>
  <c r="AW1057" i="181" s="1"/>
  <c r="B1057" i="181"/>
  <c r="AK1056" i="181"/>
  <c r="AJ1056" i="181"/>
  <c r="AI1056" i="181"/>
  <c r="AA1056" i="181"/>
  <c r="AX1056" i="181" s="1"/>
  <c r="Z1056" i="181"/>
  <c r="AW1056" i="181" s="1"/>
  <c r="Y1056" i="181"/>
  <c r="AV1056" i="181" s="1"/>
  <c r="BD1056" i="181"/>
  <c r="B1056" i="181"/>
  <c r="BD1055" i="181"/>
  <c r="AP1055" i="181"/>
  <c r="AN1055" i="181"/>
  <c r="AK1055" i="181"/>
  <c r="AJ1055" i="181"/>
  <c r="AI1055" i="181"/>
  <c r="AF1055" i="181"/>
  <c r="BA1055" i="181" s="1"/>
  <c r="AD1055" i="181"/>
  <c r="AY1055" i="181" s="1"/>
  <c r="AA1055" i="181"/>
  <c r="AX1055" i="181"/>
  <c r="Z1055" i="181"/>
  <c r="AW1055" i="181"/>
  <c r="Y1055" i="181"/>
  <c r="V1055" i="181"/>
  <c r="AE1055" i="181"/>
  <c r="B1055" i="181"/>
  <c r="BD1054" i="181"/>
  <c r="AP1054" i="181"/>
  <c r="AO1054" i="181"/>
  <c r="AN1054" i="181"/>
  <c r="AK1054" i="181"/>
  <c r="AJ1054" i="181"/>
  <c r="AF1054" i="181"/>
  <c r="BA1054" i="181"/>
  <c r="AE1054" i="181"/>
  <c r="AZ1054" i="181" s="1"/>
  <c r="AD1054" i="181"/>
  <c r="AA1054" i="181"/>
  <c r="AX1054" i="181" s="1"/>
  <c r="Z1054" i="181"/>
  <c r="AW1054" i="181" s="1"/>
  <c r="Y1054" i="181"/>
  <c r="AV1054" i="181" s="1"/>
  <c r="B1054" i="181"/>
  <c r="AP1053" i="181"/>
  <c r="AO1053" i="181"/>
  <c r="AQ1053" i="181" s="1"/>
  <c r="AN1053" i="181"/>
  <c r="AK1053" i="181"/>
  <c r="AJ1053" i="181"/>
  <c r="AF1053" i="181"/>
  <c r="BA1053" i="181" s="1"/>
  <c r="AE1053" i="181"/>
  <c r="AD1053" i="181"/>
  <c r="AY1053" i="181" s="1"/>
  <c r="AA1053" i="181"/>
  <c r="AX1053" i="181" s="1"/>
  <c r="Z1053" i="181"/>
  <c r="AW1053" i="181" s="1"/>
  <c r="BD1053" i="181"/>
  <c r="B1053" i="181"/>
  <c r="AP1052" i="181"/>
  <c r="AO1052" i="181"/>
  <c r="AN1052" i="181"/>
  <c r="AK1052" i="181"/>
  <c r="AJ1052" i="181"/>
  <c r="AF1052" i="181"/>
  <c r="BA1052" i="181"/>
  <c r="AE1052" i="181"/>
  <c r="AZ1052" i="181" s="1"/>
  <c r="AD1052" i="181"/>
  <c r="AA1052" i="181"/>
  <c r="AX1052" i="181" s="1"/>
  <c r="Z1052" i="181"/>
  <c r="AW1052" i="181" s="1"/>
  <c r="Y1052" i="181"/>
  <c r="AV1052" i="181" s="1"/>
  <c r="B1052" i="181"/>
  <c r="BD1051" i="181"/>
  <c r="AO1051" i="181"/>
  <c r="AN1051" i="181"/>
  <c r="AK1051" i="181"/>
  <c r="AJ1051" i="181"/>
  <c r="AI1051" i="181"/>
  <c r="AF1051" i="181"/>
  <c r="BA1051" i="181"/>
  <c r="AE1051" i="181"/>
  <c r="AZ1051" i="181" s="1"/>
  <c r="AD1051" i="181"/>
  <c r="AA1051" i="181"/>
  <c r="AX1051" i="181" s="1"/>
  <c r="Z1051" i="181"/>
  <c r="AW1051" i="181" s="1"/>
  <c r="Y1051" i="181"/>
  <c r="AV1051" i="181" s="1"/>
  <c r="V1051" i="181"/>
  <c r="B1051" i="181"/>
  <c r="AO1050" i="181"/>
  <c r="AN1050" i="181"/>
  <c r="AK1050" i="181"/>
  <c r="AJ1050" i="181"/>
  <c r="AI1050" i="181"/>
  <c r="AE1050" i="181"/>
  <c r="AZ1050" i="181" s="1"/>
  <c r="AD1050" i="181"/>
  <c r="AY1050" i="181" s="1"/>
  <c r="AA1050" i="181"/>
  <c r="AX1050" i="181" s="1"/>
  <c r="Z1050" i="181"/>
  <c r="AW1050" i="181" s="1"/>
  <c r="Y1050" i="181"/>
  <c r="AV1050" i="181" s="1"/>
  <c r="B1050" i="181"/>
  <c r="AO1049" i="181"/>
  <c r="AN1049" i="181"/>
  <c r="AK1049" i="181"/>
  <c r="AJ1049" i="181"/>
  <c r="AI1049" i="181"/>
  <c r="AE1049" i="181"/>
  <c r="AZ1049" i="181" s="1"/>
  <c r="AD1049" i="181"/>
  <c r="AA1049" i="181"/>
  <c r="AX1049" i="181" s="1"/>
  <c r="Z1049" i="181"/>
  <c r="AW1049" i="181" s="1"/>
  <c r="Y1049" i="181"/>
  <c r="AV1049" i="181" s="1"/>
  <c r="B1049" i="181"/>
  <c r="AP1048" i="181"/>
  <c r="AO1048" i="181"/>
  <c r="AN1048" i="181"/>
  <c r="AQ1048" i="181" s="1"/>
  <c r="AJ1048" i="181"/>
  <c r="AI1048" i="181"/>
  <c r="AF1048" i="181"/>
  <c r="BA1048" i="181" s="1"/>
  <c r="AE1048" i="181"/>
  <c r="AZ1048" i="181" s="1"/>
  <c r="AD1048" i="181"/>
  <c r="AY1048" i="181" s="1"/>
  <c r="Z1048" i="181"/>
  <c r="AW1048" i="181"/>
  <c r="Y1048" i="181"/>
  <c r="AV1048" i="181"/>
  <c r="B1048" i="181"/>
  <c r="BD1047" i="181"/>
  <c r="AO1047" i="181"/>
  <c r="AN1047" i="181"/>
  <c r="AK1047" i="181"/>
  <c r="AJ1047" i="181"/>
  <c r="AI1047" i="181"/>
  <c r="AF1047" i="181"/>
  <c r="BA1047" i="181" s="1"/>
  <c r="AE1047" i="181"/>
  <c r="AZ1047" i="181" s="1"/>
  <c r="AD1047" i="181"/>
  <c r="AA1047" i="181"/>
  <c r="AX1047" i="181" s="1"/>
  <c r="Z1047" i="181"/>
  <c r="AW1047" i="181"/>
  <c r="Y1047" i="181"/>
  <c r="AV1047" i="181" s="1"/>
  <c r="V1047" i="181"/>
  <c r="B1047" i="181"/>
  <c r="BD1046" i="181"/>
  <c r="AO1046" i="181"/>
  <c r="AN1046" i="181"/>
  <c r="AK1046" i="181"/>
  <c r="AJ1046" i="181"/>
  <c r="AI1046" i="181"/>
  <c r="AE1046" i="181"/>
  <c r="AD1046" i="181"/>
  <c r="AY1046" i="181" s="1"/>
  <c r="AA1046" i="181"/>
  <c r="AX1046" i="181" s="1"/>
  <c r="Z1046" i="181"/>
  <c r="AW1046" i="181" s="1"/>
  <c r="Y1046" i="181"/>
  <c r="AF1046" i="181"/>
  <c r="BA1046" i="181" s="1"/>
  <c r="B1046" i="181"/>
  <c r="AO1045" i="181"/>
  <c r="AN1045" i="181"/>
  <c r="AK1045" i="181"/>
  <c r="AJ1045" i="181"/>
  <c r="AI1045" i="181"/>
  <c r="AE1045" i="181"/>
  <c r="AD1045" i="181"/>
  <c r="AY1045" i="181" s="1"/>
  <c r="AA1045" i="181"/>
  <c r="AX1045" i="181"/>
  <c r="Z1045" i="181"/>
  <c r="AW1045" i="181" s="1"/>
  <c r="Y1045" i="181"/>
  <c r="AV1045" i="181"/>
  <c r="B1045" i="181"/>
  <c r="AP1044" i="181"/>
  <c r="AO1044" i="181"/>
  <c r="AN1044" i="181"/>
  <c r="AQ1044" i="181" s="1"/>
  <c r="AK1044" i="181"/>
  <c r="AJ1044" i="181"/>
  <c r="AF1044" i="181"/>
  <c r="BA1044" i="181" s="1"/>
  <c r="AE1044" i="181"/>
  <c r="AZ1044" i="181" s="1"/>
  <c r="AD1044" i="181"/>
  <c r="AY1044" i="181"/>
  <c r="AA1044" i="181"/>
  <c r="AX1044" i="181" s="1"/>
  <c r="Z1044" i="181"/>
  <c r="AW1044" i="181" s="1"/>
  <c r="Y1044" i="181"/>
  <c r="AV1044" i="181" s="1"/>
  <c r="V1044" i="181"/>
  <c r="AI1044" i="181" s="1"/>
  <c r="B1044" i="181"/>
  <c r="BD1043" i="181"/>
  <c r="AO1043" i="181"/>
  <c r="AN1043" i="181"/>
  <c r="AK1043" i="181"/>
  <c r="AJ1043" i="181"/>
  <c r="AI1043" i="181"/>
  <c r="AE1043" i="181"/>
  <c r="AZ1043" i="181" s="1"/>
  <c r="AD1043" i="181"/>
  <c r="AA1043" i="181"/>
  <c r="AX1043" i="181"/>
  <c r="Z1043" i="181"/>
  <c r="AW1043" i="181"/>
  <c r="Y1043" i="181"/>
  <c r="AV1043" i="181" s="1"/>
  <c r="AF1043" i="181"/>
  <c r="BA1043" i="181"/>
  <c r="B1043" i="181"/>
  <c r="BD1042" i="181"/>
  <c r="AP1042" i="181"/>
  <c r="AO1042" i="181"/>
  <c r="AN1042" i="181"/>
  <c r="AJ1042" i="181"/>
  <c r="AI1042" i="181"/>
  <c r="AF1042" i="181"/>
  <c r="BA1042" i="181" s="1"/>
  <c r="AE1042" i="181"/>
  <c r="AZ1042" i="181" s="1"/>
  <c r="AD1042" i="181"/>
  <c r="AA1042" i="181"/>
  <c r="AX1042" i="181" s="1"/>
  <c r="Z1042" i="181"/>
  <c r="AW1042" i="181" s="1"/>
  <c r="Y1042" i="181"/>
  <c r="V1042" i="181"/>
  <c r="B1042" i="181"/>
  <c r="AP1041" i="181"/>
  <c r="AO1041" i="181"/>
  <c r="AN1041" i="181"/>
  <c r="AJ1041" i="181"/>
  <c r="AI1041" i="181"/>
  <c r="AF1041" i="181"/>
  <c r="BA1041" i="181" s="1"/>
  <c r="AE1041" i="181"/>
  <c r="AD1041" i="181"/>
  <c r="AY1041" i="181" s="1"/>
  <c r="Z1041" i="181"/>
  <c r="AW1041" i="181" s="1"/>
  <c r="Y1041" i="181"/>
  <c r="AV1041" i="181" s="1"/>
  <c r="B1041" i="181"/>
  <c r="AP1040" i="181"/>
  <c r="AO1040" i="181"/>
  <c r="AN1040" i="181"/>
  <c r="AJ1040" i="181"/>
  <c r="AI1040" i="181"/>
  <c r="AF1040" i="181"/>
  <c r="BA1040" i="181" s="1"/>
  <c r="AE1040" i="181"/>
  <c r="AZ1040" i="181" s="1"/>
  <c r="AD1040" i="181"/>
  <c r="AY1040" i="181" s="1"/>
  <c r="Z1040" i="181"/>
  <c r="AW1040" i="181" s="1"/>
  <c r="Y1040" i="181"/>
  <c r="AV1040" i="181" s="1"/>
  <c r="B1040" i="181"/>
  <c r="BD1039" i="181"/>
  <c r="AP1039" i="181"/>
  <c r="AO1039" i="181"/>
  <c r="AN1039" i="181"/>
  <c r="AJ1039" i="181"/>
  <c r="AI1039" i="181"/>
  <c r="AF1039" i="181"/>
  <c r="BA1039" i="181"/>
  <c r="AE1039" i="181"/>
  <c r="AD1039" i="181"/>
  <c r="AA1039" i="181"/>
  <c r="AX1039" i="181"/>
  <c r="Z1039" i="181"/>
  <c r="AW1039" i="181" s="1"/>
  <c r="Y1039" i="181"/>
  <c r="AV1039" i="181" s="1"/>
  <c r="V1039" i="181"/>
  <c r="B1039" i="181"/>
  <c r="BD1038" i="181"/>
  <c r="AP1038" i="181"/>
  <c r="AO1038" i="181"/>
  <c r="AN1038" i="181"/>
  <c r="AJ1038" i="181"/>
  <c r="AI1038" i="181"/>
  <c r="AF1038" i="181"/>
  <c r="BA1038" i="181"/>
  <c r="AE1038" i="181"/>
  <c r="AZ1038" i="181" s="1"/>
  <c r="AD1038" i="181"/>
  <c r="AY1038" i="181" s="1"/>
  <c r="AA1038" i="181"/>
  <c r="AX1038" i="181" s="1"/>
  <c r="Z1038" i="181"/>
  <c r="AW1038" i="181" s="1"/>
  <c r="Y1038" i="181"/>
  <c r="V1038" i="181"/>
  <c r="B1038" i="181"/>
  <c r="BD1037" i="181"/>
  <c r="AP1037" i="181"/>
  <c r="AO1037" i="181"/>
  <c r="AN1037" i="181"/>
  <c r="AJ1037" i="181"/>
  <c r="AI1037" i="181"/>
  <c r="AF1037" i="181"/>
  <c r="BA1037" i="181"/>
  <c r="AE1037" i="181"/>
  <c r="AD1037" i="181"/>
  <c r="AY1037" i="181" s="1"/>
  <c r="Z1037" i="181"/>
  <c r="AW1037" i="181" s="1"/>
  <c r="Y1037" i="181"/>
  <c r="AV1037" i="181" s="1"/>
  <c r="B1037" i="181"/>
  <c r="AP1036" i="181"/>
  <c r="AO1036" i="181"/>
  <c r="AN1036" i="181"/>
  <c r="AJ1036" i="181"/>
  <c r="AI1036" i="181"/>
  <c r="AF1036" i="181"/>
  <c r="BA1036" i="181" s="1"/>
  <c r="AE1036" i="181"/>
  <c r="AZ1036" i="181" s="1"/>
  <c r="AD1036" i="181"/>
  <c r="Z1036" i="181"/>
  <c r="AW1036" i="181" s="1"/>
  <c r="Y1036" i="181"/>
  <c r="AV1036" i="181" s="1"/>
  <c r="B1036" i="181"/>
  <c r="AP1035" i="181"/>
  <c r="AO1035" i="181"/>
  <c r="AN1035" i="181"/>
  <c r="AQ1035" i="181" s="1"/>
  <c r="AJ1035" i="181"/>
  <c r="AI1035" i="181"/>
  <c r="AF1035" i="181"/>
  <c r="BA1035" i="181"/>
  <c r="AE1035" i="181"/>
  <c r="AZ1035" i="181" s="1"/>
  <c r="AD1035" i="181"/>
  <c r="Z1035" i="181"/>
  <c r="AW1035" i="181"/>
  <c r="Y1035" i="181"/>
  <c r="AV1035" i="181" s="1"/>
  <c r="B1035" i="181"/>
  <c r="BD1034" i="181"/>
  <c r="AP1034" i="181"/>
  <c r="AO1034" i="181"/>
  <c r="AN1034" i="181"/>
  <c r="AQ1034" i="181" s="1"/>
  <c r="AJ1034" i="181"/>
  <c r="AI1034" i="181"/>
  <c r="AF1034" i="181"/>
  <c r="BA1034" i="181" s="1"/>
  <c r="AE1034" i="181"/>
  <c r="AZ1034" i="181" s="1"/>
  <c r="AD1034" i="181"/>
  <c r="AY1034" i="181" s="1"/>
  <c r="AA1034" i="181"/>
  <c r="AX1034" i="181" s="1"/>
  <c r="Z1034" i="181"/>
  <c r="AW1034" i="181"/>
  <c r="Y1034" i="181"/>
  <c r="V1034" i="181"/>
  <c r="AK1034" i="181" s="1"/>
  <c r="B1034" i="181"/>
  <c r="AP1033" i="181"/>
  <c r="AO1033" i="181"/>
  <c r="AN1033" i="181"/>
  <c r="AJ1033" i="181"/>
  <c r="AI1033" i="181"/>
  <c r="AF1033" i="181"/>
  <c r="BA1033" i="181" s="1"/>
  <c r="AE1033" i="181"/>
  <c r="AD1033" i="181"/>
  <c r="AY1033" i="181" s="1"/>
  <c r="Z1033" i="181"/>
  <c r="AW1033" i="181"/>
  <c r="Y1033" i="181"/>
  <c r="AV1033" i="181" s="1"/>
  <c r="B1033" i="181"/>
  <c r="AP1032" i="181"/>
  <c r="AO1032" i="181"/>
  <c r="AN1032" i="181"/>
  <c r="AJ1032" i="181"/>
  <c r="AI1032" i="181"/>
  <c r="AF1032" i="181"/>
  <c r="BA1032" i="181"/>
  <c r="AE1032" i="181"/>
  <c r="AD1032" i="181"/>
  <c r="AY1032" i="181" s="1"/>
  <c r="Z1032" i="181"/>
  <c r="AW1032" i="181" s="1"/>
  <c r="Y1032" i="181"/>
  <c r="AV1032" i="181" s="1"/>
  <c r="B1032" i="181"/>
  <c r="AP1031" i="181"/>
  <c r="AO1031" i="181"/>
  <c r="AN1031" i="181"/>
  <c r="AQ1031" i="181" s="1"/>
  <c r="AR1031" i="181" s="1"/>
  <c r="AJ1031" i="181"/>
  <c r="AI1031" i="181"/>
  <c r="AF1031" i="181"/>
  <c r="BA1031" i="181" s="1"/>
  <c r="AE1031" i="181"/>
  <c r="AZ1031" i="181" s="1"/>
  <c r="AD1031" i="181"/>
  <c r="Z1031" i="181"/>
  <c r="AW1031" i="181" s="1"/>
  <c r="Y1031" i="181"/>
  <c r="AV1031" i="181" s="1"/>
  <c r="B1031" i="181"/>
  <c r="BD1030" i="181"/>
  <c r="BA1030" i="181"/>
  <c r="AP1030" i="181"/>
  <c r="AO1030" i="181"/>
  <c r="AN1030" i="181"/>
  <c r="AJ1030" i="181"/>
  <c r="AI1030" i="181"/>
  <c r="AF1030" i="181"/>
  <c r="AE1030" i="181"/>
  <c r="AZ1030" i="181" s="1"/>
  <c r="AD1030" i="181"/>
  <c r="AY1030" i="181" s="1"/>
  <c r="AA1030" i="181"/>
  <c r="AX1030" i="181"/>
  <c r="Z1030" i="181"/>
  <c r="AW1030" i="181" s="1"/>
  <c r="Y1030" i="181"/>
  <c r="AV1030" i="181"/>
  <c r="V1030" i="181"/>
  <c r="AK1030" i="181" s="1"/>
  <c r="B1030" i="181"/>
  <c r="AP1029" i="181"/>
  <c r="AO1029" i="181"/>
  <c r="AN1029" i="181"/>
  <c r="AJ1029" i="181"/>
  <c r="AI1029" i="181"/>
  <c r="AF1029" i="181"/>
  <c r="BA1029" i="181" s="1"/>
  <c r="AE1029" i="181"/>
  <c r="AD1029" i="181"/>
  <c r="AY1029" i="181"/>
  <c r="Z1029" i="181"/>
  <c r="AW1029" i="181" s="1"/>
  <c r="Y1029" i="181"/>
  <c r="AV1029" i="181"/>
  <c r="B1029" i="181"/>
  <c r="AP1028" i="181"/>
  <c r="AO1028" i="181"/>
  <c r="AQ1028" i="181" s="1"/>
  <c r="AN1028" i="181"/>
  <c r="AJ1028" i="181"/>
  <c r="AI1028" i="181"/>
  <c r="AF1028" i="181"/>
  <c r="BA1028" i="181"/>
  <c r="AE1028" i="181"/>
  <c r="AZ1028" i="181" s="1"/>
  <c r="AD1028" i="181"/>
  <c r="AY1028" i="181"/>
  <c r="Z1028" i="181"/>
  <c r="AW1028" i="181" s="1"/>
  <c r="Y1028" i="181"/>
  <c r="AV1028" i="181"/>
  <c r="B1028" i="181"/>
  <c r="AP1027" i="181"/>
  <c r="AO1027" i="181"/>
  <c r="AN1027" i="181"/>
  <c r="AJ1027" i="181"/>
  <c r="AI1027" i="181"/>
  <c r="AF1027" i="181"/>
  <c r="BA1027" i="181" s="1"/>
  <c r="AE1027" i="181"/>
  <c r="AD1027" i="181"/>
  <c r="AY1027" i="181" s="1"/>
  <c r="Z1027" i="181"/>
  <c r="AW1027" i="181" s="1"/>
  <c r="Y1027" i="181"/>
  <c r="AV1027" i="181"/>
  <c r="B1027" i="181"/>
  <c r="BD1026" i="181"/>
  <c r="AP1026" i="181"/>
  <c r="AO1026" i="181"/>
  <c r="AN1026" i="181"/>
  <c r="AJ1026" i="181"/>
  <c r="AI1026" i="181"/>
  <c r="AF1026" i="181"/>
  <c r="BA1026" i="181" s="1"/>
  <c r="AE1026" i="181"/>
  <c r="AZ1026" i="181" s="1"/>
  <c r="AD1026" i="181"/>
  <c r="AY1026" i="181" s="1"/>
  <c r="AA1026" i="181"/>
  <c r="AX1026" i="181"/>
  <c r="Z1026" i="181"/>
  <c r="AW1026" i="181" s="1"/>
  <c r="Y1026" i="181"/>
  <c r="AV1026" i="181" s="1"/>
  <c r="V1026" i="181"/>
  <c r="B1026" i="181"/>
  <c r="AP1025" i="181"/>
  <c r="AO1025" i="181"/>
  <c r="AN1025" i="181"/>
  <c r="AJ1025" i="181"/>
  <c r="AI1025" i="181"/>
  <c r="AF1025" i="181"/>
  <c r="BA1025" i="181" s="1"/>
  <c r="AE1025" i="181"/>
  <c r="AD1025" i="181"/>
  <c r="AY1025" i="181" s="1"/>
  <c r="Z1025" i="181"/>
  <c r="AW1025" i="181" s="1"/>
  <c r="Y1025" i="181"/>
  <c r="AV1025" i="181"/>
  <c r="B1025" i="181"/>
  <c r="BD1024" i="181"/>
  <c r="AP1024" i="181"/>
  <c r="AO1024" i="181"/>
  <c r="AN1024" i="181"/>
  <c r="AJ1024" i="181"/>
  <c r="AI1024" i="181"/>
  <c r="AF1024" i="181"/>
  <c r="BA1024" i="181" s="1"/>
  <c r="AE1024" i="181"/>
  <c r="AD1024" i="181"/>
  <c r="AY1024" i="181" s="1"/>
  <c r="Z1024" i="181"/>
  <c r="AW1024" i="181" s="1"/>
  <c r="Y1024" i="181"/>
  <c r="AV1024" i="181" s="1"/>
  <c r="B1024" i="181"/>
  <c r="BD1023" i="181"/>
  <c r="AP1023" i="181"/>
  <c r="AO1023" i="181"/>
  <c r="AN1023" i="181"/>
  <c r="AJ1023" i="181"/>
  <c r="AI1023" i="181"/>
  <c r="AF1023" i="181"/>
  <c r="BA1023" i="181"/>
  <c r="AE1023" i="181"/>
  <c r="AD1023" i="181"/>
  <c r="AY1023" i="181" s="1"/>
  <c r="Z1023" i="181"/>
  <c r="AW1023" i="181" s="1"/>
  <c r="Y1023" i="181"/>
  <c r="AV1023" i="181" s="1"/>
  <c r="B1023" i="181"/>
  <c r="AP1022" i="181"/>
  <c r="AO1022" i="181"/>
  <c r="AN1022" i="181"/>
  <c r="AJ1022" i="181"/>
  <c r="AI1022" i="181"/>
  <c r="AF1022" i="181"/>
  <c r="BA1022" i="181" s="1"/>
  <c r="AE1022" i="181"/>
  <c r="AD1022" i="181"/>
  <c r="AY1022" i="181" s="1"/>
  <c r="Z1022" i="181"/>
  <c r="AW1022" i="181" s="1"/>
  <c r="Y1022" i="181"/>
  <c r="AV1022" i="181" s="1"/>
  <c r="BD1022" i="181"/>
  <c r="B1022" i="181"/>
  <c r="AP1021" i="181"/>
  <c r="AO1021" i="181"/>
  <c r="AN1021" i="181"/>
  <c r="AJ1021" i="181"/>
  <c r="AI1021" i="181"/>
  <c r="AF1021" i="181"/>
  <c r="BA1021" i="181" s="1"/>
  <c r="AE1021" i="181"/>
  <c r="AZ1021" i="181"/>
  <c r="AD1021" i="181"/>
  <c r="AY1021" i="181" s="1"/>
  <c r="Z1021" i="181"/>
  <c r="AW1021" i="181" s="1"/>
  <c r="Y1021" i="181"/>
  <c r="AV1021" i="181" s="1"/>
  <c r="BD1021" i="181"/>
  <c r="B1021" i="181"/>
  <c r="BD1020" i="181"/>
  <c r="AP1020" i="181"/>
  <c r="AO1020" i="181"/>
  <c r="AQ1020" i="181" s="1"/>
  <c r="AN1020" i="181"/>
  <c r="AJ1020" i="181"/>
  <c r="AI1020" i="181"/>
  <c r="AF1020" i="181"/>
  <c r="BA1020" i="181" s="1"/>
  <c r="AE1020" i="181"/>
  <c r="AD1020" i="181"/>
  <c r="AY1020" i="181" s="1"/>
  <c r="AA1020" i="181"/>
  <c r="AX1020" i="181" s="1"/>
  <c r="Z1020" i="181"/>
  <c r="AW1020" i="181"/>
  <c r="Y1020" i="181"/>
  <c r="AV1020" i="181" s="1"/>
  <c r="B1020" i="181"/>
  <c r="BD1019" i="181"/>
  <c r="AP1019" i="181"/>
  <c r="AO1019" i="181"/>
  <c r="AN1019" i="181"/>
  <c r="AJ1019" i="181"/>
  <c r="AI1019" i="181"/>
  <c r="AF1019" i="181"/>
  <c r="BA1019" i="181" s="1"/>
  <c r="AE1019" i="181"/>
  <c r="AZ1019" i="181" s="1"/>
  <c r="AD1019" i="181"/>
  <c r="Z1019" i="181"/>
  <c r="AW1019" i="181" s="1"/>
  <c r="Y1019" i="181"/>
  <c r="AV1019" i="181" s="1"/>
  <c r="V1019" i="181"/>
  <c r="AA1019" i="181"/>
  <c r="AX1019" i="181"/>
  <c r="B1019" i="181"/>
  <c r="BD1018" i="181"/>
  <c r="AP1018" i="181"/>
  <c r="AO1018" i="181"/>
  <c r="AN1018" i="181"/>
  <c r="AJ1018" i="181"/>
  <c r="AI1018" i="181"/>
  <c r="AF1018" i="181"/>
  <c r="BA1018" i="181" s="1"/>
  <c r="AE1018" i="181"/>
  <c r="AZ1018" i="181" s="1"/>
  <c r="AD1018" i="181"/>
  <c r="AY1018" i="181" s="1"/>
  <c r="AA1018" i="181"/>
  <c r="AX1018" i="181" s="1"/>
  <c r="Z1018" i="181"/>
  <c r="Y1018" i="181"/>
  <c r="AV1018" i="181" s="1"/>
  <c r="V1018" i="181"/>
  <c r="B1018" i="181"/>
  <c r="AW1017" i="181"/>
  <c r="AP1017" i="181"/>
  <c r="AO1017" i="181"/>
  <c r="AN1017" i="181"/>
  <c r="AJ1017" i="181"/>
  <c r="AI1017" i="181"/>
  <c r="AF1017" i="181"/>
  <c r="BA1017" i="181" s="1"/>
  <c r="AE1017" i="181"/>
  <c r="AZ1017" i="181" s="1"/>
  <c r="AD1017" i="181"/>
  <c r="Z1017" i="181"/>
  <c r="Y1017" i="181"/>
  <c r="AV1017" i="181"/>
  <c r="B1017" i="181"/>
  <c r="AP1016" i="181"/>
  <c r="AO1016" i="181"/>
  <c r="AN1016" i="181"/>
  <c r="AJ1016" i="181"/>
  <c r="AI1016" i="181"/>
  <c r="AF1016" i="181"/>
  <c r="BA1016" i="181"/>
  <c r="AE1016" i="181"/>
  <c r="AZ1016" i="181" s="1"/>
  <c r="AD1016" i="181"/>
  <c r="Z1016" i="181"/>
  <c r="Y1016" i="181"/>
  <c r="AV1016" i="181" s="1"/>
  <c r="V1016" i="181"/>
  <c r="BD1016" i="181"/>
  <c r="B1016" i="181"/>
  <c r="AP1015" i="181"/>
  <c r="AO1015" i="181"/>
  <c r="AN1015" i="181"/>
  <c r="AJ1015" i="181"/>
  <c r="AI1015" i="181"/>
  <c r="AF1015" i="181"/>
  <c r="BA1015" i="181" s="1"/>
  <c r="AE1015" i="181"/>
  <c r="AZ1015" i="181" s="1"/>
  <c r="AD1015" i="181"/>
  <c r="AY1015" i="181" s="1"/>
  <c r="Z1015" i="181"/>
  <c r="Y1015" i="181"/>
  <c r="AV1015" i="181" s="1"/>
  <c r="V1015" i="181"/>
  <c r="B1015" i="181"/>
  <c r="BD1014" i="181"/>
  <c r="AP1014" i="181"/>
  <c r="AO1014" i="181"/>
  <c r="AN1014" i="181"/>
  <c r="AJ1014" i="181"/>
  <c r="AI1014" i="181"/>
  <c r="AF1014" i="181"/>
  <c r="BA1014" i="181" s="1"/>
  <c r="AE1014" i="181"/>
  <c r="AZ1014" i="181" s="1"/>
  <c r="AD1014" i="181"/>
  <c r="AY1014" i="181" s="1"/>
  <c r="AA1014" i="181"/>
  <c r="AX1014" i="181" s="1"/>
  <c r="Z1014" i="181"/>
  <c r="AW1014" i="181" s="1"/>
  <c r="Y1014" i="181"/>
  <c r="AV1014" i="181" s="1"/>
  <c r="V1014" i="181"/>
  <c r="B1014" i="181"/>
  <c r="BD1013" i="181"/>
  <c r="AP1013" i="181"/>
  <c r="AO1013" i="181"/>
  <c r="AN1013" i="181"/>
  <c r="AJ1013" i="181"/>
  <c r="AI1013" i="181"/>
  <c r="AF1013" i="181"/>
  <c r="BA1013" i="181"/>
  <c r="AE1013" i="181"/>
  <c r="AZ1013" i="181" s="1"/>
  <c r="AD1013" i="181"/>
  <c r="AG1013" i="181" s="1"/>
  <c r="AH1013" i="181" s="1"/>
  <c r="AA1013" i="181"/>
  <c r="AX1013" i="181" s="1"/>
  <c r="Z1013" i="181"/>
  <c r="AW1013" i="181" s="1"/>
  <c r="Y1013" i="181"/>
  <c r="V1013" i="181"/>
  <c r="B1013" i="181"/>
  <c r="AP1012" i="181"/>
  <c r="AO1012" i="181"/>
  <c r="AN1012" i="181"/>
  <c r="AK1012" i="181"/>
  <c r="AJ1012" i="181"/>
  <c r="AF1012" i="181"/>
  <c r="BA1012" i="181" s="1"/>
  <c r="AE1012" i="181"/>
  <c r="AZ1012" i="181" s="1"/>
  <c r="AD1012" i="181"/>
  <c r="AA1012" i="181"/>
  <c r="AX1012" i="181" s="1"/>
  <c r="Z1012" i="181"/>
  <c r="AW1012" i="181" s="1"/>
  <c r="Y1012" i="181"/>
  <c r="V1012" i="181"/>
  <c r="BD1012" i="181"/>
  <c r="B1012" i="181"/>
  <c r="AP1011" i="181"/>
  <c r="AO1011" i="181"/>
  <c r="AN1011" i="181"/>
  <c r="AK1011" i="181"/>
  <c r="AJ1011" i="181"/>
  <c r="AF1011" i="181"/>
  <c r="BA1011" i="181" s="1"/>
  <c r="AE1011" i="181"/>
  <c r="AZ1011" i="181" s="1"/>
  <c r="AD1011" i="181"/>
  <c r="AY1011" i="181" s="1"/>
  <c r="AA1011" i="181"/>
  <c r="AX1011" i="181" s="1"/>
  <c r="Z1011" i="181"/>
  <c r="AW1011" i="181" s="1"/>
  <c r="V1011" i="181"/>
  <c r="B1011" i="181"/>
  <c r="BD1010" i="181"/>
  <c r="AP1010" i="181"/>
  <c r="AO1010" i="181"/>
  <c r="AN1010" i="181"/>
  <c r="AK1010" i="181"/>
  <c r="AJ1010" i="181"/>
  <c r="AF1010" i="181"/>
  <c r="BA1010" i="181" s="1"/>
  <c r="AE1010" i="181"/>
  <c r="AZ1010" i="181" s="1"/>
  <c r="AD1010" i="181"/>
  <c r="AA1010" i="181"/>
  <c r="AX1010" i="181" s="1"/>
  <c r="Z1010" i="181"/>
  <c r="AW1010" i="181"/>
  <c r="V1010" i="181"/>
  <c r="AI1010" i="181" s="1"/>
  <c r="Y1010" i="181"/>
  <c r="AV1010" i="181" s="1"/>
  <c r="B1010" i="181"/>
  <c r="AP1009" i="181"/>
  <c r="AO1009" i="181"/>
  <c r="AQ1009" i="181" s="1"/>
  <c r="AN1009" i="181"/>
  <c r="AK1009" i="181"/>
  <c r="AJ1009" i="181"/>
  <c r="AF1009" i="181"/>
  <c r="BA1009" i="181" s="1"/>
  <c r="AE1009" i="181"/>
  <c r="AZ1009" i="181" s="1"/>
  <c r="AD1009" i="181"/>
  <c r="AA1009" i="181"/>
  <c r="AX1009" i="181" s="1"/>
  <c r="Z1009" i="181"/>
  <c r="AW1009" i="181" s="1"/>
  <c r="B1009" i="181"/>
  <c r="AP1008" i="181"/>
  <c r="AO1008" i="181"/>
  <c r="AN1008" i="181"/>
  <c r="AK1008" i="181"/>
  <c r="AJ1008" i="181"/>
  <c r="AF1008" i="181"/>
  <c r="BA1008" i="181" s="1"/>
  <c r="AE1008" i="181"/>
  <c r="AD1008" i="181"/>
  <c r="AA1008" i="181"/>
  <c r="AX1008" i="181" s="1"/>
  <c r="Z1008" i="181"/>
  <c r="AW1008" i="181"/>
  <c r="Y1008" i="181"/>
  <c r="AV1008" i="181" s="1"/>
  <c r="V1008" i="181"/>
  <c r="AI1008" i="181"/>
  <c r="B1008" i="181"/>
  <c r="AP1007" i="181"/>
  <c r="AO1007" i="181"/>
  <c r="AN1007" i="181"/>
  <c r="AK1007" i="181"/>
  <c r="AJ1007" i="181"/>
  <c r="AF1007" i="181"/>
  <c r="BA1007" i="181"/>
  <c r="AE1007" i="181"/>
  <c r="AD1007" i="181"/>
  <c r="AA1007" i="181"/>
  <c r="AX1007" i="181"/>
  <c r="Z1007" i="181"/>
  <c r="AW1007" i="181" s="1"/>
  <c r="B1007" i="181"/>
  <c r="BD1006" i="181"/>
  <c r="AP1006" i="181"/>
  <c r="AO1006" i="181"/>
  <c r="AN1006" i="181"/>
  <c r="AK1006" i="181"/>
  <c r="AJ1006" i="181"/>
  <c r="AF1006" i="181"/>
  <c r="BA1006" i="181" s="1"/>
  <c r="AE1006" i="181"/>
  <c r="AZ1006" i="181" s="1"/>
  <c r="AD1006" i="181"/>
  <c r="AY1006" i="181" s="1"/>
  <c r="AA1006" i="181"/>
  <c r="AX1006" i="181" s="1"/>
  <c r="Z1006" i="181"/>
  <c r="AW1006" i="181" s="1"/>
  <c r="V1006" i="181"/>
  <c r="Y1006" i="181"/>
  <c r="B1006" i="181"/>
  <c r="BD1005" i="181"/>
  <c r="AP1005" i="181"/>
  <c r="AO1005" i="181"/>
  <c r="AN1005" i="181"/>
  <c r="AK1005" i="181"/>
  <c r="AJ1005" i="181"/>
  <c r="AF1005" i="181"/>
  <c r="BA1005" i="181" s="1"/>
  <c r="AE1005" i="181"/>
  <c r="AZ1005" i="181"/>
  <c r="AD1005" i="181"/>
  <c r="AA1005" i="181"/>
  <c r="AX1005" i="181" s="1"/>
  <c r="Z1005" i="181"/>
  <c r="AW1005" i="181"/>
  <c r="Y1005" i="181"/>
  <c r="V1005" i="181"/>
  <c r="AI1005" i="181"/>
  <c r="B1005" i="181"/>
  <c r="AX1004" i="181"/>
  <c r="AP1004" i="181"/>
  <c r="AO1004" i="181"/>
  <c r="AQ1004" i="181" s="1"/>
  <c r="AN1004" i="181"/>
  <c r="AK1004" i="181"/>
  <c r="AJ1004" i="181"/>
  <c r="AF1004" i="181"/>
  <c r="BA1004" i="181"/>
  <c r="AE1004" i="181"/>
  <c r="AZ1004" i="181" s="1"/>
  <c r="AD1004" i="181"/>
  <c r="AY1004" i="181" s="1"/>
  <c r="AA1004" i="181"/>
  <c r="Z1004" i="181"/>
  <c r="AW1004" i="181"/>
  <c r="B1004" i="181"/>
  <c r="AP1003" i="181"/>
  <c r="AO1003" i="181"/>
  <c r="AN1003" i="181"/>
  <c r="AK1003" i="181"/>
  <c r="AJ1003" i="181"/>
  <c r="AF1003" i="181"/>
  <c r="BA1003" i="181"/>
  <c r="AE1003" i="181"/>
  <c r="AZ1003" i="181" s="1"/>
  <c r="AD1003" i="181"/>
  <c r="AY1003" i="181"/>
  <c r="AA1003" i="181"/>
  <c r="AX1003" i="181" s="1"/>
  <c r="Z1003" i="181"/>
  <c r="AW1003" i="181" s="1"/>
  <c r="B1003" i="181"/>
  <c r="BD1002" i="181"/>
  <c r="AO1002" i="181"/>
  <c r="AN1002" i="181"/>
  <c r="AK1002" i="181"/>
  <c r="AJ1002" i="181"/>
  <c r="AI1002" i="181"/>
  <c r="AF1002" i="181"/>
  <c r="BA1002" i="181" s="1"/>
  <c r="AE1002" i="181"/>
  <c r="AD1002" i="181"/>
  <c r="AA1002" i="181"/>
  <c r="AX1002" i="181"/>
  <c r="Z1002" i="181"/>
  <c r="AW1002" i="181" s="1"/>
  <c r="Y1002" i="181"/>
  <c r="AV1002" i="181"/>
  <c r="V1002" i="181"/>
  <c r="B1002" i="181"/>
  <c r="AO1001" i="181"/>
  <c r="AN1001" i="181"/>
  <c r="AK1001" i="181"/>
  <c r="AJ1001" i="181"/>
  <c r="AI1001" i="181"/>
  <c r="AE1001" i="181"/>
  <c r="AZ1001" i="181" s="1"/>
  <c r="AD1001" i="181"/>
  <c r="AA1001" i="181"/>
  <c r="AX1001" i="181"/>
  <c r="Z1001" i="181"/>
  <c r="AW1001" i="181" s="1"/>
  <c r="Y1001" i="181"/>
  <c r="AV1001" i="181" s="1"/>
  <c r="B1001" i="181"/>
  <c r="AP1000" i="181"/>
  <c r="AO1000" i="181"/>
  <c r="AN1000" i="181"/>
  <c r="AK1000" i="181"/>
  <c r="AJ1000" i="181"/>
  <c r="AF1000" i="181"/>
  <c r="BA1000" i="181" s="1"/>
  <c r="AE1000" i="181"/>
  <c r="AD1000" i="181"/>
  <c r="AA1000" i="181"/>
  <c r="AX1000" i="181" s="1"/>
  <c r="Z1000" i="181"/>
  <c r="AW1000" i="181" s="1"/>
  <c r="Y1000" i="181"/>
  <c r="V1000" i="181"/>
  <c r="B1000" i="181"/>
  <c r="AP999" i="181"/>
  <c r="AO999" i="181"/>
  <c r="AN999" i="181"/>
  <c r="AK999" i="181"/>
  <c r="AJ999" i="181"/>
  <c r="AF999" i="181"/>
  <c r="BA999" i="181"/>
  <c r="AE999" i="181"/>
  <c r="AZ999" i="181" s="1"/>
  <c r="AD999" i="181"/>
  <c r="AA999" i="181"/>
  <c r="AX999" i="181"/>
  <c r="Z999" i="181"/>
  <c r="AW999" i="181" s="1"/>
  <c r="V999" i="181"/>
  <c r="B999" i="181"/>
  <c r="BD998" i="181"/>
  <c r="AP998" i="181"/>
  <c r="AO998" i="181"/>
  <c r="AN998" i="181"/>
  <c r="AK998" i="181"/>
  <c r="AJ998" i="181"/>
  <c r="AF998" i="181"/>
  <c r="BA998" i="181"/>
  <c r="AE998" i="181"/>
  <c r="AZ998" i="181" s="1"/>
  <c r="AD998" i="181"/>
  <c r="AY998" i="181" s="1"/>
  <c r="AA998" i="181"/>
  <c r="AX998" i="181" s="1"/>
  <c r="Z998" i="181"/>
  <c r="AW998" i="181"/>
  <c r="V998" i="181"/>
  <c r="AI998" i="181" s="1"/>
  <c r="Y998" i="181"/>
  <c r="AV998" i="181" s="1"/>
  <c r="B998" i="181"/>
  <c r="BD997" i="181"/>
  <c r="AP997" i="181"/>
  <c r="AO997" i="181"/>
  <c r="AN997" i="181"/>
  <c r="AK997" i="181"/>
  <c r="AJ997" i="181"/>
  <c r="AF997" i="181"/>
  <c r="BA997" i="181" s="1"/>
  <c r="AE997" i="181"/>
  <c r="AZ997" i="181" s="1"/>
  <c r="AD997" i="181"/>
  <c r="AA997" i="181"/>
  <c r="AX997" i="181" s="1"/>
  <c r="Z997" i="181"/>
  <c r="AW997" i="181"/>
  <c r="Y997" i="181"/>
  <c r="AV997" i="181" s="1"/>
  <c r="V997" i="181"/>
  <c r="B997" i="181"/>
  <c r="AP996" i="181"/>
  <c r="AO996" i="181"/>
  <c r="AN996" i="181"/>
  <c r="AK996" i="181"/>
  <c r="AJ996" i="181"/>
  <c r="AF996" i="181"/>
  <c r="BA996" i="181" s="1"/>
  <c r="AE996" i="181"/>
  <c r="AZ996" i="181" s="1"/>
  <c r="AD996" i="181"/>
  <c r="AG996" i="181" s="1"/>
  <c r="AA996" i="181"/>
  <c r="AX996" i="181" s="1"/>
  <c r="Z996" i="181"/>
  <c r="AW996" i="181"/>
  <c r="B996" i="181"/>
  <c r="AP995" i="181"/>
  <c r="AO995" i="181"/>
  <c r="AN995" i="181"/>
  <c r="AK995" i="181"/>
  <c r="AJ995" i="181"/>
  <c r="AF995" i="181"/>
  <c r="BA995" i="181" s="1"/>
  <c r="AE995" i="181"/>
  <c r="AZ995" i="181" s="1"/>
  <c r="AD995" i="181"/>
  <c r="AA995" i="181"/>
  <c r="AX995" i="181" s="1"/>
  <c r="Z995" i="181"/>
  <c r="AW995" i="181" s="1"/>
  <c r="B995" i="181"/>
  <c r="BD994" i="181"/>
  <c r="AO994" i="181"/>
  <c r="AN994" i="181"/>
  <c r="AK994" i="181"/>
  <c r="AJ994" i="181"/>
  <c r="AI994" i="181"/>
  <c r="AF994" i="181"/>
  <c r="BA994" i="181"/>
  <c r="AE994" i="181"/>
  <c r="AZ994" i="181" s="1"/>
  <c r="AD994" i="181"/>
  <c r="AY994" i="181" s="1"/>
  <c r="AA994" i="181"/>
  <c r="AX994" i="181" s="1"/>
  <c r="Z994" i="181"/>
  <c r="Y994" i="181"/>
  <c r="AV994" i="181" s="1"/>
  <c r="V994" i="181"/>
  <c r="B994" i="181"/>
  <c r="AP993" i="181"/>
  <c r="AO993" i="181"/>
  <c r="AN993" i="181"/>
  <c r="AK993" i="181"/>
  <c r="AJ993" i="181"/>
  <c r="AF993" i="181"/>
  <c r="BA993" i="181" s="1"/>
  <c r="AE993" i="181"/>
  <c r="AZ993" i="181" s="1"/>
  <c r="AD993" i="181"/>
  <c r="AY993" i="181" s="1"/>
  <c r="AA993" i="181"/>
  <c r="Z993" i="181"/>
  <c r="AW993" i="181"/>
  <c r="B993" i="181"/>
  <c r="AP992" i="181"/>
  <c r="AO992" i="181"/>
  <c r="AN992" i="181"/>
  <c r="AK992" i="181"/>
  <c r="AJ992" i="181"/>
  <c r="AF992" i="181"/>
  <c r="BA992" i="181"/>
  <c r="AE992" i="181"/>
  <c r="AZ992" i="181" s="1"/>
  <c r="AD992" i="181"/>
  <c r="AA992" i="181"/>
  <c r="AX992" i="181" s="1"/>
  <c r="Z992" i="181"/>
  <c r="AW992" i="181" s="1"/>
  <c r="B992" i="181"/>
  <c r="AP991" i="181"/>
  <c r="AO991" i="181"/>
  <c r="AN991" i="181"/>
  <c r="AK991" i="181"/>
  <c r="AJ991" i="181"/>
  <c r="AF991" i="181"/>
  <c r="BA991" i="181" s="1"/>
  <c r="AE991" i="181"/>
  <c r="AZ991" i="181" s="1"/>
  <c r="AD991" i="181"/>
  <c r="AA991" i="181"/>
  <c r="AX991" i="181" s="1"/>
  <c r="Z991" i="181"/>
  <c r="AW991" i="181"/>
  <c r="B991" i="181"/>
  <c r="BD990" i="181"/>
  <c r="AP990" i="181"/>
  <c r="AO990" i="181"/>
  <c r="AN990" i="181"/>
  <c r="AK990" i="181"/>
  <c r="AJ990" i="181"/>
  <c r="AF990" i="181"/>
  <c r="BA990" i="181" s="1"/>
  <c r="AE990" i="181"/>
  <c r="AZ990" i="181" s="1"/>
  <c r="AD990" i="181"/>
  <c r="AA990" i="181"/>
  <c r="AX990" i="181" s="1"/>
  <c r="Z990" i="181"/>
  <c r="AW990" i="181" s="1"/>
  <c r="V990" i="181"/>
  <c r="AI990" i="181"/>
  <c r="Y990" i="181"/>
  <c r="B990" i="181"/>
  <c r="BD989" i="181"/>
  <c r="AO989" i="181"/>
  <c r="AN989" i="181"/>
  <c r="AK989" i="181"/>
  <c r="AJ989" i="181"/>
  <c r="AI989" i="181"/>
  <c r="AF989" i="181"/>
  <c r="BA989" i="181" s="1"/>
  <c r="AE989" i="181"/>
  <c r="AZ989" i="181" s="1"/>
  <c r="AD989" i="181"/>
  <c r="AA989" i="181"/>
  <c r="AX989" i="181" s="1"/>
  <c r="Z989" i="181"/>
  <c r="AW989" i="181" s="1"/>
  <c r="Y989" i="181"/>
  <c r="V989" i="181"/>
  <c r="AP989" i="181" s="1"/>
  <c r="B989" i="181"/>
  <c r="AO988" i="181"/>
  <c r="AN988" i="181"/>
  <c r="AK988" i="181"/>
  <c r="AJ988" i="181"/>
  <c r="AI988" i="181"/>
  <c r="AE988" i="181"/>
  <c r="AZ988" i="181" s="1"/>
  <c r="AD988" i="181"/>
  <c r="AY988" i="181" s="1"/>
  <c r="AA988" i="181"/>
  <c r="AX988" i="181"/>
  <c r="Z988" i="181"/>
  <c r="AW988" i="181" s="1"/>
  <c r="Y988" i="181"/>
  <c r="V988" i="181"/>
  <c r="AP988" i="181" s="1"/>
  <c r="B988" i="181"/>
  <c r="AP987" i="181"/>
  <c r="AO987" i="181"/>
  <c r="AN987" i="181"/>
  <c r="AK987" i="181"/>
  <c r="AJ987" i="181"/>
  <c r="AF987" i="181"/>
  <c r="BA987" i="181" s="1"/>
  <c r="AE987" i="181"/>
  <c r="AZ987" i="181" s="1"/>
  <c r="AD987" i="181"/>
  <c r="AA987" i="181"/>
  <c r="AX987" i="181" s="1"/>
  <c r="Z987" i="181"/>
  <c r="AW987" i="181" s="1"/>
  <c r="V987" i="181"/>
  <c r="AI987" i="181"/>
  <c r="B987" i="181"/>
  <c r="BD986" i="181"/>
  <c r="AP986" i="181"/>
  <c r="AO986" i="181"/>
  <c r="AN986" i="181"/>
  <c r="AK986" i="181"/>
  <c r="AJ986" i="181"/>
  <c r="AF986" i="181"/>
  <c r="BA986" i="181" s="1"/>
  <c r="AE986" i="181"/>
  <c r="AZ986" i="181" s="1"/>
  <c r="AD986" i="181"/>
  <c r="AA986" i="181"/>
  <c r="AX986" i="181" s="1"/>
  <c r="Z986" i="181"/>
  <c r="AW986" i="181" s="1"/>
  <c r="V986" i="181"/>
  <c r="Y986" i="181"/>
  <c r="AV986" i="181"/>
  <c r="B986" i="181"/>
  <c r="AP985" i="181"/>
  <c r="AO985" i="181"/>
  <c r="AN985" i="181"/>
  <c r="AK985" i="181"/>
  <c r="AJ985" i="181"/>
  <c r="AF985" i="181"/>
  <c r="BA985" i="181"/>
  <c r="AE985" i="181"/>
  <c r="AZ985" i="181" s="1"/>
  <c r="AD985" i="181"/>
  <c r="AA985" i="181"/>
  <c r="AX985" i="181"/>
  <c r="Z985" i="181"/>
  <c r="AW985" i="181" s="1"/>
  <c r="B985" i="181"/>
  <c r="AP984" i="181"/>
  <c r="AO984" i="181"/>
  <c r="AN984" i="181"/>
  <c r="AK984" i="181"/>
  <c r="AJ984" i="181"/>
  <c r="AF984" i="181"/>
  <c r="AE984" i="181"/>
  <c r="AZ984" i="181"/>
  <c r="AD984" i="181"/>
  <c r="AY984" i="181" s="1"/>
  <c r="AA984" i="181"/>
  <c r="AX984" i="181" s="1"/>
  <c r="Z984" i="181"/>
  <c r="AW984" i="181"/>
  <c r="Y984" i="181"/>
  <c r="AV984" i="181" s="1"/>
  <c r="V984" i="181"/>
  <c r="BD984" i="181"/>
  <c r="B984" i="181"/>
  <c r="AP983" i="181"/>
  <c r="AO983" i="181"/>
  <c r="AN983" i="181"/>
  <c r="AK983" i="181"/>
  <c r="AJ983" i="181"/>
  <c r="AF983" i="181"/>
  <c r="BA983" i="181" s="1"/>
  <c r="AE983" i="181"/>
  <c r="AZ983" i="181" s="1"/>
  <c r="AD983" i="181"/>
  <c r="AA983" i="181"/>
  <c r="AX983" i="181" s="1"/>
  <c r="Z983" i="181"/>
  <c r="AW983" i="181" s="1"/>
  <c r="B983" i="181"/>
  <c r="BD982" i="181"/>
  <c r="AP982" i="181"/>
  <c r="AO982" i="181"/>
  <c r="AN982" i="181"/>
  <c r="AK982" i="181"/>
  <c r="AJ982" i="181"/>
  <c r="AF982" i="181"/>
  <c r="AE982" i="181"/>
  <c r="AD982" i="181"/>
  <c r="AY982" i="181" s="1"/>
  <c r="AA982" i="181"/>
  <c r="AX982" i="181"/>
  <c r="Z982" i="181"/>
  <c r="AW982" i="181" s="1"/>
  <c r="Y982" i="181"/>
  <c r="V982" i="181"/>
  <c r="B982" i="181"/>
  <c r="AO981" i="181"/>
  <c r="AN981" i="181"/>
  <c r="AK981" i="181"/>
  <c r="AJ981" i="181"/>
  <c r="AI981" i="181"/>
  <c r="AE981" i="181"/>
  <c r="AZ981" i="181" s="1"/>
  <c r="AD981" i="181"/>
  <c r="AY981" i="181" s="1"/>
  <c r="AA981" i="181"/>
  <c r="AX981" i="181" s="1"/>
  <c r="Z981" i="181"/>
  <c r="AW981" i="181"/>
  <c r="Y981" i="181"/>
  <c r="AV981" i="181" s="1"/>
  <c r="B981" i="181"/>
  <c r="AO980" i="181"/>
  <c r="AN980" i="181"/>
  <c r="AK980" i="181"/>
  <c r="AJ980" i="181"/>
  <c r="AI980" i="181"/>
  <c r="AE980" i="181"/>
  <c r="AZ980" i="181" s="1"/>
  <c r="AD980" i="181"/>
  <c r="AY980" i="181" s="1"/>
  <c r="AA980" i="181"/>
  <c r="AX980" i="181"/>
  <c r="Z980" i="181"/>
  <c r="AW980" i="181" s="1"/>
  <c r="Y980" i="181"/>
  <c r="AV980" i="181"/>
  <c r="B980" i="181"/>
  <c r="BD979" i="181"/>
  <c r="AP979" i="181"/>
  <c r="AO979" i="181"/>
  <c r="AN979" i="181"/>
  <c r="AK979" i="181"/>
  <c r="AJ979" i="181"/>
  <c r="AF979" i="181"/>
  <c r="BA979" i="181"/>
  <c r="AE979" i="181"/>
  <c r="AZ979" i="181" s="1"/>
  <c r="AD979" i="181"/>
  <c r="AY979" i="181" s="1"/>
  <c r="AA979" i="181"/>
  <c r="AX979" i="181"/>
  <c r="Z979" i="181"/>
  <c r="AW979" i="181" s="1"/>
  <c r="Y979" i="181"/>
  <c r="AV979" i="181" s="1"/>
  <c r="V979" i="181"/>
  <c r="AI979" i="181" s="1"/>
  <c r="B979" i="181"/>
  <c r="AO978" i="181"/>
  <c r="AN978" i="181"/>
  <c r="AK978" i="181"/>
  <c r="AJ978" i="181"/>
  <c r="AI978" i="181"/>
  <c r="AE978" i="181"/>
  <c r="AZ978" i="181" s="1"/>
  <c r="AD978" i="181"/>
  <c r="AY978" i="181" s="1"/>
  <c r="AA978" i="181"/>
  <c r="AX978" i="181"/>
  <c r="Z978" i="181"/>
  <c r="AW978" i="181" s="1"/>
  <c r="Y978" i="181"/>
  <c r="AV978" i="181"/>
  <c r="AF978" i="181"/>
  <c r="BA978" i="181" s="1"/>
  <c r="B978" i="181"/>
  <c r="AW977" i="181"/>
  <c r="AP977" i="181"/>
  <c r="AO977" i="181"/>
  <c r="AN977" i="181"/>
  <c r="AK977" i="181"/>
  <c r="AJ977" i="181"/>
  <c r="AF977" i="181"/>
  <c r="BA977" i="181" s="1"/>
  <c r="AE977" i="181"/>
  <c r="AZ977" i="181" s="1"/>
  <c r="AD977" i="181"/>
  <c r="AY977" i="181" s="1"/>
  <c r="AA977" i="181"/>
  <c r="AX977" i="181" s="1"/>
  <c r="Z977" i="181"/>
  <c r="B977" i="181"/>
  <c r="AO976" i="181"/>
  <c r="AN976" i="181"/>
  <c r="AK976" i="181"/>
  <c r="AJ976" i="181"/>
  <c r="AI976" i="181"/>
  <c r="AE976" i="181"/>
  <c r="AD976" i="181"/>
  <c r="AY976" i="181" s="1"/>
  <c r="AA976" i="181"/>
  <c r="AX976" i="181"/>
  <c r="Z976" i="181"/>
  <c r="AW976" i="181" s="1"/>
  <c r="Y976" i="181"/>
  <c r="AV976" i="181"/>
  <c r="B976" i="181"/>
  <c r="BD975" i="181"/>
  <c r="AO975" i="181"/>
  <c r="AN975" i="181"/>
  <c r="AK975" i="181"/>
  <c r="AJ975" i="181"/>
  <c r="AI975" i="181"/>
  <c r="AE975" i="181"/>
  <c r="AZ975" i="181" s="1"/>
  <c r="AD975" i="181"/>
  <c r="AY975" i="181" s="1"/>
  <c r="AA975" i="181"/>
  <c r="AX975" i="181"/>
  <c r="Z975" i="181"/>
  <c r="AW975" i="181" s="1"/>
  <c r="Y975" i="181"/>
  <c r="AV975" i="181" s="1"/>
  <c r="AF975" i="181"/>
  <c r="B975" i="181"/>
  <c r="AP974" i="181"/>
  <c r="AO974" i="181"/>
  <c r="AN974" i="181"/>
  <c r="AQ974" i="181" s="1"/>
  <c r="AK974" i="181"/>
  <c r="AJ974" i="181"/>
  <c r="AF974" i="181"/>
  <c r="BA974" i="181" s="1"/>
  <c r="AE974" i="181"/>
  <c r="AZ974" i="181" s="1"/>
  <c r="AD974" i="181"/>
  <c r="AY974" i="181"/>
  <c r="AA974" i="181"/>
  <c r="AX974" i="181" s="1"/>
  <c r="Z974" i="181"/>
  <c r="AW974" i="181"/>
  <c r="Y974" i="181"/>
  <c r="AV974" i="181" s="1"/>
  <c r="V974" i="181"/>
  <c r="BD974" i="181"/>
  <c r="B974" i="181"/>
  <c r="AO973" i="181"/>
  <c r="AN973" i="181"/>
  <c r="AK973" i="181"/>
  <c r="AJ973" i="181"/>
  <c r="AI973" i="181"/>
  <c r="AE973" i="181"/>
  <c r="AZ973" i="181"/>
  <c r="AD973" i="181"/>
  <c r="AY973" i="181" s="1"/>
  <c r="AA973" i="181"/>
  <c r="AX973" i="181" s="1"/>
  <c r="Z973" i="181"/>
  <c r="AW973" i="181"/>
  <c r="Y973" i="181"/>
  <c r="AV973" i="181" s="1"/>
  <c r="B973" i="181"/>
  <c r="AP972" i="181"/>
  <c r="AO972" i="181"/>
  <c r="AN972" i="181"/>
  <c r="AK972" i="181"/>
  <c r="AJ972" i="181"/>
  <c r="AF972" i="181"/>
  <c r="BA972" i="181" s="1"/>
  <c r="AE972" i="181"/>
  <c r="AD972" i="181"/>
  <c r="AY972" i="181" s="1"/>
  <c r="AA972" i="181"/>
  <c r="AX972" i="181" s="1"/>
  <c r="Z972" i="181"/>
  <c r="AW972" i="181"/>
  <c r="B972" i="181"/>
  <c r="BD971" i="181"/>
  <c r="AO971" i="181"/>
  <c r="AN971" i="181"/>
  <c r="AK971" i="181"/>
  <c r="AJ971" i="181"/>
  <c r="AI971" i="181"/>
  <c r="AE971" i="181"/>
  <c r="AZ971" i="181" s="1"/>
  <c r="AD971" i="181"/>
  <c r="AY971" i="181" s="1"/>
  <c r="AA971" i="181"/>
  <c r="AX971" i="181" s="1"/>
  <c r="Z971" i="181"/>
  <c r="AW971" i="181" s="1"/>
  <c r="Y971" i="181"/>
  <c r="AV971" i="181" s="1"/>
  <c r="AF971" i="181"/>
  <c r="BA971" i="181" s="1"/>
  <c r="B971" i="181"/>
  <c r="AO970" i="181"/>
  <c r="AN970" i="181"/>
  <c r="AK970" i="181"/>
  <c r="AJ970" i="181"/>
  <c r="AI970" i="181"/>
  <c r="AF970" i="181"/>
  <c r="BA970" i="181" s="1"/>
  <c r="AE970" i="181"/>
  <c r="AD970" i="181"/>
  <c r="AY970" i="181" s="1"/>
  <c r="AA970" i="181"/>
  <c r="AX970" i="181" s="1"/>
  <c r="Z970" i="181"/>
  <c r="AW970" i="181" s="1"/>
  <c r="Y970" i="181"/>
  <c r="AV970" i="181"/>
  <c r="V970" i="181"/>
  <c r="BD970" i="181"/>
  <c r="B970" i="181"/>
  <c r="AP969" i="181"/>
  <c r="AO969" i="181"/>
  <c r="AN969" i="181"/>
  <c r="AK969" i="181"/>
  <c r="AJ969" i="181"/>
  <c r="AF969" i="181"/>
  <c r="BA969" i="181" s="1"/>
  <c r="AE969" i="181"/>
  <c r="AZ969" i="181" s="1"/>
  <c r="AD969" i="181"/>
  <c r="AY969" i="181" s="1"/>
  <c r="AA969" i="181"/>
  <c r="AX969" i="181" s="1"/>
  <c r="Z969" i="181"/>
  <c r="AW969" i="181" s="1"/>
  <c r="B969" i="181"/>
  <c r="AP968" i="181"/>
  <c r="AO968" i="181"/>
  <c r="AN968" i="181"/>
  <c r="AK968" i="181"/>
  <c r="AJ968" i="181"/>
  <c r="AF968" i="181"/>
  <c r="BA968" i="181" s="1"/>
  <c r="AE968" i="181"/>
  <c r="AD968" i="181"/>
  <c r="AY968" i="181" s="1"/>
  <c r="AA968" i="181"/>
  <c r="AX968" i="181" s="1"/>
  <c r="Z968" i="181"/>
  <c r="AW968" i="181"/>
  <c r="B968" i="181"/>
  <c r="BD967" i="181"/>
  <c r="AO967" i="181"/>
  <c r="AN967" i="181"/>
  <c r="AK967" i="181"/>
  <c r="AJ967" i="181"/>
  <c r="AI967" i="181"/>
  <c r="AE967" i="181"/>
  <c r="AZ967" i="181" s="1"/>
  <c r="AD967" i="181"/>
  <c r="AY967" i="181" s="1"/>
  <c r="AA967" i="181"/>
  <c r="AX967" i="181"/>
  <c r="Z967" i="181"/>
  <c r="AW967" i="181" s="1"/>
  <c r="Y967" i="181"/>
  <c r="AV967" i="181" s="1"/>
  <c r="AF967" i="181"/>
  <c r="BA967" i="181"/>
  <c r="B967" i="181"/>
  <c r="AP966" i="181"/>
  <c r="AO966" i="181"/>
  <c r="AK966" i="181"/>
  <c r="AJ966" i="181"/>
  <c r="AI966" i="181"/>
  <c r="AF966" i="181"/>
  <c r="BA966" i="181"/>
  <c r="AE966" i="181"/>
  <c r="AZ966" i="181" s="1"/>
  <c r="AA966" i="181"/>
  <c r="AX966" i="181" s="1"/>
  <c r="Z966" i="181"/>
  <c r="AW966" i="181"/>
  <c r="Y966" i="181"/>
  <c r="AV966" i="181" s="1"/>
  <c r="BD966" i="181"/>
  <c r="B966" i="181"/>
  <c r="AO965" i="181"/>
  <c r="AN965" i="181"/>
  <c r="AK965" i="181"/>
  <c r="AJ965" i="181"/>
  <c r="AI965" i="181"/>
  <c r="AE965" i="181"/>
  <c r="AZ965" i="181" s="1"/>
  <c r="AD965" i="181"/>
  <c r="AY965" i="181" s="1"/>
  <c r="AA965" i="181"/>
  <c r="AX965" i="181" s="1"/>
  <c r="Z965" i="181"/>
  <c r="AW965" i="181" s="1"/>
  <c r="Y965" i="181"/>
  <c r="AV965" i="181" s="1"/>
  <c r="B965" i="181"/>
  <c r="BD964" i="181"/>
  <c r="AP964" i="181"/>
  <c r="AO964" i="181"/>
  <c r="AN964" i="181"/>
  <c r="AK964" i="181"/>
  <c r="AJ964" i="181"/>
  <c r="AF964" i="181"/>
  <c r="BA964" i="181" s="1"/>
  <c r="AE964" i="181"/>
  <c r="AZ964" i="181" s="1"/>
  <c r="AD964" i="181"/>
  <c r="AA964" i="181"/>
  <c r="AX964" i="181" s="1"/>
  <c r="Z964" i="181"/>
  <c r="AW964" i="181"/>
  <c r="Y964" i="181"/>
  <c r="AV964" i="181" s="1"/>
  <c r="V964" i="181"/>
  <c r="B964" i="181"/>
  <c r="AO963" i="181"/>
  <c r="AN963" i="181"/>
  <c r="AK963" i="181"/>
  <c r="AJ963" i="181"/>
  <c r="AI963" i="181"/>
  <c r="AE963" i="181"/>
  <c r="AD963" i="181"/>
  <c r="AY963" i="181" s="1"/>
  <c r="AA963" i="181"/>
  <c r="AX963" i="181"/>
  <c r="Z963" i="181"/>
  <c r="AW963" i="181" s="1"/>
  <c r="Y963" i="181"/>
  <c r="AV963" i="181" s="1"/>
  <c r="B963" i="181"/>
  <c r="AO962" i="181"/>
  <c r="AN962" i="181"/>
  <c r="AK962" i="181"/>
  <c r="AJ962" i="181"/>
  <c r="AI962" i="181"/>
  <c r="AE962" i="181"/>
  <c r="AZ962" i="181" s="1"/>
  <c r="AD962" i="181"/>
  <c r="AY962" i="181" s="1"/>
  <c r="AA962" i="181"/>
  <c r="AX962" i="181" s="1"/>
  <c r="Z962" i="181"/>
  <c r="AW962" i="181" s="1"/>
  <c r="Y962" i="181"/>
  <c r="AV962" i="181"/>
  <c r="AF962" i="181"/>
  <c r="BA962" i="181" s="1"/>
  <c r="B962" i="181"/>
  <c r="AO961" i="181"/>
  <c r="AN961" i="181"/>
  <c r="AK961" i="181"/>
  <c r="AJ961" i="181"/>
  <c r="AI961" i="181"/>
  <c r="AE961" i="181"/>
  <c r="AZ961" i="181" s="1"/>
  <c r="AD961" i="181"/>
  <c r="AY961" i="181" s="1"/>
  <c r="AA961" i="181"/>
  <c r="AX961" i="181"/>
  <c r="Z961" i="181"/>
  <c r="AW961" i="181" s="1"/>
  <c r="Y961" i="181"/>
  <c r="AV961" i="181" s="1"/>
  <c r="B961" i="181"/>
  <c r="BD960" i="181"/>
  <c r="AO960" i="181"/>
  <c r="AN960" i="181"/>
  <c r="AK960" i="181"/>
  <c r="AJ960" i="181"/>
  <c r="AI960" i="181"/>
  <c r="AE960" i="181"/>
  <c r="AZ960" i="181" s="1"/>
  <c r="AD960" i="181"/>
  <c r="AY960" i="181" s="1"/>
  <c r="AA960" i="181"/>
  <c r="AX960" i="181" s="1"/>
  <c r="Z960" i="181"/>
  <c r="AW960" i="181" s="1"/>
  <c r="Y960" i="181"/>
  <c r="AV960" i="181"/>
  <c r="B960" i="181"/>
  <c r="AO959" i="181"/>
  <c r="AN959" i="181"/>
  <c r="AK959" i="181"/>
  <c r="AJ959" i="181"/>
  <c r="AI959" i="181"/>
  <c r="AE959" i="181"/>
  <c r="AZ959" i="181" s="1"/>
  <c r="AD959" i="181"/>
  <c r="AY959" i="181" s="1"/>
  <c r="AA959" i="181"/>
  <c r="AX959" i="181" s="1"/>
  <c r="Z959" i="181"/>
  <c r="AW959" i="181" s="1"/>
  <c r="Y959" i="181"/>
  <c r="AV959" i="181" s="1"/>
  <c r="BD959" i="181"/>
  <c r="B959" i="181"/>
  <c r="AO958" i="181"/>
  <c r="AN958" i="181"/>
  <c r="AK958" i="181"/>
  <c r="AJ958" i="181"/>
  <c r="AI958" i="181"/>
  <c r="AE958" i="181"/>
  <c r="AZ958" i="181" s="1"/>
  <c r="AD958" i="181"/>
  <c r="AY958" i="181" s="1"/>
  <c r="AA958" i="181"/>
  <c r="AX958" i="181" s="1"/>
  <c r="Z958" i="181"/>
  <c r="AW958" i="181"/>
  <c r="Y958" i="181"/>
  <c r="AV958" i="181" s="1"/>
  <c r="BD958" i="181"/>
  <c r="B958" i="181"/>
  <c r="AO957" i="181"/>
  <c r="AN957" i="181"/>
  <c r="AK957" i="181"/>
  <c r="AJ957" i="181"/>
  <c r="AI957" i="181"/>
  <c r="AE957" i="181"/>
  <c r="AD957" i="181"/>
  <c r="AY957" i="181" s="1"/>
  <c r="AA957" i="181"/>
  <c r="AX957" i="181" s="1"/>
  <c r="Z957" i="181"/>
  <c r="AW957" i="181" s="1"/>
  <c r="Y957" i="181"/>
  <c r="AV957" i="181"/>
  <c r="BD957" i="181"/>
  <c r="B957" i="181"/>
  <c r="AO956" i="181"/>
  <c r="AN956" i="181"/>
  <c r="AK956" i="181"/>
  <c r="AJ956" i="181"/>
  <c r="AI956" i="181"/>
  <c r="AE956" i="181"/>
  <c r="AD956" i="181"/>
  <c r="AY956" i="181" s="1"/>
  <c r="AA956" i="181"/>
  <c r="AX956" i="181" s="1"/>
  <c r="Z956" i="181"/>
  <c r="AW956" i="181"/>
  <c r="Y956" i="181"/>
  <c r="AV956" i="181" s="1"/>
  <c r="BD956" i="181"/>
  <c r="B956" i="181"/>
  <c r="AO955" i="181"/>
  <c r="AN955" i="181"/>
  <c r="AK955" i="181"/>
  <c r="AJ955" i="181"/>
  <c r="AI955" i="181"/>
  <c r="AE955" i="181"/>
  <c r="AD955" i="181"/>
  <c r="AY955" i="181" s="1"/>
  <c r="AA955" i="181"/>
  <c r="AX955" i="181" s="1"/>
  <c r="Z955" i="181"/>
  <c r="AW955" i="181"/>
  <c r="Y955" i="181"/>
  <c r="AV955" i="181" s="1"/>
  <c r="B955" i="181"/>
  <c r="AO954" i="181"/>
  <c r="AN954" i="181"/>
  <c r="AK954" i="181"/>
  <c r="AJ954" i="181"/>
  <c r="AI954" i="181"/>
  <c r="AE954" i="181"/>
  <c r="AZ954" i="181" s="1"/>
  <c r="AD954" i="181"/>
  <c r="AA954" i="181"/>
  <c r="AX954" i="181"/>
  <c r="Z954" i="181"/>
  <c r="AW954" i="181" s="1"/>
  <c r="Y954" i="181"/>
  <c r="AV954" i="181"/>
  <c r="AF954" i="181"/>
  <c r="BA954" i="181" s="1"/>
  <c r="B954" i="181"/>
  <c r="AO953" i="181"/>
  <c r="AN953" i="181"/>
  <c r="AK953" i="181"/>
  <c r="AJ953" i="181"/>
  <c r="AI953" i="181"/>
  <c r="AE953" i="181"/>
  <c r="AZ953" i="181" s="1"/>
  <c r="AD953" i="181"/>
  <c r="AY953" i="181" s="1"/>
  <c r="AA953" i="181"/>
  <c r="AX953" i="181" s="1"/>
  <c r="Z953" i="181"/>
  <c r="AW953" i="181" s="1"/>
  <c r="Y953" i="181"/>
  <c r="AV953" i="181" s="1"/>
  <c r="B953" i="181"/>
  <c r="BD952" i="181"/>
  <c r="AO952" i="181"/>
  <c r="AN952" i="181"/>
  <c r="AK952" i="181"/>
  <c r="AJ952" i="181"/>
  <c r="AI952" i="181"/>
  <c r="AE952" i="181"/>
  <c r="AZ952" i="181" s="1"/>
  <c r="AD952" i="181"/>
  <c r="AY952" i="181" s="1"/>
  <c r="AA952" i="181"/>
  <c r="AX952" i="181"/>
  <c r="Z952" i="181"/>
  <c r="AW952" i="181" s="1"/>
  <c r="Y952" i="181"/>
  <c r="AV952" i="181"/>
  <c r="B952" i="181"/>
  <c r="AO951" i="181"/>
  <c r="AN951" i="181"/>
  <c r="AK951" i="181"/>
  <c r="AJ951" i="181"/>
  <c r="AI951" i="181"/>
  <c r="AE951" i="181"/>
  <c r="AZ951" i="181" s="1"/>
  <c r="AD951" i="181"/>
  <c r="AY951" i="181" s="1"/>
  <c r="AA951" i="181"/>
  <c r="AX951" i="181" s="1"/>
  <c r="Z951" i="181"/>
  <c r="AW951" i="181"/>
  <c r="Y951" i="181"/>
  <c r="AV951" i="181" s="1"/>
  <c r="BD951" i="181"/>
  <c r="B951" i="181"/>
  <c r="AW950" i="181"/>
  <c r="AO950" i="181"/>
  <c r="AN950" i="181"/>
  <c r="AK950" i="181"/>
  <c r="AJ950" i="181"/>
  <c r="AI950" i="181"/>
  <c r="AE950" i="181"/>
  <c r="AD950" i="181"/>
  <c r="AY950" i="181" s="1"/>
  <c r="AA950" i="181"/>
  <c r="AX950" i="181" s="1"/>
  <c r="Z950" i="181"/>
  <c r="Y950" i="181"/>
  <c r="AV950" i="181" s="1"/>
  <c r="BD950" i="181"/>
  <c r="B950" i="181"/>
  <c r="AO949" i="181"/>
  <c r="AN949" i="181"/>
  <c r="AK949" i="181"/>
  <c r="AJ949" i="181"/>
  <c r="AI949" i="181"/>
  <c r="AE949" i="181"/>
  <c r="AZ949" i="181" s="1"/>
  <c r="AD949" i="181"/>
  <c r="AY949" i="181" s="1"/>
  <c r="AA949" i="181"/>
  <c r="AX949" i="181" s="1"/>
  <c r="Z949" i="181"/>
  <c r="AW949" i="181" s="1"/>
  <c r="Y949" i="181"/>
  <c r="AV949" i="181" s="1"/>
  <c r="BD949" i="181"/>
  <c r="B949" i="181"/>
  <c r="BD948" i="181"/>
  <c r="AO948" i="181"/>
  <c r="AN948" i="181"/>
  <c r="AK948" i="181"/>
  <c r="AJ948" i="181"/>
  <c r="AI948" i="181"/>
  <c r="AE948" i="181"/>
  <c r="AD948" i="181"/>
  <c r="AY948" i="181" s="1"/>
  <c r="AA948" i="181"/>
  <c r="AX948" i="181"/>
  <c r="Z948" i="181"/>
  <c r="AW948" i="181" s="1"/>
  <c r="Y948" i="181"/>
  <c r="AV948" i="181" s="1"/>
  <c r="B948" i="181"/>
  <c r="AO947" i="181"/>
  <c r="AN947" i="181"/>
  <c r="AK947" i="181"/>
  <c r="AJ947" i="181"/>
  <c r="AI947" i="181"/>
  <c r="AE947" i="181"/>
  <c r="AD947" i="181"/>
  <c r="AY947" i="181" s="1"/>
  <c r="AA947" i="181"/>
  <c r="AX947" i="181"/>
  <c r="Z947" i="181"/>
  <c r="AW947" i="181" s="1"/>
  <c r="Y947" i="181"/>
  <c r="AV947" i="181" s="1"/>
  <c r="B947" i="181"/>
  <c r="AO946" i="181"/>
  <c r="AN946" i="181"/>
  <c r="AK946" i="181"/>
  <c r="AJ946" i="181"/>
  <c r="AI946" i="181"/>
  <c r="AE946" i="181"/>
  <c r="AZ946" i="181" s="1"/>
  <c r="AD946" i="181"/>
  <c r="AY946" i="181" s="1"/>
  <c r="AA946" i="181"/>
  <c r="AX946" i="181" s="1"/>
  <c r="Z946" i="181"/>
  <c r="AW946" i="181"/>
  <c r="Y946" i="181"/>
  <c r="AV946" i="181" s="1"/>
  <c r="AF946" i="181"/>
  <c r="BA946" i="181" s="1"/>
  <c r="B946" i="181"/>
  <c r="AO945" i="181"/>
  <c r="AN945" i="181"/>
  <c r="AK945" i="181"/>
  <c r="AJ945" i="181"/>
  <c r="AI945" i="181"/>
  <c r="AE945" i="181"/>
  <c r="AZ945" i="181" s="1"/>
  <c r="AD945" i="181"/>
  <c r="AY945" i="181" s="1"/>
  <c r="AA945" i="181"/>
  <c r="AX945" i="181" s="1"/>
  <c r="Z945" i="181"/>
  <c r="AW945" i="181" s="1"/>
  <c r="Y945" i="181"/>
  <c r="AV945" i="181" s="1"/>
  <c r="B945" i="181"/>
  <c r="BD944" i="181"/>
  <c r="AO944" i="181"/>
  <c r="AN944" i="181"/>
  <c r="AK944" i="181"/>
  <c r="AJ944" i="181"/>
  <c r="AI944" i="181"/>
  <c r="AE944" i="181"/>
  <c r="AZ944" i="181" s="1"/>
  <c r="AD944" i="181"/>
  <c r="AY944" i="181" s="1"/>
  <c r="AA944" i="181"/>
  <c r="AX944" i="181" s="1"/>
  <c r="Z944" i="181"/>
  <c r="AW944" i="181"/>
  <c r="Y944" i="181"/>
  <c r="AV944" i="181" s="1"/>
  <c r="B944" i="181"/>
  <c r="AO943" i="181"/>
  <c r="AN943" i="181"/>
  <c r="AK943" i="181"/>
  <c r="AJ943" i="181"/>
  <c r="AI943" i="181"/>
  <c r="AE943" i="181"/>
  <c r="AZ943" i="181" s="1"/>
  <c r="AD943" i="181"/>
  <c r="AY943" i="181" s="1"/>
  <c r="AA943" i="181"/>
  <c r="AX943" i="181" s="1"/>
  <c r="Z943" i="181"/>
  <c r="AW943" i="181"/>
  <c r="Y943" i="181"/>
  <c r="AV943" i="181" s="1"/>
  <c r="BD943" i="181"/>
  <c r="B943" i="181"/>
  <c r="AO942" i="181"/>
  <c r="AN942" i="181"/>
  <c r="AK942" i="181"/>
  <c r="AJ942" i="181"/>
  <c r="AI942" i="181"/>
  <c r="AE942" i="181"/>
  <c r="AD942" i="181"/>
  <c r="AY942" i="181" s="1"/>
  <c r="AA942" i="181"/>
  <c r="AX942" i="181" s="1"/>
  <c r="Z942" i="181"/>
  <c r="AW942" i="181" s="1"/>
  <c r="Y942" i="181"/>
  <c r="AV942" i="181" s="1"/>
  <c r="BD942" i="181"/>
  <c r="B942" i="181"/>
  <c r="AO941" i="181"/>
  <c r="AN941" i="181"/>
  <c r="AK941" i="181"/>
  <c r="AJ941" i="181"/>
  <c r="AI941" i="181"/>
  <c r="AE941" i="181"/>
  <c r="AZ941" i="181" s="1"/>
  <c r="AD941" i="181"/>
  <c r="AY941" i="181" s="1"/>
  <c r="AA941" i="181"/>
  <c r="AX941" i="181" s="1"/>
  <c r="Z941" i="181"/>
  <c r="AW941" i="181" s="1"/>
  <c r="Y941" i="181"/>
  <c r="AV941" i="181" s="1"/>
  <c r="BD941" i="181"/>
  <c r="B941" i="181"/>
  <c r="BD940" i="181"/>
  <c r="AO940" i="181"/>
  <c r="AN940" i="181"/>
  <c r="AK940" i="181"/>
  <c r="AJ940" i="181"/>
  <c r="AI940" i="181"/>
  <c r="AE940" i="181"/>
  <c r="AZ940" i="181" s="1"/>
  <c r="AD940" i="181"/>
  <c r="AY940" i="181" s="1"/>
  <c r="AA940" i="181"/>
  <c r="AX940" i="181" s="1"/>
  <c r="Z940" i="181"/>
  <c r="AW940" i="181" s="1"/>
  <c r="Y940" i="181"/>
  <c r="AV940" i="181" s="1"/>
  <c r="B940" i="181"/>
  <c r="AO939" i="181"/>
  <c r="AN939" i="181"/>
  <c r="AK939" i="181"/>
  <c r="AJ939" i="181"/>
  <c r="AI939" i="181"/>
  <c r="AE939" i="181"/>
  <c r="AD939" i="181"/>
  <c r="AY939" i="181"/>
  <c r="AA939" i="181"/>
  <c r="AX939" i="181" s="1"/>
  <c r="Z939" i="181"/>
  <c r="AW939" i="181" s="1"/>
  <c r="Y939" i="181"/>
  <c r="AV939" i="181" s="1"/>
  <c r="B939" i="181"/>
  <c r="AW938" i="181"/>
  <c r="AO938" i="181"/>
  <c r="AN938" i="181"/>
  <c r="AK938" i="181"/>
  <c r="AJ938" i="181"/>
  <c r="AI938" i="181"/>
  <c r="AF938" i="181"/>
  <c r="BA938" i="181" s="1"/>
  <c r="AE938" i="181"/>
  <c r="AZ938" i="181" s="1"/>
  <c r="AD938" i="181"/>
  <c r="AY938" i="181" s="1"/>
  <c r="AA938" i="181"/>
  <c r="AX938" i="181" s="1"/>
  <c r="Z938" i="181"/>
  <c r="Y938" i="181"/>
  <c r="AV938" i="181"/>
  <c r="B938" i="181"/>
  <c r="AP937" i="181"/>
  <c r="AO937" i="181"/>
  <c r="AN937" i="181"/>
  <c r="AK937" i="181"/>
  <c r="AJ937" i="181"/>
  <c r="AF937" i="181"/>
  <c r="BA937" i="181" s="1"/>
  <c r="AE937" i="181"/>
  <c r="AZ937" i="181" s="1"/>
  <c r="AD937" i="181"/>
  <c r="AY937" i="181" s="1"/>
  <c r="AA937" i="181"/>
  <c r="AX937" i="181" s="1"/>
  <c r="Z937" i="181"/>
  <c r="AW937" i="181" s="1"/>
  <c r="B937" i="181"/>
  <c r="AP936" i="181"/>
  <c r="AO936" i="181"/>
  <c r="AN936" i="181"/>
  <c r="AQ936" i="181" s="1"/>
  <c r="AK936" i="181"/>
  <c r="AJ936" i="181"/>
  <c r="AF936" i="181"/>
  <c r="BA936" i="181" s="1"/>
  <c r="AE936" i="181"/>
  <c r="AZ936" i="181" s="1"/>
  <c r="AD936" i="181"/>
  <c r="AA936" i="181"/>
  <c r="AX936" i="181" s="1"/>
  <c r="Z936" i="181"/>
  <c r="AW936" i="181" s="1"/>
  <c r="V936" i="181"/>
  <c r="AI936" i="181"/>
  <c r="B936" i="181"/>
  <c r="AP935" i="181"/>
  <c r="AO935" i="181"/>
  <c r="AN935" i="181"/>
  <c r="AK935" i="181"/>
  <c r="AJ935" i="181"/>
  <c r="AF935" i="181"/>
  <c r="BA935" i="181"/>
  <c r="AE935" i="181"/>
  <c r="AD935" i="181"/>
  <c r="AA935" i="181"/>
  <c r="AX935" i="181"/>
  <c r="Z935" i="181"/>
  <c r="AW935" i="181" s="1"/>
  <c r="BD935" i="181"/>
  <c r="B935" i="181"/>
  <c r="BD934" i="181"/>
  <c r="AP934" i="181"/>
  <c r="AO934" i="181"/>
  <c r="AN934" i="181"/>
  <c r="AK934" i="181"/>
  <c r="AJ934" i="181"/>
  <c r="AF934" i="181"/>
  <c r="BA934" i="181" s="1"/>
  <c r="AE934" i="181"/>
  <c r="AZ934" i="181" s="1"/>
  <c r="AD934" i="181"/>
  <c r="AY934" i="181" s="1"/>
  <c r="AA934" i="181"/>
  <c r="AX934" i="181" s="1"/>
  <c r="Z934" i="181"/>
  <c r="AW934" i="181" s="1"/>
  <c r="Y934" i="181"/>
  <c r="AV934" i="181" s="1"/>
  <c r="V934" i="181"/>
  <c r="B934" i="181"/>
  <c r="AO933" i="181"/>
  <c r="AN933" i="181"/>
  <c r="AK933" i="181"/>
  <c r="AJ933" i="181"/>
  <c r="AI933" i="181"/>
  <c r="AE933" i="181"/>
  <c r="AZ933" i="181" s="1"/>
  <c r="AD933" i="181"/>
  <c r="AY933" i="181" s="1"/>
  <c r="AA933" i="181"/>
  <c r="AX933" i="181"/>
  <c r="Z933" i="181"/>
  <c r="AW933" i="181" s="1"/>
  <c r="Y933" i="181"/>
  <c r="AV933" i="181" s="1"/>
  <c r="BD933" i="181"/>
  <c r="B933" i="181"/>
  <c r="AP932" i="181"/>
  <c r="AO932" i="181"/>
  <c r="AN932" i="181"/>
  <c r="AK932" i="181"/>
  <c r="AJ932" i="181"/>
  <c r="AF932" i="181"/>
  <c r="BA932" i="181" s="1"/>
  <c r="AE932" i="181"/>
  <c r="AZ932" i="181" s="1"/>
  <c r="AD932" i="181"/>
  <c r="AA932" i="181"/>
  <c r="AX932" i="181" s="1"/>
  <c r="Z932" i="181"/>
  <c r="AW932" i="181" s="1"/>
  <c r="V932" i="181"/>
  <c r="AI932" i="181" s="1"/>
  <c r="B932" i="181"/>
  <c r="AP931" i="181"/>
  <c r="AO931" i="181"/>
  <c r="AN931" i="181"/>
  <c r="AK931" i="181"/>
  <c r="AJ931" i="181"/>
  <c r="AF931" i="181"/>
  <c r="BA931" i="181" s="1"/>
  <c r="AE931" i="181"/>
  <c r="AZ931" i="181" s="1"/>
  <c r="AD931" i="181"/>
  <c r="AY931" i="181" s="1"/>
  <c r="AA931" i="181"/>
  <c r="AX931" i="181" s="1"/>
  <c r="Z931" i="181"/>
  <c r="AW931" i="181" s="1"/>
  <c r="BD931" i="181"/>
  <c r="B931" i="181"/>
  <c r="BD930" i="181"/>
  <c r="AP930" i="181"/>
  <c r="AO930" i="181"/>
  <c r="AN930" i="181"/>
  <c r="AK930" i="181"/>
  <c r="AJ930" i="181"/>
  <c r="AF930" i="181"/>
  <c r="BA930" i="181"/>
  <c r="AE930" i="181"/>
  <c r="AD930" i="181"/>
  <c r="AY930" i="181" s="1"/>
  <c r="AA930" i="181"/>
  <c r="AX930" i="181" s="1"/>
  <c r="Z930" i="181"/>
  <c r="AW930" i="181"/>
  <c r="Y930" i="181"/>
  <c r="AV930" i="181" s="1"/>
  <c r="V930" i="181"/>
  <c r="B930" i="181"/>
  <c r="AP929" i="181"/>
  <c r="AO929" i="181"/>
  <c r="AN929" i="181"/>
  <c r="AK929" i="181"/>
  <c r="AJ929" i="181"/>
  <c r="AF929" i="181"/>
  <c r="BA929" i="181"/>
  <c r="AE929" i="181"/>
  <c r="AD929" i="181"/>
  <c r="AA929" i="181"/>
  <c r="AX929" i="181" s="1"/>
  <c r="Z929" i="181"/>
  <c r="AW929" i="181" s="1"/>
  <c r="B929" i="181"/>
  <c r="AP928" i="181"/>
  <c r="AO928" i="181"/>
  <c r="AN928" i="181"/>
  <c r="AK928" i="181"/>
  <c r="AJ928" i="181"/>
  <c r="AF928" i="181"/>
  <c r="BA928" i="181"/>
  <c r="AE928" i="181"/>
  <c r="AZ928" i="181" s="1"/>
  <c r="AD928" i="181"/>
  <c r="AA928" i="181"/>
  <c r="AX928" i="181" s="1"/>
  <c r="Z928" i="181"/>
  <c r="AW928" i="181" s="1"/>
  <c r="Y928" i="181"/>
  <c r="V928" i="181"/>
  <c r="B928" i="181"/>
  <c r="AP927" i="181"/>
  <c r="AO927" i="181"/>
  <c r="AN927" i="181"/>
  <c r="AK927" i="181"/>
  <c r="AJ927" i="181"/>
  <c r="AF927" i="181"/>
  <c r="BA927" i="181" s="1"/>
  <c r="AE927" i="181"/>
  <c r="AD927" i="181"/>
  <c r="AY927" i="181" s="1"/>
  <c r="AA927" i="181"/>
  <c r="AX927" i="181" s="1"/>
  <c r="Z927" i="181"/>
  <c r="AW927" i="181" s="1"/>
  <c r="Y927" i="181"/>
  <c r="AV927" i="181" s="1"/>
  <c r="BD927" i="181"/>
  <c r="B927" i="181"/>
  <c r="AP926" i="181"/>
  <c r="AO926" i="181"/>
  <c r="AN926" i="181"/>
  <c r="AK926" i="181"/>
  <c r="AJ926" i="181"/>
  <c r="AF926" i="181"/>
  <c r="BA926" i="181"/>
  <c r="AE926" i="181"/>
  <c r="AZ926" i="181" s="1"/>
  <c r="AD926" i="181"/>
  <c r="AY926" i="181" s="1"/>
  <c r="AA926" i="181"/>
  <c r="AX926" i="181" s="1"/>
  <c r="Z926" i="181"/>
  <c r="AW926" i="181" s="1"/>
  <c r="Y926" i="181"/>
  <c r="AV926" i="181" s="1"/>
  <c r="V926" i="181"/>
  <c r="AI926" i="181" s="1"/>
  <c r="BD926" i="181"/>
  <c r="B926" i="181"/>
  <c r="BD925" i="181"/>
  <c r="AP925" i="181"/>
  <c r="AO925" i="181"/>
  <c r="AN925" i="181"/>
  <c r="AK925" i="181"/>
  <c r="AJ925" i="181"/>
  <c r="AF925" i="181"/>
  <c r="BA925" i="181" s="1"/>
  <c r="AE925" i="181"/>
  <c r="AZ925" i="181" s="1"/>
  <c r="AD925" i="181"/>
  <c r="AY925" i="181" s="1"/>
  <c r="AA925" i="181"/>
  <c r="AX925" i="181" s="1"/>
  <c r="Z925" i="181"/>
  <c r="AW925" i="181" s="1"/>
  <c r="Y925" i="181"/>
  <c r="AV925" i="181"/>
  <c r="B925" i="181"/>
  <c r="AP924" i="181"/>
  <c r="AO924" i="181"/>
  <c r="AN924" i="181"/>
  <c r="AK924" i="181"/>
  <c r="AJ924" i="181"/>
  <c r="AF924" i="181"/>
  <c r="BA924" i="181"/>
  <c r="AE924" i="181"/>
  <c r="AZ924" i="181" s="1"/>
  <c r="AD924" i="181"/>
  <c r="AY924" i="181" s="1"/>
  <c r="AA924" i="181"/>
  <c r="AX924" i="181" s="1"/>
  <c r="Z924" i="181"/>
  <c r="AW924" i="181" s="1"/>
  <c r="B924" i="181"/>
  <c r="AP923" i="181"/>
  <c r="AO923" i="181"/>
  <c r="AN923" i="181"/>
  <c r="AK923" i="181"/>
  <c r="AJ923" i="181"/>
  <c r="AF923" i="181"/>
  <c r="AE923" i="181"/>
  <c r="AZ923" i="181" s="1"/>
  <c r="AD923" i="181"/>
  <c r="AY923" i="181" s="1"/>
  <c r="AA923" i="181"/>
  <c r="AX923" i="181"/>
  <c r="Z923" i="181"/>
  <c r="AW923" i="181" s="1"/>
  <c r="B923" i="181"/>
  <c r="AO922" i="181"/>
  <c r="AN922" i="181"/>
  <c r="AK922" i="181"/>
  <c r="AJ922" i="181"/>
  <c r="AI922" i="181"/>
  <c r="AF922" i="181"/>
  <c r="BA922" i="181" s="1"/>
  <c r="AE922" i="181"/>
  <c r="AZ922" i="181" s="1"/>
  <c r="AD922" i="181"/>
  <c r="AY922" i="181" s="1"/>
  <c r="AA922" i="181"/>
  <c r="AX922" i="181"/>
  <c r="Z922" i="181"/>
  <c r="AW922" i="181" s="1"/>
  <c r="Y922" i="181"/>
  <c r="AV922" i="181" s="1"/>
  <c r="B922" i="181"/>
  <c r="AP921" i="181"/>
  <c r="AO921" i="181"/>
  <c r="AN921" i="181"/>
  <c r="AK921" i="181"/>
  <c r="AJ921" i="181"/>
  <c r="AF921" i="181"/>
  <c r="BA921" i="181" s="1"/>
  <c r="AE921" i="181"/>
  <c r="AZ921" i="181" s="1"/>
  <c r="AD921" i="181"/>
  <c r="AY921" i="181"/>
  <c r="AA921" i="181"/>
  <c r="AX921" i="181" s="1"/>
  <c r="Z921" i="181"/>
  <c r="AW921" i="181"/>
  <c r="B921" i="181"/>
  <c r="AP920" i="181"/>
  <c r="AO920" i="181"/>
  <c r="AN920" i="181"/>
  <c r="AK920" i="181"/>
  <c r="AJ920" i="181"/>
  <c r="AF920" i="181"/>
  <c r="BA920" i="181" s="1"/>
  <c r="AE920" i="181"/>
  <c r="AZ920" i="181" s="1"/>
  <c r="AD920" i="181"/>
  <c r="AA920" i="181"/>
  <c r="AX920" i="181" s="1"/>
  <c r="Z920" i="181"/>
  <c r="AW920" i="181" s="1"/>
  <c r="Y920" i="181"/>
  <c r="AV920" i="181" s="1"/>
  <c r="V920" i="181"/>
  <c r="AI920" i="181"/>
  <c r="B920" i="181"/>
  <c r="AP919" i="181"/>
  <c r="AO919" i="181"/>
  <c r="AN919" i="181"/>
  <c r="AK919" i="181"/>
  <c r="AJ919" i="181"/>
  <c r="AF919" i="181"/>
  <c r="BA919" i="181"/>
  <c r="AE919" i="181"/>
  <c r="AZ919" i="181" s="1"/>
  <c r="AD919" i="181"/>
  <c r="AY919" i="181" s="1"/>
  <c r="AA919" i="181"/>
  <c r="AX919" i="181" s="1"/>
  <c r="Z919" i="181"/>
  <c r="AW919" i="181" s="1"/>
  <c r="BD919" i="181"/>
  <c r="B919" i="181"/>
  <c r="AP918" i="181"/>
  <c r="AO918" i="181"/>
  <c r="AN918" i="181"/>
  <c r="AK918" i="181"/>
  <c r="AJ918" i="181"/>
  <c r="AF918" i="181"/>
  <c r="BA918" i="181"/>
  <c r="AE918" i="181"/>
  <c r="AZ918" i="181" s="1"/>
  <c r="AD918" i="181"/>
  <c r="AA918" i="181"/>
  <c r="AX918" i="181" s="1"/>
  <c r="Z918" i="181"/>
  <c r="AW918" i="181" s="1"/>
  <c r="V918" i="181"/>
  <c r="BD918" i="181"/>
  <c r="B918" i="181"/>
  <c r="AO917" i="181"/>
  <c r="AN917" i="181"/>
  <c r="AK917" i="181"/>
  <c r="AJ917" i="181"/>
  <c r="AI917" i="181"/>
  <c r="AE917" i="181"/>
  <c r="AZ917" i="181" s="1"/>
  <c r="AD917" i="181"/>
  <c r="AY917" i="181" s="1"/>
  <c r="AA917" i="181"/>
  <c r="AX917" i="181" s="1"/>
  <c r="Z917" i="181"/>
  <c r="AW917" i="181" s="1"/>
  <c r="Y917" i="181"/>
  <c r="AV917" i="181" s="1"/>
  <c r="BD917" i="181"/>
  <c r="B917" i="181"/>
  <c r="AP916" i="181"/>
  <c r="AO916" i="181"/>
  <c r="AN916" i="181"/>
  <c r="AK916" i="181"/>
  <c r="AJ916" i="181"/>
  <c r="AF916" i="181"/>
  <c r="BA916" i="181"/>
  <c r="AE916" i="181"/>
  <c r="AZ916" i="181" s="1"/>
  <c r="AD916" i="181"/>
  <c r="AA916" i="181"/>
  <c r="AX916" i="181" s="1"/>
  <c r="Z916" i="181"/>
  <c r="AW916" i="181" s="1"/>
  <c r="Y916" i="181"/>
  <c r="AV916" i="181" s="1"/>
  <c r="V916" i="181"/>
  <c r="B916" i="181"/>
  <c r="AP915" i="181"/>
  <c r="AO915" i="181"/>
  <c r="AN915" i="181"/>
  <c r="AK915" i="181"/>
  <c r="AJ915" i="181"/>
  <c r="AF915" i="181"/>
  <c r="BA915" i="181" s="1"/>
  <c r="AE915" i="181"/>
  <c r="AG915" i="181" s="1"/>
  <c r="AD915" i="181"/>
  <c r="AY915" i="181" s="1"/>
  <c r="AA915" i="181"/>
  <c r="AX915" i="181" s="1"/>
  <c r="Z915" i="181"/>
  <c r="AW915" i="181" s="1"/>
  <c r="Y915" i="181"/>
  <c r="AV915" i="181" s="1"/>
  <c r="BD915" i="181"/>
  <c r="B915" i="181"/>
  <c r="BD914" i="181"/>
  <c r="AP914" i="181"/>
  <c r="AO914" i="181"/>
  <c r="AN914" i="181"/>
  <c r="AK914" i="181"/>
  <c r="AJ914" i="181"/>
  <c r="AF914" i="181"/>
  <c r="BA914" i="181" s="1"/>
  <c r="AE914" i="181"/>
  <c r="AD914" i="181"/>
  <c r="AY914" i="181" s="1"/>
  <c r="AA914" i="181"/>
  <c r="AX914" i="181"/>
  <c r="Z914" i="181"/>
  <c r="AW914" i="181" s="1"/>
  <c r="Y914" i="181"/>
  <c r="AV914" i="181"/>
  <c r="V914" i="181"/>
  <c r="AI914" i="181" s="1"/>
  <c r="B914" i="181"/>
  <c r="AO913" i="181"/>
  <c r="AN913" i="181"/>
  <c r="AK913" i="181"/>
  <c r="AJ913" i="181"/>
  <c r="AI913" i="181"/>
  <c r="AE913" i="181"/>
  <c r="AZ913" i="181" s="1"/>
  <c r="AD913" i="181"/>
  <c r="AA913" i="181"/>
  <c r="AX913" i="181" s="1"/>
  <c r="Z913" i="181"/>
  <c r="AW913" i="181" s="1"/>
  <c r="Y913" i="181"/>
  <c r="AV913" i="181" s="1"/>
  <c r="B913" i="181"/>
  <c r="AP912" i="181"/>
  <c r="AO912" i="181"/>
  <c r="AN912" i="181"/>
  <c r="AK912" i="181"/>
  <c r="AJ912" i="181"/>
  <c r="AF912" i="181"/>
  <c r="BA912" i="181" s="1"/>
  <c r="AE912" i="181"/>
  <c r="AZ912" i="181" s="1"/>
  <c r="AD912" i="181"/>
  <c r="AY912" i="181" s="1"/>
  <c r="AA912" i="181"/>
  <c r="AX912" i="181" s="1"/>
  <c r="Z912" i="181"/>
  <c r="AW912" i="181" s="1"/>
  <c r="Y912" i="181"/>
  <c r="AV912" i="181"/>
  <c r="V912" i="181"/>
  <c r="AI912" i="181" s="1"/>
  <c r="B912" i="181"/>
  <c r="BD911" i="181"/>
  <c r="AO911" i="181"/>
  <c r="AN911" i="181"/>
  <c r="AK911" i="181"/>
  <c r="AJ911" i="181"/>
  <c r="AI911" i="181"/>
  <c r="AE911" i="181"/>
  <c r="AZ911" i="181" s="1"/>
  <c r="AD911" i="181"/>
  <c r="AY911" i="181" s="1"/>
  <c r="AA911" i="181"/>
  <c r="AX911" i="181" s="1"/>
  <c r="Z911" i="181"/>
  <c r="AW911" i="181" s="1"/>
  <c r="Y911" i="181"/>
  <c r="AV911" i="181"/>
  <c r="B911" i="181"/>
  <c r="AP910" i="181"/>
  <c r="AO910" i="181"/>
  <c r="AN910" i="181"/>
  <c r="AK910" i="181"/>
  <c r="AJ910" i="181"/>
  <c r="AF910" i="181"/>
  <c r="BA910" i="181"/>
  <c r="AE910" i="181"/>
  <c r="AZ910" i="181" s="1"/>
  <c r="AD910" i="181"/>
  <c r="AY910" i="181" s="1"/>
  <c r="AA910" i="181"/>
  <c r="AX910" i="181" s="1"/>
  <c r="Z910" i="181"/>
  <c r="AW910" i="181" s="1"/>
  <c r="B910" i="181"/>
  <c r="BD909" i="181"/>
  <c r="AP909" i="181"/>
  <c r="AO909" i="181"/>
  <c r="AN909" i="181"/>
  <c r="AK909" i="181"/>
  <c r="AJ909" i="181"/>
  <c r="AF909" i="181"/>
  <c r="BA909" i="181" s="1"/>
  <c r="AE909" i="181"/>
  <c r="AZ909" i="181" s="1"/>
  <c r="AD909" i="181"/>
  <c r="AY909" i="181" s="1"/>
  <c r="AA909" i="181"/>
  <c r="AX909" i="181" s="1"/>
  <c r="Z909" i="181"/>
  <c r="AW909" i="181" s="1"/>
  <c r="Y909" i="181"/>
  <c r="AV909" i="181"/>
  <c r="B909" i="181"/>
  <c r="AP908" i="181"/>
  <c r="AO908" i="181"/>
  <c r="AN908" i="181"/>
  <c r="AK908" i="181"/>
  <c r="AJ908" i="181"/>
  <c r="AF908" i="181"/>
  <c r="BA908" i="181"/>
  <c r="AE908" i="181"/>
  <c r="AD908" i="181"/>
  <c r="AY908" i="181" s="1"/>
  <c r="AA908" i="181"/>
  <c r="AX908" i="181" s="1"/>
  <c r="Z908" i="181"/>
  <c r="AW908" i="181" s="1"/>
  <c r="Y908" i="181"/>
  <c r="AV908" i="181"/>
  <c r="V908" i="181"/>
  <c r="AI908" i="181" s="1"/>
  <c r="B908" i="181"/>
  <c r="AO907" i="181"/>
  <c r="AN907" i="181"/>
  <c r="AK907" i="181"/>
  <c r="AJ907" i="181"/>
  <c r="AI907" i="181"/>
  <c r="AE907" i="181"/>
  <c r="AD907" i="181"/>
  <c r="AY907" i="181" s="1"/>
  <c r="AA907" i="181"/>
  <c r="AX907" i="181" s="1"/>
  <c r="Z907" i="181"/>
  <c r="AW907" i="181" s="1"/>
  <c r="Y907" i="181"/>
  <c r="AV907" i="181" s="1"/>
  <c r="BD907" i="181"/>
  <c r="B907" i="181"/>
  <c r="BD906" i="181"/>
  <c r="AP906" i="181"/>
  <c r="AO906" i="181"/>
  <c r="AN906" i="181"/>
  <c r="AK906" i="181"/>
  <c r="AJ906" i="181"/>
  <c r="AF906" i="181"/>
  <c r="BA906" i="181" s="1"/>
  <c r="AE906" i="181"/>
  <c r="AZ906" i="181" s="1"/>
  <c r="AD906" i="181"/>
  <c r="AY906" i="181" s="1"/>
  <c r="AA906" i="181"/>
  <c r="AX906" i="181" s="1"/>
  <c r="Z906" i="181"/>
  <c r="AW906" i="181"/>
  <c r="V906" i="181"/>
  <c r="B906" i="181"/>
  <c r="AO905" i="181"/>
  <c r="AN905" i="181"/>
  <c r="AK905" i="181"/>
  <c r="AJ905" i="181"/>
  <c r="AI905" i="181"/>
  <c r="AE905" i="181"/>
  <c r="AZ905" i="181" s="1"/>
  <c r="AD905" i="181"/>
  <c r="AY905" i="181" s="1"/>
  <c r="AA905" i="181"/>
  <c r="AX905" i="181"/>
  <c r="Z905" i="181"/>
  <c r="AW905" i="181" s="1"/>
  <c r="Y905" i="181"/>
  <c r="AV905" i="181"/>
  <c r="B905" i="181"/>
  <c r="AP904" i="181"/>
  <c r="AO904" i="181"/>
  <c r="AN904" i="181"/>
  <c r="AK904" i="181"/>
  <c r="AJ904" i="181"/>
  <c r="AF904" i="181"/>
  <c r="BA904" i="181"/>
  <c r="AE904" i="181"/>
  <c r="AZ904" i="181" s="1"/>
  <c r="AD904" i="181"/>
  <c r="AY904" i="181" s="1"/>
  <c r="AA904" i="181"/>
  <c r="AX904" i="181"/>
  <c r="Z904" i="181"/>
  <c r="AW904" i="181" s="1"/>
  <c r="V904" i="181"/>
  <c r="AI904" i="181" s="1"/>
  <c r="B904" i="181"/>
  <c r="AO903" i="181"/>
  <c r="AN903" i="181"/>
  <c r="AK903" i="181"/>
  <c r="AJ903" i="181"/>
  <c r="AI903" i="181"/>
  <c r="AE903" i="181"/>
  <c r="AZ903" i="181" s="1"/>
  <c r="AD903" i="181"/>
  <c r="AY903" i="181" s="1"/>
  <c r="AA903" i="181"/>
  <c r="AX903" i="181" s="1"/>
  <c r="Z903" i="181"/>
  <c r="AW903" i="181" s="1"/>
  <c r="Y903" i="181"/>
  <c r="AV903" i="181"/>
  <c r="BD903" i="181"/>
  <c r="B903" i="181"/>
  <c r="AP902" i="181"/>
  <c r="AO902" i="181"/>
  <c r="AN902" i="181"/>
  <c r="AK902" i="181"/>
  <c r="AJ902" i="181"/>
  <c r="AF902" i="181"/>
  <c r="BA902" i="181" s="1"/>
  <c r="AE902" i="181"/>
  <c r="AZ902" i="181" s="1"/>
  <c r="AD902" i="181"/>
  <c r="AY902" i="181" s="1"/>
  <c r="AA902" i="181"/>
  <c r="AX902" i="181"/>
  <c r="Z902" i="181"/>
  <c r="AW902" i="181" s="1"/>
  <c r="Y902" i="181"/>
  <c r="AV902" i="181" s="1"/>
  <c r="BD902" i="181"/>
  <c r="B902" i="181"/>
  <c r="AP901" i="181"/>
  <c r="AO901" i="181"/>
  <c r="AN901" i="181"/>
  <c r="AQ901" i="181" s="1"/>
  <c r="AK901" i="181"/>
  <c r="AJ901" i="181"/>
  <c r="AF901" i="181"/>
  <c r="BA901" i="181"/>
  <c r="AE901" i="181"/>
  <c r="AD901" i="181"/>
  <c r="AY901" i="181" s="1"/>
  <c r="AA901" i="181"/>
  <c r="AX901" i="181" s="1"/>
  <c r="Z901" i="181"/>
  <c r="AW901" i="181" s="1"/>
  <c r="Y901" i="181"/>
  <c r="AV901" i="181" s="1"/>
  <c r="BD901" i="181"/>
  <c r="B901" i="181"/>
  <c r="AP900" i="181"/>
  <c r="AO900" i="181"/>
  <c r="AN900" i="181"/>
  <c r="AK900" i="181"/>
  <c r="AJ900" i="181"/>
  <c r="AF900" i="181"/>
  <c r="AE900" i="181"/>
  <c r="AZ900" i="181" s="1"/>
  <c r="AD900" i="181"/>
  <c r="AY900" i="181" s="1"/>
  <c r="AA900" i="181"/>
  <c r="AX900" i="181" s="1"/>
  <c r="Z900" i="181"/>
  <c r="AW900" i="181" s="1"/>
  <c r="V900" i="181"/>
  <c r="AI900" i="181" s="1"/>
  <c r="B900" i="181"/>
  <c r="AO899" i="181"/>
  <c r="AN899" i="181"/>
  <c r="AK899" i="181"/>
  <c r="AJ899" i="181"/>
  <c r="AI899" i="181"/>
  <c r="AE899" i="181"/>
  <c r="AZ899" i="181" s="1"/>
  <c r="AD899" i="181"/>
  <c r="AY899" i="181" s="1"/>
  <c r="AA899" i="181"/>
  <c r="AX899" i="181" s="1"/>
  <c r="Z899" i="181"/>
  <c r="AW899" i="181" s="1"/>
  <c r="Y899" i="181"/>
  <c r="AV899" i="181" s="1"/>
  <c r="BD899" i="181"/>
  <c r="B899" i="181"/>
  <c r="BD898" i="181"/>
  <c r="AP898" i="181"/>
  <c r="AO898" i="181"/>
  <c r="AN898" i="181"/>
  <c r="AK898" i="181"/>
  <c r="AJ898" i="181"/>
  <c r="AF898" i="181"/>
  <c r="BA898" i="181"/>
  <c r="AE898" i="181"/>
  <c r="AZ898" i="181" s="1"/>
  <c r="AD898" i="181"/>
  <c r="AY898" i="181" s="1"/>
  <c r="AA898" i="181"/>
  <c r="Z898" i="181"/>
  <c r="AW898" i="181" s="1"/>
  <c r="Y898" i="181"/>
  <c r="AV898" i="181"/>
  <c r="V898" i="181"/>
  <c r="AI898" i="181" s="1"/>
  <c r="B898" i="181"/>
  <c r="AP897" i="181"/>
  <c r="AO897" i="181"/>
  <c r="AN897" i="181"/>
  <c r="AK897" i="181"/>
  <c r="AJ897" i="181"/>
  <c r="AF897" i="181"/>
  <c r="BA897" i="181" s="1"/>
  <c r="AE897" i="181"/>
  <c r="AD897" i="181"/>
  <c r="AY897" i="181"/>
  <c r="AA897" i="181"/>
  <c r="AX897" i="181" s="1"/>
  <c r="Z897" i="181"/>
  <c r="AW897" i="181" s="1"/>
  <c r="B897" i="181"/>
  <c r="BD896" i="181"/>
  <c r="AX896" i="181"/>
  <c r="AP896" i="181"/>
  <c r="AO896" i="181"/>
  <c r="AN896" i="181"/>
  <c r="AK896" i="181"/>
  <c r="AJ896" i="181"/>
  <c r="AF896" i="181"/>
  <c r="BA896" i="181" s="1"/>
  <c r="AE896" i="181"/>
  <c r="AD896" i="181"/>
  <c r="AA896" i="181"/>
  <c r="Z896" i="181"/>
  <c r="AW896" i="181" s="1"/>
  <c r="Y896" i="181"/>
  <c r="AV896" i="181" s="1"/>
  <c r="V896" i="181"/>
  <c r="AI896" i="181" s="1"/>
  <c r="B896" i="181"/>
  <c r="BD895" i="181"/>
  <c r="AO895" i="181"/>
  <c r="AN895" i="181"/>
  <c r="AK895" i="181"/>
  <c r="AJ895" i="181"/>
  <c r="AI895" i="181"/>
  <c r="AE895" i="181"/>
  <c r="AZ895" i="181" s="1"/>
  <c r="AD895" i="181"/>
  <c r="AY895" i="181"/>
  <c r="AA895" i="181"/>
  <c r="AX895" i="181" s="1"/>
  <c r="Z895" i="181"/>
  <c r="AW895" i="181" s="1"/>
  <c r="Y895" i="181"/>
  <c r="AV895" i="181"/>
  <c r="B895" i="181"/>
  <c r="AO894" i="181"/>
  <c r="AN894" i="181"/>
  <c r="AK894" i="181"/>
  <c r="AJ894" i="181"/>
  <c r="AI894" i="181"/>
  <c r="AE894" i="181"/>
  <c r="AZ894" i="181" s="1"/>
  <c r="AD894" i="181"/>
  <c r="AY894" i="181" s="1"/>
  <c r="AA894" i="181"/>
  <c r="AX894" i="181" s="1"/>
  <c r="Z894" i="181"/>
  <c r="AW894" i="181"/>
  <c r="Y894" i="181"/>
  <c r="BD894" i="181"/>
  <c r="B894" i="181"/>
  <c r="AX893" i="181"/>
  <c r="AP893" i="181"/>
  <c r="AO893" i="181"/>
  <c r="AN893" i="181"/>
  <c r="AK893" i="181"/>
  <c r="AJ893" i="181"/>
  <c r="AF893" i="181"/>
  <c r="BA893" i="181" s="1"/>
  <c r="AE893" i="181"/>
  <c r="AD893" i="181"/>
  <c r="AY893" i="181" s="1"/>
  <c r="AA893" i="181"/>
  <c r="Z893" i="181"/>
  <c r="AW893" i="181"/>
  <c r="Y893" i="181"/>
  <c r="AV893" i="181" s="1"/>
  <c r="V893" i="181"/>
  <c r="B893" i="181"/>
  <c r="AP892" i="181"/>
  <c r="AO892" i="181"/>
  <c r="AN892" i="181"/>
  <c r="AK892" i="181"/>
  <c r="AJ892" i="181"/>
  <c r="AF892" i="181"/>
  <c r="BA892" i="181" s="1"/>
  <c r="AE892" i="181"/>
  <c r="AD892" i="181"/>
  <c r="AA892" i="181"/>
  <c r="AX892" i="181" s="1"/>
  <c r="Z892" i="181"/>
  <c r="AW892" i="181"/>
  <c r="BD892" i="181"/>
  <c r="B892" i="181"/>
  <c r="AO891" i="181"/>
  <c r="AN891" i="181"/>
  <c r="AK891" i="181"/>
  <c r="AJ891" i="181"/>
  <c r="AI891" i="181"/>
  <c r="AE891" i="181"/>
  <c r="AZ891" i="181" s="1"/>
  <c r="AD891" i="181"/>
  <c r="AY891" i="181" s="1"/>
  <c r="AA891" i="181"/>
  <c r="AX891" i="181" s="1"/>
  <c r="Z891" i="181"/>
  <c r="AW891" i="181" s="1"/>
  <c r="Y891" i="181"/>
  <c r="AV891" i="181" s="1"/>
  <c r="V891" i="181"/>
  <c r="B891" i="181"/>
  <c r="AW890" i="181"/>
  <c r="AP890" i="181"/>
  <c r="AO890" i="181"/>
  <c r="AN890" i="181"/>
  <c r="AK890" i="181"/>
  <c r="AJ890" i="181"/>
  <c r="AF890" i="181"/>
  <c r="BA890" i="181"/>
  <c r="AE890" i="181"/>
  <c r="AD890" i="181"/>
  <c r="AY890" i="181" s="1"/>
  <c r="AA890" i="181"/>
  <c r="AX890" i="181" s="1"/>
  <c r="Z890" i="181"/>
  <c r="BD890" i="181"/>
  <c r="B890" i="181"/>
  <c r="AW889" i="181"/>
  <c r="AP889" i="181"/>
  <c r="AO889" i="181"/>
  <c r="AN889" i="181"/>
  <c r="AK889" i="181"/>
  <c r="AJ889" i="181"/>
  <c r="AF889" i="181"/>
  <c r="BA889" i="181" s="1"/>
  <c r="AE889" i="181"/>
  <c r="AZ889" i="181" s="1"/>
  <c r="AD889" i="181"/>
  <c r="AA889" i="181"/>
  <c r="AX889" i="181" s="1"/>
  <c r="Z889" i="181"/>
  <c r="B889" i="181"/>
  <c r="AP888" i="181"/>
  <c r="AO888" i="181"/>
  <c r="AN888" i="181"/>
  <c r="AK888" i="181"/>
  <c r="AJ888" i="181"/>
  <c r="AF888" i="181"/>
  <c r="BA888" i="181" s="1"/>
  <c r="AE888" i="181"/>
  <c r="AD888" i="181"/>
  <c r="AY888" i="181" s="1"/>
  <c r="AA888" i="181"/>
  <c r="AX888" i="181" s="1"/>
  <c r="Z888" i="181"/>
  <c r="AW888" i="181"/>
  <c r="BD888" i="181"/>
  <c r="B888" i="181"/>
  <c r="AP887" i="181"/>
  <c r="AO887" i="181"/>
  <c r="AN887" i="181"/>
  <c r="AK887" i="181"/>
  <c r="AJ887" i="181"/>
  <c r="AF887" i="181"/>
  <c r="BA887" i="181" s="1"/>
  <c r="AE887" i="181"/>
  <c r="AZ887" i="181" s="1"/>
  <c r="AD887" i="181"/>
  <c r="AA887" i="181"/>
  <c r="AX887" i="181" s="1"/>
  <c r="Z887" i="181"/>
  <c r="AW887" i="181" s="1"/>
  <c r="V887" i="181"/>
  <c r="B887" i="181"/>
  <c r="AP886" i="181"/>
  <c r="AO886" i="181"/>
  <c r="AN886" i="181"/>
  <c r="AK886" i="181"/>
  <c r="AJ886" i="181"/>
  <c r="AF886" i="181"/>
  <c r="BA886" i="181" s="1"/>
  <c r="AE886" i="181"/>
  <c r="AD886" i="181"/>
  <c r="AY886" i="181" s="1"/>
  <c r="AA886" i="181"/>
  <c r="AX886" i="181" s="1"/>
  <c r="Z886" i="181"/>
  <c r="AW886" i="181"/>
  <c r="BD886" i="181"/>
  <c r="B886" i="181"/>
  <c r="AP885" i="181"/>
  <c r="AO885" i="181"/>
  <c r="AN885" i="181"/>
  <c r="AK885" i="181"/>
  <c r="AJ885" i="181"/>
  <c r="AF885" i="181"/>
  <c r="BA885" i="181" s="1"/>
  <c r="AE885" i="181"/>
  <c r="AD885" i="181"/>
  <c r="AY885" i="181" s="1"/>
  <c r="AA885" i="181"/>
  <c r="AX885" i="181"/>
  <c r="Z885" i="181"/>
  <c r="AW885" i="181" s="1"/>
  <c r="Y885" i="181"/>
  <c r="B885" i="181"/>
  <c r="AP884" i="181"/>
  <c r="AO884" i="181"/>
  <c r="AN884" i="181"/>
  <c r="AK884" i="181"/>
  <c r="AJ884" i="181"/>
  <c r="AF884" i="181"/>
  <c r="BA884" i="181" s="1"/>
  <c r="AE884" i="181"/>
  <c r="AD884" i="181"/>
  <c r="AY884" i="181" s="1"/>
  <c r="AA884" i="181"/>
  <c r="AX884" i="181" s="1"/>
  <c r="Z884" i="181"/>
  <c r="AW884" i="181" s="1"/>
  <c r="B884" i="181"/>
  <c r="AW883" i="181"/>
  <c r="AP883" i="181"/>
  <c r="AO883" i="181"/>
  <c r="AN883" i="181"/>
  <c r="AK883" i="181"/>
  <c r="AJ883" i="181"/>
  <c r="AF883" i="181"/>
  <c r="BA883" i="181" s="1"/>
  <c r="AE883" i="181"/>
  <c r="AD883" i="181"/>
  <c r="AY883" i="181" s="1"/>
  <c r="AA883" i="181"/>
  <c r="AX883" i="181" s="1"/>
  <c r="Z883" i="181"/>
  <c r="V883" i="181"/>
  <c r="B883" i="181"/>
  <c r="AP882" i="181"/>
  <c r="AO882" i="181"/>
  <c r="AQ882" i="181" s="1"/>
  <c r="AN882" i="181"/>
  <c r="AK882" i="181"/>
  <c r="AJ882" i="181"/>
  <c r="AF882" i="181"/>
  <c r="BA882" i="181"/>
  <c r="AE882" i="181"/>
  <c r="AD882" i="181"/>
  <c r="AY882" i="181" s="1"/>
  <c r="AA882" i="181"/>
  <c r="AX882" i="181"/>
  <c r="Z882" i="181"/>
  <c r="AW882" i="181" s="1"/>
  <c r="B882" i="181"/>
  <c r="AP881" i="181"/>
  <c r="AO881" i="181"/>
  <c r="AN881" i="181"/>
  <c r="AK881" i="181"/>
  <c r="AJ881" i="181"/>
  <c r="AF881" i="181"/>
  <c r="BA881" i="181" s="1"/>
  <c r="AE881" i="181"/>
  <c r="AZ881" i="181" s="1"/>
  <c r="AD881" i="181"/>
  <c r="AY881" i="181" s="1"/>
  <c r="AA881" i="181"/>
  <c r="AX881" i="181" s="1"/>
  <c r="Z881" i="181"/>
  <c r="AW881" i="181"/>
  <c r="B881" i="181"/>
  <c r="AP880" i="181"/>
  <c r="AO880" i="181"/>
  <c r="AN880" i="181"/>
  <c r="AK880" i="181"/>
  <c r="AJ880" i="181"/>
  <c r="AF880" i="181"/>
  <c r="BA880" i="181"/>
  <c r="AE880" i="181"/>
  <c r="AD880" i="181"/>
  <c r="AA880" i="181"/>
  <c r="AX880" i="181" s="1"/>
  <c r="Z880" i="181"/>
  <c r="AW880" i="181" s="1"/>
  <c r="B880" i="181"/>
  <c r="AP879" i="181"/>
  <c r="AO879" i="181"/>
  <c r="AN879" i="181"/>
  <c r="AK879" i="181"/>
  <c r="AJ879" i="181"/>
  <c r="AF879" i="181"/>
  <c r="BA879" i="181" s="1"/>
  <c r="AE879" i="181"/>
  <c r="AD879" i="181"/>
  <c r="AY879" i="181" s="1"/>
  <c r="AA879" i="181"/>
  <c r="AX879" i="181" s="1"/>
  <c r="Z879" i="181"/>
  <c r="AW879" i="181" s="1"/>
  <c r="V879" i="181"/>
  <c r="B879" i="181"/>
  <c r="AP878" i="181"/>
  <c r="AO878" i="181"/>
  <c r="AN878" i="181"/>
  <c r="AK878" i="181"/>
  <c r="AJ878" i="181"/>
  <c r="AF878" i="181"/>
  <c r="BA878" i="181" s="1"/>
  <c r="AE878" i="181"/>
  <c r="AD878" i="181"/>
  <c r="AY878" i="181" s="1"/>
  <c r="AA878" i="181"/>
  <c r="AX878" i="181" s="1"/>
  <c r="Z878" i="181"/>
  <c r="AW878" i="181" s="1"/>
  <c r="B878" i="181"/>
  <c r="AW877" i="181"/>
  <c r="AP877" i="181"/>
  <c r="AO877" i="181"/>
  <c r="AN877" i="181"/>
  <c r="AK877" i="181"/>
  <c r="AJ877" i="181"/>
  <c r="AF877" i="181"/>
  <c r="BA877" i="181" s="1"/>
  <c r="AE877" i="181"/>
  <c r="AZ877" i="181" s="1"/>
  <c r="AD877" i="181"/>
  <c r="AY877" i="181" s="1"/>
  <c r="AA877" i="181"/>
  <c r="Z877" i="181"/>
  <c r="Y877" i="181"/>
  <c r="AV877" i="181" s="1"/>
  <c r="B877" i="181"/>
  <c r="AP876" i="181"/>
  <c r="AO876" i="181"/>
  <c r="AN876" i="181"/>
  <c r="AK876" i="181"/>
  <c r="AJ876" i="181"/>
  <c r="AF876" i="181"/>
  <c r="BA876" i="181" s="1"/>
  <c r="AE876" i="181"/>
  <c r="AD876" i="181"/>
  <c r="AY876" i="181" s="1"/>
  <c r="AA876" i="181"/>
  <c r="AX876" i="181" s="1"/>
  <c r="Z876" i="181"/>
  <c r="AW876" i="181" s="1"/>
  <c r="B876" i="181"/>
  <c r="AP875" i="181"/>
  <c r="AO875" i="181"/>
  <c r="AN875" i="181"/>
  <c r="AK875" i="181"/>
  <c r="AJ875" i="181"/>
  <c r="AF875" i="181"/>
  <c r="BA875" i="181" s="1"/>
  <c r="AE875" i="181"/>
  <c r="AD875" i="181"/>
  <c r="AY875" i="181" s="1"/>
  <c r="AA875" i="181"/>
  <c r="AX875" i="181"/>
  <c r="Z875" i="181"/>
  <c r="AW875" i="181" s="1"/>
  <c r="V875" i="181"/>
  <c r="B875" i="181"/>
  <c r="AP874" i="181"/>
  <c r="AO874" i="181"/>
  <c r="AN874" i="181"/>
  <c r="AK874" i="181"/>
  <c r="AJ874" i="181"/>
  <c r="AF874" i="181"/>
  <c r="BA874" i="181" s="1"/>
  <c r="AE874" i="181"/>
  <c r="AD874" i="181"/>
  <c r="AY874" i="181" s="1"/>
  <c r="AA874" i="181"/>
  <c r="AX874" i="181" s="1"/>
  <c r="Z874" i="181"/>
  <c r="AW874" i="181" s="1"/>
  <c r="B874" i="181"/>
  <c r="AX873" i="181"/>
  <c r="AP873" i="181"/>
  <c r="AO873" i="181"/>
  <c r="AN873" i="181"/>
  <c r="AK873" i="181"/>
  <c r="AJ873" i="181"/>
  <c r="AF873" i="181"/>
  <c r="BA873" i="181"/>
  <c r="AE873" i="181"/>
  <c r="AZ873" i="181" s="1"/>
  <c r="AD873" i="181"/>
  <c r="AA873" i="181"/>
  <c r="Z873" i="181"/>
  <c r="AW873" i="181" s="1"/>
  <c r="B873" i="181"/>
  <c r="AO872" i="181"/>
  <c r="AN872" i="181"/>
  <c r="AK872" i="181"/>
  <c r="AJ872" i="181"/>
  <c r="AI872" i="181"/>
  <c r="AE872" i="181"/>
  <c r="AD872" i="181"/>
  <c r="AY872" i="181" s="1"/>
  <c r="AA872" i="181"/>
  <c r="Z872" i="181"/>
  <c r="AW872" i="181"/>
  <c r="Y872" i="181"/>
  <c r="AV872" i="181" s="1"/>
  <c r="B872" i="181"/>
  <c r="AO871" i="181"/>
  <c r="AN871" i="181"/>
  <c r="AK871" i="181"/>
  <c r="AJ871" i="181"/>
  <c r="AI871" i="181"/>
  <c r="AE871" i="181"/>
  <c r="AZ871" i="181" s="1"/>
  <c r="AD871" i="181"/>
  <c r="AY871" i="181" s="1"/>
  <c r="AA871" i="181"/>
  <c r="AX871" i="181"/>
  <c r="Z871" i="181"/>
  <c r="AW871" i="181" s="1"/>
  <c r="Y871" i="181"/>
  <c r="AV871" i="181" s="1"/>
  <c r="V871" i="181"/>
  <c r="AF871" i="181"/>
  <c r="B871" i="181"/>
  <c r="AW870" i="181"/>
  <c r="AP870" i="181"/>
  <c r="AO870" i="181"/>
  <c r="AN870" i="181"/>
  <c r="AK870" i="181"/>
  <c r="AJ870" i="181"/>
  <c r="AF870" i="181"/>
  <c r="BA870" i="181" s="1"/>
  <c r="AE870" i="181"/>
  <c r="AD870" i="181"/>
  <c r="AY870" i="181" s="1"/>
  <c r="AA870" i="181"/>
  <c r="AX870" i="181"/>
  <c r="Z870" i="181"/>
  <c r="B870" i="181"/>
  <c r="AO869" i="181"/>
  <c r="AN869" i="181"/>
  <c r="AK869" i="181"/>
  <c r="AJ869" i="181"/>
  <c r="AI869" i="181"/>
  <c r="AE869" i="181"/>
  <c r="AZ869" i="181" s="1"/>
  <c r="AD869" i="181"/>
  <c r="AY869" i="181" s="1"/>
  <c r="AA869" i="181"/>
  <c r="AX869" i="181" s="1"/>
  <c r="Z869" i="181"/>
  <c r="AW869" i="181"/>
  <c r="Y869" i="181"/>
  <c r="AV869" i="181" s="1"/>
  <c r="B869" i="181"/>
  <c r="BD868" i="181"/>
  <c r="AP868" i="181"/>
  <c r="AO868" i="181"/>
  <c r="AN868" i="181"/>
  <c r="AK868" i="181"/>
  <c r="AJ868" i="181"/>
  <c r="AF868" i="181"/>
  <c r="BA868" i="181" s="1"/>
  <c r="AE868" i="181"/>
  <c r="AZ868" i="181" s="1"/>
  <c r="AD868" i="181"/>
  <c r="AA868" i="181"/>
  <c r="AX868" i="181" s="1"/>
  <c r="Z868" i="181"/>
  <c r="AW868" i="181" s="1"/>
  <c r="Y868" i="181"/>
  <c r="AV868" i="181" s="1"/>
  <c r="V868" i="181"/>
  <c r="AI868" i="181" s="1"/>
  <c r="B868" i="181"/>
  <c r="AO867" i="181"/>
  <c r="AN867" i="181"/>
  <c r="AK867" i="181"/>
  <c r="AJ867" i="181"/>
  <c r="AI867" i="181"/>
  <c r="AE867" i="181"/>
  <c r="AZ867" i="181" s="1"/>
  <c r="AD867" i="181"/>
  <c r="AY867" i="181" s="1"/>
  <c r="AA867" i="181"/>
  <c r="AX867" i="181" s="1"/>
  <c r="Z867" i="181"/>
  <c r="AW867" i="181" s="1"/>
  <c r="Y867" i="181"/>
  <c r="AV867" i="181"/>
  <c r="AF867" i="181"/>
  <c r="BA867" i="181" s="1"/>
  <c r="B867" i="181"/>
  <c r="BD866" i="181"/>
  <c r="AX866" i="181"/>
  <c r="AP866" i="181"/>
  <c r="AO866" i="181"/>
  <c r="AN866" i="181"/>
  <c r="AK866" i="181"/>
  <c r="AJ866" i="181"/>
  <c r="AF866" i="181"/>
  <c r="BA866" i="181"/>
  <c r="AE866" i="181"/>
  <c r="AZ866" i="181" s="1"/>
  <c r="AD866" i="181"/>
  <c r="AA866" i="181"/>
  <c r="Z866" i="181"/>
  <c r="AW866" i="181" s="1"/>
  <c r="Y866" i="181"/>
  <c r="AV866" i="181" s="1"/>
  <c r="V866" i="181"/>
  <c r="B866" i="181"/>
  <c r="AK865" i="181"/>
  <c r="AJ865" i="181"/>
  <c r="AI865" i="181"/>
  <c r="AA865" i="181"/>
  <c r="AX865" i="181" s="1"/>
  <c r="Z865" i="181"/>
  <c r="AW865" i="181" s="1"/>
  <c r="Y865" i="181"/>
  <c r="AV865" i="181"/>
  <c r="B865" i="181"/>
  <c r="BD864" i="181"/>
  <c r="AP864" i="181"/>
  <c r="AO864" i="181"/>
  <c r="AN864" i="181"/>
  <c r="AJ864" i="181"/>
  <c r="AI864" i="181"/>
  <c r="AF864" i="181"/>
  <c r="BA864" i="181" s="1"/>
  <c r="AE864" i="181"/>
  <c r="AZ864" i="181" s="1"/>
  <c r="AD864" i="181"/>
  <c r="AY864" i="181" s="1"/>
  <c r="AA864" i="181"/>
  <c r="AX864" i="181" s="1"/>
  <c r="Z864" i="181"/>
  <c r="AW864" i="181" s="1"/>
  <c r="Y864" i="181"/>
  <c r="AV864" i="181"/>
  <c r="V864" i="181"/>
  <c r="B864" i="181"/>
  <c r="AP863" i="181"/>
  <c r="AO863" i="181"/>
  <c r="AN863" i="181"/>
  <c r="AQ863" i="181" s="1"/>
  <c r="AK863" i="181"/>
  <c r="AJ863" i="181"/>
  <c r="AF863" i="181"/>
  <c r="BA863" i="181" s="1"/>
  <c r="AE863" i="181"/>
  <c r="AZ863" i="181" s="1"/>
  <c r="AD863" i="181"/>
  <c r="AY863" i="181" s="1"/>
  <c r="AA863" i="181"/>
  <c r="AX863" i="181" s="1"/>
  <c r="Z863" i="181"/>
  <c r="AW863" i="181" s="1"/>
  <c r="Y863" i="181"/>
  <c r="AV863" i="181" s="1"/>
  <c r="B863" i="181"/>
  <c r="AP862" i="181"/>
  <c r="AO862" i="181"/>
  <c r="AN862" i="181"/>
  <c r="AK862" i="181"/>
  <c r="AJ862" i="181"/>
  <c r="AF862" i="181"/>
  <c r="BA862" i="181" s="1"/>
  <c r="AE862" i="181"/>
  <c r="AD862" i="181"/>
  <c r="AA862" i="181"/>
  <c r="AX862" i="181"/>
  <c r="Z862" i="181"/>
  <c r="AW862" i="181" s="1"/>
  <c r="B862" i="181"/>
  <c r="BD861" i="181"/>
  <c r="AP861" i="181"/>
  <c r="AO861" i="181"/>
  <c r="AQ861" i="181" s="1"/>
  <c r="AN861" i="181"/>
  <c r="AJ861" i="181"/>
  <c r="AI861" i="181"/>
  <c r="AF861" i="181"/>
  <c r="AE861" i="181"/>
  <c r="AZ861" i="181" s="1"/>
  <c r="AD861" i="181"/>
  <c r="AY861" i="181" s="1"/>
  <c r="AA861" i="181"/>
  <c r="AX861" i="181" s="1"/>
  <c r="Z861" i="181"/>
  <c r="AW861" i="181" s="1"/>
  <c r="Y861" i="181"/>
  <c r="V861" i="181"/>
  <c r="B861" i="181"/>
  <c r="BD860" i="181"/>
  <c r="AP860" i="181"/>
  <c r="AO860" i="181"/>
  <c r="AN860" i="181"/>
  <c r="AK860" i="181"/>
  <c r="AJ860" i="181"/>
  <c r="AF860" i="181"/>
  <c r="BA860" i="181"/>
  <c r="AE860" i="181"/>
  <c r="AZ860" i="181" s="1"/>
  <c r="AD860" i="181"/>
  <c r="AA860" i="181"/>
  <c r="AX860" i="181" s="1"/>
  <c r="Z860" i="181"/>
  <c r="AW860" i="181" s="1"/>
  <c r="Y860" i="181"/>
  <c r="AV860" i="181"/>
  <c r="V860" i="181"/>
  <c r="B860" i="181"/>
  <c r="AP859" i="181"/>
  <c r="AO859" i="181"/>
  <c r="AN859" i="181"/>
  <c r="AK859" i="181"/>
  <c r="AJ859" i="181"/>
  <c r="AF859" i="181"/>
  <c r="BA859" i="181" s="1"/>
  <c r="AE859" i="181"/>
  <c r="AD859" i="181"/>
  <c r="AY859" i="181" s="1"/>
  <c r="AA859" i="181"/>
  <c r="AX859" i="181" s="1"/>
  <c r="Z859" i="181"/>
  <c r="AW859" i="181" s="1"/>
  <c r="BD859" i="181"/>
  <c r="B859" i="181"/>
  <c r="BD858" i="181"/>
  <c r="AP858" i="181"/>
  <c r="AO858" i="181"/>
  <c r="AN858" i="181"/>
  <c r="AK858" i="181"/>
  <c r="AJ858" i="181"/>
  <c r="AF858" i="181"/>
  <c r="BA858" i="181"/>
  <c r="AE858" i="181"/>
  <c r="AD858" i="181"/>
  <c r="AA858" i="181"/>
  <c r="AX858" i="181" s="1"/>
  <c r="Z858" i="181"/>
  <c r="AW858" i="181" s="1"/>
  <c r="B858" i="181"/>
  <c r="AO857" i="181"/>
  <c r="AN857" i="181"/>
  <c r="AK857" i="181"/>
  <c r="AJ857" i="181"/>
  <c r="AI857" i="181"/>
  <c r="AE857" i="181"/>
  <c r="AZ857" i="181" s="1"/>
  <c r="AD857" i="181"/>
  <c r="AY857" i="181" s="1"/>
  <c r="AA857" i="181"/>
  <c r="AX857" i="181" s="1"/>
  <c r="Z857" i="181"/>
  <c r="AW857" i="181" s="1"/>
  <c r="Y857" i="181"/>
  <c r="AV857" i="181" s="1"/>
  <c r="B857" i="181"/>
  <c r="BD856" i="181"/>
  <c r="AP856" i="181"/>
  <c r="AO856" i="181"/>
  <c r="AN856" i="181"/>
  <c r="AK856" i="181"/>
  <c r="AJ856" i="181"/>
  <c r="AF856" i="181"/>
  <c r="BA856" i="181" s="1"/>
  <c r="AE856" i="181"/>
  <c r="AZ856" i="181" s="1"/>
  <c r="AD856" i="181"/>
  <c r="AY856" i="181" s="1"/>
  <c r="AA856" i="181"/>
  <c r="AX856" i="181" s="1"/>
  <c r="Z856" i="181"/>
  <c r="AW856" i="181" s="1"/>
  <c r="Y856" i="181"/>
  <c r="AV856" i="181" s="1"/>
  <c r="B856" i="181"/>
  <c r="AO855" i="181"/>
  <c r="AN855" i="181"/>
  <c r="AK855" i="181"/>
  <c r="AJ855" i="181"/>
  <c r="AI855" i="181"/>
  <c r="AF855" i="181"/>
  <c r="BA855" i="181" s="1"/>
  <c r="AE855" i="181"/>
  <c r="AZ855" i="181" s="1"/>
  <c r="AD855" i="181"/>
  <c r="AA855" i="181"/>
  <c r="AX855" i="181" s="1"/>
  <c r="Z855" i="181"/>
  <c r="AW855" i="181"/>
  <c r="Y855" i="181"/>
  <c r="V855" i="181"/>
  <c r="BD855" i="181"/>
  <c r="B855" i="181"/>
  <c r="AP854" i="181"/>
  <c r="AO854" i="181"/>
  <c r="AN854" i="181"/>
  <c r="AK854" i="181"/>
  <c r="AJ854" i="181"/>
  <c r="AF854" i="181"/>
  <c r="BA854" i="181" s="1"/>
  <c r="AE854" i="181"/>
  <c r="AZ854" i="181" s="1"/>
  <c r="AD854" i="181"/>
  <c r="AA854" i="181"/>
  <c r="AX854" i="181" s="1"/>
  <c r="Z854" i="181"/>
  <c r="AW854" i="181" s="1"/>
  <c r="BD854" i="181"/>
  <c r="B854" i="181"/>
  <c r="BD853" i="181"/>
  <c r="AP853" i="181"/>
  <c r="AO853" i="181"/>
  <c r="AN853" i="181"/>
  <c r="AK853" i="181"/>
  <c r="AJ853" i="181"/>
  <c r="AF853" i="181"/>
  <c r="AE853" i="181"/>
  <c r="AD853" i="181"/>
  <c r="AY853" i="181" s="1"/>
  <c r="AA853" i="181"/>
  <c r="Z853" i="181"/>
  <c r="AW853" i="181" s="1"/>
  <c r="Y853" i="181"/>
  <c r="AV853" i="181" s="1"/>
  <c r="V853" i="181"/>
  <c r="B853" i="181"/>
  <c r="AP852" i="181"/>
  <c r="AO852" i="181"/>
  <c r="AQ852" i="181" s="1"/>
  <c r="AN852" i="181"/>
  <c r="AK852" i="181"/>
  <c r="AJ852" i="181"/>
  <c r="AF852" i="181"/>
  <c r="BA852" i="181" s="1"/>
  <c r="AE852" i="181"/>
  <c r="AZ852" i="181" s="1"/>
  <c r="AD852" i="181"/>
  <c r="AY852" i="181" s="1"/>
  <c r="AA852" i="181"/>
  <c r="AX852" i="181" s="1"/>
  <c r="Z852" i="181"/>
  <c r="AW852" i="181" s="1"/>
  <c r="Y852" i="181"/>
  <c r="AV852" i="181" s="1"/>
  <c r="BD852" i="181"/>
  <c r="B852" i="181"/>
  <c r="AP851" i="181"/>
  <c r="AO851" i="181"/>
  <c r="AN851" i="181"/>
  <c r="AJ851" i="181"/>
  <c r="AI851" i="181"/>
  <c r="AF851" i="181"/>
  <c r="BA851" i="181" s="1"/>
  <c r="AE851" i="181"/>
  <c r="AZ851" i="181" s="1"/>
  <c r="AD851" i="181"/>
  <c r="AY851" i="181" s="1"/>
  <c r="Z851" i="181"/>
  <c r="AW851" i="181"/>
  <c r="Y851" i="181"/>
  <c r="AV851" i="181" s="1"/>
  <c r="V851" i="181"/>
  <c r="B851" i="181"/>
  <c r="AP850" i="181"/>
  <c r="AO850" i="181"/>
  <c r="AN850" i="181"/>
  <c r="AJ850" i="181"/>
  <c r="AI850" i="181"/>
  <c r="AF850" i="181"/>
  <c r="BA850" i="181" s="1"/>
  <c r="AE850" i="181"/>
  <c r="AZ850" i="181" s="1"/>
  <c r="AD850" i="181"/>
  <c r="AY850" i="181" s="1"/>
  <c r="Z850" i="181"/>
  <c r="AW850" i="181" s="1"/>
  <c r="Y850" i="181"/>
  <c r="AV850" i="181" s="1"/>
  <c r="BD850" i="181"/>
  <c r="B850" i="181"/>
  <c r="AO849" i="181"/>
  <c r="AN849" i="181"/>
  <c r="AK849" i="181"/>
  <c r="AJ849" i="181"/>
  <c r="AI849" i="181"/>
  <c r="AE849" i="181"/>
  <c r="AZ849" i="181" s="1"/>
  <c r="AD849" i="181"/>
  <c r="AY849" i="181" s="1"/>
  <c r="AA849" i="181"/>
  <c r="AX849" i="181" s="1"/>
  <c r="Z849" i="181"/>
  <c r="AW849" i="181" s="1"/>
  <c r="Y849" i="181"/>
  <c r="B849" i="181"/>
  <c r="AP848" i="181"/>
  <c r="AO848" i="181"/>
  <c r="AN848" i="181"/>
  <c r="AK848" i="181"/>
  <c r="AJ848" i="181"/>
  <c r="AF848" i="181"/>
  <c r="BA848" i="181" s="1"/>
  <c r="AE848" i="181"/>
  <c r="AZ848" i="181" s="1"/>
  <c r="AD848" i="181"/>
  <c r="AA848" i="181"/>
  <c r="AX848" i="181" s="1"/>
  <c r="Z848" i="181"/>
  <c r="AW848" i="181" s="1"/>
  <c r="B848" i="181"/>
  <c r="AO847" i="181"/>
  <c r="AN847" i="181"/>
  <c r="AK847" i="181"/>
  <c r="AJ847" i="181"/>
  <c r="AI847" i="181"/>
  <c r="AE847" i="181"/>
  <c r="AD847" i="181"/>
  <c r="AY847" i="181" s="1"/>
  <c r="AA847" i="181"/>
  <c r="AX847" i="181" s="1"/>
  <c r="Z847" i="181"/>
  <c r="AW847" i="181" s="1"/>
  <c r="Y847" i="181"/>
  <c r="AV847" i="181" s="1"/>
  <c r="B847" i="181"/>
  <c r="AO846" i="181"/>
  <c r="AN846" i="181"/>
  <c r="AK846" i="181"/>
  <c r="AJ846" i="181"/>
  <c r="AI846" i="181"/>
  <c r="AE846" i="181"/>
  <c r="AZ846" i="181" s="1"/>
  <c r="AD846" i="181"/>
  <c r="AY846" i="181" s="1"/>
  <c r="AA846" i="181"/>
  <c r="AX846" i="181" s="1"/>
  <c r="Z846" i="181"/>
  <c r="AW846" i="181" s="1"/>
  <c r="Y846" i="181"/>
  <c r="AV846" i="181" s="1"/>
  <c r="BD846" i="181"/>
  <c r="B846" i="181"/>
  <c r="AO845" i="181"/>
  <c r="AN845" i="181"/>
  <c r="AK845" i="181"/>
  <c r="AJ845" i="181"/>
  <c r="AI845" i="181"/>
  <c r="AF845" i="181"/>
  <c r="BA845" i="181" s="1"/>
  <c r="AE845" i="181"/>
  <c r="AZ845" i="181" s="1"/>
  <c r="AD845" i="181"/>
  <c r="AA845" i="181"/>
  <c r="AX845" i="181" s="1"/>
  <c r="Z845" i="181"/>
  <c r="AW845" i="181" s="1"/>
  <c r="Y845" i="181"/>
  <c r="AV845" i="181" s="1"/>
  <c r="V845" i="181"/>
  <c r="BD845" i="181"/>
  <c r="B845" i="181"/>
  <c r="BD844" i="181"/>
  <c r="AO844" i="181"/>
  <c r="AN844" i="181"/>
  <c r="AK844" i="181"/>
  <c r="AJ844" i="181"/>
  <c r="AI844" i="181"/>
  <c r="AE844" i="181"/>
  <c r="AZ844" i="181" s="1"/>
  <c r="AD844" i="181"/>
  <c r="AY844" i="181" s="1"/>
  <c r="AA844" i="181"/>
  <c r="AX844" i="181" s="1"/>
  <c r="Z844" i="181"/>
  <c r="AW844" i="181"/>
  <c r="Y844" i="181"/>
  <c r="AV844" i="181" s="1"/>
  <c r="B844" i="181"/>
  <c r="AO843" i="181"/>
  <c r="AN843" i="181"/>
  <c r="AK843" i="181"/>
  <c r="AJ843" i="181"/>
  <c r="AI843" i="181"/>
  <c r="AF843" i="181"/>
  <c r="BA843" i="181" s="1"/>
  <c r="AE843" i="181"/>
  <c r="AZ843" i="181" s="1"/>
  <c r="AD843" i="181"/>
  <c r="AY843" i="181" s="1"/>
  <c r="AA843" i="181"/>
  <c r="AX843" i="181" s="1"/>
  <c r="Z843" i="181"/>
  <c r="Y843" i="181"/>
  <c r="AV843" i="181"/>
  <c r="V843" i="181"/>
  <c r="B843" i="181"/>
  <c r="AO842" i="181"/>
  <c r="AN842" i="181"/>
  <c r="AK842" i="181"/>
  <c r="AJ842" i="181"/>
  <c r="AI842" i="181"/>
  <c r="AE842" i="181"/>
  <c r="AZ842" i="181" s="1"/>
  <c r="AD842" i="181"/>
  <c r="AY842" i="181" s="1"/>
  <c r="AA842" i="181"/>
  <c r="AX842" i="181" s="1"/>
  <c r="Z842" i="181"/>
  <c r="AW842" i="181" s="1"/>
  <c r="Y842" i="181"/>
  <c r="AV842" i="181" s="1"/>
  <c r="B842" i="181"/>
  <c r="AO841" i="181"/>
  <c r="AN841" i="181"/>
  <c r="AK841" i="181"/>
  <c r="AJ841" i="181"/>
  <c r="AI841" i="181"/>
  <c r="AE841" i="181"/>
  <c r="AZ841" i="181" s="1"/>
  <c r="AD841" i="181"/>
  <c r="AA841" i="181"/>
  <c r="AX841" i="181" s="1"/>
  <c r="Z841" i="181"/>
  <c r="AW841" i="181" s="1"/>
  <c r="Y841" i="181"/>
  <c r="AV841" i="181" s="1"/>
  <c r="B841" i="181"/>
  <c r="AO840" i="181"/>
  <c r="AN840" i="181"/>
  <c r="AK840" i="181"/>
  <c r="AJ840" i="181"/>
  <c r="AI840" i="181"/>
  <c r="AE840" i="181"/>
  <c r="AZ840" i="181" s="1"/>
  <c r="AD840" i="181"/>
  <c r="AY840" i="181" s="1"/>
  <c r="AA840" i="181"/>
  <c r="AX840" i="181" s="1"/>
  <c r="Z840" i="181"/>
  <c r="AW840" i="181" s="1"/>
  <c r="Y840" i="181"/>
  <c r="AV840" i="181"/>
  <c r="B840" i="181"/>
  <c r="AO839" i="181"/>
  <c r="AN839" i="181"/>
  <c r="AK839" i="181"/>
  <c r="AJ839" i="181"/>
  <c r="AI839" i="181"/>
  <c r="AF839" i="181"/>
  <c r="AE839" i="181"/>
  <c r="AZ839" i="181" s="1"/>
  <c r="AD839" i="181"/>
  <c r="AY839" i="181" s="1"/>
  <c r="AA839" i="181"/>
  <c r="AX839" i="181" s="1"/>
  <c r="Z839" i="181"/>
  <c r="AW839" i="181" s="1"/>
  <c r="Y839" i="181"/>
  <c r="V839" i="181"/>
  <c r="BD839" i="181"/>
  <c r="B839" i="181"/>
  <c r="BD838" i="181"/>
  <c r="AV838" i="181"/>
  <c r="AO838" i="181"/>
  <c r="AN838" i="181"/>
  <c r="AK838" i="181"/>
  <c r="AJ838" i="181"/>
  <c r="AI838" i="181"/>
  <c r="AE838" i="181"/>
  <c r="AZ838" i="181"/>
  <c r="AD838" i="181"/>
  <c r="AY838" i="181" s="1"/>
  <c r="AA838" i="181"/>
  <c r="AX838" i="181" s="1"/>
  <c r="Z838" i="181"/>
  <c r="AW838" i="181"/>
  <c r="Y838" i="181"/>
  <c r="B838" i="181"/>
  <c r="AO837" i="181"/>
  <c r="AN837" i="181"/>
  <c r="AK837" i="181"/>
  <c r="AJ837" i="181"/>
  <c r="AI837" i="181"/>
  <c r="AE837" i="181"/>
  <c r="AD837" i="181"/>
  <c r="AY837" i="181" s="1"/>
  <c r="AA837" i="181"/>
  <c r="AX837" i="181" s="1"/>
  <c r="Z837" i="181"/>
  <c r="AW837" i="181"/>
  <c r="Y837" i="181"/>
  <c r="AV837" i="181" s="1"/>
  <c r="B837" i="181"/>
  <c r="AP836" i="181"/>
  <c r="AO836" i="181"/>
  <c r="AQ836" i="181" s="1"/>
  <c r="AN836" i="181"/>
  <c r="AJ836" i="181"/>
  <c r="AI836" i="181"/>
  <c r="AF836" i="181"/>
  <c r="AE836" i="181"/>
  <c r="AZ836" i="181" s="1"/>
  <c r="AD836" i="181"/>
  <c r="AY836" i="181" s="1"/>
  <c r="Z836" i="181"/>
  <c r="AW836" i="181" s="1"/>
  <c r="Y836" i="181"/>
  <c r="AV836" i="181" s="1"/>
  <c r="V836" i="181"/>
  <c r="AK836" i="181" s="1"/>
  <c r="AA836" i="181"/>
  <c r="B836" i="181"/>
  <c r="AP835" i="181"/>
  <c r="AO835" i="181"/>
  <c r="AN835" i="181"/>
  <c r="AK835" i="181"/>
  <c r="AJ835" i="181"/>
  <c r="AF835" i="181"/>
  <c r="BA835" i="181" s="1"/>
  <c r="AE835" i="181"/>
  <c r="AZ835" i="181" s="1"/>
  <c r="AD835" i="181"/>
  <c r="AA835" i="181"/>
  <c r="AX835" i="181"/>
  <c r="Z835" i="181"/>
  <c r="AW835" i="181" s="1"/>
  <c r="B835" i="181"/>
  <c r="BD834" i="181"/>
  <c r="AP834" i="181"/>
  <c r="AO834" i="181"/>
  <c r="AN834" i="181"/>
  <c r="AK834" i="181"/>
  <c r="AJ834" i="181"/>
  <c r="AF834" i="181"/>
  <c r="BA834" i="181" s="1"/>
  <c r="AE834" i="181"/>
  <c r="AZ834" i="181" s="1"/>
  <c r="AD834" i="181"/>
  <c r="AA834" i="181"/>
  <c r="AX834" i="181" s="1"/>
  <c r="Z834" i="181"/>
  <c r="AW834" i="181" s="1"/>
  <c r="Y834" i="181"/>
  <c r="V834" i="181"/>
  <c r="B834" i="181"/>
  <c r="AP833" i="181"/>
  <c r="AO833" i="181"/>
  <c r="AN833" i="181"/>
  <c r="AK833" i="181"/>
  <c r="AJ833" i="181"/>
  <c r="AF833" i="181"/>
  <c r="BA833" i="181" s="1"/>
  <c r="AE833" i="181"/>
  <c r="AZ833" i="181" s="1"/>
  <c r="AD833" i="181"/>
  <c r="AA833" i="181"/>
  <c r="AX833" i="181"/>
  <c r="Z833" i="181"/>
  <c r="AW833" i="181" s="1"/>
  <c r="B833" i="181"/>
  <c r="AP832" i="181"/>
  <c r="AO832" i="181"/>
  <c r="AN832" i="181"/>
  <c r="AK832" i="181"/>
  <c r="AJ832" i="181"/>
  <c r="AF832" i="181"/>
  <c r="BA832" i="181" s="1"/>
  <c r="AE832" i="181"/>
  <c r="AD832" i="181"/>
  <c r="AY832" i="181" s="1"/>
  <c r="AA832" i="181"/>
  <c r="AX832" i="181" s="1"/>
  <c r="Z832" i="181"/>
  <c r="AW832" i="181"/>
  <c r="Y832" i="181"/>
  <c r="AV832" i="181" s="1"/>
  <c r="V832" i="181"/>
  <c r="B832" i="181"/>
  <c r="AO831" i="181"/>
  <c r="AN831" i="181"/>
  <c r="AK831" i="181"/>
  <c r="AJ831" i="181"/>
  <c r="AI831" i="181"/>
  <c r="AF831" i="181"/>
  <c r="BA831" i="181" s="1"/>
  <c r="AE831" i="181"/>
  <c r="AZ831" i="181" s="1"/>
  <c r="AD831" i="181"/>
  <c r="AY831" i="181" s="1"/>
  <c r="AB831" i="181"/>
  <c r="AC831" i="181" s="1"/>
  <c r="AA831" i="181"/>
  <c r="AX831" i="181" s="1"/>
  <c r="Z831" i="181"/>
  <c r="AW831" i="181" s="1"/>
  <c r="Y831" i="181"/>
  <c r="AV831" i="181" s="1"/>
  <c r="V831" i="181"/>
  <c r="B831" i="181"/>
  <c r="AO830" i="181"/>
  <c r="AN830" i="181"/>
  <c r="AK830" i="181"/>
  <c r="AJ830" i="181"/>
  <c r="AI830" i="181"/>
  <c r="AE830" i="181"/>
  <c r="AZ830" i="181" s="1"/>
  <c r="AD830" i="181"/>
  <c r="AA830" i="181"/>
  <c r="AX830" i="181" s="1"/>
  <c r="Z830" i="181"/>
  <c r="AW830" i="181" s="1"/>
  <c r="Y830" i="181"/>
  <c r="AV830" i="181" s="1"/>
  <c r="B830" i="181"/>
  <c r="AO829" i="181"/>
  <c r="AN829" i="181"/>
  <c r="AK829" i="181"/>
  <c r="AJ829" i="181"/>
  <c r="AI829" i="181"/>
  <c r="AE829" i="181"/>
  <c r="AZ829" i="181" s="1"/>
  <c r="AD829" i="181"/>
  <c r="AY829" i="181" s="1"/>
  <c r="AA829" i="181"/>
  <c r="AX829" i="181" s="1"/>
  <c r="Z829" i="181"/>
  <c r="AW829" i="181" s="1"/>
  <c r="Y829" i="181"/>
  <c r="V829" i="181"/>
  <c r="AL829" i="181"/>
  <c r="AM829" i="181" s="1"/>
  <c r="B829" i="181"/>
  <c r="AO828" i="181"/>
  <c r="AN828" i="181"/>
  <c r="AK828" i="181"/>
  <c r="AJ828" i="181"/>
  <c r="AI828" i="181"/>
  <c r="AE828" i="181"/>
  <c r="AZ828" i="181" s="1"/>
  <c r="AD828" i="181"/>
  <c r="AY828" i="181" s="1"/>
  <c r="AA828" i="181"/>
  <c r="AX828" i="181" s="1"/>
  <c r="Z828" i="181"/>
  <c r="AW828" i="181" s="1"/>
  <c r="Y828" i="181"/>
  <c r="AV828" i="181" s="1"/>
  <c r="B828" i="181"/>
  <c r="AO827" i="181"/>
  <c r="AN827" i="181"/>
  <c r="AK827" i="181"/>
  <c r="AJ827" i="181"/>
  <c r="AI827" i="181"/>
  <c r="AF827" i="181"/>
  <c r="AE827" i="181"/>
  <c r="AZ827" i="181" s="1"/>
  <c r="AD827" i="181"/>
  <c r="AA827" i="181"/>
  <c r="AX827" i="181" s="1"/>
  <c r="Z827" i="181"/>
  <c r="AW827" i="181" s="1"/>
  <c r="Y827" i="181"/>
  <c r="V827" i="181"/>
  <c r="AP827" i="181"/>
  <c r="B827" i="181"/>
  <c r="BD826" i="181"/>
  <c r="AP826" i="181"/>
  <c r="AO826" i="181"/>
  <c r="AN826" i="181"/>
  <c r="AK826" i="181"/>
  <c r="AJ826" i="181"/>
  <c r="AF826" i="181"/>
  <c r="BA826" i="181" s="1"/>
  <c r="AE826" i="181"/>
  <c r="AZ826" i="181" s="1"/>
  <c r="AD826" i="181"/>
  <c r="AA826" i="181"/>
  <c r="AX826" i="181" s="1"/>
  <c r="Z826" i="181"/>
  <c r="AW826" i="181"/>
  <c r="B826" i="181"/>
  <c r="AP825" i="181"/>
  <c r="AO825" i="181"/>
  <c r="AN825" i="181"/>
  <c r="AK825" i="181"/>
  <c r="AJ825" i="181"/>
  <c r="AF825" i="181"/>
  <c r="AE825" i="181"/>
  <c r="AZ825" i="181" s="1"/>
  <c r="AD825" i="181"/>
  <c r="AY825" i="181" s="1"/>
  <c r="AA825" i="181"/>
  <c r="AX825" i="181"/>
  <c r="Z825" i="181"/>
  <c r="AW825" i="181" s="1"/>
  <c r="B825" i="181"/>
  <c r="AO824" i="181"/>
  <c r="AN824" i="181"/>
  <c r="AK824" i="181"/>
  <c r="AJ824" i="181"/>
  <c r="AI824" i="181"/>
  <c r="AE824" i="181"/>
  <c r="AZ824" i="181" s="1"/>
  <c r="AD824" i="181"/>
  <c r="AA824" i="181"/>
  <c r="AX824" i="181" s="1"/>
  <c r="Z824" i="181"/>
  <c r="AW824" i="181" s="1"/>
  <c r="Y824" i="181"/>
  <c r="B824" i="181"/>
  <c r="AP823" i="181"/>
  <c r="AO823" i="181"/>
  <c r="AN823" i="181"/>
  <c r="AK823" i="181"/>
  <c r="AJ823" i="181"/>
  <c r="AF823" i="181"/>
  <c r="AE823" i="181"/>
  <c r="AZ823" i="181" s="1"/>
  <c r="AD823" i="181"/>
  <c r="AY823" i="181" s="1"/>
  <c r="AA823" i="181"/>
  <c r="Z823" i="181"/>
  <c r="AW823" i="181" s="1"/>
  <c r="Y823" i="181"/>
  <c r="AV823" i="181" s="1"/>
  <c r="V823" i="181"/>
  <c r="BD823" i="181"/>
  <c r="B823" i="181"/>
  <c r="AP822" i="181"/>
  <c r="AO822" i="181"/>
  <c r="AN822" i="181"/>
  <c r="AQ822" i="181" s="1"/>
  <c r="AK822" i="181"/>
  <c r="AJ822" i="181"/>
  <c r="AF822" i="181"/>
  <c r="BA822" i="181" s="1"/>
  <c r="AE822" i="181"/>
  <c r="AZ822" i="181"/>
  <c r="AD822" i="181"/>
  <c r="AY822" i="181" s="1"/>
  <c r="AA822" i="181"/>
  <c r="AX822" i="181"/>
  <c r="Z822" i="181"/>
  <c r="AW822" i="181" s="1"/>
  <c r="Y822" i="181"/>
  <c r="AV822" i="181" s="1"/>
  <c r="B822" i="181"/>
  <c r="BD821" i="181"/>
  <c r="AP821" i="181"/>
  <c r="AO821" i="181"/>
  <c r="AN821" i="181"/>
  <c r="AJ821" i="181"/>
  <c r="AI821" i="181"/>
  <c r="AF821" i="181"/>
  <c r="BA821" i="181"/>
  <c r="AE821" i="181"/>
  <c r="AZ821" i="181" s="1"/>
  <c r="AD821" i="181"/>
  <c r="AY821" i="181" s="1"/>
  <c r="AA821" i="181"/>
  <c r="AX821" i="181" s="1"/>
  <c r="Z821" i="181"/>
  <c r="AW821" i="181" s="1"/>
  <c r="Y821" i="181"/>
  <c r="AV821" i="181" s="1"/>
  <c r="V821" i="181"/>
  <c r="AK821" i="181" s="1"/>
  <c r="B821" i="181"/>
  <c r="AP820" i="181"/>
  <c r="AO820" i="181"/>
  <c r="AN820" i="181"/>
  <c r="AK820" i="181"/>
  <c r="AJ820" i="181"/>
  <c r="AF820" i="181"/>
  <c r="BA820" i="181" s="1"/>
  <c r="AE820" i="181"/>
  <c r="AZ820" i="181" s="1"/>
  <c r="AD820" i="181"/>
  <c r="AY820" i="181" s="1"/>
  <c r="AA820" i="181"/>
  <c r="AX820" i="181" s="1"/>
  <c r="Z820" i="181"/>
  <c r="AW820" i="181" s="1"/>
  <c r="B820" i="181"/>
  <c r="AO819" i="181"/>
  <c r="AN819" i="181"/>
  <c r="AK819" i="181"/>
  <c r="AJ819" i="181"/>
  <c r="AI819" i="181"/>
  <c r="AE819" i="181"/>
  <c r="AZ819" i="181" s="1"/>
  <c r="AD819" i="181"/>
  <c r="AY819" i="181" s="1"/>
  <c r="AA819" i="181"/>
  <c r="AX819" i="181" s="1"/>
  <c r="Z819" i="181"/>
  <c r="AW819" i="181"/>
  <c r="Y819" i="181"/>
  <c r="AV819" i="181"/>
  <c r="B819" i="181"/>
  <c r="AP818" i="181"/>
  <c r="AO818" i="181"/>
  <c r="AN818" i="181"/>
  <c r="AQ818" i="181" s="1"/>
  <c r="AK818" i="181"/>
  <c r="AJ818" i="181"/>
  <c r="AF818" i="181"/>
  <c r="BA818" i="181"/>
  <c r="AE818" i="181"/>
  <c r="AZ818" i="181" s="1"/>
  <c r="AD818" i="181"/>
  <c r="AY818" i="181"/>
  <c r="AA818" i="181"/>
  <c r="AX818" i="181"/>
  <c r="Z818" i="181"/>
  <c r="AW818" i="181" s="1"/>
  <c r="Y818" i="181"/>
  <c r="AV818" i="181" s="1"/>
  <c r="B818" i="181"/>
  <c r="AP817" i="181"/>
  <c r="AO817" i="181"/>
  <c r="AN817" i="181"/>
  <c r="AK817" i="181"/>
  <c r="AJ817" i="181"/>
  <c r="AF817" i="181"/>
  <c r="BA817" i="181" s="1"/>
  <c r="AE817" i="181"/>
  <c r="AZ817" i="181" s="1"/>
  <c r="AD817" i="181"/>
  <c r="AA817" i="181"/>
  <c r="AX817" i="181" s="1"/>
  <c r="Z817" i="181"/>
  <c r="AW817" i="181" s="1"/>
  <c r="B817" i="181"/>
  <c r="BD816" i="181"/>
  <c r="AP816" i="181"/>
  <c r="AO816" i="181"/>
  <c r="AN816" i="181"/>
  <c r="AK816" i="181"/>
  <c r="AJ816" i="181"/>
  <c r="AF816" i="181"/>
  <c r="BA816" i="181" s="1"/>
  <c r="AE816" i="181"/>
  <c r="AZ816" i="181" s="1"/>
  <c r="AD816" i="181"/>
  <c r="AA816" i="181"/>
  <c r="AX816" i="181" s="1"/>
  <c r="Z816" i="181"/>
  <c r="AW816" i="181" s="1"/>
  <c r="Y816" i="181"/>
  <c r="AV816" i="181" s="1"/>
  <c r="B816" i="181"/>
  <c r="AP815" i="181"/>
  <c r="AO815" i="181"/>
  <c r="AN815" i="181"/>
  <c r="AK815" i="181"/>
  <c r="AJ815" i="181"/>
  <c r="AF815" i="181"/>
  <c r="BA815" i="181"/>
  <c r="AE815" i="181"/>
  <c r="AZ815" i="181" s="1"/>
  <c r="AD815" i="181"/>
  <c r="AA815" i="181"/>
  <c r="AX815" i="181"/>
  <c r="Z815" i="181"/>
  <c r="AW815" i="181" s="1"/>
  <c r="Y815" i="181"/>
  <c r="AV815" i="181" s="1"/>
  <c r="BD815" i="181"/>
  <c r="B815" i="181"/>
  <c r="BD814" i="181"/>
  <c r="AP814" i="181"/>
  <c r="AO814" i="181"/>
  <c r="AN814" i="181"/>
  <c r="AK814" i="181"/>
  <c r="AJ814" i="181"/>
  <c r="AF814" i="181"/>
  <c r="BA814" i="181" s="1"/>
  <c r="AE814" i="181"/>
  <c r="AZ814" i="181" s="1"/>
  <c r="AD814" i="181"/>
  <c r="AA814" i="181"/>
  <c r="AX814" i="181" s="1"/>
  <c r="Z814" i="181"/>
  <c r="AW814" i="181"/>
  <c r="V814" i="181"/>
  <c r="Y814" i="181"/>
  <c r="AV814" i="181" s="1"/>
  <c r="B814" i="181"/>
  <c r="BD813" i="181"/>
  <c r="AP813" i="181"/>
  <c r="AO813" i="181"/>
  <c r="AN813" i="181"/>
  <c r="AK813" i="181"/>
  <c r="AJ813" i="181"/>
  <c r="AF813" i="181"/>
  <c r="AE813" i="181"/>
  <c r="AZ813" i="181" s="1"/>
  <c r="AD813" i="181"/>
  <c r="AY813" i="181" s="1"/>
  <c r="AA813" i="181"/>
  <c r="AX813" i="181" s="1"/>
  <c r="Z813" i="181"/>
  <c r="AW813" i="181" s="1"/>
  <c r="Y813" i="181"/>
  <c r="V813" i="181"/>
  <c r="AI813" i="181" s="1"/>
  <c r="B813" i="181"/>
  <c r="AW812" i="181"/>
  <c r="AP812" i="181"/>
  <c r="AO812" i="181"/>
  <c r="AN812" i="181"/>
  <c r="AK812" i="181"/>
  <c r="AJ812" i="181"/>
  <c r="AF812" i="181"/>
  <c r="BA812" i="181" s="1"/>
  <c r="AE812" i="181"/>
  <c r="AD812" i="181"/>
  <c r="AY812" i="181" s="1"/>
  <c r="AA812" i="181"/>
  <c r="AX812" i="181"/>
  <c r="Z812" i="181"/>
  <c r="V812" i="181"/>
  <c r="B812" i="181"/>
  <c r="AP811" i="181"/>
  <c r="AO811" i="181"/>
  <c r="AQ811" i="181" s="1"/>
  <c r="AN811" i="181"/>
  <c r="AK811" i="181"/>
  <c r="AJ811" i="181"/>
  <c r="AF811" i="181"/>
  <c r="BA811" i="181" s="1"/>
  <c r="AE811" i="181"/>
  <c r="AZ811" i="181" s="1"/>
  <c r="AD811" i="181"/>
  <c r="AY811" i="181" s="1"/>
  <c r="AA811" i="181"/>
  <c r="AX811" i="181" s="1"/>
  <c r="Z811" i="181"/>
  <c r="AW811" i="181" s="1"/>
  <c r="Y811" i="181"/>
  <c r="AV811" i="181" s="1"/>
  <c r="V811" i="181"/>
  <c r="AI811" i="181" s="1"/>
  <c r="BD811" i="181"/>
  <c r="B811" i="181"/>
  <c r="AO810" i="181"/>
  <c r="AN810" i="181"/>
  <c r="AK810" i="181"/>
  <c r="AJ810" i="181"/>
  <c r="AI810" i="181"/>
  <c r="AE810" i="181"/>
  <c r="AZ810" i="181" s="1"/>
  <c r="AD810" i="181"/>
  <c r="AY810" i="181" s="1"/>
  <c r="AA810" i="181"/>
  <c r="AX810" i="181" s="1"/>
  <c r="Z810" i="181"/>
  <c r="AW810" i="181" s="1"/>
  <c r="Y810" i="181"/>
  <c r="AV810" i="181" s="1"/>
  <c r="BD810" i="181"/>
  <c r="B810" i="181"/>
  <c r="AO809" i="181"/>
  <c r="AN809" i="181"/>
  <c r="AK809" i="181"/>
  <c r="AJ809" i="181"/>
  <c r="AI809" i="181"/>
  <c r="AE809" i="181"/>
  <c r="AZ809" i="181" s="1"/>
  <c r="AD809" i="181"/>
  <c r="AY809" i="181" s="1"/>
  <c r="AA809" i="181"/>
  <c r="AX809" i="181" s="1"/>
  <c r="Z809" i="181"/>
  <c r="AW809" i="181" s="1"/>
  <c r="Y809" i="181"/>
  <c r="AV809" i="181" s="1"/>
  <c r="B809" i="181"/>
  <c r="BD808" i="181"/>
  <c r="AO808" i="181"/>
  <c r="AN808" i="181"/>
  <c r="AK808" i="181"/>
  <c r="AJ808" i="181"/>
  <c r="AI808" i="181"/>
  <c r="AE808" i="181"/>
  <c r="AZ808" i="181" s="1"/>
  <c r="AD808" i="181"/>
  <c r="AA808" i="181"/>
  <c r="AX808" i="181" s="1"/>
  <c r="Z808" i="181"/>
  <c r="AW808" i="181" s="1"/>
  <c r="Y808" i="181"/>
  <c r="AV808" i="181" s="1"/>
  <c r="B808" i="181"/>
  <c r="BD807" i="181"/>
  <c r="AW807" i="181"/>
  <c r="AP807" i="181"/>
  <c r="AO807" i="181"/>
  <c r="AN807" i="181"/>
  <c r="AK807" i="181"/>
  <c r="AJ807" i="181"/>
  <c r="AF807" i="181"/>
  <c r="BA807" i="181" s="1"/>
  <c r="AE807" i="181"/>
  <c r="AD807" i="181"/>
  <c r="AA807" i="181"/>
  <c r="AX807" i="181" s="1"/>
  <c r="Z807" i="181"/>
  <c r="Y807" i="181"/>
  <c r="AV807" i="181"/>
  <c r="V807" i="181"/>
  <c r="AI807" i="181"/>
  <c r="B807" i="181"/>
  <c r="AO806" i="181"/>
  <c r="AN806" i="181"/>
  <c r="AK806" i="181"/>
  <c r="AJ806" i="181"/>
  <c r="AI806" i="181"/>
  <c r="AE806" i="181"/>
  <c r="AZ806" i="181" s="1"/>
  <c r="AD806" i="181"/>
  <c r="AY806" i="181" s="1"/>
  <c r="AA806" i="181"/>
  <c r="AX806" i="181" s="1"/>
  <c r="Z806" i="181"/>
  <c r="AW806" i="181" s="1"/>
  <c r="Y806" i="181"/>
  <c r="AV806" i="181" s="1"/>
  <c r="BD806" i="181"/>
  <c r="B806" i="181"/>
  <c r="AP805" i="181"/>
  <c r="AO805" i="181"/>
  <c r="AN805" i="181"/>
  <c r="AJ805" i="181"/>
  <c r="AI805" i="181"/>
  <c r="AF805" i="181"/>
  <c r="BA805" i="181" s="1"/>
  <c r="AE805" i="181"/>
  <c r="AZ805" i="181" s="1"/>
  <c r="AD805" i="181"/>
  <c r="AY805" i="181" s="1"/>
  <c r="Z805" i="181"/>
  <c r="AW805" i="181" s="1"/>
  <c r="Y805" i="181"/>
  <c r="AV805" i="181" s="1"/>
  <c r="V805" i="181"/>
  <c r="B805" i="181"/>
  <c r="BD804" i="181"/>
  <c r="AP804" i="181"/>
  <c r="AO804" i="181"/>
  <c r="AN804" i="181"/>
  <c r="AJ804" i="181"/>
  <c r="AI804" i="181"/>
  <c r="AF804" i="181"/>
  <c r="BA804" i="181"/>
  <c r="AE804" i="181"/>
  <c r="AZ804" i="181" s="1"/>
  <c r="AD804" i="181"/>
  <c r="AA804" i="181"/>
  <c r="Z804" i="181"/>
  <c r="AW804" i="181" s="1"/>
  <c r="Y804" i="181"/>
  <c r="AV804" i="181" s="1"/>
  <c r="B804" i="181"/>
  <c r="BD803" i="181"/>
  <c r="AP803" i="181"/>
  <c r="AO803" i="181"/>
  <c r="AN803" i="181"/>
  <c r="AK803" i="181"/>
  <c r="AJ803" i="181"/>
  <c r="AF803" i="181"/>
  <c r="BA803" i="181" s="1"/>
  <c r="AE803" i="181"/>
  <c r="AZ803" i="181" s="1"/>
  <c r="AD803" i="181"/>
  <c r="AY803" i="181"/>
  <c r="AA803" i="181"/>
  <c r="AX803" i="181"/>
  <c r="Z803" i="181"/>
  <c r="AW803" i="181" s="1"/>
  <c r="Y803" i="181"/>
  <c r="AV803" i="181" s="1"/>
  <c r="V803" i="181"/>
  <c r="AI803" i="181" s="1"/>
  <c r="B803" i="181"/>
  <c r="AP802" i="181"/>
  <c r="AO802" i="181"/>
  <c r="AQ802" i="181" s="1"/>
  <c r="AN802" i="181"/>
  <c r="AJ802" i="181"/>
  <c r="AI802" i="181"/>
  <c r="AF802" i="181"/>
  <c r="BA802" i="181" s="1"/>
  <c r="AE802" i="181"/>
  <c r="AZ802" i="181" s="1"/>
  <c r="AD802" i="181"/>
  <c r="Z802" i="181"/>
  <c r="AW802" i="181" s="1"/>
  <c r="Y802" i="181"/>
  <c r="AV802" i="181" s="1"/>
  <c r="BD802" i="181"/>
  <c r="B802" i="181"/>
  <c r="AP801" i="181"/>
  <c r="AO801" i="181"/>
  <c r="AN801" i="181"/>
  <c r="AJ801" i="181"/>
  <c r="AI801" i="181"/>
  <c r="AF801" i="181"/>
  <c r="BA801" i="181" s="1"/>
  <c r="AE801" i="181"/>
  <c r="AZ801" i="181" s="1"/>
  <c r="AD801" i="181"/>
  <c r="AY801" i="181" s="1"/>
  <c r="Z801" i="181"/>
  <c r="AW801" i="181" s="1"/>
  <c r="Y801" i="181"/>
  <c r="AV801" i="181" s="1"/>
  <c r="B801" i="181"/>
  <c r="BD800" i="181"/>
  <c r="AP800" i="181"/>
  <c r="AO800" i="181"/>
  <c r="AN800" i="181"/>
  <c r="AK800" i="181"/>
  <c r="AJ800" i="181"/>
  <c r="AF800" i="181"/>
  <c r="BA800" i="181" s="1"/>
  <c r="AE800" i="181"/>
  <c r="AZ800" i="181" s="1"/>
  <c r="AD800" i="181"/>
  <c r="AA800" i="181"/>
  <c r="AX800" i="181" s="1"/>
  <c r="Z800" i="181"/>
  <c r="AW800" i="181"/>
  <c r="B800" i="181"/>
  <c r="BD799" i="181"/>
  <c r="AP799" i="181"/>
  <c r="AO799" i="181"/>
  <c r="AN799" i="181"/>
  <c r="AK799" i="181"/>
  <c r="AJ799" i="181"/>
  <c r="AF799" i="181"/>
  <c r="BA799" i="181" s="1"/>
  <c r="AE799" i="181"/>
  <c r="AZ799" i="181" s="1"/>
  <c r="AD799" i="181"/>
  <c r="AA799" i="181"/>
  <c r="AX799" i="181"/>
  <c r="Z799" i="181"/>
  <c r="AW799" i="181" s="1"/>
  <c r="Y799" i="181"/>
  <c r="AV799" i="181"/>
  <c r="V799" i="181"/>
  <c r="B799" i="181"/>
  <c r="AP798" i="181"/>
  <c r="AO798" i="181"/>
  <c r="AN798" i="181"/>
  <c r="AK798" i="181"/>
  <c r="AJ798" i="181"/>
  <c r="AF798" i="181"/>
  <c r="BA798" i="181" s="1"/>
  <c r="AE798" i="181"/>
  <c r="AD798" i="181"/>
  <c r="AY798" i="181" s="1"/>
  <c r="AA798" i="181"/>
  <c r="AX798" i="181" s="1"/>
  <c r="Z798" i="181"/>
  <c r="AW798" i="181" s="1"/>
  <c r="Y798" i="181"/>
  <c r="AV798" i="181" s="1"/>
  <c r="BD798" i="181"/>
  <c r="B798" i="181"/>
  <c r="AP797" i="181"/>
  <c r="AO797" i="181"/>
  <c r="AN797" i="181"/>
  <c r="AK797" i="181"/>
  <c r="AJ797" i="181"/>
  <c r="AF797" i="181"/>
  <c r="BA797" i="181"/>
  <c r="AE797" i="181"/>
  <c r="AZ797" i="181" s="1"/>
  <c r="AD797" i="181"/>
  <c r="AA797" i="181"/>
  <c r="AX797" i="181" s="1"/>
  <c r="Z797" i="181"/>
  <c r="AW797" i="181" s="1"/>
  <c r="V797" i="181"/>
  <c r="Y797" i="181"/>
  <c r="AV797" i="181" s="1"/>
  <c r="B797" i="181"/>
  <c r="BD796" i="181"/>
  <c r="AO796" i="181"/>
  <c r="AN796" i="181"/>
  <c r="AF796" i="181"/>
  <c r="BA796" i="181" s="1"/>
  <c r="AE796" i="181"/>
  <c r="AZ796" i="181" s="1"/>
  <c r="AD796" i="181"/>
  <c r="AA796" i="181"/>
  <c r="AX796" i="181" s="1"/>
  <c r="Z796" i="181"/>
  <c r="AW796" i="181" s="1"/>
  <c r="Y796" i="181"/>
  <c r="AV796" i="181" s="1"/>
  <c r="V796" i="181"/>
  <c r="AL796" i="181" s="1"/>
  <c r="B796" i="181"/>
  <c r="BD795" i="181"/>
  <c r="AP795" i="181"/>
  <c r="AO795" i="181"/>
  <c r="AN795" i="181"/>
  <c r="AK795" i="181"/>
  <c r="AJ795" i="181"/>
  <c r="AF795" i="181"/>
  <c r="BA795" i="181" s="1"/>
  <c r="AE795" i="181"/>
  <c r="AD795" i="181"/>
  <c r="AY795" i="181" s="1"/>
  <c r="AA795" i="181"/>
  <c r="AX795" i="181" s="1"/>
  <c r="Z795" i="181"/>
  <c r="AW795" i="181" s="1"/>
  <c r="Y795" i="181"/>
  <c r="V795" i="181"/>
  <c r="B795" i="181"/>
  <c r="AX794" i="181"/>
  <c r="AP794" i="181"/>
  <c r="AO794" i="181"/>
  <c r="AN794" i="181"/>
  <c r="AK794" i="181"/>
  <c r="AJ794" i="181"/>
  <c r="AF794" i="181"/>
  <c r="BA794" i="181" s="1"/>
  <c r="AE794" i="181"/>
  <c r="AZ794" i="181" s="1"/>
  <c r="AD794" i="181"/>
  <c r="AY794" i="181" s="1"/>
  <c r="AA794" i="181"/>
  <c r="Z794" i="181"/>
  <c r="AW794" i="181" s="1"/>
  <c r="B794" i="181"/>
  <c r="AP793" i="181"/>
  <c r="AO793" i="181"/>
  <c r="AN793" i="181"/>
  <c r="AK793" i="181"/>
  <c r="AJ793" i="181"/>
  <c r="AF793" i="181"/>
  <c r="BA793" i="181" s="1"/>
  <c r="AE793" i="181"/>
  <c r="AD793" i="181"/>
  <c r="AA793" i="181"/>
  <c r="AX793" i="181" s="1"/>
  <c r="Z793" i="181"/>
  <c r="AW793" i="181"/>
  <c r="B793" i="181"/>
  <c r="BD792" i="181"/>
  <c r="AP792" i="181"/>
  <c r="AO792" i="181"/>
  <c r="AN792" i="181"/>
  <c r="AK792" i="181"/>
  <c r="AJ792" i="181"/>
  <c r="AF792" i="181"/>
  <c r="BA792" i="181" s="1"/>
  <c r="AE792" i="181"/>
  <c r="AZ792" i="181" s="1"/>
  <c r="AD792" i="181"/>
  <c r="AA792" i="181"/>
  <c r="AX792" i="181" s="1"/>
  <c r="Z792" i="181"/>
  <c r="AW792" i="181" s="1"/>
  <c r="V792" i="181"/>
  <c r="AI792" i="181" s="1"/>
  <c r="B792" i="181"/>
  <c r="BD791" i="181"/>
  <c r="AP791" i="181"/>
  <c r="AO791" i="181"/>
  <c r="AN791" i="181"/>
  <c r="AK791" i="181"/>
  <c r="AJ791" i="181"/>
  <c r="AF791" i="181"/>
  <c r="BA791" i="181" s="1"/>
  <c r="AE791" i="181"/>
  <c r="AD791" i="181"/>
  <c r="AY791" i="181" s="1"/>
  <c r="AA791" i="181"/>
  <c r="AX791" i="181" s="1"/>
  <c r="Z791" i="181"/>
  <c r="AW791" i="181" s="1"/>
  <c r="Y791" i="181"/>
  <c r="V791" i="181"/>
  <c r="B791" i="181"/>
  <c r="AP790" i="181"/>
  <c r="AO790" i="181"/>
  <c r="AN790" i="181"/>
  <c r="AK790" i="181"/>
  <c r="AJ790" i="181"/>
  <c r="AF790" i="181"/>
  <c r="BA790" i="181" s="1"/>
  <c r="AE790" i="181"/>
  <c r="AZ790" i="181" s="1"/>
  <c r="AD790" i="181"/>
  <c r="AY790" i="181" s="1"/>
  <c r="AA790" i="181"/>
  <c r="AX790" i="181" s="1"/>
  <c r="Z790" i="181"/>
  <c r="AW790" i="181" s="1"/>
  <c r="B790" i="181"/>
  <c r="AP789" i="181"/>
  <c r="AO789" i="181"/>
  <c r="AN789" i="181"/>
  <c r="AK789" i="181"/>
  <c r="AJ789" i="181"/>
  <c r="AF789" i="181"/>
  <c r="BA789" i="181" s="1"/>
  <c r="AE789" i="181"/>
  <c r="AD789" i="181"/>
  <c r="AY789" i="181" s="1"/>
  <c r="AA789" i="181"/>
  <c r="Z789" i="181"/>
  <c r="AW789" i="181" s="1"/>
  <c r="Y789" i="181"/>
  <c r="AV789" i="181" s="1"/>
  <c r="V789" i="181"/>
  <c r="AI789" i="181" s="1"/>
  <c r="BD789" i="181"/>
  <c r="B789" i="181"/>
  <c r="BD788" i="181"/>
  <c r="AO788" i="181"/>
  <c r="AN788" i="181"/>
  <c r="AK788" i="181"/>
  <c r="AJ788" i="181"/>
  <c r="AI788" i="181"/>
  <c r="AF788" i="181"/>
  <c r="BA788" i="181" s="1"/>
  <c r="AE788" i="181"/>
  <c r="AZ788" i="181" s="1"/>
  <c r="AD788" i="181"/>
  <c r="AA788" i="181"/>
  <c r="Z788" i="181"/>
  <c r="AW788" i="181"/>
  <c r="Y788" i="181"/>
  <c r="AV788" i="181" s="1"/>
  <c r="V788" i="181"/>
  <c r="AP788" i="181" s="1"/>
  <c r="B788" i="181"/>
  <c r="BD787" i="181"/>
  <c r="AO787" i="181"/>
  <c r="AN787" i="181"/>
  <c r="AK787" i="181"/>
  <c r="AJ787" i="181"/>
  <c r="AI787" i="181"/>
  <c r="AF787" i="181"/>
  <c r="BA787" i="181" s="1"/>
  <c r="AE787" i="181"/>
  <c r="AZ787" i="181" s="1"/>
  <c r="AD787" i="181"/>
  <c r="AY787" i="181" s="1"/>
  <c r="AA787" i="181"/>
  <c r="AX787" i="181" s="1"/>
  <c r="Z787" i="181"/>
  <c r="AW787" i="181" s="1"/>
  <c r="Y787" i="181"/>
  <c r="V787" i="181"/>
  <c r="AP787" i="181"/>
  <c r="B787" i="181"/>
  <c r="AP786" i="181"/>
  <c r="AO786" i="181"/>
  <c r="AN786" i="181"/>
  <c r="AK786" i="181"/>
  <c r="AJ786" i="181"/>
  <c r="AF786" i="181"/>
  <c r="BA786" i="181"/>
  <c r="AE786" i="181"/>
  <c r="AD786" i="181"/>
  <c r="AY786" i="181" s="1"/>
  <c r="AA786" i="181"/>
  <c r="AX786" i="181"/>
  <c r="Z786" i="181"/>
  <c r="AW786" i="181" s="1"/>
  <c r="B786" i="181"/>
  <c r="AO785" i="181"/>
  <c r="AN785" i="181"/>
  <c r="AK785" i="181"/>
  <c r="AJ785" i="181"/>
  <c r="AI785" i="181"/>
  <c r="AE785" i="181"/>
  <c r="AZ785" i="181" s="1"/>
  <c r="AD785" i="181"/>
  <c r="AY785" i="181" s="1"/>
  <c r="AA785" i="181"/>
  <c r="AX785" i="181" s="1"/>
  <c r="Z785" i="181"/>
  <c r="AW785" i="181"/>
  <c r="Y785" i="181"/>
  <c r="AV785" i="181" s="1"/>
  <c r="B785" i="181"/>
  <c r="BD784" i="181"/>
  <c r="AP784" i="181"/>
  <c r="AO784" i="181"/>
  <c r="AN784" i="181"/>
  <c r="AK784" i="181"/>
  <c r="AJ784" i="181"/>
  <c r="AF784" i="181"/>
  <c r="BA784" i="181" s="1"/>
  <c r="AE784" i="181"/>
  <c r="AZ784" i="181" s="1"/>
  <c r="AD784" i="181"/>
  <c r="AY784" i="181" s="1"/>
  <c r="AA784" i="181"/>
  <c r="AX784" i="181" s="1"/>
  <c r="Z784" i="181"/>
  <c r="AW784" i="181"/>
  <c r="B784" i="181"/>
  <c r="BD783" i="181"/>
  <c r="AP783" i="181"/>
  <c r="AO783" i="181"/>
  <c r="AN783" i="181"/>
  <c r="AK783" i="181"/>
  <c r="AJ783" i="181"/>
  <c r="AF783" i="181"/>
  <c r="BA783" i="181" s="1"/>
  <c r="AE783" i="181"/>
  <c r="AZ783" i="181" s="1"/>
  <c r="AD783" i="181"/>
  <c r="AY783" i="181" s="1"/>
  <c r="AA783" i="181"/>
  <c r="AX783" i="181" s="1"/>
  <c r="Z783" i="181"/>
  <c r="AW783" i="181" s="1"/>
  <c r="Y783" i="181"/>
  <c r="V783" i="181"/>
  <c r="B783" i="181"/>
  <c r="AP782" i="181"/>
  <c r="AO782" i="181"/>
  <c r="AN782" i="181"/>
  <c r="AK782" i="181"/>
  <c r="AJ782" i="181"/>
  <c r="AF782" i="181"/>
  <c r="BA782" i="181" s="1"/>
  <c r="AE782" i="181"/>
  <c r="AZ782" i="181" s="1"/>
  <c r="AD782" i="181"/>
  <c r="AA782" i="181"/>
  <c r="AX782" i="181"/>
  <c r="Z782" i="181"/>
  <c r="AW782" i="181" s="1"/>
  <c r="B782" i="181"/>
  <c r="AP781" i="181"/>
  <c r="AO781" i="181"/>
  <c r="AN781" i="181"/>
  <c r="AK781" i="181"/>
  <c r="AJ781" i="181"/>
  <c r="AF781" i="181"/>
  <c r="BA781" i="181" s="1"/>
  <c r="AE781" i="181"/>
  <c r="AZ781" i="181" s="1"/>
  <c r="AD781" i="181"/>
  <c r="AA781" i="181"/>
  <c r="AX781" i="181" s="1"/>
  <c r="Z781" i="181"/>
  <c r="Y781" i="181"/>
  <c r="AV781" i="181" s="1"/>
  <c r="BD781" i="181"/>
  <c r="B781" i="181"/>
  <c r="BD780" i="181"/>
  <c r="AP780" i="181"/>
  <c r="AO780" i="181"/>
  <c r="AQ780" i="181" s="1"/>
  <c r="AN780" i="181"/>
  <c r="AK780" i="181"/>
  <c r="AJ780" i="181"/>
  <c r="AF780" i="181"/>
  <c r="BA780" i="181"/>
  <c r="AE780" i="181"/>
  <c r="AZ780" i="181" s="1"/>
  <c r="AD780" i="181"/>
  <c r="AY780" i="181" s="1"/>
  <c r="AA780" i="181"/>
  <c r="AX780" i="181" s="1"/>
  <c r="Z780" i="181"/>
  <c r="AW780" i="181" s="1"/>
  <c r="B780" i="181"/>
  <c r="BD779" i="181"/>
  <c r="AP779" i="181"/>
  <c r="AO779" i="181"/>
  <c r="AN779" i="181"/>
  <c r="AK779" i="181"/>
  <c r="AJ779" i="181"/>
  <c r="AF779" i="181"/>
  <c r="AE779" i="181"/>
  <c r="AZ779" i="181"/>
  <c r="AD779" i="181"/>
  <c r="AY779" i="181" s="1"/>
  <c r="AA779" i="181"/>
  <c r="AX779" i="181" s="1"/>
  <c r="Z779" i="181"/>
  <c r="AW779" i="181"/>
  <c r="Y779" i="181"/>
  <c r="V779" i="181"/>
  <c r="B779" i="181"/>
  <c r="AP778" i="181"/>
  <c r="AO778" i="181"/>
  <c r="AN778" i="181"/>
  <c r="AK778" i="181"/>
  <c r="AJ778" i="181"/>
  <c r="AF778" i="181"/>
  <c r="BA778" i="181" s="1"/>
  <c r="AE778" i="181"/>
  <c r="AZ778" i="181"/>
  <c r="AD778" i="181"/>
  <c r="AA778" i="181"/>
  <c r="AX778" i="181" s="1"/>
  <c r="Z778" i="181"/>
  <c r="AW778" i="181" s="1"/>
  <c r="B778" i="181"/>
  <c r="AP777" i="181"/>
  <c r="AO777" i="181"/>
  <c r="AQ777" i="181" s="1"/>
  <c r="AN777" i="181"/>
  <c r="AK777" i="181"/>
  <c r="AJ777" i="181"/>
  <c r="AF777" i="181"/>
  <c r="BA777" i="181" s="1"/>
  <c r="AE777" i="181"/>
  <c r="AZ777" i="181" s="1"/>
  <c r="AD777" i="181"/>
  <c r="AY777" i="181" s="1"/>
  <c r="AA777" i="181"/>
  <c r="AX777" i="181" s="1"/>
  <c r="Z777" i="181"/>
  <c r="AW777" i="181" s="1"/>
  <c r="B777" i="181"/>
  <c r="BD776" i="181"/>
  <c r="AP776" i="181"/>
  <c r="AO776" i="181"/>
  <c r="AN776" i="181"/>
  <c r="AK776" i="181"/>
  <c r="AJ776" i="181"/>
  <c r="AF776" i="181"/>
  <c r="BA776" i="181" s="1"/>
  <c r="AE776" i="181"/>
  <c r="AZ776" i="181" s="1"/>
  <c r="AD776" i="181"/>
  <c r="AA776" i="181"/>
  <c r="AX776" i="181" s="1"/>
  <c r="Z776" i="181"/>
  <c r="AW776" i="181" s="1"/>
  <c r="B776" i="181"/>
  <c r="BD775" i="181"/>
  <c r="AP775" i="181"/>
  <c r="AO775" i="181"/>
  <c r="AQ775" i="181" s="1"/>
  <c r="AN775" i="181"/>
  <c r="AK775" i="181"/>
  <c r="AJ775" i="181"/>
  <c r="AF775" i="181"/>
  <c r="BA775" i="181"/>
  <c r="AE775" i="181"/>
  <c r="AZ775" i="181" s="1"/>
  <c r="AD775" i="181"/>
  <c r="AY775" i="181" s="1"/>
  <c r="AA775" i="181"/>
  <c r="AX775" i="181"/>
  <c r="Z775" i="181"/>
  <c r="AW775" i="181" s="1"/>
  <c r="Y775" i="181"/>
  <c r="V775" i="181"/>
  <c r="B775" i="181"/>
  <c r="AX774" i="181"/>
  <c r="AP774" i="181"/>
  <c r="AO774" i="181"/>
  <c r="AN774" i="181"/>
  <c r="AK774" i="181"/>
  <c r="AJ774" i="181"/>
  <c r="AF774" i="181"/>
  <c r="BA774" i="181" s="1"/>
  <c r="AE774" i="181"/>
  <c r="AZ774" i="181" s="1"/>
  <c r="AD774" i="181"/>
  <c r="AA774" i="181"/>
  <c r="Z774" i="181"/>
  <c r="AW774" i="181" s="1"/>
  <c r="B774" i="181"/>
  <c r="AP773" i="181"/>
  <c r="AO773" i="181"/>
  <c r="AN773" i="181"/>
  <c r="AK773" i="181"/>
  <c r="AJ773" i="181"/>
  <c r="AF773" i="181"/>
  <c r="BA773" i="181" s="1"/>
  <c r="AE773" i="181"/>
  <c r="AD773" i="181"/>
  <c r="AA773" i="181"/>
  <c r="AX773" i="181" s="1"/>
  <c r="Z773" i="181"/>
  <c r="AW773" i="181" s="1"/>
  <c r="Y773" i="181"/>
  <c r="AV773" i="181" s="1"/>
  <c r="BD773" i="181"/>
  <c r="B773" i="181"/>
  <c r="BD772" i="181"/>
  <c r="AP772" i="181"/>
  <c r="AO772" i="181"/>
  <c r="AN772" i="181"/>
  <c r="AK772" i="181"/>
  <c r="AJ772" i="181"/>
  <c r="AF772" i="181"/>
  <c r="BA772" i="181" s="1"/>
  <c r="AE772" i="181"/>
  <c r="AZ772" i="181" s="1"/>
  <c r="AD772" i="181"/>
  <c r="AA772" i="181"/>
  <c r="AX772" i="181" s="1"/>
  <c r="Z772" i="181"/>
  <c r="AW772" i="181" s="1"/>
  <c r="B772" i="181"/>
  <c r="BD771" i="181"/>
  <c r="AP771" i="181"/>
  <c r="AO771" i="181"/>
  <c r="AN771" i="181"/>
  <c r="AK771" i="181"/>
  <c r="AJ771" i="181"/>
  <c r="AF771" i="181"/>
  <c r="BA771" i="181" s="1"/>
  <c r="AE771" i="181"/>
  <c r="AZ771" i="181" s="1"/>
  <c r="AD771" i="181"/>
  <c r="AA771" i="181"/>
  <c r="Z771" i="181"/>
  <c r="AW771" i="181" s="1"/>
  <c r="Y771" i="181"/>
  <c r="AV771" i="181" s="1"/>
  <c r="V771" i="181"/>
  <c r="B771" i="181"/>
  <c r="AP770" i="181"/>
  <c r="AO770" i="181"/>
  <c r="AN770" i="181"/>
  <c r="AK770" i="181"/>
  <c r="AJ770" i="181"/>
  <c r="AF770" i="181"/>
  <c r="BA770" i="181" s="1"/>
  <c r="AE770" i="181"/>
  <c r="AZ770" i="181" s="1"/>
  <c r="AD770" i="181"/>
  <c r="AA770" i="181"/>
  <c r="AX770" i="181" s="1"/>
  <c r="Z770" i="181"/>
  <c r="AW770" i="181" s="1"/>
  <c r="B770" i="181"/>
  <c r="AP769" i="181"/>
  <c r="AO769" i="181"/>
  <c r="AN769" i="181"/>
  <c r="AK769" i="181"/>
  <c r="AJ769" i="181"/>
  <c r="AF769" i="181"/>
  <c r="BA769" i="181" s="1"/>
  <c r="AE769" i="181"/>
  <c r="AZ769" i="181" s="1"/>
  <c r="AD769" i="181"/>
  <c r="AA769" i="181"/>
  <c r="AX769" i="181" s="1"/>
  <c r="Z769" i="181"/>
  <c r="AW769" i="181" s="1"/>
  <c r="B769" i="181"/>
  <c r="BD768" i="181"/>
  <c r="AP768" i="181"/>
  <c r="AO768" i="181"/>
  <c r="AN768" i="181"/>
  <c r="AK768" i="181"/>
  <c r="AJ768" i="181"/>
  <c r="AF768" i="181"/>
  <c r="BA768" i="181" s="1"/>
  <c r="AE768" i="181"/>
  <c r="AZ768" i="181" s="1"/>
  <c r="AD768" i="181"/>
  <c r="AY768" i="181" s="1"/>
  <c r="AA768" i="181"/>
  <c r="AX768" i="181"/>
  <c r="Z768" i="181"/>
  <c r="AW768" i="181" s="1"/>
  <c r="B768" i="181"/>
  <c r="BD767" i="181"/>
  <c r="AP767" i="181"/>
  <c r="AO767" i="181"/>
  <c r="AN767" i="181"/>
  <c r="AK767" i="181"/>
  <c r="AJ767" i="181"/>
  <c r="AF767" i="181"/>
  <c r="BA767" i="181"/>
  <c r="AE767" i="181"/>
  <c r="AZ767" i="181" s="1"/>
  <c r="AD767" i="181"/>
  <c r="AY767" i="181" s="1"/>
  <c r="AA767" i="181"/>
  <c r="AX767" i="181" s="1"/>
  <c r="Z767" i="181"/>
  <c r="AW767" i="181" s="1"/>
  <c r="Y767" i="181"/>
  <c r="AV767" i="181"/>
  <c r="V767" i="181"/>
  <c r="B767" i="181"/>
  <c r="AO766" i="181"/>
  <c r="AN766" i="181"/>
  <c r="AK766" i="181"/>
  <c r="AJ766" i="181"/>
  <c r="AI766" i="181"/>
  <c r="AE766" i="181"/>
  <c r="AZ766" i="181" s="1"/>
  <c r="AD766" i="181"/>
  <c r="AA766" i="181"/>
  <c r="AX766" i="181" s="1"/>
  <c r="Z766" i="181"/>
  <c r="AW766" i="181" s="1"/>
  <c r="Y766" i="181"/>
  <c r="AV766" i="181" s="1"/>
  <c r="B766" i="181"/>
  <c r="AO765" i="181"/>
  <c r="AN765" i="181"/>
  <c r="AK765" i="181"/>
  <c r="AJ765" i="181"/>
  <c r="AI765" i="181"/>
  <c r="AE765" i="181"/>
  <c r="AZ765" i="181" s="1"/>
  <c r="AD765" i="181"/>
  <c r="AY765" i="181" s="1"/>
  <c r="AA765" i="181"/>
  <c r="AX765" i="181" s="1"/>
  <c r="Z765" i="181"/>
  <c r="AW765" i="181" s="1"/>
  <c r="Y765" i="181"/>
  <c r="BD765" i="181"/>
  <c r="B765" i="181"/>
  <c r="BD764" i="181"/>
  <c r="AO764" i="181"/>
  <c r="AN764" i="181"/>
  <c r="AK764" i="181"/>
  <c r="AJ764" i="181"/>
  <c r="AI764" i="181"/>
  <c r="AE764" i="181"/>
  <c r="AZ764" i="181" s="1"/>
  <c r="AD764" i="181"/>
  <c r="AY764" i="181" s="1"/>
  <c r="AA764" i="181"/>
  <c r="AX764" i="181"/>
  <c r="Z764" i="181"/>
  <c r="AW764" i="181" s="1"/>
  <c r="Y764" i="181"/>
  <c r="B764" i="181"/>
  <c r="BD763" i="181"/>
  <c r="AP763" i="181"/>
  <c r="AO763" i="181"/>
  <c r="AK763" i="181"/>
  <c r="AJ763" i="181"/>
  <c r="AI763" i="181"/>
  <c r="AF763" i="181"/>
  <c r="BA763" i="181" s="1"/>
  <c r="AE763" i="181"/>
  <c r="AZ763" i="181" s="1"/>
  <c r="AD763" i="181"/>
  <c r="AA763" i="181"/>
  <c r="AX763" i="181"/>
  <c r="Z763" i="181"/>
  <c r="AW763" i="181" s="1"/>
  <c r="Y763" i="181"/>
  <c r="AV763" i="181" s="1"/>
  <c r="V763" i="181"/>
  <c r="AN763" i="181" s="1"/>
  <c r="B763" i="181"/>
  <c r="AO762" i="181"/>
  <c r="AN762" i="181"/>
  <c r="AK762" i="181"/>
  <c r="AJ762" i="181"/>
  <c r="AI762" i="181"/>
  <c r="AE762" i="181"/>
  <c r="AZ762" i="181" s="1"/>
  <c r="AD762" i="181"/>
  <c r="AA762" i="181"/>
  <c r="AX762" i="181" s="1"/>
  <c r="Z762" i="181"/>
  <c r="AW762" i="181" s="1"/>
  <c r="Y762" i="181"/>
  <c r="AV762" i="181" s="1"/>
  <c r="B762" i="181"/>
  <c r="AO761" i="181"/>
  <c r="AN761" i="181"/>
  <c r="AK761" i="181"/>
  <c r="AJ761" i="181"/>
  <c r="AI761" i="181"/>
  <c r="AE761" i="181"/>
  <c r="AZ761" i="181" s="1"/>
  <c r="AD761" i="181"/>
  <c r="AY761" i="181" s="1"/>
  <c r="AA761" i="181"/>
  <c r="AX761" i="181" s="1"/>
  <c r="Z761" i="181"/>
  <c r="AW761" i="181" s="1"/>
  <c r="Y761" i="181"/>
  <c r="AV761" i="181" s="1"/>
  <c r="B761" i="181"/>
  <c r="BD760" i="181"/>
  <c r="AP760" i="181"/>
  <c r="AO760" i="181"/>
  <c r="AK760" i="181"/>
  <c r="AJ760" i="181"/>
  <c r="AI760" i="181"/>
  <c r="AF760" i="181"/>
  <c r="BA760" i="181"/>
  <c r="AE760" i="181"/>
  <c r="AZ760" i="181" s="1"/>
  <c r="AA760" i="181"/>
  <c r="AX760" i="181" s="1"/>
  <c r="Z760" i="181"/>
  <c r="AW760" i="181" s="1"/>
  <c r="Y760" i="181"/>
  <c r="AV760" i="181" s="1"/>
  <c r="B760" i="181"/>
  <c r="BD759" i="181"/>
  <c r="AP759" i="181"/>
  <c r="AO759" i="181"/>
  <c r="AK759" i="181"/>
  <c r="AJ759" i="181"/>
  <c r="AI759" i="181"/>
  <c r="AF759" i="181"/>
  <c r="BA759" i="181"/>
  <c r="AE759" i="181"/>
  <c r="AZ759" i="181" s="1"/>
  <c r="AA759" i="181"/>
  <c r="AX759" i="181" s="1"/>
  <c r="Z759" i="181"/>
  <c r="AW759" i="181" s="1"/>
  <c r="Y759" i="181"/>
  <c r="AV759" i="181"/>
  <c r="V759" i="181"/>
  <c r="AD759" i="181"/>
  <c r="B759" i="181"/>
  <c r="AO758" i="181"/>
  <c r="AN758" i="181"/>
  <c r="AK758" i="181"/>
  <c r="AJ758" i="181"/>
  <c r="AI758" i="181"/>
  <c r="AE758" i="181"/>
  <c r="AZ758" i="181" s="1"/>
  <c r="AD758" i="181"/>
  <c r="AY758" i="181" s="1"/>
  <c r="AA758" i="181"/>
  <c r="AX758" i="181"/>
  <c r="Z758" i="181"/>
  <c r="AW758" i="181" s="1"/>
  <c r="Y758" i="181"/>
  <c r="AV758" i="181" s="1"/>
  <c r="B758" i="181"/>
  <c r="AO757" i="181"/>
  <c r="AN757" i="181"/>
  <c r="AK757" i="181"/>
  <c r="AJ757" i="181"/>
  <c r="AI757" i="181"/>
  <c r="AE757" i="181"/>
  <c r="AZ757" i="181" s="1"/>
  <c r="AD757" i="181"/>
  <c r="AY757" i="181" s="1"/>
  <c r="AA757" i="181"/>
  <c r="AX757" i="181" s="1"/>
  <c r="Z757" i="181"/>
  <c r="AW757" i="181" s="1"/>
  <c r="Y757" i="181"/>
  <c r="BD757" i="181"/>
  <c r="B757" i="181"/>
  <c r="BD756" i="181"/>
  <c r="AO756" i="181"/>
  <c r="AN756" i="181"/>
  <c r="AK756" i="181"/>
  <c r="AJ756" i="181"/>
  <c r="AI756" i="181"/>
  <c r="AE756" i="181"/>
  <c r="AZ756" i="181" s="1"/>
  <c r="AD756" i="181"/>
  <c r="AY756" i="181" s="1"/>
  <c r="AA756" i="181"/>
  <c r="AX756" i="181" s="1"/>
  <c r="Z756" i="181"/>
  <c r="AW756" i="181" s="1"/>
  <c r="Y756" i="181"/>
  <c r="AV756" i="181" s="1"/>
  <c r="B756" i="181"/>
  <c r="BD755" i="181"/>
  <c r="AO755" i="181"/>
  <c r="AN755" i="181"/>
  <c r="AQ755" i="181" s="1"/>
  <c r="AR755" i="181" s="1"/>
  <c r="AK755" i="181"/>
  <c r="AJ755" i="181"/>
  <c r="AI755" i="181"/>
  <c r="AF755" i="181"/>
  <c r="BA755" i="181"/>
  <c r="AE755" i="181"/>
  <c r="AZ755" i="181" s="1"/>
  <c r="AD755" i="181"/>
  <c r="AY755" i="181" s="1"/>
  <c r="AA755" i="181"/>
  <c r="AX755" i="181" s="1"/>
  <c r="Z755" i="181"/>
  <c r="AW755" i="181" s="1"/>
  <c r="Y755" i="181"/>
  <c r="AV755" i="181" s="1"/>
  <c r="V755" i="181"/>
  <c r="B755" i="181"/>
  <c r="AW754" i="181"/>
  <c r="AO754" i="181"/>
  <c r="AN754" i="181"/>
  <c r="AK754" i="181"/>
  <c r="AJ754" i="181"/>
  <c r="AI754" i="181"/>
  <c r="AE754" i="181"/>
  <c r="AZ754" i="181" s="1"/>
  <c r="AD754" i="181"/>
  <c r="AA754" i="181"/>
  <c r="AX754" i="181" s="1"/>
  <c r="Z754" i="181"/>
  <c r="Y754" i="181"/>
  <c r="AV754" i="181"/>
  <c r="B754" i="181"/>
  <c r="AP753" i="181"/>
  <c r="AO753" i="181"/>
  <c r="AK753" i="181"/>
  <c r="AJ753" i="181"/>
  <c r="AI753" i="181"/>
  <c r="AF753" i="181"/>
  <c r="BA753" i="181" s="1"/>
  <c r="AE753" i="181"/>
  <c r="AZ753" i="181" s="1"/>
  <c r="AA753" i="181"/>
  <c r="AX753" i="181" s="1"/>
  <c r="Z753" i="181"/>
  <c r="AW753" i="181" s="1"/>
  <c r="Y753" i="181"/>
  <c r="AV753" i="181" s="1"/>
  <c r="B753" i="181"/>
  <c r="BD752" i="181"/>
  <c r="AO752" i="181"/>
  <c r="AN752" i="181"/>
  <c r="AK752" i="181"/>
  <c r="AJ752" i="181"/>
  <c r="AI752" i="181"/>
  <c r="AE752" i="181"/>
  <c r="AZ752" i="181" s="1"/>
  <c r="AD752" i="181"/>
  <c r="AY752" i="181" s="1"/>
  <c r="AA752" i="181"/>
  <c r="AX752" i="181" s="1"/>
  <c r="Z752" i="181"/>
  <c r="AW752" i="181" s="1"/>
  <c r="Y752" i="181"/>
  <c r="AV752" i="181" s="1"/>
  <c r="B752" i="181"/>
  <c r="BD751" i="181"/>
  <c r="AW751" i="181"/>
  <c r="AP751" i="181"/>
  <c r="AO751" i="181"/>
  <c r="AK751" i="181"/>
  <c r="AJ751" i="181"/>
  <c r="AI751" i="181"/>
  <c r="AF751" i="181"/>
  <c r="BA751" i="181" s="1"/>
  <c r="AE751" i="181"/>
  <c r="AZ751" i="181" s="1"/>
  <c r="AA751" i="181"/>
  <c r="AX751" i="181" s="1"/>
  <c r="Z751" i="181"/>
  <c r="Y751" i="181"/>
  <c r="AV751" i="181" s="1"/>
  <c r="V751" i="181"/>
  <c r="AN751" i="181" s="1"/>
  <c r="AD751" i="181"/>
  <c r="AY751" i="181" s="1"/>
  <c r="B751" i="181"/>
  <c r="AO750" i="181"/>
  <c r="AN750" i="181"/>
  <c r="AK750" i="181"/>
  <c r="AJ750" i="181"/>
  <c r="AI750" i="181"/>
  <c r="AE750" i="181"/>
  <c r="AZ750" i="181" s="1"/>
  <c r="AD750" i="181"/>
  <c r="AA750" i="181"/>
  <c r="AX750" i="181"/>
  <c r="Z750" i="181"/>
  <c r="AW750" i="181" s="1"/>
  <c r="Y750" i="181"/>
  <c r="AV750" i="181" s="1"/>
  <c r="B750" i="181"/>
  <c r="AO749" i="181"/>
  <c r="AN749" i="181"/>
  <c r="AK749" i="181"/>
  <c r="AJ749" i="181"/>
  <c r="AI749" i="181"/>
  <c r="AE749" i="181"/>
  <c r="AZ749" i="181" s="1"/>
  <c r="AD749" i="181"/>
  <c r="AY749" i="181" s="1"/>
  <c r="AA749" i="181"/>
  <c r="Z749" i="181"/>
  <c r="AW749" i="181" s="1"/>
  <c r="Y749" i="181"/>
  <c r="AV749" i="181" s="1"/>
  <c r="BD749" i="181"/>
  <c r="B749" i="181"/>
  <c r="BD748" i="181"/>
  <c r="AV748" i="181"/>
  <c r="AO748" i="181"/>
  <c r="AN748" i="181"/>
  <c r="AK748" i="181"/>
  <c r="AJ748" i="181"/>
  <c r="AI748" i="181"/>
  <c r="AE748" i="181"/>
  <c r="AZ748" i="181"/>
  <c r="AD748" i="181"/>
  <c r="AY748" i="181" s="1"/>
  <c r="AA748" i="181"/>
  <c r="AX748" i="181" s="1"/>
  <c r="Z748" i="181"/>
  <c r="AW748" i="181"/>
  <c r="Y748" i="181"/>
  <c r="B748" i="181"/>
  <c r="BD747" i="181"/>
  <c r="AO747" i="181"/>
  <c r="AN747" i="181"/>
  <c r="AK747" i="181"/>
  <c r="AJ747" i="181"/>
  <c r="AI747" i="181"/>
  <c r="AF747" i="181"/>
  <c r="BA747" i="181" s="1"/>
  <c r="AE747" i="181"/>
  <c r="AD747" i="181"/>
  <c r="AY747" i="181" s="1"/>
  <c r="AA747" i="181"/>
  <c r="AX747" i="181" s="1"/>
  <c r="Z747" i="181"/>
  <c r="AW747" i="181" s="1"/>
  <c r="Y747" i="181"/>
  <c r="AV747" i="181" s="1"/>
  <c r="V747" i="181"/>
  <c r="B747" i="181"/>
  <c r="AO746" i="181"/>
  <c r="AN746" i="181"/>
  <c r="AK746" i="181"/>
  <c r="AJ746" i="181"/>
  <c r="AI746" i="181"/>
  <c r="AE746" i="181"/>
  <c r="AZ746" i="181" s="1"/>
  <c r="AD746" i="181"/>
  <c r="AA746" i="181"/>
  <c r="AX746" i="181" s="1"/>
  <c r="Z746" i="181"/>
  <c r="AW746" i="181" s="1"/>
  <c r="Y746" i="181"/>
  <c r="AV746" i="181" s="1"/>
  <c r="B746" i="181"/>
  <c r="AO745" i="181"/>
  <c r="AN745" i="181"/>
  <c r="AK745" i="181"/>
  <c r="AJ745" i="181"/>
  <c r="AI745" i="181"/>
  <c r="AE745" i="181"/>
  <c r="AZ745" i="181" s="1"/>
  <c r="AD745" i="181"/>
  <c r="AY745" i="181"/>
  <c r="AA745" i="181"/>
  <c r="AX745" i="181"/>
  <c r="Z745" i="181"/>
  <c r="AW745" i="181" s="1"/>
  <c r="Y745" i="181"/>
  <c r="AV745" i="181" s="1"/>
  <c r="B745" i="181"/>
  <c r="AO744" i="181"/>
  <c r="AN744" i="181"/>
  <c r="AK744" i="181"/>
  <c r="AJ744" i="181"/>
  <c r="AI744" i="181"/>
  <c r="AE744" i="181"/>
  <c r="AD744" i="181"/>
  <c r="AY744" i="181" s="1"/>
  <c r="AA744" i="181"/>
  <c r="AX744" i="181" s="1"/>
  <c r="Z744" i="181"/>
  <c r="AW744" i="181" s="1"/>
  <c r="Y744" i="181"/>
  <c r="AV744" i="181" s="1"/>
  <c r="B744" i="181"/>
  <c r="BD743" i="181"/>
  <c r="AO743" i="181"/>
  <c r="AN743" i="181"/>
  <c r="AK743" i="181"/>
  <c r="AJ743" i="181"/>
  <c r="AI743" i="181"/>
  <c r="AF743" i="181"/>
  <c r="BA743" i="181" s="1"/>
  <c r="AE743" i="181"/>
  <c r="AZ743" i="181" s="1"/>
  <c r="AD743" i="181"/>
  <c r="AY743" i="181" s="1"/>
  <c r="AA743" i="181"/>
  <c r="AX743" i="181"/>
  <c r="Z743" i="181"/>
  <c r="AW743" i="181"/>
  <c r="Y743" i="181"/>
  <c r="AV743" i="181" s="1"/>
  <c r="V743" i="181"/>
  <c r="B743" i="181"/>
  <c r="AO742" i="181"/>
  <c r="AN742" i="181"/>
  <c r="AK742" i="181"/>
  <c r="AJ742" i="181"/>
  <c r="AI742" i="181"/>
  <c r="AE742" i="181"/>
  <c r="AZ742" i="181" s="1"/>
  <c r="AD742" i="181"/>
  <c r="AA742" i="181"/>
  <c r="AX742" i="181" s="1"/>
  <c r="Z742" i="181"/>
  <c r="AW742" i="181" s="1"/>
  <c r="Y742" i="181"/>
  <c r="AV742" i="181"/>
  <c r="B742" i="181"/>
  <c r="AO741" i="181"/>
  <c r="AN741" i="181"/>
  <c r="AK741" i="181"/>
  <c r="AJ741" i="181"/>
  <c r="AI741" i="181"/>
  <c r="AE741" i="181"/>
  <c r="AZ741" i="181" s="1"/>
  <c r="AD741" i="181"/>
  <c r="AY741" i="181" s="1"/>
  <c r="AA741" i="181"/>
  <c r="AX741" i="181"/>
  <c r="Z741" i="181"/>
  <c r="AW741" i="181" s="1"/>
  <c r="Y741" i="181"/>
  <c r="BD741" i="181"/>
  <c r="B741" i="181"/>
  <c r="BD740" i="181"/>
  <c r="AO740" i="181"/>
  <c r="AN740" i="181"/>
  <c r="AK740" i="181"/>
  <c r="AJ740" i="181"/>
  <c r="AI740" i="181"/>
  <c r="AE740" i="181"/>
  <c r="AZ740" i="181" s="1"/>
  <c r="AD740" i="181"/>
  <c r="AY740" i="181" s="1"/>
  <c r="AA740" i="181"/>
  <c r="AX740" i="181" s="1"/>
  <c r="Z740" i="181"/>
  <c r="AW740" i="181"/>
  <c r="Y740" i="181"/>
  <c r="AV740" i="181" s="1"/>
  <c r="B740" i="181"/>
  <c r="BD739" i="181"/>
  <c r="AP739" i="181"/>
  <c r="AO739" i="181"/>
  <c r="AN739" i="181"/>
  <c r="AK739" i="181"/>
  <c r="AJ739" i="181"/>
  <c r="AF739" i="181"/>
  <c r="BA739" i="181" s="1"/>
  <c r="AE739" i="181"/>
  <c r="AZ739" i="181" s="1"/>
  <c r="AD739" i="181"/>
  <c r="AA739" i="181"/>
  <c r="AX739" i="181" s="1"/>
  <c r="Z739" i="181"/>
  <c r="AW739" i="181" s="1"/>
  <c r="Y739" i="181"/>
  <c r="AV739" i="181"/>
  <c r="V739" i="181"/>
  <c r="B739" i="181"/>
  <c r="AO738" i="181"/>
  <c r="AN738" i="181"/>
  <c r="AK738" i="181"/>
  <c r="AJ738" i="181"/>
  <c r="AI738" i="181"/>
  <c r="AE738" i="181"/>
  <c r="AZ738" i="181" s="1"/>
  <c r="AD738" i="181"/>
  <c r="AA738" i="181"/>
  <c r="AX738" i="181" s="1"/>
  <c r="Z738" i="181"/>
  <c r="AW738" i="181" s="1"/>
  <c r="Y738" i="181"/>
  <c r="AV738" i="181" s="1"/>
  <c r="B738" i="181"/>
  <c r="AO737" i="181"/>
  <c r="AN737" i="181"/>
  <c r="AK737" i="181"/>
  <c r="AJ737" i="181"/>
  <c r="AI737" i="181"/>
  <c r="AE737" i="181"/>
  <c r="AZ737" i="181" s="1"/>
  <c r="AD737" i="181"/>
  <c r="AY737" i="181" s="1"/>
  <c r="AA737" i="181"/>
  <c r="AX737" i="181"/>
  <c r="Z737" i="181"/>
  <c r="AW737" i="181"/>
  <c r="Y737" i="181"/>
  <c r="B737" i="181"/>
  <c r="BD736" i="181"/>
  <c r="AO736" i="181"/>
  <c r="AN736" i="181"/>
  <c r="AK736" i="181"/>
  <c r="AJ736" i="181"/>
  <c r="AI736" i="181"/>
  <c r="AE736" i="181"/>
  <c r="AD736" i="181"/>
  <c r="AY736" i="181" s="1"/>
  <c r="AA736" i="181"/>
  <c r="AX736" i="181" s="1"/>
  <c r="Z736" i="181"/>
  <c r="AW736" i="181"/>
  <c r="Y736" i="181"/>
  <c r="AV736" i="181"/>
  <c r="B736" i="181"/>
  <c r="AP735" i="181"/>
  <c r="AO735" i="181"/>
  <c r="AN735" i="181"/>
  <c r="AK735" i="181"/>
  <c r="AJ735" i="181"/>
  <c r="AF735" i="181"/>
  <c r="BA735" i="181"/>
  <c r="AE735" i="181"/>
  <c r="AZ735" i="181" s="1"/>
  <c r="AD735" i="181"/>
  <c r="AY735" i="181" s="1"/>
  <c r="AA735" i="181"/>
  <c r="AX735" i="181" s="1"/>
  <c r="Z735" i="181"/>
  <c r="AW735" i="181" s="1"/>
  <c r="B735" i="181"/>
  <c r="BD734" i="181"/>
  <c r="AP734" i="181"/>
  <c r="AO734" i="181"/>
  <c r="AN734" i="181"/>
  <c r="AK734" i="181"/>
  <c r="AJ734" i="181"/>
  <c r="AF734" i="181"/>
  <c r="BA734" i="181"/>
  <c r="AE734" i="181"/>
  <c r="AD734" i="181"/>
  <c r="AA734" i="181"/>
  <c r="AX734" i="181"/>
  <c r="Z734" i="181"/>
  <c r="AW734" i="181"/>
  <c r="V734" i="181"/>
  <c r="Y734" i="181"/>
  <c r="AV734" i="181" s="1"/>
  <c r="B734" i="181"/>
  <c r="BD733" i="181"/>
  <c r="AO733" i="181"/>
  <c r="AN733" i="181"/>
  <c r="AK733" i="181"/>
  <c r="AJ733" i="181"/>
  <c r="AI733" i="181"/>
  <c r="AF733" i="181"/>
  <c r="BA733" i="181"/>
  <c r="AE733" i="181"/>
  <c r="AZ733" i="181" s="1"/>
  <c r="AD733" i="181"/>
  <c r="AY733" i="181" s="1"/>
  <c r="AA733" i="181"/>
  <c r="AX733" i="181"/>
  <c r="Z733" i="181"/>
  <c r="AW733" i="181"/>
  <c r="Y733" i="181"/>
  <c r="AV733" i="181" s="1"/>
  <c r="V733" i="181"/>
  <c r="B733" i="181"/>
  <c r="AO732" i="181"/>
  <c r="AN732" i="181"/>
  <c r="AK732" i="181"/>
  <c r="AJ732" i="181"/>
  <c r="AI732" i="181"/>
  <c r="AF732" i="181"/>
  <c r="BA732" i="181"/>
  <c r="AE732" i="181"/>
  <c r="AZ732" i="181" s="1"/>
  <c r="AD732" i="181"/>
  <c r="AY732" i="181" s="1"/>
  <c r="AA732" i="181"/>
  <c r="AX732" i="181" s="1"/>
  <c r="Z732" i="181"/>
  <c r="AW732" i="181"/>
  <c r="Y732" i="181"/>
  <c r="V732" i="181"/>
  <c r="AP732" i="181" s="1"/>
  <c r="BD732" i="181"/>
  <c r="B732" i="181"/>
  <c r="AO731" i="181"/>
  <c r="AN731" i="181"/>
  <c r="AK731" i="181"/>
  <c r="AJ731" i="181"/>
  <c r="AI731" i="181"/>
  <c r="AE731" i="181"/>
  <c r="AZ731" i="181" s="1"/>
  <c r="AD731" i="181"/>
  <c r="AY731" i="181" s="1"/>
  <c r="AA731" i="181"/>
  <c r="AX731" i="181" s="1"/>
  <c r="Z731" i="181"/>
  <c r="AW731" i="181"/>
  <c r="Y731" i="181"/>
  <c r="V731" i="181"/>
  <c r="B731" i="181"/>
  <c r="BD730" i="181"/>
  <c r="AO730" i="181"/>
  <c r="AN730" i="181"/>
  <c r="AK730" i="181"/>
  <c r="AJ730" i="181"/>
  <c r="AI730" i="181"/>
  <c r="AF730" i="181"/>
  <c r="BA730" i="181" s="1"/>
  <c r="AE730" i="181"/>
  <c r="AZ730" i="181" s="1"/>
  <c r="AD730" i="181"/>
  <c r="AA730" i="181"/>
  <c r="AX730" i="181" s="1"/>
  <c r="Z730" i="181"/>
  <c r="Y730" i="181"/>
  <c r="AV730" i="181" s="1"/>
  <c r="V730" i="181"/>
  <c r="B730" i="181"/>
  <c r="AP729" i="181"/>
  <c r="AO729" i="181"/>
  <c r="AQ729" i="181" s="1"/>
  <c r="AN729" i="181"/>
  <c r="AK729" i="181"/>
  <c r="AJ729" i="181"/>
  <c r="AF729" i="181"/>
  <c r="BA729" i="181" s="1"/>
  <c r="AE729" i="181"/>
  <c r="AZ729" i="181" s="1"/>
  <c r="AD729" i="181"/>
  <c r="AY729" i="181" s="1"/>
  <c r="AA729" i="181"/>
  <c r="AX729" i="181"/>
  <c r="Z729" i="181"/>
  <c r="AW729" i="181" s="1"/>
  <c r="B729" i="181"/>
  <c r="AO728" i="181"/>
  <c r="AN728" i="181"/>
  <c r="AK728" i="181"/>
  <c r="AJ728" i="181"/>
  <c r="AI728" i="181"/>
  <c r="AF728" i="181"/>
  <c r="BA728" i="181" s="1"/>
  <c r="AE728" i="181"/>
  <c r="AZ728" i="181" s="1"/>
  <c r="AD728" i="181"/>
  <c r="AY728" i="181" s="1"/>
  <c r="AA728" i="181"/>
  <c r="AX728" i="181" s="1"/>
  <c r="Z728" i="181"/>
  <c r="AW728" i="181" s="1"/>
  <c r="Y728" i="181"/>
  <c r="AV728" i="181" s="1"/>
  <c r="V728" i="181"/>
  <c r="AP728" i="181" s="1"/>
  <c r="BD728" i="181"/>
  <c r="B728" i="181"/>
  <c r="AO727" i="181"/>
  <c r="AN727" i="181"/>
  <c r="AK727" i="181"/>
  <c r="AJ727" i="181"/>
  <c r="AI727" i="181"/>
  <c r="AE727" i="181"/>
  <c r="AZ727" i="181" s="1"/>
  <c r="AD727" i="181"/>
  <c r="AY727" i="181" s="1"/>
  <c r="AA727" i="181"/>
  <c r="AX727" i="181" s="1"/>
  <c r="Z727" i="181"/>
  <c r="AW727" i="181" s="1"/>
  <c r="Y727" i="181"/>
  <c r="AV727" i="181"/>
  <c r="V727" i="181"/>
  <c r="B727" i="181"/>
  <c r="BD726" i="181"/>
  <c r="AO726" i="181"/>
  <c r="AN726" i="181"/>
  <c r="AQ726" i="181" s="1"/>
  <c r="AK726" i="181"/>
  <c r="AJ726" i="181"/>
  <c r="AI726" i="181"/>
  <c r="AF726" i="181"/>
  <c r="BA726" i="181"/>
  <c r="AE726" i="181"/>
  <c r="AZ726" i="181" s="1"/>
  <c r="AD726" i="181"/>
  <c r="AA726" i="181"/>
  <c r="AX726" i="181" s="1"/>
  <c r="Z726" i="181"/>
  <c r="AW726" i="181" s="1"/>
  <c r="Y726" i="181"/>
  <c r="AV726" i="181" s="1"/>
  <c r="V726" i="181"/>
  <c r="B726" i="181"/>
  <c r="BD725" i="181"/>
  <c r="AO725" i="181"/>
  <c r="AN725" i="181"/>
  <c r="AK725" i="181"/>
  <c r="AJ725" i="181"/>
  <c r="AI725" i="181"/>
  <c r="AF725" i="181"/>
  <c r="BA725" i="181" s="1"/>
  <c r="AE725" i="181"/>
  <c r="AZ725" i="181" s="1"/>
  <c r="AD725" i="181"/>
  <c r="AA725" i="181"/>
  <c r="AX725" i="181" s="1"/>
  <c r="Z725" i="181"/>
  <c r="AW725" i="181" s="1"/>
  <c r="Y725" i="181"/>
  <c r="AV725" i="181" s="1"/>
  <c r="V725" i="181"/>
  <c r="B725" i="181"/>
  <c r="AP724" i="181"/>
  <c r="AO724" i="181"/>
  <c r="AN724" i="181"/>
  <c r="AK724" i="181"/>
  <c r="AJ724" i="181"/>
  <c r="AF724" i="181"/>
  <c r="BA724" i="181" s="1"/>
  <c r="AE724" i="181"/>
  <c r="AZ724" i="181" s="1"/>
  <c r="AD724" i="181"/>
  <c r="AY724" i="181" s="1"/>
  <c r="AA724" i="181"/>
  <c r="Z724" i="181"/>
  <c r="AW724" i="181" s="1"/>
  <c r="Y724" i="181"/>
  <c r="AV724" i="181"/>
  <c r="V724" i="181"/>
  <c r="BD724" i="181"/>
  <c r="B724" i="181"/>
  <c r="AP723" i="181"/>
  <c r="AO723" i="181"/>
  <c r="AK723" i="181"/>
  <c r="AJ723" i="181"/>
  <c r="AI723" i="181"/>
  <c r="AF723" i="181"/>
  <c r="BA723" i="181" s="1"/>
  <c r="AE723" i="181"/>
  <c r="AZ723" i="181" s="1"/>
  <c r="AA723" i="181"/>
  <c r="AX723" i="181"/>
  <c r="Z723" i="181"/>
  <c r="Y723" i="181"/>
  <c r="AV723" i="181" s="1"/>
  <c r="V723" i="181"/>
  <c r="B723" i="181"/>
  <c r="AP722" i="181"/>
  <c r="AO722" i="181"/>
  <c r="AQ722" i="181" s="1"/>
  <c r="AN722" i="181"/>
  <c r="AK722" i="181"/>
  <c r="AJ722" i="181"/>
  <c r="AF722" i="181"/>
  <c r="BA722" i="181" s="1"/>
  <c r="AE722" i="181"/>
  <c r="AZ722" i="181" s="1"/>
  <c r="AD722" i="181"/>
  <c r="AA722" i="181"/>
  <c r="AX722" i="181" s="1"/>
  <c r="Z722" i="181"/>
  <c r="AW722" i="181" s="1"/>
  <c r="V722" i="181"/>
  <c r="BD722" i="181"/>
  <c r="B722" i="181"/>
  <c r="AO721" i="181"/>
  <c r="AN721" i="181"/>
  <c r="AK721" i="181"/>
  <c r="AJ721" i="181"/>
  <c r="AI721" i="181"/>
  <c r="AE721" i="181"/>
  <c r="AZ721" i="181" s="1"/>
  <c r="AD721" i="181"/>
  <c r="AA721" i="181"/>
  <c r="AX721" i="181" s="1"/>
  <c r="Z721" i="181"/>
  <c r="AW721" i="181" s="1"/>
  <c r="Y721" i="181"/>
  <c r="AV721" i="181" s="1"/>
  <c r="B721" i="181"/>
  <c r="BD720" i="181"/>
  <c r="AO720" i="181"/>
  <c r="AQ720" i="181" s="1"/>
  <c r="AR720" i="181" s="1"/>
  <c r="AN720" i="181"/>
  <c r="AK720" i="181"/>
  <c r="AJ720" i="181"/>
  <c r="AI720" i="181"/>
  <c r="AF720" i="181"/>
  <c r="BA720" i="181"/>
  <c r="AE720" i="181"/>
  <c r="AZ720" i="181" s="1"/>
  <c r="AD720" i="181"/>
  <c r="AA720" i="181"/>
  <c r="AX720" i="181" s="1"/>
  <c r="Z720" i="181"/>
  <c r="AW720" i="181" s="1"/>
  <c r="Y720" i="181"/>
  <c r="AV720" i="181" s="1"/>
  <c r="V720" i="181"/>
  <c r="AP720" i="181" s="1"/>
  <c r="B720" i="181"/>
  <c r="AO719" i="181"/>
  <c r="AN719" i="181"/>
  <c r="AK719" i="181"/>
  <c r="AJ719" i="181"/>
  <c r="AI719" i="181"/>
  <c r="AE719" i="181"/>
  <c r="AZ719" i="181" s="1"/>
  <c r="AD719" i="181"/>
  <c r="AY719" i="181" s="1"/>
  <c r="AA719" i="181"/>
  <c r="AX719" i="181" s="1"/>
  <c r="Z719" i="181"/>
  <c r="Y719" i="181"/>
  <c r="AV719" i="181" s="1"/>
  <c r="V719" i="181"/>
  <c r="B719" i="181"/>
  <c r="AO718" i="181"/>
  <c r="AN718" i="181"/>
  <c r="AK718" i="181"/>
  <c r="AJ718" i="181"/>
  <c r="AI718" i="181"/>
  <c r="AF718" i="181"/>
  <c r="BA718" i="181"/>
  <c r="AE718" i="181"/>
  <c r="AZ718" i="181" s="1"/>
  <c r="AD718" i="181"/>
  <c r="AY718" i="181" s="1"/>
  <c r="AA718" i="181"/>
  <c r="AX718" i="181" s="1"/>
  <c r="Z718" i="181"/>
  <c r="AW718" i="181" s="1"/>
  <c r="Y718" i="181"/>
  <c r="AV718" i="181"/>
  <c r="V718" i="181"/>
  <c r="B718" i="181"/>
  <c r="BD717" i="181"/>
  <c r="AO717" i="181"/>
  <c r="AN717" i="181"/>
  <c r="AK717" i="181"/>
  <c r="AJ717" i="181"/>
  <c r="AI717" i="181"/>
  <c r="AF717" i="181"/>
  <c r="BA717" i="181" s="1"/>
  <c r="AE717" i="181"/>
  <c r="AD717" i="181"/>
  <c r="AY717" i="181" s="1"/>
  <c r="AA717" i="181"/>
  <c r="AX717" i="181" s="1"/>
  <c r="Z717" i="181"/>
  <c r="AW717" i="181" s="1"/>
  <c r="Y717" i="181"/>
  <c r="AV717" i="181" s="1"/>
  <c r="V717" i="181"/>
  <c r="B717" i="181"/>
  <c r="BD716" i="181"/>
  <c r="AO716" i="181"/>
  <c r="AN716" i="181"/>
  <c r="AK716" i="181"/>
  <c r="AJ716" i="181"/>
  <c r="AI716" i="181"/>
  <c r="AF716" i="181"/>
  <c r="BA716" i="181" s="1"/>
  <c r="AE716" i="181"/>
  <c r="AZ716" i="181" s="1"/>
  <c r="AD716" i="181"/>
  <c r="AY716" i="181" s="1"/>
  <c r="AA716" i="181"/>
  <c r="AX716" i="181" s="1"/>
  <c r="Z716" i="181"/>
  <c r="AW716" i="181" s="1"/>
  <c r="Y716" i="181"/>
  <c r="AV716" i="181" s="1"/>
  <c r="V716" i="181"/>
  <c r="AL716" i="181" s="1"/>
  <c r="B716" i="181"/>
  <c r="AP715" i="181"/>
  <c r="AO715" i="181"/>
  <c r="AN715" i="181"/>
  <c r="AK715" i="181"/>
  <c r="AJ715" i="181"/>
  <c r="AF715" i="181"/>
  <c r="BA715" i="181" s="1"/>
  <c r="AE715" i="181"/>
  <c r="AD715" i="181"/>
  <c r="AY715" i="181" s="1"/>
  <c r="AA715" i="181"/>
  <c r="AX715" i="181" s="1"/>
  <c r="Z715" i="181"/>
  <c r="AW715" i="181" s="1"/>
  <c r="B715" i="181"/>
  <c r="AO714" i="181"/>
  <c r="AN714" i="181"/>
  <c r="AK714" i="181"/>
  <c r="AJ714" i="181"/>
  <c r="AI714" i="181"/>
  <c r="AF714" i="181"/>
  <c r="BA714" i="181" s="1"/>
  <c r="AE714" i="181"/>
  <c r="AZ714" i="181" s="1"/>
  <c r="AD714" i="181"/>
  <c r="AY714" i="181" s="1"/>
  <c r="AA714" i="181"/>
  <c r="AX714" i="181" s="1"/>
  <c r="Z714" i="181"/>
  <c r="AW714" i="181" s="1"/>
  <c r="Y714" i="181"/>
  <c r="AV714" i="181" s="1"/>
  <c r="V714" i="181"/>
  <c r="AP714" i="181" s="1"/>
  <c r="B714" i="181"/>
  <c r="AO713" i="181"/>
  <c r="AN713" i="181"/>
  <c r="AK713" i="181"/>
  <c r="AJ713" i="181"/>
  <c r="AI713" i="181"/>
  <c r="AE713" i="181"/>
  <c r="AZ713" i="181" s="1"/>
  <c r="AD713" i="181"/>
  <c r="AA713" i="181"/>
  <c r="AX713" i="181" s="1"/>
  <c r="Z713" i="181"/>
  <c r="AW713" i="181" s="1"/>
  <c r="Y713" i="181"/>
  <c r="AV713" i="181" s="1"/>
  <c r="B713" i="181"/>
  <c r="BD712" i="181"/>
  <c r="AO712" i="181"/>
  <c r="AN712" i="181"/>
  <c r="AK712" i="181"/>
  <c r="AJ712" i="181"/>
  <c r="AI712" i="181"/>
  <c r="AE712" i="181"/>
  <c r="AZ712" i="181" s="1"/>
  <c r="AD712" i="181"/>
  <c r="AY712" i="181" s="1"/>
  <c r="AA712" i="181"/>
  <c r="AX712" i="181" s="1"/>
  <c r="Z712" i="181"/>
  <c r="Y712" i="181"/>
  <c r="AV712" i="181"/>
  <c r="AF712" i="181"/>
  <c r="B712" i="181"/>
  <c r="AO711" i="181"/>
  <c r="AN711" i="181"/>
  <c r="AK711" i="181"/>
  <c r="AJ711" i="181"/>
  <c r="AI711" i="181"/>
  <c r="AE711" i="181"/>
  <c r="AD711" i="181"/>
  <c r="AY711" i="181" s="1"/>
  <c r="AA711" i="181"/>
  <c r="AX711" i="181" s="1"/>
  <c r="Z711" i="181"/>
  <c r="AW711" i="181"/>
  <c r="Y711" i="181"/>
  <c r="AV711" i="181" s="1"/>
  <c r="B711" i="181"/>
  <c r="AO710" i="181"/>
  <c r="AN710" i="181"/>
  <c r="AK710" i="181"/>
  <c r="AJ710" i="181"/>
  <c r="AI710" i="181"/>
  <c r="AE710" i="181"/>
  <c r="AZ710" i="181" s="1"/>
  <c r="AD710" i="181"/>
  <c r="AA710" i="181"/>
  <c r="AX710" i="181"/>
  <c r="Z710" i="181"/>
  <c r="AW710" i="181" s="1"/>
  <c r="Y710" i="181"/>
  <c r="AV710" i="181" s="1"/>
  <c r="B710" i="181"/>
  <c r="BD709" i="181"/>
  <c r="AP709" i="181"/>
  <c r="AO709" i="181"/>
  <c r="AQ709" i="181" s="1"/>
  <c r="AN709" i="181"/>
  <c r="AK709" i="181"/>
  <c r="AJ709" i="181"/>
  <c r="AF709" i="181"/>
  <c r="BA709" i="181" s="1"/>
  <c r="AE709" i="181"/>
  <c r="AZ709" i="181" s="1"/>
  <c r="AD709" i="181"/>
  <c r="AA709" i="181"/>
  <c r="AX709" i="181" s="1"/>
  <c r="Z709" i="181"/>
  <c r="AW709" i="181"/>
  <c r="Y709" i="181"/>
  <c r="AV709" i="181"/>
  <c r="V709" i="181"/>
  <c r="B709" i="181"/>
  <c r="BD708" i="181"/>
  <c r="AO708" i="181"/>
  <c r="AN708" i="181"/>
  <c r="AK708" i="181"/>
  <c r="AJ708" i="181"/>
  <c r="AI708" i="181"/>
  <c r="AE708" i="181"/>
  <c r="AZ708" i="181" s="1"/>
  <c r="AD708" i="181"/>
  <c r="AY708" i="181" s="1"/>
  <c r="AA708" i="181"/>
  <c r="AX708" i="181" s="1"/>
  <c r="Z708" i="181"/>
  <c r="Y708" i="181"/>
  <c r="AV708" i="181" s="1"/>
  <c r="AF708" i="181"/>
  <c r="BA708" i="181" s="1"/>
  <c r="B708" i="181"/>
  <c r="AO707" i="181"/>
  <c r="AN707" i="181"/>
  <c r="AK707" i="181"/>
  <c r="AJ707" i="181"/>
  <c r="AI707" i="181"/>
  <c r="AE707" i="181"/>
  <c r="AZ707" i="181" s="1"/>
  <c r="AD707" i="181"/>
  <c r="AY707" i="181" s="1"/>
  <c r="AA707" i="181"/>
  <c r="AX707" i="181" s="1"/>
  <c r="Z707" i="181"/>
  <c r="AW707" i="181" s="1"/>
  <c r="Y707" i="181"/>
  <c r="AV707" i="181" s="1"/>
  <c r="B707" i="181"/>
  <c r="AO706" i="181"/>
  <c r="AN706" i="181"/>
  <c r="AK706" i="181"/>
  <c r="AJ706" i="181"/>
  <c r="AI706" i="181"/>
  <c r="AE706" i="181"/>
  <c r="AZ706" i="181" s="1"/>
  <c r="AD706" i="181"/>
  <c r="AA706" i="181"/>
  <c r="AX706" i="181" s="1"/>
  <c r="Z706" i="181"/>
  <c r="AW706" i="181" s="1"/>
  <c r="Y706" i="181"/>
  <c r="AV706" i="181" s="1"/>
  <c r="B706" i="181"/>
  <c r="AO705" i="181"/>
  <c r="AN705" i="181"/>
  <c r="AK705" i="181"/>
  <c r="AJ705" i="181"/>
  <c r="AI705" i="181"/>
  <c r="AE705" i="181"/>
  <c r="AZ705" i="181" s="1"/>
  <c r="AD705" i="181"/>
  <c r="AY705" i="181"/>
  <c r="AA705" i="181"/>
  <c r="AX705" i="181" s="1"/>
  <c r="Z705" i="181"/>
  <c r="AW705" i="181" s="1"/>
  <c r="Y705" i="181"/>
  <c r="AV705" i="181" s="1"/>
  <c r="B705" i="181"/>
  <c r="BD704" i="181"/>
  <c r="AP704" i="181"/>
  <c r="AO704" i="181"/>
  <c r="AN704" i="181"/>
  <c r="AQ704" i="181" s="1"/>
  <c r="AK704" i="181"/>
  <c r="AJ704" i="181"/>
  <c r="AF704" i="181"/>
  <c r="BA704" i="181" s="1"/>
  <c r="AE704" i="181"/>
  <c r="AD704" i="181"/>
  <c r="AY704" i="181" s="1"/>
  <c r="AA704" i="181"/>
  <c r="AX704" i="181" s="1"/>
  <c r="Z704" i="181"/>
  <c r="Y704" i="181"/>
  <c r="AB704" i="181" s="1"/>
  <c r="V704" i="181"/>
  <c r="B704" i="181"/>
  <c r="AP703" i="181"/>
  <c r="AO703" i="181"/>
  <c r="AN703" i="181"/>
  <c r="AK703" i="181"/>
  <c r="AJ703" i="181"/>
  <c r="AF703" i="181"/>
  <c r="BA703" i="181" s="1"/>
  <c r="AE703" i="181"/>
  <c r="AZ703" i="181" s="1"/>
  <c r="AD703" i="181"/>
  <c r="AY703" i="181" s="1"/>
  <c r="AA703" i="181"/>
  <c r="AX703" i="181" s="1"/>
  <c r="Z703" i="181"/>
  <c r="AW703" i="181" s="1"/>
  <c r="V703" i="181"/>
  <c r="B703" i="181"/>
  <c r="AP702" i="181"/>
  <c r="AO702" i="181"/>
  <c r="AQ702" i="181" s="1"/>
  <c r="AN702" i="181"/>
  <c r="AK702" i="181"/>
  <c r="AJ702" i="181"/>
  <c r="AF702" i="181"/>
  <c r="BA702" i="181" s="1"/>
  <c r="AE702" i="181"/>
  <c r="AZ702" i="181" s="1"/>
  <c r="AD702" i="181"/>
  <c r="AA702" i="181"/>
  <c r="AX702" i="181" s="1"/>
  <c r="Z702" i="181"/>
  <c r="AW702" i="181" s="1"/>
  <c r="V702" i="181"/>
  <c r="AI702" i="181" s="1"/>
  <c r="B702" i="181"/>
  <c r="BD701" i="181"/>
  <c r="AP701" i="181"/>
  <c r="AO701" i="181"/>
  <c r="AN701" i="181"/>
  <c r="AK701" i="181"/>
  <c r="AJ701" i="181"/>
  <c r="AF701" i="181"/>
  <c r="BA701" i="181" s="1"/>
  <c r="AE701" i="181"/>
  <c r="AZ701" i="181" s="1"/>
  <c r="AD701" i="181"/>
  <c r="AA701" i="181"/>
  <c r="AX701" i="181" s="1"/>
  <c r="Z701" i="181"/>
  <c r="AW701" i="181" s="1"/>
  <c r="Y701" i="181"/>
  <c r="V701" i="181"/>
  <c r="B701" i="181"/>
  <c r="AP700" i="181"/>
  <c r="AO700" i="181"/>
  <c r="AN700" i="181"/>
  <c r="AK700" i="181"/>
  <c r="AJ700" i="181"/>
  <c r="AF700" i="181"/>
  <c r="BA700" i="181" s="1"/>
  <c r="AE700" i="181"/>
  <c r="AZ700" i="181" s="1"/>
  <c r="AD700" i="181"/>
  <c r="AA700" i="181"/>
  <c r="AX700" i="181" s="1"/>
  <c r="Z700" i="181"/>
  <c r="AW700" i="181" s="1"/>
  <c r="Y700" i="181"/>
  <c r="AV700" i="181" s="1"/>
  <c r="B700" i="181"/>
  <c r="AP699" i="181"/>
  <c r="AO699" i="181"/>
  <c r="AN699" i="181"/>
  <c r="AK699" i="181"/>
  <c r="AJ699" i="181"/>
  <c r="AF699" i="181"/>
  <c r="BA699" i="181"/>
  <c r="AE699" i="181"/>
  <c r="AZ699" i="181" s="1"/>
  <c r="AD699" i="181"/>
  <c r="AA699" i="181"/>
  <c r="AX699" i="181" s="1"/>
  <c r="Z699" i="181"/>
  <c r="AW699" i="181" s="1"/>
  <c r="Y699" i="181"/>
  <c r="AV699" i="181" s="1"/>
  <c r="BD699" i="181"/>
  <c r="B699" i="181"/>
  <c r="AP698" i="181"/>
  <c r="AO698" i="181"/>
  <c r="AN698" i="181"/>
  <c r="AK698" i="181"/>
  <c r="AJ698" i="181"/>
  <c r="AF698" i="181"/>
  <c r="BA698" i="181" s="1"/>
  <c r="AE698" i="181"/>
  <c r="AZ698" i="181" s="1"/>
  <c r="AD698" i="181"/>
  <c r="AA698" i="181"/>
  <c r="AX698" i="181" s="1"/>
  <c r="Z698" i="181"/>
  <c r="AW698" i="181" s="1"/>
  <c r="V698" i="181"/>
  <c r="BD698" i="181"/>
  <c r="B698" i="181"/>
  <c r="AP697" i="181"/>
  <c r="AO697" i="181"/>
  <c r="AN697" i="181"/>
  <c r="AK697" i="181"/>
  <c r="AJ697" i="181"/>
  <c r="AF697" i="181"/>
  <c r="BA697" i="181" s="1"/>
  <c r="AE697" i="181"/>
  <c r="AZ697" i="181" s="1"/>
  <c r="AD697" i="181"/>
  <c r="AY697" i="181" s="1"/>
  <c r="AA697" i="181"/>
  <c r="AX697" i="181"/>
  <c r="Z697" i="181"/>
  <c r="AW697" i="181" s="1"/>
  <c r="B697" i="181"/>
  <c r="AP696" i="181"/>
  <c r="AO696" i="181"/>
  <c r="AN696" i="181"/>
  <c r="AK696" i="181"/>
  <c r="AJ696" i="181"/>
  <c r="AF696" i="181"/>
  <c r="BA696" i="181"/>
  <c r="AE696" i="181"/>
  <c r="AZ696" i="181" s="1"/>
  <c r="AD696" i="181"/>
  <c r="AY696" i="181" s="1"/>
  <c r="AA696" i="181"/>
  <c r="AX696" i="181"/>
  <c r="Z696" i="181"/>
  <c r="AW696" i="181" s="1"/>
  <c r="V696" i="181"/>
  <c r="AI696" i="181" s="1"/>
  <c r="B696" i="181"/>
  <c r="BD695" i="181"/>
  <c r="AP695" i="181"/>
  <c r="AO695" i="181"/>
  <c r="AN695" i="181"/>
  <c r="AK695" i="181"/>
  <c r="AJ695" i="181"/>
  <c r="AF695" i="181"/>
  <c r="BA695" i="181"/>
  <c r="AE695" i="181"/>
  <c r="AZ695" i="181" s="1"/>
  <c r="AD695" i="181"/>
  <c r="AA695" i="181"/>
  <c r="AX695" i="181" s="1"/>
  <c r="Z695" i="181"/>
  <c r="AW695" i="181" s="1"/>
  <c r="Y695" i="181"/>
  <c r="AV695" i="181" s="1"/>
  <c r="V695" i="181"/>
  <c r="AI695" i="181" s="1"/>
  <c r="B695" i="181"/>
  <c r="AP694" i="181"/>
  <c r="AO694" i="181"/>
  <c r="AK694" i="181"/>
  <c r="AJ694" i="181"/>
  <c r="AI694" i="181"/>
  <c r="AF694" i="181"/>
  <c r="BA694" i="181" s="1"/>
  <c r="AE694" i="181"/>
  <c r="AZ694" i="181" s="1"/>
  <c r="AA694" i="181"/>
  <c r="Z694" i="181"/>
  <c r="AW694" i="181" s="1"/>
  <c r="Y694" i="181"/>
  <c r="AV694" i="181" s="1"/>
  <c r="B694" i="181"/>
  <c r="BD693" i="181"/>
  <c r="AP693" i="181"/>
  <c r="AO693" i="181"/>
  <c r="AK693" i="181"/>
  <c r="AJ693" i="181"/>
  <c r="AI693" i="181"/>
  <c r="AF693" i="181"/>
  <c r="BA693" i="181" s="1"/>
  <c r="AE693" i="181"/>
  <c r="AZ693" i="181" s="1"/>
  <c r="AA693" i="181"/>
  <c r="AX693" i="181"/>
  <c r="Z693" i="181"/>
  <c r="AW693" i="181" s="1"/>
  <c r="Y693" i="181"/>
  <c r="AV693" i="181" s="1"/>
  <c r="V693" i="181"/>
  <c r="B693" i="181"/>
  <c r="BD692" i="181"/>
  <c r="AP692" i="181"/>
  <c r="AO692" i="181"/>
  <c r="AK692" i="181"/>
  <c r="AJ692" i="181"/>
  <c r="AI692" i="181"/>
  <c r="AF692" i="181"/>
  <c r="BA692" i="181" s="1"/>
  <c r="AE692" i="181"/>
  <c r="AZ692" i="181" s="1"/>
  <c r="AA692" i="181"/>
  <c r="Z692" i="181"/>
  <c r="AW692" i="181" s="1"/>
  <c r="Y692" i="181"/>
  <c r="AV692" i="181" s="1"/>
  <c r="V692" i="181"/>
  <c r="AN692" i="181" s="1"/>
  <c r="B692" i="181"/>
  <c r="AO691" i="181"/>
  <c r="AN691" i="181"/>
  <c r="AK691" i="181"/>
  <c r="AJ691" i="181"/>
  <c r="AI691" i="181"/>
  <c r="AE691" i="181"/>
  <c r="AZ691" i="181" s="1"/>
  <c r="AD691" i="181"/>
  <c r="AY691" i="181" s="1"/>
  <c r="AA691" i="181"/>
  <c r="AX691" i="181" s="1"/>
  <c r="Z691" i="181"/>
  <c r="AW691" i="181" s="1"/>
  <c r="Y691" i="181"/>
  <c r="AV691" i="181" s="1"/>
  <c r="B691" i="181"/>
  <c r="AO690" i="181"/>
  <c r="AN690" i="181"/>
  <c r="AK690" i="181"/>
  <c r="AJ690" i="181"/>
  <c r="AI690" i="181"/>
  <c r="AE690" i="181"/>
  <c r="AD690" i="181"/>
  <c r="AY690" i="181" s="1"/>
  <c r="AA690" i="181"/>
  <c r="AX690" i="181" s="1"/>
  <c r="Z690" i="181"/>
  <c r="AW690" i="181" s="1"/>
  <c r="Y690" i="181"/>
  <c r="AV690" i="181" s="1"/>
  <c r="B690" i="181"/>
  <c r="AP689" i="181"/>
  <c r="AO689" i="181"/>
  <c r="AN689" i="181"/>
  <c r="AK689" i="181"/>
  <c r="AJ689" i="181"/>
  <c r="AF689" i="181"/>
  <c r="BA689" i="181"/>
  <c r="AE689" i="181"/>
  <c r="AZ689" i="181" s="1"/>
  <c r="AD689" i="181"/>
  <c r="AY689" i="181" s="1"/>
  <c r="AA689" i="181"/>
  <c r="AX689" i="181" s="1"/>
  <c r="Z689" i="181"/>
  <c r="AW689" i="181" s="1"/>
  <c r="B689" i="181"/>
  <c r="AV688" i="181"/>
  <c r="AO688" i="181"/>
  <c r="AN688" i="181"/>
  <c r="AK688" i="181"/>
  <c r="AJ688" i="181"/>
  <c r="AI688" i="181"/>
  <c r="AE688" i="181"/>
  <c r="AZ688" i="181" s="1"/>
  <c r="AD688" i="181"/>
  <c r="AY688" i="181" s="1"/>
  <c r="AA688" i="181"/>
  <c r="Z688" i="181"/>
  <c r="AW688" i="181" s="1"/>
  <c r="Y688" i="181"/>
  <c r="B688" i="181"/>
  <c r="BD687" i="181"/>
  <c r="AO687" i="181"/>
  <c r="AN687" i="181"/>
  <c r="AK687" i="181"/>
  <c r="AJ687" i="181"/>
  <c r="AI687" i="181"/>
  <c r="AE687" i="181"/>
  <c r="AZ687" i="181" s="1"/>
  <c r="AD687" i="181"/>
  <c r="AY687" i="181" s="1"/>
  <c r="AA687" i="181"/>
  <c r="AX687" i="181" s="1"/>
  <c r="Z687" i="181"/>
  <c r="AW687" i="181" s="1"/>
  <c r="Y687" i="181"/>
  <c r="AV687" i="181" s="1"/>
  <c r="B687" i="181"/>
  <c r="AO686" i="181"/>
  <c r="AN686" i="181"/>
  <c r="AK686" i="181"/>
  <c r="AJ686" i="181"/>
  <c r="AI686" i="181"/>
  <c r="AE686" i="181"/>
  <c r="AZ686" i="181" s="1"/>
  <c r="AD686" i="181"/>
  <c r="AY686" i="181" s="1"/>
  <c r="AA686" i="181"/>
  <c r="AX686" i="181" s="1"/>
  <c r="Z686" i="181"/>
  <c r="AW686" i="181" s="1"/>
  <c r="Y686" i="181"/>
  <c r="AV686" i="181" s="1"/>
  <c r="B686" i="181"/>
  <c r="BD685" i="181"/>
  <c r="AO685" i="181"/>
  <c r="AN685" i="181"/>
  <c r="AK685" i="181"/>
  <c r="AJ685" i="181"/>
  <c r="AI685" i="181"/>
  <c r="AF685" i="181"/>
  <c r="BA685" i="181" s="1"/>
  <c r="AE685" i="181"/>
  <c r="AZ685" i="181" s="1"/>
  <c r="AD685" i="181"/>
  <c r="AA685" i="181"/>
  <c r="AX685" i="181" s="1"/>
  <c r="Z685" i="181"/>
  <c r="Y685" i="181"/>
  <c r="AV685" i="181" s="1"/>
  <c r="V685" i="181"/>
  <c r="AP685" i="181"/>
  <c r="B685" i="181"/>
  <c r="BD684" i="181"/>
  <c r="AO684" i="181"/>
  <c r="AN684" i="181"/>
  <c r="AK684" i="181"/>
  <c r="AJ684" i="181"/>
  <c r="AI684" i="181"/>
  <c r="AE684" i="181"/>
  <c r="AZ684" i="181" s="1"/>
  <c r="AD684" i="181"/>
  <c r="AY684" i="181" s="1"/>
  <c r="AA684" i="181"/>
  <c r="AX684" i="181" s="1"/>
  <c r="Z684" i="181"/>
  <c r="Y684" i="181"/>
  <c r="AV684" i="181" s="1"/>
  <c r="B684" i="181"/>
  <c r="AO683" i="181"/>
  <c r="AN683" i="181"/>
  <c r="AK683" i="181"/>
  <c r="AJ683" i="181"/>
  <c r="AI683" i="181"/>
  <c r="AE683" i="181"/>
  <c r="AD683" i="181"/>
  <c r="AY683" i="181" s="1"/>
  <c r="AA683" i="181"/>
  <c r="AX683" i="181" s="1"/>
  <c r="Z683" i="181"/>
  <c r="AW683" i="181" s="1"/>
  <c r="Y683" i="181"/>
  <c r="AV683" i="181" s="1"/>
  <c r="B683" i="181"/>
  <c r="AO682" i="181"/>
  <c r="AN682" i="181"/>
  <c r="AK682" i="181"/>
  <c r="AJ682" i="181"/>
  <c r="AI682" i="181"/>
  <c r="AE682" i="181"/>
  <c r="AZ682" i="181" s="1"/>
  <c r="AD682" i="181"/>
  <c r="AY682" i="181" s="1"/>
  <c r="AA682" i="181"/>
  <c r="AX682" i="181"/>
  <c r="Z682" i="181"/>
  <c r="AW682" i="181"/>
  <c r="Y682" i="181"/>
  <c r="AV682" i="181" s="1"/>
  <c r="B682" i="181"/>
  <c r="AO681" i="181"/>
  <c r="AN681" i="181"/>
  <c r="AK681" i="181"/>
  <c r="AJ681" i="181"/>
  <c r="AI681" i="181"/>
  <c r="AE681" i="181"/>
  <c r="AZ681" i="181" s="1"/>
  <c r="AD681" i="181"/>
  <c r="AA681" i="181"/>
  <c r="AX681" i="181" s="1"/>
  <c r="Z681" i="181"/>
  <c r="AW681" i="181" s="1"/>
  <c r="Y681" i="181"/>
  <c r="AV681" i="181" s="1"/>
  <c r="B681" i="181"/>
  <c r="AO680" i="181"/>
  <c r="AN680" i="181"/>
  <c r="AK680" i="181"/>
  <c r="AJ680" i="181"/>
  <c r="AI680" i="181"/>
  <c r="AE680" i="181"/>
  <c r="AZ680" i="181" s="1"/>
  <c r="AD680" i="181"/>
  <c r="AY680" i="181" s="1"/>
  <c r="AA680" i="181"/>
  <c r="AX680" i="181" s="1"/>
  <c r="Z680" i="181"/>
  <c r="AW680" i="181" s="1"/>
  <c r="Y680" i="181"/>
  <c r="AV680" i="181" s="1"/>
  <c r="B680" i="181"/>
  <c r="AO679" i="181"/>
  <c r="AN679" i="181"/>
  <c r="AK679" i="181"/>
  <c r="AJ679" i="181"/>
  <c r="AI679" i="181"/>
  <c r="AE679" i="181"/>
  <c r="AZ679" i="181" s="1"/>
  <c r="AD679" i="181"/>
  <c r="AY679" i="181" s="1"/>
  <c r="AA679" i="181"/>
  <c r="AX679" i="181" s="1"/>
  <c r="Z679" i="181"/>
  <c r="AW679" i="181"/>
  <c r="Y679" i="181"/>
  <c r="AV679" i="181"/>
  <c r="BD679" i="181"/>
  <c r="B679" i="181"/>
  <c r="BD678" i="181"/>
  <c r="AP678" i="181"/>
  <c r="AO678" i="181"/>
  <c r="AN678" i="181"/>
  <c r="AQ678" i="181" s="1"/>
  <c r="AK678" i="181"/>
  <c r="AJ678" i="181"/>
  <c r="AF678" i="181"/>
  <c r="BA678" i="181" s="1"/>
  <c r="AE678" i="181"/>
  <c r="AZ678" i="181" s="1"/>
  <c r="AD678" i="181"/>
  <c r="AY678" i="181" s="1"/>
  <c r="AA678" i="181"/>
  <c r="AX678" i="181" s="1"/>
  <c r="Z678" i="181"/>
  <c r="AW678" i="181" s="1"/>
  <c r="Y678" i="181"/>
  <c r="AV678" i="181" s="1"/>
  <c r="B678" i="181"/>
  <c r="AP677" i="181"/>
  <c r="AO677" i="181"/>
  <c r="AN677" i="181"/>
  <c r="AK677" i="181"/>
  <c r="AJ677" i="181"/>
  <c r="AF677" i="181"/>
  <c r="BA677" i="181" s="1"/>
  <c r="AE677" i="181"/>
  <c r="AZ677" i="181" s="1"/>
  <c r="AD677" i="181"/>
  <c r="AY677" i="181" s="1"/>
  <c r="AA677" i="181"/>
  <c r="AX677" i="181" s="1"/>
  <c r="Z677" i="181"/>
  <c r="AW677" i="181" s="1"/>
  <c r="BD677" i="181"/>
  <c r="B677" i="181"/>
  <c r="BD676" i="181"/>
  <c r="AP676" i="181"/>
  <c r="AO676" i="181"/>
  <c r="AQ676" i="181" s="1"/>
  <c r="AN676" i="181"/>
  <c r="AK676" i="181"/>
  <c r="AJ676" i="181"/>
  <c r="AF676" i="181"/>
  <c r="BA676" i="181" s="1"/>
  <c r="AE676" i="181"/>
  <c r="AZ676" i="181" s="1"/>
  <c r="AD676" i="181"/>
  <c r="AY676" i="181"/>
  <c r="AA676" i="181"/>
  <c r="AX676" i="181"/>
  <c r="Z676" i="181"/>
  <c r="AW676" i="181" s="1"/>
  <c r="V676" i="181"/>
  <c r="B676" i="181"/>
  <c r="AP675" i="181"/>
  <c r="AO675" i="181"/>
  <c r="AN675" i="181"/>
  <c r="AK675" i="181"/>
  <c r="AJ675" i="181"/>
  <c r="AF675" i="181"/>
  <c r="BA675" i="181" s="1"/>
  <c r="AE675" i="181"/>
  <c r="AD675" i="181"/>
  <c r="AY675" i="181" s="1"/>
  <c r="AA675" i="181"/>
  <c r="AX675" i="181"/>
  <c r="Z675" i="181"/>
  <c r="AW675" i="181"/>
  <c r="BD675" i="181"/>
  <c r="B675" i="181"/>
  <c r="BD674" i="181"/>
  <c r="AO674" i="181"/>
  <c r="AN674" i="181"/>
  <c r="AK674" i="181"/>
  <c r="AJ674" i="181"/>
  <c r="AI674" i="181"/>
  <c r="AE674" i="181"/>
  <c r="AZ674" i="181" s="1"/>
  <c r="AD674" i="181"/>
  <c r="AY674" i="181" s="1"/>
  <c r="AA674" i="181"/>
  <c r="AX674" i="181" s="1"/>
  <c r="Z674" i="181"/>
  <c r="AW674" i="181" s="1"/>
  <c r="Y674" i="181"/>
  <c r="AV674" i="181" s="1"/>
  <c r="B674" i="181"/>
  <c r="AO673" i="181"/>
  <c r="AN673" i="181"/>
  <c r="AK673" i="181"/>
  <c r="AJ673" i="181"/>
  <c r="AI673" i="181"/>
  <c r="AE673" i="181"/>
  <c r="AZ673" i="181" s="1"/>
  <c r="AD673" i="181"/>
  <c r="AA673" i="181"/>
  <c r="AX673" i="181" s="1"/>
  <c r="Z673" i="181"/>
  <c r="AW673" i="181" s="1"/>
  <c r="Y673" i="181"/>
  <c r="AV673" i="181" s="1"/>
  <c r="B673" i="181"/>
  <c r="AO672" i="181"/>
  <c r="AN672" i="181"/>
  <c r="AK672" i="181"/>
  <c r="AJ672" i="181"/>
  <c r="AI672" i="181"/>
  <c r="AE672" i="181"/>
  <c r="AZ672" i="181" s="1"/>
  <c r="AD672" i="181"/>
  <c r="AY672" i="181" s="1"/>
  <c r="AA672" i="181"/>
  <c r="AX672" i="181" s="1"/>
  <c r="Z672" i="181"/>
  <c r="AW672" i="181" s="1"/>
  <c r="Y672" i="181"/>
  <c r="AV672" i="181" s="1"/>
  <c r="B672" i="181"/>
  <c r="BD671" i="181"/>
  <c r="AO671" i="181"/>
  <c r="AN671" i="181"/>
  <c r="AK671" i="181"/>
  <c r="AJ671" i="181"/>
  <c r="AI671" i="181"/>
  <c r="AE671" i="181"/>
  <c r="AZ671" i="181" s="1"/>
  <c r="AD671" i="181"/>
  <c r="AY671" i="181" s="1"/>
  <c r="AA671" i="181"/>
  <c r="AX671" i="181" s="1"/>
  <c r="Z671" i="181"/>
  <c r="AW671" i="181"/>
  <c r="Y671" i="181"/>
  <c r="AV671" i="181"/>
  <c r="AF671" i="181"/>
  <c r="B671" i="181"/>
  <c r="AO670" i="181"/>
  <c r="AN670" i="181"/>
  <c r="AK670" i="181"/>
  <c r="AJ670" i="181"/>
  <c r="AI670" i="181"/>
  <c r="AE670" i="181"/>
  <c r="AZ670" i="181" s="1"/>
  <c r="AD670" i="181"/>
  <c r="AA670" i="181"/>
  <c r="AX670" i="181" s="1"/>
  <c r="Z670" i="181"/>
  <c r="AW670" i="181"/>
  <c r="Y670" i="181"/>
  <c r="B670" i="181"/>
  <c r="BD669" i="181"/>
  <c r="AO669" i="181"/>
  <c r="AN669" i="181"/>
  <c r="AK669" i="181"/>
  <c r="AJ669" i="181"/>
  <c r="AI669" i="181"/>
  <c r="AF669" i="181"/>
  <c r="BA669" i="181"/>
  <c r="AE669" i="181"/>
  <c r="AZ669" i="181"/>
  <c r="AD669" i="181"/>
  <c r="AY669" i="181" s="1"/>
  <c r="AA669" i="181"/>
  <c r="AX669" i="181" s="1"/>
  <c r="Z669" i="181"/>
  <c r="Y669" i="181"/>
  <c r="AV669" i="181"/>
  <c r="V669" i="181"/>
  <c r="AP669" i="181" s="1"/>
  <c r="B669" i="181"/>
  <c r="AO668" i="181"/>
  <c r="AN668" i="181"/>
  <c r="AK668" i="181"/>
  <c r="AJ668" i="181"/>
  <c r="AI668" i="181"/>
  <c r="AE668" i="181"/>
  <c r="AZ668" i="181" s="1"/>
  <c r="AD668" i="181"/>
  <c r="AY668" i="181" s="1"/>
  <c r="AA668" i="181"/>
  <c r="AX668" i="181" s="1"/>
  <c r="Z668" i="181"/>
  <c r="AW668" i="181" s="1"/>
  <c r="Y668" i="181"/>
  <c r="AV668" i="181"/>
  <c r="B668" i="181"/>
  <c r="BD667" i="181"/>
  <c r="AO667" i="181"/>
  <c r="AN667" i="181"/>
  <c r="AK667" i="181"/>
  <c r="AJ667" i="181"/>
  <c r="AI667" i="181"/>
  <c r="AE667" i="181"/>
  <c r="AZ667" i="181" s="1"/>
  <c r="AD667" i="181"/>
  <c r="AY667" i="181" s="1"/>
  <c r="AA667" i="181"/>
  <c r="AX667" i="181" s="1"/>
  <c r="Z667" i="181"/>
  <c r="AW667" i="181"/>
  <c r="Y667" i="181"/>
  <c r="AV667" i="181" s="1"/>
  <c r="B667" i="181"/>
  <c r="AO666" i="181"/>
  <c r="AN666" i="181"/>
  <c r="AK666" i="181"/>
  <c r="AJ666" i="181"/>
  <c r="AI666" i="181"/>
  <c r="AE666" i="181"/>
  <c r="AZ666" i="181" s="1"/>
  <c r="AD666" i="181"/>
  <c r="AA666" i="181"/>
  <c r="AX666" i="181" s="1"/>
  <c r="Z666" i="181"/>
  <c r="AW666" i="181" s="1"/>
  <c r="Y666" i="181"/>
  <c r="B666" i="181"/>
  <c r="AO665" i="181"/>
  <c r="AN665" i="181"/>
  <c r="AK665" i="181"/>
  <c r="AJ665" i="181"/>
  <c r="AI665" i="181"/>
  <c r="AE665" i="181"/>
  <c r="AZ665" i="181" s="1"/>
  <c r="AD665" i="181"/>
  <c r="AA665" i="181"/>
  <c r="AX665" i="181"/>
  <c r="Z665" i="181"/>
  <c r="AW665" i="181" s="1"/>
  <c r="Y665" i="181"/>
  <c r="AV665" i="181" s="1"/>
  <c r="B665" i="181"/>
  <c r="AO664" i="181"/>
  <c r="AN664" i="181"/>
  <c r="AK664" i="181"/>
  <c r="AJ664" i="181"/>
  <c r="AI664" i="181"/>
  <c r="AE664" i="181"/>
  <c r="AZ664" i="181" s="1"/>
  <c r="AD664" i="181"/>
  <c r="AY664" i="181" s="1"/>
  <c r="AA664" i="181"/>
  <c r="AX664" i="181" s="1"/>
  <c r="Z664" i="181"/>
  <c r="AW664" i="181" s="1"/>
  <c r="Y664" i="181"/>
  <c r="AV664" i="181" s="1"/>
  <c r="B664" i="181"/>
  <c r="AO663" i="181"/>
  <c r="AN663" i="181"/>
  <c r="AK663" i="181"/>
  <c r="AJ663" i="181"/>
  <c r="AI663" i="181"/>
  <c r="AE663" i="181"/>
  <c r="AD663" i="181"/>
  <c r="AY663" i="181" s="1"/>
  <c r="AA663" i="181"/>
  <c r="AX663" i="181" s="1"/>
  <c r="Z663" i="181"/>
  <c r="Y663" i="181"/>
  <c r="AV663" i="181" s="1"/>
  <c r="B663" i="181"/>
  <c r="BD662" i="181"/>
  <c r="AO662" i="181"/>
  <c r="AN662" i="181"/>
  <c r="AK662" i="181"/>
  <c r="AJ662" i="181"/>
  <c r="AI662" i="181"/>
  <c r="AE662" i="181"/>
  <c r="AZ662" i="181" s="1"/>
  <c r="AD662" i="181"/>
  <c r="AA662" i="181"/>
  <c r="AX662" i="181" s="1"/>
  <c r="Z662" i="181"/>
  <c r="AW662" i="181" s="1"/>
  <c r="Y662" i="181"/>
  <c r="AV662" i="181" s="1"/>
  <c r="B662" i="181"/>
  <c r="BD661" i="181"/>
  <c r="AO661" i="181"/>
  <c r="AN661" i="181"/>
  <c r="AK661" i="181"/>
  <c r="AJ661" i="181"/>
  <c r="AI661" i="181"/>
  <c r="AF661" i="181"/>
  <c r="BA661" i="181"/>
  <c r="AE661" i="181"/>
  <c r="AZ661" i="181" s="1"/>
  <c r="AD661" i="181"/>
  <c r="AA661" i="181"/>
  <c r="AX661" i="181"/>
  <c r="Z661" i="181"/>
  <c r="Y661" i="181"/>
  <c r="AV661" i="181" s="1"/>
  <c r="V661" i="181"/>
  <c r="AP661" i="181" s="1"/>
  <c r="B661" i="181"/>
  <c r="AO660" i="181"/>
  <c r="AN660" i="181"/>
  <c r="AK660" i="181"/>
  <c r="AJ660" i="181"/>
  <c r="AI660" i="181"/>
  <c r="AE660" i="181"/>
  <c r="AZ660" i="181" s="1"/>
  <c r="AD660" i="181"/>
  <c r="AY660" i="181" s="1"/>
  <c r="AA660" i="181"/>
  <c r="AX660" i="181" s="1"/>
  <c r="Z660" i="181"/>
  <c r="AW660" i="181"/>
  <c r="Y660" i="181"/>
  <c r="AV660" i="181" s="1"/>
  <c r="B660" i="181"/>
  <c r="AO659" i="181"/>
  <c r="AN659" i="181"/>
  <c r="AK659" i="181"/>
  <c r="AJ659" i="181"/>
  <c r="AI659" i="181"/>
  <c r="AE659" i="181"/>
  <c r="AD659" i="181"/>
  <c r="AY659" i="181" s="1"/>
  <c r="AA659" i="181"/>
  <c r="AX659" i="181" s="1"/>
  <c r="Z659" i="181"/>
  <c r="AW659" i="181" s="1"/>
  <c r="Y659" i="181"/>
  <c r="AV659" i="181"/>
  <c r="BD659" i="181"/>
  <c r="B659" i="181"/>
  <c r="BD658" i="181"/>
  <c r="AO658" i="181"/>
  <c r="AN658" i="181"/>
  <c r="AK658" i="181"/>
  <c r="AJ658" i="181"/>
  <c r="AI658" i="181"/>
  <c r="AE658" i="181"/>
  <c r="AZ658" i="181" s="1"/>
  <c r="AD658" i="181"/>
  <c r="AY658" i="181" s="1"/>
  <c r="AA658" i="181"/>
  <c r="AX658" i="181" s="1"/>
  <c r="Z658" i="181"/>
  <c r="AW658" i="181" s="1"/>
  <c r="Y658" i="181"/>
  <c r="AV658" i="181"/>
  <c r="B658" i="181"/>
  <c r="AO657" i="181"/>
  <c r="AN657" i="181"/>
  <c r="AK657" i="181"/>
  <c r="AJ657" i="181"/>
  <c r="AI657" i="181"/>
  <c r="AE657" i="181"/>
  <c r="AZ657" i="181" s="1"/>
  <c r="AD657" i="181"/>
  <c r="AY657" i="181" s="1"/>
  <c r="AA657" i="181"/>
  <c r="AX657" i="181" s="1"/>
  <c r="Z657" i="181"/>
  <c r="AW657" i="181" s="1"/>
  <c r="Y657" i="181"/>
  <c r="AV657" i="181" s="1"/>
  <c r="B657" i="181"/>
  <c r="AO656" i="181"/>
  <c r="AN656" i="181"/>
  <c r="AK656" i="181"/>
  <c r="AJ656" i="181"/>
  <c r="AI656" i="181"/>
  <c r="AE656" i="181"/>
  <c r="AZ656" i="181" s="1"/>
  <c r="AD656" i="181"/>
  <c r="AY656" i="181" s="1"/>
  <c r="AA656" i="181"/>
  <c r="AX656" i="181" s="1"/>
  <c r="Z656" i="181"/>
  <c r="AW656" i="181"/>
  <c r="Y656" i="181"/>
  <c r="AV656" i="181" s="1"/>
  <c r="B656" i="181"/>
  <c r="BD655" i="181"/>
  <c r="AO655" i="181"/>
  <c r="AN655" i="181"/>
  <c r="AK655" i="181"/>
  <c r="AJ655" i="181"/>
  <c r="AI655" i="181"/>
  <c r="AE655" i="181"/>
  <c r="AZ655" i="181" s="1"/>
  <c r="AD655" i="181"/>
  <c r="AA655" i="181"/>
  <c r="AX655" i="181"/>
  <c r="Z655" i="181"/>
  <c r="AW655" i="181" s="1"/>
  <c r="Y655" i="181"/>
  <c r="AV655" i="181" s="1"/>
  <c r="AF655" i="181"/>
  <c r="B655" i="181"/>
  <c r="AO654" i="181"/>
  <c r="AN654" i="181"/>
  <c r="AK654" i="181"/>
  <c r="AJ654" i="181"/>
  <c r="AI654" i="181"/>
  <c r="AE654" i="181"/>
  <c r="AZ654" i="181" s="1"/>
  <c r="AD654" i="181"/>
  <c r="AA654" i="181"/>
  <c r="AX654" i="181" s="1"/>
  <c r="Z654" i="181"/>
  <c r="AW654" i="181" s="1"/>
  <c r="Y654" i="181"/>
  <c r="AV654" i="181" s="1"/>
  <c r="B654" i="181"/>
  <c r="BD653" i="181"/>
  <c r="AO653" i="181"/>
  <c r="AN653" i="181"/>
  <c r="AK653" i="181"/>
  <c r="AJ653" i="181"/>
  <c r="AI653" i="181"/>
  <c r="AF653" i="181"/>
  <c r="BA653" i="181" s="1"/>
  <c r="AE653" i="181"/>
  <c r="AZ653" i="181" s="1"/>
  <c r="AD653" i="181"/>
  <c r="AY653" i="181" s="1"/>
  <c r="AA653" i="181"/>
  <c r="Z653" i="181"/>
  <c r="AW653" i="181" s="1"/>
  <c r="Y653" i="181"/>
  <c r="AV653" i="181" s="1"/>
  <c r="V653" i="181"/>
  <c r="AP653" i="181" s="1"/>
  <c r="B653" i="181"/>
  <c r="AO652" i="181"/>
  <c r="AN652" i="181"/>
  <c r="AK652" i="181"/>
  <c r="AJ652" i="181"/>
  <c r="AI652" i="181"/>
  <c r="AE652" i="181"/>
  <c r="AZ652" i="181" s="1"/>
  <c r="AD652" i="181"/>
  <c r="AA652" i="181"/>
  <c r="AX652" i="181" s="1"/>
  <c r="Z652" i="181"/>
  <c r="AW652" i="181" s="1"/>
  <c r="Y652" i="181"/>
  <c r="AV652" i="181" s="1"/>
  <c r="B652" i="181"/>
  <c r="BD651" i="181"/>
  <c r="AO651" i="181"/>
  <c r="AN651" i="181"/>
  <c r="AK651" i="181"/>
  <c r="AJ651" i="181"/>
  <c r="AI651" i="181"/>
  <c r="AE651" i="181"/>
  <c r="AZ651" i="181" s="1"/>
  <c r="AD651" i="181"/>
  <c r="AY651" i="181" s="1"/>
  <c r="AA651" i="181"/>
  <c r="AX651" i="181"/>
  <c r="Z651" i="181"/>
  <c r="AW651" i="181" s="1"/>
  <c r="Y651" i="181"/>
  <c r="AV651" i="181" s="1"/>
  <c r="B651" i="181"/>
  <c r="AO650" i="181"/>
  <c r="AN650" i="181"/>
  <c r="AK650" i="181"/>
  <c r="AJ650" i="181"/>
  <c r="AI650" i="181"/>
  <c r="AE650" i="181"/>
  <c r="AZ650" i="181" s="1"/>
  <c r="AD650" i="181"/>
  <c r="AA650" i="181"/>
  <c r="AX650" i="181"/>
  <c r="Z650" i="181"/>
  <c r="AW650" i="181" s="1"/>
  <c r="Y650" i="181"/>
  <c r="AV650" i="181" s="1"/>
  <c r="B650" i="181"/>
  <c r="AO649" i="181"/>
  <c r="AN649" i="181"/>
  <c r="AK649" i="181"/>
  <c r="AJ649" i="181"/>
  <c r="AI649" i="181"/>
  <c r="AE649" i="181"/>
  <c r="AZ649" i="181" s="1"/>
  <c r="AD649" i="181"/>
  <c r="AA649" i="181"/>
  <c r="AX649" i="181" s="1"/>
  <c r="Z649" i="181"/>
  <c r="AW649" i="181" s="1"/>
  <c r="Y649" i="181"/>
  <c r="AV649" i="181"/>
  <c r="B649" i="181"/>
  <c r="AO648" i="181"/>
  <c r="AN648" i="181"/>
  <c r="AK648" i="181"/>
  <c r="AJ648" i="181"/>
  <c r="AI648" i="181"/>
  <c r="AE648" i="181"/>
  <c r="AZ648" i="181" s="1"/>
  <c r="AD648" i="181"/>
  <c r="AY648" i="181" s="1"/>
  <c r="AA648" i="181"/>
  <c r="AX648" i="181" s="1"/>
  <c r="Z648" i="181"/>
  <c r="AW648" i="181" s="1"/>
  <c r="Y648" i="181"/>
  <c r="B648" i="181"/>
  <c r="AO647" i="181"/>
  <c r="AN647" i="181"/>
  <c r="AK647" i="181"/>
  <c r="AJ647" i="181"/>
  <c r="AI647" i="181"/>
  <c r="AE647" i="181"/>
  <c r="AD647" i="181"/>
  <c r="AY647" i="181" s="1"/>
  <c r="AA647" i="181"/>
  <c r="AX647" i="181" s="1"/>
  <c r="Z647" i="181"/>
  <c r="AW647" i="181" s="1"/>
  <c r="Y647" i="181"/>
  <c r="AV647" i="181" s="1"/>
  <c r="B647" i="181"/>
  <c r="BD646" i="181"/>
  <c r="AO646" i="181"/>
  <c r="AN646" i="181"/>
  <c r="AK646" i="181"/>
  <c r="AJ646" i="181"/>
  <c r="AI646" i="181"/>
  <c r="AE646" i="181"/>
  <c r="AZ646" i="181" s="1"/>
  <c r="AD646" i="181"/>
  <c r="AA646" i="181"/>
  <c r="AX646" i="181" s="1"/>
  <c r="Z646" i="181"/>
  <c r="AW646" i="181" s="1"/>
  <c r="Y646" i="181"/>
  <c r="AV646" i="181"/>
  <c r="B646" i="181"/>
  <c r="BD645" i="181"/>
  <c r="AO645" i="181"/>
  <c r="AN645" i="181"/>
  <c r="AK645" i="181"/>
  <c r="AJ645" i="181"/>
  <c r="AI645" i="181"/>
  <c r="AF645" i="181"/>
  <c r="BA645" i="181"/>
  <c r="AE645" i="181"/>
  <c r="AZ645" i="181" s="1"/>
  <c r="AD645" i="181"/>
  <c r="AA645" i="181"/>
  <c r="AX645" i="181"/>
  <c r="Z645" i="181"/>
  <c r="AW645" i="181" s="1"/>
  <c r="Y645" i="181"/>
  <c r="AV645" i="181" s="1"/>
  <c r="V645" i="181"/>
  <c r="AP645" i="181" s="1"/>
  <c r="B645" i="181"/>
  <c r="AO644" i="181"/>
  <c r="AN644" i="181"/>
  <c r="AK644" i="181"/>
  <c r="AJ644" i="181"/>
  <c r="AI644" i="181"/>
  <c r="AE644" i="181"/>
  <c r="AZ644" i="181" s="1"/>
  <c r="AD644" i="181"/>
  <c r="AY644" i="181" s="1"/>
  <c r="AA644" i="181"/>
  <c r="AX644" i="181" s="1"/>
  <c r="Z644" i="181"/>
  <c r="Y644" i="181"/>
  <c r="AV644" i="181" s="1"/>
  <c r="B644" i="181"/>
  <c r="AO643" i="181"/>
  <c r="AN643" i="181"/>
  <c r="AK643" i="181"/>
  <c r="AJ643" i="181"/>
  <c r="AI643" i="181"/>
  <c r="AE643" i="181"/>
  <c r="AD643" i="181"/>
  <c r="AY643" i="181" s="1"/>
  <c r="AA643" i="181"/>
  <c r="AX643" i="181" s="1"/>
  <c r="Z643" i="181"/>
  <c r="AW643" i="181" s="1"/>
  <c r="Y643" i="181"/>
  <c r="AV643" i="181" s="1"/>
  <c r="BD643" i="181"/>
  <c r="B643" i="181"/>
  <c r="BD642" i="181"/>
  <c r="AO642" i="181"/>
  <c r="AN642" i="181"/>
  <c r="AK642" i="181"/>
  <c r="AJ642" i="181"/>
  <c r="AI642" i="181"/>
  <c r="AE642" i="181"/>
  <c r="AZ642" i="181" s="1"/>
  <c r="AD642" i="181"/>
  <c r="AY642" i="181" s="1"/>
  <c r="AA642" i="181"/>
  <c r="AX642" i="181" s="1"/>
  <c r="Z642" i="181"/>
  <c r="AW642" i="181" s="1"/>
  <c r="Y642" i="181"/>
  <c r="AV642" i="181" s="1"/>
  <c r="B642" i="181"/>
  <c r="AO641" i="181"/>
  <c r="AN641" i="181"/>
  <c r="AK641" i="181"/>
  <c r="AJ641" i="181"/>
  <c r="AI641" i="181"/>
  <c r="AE641" i="181"/>
  <c r="AZ641" i="181" s="1"/>
  <c r="AD641" i="181"/>
  <c r="AA641" i="181"/>
  <c r="AX641" i="181" s="1"/>
  <c r="Z641" i="181"/>
  <c r="AW641" i="181" s="1"/>
  <c r="Y641" i="181"/>
  <c r="AV641" i="181"/>
  <c r="B641" i="181"/>
  <c r="AO640" i="181"/>
  <c r="AN640" i="181"/>
  <c r="AK640" i="181"/>
  <c r="AJ640" i="181"/>
  <c r="AI640" i="181"/>
  <c r="AE640" i="181"/>
  <c r="AZ640" i="181" s="1"/>
  <c r="AD640" i="181"/>
  <c r="AY640" i="181" s="1"/>
  <c r="AA640" i="181"/>
  <c r="AX640" i="181" s="1"/>
  <c r="Z640" i="181"/>
  <c r="AW640" i="181" s="1"/>
  <c r="Y640" i="181"/>
  <c r="AV640" i="181"/>
  <c r="B640" i="181"/>
  <c r="BD639" i="181"/>
  <c r="AO639" i="181"/>
  <c r="AN639" i="181"/>
  <c r="AK639" i="181"/>
  <c r="AJ639" i="181"/>
  <c r="AI639" i="181"/>
  <c r="AE639" i="181"/>
  <c r="AZ639" i="181" s="1"/>
  <c r="AD639" i="181"/>
  <c r="AY639" i="181" s="1"/>
  <c r="AA639" i="181"/>
  <c r="AX639" i="181"/>
  <c r="Z639" i="181"/>
  <c r="AW639" i="181" s="1"/>
  <c r="Y639" i="181"/>
  <c r="AV639" i="181"/>
  <c r="AF639" i="181"/>
  <c r="B639" i="181"/>
  <c r="AO638" i="181"/>
  <c r="AN638" i="181"/>
  <c r="AK638" i="181"/>
  <c r="AJ638" i="181"/>
  <c r="AI638" i="181"/>
  <c r="AE638" i="181"/>
  <c r="AZ638" i="181" s="1"/>
  <c r="AD638" i="181"/>
  <c r="AA638" i="181"/>
  <c r="AX638" i="181" s="1"/>
  <c r="Z638" i="181"/>
  <c r="AW638" i="181" s="1"/>
  <c r="Y638" i="181"/>
  <c r="AV638" i="181"/>
  <c r="AF638" i="181"/>
  <c r="BA638" i="181" s="1"/>
  <c r="B638" i="181"/>
  <c r="BD637" i="181"/>
  <c r="AO637" i="181"/>
  <c r="AN637" i="181"/>
  <c r="AK637" i="181"/>
  <c r="AJ637" i="181"/>
  <c r="AI637" i="181"/>
  <c r="AF637" i="181"/>
  <c r="BA637" i="181"/>
  <c r="AE637" i="181"/>
  <c r="AZ637" i="181" s="1"/>
  <c r="AD637" i="181"/>
  <c r="AY637" i="181" s="1"/>
  <c r="AA637" i="181"/>
  <c r="AX637" i="181" s="1"/>
  <c r="Z637" i="181"/>
  <c r="AW637" i="181" s="1"/>
  <c r="Y637" i="181"/>
  <c r="AV637" i="181" s="1"/>
  <c r="V637" i="181"/>
  <c r="AP637" i="181" s="1"/>
  <c r="B637" i="181"/>
  <c r="AO636" i="181"/>
  <c r="AN636" i="181"/>
  <c r="AK636" i="181"/>
  <c r="AJ636" i="181"/>
  <c r="AI636" i="181"/>
  <c r="AE636" i="181"/>
  <c r="AZ636" i="181" s="1"/>
  <c r="AD636" i="181"/>
  <c r="AA636" i="181"/>
  <c r="AX636" i="181" s="1"/>
  <c r="Z636" i="181"/>
  <c r="AW636" i="181" s="1"/>
  <c r="Y636" i="181"/>
  <c r="AV636" i="181"/>
  <c r="B636" i="181"/>
  <c r="BD635" i="181"/>
  <c r="AP635" i="181"/>
  <c r="AO635" i="181"/>
  <c r="AN635" i="181"/>
  <c r="AK635" i="181"/>
  <c r="AJ635" i="181"/>
  <c r="AF635" i="181"/>
  <c r="AE635" i="181"/>
  <c r="AZ635" i="181" s="1"/>
  <c r="AD635" i="181"/>
  <c r="AY635" i="181" s="1"/>
  <c r="AA635" i="181"/>
  <c r="AX635" i="181" s="1"/>
  <c r="Z635" i="181"/>
  <c r="AW635" i="181" s="1"/>
  <c r="Y635" i="181"/>
  <c r="AV635" i="181" s="1"/>
  <c r="B635" i="181"/>
  <c r="AP634" i="181"/>
  <c r="AO634" i="181"/>
  <c r="AN634" i="181"/>
  <c r="AK634" i="181"/>
  <c r="AJ634" i="181"/>
  <c r="AF634" i="181"/>
  <c r="BA634" i="181" s="1"/>
  <c r="AE634" i="181"/>
  <c r="AZ634" i="181"/>
  <c r="AD634" i="181"/>
  <c r="AA634" i="181"/>
  <c r="AX634" i="181" s="1"/>
  <c r="Z634" i="181"/>
  <c r="AW634" i="181" s="1"/>
  <c r="B634" i="181"/>
  <c r="AP633" i="181"/>
  <c r="AO633" i="181"/>
  <c r="AQ633" i="181" s="1"/>
  <c r="AN633" i="181"/>
  <c r="AK633" i="181"/>
  <c r="AJ633" i="181"/>
  <c r="AF633" i="181"/>
  <c r="BA633" i="181" s="1"/>
  <c r="AE633" i="181"/>
  <c r="AZ633" i="181" s="1"/>
  <c r="AD633" i="181"/>
  <c r="AA633" i="181"/>
  <c r="AX633" i="181"/>
  <c r="Z633" i="181"/>
  <c r="AW633" i="181" s="1"/>
  <c r="B633" i="181"/>
  <c r="AP632" i="181"/>
  <c r="AO632" i="181"/>
  <c r="AN632" i="181"/>
  <c r="AK632" i="181"/>
  <c r="AJ632" i="181"/>
  <c r="AF632" i="181"/>
  <c r="BA632" i="181" s="1"/>
  <c r="AE632" i="181"/>
  <c r="AZ632" i="181" s="1"/>
  <c r="AD632" i="181"/>
  <c r="AA632" i="181"/>
  <c r="AX632" i="181" s="1"/>
  <c r="Z632" i="181"/>
  <c r="AW632" i="181" s="1"/>
  <c r="V632" i="181"/>
  <c r="AI632" i="181" s="1"/>
  <c r="B632" i="181"/>
  <c r="BD631" i="181"/>
  <c r="AP631" i="181"/>
  <c r="AO631" i="181"/>
  <c r="AN631" i="181"/>
  <c r="AK631" i="181"/>
  <c r="AJ631" i="181"/>
  <c r="AF631" i="181"/>
  <c r="AE631" i="181"/>
  <c r="AZ631" i="181"/>
  <c r="AD631" i="181"/>
  <c r="AA631" i="181"/>
  <c r="AX631" i="181"/>
  <c r="Z631" i="181"/>
  <c r="AW631" i="181" s="1"/>
  <c r="Y631" i="181"/>
  <c r="AV631" i="181" s="1"/>
  <c r="B631" i="181"/>
  <c r="AP630" i="181"/>
  <c r="AO630" i="181"/>
  <c r="AK630" i="181"/>
  <c r="AJ630" i="181"/>
  <c r="AI630" i="181"/>
  <c r="AF630" i="181"/>
  <c r="BA630" i="181" s="1"/>
  <c r="AE630" i="181"/>
  <c r="AZ630" i="181" s="1"/>
  <c r="AD630" i="181"/>
  <c r="AA630" i="181"/>
  <c r="AX630" i="181" s="1"/>
  <c r="Z630" i="181"/>
  <c r="Y630" i="181"/>
  <c r="AV630" i="181"/>
  <c r="B630" i="181"/>
  <c r="BD629" i="181"/>
  <c r="AP629" i="181"/>
  <c r="AO629" i="181"/>
  <c r="AK629" i="181"/>
  <c r="AJ629" i="181"/>
  <c r="AI629" i="181"/>
  <c r="AF629" i="181"/>
  <c r="BA629" i="181" s="1"/>
  <c r="AE629" i="181"/>
  <c r="AZ629" i="181" s="1"/>
  <c r="AA629" i="181"/>
  <c r="AX629" i="181" s="1"/>
  <c r="Z629" i="181"/>
  <c r="AW629" i="181" s="1"/>
  <c r="Y629" i="181"/>
  <c r="AV629" i="181"/>
  <c r="AD629" i="181"/>
  <c r="AY629" i="181" s="1"/>
  <c r="B629" i="181"/>
  <c r="BD628" i="181"/>
  <c r="AP628" i="181"/>
  <c r="AO628" i="181"/>
  <c r="AK628" i="181"/>
  <c r="AJ628" i="181"/>
  <c r="AI628" i="181"/>
  <c r="AF628" i="181"/>
  <c r="BA628" i="181" s="1"/>
  <c r="AE628" i="181"/>
  <c r="AD628" i="181"/>
  <c r="AY628" i="181" s="1"/>
  <c r="AA628" i="181"/>
  <c r="AX628" i="181" s="1"/>
  <c r="Z628" i="181"/>
  <c r="AW628" i="181" s="1"/>
  <c r="Y628" i="181"/>
  <c r="AV628" i="181"/>
  <c r="V628" i="181"/>
  <c r="AN628" i="181" s="1"/>
  <c r="B628" i="181"/>
  <c r="AP627" i="181"/>
  <c r="AO627" i="181"/>
  <c r="AK627" i="181"/>
  <c r="AJ627" i="181"/>
  <c r="AI627" i="181"/>
  <c r="AF627" i="181"/>
  <c r="BA627" i="181" s="1"/>
  <c r="AE627" i="181"/>
  <c r="AZ627" i="181" s="1"/>
  <c r="AA627" i="181"/>
  <c r="AX627" i="181"/>
  <c r="Z627" i="181"/>
  <c r="AW627" i="181" s="1"/>
  <c r="Y627" i="181"/>
  <c r="AV627" i="181" s="1"/>
  <c r="B627" i="181"/>
  <c r="BD626" i="181"/>
  <c r="AV626" i="181"/>
  <c r="AP626" i="181"/>
  <c r="AO626" i="181"/>
  <c r="AK626" i="181"/>
  <c r="AJ626" i="181"/>
  <c r="AI626" i="181"/>
  <c r="AF626" i="181"/>
  <c r="BA626" i="181" s="1"/>
  <c r="AE626" i="181"/>
  <c r="AZ626" i="181" s="1"/>
  <c r="AD626" i="181"/>
  <c r="AA626" i="181"/>
  <c r="AX626" i="181"/>
  <c r="Z626" i="181"/>
  <c r="AW626" i="181" s="1"/>
  <c r="Y626" i="181"/>
  <c r="B626" i="181"/>
  <c r="AW625" i="181"/>
  <c r="AP625" i="181"/>
  <c r="AO625" i="181"/>
  <c r="AK625" i="181"/>
  <c r="AJ625" i="181"/>
  <c r="AI625" i="181"/>
  <c r="AF625" i="181"/>
  <c r="BA625" i="181"/>
  <c r="AE625" i="181"/>
  <c r="AZ625" i="181" s="1"/>
  <c r="AA625" i="181"/>
  <c r="AX625" i="181" s="1"/>
  <c r="Z625" i="181"/>
  <c r="Y625" i="181"/>
  <c r="AV625" i="181" s="1"/>
  <c r="B625" i="181"/>
  <c r="BD624" i="181"/>
  <c r="AP624" i="181"/>
  <c r="AO624" i="181"/>
  <c r="AK624" i="181"/>
  <c r="AJ624" i="181"/>
  <c r="AI624" i="181"/>
  <c r="AF624" i="181"/>
  <c r="BA624" i="181" s="1"/>
  <c r="AE624" i="181"/>
  <c r="AZ624" i="181" s="1"/>
  <c r="AA624" i="181"/>
  <c r="AX624" i="181" s="1"/>
  <c r="Z624" i="181"/>
  <c r="AW624" i="181"/>
  <c r="Y624" i="181"/>
  <c r="AV624" i="181" s="1"/>
  <c r="V624" i="181"/>
  <c r="AN624" i="181"/>
  <c r="B624" i="181"/>
  <c r="AP623" i="181"/>
  <c r="AO623" i="181"/>
  <c r="AK623" i="181"/>
  <c r="AJ623" i="181"/>
  <c r="AI623" i="181"/>
  <c r="AF623" i="181"/>
  <c r="BA623" i="181"/>
  <c r="AE623" i="181"/>
  <c r="AZ623" i="181" s="1"/>
  <c r="AA623" i="181"/>
  <c r="AX623" i="181" s="1"/>
  <c r="Z623" i="181"/>
  <c r="AW623" i="181" s="1"/>
  <c r="Y623" i="181"/>
  <c r="AV623" i="181" s="1"/>
  <c r="AD623" i="181"/>
  <c r="AG623" i="181" s="1"/>
  <c r="B623" i="181"/>
  <c r="BD622" i="181"/>
  <c r="AP622" i="181"/>
  <c r="AO622" i="181"/>
  <c r="AK622" i="181"/>
  <c r="AJ622" i="181"/>
  <c r="AI622" i="181"/>
  <c r="AF622" i="181"/>
  <c r="BA622" i="181" s="1"/>
  <c r="AE622" i="181"/>
  <c r="AZ622" i="181" s="1"/>
  <c r="AA622" i="181"/>
  <c r="AX622" i="181" s="1"/>
  <c r="Z622" i="181"/>
  <c r="AW622" i="181" s="1"/>
  <c r="Y622" i="181"/>
  <c r="AV622" i="181" s="1"/>
  <c r="B622" i="181"/>
  <c r="AP621" i="181"/>
  <c r="AO621" i="181"/>
  <c r="AK621" i="181"/>
  <c r="AJ621" i="181"/>
  <c r="AI621" i="181"/>
  <c r="AF621" i="181"/>
  <c r="BA621" i="181" s="1"/>
  <c r="AE621" i="181"/>
  <c r="AZ621" i="181" s="1"/>
  <c r="AA621" i="181"/>
  <c r="AX621" i="181"/>
  <c r="Z621" i="181"/>
  <c r="AW621" i="181" s="1"/>
  <c r="Y621" i="181"/>
  <c r="AV621" i="181"/>
  <c r="BD621" i="181"/>
  <c r="B621" i="181"/>
  <c r="BD620" i="181"/>
  <c r="AP620" i="181"/>
  <c r="AO620" i="181"/>
  <c r="AN620" i="181"/>
  <c r="AK620" i="181"/>
  <c r="AJ620" i="181"/>
  <c r="AF620" i="181"/>
  <c r="BA620" i="181" s="1"/>
  <c r="AE620" i="181"/>
  <c r="AZ620" i="181" s="1"/>
  <c r="AD620" i="181"/>
  <c r="AY620" i="181" s="1"/>
  <c r="AA620" i="181"/>
  <c r="AX620" i="181" s="1"/>
  <c r="Z620" i="181"/>
  <c r="AW620" i="181" s="1"/>
  <c r="V620" i="181"/>
  <c r="B620" i="181"/>
  <c r="AP619" i="181"/>
  <c r="AO619" i="181"/>
  <c r="AN619" i="181"/>
  <c r="AK619" i="181"/>
  <c r="AJ619" i="181"/>
  <c r="AF619" i="181"/>
  <c r="BA619" i="181" s="1"/>
  <c r="AE619" i="181"/>
  <c r="AD619" i="181"/>
  <c r="AY619" i="181" s="1"/>
  <c r="AA619" i="181"/>
  <c r="AX619" i="181" s="1"/>
  <c r="Z619" i="181"/>
  <c r="AW619" i="181" s="1"/>
  <c r="B619" i="181"/>
  <c r="BD618" i="181"/>
  <c r="AP618" i="181"/>
  <c r="AO618" i="181"/>
  <c r="AK618" i="181"/>
  <c r="AJ618" i="181"/>
  <c r="AI618" i="181"/>
  <c r="AF618" i="181"/>
  <c r="BA618" i="181"/>
  <c r="AE618" i="181"/>
  <c r="AZ618" i="181" s="1"/>
  <c r="AA618" i="181"/>
  <c r="AX618" i="181" s="1"/>
  <c r="Z618" i="181"/>
  <c r="AW618" i="181" s="1"/>
  <c r="Y618" i="181"/>
  <c r="B618" i="181"/>
  <c r="AP617" i="181"/>
  <c r="AO617" i="181"/>
  <c r="AK617" i="181"/>
  <c r="AJ617" i="181"/>
  <c r="AI617" i="181"/>
  <c r="AF617" i="181"/>
  <c r="BA617" i="181"/>
  <c r="AE617" i="181"/>
  <c r="AZ617" i="181" s="1"/>
  <c r="AA617" i="181"/>
  <c r="AX617" i="181" s="1"/>
  <c r="Z617" i="181"/>
  <c r="AW617" i="181"/>
  <c r="Y617" i="181"/>
  <c r="AV617" i="181" s="1"/>
  <c r="B617" i="181"/>
  <c r="BD616" i="181"/>
  <c r="AP616" i="181"/>
  <c r="AO616" i="181"/>
  <c r="AK616" i="181"/>
  <c r="AJ616" i="181"/>
  <c r="AI616" i="181"/>
  <c r="AF616" i="181"/>
  <c r="BA616" i="181"/>
  <c r="AE616" i="181"/>
  <c r="AZ616" i="181" s="1"/>
  <c r="AD616" i="181"/>
  <c r="AY616" i="181" s="1"/>
  <c r="AA616" i="181"/>
  <c r="AX616" i="181" s="1"/>
  <c r="Z616" i="181"/>
  <c r="AW616" i="181" s="1"/>
  <c r="Y616" i="181"/>
  <c r="AV616" i="181" s="1"/>
  <c r="V616" i="181"/>
  <c r="AN616" i="181" s="1"/>
  <c r="B616" i="181"/>
  <c r="AP615" i="181"/>
  <c r="AO615" i="181"/>
  <c r="AK615" i="181"/>
  <c r="AJ615" i="181"/>
  <c r="AI615" i="181"/>
  <c r="AF615" i="181"/>
  <c r="BA615" i="181" s="1"/>
  <c r="AE615" i="181"/>
  <c r="AZ615" i="181" s="1"/>
  <c r="AA615" i="181"/>
  <c r="AX615" i="181" s="1"/>
  <c r="Z615" i="181"/>
  <c r="AW615" i="181" s="1"/>
  <c r="Y615" i="181"/>
  <c r="AV615" i="181" s="1"/>
  <c r="AD615" i="181"/>
  <c r="AY615" i="181" s="1"/>
  <c r="B615" i="181"/>
  <c r="BD614" i="181"/>
  <c r="AW614" i="181"/>
  <c r="AP614" i="181"/>
  <c r="AO614" i="181"/>
  <c r="AQ614" i="181" s="1"/>
  <c r="AN614" i="181"/>
  <c r="AK614" i="181"/>
  <c r="AJ614" i="181"/>
  <c r="AF614" i="181"/>
  <c r="BA614" i="181" s="1"/>
  <c r="AE614" i="181"/>
  <c r="AZ614" i="181" s="1"/>
  <c r="AD614" i="181"/>
  <c r="AA614" i="181"/>
  <c r="AX614" i="181" s="1"/>
  <c r="Z614" i="181"/>
  <c r="Y614" i="181"/>
  <c r="AV614" i="181" s="1"/>
  <c r="B614" i="181"/>
  <c r="BD613" i="181"/>
  <c r="AO613" i="181"/>
  <c r="AN613" i="181"/>
  <c r="AK613" i="181"/>
  <c r="AJ613" i="181"/>
  <c r="AI613" i="181"/>
  <c r="AF613" i="181"/>
  <c r="BA613" i="181" s="1"/>
  <c r="AE613" i="181"/>
  <c r="AZ613" i="181" s="1"/>
  <c r="AD613" i="181"/>
  <c r="AY613" i="181" s="1"/>
  <c r="AA613" i="181"/>
  <c r="AX613" i="181"/>
  <c r="Z613" i="181"/>
  <c r="AW613" i="181" s="1"/>
  <c r="Y613" i="181"/>
  <c r="AV613" i="181" s="1"/>
  <c r="V613" i="181"/>
  <c r="B613" i="181"/>
  <c r="AP612" i="181"/>
  <c r="AO612" i="181"/>
  <c r="AN612" i="181"/>
  <c r="AK612" i="181"/>
  <c r="AJ612" i="181"/>
  <c r="AF612" i="181"/>
  <c r="BA612" i="181" s="1"/>
  <c r="AE612" i="181"/>
  <c r="AD612" i="181"/>
  <c r="AY612" i="181" s="1"/>
  <c r="AA612" i="181"/>
  <c r="AX612" i="181" s="1"/>
  <c r="Z612" i="181"/>
  <c r="AW612" i="181" s="1"/>
  <c r="Y612" i="181"/>
  <c r="V612" i="181"/>
  <c r="AI612" i="181" s="1"/>
  <c r="B612" i="181"/>
  <c r="AO611" i="181"/>
  <c r="AN611" i="181"/>
  <c r="AK611" i="181"/>
  <c r="AJ611" i="181"/>
  <c r="AI611" i="181"/>
  <c r="AF611" i="181"/>
  <c r="BA611" i="181" s="1"/>
  <c r="AE611" i="181"/>
  <c r="AZ611" i="181" s="1"/>
  <c r="AD611" i="181"/>
  <c r="AA611" i="181"/>
  <c r="AX611" i="181" s="1"/>
  <c r="Z611" i="181"/>
  <c r="AW611" i="181"/>
  <c r="Y611" i="181"/>
  <c r="AV611" i="181" s="1"/>
  <c r="V611" i="181"/>
  <c r="B611" i="181"/>
  <c r="AO610" i="181"/>
  <c r="AN610" i="181"/>
  <c r="AK610" i="181"/>
  <c r="AJ610" i="181"/>
  <c r="AI610" i="181"/>
  <c r="AE610" i="181"/>
  <c r="AZ610" i="181" s="1"/>
  <c r="AD610" i="181"/>
  <c r="AY610" i="181" s="1"/>
  <c r="AA610" i="181"/>
  <c r="AX610" i="181" s="1"/>
  <c r="Z610" i="181"/>
  <c r="AW610" i="181" s="1"/>
  <c r="Y610" i="181"/>
  <c r="AV610" i="181" s="1"/>
  <c r="V610" i="181"/>
  <c r="B610" i="181"/>
  <c r="AO609" i="181"/>
  <c r="AN609" i="181"/>
  <c r="AK609" i="181"/>
  <c r="AJ609" i="181"/>
  <c r="AI609" i="181"/>
  <c r="AE609" i="181"/>
  <c r="AZ609" i="181" s="1"/>
  <c r="AD609" i="181"/>
  <c r="AY609" i="181" s="1"/>
  <c r="AA609" i="181"/>
  <c r="AX609" i="181" s="1"/>
  <c r="Z609" i="181"/>
  <c r="AW609" i="181" s="1"/>
  <c r="Y609" i="181"/>
  <c r="AV609" i="181" s="1"/>
  <c r="B609" i="181"/>
  <c r="BD608" i="181"/>
  <c r="AO608" i="181"/>
  <c r="AN608" i="181"/>
  <c r="AK608" i="181"/>
  <c r="AJ608" i="181"/>
  <c r="AI608" i="181"/>
  <c r="AE608" i="181"/>
  <c r="AZ608" i="181" s="1"/>
  <c r="AD608" i="181"/>
  <c r="AY608" i="181" s="1"/>
  <c r="AA608" i="181"/>
  <c r="AX608" i="181"/>
  <c r="Z608" i="181"/>
  <c r="AW608" i="181" s="1"/>
  <c r="Y608" i="181"/>
  <c r="AV608" i="181" s="1"/>
  <c r="B608" i="181"/>
  <c r="AO607" i="181"/>
  <c r="AN607" i="181"/>
  <c r="AK607" i="181"/>
  <c r="AJ607" i="181"/>
  <c r="AI607" i="181"/>
  <c r="AF607" i="181"/>
  <c r="BA607" i="181"/>
  <c r="AE607" i="181"/>
  <c r="AD607" i="181"/>
  <c r="AY607" i="181" s="1"/>
  <c r="AA607" i="181"/>
  <c r="AX607" i="181" s="1"/>
  <c r="Z607" i="181"/>
  <c r="Y607" i="181"/>
  <c r="AV607" i="181" s="1"/>
  <c r="V607" i="181"/>
  <c r="BD607" i="181"/>
  <c r="B607" i="181"/>
  <c r="BD606" i="181"/>
  <c r="AO606" i="181"/>
  <c r="AN606" i="181"/>
  <c r="AK606" i="181"/>
  <c r="AJ606" i="181"/>
  <c r="AI606" i="181"/>
  <c r="AE606" i="181"/>
  <c r="AD606" i="181"/>
  <c r="AY606" i="181" s="1"/>
  <c r="AA606" i="181"/>
  <c r="AX606" i="181"/>
  <c r="Z606" i="181"/>
  <c r="AW606" i="181" s="1"/>
  <c r="Y606" i="181"/>
  <c r="AV606" i="181" s="1"/>
  <c r="V606" i="181"/>
  <c r="AP606" i="181"/>
  <c r="B606" i="181"/>
  <c r="AO605" i="181"/>
  <c r="AN605" i="181"/>
  <c r="AK605" i="181"/>
  <c r="AJ605" i="181"/>
  <c r="AI605" i="181"/>
  <c r="AE605" i="181"/>
  <c r="AZ605" i="181" s="1"/>
  <c r="AD605" i="181"/>
  <c r="AY605" i="181" s="1"/>
  <c r="AA605" i="181"/>
  <c r="AX605" i="181" s="1"/>
  <c r="Z605" i="181"/>
  <c r="AW605" i="181"/>
  <c r="Y605" i="181"/>
  <c r="AV605" i="181" s="1"/>
  <c r="B605" i="181"/>
  <c r="BD604" i="181"/>
  <c r="AO604" i="181"/>
  <c r="AN604" i="181"/>
  <c r="AK604" i="181"/>
  <c r="AJ604" i="181"/>
  <c r="AI604" i="181"/>
  <c r="AE604" i="181"/>
  <c r="AD604" i="181"/>
  <c r="AY604" i="181" s="1"/>
  <c r="AA604" i="181"/>
  <c r="AX604" i="181"/>
  <c r="Z604" i="181"/>
  <c r="AW604" i="181" s="1"/>
  <c r="Y604" i="181"/>
  <c r="AV604" i="181" s="1"/>
  <c r="B604" i="181"/>
  <c r="AO603" i="181"/>
  <c r="AN603" i="181"/>
  <c r="AK603" i="181"/>
  <c r="AJ603" i="181"/>
  <c r="AI603" i="181"/>
  <c r="AF603" i="181"/>
  <c r="BA603" i="181" s="1"/>
  <c r="AE603" i="181"/>
  <c r="AD603" i="181"/>
  <c r="AY603" i="181" s="1"/>
  <c r="AA603" i="181"/>
  <c r="AX603" i="181" s="1"/>
  <c r="Z603" i="181"/>
  <c r="AW603" i="181" s="1"/>
  <c r="Y603" i="181"/>
  <c r="AV603" i="181"/>
  <c r="V603" i="181"/>
  <c r="BD603" i="181"/>
  <c r="B603" i="181"/>
  <c r="AO602" i="181"/>
  <c r="AN602" i="181"/>
  <c r="AK602" i="181"/>
  <c r="AJ602" i="181"/>
  <c r="AI602" i="181"/>
  <c r="AE602" i="181"/>
  <c r="AZ602" i="181" s="1"/>
  <c r="AD602" i="181"/>
  <c r="AY602" i="181"/>
  <c r="AA602" i="181"/>
  <c r="AX602" i="181" s="1"/>
  <c r="Z602" i="181"/>
  <c r="AW602" i="181" s="1"/>
  <c r="Y602" i="181"/>
  <c r="AV602" i="181" s="1"/>
  <c r="V602" i="181"/>
  <c r="BD602" i="181"/>
  <c r="B602" i="181"/>
  <c r="AO601" i="181"/>
  <c r="AN601" i="181"/>
  <c r="AK601" i="181"/>
  <c r="AJ601" i="181"/>
  <c r="AI601" i="181"/>
  <c r="AE601" i="181"/>
  <c r="AZ601" i="181" s="1"/>
  <c r="AD601" i="181"/>
  <c r="AY601" i="181" s="1"/>
  <c r="AA601" i="181"/>
  <c r="AX601" i="181" s="1"/>
  <c r="Z601" i="181"/>
  <c r="AW601" i="181"/>
  <c r="Y601" i="181"/>
  <c r="AV601" i="181" s="1"/>
  <c r="B601" i="181"/>
  <c r="BD600" i="181"/>
  <c r="AO600" i="181"/>
  <c r="AN600" i="181"/>
  <c r="AK600" i="181"/>
  <c r="AJ600" i="181"/>
  <c r="AI600" i="181"/>
  <c r="AE600" i="181"/>
  <c r="AZ600" i="181" s="1"/>
  <c r="AD600" i="181"/>
  <c r="AY600" i="181" s="1"/>
  <c r="AA600" i="181"/>
  <c r="AX600" i="181" s="1"/>
  <c r="Z600" i="181"/>
  <c r="AW600" i="181" s="1"/>
  <c r="Y600" i="181"/>
  <c r="AV600" i="181" s="1"/>
  <c r="B600" i="181"/>
  <c r="BD599" i="181"/>
  <c r="AO599" i="181"/>
  <c r="AN599" i="181"/>
  <c r="AK599" i="181"/>
  <c r="AJ599" i="181"/>
  <c r="AI599" i="181"/>
  <c r="AF599" i="181"/>
  <c r="AE599" i="181"/>
  <c r="AZ599" i="181" s="1"/>
  <c r="AD599" i="181"/>
  <c r="AY599" i="181" s="1"/>
  <c r="AA599" i="181"/>
  <c r="AX599" i="181" s="1"/>
  <c r="Z599" i="181"/>
  <c r="AW599" i="181" s="1"/>
  <c r="Y599" i="181"/>
  <c r="AV599" i="181" s="1"/>
  <c r="V599" i="181"/>
  <c r="B599" i="181"/>
  <c r="AO598" i="181"/>
  <c r="AN598" i="181"/>
  <c r="AK598" i="181"/>
  <c r="AJ598" i="181"/>
  <c r="AI598" i="181"/>
  <c r="AE598" i="181"/>
  <c r="AZ598" i="181" s="1"/>
  <c r="AD598" i="181"/>
  <c r="AY598" i="181" s="1"/>
  <c r="AA598" i="181"/>
  <c r="AX598" i="181" s="1"/>
  <c r="Z598" i="181"/>
  <c r="AW598" i="181"/>
  <c r="Y598" i="181"/>
  <c r="AV598" i="181" s="1"/>
  <c r="V598" i="181"/>
  <c r="B598" i="181"/>
  <c r="AO597" i="181"/>
  <c r="AN597" i="181"/>
  <c r="AK597" i="181"/>
  <c r="AJ597" i="181"/>
  <c r="AI597" i="181"/>
  <c r="AE597" i="181"/>
  <c r="AZ597" i="181" s="1"/>
  <c r="AD597" i="181"/>
  <c r="AY597" i="181" s="1"/>
  <c r="AA597" i="181"/>
  <c r="AX597" i="181" s="1"/>
  <c r="Z597" i="181"/>
  <c r="AW597" i="181" s="1"/>
  <c r="Y597" i="181"/>
  <c r="AV597" i="181" s="1"/>
  <c r="BD597" i="181"/>
  <c r="B597" i="181"/>
  <c r="BD596" i="181"/>
  <c r="AO596" i="181"/>
  <c r="AN596" i="181"/>
  <c r="AK596" i="181"/>
  <c r="AJ596" i="181"/>
  <c r="AI596" i="181"/>
  <c r="AE596" i="181"/>
  <c r="AZ596" i="181" s="1"/>
  <c r="AD596" i="181"/>
  <c r="AY596" i="181" s="1"/>
  <c r="AA596" i="181"/>
  <c r="AX596" i="181" s="1"/>
  <c r="Z596" i="181"/>
  <c r="AW596" i="181" s="1"/>
  <c r="Y596" i="181"/>
  <c r="B596" i="181"/>
  <c r="AO595" i="181"/>
  <c r="AN595" i="181"/>
  <c r="AK595" i="181"/>
  <c r="AJ595" i="181"/>
  <c r="AI595" i="181"/>
  <c r="AF595" i="181"/>
  <c r="BA595" i="181"/>
  <c r="AE595" i="181"/>
  <c r="AZ595" i="181" s="1"/>
  <c r="AD595" i="181"/>
  <c r="AY595" i="181" s="1"/>
  <c r="AA595" i="181"/>
  <c r="AX595" i="181" s="1"/>
  <c r="Z595" i="181"/>
  <c r="AW595" i="181" s="1"/>
  <c r="Y595" i="181"/>
  <c r="AV595" i="181" s="1"/>
  <c r="V595" i="181"/>
  <c r="B595" i="181"/>
  <c r="AO594" i="181"/>
  <c r="AN594" i="181"/>
  <c r="AK594" i="181"/>
  <c r="AJ594" i="181"/>
  <c r="AI594" i="181"/>
  <c r="AE594" i="181"/>
  <c r="AZ594" i="181" s="1"/>
  <c r="AD594" i="181"/>
  <c r="AY594" i="181" s="1"/>
  <c r="AA594" i="181"/>
  <c r="AX594" i="181" s="1"/>
  <c r="Z594" i="181"/>
  <c r="AW594" i="181" s="1"/>
  <c r="Y594" i="181"/>
  <c r="AV594" i="181" s="1"/>
  <c r="V594" i="181"/>
  <c r="B594" i="181"/>
  <c r="AO593" i="181"/>
  <c r="AN593" i="181"/>
  <c r="AK593" i="181"/>
  <c r="AJ593" i="181"/>
  <c r="AI593" i="181"/>
  <c r="AE593" i="181"/>
  <c r="AD593" i="181"/>
  <c r="AY593" i="181" s="1"/>
  <c r="AA593" i="181"/>
  <c r="AX593" i="181"/>
  <c r="Z593" i="181"/>
  <c r="AW593" i="181" s="1"/>
  <c r="Y593" i="181"/>
  <c r="AV593" i="181" s="1"/>
  <c r="B593" i="181"/>
  <c r="AP592" i="181"/>
  <c r="AN592" i="181"/>
  <c r="AK592" i="181"/>
  <c r="AJ592" i="181"/>
  <c r="AI592" i="181"/>
  <c r="AF592" i="181"/>
  <c r="BA592" i="181" s="1"/>
  <c r="AD592" i="181"/>
  <c r="AA592" i="181"/>
  <c r="AX592" i="181" s="1"/>
  <c r="Z592" i="181"/>
  <c r="AW592" i="181" s="1"/>
  <c r="Y592" i="181"/>
  <c r="B592" i="181"/>
  <c r="BD591" i="181"/>
  <c r="AP591" i="181"/>
  <c r="AO591" i="181"/>
  <c r="AK591" i="181"/>
  <c r="AJ591" i="181"/>
  <c r="AI591" i="181"/>
  <c r="AF591" i="181"/>
  <c r="BA591" i="181" s="1"/>
  <c r="AE591" i="181"/>
  <c r="AA591" i="181"/>
  <c r="AX591" i="181" s="1"/>
  <c r="Z591" i="181"/>
  <c r="Y591" i="181"/>
  <c r="AV591" i="181" s="1"/>
  <c r="V591" i="181"/>
  <c r="AN591" i="181" s="1"/>
  <c r="AQ591" i="181" s="1"/>
  <c r="AD591" i="181"/>
  <c r="AY591" i="181" s="1"/>
  <c r="B591" i="181"/>
  <c r="BD590" i="181"/>
  <c r="AO590" i="181"/>
  <c r="AN590" i="181"/>
  <c r="AK590" i="181"/>
  <c r="AJ590" i="181"/>
  <c r="AI590" i="181"/>
  <c r="AE590" i="181"/>
  <c r="AD590" i="181"/>
  <c r="AY590" i="181" s="1"/>
  <c r="AA590" i="181"/>
  <c r="AX590" i="181"/>
  <c r="Z590" i="181"/>
  <c r="AW590" i="181" s="1"/>
  <c r="Y590" i="181"/>
  <c r="AV590" i="181" s="1"/>
  <c r="V590" i="181"/>
  <c r="AP590" i="181" s="1"/>
  <c r="B590" i="181"/>
  <c r="AV589" i="181"/>
  <c r="AP589" i="181"/>
  <c r="AN589" i="181"/>
  <c r="AK589" i="181"/>
  <c r="AJ589" i="181"/>
  <c r="AI589" i="181"/>
  <c r="AF589" i="181"/>
  <c r="BA589" i="181"/>
  <c r="AD589" i="181"/>
  <c r="AA589" i="181"/>
  <c r="AX589" i="181" s="1"/>
  <c r="Z589" i="181"/>
  <c r="AW589" i="181" s="1"/>
  <c r="Y589" i="181"/>
  <c r="V589" i="181"/>
  <c r="BD589" i="181"/>
  <c r="B589" i="181"/>
  <c r="AO588" i="181"/>
  <c r="AN588" i="181"/>
  <c r="AK588" i="181"/>
  <c r="AJ588" i="181"/>
  <c r="AI588" i="181"/>
  <c r="AE588" i="181"/>
  <c r="AZ588" i="181" s="1"/>
  <c r="AD588" i="181"/>
  <c r="AA588" i="181"/>
  <c r="AX588" i="181" s="1"/>
  <c r="Z588" i="181"/>
  <c r="AW588" i="181" s="1"/>
  <c r="Y588" i="181"/>
  <c r="AV588" i="181" s="1"/>
  <c r="B588" i="181"/>
  <c r="AO587" i="181"/>
  <c r="AN587" i="181"/>
  <c r="AK587" i="181"/>
  <c r="AJ587" i="181"/>
  <c r="AI587" i="181"/>
  <c r="AE587" i="181"/>
  <c r="AZ587" i="181" s="1"/>
  <c r="AD587" i="181"/>
  <c r="AY587" i="181"/>
  <c r="AA587" i="181"/>
  <c r="AX587" i="181" s="1"/>
  <c r="Z587" i="181"/>
  <c r="AW587" i="181"/>
  <c r="Y587" i="181"/>
  <c r="AV587" i="181" s="1"/>
  <c r="B587" i="181"/>
  <c r="BD586" i="181"/>
  <c r="AO586" i="181"/>
  <c r="AN586" i="181"/>
  <c r="AK586" i="181"/>
  <c r="AJ586" i="181"/>
  <c r="AI586" i="181"/>
  <c r="AE586" i="181"/>
  <c r="AZ586" i="181" s="1"/>
  <c r="AD586" i="181"/>
  <c r="AA586" i="181"/>
  <c r="AX586" i="181"/>
  <c r="Z586" i="181"/>
  <c r="AW586" i="181" s="1"/>
  <c r="Y586" i="181"/>
  <c r="AV586" i="181" s="1"/>
  <c r="B586" i="181"/>
  <c r="AO585" i="181"/>
  <c r="AN585" i="181"/>
  <c r="AK585" i="181"/>
  <c r="AJ585" i="181"/>
  <c r="AI585" i="181"/>
  <c r="AE585" i="181"/>
  <c r="AD585" i="181"/>
  <c r="AA585" i="181"/>
  <c r="AX585" i="181" s="1"/>
  <c r="Z585" i="181"/>
  <c r="AW585" i="181" s="1"/>
  <c r="Y585" i="181"/>
  <c r="AV585" i="181" s="1"/>
  <c r="B585" i="181"/>
  <c r="AO584" i="181"/>
  <c r="AN584" i="181"/>
  <c r="AK584" i="181"/>
  <c r="AJ584" i="181"/>
  <c r="AI584" i="181"/>
  <c r="AE584" i="181"/>
  <c r="AZ584" i="181" s="1"/>
  <c r="AD584" i="181"/>
  <c r="AY584" i="181" s="1"/>
  <c r="AA584" i="181"/>
  <c r="AX584" i="181" s="1"/>
  <c r="Z584" i="181"/>
  <c r="Y584" i="181"/>
  <c r="AV584" i="181" s="1"/>
  <c r="B584" i="181"/>
  <c r="AO583" i="181"/>
  <c r="AN583" i="181"/>
  <c r="AK583" i="181"/>
  <c r="AJ583" i="181"/>
  <c r="AI583" i="181"/>
  <c r="AE583" i="181"/>
  <c r="AD583" i="181"/>
  <c r="AY583" i="181" s="1"/>
  <c r="AA583" i="181"/>
  <c r="AX583" i="181" s="1"/>
  <c r="Z583" i="181"/>
  <c r="AW583" i="181"/>
  <c r="Y583" i="181"/>
  <c r="AV583" i="181" s="1"/>
  <c r="B583" i="181"/>
  <c r="AO582" i="181"/>
  <c r="AN582" i="181"/>
  <c r="AK582" i="181"/>
  <c r="AJ582" i="181"/>
  <c r="AI582" i="181"/>
  <c r="AE582" i="181"/>
  <c r="AZ582" i="181" s="1"/>
  <c r="AD582" i="181"/>
  <c r="AY582" i="181" s="1"/>
  <c r="AA582" i="181"/>
  <c r="AX582" i="181" s="1"/>
  <c r="Z582" i="181"/>
  <c r="AW582" i="181"/>
  <c r="Y582" i="181"/>
  <c r="AV582" i="181" s="1"/>
  <c r="AF582" i="181"/>
  <c r="BA582" i="181"/>
  <c r="B582" i="181"/>
  <c r="BD581" i="181"/>
  <c r="AO581" i="181"/>
  <c r="AN581" i="181"/>
  <c r="AK581" i="181"/>
  <c r="AJ581" i="181"/>
  <c r="AI581" i="181"/>
  <c r="AF581" i="181"/>
  <c r="BA581" i="181"/>
  <c r="AE581" i="181"/>
  <c r="AZ581" i="181" s="1"/>
  <c r="AD581" i="181"/>
  <c r="AA581" i="181"/>
  <c r="AX581" i="181" s="1"/>
  <c r="Z581" i="181"/>
  <c r="AW581" i="181" s="1"/>
  <c r="Y581" i="181"/>
  <c r="V581" i="181"/>
  <c r="AP581" i="181" s="1"/>
  <c r="B581" i="181"/>
  <c r="AO580" i="181"/>
  <c r="AN580" i="181"/>
  <c r="AK580" i="181"/>
  <c r="AJ580" i="181"/>
  <c r="AI580" i="181"/>
  <c r="AE580" i="181"/>
  <c r="AZ580" i="181" s="1"/>
  <c r="AD580" i="181"/>
  <c r="AY580" i="181" s="1"/>
  <c r="AA580" i="181"/>
  <c r="AX580" i="181" s="1"/>
  <c r="Z580" i="181"/>
  <c r="AW580" i="181" s="1"/>
  <c r="Y580" i="181"/>
  <c r="AV580" i="181" s="1"/>
  <c r="B580" i="181"/>
  <c r="BD579" i="181"/>
  <c r="AO579" i="181"/>
  <c r="AN579" i="181"/>
  <c r="AK579" i="181"/>
  <c r="AJ579" i="181"/>
  <c r="AI579" i="181"/>
  <c r="AE579" i="181"/>
  <c r="AZ579" i="181" s="1"/>
  <c r="AD579" i="181"/>
  <c r="AY579" i="181" s="1"/>
  <c r="AA579" i="181"/>
  <c r="AX579" i="181" s="1"/>
  <c r="Z579" i="181"/>
  <c r="AW579" i="181"/>
  <c r="Y579" i="181"/>
  <c r="AV579" i="181" s="1"/>
  <c r="AF579" i="181"/>
  <c r="BA579" i="181"/>
  <c r="B579" i="181"/>
  <c r="AX578" i="181"/>
  <c r="AO578" i="181"/>
  <c r="AN578" i="181"/>
  <c r="AK578" i="181"/>
  <c r="AJ578" i="181"/>
  <c r="AI578" i="181"/>
  <c r="AE578" i="181"/>
  <c r="AZ578" i="181"/>
  <c r="AD578" i="181"/>
  <c r="AA578" i="181"/>
  <c r="Z578" i="181"/>
  <c r="AW578" i="181" s="1"/>
  <c r="Y578" i="181"/>
  <c r="AV578" i="181" s="1"/>
  <c r="AF578" i="181"/>
  <c r="BA578" i="181" s="1"/>
  <c r="B578" i="181"/>
  <c r="AO577" i="181"/>
  <c r="AN577" i="181"/>
  <c r="AK577" i="181"/>
  <c r="AJ577" i="181"/>
  <c r="AI577" i="181"/>
  <c r="AE577" i="181"/>
  <c r="AZ577" i="181" s="1"/>
  <c r="AD577" i="181"/>
  <c r="AA577" i="181"/>
  <c r="AX577" i="181" s="1"/>
  <c r="Z577" i="181"/>
  <c r="AW577" i="181" s="1"/>
  <c r="Y577" i="181"/>
  <c r="AV577" i="181" s="1"/>
  <c r="B577" i="181"/>
  <c r="AO576" i="181"/>
  <c r="AN576" i="181"/>
  <c r="AK576" i="181"/>
  <c r="AJ576" i="181"/>
  <c r="AI576" i="181"/>
  <c r="AE576" i="181"/>
  <c r="AZ576" i="181" s="1"/>
  <c r="AD576" i="181"/>
  <c r="AY576" i="181" s="1"/>
  <c r="AA576" i="181"/>
  <c r="Z576" i="181"/>
  <c r="AW576" i="181"/>
  <c r="Y576" i="181"/>
  <c r="AV576" i="181" s="1"/>
  <c r="B576" i="181"/>
  <c r="AO575" i="181"/>
  <c r="AN575" i="181"/>
  <c r="AK575" i="181"/>
  <c r="AJ575" i="181"/>
  <c r="AI575" i="181"/>
  <c r="AE575" i="181"/>
  <c r="AZ575" i="181" s="1"/>
  <c r="AD575" i="181"/>
  <c r="AY575" i="181" s="1"/>
  <c r="AA575" i="181"/>
  <c r="AX575" i="181" s="1"/>
  <c r="Z575" i="181"/>
  <c r="AW575" i="181" s="1"/>
  <c r="Y575" i="181"/>
  <c r="AV575" i="181" s="1"/>
  <c r="B575" i="181"/>
  <c r="AO574" i="181"/>
  <c r="AN574" i="181"/>
  <c r="AK574" i="181"/>
  <c r="AJ574" i="181"/>
  <c r="AI574" i="181"/>
  <c r="AE574" i="181"/>
  <c r="AZ574" i="181" s="1"/>
  <c r="AD574" i="181"/>
  <c r="AA574" i="181"/>
  <c r="AX574" i="181" s="1"/>
  <c r="Z574" i="181"/>
  <c r="AW574" i="181"/>
  <c r="Y574" i="181"/>
  <c r="AV574" i="181" s="1"/>
  <c r="AF574" i="181"/>
  <c r="BA574" i="181" s="1"/>
  <c r="B574" i="181"/>
  <c r="BD573" i="181"/>
  <c r="AO573" i="181"/>
  <c r="AN573" i="181"/>
  <c r="AK573" i="181"/>
  <c r="AJ573" i="181"/>
  <c r="AI573" i="181"/>
  <c r="AF573" i="181"/>
  <c r="BA573" i="181"/>
  <c r="AE573" i="181"/>
  <c r="AZ573" i="181" s="1"/>
  <c r="AD573" i="181"/>
  <c r="AY573" i="181"/>
  <c r="AA573" i="181"/>
  <c r="AX573" i="181" s="1"/>
  <c r="Z573" i="181"/>
  <c r="AW573" i="181" s="1"/>
  <c r="Y573" i="181"/>
  <c r="AV573" i="181" s="1"/>
  <c r="V573" i="181"/>
  <c r="B573" i="181"/>
  <c r="AO572" i="181"/>
  <c r="AN572" i="181"/>
  <c r="AK572" i="181"/>
  <c r="AJ572" i="181"/>
  <c r="AI572" i="181"/>
  <c r="AE572" i="181"/>
  <c r="AZ572" i="181" s="1"/>
  <c r="AD572" i="181"/>
  <c r="AA572" i="181"/>
  <c r="AX572" i="181" s="1"/>
  <c r="Z572" i="181"/>
  <c r="AW572" i="181" s="1"/>
  <c r="Y572" i="181"/>
  <c r="AV572" i="181"/>
  <c r="B572" i="181"/>
  <c r="AO571" i="181"/>
  <c r="AN571" i="181"/>
  <c r="AK571" i="181"/>
  <c r="AJ571" i="181"/>
  <c r="AI571" i="181"/>
  <c r="AE571" i="181"/>
  <c r="AZ571" i="181" s="1"/>
  <c r="AD571" i="181"/>
  <c r="AY571" i="181" s="1"/>
  <c r="AA571" i="181"/>
  <c r="AX571" i="181" s="1"/>
  <c r="Z571" i="181"/>
  <c r="AW571" i="181"/>
  <c r="Y571" i="181"/>
  <c r="AV571" i="181" s="1"/>
  <c r="B571" i="181"/>
  <c r="BD570" i="181"/>
  <c r="AP570" i="181"/>
  <c r="AO570" i="181"/>
  <c r="AK570" i="181"/>
  <c r="AJ570" i="181"/>
  <c r="AI570" i="181"/>
  <c r="AF570" i="181"/>
  <c r="BA570" i="181" s="1"/>
  <c r="AE570" i="181"/>
  <c r="AD570" i="181"/>
  <c r="AA570" i="181"/>
  <c r="AX570" i="181" s="1"/>
  <c r="Z570" i="181"/>
  <c r="AW570" i="181" s="1"/>
  <c r="Y570" i="181"/>
  <c r="AV570" i="181"/>
  <c r="B570" i="181"/>
  <c r="AO569" i="181"/>
  <c r="AN569" i="181"/>
  <c r="AK569" i="181"/>
  <c r="AJ569" i="181"/>
  <c r="AI569" i="181"/>
  <c r="AE569" i="181"/>
  <c r="AZ569" i="181" s="1"/>
  <c r="AD569" i="181"/>
  <c r="AA569" i="181"/>
  <c r="AX569" i="181"/>
  <c r="Z569" i="181"/>
  <c r="AW569" i="181" s="1"/>
  <c r="Y569" i="181"/>
  <c r="AV569" i="181" s="1"/>
  <c r="B569" i="181"/>
  <c r="AP568" i="181"/>
  <c r="AO568" i="181"/>
  <c r="AN568" i="181"/>
  <c r="AK568" i="181"/>
  <c r="AJ568" i="181"/>
  <c r="AF568" i="181"/>
  <c r="BA568" i="181" s="1"/>
  <c r="AE568" i="181"/>
  <c r="AZ568" i="181" s="1"/>
  <c r="AD568" i="181"/>
  <c r="AY568" i="181" s="1"/>
  <c r="AA568" i="181"/>
  <c r="AX568" i="181" s="1"/>
  <c r="Z568" i="181"/>
  <c r="AW568" i="181"/>
  <c r="Y568" i="181"/>
  <c r="AV568" i="181" s="1"/>
  <c r="V568" i="181"/>
  <c r="AI568" i="181" s="1"/>
  <c r="B568" i="181"/>
  <c r="AP567" i="181"/>
  <c r="AO567" i="181"/>
  <c r="AN567" i="181"/>
  <c r="AK567" i="181"/>
  <c r="AJ567" i="181"/>
  <c r="AF567" i="181"/>
  <c r="BA567" i="181" s="1"/>
  <c r="AE567" i="181"/>
  <c r="AD567" i="181"/>
  <c r="AY567" i="181" s="1"/>
  <c r="AA567" i="181"/>
  <c r="AX567" i="181" s="1"/>
  <c r="Z567" i="181"/>
  <c r="AW567" i="181" s="1"/>
  <c r="V567" i="181"/>
  <c r="BD567" i="181"/>
  <c r="B567" i="181"/>
  <c r="AP566" i="181"/>
  <c r="AO566" i="181"/>
  <c r="AN566" i="181"/>
  <c r="AK566" i="181"/>
  <c r="AJ566" i="181"/>
  <c r="AF566" i="181"/>
  <c r="BA566" i="181" s="1"/>
  <c r="AE566" i="181"/>
  <c r="AZ566" i="181" s="1"/>
  <c r="AD566" i="181"/>
  <c r="AY566" i="181" s="1"/>
  <c r="AA566" i="181"/>
  <c r="AX566" i="181"/>
  <c r="Z566" i="181"/>
  <c r="AW566" i="181" s="1"/>
  <c r="V566" i="181"/>
  <c r="BD566" i="181"/>
  <c r="B566" i="181"/>
  <c r="AP565" i="181"/>
  <c r="AN565" i="181"/>
  <c r="AK565" i="181"/>
  <c r="AJ565" i="181"/>
  <c r="AI565" i="181"/>
  <c r="AF565" i="181"/>
  <c r="BA565" i="181" s="1"/>
  <c r="AD565" i="181"/>
  <c r="AA565" i="181"/>
  <c r="AX565" i="181" s="1"/>
  <c r="Z565" i="181"/>
  <c r="AW565" i="181"/>
  <c r="Y565" i="181"/>
  <c r="V565" i="181"/>
  <c r="AO565" i="181" s="1"/>
  <c r="BD565" i="181"/>
  <c r="B565" i="181"/>
  <c r="BD564" i="181"/>
  <c r="AP564" i="181"/>
  <c r="AO564" i="181"/>
  <c r="AK564" i="181"/>
  <c r="AJ564" i="181"/>
  <c r="AI564" i="181"/>
  <c r="AF564" i="181"/>
  <c r="BA564" i="181" s="1"/>
  <c r="AE564" i="181"/>
  <c r="AZ564" i="181" s="1"/>
  <c r="AD564" i="181"/>
  <c r="AA564" i="181"/>
  <c r="AX564" i="181" s="1"/>
  <c r="Z564" i="181"/>
  <c r="AW564" i="181"/>
  <c r="Y564" i="181"/>
  <c r="AV564" i="181" s="1"/>
  <c r="V564" i="181"/>
  <c r="AN564" i="181" s="1"/>
  <c r="B564" i="181"/>
  <c r="AP563" i="181"/>
  <c r="AO563" i="181"/>
  <c r="AN563" i="181"/>
  <c r="AK563" i="181"/>
  <c r="AJ563" i="181"/>
  <c r="AF563" i="181"/>
  <c r="BA563" i="181"/>
  <c r="AE563" i="181"/>
  <c r="AZ563" i="181" s="1"/>
  <c r="AD563" i="181"/>
  <c r="AA563" i="181"/>
  <c r="AX563" i="181" s="1"/>
  <c r="Z563" i="181"/>
  <c r="AW563" i="181"/>
  <c r="V563" i="181"/>
  <c r="B563" i="181"/>
  <c r="AP562" i="181"/>
  <c r="AO562" i="181"/>
  <c r="AK562" i="181"/>
  <c r="AJ562" i="181"/>
  <c r="AI562" i="181"/>
  <c r="AF562" i="181"/>
  <c r="BA562" i="181" s="1"/>
  <c r="AE562" i="181"/>
  <c r="AZ562" i="181" s="1"/>
  <c r="AD562" i="181"/>
  <c r="AA562" i="181"/>
  <c r="AX562" i="181" s="1"/>
  <c r="Z562" i="181"/>
  <c r="Y562" i="181"/>
  <c r="AV562" i="181" s="1"/>
  <c r="V562" i="181"/>
  <c r="BD562" i="181"/>
  <c r="B562" i="181"/>
  <c r="AP561" i="181"/>
  <c r="AO561" i="181"/>
  <c r="AK561" i="181"/>
  <c r="AJ561" i="181"/>
  <c r="AI561" i="181"/>
  <c r="AF561" i="181"/>
  <c r="BA561" i="181" s="1"/>
  <c r="AE561" i="181"/>
  <c r="AZ561" i="181" s="1"/>
  <c r="AA561" i="181"/>
  <c r="AX561" i="181"/>
  <c r="Z561" i="181"/>
  <c r="AW561" i="181" s="1"/>
  <c r="Y561" i="181"/>
  <c r="AV561" i="181"/>
  <c r="B561" i="181"/>
  <c r="BD560" i="181"/>
  <c r="AP560" i="181"/>
  <c r="AO560" i="181"/>
  <c r="AN560" i="181"/>
  <c r="AK560" i="181"/>
  <c r="AJ560" i="181"/>
  <c r="AF560" i="181"/>
  <c r="BA560" i="181" s="1"/>
  <c r="AE560" i="181"/>
  <c r="AZ560" i="181" s="1"/>
  <c r="AD560" i="181"/>
  <c r="AA560" i="181"/>
  <c r="AX560" i="181"/>
  <c r="Z560" i="181"/>
  <c r="AW560" i="181" s="1"/>
  <c r="Y560" i="181"/>
  <c r="AV560" i="181" s="1"/>
  <c r="V560" i="181"/>
  <c r="B560" i="181"/>
  <c r="AO559" i="181"/>
  <c r="AN559" i="181"/>
  <c r="AK559" i="181"/>
  <c r="AJ559" i="181"/>
  <c r="AI559" i="181"/>
  <c r="AF559" i="181"/>
  <c r="BA559" i="181"/>
  <c r="AE559" i="181"/>
  <c r="AZ559" i="181" s="1"/>
  <c r="AD559" i="181"/>
  <c r="AY559" i="181" s="1"/>
  <c r="AA559" i="181"/>
  <c r="AX559" i="181" s="1"/>
  <c r="Z559" i="181"/>
  <c r="AW559" i="181" s="1"/>
  <c r="Y559" i="181"/>
  <c r="V559" i="181"/>
  <c r="AP559" i="181" s="1"/>
  <c r="B559" i="181"/>
  <c r="AO558" i="181"/>
  <c r="AN558" i="181"/>
  <c r="AK558" i="181"/>
  <c r="AJ558" i="181"/>
  <c r="AI558" i="181"/>
  <c r="AF558" i="181"/>
  <c r="BA558" i="181" s="1"/>
  <c r="AE558" i="181"/>
  <c r="AD558" i="181"/>
  <c r="AY558" i="181" s="1"/>
  <c r="AA558" i="181"/>
  <c r="AX558" i="181" s="1"/>
  <c r="Z558" i="181"/>
  <c r="Y558" i="181"/>
  <c r="AV558" i="181"/>
  <c r="V558" i="181"/>
  <c r="AP558" i="181" s="1"/>
  <c r="BD558" i="181"/>
  <c r="B558" i="181"/>
  <c r="BD557" i="181"/>
  <c r="AO557" i="181"/>
  <c r="AN557" i="181"/>
  <c r="AK557" i="181"/>
  <c r="AJ557" i="181"/>
  <c r="AI557" i="181"/>
  <c r="AL557" i="181" s="1"/>
  <c r="AF557" i="181"/>
  <c r="BA557" i="181"/>
  <c r="AE557" i="181"/>
  <c r="AZ557" i="181" s="1"/>
  <c r="AD557" i="181"/>
  <c r="AY557" i="181" s="1"/>
  <c r="AA557" i="181"/>
  <c r="Z557" i="181"/>
  <c r="AW557" i="181" s="1"/>
  <c r="Y557" i="181"/>
  <c r="AV557" i="181"/>
  <c r="V557" i="181"/>
  <c r="B557" i="181"/>
  <c r="BD556" i="181"/>
  <c r="AP556" i="181"/>
  <c r="AO556" i="181"/>
  <c r="AK556" i="181"/>
  <c r="AJ556" i="181"/>
  <c r="AI556" i="181"/>
  <c r="AF556" i="181"/>
  <c r="BA556" i="181"/>
  <c r="AE556" i="181"/>
  <c r="AZ556" i="181" s="1"/>
  <c r="AD556" i="181"/>
  <c r="AA556" i="181"/>
  <c r="AX556" i="181"/>
  <c r="Z556" i="181"/>
  <c r="Y556" i="181"/>
  <c r="AV556" i="181" s="1"/>
  <c r="V556" i="181"/>
  <c r="AN556" i="181"/>
  <c r="B556" i="181"/>
  <c r="AP555" i="181"/>
  <c r="AO555" i="181"/>
  <c r="AK555" i="181"/>
  <c r="AJ555" i="181"/>
  <c r="AI555" i="181"/>
  <c r="AF555" i="181"/>
  <c r="BA555" i="181"/>
  <c r="AE555" i="181"/>
  <c r="AZ555" i="181" s="1"/>
  <c r="AD555" i="181"/>
  <c r="AY555" i="181" s="1"/>
  <c r="AA555" i="181"/>
  <c r="AX555" i="181" s="1"/>
  <c r="Z555" i="181"/>
  <c r="AW555" i="181" s="1"/>
  <c r="Y555" i="181"/>
  <c r="AV555" i="181"/>
  <c r="V555" i="181"/>
  <c r="AN555" i="181" s="1"/>
  <c r="B555" i="181"/>
  <c r="AP554" i="181"/>
  <c r="AO554" i="181"/>
  <c r="AK554" i="181"/>
  <c r="AJ554" i="181"/>
  <c r="AI554" i="181"/>
  <c r="AF554" i="181"/>
  <c r="BA554" i="181" s="1"/>
  <c r="AE554" i="181"/>
  <c r="AZ554" i="181" s="1"/>
  <c r="AD554" i="181"/>
  <c r="AA554" i="181"/>
  <c r="AX554" i="181" s="1"/>
  <c r="Z554" i="181"/>
  <c r="Y554" i="181"/>
  <c r="AV554" i="181" s="1"/>
  <c r="V554" i="181"/>
  <c r="AN554" i="181" s="1"/>
  <c r="BD554" i="181"/>
  <c r="B554" i="181"/>
  <c r="AP553" i="181"/>
  <c r="AO553" i="181"/>
  <c r="AK553" i="181"/>
  <c r="AJ553" i="181"/>
  <c r="AI553" i="181"/>
  <c r="AF553" i="181"/>
  <c r="BA553" i="181"/>
  <c r="AE553" i="181"/>
  <c r="AZ553" i="181" s="1"/>
  <c r="AA553" i="181"/>
  <c r="AX553" i="181" s="1"/>
  <c r="Z553" i="181"/>
  <c r="AW553" i="181" s="1"/>
  <c r="Y553" i="181"/>
  <c r="AV553" i="181" s="1"/>
  <c r="B553" i="181"/>
  <c r="BD552" i="181"/>
  <c r="AP552" i="181"/>
  <c r="AO552" i="181"/>
  <c r="AN552" i="181"/>
  <c r="AK552" i="181"/>
  <c r="AJ552" i="181"/>
  <c r="AF552" i="181"/>
  <c r="BA552" i="181" s="1"/>
  <c r="AE552" i="181"/>
  <c r="AZ552" i="181" s="1"/>
  <c r="AD552" i="181"/>
  <c r="AA552" i="181"/>
  <c r="AX552" i="181" s="1"/>
  <c r="Z552" i="181"/>
  <c r="Y552" i="181"/>
  <c r="AV552" i="181" s="1"/>
  <c r="V552" i="181"/>
  <c r="B552" i="181"/>
  <c r="AP551" i="181"/>
  <c r="AO551" i="181"/>
  <c r="AK551" i="181"/>
  <c r="AJ551" i="181"/>
  <c r="AI551" i="181"/>
  <c r="AF551" i="181"/>
  <c r="BA551" i="181" s="1"/>
  <c r="AE551" i="181"/>
  <c r="AZ551" i="181" s="1"/>
  <c r="AA551" i="181"/>
  <c r="AX551" i="181" s="1"/>
  <c r="Z551" i="181"/>
  <c r="AW551" i="181" s="1"/>
  <c r="Y551" i="181"/>
  <c r="AV551" i="181"/>
  <c r="V551" i="181"/>
  <c r="AD551" i="181"/>
  <c r="AY551" i="181" s="1"/>
  <c r="B551" i="181"/>
  <c r="AP550" i="181"/>
  <c r="AO550" i="181"/>
  <c r="AQ550" i="181" s="1"/>
  <c r="AN550" i="181"/>
  <c r="AK550" i="181"/>
  <c r="AJ550" i="181"/>
  <c r="AF550" i="181"/>
  <c r="BA550" i="181" s="1"/>
  <c r="AE550" i="181"/>
  <c r="AZ550" i="181" s="1"/>
  <c r="AD550" i="181"/>
  <c r="AA550" i="181"/>
  <c r="AX550" i="181" s="1"/>
  <c r="Z550" i="181"/>
  <c r="AW550" i="181" s="1"/>
  <c r="V550" i="181"/>
  <c r="BD550" i="181"/>
  <c r="B550" i="181"/>
  <c r="BD549" i="181"/>
  <c r="AP549" i="181"/>
  <c r="AO549" i="181"/>
  <c r="AK549" i="181"/>
  <c r="AJ549" i="181"/>
  <c r="AI549" i="181"/>
  <c r="AF549" i="181"/>
  <c r="BA549" i="181" s="1"/>
  <c r="AE549" i="181"/>
  <c r="AZ549" i="181" s="1"/>
  <c r="AD549" i="181"/>
  <c r="AY549" i="181" s="1"/>
  <c r="AA549" i="181"/>
  <c r="AX549" i="181"/>
  <c r="Z549" i="181"/>
  <c r="AW549" i="181" s="1"/>
  <c r="Y549" i="181"/>
  <c r="AV549" i="181" s="1"/>
  <c r="V549" i="181"/>
  <c r="AN549" i="181" s="1"/>
  <c r="B549" i="181"/>
  <c r="BD548" i="181"/>
  <c r="AP548" i="181"/>
  <c r="AO548" i="181"/>
  <c r="AN548" i="181"/>
  <c r="AK548" i="181"/>
  <c r="AJ548" i="181"/>
  <c r="AF548" i="181"/>
  <c r="BA548" i="181" s="1"/>
  <c r="AE548" i="181"/>
  <c r="AZ548" i="181" s="1"/>
  <c r="AD548" i="181"/>
  <c r="AY548" i="181" s="1"/>
  <c r="AA548" i="181"/>
  <c r="AX548" i="181" s="1"/>
  <c r="Z548" i="181"/>
  <c r="AW548" i="181" s="1"/>
  <c r="Y548" i="181"/>
  <c r="AV548" i="181"/>
  <c r="V548" i="181"/>
  <c r="B548" i="181"/>
  <c r="AO547" i="181"/>
  <c r="AN547" i="181"/>
  <c r="AK547" i="181"/>
  <c r="AJ547" i="181"/>
  <c r="AI547" i="181"/>
  <c r="AE547" i="181"/>
  <c r="AZ547" i="181" s="1"/>
  <c r="AD547" i="181"/>
  <c r="AY547" i="181" s="1"/>
  <c r="AA547" i="181"/>
  <c r="AX547" i="181" s="1"/>
  <c r="Z547" i="181"/>
  <c r="AW547" i="181" s="1"/>
  <c r="Y547" i="181"/>
  <c r="AV547" i="181" s="1"/>
  <c r="V547" i="181"/>
  <c r="B547" i="181"/>
  <c r="AO546" i="181"/>
  <c r="AN546" i="181"/>
  <c r="AK546" i="181"/>
  <c r="AJ546" i="181"/>
  <c r="AI546" i="181"/>
  <c r="AF546" i="181"/>
  <c r="BA546" i="181"/>
  <c r="AE546" i="181"/>
  <c r="AD546" i="181"/>
  <c r="AY546" i="181" s="1"/>
  <c r="AA546" i="181"/>
  <c r="AX546" i="181" s="1"/>
  <c r="Z546" i="181"/>
  <c r="Y546" i="181"/>
  <c r="V546" i="181"/>
  <c r="AP546" i="181"/>
  <c r="BD546" i="181"/>
  <c r="B546" i="181"/>
  <c r="AP545" i="181"/>
  <c r="AO545" i="181"/>
  <c r="AK545" i="181"/>
  <c r="AJ545" i="181"/>
  <c r="AI545" i="181"/>
  <c r="AF545" i="181"/>
  <c r="BA545" i="181" s="1"/>
  <c r="AE545" i="181"/>
  <c r="AZ545" i="181" s="1"/>
  <c r="AA545" i="181"/>
  <c r="AX545" i="181" s="1"/>
  <c r="Z545" i="181"/>
  <c r="AW545" i="181" s="1"/>
  <c r="Y545" i="181"/>
  <c r="AV545" i="181" s="1"/>
  <c r="B545" i="181"/>
  <c r="BD544" i="181"/>
  <c r="AP544" i="181"/>
  <c r="AO544" i="181"/>
  <c r="AK544" i="181"/>
  <c r="AJ544" i="181"/>
  <c r="AI544" i="181"/>
  <c r="AF544" i="181"/>
  <c r="BA544" i="181" s="1"/>
  <c r="AE544" i="181"/>
  <c r="AD544" i="181"/>
  <c r="AY544" i="181" s="1"/>
  <c r="AA544" i="181"/>
  <c r="AX544" i="181"/>
  <c r="Z544" i="181"/>
  <c r="AW544" i="181" s="1"/>
  <c r="Y544" i="181"/>
  <c r="AV544" i="181" s="1"/>
  <c r="V544" i="181"/>
  <c r="B544" i="181"/>
  <c r="AP543" i="181"/>
  <c r="AO543" i="181"/>
  <c r="AK543" i="181"/>
  <c r="AJ543" i="181"/>
  <c r="AI543" i="181"/>
  <c r="AF543" i="181"/>
  <c r="BA543" i="181"/>
  <c r="AE543" i="181"/>
  <c r="AZ543" i="181" s="1"/>
  <c r="AA543" i="181"/>
  <c r="AX543" i="181"/>
  <c r="Z543" i="181"/>
  <c r="AW543" i="181" s="1"/>
  <c r="Y543" i="181"/>
  <c r="AV543" i="181" s="1"/>
  <c r="B543" i="181"/>
  <c r="AP542" i="181"/>
  <c r="AO542" i="181"/>
  <c r="AK542" i="181"/>
  <c r="AJ542" i="181"/>
  <c r="AI542" i="181"/>
  <c r="AF542" i="181"/>
  <c r="BA542" i="181" s="1"/>
  <c r="AE542" i="181"/>
  <c r="AZ542" i="181" s="1"/>
  <c r="AD542" i="181"/>
  <c r="AY542" i="181" s="1"/>
  <c r="AA542" i="181"/>
  <c r="AX542" i="181" s="1"/>
  <c r="Z542" i="181"/>
  <c r="AW542" i="181" s="1"/>
  <c r="Y542" i="181"/>
  <c r="AV542" i="181"/>
  <c r="V542" i="181"/>
  <c r="AN542" i="181" s="1"/>
  <c r="BD542" i="181"/>
  <c r="B542" i="181"/>
  <c r="BD541" i="181"/>
  <c r="AP541" i="181"/>
  <c r="AO541" i="181"/>
  <c r="AK541" i="181"/>
  <c r="AJ541" i="181"/>
  <c r="AI541" i="181"/>
  <c r="AF541" i="181"/>
  <c r="BA541" i="181" s="1"/>
  <c r="AE541" i="181"/>
  <c r="AZ541" i="181" s="1"/>
  <c r="AD541" i="181"/>
  <c r="AA541" i="181"/>
  <c r="AX541" i="181"/>
  <c r="Z541" i="181"/>
  <c r="AW541" i="181" s="1"/>
  <c r="Y541" i="181"/>
  <c r="AV541" i="181" s="1"/>
  <c r="V541" i="181"/>
  <c r="AN541" i="181" s="1"/>
  <c r="B541" i="181"/>
  <c r="BD540" i="181"/>
  <c r="AP540" i="181"/>
  <c r="AO540" i="181"/>
  <c r="AK540" i="181"/>
  <c r="AJ540" i="181"/>
  <c r="AI540" i="181"/>
  <c r="AF540" i="181"/>
  <c r="BA540" i="181"/>
  <c r="AE540" i="181"/>
  <c r="AZ540" i="181" s="1"/>
  <c r="AD540" i="181"/>
  <c r="AY540" i="181" s="1"/>
  <c r="AA540" i="181"/>
  <c r="AX540" i="181" s="1"/>
  <c r="Z540" i="181"/>
  <c r="AW540" i="181" s="1"/>
  <c r="Y540" i="181"/>
  <c r="AV540" i="181" s="1"/>
  <c r="V540" i="181"/>
  <c r="AN540" i="181"/>
  <c r="AQ540" i="181" s="1"/>
  <c r="B540" i="181"/>
  <c r="BD539" i="181"/>
  <c r="AP539" i="181"/>
  <c r="AO539" i="181"/>
  <c r="AK539" i="181"/>
  <c r="AJ539" i="181"/>
  <c r="AI539" i="181"/>
  <c r="AF539" i="181"/>
  <c r="BA539" i="181" s="1"/>
  <c r="AE539" i="181"/>
  <c r="AD539" i="181"/>
  <c r="AA539" i="181"/>
  <c r="AX539" i="181" s="1"/>
  <c r="Z539" i="181"/>
  <c r="AW539" i="181"/>
  <c r="Y539" i="181"/>
  <c r="V539" i="181"/>
  <c r="AN539" i="181" s="1"/>
  <c r="AQ539" i="181" s="1"/>
  <c r="AR539" i="181" s="1"/>
  <c r="B539" i="181"/>
  <c r="AP538" i="181"/>
  <c r="AO538" i="181"/>
  <c r="AK538" i="181"/>
  <c r="AJ538" i="181"/>
  <c r="AI538" i="181"/>
  <c r="AF538" i="181"/>
  <c r="BA538" i="181" s="1"/>
  <c r="AE538" i="181"/>
  <c r="AD538" i="181"/>
  <c r="AY538" i="181" s="1"/>
  <c r="AA538" i="181"/>
  <c r="AX538" i="181" s="1"/>
  <c r="Z538" i="181"/>
  <c r="AW538" i="181"/>
  <c r="Y538" i="181"/>
  <c r="AV538" i="181" s="1"/>
  <c r="BD538" i="181"/>
  <c r="B538" i="181"/>
  <c r="AP537" i="181"/>
  <c r="AO537" i="181"/>
  <c r="AN537" i="181"/>
  <c r="AK537" i="181"/>
  <c r="AJ537" i="181"/>
  <c r="AF537" i="181"/>
  <c r="BA537" i="181" s="1"/>
  <c r="AE537" i="181"/>
  <c r="AZ537" i="181" s="1"/>
  <c r="AD537" i="181"/>
  <c r="AA537" i="181"/>
  <c r="AX537" i="181" s="1"/>
  <c r="Z537" i="181"/>
  <c r="AW537" i="181"/>
  <c r="B537" i="181"/>
  <c r="BD536" i="181"/>
  <c r="AP536" i="181"/>
  <c r="AO536" i="181"/>
  <c r="AN536" i="181"/>
  <c r="AK536" i="181"/>
  <c r="AJ536" i="181"/>
  <c r="AF536" i="181"/>
  <c r="BA536" i="181" s="1"/>
  <c r="AE536" i="181"/>
  <c r="AZ536" i="181" s="1"/>
  <c r="AD536" i="181"/>
  <c r="AY536" i="181" s="1"/>
  <c r="AA536" i="181"/>
  <c r="AX536" i="181" s="1"/>
  <c r="Z536" i="181"/>
  <c r="AW536" i="181" s="1"/>
  <c r="Y536" i="181"/>
  <c r="V536" i="181"/>
  <c r="B536" i="181"/>
  <c r="AP535" i="181"/>
  <c r="AO535" i="181"/>
  <c r="AN535" i="181"/>
  <c r="AK535" i="181"/>
  <c r="AJ535" i="181"/>
  <c r="AF535" i="181"/>
  <c r="BA535" i="181" s="1"/>
  <c r="AE535" i="181"/>
  <c r="AD535" i="181"/>
  <c r="AY535" i="181" s="1"/>
  <c r="AA535" i="181"/>
  <c r="AX535" i="181" s="1"/>
  <c r="Z535" i="181"/>
  <c r="AW535" i="181" s="1"/>
  <c r="V535" i="181"/>
  <c r="AI535" i="181" s="1"/>
  <c r="B535" i="181"/>
  <c r="AP534" i="181"/>
  <c r="AO534" i="181"/>
  <c r="AN534" i="181"/>
  <c r="AK534" i="181"/>
  <c r="AJ534" i="181"/>
  <c r="AF534" i="181"/>
  <c r="BA534" i="181" s="1"/>
  <c r="AE534" i="181"/>
  <c r="AD534" i="181"/>
  <c r="AY534" i="181" s="1"/>
  <c r="AA534" i="181"/>
  <c r="AX534" i="181" s="1"/>
  <c r="Z534" i="181"/>
  <c r="AW534" i="181" s="1"/>
  <c r="BD534" i="181"/>
  <c r="B534" i="181"/>
  <c r="AP533" i="181"/>
  <c r="AO533" i="181"/>
  <c r="AN533" i="181"/>
  <c r="AK533" i="181"/>
  <c r="AJ533" i="181"/>
  <c r="AF533" i="181"/>
  <c r="BA533" i="181" s="1"/>
  <c r="AE533" i="181"/>
  <c r="AD533" i="181"/>
  <c r="AY533" i="181" s="1"/>
  <c r="AA533" i="181"/>
  <c r="AX533" i="181" s="1"/>
  <c r="Z533" i="181"/>
  <c r="AW533" i="181" s="1"/>
  <c r="Y533" i="181"/>
  <c r="AV533" i="181"/>
  <c r="B533" i="181"/>
  <c r="BD532" i="181"/>
  <c r="AP532" i="181"/>
  <c r="AO532" i="181"/>
  <c r="AN532" i="181"/>
  <c r="AK532" i="181"/>
  <c r="AJ532" i="181"/>
  <c r="AF532" i="181"/>
  <c r="BA532" i="181" s="1"/>
  <c r="AE532" i="181"/>
  <c r="AZ532" i="181" s="1"/>
  <c r="AD532" i="181"/>
  <c r="AA532" i="181"/>
  <c r="AX532" i="181" s="1"/>
  <c r="Z532" i="181"/>
  <c r="AW532" i="181" s="1"/>
  <c r="Y532" i="181"/>
  <c r="AV532" i="181"/>
  <c r="V532" i="181"/>
  <c r="AI532" i="181" s="1"/>
  <c r="B532" i="181"/>
  <c r="AP531" i="181"/>
  <c r="AO531" i="181"/>
  <c r="AN531" i="181"/>
  <c r="AQ531" i="181" s="1"/>
  <c r="AK531" i="181"/>
  <c r="AJ531" i="181"/>
  <c r="AF531" i="181"/>
  <c r="BA531" i="181" s="1"/>
  <c r="AE531" i="181"/>
  <c r="AZ531" i="181" s="1"/>
  <c r="AD531" i="181"/>
  <c r="AA531" i="181"/>
  <c r="AX531" i="181" s="1"/>
  <c r="Z531" i="181"/>
  <c r="AW531" i="181"/>
  <c r="B531" i="181"/>
  <c r="AP530" i="181"/>
  <c r="AO530" i="181"/>
  <c r="AN530" i="181"/>
  <c r="AK530" i="181"/>
  <c r="AJ530" i="181"/>
  <c r="AF530" i="181"/>
  <c r="BA530" i="181"/>
  <c r="AE530" i="181"/>
  <c r="AZ530" i="181" s="1"/>
  <c r="AD530" i="181"/>
  <c r="AY530" i="181" s="1"/>
  <c r="AA530" i="181"/>
  <c r="AX530" i="181" s="1"/>
  <c r="Z530" i="181"/>
  <c r="AW530" i="181" s="1"/>
  <c r="Y530" i="181"/>
  <c r="AV530" i="181"/>
  <c r="V530" i="181"/>
  <c r="BD530" i="181"/>
  <c r="B530" i="181"/>
  <c r="AP529" i="181"/>
  <c r="AO529" i="181"/>
  <c r="AN529" i="181"/>
  <c r="AK529" i="181"/>
  <c r="AJ529" i="181"/>
  <c r="AF529" i="181"/>
  <c r="BA529" i="181" s="1"/>
  <c r="AE529" i="181"/>
  <c r="AD529" i="181"/>
  <c r="AA529" i="181"/>
  <c r="AX529" i="181" s="1"/>
  <c r="Z529" i="181"/>
  <c r="AW529" i="181" s="1"/>
  <c r="B529" i="181"/>
  <c r="BD528" i="181"/>
  <c r="AP528" i="181"/>
  <c r="AO528" i="181"/>
  <c r="AN528" i="181"/>
  <c r="AK528" i="181"/>
  <c r="AJ528" i="181"/>
  <c r="AF528" i="181"/>
  <c r="BA528" i="181" s="1"/>
  <c r="AE528" i="181"/>
  <c r="AZ528" i="181" s="1"/>
  <c r="AD528" i="181"/>
  <c r="AY528" i="181" s="1"/>
  <c r="AA528" i="181"/>
  <c r="AX528" i="181" s="1"/>
  <c r="Z528" i="181"/>
  <c r="AW528" i="181" s="1"/>
  <c r="Y528" i="181"/>
  <c r="AV528" i="181" s="1"/>
  <c r="V528" i="181"/>
  <c r="B528" i="181"/>
  <c r="AP527" i="181"/>
  <c r="AO527" i="181"/>
  <c r="AN527" i="181"/>
  <c r="AK527" i="181"/>
  <c r="AJ527" i="181"/>
  <c r="AF527" i="181"/>
  <c r="BA527" i="181" s="1"/>
  <c r="AE527" i="181"/>
  <c r="AZ527" i="181" s="1"/>
  <c r="AD527" i="181"/>
  <c r="AY527" i="181" s="1"/>
  <c r="AA527" i="181"/>
  <c r="AX527" i="181" s="1"/>
  <c r="Z527" i="181"/>
  <c r="AW527" i="181" s="1"/>
  <c r="V527" i="181"/>
  <c r="B527" i="181"/>
  <c r="BD526" i="181"/>
  <c r="AP526" i="181"/>
  <c r="AO526" i="181"/>
  <c r="AN526" i="181"/>
  <c r="AK526" i="181"/>
  <c r="AJ526" i="181"/>
  <c r="AF526" i="181"/>
  <c r="BA526" i="181"/>
  <c r="AE526" i="181"/>
  <c r="AZ526" i="181" s="1"/>
  <c r="AD526" i="181"/>
  <c r="AA526" i="181"/>
  <c r="AX526" i="181" s="1"/>
  <c r="Z526" i="181"/>
  <c r="Y526" i="181"/>
  <c r="AV526" i="181" s="1"/>
  <c r="V526" i="181"/>
  <c r="B526" i="181"/>
  <c r="BD525" i="181"/>
  <c r="BA525" i="181"/>
  <c r="AP525" i="181"/>
  <c r="AO525" i="181"/>
  <c r="AN525" i="181"/>
  <c r="AK525" i="181"/>
  <c r="AJ525" i="181"/>
  <c r="AF525" i="181"/>
  <c r="AE525" i="181"/>
  <c r="AD525" i="181"/>
  <c r="AA525" i="181"/>
  <c r="AX525" i="181" s="1"/>
  <c r="Z525" i="181"/>
  <c r="AW525" i="181" s="1"/>
  <c r="B525" i="181"/>
  <c r="AP524" i="181"/>
  <c r="AO524" i="181"/>
  <c r="AN524" i="181"/>
  <c r="AK524" i="181"/>
  <c r="AJ524" i="181"/>
  <c r="AF524" i="181"/>
  <c r="BA524" i="181" s="1"/>
  <c r="AE524" i="181"/>
  <c r="AZ524" i="181"/>
  <c r="AD524" i="181"/>
  <c r="AA524" i="181"/>
  <c r="AX524" i="181" s="1"/>
  <c r="Z524" i="181"/>
  <c r="AW524" i="181" s="1"/>
  <c r="Y524" i="181"/>
  <c r="AV524" i="181" s="1"/>
  <c r="V524" i="181"/>
  <c r="B524" i="181"/>
  <c r="AP523" i="181"/>
  <c r="AO523" i="181"/>
  <c r="AN523" i="181"/>
  <c r="AJ523" i="181"/>
  <c r="AI523" i="181"/>
  <c r="AF523" i="181"/>
  <c r="BA523" i="181" s="1"/>
  <c r="AE523" i="181"/>
  <c r="AZ523" i="181" s="1"/>
  <c r="AD523" i="181"/>
  <c r="AY523" i="181" s="1"/>
  <c r="Z523" i="181"/>
  <c r="AW523" i="181" s="1"/>
  <c r="Y523" i="181"/>
  <c r="AV523" i="181"/>
  <c r="V523" i="181"/>
  <c r="B523" i="181"/>
  <c r="BD522" i="181"/>
  <c r="AP522" i="181"/>
  <c r="AO522" i="181"/>
  <c r="AQ522" i="181" s="1"/>
  <c r="AR522" i="181" s="1"/>
  <c r="AN522" i="181"/>
  <c r="AJ522" i="181"/>
  <c r="AI522" i="181"/>
  <c r="AF522" i="181"/>
  <c r="BA522" i="181"/>
  <c r="AE522" i="181"/>
  <c r="AZ522" i="181" s="1"/>
  <c r="AD522" i="181"/>
  <c r="AY522" i="181" s="1"/>
  <c r="AA522" i="181"/>
  <c r="Z522" i="181"/>
  <c r="AW522" i="181" s="1"/>
  <c r="Y522" i="181"/>
  <c r="AV522" i="181" s="1"/>
  <c r="V522" i="181"/>
  <c r="AK522" i="181" s="1"/>
  <c r="B522" i="181"/>
  <c r="AP521" i="181"/>
  <c r="AO521" i="181"/>
  <c r="AN521" i="181"/>
  <c r="AJ521" i="181"/>
  <c r="AI521" i="181"/>
  <c r="AF521" i="181"/>
  <c r="BA521" i="181" s="1"/>
  <c r="AE521" i="181"/>
  <c r="AZ521" i="181" s="1"/>
  <c r="AD521" i="181"/>
  <c r="Z521" i="181"/>
  <c r="AW521" i="181" s="1"/>
  <c r="Y521" i="181"/>
  <c r="AV521" i="181"/>
  <c r="B521" i="181"/>
  <c r="AP520" i="181"/>
  <c r="AO520" i="181"/>
  <c r="AN520" i="181"/>
  <c r="AJ520" i="181"/>
  <c r="AI520" i="181"/>
  <c r="AF520" i="181"/>
  <c r="BA520" i="181"/>
  <c r="AE520" i="181"/>
  <c r="AD520" i="181"/>
  <c r="AY520" i="181" s="1"/>
  <c r="Z520" i="181"/>
  <c r="AW520" i="181" s="1"/>
  <c r="Y520" i="181"/>
  <c r="AV520" i="181" s="1"/>
  <c r="V520" i="181"/>
  <c r="B520" i="181"/>
  <c r="AP519" i="181"/>
  <c r="AO519" i="181"/>
  <c r="AN519" i="181"/>
  <c r="AQ519" i="181" s="1"/>
  <c r="AJ519" i="181"/>
  <c r="AI519" i="181"/>
  <c r="AF519" i="181"/>
  <c r="BA519" i="181"/>
  <c r="AE519" i="181"/>
  <c r="AZ519" i="181" s="1"/>
  <c r="AD519" i="181"/>
  <c r="AY519" i="181" s="1"/>
  <c r="Z519" i="181"/>
  <c r="AW519" i="181" s="1"/>
  <c r="Y519" i="181"/>
  <c r="AV519" i="181" s="1"/>
  <c r="V519" i="181"/>
  <c r="B519" i="181"/>
  <c r="BD518" i="181"/>
  <c r="AP518" i="181"/>
  <c r="AO518" i="181"/>
  <c r="AN518" i="181"/>
  <c r="AJ518" i="181"/>
  <c r="AI518" i="181"/>
  <c r="AF518" i="181"/>
  <c r="BA518" i="181"/>
  <c r="AE518" i="181"/>
  <c r="AZ518" i="181" s="1"/>
  <c r="AD518" i="181"/>
  <c r="AA518" i="181"/>
  <c r="AX518" i="181" s="1"/>
  <c r="Z518" i="181"/>
  <c r="AW518" i="181" s="1"/>
  <c r="Y518" i="181"/>
  <c r="V518" i="181"/>
  <c r="AK518" i="181"/>
  <c r="B518" i="181"/>
  <c r="BD517" i="181"/>
  <c r="AP517" i="181"/>
  <c r="AO517" i="181"/>
  <c r="AN517" i="181"/>
  <c r="AJ517" i="181"/>
  <c r="AI517" i="181"/>
  <c r="AF517" i="181"/>
  <c r="BA517" i="181" s="1"/>
  <c r="AE517" i="181"/>
  <c r="AZ517" i="181" s="1"/>
  <c r="AD517" i="181"/>
  <c r="AA517" i="181"/>
  <c r="AX517" i="181"/>
  <c r="Z517" i="181"/>
  <c r="AW517" i="181" s="1"/>
  <c r="Y517" i="181"/>
  <c r="AV517" i="181" s="1"/>
  <c r="B517" i="181"/>
  <c r="AP516" i="181"/>
  <c r="AO516" i="181"/>
  <c r="AN516" i="181"/>
  <c r="AJ516" i="181"/>
  <c r="AI516" i="181"/>
  <c r="AF516" i="181"/>
  <c r="BA516" i="181"/>
  <c r="AE516" i="181"/>
  <c r="AD516" i="181"/>
  <c r="Z516" i="181"/>
  <c r="AW516" i="181" s="1"/>
  <c r="Y516" i="181"/>
  <c r="AV516" i="181"/>
  <c r="V516" i="181"/>
  <c r="B516" i="181"/>
  <c r="AP515" i="181"/>
  <c r="AO515" i="181"/>
  <c r="AQ515" i="181" s="1"/>
  <c r="AN515" i="181"/>
  <c r="AJ515" i="181"/>
  <c r="AI515" i="181"/>
  <c r="AF515" i="181"/>
  <c r="BA515" i="181" s="1"/>
  <c r="AE515" i="181"/>
  <c r="AZ515" i="181" s="1"/>
  <c r="AD515" i="181"/>
  <c r="AY515" i="181" s="1"/>
  <c r="Z515" i="181"/>
  <c r="AW515" i="181"/>
  <c r="Y515" i="181"/>
  <c r="AV515" i="181" s="1"/>
  <c r="V515" i="181"/>
  <c r="B515" i="181"/>
  <c r="BD514" i="181"/>
  <c r="AP514" i="181"/>
  <c r="AO514" i="181"/>
  <c r="AN514" i="181"/>
  <c r="AQ514" i="181" s="1"/>
  <c r="AJ514" i="181"/>
  <c r="AI514" i="181"/>
  <c r="AF514" i="181"/>
  <c r="AE514" i="181"/>
  <c r="AZ514" i="181" s="1"/>
  <c r="AD514" i="181"/>
  <c r="AY514" i="181" s="1"/>
  <c r="AA514" i="181"/>
  <c r="AX514" i="181"/>
  <c r="Z514" i="181"/>
  <c r="AW514" i="181" s="1"/>
  <c r="Y514" i="181"/>
  <c r="AV514" i="181" s="1"/>
  <c r="V514" i="181"/>
  <c r="B514" i="181"/>
  <c r="AP513" i="181"/>
  <c r="AO513" i="181"/>
  <c r="AN513" i="181"/>
  <c r="AJ513" i="181"/>
  <c r="AI513" i="181"/>
  <c r="AF513" i="181"/>
  <c r="BA513" i="181" s="1"/>
  <c r="AE513" i="181"/>
  <c r="AZ513" i="181" s="1"/>
  <c r="AD513" i="181"/>
  <c r="AY513" i="181" s="1"/>
  <c r="Z513" i="181"/>
  <c r="AW513" i="181" s="1"/>
  <c r="Y513" i="181"/>
  <c r="AV513" i="181" s="1"/>
  <c r="B513" i="181"/>
  <c r="AP512" i="181"/>
  <c r="AO512" i="181"/>
  <c r="AN512" i="181"/>
  <c r="AQ512" i="181" s="1"/>
  <c r="AJ512" i="181"/>
  <c r="AI512" i="181"/>
  <c r="AF512" i="181"/>
  <c r="BA512" i="181" s="1"/>
  <c r="AE512" i="181"/>
  <c r="AZ512" i="181" s="1"/>
  <c r="AD512" i="181"/>
  <c r="AY512" i="181" s="1"/>
  <c r="Z512" i="181"/>
  <c r="AW512" i="181" s="1"/>
  <c r="Y512" i="181"/>
  <c r="AV512" i="181"/>
  <c r="V512" i="181"/>
  <c r="B512" i="181"/>
  <c r="AP511" i="181"/>
  <c r="AO511" i="181"/>
  <c r="AN511" i="181"/>
  <c r="AJ511" i="181"/>
  <c r="AI511" i="181"/>
  <c r="AF511" i="181"/>
  <c r="BA511" i="181" s="1"/>
  <c r="AE511" i="181"/>
  <c r="AZ511" i="181" s="1"/>
  <c r="AD511" i="181"/>
  <c r="Z511" i="181"/>
  <c r="AW511" i="181" s="1"/>
  <c r="Y511" i="181"/>
  <c r="AV511" i="181" s="1"/>
  <c r="B511" i="181"/>
  <c r="BD510" i="181"/>
  <c r="AP510" i="181"/>
  <c r="AO510" i="181"/>
  <c r="AN510" i="181"/>
  <c r="AJ510" i="181"/>
  <c r="AI510" i="181"/>
  <c r="AF510" i="181"/>
  <c r="BA510" i="181" s="1"/>
  <c r="AE510" i="181"/>
  <c r="AZ510" i="181" s="1"/>
  <c r="AD510" i="181"/>
  <c r="AA510" i="181"/>
  <c r="AX510" i="181" s="1"/>
  <c r="Z510" i="181"/>
  <c r="AW510" i="181" s="1"/>
  <c r="Y510" i="181"/>
  <c r="AV510" i="181"/>
  <c r="V510" i="181"/>
  <c r="AK510" i="181" s="1"/>
  <c r="B510" i="181"/>
  <c r="BD509" i="181"/>
  <c r="AP509" i="181"/>
  <c r="AO509" i="181"/>
  <c r="AN509" i="181"/>
  <c r="AQ509" i="181" s="1"/>
  <c r="AJ509" i="181"/>
  <c r="AI509" i="181"/>
  <c r="AF509" i="181"/>
  <c r="BA509" i="181" s="1"/>
  <c r="AE509" i="181"/>
  <c r="AZ509" i="181" s="1"/>
  <c r="AD509" i="181"/>
  <c r="AY509" i="181" s="1"/>
  <c r="AA509" i="181"/>
  <c r="AX509" i="181" s="1"/>
  <c r="Z509" i="181"/>
  <c r="AW509" i="181"/>
  <c r="Y509" i="181"/>
  <c r="AV509" i="181" s="1"/>
  <c r="B509" i="181"/>
  <c r="AP508" i="181"/>
  <c r="AO508" i="181"/>
  <c r="AN508" i="181"/>
  <c r="AJ508" i="181"/>
  <c r="AI508" i="181"/>
  <c r="AF508" i="181"/>
  <c r="BA508" i="181"/>
  <c r="AE508" i="181"/>
  <c r="AZ508" i="181" s="1"/>
  <c r="AD508" i="181"/>
  <c r="AY508" i="181" s="1"/>
  <c r="Z508" i="181"/>
  <c r="AW508" i="181" s="1"/>
  <c r="Y508" i="181"/>
  <c r="AV508" i="181" s="1"/>
  <c r="V508" i="181"/>
  <c r="B508" i="181"/>
  <c r="AP507" i="181"/>
  <c r="AO507" i="181"/>
  <c r="AN507" i="181"/>
  <c r="AJ507" i="181"/>
  <c r="AI507" i="181"/>
  <c r="AF507" i="181"/>
  <c r="BA507" i="181" s="1"/>
  <c r="AE507" i="181"/>
  <c r="AZ507" i="181" s="1"/>
  <c r="AD507" i="181"/>
  <c r="AY507" i="181" s="1"/>
  <c r="Z507" i="181"/>
  <c r="AW507" i="181" s="1"/>
  <c r="Y507" i="181"/>
  <c r="AV507" i="181" s="1"/>
  <c r="B507" i="181"/>
  <c r="BD506" i="181"/>
  <c r="AP506" i="181"/>
  <c r="AO506" i="181"/>
  <c r="AN506" i="181"/>
  <c r="AJ506" i="181"/>
  <c r="AI506" i="181"/>
  <c r="AF506" i="181"/>
  <c r="BA506" i="181" s="1"/>
  <c r="AE506" i="181"/>
  <c r="AZ506" i="181" s="1"/>
  <c r="AD506" i="181"/>
  <c r="AY506" i="181"/>
  <c r="AA506" i="181"/>
  <c r="AX506" i="181"/>
  <c r="Z506" i="181"/>
  <c r="Y506" i="181"/>
  <c r="AV506" i="181" s="1"/>
  <c r="B506" i="181"/>
  <c r="AP505" i="181"/>
  <c r="AO505" i="181"/>
  <c r="AN505" i="181"/>
  <c r="AJ505" i="181"/>
  <c r="AI505" i="181"/>
  <c r="AF505" i="181"/>
  <c r="BA505" i="181" s="1"/>
  <c r="AE505" i="181"/>
  <c r="AD505" i="181"/>
  <c r="Z505" i="181"/>
  <c r="AW505" i="181" s="1"/>
  <c r="Y505" i="181"/>
  <c r="AV505" i="181" s="1"/>
  <c r="B505" i="181"/>
  <c r="AP504" i="181"/>
  <c r="AO504" i="181"/>
  <c r="AN504" i="181"/>
  <c r="AJ504" i="181"/>
  <c r="AI504" i="181"/>
  <c r="AF504" i="181"/>
  <c r="BA504" i="181" s="1"/>
  <c r="AE504" i="181"/>
  <c r="AZ504" i="181" s="1"/>
  <c r="AD504" i="181"/>
  <c r="Z504" i="181"/>
  <c r="AW504" i="181" s="1"/>
  <c r="Y504" i="181"/>
  <c r="AV504" i="181" s="1"/>
  <c r="V504" i="181"/>
  <c r="B504" i="181"/>
  <c r="AP503" i="181"/>
  <c r="AO503" i="181"/>
  <c r="AN503" i="181"/>
  <c r="AJ503" i="181"/>
  <c r="AI503" i="181"/>
  <c r="AF503" i="181"/>
  <c r="BA503" i="181" s="1"/>
  <c r="AE503" i="181"/>
  <c r="AD503" i="181"/>
  <c r="Z503" i="181"/>
  <c r="AW503" i="181"/>
  <c r="Y503" i="181"/>
  <c r="AV503" i="181" s="1"/>
  <c r="B503" i="181"/>
  <c r="BD502" i="181"/>
  <c r="AP502" i="181"/>
  <c r="AO502" i="181"/>
  <c r="AN502" i="181"/>
  <c r="AJ502" i="181"/>
  <c r="AI502" i="181"/>
  <c r="AF502" i="181"/>
  <c r="BA502" i="181" s="1"/>
  <c r="AE502" i="181"/>
  <c r="AD502" i="181"/>
  <c r="AA502" i="181"/>
  <c r="AX502" i="181" s="1"/>
  <c r="Z502" i="181"/>
  <c r="AW502" i="181"/>
  <c r="Y502" i="181"/>
  <c r="AV502" i="181"/>
  <c r="B502" i="181"/>
  <c r="BD501" i="181"/>
  <c r="AP501" i="181"/>
  <c r="AO501" i="181"/>
  <c r="AN501" i="181"/>
  <c r="AJ501" i="181"/>
  <c r="AI501" i="181"/>
  <c r="AF501" i="181"/>
  <c r="BA501" i="181" s="1"/>
  <c r="AE501" i="181"/>
  <c r="AD501" i="181"/>
  <c r="AA501" i="181"/>
  <c r="AX501" i="181" s="1"/>
  <c r="Z501" i="181"/>
  <c r="AW501" i="181" s="1"/>
  <c r="Y501" i="181"/>
  <c r="AV501" i="181" s="1"/>
  <c r="B501" i="181"/>
  <c r="AP500" i="181"/>
  <c r="AO500" i="181"/>
  <c r="AN500" i="181"/>
  <c r="AJ500" i="181"/>
  <c r="AI500" i="181"/>
  <c r="AF500" i="181"/>
  <c r="BA500" i="181"/>
  <c r="AE500" i="181"/>
  <c r="AD500" i="181"/>
  <c r="AY500" i="181" s="1"/>
  <c r="Z500" i="181"/>
  <c r="AW500" i="181" s="1"/>
  <c r="Y500" i="181"/>
  <c r="AV500" i="181" s="1"/>
  <c r="B500" i="181"/>
  <c r="AP499" i="181"/>
  <c r="AO499" i="181"/>
  <c r="AN499" i="181"/>
  <c r="AJ499" i="181"/>
  <c r="AI499" i="181"/>
  <c r="AF499" i="181"/>
  <c r="BA499" i="181" s="1"/>
  <c r="AE499" i="181"/>
  <c r="AD499" i="181"/>
  <c r="AY499" i="181" s="1"/>
  <c r="Z499" i="181"/>
  <c r="AW499" i="181"/>
  <c r="Y499" i="181"/>
  <c r="AV499" i="181" s="1"/>
  <c r="BD499" i="181"/>
  <c r="B499" i="181"/>
  <c r="BD498" i="181"/>
  <c r="AV498" i="181"/>
  <c r="AP498" i="181"/>
  <c r="AO498" i="181"/>
  <c r="AN498" i="181"/>
  <c r="AJ498" i="181"/>
  <c r="AI498" i="181"/>
  <c r="AF498" i="181"/>
  <c r="AE498" i="181"/>
  <c r="AZ498" i="181" s="1"/>
  <c r="AD498" i="181"/>
  <c r="AY498" i="181" s="1"/>
  <c r="AA498" i="181"/>
  <c r="AX498" i="181"/>
  <c r="Z498" i="181"/>
  <c r="AW498" i="181" s="1"/>
  <c r="Y498" i="181"/>
  <c r="B498" i="181"/>
  <c r="AP497" i="181"/>
  <c r="AO497" i="181"/>
  <c r="AN497" i="181"/>
  <c r="AJ497" i="181"/>
  <c r="AI497" i="181"/>
  <c r="AF497" i="181"/>
  <c r="AE497" i="181"/>
  <c r="AZ497" i="181" s="1"/>
  <c r="AD497" i="181"/>
  <c r="Z497" i="181"/>
  <c r="AW497" i="181"/>
  <c r="Y497" i="181"/>
  <c r="AV497" i="181" s="1"/>
  <c r="B497" i="181"/>
  <c r="AO496" i="181"/>
  <c r="AN496" i="181"/>
  <c r="AK496" i="181"/>
  <c r="AJ496" i="181"/>
  <c r="AI496" i="181"/>
  <c r="AE496" i="181"/>
  <c r="AZ496" i="181" s="1"/>
  <c r="AD496" i="181"/>
  <c r="AY496" i="181" s="1"/>
  <c r="AA496" i="181"/>
  <c r="AX496" i="181" s="1"/>
  <c r="Z496" i="181"/>
  <c r="AW496" i="181" s="1"/>
  <c r="Y496" i="181"/>
  <c r="AV496" i="181" s="1"/>
  <c r="B496" i="181"/>
  <c r="AO495" i="181"/>
  <c r="AN495" i="181"/>
  <c r="AK495" i="181"/>
  <c r="AJ495" i="181"/>
  <c r="AI495" i="181"/>
  <c r="AE495" i="181"/>
  <c r="AD495" i="181"/>
  <c r="AY495" i="181" s="1"/>
  <c r="AA495" i="181"/>
  <c r="AX495" i="181" s="1"/>
  <c r="Z495" i="181"/>
  <c r="AW495" i="181" s="1"/>
  <c r="Y495" i="181"/>
  <c r="AV495" i="181"/>
  <c r="B495" i="181"/>
  <c r="BD494" i="181"/>
  <c r="AO494" i="181"/>
  <c r="AN494" i="181"/>
  <c r="AK494" i="181"/>
  <c r="AJ494" i="181"/>
  <c r="AI494" i="181"/>
  <c r="AE494" i="181"/>
  <c r="AZ494" i="181" s="1"/>
  <c r="AD494" i="181"/>
  <c r="AY494" i="181" s="1"/>
  <c r="AA494" i="181"/>
  <c r="AX494" i="181" s="1"/>
  <c r="Z494" i="181"/>
  <c r="AW494" i="181" s="1"/>
  <c r="Y494" i="181"/>
  <c r="AV494" i="181" s="1"/>
  <c r="B494" i="181"/>
  <c r="AO493" i="181"/>
  <c r="AN493" i="181"/>
  <c r="AK493" i="181"/>
  <c r="AJ493" i="181"/>
  <c r="AI493" i="181"/>
  <c r="AE493" i="181"/>
  <c r="AZ493" i="181" s="1"/>
  <c r="AD493" i="181"/>
  <c r="AY493" i="181" s="1"/>
  <c r="AA493" i="181"/>
  <c r="AX493" i="181" s="1"/>
  <c r="Z493" i="181"/>
  <c r="AW493" i="181"/>
  <c r="Y493" i="181"/>
  <c r="AV493" i="181" s="1"/>
  <c r="B493" i="181"/>
  <c r="AO492" i="181"/>
  <c r="AN492" i="181"/>
  <c r="AK492" i="181"/>
  <c r="AJ492" i="181"/>
  <c r="AI492" i="181"/>
  <c r="AE492" i="181"/>
  <c r="AZ492" i="181" s="1"/>
  <c r="AD492" i="181"/>
  <c r="AY492" i="181" s="1"/>
  <c r="AA492" i="181"/>
  <c r="AX492" i="181" s="1"/>
  <c r="Z492" i="181"/>
  <c r="AW492" i="181" s="1"/>
  <c r="Y492" i="181"/>
  <c r="AV492" i="181" s="1"/>
  <c r="B492" i="181"/>
  <c r="BD491" i="181"/>
  <c r="AO491" i="181"/>
  <c r="AN491" i="181"/>
  <c r="AK491" i="181"/>
  <c r="AJ491" i="181"/>
  <c r="AI491" i="181"/>
  <c r="AE491" i="181"/>
  <c r="AD491" i="181"/>
  <c r="AY491" i="181" s="1"/>
  <c r="AA491" i="181"/>
  <c r="AX491" i="181" s="1"/>
  <c r="Z491" i="181"/>
  <c r="AW491" i="181"/>
  <c r="Y491" i="181"/>
  <c r="AV491" i="181" s="1"/>
  <c r="B491" i="181"/>
  <c r="BD490" i="181"/>
  <c r="AO490" i="181"/>
  <c r="AN490" i="181"/>
  <c r="AK490" i="181"/>
  <c r="AJ490" i="181"/>
  <c r="AI490" i="181"/>
  <c r="AE490" i="181"/>
  <c r="AZ490" i="181" s="1"/>
  <c r="AD490" i="181"/>
  <c r="AY490" i="181" s="1"/>
  <c r="AA490" i="181"/>
  <c r="AX490" i="181" s="1"/>
  <c r="Z490" i="181"/>
  <c r="AW490" i="181" s="1"/>
  <c r="Y490" i="181"/>
  <c r="AV490" i="181" s="1"/>
  <c r="B490" i="181"/>
  <c r="AP489" i="181"/>
  <c r="AO489" i="181"/>
  <c r="AN489" i="181"/>
  <c r="AK489" i="181"/>
  <c r="AJ489" i="181"/>
  <c r="AF489" i="181"/>
  <c r="BA489" i="181" s="1"/>
  <c r="AE489" i="181"/>
  <c r="AD489" i="181"/>
  <c r="AY489" i="181" s="1"/>
  <c r="AA489" i="181"/>
  <c r="AX489" i="181" s="1"/>
  <c r="Z489" i="181"/>
  <c r="AW489" i="181"/>
  <c r="B489" i="181"/>
  <c r="AP488" i="181"/>
  <c r="AO488" i="181"/>
  <c r="AN488" i="181"/>
  <c r="AK488" i="181"/>
  <c r="AJ488" i="181"/>
  <c r="AF488" i="181"/>
  <c r="BA488" i="181"/>
  <c r="AE488" i="181"/>
  <c r="AZ488" i="181" s="1"/>
  <c r="AD488" i="181"/>
  <c r="AY488" i="181" s="1"/>
  <c r="AA488" i="181"/>
  <c r="AX488" i="181" s="1"/>
  <c r="Z488" i="181"/>
  <c r="AW488" i="181" s="1"/>
  <c r="BD488" i="181"/>
  <c r="B488" i="181"/>
  <c r="AP487" i="181"/>
  <c r="AO487" i="181"/>
  <c r="AN487" i="181"/>
  <c r="AK487" i="181"/>
  <c r="AJ487" i="181"/>
  <c r="AF487" i="181"/>
  <c r="BA487" i="181" s="1"/>
  <c r="AE487" i="181"/>
  <c r="AZ487" i="181" s="1"/>
  <c r="AD487" i="181"/>
  <c r="AA487" i="181"/>
  <c r="AX487" i="181" s="1"/>
  <c r="Z487" i="181"/>
  <c r="AW487" i="181" s="1"/>
  <c r="BD487" i="181"/>
  <c r="B487" i="181"/>
  <c r="AP486" i="181"/>
  <c r="AO486" i="181"/>
  <c r="AN486" i="181"/>
  <c r="AK486" i="181"/>
  <c r="AJ486" i="181"/>
  <c r="AF486" i="181"/>
  <c r="BA486" i="181"/>
  <c r="AE486" i="181"/>
  <c r="AZ486" i="181" s="1"/>
  <c r="AD486" i="181"/>
  <c r="AA486" i="181"/>
  <c r="AX486" i="181" s="1"/>
  <c r="Z486" i="181"/>
  <c r="AW486" i="181" s="1"/>
  <c r="BD486" i="181"/>
  <c r="B486" i="181"/>
  <c r="AP485" i="181"/>
  <c r="AO485" i="181"/>
  <c r="AN485" i="181"/>
  <c r="AK485" i="181"/>
  <c r="AJ485" i="181"/>
  <c r="AF485" i="181"/>
  <c r="BA485" i="181" s="1"/>
  <c r="AE485" i="181"/>
  <c r="AZ485" i="181" s="1"/>
  <c r="AD485" i="181"/>
  <c r="AA485" i="181"/>
  <c r="AX485" i="181" s="1"/>
  <c r="Z485" i="181"/>
  <c r="AW485" i="181" s="1"/>
  <c r="B485" i="181"/>
  <c r="BD484" i="181"/>
  <c r="AP484" i="181"/>
  <c r="AO484" i="181"/>
  <c r="AN484" i="181"/>
  <c r="AQ484" i="181" s="1"/>
  <c r="AK484" i="181"/>
  <c r="AJ484" i="181"/>
  <c r="AF484" i="181"/>
  <c r="BA484" i="181"/>
  <c r="AE484" i="181"/>
  <c r="AZ484" i="181" s="1"/>
  <c r="AD484" i="181"/>
  <c r="AY484" i="181" s="1"/>
  <c r="AA484" i="181"/>
  <c r="AX484" i="181"/>
  <c r="Z484" i="181"/>
  <c r="AW484" i="181"/>
  <c r="B484" i="181"/>
  <c r="BD483" i="181"/>
  <c r="AP483" i="181"/>
  <c r="AO483" i="181"/>
  <c r="AN483" i="181"/>
  <c r="AK483" i="181"/>
  <c r="AJ483" i="181"/>
  <c r="AF483" i="181"/>
  <c r="BA483" i="181" s="1"/>
  <c r="AE483" i="181"/>
  <c r="AZ483" i="181" s="1"/>
  <c r="AD483" i="181"/>
  <c r="AY483" i="181" s="1"/>
  <c r="AA483" i="181"/>
  <c r="AX483" i="181" s="1"/>
  <c r="Z483" i="181"/>
  <c r="AW483" i="181" s="1"/>
  <c r="B483" i="181"/>
  <c r="BD482" i="181"/>
  <c r="AP482" i="181"/>
  <c r="AO482" i="181"/>
  <c r="AN482" i="181"/>
  <c r="AK482" i="181"/>
  <c r="AJ482" i="181"/>
  <c r="AF482" i="181"/>
  <c r="BA482" i="181" s="1"/>
  <c r="AE482" i="181"/>
  <c r="AZ482" i="181" s="1"/>
  <c r="AD482" i="181"/>
  <c r="AA482" i="181"/>
  <c r="AX482" i="181" s="1"/>
  <c r="Z482" i="181"/>
  <c r="AW482" i="181" s="1"/>
  <c r="B482" i="181"/>
  <c r="AP481" i="181"/>
  <c r="AO481" i="181"/>
  <c r="AN481" i="181"/>
  <c r="AK481" i="181"/>
  <c r="AJ481" i="181"/>
  <c r="AF481" i="181"/>
  <c r="BA481" i="181" s="1"/>
  <c r="AE481" i="181"/>
  <c r="AZ481" i="181" s="1"/>
  <c r="AD481" i="181"/>
  <c r="AY481" i="181" s="1"/>
  <c r="AA481" i="181"/>
  <c r="AX481" i="181" s="1"/>
  <c r="Z481" i="181"/>
  <c r="AW481" i="181" s="1"/>
  <c r="B481" i="181"/>
  <c r="AP480" i="181"/>
  <c r="AO480" i="181"/>
  <c r="AQ480" i="181" s="1"/>
  <c r="AN480" i="181"/>
  <c r="AK480" i="181"/>
  <c r="AJ480" i="181"/>
  <c r="AF480" i="181"/>
  <c r="BA480" i="181"/>
  <c r="AE480" i="181"/>
  <c r="AZ480" i="181" s="1"/>
  <c r="AD480" i="181"/>
  <c r="AY480" i="181" s="1"/>
  <c r="AA480" i="181"/>
  <c r="AX480" i="181" s="1"/>
  <c r="Z480" i="181"/>
  <c r="AW480" i="181" s="1"/>
  <c r="BD480" i="181"/>
  <c r="B480" i="181"/>
  <c r="AP479" i="181"/>
  <c r="AO479" i="181"/>
  <c r="AN479" i="181"/>
  <c r="AK479" i="181"/>
  <c r="AJ479" i="181"/>
  <c r="AF479" i="181"/>
  <c r="BA479" i="181" s="1"/>
  <c r="AE479" i="181"/>
  <c r="AZ479" i="181" s="1"/>
  <c r="AD479" i="181"/>
  <c r="AY479" i="181" s="1"/>
  <c r="AA479" i="181"/>
  <c r="AX479" i="181" s="1"/>
  <c r="Z479" i="181"/>
  <c r="AW479" i="181" s="1"/>
  <c r="BD479" i="181"/>
  <c r="B479" i="181"/>
  <c r="BD478" i="181"/>
  <c r="AP478" i="181"/>
  <c r="AO478" i="181"/>
  <c r="AN478" i="181"/>
  <c r="AK478" i="181"/>
  <c r="AJ478" i="181"/>
  <c r="AF478" i="181"/>
  <c r="BA478" i="181"/>
  <c r="AE478" i="181"/>
  <c r="AZ478" i="181" s="1"/>
  <c r="AD478" i="181"/>
  <c r="AA478" i="181"/>
  <c r="AX478" i="181" s="1"/>
  <c r="Z478" i="181"/>
  <c r="AW478" i="181" s="1"/>
  <c r="B478" i="181"/>
  <c r="AP477" i="181"/>
  <c r="AO477" i="181"/>
  <c r="AN477" i="181"/>
  <c r="AK477" i="181"/>
  <c r="AJ477" i="181"/>
  <c r="AF477" i="181"/>
  <c r="BA477" i="181" s="1"/>
  <c r="AE477" i="181"/>
  <c r="AZ477" i="181" s="1"/>
  <c r="AD477" i="181"/>
  <c r="AY477" i="181" s="1"/>
  <c r="AA477" i="181"/>
  <c r="AX477" i="181" s="1"/>
  <c r="Z477" i="181"/>
  <c r="AW477" i="181" s="1"/>
  <c r="BD477" i="181"/>
  <c r="B477" i="181"/>
  <c r="BD476" i="181"/>
  <c r="AP476" i="181"/>
  <c r="AO476" i="181"/>
  <c r="AN476" i="181"/>
  <c r="AK476" i="181"/>
  <c r="AJ476" i="181"/>
  <c r="AF476" i="181"/>
  <c r="BA476" i="181"/>
  <c r="AE476" i="181"/>
  <c r="AD476" i="181"/>
  <c r="AY476" i="181" s="1"/>
  <c r="AA476" i="181"/>
  <c r="AX476" i="181" s="1"/>
  <c r="Z476" i="181"/>
  <c r="AW476" i="181" s="1"/>
  <c r="B476" i="181"/>
  <c r="BD475" i="181"/>
  <c r="AP475" i="181"/>
  <c r="AO475" i="181"/>
  <c r="AN475" i="181"/>
  <c r="AK475" i="181"/>
  <c r="AJ475" i="181"/>
  <c r="AF475" i="181"/>
  <c r="BA475" i="181" s="1"/>
  <c r="AE475" i="181"/>
  <c r="AD475" i="181"/>
  <c r="AY475" i="181" s="1"/>
  <c r="AA475" i="181"/>
  <c r="AX475" i="181" s="1"/>
  <c r="Z475" i="181"/>
  <c r="AW475" i="181" s="1"/>
  <c r="B475" i="181"/>
  <c r="BD474" i="181"/>
  <c r="AP474" i="181"/>
  <c r="AO474" i="181"/>
  <c r="AN474" i="181"/>
  <c r="AK474" i="181"/>
  <c r="AJ474" i="181"/>
  <c r="AF474" i="181"/>
  <c r="BA474" i="181" s="1"/>
  <c r="AE474" i="181"/>
  <c r="AD474" i="181"/>
  <c r="AY474" i="181" s="1"/>
  <c r="AA474" i="181"/>
  <c r="AX474" i="181" s="1"/>
  <c r="Z474" i="181"/>
  <c r="AW474" i="181" s="1"/>
  <c r="Y474" i="181"/>
  <c r="AV474" i="181" s="1"/>
  <c r="B474" i="181"/>
  <c r="BA473" i="181"/>
  <c r="AP473" i="181"/>
  <c r="AO473" i="181"/>
  <c r="AN473" i="181"/>
  <c r="AK473" i="181"/>
  <c r="AJ473" i="181"/>
  <c r="AF473" i="181"/>
  <c r="AE473" i="181"/>
  <c r="AD473" i="181"/>
  <c r="AA473" i="181"/>
  <c r="AX473" i="181" s="1"/>
  <c r="Z473" i="181"/>
  <c r="AW473" i="181"/>
  <c r="B473" i="181"/>
  <c r="AW472" i="181"/>
  <c r="AP472" i="181"/>
  <c r="AO472" i="181"/>
  <c r="AN472" i="181"/>
  <c r="AK472" i="181"/>
  <c r="AJ472" i="181"/>
  <c r="AF472" i="181"/>
  <c r="BA472" i="181" s="1"/>
  <c r="AE472" i="181"/>
  <c r="AD472" i="181"/>
  <c r="AY472" i="181" s="1"/>
  <c r="AA472" i="181"/>
  <c r="AX472" i="181"/>
  <c r="Z472" i="181"/>
  <c r="BD472" i="181"/>
  <c r="B472" i="181"/>
  <c r="AP471" i="181"/>
  <c r="AO471" i="181"/>
  <c r="AN471" i="181"/>
  <c r="AK471" i="181"/>
  <c r="AJ471" i="181"/>
  <c r="AF471" i="181"/>
  <c r="AE471" i="181"/>
  <c r="AZ471" i="181" s="1"/>
  <c r="AD471" i="181"/>
  <c r="AY471" i="181" s="1"/>
  <c r="AA471" i="181"/>
  <c r="AX471" i="181" s="1"/>
  <c r="Z471" i="181"/>
  <c r="AW471" i="181" s="1"/>
  <c r="BD471" i="181"/>
  <c r="B471" i="181"/>
  <c r="BD470" i="181"/>
  <c r="AP470" i="181"/>
  <c r="AO470" i="181"/>
  <c r="AN470" i="181"/>
  <c r="AK470" i="181"/>
  <c r="AJ470" i="181"/>
  <c r="AF470" i="181"/>
  <c r="BA470" i="181" s="1"/>
  <c r="AE470" i="181"/>
  <c r="AZ470" i="181" s="1"/>
  <c r="AD470" i="181"/>
  <c r="AY470" i="181" s="1"/>
  <c r="AA470" i="181"/>
  <c r="AX470" i="181" s="1"/>
  <c r="Z470" i="181"/>
  <c r="AW470" i="181" s="1"/>
  <c r="B470" i="181"/>
  <c r="AP469" i="181"/>
  <c r="AO469" i="181"/>
  <c r="AN469" i="181"/>
  <c r="AK469" i="181"/>
  <c r="AJ469" i="181"/>
  <c r="AF469" i="181"/>
  <c r="BA469" i="181"/>
  <c r="AE469" i="181"/>
  <c r="AZ469" i="181" s="1"/>
  <c r="AD469" i="181"/>
  <c r="AY469" i="181" s="1"/>
  <c r="AA469" i="181"/>
  <c r="AX469" i="181" s="1"/>
  <c r="Z469" i="181"/>
  <c r="AW469" i="181" s="1"/>
  <c r="B469" i="181"/>
  <c r="BD468" i="181"/>
  <c r="AP468" i="181"/>
  <c r="AO468" i="181"/>
  <c r="AN468" i="181"/>
  <c r="AK468" i="181"/>
  <c r="AJ468" i="181"/>
  <c r="AF468" i="181"/>
  <c r="BA468" i="181" s="1"/>
  <c r="AE468" i="181"/>
  <c r="AZ468" i="181" s="1"/>
  <c r="AD468" i="181"/>
  <c r="AY468" i="181" s="1"/>
  <c r="AA468" i="181"/>
  <c r="AX468" i="181" s="1"/>
  <c r="Z468" i="181"/>
  <c r="AW468" i="181" s="1"/>
  <c r="B468" i="181"/>
  <c r="BD467" i="181"/>
  <c r="AP467" i="181"/>
  <c r="AO467" i="181"/>
  <c r="AN467" i="181"/>
  <c r="AK467" i="181"/>
  <c r="AJ467" i="181"/>
  <c r="AF467" i="181"/>
  <c r="BA467" i="181" s="1"/>
  <c r="AE467" i="181"/>
  <c r="AZ467" i="181" s="1"/>
  <c r="AD467" i="181"/>
  <c r="AY467" i="181" s="1"/>
  <c r="AA467" i="181"/>
  <c r="AX467" i="181" s="1"/>
  <c r="Z467" i="181"/>
  <c r="AW467" i="181" s="1"/>
  <c r="B467" i="181"/>
  <c r="BD466" i="181"/>
  <c r="AP466" i="181"/>
  <c r="AO466" i="181"/>
  <c r="AN466" i="181"/>
  <c r="AK466" i="181"/>
  <c r="AJ466" i="181"/>
  <c r="AF466" i="181"/>
  <c r="BA466" i="181" s="1"/>
  <c r="AE466" i="181"/>
  <c r="AZ466" i="181" s="1"/>
  <c r="AD466" i="181"/>
  <c r="AA466" i="181"/>
  <c r="AX466" i="181" s="1"/>
  <c r="Z466" i="181"/>
  <c r="AW466" i="181" s="1"/>
  <c r="Y466" i="181"/>
  <c r="AV466" i="181" s="1"/>
  <c r="B466" i="181"/>
  <c r="AP465" i="181"/>
  <c r="AO465" i="181"/>
  <c r="AN465" i="181"/>
  <c r="AK465" i="181"/>
  <c r="AJ465" i="181"/>
  <c r="AF465" i="181"/>
  <c r="BA465" i="181" s="1"/>
  <c r="AE465" i="181"/>
  <c r="AZ465" i="181" s="1"/>
  <c r="AD465" i="181"/>
  <c r="AY465" i="181" s="1"/>
  <c r="AA465" i="181"/>
  <c r="AX465" i="181" s="1"/>
  <c r="Z465" i="181"/>
  <c r="AW465" i="181" s="1"/>
  <c r="B465" i="181"/>
  <c r="AP464" i="181"/>
  <c r="AO464" i="181"/>
  <c r="AN464" i="181"/>
  <c r="AK464" i="181"/>
  <c r="AJ464" i="181"/>
  <c r="AF464" i="181"/>
  <c r="BA464" i="181" s="1"/>
  <c r="AE464" i="181"/>
  <c r="AZ464" i="181" s="1"/>
  <c r="AD464" i="181"/>
  <c r="AY464" i="181" s="1"/>
  <c r="AA464" i="181"/>
  <c r="AX464" i="181" s="1"/>
  <c r="Z464" i="181"/>
  <c r="AW464" i="181" s="1"/>
  <c r="BD464" i="181"/>
  <c r="B464" i="181"/>
  <c r="AP463" i="181"/>
  <c r="AO463" i="181"/>
  <c r="AN463" i="181"/>
  <c r="AK463" i="181"/>
  <c r="AJ463" i="181"/>
  <c r="AF463" i="181"/>
  <c r="BA463" i="181" s="1"/>
  <c r="AE463" i="181"/>
  <c r="AZ463" i="181" s="1"/>
  <c r="AD463" i="181"/>
  <c r="AY463" i="181"/>
  <c r="AA463" i="181"/>
  <c r="AX463" i="181" s="1"/>
  <c r="Z463" i="181"/>
  <c r="AW463" i="181" s="1"/>
  <c r="BD463" i="181"/>
  <c r="B463" i="181"/>
  <c r="BD462" i="181"/>
  <c r="AP462" i="181"/>
  <c r="AO462" i="181"/>
  <c r="AN462" i="181"/>
  <c r="AK462" i="181"/>
  <c r="AJ462" i="181"/>
  <c r="AF462" i="181"/>
  <c r="BA462" i="181"/>
  <c r="AE462" i="181"/>
  <c r="AZ462" i="181" s="1"/>
  <c r="AD462" i="181"/>
  <c r="AA462" i="181"/>
  <c r="AX462" i="181" s="1"/>
  <c r="Z462" i="181"/>
  <c r="AW462" i="181" s="1"/>
  <c r="Y462" i="181"/>
  <c r="AV462" i="181"/>
  <c r="B462" i="181"/>
  <c r="AP461" i="181"/>
  <c r="AO461" i="181"/>
  <c r="AN461" i="181"/>
  <c r="AK461" i="181"/>
  <c r="AJ461" i="181"/>
  <c r="AF461" i="181"/>
  <c r="BA461" i="181"/>
  <c r="AE461" i="181"/>
  <c r="AZ461" i="181" s="1"/>
  <c r="AD461" i="181"/>
  <c r="AA461" i="181"/>
  <c r="AX461" i="181" s="1"/>
  <c r="Z461" i="181"/>
  <c r="AW461" i="181" s="1"/>
  <c r="BD461" i="181"/>
  <c r="B461" i="181"/>
  <c r="BD460" i="181"/>
  <c r="AP460" i="181"/>
  <c r="AO460" i="181"/>
  <c r="AN460" i="181"/>
  <c r="AK460" i="181"/>
  <c r="AJ460" i="181"/>
  <c r="AF460" i="181"/>
  <c r="BA460" i="181"/>
  <c r="AE460" i="181"/>
  <c r="AD460" i="181"/>
  <c r="AY460" i="181" s="1"/>
  <c r="AA460" i="181"/>
  <c r="AX460" i="181"/>
  <c r="Z460" i="181"/>
  <c r="AW460" i="181"/>
  <c r="B460" i="181"/>
  <c r="BD459" i="181"/>
  <c r="AP459" i="181"/>
  <c r="AO459" i="181"/>
  <c r="AN459" i="181"/>
  <c r="AK459" i="181"/>
  <c r="AJ459" i="181"/>
  <c r="AF459" i="181"/>
  <c r="BA459" i="181" s="1"/>
  <c r="AE459" i="181"/>
  <c r="AD459" i="181"/>
  <c r="AY459" i="181" s="1"/>
  <c r="AA459" i="181"/>
  <c r="AX459" i="181" s="1"/>
  <c r="Z459" i="181"/>
  <c r="AW459" i="181" s="1"/>
  <c r="B459" i="181"/>
  <c r="BD458" i="181"/>
  <c r="AP458" i="181"/>
  <c r="AO458" i="181"/>
  <c r="AN458" i="181"/>
  <c r="AK458" i="181"/>
  <c r="AJ458" i="181"/>
  <c r="AF458" i="181"/>
  <c r="BA458" i="181" s="1"/>
  <c r="AE458" i="181"/>
  <c r="AD458" i="181"/>
  <c r="AA458" i="181"/>
  <c r="AX458" i="181" s="1"/>
  <c r="Z458" i="181"/>
  <c r="AW458" i="181" s="1"/>
  <c r="Y458" i="181"/>
  <c r="AV458" i="181"/>
  <c r="B458" i="181"/>
  <c r="AP457" i="181"/>
  <c r="AO457" i="181"/>
  <c r="AN457" i="181"/>
  <c r="AQ457" i="181" s="1"/>
  <c r="AK457" i="181"/>
  <c r="AJ457" i="181"/>
  <c r="AF457" i="181"/>
  <c r="BA457" i="181"/>
  <c r="AE457" i="181"/>
  <c r="AD457" i="181"/>
  <c r="AY457" i="181" s="1"/>
  <c r="AA457" i="181"/>
  <c r="AX457" i="181" s="1"/>
  <c r="Z457" i="181"/>
  <c r="AW457" i="181" s="1"/>
  <c r="B457" i="181"/>
  <c r="AP456" i="181"/>
  <c r="AO456" i="181"/>
  <c r="AN456" i="181"/>
  <c r="AK456" i="181"/>
  <c r="AJ456" i="181"/>
  <c r="AF456" i="181"/>
  <c r="BA456" i="181" s="1"/>
  <c r="AE456" i="181"/>
  <c r="AD456" i="181"/>
  <c r="AY456" i="181" s="1"/>
  <c r="AA456" i="181"/>
  <c r="AX456" i="181" s="1"/>
  <c r="Z456" i="181"/>
  <c r="AW456" i="181" s="1"/>
  <c r="BD456" i="181"/>
  <c r="B456" i="181"/>
  <c r="AP455" i="181"/>
  <c r="AO455" i="181"/>
  <c r="AN455" i="181"/>
  <c r="AK455" i="181"/>
  <c r="AJ455" i="181"/>
  <c r="AF455" i="181"/>
  <c r="BA455" i="181" s="1"/>
  <c r="AE455" i="181"/>
  <c r="AZ455" i="181" s="1"/>
  <c r="AD455" i="181"/>
  <c r="AY455" i="181" s="1"/>
  <c r="AA455" i="181"/>
  <c r="AX455" i="181" s="1"/>
  <c r="Z455" i="181"/>
  <c r="AW455" i="181" s="1"/>
  <c r="BD455" i="181"/>
  <c r="B455" i="181"/>
  <c r="BD454" i="181"/>
  <c r="AP454" i="181"/>
  <c r="AO454" i="181"/>
  <c r="AN454" i="181"/>
  <c r="AK454" i="181"/>
  <c r="AJ454" i="181"/>
  <c r="AF454" i="181"/>
  <c r="BA454" i="181" s="1"/>
  <c r="AE454" i="181"/>
  <c r="AZ454" i="181" s="1"/>
  <c r="AD454" i="181"/>
  <c r="AA454" i="181"/>
  <c r="AX454" i="181"/>
  <c r="Z454" i="181"/>
  <c r="AW454" i="181" s="1"/>
  <c r="Y454" i="181"/>
  <c r="AV454" i="181" s="1"/>
  <c r="B454" i="181"/>
  <c r="AP453" i="181"/>
  <c r="AO453" i="181"/>
  <c r="AN453" i="181"/>
  <c r="AK453" i="181"/>
  <c r="AJ453" i="181"/>
  <c r="AF453" i="181"/>
  <c r="BA453" i="181" s="1"/>
  <c r="AE453" i="181"/>
  <c r="AZ453" i="181" s="1"/>
  <c r="AD453" i="181"/>
  <c r="AA453" i="181"/>
  <c r="AX453" i="181"/>
  <c r="Z453" i="181"/>
  <c r="AW453" i="181" s="1"/>
  <c r="B453" i="181"/>
  <c r="BD452" i="181"/>
  <c r="AP452" i="181"/>
  <c r="AO452" i="181"/>
  <c r="AN452" i="181"/>
  <c r="AQ452" i="181" s="1"/>
  <c r="AK452" i="181"/>
  <c r="AJ452" i="181"/>
  <c r="AF452" i="181"/>
  <c r="BA452" i="181" s="1"/>
  <c r="AE452" i="181"/>
  <c r="AZ452" i="181" s="1"/>
  <c r="AD452" i="181"/>
  <c r="AY452" i="181" s="1"/>
  <c r="AA452" i="181"/>
  <c r="AX452" i="181"/>
  <c r="Z452" i="181"/>
  <c r="AW452" i="181" s="1"/>
  <c r="B452" i="181"/>
  <c r="BD451" i="181"/>
  <c r="AP451" i="181"/>
  <c r="AO451" i="181"/>
  <c r="AN451" i="181"/>
  <c r="AK451" i="181"/>
  <c r="AJ451" i="181"/>
  <c r="AF451" i="181"/>
  <c r="BA451" i="181"/>
  <c r="AE451" i="181"/>
  <c r="AZ451" i="181" s="1"/>
  <c r="AD451" i="181"/>
  <c r="AY451" i="181" s="1"/>
  <c r="AA451" i="181"/>
  <c r="AX451" i="181"/>
  <c r="Z451" i="181"/>
  <c r="AW451" i="181" s="1"/>
  <c r="B451" i="181"/>
  <c r="BD450" i="181"/>
  <c r="AP450" i="181"/>
  <c r="AO450" i="181"/>
  <c r="AN450" i="181"/>
  <c r="AK450" i="181"/>
  <c r="AJ450" i="181"/>
  <c r="AF450" i="181"/>
  <c r="BA450" i="181" s="1"/>
  <c r="AE450" i="181"/>
  <c r="AZ450" i="181" s="1"/>
  <c r="AD450" i="181"/>
  <c r="AA450" i="181"/>
  <c r="AX450" i="181"/>
  <c r="Z450" i="181"/>
  <c r="AW450" i="181" s="1"/>
  <c r="Y450" i="181"/>
  <c r="AV450" i="181" s="1"/>
  <c r="B450" i="181"/>
  <c r="BA449" i="181"/>
  <c r="AP449" i="181"/>
  <c r="AO449" i="181"/>
  <c r="AQ449" i="181" s="1"/>
  <c r="AN449" i="181"/>
  <c r="AK449" i="181"/>
  <c r="AJ449" i="181"/>
  <c r="AF449" i="181"/>
  <c r="AE449" i="181"/>
  <c r="AZ449" i="181" s="1"/>
  <c r="AD449" i="181"/>
  <c r="AY449" i="181" s="1"/>
  <c r="AA449" i="181"/>
  <c r="AX449" i="181" s="1"/>
  <c r="Z449" i="181"/>
  <c r="AW449" i="181" s="1"/>
  <c r="B449" i="181"/>
  <c r="AP448" i="181"/>
  <c r="AO448" i="181"/>
  <c r="AN448" i="181"/>
  <c r="AK448" i="181"/>
  <c r="AJ448" i="181"/>
  <c r="AF448" i="181"/>
  <c r="BA448" i="181" s="1"/>
  <c r="AE448" i="181"/>
  <c r="AZ448" i="181" s="1"/>
  <c r="AD448" i="181"/>
  <c r="AY448" i="181" s="1"/>
  <c r="AA448" i="181"/>
  <c r="AX448" i="181" s="1"/>
  <c r="Z448" i="181"/>
  <c r="AW448" i="181" s="1"/>
  <c r="BD448" i="181"/>
  <c r="B448" i="181"/>
  <c r="AP447" i="181"/>
  <c r="AO447" i="181"/>
  <c r="AN447" i="181"/>
  <c r="AQ447" i="181" s="1"/>
  <c r="AK447" i="181"/>
  <c r="AJ447" i="181"/>
  <c r="AF447" i="181"/>
  <c r="BA447" i="181" s="1"/>
  <c r="AE447" i="181"/>
  <c r="AD447" i="181"/>
  <c r="AY447" i="181" s="1"/>
  <c r="AA447" i="181"/>
  <c r="AX447" i="181" s="1"/>
  <c r="Z447" i="181"/>
  <c r="AW447" i="181" s="1"/>
  <c r="BD447" i="181"/>
  <c r="B447" i="181"/>
  <c r="BD446" i="181"/>
  <c r="AP446" i="181"/>
  <c r="AO446" i="181"/>
  <c r="AN446" i="181"/>
  <c r="AK446" i="181"/>
  <c r="AJ446" i="181"/>
  <c r="AF446" i="181"/>
  <c r="AE446" i="181"/>
  <c r="AZ446" i="181" s="1"/>
  <c r="AD446" i="181"/>
  <c r="AY446" i="181" s="1"/>
  <c r="AA446" i="181"/>
  <c r="AX446" i="181"/>
  <c r="Z446" i="181"/>
  <c r="AW446" i="181"/>
  <c r="Y446" i="181"/>
  <c r="AV446" i="181" s="1"/>
  <c r="B446" i="181"/>
  <c r="AP445" i="181"/>
  <c r="AO445" i="181"/>
  <c r="AN445" i="181"/>
  <c r="AK445" i="181"/>
  <c r="AJ445" i="181"/>
  <c r="AF445" i="181"/>
  <c r="BA445" i="181" s="1"/>
  <c r="AE445" i="181"/>
  <c r="AZ445" i="181" s="1"/>
  <c r="AD445" i="181"/>
  <c r="AY445" i="181" s="1"/>
  <c r="AA445" i="181"/>
  <c r="AX445" i="181" s="1"/>
  <c r="Z445" i="181"/>
  <c r="AW445" i="181"/>
  <c r="BD445" i="181"/>
  <c r="B445" i="181"/>
  <c r="BD444" i="181"/>
  <c r="AP444" i="181"/>
  <c r="AO444" i="181"/>
  <c r="AQ444" i="181" s="1"/>
  <c r="AN444" i="181"/>
  <c r="AK444" i="181"/>
  <c r="AJ444" i="181"/>
  <c r="AF444" i="181"/>
  <c r="BA444" i="181" s="1"/>
  <c r="AE444" i="181"/>
  <c r="AD444" i="181"/>
  <c r="AY444" i="181" s="1"/>
  <c r="AA444" i="181"/>
  <c r="AX444" i="181" s="1"/>
  <c r="Z444" i="181"/>
  <c r="AW444" i="181" s="1"/>
  <c r="B444" i="181"/>
  <c r="BD443" i="181"/>
  <c r="AP443" i="181"/>
  <c r="AO443" i="181"/>
  <c r="AN443" i="181"/>
  <c r="AK443" i="181"/>
  <c r="AJ443" i="181"/>
  <c r="AF443" i="181"/>
  <c r="BA443" i="181" s="1"/>
  <c r="AE443" i="181"/>
  <c r="AD443" i="181"/>
  <c r="AY443" i="181" s="1"/>
  <c r="AA443" i="181"/>
  <c r="AX443" i="181" s="1"/>
  <c r="Z443" i="181"/>
  <c r="AW443" i="181" s="1"/>
  <c r="B443" i="181"/>
  <c r="BD442" i="181"/>
  <c r="AP442" i="181"/>
  <c r="AO442" i="181"/>
  <c r="AN442" i="181"/>
  <c r="AK442" i="181"/>
  <c r="AJ442" i="181"/>
  <c r="AF442" i="181"/>
  <c r="BA442" i="181" s="1"/>
  <c r="AE442" i="181"/>
  <c r="AD442" i="181"/>
  <c r="AY442" i="181"/>
  <c r="AA442" i="181"/>
  <c r="AX442" i="181" s="1"/>
  <c r="Z442" i="181"/>
  <c r="AW442" i="181" s="1"/>
  <c r="Y442" i="181"/>
  <c r="AV442" i="181"/>
  <c r="B442" i="181"/>
  <c r="AP441" i="181"/>
  <c r="AO441" i="181"/>
  <c r="AN441" i="181"/>
  <c r="AK441" i="181"/>
  <c r="AJ441" i="181"/>
  <c r="AF441" i="181"/>
  <c r="BA441" i="181"/>
  <c r="AE441" i="181"/>
  <c r="AD441" i="181"/>
  <c r="AY441" i="181" s="1"/>
  <c r="AA441" i="181"/>
  <c r="AX441" i="181"/>
  <c r="Z441" i="181"/>
  <c r="AW441" i="181" s="1"/>
  <c r="B441" i="181"/>
  <c r="AP440" i="181"/>
  <c r="AO440" i="181"/>
  <c r="AN440" i="181"/>
  <c r="AK440" i="181"/>
  <c r="AJ440" i="181"/>
  <c r="AF440" i="181"/>
  <c r="BA440" i="181" s="1"/>
  <c r="AE440" i="181"/>
  <c r="AD440" i="181"/>
  <c r="AA440" i="181"/>
  <c r="AX440" i="181"/>
  <c r="Z440" i="181"/>
  <c r="AW440" i="181"/>
  <c r="BD440" i="181"/>
  <c r="B440" i="181"/>
  <c r="AP439" i="181"/>
  <c r="AO439" i="181"/>
  <c r="AN439" i="181"/>
  <c r="AK439" i="181"/>
  <c r="AJ439" i="181"/>
  <c r="AF439" i="181"/>
  <c r="BA439" i="181" s="1"/>
  <c r="AE439" i="181"/>
  <c r="AD439" i="181"/>
  <c r="AY439" i="181" s="1"/>
  <c r="AA439" i="181"/>
  <c r="AX439" i="181" s="1"/>
  <c r="Z439" i="181"/>
  <c r="AW439" i="181" s="1"/>
  <c r="BD439" i="181"/>
  <c r="B439" i="181"/>
  <c r="BD438" i="181"/>
  <c r="AO438" i="181"/>
  <c r="AN438" i="181"/>
  <c r="AF438" i="181"/>
  <c r="BA438" i="181"/>
  <c r="AE438" i="181"/>
  <c r="AZ438" i="181" s="1"/>
  <c r="AD438" i="181"/>
  <c r="AA438" i="181"/>
  <c r="AX438" i="181" s="1"/>
  <c r="Z438" i="181"/>
  <c r="AW438" i="181"/>
  <c r="Y438" i="181"/>
  <c r="AV438" i="181"/>
  <c r="V438" i="181"/>
  <c r="B438" i="181"/>
  <c r="AP437" i="181"/>
  <c r="AO437" i="181"/>
  <c r="AN437" i="181"/>
  <c r="AK437" i="181"/>
  <c r="AJ437" i="181"/>
  <c r="AF437" i="181"/>
  <c r="BA437" i="181" s="1"/>
  <c r="AE437" i="181"/>
  <c r="AZ437" i="181" s="1"/>
  <c r="AD437" i="181"/>
  <c r="AA437" i="181"/>
  <c r="AX437" i="181" s="1"/>
  <c r="Z437" i="181"/>
  <c r="AW437" i="181" s="1"/>
  <c r="V437" i="181"/>
  <c r="Y437" i="181"/>
  <c r="AV437" i="181" s="1"/>
  <c r="B437" i="181"/>
  <c r="BD436" i="181"/>
  <c r="AP436" i="181"/>
  <c r="AO436" i="181"/>
  <c r="AN436" i="181"/>
  <c r="AK436" i="181"/>
  <c r="AJ436" i="181"/>
  <c r="AF436" i="181"/>
  <c r="BA436" i="181" s="1"/>
  <c r="AE436" i="181"/>
  <c r="AZ436" i="181" s="1"/>
  <c r="AD436" i="181"/>
  <c r="AY436" i="181" s="1"/>
  <c r="AA436" i="181"/>
  <c r="AX436" i="181"/>
  <c r="Z436" i="181"/>
  <c r="AW436" i="181" s="1"/>
  <c r="Y436" i="181"/>
  <c r="AV436" i="181" s="1"/>
  <c r="V436" i="181"/>
  <c r="B436" i="181"/>
  <c r="BD435" i="181"/>
  <c r="AP435" i="181"/>
  <c r="AO435" i="181"/>
  <c r="AQ435" i="181" s="1"/>
  <c r="AN435" i="181"/>
  <c r="AK435" i="181"/>
  <c r="AJ435" i="181"/>
  <c r="AF435" i="181"/>
  <c r="BA435" i="181" s="1"/>
  <c r="AE435" i="181"/>
  <c r="AZ435" i="181" s="1"/>
  <c r="AD435" i="181"/>
  <c r="AA435" i="181"/>
  <c r="AX435" i="181"/>
  <c r="Z435" i="181"/>
  <c r="AW435" i="181"/>
  <c r="V435" i="181"/>
  <c r="B435" i="181"/>
  <c r="AP434" i="181"/>
  <c r="AO434" i="181"/>
  <c r="AN434" i="181"/>
  <c r="AK434" i="181"/>
  <c r="AJ434" i="181"/>
  <c r="AF434" i="181"/>
  <c r="BA434" i="181" s="1"/>
  <c r="AE434" i="181"/>
  <c r="AZ434" i="181" s="1"/>
  <c r="AD434" i="181"/>
  <c r="AA434" i="181"/>
  <c r="Z434" i="181"/>
  <c r="AW434" i="181" s="1"/>
  <c r="Y434" i="181"/>
  <c r="AV434" i="181" s="1"/>
  <c r="V434" i="181"/>
  <c r="BD434" i="181"/>
  <c r="B434" i="181"/>
  <c r="AP433" i="181"/>
  <c r="AO433" i="181"/>
  <c r="AN433" i="181"/>
  <c r="AK433" i="181"/>
  <c r="AJ433" i="181"/>
  <c r="AF433" i="181"/>
  <c r="BA433" i="181"/>
  <c r="AE433" i="181"/>
  <c r="AZ433" i="181" s="1"/>
  <c r="AD433" i="181"/>
  <c r="AA433" i="181"/>
  <c r="AX433" i="181" s="1"/>
  <c r="Z433" i="181"/>
  <c r="AW433" i="181"/>
  <c r="B433" i="181"/>
  <c r="BD432" i="181"/>
  <c r="AP432" i="181"/>
  <c r="AO432" i="181"/>
  <c r="AN432" i="181"/>
  <c r="AK432" i="181"/>
  <c r="AJ432" i="181"/>
  <c r="AF432" i="181"/>
  <c r="BA432" i="181" s="1"/>
  <c r="AE432" i="181"/>
  <c r="AZ432" i="181" s="1"/>
  <c r="AD432" i="181"/>
  <c r="AA432" i="181"/>
  <c r="AX432" i="181" s="1"/>
  <c r="Z432" i="181"/>
  <c r="AW432" i="181" s="1"/>
  <c r="Y432" i="181"/>
  <c r="AV432" i="181" s="1"/>
  <c r="V432" i="181"/>
  <c r="B432" i="181"/>
  <c r="BD431" i="181"/>
  <c r="AP431" i="181"/>
  <c r="AO431" i="181"/>
  <c r="AQ431" i="181" s="1"/>
  <c r="AR431" i="181" s="1"/>
  <c r="AN431" i="181"/>
  <c r="AK431" i="181"/>
  <c r="AJ431" i="181"/>
  <c r="AF431" i="181"/>
  <c r="BA431" i="181" s="1"/>
  <c r="AE431" i="181"/>
  <c r="AZ431" i="181" s="1"/>
  <c r="AD431" i="181"/>
  <c r="AY431" i="181" s="1"/>
  <c r="AA431" i="181"/>
  <c r="AX431" i="181"/>
  <c r="Z431" i="181"/>
  <c r="AW431" i="181"/>
  <c r="V431" i="181"/>
  <c r="B431" i="181"/>
  <c r="AP430" i="181"/>
  <c r="AO430" i="181"/>
  <c r="AN430" i="181"/>
  <c r="AK430" i="181"/>
  <c r="AJ430" i="181"/>
  <c r="AF430" i="181"/>
  <c r="BA430" i="181" s="1"/>
  <c r="AE430" i="181"/>
  <c r="AZ430" i="181" s="1"/>
  <c r="AD430" i="181"/>
  <c r="AA430" i="181"/>
  <c r="AX430" i="181" s="1"/>
  <c r="Z430" i="181"/>
  <c r="AW430" i="181" s="1"/>
  <c r="Y430" i="181"/>
  <c r="AV430" i="181" s="1"/>
  <c r="V430" i="181"/>
  <c r="BD430" i="181"/>
  <c r="B430" i="181"/>
  <c r="AP429" i="181"/>
  <c r="AO429" i="181"/>
  <c r="AN429" i="181"/>
  <c r="AK429" i="181"/>
  <c r="AJ429" i="181"/>
  <c r="AF429" i="181"/>
  <c r="BA429" i="181"/>
  <c r="AE429" i="181"/>
  <c r="AZ429" i="181" s="1"/>
  <c r="AD429" i="181"/>
  <c r="AY429" i="181" s="1"/>
  <c r="AA429" i="181"/>
  <c r="AX429" i="181" s="1"/>
  <c r="Z429" i="181"/>
  <c r="AW429" i="181" s="1"/>
  <c r="V429" i="181"/>
  <c r="Y429" i="181"/>
  <c r="AV429" i="181" s="1"/>
  <c r="B429" i="181"/>
  <c r="BD428" i="181"/>
  <c r="AP428" i="181"/>
  <c r="AO428" i="181"/>
  <c r="AN428" i="181"/>
  <c r="AK428" i="181"/>
  <c r="AJ428" i="181"/>
  <c r="AF428" i="181"/>
  <c r="BA428" i="181" s="1"/>
  <c r="AE428" i="181"/>
  <c r="AZ428" i="181" s="1"/>
  <c r="AD428" i="181"/>
  <c r="AA428" i="181"/>
  <c r="AX428" i="181" s="1"/>
  <c r="Z428" i="181"/>
  <c r="AW428" i="181" s="1"/>
  <c r="Y428" i="181"/>
  <c r="AV428" i="181" s="1"/>
  <c r="V428" i="181"/>
  <c r="B428" i="181"/>
  <c r="BD427" i="181"/>
  <c r="AP427" i="181"/>
  <c r="AO427" i="181"/>
  <c r="AN427" i="181"/>
  <c r="AK427" i="181"/>
  <c r="AJ427" i="181"/>
  <c r="AF427" i="181"/>
  <c r="BA427" i="181" s="1"/>
  <c r="AE427" i="181"/>
  <c r="AZ427" i="181" s="1"/>
  <c r="AD427" i="181"/>
  <c r="AY427" i="181" s="1"/>
  <c r="AA427" i="181"/>
  <c r="AX427" i="181" s="1"/>
  <c r="Z427" i="181"/>
  <c r="AW427" i="181" s="1"/>
  <c r="V427" i="181"/>
  <c r="B427" i="181"/>
  <c r="AP426" i="181"/>
  <c r="AO426" i="181"/>
  <c r="AN426" i="181"/>
  <c r="AK426" i="181"/>
  <c r="AJ426" i="181"/>
  <c r="AF426" i="181"/>
  <c r="BA426" i="181"/>
  <c r="AE426" i="181"/>
  <c r="AZ426" i="181" s="1"/>
  <c r="AD426" i="181"/>
  <c r="AA426" i="181"/>
  <c r="AX426" i="181" s="1"/>
  <c r="Z426" i="181"/>
  <c r="AW426" i="181" s="1"/>
  <c r="Y426" i="181"/>
  <c r="AV426" i="181" s="1"/>
  <c r="V426" i="181"/>
  <c r="BD426" i="181"/>
  <c r="B426" i="181"/>
  <c r="AP425" i="181"/>
  <c r="AO425" i="181"/>
  <c r="AN425" i="181"/>
  <c r="AK425" i="181"/>
  <c r="AJ425" i="181"/>
  <c r="AF425" i="181"/>
  <c r="BA425" i="181" s="1"/>
  <c r="AE425" i="181"/>
  <c r="AZ425" i="181" s="1"/>
  <c r="AD425" i="181"/>
  <c r="AY425" i="181" s="1"/>
  <c r="AA425" i="181"/>
  <c r="AX425" i="181" s="1"/>
  <c r="Z425" i="181"/>
  <c r="AW425" i="181" s="1"/>
  <c r="B425" i="181"/>
  <c r="BD424" i="181"/>
  <c r="AP424" i="181"/>
  <c r="AO424" i="181"/>
  <c r="AQ424" i="181" s="1"/>
  <c r="AN424" i="181"/>
  <c r="AK424" i="181"/>
  <c r="AJ424" i="181"/>
  <c r="AF424" i="181"/>
  <c r="BA424" i="181" s="1"/>
  <c r="AE424" i="181"/>
  <c r="AZ424" i="181" s="1"/>
  <c r="AD424" i="181"/>
  <c r="AY424" i="181" s="1"/>
  <c r="AA424" i="181"/>
  <c r="AX424" i="181"/>
  <c r="Z424" i="181"/>
  <c r="AW424" i="181" s="1"/>
  <c r="Y424" i="181"/>
  <c r="V424" i="181"/>
  <c r="B424" i="181"/>
  <c r="BD423" i="181"/>
  <c r="AP423" i="181"/>
  <c r="AO423" i="181"/>
  <c r="AQ423" i="181" s="1"/>
  <c r="AN423" i="181"/>
  <c r="AK423" i="181"/>
  <c r="AJ423" i="181"/>
  <c r="AF423" i="181"/>
  <c r="BA423" i="181" s="1"/>
  <c r="AE423" i="181"/>
  <c r="AZ423" i="181" s="1"/>
  <c r="AD423" i="181"/>
  <c r="AA423" i="181"/>
  <c r="AX423" i="181" s="1"/>
  <c r="Z423" i="181"/>
  <c r="AW423" i="181" s="1"/>
  <c r="V423" i="181"/>
  <c r="B423" i="181"/>
  <c r="AP422" i="181"/>
  <c r="AO422" i="181"/>
  <c r="AN422" i="181"/>
  <c r="AK422" i="181"/>
  <c r="AJ422" i="181"/>
  <c r="AF422" i="181"/>
  <c r="BA422" i="181"/>
  <c r="AE422" i="181"/>
  <c r="AZ422" i="181" s="1"/>
  <c r="AD422" i="181"/>
  <c r="AA422" i="181"/>
  <c r="AX422" i="181" s="1"/>
  <c r="Z422" i="181"/>
  <c r="AW422" i="181" s="1"/>
  <c r="Y422" i="181"/>
  <c r="AV422" i="181"/>
  <c r="V422" i="181"/>
  <c r="BD422" i="181"/>
  <c r="B422" i="181"/>
  <c r="BD421" i="181"/>
  <c r="AP421" i="181"/>
  <c r="AO421" i="181"/>
  <c r="AN421" i="181"/>
  <c r="AK421" i="181"/>
  <c r="AJ421" i="181"/>
  <c r="AF421" i="181"/>
  <c r="BA421" i="181" s="1"/>
  <c r="AE421" i="181"/>
  <c r="AZ421" i="181" s="1"/>
  <c r="AD421" i="181"/>
  <c r="AA421" i="181"/>
  <c r="AX421" i="181" s="1"/>
  <c r="Z421" i="181"/>
  <c r="AW421" i="181" s="1"/>
  <c r="V421" i="181"/>
  <c r="B421" i="181"/>
  <c r="BD420" i="181"/>
  <c r="AP420" i="181"/>
  <c r="AO420" i="181"/>
  <c r="AN420" i="181"/>
  <c r="AK420" i="181"/>
  <c r="AJ420" i="181"/>
  <c r="AF420" i="181"/>
  <c r="BA420" i="181" s="1"/>
  <c r="AE420" i="181"/>
  <c r="AZ420" i="181" s="1"/>
  <c r="AD420" i="181"/>
  <c r="AA420" i="181"/>
  <c r="AX420" i="181"/>
  <c r="Z420" i="181"/>
  <c r="AW420" i="181" s="1"/>
  <c r="Y420" i="181"/>
  <c r="AV420" i="181"/>
  <c r="V420" i="181"/>
  <c r="B420" i="181"/>
  <c r="AX419" i="181"/>
  <c r="AP419" i="181"/>
  <c r="AO419" i="181"/>
  <c r="AN419" i="181"/>
  <c r="AK419" i="181"/>
  <c r="AJ419" i="181"/>
  <c r="AF419" i="181"/>
  <c r="BA419" i="181" s="1"/>
  <c r="AE419" i="181"/>
  <c r="AZ419" i="181" s="1"/>
  <c r="AD419" i="181"/>
  <c r="AA419" i="181"/>
  <c r="Z419" i="181"/>
  <c r="AW419" i="181" s="1"/>
  <c r="B419" i="181"/>
  <c r="AP418" i="181"/>
  <c r="AO418" i="181"/>
  <c r="AN418" i="181"/>
  <c r="AK418" i="181"/>
  <c r="AJ418" i="181"/>
  <c r="AF418" i="181"/>
  <c r="BA418" i="181" s="1"/>
  <c r="AE418" i="181"/>
  <c r="AD418" i="181"/>
  <c r="AY418" i="181" s="1"/>
  <c r="AA418" i="181"/>
  <c r="AX418" i="181" s="1"/>
  <c r="Z418" i="181"/>
  <c r="AW418" i="181" s="1"/>
  <c r="Y418" i="181"/>
  <c r="V418" i="181"/>
  <c r="BD418" i="181"/>
  <c r="B418" i="181"/>
  <c r="AP417" i="181"/>
  <c r="AO417" i="181"/>
  <c r="AN417" i="181"/>
  <c r="AK417" i="181"/>
  <c r="AJ417" i="181"/>
  <c r="AF417" i="181"/>
  <c r="BA417" i="181"/>
  <c r="AE417" i="181"/>
  <c r="AZ417" i="181" s="1"/>
  <c r="AD417" i="181"/>
  <c r="AY417" i="181"/>
  <c r="AA417" i="181"/>
  <c r="AX417" i="181" s="1"/>
  <c r="Z417" i="181"/>
  <c r="AW417" i="181" s="1"/>
  <c r="B417" i="181"/>
  <c r="BD416" i="181"/>
  <c r="AP416" i="181"/>
  <c r="AO416" i="181"/>
  <c r="AN416" i="181"/>
  <c r="AK416" i="181"/>
  <c r="AJ416" i="181"/>
  <c r="AF416" i="181"/>
  <c r="BA416" i="181" s="1"/>
  <c r="AE416" i="181"/>
  <c r="AZ416" i="181" s="1"/>
  <c r="AD416" i="181"/>
  <c r="AY416" i="181" s="1"/>
  <c r="AA416" i="181"/>
  <c r="AX416" i="181" s="1"/>
  <c r="Z416" i="181"/>
  <c r="AW416" i="181" s="1"/>
  <c r="Y416" i="181"/>
  <c r="AV416" i="181" s="1"/>
  <c r="V416" i="181"/>
  <c r="B416" i="181"/>
  <c r="AP415" i="181"/>
  <c r="AO415" i="181"/>
  <c r="AN415" i="181"/>
  <c r="AK415" i="181"/>
  <c r="AJ415" i="181"/>
  <c r="AF415" i="181"/>
  <c r="BA415" i="181" s="1"/>
  <c r="AE415" i="181"/>
  <c r="AD415" i="181"/>
  <c r="AY415" i="181" s="1"/>
  <c r="AA415" i="181"/>
  <c r="AX415" i="181"/>
  <c r="Z415" i="181"/>
  <c r="AW415" i="181" s="1"/>
  <c r="B415" i="181"/>
  <c r="AP414" i="181"/>
  <c r="AO414" i="181"/>
  <c r="AN414" i="181"/>
  <c r="AK414" i="181"/>
  <c r="AJ414" i="181"/>
  <c r="AF414" i="181"/>
  <c r="AE414" i="181"/>
  <c r="AZ414" i="181" s="1"/>
  <c r="AD414" i="181"/>
  <c r="AY414" i="181" s="1"/>
  <c r="AA414" i="181"/>
  <c r="AX414" i="181" s="1"/>
  <c r="Z414" i="181"/>
  <c r="AW414" i="181" s="1"/>
  <c r="Y414" i="181"/>
  <c r="AV414" i="181" s="1"/>
  <c r="V414" i="181"/>
  <c r="B414" i="181"/>
  <c r="AP413" i="181"/>
  <c r="AO413" i="181"/>
  <c r="AN413" i="181"/>
  <c r="AQ413" i="181" s="1"/>
  <c r="AK413" i="181"/>
  <c r="AJ413" i="181"/>
  <c r="AF413" i="181"/>
  <c r="BA413" i="181"/>
  <c r="AE413" i="181"/>
  <c r="AZ413" i="181" s="1"/>
  <c r="AD413" i="181"/>
  <c r="AY413" i="181" s="1"/>
  <c r="AA413" i="181"/>
  <c r="AX413" i="181" s="1"/>
  <c r="Z413" i="181"/>
  <c r="AW413" i="181"/>
  <c r="V413" i="181"/>
  <c r="B413" i="181"/>
  <c r="BD412" i="181"/>
  <c r="AP412" i="181"/>
  <c r="AO412" i="181"/>
  <c r="AN412" i="181"/>
  <c r="AK412" i="181"/>
  <c r="AJ412" i="181"/>
  <c r="AF412" i="181"/>
  <c r="BA412" i="181" s="1"/>
  <c r="AE412" i="181"/>
  <c r="AZ412" i="181" s="1"/>
  <c r="AD412" i="181"/>
  <c r="AA412" i="181"/>
  <c r="AX412" i="181" s="1"/>
  <c r="Z412" i="181"/>
  <c r="AW412" i="181" s="1"/>
  <c r="Y412" i="181"/>
  <c r="B412" i="181"/>
  <c r="BD411" i="181"/>
  <c r="AP411" i="181"/>
  <c r="AO411" i="181"/>
  <c r="AN411" i="181"/>
  <c r="AK411" i="181"/>
  <c r="AJ411" i="181"/>
  <c r="AF411" i="181"/>
  <c r="BA411" i="181" s="1"/>
  <c r="AE411" i="181"/>
  <c r="AD411" i="181"/>
  <c r="AY411" i="181" s="1"/>
  <c r="AA411" i="181"/>
  <c r="AX411" i="181" s="1"/>
  <c r="Z411" i="181"/>
  <c r="AW411" i="181" s="1"/>
  <c r="B411" i="181"/>
  <c r="AP410" i="181"/>
  <c r="AO410" i="181"/>
  <c r="AN410" i="181"/>
  <c r="AK410" i="181"/>
  <c r="AJ410" i="181"/>
  <c r="AF410" i="181"/>
  <c r="BA410" i="181" s="1"/>
  <c r="AE410" i="181"/>
  <c r="AZ410" i="181" s="1"/>
  <c r="AD410" i="181"/>
  <c r="AA410" i="181"/>
  <c r="AX410" i="181"/>
  <c r="Z410" i="181"/>
  <c r="AW410" i="181"/>
  <c r="Y410" i="181"/>
  <c r="AV410" i="181"/>
  <c r="V410" i="181"/>
  <c r="B410" i="181"/>
  <c r="AP409" i="181"/>
  <c r="AO409" i="181"/>
  <c r="AN409" i="181"/>
  <c r="AK409" i="181"/>
  <c r="AJ409" i="181"/>
  <c r="AF409" i="181"/>
  <c r="BA409" i="181" s="1"/>
  <c r="AE409" i="181"/>
  <c r="AZ409" i="181" s="1"/>
  <c r="AD409" i="181"/>
  <c r="AY409" i="181" s="1"/>
  <c r="AA409" i="181"/>
  <c r="AX409" i="181" s="1"/>
  <c r="Z409" i="181"/>
  <c r="AW409" i="181" s="1"/>
  <c r="B409" i="181"/>
  <c r="BD408" i="181"/>
  <c r="AP408" i="181"/>
  <c r="AO408" i="181"/>
  <c r="AN408" i="181"/>
  <c r="AK408" i="181"/>
  <c r="AJ408" i="181"/>
  <c r="AF408" i="181"/>
  <c r="BA408" i="181"/>
  <c r="AE408" i="181"/>
  <c r="AD408" i="181"/>
  <c r="AA408" i="181"/>
  <c r="AX408" i="181"/>
  <c r="Z408" i="181"/>
  <c r="AW408" i="181"/>
  <c r="Y408" i="181"/>
  <c r="AV408" i="181" s="1"/>
  <c r="B408" i="181"/>
  <c r="BD407" i="181"/>
  <c r="AP407" i="181"/>
  <c r="AO407" i="181"/>
  <c r="AN407" i="181"/>
  <c r="AK407" i="181"/>
  <c r="AJ407" i="181"/>
  <c r="AF407" i="181"/>
  <c r="BA407" i="181"/>
  <c r="AE407" i="181"/>
  <c r="AZ407" i="181" s="1"/>
  <c r="AD407" i="181"/>
  <c r="AY407" i="181" s="1"/>
  <c r="AA407" i="181"/>
  <c r="AX407" i="181"/>
  <c r="Z407" i="181"/>
  <c r="AW407" i="181" s="1"/>
  <c r="B407" i="181"/>
  <c r="AP406" i="181"/>
  <c r="AO406" i="181"/>
  <c r="AN406" i="181"/>
  <c r="AQ406" i="181" s="1"/>
  <c r="AK406" i="181"/>
  <c r="AJ406" i="181"/>
  <c r="AF406" i="181"/>
  <c r="BA406" i="181" s="1"/>
  <c r="AE406" i="181"/>
  <c r="AZ406" i="181" s="1"/>
  <c r="AD406" i="181"/>
  <c r="AA406" i="181"/>
  <c r="AX406" i="181" s="1"/>
  <c r="Z406" i="181"/>
  <c r="AW406" i="181" s="1"/>
  <c r="Y406" i="181"/>
  <c r="AV406" i="181" s="1"/>
  <c r="V406" i="181"/>
  <c r="B406" i="181"/>
  <c r="AX405" i="181"/>
  <c r="AP405" i="181"/>
  <c r="AO405" i="181"/>
  <c r="AQ405" i="181" s="1"/>
  <c r="AN405" i="181"/>
  <c r="AK405" i="181"/>
  <c r="AJ405" i="181"/>
  <c r="AF405" i="181"/>
  <c r="BA405" i="181" s="1"/>
  <c r="AE405" i="181"/>
  <c r="AZ405" i="181" s="1"/>
  <c r="AD405" i="181"/>
  <c r="AY405" i="181" s="1"/>
  <c r="AA405" i="181"/>
  <c r="Z405" i="181"/>
  <c r="AW405" i="181" s="1"/>
  <c r="V405" i="181"/>
  <c r="B405" i="181"/>
  <c r="BD404" i="181"/>
  <c r="AP404" i="181"/>
  <c r="AO404" i="181"/>
  <c r="AN404" i="181"/>
  <c r="AK404" i="181"/>
  <c r="AJ404" i="181"/>
  <c r="AF404" i="181"/>
  <c r="BA404" i="181" s="1"/>
  <c r="AE404" i="181"/>
  <c r="AD404" i="181"/>
  <c r="AA404" i="181"/>
  <c r="Z404" i="181"/>
  <c r="AW404" i="181" s="1"/>
  <c r="Y404" i="181"/>
  <c r="AV404" i="181" s="1"/>
  <c r="B404" i="181"/>
  <c r="BD403" i="181"/>
  <c r="AP403" i="181"/>
  <c r="AO403" i="181"/>
  <c r="AN403" i="181"/>
  <c r="AK403" i="181"/>
  <c r="AJ403" i="181"/>
  <c r="AF403" i="181"/>
  <c r="BA403" i="181" s="1"/>
  <c r="AE403" i="181"/>
  <c r="AZ403" i="181" s="1"/>
  <c r="AD403" i="181"/>
  <c r="AY403" i="181" s="1"/>
  <c r="AA403" i="181"/>
  <c r="AX403" i="181" s="1"/>
  <c r="Z403" i="181"/>
  <c r="AW403" i="181" s="1"/>
  <c r="B403" i="181"/>
  <c r="AP402" i="181"/>
  <c r="AO402" i="181"/>
  <c r="AN402" i="181"/>
  <c r="AK402" i="181"/>
  <c r="AJ402" i="181"/>
  <c r="AF402" i="181"/>
  <c r="BA402" i="181" s="1"/>
  <c r="AE402" i="181"/>
  <c r="AZ402" i="181" s="1"/>
  <c r="AD402" i="181"/>
  <c r="AA402" i="181"/>
  <c r="AX402" i="181"/>
  <c r="Z402" i="181"/>
  <c r="AW402" i="181" s="1"/>
  <c r="Y402" i="181"/>
  <c r="AV402" i="181" s="1"/>
  <c r="V402" i="181"/>
  <c r="B402" i="181"/>
  <c r="AP401" i="181"/>
  <c r="AO401" i="181"/>
  <c r="AN401" i="181"/>
  <c r="AK401" i="181"/>
  <c r="AJ401" i="181"/>
  <c r="AF401" i="181"/>
  <c r="BA401" i="181"/>
  <c r="AE401" i="181"/>
  <c r="AZ401" i="181" s="1"/>
  <c r="AD401" i="181"/>
  <c r="AA401" i="181"/>
  <c r="AX401" i="181" s="1"/>
  <c r="Z401" i="181"/>
  <c r="AW401" i="181"/>
  <c r="B401" i="181"/>
  <c r="BD400" i="181"/>
  <c r="AP400" i="181"/>
  <c r="AO400" i="181"/>
  <c r="AN400" i="181"/>
  <c r="AQ400" i="181" s="1"/>
  <c r="AK400" i="181"/>
  <c r="AJ400" i="181"/>
  <c r="AF400" i="181"/>
  <c r="BA400" i="181" s="1"/>
  <c r="AE400" i="181"/>
  <c r="AZ400" i="181" s="1"/>
  <c r="AD400" i="181"/>
  <c r="AY400" i="181" s="1"/>
  <c r="AA400" i="181"/>
  <c r="AX400" i="181" s="1"/>
  <c r="Z400" i="181"/>
  <c r="AW400" i="181" s="1"/>
  <c r="Y400" i="181"/>
  <c r="B400" i="181"/>
  <c r="BD399" i="181"/>
  <c r="AP399" i="181"/>
  <c r="AO399" i="181"/>
  <c r="AN399" i="181"/>
  <c r="AK399" i="181"/>
  <c r="AJ399" i="181"/>
  <c r="AF399" i="181"/>
  <c r="BA399" i="181" s="1"/>
  <c r="AE399" i="181"/>
  <c r="AZ399" i="181" s="1"/>
  <c r="AD399" i="181"/>
  <c r="AA399" i="181"/>
  <c r="AX399" i="181"/>
  <c r="Z399" i="181"/>
  <c r="AW399" i="181"/>
  <c r="B399" i="181"/>
  <c r="BD398" i="181"/>
  <c r="AO398" i="181"/>
  <c r="AN398" i="181"/>
  <c r="AF398" i="181"/>
  <c r="BA398" i="181"/>
  <c r="AE398" i="181"/>
  <c r="AZ398" i="181" s="1"/>
  <c r="AD398" i="181"/>
  <c r="AY398" i="181" s="1"/>
  <c r="AA398" i="181"/>
  <c r="AX398" i="181" s="1"/>
  <c r="Z398" i="181"/>
  <c r="Y398" i="181"/>
  <c r="AV398" i="181" s="1"/>
  <c r="V398" i="181"/>
  <c r="AP398" i="181" s="1"/>
  <c r="B398" i="181"/>
  <c r="AP397" i="181"/>
  <c r="AO397" i="181"/>
  <c r="AN397" i="181"/>
  <c r="AK397" i="181"/>
  <c r="AJ397" i="181"/>
  <c r="AF397" i="181"/>
  <c r="BA397" i="181" s="1"/>
  <c r="AE397" i="181"/>
  <c r="AZ397" i="181" s="1"/>
  <c r="AD397" i="181"/>
  <c r="AA397" i="181"/>
  <c r="AX397" i="181" s="1"/>
  <c r="Z397" i="181"/>
  <c r="AW397" i="181"/>
  <c r="Y397" i="181"/>
  <c r="AV397" i="181" s="1"/>
  <c r="V397" i="181"/>
  <c r="AI397" i="181" s="1"/>
  <c r="BD397" i="181"/>
  <c r="B397" i="181"/>
  <c r="AP396" i="181"/>
  <c r="AO396" i="181"/>
  <c r="AN396" i="181"/>
  <c r="AK396" i="181"/>
  <c r="AJ396" i="181"/>
  <c r="AF396" i="181"/>
  <c r="BA396" i="181"/>
  <c r="AE396" i="181"/>
  <c r="AZ396" i="181" s="1"/>
  <c r="AD396" i="181"/>
  <c r="AA396" i="181"/>
  <c r="AX396" i="181"/>
  <c r="Z396" i="181"/>
  <c r="AW396" i="181"/>
  <c r="V396" i="181"/>
  <c r="AI396" i="181"/>
  <c r="BD396" i="181"/>
  <c r="B396" i="181"/>
  <c r="BD395" i="181"/>
  <c r="AP395" i="181"/>
  <c r="AO395" i="181"/>
  <c r="AN395" i="181"/>
  <c r="AK395" i="181"/>
  <c r="AJ395" i="181"/>
  <c r="AF395" i="181"/>
  <c r="BA395" i="181" s="1"/>
  <c r="AE395" i="181"/>
  <c r="AZ395" i="181" s="1"/>
  <c r="AD395" i="181"/>
  <c r="AA395" i="181"/>
  <c r="AX395" i="181" s="1"/>
  <c r="Z395" i="181"/>
  <c r="Y395" i="181"/>
  <c r="AV395" i="181" s="1"/>
  <c r="V395" i="181"/>
  <c r="B395" i="181"/>
  <c r="BD394" i="181"/>
  <c r="AP394" i="181"/>
  <c r="AO394" i="181"/>
  <c r="AN394" i="181"/>
  <c r="AK394" i="181"/>
  <c r="AJ394" i="181"/>
  <c r="AF394" i="181"/>
  <c r="BA394" i="181"/>
  <c r="AE394" i="181"/>
  <c r="AZ394" i="181" s="1"/>
  <c r="AD394" i="181"/>
  <c r="AA394" i="181"/>
  <c r="AX394" i="181"/>
  <c r="Z394" i="181"/>
  <c r="AW394" i="181"/>
  <c r="V394" i="181"/>
  <c r="B394" i="181"/>
  <c r="AP393" i="181"/>
  <c r="AO393" i="181"/>
  <c r="AN393" i="181"/>
  <c r="AK393" i="181"/>
  <c r="AJ393" i="181"/>
  <c r="AF393" i="181"/>
  <c r="BA393" i="181" s="1"/>
  <c r="AE393" i="181"/>
  <c r="AD393" i="181"/>
  <c r="AA393" i="181"/>
  <c r="AX393" i="181" s="1"/>
  <c r="Z393" i="181"/>
  <c r="AW393" i="181" s="1"/>
  <c r="B393" i="181"/>
  <c r="BA392" i="181"/>
  <c r="AP392" i="181"/>
  <c r="AO392" i="181"/>
  <c r="AN392" i="181"/>
  <c r="AK392" i="181"/>
  <c r="AJ392" i="181"/>
  <c r="AF392" i="181"/>
  <c r="AE392" i="181"/>
  <c r="AZ392" i="181" s="1"/>
  <c r="AD392" i="181"/>
  <c r="AA392" i="181"/>
  <c r="AX392" i="181" s="1"/>
  <c r="Z392" i="181"/>
  <c r="AW392" i="181"/>
  <c r="V392" i="181"/>
  <c r="AI392" i="181"/>
  <c r="BD392" i="181"/>
  <c r="B392" i="181"/>
  <c r="BD391" i="181"/>
  <c r="AV391" i="181"/>
  <c r="AP391" i="181"/>
  <c r="AO391" i="181"/>
  <c r="AQ391" i="181" s="1"/>
  <c r="AN391" i="181"/>
  <c r="AK391" i="181"/>
  <c r="AJ391" i="181"/>
  <c r="AF391" i="181"/>
  <c r="BA391" i="181"/>
  <c r="AE391" i="181"/>
  <c r="AZ391" i="181" s="1"/>
  <c r="AD391" i="181"/>
  <c r="AA391" i="181"/>
  <c r="AX391" i="181" s="1"/>
  <c r="Z391" i="181"/>
  <c r="AW391" i="181"/>
  <c r="Y391" i="181"/>
  <c r="V391" i="181"/>
  <c r="B391" i="181"/>
  <c r="BD390" i="181"/>
  <c r="AP390" i="181"/>
  <c r="AO390" i="181"/>
  <c r="AN390" i="181"/>
  <c r="AK390" i="181"/>
  <c r="AJ390" i="181"/>
  <c r="AF390" i="181"/>
  <c r="BA390" i="181" s="1"/>
  <c r="AE390" i="181"/>
  <c r="AZ390" i="181" s="1"/>
  <c r="AD390" i="181"/>
  <c r="AA390" i="181"/>
  <c r="AX390" i="181"/>
  <c r="Z390" i="181"/>
  <c r="AW390" i="181" s="1"/>
  <c r="V390" i="181"/>
  <c r="B390" i="181"/>
  <c r="AP389" i="181"/>
  <c r="AO389" i="181"/>
  <c r="AN389" i="181"/>
  <c r="AK389" i="181"/>
  <c r="AJ389" i="181"/>
  <c r="AF389" i="181"/>
  <c r="BA389" i="181" s="1"/>
  <c r="AE389" i="181"/>
  <c r="AZ389" i="181" s="1"/>
  <c r="AD389" i="181"/>
  <c r="AA389" i="181"/>
  <c r="AX389" i="181" s="1"/>
  <c r="Z389" i="181"/>
  <c r="AW389" i="181" s="1"/>
  <c r="Y389" i="181"/>
  <c r="AV389" i="181" s="1"/>
  <c r="V389" i="181"/>
  <c r="AI389" i="181" s="1"/>
  <c r="BD389" i="181"/>
  <c r="B389" i="181"/>
  <c r="AP388" i="181"/>
  <c r="AO388" i="181"/>
  <c r="AN388" i="181"/>
  <c r="AK388" i="181"/>
  <c r="AJ388" i="181"/>
  <c r="AF388" i="181"/>
  <c r="BA388" i="181" s="1"/>
  <c r="AE388" i="181"/>
  <c r="AD388" i="181"/>
  <c r="AA388" i="181"/>
  <c r="AX388" i="181" s="1"/>
  <c r="Z388" i="181"/>
  <c r="AW388" i="181" s="1"/>
  <c r="V388" i="181"/>
  <c r="AI388" i="181" s="1"/>
  <c r="BD388" i="181"/>
  <c r="B388" i="181"/>
  <c r="BD387" i="181"/>
  <c r="AP387" i="181"/>
  <c r="AO387" i="181"/>
  <c r="AN387" i="181"/>
  <c r="AK387" i="181"/>
  <c r="AJ387" i="181"/>
  <c r="AF387" i="181"/>
  <c r="BA387" i="181" s="1"/>
  <c r="AE387" i="181"/>
  <c r="AZ387" i="181" s="1"/>
  <c r="AD387" i="181"/>
  <c r="AA387" i="181"/>
  <c r="AX387" i="181" s="1"/>
  <c r="Z387" i="181"/>
  <c r="AW387" i="181" s="1"/>
  <c r="Y387" i="181"/>
  <c r="AV387" i="181" s="1"/>
  <c r="V387" i="181"/>
  <c r="B387" i="181"/>
  <c r="BD386" i="181"/>
  <c r="AP386" i="181"/>
  <c r="AO386" i="181"/>
  <c r="AN386" i="181"/>
  <c r="AQ386" i="181" s="1"/>
  <c r="AK386" i="181"/>
  <c r="AJ386" i="181"/>
  <c r="AF386" i="181"/>
  <c r="BA386" i="181" s="1"/>
  <c r="AE386" i="181"/>
  <c r="AZ386" i="181" s="1"/>
  <c r="AD386" i="181"/>
  <c r="AA386" i="181"/>
  <c r="AX386" i="181" s="1"/>
  <c r="Z386" i="181"/>
  <c r="AW386" i="181" s="1"/>
  <c r="V386" i="181"/>
  <c r="B386" i="181"/>
  <c r="AP385" i="181"/>
  <c r="AO385" i="181"/>
  <c r="AN385" i="181"/>
  <c r="AK385" i="181"/>
  <c r="AJ385" i="181"/>
  <c r="AF385" i="181"/>
  <c r="BA385" i="181"/>
  <c r="AE385" i="181"/>
  <c r="AZ385" i="181" s="1"/>
  <c r="AD385" i="181"/>
  <c r="AA385" i="181"/>
  <c r="AX385" i="181"/>
  <c r="Z385" i="181"/>
  <c r="AW385" i="181" s="1"/>
  <c r="B385" i="181"/>
  <c r="AP384" i="181"/>
  <c r="AO384" i="181"/>
  <c r="AN384" i="181"/>
  <c r="AK384" i="181"/>
  <c r="AJ384" i="181"/>
  <c r="AF384" i="181"/>
  <c r="BA384" i="181" s="1"/>
  <c r="AE384" i="181"/>
  <c r="AZ384" i="181" s="1"/>
  <c r="AD384" i="181"/>
  <c r="AA384" i="181"/>
  <c r="AX384" i="181"/>
  <c r="Z384" i="181"/>
  <c r="AW384" i="181" s="1"/>
  <c r="V384" i="181"/>
  <c r="AI384" i="181" s="1"/>
  <c r="BD384" i="181"/>
  <c r="B384" i="181"/>
  <c r="BD383" i="181"/>
  <c r="AP383" i="181"/>
  <c r="AO383" i="181"/>
  <c r="AN383" i="181"/>
  <c r="AQ383" i="181" s="1"/>
  <c r="AK383" i="181"/>
  <c r="AJ383" i="181"/>
  <c r="AF383" i="181"/>
  <c r="BA383" i="181" s="1"/>
  <c r="AE383" i="181"/>
  <c r="AZ383" i="181" s="1"/>
  <c r="AD383" i="181"/>
  <c r="AA383" i="181"/>
  <c r="AX383" i="181" s="1"/>
  <c r="Z383" i="181"/>
  <c r="AW383" i="181" s="1"/>
  <c r="Y383" i="181"/>
  <c r="AV383" i="181" s="1"/>
  <c r="V383" i="181"/>
  <c r="B383" i="181"/>
  <c r="BD382" i="181"/>
  <c r="AP382" i="181"/>
  <c r="AO382" i="181"/>
  <c r="AN382" i="181"/>
  <c r="AK382" i="181"/>
  <c r="AJ382" i="181"/>
  <c r="AF382" i="181"/>
  <c r="BA382" i="181" s="1"/>
  <c r="AE382" i="181"/>
  <c r="AZ382" i="181" s="1"/>
  <c r="AD382" i="181"/>
  <c r="AA382" i="181"/>
  <c r="AX382" i="181"/>
  <c r="Z382" i="181"/>
  <c r="AW382" i="181" s="1"/>
  <c r="V382" i="181"/>
  <c r="B382" i="181"/>
  <c r="AP381" i="181"/>
  <c r="AO381" i="181"/>
  <c r="AN381" i="181"/>
  <c r="AK381" i="181"/>
  <c r="AJ381" i="181"/>
  <c r="AF381" i="181"/>
  <c r="BA381" i="181"/>
  <c r="AE381" i="181"/>
  <c r="AD381" i="181"/>
  <c r="AY381" i="181" s="1"/>
  <c r="AA381" i="181"/>
  <c r="AX381" i="181" s="1"/>
  <c r="Z381" i="181"/>
  <c r="AW381" i="181" s="1"/>
  <c r="Y381" i="181"/>
  <c r="AV381" i="181"/>
  <c r="V381" i="181"/>
  <c r="AI381" i="181"/>
  <c r="BD381" i="181"/>
  <c r="B381" i="181"/>
  <c r="AP380" i="181"/>
  <c r="AO380" i="181"/>
  <c r="AN380" i="181"/>
  <c r="AK380" i="181"/>
  <c r="AJ380" i="181"/>
  <c r="AF380" i="181"/>
  <c r="BA380" i="181"/>
  <c r="AE380" i="181"/>
  <c r="AZ380" i="181" s="1"/>
  <c r="AD380" i="181"/>
  <c r="AA380" i="181"/>
  <c r="AX380" i="181" s="1"/>
  <c r="Z380" i="181"/>
  <c r="AW380" i="181" s="1"/>
  <c r="V380" i="181"/>
  <c r="AI380" i="181"/>
  <c r="BD380" i="181"/>
  <c r="B380" i="181"/>
  <c r="BD379" i="181"/>
  <c r="AP379" i="181"/>
  <c r="AO379" i="181"/>
  <c r="AN379" i="181"/>
  <c r="AK379" i="181"/>
  <c r="AJ379" i="181"/>
  <c r="AF379" i="181"/>
  <c r="BA379" i="181"/>
  <c r="AE379" i="181"/>
  <c r="AZ379" i="181" s="1"/>
  <c r="AD379" i="181"/>
  <c r="AY379" i="181" s="1"/>
  <c r="AA379" i="181"/>
  <c r="AX379" i="181" s="1"/>
  <c r="Z379" i="181"/>
  <c r="AW379" i="181" s="1"/>
  <c r="Y379" i="181"/>
  <c r="V379" i="181"/>
  <c r="B379" i="181"/>
  <c r="BD378" i="181"/>
  <c r="AP378" i="181"/>
  <c r="AO378" i="181"/>
  <c r="AN378" i="181"/>
  <c r="AK378" i="181"/>
  <c r="AJ378" i="181"/>
  <c r="AF378" i="181"/>
  <c r="BA378" i="181" s="1"/>
  <c r="AE378" i="181"/>
  <c r="AZ378" i="181" s="1"/>
  <c r="AD378" i="181"/>
  <c r="AG378" i="181" s="1"/>
  <c r="AA378" i="181"/>
  <c r="AX378" i="181" s="1"/>
  <c r="Z378" i="181"/>
  <c r="AW378" i="181" s="1"/>
  <c r="V378" i="181"/>
  <c r="B378" i="181"/>
  <c r="AP377" i="181"/>
  <c r="AO377" i="181"/>
  <c r="AN377" i="181"/>
  <c r="AK377" i="181"/>
  <c r="AJ377" i="181"/>
  <c r="AF377" i="181"/>
  <c r="BA377" i="181" s="1"/>
  <c r="AE377" i="181"/>
  <c r="AZ377" i="181" s="1"/>
  <c r="AD377" i="181"/>
  <c r="AY377" i="181" s="1"/>
  <c r="AA377" i="181"/>
  <c r="AX377" i="181" s="1"/>
  <c r="Z377" i="181"/>
  <c r="AW377" i="181" s="1"/>
  <c r="B377" i="181"/>
  <c r="AP376" i="181"/>
  <c r="AO376" i="181"/>
  <c r="AN376" i="181"/>
  <c r="AK376" i="181"/>
  <c r="AJ376" i="181"/>
  <c r="AF376" i="181"/>
  <c r="BA376" i="181" s="1"/>
  <c r="AE376" i="181"/>
  <c r="AZ376" i="181" s="1"/>
  <c r="AD376" i="181"/>
  <c r="AA376" i="181"/>
  <c r="AX376" i="181" s="1"/>
  <c r="Z376" i="181"/>
  <c r="AW376" i="181" s="1"/>
  <c r="V376" i="181"/>
  <c r="AI376" i="181"/>
  <c r="BD376" i="181"/>
  <c r="B376" i="181"/>
  <c r="BD375" i="181"/>
  <c r="AP375" i="181"/>
  <c r="AO375" i="181"/>
  <c r="AQ375" i="181" s="1"/>
  <c r="AN375" i="181"/>
  <c r="AK375" i="181"/>
  <c r="AJ375" i="181"/>
  <c r="AF375" i="181"/>
  <c r="BA375" i="181" s="1"/>
  <c r="AE375" i="181"/>
  <c r="AZ375" i="181" s="1"/>
  <c r="AD375" i="181"/>
  <c r="AY375" i="181" s="1"/>
  <c r="AA375" i="181"/>
  <c r="AX375" i="181" s="1"/>
  <c r="Z375" i="181"/>
  <c r="AW375" i="181" s="1"/>
  <c r="Y375" i="181"/>
  <c r="V375" i="181"/>
  <c r="B375" i="181"/>
  <c r="BD374" i="181"/>
  <c r="AW374" i="181"/>
  <c r="AP374" i="181"/>
  <c r="AO374" i="181"/>
  <c r="AN374" i="181"/>
  <c r="AQ374" i="181" s="1"/>
  <c r="AK374" i="181"/>
  <c r="AJ374" i="181"/>
  <c r="AF374" i="181"/>
  <c r="BA374" i="181" s="1"/>
  <c r="AE374" i="181"/>
  <c r="AZ374" i="181" s="1"/>
  <c r="AD374" i="181"/>
  <c r="AA374" i="181"/>
  <c r="AX374" i="181" s="1"/>
  <c r="Z374" i="181"/>
  <c r="V374" i="181"/>
  <c r="B374" i="181"/>
  <c r="AP373" i="181"/>
  <c r="AO373" i="181"/>
  <c r="AN373" i="181"/>
  <c r="AK373" i="181"/>
  <c r="AJ373" i="181"/>
  <c r="AF373" i="181"/>
  <c r="BA373" i="181" s="1"/>
  <c r="AE373" i="181"/>
  <c r="AD373" i="181"/>
  <c r="AY373" i="181" s="1"/>
  <c r="AA373" i="181"/>
  <c r="AX373" i="181" s="1"/>
  <c r="Z373" i="181"/>
  <c r="AW373" i="181" s="1"/>
  <c r="Y373" i="181"/>
  <c r="V373" i="181"/>
  <c r="AI373" i="181" s="1"/>
  <c r="BD373" i="181"/>
  <c r="B373" i="181"/>
  <c r="AP372" i="181"/>
  <c r="AO372" i="181"/>
  <c r="AN372" i="181"/>
  <c r="AK372" i="181"/>
  <c r="AJ372" i="181"/>
  <c r="AF372" i="181"/>
  <c r="BA372" i="181" s="1"/>
  <c r="AE372" i="181"/>
  <c r="AZ372" i="181" s="1"/>
  <c r="AD372" i="181"/>
  <c r="AA372" i="181"/>
  <c r="AX372" i="181" s="1"/>
  <c r="Z372" i="181"/>
  <c r="AW372" i="181" s="1"/>
  <c r="V372" i="181"/>
  <c r="AI372" i="181" s="1"/>
  <c r="BD372" i="181"/>
  <c r="B372" i="181"/>
  <c r="BD371" i="181"/>
  <c r="AP371" i="181"/>
  <c r="AO371" i="181"/>
  <c r="AN371" i="181"/>
  <c r="AK371" i="181"/>
  <c r="AJ371" i="181"/>
  <c r="AF371" i="181"/>
  <c r="BA371" i="181" s="1"/>
  <c r="AE371" i="181"/>
  <c r="AZ371" i="181" s="1"/>
  <c r="AD371" i="181"/>
  <c r="AY371" i="181" s="1"/>
  <c r="AA371" i="181"/>
  <c r="AX371" i="181" s="1"/>
  <c r="Z371" i="181"/>
  <c r="AW371" i="181" s="1"/>
  <c r="Y371" i="181"/>
  <c r="AV371" i="181"/>
  <c r="V371" i="181"/>
  <c r="B371" i="181"/>
  <c r="BD370" i="181"/>
  <c r="AP370" i="181"/>
  <c r="AO370" i="181"/>
  <c r="AN370" i="181"/>
  <c r="AK370" i="181"/>
  <c r="AJ370" i="181"/>
  <c r="AF370" i="181"/>
  <c r="BA370" i="181" s="1"/>
  <c r="AE370" i="181"/>
  <c r="AZ370" i="181" s="1"/>
  <c r="AD370" i="181"/>
  <c r="AA370" i="181"/>
  <c r="AX370" i="181" s="1"/>
  <c r="Z370" i="181"/>
  <c r="AW370" i="181" s="1"/>
  <c r="V370" i="181"/>
  <c r="B370" i="181"/>
  <c r="AP369" i="181"/>
  <c r="AO369" i="181"/>
  <c r="AN369" i="181"/>
  <c r="AK369" i="181"/>
  <c r="AJ369" i="181"/>
  <c r="AF369" i="181"/>
  <c r="BA369" i="181" s="1"/>
  <c r="AE369" i="181"/>
  <c r="AZ369" i="181"/>
  <c r="AD369" i="181"/>
  <c r="AA369" i="181"/>
  <c r="AX369" i="181" s="1"/>
  <c r="Z369" i="181"/>
  <c r="AW369" i="181" s="1"/>
  <c r="B369" i="181"/>
  <c r="AP368" i="181"/>
  <c r="AO368" i="181"/>
  <c r="AN368" i="181"/>
  <c r="AK368" i="181"/>
  <c r="AJ368" i="181"/>
  <c r="AF368" i="181"/>
  <c r="BA368" i="181" s="1"/>
  <c r="AE368" i="181"/>
  <c r="AZ368" i="181" s="1"/>
  <c r="AD368" i="181"/>
  <c r="AG368" i="181" s="1"/>
  <c r="AA368" i="181"/>
  <c r="AX368" i="181" s="1"/>
  <c r="Z368" i="181"/>
  <c r="AW368" i="181" s="1"/>
  <c r="BD368" i="181"/>
  <c r="B368" i="181"/>
  <c r="AP367" i="181"/>
  <c r="AO367" i="181"/>
  <c r="AN367" i="181"/>
  <c r="AK367" i="181"/>
  <c r="AJ367" i="181"/>
  <c r="AF367" i="181"/>
  <c r="BA367" i="181" s="1"/>
  <c r="AE367" i="181"/>
  <c r="AD367" i="181"/>
  <c r="AY367" i="181"/>
  <c r="AA367" i="181"/>
  <c r="AX367" i="181" s="1"/>
  <c r="Z367" i="181"/>
  <c r="AW367" i="181" s="1"/>
  <c r="V367" i="181"/>
  <c r="B367" i="181"/>
  <c r="AP366" i="181"/>
  <c r="AO366" i="181"/>
  <c r="AQ366" i="181" s="1"/>
  <c r="AN366" i="181"/>
  <c r="AK366" i="181"/>
  <c r="AJ366" i="181"/>
  <c r="AF366" i="181"/>
  <c r="BA366" i="181" s="1"/>
  <c r="AE366" i="181"/>
  <c r="AZ366" i="181" s="1"/>
  <c r="AD366" i="181"/>
  <c r="AY366" i="181" s="1"/>
  <c r="AA366" i="181"/>
  <c r="Z366" i="181"/>
  <c r="AW366" i="181"/>
  <c r="Y366" i="181"/>
  <c r="AV366" i="181"/>
  <c r="B366" i="181"/>
  <c r="BD365" i="181"/>
  <c r="AP365" i="181"/>
  <c r="AO365" i="181"/>
  <c r="AN365" i="181"/>
  <c r="AK365" i="181"/>
  <c r="AJ365" i="181"/>
  <c r="AF365" i="181"/>
  <c r="BA365" i="181" s="1"/>
  <c r="AE365" i="181"/>
  <c r="AZ365" i="181" s="1"/>
  <c r="AD365" i="181"/>
  <c r="AY365" i="181" s="1"/>
  <c r="AA365" i="181"/>
  <c r="AX365" i="181" s="1"/>
  <c r="Z365" i="181"/>
  <c r="AW365" i="181" s="1"/>
  <c r="B365" i="181"/>
  <c r="BD364" i="181"/>
  <c r="AP364" i="181"/>
  <c r="AO364" i="181"/>
  <c r="AN364" i="181"/>
  <c r="AK364" i="181"/>
  <c r="AJ364" i="181"/>
  <c r="AF364" i="181"/>
  <c r="BA364" i="181"/>
  <c r="AE364" i="181"/>
  <c r="AZ364" i="181" s="1"/>
  <c r="AD364" i="181"/>
  <c r="AA364" i="181"/>
  <c r="AX364" i="181" s="1"/>
  <c r="Z364" i="181"/>
  <c r="AW364" i="181" s="1"/>
  <c r="Y364" i="181"/>
  <c r="AV364" i="181" s="1"/>
  <c r="V364" i="181"/>
  <c r="B364" i="181"/>
  <c r="AP363" i="181"/>
  <c r="AO363" i="181"/>
  <c r="AN363" i="181"/>
  <c r="AK363" i="181"/>
  <c r="AJ363" i="181"/>
  <c r="AF363" i="181"/>
  <c r="BA363" i="181" s="1"/>
  <c r="AE363" i="181"/>
  <c r="AD363" i="181"/>
  <c r="AY363" i="181" s="1"/>
  <c r="AA363" i="181"/>
  <c r="AX363" i="181" s="1"/>
  <c r="Z363" i="181"/>
  <c r="AW363" i="181" s="1"/>
  <c r="V363" i="181"/>
  <c r="B363" i="181"/>
  <c r="AP362" i="181"/>
  <c r="AO362" i="181"/>
  <c r="AN362" i="181"/>
  <c r="AQ362" i="181" s="1"/>
  <c r="AK362" i="181"/>
  <c r="AJ362" i="181"/>
  <c r="AF362" i="181"/>
  <c r="BA362" i="181"/>
  <c r="AE362" i="181"/>
  <c r="AZ362" i="181" s="1"/>
  <c r="AD362" i="181"/>
  <c r="AA362" i="181"/>
  <c r="AX362" i="181" s="1"/>
  <c r="Z362" i="181"/>
  <c r="AW362" i="181" s="1"/>
  <c r="Y362" i="181"/>
  <c r="B362" i="181"/>
  <c r="AW361" i="181"/>
  <c r="AP361" i="181"/>
  <c r="AO361" i="181"/>
  <c r="AN361" i="181"/>
  <c r="AK361" i="181"/>
  <c r="AJ361" i="181"/>
  <c r="AF361" i="181"/>
  <c r="BA361" i="181" s="1"/>
  <c r="AE361" i="181"/>
  <c r="AZ361" i="181" s="1"/>
  <c r="AD361" i="181"/>
  <c r="AY361" i="181" s="1"/>
  <c r="AA361" i="181"/>
  <c r="AX361" i="181" s="1"/>
  <c r="Z361" i="181"/>
  <c r="B361" i="181"/>
  <c r="AO360" i="181"/>
  <c r="AN360" i="181"/>
  <c r="AK360" i="181"/>
  <c r="AJ360" i="181"/>
  <c r="AI360" i="181"/>
  <c r="AE360" i="181"/>
  <c r="AZ360" i="181" s="1"/>
  <c r="AD360" i="181"/>
  <c r="AY360" i="181" s="1"/>
  <c r="AA360" i="181"/>
  <c r="AX360" i="181"/>
  <c r="Z360" i="181"/>
  <c r="AW360" i="181" s="1"/>
  <c r="Y360" i="181"/>
  <c r="AV360" i="181" s="1"/>
  <c r="AF360" i="181"/>
  <c r="B360" i="181"/>
  <c r="AP359" i="181"/>
  <c r="AO359" i="181"/>
  <c r="AN359" i="181"/>
  <c r="AK359" i="181"/>
  <c r="AJ359" i="181"/>
  <c r="AF359" i="181"/>
  <c r="BA359" i="181"/>
  <c r="AE359" i="181"/>
  <c r="AZ359" i="181"/>
  <c r="AD359" i="181"/>
  <c r="AY359" i="181" s="1"/>
  <c r="AA359" i="181"/>
  <c r="AX359" i="181" s="1"/>
  <c r="Z359" i="181"/>
  <c r="AW359" i="181" s="1"/>
  <c r="V359" i="181"/>
  <c r="B359" i="181"/>
  <c r="AP358" i="181"/>
  <c r="AO358" i="181"/>
  <c r="AN358" i="181"/>
  <c r="AK358" i="181"/>
  <c r="AJ358" i="181"/>
  <c r="AF358" i="181"/>
  <c r="BA358" i="181" s="1"/>
  <c r="AE358" i="181"/>
  <c r="AD358" i="181"/>
  <c r="AY358" i="181" s="1"/>
  <c r="AA358" i="181"/>
  <c r="AX358" i="181" s="1"/>
  <c r="Z358" i="181"/>
  <c r="AW358" i="181" s="1"/>
  <c r="Y358" i="181"/>
  <c r="B358" i="181"/>
  <c r="BD357" i="181"/>
  <c r="AO357" i="181"/>
  <c r="AN357" i="181"/>
  <c r="AK357" i="181"/>
  <c r="AJ357" i="181"/>
  <c r="AI357" i="181"/>
  <c r="AE357" i="181"/>
  <c r="AZ357" i="181" s="1"/>
  <c r="AD357" i="181"/>
  <c r="AY357" i="181" s="1"/>
  <c r="AA357" i="181"/>
  <c r="AX357" i="181" s="1"/>
  <c r="Z357" i="181"/>
  <c r="AW357" i="181" s="1"/>
  <c r="Y357" i="181"/>
  <c r="B357" i="181"/>
  <c r="AP356" i="181"/>
  <c r="AO356" i="181"/>
  <c r="AN356" i="181"/>
  <c r="AK356" i="181"/>
  <c r="AJ356" i="181"/>
  <c r="AF356" i="181"/>
  <c r="BA356" i="181" s="1"/>
  <c r="AE356" i="181"/>
  <c r="AD356" i="181"/>
  <c r="AY356" i="181" s="1"/>
  <c r="AA356" i="181"/>
  <c r="AX356" i="181"/>
  <c r="Z356" i="181"/>
  <c r="AW356" i="181" s="1"/>
  <c r="Y356" i="181"/>
  <c r="AV356" i="181" s="1"/>
  <c r="V356" i="181"/>
  <c r="B356" i="181"/>
  <c r="AP355" i="181"/>
  <c r="AO355" i="181"/>
  <c r="AN355" i="181"/>
  <c r="AK355" i="181"/>
  <c r="AJ355" i="181"/>
  <c r="AF355" i="181"/>
  <c r="BA355" i="181" s="1"/>
  <c r="AE355" i="181"/>
  <c r="AZ355" i="181" s="1"/>
  <c r="AD355" i="181"/>
  <c r="AY355" i="181" s="1"/>
  <c r="AA355" i="181"/>
  <c r="AX355" i="181" s="1"/>
  <c r="Z355" i="181"/>
  <c r="AW355" i="181" s="1"/>
  <c r="V355" i="181"/>
  <c r="B355" i="181"/>
  <c r="AP354" i="181"/>
  <c r="AO354" i="181"/>
  <c r="AN354" i="181"/>
  <c r="AK354" i="181"/>
  <c r="AJ354" i="181"/>
  <c r="AF354" i="181"/>
  <c r="BA354" i="181"/>
  <c r="AE354" i="181"/>
  <c r="AD354" i="181"/>
  <c r="AY354" i="181" s="1"/>
  <c r="AA354" i="181"/>
  <c r="AX354" i="181" s="1"/>
  <c r="Z354" i="181"/>
  <c r="Y354" i="181"/>
  <c r="AV354" i="181"/>
  <c r="B354" i="181"/>
  <c r="AP353" i="181"/>
  <c r="AO353" i="181"/>
  <c r="AN353" i="181"/>
  <c r="AK353" i="181"/>
  <c r="AJ353" i="181"/>
  <c r="AF353" i="181"/>
  <c r="BA353" i="181" s="1"/>
  <c r="AE353" i="181"/>
  <c r="AD353" i="181"/>
  <c r="AY353" i="181" s="1"/>
  <c r="AA353" i="181"/>
  <c r="AX353" i="181" s="1"/>
  <c r="Z353" i="181"/>
  <c r="AW353" i="181" s="1"/>
  <c r="B353" i="181"/>
  <c r="AP352" i="181"/>
  <c r="AO352" i="181"/>
  <c r="AN352" i="181"/>
  <c r="AK352" i="181"/>
  <c r="AJ352" i="181"/>
  <c r="AF352" i="181"/>
  <c r="AE352" i="181"/>
  <c r="AD352" i="181"/>
  <c r="AY352" i="181" s="1"/>
  <c r="AA352" i="181"/>
  <c r="AX352" i="181"/>
  <c r="Z352" i="181"/>
  <c r="AW352" i="181" s="1"/>
  <c r="Y352" i="181"/>
  <c r="AV352" i="181" s="1"/>
  <c r="V352" i="181"/>
  <c r="B352" i="181"/>
  <c r="AP351" i="181"/>
  <c r="AO351" i="181"/>
  <c r="AN351" i="181"/>
  <c r="AK351" i="181"/>
  <c r="AJ351" i="181"/>
  <c r="AF351" i="181"/>
  <c r="BA351" i="181" s="1"/>
  <c r="AE351" i="181"/>
  <c r="AZ351" i="181" s="1"/>
  <c r="AD351" i="181"/>
  <c r="AY351" i="181" s="1"/>
  <c r="AA351" i="181"/>
  <c r="AX351" i="181" s="1"/>
  <c r="Z351" i="181"/>
  <c r="AW351" i="181" s="1"/>
  <c r="V351" i="181"/>
  <c r="B351" i="181"/>
  <c r="AP350" i="181"/>
  <c r="AO350" i="181"/>
  <c r="AQ350" i="181" s="1"/>
  <c r="AN350" i="181"/>
  <c r="AK350" i="181"/>
  <c r="AJ350" i="181"/>
  <c r="AF350" i="181"/>
  <c r="BA350" i="181" s="1"/>
  <c r="AE350" i="181"/>
  <c r="AZ350" i="181" s="1"/>
  <c r="AD350" i="181"/>
  <c r="AY350" i="181" s="1"/>
  <c r="AA350" i="181"/>
  <c r="AX350" i="181" s="1"/>
  <c r="Z350" i="181"/>
  <c r="Y350" i="181"/>
  <c r="AV350" i="181" s="1"/>
  <c r="B350" i="181"/>
  <c r="BD349" i="181"/>
  <c r="AP349" i="181"/>
  <c r="AO349" i="181"/>
  <c r="AN349" i="181"/>
  <c r="AK349" i="181"/>
  <c r="AJ349" i="181"/>
  <c r="AF349" i="181"/>
  <c r="BA349" i="181" s="1"/>
  <c r="AE349" i="181"/>
  <c r="AZ349" i="181" s="1"/>
  <c r="AD349" i="181"/>
  <c r="AY349" i="181" s="1"/>
  <c r="AA349" i="181"/>
  <c r="AX349" i="181" s="1"/>
  <c r="Z349" i="181"/>
  <c r="AW349" i="181" s="1"/>
  <c r="B349" i="181"/>
  <c r="AP348" i="181"/>
  <c r="AO348" i="181"/>
  <c r="AQ348" i="181" s="1"/>
  <c r="AN348" i="181"/>
  <c r="AK348" i="181"/>
  <c r="AJ348" i="181"/>
  <c r="AF348" i="181"/>
  <c r="BA348" i="181" s="1"/>
  <c r="AE348" i="181"/>
  <c r="AZ348" i="181" s="1"/>
  <c r="AD348" i="181"/>
  <c r="AA348" i="181"/>
  <c r="AX348" i="181"/>
  <c r="Z348" i="181"/>
  <c r="AW348" i="181"/>
  <c r="Y348" i="181"/>
  <c r="AV348" i="181"/>
  <c r="V348" i="181"/>
  <c r="B348" i="181"/>
  <c r="AP347" i="181"/>
  <c r="AO347" i="181"/>
  <c r="AN347" i="181"/>
  <c r="AK347" i="181"/>
  <c r="AJ347" i="181"/>
  <c r="AF347" i="181"/>
  <c r="BA347" i="181" s="1"/>
  <c r="AE347" i="181"/>
  <c r="AZ347" i="181" s="1"/>
  <c r="AD347" i="181"/>
  <c r="AY347" i="181" s="1"/>
  <c r="AA347" i="181"/>
  <c r="AX347" i="181" s="1"/>
  <c r="Z347" i="181"/>
  <c r="AW347" i="181" s="1"/>
  <c r="V347" i="181"/>
  <c r="B347" i="181"/>
  <c r="AP346" i="181"/>
  <c r="AO346" i="181"/>
  <c r="AN346" i="181"/>
  <c r="AK346" i="181"/>
  <c r="AJ346" i="181"/>
  <c r="AF346" i="181"/>
  <c r="BA346" i="181"/>
  <c r="AE346" i="181"/>
  <c r="AZ346" i="181" s="1"/>
  <c r="AD346" i="181"/>
  <c r="AY346" i="181" s="1"/>
  <c r="AA346" i="181"/>
  <c r="AX346" i="181"/>
  <c r="Z346" i="181"/>
  <c r="Y346" i="181"/>
  <c r="AV346" i="181" s="1"/>
  <c r="B346" i="181"/>
  <c r="AP345" i="181"/>
  <c r="AO345" i="181"/>
  <c r="AN345" i="181"/>
  <c r="AK345" i="181"/>
  <c r="AJ345" i="181"/>
  <c r="AF345" i="181"/>
  <c r="BA345" i="181" s="1"/>
  <c r="AE345" i="181"/>
  <c r="AZ345" i="181" s="1"/>
  <c r="AD345" i="181"/>
  <c r="AA345" i="181"/>
  <c r="AX345" i="181" s="1"/>
  <c r="Z345" i="181"/>
  <c r="AW345" i="181" s="1"/>
  <c r="B345" i="181"/>
  <c r="AP344" i="181"/>
  <c r="AO344" i="181"/>
  <c r="AN344" i="181"/>
  <c r="AK344" i="181"/>
  <c r="AJ344" i="181"/>
  <c r="AF344" i="181"/>
  <c r="BA344" i="181" s="1"/>
  <c r="AE344" i="181"/>
  <c r="AZ344" i="181" s="1"/>
  <c r="AD344" i="181"/>
  <c r="AA344" i="181"/>
  <c r="AX344" i="181"/>
  <c r="Z344" i="181"/>
  <c r="AW344" i="181"/>
  <c r="Y344" i="181"/>
  <c r="AV344" i="181" s="1"/>
  <c r="V344" i="181"/>
  <c r="B344" i="181"/>
  <c r="AP343" i="181"/>
  <c r="AO343" i="181"/>
  <c r="AN343" i="181"/>
  <c r="AK343" i="181"/>
  <c r="AJ343" i="181"/>
  <c r="AF343" i="181"/>
  <c r="BA343" i="181"/>
  <c r="AE343" i="181"/>
  <c r="AZ343" i="181" s="1"/>
  <c r="AD343" i="181"/>
  <c r="AY343" i="181" s="1"/>
  <c r="AA343" i="181"/>
  <c r="AX343" i="181"/>
  <c r="Z343" i="181"/>
  <c r="AW343" i="181" s="1"/>
  <c r="V343" i="181"/>
  <c r="B343" i="181"/>
  <c r="AP342" i="181"/>
  <c r="AO342" i="181"/>
  <c r="AN342" i="181"/>
  <c r="AK342" i="181"/>
  <c r="AJ342" i="181"/>
  <c r="AF342" i="181"/>
  <c r="BA342" i="181"/>
  <c r="AE342" i="181"/>
  <c r="AD342" i="181"/>
  <c r="AY342" i="181" s="1"/>
  <c r="AA342" i="181"/>
  <c r="AX342" i="181" s="1"/>
  <c r="Z342" i="181"/>
  <c r="Y342" i="181"/>
  <c r="AV342" i="181" s="1"/>
  <c r="B342" i="181"/>
  <c r="BD341" i="181"/>
  <c r="AP341" i="181"/>
  <c r="AO341" i="181"/>
  <c r="AN341" i="181"/>
  <c r="AK341" i="181"/>
  <c r="AJ341" i="181"/>
  <c r="AF341" i="181"/>
  <c r="BA341" i="181"/>
  <c r="AE341" i="181"/>
  <c r="AZ341" i="181" s="1"/>
  <c r="AD341" i="181"/>
  <c r="AY341" i="181" s="1"/>
  <c r="AA341" i="181"/>
  <c r="AX341" i="181" s="1"/>
  <c r="Z341" i="181"/>
  <c r="AW341" i="181" s="1"/>
  <c r="B341" i="181"/>
  <c r="AP340" i="181"/>
  <c r="AO340" i="181"/>
  <c r="AN340" i="181"/>
  <c r="AK340" i="181"/>
  <c r="AJ340" i="181"/>
  <c r="AF340" i="181"/>
  <c r="BA340" i="181" s="1"/>
  <c r="AE340" i="181"/>
  <c r="AZ340" i="181" s="1"/>
  <c r="AD340" i="181"/>
  <c r="AY340" i="181" s="1"/>
  <c r="AA340" i="181"/>
  <c r="AX340" i="181" s="1"/>
  <c r="Z340" i="181"/>
  <c r="AW340" i="181" s="1"/>
  <c r="Y340" i="181"/>
  <c r="AV340" i="181"/>
  <c r="V340" i="181"/>
  <c r="B340" i="181"/>
  <c r="AP339" i="181"/>
  <c r="AO339" i="181"/>
  <c r="AN339" i="181"/>
  <c r="AK339" i="181"/>
  <c r="AJ339" i="181"/>
  <c r="AF339" i="181"/>
  <c r="BA339" i="181" s="1"/>
  <c r="AE339" i="181"/>
  <c r="AD339" i="181"/>
  <c r="AY339" i="181" s="1"/>
  <c r="AA339" i="181"/>
  <c r="AX339" i="181" s="1"/>
  <c r="Z339" i="181"/>
  <c r="AW339" i="181"/>
  <c r="V339" i="181"/>
  <c r="B339" i="181"/>
  <c r="AP338" i="181"/>
  <c r="AO338" i="181"/>
  <c r="AQ338" i="181" s="1"/>
  <c r="AN338" i="181"/>
  <c r="AK338" i="181"/>
  <c r="AJ338" i="181"/>
  <c r="AF338" i="181"/>
  <c r="BA338" i="181" s="1"/>
  <c r="AE338" i="181"/>
  <c r="AD338" i="181"/>
  <c r="AY338" i="181" s="1"/>
  <c r="AA338" i="181"/>
  <c r="AX338" i="181" s="1"/>
  <c r="Z338" i="181"/>
  <c r="AW338" i="181" s="1"/>
  <c r="Y338" i="181"/>
  <c r="AV338" i="181" s="1"/>
  <c r="B338" i="181"/>
  <c r="AP337" i="181"/>
  <c r="AO337" i="181"/>
  <c r="AN337" i="181"/>
  <c r="AK337" i="181"/>
  <c r="AJ337" i="181"/>
  <c r="AF337" i="181"/>
  <c r="BA337" i="181" s="1"/>
  <c r="AE337" i="181"/>
  <c r="AZ337" i="181" s="1"/>
  <c r="AD337" i="181"/>
  <c r="AY337" i="181" s="1"/>
  <c r="AA337" i="181"/>
  <c r="AX337" i="181"/>
  <c r="Z337" i="181"/>
  <c r="AW337" i="181"/>
  <c r="B337" i="181"/>
  <c r="AP336" i="181"/>
  <c r="AO336" i="181"/>
  <c r="AN336" i="181"/>
  <c r="AK336" i="181"/>
  <c r="AJ336" i="181"/>
  <c r="AF336" i="181"/>
  <c r="BA336" i="181"/>
  <c r="AE336" i="181"/>
  <c r="AD336" i="181"/>
  <c r="AY336" i="181" s="1"/>
  <c r="AA336" i="181"/>
  <c r="AX336" i="181" s="1"/>
  <c r="Z336" i="181"/>
  <c r="AW336" i="181" s="1"/>
  <c r="Y336" i="181"/>
  <c r="AV336" i="181" s="1"/>
  <c r="V336" i="181"/>
  <c r="B336" i="181"/>
  <c r="AP335" i="181"/>
  <c r="AO335" i="181"/>
  <c r="AQ335" i="181" s="1"/>
  <c r="AN335" i="181"/>
  <c r="AK335" i="181"/>
  <c r="AJ335" i="181"/>
  <c r="AF335" i="181"/>
  <c r="BA335" i="181" s="1"/>
  <c r="AE335" i="181"/>
  <c r="AZ335" i="181" s="1"/>
  <c r="AD335" i="181"/>
  <c r="AY335" i="181" s="1"/>
  <c r="AA335" i="181"/>
  <c r="AX335" i="181" s="1"/>
  <c r="Z335" i="181"/>
  <c r="AW335" i="181" s="1"/>
  <c r="V335" i="181"/>
  <c r="B335" i="181"/>
  <c r="AP334" i="181"/>
  <c r="AO334" i="181"/>
  <c r="AN334" i="181"/>
  <c r="AK334" i="181"/>
  <c r="AJ334" i="181"/>
  <c r="AF334" i="181"/>
  <c r="BA334" i="181" s="1"/>
  <c r="AE334" i="181"/>
  <c r="AD334" i="181"/>
  <c r="AA334" i="181"/>
  <c r="AX334" i="181"/>
  <c r="Z334" i="181"/>
  <c r="AW334" i="181"/>
  <c r="Y334" i="181"/>
  <c r="AV334" i="181"/>
  <c r="B334" i="181"/>
  <c r="BD333" i="181"/>
  <c r="AP333" i="181"/>
  <c r="AO333" i="181"/>
  <c r="AN333" i="181"/>
  <c r="AK333" i="181"/>
  <c r="AJ333" i="181"/>
  <c r="AF333" i="181"/>
  <c r="BA333" i="181" s="1"/>
  <c r="AE333" i="181"/>
  <c r="AZ333" i="181" s="1"/>
  <c r="AD333" i="181"/>
  <c r="AY333" i="181" s="1"/>
  <c r="AA333" i="181"/>
  <c r="AX333" i="181" s="1"/>
  <c r="Z333" i="181"/>
  <c r="AW333" i="181" s="1"/>
  <c r="B333" i="181"/>
  <c r="AP332" i="181"/>
  <c r="AO332" i="181"/>
  <c r="AQ332" i="181" s="1"/>
  <c r="AN332" i="181"/>
  <c r="AK332" i="181"/>
  <c r="AJ332" i="181"/>
  <c r="AF332" i="181"/>
  <c r="BA332" i="181" s="1"/>
  <c r="AE332" i="181"/>
  <c r="AD332" i="181"/>
  <c r="AY332" i="181" s="1"/>
  <c r="AA332" i="181"/>
  <c r="AX332" i="181" s="1"/>
  <c r="Z332" i="181"/>
  <c r="AW332" i="181" s="1"/>
  <c r="Y332" i="181"/>
  <c r="AV332" i="181" s="1"/>
  <c r="V332" i="181"/>
  <c r="B332" i="181"/>
  <c r="AP331" i="181"/>
  <c r="AO331" i="181"/>
  <c r="AN331" i="181"/>
  <c r="AK331" i="181"/>
  <c r="AJ331" i="181"/>
  <c r="AF331" i="181"/>
  <c r="BA331" i="181" s="1"/>
  <c r="AE331" i="181"/>
  <c r="AD331" i="181"/>
  <c r="AY331" i="181" s="1"/>
  <c r="AA331" i="181"/>
  <c r="AX331" i="181" s="1"/>
  <c r="Z331" i="181"/>
  <c r="AW331" i="181" s="1"/>
  <c r="B331" i="181"/>
  <c r="AP330" i="181"/>
  <c r="AO330" i="181"/>
  <c r="AQ330" i="181" s="1"/>
  <c r="AN330" i="181"/>
  <c r="AK330" i="181"/>
  <c r="AJ330" i="181"/>
  <c r="AF330" i="181"/>
  <c r="BA330" i="181" s="1"/>
  <c r="AE330" i="181"/>
  <c r="AZ330" i="181" s="1"/>
  <c r="AD330" i="181"/>
  <c r="AY330" i="181" s="1"/>
  <c r="AA330" i="181"/>
  <c r="AX330" i="181"/>
  <c r="Z330" i="181"/>
  <c r="AW330" i="181"/>
  <c r="Y330" i="181"/>
  <c r="B330" i="181"/>
  <c r="AP329" i="181"/>
  <c r="AO329" i="181"/>
  <c r="AN329" i="181"/>
  <c r="AK329" i="181"/>
  <c r="AJ329" i="181"/>
  <c r="AF329" i="181"/>
  <c r="BA329" i="181" s="1"/>
  <c r="AE329" i="181"/>
  <c r="AZ329" i="181" s="1"/>
  <c r="AD329" i="181"/>
  <c r="AY329" i="181" s="1"/>
  <c r="AA329" i="181"/>
  <c r="AX329" i="181"/>
  <c r="Z329" i="181"/>
  <c r="AW329" i="181"/>
  <c r="B329" i="181"/>
  <c r="AP328" i="181"/>
  <c r="AO328" i="181"/>
  <c r="AN328" i="181"/>
  <c r="AK328" i="181"/>
  <c r="AJ328" i="181"/>
  <c r="AF328" i="181"/>
  <c r="BA328" i="181"/>
  <c r="AE328" i="181"/>
  <c r="AZ328" i="181" s="1"/>
  <c r="AD328" i="181"/>
  <c r="AY328" i="181" s="1"/>
  <c r="AA328" i="181"/>
  <c r="AX328" i="181"/>
  <c r="Z328" i="181"/>
  <c r="AW328" i="181" s="1"/>
  <c r="Y328" i="181"/>
  <c r="AV328" i="181" s="1"/>
  <c r="V328" i="181"/>
  <c r="B328" i="181"/>
  <c r="AP327" i="181"/>
  <c r="AO327" i="181"/>
  <c r="AN327" i="181"/>
  <c r="AK327" i="181"/>
  <c r="AJ327" i="181"/>
  <c r="AF327" i="181"/>
  <c r="BA327" i="181" s="1"/>
  <c r="AE327" i="181"/>
  <c r="AD327" i="181"/>
  <c r="AA327" i="181"/>
  <c r="AX327" i="181" s="1"/>
  <c r="Z327" i="181"/>
  <c r="AW327" i="181" s="1"/>
  <c r="B327" i="181"/>
  <c r="AO326" i="181"/>
  <c r="AN326" i="181"/>
  <c r="AK326" i="181"/>
  <c r="AJ326" i="181"/>
  <c r="AI326" i="181"/>
  <c r="AE326" i="181"/>
  <c r="AZ326" i="181" s="1"/>
  <c r="AD326" i="181"/>
  <c r="AY326" i="181" s="1"/>
  <c r="AA326" i="181"/>
  <c r="AX326" i="181" s="1"/>
  <c r="Z326" i="181"/>
  <c r="AW326" i="181"/>
  <c r="Y326" i="181"/>
  <c r="AV326" i="181" s="1"/>
  <c r="B326" i="181"/>
  <c r="BD325" i="181"/>
  <c r="AP325" i="181"/>
  <c r="AO325" i="181"/>
  <c r="AN325" i="181"/>
  <c r="AK325" i="181"/>
  <c r="AJ325" i="181"/>
  <c r="AF325" i="181"/>
  <c r="BA325" i="181" s="1"/>
  <c r="AE325" i="181"/>
  <c r="AZ325" i="181" s="1"/>
  <c r="AD325" i="181"/>
  <c r="AA325" i="181"/>
  <c r="AX325" i="181" s="1"/>
  <c r="Z325" i="181"/>
  <c r="AW325" i="181" s="1"/>
  <c r="B325" i="181"/>
  <c r="AP324" i="181"/>
  <c r="AO324" i="181"/>
  <c r="AN324" i="181"/>
  <c r="AK324" i="181"/>
  <c r="AJ324" i="181"/>
  <c r="AF324" i="181"/>
  <c r="AE324" i="181"/>
  <c r="AZ324" i="181" s="1"/>
  <c r="AD324" i="181"/>
  <c r="AA324" i="181"/>
  <c r="AX324" i="181"/>
  <c r="Z324" i="181"/>
  <c r="AW324" i="181" s="1"/>
  <c r="Y324" i="181"/>
  <c r="AV324" i="181" s="1"/>
  <c r="V324" i="181"/>
  <c r="B324" i="181"/>
  <c r="AP323" i="181"/>
  <c r="AO323" i="181"/>
  <c r="AN323" i="181"/>
  <c r="AK323" i="181"/>
  <c r="AJ323" i="181"/>
  <c r="AF323" i="181"/>
  <c r="BA323" i="181" s="1"/>
  <c r="AE323" i="181"/>
  <c r="AD323" i="181"/>
  <c r="AY323" i="181" s="1"/>
  <c r="AA323" i="181"/>
  <c r="AX323" i="181" s="1"/>
  <c r="Z323" i="181"/>
  <c r="AW323" i="181" s="1"/>
  <c r="B323" i="181"/>
  <c r="AP322" i="181"/>
  <c r="AO322" i="181"/>
  <c r="AN322" i="181"/>
  <c r="AK322" i="181"/>
  <c r="AJ322" i="181"/>
  <c r="AF322" i="181"/>
  <c r="BA322" i="181" s="1"/>
  <c r="AE322" i="181"/>
  <c r="AD322" i="181"/>
  <c r="AY322" i="181" s="1"/>
  <c r="AA322" i="181"/>
  <c r="AX322" i="181" s="1"/>
  <c r="Z322" i="181"/>
  <c r="AW322" i="181"/>
  <c r="Y322" i="181"/>
  <c r="AV322" i="181" s="1"/>
  <c r="B322" i="181"/>
  <c r="AP321" i="181"/>
  <c r="AO321" i="181"/>
  <c r="AN321" i="181"/>
  <c r="AK321" i="181"/>
  <c r="AJ321" i="181"/>
  <c r="AF321" i="181"/>
  <c r="BA321" i="181" s="1"/>
  <c r="AE321" i="181"/>
  <c r="AD321" i="181"/>
  <c r="AY321" i="181" s="1"/>
  <c r="AA321" i="181"/>
  <c r="AX321" i="181" s="1"/>
  <c r="Z321" i="181"/>
  <c r="AW321" i="181" s="1"/>
  <c r="B321" i="181"/>
  <c r="AP320" i="181"/>
  <c r="AO320" i="181"/>
  <c r="AN320" i="181"/>
  <c r="AK320" i="181"/>
  <c r="AJ320" i="181"/>
  <c r="AF320" i="181"/>
  <c r="AE320" i="181"/>
  <c r="AZ320" i="181" s="1"/>
  <c r="AD320" i="181"/>
  <c r="AY320" i="181" s="1"/>
  <c r="AA320" i="181"/>
  <c r="AX320" i="181" s="1"/>
  <c r="Z320" i="181"/>
  <c r="AW320" i="181" s="1"/>
  <c r="Y320" i="181"/>
  <c r="AV320" i="181" s="1"/>
  <c r="V320" i="181"/>
  <c r="B320" i="181"/>
  <c r="AP319" i="181"/>
  <c r="AO319" i="181"/>
  <c r="AN319" i="181"/>
  <c r="AK319" i="181"/>
  <c r="AJ319" i="181"/>
  <c r="AF319" i="181"/>
  <c r="BA319" i="181" s="1"/>
  <c r="AE319" i="181"/>
  <c r="AD319" i="181"/>
  <c r="AY319" i="181" s="1"/>
  <c r="AA319" i="181"/>
  <c r="AX319" i="181"/>
  <c r="Z319" i="181"/>
  <c r="AW319" i="181" s="1"/>
  <c r="B319" i="181"/>
  <c r="AP318" i="181"/>
  <c r="AO318" i="181"/>
  <c r="AN318" i="181"/>
  <c r="AQ318" i="181" s="1"/>
  <c r="AK318" i="181"/>
  <c r="AJ318" i="181"/>
  <c r="AF318" i="181"/>
  <c r="BA318" i="181" s="1"/>
  <c r="AE318" i="181"/>
  <c r="AZ318" i="181" s="1"/>
  <c r="AD318" i="181"/>
  <c r="AA318" i="181"/>
  <c r="AX318" i="181" s="1"/>
  <c r="Z318" i="181"/>
  <c r="AW318" i="181"/>
  <c r="Y318" i="181"/>
  <c r="AV318" i="181" s="1"/>
  <c r="B318" i="181"/>
  <c r="AW317" i="181"/>
  <c r="AP317" i="181"/>
  <c r="AO317" i="181"/>
  <c r="AN317" i="181"/>
  <c r="AK317" i="181"/>
  <c r="AJ317" i="181"/>
  <c r="AF317" i="181"/>
  <c r="BA317" i="181" s="1"/>
  <c r="AE317" i="181"/>
  <c r="AD317" i="181"/>
  <c r="AY317" i="181" s="1"/>
  <c r="AA317" i="181"/>
  <c r="AX317" i="181" s="1"/>
  <c r="Z317" i="181"/>
  <c r="B317" i="181"/>
  <c r="AP316" i="181"/>
  <c r="AO316" i="181"/>
  <c r="AQ316" i="181" s="1"/>
  <c r="AN316" i="181"/>
  <c r="AK316" i="181"/>
  <c r="AJ316" i="181"/>
  <c r="AF316" i="181"/>
  <c r="BA316" i="181" s="1"/>
  <c r="AE316" i="181"/>
  <c r="AZ316" i="181" s="1"/>
  <c r="AD316" i="181"/>
  <c r="AY316" i="181" s="1"/>
  <c r="AA316" i="181"/>
  <c r="AX316" i="181" s="1"/>
  <c r="Z316" i="181"/>
  <c r="AW316" i="181"/>
  <c r="Y316" i="181"/>
  <c r="AV316" i="181"/>
  <c r="V316" i="181"/>
  <c r="B316" i="181"/>
  <c r="AP315" i="181"/>
  <c r="AO315" i="181"/>
  <c r="AN315" i="181"/>
  <c r="AQ315" i="181" s="1"/>
  <c r="AK315" i="181"/>
  <c r="AJ315" i="181"/>
  <c r="AF315" i="181"/>
  <c r="BA315" i="181" s="1"/>
  <c r="AE315" i="181"/>
  <c r="AD315" i="181"/>
  <c r="AY315" i="181" s="1"/>
  <c r="AA315" i="181"/>
  <c r="AX315" i="181" s="1"/>
  <c r="Z315" i="181"/>
  <c r="AW315" i="181"/>
  <c r="B315" i="181"/>
  <c r="BD314" i="181"/>
  <c r="AP314" i="181"/>
  <c r="AO314" i="181"/>
  <c r="AN314" i="181"/>
  <c r="AK314" i="181"/>
  <c r="AJ314" i="181"/>
  <c r="AF314" i="181"/>
  <c r="BA314" i="181" s="1"/>
  <c r="AE314" i="181"/>
  <c r="AZ314" i="181" s="1"/>
  <c r="AD314" i="181"/>
  <c r="AY314" i="181" s="1"/>
  <c r="AA314" i="181"/>
  <c r="AX314" i="181"/>
  <c r="Z314" i="181"/>
  <c r="AW314" i="181" s="1"/>
  <c r="Y314" i="181"/>
  <c r="AV314" i="181"/>
  <c r="B314" i="181"/>
  <c r="AP313" i="181"/>
  <c r="AO313" i="181"/>
  <c r="AN313" i="181"/>
  <c r="AK313" i="181"/>
  <c r="AJ313" i="181"/>
  <c r="AF313" i="181"/>
  <c r="BA313" i="181"/>
  <c r="AE313" i="181"/>
  <c r="AZ313" i="181" s="1"/>
  <c r="AD313" i="181"/>
  <c r="AA313" i="181"/>
  <c r="AX313" i="181"/>
  <c r="Z313" i="181"/>
  <c r="AW313" i="181" s="1"/>
  <c r="B313" i="181"/>
  <c r="AW312" i="181"/>
  <c r="AP312" i="181"/>
  <c r="AO312" i="181"/>
  <c r="AQ312" i="181" s="1"/>
  <c r="AN312" i="181"/>
  <c r="AK312" i="181"/>
  <c r="AJ312" i="181"/>
  <c r="AF312" i="181"/>
  <c r="BA312" i="181" s="1"/>
  <c r="AE312" i="181"/>
  <c r="AD312" i="181"/>
  <c r="AY312" i="181" s="1"/>
  <c r="AA312" i="181"/>
  <c r="AX312" i="181"/>
  <c r="Z312" i="181"/>
  <c r="BD312" i="181"/>
  <c r="B312" i="181"/>
  <c r="AP311" i="181"/>
  <c r="AO311" i="181"/>
  <c r="AN311" i="181"/>
  <c r="AK311" i="181"/>
  <c r="AJ311" i="181"/>
  <c r="AF311" i="181"/>
  <c r="AE311" i="181"/>
  <c r="AD311" i="181"/>
  <c r="AY311" i="181" s="1"/>
  <c r="AA311" i="181"/>
  <c r="AX311" i="181" s="1"/>
  <c r="Z311" i="181"/>
  <c r="AW311" i="181"/>
  <c r="B311" i="181"/>
  <c r="AP310" i="181"/>
  <c r="AO310" i="181"/>
  <c r="AN310" i="181"/>
  <c r="AK310" i="181"/>
  <c r="AJ310" i="181"/>
  <c r="AF310" i="181"/>
  <c r="BA310" i="181"/>
  <c r="AE310" i="181"/>
  <c r="AD310" i="181"/>
  <c r="AY310" i="181" s="1"/>
  <c r="AA310" i="181"/>
  <c r="AX310" i="181" s="1"/>
  <c r="Z310" i="181"/>
  <c r="AW310" i="181"/>
  <c r="B310" i="181"/>
  <c r="AP309" i="181"/>
  <c r="AO309" i="181"/>
  <c r="AN309" i="181"/>
  <c r="AK309" i="181"/>
  <c r="AJ309" i="181"/>
  <c r="AF309" i="181"/>
  <c r="BA309" i="181"/>
  <c r="AE309" i="181"/>
  <c r="AD309" i="181"/>
  <c r="AY309" i="181" s="1"/>
  <c r="AA309" i="181"/>
  <c r="AX309" i="181" s="1"/>
  <c r="Z309" i="181"/>
  <c r="AW309" i="181" s="1"/>
  <c r="B309" i="181"/>
  <c r="AP308" i="181"/>
  <c r="AO308" i="181"/>
  <c r="AN308" i="181"/>
  <c r="AK308" i="181"/>
  <c r="AJ308" i="181"/>
  <c r="AF308" i="181"/>
  <c r="BA308" i="181" s="1"/>
  <c r="AE308" i="181"/>
  <c r="AD308" i="181"/>
  <c r="AY308" i="181" s="1"/>
  <c r="AA308" i="181"/>
  <c r="AX308" i="181" s="1"/>
  <c r="Z308" i="181"/>
  <c r="AW308" i="181" s="1"/>
  <c r="B308" i="181"/>
  <c r="BD307" i="181"/>
  <c r="AP307" i="181"/>
  <c r="AO307" i="181"/>
  <c r="AN307" i="181"/>
  <c r="AK307" i="181"/>
  <c r="AJ307" i="181"/>
  <c r="AF307" i="181"/>
  <c r="BA307" i="181" s="1"/>
  <c r="AE307" i="181"/>
  <c r="AZ307" i="181" s="1"/>
  <c r="AD307" i="181"/>
  <c r="AY307" i="181" s="1"/>
  <c r="AA307" i="181"/>
  <c r="AX307" i="181" s="1"/>
  <c r="Z307" i="181"/>
  <c r="AW307" i="181" s="1"/>
  <c r="Y307" i="181"/>
  <c r="AV307" i="181" s="1"/>
  <c r="B307" i="181"/>
  <c r="BD306" i="181"/>
  <c r="AP306" i="181"/>
  <c r="AO306" i="181"/>
  <c r="AN306" i="181"/>
  <c r="AK306" i="181"/>
  <c r="AJ306" i="181"/>
  <c r="AF306" i="181"/>
  <c r="BA306" i="181"/>
  <c r="AE306" i="181"/>
  <c r="AZ306" i="181" s="1"/>
  <c r="AD306" i="181"/>
  <c r="AY306" i="181" s="1"/>
  <c r="AA306" i="181"/>
  <c r="AX306" i="181" s="1"/>
  <c r="Z306" i="181"/>
  <c r="AW306" i="181" s="1"/>
  <c r="B306" i="181"/>
  <c r="AP305" i="181"/>
  <c r="AO305" i="181"/>
  <c r="AN305" i="181"/>
  <c r="AQ305" i="181" s="1"/>
  <c r="AK305" i="181"/>
  <c r="AJ305" i="181"/>
  <c r="AF305" i="181"/>
  <c r="BA305" i="181" s="1"/>
  <c r="AE305" i="181"/>
  <c r="AD305" i="181"/>
  <c r="AY305" i="181"/>
  <c r="AA305" i="181"/>
  <c r="AX305" i="181"/>
  <c r="Z305" i="181"/>
  <c r="AW305" i="181" s="1"/>
  <c r="B305" i="181"/>
  <c r="AP304" i="181"/>
  <c r="AO304" i="181"/>
  <c r="AN304" i="181"/>
  <c r="AK304" i="181"/>
  <c r="AJ304" i="181"/>
  <c r="AF304" i="181"/>
  <c r="BA304" i="181" s="1"/>
  <c r="AE304" i="181"/>
  <c r="AZ304" i="181" s="1"/>
  <c r="AD304" i="181"/>
  <c r="AY304" i="181" s="1"/>
  <c r="AA304" i="181"/>
  <c r="AX304" i="181"/>
  <c r="Z304" i="181"/>
  <c r="AW304" i="181"/>
  <c r="BD304" i="181"/>
  <c r="B304" i="181"/>
  <c r="BD303" i="181"/>
  <c r="AP303" i="181"/>
  <c r="AO303" i="181"/>
  <c r="AN303" i="181"/>
  <c r="AK303" i="181"/>
  <c r="AJ303" i="181"/>
  <c r="AF303" i="181"/>
  <c r="BA303" i="181" s="1"/>
  <c r="AE303" i="181"/>
  <c r="AZ303" i="181" s="1"/>
  <c r="AD303" i="181"/>
  <c r="AY303" i="181" s="1"/>
  <c r="AA303" i="181"/>
  <c r="AX303" i="181" s="1"/>
  <c r="Z303" i="181"/>
  <c r="AW303" i="181" s="1"/>
  <c r="B303" i="181"/>
  <c r="AP302" i="181"/>
  <c r="AO302" i="181"/>
  <c r="AN302" i="181"/>
  <c r="AK302" i="181"/>
  <c r="AJ302" i="181"/>
  <c r="AF302" i="181"/>
  <c r="BA302" i="181" s="1"/>
  <c r="AE302" i="181"/>
  <c r="AD302" i="181"/>
  <c r="AY302" i="181" s="1"/>
  <c r="AA302" i="181"/>
  <c r="AX302" i="181" s="1"/>
  <c r="Z302" i="181"/>
  <c r="AW302" i="181" s="1"/>
  <c r="BD302" i="181"/>
  <c r="B302" i="181"/>
  <c r="BD301" i="181"/>
  <c r="AP301" i="181"/>
  <c r="AO301" i="181"/>
  <c r="AN301" i="181"/>
  <c r="AK301" i="181"/>
  <c r="AJ301" i="181"/>
  <c r="AF301" i="181"/>
  <c r="BA301" i="181" s="1"/>
  <c r="AE301" i="181"/>
  <c r="AG301" i="181" s="1"/>
  <c r="AD301" i="181"/>
  <c r="AY301" i="181" s="1"/>
  <c r="AA301" i="181"/>
  <c r="AX301" i="181"/>
  <c r="Z301" i="181"/>
  <c r="AW301" i="181" s="1"/>
  <c r="B301" i="181"/>
  <c r="BD300" i="181"/>
  <c r="AP300" i="181"/>
  <c r="AO300" i="181"/>
  <c r="AQ300" i="181" s="1"/>
  <c r="AN300" i="181"/>
  <c r="AK300" i="181"/>
  <c r="AJ300" i="181"/>
  <c r="AF300" i="181"/>
  <c r="BA300" i="181" s="1"/>
  <c r="AE300" i="181"/>
  <c r="AD300" i="181"/>
  <c r="AY300" i="181" s="1"/>
  <c r="AA300" i="181"/>
  <c r="AX300" i="181" s="1"/>
  <c r="Z300" i="181"/>
  <c r="AW300" i="181" s="1"/>
  <c r="B300" i="181"/>
  <c r="BD299" i="181"/>
  <c r="AP299" i="181"/>
  <c r="AO299" i="181"/>
  <c r="AN299" i="181"/>
  <c r="AK299" i="181"/>
  <c r="AJ299" i="181"/>
  <c r="AF299" i="181"/>
  <c r="BA299" i="181"/>
  <c r="AE299" i="181"/>
  <c r="AZ299" i="181" s="1"/>
  <c r="AD299" i="181"/>
  <c r="AA299" i="181"/>
  <c r="AX299" i="181"/>
  <c r="Z299" i="181"/>
  <c r="AW299" i="181"/>
  <c r="Y299" i="181"/>
  <c r="AV299" i="181"/>
  <c r="B299" i="181"/>
  <c r="AP298" i="181"/>
  <c r="AO298" i="181"/>
  <c r="AN298" i="181"/>
  <c r="AK298" i="181"/>
  <c r="AJ298" i="181"/>
  <c r="AF298" i="181"/>
  <c r="BA298" i="181"/>
  <c r="AE298" i="181"/>
  <c r="AD298" i="181"/>
  <c r="AY298" i="181" s="1"/>
  <c r="AA298" i="181"/>
  <c r="AX298" i="181" s="1"/>
  <c r="Z298" i="181"/>
  <c r="AW298" i="181" s="1"/>
  <c r="BD298" i="181"/>
  <c r="B298" i="181"/>
  <c r="AP297" i="181"/>
  <c r="AO297" i="181"/>
  <c r="AN297" i="181"/>
  <c r="AK297" i="181"/>
  <c r="AJ297" i="181"/>
  <c r="AF297" i="181"/>
  <c r="BA297" i="181"/>
  <c r="AE297" i="181"/>
  <c r="AD297" i="181"/>
  <c r="AA297" i="181"/>
  <c r="AX297" i="181" s="1"/>
  <c r="Z297" i="181"/>
  <c r="AW297" i="181"/>
  <c r="B297" i="181"/>
  <c r="AP296" i="181"/>
  <c r="AO296" i="181"/>
  <c r="AN296" i="181"/>
  <c r="AK296" i="181"/>
  <c r="AJ296" i="181"/>
  <c r="AF296" i="181"/>
  <c r="BA296" i="181"/>
  <c r="AE296" i="181"/>
  <c r="AD296" i="181"/>
  <c r="AY296" i="181" s="1"/>
  <c r="AA296" i="181"/>
  <c r="AX296" i="181" s="1"/>
  <c r="Z296" i="181"/>
  <c r="AW296" i="181"/>
  <c r="BD296" i="181"/>
  <c r="B296" i="181"/>
  <c r="BD295" i="181"/>
  <c r="AP295" i="181"/>
  <c r="AO295" i="181"/>
  <c r="AN295" i="181"/>
  <c r="AK295" i="181"/>
  <c r="AJ295" i="181"/>
  <c r="AF295" i="181"/>
  <c r="BA295" i="181" s="1"/>
  <c r="AE295" i="181"/>
  <c r="AZ295" i="181" s="1"/>
  <c r="AD295" i="181"/>
  <c r="AA295" i="181"/>
  <c r="AX295" i="181"/>
  <c r="Z295" i="181"/>
  <c r="AW295" i="181"/>
  <c r="Y295" i="181"/>
  <c r="AV295" i="181" s="1"/>
  <c r="B295" i="181"/>
  <c r="AP294" i="181"/>
  <c r="AO294" i="181"/>
  <c r="AN294" i="181"/>
  <c r="AK294" i="181"/>
  <c r="AJ294" i="181"/>
  <c r="AF294" i="181"/>
  <c r="BA294" i="181" s="1"/>
  <c r="AE294" i="181"/>
  <c r="AD294" i="181"/>
  <c r="AY294" i="181" s="1"/>
  <c r="AA294" i="181"/>
  <c r="AX294" i="181" s="1"/>
  <c r="Z294" i="181"/>
  <c r="AW294" i="181" s="1"/>
  <c r="B294" i="181"/>
  <c r="AP293" i="181"/>
  <c r="AO293" i="181"/>
  <c r="AN293" i="181"/>
  <c r="AK293" i="181"/>
  <c r="AJ293" i="181"/>
  <c r="AF293" i="181"/>
  <c r="BA293" i="181" s="1"/>
  <c r="AE293" i="181"/>
  <c r="AD293" i="181"/>
  <c r="AY293" i="181" s="1"/>
  <c r="AA293" i="181"/>
  <c r="AX293" i="181"/>
  <c r="Z293" i="181"/>
  <c r="AW293" i="181" s="1"/>
  <c r="B293" i="181"/>
  <c r="AP292" i="181"/>
  <c r="AO292" i="181"/>
  <c r="AN292" i="181"/>
  <c r="AK292" i="181"/>
  <c r="AJ292" i="181"/>
  <c r="AF292" i="181"/>
  <c r="BA292" i="181" s="1"/>
  <c r="AE292" i="181"/>
  <c r="AD292" i="181"/>
  <c r="AY292" i="181" s="1"/>
  <c r="AA292" i="181"/>
  <c r="AX292" i="181" s="1"/>
  <c r="Z292" i="181"/>
  <c r="AW292" i="181"/>
  <c r="B292" i="181"/>
  <c r="BD291" i="181"/>
  <c r="AP291" i="181"/>
  <c r="AO291" i="181"/>
  <c r="AN291" i="181"/>
  <c r="AQ291" i="181" s="1"/>
  <c r="AR291" i="181" s="1"/>
  <c r="AK291" i="181"/>
  <c r="AJ291" i="181"/>
  <c r="AF291" i="181"/>
  <c r="BA291" i="181" s="1"/>
  <c r="AE291" i="181"/>
  <c r="AD291" i="181"/>
  <c r="AY291" i="181" s="1"/>
  <c r="AA291" i="181"/>
  <c r="AX291" i="181" s="1"/>
  <c r="Z291" i="181"/>
  <c r="AW291" i="181"/>
  <c r="Y291" i="181"/>
  <c r="AV291" i="181" s="1"/>
  <c r="AP290" i="181"/>
  <c r="AO290" i="181"/>
  <c r="AN290" i="181"/>
  <c r="AQ290" i="181" s="1"/>
  <c r="AK290" i="181"/>
  <c r="AJ290" i="181"/>
  <c r="AF290" i="181"/>
  <c r="BA290" i="181"/>
  <c r="AE290" i="181"/>
  <c r="AZ290" i="181" s="1"/>
  <c r="AD290" i="181"/>
  <c r="AA290" i="181"/>
  <c r="AX290" i="181" s="1"/>
  <c r="Z290" i="181"/>
  <c r="AW290" i="181"/>
  <c r="Y290" i="181"/>
  <c r="V290" i="181"/>
  <c r="BD290" i="181"/>
  <c r="AP289" i="181"/>
  <c r="AO289" i="181"/>
  <c r="AN289" i="181"/>
  <c r="AK289" i="181"/>
  <c r="AJ289" i="181"/>
  <c r="AF289" i="181"/>
  <c r="BA289" i="181" s="1"/>
  <c r="AE289" i="181"/>
  <c r="AD289" i="181"/>
  <c r="AY289" i="181" s="1"/>
  <c r="AA289" i="181"/>
  <c r="AX289" i="181" s="1"/>
  <c r="Z289" i="181"/>
  <c r="AW289" i="181" s="1"/>
  <c r="B289" i="181"/>
  <c r="BD288" i="181"/>
  <c r="AP288" i="181"/>
  <c r="AO288" i="181"/>
  <c r="AN288" i="181"/>
  <c r="AK288" i="181"/>
  <c r="AJ288" i="181"/>
  <c r="AF288" i="181"/>
  <c r="BA288" i="181" s="1"/>
  <c r="AE288" i="181"/>
  <c r="AD288" i="181"/>
  <c r="AY288" i="181" s="1"/>
  <c r="AA288" i="181"/>
  <c r="AX288" i="181" s="1"/>
  <c r="Z288" i="181"/>
  <c r="AW288" i="181" s="1"/>
  <c r="Y288" i="181"/>
  <c r="AV288" i="181"/>
  <c r="B288" i="181"/>
  <c r="BA287" i="181"/>
  <c r="AP287" i="181"/>
  <c r="AO287" i="181"/>
  <c r="AN287" i="181"/>
  <c r="AK287" i="181"/>
  <c r="AJ287" i="181"/>
  <c r="AF287" i="181"/>
  <c r="AE287" i="181"/>
  <c r="AD287" i="181"/>
  <c r="AY287" i="181" s="1"/>
  <c r="AA287" i="181"/>
  <c r="AX287" i="181" s="1"/>
  <c r="Z287" i="181"/>
  <c r="AW287" i="181" s="1"/>
  <c r="BD287" i="181"/>
  <c r="AP286" i="181"/>
  <c r="AO286" i="181"/>
  <c r="AN286" i="181"/>
  <c r="AQ286" i="181" s="1"/>
  <c r="AR286" i="181" s="1"/>
  <c r="AK286" i="181"/>
  <c r="AJ286" i="181"/>
  <c r="AF286" i="181"/>
  <c r="BA286" i="181" s="1"/>
  <c r="AE286" i="181"/>
  <c r="AZ286" i="181" s="1"/>
  <c r="AD286" i="181"/>
  <c r="AY286" i="181" s="1"/>
  <c r="AA286" i="181"/>
  <c r="AX286" i="181"/>
  <c r="Z286" i="181"/>
  <c r="AW286" i="181"/>
  <c r="V286" i="181"/>
  <c r="BD286" i="181"/>
  <c r="B286" i="181"/>
  <c r="BD285" i="181"/>
  <c r="AP285" i="181"/>
  <c r="AO285" i="181"/>
  <c r="AN285" i="181"/>
  <c r="AQ285" i="181" s="1"/>
  <c r="AK285" i="181"/>
  <c r="AJ285" i="181"/>
  <c r="AF285" i="181"/>
  <c r="BA285" i="181" s="1"/>
  <c r="AE285" i="181"/>
  <c r="AZ285" i="181" s="1"/>
  <c r="AD285" i="181"/>
  <c r="AA285" i="181"/>
  <c r="AX285" i="181" s="1"/>
  <c r="Z285" i="181"/>
  <c r="AW285" i="181" s="1"/>
  <c r="Y285" i="181"/>
  <c r="AV285" i="181" s="1"/>
  <c r="V285" i="181"/>
  <c r="B285" i="181"/>
  <c r="AW284" i="181"/>
  <c r="AP284" i="181"/>
  <c r="AO284" i="181"/>
  <c r="AN284" i="181"/>
  <c r="AK284" i="181"/>
  <c r="AJ284" i="181"/>
  <c r="AF284" i="181"/>
  <c r="BA284" i="181" s="1"/>
  <c r="AE284" i="181"/>
  <c r="AZ284" i="181" s="1"/>
  <c r="AD284" i="181"/>
  <c r="AY284" i="181" s="1"/>
  <c r="AA284" i="181"/>
  <c r="AX284" i="181" s="1"/>
  <c r="Z284" i="181"/>
  <c r="Y284" i="181"/>
  <c r="AV284" i="181"/>
  <c r="B284" i="181"/>
  <c r="AP283" i="181"/>
  <c r="AO283" i="181"/>
  <c r="AN283" i="181"/>
  <c r="AK283" i="181"/>
  <c r="AJ283" i="181"/>
  <c r="AF283" i="181"/>
  <c r="BA283" i="181"/>
  <c r="AE283" i="181"/>
  <c r="AD283" i="181"/>
  <c r="AY283" i="181" s="1"/>
  <c r="AA283" i="181"/>
  <c r="AX283" i="181"/>
  <c r="Z283" i="181"/>
  <c r="AW283" i="181"/>
  <c r="Y283" i="181"/>
  <c r="AV283" i="181"/>
  <c r="BD283" i="181"/>
  <c r="B283" i="181"/>
  <c r="AP282" i="181"/>
  <c r="AO282" i="181"/>
  <c r="AN282" i="181"/>
  <c r="AK282" i="181"/>
  <c r="AJ282" i="181"/>
  <c r="AF282" i="181"/>
  <c r="AE282" i="181"/>
  <c r="AD282" i="181"/>
  <c r="AY282" i="181" s="1"/>
  <c r="AA282" i="181"/>
  <c r="AX282" i="181" s="1"/>
  <c r="Z282" i="181"/>
  <c r="AW282" i="181" s="1"/>
  <c r="Y282" i="181"/>
  <c r="AV282" i="181" s="1"/>
  <c r="BD282" i="181"/>
  <c r="B282" i="181"/>
  <c r="AP281" i="181"/>
  <c r="AO281" i="181"/>
  <c r="AN281" i="181"/>
  <c r="AK281" i="181"/>
  <c r="AJ281" i="181"/>
  <c r="AF281" i="181"/>
  <c r="BA281" i="181"/>
  <c r="AE281" i="181"/>
  <c r="AZ281" i="181" s="1"/>
  <c r="AD281" i="181"/>
  <c r="AY281" i="181" s="1"/>
  <c r="AA281" i="181"/>
  <c r="AX281" i="181" s="1"/>
  <c r="Z281" i="181"/>
  <c r="AW281" i="181" s="1"/>
  <c r="B281" i="181"/>
  <c r="BD280" i="181"/>
  <c r="AP280" i="181"/>
  <c r="AO280" i="181"/>
  <c r="AN280" i="181"/>
  <c r="AK280" i="181"/>
  <c r="AJ280" i="181"/>
  <c r="AF280" i="181"/>
  <c r="BA280" i="181" s="1"/>
  <c r="AE280" i="181"/>
  <c r="AZ280" i="181" s="1"/>
  <c r="AD280" i="181"/>
  <c r="AY280" i="181" s="1"/>
  <c r="AA280" i="181"/>
  <c r="AX280" i="181" s="1"/>
  <c r="Z280" i="181"/>
  <c r="AW280" i="181" s="1"/>
  <c r="Y280" i="181"/>
  <c r="AV280" i="181" s="1"/>
  <c r="B280" i="181"/>
  <c r="AP279" i="181"/>
  <c r="AO279" i="181"/>
  <c r="AN279" i="181"/>
  <c r="AK279" i="181"/>
  <c r="AJ279" i="181"/>
  <c r="AF279" i="181"/>
  <c r="BA279" i="181" s="1"/>
  <c r="AE279" i="181"/>
  <c r="AD279" i="181"/>
  <c r="AY279" i="181" s="1"/>
  <c r="AA279" i="181"/>
  <c r="AX279" i="181" s="1"/>
  <c r="Z279" i="181"/>
  <c r="AW279" i="181" s="1"/>
  <c r="Y279" i="181"/>
  <c r="AV279" i="181" s="1"/>
  <c r="B279" i="181"/>
  <c r="AW278" i="181"/>
  <c r="AP278" i="181"/>
  <c r="AO278" i="181"/>
  <c r="AN278" i="181"/>
  <c r="AK278" i="181"/>
  <c r="AJ278" i="181"/>
  <c r="AF278" i="181"/>
  <c r="BA278" i="181" s="1"/>
  <c r="AE278" i="181"/>
  <c r="AZ278" i="181" s="1"/>
  <c r="AD278" i="181"/>
  <c r="AA278" i="181"/>
  <c r="AX278" i="181" s="1"/>
  <c r="Z278" i="181"/>
  <c r="Y278" i="181"/>
  <c r="AV278" i="181" s="1"/>
  <c r="B278" i="181"/>
  <c r="AP277" i="181"/>
  <c r="AO277" i="181"/>
  <c r="AN277" i="181"/>
  <c r="AK277" i="181"/>
  <c r="AJ277" i="181"/>
  <c r="AF277" i="181"/>
  <c r="BA277" i="181" s="1"/>
  <c r="AE277" i="181"/>
  <c r="AZ277" i="181" s="1"/>
  <c r="AD277" i="181"/>
  <c r="AY277" i="181" s="1"/>
  <c r="AA277" i="181"/>
  <c r="AX277" i="181" s="1"/>
  <c r="Z277" i="181"/>
  <c r="AW277" i="181" s="1"/>
  <c r="B277" i="181"/>
  <c r="BD276" i="181"/>
  <c r="AP276" i="181"/>
  <c r="AO276" i="181"/>
  <c r="AN276" i="181"/>
  <c r="AK276" i="181"/>
  <c r="AJ276" i="181"/>
  <c r="AF276" i="181"/>
  <c r="BA276" i="181" s="1"/>
  <c r="AE276" i="181"/>
  <c r="AD276" i="181"/>
  <c r="AY276" i="181" s="1"/>
  <c r="AA276" i="181"/>
  <c r="AX276" i="181" s="1"/>
  <c r="Z276" i="181"/>
  <c r="AW276" i="181" s="1"/>
  <c r="Y276" i="181"/>
  <c r="AV276" i="181" s="1"/>
  <c r="B276" i="181"/>
  <c r="BD275" i="181"/>
  <c r="AP275" i="181"/>
  <c r="AO275" i="181"/>
  <c r="AN275" i="181"/>
  <c r="AK275" i="181"/>
  <c r="AJ275" i="181"/>
  <c r="AF275" i="181"/>
  <c r="BA275" i="181" s="1"/>
  <c r="AE275" i="181"/>
  <c r="AD275" i="181"/>
  <c r="AY275" i="181" s="1"/>
  <c r="AA275" i="181"/>
  <c r="AX275" i="181" s="1"/>
  <c r="Z275" i="181"/>
  <c r="AW275" i="181"/>
  <c r="Y275" i="181"/>
  <c r="AV275" i="181" s="1"/>
  <c r="B275" i="181"/>
  <c r="BD274" i="181"/>
  <c r="BA274" i="181"/>
  <c r="AP274" i="181"/>
  <c r="AO274" i="181"/>
  <c r="AN274" i="181"/>
  <c r="AK274" i="181"/>
  <c r="AJ274" i="181"/>
  <c r="AF274" i="181"/>
  <c r="AE274" i="181"/>
  <c r="AZ274" i="181" s="1"/>
  <c r="AD274" i="181"/>
  <c r="AA274" i="181"/>
  <c r="AX274" i="181" s="1"/>
  <c r="Z274" i="181"/>
  <c r="AW274" i="181" s="1"/>
  <c r="B274" i="181"/>
  <c r="AP273" i="181"/>
  <c r="AO273" i="181"/>
  <c r="AN273" i="181"/>
  <c r="AK273" i="181"/>
  <c r="AJ273" i="181"/>
  <c r="AF273" i="181"/>
  <c r="BA273" i="181" s="1"/>
  <c r="AE273" i="181"/>
  <c r="AZ273" i="181" s="1"/>
  <c r="AD273" i="181"/>
  <c r="AY273" i="181" s="1"/>
  <c r="AA273" i="181"/>
  <c r="AX273" i="181" s="1"/>
  <c r="Z273" i="181"/>
  <c r="AW273" i="181" s="1"/>
  <c r="B273" i="181"/>
  <c r="BD272" i="181"/>
  <c r="AP272" i="181"/>
  <c r="AO272" i="181"/>
  <c r="AN272" i="181"/>
  <c r="AK272" i="181"/>
  <c r="AJ272" i="181"/>
  <c r="AF272" i="181"/>
  <c r="BA272" i="181" s="1"/>
  <c r="AE272" i="181"/>
  <c r="AZ272" i="181" s="1"/>
  <c r="AD272" i="181"/>
  <c r="AY272" i="181" s="1"/>
  <c r="AA272" i="181"/>
  <c r="AX272" i="181" s="1"/>
  <c r="Z272" i="181"/>
  <c r="AW272" i="181"/>
  <c r="Y272" i="181"/>
  <c r="AV272" i="181" s="1"/>
  <c r="B272" i="181"/>
  <c r="BD271" i="181"/>
  <c r="AP271" i="181"/>
  <c r="AO271" i="181"/>
  <c r="AN271" i="181"/>
  <c r="AQ271" i="181" s="1"/>
  <c r="AK271" i="181"/>
  <c r="AJ271" i="181"/>
  <c r="AF271" i="181"/>
  <c r="BA271" i="181" s="1"/>
  <c r="AE271" i="181"/>
  <c r="AD271" i="181"/>
  <c r="AY271" i="181" s="1"/>
  <c r="AA271" i="181"/>
  <c r="AX271" i="181"/>
  <c r="Z271" i="181"/>
  <c r="AW271" i="181" s="1"/>
  <c r="Y271" i="181"/>
  <c r="AV271" i="181"/>
  <c r="B271" i="181"/>
  <c r="BD270" i="181"/>
  <c r="AP270" i="181"/>
  <c r="AO270" i="181"/>
  <c r="AN270" i="181"/>
  <c r="AK270" i="181"/>
  <c r="AJ270" i="181"/>
  <c r="AF270" i="181"/>
  <c r="BA270" i="181" s="1"/>
  <c r="AE270" i="181"/>
  <c r="AD270" i="181"/>
  <c r="AY270" i="181" s="1"/>
  <c r="AA270" i="181"/>
  <c r="AX270" i="181" s="1"/>
  <c r="Z270" i="181"/>
  <c r="AW270" i="181"/>
  <c r="Y270" i="181"/>
  <c r="AV270" i="181"/>
  <c r="B270" i="181"/>
  <c r="AP269" i="181"/>
  <c r="AO269" i="181"/>
  <c r="AN269" i="181"/>
  <c r="AK269" i="181"/>
  <c r="AJ269" i="181"/>
  <c r="AF269" i="181"/>
  <c r="BA269" i="181"/>
  <c r="AE269" i="181"/>
  <c r="AZ269" i="181" s="1"/>
  <c r="AD269" i="181"/>
  <c r="AY269" i="181" s="1"/>
  <c r="AA269" i="181"/>
  <c r="AX269" i="181" s="1"/>
  <c r="Z269" i="181"/>
  <c r="AW269" i="181"/>
  <c r="BD269" i="181"/>
  <c r="B269" i="181"/>
  <c r="AP268" i="181"/>
  <c r="AO268" i="181"/>
  <c r="AN268" i="181"/>
  <c r="AK268" i="181"/>
  <c r="AJ268" i="181"/>
  <c r="AF268" i="181"/>
  <c r="BA268" i="181" s="1"/>
  <c r="AE268" i="181"/>
  <c r="AZ268" i="181" s="1"/>
  <c r="AD268" i="181"/>
  <c r="AY268" i="181" s="1"/>
  <c r="AA268" i="181"/>
  <c r="AX268" i="181" s="1"/>
  <c r="Z268" i="181"/>
  <c r="AW268" i="181" s="1"/>
  <c r="Y268" i="181"/>
  <c r="AV268" i="181" s="1"/>
  <c r="BD268" i="181"/>
  <c r="B268" i="181"/>
  <c r="AP267" i="181"/>
  <c r="AO267" i="181"/>
  <c r="AN267" i="181"/>
  <c r="AK267" i="181"/>
  <c r="AJ267" i="181"/>
  <c r="AF267" i="181"/>
  <c r="BA267" i="181" s="1"/>
  <c r="AE267" i="181"/>
  <c r="AZ267" i="181" s="1"/>
  <c r="AD267" i="181"/>
  <c r="AY267" i="181" s="1"/>
  <c r="AA267" i="181"/>
  <c r="AX267" i="181" s="1"/>
  <c r="Z267" i="181"/>
  <c r="AW267" i="181" s="1"/>
  <c r="Y267" i="181"/>
  <c r="AV267" i="181" s="1"/>
  <c r="BD267" i="181"/>
  <c r="B267" i="181"/>
  <c r="AP266" i="181"/>
  <c r="AO266" i="181"/>
  <c r="AN266" i="181"/>
  <c r="AK266" i="181"/>
  <c r="AJ266" i="181"/>
  <c r="AF266" i="181"/>
  <c r="BA266" i="181" s="1"/>
  <c r="AE266" i="181"/>
  <c r="AZ266" i="181" s="1"/>
  <c r="AD266" i="181"/>
  <c r="AA266" i="181"/>
  <c r="AX266" i="181"/>
  <c r="Z266" i="181"/>
  <c r="AW266" i="181" s="1"/>
  <c r="BD266" i="181"/>
  <c r="B266" i="181"/>
  <c r="AP265" i="181"/>
  <c r="AO265" i="181"/>
  <c r="AN265" i="181"/>
  <c r="AK265" i="181"/>
  <c r="AJ265" i="181"/>
  <c r="AF265" i="181"/>
  <c r="BA265" i="181" s="1"/>
  <c r="AE265" i="181"/>
  <c r="AZ265" i="181" s="1"/>
  <c r="AD265" i="181"/>
  <c r="AA265" i="181"/>
  <c r="AX265" i="181" s="1"/>
  <c r="Z265" i="181"/>
  <c r="AW265" i="181" s="1"/>
  <c r="B265" i="181"/>
  <c r="AP264" i="181"/>
  <c r="AO264" i="181"/>
  <c r="AN264" i="181"/>
  <c r="AK264" i="181"/>
  <c r="AJ264" i="181"/>
  <c r="AF264" i="181"/>
  <c r="BA264" i="181" s="1"/>
  <c r="AE264" i="181"/>
  <c r="AZ264" i="181" s="1"/>
  <c r="AD264" i="181"/>
  <c r="AA264" i="181"/>
  <c r="AX264" i="181" s="1"/>
  <c r="Z264" i="181"/>
  <c r="AW264" i="181" s="1"/>
  <c r="Y264" i="181"/>
  <c r="AV264" i="181" s="1"/>
  <c r="B264" i="181"/>
  <c r="AP263" i="181"/>
  <c r="AO263" i="181"/>
  <c r="AN263" i="181"/>
  <c r="AK263" i="181"/>
  <c r="AJ263" i="181"/>
  <c r="AF263" i="181"/>
  <c r="BA263" i="181" s="1"/>
  <c r="AE263" i="181"/>
  <c r="AD263" i="181"/>
  <c r="AY263" i="181" s="1"/>
  <c r="AA263" i="181"/>
  <c r="AX263" i="181" s="1"/>
  <c r="Z263" i="181"/>
  <c r="AW263" i="181" s="1"/>
  <c r="B263" i="181"/>
  <c r="AP262" i="181"/>
  <c r="AO262" i="181"/>
  <c r="AN262" i="181"/>
  <c r="AK262" i="181"/>
  <c r="AJ262" i="181"/>
  <c r="AF262" i="181"/>
  <c r="AE262" i="181"/>
  <c r="AD262" i="181"/>
  <c r="AY262" i="181" s="1"/>
  <c r="AA262" i="181"/>
  <c r="AX262" i="181" s="1"/>
  <c r="Z262" i="181"/>
  <c r="AW262" i="181"/>
  <c r="B262" i="181"/>
  <c r="AP261" i="181"/>
  <c r="AO261" i="181"/>
  <c r="AN261" i="181"/>
  <c r="AK261" i="181"/>
  <c r="AJ261" i="181"/>
  <c r="AF261" i="181"/>
  <c r="BA261" i="181"/>
  <c r="AE261" i="181"/>
  <c r="AZ261" i="181"/>
  <c r="AD261" i="181"/>
  <c r="AA261" i="181"/>
  <c r="AX261" i="181" s="1"/>
  <c r="Z261" i="181"/>
  <c r="AW261" i="181" s="1"/>
  <c r="B261" i="181"/>
  <c r="BD260" i="181"/>
  <c r="AP260" i="181"/>
  <c r="AO260" i="181"/>
  <c r="AN260" i="181"/>
  <c r="AK260" i="181"/>
  <c r="AJ260" i="181"/>
  <c r="AF260" i="181"/>
  <c r="BA260" i="181" s="1"/>
  <c r="AE260" i="181"/>
  <c r="AZ260" i="181" s="1"/>
  <c r="AD260" i="181"/>
  <c r="AY260" i="181" s="1"/>
  <c r="AA260" i="181"/>
  <c r="AX260" i="181" s="1"/>
  <c r="Z260" i="181"/>
  <c r="AW260" i="181" s="1"/>
  <c r="B260" i="181"/>
  <c r="BD259" i="181"/>
  <c r="AP259" i="181"/>
  <c r="AO259" i="181"/>
  <c r="AN259" i="181"/>
  <c r="AK259" i="181"/>
  <c r="AJ259" i="181"/>
  <c r="AF259" i="181"/>
  <c r="BA259" i="181"/>
  <c r="AE259" i="181"/>
  <c r="AZ259" i="181" s="1"/>
  <c r="AD259" i="181"/>
  <c r="AA259" i="181"/>
  <c r="AX259" i="181"/>
  <c r="Z259" i="181"/>
  <c r="AW259" i="181" s="1"/>
  <c r="B259" i="181"/>
  <c r="BD258" i="181"/>
  <c r="BA258" i="181"/>
  <c r="AW258" i="181"/>
  <c r="AP258" i="181"/>
  <c r="AO258" i="181"/>
  <c r="AN258" i="181"/>
  <c r="AK258" i="181"/>
  <c r="AJ258" i="181"/>
  <c r="AF258" i="181"/>
  <c r="AE258" i="181"/>
  <c r="AZ258" i="181" s="1"/>
  <c r="AD258" i="181"/>
  <c r="AY258" i="181" s="1"/>
  <c r="AA258" i="181"/>
  <c r="AX258" i="181" s="1"/>
  <c r="Z258" i="181"/>
  <c r="B258" i="181"/>
  <c r="AP257" i="181"/>
  <c r="AO257" i="181"/>
  <c r="AN257" i="181"/>
  <c r="AK257" i="181"/>
  <c r="AJ257" i="181"/>
  <c r="AF257" i="181"/>
  <c r="BA257" i="181" s="1"/>
  <c r="AE257" i="181"/>
  <c r="AZ257" i="181"/>
  <c r="AD257" i="181"/>
  <c r="AY257" i="181" s="1"/>
  <c r="AA257" i="181"/>
  <c r="AX257" i="181" s="1"/>
  <c r="Z257" i="181"/>
  <c r="AW257" i="181" s="1"/>
  <c r="B257" i="181"/>
  <c r="BD256" i="181"/>
  <c r="AP256" i="181"/>
  <c r="AO256" i="181"/>
  <c r="AN256" i="181"/>
  <c r="AK256" i="181"/>
  <c r="AJ256" i="181"/>
  <c r="AF256" i="181"/>
  <c r="BA256" i="181" s="1"/>
  <c r="AE256" i="181"/>
  <c r="AZ256" i="181" s="1"/>
  <c r="AD256" i="181"/>
  <c r="AY256" i="181" s="1"/>
  <c r="AA256" i="181"/>
  <c r="AX256" i="181" s="1"/>
  <c r="Z256" i="181"/>
  <c r="AW256" i="181"/>
  <c r="Y256" i="181"/>
  <c r="AV256" i="181" s="1"/>
  <c r="B256" i="181"/>
  <c r="BD255" i="181"/>
  <c r="AP255" i="181"/>
  <c r="AO255" i="181"/>
  <c r="AN255" i="181"/>
  <c r="AK255" i="181"/>
  <c r="AJ255" i="181"/>
  <c r="AF255" i="181"/>
  <c r="BA255" i="181" s="1"/>
  <c r="AE255" i="181"/>
  <c r="AD255" i="181"/>
  <c r="AY255" i="181" s="1"/>
  <c r="AA255" i="181"/>
  <c r="AX255" i="181" s="1"/>
  <c r="Z255" i="181"/>
  <c r="AW255" i="181" s="1"/>
  <c r="B255" i="181"/>
  <c r="BD254" i="181"/>
  <c r="AP254" i="181"/>
  <c r="AO254" i="181"/>
  <c r="AN254" i="181"/>
  <c r="AK254" i="181"/>
  <c r="AJ254" i="181"/>
  <c r="AF254" i="181"/>
  <c r="BA254" i="181" s="1"/>
  <c r="AE254" i="181"/>
  <c r="AD254" i="181"/>
  <c r="AY254" i="181" s="1"/>
  <c r="AA254" i="181"/>
  <c r="AX254" i="181" s="1"/>
  <c r="Z254" i="181"/>
  <c r="AW254" i="181" s="1"/>
  <c r="B254" i="181"/>
  <c r="BD253" i="181"/>
  <c r="AP253" i="181"/>
  <c r="AO253" i="181"/>
  <c r="AN253" i="181"/>
  <c r="AQ253" i="181" s="1"/>
  <c r="AK253" i="181"/>
  <c r="AJ253" i="181"/>
  <c r="AF253" i="181"/>
  <c r="BA253" i="181" s="1"/>
  <c r="AE253" i="181"/>
  <c r="AD253" i="181"/>
  <c r="AA253" i="181"/>
  <c r="AX253" i="181" s="1"/>
  <c r="Z253" i="181"/>
  <c r="AW253" i="181" s="1"/>
  <c r="Y253" i="181"/>
  <c r="AV253" i="181" s="1"/>
  <c r="B253" i="181"/>
  <c r="AP252" i="181"/>
  <c r="AO252" i="181"/>
  <c r="AN252" i="181"/>
  <c r="AK252" i="181"/>
  <c r="AJ252" i="181"/>
  <c r="AF252" i="181"/>
  <c r="BA252" i="181" s="1"/>
  <c r="AE252" i="181"/>
  <c r="AD252" i="181"/>
  <c r="AY252" i="181" s="1"/>
  <c r="AA252" i="181"/>
  <c r="AX252" i="181"/>
  <c r="Z252" i="181"/>
  <c r="AW252" i="181" s="1"/>
  <c r="BD252" i="181"/>
  <c r="B252" i="181"/>
  <c r="AP251" i="181"/>
  <c r="AO251" i="181"/>
  <c r="AN251" i="181"/>
  <c r="AK251" i="181"/>
  <c r="AJ251" i="181"/>
  <c r="AF251" i="181"/>
  <c r="BA251" i="181" s="1"/>
  <c r="AE251" i="181"/>
  <c r="AZ251" i="181" s="1"/>
  <c r="AD251" i="181"/>
  <c r="AY251" i="181" s="1"/>
  <c r="AA251" i="181"/>
  <c r="AX251" i="181"/>
  <c r="Z251" i="181"/>
  <c r="AW251" i="181" s="1"/>
  <c r="BD251" i="181"/>
  <c r="B251" i="181"/>
  <c r="AP250" i="181"/>
  <c r="AO250" i="181"/>
  <c r="AN250" i="181"/>
  <c r="AK250" i="181"/>
  <c r="AJ250" i="181"/>
  <c r="AF250" i="181"/>
  <c r="BA250" i="181" s="1"/>
  <c r="AE250" i="181"/>
  <c r="AZ250" i="181" s="1"/>
  <c r="AD250" i="181"/>
  <c r="AA250" i="181"/>
  <c r="AX250" i="181" s="1"/>
  <c r="Z250" i="181"/>
  <c r="AW250" i="181" s="1"/>
  <c r="BD250" i="181"/>
  <c r="B250" i="181"/>
  <c r="AP249" i="181"/>
  <c r="AO249" i="181"/>
  <c r="AQ249" i="181" s="1"/>
  <c r="AN249" i="181"/>
  <c r="AK249" i="181"/>
  <c r="AJ249" i="181"/>
  <c r="AF249" i="181"/>
  <c r="BA249" i="181" s="1"/>
  <c r="AE249" i="181"/>
  <c r="AZ249" i="181" s="1"/>
  <c r="AD249" i="181"/>
  <c r="AA249" i="181"/>
  <c r="AX249" i="181" s="1"/>
  <c r="Z249" i="181"/>
  <c r="AW249" i="181" s="1"/>
  <c r="B249" i="181"/>
  <c r="AP248" i="181"/>
  <c r="AO248" i="181"/>
  <c r="AN248" i="181"/>
  <c r="AK248" i="181"/>
  <c r="AJ248" i="181"/>
  <c r="AF248" i="181"/>
  <c r="BA248" i="181" s="1"/>
  <c r="AE248" i="181"/>
  <c r="AZ248" i="181" s="1"/>
  <c r="AD248" i="181"/>
  <c r="AY248" i="181" s="1"/>
  <c r="AA248" i="181"/>
  <c r="AX248" i="181"/>
  <c r="Z248" i="181"/>
  <c r="AW248" i="181" s="1"/>
  <c r="B248" i="181"/>
  <c r="AP247" i="181"/>
  <c r="AO247" i="181"/>
  <c r="AQ247" i="181" s="1"/>
  <c r="AN247" i="181"/>
  <c r="AK247" i="181"/>
  <c r="AJ247" i="181"/>
  <c r="AF247" i="181"/>
  <c r="BA247" i="181" s="1"/>
  <c r="AE247" i="181"/>
  <c r="AZ247" i="181" s="1"/>
  <c r="AD247" i="181"/>
  <c r="AY247" i="181" s="1"/>
  <c r="AA247" i="181"/>
  <c r="AX247" i="181" s="1"/>
  <c r="Z247" i="181"/>
  <c r="AW247" i="181" s="1"/>
  <c r="B247" i="181"/>
  <c r="BD246" i="181"/>
  <c r="AO246" i="181"/>
  <c r="AN246" i="181"/>
  <c r="AK246" i="181"/>
  <c r="AJ246" i="181"/>
  <c r="AI246" i="181"/>
  <c r="AE246" i="181"/>
  <c r="AZ246" i="181" s="1"/>
  <c r="AD246" i="181"/>
  <c r="AY246" i="181" s="1"/>
  <c r="AA246" i="181"/>
  <c r="AX246" i="181" s="1"/>
  <c r="Z246" i="181"/>
  <c r="AW246" i="181"/>
  <c r="Y246" i="181"/>
  <c r="AV246" i="181"/>
  <c r="B246" i="181"/>
  <c r="BD245" i="181"/>
  <c r="AP245" i="181"/>
  <c r="AO245" i="181"/>
  <c r="AN245" i="181"/>
  <c r="AK245" i="181"/>
  <c r="AJ245" i="181"/>
  <c r="AF245" i="181"/>
  <c r="BA245" i="181" s="1"/>
  <c r="AE245" i="181"/>
  <c r="AD245" i="181"/>
  <c r="AY245" i="181" s="1"/>
  <c r="AA245" i="181"/>
  <c r="AX245" i="181" s="1"/>
  <c r="Z245" i="181"/>
  <c r="AW245" i="181"/>
  <c r="B245" i="181"/>
  <c r="AP244" i="181"/>
  <c r="AO244" i="181"/>
  <c r="AN244" i="181"/>
  <c r="AK244" i="181"/>
  <c r="AJ244" i="181"/>
  <c r="AF244" i="181"/>
  <c r="BA244" i="181" s="1"/>
  <c r="AE244" i="181"/>
  <c r="AZ244" i="181" s="1"/>
  <c r="AD244" i="181"/>
  <c r="AA244" i="181"/>
  <c r="AX244" i="181"/>
  <c r="Z244" i="181"/>
  <c r="AW244" i="181" s="1"/>
  <c r="Y244" i="181"/>
  <c r="AV244" i="181" s="1"/>
  <c r="BD244" i="181"/>
  <c r="B244" i="181"/>
  <c r="AP243" i="181"/>
  <c r="AO243" i="181"/>
  <c r="AN243" i="181"/>
  <c r="AK243" i="181"/>
  <c r="AJ243" i="181"/>
  <c r="AF243" i="181"/>
  <c r="BA243" i="181" s="1"/>
  <c r="AE243" i="181"/>
  <c r="AZ243" i="181" s="1"/>
  <c r="AD243" i="181"/>
  <c r="AA243" i="181"/>
  <c r="AX243" i="181" s="1"/>
  <c r="Z243" i="181"/>
  <c r="AW243" i="181" s="1"/>
  <c r="Y243" i="181"/>
  <c r="AV243" i="181" s="1"/>
  <c r="BD243" i="181"/>
  <c r="B243" i="181"/>
  <c r="AP242" i="181"/>
  <c r="AO242" i="181"/>
  <c r="AN242" i="181"/>
  <c r="AK242" i="181"/>
  <c r="AJ242" i="181"/>
  <c r="AF242" i="181"/>
  <c r="AE242" i="181"/>
  <c r="AZ242" i="181" s="1"/>
  <c r="AD242" i="181"/>
  <c r="AY242" i="181" s="1"/>
  <c r="AA242" i="181"/>
  <c r="AX242" i="181" s="1"/>
  <c r="Z242" i="181"/>
  <c r="AW242" i="181" s="1"/>
  <c r="Y242" i="181"/>
  <c r="AV242" i="181" s="1"/>
  <c r="BD242" i="181"/>
  <c r="B242" i="181"/>
  <c r="AP241" i="181"/>
  <c r="AO241" i="181"/>
  <c r="AN241" i="181"/>
  <c r="AK241" i="181"/>
  <c r="AJ241" i="181"/>
  <c r="AF241" i="181"/>
  <c r="BA241" i="181" s="1"/>
  <c r="AE241" i="181"/>
  <c r="AZ241" i="181" s="1"/>
  <c r="AD241" i="181"/>
  <c r="AY241" i="181" s="1"/>
  <c r="AA241" i="181"/>
  <c r="AX241" i="181"/>
  <c r="Z241" i="181"/>
  <c r="AW241" i="181" s="1"/>
  <c r="B241" i="181"/>
  <c r="BD240" i="181"/>
  <c r="AV240" i="181"/>
  <c r="AP240" i="181"/>
  <c r="AO240" i="181"/>
  <c r="AN240" i="181"/>
  <c r="AK240" i="181"/>
  <c r="AJ240" i="181"/>
  <c r="AF240" i="181"/>
  <c r="BA240" i="181"/>
  <c r="AE240" i="181"/>
  <c r="AZ240" i="181" s="1"/>
  <c r="AD240" i="181"/>
  <c r="AA240" i="181"/>
  <c r="Z240" i="181"/>
  <c r="AW240" i="181"/>
  <c r="Y240" i="181"/>
  <c r="V240" i="181"/>
  <c r="BD239" i="181"/>
  <c r="AP239" i="181"/>
  <c r="AO239" i="181"/>
  <c r="AN239" i="181"/>
  <c r="AK239" i="181"/>
  <c r="AJ239" i="181"/>
  <c r="AF239" i="181"/>
  <c r="BA239" i="181" s="1"/>
  <c r="AE239" i="181"/>
  <c r="AZ239" i="181" s="1"/>
  <c r="AD239" i="181"/>
  <c r="AA239" i="181"/>
  <c r="AX239" i="181" s="1"/>
  <c r="Z239" i="181"/>
  <c r="AW239" i="181" s="1"/>
  <c r="B239" i="181"/>
  <c r="BD238" i="181"/>
  <c r="AP238" i="181"/>
  <c r="AO238" i="181"/>
  <c r="AN238" i="181"/>
  <c r="AK238" i="181"/>
  <c r="AJ238" i="181"/>
  <c r="AF238" i="181"/>
  <c r="BA238" i="181" s="1"/>
  <c r="AE238" i="181"/>
  <c r="AZ238" i="181" s="1"/>
  <c r="AD238" i="181"/>
  <c r="AY238" i="181" s="1"/>
  <c r="AA238" i="181"/>
  <c r="AX238" i="181" s="1"/>
  <c r="Z238" i="181"/>
  <c r="AW238" i="181" s="1"/>
  <c r="Y238" i="181"/>
  <c r="AV238" i="181" s="1"/>
  <c r="B238" i="181"/>
  <c r="AP237" i="181"/>
  <c r="AO237" i="181"/>
  <c r="AN237" i="181"/>
  <c r="AK237" i="181"/>
  <c r="AJ237" i="181"/>
  <c r="AF237" i="181"/>
  <c r="BA237" i="181" s="1"/>
  <c r="AE237" i="181"/>
  <c r="AD237" i="181"/>
  <c r="AY237" i="181" s="1"/>
  <c r="AA237" i="181"/>
  <c r="AX237" i="181"/>
  <c r="Z237" i="181"/>
  <c r="AW237" i="181" s="1"/>
  <c r="Y237" i="181"/>
  <c r="AV237" i="181" s="1"/>
  <c r="BD237" i="181"/>
  <c r="B237" i="181"/>
  <c r="AP236" i="181"/>
  <c r="AO236" i="181"/>
  <c r="AN236" i="181"/>
  <c r="AK236" i="181"/>
  <c r="AJ236" i="181"/>
  <c r="AF236" i="181"/>
  <c r="AE236" i="181"/>
  <c r="AZ236" i="181" s="1"/>
  <c r="AD236" i="181"/>
  <c r="AA236" i="181"/>
  <c r="AX236" i="181"/>
  <c r="Z236" i="181"/>
  <c r="AW236" i="181" s="1"/>
  <c r="BD236" i="181"/>
  <c r="B236" i="181"/>
  <c r="AP235" i="181"/>
  <c r="AO235" i="181"/>
  <c r="AN235" i="181"/>
  <c r="AK235" i="181"/>
  <c r="AJ235" i="181"/>
  <c r="AF235" i="181"/>
  <c r="BA235" i="181"/>
  <c r="AE235" i="181"/>
  <c r="AD235" i="181"/>
  <c r="AA235" i="181"/>
  <c r="AX235" i="181" s="1"/>
  <c r="Z235" i="181"/>
  <c r="AW235" i="181" s="1"/>
  <c r="BD235" i="181"/>
  <c r="B235" i="181"/>
  <c r="AP234" i="181"/>
  <c r="AO234" i="181"/>
  <c r="AN234" i="181"/>
  <c r="AK234" i="181"/>
  <c r="AJ234" i="181"/>
  <c r="AF234" i="181"/>
  <c r="BA234" i="181" s="1"/>
  <c r="AE234" i="181"/>
  <c r="AD234" i="181"/>
  <c r="AY234" i="181" s="1"/>
  <c r="AA234" i="181"/>
  <c r="AX234" i="181"/>
  <c r="Z234" i="181"/>
  <c r="AW234" i="181" s="1"/>
  <c r="Y234" i="181"/>
  <c r="AV234" i="181" s="1"/>
  <c r="BD234" i="181"/>
  <c r="B234" i="181"/>
  <c r="AP233" i="181"/>
  <c r="AO233" i="181"/>
  <c r="AN233" i="181"/>
  <c r="AK233" i="181"/>
  <c r="AJ233" i="181"/>
  <c r="AF233" i="181"/>
  <c r="BA233" i="181" s="1"/>
  <c r="AE233" i="181"/>
  <c r="AD233" i="181"/>
  <c r="AA233" i="181"/>
  <c r="AX233" i="181" s="1"/>
  <c r="Z233" i="181"/>
  <c r="AW233" i="181" s="1"/>
  <c r="B233" i="181"/>
  <c r="AP232" i="181"/>
  <c r="AO232" i="181"/>
  <c r="AN232" i="181"/>
  <c r="AK232" i="181"/>
  <c r="AJ232" i="181"/>
  <c r="AF232" i="181"/>
  <c r="AE232" i="181"/>
  <c r="AZ232" i="181" s="1"/>
  <c r="AD232" i="181"/>
  <c r="AA232" i="181"/>
  <c r="AX232" i="181" s="1"/>
  <c r="Z232" i="181"/>
  <c r="AW232" i="181" s="1"/>
  <c r="BD232" i="181"/>
  <c r="B232" i="181"/>
  <c r="AP231" i="181"/>
  <c r="AO231" i="181"/>
  <c r="AN231" i="181"/>
  <c r="AK231" i="181"/>
  <c r="AJ231" i="181"/>
  <c r="AF231" i="181"/>
  <c r="AE231" i="181"/>
  <c r="AZ231" i="181" s="1"/>
  <c r="AD231" i="181"/>
  <c r="AY231" i="181"/>
  <c r="AA231" i="181"/>
  <c r="AX231" i="181" s="1"/>
  <c r="Z231" i="181"/>
  <c r="AW231" i="181" s="1"/>
  <c r="BD231" i="181"/>
  <c r="B231" i="181"/>
  <c r="BD230" i="181"/>
  <c r="AP230" i="181"/>
  <c r="AO230" i="181"/>
  <c r="AN230" i="181"/>
  <c r="AQ230" i="181" s="1"/>
  <c r="AK230" i="181"/>
  <c r="AJ230" i="181"/>
  <c r="AF230" i="181"/>
  <c r="BA230" i="181"/>
  <c r="AE230" i="181"/>
  <c r="AD230" i="181"/>
  <c r="AY230" i="181" s="1"/>
  <c r="AA230" i="181"/>
  <c r="AX230" i="181"/>
  <c r="Z230" i="181"/>
  <c r="AW230" i="181" s="1"/>
  <c r="Y230" i="181"/>
  <c r="AV230" i="181" s="1"/>
  <c r="B230" i="181"/>
  <c r="AP229" i="181"/>
  <c r="AO229" i="181"/>
  <c r="AN229" i="181"/>
  <c r="AK229" i="181"/>
  <c r="AJ229" i="181"/>
  <c r="AF229" i="181"/>
  <c r="BA229" i="181" s="1"/>
  <c r="AE229" i="181"/>
  <c r="AD229" i="181"/>
  <c r="AY229" i="181" s="1"/>
  <c r="AA229" i="181"/>
  <c r="AX229" i="181"/>
  <c r="Z229" i="181"/>
  <c r="AW229" i="181" s="1"/>
  <c r="B229" i="181"/>
  <c r="BD228" i="181"/>
  <c r="AP228" i="181"/>
  <c r="AO228" i="181"/>
  <c r="AN228" i="181"/>
  <c r="AK228" i="181"/>
  <c r="AJ228" i="181"/>
  <c r="AF228" i="181"/>
  <c r="BA228" i="181"/>
  <c r="AE228" i="181"/>
  <c r="AD228" i="181"/>
  <c r="AY228" i="181" s="1"/>
  <c r="AA228" i="181"/>
  <c r="AX228" i="181" s="1"/>
  <c r="Z228" i="181"/>
  <c r="AW228" i="181"/>
  <c r="B228" i="181"/>
  <c r="BD227" i="181"/>
  <c r="AP227" i="181"/>
  <c r="AO227" i="181"/>
  <c r="AQ227" i="181" s="1"/>
  <c r="AN227" i="181"/>
  <c r="AK227" i="181"/>
  <c r="AJ227" i="181"/>
  <c r="AF227" i="181"/>
  <c r="BA227" i="181" s="1"/>
  <c r="AE227" i="181"/>
  <c r="AZ227" i="181" s="1"/>
  <c r="AD227" i="181"/>
  <c r="AY227" i="181" s="1"/>
  <c r="AA227" i="181"/>
  <c r="AX227" i="181" s="1"/>
  <c r="Z227" i="181"/>
  <c r="AW227" i="181" s="1"/>
  <c r="B227" i="181"/>
  <c r="BD226" i="181"/>
  <c r="AP226" i="181"/>
  <c r="AO226" i="181"/>
  <c r="AN226" i="181"/>
  <c r="AK226" i="181"/>
  <c r="AJ226" i="181"/>
  <c r="AF226" i="181"/>
  <c r="BA226" i="181" s="1"/>
  <c r="AE226" i="181"/>
  <c r="AZ226" i="181" s="1"/>
  <c r="AD226" i="181"/>
  <c r="AY226" i="181" s="1"/>
  <c r="AA226" i="181"/>
  <c r="AX226" i="181" s="1"/>
  <c r="Z226" i="181"/>
  <c r="AW226" i="181" s="1"/>
  <c r="B226" i="181"/>
  <c r="AP225" i="181"/>
  <c r="AO225" i="181"/>
  <c r="AQ225" i="181" s="1"/>
  <c r="AN225" i="181"/>
  <c r="AK225" i="181"/>
  <c r="AJ225" i="181"/>
  <c r="AF225" i="181"/>
  <c r="BA225" i="181" s="1"/>
  <c r="AE225" i="181"/>
  <c r="AZ225" i="181" s="1"/>
  <c r="AD225" i="181"/>
  <c r="AY225" i="181" s="1"/>
  <c r="AA225" i="181"/>
  <c r="AX225" i="181"/>
  <c r="Z225" i="181"/>
  <c r="AW225" i="181" s="1"/>
  <c r="B225" i="181"/>
  <c r="BD224" i="181"/>
  <c r="AP224" i="181"/>
  <c r="AO224" i="181"/>
  <c r="AN224" i="181"/>
  <c r="AK224" i="181"/>
  <c r="AJ224" i="181"/>
  <c r="AF224" i="181"/>
  <c r="BA224" i="181"/>
  <c r="AE224" i="181"/>
  <c r="AZ224" i="181" s="1"/>
  <c r="AD224" i="181"/>
  <c r="AY224" i="181" s="1"/>
  <c r="AA224" i="181"/>
  <c r="AX224" i="181" s="1"/>
  <c r="Z224" i="181"/>
  <c r="AW224" i="181" s="1"/>
  <c r="B224" i="181"/>
  <c r="BD223" i="181"/>
  <c r="AP223" i="181"/>
  <c r="AO223" i="181"/>
  <c r="AN223" i="181"/>
  <c r="AK223" i="181"/>
  <c r="AJ223" i="181"/>
  <c r="AF223" i="181"/>
  <c r="BA223" i="181" s="1"/>
  <c r="AE223" i="181"/>
  <c r="AD223" i="181"/>
  <c r="AY223" i="181" s="1"/>
  <c r="AA223" i="181"/>
  <c r="AX223" i="181"/>
  <c r="Z223" i="181"/>
  <c r="AW223" i="181" s="1"/>
  <c r="B223" i="181"/>
  <c r="BD222" i="181"/>
  <c r="AP222" i="181"/>
  <c r="AO222" i="181"/>
  <c r="AN222" i="181"/>
  <c r="AK222" i="181"/>
  <c r="AJ222" i="181"/>
  <c r="AF222" i="181"/>
  <c r="BA222" i="181" s="1"/>
  <c r="AE222" i="181"/>
  <c r="AZ222" i="181" s="1"/>
  <c r="AD222" i="181"/>
  <c r="AY222" i="181" s="1"/>
  <c r="AA222" i="181"/>
  <c r="AX222" i="181"/>
  <c r="Z222" i="181"/>
  <c r="AW222" i="181" s="1"/>
  <c r="Y222" i="181"/>
  <c r="AV222" i="181"/>
  <c r="B222" i="181"/>
  <c r="AP221" i="181"/>
  <c r="AO221" i="181"/>
  <c r="AN221" i="181"/>
  <c r="AK221" i="181"/>
  <c r="AJ221" i="181"/>
  <c r="AF221" i="181"/>
  <c r="BA221" i="181"/>
  <c r="AE221" i="181"/>
  <c r="AZ221" i="181" s="1"/>
  <c r="AD221" i="181"/>
  <c r="AY221" i="181" s="1"/>
  <c r="AA221" i="181"/>
  <c r="AX221" i="181"/>
  <c r="Z221" i="181"/>
  <c r="AW221" i="181" s="1"/>
  <c r="BD221" i="181"/>
  <c r="B221" i="181"/>
  <c r="AP220" i="181"/>
  <c r="AO220" i="181"/>
  <c r="AN220" i="181"/>
  <c r="AK220" i="181"/>
  <c r="AJ220" i="181"/>
  <c r="AF220" i="181"/>
  <c r="BA220" i="181" s="1"/>
  <c r="AE220" i="181"/>
  <c r="AD220" i="181"/>
  <c r="AY220" i="181" s="1"/>
  <c r="AA220" i="181"/>
  <c r="AX220" i="181" s="1"/>
  <c r="Z220" i="181"/>
  <c r="AW220" i="181" s="1"/>
  <c r="BD220" i="181"/>
  <c r="B220" i="181"/>
  <c r="BD219" i="181"/>
  <c r="AO219" i="181"/>
  <c r="AN219" i="181"/>
  <c r="AK219" i="181"/>
  <c r="AJ219" i="181"/>
  <c r="AI219" i="181"/>
  <c r="AE219" i="181"/>
  <c r="AZ219" i="181" s="1"/>
  <c r="AD219" i="181"/>
  <c r="AY219" i="181" s="1"/>
  <c r="AA219" i="181"/>
  <c r="AX219" i="181"/>
  <c r="Z219" i="181"/>
  <c r="AW219" i="181" s="1"/>
  <c r="Y219" i="181"/>
  <c r="AV219" i="181" s="1"/>
  <c r="B219" i="181"/>
  <c r="AO218" i="181"/>
  <c r="AN218" i="181"/>
  <c r="AK218" i="181"/>
  <c r="AJ218" i="181"/>
  <c r="AI218" i="181"/>
  <c r="AE218" i="181"/>
  <c r="AZ218" i="181" s="1"/>
  <c r="AD218" i="181"/>
  <c r="AY218" i="181" s="1"/>
  <c r="AA218" i="181"/>
  <c r="AX218" i="181" s="1"/>
  <c r="Z218" i="181"/>
  <c r="AW218" i="181"/>
  <c r="Y218" i="181"/>
  <c r="AV218" i="181" s="1"/>
  <c r="B218" i="181"/>
  <c r="AV217" i="181"/>
  <c r="AO217" i="181"/>
  <c r="AN217" i="181"/>
  <c r="AK217" i="181"/>
  <c r="AJ217" i="181"/>
  <c r="AI217" i="181"/>
  <c r="AE217" i="181"/>
  <c r="AZ217" i="181" s="1"/>
  <c r="AD217" i="181"/>
  <c r="AY217" i="181" s="1"/>
  <c r="AA217" i="181"/>
  <c r="AX217" i="181" s="1"/>
  <c r="Z217" i="181"/>
  <c r="AW217" i="181" s="1"/>
  <c r="Y217" i="181"/>
  <c r="B217" i="181"/>
  <c r="AO216" i="181"/>
  <c r="AN216" i="181"/>
  <c r="AK216" i="181"/>
  <c r="AJ216" i="181"/>
  <c r="AI216" i="181"/>
  <c r="AE216" i="181"/>
  <c r="AZ216" i="181" s="1"/>
  <c r="AD216" i="181"/>
  <c r="AY216" i="181" s="1"/>
  <c r="AA216" i="181"/>
  <c r="AX216" i="181" s="1"/>
  <c r="Z216" i="181"/>
  <c r="AW216" i="181"/>
  <c r="Y216" i="181"/>
  <c r="AV216" i="181" s="1"/>
  <c r="B216" i="181"/>
  <c r="BD215" i="181"/>
  <c r="AO215" i="181"/>
  <c r="AN215" i="181"/>
  <c r="AK215" i="181"/>
  <c r="AJ215" i="181"/>
  <c r="AI215" i="181"/>
  <c r="AE215" i="181"/>
  <c r="AZ215" i="181" s="1"/>
  <c r="AD215" i="181"/>
  <c r="AY215" i="181" s="1"/>
  <c r="AA215" i="181"/>
  <c r="AX215" i="181" s="1"/>
  <c r="Z215" i="181"/>
  <c r="AW215" i="181" s="1"/>
  <c r="Y215" i="181"/>
  <c r="AV215" i="181" s="1"/>
  <c r="B215" i="181"/>
  <c r="AO214" i="181"/>
  <c r="AN214" i="181"/>
  <c r="AK214" i="181"/>
  <c r="AJ214" i="181"/>
  <c r="AI214" i="181"/>
  <c r="AE214" i="181"/>
  <c r="AZ214" i="181" s="1"/>
  <c r="AD214" i="181"/>
  <c r="AY214" i="181" s="1"/>
  <c r="AA214" i="181"/>
  <c r="AX214" i="181"/>
  <c r="Z214" i="181"/>
  <c r="AW214" i="181" s="1"/>
  <c r="Y214" i="181"/>
  <c r="AV214" i="181" s="1"/>
  <c r="B214" i="181"/>
  <c r="AO213" i="181"/>
  <c r="AN213" i="181"/>
  <c r="AQ213" i="181" s="1"/>
  <c r="AK213" i="181"/>
  <c r="AJ213" i="181"/>
  <c r="AI213" i="181"/>
  <c r="AF213" i="181"/>
  <c r="BA213" i="181" s="1"/>
  <c r="AE213" i="181"/>
  <c r="AZ213" i="181" s="1"/>
  <c r="AD213" i="181"/>
  <c r="AY213" i="181" s="1"/>
  <c r="AA213" i="181"/>
  <c r="AX213" i="181" s="1"/>
  <c r="Z213" i="181"/>
  <c r="Y213" i="181"/>
  <c r="AV213" i="181"/>
  <c r="V213" i="181"/>
  <c r="AP213" i="181" s="1"/>
  <c r="B213" i="181"/>
  <c r="AO212" i="181"/>
  <c r="AN212" i="181"/>
  <c r="AK212" i="181"/>
  <c r="AJ212" i="181"/>
  <c r="AI212" i="181"/>
  <c r="AF212" i="181"/>
  <c r="BA212" i="181"/>
  <c r="AE212" i="181"/>
  <c r="AZ212" i="181" s="1"/>
  <c r="AD212" i="181"/>
  <c r="AY212" i="181" s="1"/>
  <c r="AA212" i="181"/>
  <c r="AX212" i="181" s="1"/>
  <c r="Z212" i="181"/>
  <c r="AW212" i="181" s="1"/>
  <c r="Y212" i="181"/>
  <c r="AV212" i="181" s="1"/>
  <c r="V212" i="181"/>
  <c r="AP212" i="181" s="1"/>
  <c r="BD212" i="181"/>
  <c r="B212" i="181"/>
  <c r="BD211" i="181"/>
  <c r="AP211" i="181"/>
  <c r="AO211" i="181"/>
  <c r="AN211" i="181"/>
  <c r="AK211" i="181"/>
  <c r="AJ211" i="181"/>
  <c r="AF211" i="181"/>
  <c r="BA211" i="181" s="1"/>
  <c r="AE211" i="181"/>
  <c r="AZ211" i="181" s="1"/>
  <c r="AD211" i="181"/>
  <c r="AY211" i="181" s="1"/>
  <c r="AA211" i="181"/>
  <c r="AX211" i="181" s="1"/>
  <c r="Z211" i="181"/>
  <c r="AW211" i="181" s="1"/>
  <c r="Y211" i="181"/>
  <c r="AV211" i="181" s="1"/>
  <c r="V211" i="181"/>
  <c r="B211" i="181"/>
  <c r="BD210" i="181"/>
  <c r="AP210" i="181"/>
  <c r="AO210" i="181"/>
  <c r="AN210" i="181"/>
  <c r="AK210" i="181"/>
  <c r="AJ210" i="181"/>
  <c r="AF210" i="181"/>
  <c r="AE210" i="181"/>
  <c r="AZ210" i="181" s="1"/>
  <c r="AD210" i="181"/>
  <c r="AA210" i="181"/>
  <c r="AX210" i="181" s="1"/>
  <c r="Z210" i="181"/>
  <c r="AW210" i="181" s="1"/>
  <c r="V210" i="181"/>
  <c r="B210" i="181"/>
  <c r="BA209" i="181"/>
  <c r="AP209" i="181"/>
  <c r="AO209" i="181"/>
  <c r="AN209" i="181"/>
  <c r="AK209" i="181"/>
  <c r="AJ209" i="181"/>
  <c r="AF209" i="181"/>
  <c r="AE209" i="181"/>
  <c r="AZ209" i="181" s="1"/>
  <c r="AD209" i="181"/>
  <c r="AA209" i="181"/>
  <c r="AX209" i="181" s="1"/>
  <c r="Z209" i="181"/>
  <c r="AW209" i="181" s="1"/>
  <c r="V209" i="181"/>
  <c r="B209" i="181"/>
  <c r="AP208" i="181"/>
  <c r="AO208" i="181"/>
  <c r="AN208" i="181"/>
  <c r="AK208" i="181"/>
  <c r="AJ208" i="181"/>
  <c r="AF208" i="181"/>
  <c r="BA208" i="181" s="1"/>
  <c r="AE208" i="181"/>
  <c r="AZ208" i="181" s="1"/>
  <c r="AD208" i="181"/>
  <c r="AY208" i="181" s="1"/>
  <c r="AA208" i="181"/>
  <c r="AX208" i="181"/>
  <c r="Z208" i="181"/>
  <c r="AW208" i="181" s="1"/>
  <c r="V208" i="181"/>
  <c r="BD208" i="181"/>
  <c r="B208" i="181"/>
  <c r="BD207" i="181"/>
  <c r="AP207" i="181"/>
  <c r="AO207" i="181"/>
  <c r="AN207" i="181"/>
  <c r="AK207" i="181"/>
  <c r="AJ207" i="181"/>
  <c r="AF207" i="181"/>
  <c r="BA207" i="181" s="1"/>
  <c r="AE207" i="181"/>
  <c r="AZ207" i="181" s="1"/>
  <c r="AD207" i="181"/>
  <c r="AA207" i="181"/>
  <c r="AX207" i="181" s="1"/>
  <c r="Z207" i="181"/>
  <c r="Y207" i="181"/>
  <c r="AV207" i="181" s="1"/>
  <c r="V207" i="181"/>
  <c r="B207" i="181"/>
  <c r="BD206" i="181"/>
  <c r="AP206" i="181"/>
  <c r="AO206" i="181"/>
  <c r="AN206" i="181"/>
  <c r="AK206" i="181"/>
  <c r="AJ206" i="181"/>
  <c r="AF206" i="181"/>
  <c r="BA206" i="181" s="1"/>
  <c r="AE206" i="181"/>
  <c r="AZ206" i="181" s="1"/>
  <c r="AD206" i="181"/>
  <c r="AA206" i="181"/>
  <c r="AX206" i="181" s="1"/>
  <c r="Z206" i="181"/>
  <c r="AW206" i="181" s="1"/>
  <c r="V206" i="181"/>
  <c r="B206" i="181"/>
  <c r="AP205" i="181"/>
  <c r="AO205" i="181"/>
  <c r="AN205" i="181"/>
  <c r="AK205" i="181"/>
  <c r="AJ205" i="181"/>
  <c r="AF205" i="181"/>
  <c r="BA205" i="181" s="1"/>
  <c r="AE205" i="181"/>
  <c r="AZ205" i="181" s="1"/>
  <c r="AD205" i="181"/>
  <c r="AA205" i="181"/>
  <c r="AX205" i="181" s="1"/>
  <c r="Z205" i="181"/>
  <c r="AW205" i="181" s="1"/>
  <c r="Y205" i="181"/>
  <c r="AV205" i="181" s="1"/>
  <c r="V205" i="181"/>
  <c r="B205" i="181"/>
  <c r="AP204" i="181"/>
  <c r="AO204" i="181"/>
  <c r="AN204" i="181"/>
  <c r="AK204" i="181"/>
  <c r="AJ204" i="181"/>
  <c r="AF204" i="181"/>
  <c r="BA204" i="181" s="1"/>
  <c r="AE204" i="181"/>
  <c r="AD204" i="181"/>
  <c r="AY204" i="181" s="1"/>
  <c r="AA204" i="181"/>
  <c r="AX204" i="181" s="1"/>
  <c r="Z204" i="181"/>
  <c r="AW204" i="181"/>
  <c r="V204" i="181"/>
  <c r="BD204" i="181"/>
  <c r="B204" i="181"/>
  <c r="BD203" i="181"/>
  <c r="AO203" i="181"/>
  <c r="AN203" i="181"/>
  <c r="AK203" i="181"/>
  <c r="AJ203" i="181"/>
  <c r="AI203" i="181"/>
  <c r="AF203" i="181"/>
  <c r="BA203" i="181" s="1"/>
  <c r="AE203" i="181"/>
  <c r="AZ203" i="181" s="1"/>
  <c r="AD203" i="181"/>
  <c r="AA203" i="181"/>
  <c r="AX203" i="181"/>
  <c r="Z203" i="181"/>
  <c r="AW203" i="181"/>
  <c r="Y203" i="181"/>
  <c r="V203" i="181"/>
  <c r="AP203" i="181" s="1"/>
  <c r="B203" i="181"/>
  <c r="BD202" i="181"/>
  <c r="AO202" i="181"/>
  <c r="AN202" i="181"/>
  <c r="AK202" i="181"/>
  <c r="AJ202" i="181"/>
  <c r="AI202" i="181"/>
  <c r="AF202" i="181"/>
  <c r="AE202" i="181"/>
  <c r="AZ202" i="181" s="1"/>
  <c r="AD202" i="181"/>
  <c r="AY202" i="181" s="1"/>
  <c r="AA202" i="181"/>
  <c r="AX202" i="181" s="1"/>
  <c r="Z202" i="181"/>
  <c r="Y202" i="181"/>
  <c r="AV202" i="181" s="1"/>
  <c r="V202" i="181"/>
  <c r="AP202" i="181" s="1"/>
  <c r="B202" i="181"/>
  <c r="AP201" i="181"/>
  <c r="AO201" i="181"/>
  <c r="AN201" i="181"/>
  <c r="AK201" i="181"/>
  <c r="AJ201" i="181"/>
  <c r="AF201" i="181"/>
  <c r="BA201" i="181" s="1"/>
  <c r="AE201" i="181"/>
  <c r="AD201" i="181"/>
  <c r="AA201" i="181"/>
  <c r="AX201" i="181" s="1"/>
  <c r="Z201" i="181"/>
  <c r="B201" i="181"/>
  <c r="AW200" i="181"/>
  <c r="AP200" i="181"/>
  <c r="AO200" i="181"/>
  <c r="AN200" i="181"/>
  <c r="AK200" i="181"/>
  <c r="AJ200" i="181"/>
  <c r="AF200" i="181"/>
  <c r="BA200" i="181" s="1"/>
  <c r="AE200" i="181"/>
  <c r="AZ200" i="181" s="1"/>
  <c r="AD200" i="181"/>
  <c r="AA200" i="181"/>
  <c r="AX200" i="181" s="1"/>
  <c r="Z200" i="181"/>
  <c r="V200" i="181"/>
  <c r="BD200" i="181"/>
  <c r="B200" i="181"/>
  <c r="BD199" i="181"/>
  <c r="AP199" i="181"/>
  <c r="AO199" i="181"/>
  <c r="AN199" i="181"/>
  <c r="AK199" i="181"/>
  <c r="AJ199" i="181"/>
  <c r="AF199" i="181"/>
  <c r="BA199" i="181"/>
  <c r="AE199" i="181"/>
  <c r="AZ199" i="181" s="1"/>
  <c r="AD199" i="181"/>
  <c r="AA199" i="181"/>
  <c r="AX199" i="181" s="1"/>
  <c r="Z199" i="181"/>
  <c r="AW199" i="181" s="1"/>
  <c r="Y199" i="181"/>
  <c r="AV199" i="181"/>
  <c r="V199" i="181"/>
  <c r="B199" i="181"/>
  <c r="BD198" i="181"/>
  <c r="AP198" i="181"/>
  <c r="AO198" i="181"/>
  <c r="AN198" i="181"/>
  <c r="AK198" i="181"/>
  <c r="AJ198" i="181"/>
  <c r="AF198" i="181"/>
  <c r="BA198" i="181" s="1"/>
  <c r="AE198" i="181"/>
  <c r="AZ198" i="181" s="1"/>
  <c r="AD198" i="181"/>
  <c r="AY198" i="181" s="1"/>
  <c r="AA198" i="181"/>
  <c r="AX198" i="181" s="1"/>
  <c r="Z198" i="181"/>
  <c r="AW198" i="181"/>
  <c r="Y198" i="181"/>
  <c r="AV198" i="181" s="1"/>
  <c r="V198" i="181"/>
  <c r="B198" i="181"/>
  <c r="AP197" i="181"/>
  <c r="AO197" i="181"/>
  <c r="AN197" i="181"/>
  <c r="AQ197" i="181" s="1"/>
  <c r="AK197" i="181"/>
  <c r="AJ197" i="181"/>
  <c r="AF197" i="181"/>
  <c r="BA197" i="181" s="1"/>
  <c r="AE197" i="181"/>
  <c r="AZ197" i="181" s="1"/>
  <c r="AD197" i="181"/>
  <c r="AA197" i="181"/>
  <c r="AX197" i="181" s="1"/>
  <c r="Z197" i="181"/>
  <c r="AW197" i="181" s="1"/>
  <c r="Y197" i="181"/>
  <c r="V197" i="181"/>
  <c r="B197" i="181"/>
  <c r="AP196" i="181"/>
  <c r="AO196" i="181"/>
  <c r="AN196" i="181"/>
  <c r="AK196" i="181"/>
  <c r="AJ196" i="181"/>
  <c r="AF196" i="181"/>
  <c r="BA196" i="181"/>
  <c r="AE196" i="181"/>
  <c r="AZ196" i="181" s="1"/>
  <c r="AD196" i="181"/>
  <c r="AA196" i="181"/>
  <c r="AX196" i="181" s="1"/>
  <c r="Z196" i="181"/>
  <c r="AW196" i="181" s="1"/>
  <c r="V196" i="181"/>
  <c r="BD196" i="181"/>
  <c r="B196" i="181"/>
  <c r="BD195" i="181"/>
  <c r="AP195" i="181"/>
  <c r="AO195" i="181"/>
  <c r="AN195" i="181"/>
  <c r="AK195" i="181"/>
  <c r="AJ195" i="181"/>
  <c r="AF195" i="181"/>
  <c r="BA195" i="181" s="1"/>
  <c r="AE195" i="181"/>
  <c r="AD195" i="181"/>
  <c r="AA195" i="181"/>
  <c r="AX195" i="181"/>
  <c r="Z195" i="181"/>
  <c r="Y195" i="181"/>
  <c r="AV195" i="181" s="1"/>
  <c r="V195" i="181"/>
  <c r="B195" i="181"/>
  <c r="BD194" i="181"/>
  <c r="AP194" i="181"/>
  <c r="AO194" i="181"/>
  <c r="AN194" i="181"/>
  <c r="AK194" i="181"/>
  <c r="AJ194" i="181"/>
  <c r="AF194" i="181"/>
  <c r="BA194" i="181" s="1"/>
  <c r="AE194" i="181"/>
  <c r="AZ194" i="181" s="1"/>
  <c r="AD194" i="181"/>
  <c r="AA194" i="181"/>
  <c r="AX194" i="181" s="1"/>
  <c r="Z194" i="181"/>
  <c r="AW194" i="181"/>
  <c r="Y194" i="181"/>
  <c r="AV194" i="181" s="1"/>
  <c r="V194" i="181"/>
  <c r="B194" i="181"/>
  <c r="AP193" i="181"/>
  <c r="AO193" i="181"/>
  <c r="AN193" i="181"/>
  <c r="AK193" i="181"/>
  <c r="AJ193" i="181"/>
  <c r="AF193" i="181"/>
  <c r="BA193" i="181" s="1"/>
  <c r="AE193" i="181"/>
  <c r="AD193" i="181"/>
  <c r="AA193" i="181"/>
  <c r="AX193" i="181" s="1"/>
  <c r="Z193" i="181"/>
  <c r="AW193" i="181" s="1"/>
  <c r="B193" i="181"/>
  <c r="AX192" i="181"/>
  <c r="AP192" i="181"/>
  <c r="AO192" i="181"/>
  <c r="AN192" i="181"/>
  <c r="AK192" i="181"/>
  <c r="AJ192" i="181"/>
  <c r="AF192" i="181"/>
  <c r="BA192" i="181"/>
  <c r="AE192" i="181"/>
  <c r="AD192" i="181"/>
  <c r="AY192" i="181" s="1"/>
  <c r="AA192" i="181"/>
  <c r="Z192" i="181"/>
  <c r="AW192" i="181"/>
  <c r="V192" i="181"/>
  <c r="BD192" i="181"/>
  <c r="B192" i="181"/>
  <c r="BD191" i="181"/>
  <c r="AP191" i="181"/>
  <c r="AO191" i="181"/>
  <c r="AN191" i="181"/>
  <c r="AK191" i="181"/>
  <c r="AJ191" i="181"/>
  <c r="AF191" i="181"/>
  <c r="BA191" i="181" s="1"/>
  <c r="AE191" i="181"/>
  <c r="AZ191" i="181" s="1"/>
  <c r="AD191" i="181"/>
  <c r="AY191" i="181" s="1"/>
  <c r="AA191" i="181"/>
  <c r="AX191" i="181" s="1"/>
  <c r="Z191" i="181"/>
  <c r="AW191" i="181"/>
  <c r="Y191" i="181"/>
  <c r="V191" i="181"/>
  <c r="B191" i="181"/>
  <c r="BD190" i="181"/>
  <c r="AP190" i="181"/>
  <c r="AO190" i="181"/>
  <c r="AN190" i="181"/>
  <c r="AK190" i="181"/>
  <c r="AJ190" i="181"/>
  <c r="AF190" i="181"/>
  <c r="BA190" i="181"/>
  <c r="AE190" i="181"/>
  <c r="AZ190" i="181" s="1"/>
  <c r="AD190" i="181"/>
  <c r="AA190" i="181"/>
  <c r="AX190" i="181" s="1"/>
  <c r="Z190" i="181"/>
  <c r="AW190" i="181" s="1"/>
  <c r="Y190" i="181"/>
  <c r="V190" i="181"/>
  <c r="B190" i="181"/>
  <c r="AP189" i="181"/>
  <c r="AO189" i="181"/>
  <c r="AN189" i="181"/>
  <c r="AK189" i="181"/>
  <c r="AJ189" i="181"/>
  <c r="AF189" i="181"/>
  <c r="BA189" i="181" s="1"/>
  <c r="AE189" i="181"/>
  <c r="AZ189" i="181" s="1"/>
  <c r="AD189" i="181"/>
  <c r="AA189" i="181"/>
  <c r="AX189" i="181" s="1"/>
  <c r="Z189" i="181"/>
  <c r="Y189" i="181"/>
  <c r="AV189" i="181"/>
  <c r="V189" i="181"/>
  <c r="B189" i="181"/>
  <c r="AP188" i="181"/>
  <c r="AO188" i="181"/>
  <c r="AN188" i="181"/>
  <c r="AK188" i="181"/>
  <c r="AJ188" i="181"/>
  <c r="AF188" i="181"/>
  <c r="BA188" i="181" s="1"/>
  <c r="AE188" i="181"/>
  <c r="AZ188" i="181" s="1"/>
  <c r="AD188" i="181"/>
  <c r="AY188" i="181" s="1"/>
  <c r="AA188" i="181"/>
  <c r="AX188" i="181" s="1"/>
  <c r="Z188" i="181"/>
  <c r="AW188" i="181" s="1"/>
  <c r="V188" i="181"/>
  <c r="BD188" i="181"/>
  <c r="B188" i="181"/>
  <c r="BD187" i="181"/>
  <c r="AP187" i="181"/>
  <c r="AO187" i="181"/>
  <c r="AN187" i="181"/>
  <c r="AK187" i="181"/>
  <c r="AJ187" i="181"/>
  <c r="AF187" i="181"/>
  <c r="BA187" i="181"/>
  <c r="AE187" i="181"/>
  <c r="AZ187" i="181" s="1"/>
  <c r="AD187" i="181"/>
  <c r="AA187" i="181"/>
  <c r="AX187" i="181" s="1"/>
  <c r="Z187" i="181"/>
  <c r="AW187" i="181" s="1"/>
  <c r="Y187" i="181"/>
  <c r="AV187" i="181"/>
  <c r="V187" i="181"/>
  <c r="B187" i="181"/>
  <c r="BD186" i="181"/>
  <c r="AP186" i="181"/>
  <c r="AO186" i="181"/>
  <c r="AN186" i="181"/>
  <c r="AK186" i="181"/>
  <c r="AJ186" i="181"/>
  <c r="AF186" i="181"/>
  <c r="BA186" i="181" s="1"/>
  <c r="AE186" i="181"/>
  <c r="AZ186" i="181" s="1"/>
  <c r="AD186" i="181"/>
  <c r="AY186" i="181" s="1"/>
  <c r="AA186" i="181"/>
  <c r="AX186" i="181" s="1"/>
  <c r="Z186" i="181"/>
  <c r="AW186" i="181" s="1"/>
  <c r="Y186" i="181"/>
  <c r="AV186" i="181" s="1"/>
  <c r="V186" i="181"/>
  <c r="B186" i="181"/>
  <c r="AO185" i="181"/>
  <c r="AN185" i="181"/>
  <c r="AK185" i="181"/>
  <c r="AJ185" i="181"/>
  <c r="AI185" i="181"/>
  <c r="AE185" i="181"/>
  <c r="AZ185" i="181" s="1"/>
  <c r="AD185" i="181"/>
  <c r="AY185" i="181" s="1"/>
  <c r="AA185" i="181"/>
  <c r="AX185" i="181"/>
  <c r="Z185" i="181"/>
  <c r="AW185" i="181" s="1"/>
  <c r="Y185" i="181"/>
  <c r="AV185" i="181" s="1"/>
  <c r="B185" i="181"/>
  <c r="AP184" i="181"/>
  <c r="AO184" i="181"/>
  <c r="AN184" i="181"/>
  <c r="AK184" i="181"/>
  <c r="AJ184" i="181"/>
  <c r="AF184" i="181"/>
  <c r="BA184" i="181" s="1"/>
  <c r="AE184" i="181"/>
  <c r="AZ184" i="181" s="1"/>
  <c r="AD184" i="181"/>
  <c r="AY184" i="181" s="1"/>
  <c r="AA184" i="181"/>
  <c r="AX184" i="181" s="1"/>
  <c r="Z184" i="181"/>
  <c r="AW184" i="181"/>
  <c r="V184" i="181"/>
  <c r="BD184" i="181"/>
  <c r="B184" i="181"/>
  <c r="BD183" i="181"/>
  <c r="AO183" i="181"/>
  <c r="AN183" i="181"/>
  <c r="AK183" i="181"/>
  <c r="AJ183" i="181"/>
  <c r="AI183" i="181"/>
  <c r="AF183" i="181"/>
  <c r="BA183" i="181" s="1"/>
  <c r="AE183" i="181"/>
  <c r="AZ183" i="181" s="1"/>
  <c r="AD183" i="181"/>
  <c r="AA183" i="181"/>
  <c r="AX183" i="181" s="1"/>
  <c r="Z183" i="181"/>
  <c r="AW183" i="181" s="1"/>
  <c r="Y183" i="181"/>
  <c r="AV183" i="181"/>
  <c r="V183" i="181"/>
  <c r="B183" i="181"/>
  <c r="BD182" i="181"/>
  <c r="AP182" i="181"/>
  <c r="AO182" i="181"/>
  <c r="AN182" i="181"/>
  <c r="AK182" i="181"/>
  <c r="AJ182" i="181"/>
  <c r="AF182" i="181"/>
  <c r="BA182" i="181"/>
  <c r="AE182" i="181"/>
  <c r="AZ182" i="181" s="1"/>
  <c r="AD182" i="181"/>
  <c r="AA182" i="181"/>
  <c r="AX182" i="181" s="1"/>
  <c r="Z182" i="181"/>
  <c r="AW182" i="181" s="1"/>
  <c r="Y182" i="181"/>
  <c r="AV182" i="181" s="1"/>
  <c r="V182" i="181"/>
  <c r="B182" i="181"/>
  <c r="AP181" i="181"/>
  <c r="AO181" i="181"/>
  <c r="AN181" i="181"/>
  <c r="AK181" i="181"/>
  <c r="AJ181" i="181"/>
  <c r="AF181" i="181"/>
  <c r="BA181" i="181" s="1"/>
  <c r="AE181" i="181"/>
  <c r="AZ181" i="181" s="1"/>
  <c r="AD181" i="181"/>
  <c r="AY181" i="181" s="1"/>
  <c r="AA181" i="181"/>
  <c r="Z181" i="181"/>
  <c r="AW181" i="181" s="1"/>
  <c r="Y181" i="181"/>
  <c r="AV181" i="181" s="1"/>
  <c r="V181" i="181"/>
  <c r="B181" i="181"/>
  <c r="AP180" i="181"/>
  <c r="AO180" i="181"/>
  <c r="AN180" i="181"/>
  <c r="AK180" i="181"/>
  <c r="AJ180" i="181"/>
  <c r="AF180" i="181"/>
  <c r="BA180" i="181" s="1"/>
  <c r="AE180" i="181"/>
  <c r="AZ180" i="181" s="1"/>
  <c r="AD180" i="181"/>
  <c r="AA180" i="181"/>
  <c r="AX180" i="181" s="1"/>
  <c r="Z180" i="181"/>
  <c r="AW180" i="181" s="1"/>
  <c r="V180" i="181"/>
  <c r="BD180" i="181"/>
  <c r="B180" i="181"/>
  <c r="BD179" i="181"/>
  <c r="AP179" i="181"/>
  <c r="AO179" i="181"/>
  <c r="AN179" i="181"/>
  <c r="AK179" i="181"/>
  <c r="AJ179" i="181"/>
  <c r="AF179" i="181"/>
  <c r="BA179" i="181" s="1"/>
  <c r="AE179" i="181"/>
  <c r="AZ179" i="181" s="1"/>
  <c r="AD179" i="181"/>
  <c r="AA179" i="181"/>
  <c r="AX179" i="181" s="1"/>
  <c r="Z179" i="181"/>
  <c r="AW179" i="181" s="1"/>
  <c r="Y179" i="181"/>
  <c r="AV179" i="181" s="1"/>
  <c r="V179" i="181"/>
  <c r="B179" i="181"/>
  <c r="BD178" i="181"/>
  <c r="AP178" i="181"/>
  <c r="AO178" i="181"/>
  <c r="AN178" i="181"/>
  <c r="AK178" i="181"/>
  <c r="AJ178" i="181"/>
  <c r="AF178" i="181"/>
  <c r="BA178" i="181" s="1"/>
  <c r="AE178" i="181"/>
  <c r="AD178" i="181"/>
  <c r="AY178" i="181" s="1"/>
  <c r="AA178" i="181"/>
  <c r="Z178" i="181"/>
  <c r="Y178" i="181"/>
  <c r="AV178" i="181" s="1"/>
  <c r="V178" i="181"/>
  <c r="AI178" i="181" s="1"/>
  <c r="B178" i="181"/>
  <c r="AP177" i="181"/>
  <c r="AO177" i="181"/>
  <c r="AQ177" i="181" s="1"/>
  <c r="AN177" i="181"/>
  <c r="AK177" i="181"/>
  <c r="AJ177" i="181"/>
  <c r="AF177" i="181"/>
  <c r="BA177" i="181" s="1"/>
  <c r="AE177" i="181"/>
  <c r="AZ177" i="181" s="1"/>
  <c r="AD177" i="181"/>
  <c r="AA177" i="181"/>
  <c r="AX177" i="181" s="1"/>
  <c r="Z177" i="181"/>
  <c r="AW177" i="181" s="1"/>
  <c r="B177" i="181"/>
  <c r="AP176" i="181"/>
  <c r="AO176" i="181"/>
  <c r="AN176" i="181"/>
  <c r="AK176" i="181"/>
  <c r="AJ176" i="181"/>
  <c r="AF176" i="181"/>
  <c r="BA176" i="181" s="1"/>
  <c r="AE176" i="181"/>
  <c r="AZ176" i="181" s="1"/>
  <c r="AD176" i="181"/>
  <c r="AA176" i="181"/>
  <c r="AX176" i="181" s="1"/>
  <c r="Z176" i="181"/>
  <c r="AW176" i="181"/>
  <c r="B176" i="181"/>
  <c r="BD175" i="181"/>
  <c r="AP175" i="181"/>
  <c r="AO175" i="181"/>
  <c r="AQ175" i="181" s="1"/>
  <c r="AN175" i="181"/>
  <c r="AK175" i="181"/>
  <c r="AJ175" i="181"/>
  <c r="AF175" i="181"/>
  <c r="BA175" i="181" s="1"/>
  <c r="AE175" i="181"/>
  <c r="AZ175" i="181" s="1"/>
  <c r="AD175" i="181"/>
  <c r="AA175" i="181"/>
  <c r="AX175" i="181" s="1"/>
  <c r="Z175" i="181"/>
  <c r="AW175" i="181" s="1"/>
  <c r="Y175" i="181"/>
  <c r="AV175" i="181" s="1"/>
  <c r="V175" i="181"/>
  <c r="B175" i="181"/>
  <c r="BD174" i="181"/>
  <c r="BA174" i="181"/>
  <c r="AP174" i="181"/>
  <c r="AO174" i="181"/>
  <c r="AN174" i="181"/>
  <c r="AQ174" i="181" s="1"/>
  <c r="AR174" i="181" s="1"/>
  <c r="AK174" i="181"/>
  <c r="AJ174" i="181"/>
  <c r="AF174" i="181"/>
  <c r="AE174" i="181"/>
  <c r="AD174" i="181"/>
  <c r="AA174" i="181"/>
  <c r="AX174" i="181" s="1"/>
  <c r="Z174" i="181"/>
  <c r="Y174" i="181"/>
  <c r="V174" i="181"/>
  <c r="AI174" i="181"/>
  <c r="AL174" i="181" s="1"/>
  <c r="B174" i="181"/>
  <c r="AP173" i="181"/>
  <c r="AO173" i="181"/>
  <c r="AQ173" i="181" s="1"/>
  <c r="AN173" i="181"/>
  <c r="AK173" i="181"/>
  <c r="AJ173" i="181"/>
  <c r="AF173" i="181"/>
  <c r="BA173" i="181"/>
  <c r="AE173" i="181"/>
  <c r="AZ173" i="181" s="1"/>
  <c r="AD173" i="181"/>
  <c r="AA173" i="181"/>
  <c r="AX173" i="181" s="1"/>
  <c r="Z173" i="181"/>
  <c r="AW173" i="181" s="1"/>
  <c r="Y173" i="181"/>
  <c r="AV173" i="181" s="1"/>
  <c r="V173" i="181"/>
  <c r="B173" i="181"/>
  <c r="BA172" i="181"/>
  <c r="AP172" i="181"/>
  <c r="AO172" i="181"/>
  <c r="AN172" i="181"/>
  <c r="AK172" i="181"/>
  <c r="AJ172" i="181"/>
  <c r="AF172" i="181"/>
  <c r="AE172" i="181"/>
  <c r="AZ172" i="181" s="1"/>
  <c r="AD172" i="181"/>
  <c r="AA172" i="181"/>
  <c r="AX172" i="181" s="1"/>
  <c r="Z172" i="181"/>
  <c r="AW172" i="181" s="1"/>
  <c r="B172" i="181"/>
  <c r="BD171" i="181"/>
  <c r="AP171" i="181"/>
  <c r="AO171" i="181"/>
  <c r="AN171" i="181"/>
  <c r="AK171" i="181"/>
  <c r="AJ171" i="181"/>
  <c r="AF171" i="181"/>
  <c r="BA171" i="181" s="1"/>
  <c r="AE171" i="181"/>
  <c r="AZ171" i="181" s="1"/>
  <c r="AD171" i="181"/>
  <c r="AG171" i="181" s="1"/>
  <c r="AA171" i="181"/>
  <c r="AX171" i="181"/>
  <c r="Z171" i="181"/>
  <c r="AW171" i="181" s="1"/>
  <c r="Y171" i="181"/>
  <c r="V171" i="181"/>
  <c r="B171" i="181"/>
  <c r="BD170" i="181"/>
  <c r="AP170" i="181"/>
  <c r="AO170" i="181"/>
  <c r="AN170" i="181"/>
  <c r="AK170" i="181"/>
  <c r="AJ170" i="181"/>
  <c r="AF170" i="181"/>
  <c r="BA170" i="181" s="1"/>
  <c r="AE170" i="181"/>
  <c r="AZ170" i="181" s="1"/>
  <c r="AD170" i="181"/>
  <c r="AG170" i="181" s="1"/>
  <c r="AY170" i="181"/>
  <c r="AA170" i="181"/>
  <c r="AX170" i="181"/>
  <c r="Z170" i="181"/>
  <c r="Y170" i="181"/>
  <c r="AV170" i="181" s="1"/>
  <c r="V170" i="181"/>
  <c r="B170" i="181"/>
  <c r="AP169" i="181"/>
  <c r="AO169" i="181"/>
  <c r="AN169" i="181"/>
  <c r="AQ169" i="181" s="1"/>
  <c r="AK169" i="181"/>
  <c r="AJ169" i="181"/>
  <c r="AF169" i="181"/>
  <c r="BA169" i="181" s="1"/>
  <c r="AE169" i="181"/>
  <c r="AZ169" i="181" s="1"/>
  <c r="AD169" i="181"/>
  <c r="AA169" i="181"/>
  <c r="AX169" i="181" s="1"/>
  <c r="Z169" i="181"/>
  <c r="AW169" i="181" s="1"/>
  <c r="B169" i="181"/>
  <c r="AP168" i="181"/>
  <c r="AO168" i="181"/>
  <c r="AN168" i="181"/>
  <c r="AK168" i="181"/>
  <c r="AJ168" i="181"/>
  <c r="AF168" i="181"/>
  <c r="BA168" i="181" s="1"/>
  <c r="AE168" i="181"/>
  <c r="AZ168" i="181" s="1"/>
  <c r="AD168" i="181"/>
  <c r="AA168" i="181"/>
  <c r="AX168" i="181"/>
  <c r="Z168" i="181"/>
  <c r="AW168" i="181" s="1"/>
  <c r="B168" i="181"/>
  <c r="BD167" i="181"/>
  <c r="AP167" i="181"/>
  <c r="AO167" i="181"/>
  <c r="AN167" i="181"/>
  <c r="AQ167" i="181" s="1"/>
  <c r="AK167" i="181"/>
  <c r="AJ167" i="181"/>
  <c r="AF167" i="181"/>
  <c r="BA167" i="181"/>
  <c r="AE167" i="181"/>
  <c r="AZ167" i="181" s="1"/>
  <c r="AD167" i="181"/>
  <c r="AY167" i="181" s="1"/>
  <c r="AA167" i="181"/>
  <c r="AX167" i="181" s="1"/>
  <c r="Z167" i="181"/>
  <c r="AW167" i="181" s="1"/>
  <c r="Y167" i="181"/>
  <c r="AV167" i="181"/>
  <c r="V167" i="181"/>
  <c r="AI167" i="181" s="1"/>
  <c r="B167" i="181"/>
  <c r="AP166" i="181"/>
  <c r="AO166" i="181"/>
  <c r="AN166" i="181"/>
  <c r="AK166" i="181"/>
  <c r="AJ166" i="181"/>
  <c r="AF166" i="181"/>
  <c r="BA166" i="181" s="1"/>
  <c r="AE166" i="181"/>
  <c r="AD166" i="181"/>
  <c r="AA166" i="181"/>
  <c r="AX166" i="181" s="1"/>
  <c r="Z166" i="181"/>
  <c r="AW166" i="181"/>
  <c r="B166" i="181"/>
  <c r="AP165" i="181"/>
  <c r="AO165" i="181"/>
  <c r="AN165" i="181"/>
  <c r="AK165" i="181"/>
  <c r="AJ165" i="181"/>
  <c r="AF165" i="181"/>
  <c r="BA165" i="181"/>
  <c r="AE165" i="181"/>
  <c r="AZ165" i="181" s="1"/>
  <c r="AD165" i="181"/>
  <c r="AA165" i="181"/>
  <c r="AX165" i="181" s="1"/>
  <c r="Z165" i="181"/>
  <c r="AW165" i="181" s="1"/>
  <c r="V165" i="181"/>
  <c r="AI165" i="181" s="1"/>
  <c r="BD165" i="181"/>
  <c r="B165" i="181"/>
  <c r="AO164" i="181"/>
  <c r="AN164" i="181"/>
  <c r="AK164" i="181"/>
  <c r="AJ164" i="181"/>
  <c r="AI164" i="181"/>
  <c r="AF164" i="181"/>
  <c r="BA164" i="181" s="1"/>
  <c r="AE164" i="181"/>
  <c r="AZ164" i="181" s="1"/>
  <c r="AD164" i="181"/>
  <c r="AA164" i="181"/>
  <c r="AX164" i="181" s="1"/>
  <c r="Z164" i="181"/>
  <c r="AW164" i="181"/>
  <c r="Y164" i="181"/>
  <c r="AV164" i="181" s="1"/>
  <c r="V164" i="181"/>
  <c r="AP164" i="181" s="1"/>
  <c r="BD164" i="181"/>
  <c r="B164" i="181"/>
  <c r="BD163" i="181"/>
  <c r="AO163" i="181"/>
  <c r="AN163" i="181"/>
  <c r="AK163" i="181"/>
  <c r="AJ163" i="181"/>
  <c r="AI163" i="181"/>
  <c r="AF163" i="181"/>
  <c r="BA163" i="181" s="1"/>
  <c r="AE163" i="181"/>
  <c r="AZ163" i="181" s="1"/>
  <c r="AD163" i="181"/>
  <c r="AA163" i="181"/>
  <c r="AX163" i="181" s="1"/>
  <c r="Z163" i="181"/>
  <c r="AW163" i="181" s="1"/>
  <c r="Y163" i="181"/>
  <c r="AV163" i="181" s="1"/>
  <c r="V163" i="181"/>
  <c r="B163" i="181"/>
  <c r="AP162" i="181"/>
  <c r="AO162" i="181"/>
  <c r="AN162" i="181"/>
  <c r="AK162" i="181"/>
  <c r="AJ162" i="181"/>
  <c r="AF162" i="181"/>
  <c r="BA162" i="181" s="1"/>
  <c r="AE162" i="181"/>
  <c r="AD162" i="181"/>
  <c r="AG162" i="181" s="1"/>
  <c r="AA162" i="181"/>
  <c r="AX162" i="181" s="1"/>
  <c r="Z162" i="181"/>
  <c r="AW162" i="181" s="1"/>
  <c r="V162" i="181"/>
  <c r="B162" i="181"/>
  <c r="AP161" i="181"/>
  <c r="AO161" i="181"/>
  <c r="AN161" i="181"/>
  <c r="AK161" i="181"/>
  <c r="AJ161" i="181"/>
  <c r="AF161" i="181"/>
  <c r="AE161" i="181"/>
  <c r="AZ161" i="181" s="1"/>
  <c r="AD161" i="181"/>
  <c r="AA161" i="181"/>
  <c r="AX161" i="181" s="1"/>
  <c r="Z161" i="181"/>
  <c r="AW161" i="181" s="1"/>
  <c r="B161" i="181"/>
  <c r="BD160" i="181"/>
  <c r="AP160" i="181"/>
  <c r="AO160" i="181"/>
  <c r="AN160" i="181"/>
  <c r="AK160" i="181"/>
  <c r="AJ160" i="181"/>
  <c r="AF160" i="181"/>
  <c r="BA160" i="181" s="1"/>
  <c r="AE160" i="181"/>
  <c r="AZ160" i="181"/>
  <c r="AD160" i="181"/>
  <c r="AY160" i="181" s="1"/>
  <c r="AA160" i="181"/>
  <c r="AX160" i="181" s="1"/>
  <c r="Z160" i="181"/>
  <c r="AW160" i="181" s="1"/>
  <c r="V160" i="181"/>
  <c r="Y160" i="181"/>
  <c r="AV160" i="181"/>
  <c r="B160" i="181"/>
  <c r="BD159" i="181"/>
  <c r="AP159" i="181"/>
  <c r="AO159" i="181"/>
  <c r="AN159" i="181"/>
  <c r="AK159" i="181"/>
  <c r="AJ159" i="181"/>
  <c r="AF159" i="181"/>
  <c r="BA159" i="181" s="1"/>
  <c r="AE159" i="181"/>
  <c r="AZ159" i="181" s="1"/>
  <c r="AD159" i="181"/>
  <c r="AA159" i="181"/>
  <c r="AX159" i="181" s="1"/>
  <c r="Z159" i="181"/>
  <c r="AW159" i="181" s="1"/>
  <c r="Y159" i="181"/>
  <c r="AV159" i="181" s="1"/>
  <c r="V159" i="181"/>
  <c r="B159" i="181"/>
  <c r="AP158" i="181"/>
  <c r="AO158" i="181"/>
  <c r="AN158" i="181"/>
  <c r="AK158" i="181"/>
  <c r="AJ158" i="181"/>
  <c r="AF158" i="181"/>
  <c r="BA158" i="181"/>
  <c r="AE158" i="181"/>
  <c r="AZ158" i="181" s="1"/>
  <c r="AD158" i="181"/>
  <c r="AY158" i="181" s="1"/>
  <c r="AA158" i="181"/>
  <c r="AX158" i="181" s="1"/>
  <c r="Z158" i="181"/>
  <c r="AW158" i="181" s="1"/>
  <c r="V158" i="181"/>
  <c r="BD158" i="181"/>
  <c r="B158" i="181"/>
  <c r="AP157" i="181"/>
  <c r="AO157" i="181"/>
  <c r="AN157" i="181"/>
  <c r="AK157" i="181"/>
  <c r="AJ157" i="181"/>
  <c r="AF157" i="181"/>
  <c r="BA157" i="181" s="1"/>
  <c r="AE157" i="181"/>
  <c r="AD157" i="181"/>
  <c r="AG157" i="181" s="1"/>
  <c r="AA157" i="181"/>
  <c r="AX157" i="181" s="1"/>
  <c r="Z157" i="181"/>
  <c r="AW157" i="181" s="1"/>
  <c r="BD157" i="181"/>
  <c r="B157" i="181"/>
  <c r="AP156" i="181"/>
  <c r="AO156" i="181"/>
  <c r="AN156" i="181"/>
  <c r="AK156" i="181"/>
  <c r="AJ156" i="181"/>
  <c r="AF156" i="181"/>
  <c r="BA156" i="181" s="1"/>
  <c r="AE156" i="181"/>
  <c r="AZ156" i="181" s="1"/>
  <c r="AD156" i="181"/>
  <c r="AA156" i="181"/>
  <c r="AX156" i="181" s="1"/>
  <c r="Z156" i="181"/>
  <c r="AW156" i="181" s="1"/>
  <c r="V156" i="181"/>
  <c r="B156" i="181"/>
  <c r="BD155" i="181"/>
  <c r="AP155" i="181"/>
  <c r="AO155" i="181"/>
  <c r="AN155" i="181"/>
  <c r="AK155" i="181"/>
  <c r="AJ155" i="181"/>
  <c r="AF155" i="181"/>
  <c r="BA155" i="181"/>
  <c r="AE155" i="181"/>
  <c r="AD155" i="181"/>
  <c r="AY155" i="181" s="1"/>
  <c r="AA155" i="181"/>
  <c r="AX155" i="181"/>
  <c r="Z155" i="181"/>
  <c r="AW155" i="181" s="1"/>
  <c r="B155" i="181"/>
  <c r="BD154" i="181"/>
  <c r="AP154" i="181"/>
  <c r="AO154" i="181"/>
  <c r="AQ154" i="181" s="1"/>
  <c r="AN154" i="181"/>
  <c r="AK154" i="181"/>
  <c r="AJ154" i="181"/>
  <c r="AF154" i="181"/>
  <c r="BA154" i="181"/>
  <c r="AE154" i="181"/>
  <c r="AZ154" i="181" s="1"/>
  <c r="AD154" i="181"/>
  <c r="AY154" i="181" s="1"/>
  <c r="AA154" i="181"/>
  <c r="AX154" i="181" s="1"/>
  <c r="Z154" i="181"/>
  <c r="AW154" i="181" s="1"/>
  <c r="Y154" i="181"/>
  <c r="AV154" i="181"/>
  <c r="B154" i="181"/>
  <c r="AP153" i="181"/>
  <c r="AO153" i="181"/>
  <c r="AN153" i="181"/>
  <c r="AQ153" i="181" s="1"/>
  <c r="AK153" i="181"/>
  <c r="AJ153" i="181"/>
  <c r="AF153" i="181"/>
  <c r="BA153" i="181" s="1"/>
  <c r="AE153" i="181"/>
  <c r="AZ153" i="181" s="1"/>
  <c r="AD153" i="181"/>
  <c r="AY153" i="181" s="1"/>
  <c r="AA153" i="181"/>
  <c r="AX153" i="181" s="1"/>
  <c r="Z153" i="181"/>
  <c r="AW153" i="181" s="1"/>
  <c r="B153" i="181"/>
  <c r="AO152" i="181"/>
  <c r="AN152" i="181"/>
  <c r="AK152" i="181"/>
  <c r="AJ152" i="181"/>
  <c r="AI152" i="181"/>
  <c r="AE152" i="181"/>
  <c r="AZ152" i="181" s="1"/>
  <c r="AD152" i="181"/>
  <c r="AY152" i="181" s="1"/>
  <c r="AA152" i="181"/>
  <c r="AX152" i="181" s="1"/>
  <c r="Z152" i="181"/>
  <c r="AW152" i="181" s="1"/>
  <c r="Y152" i="181"/>
  <c r="AV152" i="181" s="1"/>
  <c r="AF152" i="181"/>
  <c r="BA152" i="181" s="1"/>
  <c r="B152" i="181"/>
  <c r="BD151" i="181"/>
  <c r="AO151" i="181"/>
  <c r="AN151" i="181"/>
  <c r="AK151" i="181"/>
  <c r="AJ151" i="181"/>
  <c r="AI151" i="181"/>
  <c r="AE151" i="181"/>
  <c r="AZ151" i="181" s="1"/>
  <c r="AD151" i="181"/>
  <c r="AY151" i="181" s="1"/>
  <c r="AA151" i="181"/>
  <c r="AX151" i="181" s="1"/>
  <c r="Z151" i="181"/>
  <c r="Y151" i="181"/>
  <c r="B151" i="181"/>
  <c r="BD150" i="181"/>
  <c r="AO150" i="181"/>
  <c r="AN150" i="181"/>
  <c r="AK150" i="181"/>
  <c r="AJ150" i="181"/>
  <c r="AI150" i="181"/>
  <c r="AE150" i="181"/>
  <c r="AZ150" i="181" s="1"/>
  <c r="AD150" i="181"/>
  <c r="AY150" i="181" s="1"/>
  <c r="AA150" i="181"/>
  <c r="AX150" i="181" s="1"/>
  <c r="Z150" i="181"/>
  <c r="Y150" i="181"/>
  <c r="AV150" i="181"/>
  <c r="B150" i="181"/>
  <c r="AO149" i="181"/>
  <c r="AN149" i="181"/>
  <c r="AK149" i="181"/>
  <c r="AJ149" i="181"/>
  <c r="AI149" i="181"/>
  <c r="AE149" i="181"/>
  <c r="AZ149" i="181" s="1"/>
  <c r="AD149" i="181"/>
  <c r="AA149" i="181"/>
  <c r="AX149" i="181" s="1"/>
  <c r="Z149" i="181"/>
  <c r="AW149" i="181" s="1"/>
  <c r="Y149" i="181"/>
  <c r="AV149" i="181" s="1"/>
  <c r="AF149" i="181"/>
  <c r="BA149" i="181" s="1"/>
  <c r="B149" i="181"/>
  <c r="AP148" i="181"/>
  <c r="AO148" i="181"/>
  <c r="AK148" i="181"/>
  <c r="AJ148" i="181"/>
  <c r="AI148" i="181"/>
  <c r="AF148" i="181"/>
  <c r="BA148" i="181" s="1"/>
  <c r="AE148" i="181"/>
  <c r="AZ148" i="181" s="1"/>
  <c r="AA148" i="181"/>
  <c r="AX148" i="181" s="1"/>
  <c r="Z148" i="181"/>
  <c r="AW148" i="181" s="1"/>
  <c r="Y148" i="181"/>
  <c r="AV148" i="181" s="1"/>
  <c r="V148" i="181"/>
  <c r="B148" i="181"/>
  <c r="BD147" i="181"/>
  <c r="AP147" i="181"/>
  <c r="AO147" i="181"/>
  <c r="AN147" i="181"/>
  <c r="AK147" i="181"/>
  <c r="AJ147" i="181"/>
  <c r="AF147" i="181"/>
  <c r="BA147" i="181" s="1"/>
  <c r="AE147" i="181"/>
  <c r="AZ147" i="181" s="1"/>
  <c r="AD147" i="181"/>
  <c r="AA147" i="181"/>
  <c r="AX147" i="181" s="1"/>
  <c r="Z147" i="181"/>
  <c r="AW147" i="181" s="1"/>
  <c r="B147" i="181"/>
  <c r="BD146" i="181"/>
  <c r="BA146" i="181"/>
  <c r="AP146" i="181"/>
  <c r="AO146" i="181"/>
  <c r="AN146" i="181"/>
  <c r="AK146" i="181"/>
  <c r="AJ146" i="181"/>
  <c r="AF146" i="181"/>
  <c r="AE146" i="181"/>
  <c r="AD146" i="181"/>
  <c r="AY146" i="181" s="1"/>
  <c r="AA146" i="181"/>
  <c r="AX146" i="181" s="1"/>
  <c r="Z146" i="181"/>
  <c r="AW146" i="181" s="1"/>
  <c r="Y146" i="181"/>
  <c r="AV146" i="181"/>
  <c r="B146" i="181"/>
  <c r="AP145" i="181"/>
  <c r="AO145" i="181"/>
  <c r="AN145" i="181"/>
  <c r="AK145" i="181"/>
  <c r="AJ145" i="181"/>
  <c r="AF145" i="181"/>
  <c r="BA145" i="181"/>
  <c r="AE145" i="181"/>
  <c r="AZ145" i="181" s="1"/>
  <c r="AD145" i="181"/>
  <c r="AA145" i="181"/>
  <c r="AX145" i="181" s="1"/>
  <c r="Z145" i="181"/>
  <c r="AW145" i="181" s="1"/>
  <c r="B145" i="181"/>
  <c r="AP144" i="181"/>
  <c r="AO144" i="181"/>
  <c r="AK144" i="181"/>
  <c r="AJ144" i="181"/>
  <c r="AI144" i="181"/>
  <c r="AF144" i="181"/>
  <c r="BA144" i="181" s="1"/>
  <c r="AE144" i="181"/>
  <c r="AZ144" i="181" s="1"/>
  <c r="AA144" i="181"/>
  <c r="AX144" i="181" s="1"/>
  <c r="Z144" i="181"/>
  <c r="AW144" i="181" s="1"/>
  <c r="Y144" i="181"/>
  <c r="AV144" i="181" s="1"/>
  <c r="V144" i="181"/>
  <c r="B144" i="181"/>
  <c r="BD143" i="181"/>
  <c r="AP143" i="181"/>
  <c r="AO143" i="181"/>
  <c r="AK143" i="181"/>
  <c r="AJ143" i="181"/>
  <c r="AI143" i="181"/>
  <c r="AF143" i="181"/>
  <c r="BA143" i="181" s="1"/>
  <c r="AE143" i="181"/>
  <c r="AZ143" i="181" s="1"/>
  <c r="AA143" i="181"/>
  <c r="AX143" i="181" s="1"/>
  <c r="Z143" i="181"/>
  <c r="AW143" i="181"/>
  <c r="Y143" i="181"/>
  <c r="AV143" i="181" s="1"/>
  <c r="AD143" i="181"/>
  <c r="B143" i="181"/>
  <c r="BD142" i="181"/>
  <c r="AP142" i="181"/>
  <c r="AO142" i="181"/>
  <c r="AN142" i="181"/>
  <c r="AK142" i="181"/>
  <c r="AJ142" i="181"/>
  <c r="AF142" i="181"/>
  <c r="BA142" i="181" s="1"/>
  <c r="AE142" i="181"/>
  <c r="AD142" i="181"/>
  <c r="AA142" i="181"/>
  <c r="AX142" i="181" s="1"/>
  <c r="Z142" i="181"/>
  <c r="AW142" i="181" s="1"/>
  <c r="Y142" i="181"/>
  <c r="AV142" i="181" s="1"/>
  <c r="B142" i="181"/>
  <c r="AO141" i="181"/>
  <c r="AN141" i="181"/>
  <c r="AK141" i="181"/>
  <c r="AJ141" i="181"/>
  <c r="AI141" i="181"/>
  <c r="AE141" i="181"/>
  <c r="AD141" i="181"/>
  <c r="AY141" i="181" s="1"/>
  <c r="AA141" i="181"/>
  <c r="AX141" i="181" s="1"/>
  <c r="Z141" i="181"/>
  <c r="AW141" i="181" s="1"/>
  <c r="Y141" i="181"/>
  <c r="AV141" i="181" s="1"/>
  <c r="B141" i="181"/>
  <c r="AP140" i="181"/>
  <c r="AO140" i="181"/>
  <c r="AK140" i="181"/>
  <c r="AJ140" i="181"/>
  <c r="AI140" i="181"/>
  <c r="AF140" i="181"/>
  <c r="BA140" i="181" s="1"/>
  <c r="AE140" i="181"/>
  <c r="AZ140" i="181" s="1"/>
  <c r="AA140" i="181"/>
  <c r="AX140" i="181" s="1"/>
  <c r="Z140" i="181"/>
  <c r="AW140" i="181" s="1"/>
  <c r="Y140" i="181"/>
  <c r="AV140" i="181" s="1"/>
  <c r="V140" i="181"/>
  <c r="B140" i="181"/>
  <c r="BD139" i="181"/>
  <c r="AV139" i="181"/>
  <c r="AO139" i="181"/>
  <c r="AN139" i="181"/>
  <c r="AK139" i="181"/>
  <c r="AJ139" i="181"/>
  <c r="AI139" i="181"/>
  <c r="AE139" i="181"/>
  <c r="AZ139" i="181" s="1"/>
  <c r="AD139" i="181"/>
  <c r="AY139" i="181" s="1"/>
  <c r="AA139" i="181"/>
  <c r="AX139" i="181" s="1"/>
  <c r="Z139" i="181"/>
  <c r="AW139" i="181" s="1"/>
  <c r="Y139" i="181"/>
  <c r="B139" i="181"/>
  <c r="BD138" i="181"/>
  <c r="AP138" i="181"/>
  <c r="AO138" i="181"/>
  <c r="AK138" i="181"/>
  <c r="AJ138" i="181"/>
  <c r="AI138" i="181"/>
  <c r="AF138" i="181"/>
  <c r="BA138" i="181" s="1"/>
  <c r="AE138" i="181"/>
  <c r="AZ138" i="181" s="1"/>
  <c r="AA138" i="181"/>
  <c r="AX138" i="181"/>
  <c r="Z138" i="181"/>
  <c r="AW138" i="181" s="1"/>
  <c r="Y138" i="181"/>
  <c r="AV138" i="181" s="1"/>
  <c r="B138" i="181"/>
  <c r="AP137" i="181"/>
  <c r="AO137" i="181"/>
  <c r="AK137" i="181"/>
  <c r="AJ137" i="181"/>
  <c r="AI137" i="181"/>
  <c r="AF137" i="181"/>
  <c r="BA137" i="181" s="1"/>
  <c r="AE137" i="181"/>
  <c r="AZ137" i="181" s="1"/>
  <c r="AA137" i="181"/>
  <c r="AX137" i="181" s="1"/>
  <c r="Z137" i="181"/>
  <c r="AW137" i="181" s="1"/>
  <c r="Y137" i="181"/>
  <c r="AV137" i="181" s="1"/>
  <c r="B137" i="181"/>
  <c r="BD136" i="181"/>
  <c r="AP136" i="181"/>
  <c r="AO136" i="181"/>
  <c r="AN136" i="181"/>
  <c r="AK136" i="181"/>
  <c r="AJ136" i="181"/>
  <c r="AF136" i="181"/>
  <c r="BA136" i="181"/>
  <c r="AE136" i="181"/>
  <c r="AZ136" i="181" s="1"/>
  <c r="AD136" i="181"/>
  <c r="AA136" i="181"/>
  <c r="AX136" i="181" s="1"/>
  <c r="Z136" i="181"/>
  <c r="AW136" i="181" s="1"/>
  <c r="V136" i="181"/>
  <c r="B136" i="181"/>
  <c r="BD135" i="181"/>
  <c r="AP135" i="181"/>
  <c r="AO135" i="181"/>
  <c r="AN135" i="181"/>
  <c r="AQ135" i="181" s="1"/>
  <c r="AR135" i="181" s="1"/>
  <c r="AK135" i="181"/>
  <c r="AJ135" i="181"/>
  <c r="AF135" i="181"/>
  <c r="BA135" i="181"/>
  <c r="AE135" i="181"/>
  <c r="AZ135" i="181" s="1"/>
  <c r="AD135" i="181"/>
  <c r="AA135" i="181"/>
  <c r="AX135" i="181" s="1"/>
  <c r="Z135" i="181"/>
  <c r="AW135" i="181" s="1"/>
  <c r="V135" i="181"/>
  <c r="AI135" i="181" s="1"/>
  <c r="Y135" i="181"/>
  <c r="AV135" i="181" s="1"/>
  <c r="B135" i="181"/>
  <c r="BD134" i="181"/>
  <c r="AP134" i="181"/>
  <c r="AO134" i="181"/>
  <c r="AN134" i="181"/>
  <c r="AK134" i="181"/>
  <c r="AJ134" i="181"/>
  <c r="AF134" i="181"/>
  <c r="BA134" i="181"/>
  <c r="AE134" i="181"/>
  <c r="AZ134" i="181" s="1"/>
  <c r="AD134" i="181"/>
  <c r="AA134" i="181"/>
  <c r="AX134" i="181" s="1"/>
  <c r="Z134" i="181"/>
  <c r="Y134" i="181"/>
  <c r="AV134" i="181" s="1"/>
  <c r="V134" i="181"/>
  <c r="B134" i="181"/>
  <c r="AP133" i="181"/>
  <c r="AO133" i="181"/>
  <c r="AN133" i="181"/>
  <c r="AK133" i="181"/>
  <c r="AJ133" i="181"/>
  <c r="AF133" i="181"/>
  <c r="BA133" i="181" s="1"/>
  <c r="AE133" i="181"/>
  <c r="AZ133" i="181" s="1"/>
  <c r="AD133" i="181"/>
  <c r="AA133" i="181"/>
  <c r="AX133" i="181" s="1"/>
  <c r="Z133" i="181"/>
  <c r="AW133" i="181" s="1"/>
  <c r="V133" i="181"/>
  <c r="Y133" i="181"/>
  <c r="B133" i="181"/>
  <c r="AP132" i="181"/>
  <c r="AO132" i="181"/>
  <c r="AN132" i="181"/>
  <c r="AK132" i="181"/>
  <c r="AJ132" i="181"/>
  <c r="AF132" i="181"/>
  <c r="BA132" i="181" s="1"/>
  <c r="AE132" i="181"/>
  <c r="AD132" i="181"/>
  <c r="AA132" i="181"/>
  <c r="AX132" i="181" s="1"/>
  <c r="Z132" i="181"/>
  <c r="AW132" i="181" s="1"/>
  <c r="V132" i="181"/>
  <c r="B132" i="181"/>
  <c r="BD131" i="181"/>
  <c r="AP131" i="181"/>
  <c r="AO131" i="181"/>
  <c r="AN131" i="181"/>
  <c r="AK131" i="181"/>
  <c r="AJ131" i="181"/>
  <c r="AF131" i="181"/>
  <c r="BA131" i="181" s="1"/>
  <c r="AE131" i="181"/>
  <c r="AD131" i="181"/>
  <c r="AA131" i="181"/>
  <c r="AX131" i="181" s="1"/>
  <c r="Z131" i="181"/>
  <c r="AW131" i="181" s="1"/>
  <c r="V131" i="181"/>
  <c r="AI131" i="181" s="1"/>
  <c r="Y131" i="181"/>
  <c r="AV131" i="181"/>
  <c r="B131" i="181"/>
  <c r="BD130" i="181"/>
  <c r="AP130" i="181"/>
  <c r="AO130" i="181"/>
  <c r="AN130" i="181"/>
  <c r="AK130" i="181"/>
  <c r="AJ130" i="181"/>
  <c r="AF130" i="181"/>
  <c r="BA130" i="181" s="1"/>
  <c r="AE130" i="181"/>
  <c r="AZ130" i="181" s="1"/>
  <c r="AD130" i="181"/>
  <c r="AA130" i="181"/>
  <c r="AX130" i="181" s="1"/>
  <c r="Z130" i="181"/>
  <c r="Y130" i="181"/>
  <c r="AV130" i="181" s="1"/>
  <c r="V130" i="181"/>
  <c r="B130" i="181"/>
  <c r="AP129" i="181"/>
  <c r="AO129" i="181"/>
  <c r="AN129" i="181"/>
  <c r="AK129" i="181"/>
  <c r="AJ129" i="181"/>
  <c r="AF129" i="181"/>
  <c r="BA129" i="181" s="1"/>
  <c r="AE129" i="181"/>
  <c r="AZ129" i="181" s="1"/>
  <c r="AD129" i="181"/>
  <c r="AA129" i="181"/>
  <c r="AX129" i="181" s="1"/>
  <c r="Z129" i="181"/>
  <c r="AW129" i="181" s="1"/>
  <c r="B129" i="181"/>
  <c r="AX128" i="181"/>
  <c r="AP128" i="181"/>
  <c r="AO128" i="181"/>
  <c r="AN128" i="181"/>
  <c r="AK128" i="181"/>
  <c r="AJ128" i="181"/>
  <c r="AF128" i="181"/>
  <c r="BA128" i="181" s="1"/>
  <c r="AE128" i="181"/>
  <c r="AZ128" i="181" s="1"/>
  <c r="AD128" i="181"/>
  <c r="AA128" i="181"/>
  <c r="Z128" i="181"/>
  <c r="AW128" i="181" s="1"/>
  <c r="V128" i="181"/>
  <c r="B128" i="181"/>
  <c r="BD127" i="181"/>
  <c r="AP127" i="181"/>
  <c r="AO127" i="181"/>
  <c r="AN127" i="181"/>
  <c r="AK127" i="181"/>
  <c r="AJ127" i="181"/>
  <c r="AF127" i="181"/>
  <c r="BA127" i="181"/>
  <c r="AE127" i="181"/>
  <c r="AZ127" i="181" s="1"/>
  <c r="AD127" i="181"/>
  <c r="AA127" i="181"/>
  <c r="AX127" i="181" s="1"/>
  <c r="Z127" i="181"/>
  <c r="AW127" i="181" s="1"/>
  <c r="V127" i="181"/>
  <c r="AI127" i="181"/>
  <c r="Y127" i="181"/>
  <c r="AV127" i="181" s="1"/>
  <c r="B127" i="181"/>
  <c r="BD126" i="181"/>
  <c r="AP126" i="181"/>
  <c r="AO126" i="181"/>
  <c r="AN126" i="181"/>
  <c r="AK126" i="181"/>
  <c r="AJ126" i="181"/>
  <c r="AF126" i="181"/>
  <c r="BA126" i="181"/>
  <c r="AE126" i="181"/>
  <c r="AZ126" i="181" s="1"/>
  <c r="AD126" i="181"/>
  <c r="AA126" i="181"/>
  <c r="AX126" i="181" s="1"/>
  <c r="Z126" i="181"/>
  <c r="Y126" i="181"/>
  <c r="AV126" i="181"/>
  <c r="V126" i="181"/>
  <c r="B126" i="181"/>
  <c r="AP125" i="181"/>
  <c r="AO125" i="181"/>
  <c r="AN125" i="181"/>
  <c r="AK125" i="181"/>
  <c r="AJ125" i="181"/>
  <c r="AF125" i="181"/>
  <c r="BA125" i="181" s="1"/>
  <c r="AE125" i="181"/>
  <c r="AD125" i="181"/>
  <c r="AY125" i="181" s="1"/>
  <c r="AA125" i="181"/>
  <c r="AX125" i="181" s="1"/>
  <c r="Z125" i="181"/>
  <c r="AW125" i="181" s="1"/>
  <c r="V125" i="181"/>
  <c r="Y125" i="181"/>
  <c r="B125" i="181"/>
  <c r="AP124" i="181"/>
  <c r="AO124" i="181"/>
  <c r="AN124" i="181"/>
  <c r="AK124" i="181"/>
  <c r="AJ124" i="181"/>
  <c r="AF124" i="181"/>
  <c r="BA124" i="181" s="1"/>
  <c r="AE124" i="181"/>
  <c r="AZ124" i="181" s="1"/>
  <c r="AD124" i="181"/>
  <c r="AA124" i="181"/>
  <c r="AX124" i="181" s="1"/>
  <c r="Z124" i="181"/>
  <c r="AW124" i="181" s="1"/>
  <c r="V124" i="181"/>
  <c r="B124" i="181"/>
  <c r="BD123" i="181"/>
  <c r="AP123" i="181"/>
  <c r="AO123" i="181"/>
  <c r="AN123" i="181"/>
  <c r="AK123" i="181"/>
  <c r="AJ123" i="181"/>
  <c r="AF123" i="181"/>
  <c r="BA123" i="181" s="1"/>
  <c r="AE123" i="181"/>
  <c r="AZ123" i="181" s="1"/>
  <c r="AD123" i="181"/>
  <c r="AA123" i="181"/>
  <c r="AX123" i="181"/>
  <c r="Z123" i="181"/>
  <c r="AW123" i="181" s="1"/>
  <c r="V123" i="181"/>
  <c r="AI123" i="181" s="1"/>
  <c r="Y123" i="181"/>
  <c r="AV123" i="181"/>
  <c r="B123" i="181"/>
  <c r="BD122" i="181"/>
  <c r="AP122" i="181"/>
  <c r="AO122" i="181"/>
  <c r="AN122" i="181"/>
  <c r="AK122" i="181"/>
  <c r="AJ122" i="181"/>
  <c r="AF122" i="181"/>
  <c r="BA122" i="181" s="1"/>
  <c r="AE122" i="181"/>
  <c r="AZ122" i="181" s="1"/>
  <c r="AD122" i="181"/>
  <c r="AA122" i="181"/>
  <c r="AX122" i="181" s="1"/>
  <c r="Z122" i="181"/>
  <c r="Y122" i="181"/>
  <c r="AV122" i="181" s="1"/>
  <c r="V122" i="181"/>
  <c r="B122" i="181"/>
  <c r="AP121" i="181"/>
  <c r="AO121" i="181"/>
  <c r="AN121" i="181"/>
  <c r="AK121" i="181"/>
  <c r="AJ121" i="181"/>
  <c r="AF121" i="181"/>
  <c r="BA121" i="181" s="1"/>
  <c r="AE121" i="181"/>
  <c r="AZ121" i="181" s="1"/>
  <c r="AD121" i="181"/>
  <c r="AY121" i="181" s="1"/>
  <c r="AA121" i="181"/>
  <c r="AX121" i="181" s="1"/>
  <c r="Z121" i="181"/>
  <c r="AW121" i="181" s="1"/>
  <c r="B121" i="181"/>
  <c r="AP120" i="181"/>
  <c r="AO120" i="181"/>
  <c r="AN120" i="181"/>
  <c r="AK120" i="181"/>
  <c r="AJ120" i="181"/>
  <c r="AF120" i="181"/>
  <c r="BA120" i="181" s="1"/>
  <c r="AE120" i="181"/>
  <c r="AZ120" i="181" s="1"/>
  <c r="AD120" i="181"/>
  <c r="AA120" i="181"/>
  <c r="AX120" i="181"/>
  <c r="Z120" i="181"/>
  <c r="AW120" i="181" s="1"/>
  <c r="V120" i="181"/>
  <c r="B120" i="181"/>
  <c r="BD119" i="181"/>
  <c r="AP119" i="181"/>
  <c r="AO119" i="181"/>
  <c r="AN119" i="181"/>
  <c r="AK119" i="181"/>
  <c r="AJ119" i="181"/>
  <c r="AF119" i="181"/>
  <c r="BA119" i="181" s="1"/>
  <c r="AE119" i="181"/>
  <c r="AD119" i="181"/>
  <c r="AY119" i="181" s="1"/>
  <c r="AA119" i="181"/>
  <c r="AX119" i="181" s="1"/>
  <c r="Z119" i="181"/>
  <c r="AW119" i="181" s="1"/>
  <c r="V119" i="181"/>
  <c r="AI119" i="181" s="1"/>
  <c r="Y119" i="181"/>
  <c r="AV119" i="181" s="1"/>
  <c r="B119" i="181"/>
  <c r="BD118" i="181"/>
  <c r="AP118" i="181"/>
  <c r="AO118" i="181"/>
  <c r="AN118" i="181"/>
  <c r="AK118" i="181"/>
  <c r="AJ118" i="181"/>
  <c r="AF118" i="181"/>
  <c r="BA118" i="181" s="1"/>
  <c r="AE118" i="181"/>
  <c r="AD118" i="181"/>
  <c r="AY118" i="181" s="1"/>
  <c r="AA118" i="181"/>
  <c r="AX118" i="181" s="1"/>
  <c r="Z118" i="181"/>
  <c r="Y118" i="181"/>
  <c r="AV118" i="181" s="1"/>
  <c r="V118" i="181"/>
  <c r="B118" i="181"/>
  <c r="AP117" i="181"/>
  <c r="AO117" i="181"/>
  <c r="AN117" i="181"/>
  <c r="AK117" i="181"/>
  <c r="AJ117" i="181"/>
  <c r="AF117" i="181"/>
  <c r="BA117" i="181" s="1"/>
  <c r="AE117" i="181"/>
  <c r="AZ117" i="181" s="1"/>
  <c r="AD117" i="181"/>
  <c r="AA117" i="181"/>
  <c r="AX117" i="181"/>
  <c r="Z117" i="181"/>
  <c r="AW117" i="181" s="1"/>
  <c r="V117" i="181"/>
  <c r="Y117" i="181"/>
  <c r="B117" i="181"/>
  <c r="AP116" i="181"/>
  <c r="AO116" i="181"/>
  <c r="AN116" i="181"/>
  <c r="AK116" i="181"/>
  <c r="AJ116" i="181"/>
  <c r="AF116" i="181"/>
  <c r="BA116" i="181" s="1"/>
  <c r="AE116" i="181"/>
  <c r="AD116" i="181"/>
  <c r="AA116" i="181"/>
  <c r="AX116" i="181"/>
  <c r="Z116" i="181"/>
  <c r="AW116" i="181" s="1"/>
  <c r="V116" i="181"/>
  <c r="B116" i="181"/>
  <c r="BD115" i="181"/>
  <c r="AP115" i="181"/>
  <c r="AO115" i="181"/>
  <c r="AN115" i="181"/>
  <c r="AK115" i="181"/>
  <c r="AJ115" i="181"/>
  <c r="AF115" i="181"/>
  <c r="AE115" i="181"/>
  <c r="AZ115" i="181" s="1"/>
  <c r="AD115" i="181"/>
  <c r="AA115" i="181"/>
  <c r="AX115" i="181"/>
  <c r="Z115" i="181"/>
  <c r="AW115" i="181" s="1"/>
  <c r="V115" i="181"/>
  <c r="AI115" i="181" s="1"/>
  <c r="Y115" i="181"/>
  <c r="B115" i="181"/>
  <c r="BD114" i="181"/>
  <c r="AP114" i="181"/>
  <c r="AO114" i="181"/>
  <c r="AN114" i="181"/>
  <c r="AK114" i="181"/>
  <c r="AJ114" i="181"/>
  <c r="AF114" i="181"/>
  <c r="BA114" i="181"/>
  <c r="AE114" i="181"/>
  <c r="AZ114" i="181" s="1"/>
  <c r="AD114" i="181"/>
  <c r="AY114" i="181" s="1"/>
  <c r="AA114" i="181"/>
  <c r="AX114" i="181"/>
  <c r="Z114" i="181"/>
  <c r="Y114" i="181"/>
  <c r="AV114" i="181"/>
  <c r="V114" i="181"/>
  <c r="B114" i="181"/>
  <c r="AP113" i="181"/>
  <c r="AO113" i="181"/>
  <c r="AN113" i="181"/>
  <c r="AK113" i="181"/>
  <c r="AJ113" i="181"/>
  <c r="AF113" i="181"/>
  <c r="BA113" i="181" s="1"/>
  <c r="AE113" i="181"/>
  <c r="AZ113" i="181" s="1"/>
  <c r="AD113" i="181"/>
  <c r="AY113" i="181" s="1"/>
  <c r="AA113" i="181"/>
  <c r="AX113" i="181" s="1"/>
  <c r="Z113" i="181"/>
  <c r="AW113" i="181"/>
  <c r="V113" i="181"/>
  <c r="B113" i="181"/>
  <c r="AX112" i="181"/>
  <c r="AO112" i="181"/>
  <c r="AN112" i="181"/>
  <c r="AK112" i="181"/>
  <c r="AJ112" i="181"/>
  <c r="AI112" i="181"/>
  <c r="AF112" i="181"/>
  <c r="BA112" i="181" s="1"/>
  <c r="AE112" i="181"/>
  <c r="AZ112" i="181" s="1"/>
  <c r="AD112" i="181"/>
  <c r="AA112" i="181"/>
  <c r="Z112" i="181"/>
  <c r="Y112" i="181"/>
  <c r="AV112" i="181" s="1"/>
  <c r="V112" i="181"/>
  <c r="B112" i="181"/>
  <c r="BD111" i="181"/>
  <c r="AP111" i="181"/>
  <c r="AO111" i="181"/>
  <c r="AK111" i="181"/>
  <c r="AJ111" i="181"/>
  <c r="AI111" i="181"/>
  <c r="AF111" i="181"/>
  <c r="BA111" i="181" s="1"/>
  <c r="AE111" i="181"/>
  <c r="AZ111" i="181" s="1"/>
  <c r="AD111" i="181"/>
  <c r="AA111" i="181"/>
  <c r="AX111" i="181" s="1"/>
  <c r="Z111" i="181"/>
  <c r="AW111" i="181" s="1"/>
  <c r="Y111" i="181"/>
  <c r="AV111" i="181" s="1"/>
  <c r="V111" i="181"/>
  <c r="AN111" i="181" s="1"/>
  <c r="B111" i="181"/>
  <c r="BD110" i="181"/>
  <c r="AO110" i="181"/>
  <c r="AN110" i="181"/>
  <c r="AK110" i="181"/>
  <c r="AJ110" i="181"/>
  <c r="AI110" i="181"/>
  <c r="AF110" i="181"/>
  <c r="BA110" i="181" s="1"/>
  <c r="AE110" i="181"/>
  <c r="AZ110" i="181" s="1"/>
  <c r="AD110" i="181"/>
  <c r="AY110" i="181" s="1"/>
  <c r="AA110" i="181"/>
  <c r="AX110" i="181" s="1"/>
  <c r="Z110" i="181"/>
  <c r="Y110" i="181"/>
  <c r="AV110" i="181" s="1"/>
  <c r="V110" i="181"/>
  <c r="AP110" i="181" s="1"/>
  <c r="B110" i="181"/>
  <c r="AO109" i="181"/>
  <c r="AN109" i="181"/>
  <c r="AK109" i="181"/>
  <c r="AJ109" i="181"/>
  <c r="AI109" i="181"/>
  <c r="AF109" i="181"/>
  <c r="BA109" i="181" s="1"/>
  <c r="AE109" i="181"/>
  <c r="AZ109" i="181" s="1"/>
  <c r="AD109" i="181"/>
  <c r="AA109" i="181"/>
  <c r="AX109" i="181" s="1"/>
  <c r="Z109" i="181"/>
  <c r="AW109" i="181" s="1"/>
  <c r="Y109" i="181"/>
  <c r="AV109" i="181"/>
  <c r="V109" i="181"/>
  <c r="B109" i="181"/>
  <c r="AO108" i="181"/>
  <c r="AN108" i="181"/>
  <c r="AK108" i="181"/>
  <c r="AJ108" i="181"/>
  <c r="AI108" i="181"/>
  <c r="AE108" i="181"/>
  <c r="AZ108" i="181" s="1"/>
  <c r="AD108" i="181"/>
  <c r="AA108" i="181"/>
  <c r="AX108" i="181" s="1"/>
  <c r="Z108" i="181"/>
  <c r="AW108" i="181" s="1"/>
  <c r="Y108" i="181"/>
  <c r="AV108" i="181" s="1"/>
  <c r="B108" i="181"/>
  <c r="BD107" i="181"/>
  <c r="AO107" i="181"/>
  <c r="AN107" i="181"/>
  <c r="AK107" i="181"/>
  <c r="AJ107" i="181"/>
  <c r="AI107" i="181"/>
  <c r="AF107" i="181"/>
  <c r="BA107" i="181" s="1"/>
  <c r="AE107" i="181"/>
  <c r="AZ107" i="181" s="1"/>
  <c r="AD107" i="181"/>
  <c r="AA107" i="181"/>
  <c r="Z107" i="181"/>
  <c r="AW107" i="181" s="1"/>
  <c r="Y107" i="181"/>
  <c r="V107" i="181"/>
  <c r="AP107" i="181"/>
  <c r="B107" i="181"/>
  <c r="BD106" i="181"/>
  <c r="AO106" i="181"/>
  <c r="AN106" i="181"/>
  <c r="AK106" i="181"/>
  <c r="AJ106" i="181"/>
  <c r="AI106" i="181"/>
  <c r="AF106" i="181"/>
  <c r="AE106" i="181"/>
  <c r="AD106" i="181"/>
  <c r="AA106" i="181"/>
  <c r="AX106" i="181" s="1"/>
  <c r="Z106" i="181"/>
  <c r="Y106" i="181"/>
  <c r="AV106" i="181" s="1"/>
  <c r="V106" i="181"/>
  <c r="AP106" i="181" s="1"/>
  <c r="B106" i="181"/>
  <c r="AO105" i="181"/>
  <c r="AN105" i="181"/>
  <c r="AK105" i="181"/>
  <c r="AJ105" i="181"/>
  <c r="AI105" i="181"/>
  <c r="AE105" i="181"/>
  <c r="AZ105" i="181" s="1"/>
  <c r="AD105" i="181"/>
  <c r="AY105" i="181" s="1"/>
  <c r="AA105" i="181"/>
  <c r="AX105" i="181" s="1"/>
  <c r="Z105" i="181"/>
  <c r="AW105" i="181" s="1"/>
  <c r="Y105" i="181"/>
  <c r="AV105" i="181"/>
  <c r="B105" i="181"/>
  <c r="AO104" i="181"/>
  <c r="AN104" i="181"/>
  <c r="AK104" i="181"/>
  <c r="AJ104" i="181"/>
  <c r="AI104" i="181"/>
  <c r="AE104" i="181"/>
  <c r="AZ104" i="181" s="1"/>
  <c r="AD104" i="181"/>
  <c r="AA104" i="181"/>
  <c r="AX104" i="181"/>
  <c r="Z104" i="181"/>
  <c r="Y104" i="181"/>
  <c r="AV104" i="181" s="1"/>
  <c r="B104" i="181"/>
  <c r="BD103" i="181"/>
  <c r="AO103" i="181"/>
  <c r="AN103" i="181"/>
  <c r="AK103" i="181"/>
  <c r="AJ103" i="181"/>
  <c r="AI103" i="181"/>
  <c r="AE103" i="181"/>
  <c r="AD103" i="181"/>
  <c r="AA103" i="181"/>
  <c r="AX103" i="181" s="1"/>
  <c r="Z103" i="181"/>
  <c r="AW103" i="181" s="1"/>
  <c r="Y103" i="181"/>
  <c r="AV103" i="181" s="1"/>
  <c r="AF103" i="181"/>
  <c r="BA103" i="181" s="1"/>
  <c r="B103" i="181"/>
  <c r="BD102" i="181"/>
  <c r="AO102" i="181"/>
  <c r="AN102" i="181"/>
  <c r="AK102" i="181"/>
  <c r="AJ102" i="181"/>
  <c r="AI102" i="181"/>
  <c r="AF102" i="181"/>
  <c r="BA102" i="181" s="1"/>
  <c r="AE102" i="181"/>
  <c r="AZ102" i="181" s="1"/>
  <c r="AD102" i="181"/>
  <c r="AA102" i="181"/>
  <c r="AX102" i="181" s="1"/>
  <c r="Z102" i="181"/>
  <c r="AW102" i="181" s="1"/>
  <c r="Y102" i="181"/>
  <c r="V102" i="181"/>
  <c r="AP102" i="181" s="1"/>
  <c r="B102" i="181"/>
  <c r="AO101" i="181"/>
  <c r="AN101" i="181"/>
  <c r="AK101" i="181"/>
  <c r="AJ101" i="181"/>
  <c r="AI101" i="181"/>
  <c r="AE101" i="181"/>
  <c r="AZ101" i="181" s="1"/>
  <c r="AD101" i="181"/>
  <c r="AY101" i="181" s="1"/>
  <c r="AA101" i="181"/>
  <c r="AX101" i="181" s="1"/>
  <c r="Z101" i="181"/>
  <c r="AW101" i="181" s="1"/>
  <c r="Y101" i="181"/>
  <c r="AV101" i="181" s="1"/>
  <c r="AF101" i="181"/>
  <c r="BA101" i="181" s="1"/>
  <c r="B101" i="181"/>
  <c r="AO100" i="181"/>
  <c r="AN100" i="181"/>
  <c r="AK100" i="181"/>
  <c r="AJ100" i="181"/>
  <c r="AI100" i="181"/>
  <c r="AE100" i="181"/>
  <c r="AD100" i="181"/>
  <c r="AY100" i="181" s="1"/>
  <c r="AA100" i="181"/>
  <c r="AX100" i="181" s="1"/>
  <c r="Z100" i="181"/>
  <c r="Y100" i="181"/>
  <c r="AV100" i="181" s="1"/>
  <c r="B100" i="181"/>
  <c r="BD99" i="181"/>
  <c r="AP99" i="181"/>
  <c r="AN99" i="181"/>
  <c r="AK99" i="181"/>
  <c r="AJ99" i="181"/>
  <c r="AI99" i="181"/>
  <c r="AF99" i="181"/>
  <c r="BA99" i="181"/>
  <c r="AD99" i="181"/>
  <c r="AA99" i="181"/>
  <c r="AX99" i="181"/>
  <c r="Z99" i="181"/>
  <c r="AW99" i="181"/>
  <c r="Y99" i="181"/>
  <c r="AV99" i="181" s="1"/>
  <c r="V99" i="181"/>
  <c r="B99" i="181"/>
  <c r="BD98" i="181"/>
  <c r="AP98" i="181"/>
  <c r="AN98" i="181"/>
  <c r="AK98" i="181"/>
  <c r="AJ98" i="181"/>
  <c r="AI98" i="181"/>
  <c r="AF98" i="181"/>
  <c r="BA98" i="181" s="1"/>
  <c r="AD98" i="181"/>
  <c r="AY98" i="181" s="1"/>
  <c r="AA98" i="181"/>
  <c r="AX98" i="181" s="1"/>
  <c r="Z98" i="181"/>
  <c r="AW98" i="181" s="1"/>
  <c r="Y98" i="181"/>
  <c r="AV98" i="181" s="1"/>
  <c r="V98" i="181"/>
  <c r="AO98" i="181"/>
  <c r="AE98" i="181"/>
  <c r="AZ98" i="181" s="1"/>
  <c r="B98" i="181"/>
  <c r="AP97" i="181"/>
  <c r="AN97" i="181"/>
  <c r="AK97" i="181"/>
  <c r="AJ97" i="181"/>
  <c r="AI97" i="181"/>
  <c r="AF97" i="181"/>
  <c r="BA97" i="181" s="1"/>
  <c r="AD97" i="181"/>
  <c r="AY97" i="181" s="1"/>
  <c r="AA97" i="181"/>
  <c r="AX97" i="181" s="1"/>
  <c r="Z97" i="181"/>
  <c r="AW97" i="181" s="1"/>
  <c r="Y97" i="181"/>
  <c r="AV97" i="181" s="1"/>
  <c r="B97" i="181"/>
  <c r="AP96" i="181"/>
  <c r="AO96" i="181"/>
  <c r="AK96" i="181"/>
  <c r="AJ96" i="181"/>
  <c r="AI96" i="181"/>
  <c r="AF96" i="181"/>
  <c r="BA96" i="181" s="1"/>
  <c r="AE96" i="181"/>
  <c r="AD96" i="181"/>
  <c r="AY96" i="181" s="1"/>
  <c r="AA96" i="181"/>
  <c r="AX96" i="181" s="1"/>
  <c r="Z96" i="181"/>
  <c r="AW96" i="181" s="1"/>
  <c r="Y96" i="181"/>
  <c r="AV96" i="181" s="1"/>
  <c r="B96" i="181"/>
  <c r="BD95" i="181"/>
  <c r="AP95" i="181"/>
  <c r="AO95" i="181"/>
  <c r="AK95" i="181"/>
  <c r="AJ95" i="181"/>
  <c r="AI95" i="181"/>
  <c r="AF95" i="181"/>
  <c r="BA95" i="181" s="1"/>
  <c r="AE95" i="181"/>
  <c r="AZ95" i="181" s="1"/>
  <c r="AA95" i="181"/>
  <c r="AX95" i="181" s="1"/>
  <c r="Z95" i="181"/>
  <c r="AW95" i="181" s="1"/>
  <c r="Y95" i="181"/>
  <c r="AV95" i="181"/>
  <c r="B95" i="181"/>
  <c r="BD94" i="181"/>
  <c r="AP94" i="181"/>
  <c r="AO94" i="181"/>
  <c r="AK94" i="181"/>
  <c r="AJ94" i="181"/>
  <c r="AI94" i="181"/>
  <c r="AF94" i="181"/>
  <c r="BA94" i="181" s="1"/>
  <c r="AE94" i="181"/>
  <c r="AA94" i="181"/>
  <c r="AX94" i="181" s="1"/>
  <c r="Z94" i="181"/>
  <c r="AW94" i="181" s="1"/>
  <c r="Y94" i="181"/>
  <c r="AV94" i="181"/>
  <c r="V94" i="181"/>
  <c r="AN94" i="181" s="1"/>
  <c r="AD94" i="181"/>
  <c r="AY94" i="181" s="1"/>
  <c r="B94" i="181"/>
  <c r="AP93" i="181"/>
  <c r="AO93" i="181"/>
  <c r="AK93" i="181"/>
  <c r="AJ93" i="181"/>
  <c r="AI93" i="181"/>
  <c r="AF93" i="181"/>
  <c r="BA93" i="181" s="1"/>
  <c r="AE93" i="181"/>
  <c r="AZ93" i="181" s="1"/>
  <c r="AA93" i="181"/>
  <c r="AX93" i="181" s="1"/>
  <c r="Z93" i="181"/>
  <c r="Y93" i="181"/>
  <c r="AV93" i="181"/>
  <c r="B93" i="181"/>
  <c r="AP92" i="181"/>
  <c r="AO92" i="181"/>
  <c r="AK92" i="181"/>
  <c r="AJ92" i="181"/>
  <c r="AI92" i="181"/>
  <c r="AF92" i="181"/>
  <c r="BA92" i="181"/>
  <c r="AE92" i="181"/>
  <c r="AZ92" i="181" s="1"/>
  <c r="AA92" i="181"/>
  <c r="AX92" i="181" s="1"/>
  <c r="Z92" i="181"/>
  <c r="AW92" i="181"/>
  <c r="Y92" i="181"/>
  <c r="AV92" i="181"/>
  <c r="V92" i="181"/>
  <c r="AN92" i="181" s="1"/>
  <c r="B92" i="181"/>
  <c r="BA91" i="181"/>
  <c r="AP91" i="181"/>
  <c r="AO91" i="181"/>
  <c r="AK91" i="181"/>
  <c r="AJ91" i="181"/>
  <c r="AI91" i="181"/>
  <c r="AF91" i="181"/>
  <c r="AE91" i="181"/>
  <c r="AZ91" i="181" s="1"/>
  <c r="AA91" i="181"/>
  <c r="AX91" i="181" s="1"/>
  <c r="Z91" i="181"/>
  <c r="AW91" i="181"/>
  <c r="Y91" i="181"/>
  <c r="AV91" i="181" s="1"/>
  <c r="BD91" i="181"/>
  <c r="B91" i="181"/>
  <c r="BD90" i="181"/>
  <c r="AP90" i="181"/>
  <c r="AO90" i="181"/>
  <c r="AK90" i="181"/>
  <c r="AJ90" i="181"/>
  <c r="AI90" i="181"/>
  <c r="AF90" i="181"/>
  <c r="BA90" i="181" s="1"/>
  <c r="AE90" i="181"/>
  <c r="AZ90" i="181" s="1"/>
  <c r="AA90" i="181"/>
  <c r="AX90" i="181" s="1"/>
  <c r="Z90" i="181"/>
  <c r="AW90" i="181" s="1"/>
  <c r="Y90" i="181"/>
  <c r="AV90" i="181"/>
  <c r="V90" i="181"/>
  <c r="B90" i="181"/>
  <c r="AP89" i="181"/>
  <c r="AO89" i="181"/>
  <c r="AK89" i="181"/>
  <c r="AJ89" i="181"/>
  <c r="AI89" i="181"/>
  <c r="AF89" i="181"/>
  <c r="BA89" i="181" s="1"/>
  <c r="AE89" i="181"/>
  <c r="AZ89" i="181" s="1"/>
  <c r="AA89" i="181"/>
  <c r="AX89" i="181"/>
  <c r="Z89" i="181"/>
  <c r="AW89" i="181" s="1"/>
  <c r="Y89" i="181"/>
  <c r="AV89" i="181" s="1"/>
  <c r="B89" i="181"/>
  <c r="BD88" i="181"/>
  <c r="AP88" i="181"/>
  <c r="AO88" i="181"/>
  <c r="AK88" i="181"/>
  <c r="AJ88" i="181"/>
  <c r="AI88" i="181"/>
  <c r="AF88" i="181"/>
  <c r="BA88" i="181" s="1"/>
  <c r="AE88" i="181"/>
  <c r="AZ88" i="181" s="1"/>
  <c r="AD88" i="181"/>
  <c r="AY88" i="181" s="1"/>
  <c r="AA88" i="181"/>
  <c r="AX88" i="181" s="1"/>
  <c r="Z88" i="181"/>
  <c r="Y88" i="181"/>
  <c r="AV88" i="181" s="1"/>
  <c r="V88" i="181"/>
  <c r="AN88" i="181" s="1"/>
  <c r="B88" i="181"/>
  <c r="AP87" i="181"/>
  <c r="AO87" i="181"/>
  <c r="AK87" i="181"/>
  <c r="AJ87" i="181"/>
  <c r="AI87" i="181"/>
  <c r="AF87" i="181"/>
  <c r="BA87" i="181" s="1"/>
  <c r="AE87" i="181"/>
  <c r="AZ87" i="181" s="1"/>
  <c r="AA87" i="181"/>
  <c r="Z87" i="181"/>
  <c r="AW87" i="181" s="1"/>
  <c r="Y87" i="181"/>
  <c r="AV87" i="181" s="1"/>
  <c r="BD87" i="181"/>
  <c r="B87" i="181"/>
  <c r="AP86" i="181"/>
  <c r="AO86" i="181"/>
  <c r="AK86" i="181"/>
  <c r="AJ86" i="181"/>
  <c r="AI86" i="181"/>
  <c r="AF86" i="181"/>
  <c r="BA86" i="181"/>
  <c r="AE86" i="181"/>
  <c r="AA86" i="181"/>
  <c r="AX86" i="181" s="1"/>
  <c r="Z86" i="181"/>
  <c r="AW86" i="181"/>
  <c r="Y86" i="181"/>
  <c r="AV86" i="181" s="1"/>
  <c r="BD86" i="181"/>
  <c r="B86" i="181"/>
  <c r="AP85" i="181"/>
  <c r="AO85" i="181"/>
  <c r="AK85" i="181"/>
  <c r="AJ85" i="181"/>
  <c r="AI85" i="181"/>
  <c r="AF85" i="181"/>
  <c r="BA85" i="181"/>
  <c r="AE85" i="181"/>
  <c r="AZ85" i="181" s="1"/>
  <c r="AA85" i="181"/>
  <c r="AX85" i="181" s="1"/>
  <c r="Z85" i="181"/>
  <c r="AW85" i="181" s="1"/>
  <c r="Y85" i="181"/>
  <c r="B85" i="181"/>
  <c r="AK84" i="181"/>
  <c r="AJ84" i="181"/>
  <c r="AI84" i="181"/>
  <c r="AA84" i="181"/>
  <c r="AX84" i="181" s="1"/>
  <c r="Z84" i="181"/>
  <c r="AW84" i="181" s="1"/>
  <c r="Y84" i="181"/>
  <c r="AV84" i="181" s="1"/>
  <c r="B84" i="181"/>
  <c r="AP83" i="181"/>
  <c r="AN83" i="181"/>
  <c r="AK83" i="181"/>
  <c r="AJ83" i="181"/>
  <c r="AI83" i="181"/>
  <c r="AF83" i="181"/>
  <c r="BA83" i="181" s="1"/>
  <c r="AD83" i="181"/>
  <c r="AY83" i="181" s="1"/>
  <c r="AA83" i="181"/>
  <c r="AX83" i="181" s="1"/>
  <c r="Z83" i="181"/>
  <c r="AW83" i="181"/>
  <c r="Y83" i="181"/>
  <c r="AV83" i="181"/>
  <c r="V83" i="181"/>
  <c r="D53" i="103" s="1"/>
  <c r="B83" i="181"/>
  <c r="AP82" i="181"/>
  <c r="AO82" i="181"/>
  <c r="AK82" i="181"/>
  <c r="AJ82" i="181"/>
  <c r="AI82" i="181"/>
  <c r="AF82" i="181"/>
  <c r="BA82" i="181" s="1"/>
  <c r="AE82" i="181"/>
  <c r="AZ82" i="181" s="1"/>
  <c r="AA82" i="181"/>
  <c r="AX82" i="181"/>
  <c r="Z82" i="181"/>
  <c r="AW82" i="181" s="1"/>
  <c r="Y82" i="181"/>
  <c r="AV82" i="181" s="1"/>
  <c r="V82" i="181"/>
  <c r="D24" i="103" s="1"/>
  <c r="AL82" i="181"/>
  <c r="BD82" i="181"/>
  <c r="B82" i="181"/>
  <c r="AO81" i="181"/>
  <c r="AN81" i="181"/>
  <c r="AK81" i="181"/>
  <c r="AJ81" i="181"/>
  <c r="AI81" i="181"/>
  <c r="AE81" i="181"/>
  <c r="AZ81" i="181" s="1"/>
  <c r="AD81" i="181"/>
  <c r="AY81" i="181" s="1"/>
  <c r="AA81" i="181"/>
  <c r="AX81" i="181" s="1"/>
  <c r="Z81" i="181"/>
  <c r="AW81" i="181" s="1"/>
  <c r="Y81" i="181"/>
  <c r="AV81" i="181"/>
  <c r="B81" i="181"/>
  <c r="AP80" i="181"/>
  <c r="AO80" i="181"/>
  <c r="AK80" i="181"/>
  <c r="AJ80" i="181"/>
  <c r="AI80" i="181"/>
  <c r="AF80" i="181"/>
  <c r="AE80" i="181"/>
  <c r="AZ80" i="181" s="1"/>
  <c r="AD80" i="181"/>
  <c r="AY80" i="181" s="1"/>
  <c r="AA80" i="181"/>
  <c r="Z80" i="181"/>
  <c r="AW80" i="181" s="1"/>
  <c r="Y80" i="181"/>
  <c r="AV80" i="181" s="1"/>
  <c r="V80" i="181"/>
  <c r="B80" i="181"/>
  <c r="AO79" i="181"/>
  <c r="AN79" i="181"/>
  <c r="AK79" i="181"/>
  <c r="AJ79" i="181"/>
  <c r="AI79" i="181"/>
  <c r="AE79" i="181"/>
  <c r="AZ79" i="181" s="1"/>
  <c r="AD79" i="181"/>
  <c r="AY79" i="181" s="1"/>
  <c r="AA79" i="181"/>
  <c r="AX79" i="181" s="1"/>
  <c r="Z79" i="181"/>
  <c r="AW79" i="181"/>
  <c r="Y79" i="181"/>
  <c r="BD79" i="181"/>
  <c r="B79" i="181"/>
  <c r="AO78" i="181"/>
  <c r="AN78" i="181"/>
  <c r="AK78" i="181"/>
  <c r="AJ78" i="181"/>
  <c r="AI78" i="181"/>
  <c r="AE78" i="181"/>
  <c r="AZ78" i="181" s="1"/>
  <c r="AD78" i="181"/>
  <c r="AA78" i="181"/>
  <c r="AX78" i="181" s="1"/>
  <c r="Z78" i="181"/>
  <c r="AW78" i="181"/>
  <c r="Y78" i="181"/>
  <c r="AV78" i="181"/>
  <c r="AF78" i="181"/>
  <c r="BA78" i="181" s="1"/>
  <c r="B78" i="181"/>
  <c r="AO77" i="181"/>
  <c r="AN77" i="181"/>
  <c r="AK77" i="181"/>
  <c r="AJ77" i="181"/>
  <c r="AI77" i="181"/>
  <c r="AE77" i="181"/>
  <c r="AZ77" i="181" s="1"/>
  <c r="AD77" i="181"/>
  <c r="AA77" i="181"/>
  <c r="AX77" i="181" s="1"/>
  <c r="Z77" i="181"/>
  <c r="AW77" i="181" s="1"/>
  <c r="Y77" i="181"/>
  <c r="AV77" i="181" s="1"/>
  <c r="B77" i="181"/>
  <c r="AO76" i="181"/>
  <c r="AN76" i="181"/>
  <c r="AK76" i="181"/>
  <c r="AJ76" i="181"/>
  <c r="AI76" i="181"/>
  <c r="AE76" i="181"/>
  <c r="AZ76" i="181" s="1"/>
  <c r="AD76" i="181"/>
  <c r="AY76" i="181" s="1"/>
  <c r="AA76" i="181"/>
  <c r="AX76" i="181" s="1"/>
  <c r="Z76" i="181"/>
  <c r="AW76" i="181" s="1"/>
  <c r="Y76" i="181"/>
  <c r="AV76" i="181"/>
  <c r="B76" i="181"/>
  <c r="AV75" i="181"/>
  <c r="AO75" i="181"/>
  <c r="AN75" i="181"/>
  <c r="AK75" i="181"/>
  <c r="AJ75" i="181"/>
  <c r="AI75" i="181"/>
  <c r="AE75" i="181"/>
  <c r="AZ75" i="181" s="1"/>
  <c r="AD75" i="181"/>
  <c r="AY75" i="181" s="1"/>
  <c r="AA75" i="181"/>
  <c r="AX75" i="181" s="1"/>
  <c r="Z75" i="181"/>
  <c r="AW75" i="181" s="1"/>
  <c r="Y75" i="181"/>
  <c r="B75" i="181"/>
  <c r="BD74" i="181"/>
  <c r="AO74" i="181"/>
  <c r="AN74" i="181"/>
  <c r="AK74" i="181"/>
  <c r="AJ74" i="181"/>
  <c r="AI74" i="181"/>
  <c r="AE74" i="181"/>
  <c r="AZ74" i="181" s="1"/>
  <c r="AD74" i="181"/>
  <c r="AY74" i="181" s="1"/>
  <c r="AA74" i="181"/>
  <c r="AX74" i="181"/>
  <c r="Z74" i="181"/>
  <c r="AW74" i="181" s="1"/>
  <c r="Y74" i="181"/>
  <c r="B74" i="181"/>
  <c r="AP73" i="181"/>
  <c r="AO73" i="181"/>
  <c r="AK73" i="181"/>
  <c r="AJ73" i="181"/>
  <c r="AI73" i="181"/>
  <c r="AF73" i="181"/>
  <c r="BA73" i="181" s="1"/>
  <c r="AE73" i="181"/>
  <c r="AZ73" i="181" s="1"/>
  <c r="AA73" i="181"/>
  <c r="AX73" i="181" s="1"/>
  <c r="Z73" i="181"/>
  <c r="AW73" i="181" s="1"/>
  <c r="Y73" i="181"/>
  <c r="AV73" i="181" s="1"/>
  <c r="B73" i="181"/>
  <c r="BD72" i="181"/>
  <c r="AO72" i="181"/>
  <c r="AN72" i="181"/>
  <c r="AK72" i="181"/>
  <c r="AJ72" i="181"/>
  <c r="AI72" i="181"/>
  <c r="AF72" i="181"/>
  <c r="BA72" i="181"/>
  <c r="AE72" i="181"/>
  <c r="AZ72" i="181" s="1"/>
  <c r="AD72" i="181"/>
  <c r="AY72" i="181" s="1"/>
  <c r="AA72" i="181"/>
  <c r="AX72" i="181" s="1"/>
  <c r="Z72" i="181"/>
  <c r="AW72" i="181" s="1"/>
  <c r="Y72" i="181"/>
  <c r="AV72" i="181" s="1"/>
  <c r="V72" i="181"/>
  <c r="AP72" i="181"/>
  <c r="B72" i="181"/>
  <c r="AO71" i="181"/>
  <c r="AN71" i="181"/>
  <c r="AK71" i="181"/>
  <c r="AJ71" i="181"/>
  <c r="AI71" i="181"/>
  <c r="AE71" i="181"/>
  <c r="AZ71" i="181" s="1"/>
  <c r="AD71" i="181"/>
  <c r="AY71" i="181" s="1"/>
  <c r="AA71" i="181"/>
  <c r="AX71" i="181" s="1"/>
  <c r="Z71" i="181"/>
  <c r="AW71" i="181"/>
  <c r="Y71" i="181"/>
  <c r="AV71" i="181" s="1"/>
  <c r="B71" i="181"/>
  <c r="AO70" i="181"/>
  <c r="AN70" i="181"/>
  <c r="AK70" i="181"/>
  <c r="AJ70" i="181"/>
  <c r="AI70" i="181"/>
  <c r="AE70" i="181"/>
  <c r="AZ70" i="181" s="1"/>
  <c r="AD70" i="181"/>
  <c r="AY70" i="181" s="1"/>
  <c r="AA70" i="181"/>
  <c r="AX70" i="181" s="1"/>
  <c r="Z70" i="181"/>
  <c r="AW70" i="181" s="1"/>
  <c r="Y70" i="181"/>
  <c r="AV70" i="181" s="1"/>
  <c r="B70" i="181"/>
  <c r="AO69" i="181"/>
  <c r="AN69" i="181"/>
  <c r="AK69" i="181"/>
  <c r="AJ69" i="181"/>
  <c r="AI69" i="181"/>
  <c r="AE69" i="181"/>
  <c r="AZ69" i="181" s="1"/>
  <c r="AD69" i="181"/>
  <c r="AA69" i="181"/>
  <c r="AX69" i="181" s="1"/>
  <c r="Z69" i="181"/>
  <c r="AW69" i="181" s="1"/>
  <c r="Y69" i="181"/>
  <c r="B69" i="181"/>
  <c r="BD68" i="181"/>
  <c r="AO68" i="181"/>
  <c r="AN68" i="181"/>
  <c r="AK68" i="181"/>
  <c r="AJ68" i="181"/>
  <c r="AI68" i="181"/>
  <c r="AF68" i="181"/>
  <c r="BA68" i="181" s="1"/>
  <c r="AE68" i="181"/>
  <c r="AZ68" i="181" s="1"/>
  <c r="AD68" i="181"/>
  <c r="AA68" i="181"/>
  <c r="AX68" i="181" s="1"/>
  <c r="Z68" i="181"/>
  <c r="AW68" i="181"/>
  <c r="Y68" i="181"/>
  <c r="AV68" i="181" s="1"/>
  <c r="V68" i="181"/>
  <c r="AP68" i="181" s="1"/>
  <c r="B68" i="181"/>
  <c r="AO67" i="181"/>
  <c r="AN67" i="181"/>
  <c r="AK67" i="181"/>
  <c r="AJ67" i="181"/>
  <c r="AI67" i="181"/>
  <c r="AE67" i="181"/>
  <c r="AZ67" i="181" s="1"/>
  <c r="AD67" i="181"/>
  <c r="AY67" i="181" s="1"/>
  <c r="AA67" i="181"/>
  <c r="AX67" i="181" s="1"/>
  <c r="Z67" i="181"/>
  <c r="AW67" i="181" s="1"/>
  <c r="Y67" i="181"/>
  <c r="AV67" i="181" s="1"/>
  <c r="B67" i="181"/>
  <c r="BD66" i="181"/>
  <c r="AO66" i="181"/>
  <c r="AN66" i="181"/>
  <c r="AK66" i="181"/>
  <c r="AJ66" i="181"/>
  <c r="AI66" i="181"/>
  <c r="AE66" i="181"/>
  <c r="AZ66" i="181" s="1"/>
  <c r="AD66" i="181"/>
  <c r="AA66" i="181"/>
  <c r="AX66" i="181" s="1"/>
  <c r="Z66" i="181"/>
  <c r="AW66" i="181"/>
  <c r="Y66" i="181"/>
  <c r="AV66" i="181" s="1"/>
  <c r="AF66" i="181"/>
  <c r="B66" i="181"/>
  <c r="AO65" i="181"/>
  <c r="AQ65" i="181" s="1"/>
  <c r="AR65" i="181" s="1"/>
  <c r="AN65" i="181"/>
  <c r="AK65" i="181"/>
  <c r="AJ65" i="181"/>
  <c r="AI65" i="181"/>
  <c r="AE65" i="181"/>
  <c r="AD65" i="181"/>
  <c r="AY65" i="181" s="1"/>
  <c r="AA65" i="181"/>
  <c r="AX65" i="181"/>
  <c r="Z65" i="181"/>
  <c r="AW65" i="181" s="1"/>
  <c r="Y65" i="181"/>
  <c r="AV65" i="181" s="1"/>
  <c r="B65" i="181"/>
  <c r="BD64" i="181"/>
  <c r="AO64" i="181"/>
  <c r="AN64" i="181"/>
  <c r="AK64" i="181"/>
  <c r="AJ64" i="181"/>
  <c r="AI64" i="181"/>
  <c r="AF64" i="181"/>
  <c r="BA64" i="181"/>
  <c r="AE64" i="181"/>
  <c r="AZ64" i="181" s="1"/>
  <c r="AD64" i="181"/>
  <c r="AA64" i="181"/>
  <c r="AX64" i="181" s="1"/>
  <c r="Z64" i="181"/>
  <c r="AW64" i="181" s="1"/>
  <c r="Y64" i="181"/>
  <c r="AV64" i="181" s="1"/>
  <c r="V64" i="181"/>
  <c r="AP64" i="181" s="1"/>
  <c r="B64" i="181"/>
  <c r="AO63" i="181"/>
  <c r="AN63" i="181"/>
  <c r="AK63" i="181"/>
  <c r="AJ63" i="181"/>
  <c r="AI63" i="181"/>
  <c r="AE63" i="181"/>
  <c r="AZ63" i="181" s="1"/>
  <c r="AD63" i="181"/>
  <c r="AY63" i="181" s="1"/>
  <c r="AA63" i="181"/>
  <c r="AX63" i="181" s="1"/>
  <c r="Z63" i="181"/>
  <c r="AW63" i="181" s="1"/>
  <c r="Y63" i="181"/>
  <c r="AV63" i="181"/>
  <c r="B63" i="181"/>
  <c r="AO62" i="181"/>
  <c r="AN62" i="181"/>
  <c r="AK62" i="181"/>
  <c r="AJ62" i="181"/>
  <c r="AI62" i="181"/>
  <c r="AE62" i="181"/>
  <c r="AZ62" i="181" s="1"/>
  <c r="AD62" i="181"/>
  <c r="AA62" i="181"/>
  <c r="AX62" i="181" s="1"/>
  <c r="Z62" i="181"/>
  <c r="AW62" i="181" s="1"/>
  <c r="Y62" i="181"/>
  <c r="AV62" i="181" s="1"/>
  <c r="AF62" i="181"/>
  <c r="BA62" i="181"/>
  <c r="B62" i="181"/>
  <c r="AO61" i="181"/>
  <c r="AN61" i="181"/>
  <c r="AK61" i="181"/>
  <c r="AJ61" i="181"/>
  <c r="AI61" i="181"/>
  <c r="AE61" i="181"/>
  <c r="AD61" i="181"/>
  <c r="AA61" i="181"/>
  <c r="AX61" i="181" s="1"/>
  <c r="Z61" i="181"/>
  <c r="AW61" i="181" s="1"/>
  <c r="Y61" i="181"/>
  <c r="AV61" i="181" s="1"/>
  <c r="B61" i="181"/>
  <c r="BD60" i="181"/>
  <c r="AO60" i="181"/>
  <c r="AN60" i="181"/>
  <c r="AK60" i="181"/>
  <c r="AJ60" i="181"/>
  <c r="AI60" i="181"/>
  <c r="AF60" i="181"/>
  <c r="BA60" i="181" s="1"/>
  <c r="AE60" i="181"/>
  <c r="AZ60" i="181" s="1"/>
  <c r="AD60" i="181"/>
  <c r="AY60" i="181" s="1"/>
  <c r="AA60" i="181"/>
  <c r="AX60" i="181" s="1"/>
  <c r="Z60" i="181"/>
  <c r="AW60" i="181" s="1"/>
  <c r="Y60" i="181"/>
  <c r="AV60" i="181" s="1"/>
  <c r="V60" i="181"/>
  <c r="AP60" i="181" s="1"/>
  <c r="B60" i="181"/>
  <c r="AP59" i="181"/>
  <c r="AO59" i="181"/>
  <c r="AK59" i="181"/>
  <c r="AJ59" i="181"/>
  <c r="AI59" i="181"/>
  <c r="AF59" i="181"/>
  <c r="BA59" i="181" s="1"/>
  <c r="AE59" i="181"/>
  <c r="AZ59" i="181" s="1"/>
  <c r="AD59" i="181"/>
  <c r="AY59" i="181" s="1"/>
  <c r="AA59" i="181"/>
  <c r="AX59" i="181" s="1"/>
  <c r="Z59" i="181"/>
  <c r="AW59" i="181" s="1"/>
  <c r="Y59" i="181"/>
  <c r="AV59" i="181" s="1"/>
  <c r="V59" i="181"/>
  <c r="D21" i="103" s="1"/>
  <c r="B59" i="181"/>
  <c r="BD58" i="181"/>
  <c r="AO58" i="181"/>
  <c r="AN58" i="181"/>
  <c r="AK58" i="181"/>
  <c r="AJ58" i="181"/>
  <c r="AI58" i="181"/>
  <c r="AE58" i="181"/>
  <c r="AZ58" i="181" s="1"/>
  <c r="AD58" i="181"/>
  <c r="AA58" i="181"/>
  <c r="AX58" i="181" s="1"/>
  <c r="Z58" i="181"/>
  <c r="AW58" i="181"/>
  <c r="Y58" i="181"/>
  <c r="AV58" i="181" s="1"/>
  <c r="B58" i="181"/>
  <c r="AO57" i="181"/>
  <c r="AN57" i="181"/>
  <c r="AK57" i="181"/>
  <c r="AJ57" i="181"/>
  <c r="AI57" i="181"/>
  <c r="AE57" i="181"/>
  <c r="AZ57" i="181" s="1"/>
  <c r="AD57" i="181"/>
  <c r="AA57" i="181"/>
  <c r="Z57" i="181"/>
  <c r="AW57" i="181" s="1"/>
  <c r="Y57" i="181"/>
  <c r="B57" i="181"/>
  <c r="BD56" i="181"/>
  <c r="AO56" i="181"/>
  <c r="AN56" i="181"/>
  <c r="AK56" i="181"/>
  <c r="AJ56" i="181"/>
  <c r="AI56" i="181"/>
  <c r="AF56" i="181"/>
  <c r="BA56" i="181" s="1"/>
  <c r="AE56" i="181"/>
  <c r="AZ56" i="181" s="1"/>
  <c r="AD56" i="181"/>
  <c r="AA56" i="181"/>
  <c r="AX56" i="181" s="1"/>
  <c r="Z56" i="181"/>
  <c r="AW56" i="181" s="1"/>
  <c r="Y56" i="181"/>
  <c r="V56" i="181"/>
  <c r="AP56" i="181"/>
  <c r="B56" i="181"/>
  <c r="AP55" i="181"/>
  <c r="AO55" i="181"/>
  <c r="AK55" i="181"/>
  <c r="AJ55" i="181"/>
  <c r="AI55" i="181"/>
  <c r="AF55" i="181"/>
  <c r="BA55" i="181"/>
  <c r="AE55" i="181"/>
  <c r="AZ55" i="181" s="1"/>
  <c r="AA55" i="181"/>
  <c r="AX55" i="181" s="1"/>
  <c r="Z55" i="181"/>
  <c r="AW55" i="181"/>
  <c r="Y55" i="181"/>
  <c r="AV55" i="181" s="1"/>
  <c r="V55" i="181"/>
  <c r="B55" i="181"/>
  <c r="BD54" i="181"/>
  <c r="AK54" i="181"/>
  <c r="AJ54" i="181"/>
  <c r="AI54" i="181"/>
  <c r="AA54" i="181"/>
  <c r="AX54" i="181"/>
  <c r="Z54" i="181"/>
  <c r="AW54" i="181" s="1"/>
  <c r="Y54" i="181"/>
  <c r="AV54" i="181" s="1"/>
  <c r="V54" i="181"/>
  <c r="B54" i="181"/>
  <c r="AP53" i="181"/>
  <c r="AN53" i="181"/>
  <c r="AK53" i="181"/>
  <c r="AJ53" i="181"/>
  <c r="AI53" i="181"/>
  <c r="AF53" i="181"/>
  <c r="BA53" i="181"/>
  <c r="AE53" i="181"/>
  <c r="AZ53" i="181" s="1"/>
  <c r="AD53" i="181"/>
  <c r="AA53" i="181"/>
  <c r="AX53" i="181" s="1"/>
  <c r="Z53" i="181"/>
  <c r="AW53" i="181"/>
  <c r="Y53" i="181"/>
  <c r="AV53" i="181"/>
  <c r="V53" i="181"/>
  <c r="D52" i="103" s="1"/>
  <c r="BD53" i="181"/>
  <c r="B53" i="181"/>
  <c r="AP52" i="181"/>
  <c r="AO52" i="181"/>
  <c r="AK52" i="181"/>
  <c r="AJ52" i="181"/>
  <c r="AI52" i="181"/>
  <c r="AF52" i="181"/>
  <c r="BA52" i="181" s="1"/>
  <c r="AE52" i="181"/>
  <c r="AZ52" i="181" s="1"/>
  <c r="AD52" i="181"/>
  <c r="AA52" i="181"/>
  <c r="AX52" i="181" s="1"/>
  <c r="Z52" i="181"/>
  <c r="AW52" i="181" s="1"/>
  <c r="Y52" i="181"/>
  <c r="AV52" i="181" s="1"/>
  <c r="V52" i="181"/>
  <c r="D19" i="103" s="1"/>
  <c r="BD52" i="181"/>
  <c r="B52" i="181"/>
  <c r="AX51" i="181"/>
  <c r="AP51" i="181"/>
  <c r="AN51" i="181"/>
  <c r="AK51" i="181"/>
  <c r="AJ51" i="181"/>
  <c r="AI51" i="181"/>
  <c r="AF51" i="181"/>
  <c r="BA51" i="181" s="1"/>
  <c r="AE51" i="181"/>
  <c r="AZ51" i="181" s="1"/>
  <c r="AD51" i="181"/>
  <c r="AY51" i="181" s="1"/>
  <c r="AA51" i="181"/>
  <c r="Z51" i="181"/>
  <c r="AW51" i="181"/>
  <c r="Y51" i="181"/>
  <c r="AV51" i="181" s="1"/>
  <c r="V51" i="181"/>
  <c r="D51" i="103" s="1"/>
  <c r="B51" i="181"/>
  <c r="AK50" i="181"/>
  <c r="AJ50" i="181"/>
  <c r="AI50" i="181"/>
  <c r="AA50" i="181"/>
  <c r="AX50" i="181"/>
  <c r="Z50" i="181"/>
  <c r="AW50" i="181" s="1"/>
  <c r="Y50" i="181"/>
  <c r="AV50" i="181" s="1"/>
  <c r="B50" i="181"/>
  <c r="AP49" i="181"/>
  <c r="AO49" i="181"/>
  <c r="AK49" i="181"/>
  <c r="AJ49" i="181"/>
  <c r="AI49" i="181"/>
  <c r="AF49" i="181"/>
  <c r="BA49" i="181" s="1"/>
  <c r="AE49" i="181"/>
  <c r="AA49" i="181"/>
  <c r="AX49" i="181" s="1"/>
  <c r="Z49" i="181"/>
  <c r="AW49" i="181" s="1"/>
  <c r="Y49" i="181"/>
  <c r="AV49" i="181" s="1"/>
  <c r="B49" i="181"/>
  <c r="BD48" i="181"/>
  <c r="AX48" i="181"/>
  <c r="AK48" i="181"/>
  <c r="AJ48" i="181"/>
  <c r="AI48" i="181"/>
  <c r="AF48" i="181"/>
  <c r="BA48" i="181" s="1"/>
  <c r="AA48" i="181"/>
  <c r="Z48" i="181"/>
  <c r="AW48" i="181" s="1"/>
  <c r="Y48" i="181"/>
  <c r="V48" i="181"/>
  <c r="AP48" i="181" s="1"/>
  <c r="B48" i="181"/>
  <c r="BD47" i="181"/>
  <c r="AP47" i="181"/>
  <c r="AN47" i="181"/>
  <c r="AK47" i="181"/>
  <c r="AJ47" i="181"/>
  <c r="AI47" i="181"/>
  <c r="AF47" i="181"/>
  <c r="BA47" i="181" s="1"/>
  <c r="AE47" i="181"/>
  <c r="AZ47" i="181" s="1"/>
  <c r="AD47" i="181"/>
  <c r="AA47" i="181"/>
  <c r="AX47" i="181" s="1"/>
  <c r="Z47" i="181"/>
  <c r="AW47" i="181"/>
  <c r="Y47" i="181"/>
  <c r="AV47" i="181"/>
  <c r="V47" i="181"/>
  <c r="D50" i="103" s="1"/>
  <c r="B47" i="181"/>
  <c r="AP46" i="181"/>
  <c r="AO46" i="181"/>
  <c r="AK46" i="181"/>
  <c r="AJ46" i="181"/>
  <c r="AI46" i="181"/>
  <c r="AF46" i="181"/>
  <c r="BA46" i="181" s="1"/>
  <c r="AE46" i="181"/>
  <c r="AZ46" i="181" s="1"/>
  <c r="AA46" i="181"/>
  <c r="AX46" i="181"/>
  <c r="Z46" i="181"/>
  <c r="AW46" i="181"/>
  <c r="Y46" i="181"/>
  <c r="AV46" i="181" s="1"/>
  <c r="AD46" i="181"/>
  <c r="B46" i="181"/>
  <c r="AP45" i="181"/>
  <c r="AN45" i="181"/>
  <c r="AK45" i="181"/>
  <c r="AJ45" i="181"/>
  <c r="AI45" i="181"/>
  <c r="AF45" i="181"/>
  <c r="BA45" i="181" s="1"/>
  <c r="AD45" i="181"/>
  <c r="AA45" i="181"/>
  <c r="AX45" i="181" s="1"/>
  <c r="Z45" i="181"/>
  <c r="AW45" i="181" s="1"/>
  <c r="Y45" i="181"/>
  <c r="AV45" i="181" s="1"/>
  <c r="AE45" i="181"/>
  <c r="AZ45" i="181" s="1"/>
  <c r="B45" i="181"/>
  <c r="AP44" i="181"/>
  <c r="AO44" i="181"/>
  <c r="AK44" i="181"/>
  <c r="AJ44" i="181"/>
  <c r="AI44" i="181"/>
  <c r="AF44" i="181"/>
  <c r="BA44" i="181" s="1"/>
  <c r="AE44" i="181"/>
  <c r="AZ44" i="181" s="1"/>
  <c r="AA44" i="181"/>
  <c r="AX44" i="181"/>
  <c r="Z44" i="181"/>
  <c r="AW44" i="181" s="1"/>
  <c r="Y44" i="181"/>
  <c r="AV44" i="181" s="1"/>
  <c r="V44" i="181"/>
  <c r="D16" i="103" s="1"/>
  <c r="B44" i="181"/>
  <c r="AP43" i="181"/>
  <c r="AN43" i="181"/>
  <c r="AK43" i="181"/>
  <c r="AJ43" i="181"/>
  <c r="AI43" i="181"/>
  <c r="AF43" i="181"/>
  <c r="BA43" i="181" s="1"/>
  <c r="AD43" i="181"/>
  <c r="AY43" i="181" s="1"/>
  <c r="AA43" i="181"/>
  <c r="AX43" i="181" s="1"/>
  <c r="Z43" i="181"/>
  <c r="AW43" i="181" s="1"/>
  <c r="Y43" i="181"/>
  <c r="AV43" i="181"/>
  <c r="V43" i="181"/>
  <c r="D48" i="103" s="1"/>
  <c r="B43" i="181"/>
  <c r="AP42" i="181"/>
  <c r="AO42" i="181"/>
  <c r="AK42" i="181"/>
  <c r="AJ42" i="181"/>
  <c r="AI42" i="181"/>
  <c r="AF42" i="181"/>
  <c r="BA42" i="181" s="1"/>
  <c r="AE42" i="181"/>
  <c r="AZ42" i="181" s="1"/>
  <c r="AA42" i="181"/>
  <c r="AX42" i="181" s="1"/>
  <c r="Z42" i="181"/>
  <c r="AW42" i="181" s="1"/>
  <c r="Y42" i="181"/>
  <c r="AV42" i="181" s="1"/>
  <c r="AD42" i="181"/>
  <c r="AY42" i="181" s="1"/>
  <c r="B42" i="181"/>
  <c r="AO41" i="181"/>
  <c r="AN41" i="181"/>
  <c r="AK41" i="181"/>
  <c r="AJ41" i="181"/>
  <c r="AI41" i="181"/>
  <c r="AE41" i="181"/>
  <c r="AZ41" i="181" s="1"/>
  <c r="AD41" i="181"/>
  <c r="AY41" i="181" s="1"/>
  <c r="AA41" i="181"/>
  <c r="AX41" i="181"/>
  <c r="Z41" i="181"/>
  <c r="AW41" i="181" s="1"/>
  <c r="Y41" i="181"/>
  <c r="AV41" i="181" s="1"/>
  <c r="B41" i="181"/>
  <c r="AO40" i="181"/>
  <c r="AN40" i="181"/>
  <c r="AK40" i="181"/>
  <c r="AJ40" i="181"/>
  <c r="AI40" i="181"/>
  <c r="AE40" i="181"/>
  <c r="AZ40" i="181" s="1"/>
  <c r="AD40" i="181"/>
  <c r="AY40" i="181" s="1"/>
  <c r="AA40" i="181"/>
  <c r="Z40" i="181"/>
  <c r="Y40" i="181"/>
  <c r="AV40" i="181"/>
  <c r="B40" i="181"/>
  <c r="BD39" i="181"/>
  <c r="AO39" i="181"/>
  <c r="AN39" i="181"/>
  <c r="AK39" i="181"/>
  <c r="AJ39" i="181"/>
  <c r="AI39" i="181"/>
  <c r="AE39" i="181"/>
  <c r="AZ39" i="181" s="1"/>
  <c r="AD39" i="181"/>
  <c r="AY39" i="181" s="1"/>
  <c r="AA39" i="181"/>
  <c r="AX39" i="181"/>
  <c r="Z39" i="181"/>
  <c r="AW39" i="181" s="1"/>
  <c r="Y39" i="181"/>
  <c r="AV39" i="181" s="1"/>
  <c r="B39" i="181"/>
  <c r="BD38" i="181"/>
  <c r="AO38" i="181"/>
  <c r="AN38" i="181"/>
  <c r="AK38" i="181"/>
  <c r="AJ38" i="181"/>
  <c r="AI38" i="181"/>
  <c r="AF38" i="181"/>
  <c r="AE38" i="181"/>
  <c r="AZ38" i="181" s="1"/>
  <c r="AD38" i="181"/>
  <c r="AY38" i="181" s="1"/>
  <c r="AA38" i="181"/>
  <c r="AX38" i="181" s="1"/>
  <c r="Z38" i="181"/>
  <c r="AW38" i="181" s="1"/>
  <c r="Y38" i="181"/>
  <c r="V38" i="181"/>
  <c r="B38" i="181"/>
  <c r="BD37" i="181"/>
  <c r="AO37" i="181"/>
  <c r="AN37" i="181"/>
  <c r="AK37" i="181"/>
  <c r="AJ37" i="181"/>
  <c r="AI37" i="181"/>
  <c r="AE37" i="181"/>
  <c r="AZ37" i="181" s="1"/>
  <c r="AD37" i="181"/>
  <c r="AY37" i="181" s="1"/>
  <c r="AA37" i="181"/>
  <c r="AX37" i="181" s="1"/>
  <c r="Z37" i="181"/>
  <c r="AW37" i="181" s="1"/>
  <c r="Y37" i="181"/>
  <c r="AV37" i="181" s="1"/>
  <c r="V37" i="181"/>
  <c r="AP37" i="181" s="1"/>
  <c r="B37" i="181"/>
  <c r="AO36" i="181"/>
  <c r="AN36" i="181"/>
  <c r="AK36" i="181"/>
  <c r="AJ36" i="181"/>
  <c r="AI36" i="181"/>
  <c r="AE36" i="181"/>
  <c r="AD36" i="181"/>
  <c r="AY36" i="181" s="1"/>
  <c r="AA36" i="181"/>
  <c r="AX36" i="181" s="1"/>
  <c r="Z36" i="181"/>
  <c r="AW36" i="181" s="1"/>
  <c r="Y36" i="181"/>
  <c r="AV36" i="181" s="1"/>
  <c r="B36" i="181"/>
  <c r="AO35" i="181"/>
  <c r="AN35" i="181"/>
  <c r="AK35" i="181"/>
  <c r="AJ35" i="181"/>
  <c r="AI35" i="181"/>
  <c r="AE35" i="181"/>
  <c r="AD35" i="181"/>
  <c r="AY35" i="181" s="1"/>
  <c r="AA35" i="181"/>
  <c r="AX35" i="181" s="1"/>
  <c r="Z35" i="181"/>
  <c r="AW35" i="181" s="1"/>
  <c r="Y35" i="181"/>
  <c r="AV35" i="181" s="1"/>
  <c r="B35" i="181"/>
  <c r="AO34" i="181"/>
  <c r="AN34" i="181"/>
  <c r="AK34" i="181"/>
  <c r="AJ34" i="181"/>
  <c r="AI34" i="181"/>
  <c r="AF34" i="181"/>
  <c r="AE34" i="181"/>
  <c r="AZ34" i="181" s="1"/>
  <c r="AD34" i="181"/>
  <c r="AY34" i="181" s="1"/>
  <c r="AA34" i="181"/>
  <c r="AX34" i="181" s="1"/>
  <c r="Z34" i="181"/>
  <c r="AW34" i="181" s="1"/>
  <c r="Y34" i="181"/>
  <c r="AV34" i="181" s="1"/>
  <c r="V34" i="181"/>
  <c r="BD34" i="181"/>
  <c r="B34" i="181"/>
  <c r="AO33" i="181"/>
  <c r="AN33" i="181"/>
  <c r="AK33" i="181"/>
  <c r="AJ33" i="181"/>
  <c r="AI33" i="181"/>
  <c r="AE33" i="181"/>
  <c r="AZ33" i="181" s="1"/>
  <c r="AD33" i="181"/>
  <c r="AA33" i="181"/>
  <c r="AX33" i="181"/>
  <c r="Z33" i="181"/>
  <c r="AW33" i="181"/>
  <c r="Y33" i="181"/>
  <c r="AV33" i="181" s="1"/>
  <c r="B33" i="181"/>
  <c r="AO32" i="181"/>
  <c r="AN32" i="181"/>
  <c r="AK32" i="181"/>
  <c r="AJ32" i="181"/>
  <c r="AI32" i="181"/>
  <c r="AE32" i="181"/>
  <c r="AZ32" i="181" s="1"/>
  <c r="AD32" i="181"/>
  <c r="AA32" i="181"/>
  <c r="AX32" i="181" s="1"/>
  <c r="Z32" i="181"/>
  <c r="AW32" i="181"/>
  <c r="Y32" i="181"/>
  <c r="B32" i="181"/>
  <c r="BD31" i="181"/>
  <c r="AO31" i="181"/>
  <c r="AN31" i="181"/>
  <c r="AK31" i="181"/>
  <c r="AJ31" i="181"/>
  <c r="AI31" i="181"/>
  <c r="AE31" i="181"/>
  <c r="AZ31" i="181" s="1"/>
  <c r="AD31" i="181"/>
  <c r="AY31" i="181" s="1"/>
  <c r="AA31" i="181"/>
  <c r="AX31" i="181"/>
  <c r="Z31" i="181"/>
  <c r="AW31" i="181" s="1"/>
  <c r="Y31" i="181"/>
  <c r="AV31" i="181" s="1"/>
  <c r="B31" i="181"/>
  <c r="AK30" i="181"/>
  <c r="AJ30" i="181"/>
  <c r="AI30" i="181"/>
  <c r="AA30" i="181"/>
  <c r="AX30" i="181" s="1"/>
  <c r="Z30" i="181"/>
  <c r="AW30" i="181" s="1"/>
  <c r="Y30" i="181"/>
  <c r="AV30" i="181" s="1"/>
  <c r="AF30" i="181"/>
  <c r="BA30" i="181" s="1"/>
  <c r="B30" i="181"/>
  <c r="AV29" i="181"/>
  <c r="AP29" i="181"/>
  <c r="AN29" i="181"/>
  <c r="AK29" i="181"/>
  <c r="AJ29" i="181"/>
  <c r="AI29" i="181"/>
  <c r="AF29" i="181"/>
  <c r="BA29" i="181" s="1"/>
  <c r="AD29" i="181"/>
  <c r="AY29" i="181" s="1"/>
  <c r="AA29" i="181"/>
  <c r="AX29" i="181" s="1"/>
  <c r="Z29" i="181"/>
  <c r="AW29" i="181" s="1"/>
  <c r="Y29" i="181"/>
  <c r="V29" i="181"/>
  <c r="D46" i="103" s="1"/>
  <c r="B29" i="181"/>
  <c r="AP28" i="181"/>
  <c r="AO28" i="181"/>
  <c r="AK28" i="181"/>
  <c r="AJ28" i="181"/>
  <c r="AI28" i="181"/>
  <c r="AF28" i="181"/>
  <c r="BA28" i="181" s="1"/>
  <c r="AE28" i="181"/>
  <c r="AZ28" i="181" s="1"/>
  <c r="AD28" i="181"/>
  <c r="AA28" i="181"/>
  <c r="AX28" i="181" s="1"/>
  <c r="Z28" i="181"/>
  <c r="Y28" i="181"/>
  <c r="B28" i="181"/>
  <c r="BD27" i="181"/>
  <c r="AK27" i="181"/>
  <c r="AJ27" i="181"/>
  <c r="AI27" i="181"/>
  <c r="AA27" i="181"/>
  <c r="AX27" i="181"/>
  <c r="Z27" i="181"/>
  <c r="AW27" i="181"/>
  <c r="Y27" i="181"/>
  <c r="AV27" i="181" s="1"/>
  <c r="B27" i="181"/>
  <c r="AP26" i="181"/>
  <c r="AN26" i="181"/>
  <c r="AK26" i="181"/>
  <c r="AJ26" i="181"/>
  <c r="AI26" i="181"/>
  <c r="AF26" i="181"/>
  <c r="BA26" i="181" s="1"/>
  <c r="AD26" i="181"/>
  <c r="AY26" i="181" s="1"/>
  <c r="AA26" i="181"/>
  <c r="AX26" i="181" s="1"/>
  <c r="Z26" i="181"/>
  <c r="AW26" i="181" s="1"/>
  <c r="Y26" i="181"/>
  <c r="AV26" i="181" s="1"/>
  <c r="V26" i="181"/>
  <c r="D47" i="103" s="1"/>
  <c r="B26" i="181"/>
  <c r="AP25" i="181"/>
  <c r="AO25" i="181"/>
  <c r="AK25" i="181"/>
  <c r="AJ25" i="181"/>
  <c r="AI25" i="181"/>
  <c r="AF25" i="181"/>
  <c r="BA25" i="181"/>
  <c r="AE25" i="181"/>
  <c r="AZ25" i="181" s="1"/>
  <c r="AA25" i="181"/>
  <c r="AX25" i="181" s="1"/>
  <c r="Z25" i="181"/>
  <c r="AW25" i="181"/>
  <c r="Y25" i="181"/>
  <c r="AV25" i="181" s="1"/>
  <c r="B25" i="181"/>
  <c r="AK24" i="181"/>
  <c r="AJ24" i="181"/>
  <c r="AI24" i="181"/>
  <c r="AA24" i="181"/>
  <c r="AX24" i="181" s="1"/>
  <c r="Z24" i="181"/>
  <c r="AW24" i="181" s="1"/>
  <c r="Y24" i="181"/>
  <c r="AV24" i="181" s="1"/>
  <c r="B24" i="181"/>
  <c r="BD23" i="181"/>
  <c r="AP23" i="181"/>
  <c r="AN23" i="181"/>
  <c r="AK23" i="181"/>
  <c r="AJ23" i="181"/>
  <c r="AI23" i="181"/>
  <c r="AF23" i="181"/>
  <c r="BA23" i="181" s="1"/>
  <c r="AD23" i="181"/>
  <c r="AY23" i="181" s="1"/>
  <c r="AA23" i="181"/>
  <c r="Z23" i="181"/>
  <c r="AW23" i="181" s="1"/>
  <c r="Y23" i="181"/>
  <c r="AV23" i="181" s="1"/>
  <c r="B23" i="181"/>
  <c r="AP22" i="181"/>
  <c r="AO22" i="181"/>
  <c r="AK22" i="181"/>
  <c r="AJ22" i="181"/>
  <c r="AI22" i="181"/>
  <c r="AF22" i="181"/>
  <c r="BA22" i="181" s="1"/>
  <c r="AE22" i="181"/>
  <c r="AZ22" i="181" s="1"/>
  <c r="AA22" i="181"/>
  <c r="AX22" i="181" s="1"/>
  <c r="Z22" i="181"/>
  <c r="AW22" i="181" s="1"/>
  <c r="Y22" i="181"/>
  <c r="AV22" i="181" s="1"/>
  <c r="V22" i="181"/>
  <c r="B22" i="181"/>
  <c r="AO21" i="181"/>
  <c r="AN21" i="181"/>
  <c r="AK21" i="181"/>
  <c r="AJ21" i="181"/>
  <c r="AI21" i="181"/>
  <c r="AE21" i="181"/>
  <c r="AZ21" i="181" s="1"/>
  <c r="AD21" i="181"/>
  <c r="AA21" i="181"/>
  <c r="AX21" i="181" s="1"/>
  <c r="Z21" i="181"/>
  <c r="AW21" i="181" s="1"/>
  <c r="Y21" i="181"/>
  <c r="AV21" i="181" s="1"/>
  <c r="AF21" i="181"/>
  <c r="BA21" i="181" s="1"/>
  <c r="B21" i="181"/>
  <c r="AP20" i="181"/>
  <c r="AO20" i="181"/>
  <c r="AK20" i="181"/>
  <c r="AJ20" i="181"/>
  <c r="AI20" i="181"/>
  <c r="AF20" i="181"/>
  <c r="BA20" i="181"/>
  <c r="AE20" i="181"/>
  <c r="AZ20" i="181" s="1"/>
  <c r="AA20" i="181"/>
  <c r="AX20" i="181"/>
  <c r="Z20" i="181"/>
  <c r="AW20" i="181" s="1"/>
  <c r="Y20" i="181"/>
  <c r="AV20" i="181" s="1"/>
  <c r="AD20" i="181"/>
  <c r="B20" i="181"/>
  <c r="AO19" i="181"/>
  <c r="AN19" i="181"/>
  <c r="AK19" i="181"/>
  <c r="AJ19" i="181"/>
  <c r="AI19" i="181"/>
  <c r="AE19" i="181"/>
  <c r="AZ19" i="181" s="1"/>
  <c r="AD19" i="181"/>
  <c r="AY19" i="181" s="1"/>
  <c r="AA19" i="181"/>
  <c r="AX19" i="181" s="1"/>
  <c r="Z19" i="181"/>
  <c r="AW19" i="181" s="1"/>
  <c r="Y19" i="181"/>
  <c r="AV19" i="181" s="1"/>
  <c r="B19" i="181"/>
  <c r="AO18" i="181"/>
  <c r="AN18" i="181"/>
  <c r="AK18" i="181"/>
  <c r="AJ18" i="181"/>
  <c r="AI18" i="181"/>
  <c r="AE18" i="181"/>
  <c r="AZ18" i="181" s="1"/>
  <c r="AD18" i="181"/>
  <c r="AY18" i="181" s="1"/>
  <c r="AA18" i="181"/>
  <c r="AX18" i="181" s="1"/>
  <c r="Z18" i="181"/>
  <c r="AW18" i="181" s="1"/>
  <c r="Y18" i="181"/>
  <c r="AV18" i="181" s="1"/>
  <c r="AF18" i="181"/>
  <c r="B18" i="181"/>
  <c r="AO17" i="181"/>
  <c r="AN17" i="181"/>
  <c r="AK17" i="181"/>
  <c r="AJ17" i="181"/>
  <c r="AI17" i="181"/>
  <c r="AE17" i="181"/>
  <c r="AZ17" i="181" s="1"/>
  <c r="AD17" i="181"/>
  <c r="AY17" i="181" s="1"/>
  <c r="AA17" i="181"/>
  <c r="AX17" i="181"/>
  <c r="Z17" i="181"/>
  <c r="AW17" i="181" s="1"/>
  <c r="Y17" i="181"/>
  <c r="AV17" i="181" s="1"/>
  <c r="B17" i="181"/>
  <c r="AP16" i="181"/>
  <c r="AO16" i="181"/>
  <c r="AK16" i="181"/>
  <c r="AJ16" i="181"/>
  <c r="AI16" i="181"/>
  <c r="AF16" i="181"/>
  <c r="BA16" i="181" s="1"/>
  <c r="AE16" i="181"/>
  <c r="AZ16" i="181" s="1"/>
  <c r="AA16" i="181"/>
  <c r="AX16" i="181" s="1"/>
  <c r="Z16" i="181"/>
  <c r="AW16" i="181" s="1"/>
  <c r="Y16" i="181"/>
  <c r="AV16" i="181" s="1"/>
  <c r="AD16" i="181"/>
  <c r="B16" i="181"/>
  <c r="AP15" i="181"/>
  <c r="AO15" i="181"/>
  <c r="AK15" i="181"/>
  <c r="AJ15" i="181"/>
  <c r="AI15" i="181"/>
  <c r="AF15" i="181"/>
  <c r="BA15" i="181" s="1"/>
  <c r="AE15" i="181"/>
  <c r="AZ15" i="181" s="1"/>
  <c r="AA15" i="181"/>
  <c r="AX15" i="181" s="1"/>
  <c r="Z15" i="181"/>
  <c r="AW15" i="181" s="1"/>
  <c r="Y15" i="181"/>
  <c r="AV15" i="181" s="1"/>
  <c r="B15" i="181"/>
  <c r="AK14" i="181"/>
  <c r="AJ14" i="181"/>
  <c r="AI14" i="181"/>
  <c r="AA14" i="181"/>
  <c r="AX14" i="181" s="1"/>
  <c r="Z14" i="181"/>
  <c r="AW14" i="181" s="1"/>
  <c r="Y14" i="181"/>
  <c r="AV14" i="181"/>
  <c r="AF14" i="181"/>
  <c r="BA14" i="181" s="1"/>
  <c r="B14" i="181"/>
  <c r="AP13" i="181"/>
  <c r="AN13" i="181"/>
  <c r="AK13" i="181"/>
  <c r="AJ13" i="181"/>
  <c r="AI13" i="181"/>
  <c r="AF13" i="181"/>
  <c r="BA13" i="181" s="1"/>
  <c r="AD13" i="181"/>
  <c r="AY13" i="181" s="1"/>
  <c r="AA13" i="181"/>
  <c r="AX13" i="181" s="1"/>
  <c r="Z13" i="181"/>
  <c r="AW13" i="181" s="1"/>
  <c r="Y13" i="181"/>
  <c r="AV13" i="181"/>
  <c r="V13" i="181"/>
  <c r="D45" i="103" s="1"/>
  <c r="B13" i="181"/>
  <c r="AP12" i="181"/>
  <c r="AO12" i="181"/>
  <c r="AK12" i="181"/>
  <c r="AJ12" i="181"/>
  <c r="AI12" i="181"/>
  <c r="AF12" i="181"/>
  <c r="BA12" i="181" s="1"/>
  <c r="AE12" i="181"/>
  <c r="AZ12" i="181" s="1"/>
  <c r="AA12" i="181"/>
  <c r="AX12" i="181"/>
  <c r="Z12" i="181"/>
  <c r="AW12" i="181" s="1"/>
  <c r="Y12" i="181"/>
  <c r="AV12" i="181" s="1"/>
  <c r="AD12" i="181"/>
  <c r="B12" i="181"/>
  <c r="AK11" i="181"/>
  <c r="AJ11" i="181"/>
  <c r="AI11" i="181"/>
  <c r="AA11" i="181"/>
  <c r="AX11" i="181"/>
  <c r="Z11" i="181"/>
  <c r="AW11" i="181" s="1"/>
  <c r="Y11" i="181"/>
  <c r="B11" i="181"/>
  <c r="AP10" i="181"/>
  <c r="AN10" i="181"/>
  <c r="AK10" i="181"/>
  <c r="AJ10" i="181"/>
  <c r="AI10" i="181"/>
  <c r="AF10" i="181"/>
  <c r="BA10" i="181" s="1"/>
  <c r="AD10" i="181"/>
  <c r="AY10" i="181" s="1"/>
  <c r="AA10" i="181"/>
  <c r="AX10" i="181"/>
  <c r="Z10" i="181"/>
  <c r="AW10" i="181" s="1"/>
  <c r="Y10" i="181"/>
  <c r="AV10" i="181" s="1"/>
  <c r="V10" i="181"/>
  <c r="D44" i="103" s="1"/>
  <c r="B10" i="181"/>
  <c r="AP9" i="181"/>
  <c r="AO9" i="181"/>
  <c r="AK9" i="181"/>
  <c r="AJ9" i="181"/>
  <c r="AI9" i="181"/>
  <c r="AF9" i="181"/>
  <c r="BA9" i="181"/>
  <c r="AE9" i="181"/>
  <c r="AZ9" i="181" s="1"/>
  <c r="AA9" i="181"/>
  <c r="AX9" i="181" s="1"/>
  <c r="Z9" i="181"/>
  <c r="AW9" i="181" s="1"/>
  <c r="Y9" i="181"/>
  <c r="AV9" i="181" s="1"/>
  <c r="B9" i="181"/>
  <c r="AG340" i="181"/>
  <c r="AQ345" i="181"/>
  <c r="AG350" i="181"/>
  <c r="AQ355" i="181"/>
  <c r="AL372" i="181"/>
  <c r="AG387" i="181"/>
  <c r="AQ409" i="181"/>
  <c r="AQ451" i="181"/>
  <c r="AG455" i="181"/>
  <c r="AQ513" i="181"/>
  <c r="AQ518" i="181"/>
  <c r="AZ704" i="181"/>
  <c r="AG704" i="181"/>
  <c r="AL53" i="181"/>
  <c r="AM53" i="181" s="1"/>
  <c r="AG241" i="181"/>
  <c r="AV32" i="181"/>
  <c r="AB108" i="181"/>
  <c r="AL203" i="181"/>
  <c r="AB211" i="181"/>
  <c r="AC211" i="181" s="1"/>
  <c r="AQ232" i="181"/>
  <c r="AQ341" i="181"/>
  <c r="AG346" i="181"/>
  <c r="AG426" i="181"/>
  <c r="AQ445" i="181"/>
  <c r="AQ456" i="181"/>
  <c r="AQ463" i="181"/>
  <c r="AW781" i="181"/>
  <c r="AB781" i="181"/>
  <c r="AV56" i="181"/>
  <c r="AQ196" i="181"/>
  <c r="AQ250" i="181"/>
  <c r="AQ287" i="181"/>
  <c r="AQ301" i="181"/>
  <c r="AQ323" i="181"/>
  <c r="AQ351" i="181"/>
  <c r="BA352" i="181"/>
  <c r="AB362" i="181"/>
  <c r="AC362" i="181" s="1"/>
  <c r="AB379" i="181"/>
  <c r="AC379" i="181" s="1"/>
  <c r="AQ417" i="181"/>
  <c r="AQ458" i="181"/>
  <c r="AQ501" i="181"/>
  <c r="AW685" i="181"/>
  <c r="AB685" i="181"/>
  <c r="AC685" i="181" s="1"/>
  <c r="AB789" i="181"/>
  <c r="AX789" i="181"/>
  <c r="AQ262" i="181"/>
  <c r="AV107" i="181"/>
  <c r="AB139" i="181"/>
  <c r="AC139" i="181" s="1"/>
  <c r="AV171" i="181"/>
  <c r="AB212" i="181"/>
  <c r="AQ226" i="181"/>
  <c r="AQ234" i="181"/>
  <c r="AQ241" i="181"/>
  <c r="AQ242" i="181"/>
  <c r="AQ243" i="181"/>
  <c r="AQ278" i="181"/>
  <c r="AQ308" i="181"/>
  <c r="AQ327" i="181"/>
  <c r="AW630" i="181"/>
  <c r="AB630" i="181"/>
  <c r="AW684" i="181"/>
  <c r="AB684" i="181"/>
  <c r="AC684" i="181"/>
  <c r="AG747" i="181"/>
  <c r="AZ747" i="181"/>
  <c r="AY848" i="181"/>
  <c r="AG848" i="181"/>
  <c r="AG46" i="181"/>
  <c r="AQ156" i="181"/>
  <c r="AB195" i="181"/>
  <c r="AC195" i="181"/>
  <c r="AB198" i="181"/>
  <c r="AC198" i="181" s="1"/>
  <c r="AQ208" i="181"/>
  <c r="AG209" i="181"/>
  <c r="AQ222" i="181"/>
  <c r="AZ235" i="181"/>
  <c r="AQ337" i="181"/>
  <c r="AG385" i="181"/>
  <c r="AQ389" i="181"/>
  <c r="AQ393" i="181"/>
  <c r="AG400" i="181"/>
  <c r="AH400" i="181" s="1"/>
  <c r="AQ430" i="181"/>
  <c r="AG433" i="181"/>
  <c r="AQ440" i="181"/>
  <c r="AG479" i="181"/>
  <c r="AQ500" i="181"/>
  <c r="AQ503" i="181"/>
  <c r="AG506" i="181"/>
  <c r="AQ541" i="181"/>
  <c r="AQ568" i="181"/>
  <c r="AQ236" i="181"/>
  <c r="AQ178" i="181"/>
  <c r="AG287" i="181"/>
  <c r="AQ293" i="181"/>
  <c r="AQ319" i="181"/>
  <c r="AQ325" i="181"/>
  <c r="AQ329" i="181"/>
  <c r="AG332" i="181"/>
  <c r="AQ343" i="181"/>
  <c r="AQ361" i="181"/>
  <c r="AQ368" i="181"/>
  <c r="AB387" i="181"/>
  <c r="AC387" i="181" s="1"/>
  <c r="AQ404" i="181"/>
  <c r="AQ407" i="181"/>
  <c r="AQ410" i="181"/>
  <c r="AQ416" i="181"/>
  <c r="AB432" i="181"/>
  <c r="AC432" i="181"/>
  <c r="AI530" i="181"/>
  <c r="AL530" i="181" s="1"/>
  <c r="AM530" i="181" s="1"/>
  <c r="AW584" i="181"/>
  <c r="AB584" i="181"/>
  <c r="AI724" i="181"/>
  <c r="AL724" i="181" s="1"/>
  <c r="AB765" i="181"/>
  <c r="AC765" i="181" s="1"/>
  <c r="AV765" i="181"/>
  <c r="AB170" i="181"/>
  <c r="AB187" i="181"/>
  <c r="AC187" i="181" s="1"/>
  <c r="AV57" i="181"/>
  <c r="AQ116" i="181"/>
  <c r="AQ155" i="181"/>
  <c r="AQ172" i="181"/>
  <c r="AW195" i="181"/>
  <c r="AG226" i="181"/>
  <c r="AQ277" i="181"/>
  <c r="AG281" i="181"/>
  <c r="AB400" i="181"/>
  <c r="AC400" i="181" s="1"/>
  <c r="AG460" i="181"/>
  <c r="AG462" i="181"/>
  <c r="AG463" i="181"/>
  <c r="AY510" i="181"/>
  <c r="AG510" i="181"/>
  <c r="AQ523" i="181"/>
  <c r="AQ454" i="181"/>
  <c r="AQ498" i="181"/>
  <c r="AQ505" i="181"/>
  <c r="AG513" i="181"/>
  <c r="AG518" i="181"/>
  <c r="AG524" i="181"/>
  <c r="AQ526" i="181"/>
  <c r="AQ527" i="181"/>
  <c r="AQ536" i="181"/>
  <c r="AQ616" i="181"/>
  <c r="AB664" i="181"/>
  <c r="AQ677" i="181"/>
  <c r="AQ696" i="181"/>
  <c r="AG697" i="181"/>
  <c r="AB708" i="181"/>
  <c r="AB709" i="181"/>
  <c r="AG724" i="181"/>
  <c r="AG767" i="181"/>
  <c r="AQ772" i="181"/>
  <c r="AG776" i="181"/>
  <c r="AQ782" i="181"/>
  <c r="AG798" i="181"/>
  <c r="AB811" i="181"/>
  <c r="AQ848" i="181"/>
  <c r="AQ850" i="181"/>
  <c r="AY896" i="181"/>
  <c r="AQ937" i="181"/>
  <c r="AQ476" i="181"/>
  <c r="AQ507" i="181"/>
  <c r="AG508" i="181"/>
  <c r="AB514" i="181"/>
  <c r="AB522" i="181"/>
  <c r="AC522" i="181"/>
  <c r="AQ525" i="181"/>
  <c r="AQ535" i="181"/>
  <c r="AQ565" i="181"/>
  <c r="AQ634" i="181"/>
  <c r="AL725" i="181"/>
  <c r="AB741" i="181"/>
  <c r="AC741" i="181" s="1"/>
  <c r="AB752" i="181"/>
  <c r="AG788" i="181"/>
  <c r="AQ794" i="181"/>
  <c r="AB803" i="181"/>
  <c r="AC803" i="181" s="1"/>
  <c r="AQ805" i="181"/>
  <c r="AL821" i="181"/>
  <c r="AQ856" i="181"/>
  <c r="AL1131" i="181"/>
  <c r="AP1131" i="181"/>
  <c r="AQ497" i="181"/>
  <c r="AQ511" i="181"/>
  <c r="AB565" i="181"/>
  <c r="AG626" i="181"/>
  <c r="AG645" i="181"/>
  <c r="AQ697" i="181"/>
  <c r="AL720" i="181"/>
  <c r="AQ763" i="181"/>
  <c r="AB764" i="181"/>
  <c r="AQ779" i="181"/>
  <c r="AQ784" i="181"/>
  <c r="AG796" i="181"/>
  <c r="AQ804" i="181"/>
  <c r="AQ821" i="181"/>
  <c r="AQ925" i="181"/>
  <c r="AG977" i="181"/>
  <c r="AQ549" i="181"/>
  <c r="AG695" i="181"/>
  <c r="AG699" i="181"/>
  <c r="AQ751" i="181"/>
  <c r="AG771" i="181"/>
  <c r="AQ790" i="181"/>
  <c r="AQ816" i="181"/>
  <c r="AQ884" i="181"/>
  <c r="AQ886" i="181"/>
  <c r="AV1059" i="181"/>
  <c r="AB1059" i="181"/>
  <c r="AC1059" i="181" s="1"/>
  <c r="AG459" i="181"/>
  <c r="AQ475" i="181"/>
  <c r="AQ504" i="181"/>
  <c r="AQ510" i="181"/>
  <c r="AQ521" i="181"/>
  <c r="AQ524" i="181"/>
  <c r="AG532" i="181"/>
  <c r="AL549" i="181"/>
  <c r="AB564" i="181"/>
  <c r="AC564" i="181" s="1"/>
  <c r="AV565" i="181"/>
  <c r="AB595" i="181"/>
  <c r="AG599" i="181"/>
  <c r="AB650" i="181"/>
  <c r="AQ653" i="181"/>
  <c r="AQ669" i="181"/>
  <c r="AG698" i="181"/>
  <c r="AY699" i="181"/>
  <c r="AQ701" i="181"/>
  <c r="AB748" i="181"/>
  <c r="AB749" i="181"/>
  <c r="AX749" i="181"/>
  <c r="AB799" i="181"/>
  <c r="AC799" i="181" s="1"/>
  <c r="AQ799" i="181"/>
  <c r="AQ900" i="181"/>
  <c r="AQ904" i="181"/>
  <c r="AG1036" i="181"/>
  <c r="AY1036" i="181"/>
  <c r="AL1149" i="181"/>
  <c r="AP1149" i="181"/>
  <c r="AN562" i="181"/>
  <c r="AG563" i="181"/>
  <c r="AL616" i="181"/>
  <c r="AM616" i="181"/>
  <c r="AQ619" i="181"/>
  <c r="AL732" i="181"/>
  <c r="AQ789" i="181"/>
  <c r="AQ853" i="181"/>
  <c r="AG897" i="181"/>
  <c r="AY918" i="181"/>
  <c r="AG919" i="181"/>
  <c r="AX1135" i="181"/>
  <c r="AB1135" i="181"/>
  <c r="AC1135" i="181" s="1"/>
  <c r="AV1538" i="181"/>
  <c r="AB1538" i="181"/>
  <c r="AY1634" i="181"/>
  <c r="AW1657" i="181"/>
  <c r="AB1657" i="181"/>
  <c r="AC1657" i="181" s="1"/>
  <c r="AQ1024" i="181"/>
  <c r="AL1139" i="181"/>
  <c r="AQ1158" i="181"/>
  <c r="AQ1166" i="181"/>
  <c r="AQ1173" i="181"/>
  <c r="AQ1204" i="181"/>
  <c r="AB1218" i="181"/>
  <c r="AQ1246" i="181"/>
  <c r="AQ1267" i="181"/>
  <c r="AQ1313" i="181"/>
  <c r="AL1318" i="181"/>
  <c r="AM1318" i="181" s="1"/>
  <c r="AQ1364" i="181"/>
  <c r="AB1378" i="181"/>
  <c r="AV1378" i="181"/>
  <c r="AL1608" i="181"/>
  <c r="AQ826" i="181"/>
  <c r="AQ854" i="181"/>
  <c r="AB855" i="181"/>
  <c r="AC855" i="181" s="1"/>
  <c r="AG868" i="181"/>
  <c r="AY868" i="181"/>
  <c r="AQ930" i="181"/>
  <c r="AQ1021" i="181"/>
  <c r="AQ1026" i="181"/>
  <c r="AG1085" i="181"/>
  <c r="AQ1096" i="181"/>
  <c r="AB1117" i="181"/>
  <c r="AC1117" i="181" s="1"/>
  <c r="AL1132" i="181"/>
  <c r="AB1147" i="181"/>
  <c r="AC1147" i="181" s="1"/>
  <c r="AB1151" i="181"/>
  <c r="AC1151" i="181" s="1"/>
  <c r="AQ1151" i="181"/>
  <c r="AQ1200" i="181"/>
  <c r="AB1254" i="181"/>
  <c r="AQ1295" i="181"/>
  <c r="AQ1298" i="181"/>
  <c r="AQ1330" i="181"/>
  <c r="AG1368" i="181"/>
  <c r="AY1368" i="181"/>
  <c r="AQ1377" i="181"/>
  <c r="AQ1420" i="181"/>
  <c r="AB865" i="181"/>
  <c r="AC865" i="181" s="1"/>
  <c r="AQ866" i="181"/>
  <c r="AQ870" i="181"/>
  <c r="AQ875" i="181"/>
  <c r="AQ880" i="181"/>
  <c r="AG886" i="181"/>
  <c r="AB898" i="181"/>
  <c r="AC898" i="181" s="1"/>
  <c r="AQ929" i="181"/>
  <c r="AQ999" i="181"/>
  <c r="AQ1042" i="181"/>
  <c r="AG1043" i="181"/>
  <c r="AQ1087" i="181"/>
  <c r="AB1119" i="181"/>
  <c r="AC1119" i="181" s="1"/>
  <c r="AQ1178" i="181"/>
  <c r="AG1212" i="181"/>
  <c r="AQ1228" i="181"/>
  <c r="AQ1248" i="181"/>
  <c r="AG1271" i="181"/>
  <c r="AY1271" i="181"/>
  <c r="AQ1785" i="181"/>
  <c r="AZ1000" i="181"/>
  <c r="AB1058" i="181"/>
  <c r="AG1111" i="181"/>
  <c r="AB1138" i="181"/>
  <c r="AG851" i="181"/>
  <c r="AQ860" i="181"/>
  <c r="AQ896" i="181"/>
  <c r="AG970" i="181"/>
  <c r="AQ972" i="181"/>
  <c r="AQ977" i="181"/>
  <c r="AG992" i="181"/>
  <c r="AQ997" i="181"/>
  <c r="AQ1025" i="181"/>
  <c r="AQ1033" i="181"/>
  <c r="AQ1037" i="181"/>
  <c r="AG1053" i="181"/>
  <c r="AB1106" i="181"/>
  <c r="AQ1116" i="181"/>
  <c r="AL1127" i="181"/>
  <c r="AQ1156" i="181"/>
  <c r="AQ1201" i="181"/>
  <c r="AQ1224" i="181"/>
  <c r="AQ1227" i="181"/>
  <c r="AB1240" i="181"/>
  <c r="AB1242" i="181"/>
  <c r="AG1248" i="181"/>
  <c r="AH1248" i="181" s="1"/>
  <c r="AZ1267" i="181"/>
  <c r="AY1432" i="181"/>
  <c r="AG1432" i="181"/>
  <c r="AG908" i="181"/>
  <c r="AZ908" i="181"/>
  <c r="AQ932" i="181"/>
  <c r="AG934" i="181"/>
  <c r="AQ993" i="181"/>
  <c r="AB997" i="181"/>
  <c r="AB998" i="181"/>
  <c r="AC998" i="181" s="1"/>
  <c r="AG1009" i="181"/>
  <c r="AQ1036" i="181"/>
  <c r="AQ1041" i="181"/>
  <c r="AL1051" i="181"/>
  <c r="AQ1052" i="181"/>
  <c r="AG1062" i="181"/>
  <c r="AV1065" i="181"/>
  <c r="AB1065" i="181"/>
  <c r="AQ1075" i="181"/>
  <c r="AB1132" i="181"/>
  <c r="AL1147" i="181"/>
  <c r="AG1163" i="181"/>
  <c r="AQ1171" i="181"/>
  <c r="AQ1174" i="181"/>
  <c r="AQ1193" i="181"/>
  <c r="AQ1213" i="181"/>
  <c r="AG1225" i="181"/>
  <c r="AB1286" i="181"/>
  <c r="AQ1302" i="181"/>
  <c r="AG1303" i="181"/>
  <c r="AQ1327" i="181"/>
  <c r="AG1328" i="181"/>
  <c r="AQ987" i="181"/>
  <c r="AQ1030" i="181"/>
  <c r="AL1059" i="181"/>
  <c r="AQ1143" i="181"/>
  <c r="AL1151" i="181"/>
  <c r="AQ1161" i="181"/>
  <c r="AG1167" i="181"/>
  <c r="AY1167" i="181"/>
  <c r="AQ1185" i="181"/>
  <c r="AG1190" i="181"/>
  <c r="AB1215" i="181"/>
  <c r="AG1228" i="181"/>
  <c r="AQ1263" i="181"/>
  <c r="AG1294" i="181"/>
  <c r="AQ1365" i="181"/>
  <c r="AQ1311" i="181"/>
  <c r="AQ1368" i="181"/>
  <c r="AQ1378" i="181"/>
  <c r="AG1406" i="181"/>
  <c r="AQ1429" i="181"/>
  <c r="AQ1451" i="181"/>
  <c r="AG1590" i="181"/>
  <c r="AB1598" i="181"/>
  <c r="AC1598" i="181" s="1"/>
  <c r="AG1609" i="181"/>
  <c r="AQ1740" i="181"/>
  <c r="AL1761" i="181"/>
  <c r="AM1761" i="181" s="1"/>
  <c r="AG1813" i="181"/>
  <c r="AQ1569" i="181"/>
  <c r="AB1627" i="181"/>
  <c r="AG1653" i="181"/>
  <c r="AB1340" i="181"/>
  <c r="AQ1406" i="181"/>
  <c r="AQ1409" i="181"/>
  <c r="AQ1416" i="181"/>
  <c r="AQ1426" i="181"/>
  <c r="AQ1450" i="181"/>
  <c r="AQ1464" i="181"/>
  <c r="AQ1494" i="181"/>
  <c r="AQ1518" i="181"/>
  <c r="AQ1524" i="181"/>
  <c r="AG1548" i="181"/>
  <c r="AQ1590" i="181"/>
  <c r="AG1610" i="181"/>
  <c r="AX1627" i="181"/>
  <c r="AQ1632" i="181"/>
  <c r="AB1700" i="181"/>
  <c r="AC1700" i="181" s="1"/>
  <c r="AQ1704" i="181"/>
  <c r="AL1719" i="181"/>
  <c r="AQ41" i="181"/>
  <c r="AB1495" i="181"/>
  <c r="AC1495" i="181" s="1"/>
  <c r="AZ1716" i="181"/>
  <c r="AQ1305" i="181"/>
  <c r="AQ1309" i="181"/>
  <c r="AQ1326" i="181"/>
  <c r="AQ1351" i="181"/>
  <c r="AQ1390" i="181"/>
  <c r="AQ1430" i="181"/>
  <c r="AQ1443" i="181"/>
  <c r="AL1485" i="181"/>
  <c r="AG1488" i="181"/>
  <c r="AY1488" i="181"/>
  <c r="AQ1531" i="181"/>
  <c r="AG1567" i="181"/>
  <c r="AG1569" i="181"/>
  <c r="AQ1611" i="181"/>
  <c r="AR1611" i="181" s="1"/>
  <c r="AG1752" i="181"/>
  <c r="AB1797" i="181"/>
  <c r="AC1797" i="181" s="1"/>
  <c r="AB1333" i="181"/>
  <c r="AC1333" i="181"/>
  <c r="AG1363" i="181"/>
  <c r="AV1598" i="181"/>
  <c r="AB1677" i="181"/>
  <c r="AQ1703" i="181"/>
  <c r="AL1365" i="181"/>
  <c r="AM1365" i="181" s="1"/>
  <c r="AQ1381" i="181"/>
  <c r="AQ1405" i="181"/>
  <c r="AQ1408" i="181"/>
  <c r="AQ1410" i="181"/>
  <c r="AQ1417" i="181"/>
  <c r="AQ1454" i="181"/>
  <c r="AG1536" i="181"/>
  <c r="AQ1548" i="181"/>
  <c r="AQ1654" i="181"/>
  <c r="AG1655" i="181"/>
  <c r="AQ1692" i="181"/>
  <c r="AG1750" i="181"/>
  <c r="BD537" i="181"/>
  <c r="V537" i="181"/>
  <c r="AI537" i="181"/>
  <c r="Y537" i="181"/>
  <c r="AV537" i="181" s="1"/>
  <c r="V665" i="181"/>
  <c r="AP665" i="181" s="1"/>
  <c r="BD665" i="181"/>
  <c r="AF665" i="181"/>
  <c r="BA665" i="181" s="1"/>
  <c r="AB665" i="181"/>
  <c r="AC665" i="181" s="1"/>
  <c r="Y729" i="181"/>
  <c r="AV729" i="181" s="1"/>
  <c r="V729" i="181"/>
  <c r="BD729" i="181"/>
  <c r="BD785" i="181"/>
  <c r="AB785" i="181"/>
  <c r="AC785" i="181" s="1"/>
  <c r="AF785" i="181"/>
  <c r="V785" i="181"/>
  <c r="BD857" i="181"/>
  <c r="V857" i="181"/>
  <c r="AF857" i="181"/>
  <c r="BD921" i="181"/>
  <c r="Y921" i="181"/>
  <c r="AV921" i="181" s="1"/>
  <c r="BD1161" i="181"/>
  <c r="V1161" i="181"/>
  <c r="AA1161" i="181"/>
  <c r="AX1161" i="181" s="1"/>
  <c r="Z1321" i="181"/>
  <c r="AW1321" i="181" s="1"/>
  <c r="BD1321" i="181"/>
  <c r="AB36" i="181"/>
  <c r="AB31" i="181"/>
  <c r="AX40" i="181"/>
  <c r="AV74" i="181"/>
  <c r="AB74" i="181"/>
  <c r="AC74" i="181" s="1"/>
  <c r="AV79" i="181"/>
  <c r="AB79" i="181"/>
  <c r="AC79" i="181" s="1"/>
  <c r="AW100" i="181"/>
  <c r="AB100" i="181"/>
  <c r="V105" i="181"/>
  <c r="BA231" i="181"/>
  <c r="AG231" i="181"/>
  <c r="AY265" i="181"/>
  <c r="AG265" i="181"/>
  <c r="BA282" i="181"/>
  <c r="BA311" i="181"/>
  <c r="AB334" i="181"/>
  <c r="AC334" i="181"/>
  <c r="AW350" i="181"/>
  <c r="AB350" i="181"/>
  <c r="AC350" i="181" s="1"/>
  <c r="AW526" i="181"/>
  <c r="AY109" i="181"/>
  <c r="AW346" i="181"/>
  <c r="AB346" i="181"/>
  <c r="AC346" i="181"/>
  <c r="AV375" i="181"/>
  <c r="AB375" i="181"/>
  <c r="AC375" i="181"/>
  <c r="Y193" i="181"/>
  <c r="AV193" i="181" s="1"/>
  <c r="V193" i="181"/>
  <c r="Y385" i="181"/>
  <c r="AV385" i="181" s="1"/>
  <c r="BD385" i="181"/>
  <c r="BD505" i="181"/>
  <c r="AA505" i="181"/>
  <c r="AX505" i="181" s="1"/>
  <c r="AB561" i="181"/>
  <c r="BD561" i="181"/>
  <c r="V561" i="181"/>
  <c r="AN561" i="181" s="1"/>
  <c r="AQ561" i="181" s="1"/>
  <c r="AD561" i="181"/>
  <c r="AG561" i="181" s="1"/>
  <c r="AB753" i="181"/>
  <c r="AC753" i="181" s="1"/>
  <c r="AD753" i="181"/>
  <c r="V817" i="181"/>
  <c r="BD817" i="181"/>
  <c r="Y817" i="181"/>
  <c r="AV817" i="181" s="1"/>
  <c r="Y881" i="181"/>
  <c r="AV881" i="181" s="1"/>
  <c r="Y1009" i="181"/>
  <c r="AV1009" i="181" s="1"/>
  <c r="BD1009" i="181"/>
  <c r="V1009" i="181"/>
  <c r="BD1137" i="181"/>
  <c r="V1137" i="181"/>
  <c r="AD1137" i="181"/>
  <c r="AA1209" i="181"/>
  <c r="AX1209" i="181" s="1"/>
  <c r="V1209" i="181"/>
  <c r="AK1209" i="181" s="1"/>
  <c r="AV85" i="181"/>
  <c r="AB85" i="181"/>
  <c r="Y201" i="181"/>
  <c r="AB201" i="181" s="1"/>
  <c r="AC201" i="181" s="1"/>
  <c r="V201" i="181"/>
  <c r="AI201" i="181" s="1"/>
  <c r="V393" i="181"/>
  <c r="AI393" i="181" s="1"/>
  <c r="AL393" i="181" s="1"/>
  <c r="AR393" i="181" s="1"/>
  <c r="BD393" i="181"/>
  <c r="Y393" i="181"/>
  <c r="AV393" i="181" s="1"/>
  <c r="AA521" i="181"/>
  <c r="AX521" i="181"/>
  <c r="BD521" i="181"/>
  <c r="AF577" i="181"/>
  <c r="BA577" i="181" s="1"/>
  <c r="BD577" i="181"/>
  <c r="V577" i="181"/>
  <c r="AB577" i="181"/>
  <c r="AC577" i="181" s="1"/>
  <c r="Y633" i="181"/>
  <c r="AV633" i="181" s="1"/>
  <c r="BD633" i="181"/>
  <c r="Y697" i="181"/>
  <c r="AV697" i="181" s="1"/>
  <c r="V697" i="181"/>
  <c r="BD697" i="181"/>
  <c r="BD761" i="181"/>
  <c r="AB761" i="181"/>
  <c r="AC761" i="181" s="1"/>
  <c r="BD825" i="181"/>
  <c r="V825" i="181"/>
  <c r="Y825" i="181"/>
  <c r="AV825" i="181" s="1"/>
  <c r="Y889" i="181"/>
  <c r="AV889" i="181" s="1"/>
  <c r="V889" i="181"/>
  <c r="AA1017" i="181"/>
  <c r="AX1017" i="181" s="1"/>
  <c r="V1017" i="181"/>
  <c r="BD1017" i="181"/>
  <c r="V1145" i="181"/>
  <c r="AP1145" i="181"/>
  <c r="AF1145" i="181"/>
  <c r="BA1145" i="181" s="1"/>
  <c r="BD1145" i="181"/>
  <c r="AV28" i="181"/>
  <c r="AG34" i="181"/>
  <c r="AB43" i="181"/>
  <c r="AB52" i="181"/>
  <c r="AB60" i="181"/>
  <c r="AC60" i="181" s="1"/>
  <c r="AD73" i="181"/>
  <c r="Y121" i="181"/>
  <c r="AV203" i="181"/>
  <c r="AB203" i="181"/>
  <c r="AC203" i="181" s="1"/>
  <c r="AY318" i="181"/>
  <c r="AG318" i="181"/>
  <c r="BA324" i="181"/>
  <c r="AY362" i="181"/>
  <c r="AG362" i="181"/>
  <c r="AH362" i="181" s="1"/>
  <c r="AX366" i="181"/>
  <c r="AB366" i="181"/>
  <c r="AC366" i="181" s="1"/>
  <c r="AB383" i="181"/>
  <c r="AC383" i="181" s="1"/>
  <c r="AG391" i="181"/>
  <c r="AY391" i="181"/>
  <c r="AW150" i="181"/>
  <c r="AB150" i="181"/>
  <c r="AC150" i="181"/>
  <c r="Y161" i="181"/>
  <c r="AV161" i="181" s="1"/>
  <c r="BD161" i="181"/>
  <c r="V417" i="181"/>
  <c r="AI417" i="181"/>
  <c r="Y417" i="181"/>
  <c r="AV417" i="181" s="1"/>
  <c r="BD417" i="181"/>
  <c r="V545" i="181"/>
  <c r="AD545" i="181"/>
  <c r="AY545" i="181" s="1"/>
  <c r="BD545" i="181"/>
  <c r="AB585" i="181"/>
  <c r="AC585" i="181"/>
  <c r="V585" i="181"/>
  <c r="AF585" i="181"/>
  <c r="BA585" i="181" s="1"/>
  <c r="BD585" i="181"/>
  <c r="AB641" i="181"/>
  <c r="AC641" i="181" s="1"/>
  <c r="V641" i="181"/>
  <c r="AP641" i="181"/>
  <c r="AQ641" i="181" s="1"/>
  <c r="BD641" i="181"/>
  <c r="AF641" i="181"/>
  <c r="BA641" i="181" s="1"/>
  <c r="AB705" i="181"/>
  <c r="AC705" i="181" s="1"/>
  <c r="BD705" i="181"/>
  <c r="AF705" i="181"/>
  <c r="BA705" i="181"/>
  <c r="V705" i="181"/>
  <c r="Y769" i="181"/>
  <c r="AV769" i="181"/>
  <c r="BD769" i="181"/>
  <c r="BD833" i="181"/>
  <c r="V833" i="181"/>
  <c r="AI833" i="181" s="1"/>
  <c r="V897" i="181"/>
  <c r="BD897" i="181"/>
  <c r="BD1097" i="181"/>
  <c r="V1097" i="181"/>
  <c r="AD1097" i="181"/>
  <c r="BD1177" i="181"/>
  <c r="V1177" i="181"/>
  <c r="AK1177" i="181" s="1"/>
  <c r="AA1177" i="181"/>
  <c r="AX1177" i="181" s="1"/>
  <c r="AB15" i="181"/>
  <c r="AB48" i="181"/>
  <c r="AC48" i="181" s="1"/>
  <c r="AB64" i="181"/>
  <c r="AC64" i="181"/>
  <c r="AB72" i="181"/>
  <c r="AC72" i="181"/>
  <c r="BA80" i="181"/>
  <c r="Y129" i="181"/>
  <c r="AV190" i="181"/>
  <c r="AB190" i="181"/>
  <c r="AC190" i="181" s="1"/>
  <c r="AG205" i="181"/>
  <c r="AY205" i="181"/>
  <c r="AY250" i="181"/>
  <c r="AG250" i="181"/>
  <c r="AV290" i="181"/>
  <c r="AB290" i="181"/>
  <c r="AC290" i="181" s="1"/>
  <c r="AW342" i="181"/>
  <c r="AB342" i="181"/>
  <c r="AC342" i="181" s="1"/>
  <c r="AV358" i="181"/>
  <c r="AB358" i="181"/>
  <c r="AC358" i="181" s="1"/>
  <c r="AW213" i="181"/>
  <c r="AB213" i="181"/>
  <c r="AC213" i="181" s="1"/>
  <c r="Y177" i="181"/>
  <c r="AV177" i="181" s="1"/>
  <c r="V177" i="181"/>
  <c r="BD313" i="181"/>
  <c r="Y313" i="181"/>
  <c r="AV313" i="181" s="1"/>
  <c r="Y377" i="181"/>
  <c r="AV377" i="181" s="1"/>
  <c r="V377" i="181"/>
  <c r="AI377" i="181" s="1"/>
  <c r="AL377" i="181" s="1"/>
  <c r="BD377" i="181"/>
  <c r="BD513" i="181"/>
  <c r="AA513" i="181"/>
  <c r="AX513" i="181" s="1"/>
  <c r="BD569" i="181"/>
  <c r="AB569" i="181"/>
  <c r="AC569" i="181"/>
  <c r="AF569" i="181"/>
  <c r="BA569" i="181" s="1"/>
  <c r="V569" i="181"/>
  <c r="V673" i="181"/>
  <c r="AP673" i="181" s="1"/>
  <c r="AB673" i="181"/>
  <c r="AC673" i="181" s="1"/>
  <c r="BD673" i="181"/>
  <c r="AF673" i="181"/>
  <c r="BA673" i="181"/>
  <c r="Y993" i="181"/>
  <c r="AV993" i="181" s="1"/>
  <c r="BD993" i="181"/>
  <c r="V993" i="181"/>
  <c r="AI993" i="181" s="1"/>
  <c r="AF1121" i="181"/>
  <c r="BA1121" i="181" s="1"/>
  <c r="BD1121" i="181"/>
  <c r="V1121" i="181"/>
  <c r="AB1265" i="181"/>
  <c r="AC1265" i="181" s="1"/>
  <c r="BD1265" i="181"/>
  <c r="V1281" i="181"/>
  <c r="D31" i="103" s="1"/>
  <c r="AD1281" i="181"/>
  <c r="AB27" i="181"/>
  <c r="AB58" i="181"/>
  <c r="AC58" i="181" s="1"/>
  <c r="AB63" i="181"/>
  <c r="AW112" i="181"/>
  <c r="AB112" i="181"/>
  <c r="BA236" i="181"/>
  <c r="AY243" i="181"/>
  <c r="AG243" i="181"/>
  <c r="AB338" i="181"/>
  <c r="AC338" i="181" s="1"/>
  <c r="BD297" i="181"/>
  <c r="Y297" i="181"/>
  <c r="AV297" i="181" s="1"/>
  <c r="BD489" i="181"/>
  <c r="Y489" i="181"/>
  <c r="AV489" i="181" s="1"/>
  <c r="BD553" i="181"/>
  <c r="V553" i="181"/>
  <c r="AD553" i="181"/>
  <c r="AY553" i="181" s="1"/>
  <c r="AB553" i="181"/>
  <c r="AC553" i="181" s="1"/>
  <c r="V681" i="181"/>
  <c r="AP681" i="181"/>
  <c r="BD681" i="181"/>
  <c r="AF681" i="181"/>
  <c r="BA681" i="181" s="1"/>
  <c r="AF809" i="181"/>
  <c r="BA809" i="181" s="1"/>
  <c r="V809" i="181"/>
  <c r="Y873" i="181"/>
  <c r="AV873" i="181"/>
  <c r="BD937" i="181"/>
  <c r="Y937" i="181"/>
  <c r="AV937" i="181" s="1"/>
  <c r="AF1001" i="181"/>
  <c r="BA1001" i="181" s="1"/>
  <c r="AB1001" i="181"/>
  <c r="AC1001" i="181" s="1"/>
  <c r="V1001" i="181"/>
  <c r="AP1001" i="181" s="1"/>
  <c r="BD1001" i="181"/>
  <c r="AD1129" i="181"/>
  <c r="BD1129" i="181"/>
  <c r="V1129" i="181"/>
  <c r="AF1169" i="181"/>
  <c r="BA1169" i="181" s="1"/>
  <c r="BD1169" i="181"/>
  <c r="Z1305" i="181"/>
  <c r="AW1305" i="181" s="1"/>
  <c r="V1305" i="181"/>
  <c r="AJ1305" i="181" s="1"/>
  <c r="BD1305" i="181"/>
  <c r="AL47" i="181"/>
  <c r="AM47" i="181" s="1"/>
  <c r="AL51" i="181"/>
  <c r="AM51" i="181" s="1"/>
  <c r="AL59" i="181"/>
  <c r="AD89" i="181"/>
  <c r="AB93" i="181"/>
  <c r="AW93" i="181"/>
  <c r="AB104" i="181"/>
  <c r="AC104" i="181" s="1"/>
  <c r="AW104" i="181"/>
  <c r="Y169" i="181"/>
  <c r="AV169" i="181" s="1"/>
  <c r="AG196" i="181"/>
  <c r="AY196" i="181"/>
  <c r="BA232" i="181"/>
  <c r="BA320" i="181"/>
  <c r="AG320" i="181"/>
  <c r="AV330" i="181"/>
  <c r="AB330" i="181"/>
  <c r="AC330" i="181" s="1"/>
  <c r="AV373" i="181"/>
  <c r="AB373" i="181"/>
  <c r="AC373" i="181" s="1"/>
  <c r="AX404" i="181"/>
  <c r="AB404" i="181"/>
  <c r="AC404" i="181" s="1"/>
  <c r="Y209" i="181"/>
  <c r="AB209" i="181" s="1"/>
  <c r="BD529" i="181"/>
  <c r="V529" i="181"/>
  <c r="AI529" i="181" s="1"/>
  <c r="AL529" i="181" s="1"/>
  <c r="Y529" i="181"/>
  <c r="AV529" i="181" s="1"/>
  <c r="BD649" i="181"/>
  <c r="AF649" i="181"/>
  <c r="BA649" i="181" s="1"/>
  <c r="AB649" i="181"/>
  <c r="AC649" i="181" s="1"/>
  <c r="V649" i="181"/>
  <c r="BD721" i="181"/>
  <c r="V721" i="181"/>
  <c r="AL721" i="181" s="1"/>
  <c r="AF721" i="181"/>
  <c r="BA721" i="181" s="1"/>
  <c r="Y777" i="181"/>
  <c r="AV777" i="181" s="1"/>
  <c r="BD777" i="181"/>
  <c r="AB841" i="181"/>
  <c r="AC841" i="181" s="1"/>
  <c r="AF841" i="181"/>
  <c r="BA841" i="181" s="1"/>
  <c r="BD841" i="181"/>
  <c r="V841" i="181"/>
  <c r="BD985" i="181"/>
  <c r="Y985" i="181"/>
  <c r="V985" i="181"/>
  <c r="BD1105" i="181"/>
  <c r="V1105" i="181"/>
  <c r="AL1105" i="181" s="1"/>
  <c r="AF1105" i="181"/>
  <c r="BA1105" i="181" s="1"/>
  <c r="AB19" i="181"/>
  <c r="AB69" i="181"/>
  <c r="AV69" i="181"/>
  <c r="AG72" i="181"/>
  <c r="AH72" i="181" s="1"/>
  <c r="AC108" i="181"/>
  <c r="AY249" i="181"/>
  <c r="AG249" i="181"/>
  <c r="BA262" i="181"/>
  <c r="AW354" i="181"/>
  <c r="AB354" i="181"/>
  <c r="AC354" i="181"/>
  <c r="AY364" i="181"/>
  <c r="AG364" i="181"/>
  <c r="AG389" i="181"/>
  <c r="AY389" i="181"/>
  <c r="AV191" i="181"/>
  <c r="AB191" i="181"/>
  <c r="AC191" i="181" s="1"/>
  <c r="AW395" i="181"/>
  <c r="AB395" i="181"/>
  <c r="AC395" i="181" s="1"/>
  <c r="AZ447" i="181"/>
  <c r="AG447" i="181"/>
  <c r="V185" i="181"/>
  <c r="AP185" i="181" s="1"/>
  <c r="AQ185" i="181" s="1"/>
  <c r="AF185" i="181"/>
  <c r="BA185" i="181" s="1"/>
  <c r="Y249" i="181"/>
  <c r="AV249" i="181" s="1"/>
  <c r="BD249" i="181"/>
  <c r="Y369" i="181"/>
  <c r="AV369" i="181" s="1"/>
  <c r="V369" i="181"/>
  <c r="AI369" i="181" s="1"/>
  <c r="AL369" i="181" s="1"/>
  <c r="BD369" i="181"/>
  <c r="Y433" i="181"/>
  <c r="AV433" i="181" s="1"/>
  <c r="V433" i="181"/>
  <c r="V657" i="181"/>
  <c r="AP657" i="181" s="1"/>
  <c r="AQ657" i="181" s="1"/>
  <c r="BD657" i="181"/>
  <c r="AF657" i="181"/>
  <c r="BA657" i="181" s="1"/>
  <c r="AB657" i="181"/>
  <c r="AC657" i="181" s="1"/>
  <c r="AF713" i="181"/>
  <c r="BA713" i="181" s="1"/>
  <c r="BD713" i="181"/>
  <c r="V713" i="181"/>
  <c r="AL713" i="181" s="1"/>
  <c r="BD793" i="181"/>
  <c r="V793" i="181"/>
  <c r="AI793" i="181" s="1"/>
  <c r="Y793" i="181"/>
  <c r="AV793" i="181" s="1"/>
  <c r="AF849" i="181"/>
  <c r="V849" i="181"/>
  <c r="BD849" i="181"/>
  <c r="V1113" i="181"/>
  <c r="BD1113" i="181"/>
  <c r="AF1113" i="181"/>
  <c r="BA1113" i="181" s="1"/>
  <c r="AA1185" i="181"/>
  <c r="AX1185" i="181" s="1"/>
  <c r="BD1185" i="181"/>
  <c r="V1185" i="181"/>
  <c r="AK1185" i="181" s="1"/>
  <c r="Z1225" i="181"/>
  <c r="AW1225" i="181" s="1"/>
  <c r="V1225" i="181"/>
  <c r="AJ1225" i="181" s="1"/>
  <c r="AL1225" i="181" s="1"/>
  <c r="AM1225" i="181" s="1"/>
  <c r="BD1225" i="181"/>
  <c r="AB39" i="181"/>
  <c r="AC39" i="181"/>
  <c r="AV115" i="181"/>
  <c r="AB115" i="181"/>
  <c r="AC115" i="181"/>
  <c r="BA161" i="181"/>
  <c r="AX181" i="181"/>
  <c r="AB181" i="181"/>
  <c r="BA242" i="181"/>
  <c r="AG242" i="181"/>
  <c r="AY278" i="181"/>
  <c r="AG278" i="181"/>
  <c r="AG322" i="181"/>
  <c r="AZ322" i="181"/>
  <c r="AV357" i="181"/>
  <c r="AB357" i="181"/>
  <c r="AV539" i="181"/>
  <c r="AB539" i="181"/>
  <c r="AG64" i="181"/>
  <c r="AH64" i="181" s="1"/>
  <c r="AL83" i="181"/>
  <c r="AB95" i="181"/>
  <c r="AG98" i="181"/>
  <c r="AL112" i="181"/>
  <c r="AQ117" i="181"/>
  <c r="AL123" i="181"/>
  <c r="AQ123" i="181"/>
  <c r="AY126" i="181"/>
  <c r="AV151" i="181"/>
  <c r="AL163" i="181"/>
  <c r="AY177" i="181"/>
  <c r="AQ181" i="181"/>
  <c r="AL202" i="181"/>
  <c r="AB205" i="181"/>
  <c r="AQ221" i="181"/>
  <c r="AQ229" i="181"/>
  <c r="AQ248" i="181"/>
  <c r="AQ252" i="181"/>
  <c r="AQ269" i="181"/>
  <c r="AQ302" i="181"/>
  <c r="AQ306" i="181"/>
  <c r="AQ310" i="181"/>
  <c r="AG312" i="181"/>
  <c r="AQ364" i="181"/>
  <c r="AG377" i="181"/>
  <c r="AG379" i="181"/>
  <c r="AH379" i="181" s="1"/>
  <c r="AV379" i="181"/>
  <c r="AQ381" i="181"/>
  <c r="AY387" i="181"/>
  <c r="AB389" i="181"/>
  <c r="AC389" i="181" s="1"/>
  <c r="AG390" i="181"/>
  <c r="AB391" i="181"/>
  <c r="AC391" i="181" s="1"/>
  <c r="AL392" i="181"/>
  <c r="AQ392" i="181"/>
  <c r="AQ394" i="181"/>
  <c r="AY408" i="181"/>
  <c r="AY422" i="181"/>
  <c r="AG422" i="181"/>
  <c r="AX434" i="181"/>
  <c r="AB434" i="181"/>
  <c r="AC434" i="181" s="1"/>
  <c r="AZ472" i="181"/>
  <c r="AG472" i="181"/>
  <c r="AG531" i="181"/>
  <c r="AY531" i="181"/>
  <c r="AV536" i="181"/>
  <c r="AB536" i="181"/>
  <c r="BA635" i="181"/>
  <c r="AG635" i="181"/>
  <c r="Z1345" i="181"/>
  <c r="AW1345" i="181" s="1"/>
  <c r="BD1345" i="181"/>
  <c r="V1345" i="181"/>
  <c r="AJ1345" i="181" s="1"/>
  <c r="Z1361" i="181"/>
  <c r="AW1361" i="181" s="1"/>
  <c r="V1361" i="181"/>
  <c r="AJ1361" i="181" s="1"/>
  <c r="BD1361" i="181"/>
  <c r="AL115" i="181"/>
  <c r="AL135" i="181"/>
  <c r="AB207" i="181"/>
  <c r="AC207" i="181" s="1"/>
  <c r="AQ224" i="181"/>
  <c r="AQ228" i="181"/>
  <c r="AZ253" i="181"/>
  <c r="AQ257" i="181"/>
  <c r="AQ268" i="181"/>
  <c r="AG270" i="181"/>
  <c r="AZ270" i="181"/>
  <c r="AG271" i="181"/>
  <c r="AG272" i="181"/>
  <c r="AQ275" i="181"/>
  <c r="AQ276" i="181"/>
  <c r="AQ289" i="181"/>
  <c r="AQ334" i="181"/>
  <c r="AQ336" i="181"/>
  <c r="AQ340" i="181"/>
  <c r="AQ342" i="181"/>
  <c r="AQ344" i="181"/>
  <c r="AQ346" i="181"/>
  <c r="AQ352" i="181"/>
  <c r="AQ354" i="181"/>
  <c r="AQ356" i="181"/>
  <c r="AV362" i="181"/>
  <c r="AG369" i="181"/>
  <c r="AG371" i="181"/>
  <c r="AQ373" i="181"/>
  <c r="AG380" i="181"/>
  <c r="AB381" i="181"/>
  <c r="AC381" i="181" s="1"/>
  <c r="AG382" i="181"/>
  <c r="AL384" i="181"/>
  <c r="AQ384" i="181"/>
  <c r="AR384" i="181" s="1"/>
  <c r="AL396" i="181"/>
  <c r="AM396" i="181" s="1"/>
  <c r="AQ396" i="181"/>
  <c r="AR396" i="181" s="1"/>
  <c r="AV400" i="181"/>
  <c r="AV412" i="181"/>
  <c r="AB412" i="181"/>
  <c r="AC412" i="181" s="1"/>
  <c r="AV424" i="181"/>
  <c r="AB424" i="181"/>
  <c r="AC424" i="181"/>
  <c r="AQ427" i="181"/>
  <c r="AX724" i="181"/>
  <c r="AB724" i="181"/>
  <c r="AB70" i="181"/>
  <c r="AB80" i="181"/>
  <c r="AC80" i="181" s="1"/>
  <c r="AG111" i="181"/>
  <c r="AG123" i="181"/>
  <c r="AQ128" i="181"/>
  <c r="AL131" i="181"/>
  <c r="AQ131" i="181"/>
  <c r="AB146" i="181"/>
  <c r="AC146" i="181" s="1"/>
  <c r="AQ162" i="181"/>
  <c r="AG181" i="181"/>
  <c r="AQ182" i="181"/>
  <c r="AQ209" i="181"/>
  <c r="AQ223" i="181"/>
  <c r="AQ260" i="181"/>
  <c r="AG269" i="181"/>
  <c r="AZ271" i="181"/>
  <c r="AG286" i="181"/>
  <c r="AQ294" i="181"/>
  <c r="AG298" i="181"/>
  <c r="AG302" i="181"/>
  <c r="AQ309" i="181"/>
  <c r="AQ314" i="181"/>
  <c r="AB326" i="181"/>
  <c r="AQ328" i="181"/>
  <c r="AQ358" i="181"/>
  <c r="AY369" i="181"/>
  <c r="AG383" i="181"/>
  <c r="AH383" i="181" s="1"/>
  <c r="AQ385" i="181"/>
  <c r="AQ387" i="181"/>
  <c r="AG392" i="181"/>
  <c r="AG394" i="181"/>
  <c r="AY406" i="181"/>
  <c r="AG406" i="181"/>
  <c r="AY410" i="181"/>
  <c r="AG410" i="181"/>
  <c r="BA446" i="181"/>
  <c r="AG446" i="181"/>
  <c r="BA471" i="181"/>
  <c r="AG471" i="181"/>
  <c r="AV559" i="181"/>
  <c r="AB559" i="181"/>
  <c r="AL72" i="181"/>
  <c r="AL88" i="181"/>
  <c r="AM88" i="181" s="1"/>
  <c r="AB119" i="181"/>
  <c r="AC119" i="181"/>
  <c r="AB138" i="181"/>
  <c r="AC138" i="181"/>
  <c r="AQ160" i="181"/>
  <c r="AG163" i="181"/>
  <c r="AQ194" i="181"/>
  <c r="AG372" i="181"/>
  <c r="AG374" i="181"/>
  <c r="AQ376" i="181"/>
  <c r="AQ378" i="181"/>
  <c r="AG395" i="181"/>
  <c r="AH395" i="181" s="1"/>
  <c r="AZ404" i="181"/>
  <c r="AQ412" i="181"/>
  <c r="BA414" i="181"/>
  <c r="AZ418" i="181"/>
  <c r="AG418" i="181"/>
  <c r="AY440" i="181"/>
  <c r="BA498" i="181"/>
  <c r="AG498" i="181"/>
  <c r="AW506" i="181"/>
  <c r="AB506" i="181"/>
  <c r="AC506" i="181" s="1"/>
  <c r="AY516" i="181"/>
  <c r="AV592" i="181"/>
  <c r="AB592" i="181"/>
  <c r="AY920" i="181"/>
  <c r="AG920" i="181"/>
  <c r="AQ88" i="181"/>
  <c r="AL90" i="181"/>
  <c r="AQ125" i="181"/>
  <c r="AL127" i="181"/>
  <c r="AQ127" i="181"/>
  <c r="AQ159" i="181"/>
  <c r="AG164" i="181"/>
  <c r="AQ166" i="181"/>
  <c r="AG172" i="181"/>
  <c r="AB182" i="181"/>
  <c r="AC182" i="181" s="1"/>
  <c r="AB183" i="181"/>
  <c r="AB186" i="181"/>
  <c r="AC186" i="181" s="1"/>
  <c r="AG190" i="181"/>
  <c r="AG191" i="181"/>
  <c r="AH191" i="181" s="1"/>
  <c r="AB193" i="181"/>
  <c r="AQ195" i="181"/>
  <c r="AQ204" i="181"/>
  <c r="AW207" i="181"/>
  <c r="AL212" i="181"/>
  <c r="AQ233" i="181"/>
  <c r="AG251" i="181"/>
  <c r="AQ254" i="181"/>
  <c r="AQ259" i="181"/>
  <c r="AG267" i="181"/>
  <c r="AQ273" i="181"/>
  <c r="AG296" i="181"/>
  <c r="AZ296" i="181"/>
  <c r="AQ304" i="181"/>
  <c r="AG305" i="181"/>
  <c r="AG316" i="181"/>
  <c r="AB318" i="181"/>
  <c r="AC318" i="181" s="1"/>
  <c r="AZ332" i="181"/>
  <c r="AZ334" i="181"/>
  <c r="AZ338" i="181"/>
  <c r="AG366" i="181"/>
  <c r="AH366" i="181" s="1"/>
  <c r="AG375" i="181"/>
  <c r="AH375" i="181" s="1"/>
  <c r="AQ377" i="181"/>
  <c r="AQ379" i="181"/>
  <c r="AY383" i="181"/>
  <c r="AG384" i="181"/>
  <c r="AG386" i="181"/>
  <c r="AL388" i="181"/>
  <c r="AM388" i="181" s="1"/>
  <c r="AQ388" i="181"/>
  <c r="AQ390" i="181"/>
  <c r="AY393" i="181"/>
  <c r="AY395" i="181"/>
  <c r="AG396" i="181"/>
  <c r="AB397" i="181"/>
  <c r="AC397" i="181" s="1"/>
  <c r="AB398" i="181"/>
  <c r="AC398" i="181" s="1"/>
  <c r="AB408" i="181"/>
  <c r="AC408" i="181" s="1"/>
  <c r="AY502" i="181"/>
  <c r="AX557" i="181"/>
  <c r="AB557" i="181"/>
  <c r="AC557" i="181" s="1"/>
  <c r="AY130" i="181"/>
  <c r="AZ223" i="181"/>
  <c r="AH350" i="181"/>
  <c r="AX576" i="181"/>
  <c r="AB576" i="181"/>
  <c r="AL705" i="181"/>
  <c r="BA779" i="181"/>
  <c r="AG779" i="181"/>
  <c r="AZ798" i="181"/>
  <c r="AL111" i="181"/>
  <c r="AQ121" i="181"/>
  <c r="AG159" i="181"/>
  <c r="AY174" i="181"/>
  <c r="AY209" i="181"/>
  <c r="AL213" i="181"/>
  <c r="AM213" i="181" s="1"/>
  <c r="AQ237" i="181"/>
  <c r="AG256" i="181"/>
  <c r="AQ258" i="181"/>
  <c r="AQ270" i="181"/>
  <c r="AQ272" i="181"/>
  <c r="AQ279" i="181"/>
  <c r="AG288" i="181"/>
  <c r="AG314" i="181"/>
  <c r="AQ322" i="181"/>
  <c r="AC326" i="181"/>
  <c r="AG328" i="181"/>
  <c r="AG330" i="181"/>
  <c r="AH330" i="181" s="1"/>
  <c r="AQ369" i="181"/>
  <c r="AG376" i="181"/>
  <c r="AL380" i="181"/>
  <c r="AQ380" i="181"/>
  <c r="AR380" i="181" s="1"/>
  <c r="AQ382" i="181"/>
  <c r="AY385" i="181"/>
  <c r="AY397" i="181"/>
  <c r="AQ399" i="181"/>
  <c r="AZ439" i="181"/>
  <c r="AG439" i="181"/>
  <c r="BA497" i="181"/>
  <c r="AZ501" i="181"/>
  <c r="BA514" i="181"/>
  <c r="AG514" i="181"/>
  <c r="AH514" i="181"/>
  <c r="AB420" i="181"/>
  <c r="AC420" i="181" s="1"/>
  <c r="AQ425" i="181"/>
  <c r="AQ426" i="181"/>
  <c r="AQ434" i="181"/>
  <c r="AB436" i="181"/>
  <c r="AC436" i="181" s="1"/>
  <c r="AG442" i="181"/>
  <c r="AQ465" i="181"/>
  <c r="AQ482" i="181"/>
  <c r="AG509" i="181"/>
  <c r="AG512" i="181"/>
  <c r="AQ520" i="181"/>
  <c r="AB526" i="181"/>
  <c r="AC526" i="181" s="1"/>
  <c r="AG536" i="181"/>
  <c r="AL541" i="181"/>
  <c r="AB542" i="181"/>
  <c r="AC542" i="181" s="1"/>
  <c r="AB554" i="181"/>
  <c r="AC554" i="181" s="1"/>
  <c r="AL558" i="181"/>
  <c r="AG566" i="181"/>
  <c r="AG567" i="181"/>
  <c r="AV618" i="181"/>
  <c r="AB618" i="181"/>
  <c r="AC664" i="181"/>
  <c r="AC789" i="181"/>
  <c r="BA836" i="181"/>
  <c r="AG836" i="181"/>
  <c r="BA900" i="181"/>
  <c r="AG900" i="181"/>
  <c r="AY964" i="181"/>
  <c r="AG964" i="181"/>
  <c r="AW1143" i="181"/>
  <c r="AB1143" i="181"/>
  <c r="AC1143" i="181" s="1"/>
  <c r="AW1144" i="181"/>
  <c r="AB1144" i="181"/>
  <c r="AG441" i="181"/>
  <c r="AQ450" i="181"/>
  <c r="AG476" i="181"/>
  <c r="AQ481" i="181"/>
  <c r="AY521" i="181"/>
  <c r="AG521" i="181"/>
  <c r="AL540" i="181"/>
  <c r="AN544" i="181"/>
  <c r="AL544" i="181"/>
  <c r="AV581" i="181"/>
  <c r="AB581" i="181"/>
  <c r="AC581" i="181" s="1"/>
  <c r="AB612" i="181"/>
  <c r="AC612" i="181"/>
  <c r="AV612" i="181"/>
  <c r="AW669" i="181"/>
  <c r="AB669" i="181"/>
  <c r="AC669" i="181" s="1"/>
  <c r="AW723" i="181"/>
  <c r="AB723" i="181"/>
  <c r="AY769" i="181"/>
  <c r="AG769" i="181"/>
  <c r="AX788" i="181"/>
  <c r="AB788" i="181"/>
  <c r="AX836" i="181"/>
  <c r="AB836" i="181"/>
  <c r="AC836" i="181"/>
  <c r="AG444" i="181"/>
  <c r="AQ453" i="181"/>
  <c r="AQ461" i="181"/>
  <c r="AQ464" i="181"/>
  <c r="AQ467" i="181"/>
  <c r="AY505" i="181"/>
  <c r="AL547" i="181"/>
  <c r="AY563" i="181"/>
  <c r="AQ590" i="181"/>
  <c r="AB666" i="181"/>
  <c r="AV666" i="181"/>
  <c r="AY807" i="181"/>
  <c r="AB877" i="181"/>
  <c r="AX877" i="181"/>
  <c r="AQ414" i="181"/>
  <c r="AY437" i="181"/>
  <c r="AQ460" i="181"/>
  <c r="AQ474" i="181"/>
  <c r="AG475" i="181"/>
  <c r="AG489" i="181"/>
  <c r="AY504" i="181"/>
  <c r="AY518" i="181"/>
  <c r="AQ542" i="181"/>
  <c r="AW661" i="181"/>
  <c r="AB661" i="181"/>
  <c r="AC661" i="181" s="1"/>
  <c r="AW719" i="181"/>
  <c r="AB719" i="181"/>
  <c r="AX771" i="181"/>
  <c r="AB771" i="181"/>
  <c r="AC771" i="181" s="1"/>
  <c r="AG916" i="181"/>
  <c r="AY916" i="181"/>
  <c r="AZ1055" i="181"/>
  <c r="AG1055" i="181"/>
  <c r="AV1100" i="181"/>
  <c r="AB1100" i="181"/>
  <c r="AQ397" i="181"/>
  <c r="AB418" i="181"/>
  <c r="AC418" i="181"/>
  <c r="AB430" i="181"/>
  <c r="AC430" i="181" s="1"/>
  <c r="AG443" i="181"/>
  <c r="AY454" i="181"/>
  <c r="AY462" i="181"/>
  <c r="AG488" i="181"/>
  <c r="AB502" i="181"/>
  <c r="AC502" i="181" s="1"/>
  <c r="AK514" i="181"/>
  <c r="AL514" i="181" s="1"/>
  <c r="AB517" i="181"/>
  <c r="AG522" i="181"/>
  <c r="AH522" i="181" s="1"/>
  <c r="AG528" i="181"/>
  <c r="AL532" i="181"/>
  <c r="AQ533" i="181"/>
  <c r="AY539" i="181"/>
  <c r="AB546" i="181"/>
  <c r="AC546" i="181" s="1"/>
  <c r="AG550" i="181"/>
  <c r="AL556" i="181"/>
  <c r="AZ591" i="181"/>
  <c r="AG591" i="181"/>
  <c r="AV648" i="181"/>
  <c r="AB648" i="181"/>
  <c r="AV732" i="181"/>
  <c r="AB732" i="181"/>
  <c r="AX804" i="181"/>
  <c r="AB804" i="181"/>
  <c r="AC804" i="181" s="1"/>
  <c r="AY989" i="181"/>
  <c r="AG989" i="181"/>
  <c r="AQ402" i="181"/>
  <c r="AG415" i="181"/>
  <c r="AQ432" i="181"/>
  <c r="AQ436" i="181"/>
  <c r="AG457" i="181"/>
  <c r="AQ459" i="181"/>
  <c r="AQ466" i="181"/>
  <c r="AQ473" i="181"/>
  <c r="AQ477" i="181"/>
  <c r="AQ483" i="181"/>
  <c r="AC514" i="181"/>
  <c r="AL518" i="181"/>
  <c r="AL522" i="181"/>
  <c r="AY524" i="181"/>
  <c r="AG530" i="181"/>
  <c r="AG537" i="181"/>
  <c r="AB543" i="181"/>
  <c r="AB588" i="181"/>
  <c r="AB589" i="181"/>
  <c r="AC589" i="181" s="1"/>
  <c r="AB645" i="181"/>
  <c r="AC645" i="181" s="1"/>
  <c r="AX653" i="181"/>
  <c r="AB653" i="181"/>
  <c r="AC653" i="181" s="1"/>
  <c r="AW663" i="181"/>
  <c r="AB663" i="181"/>
  <c r="AV670" i="181"/>
  <c r="AB670" i="181"/>
  <c r="AG681" i="181"/>
  <c r="AB694" i="181"/>
  <c r="AX694" i="181"/>
  <c r="AV701" i="181"/>
  <c r="AB701" i="181"/>
  <c r="AC701" i="181" s="1"/>
  <c r="AV757" i="181"/>
  <c r="AB757" i="181"/>
  <c r="AC757" i="181" s="1"/>
  <c r="AQ437" i="181"/>
  <c r="AQ517" i="181"/>
  <c r="AB518" i="181"/>
  <c r="AC518" i="181"/>
  <c r="AV518" i="181"/>
  <c r="AV546" i="181"/>
  <c r="BA631" i="181"/>
  <c r="AB731" i="181"/>
  <c r="AV731" i="181"/>
  <c r="AG739" i="181"/>
  <c r="AY739" i="181"/>
  <c r="AV1146" i="181"/>
  <c r="AB1146" i="181"/>
  <c r="AQ529" i="181"/>
  <c r="AG534" i="181"/>
  <c r="AQ537" i="181"/>
  <c r="AQ554" i="181"/>
  <c r="AB558" i="181"/>
  <c r="AC558" i="181" s="1"/>
  <c r="AL564" i="181"/>
  <c r="AG568" i="181"/>
  <c r="AB573" i="181"/>
  <c r="AC573" i="181" s="1"/>
  <c r="AQ606" i="181"/>
  <c r="AB613" i="181"/>
  <c r="AG616" i="181"/>
  <c r="AG629" i="181"/>
  <c r="AL632" i="181"/>
  <c r="AG641" i="181"/>
  <c r="AH641" i="181" s="1"/>
  <c r="AQ665" i="181"/>
  <c r="AQ675" i="181"/>
  <c r="AG685" i="181"/>
  <c r="AP716" i="181"/>
  <c r="AP726" i="181"/>
  <c r="AL731" i="181"/>
  <c r="AG733" i="181"/>
  <c r="AC749" i="181"/>
  <c r="AV764" i="181"/>
  <c r="AQ769" i="181"/>
  <c r="AQ771" i="181"/>
  <c r="AG775" i="181"/>
  <c r="AC781" i="181"/>
  <c r="AL785" i="181"/>
  <c r="AQ786" i="181"/>
  <c r="AG792" i="181"/>
  <c r="AY792" i="181"/>
  <c r="AY802" i="181"/>
  <c r="AG802" i="181"/>
  <c r="AB807" i="181"/>
  <c r="AQ807" i="181"/>
  <c r="AB815" i="181"/>
  <c r="AC815" i="181" s="1"/>
  <c r="AB834" i="181"/>
  <c r="AC834" i="181"/>
  <c r="AV861" i="181"/>
  <c r="AX872" i="181"/>
  <c r="AB872" i="181"/>
  <c r="AG879" i="181"/>
  <c r="AZ879" i="181"/>
  <c r="AG890" i="181"/>
  <c r="AQ898" i="181"/>
  <c r="AG904" i="181"/>
  <c r="AQ916" i="181"/>
  <c r="AY936" i="181"/>
  <c r="AG936" i="181"/>
  <c r="AG979" i="181"/>
  <c r="AQ989" i="181"/>
  <c r="AL1005" i="181"/>
  <c r="AV1013" i="181"/>
  <c r="AB1013" i="181"/>
  <c r="AB1014" i="181"/>
  <c r="AC1014" i="181" s="1"/>
  <c r="AF1473" i="181"/>
  <c r="BA1473" i="181" s="1"/>
  <c r="BD1473" i="181"/>
  <c r="AB603" i="181"/>
  <c r="AC603" i="181" s="1"/>
  <c r="AG619" i="181"/>
  <c r="AQ632" i="181"/>
  <c r="AR632" i="181" s="1"/>
  <c r="AG677" i="181"/>
  <c r="AB688" i="181"/>
  <c r="AB692" i="181"/>
  <c r="AC692" i="181" s="1"/>
  <c r="AQ695" i="181"/>
  <c r="AL702" i="181"/>
  <c r="AC709" i="181"/>
  <c r="AG772" i="181"/>
  <c r="AY772" i="181"/>
  <c r="AY773" i="181"/>
  <c r="AZ791" i="181"/>
  <c r="AG791" i="181"/>
  <c r="AY815" i="181"/>
  <c r="AG815" i="181"/>
  <c r="AH815" i="181" s="1"/>
  <c r="AV824" i="181"/>
  <c r="AB824" i="181"/>
  <c r="AV885" i="181"/>
  <c r="AB885" i="181"/>
  <c r="AB891" i="181"/>
  <c r="AY928" i="181"/>
  <c r="AG928" i="181"/>
  <c r="AY1012" i="181"/>
  <c r="AG1012" i="181"/>
  <c r="AY1117" i="181"/>
  <c r="AG1117" i="181"/>
  <c r="AW1136" i="181"/>
  <c r="AB1136" i="181"/>
  <c r="AZ619" i="181"/>
  <c r="AY623" i="181"/>
  <c r="AB683" i="181"/>
  <c r="AX688" i="181"/>
  <c r="AG712" i="181"/>
  <c r="AG721" i="181"/>
  <c r="AB737" i="181"/>
  <c r="AC737" i="181" s="1"/>
  <c r="AG787" i="181"/>
  <c r="AY788" i="181"/>
  <c r="AV813" i="181"/>
  <c r="AB813" i="181"/>
  <c r="AC813" i="181" s="1"/>
  <c r="AB829" i="181"/>
  <c r="AV829" i="181"/>
  <c r="AQ864" i="181"/>
  <c r="AG875" i="181"/>
  <c r="AZ875" i="181"/>
  <c r="AG881" i="181"/>
  <c r="AQ885" i="181"/>
  <c r="AG923" i="181"/>
  <c r="BA923" i="181"/>
  <c r="AY1394" i="181"/>
  <c r="AG1394" i="181"/>
  <c r="AB510" i="181"/>
  <c r="AC510" i="181" s="1"/>
  <c r="AQ516" i="181"/>
  <c r="AQ528" i="181"/>
  <c r="AL539" i="181"/>
  <c r="AM539" i="181" s="1"/>
  <c r="AG541" i="181"/>
  <c r="AB556" i="181"/>
  <c r="AC556" i="181" s="1"/>
  <c r="AQ566" i="181"/>
  <c r="AQ567" i="181"/>
  <c r="AQ581" i="181"/>
  <c r="AG615" i="181"/>
  <c r="AY633" i="181"/>
  <c r="AG661" i="181"/>
  <c r="AH661" i="181" s="1"/>
  <c r="AG675" i="181"/>
  <c r="AY695" i="181"/>
  <c r="AQ700" i="181"/>
  <c r="AB726" i="181"/>
  <c r="AC726" i="181" s="1"/>
  <c r="AQ732" i="181"/>
  <c r="AR732" i="181" s="1"/>
  <c r="AL733" i="181"/>
  <c r="AB739" i="181"/>
  <c r="AC739" i="181"/>
  <c r="AQ767" i="181"/>
  <c r="AY771" i="181"/>
  <c r="AG777" i="181"/>
  <c r="AG784" i="181"/>
  <c r="AB822" i="181"/>
  <c r="BA827" i="181"/>
  <c r="AB837" i="181"/>
  <c r="AQ876" i="181"/>
  <c r="AZ897" i="181"/>
  <c r="AQ918" i="181"/>
  <c r="AQ921" i="181"/>
  <c r="AV1063" i="181"/>
  <c r="AB1063" i="181"/>
  <c r="AC1063" i="181" s="1"/>
  <c r="AZ1300" i="181"/>
  <c r="AG1300" i="181"/>
  <c r="AB562" i="181"/>
  <c r="AC562" i="181" s="1"/>
  <c r="AQ564" i="181"/>
  <c r="AR564" i="181" s="1"/>
  <c r="AG581" i="181"/>
  <c r="AQ612" i="181"/>
  <c r="AQ624" i="181"/>
  <c r="AQ628" i="181"/>
  <c r="AR628" i="181" s="1"/>
  <c r="AB637" i="181"/>
  <c r="AC637" i="181" s="1"/>
  <c r="AQ637" i="181"/>
  <c r="AG649" i="181"/>
  <c r="AG701" i="181"/>
  <c r="AH701" i="181" s="1"/>
  <c r="AG702" i="181"/>
  <c r="AB712" i="181"/>
  <c r="AG713" i="181"/>
  <c r="AL714" i="181"/>
  <c r="AG725" i="181"/>
  <c r="AL727" i="181"/>
  <c r="AL728" i="181"/>
  <c r="AB734" i="181"/>
  <c r="AC734" i="181" s="1"/>
  <c r="AQ735" i="181"/>
  <c r="AQ778" i="181"/>
  <c r="AQ800" i="181"/>
  <c r="AX823" i="181"/>
  <c r="AB823" i="181"/>
  <c r="AC823" i="181"/>
  <c r="AB828" i="181"/>
  <c r="AC828" i="181" s="1"/>
  <c r="BA839" i="181"/>
  <c r="AG839" i="181"/>
  <c r="AG845" i="181"/>
  <c r="AY845" i="181"/>
  <c r="AG877" i="181"/>
  <c r="AZ892" i="181"/>
  <c r="AG898" i="181"/>
  <c r="AG927" i="181"/>
  <c r="AZ927" i="181"/>
  <c r="BA984" i="181"/>
  <c r="AG984" i="181"/>
  <c r="AG1021" i="181"/>
  <c r="AG1030" i="181"/>
  <c r="AX1274" i="181"/>
  <c r="AB1274" i="181"/>
  <c r="AG705" i="181"/>
  <c r="AL717" i="181"/>
  <c r="AZ789" i="181"/>
  <c r="AG789" i="181"/>
  <c r="AH789" i="181" s="1"/>
  <c r="AB843" i="181"/>
  <c r="AW843" i="181"/>
  <c r="AX853" i="181"/>
  <c r="AB853" i="181"/>
  <c r="AC853" i="181" s="1"/>
  <c r="AY855" i="181"/>
  <c r="AG855" i="181"/>
  <c r="AY873" i="181"/>
  <c r="AG873" i="181"/>
  <c r="AY929" i="181"/>
  <c r="AB1165" i="181"/>
  <c r="AC1165" i="181" s="1"/>
  <c r="AV1165" i="181"/>
  <c r="AZ1210" i="181"/>
  <c r="AG1210" i="181"/>
  <c r="AG673" i="181"/>
  <c r="AH673" i="181" s="1"/>
  <c r="AQ685" i="181"/>
  <c r="AG689" i="181"/>
  <c r="AQ692" i="181"/>
  <c r="AL719" i="181"/>
  <c r="AL723" i="181"/>
  <c r="AB733" i="181"/>
  <c r="AC733" i="181" s="1"/>
  <c r="AQ734" i="181"/>
  <c r="AQ739" i="181"/>
  <c r="AB745" i="181"/>
  <c r="AC745" i="181" s="1"/>
  <c r="AG755" i="181"/>
  <c r="AB773" i="181"/>
  <c r="AC773" i="181" s="1"/>
  <c r="AQ773" i="181"/>
  <c r="AY776" i="181"/>
  <c r="AQ781" i="181"/>
  <c r="AM796" i="181"/>
  <c r="AB808" i="181"/>
  <c r="AC808" i="181" s="1"/>
  <c r="AY841" i="181"/>
  <c r="AQ858" i="181"/>
  <c r="AV894" i="181"/>
  <c r="AB894" i="181"/>
  <c r="AB928" i="181"/>
  <c r="AC928" i="181" s="1"/>
  <c r="AV928" i="181"/>
  <c r="AB1044" i="181"/>
  <c r="AC1044" i="181" s="1"/>
  <c r="AY1433" i="181"/>
  <c r="AG1433" i="181"/>
  <c r="AG780" i="181"/>
  <c r="AQ783" i="181"/>
  <c r="AG833" i="181"/>
  <c r="AQ851" i="181"/>
  <c r="AG859" i="181"/>
  <c r="AQ873" i="181"/>
  <c r="AG974" i="181"/>
  <c r="BA975" i="181"/>
  <c r="AG993" i="181"/>
  <c r="AQ998" i="181"/>
  <c r="AG1011" i="181"/>
  <c r="AG1016" i="181"/>
  <c r="AG1020" i="181"/>
  <c r="AZ1020" i="181"/>
  <c r="AG1022" i="181"/>
  <c r="AZ1022" i="181"/>
  <c r="AB1034" i="181"/>
  <c r="AC1034" i="181" s="1"/>
  <c r="AG1047" i="181"/>
  <c r="AL1085" i="181"/>
  <c r="AM1085" i="181" s="1"/>
  <c r="AV1088" i="181"/>
  <c r="AB1088" i="181"/>
  <c r="AG1115" i="181"/>
  <c r="AV1130" i="181"/>
  <c r="AB1130" i="181"/>
  <c r="AF1481" i="181"/>
  <c r="AB1481" i="181"/>
  <c r="AC1481" i="181"/>
  <c r="BD1481" i="181"/>
  <c r="AF1489" i="181"/>
  <c r="BA1489" i="181" s="1"/>
  <c r="AB1489" i="181"/>
  <c r="AC1489" i="181" s="1"/>
  <c r="BD1489" i="181"/>
  <c r="V1489" i="181"/>
  <c r="AB1497" i="181"/>
  <c r="AC1497" i="181" s="1"/>
  <c r="BD1513" i="181"/>
  <c r="Z1513" i="181"/>
  <c r="AW1513" i="181" s="1"/>
  <c r="V1513" i="181"/>
  <c r="AJ1513" i="181" s="1"/>
  <c r="AQ814" i="181"/>
  <c r="AQ881" i="181"/>
  <c r="AQ893" i="181"/>
  <c r="AG901" i="181"/>
  <c r="AQ924" i="181"/>
  <c r="AQ969" i="181"/>
  <c r="AL1010" i="181"/>
  <c r="AQ1038" i="181"/>
  <c r="BA1072" i="181"/>
  <c r="AG1072" i="181"/>
  <c r="AB1131" i="181"/>
  <c r="AC1131" i="181" s="1"/>
  <c r="AX1131" i="181"/>
  <c r="AV1140" i="181"/>
  <c r="AB1140" i="181"/>
  <c r="AY1173" i="181"/>
  <c r="AG1173" i="181"/>
  <c r="AZ1392" i="181"/>
  <c r="AG1392" i="181"/>
  <c r="AV1511" i="181"/>
  <c r="AB1511" i="181"/>
  <c r="AY1804" i="181"/>
  <c r="AG1804" i="181"/>
  <c r="AQ793" i="181"/>
  <c r="AG813" i="181"/>
  <c r="AG825" i="181"/>
  <c r="AL827" i="181"/>
  <c r="AG883" i="181"/>
  <c r="AX898" i="181"/>
  <c r="AQ935" i="181"/>
  <c r="AB940" i="181"/>
  <c r="AC940" i="181" s="1"/>
  <c r="AQ983" i="181"/>
  <c r="AQ1008" i="181"/>
  <c r="AQ1013" i="181"/>
  <c r="AQ1023" i="181"/>
  <c r="AQ1032" i="181"/>
  <c r="AY1042" i="181"/>
  <c r="AG1042" i="181"/>
  <c r="AY1133" i="181"/>
  <c r="AW1139" i="181"/>
  <c r="AB1139" i="181"/>
  <c r="AC1139" i="181" s="1"/>
  <c r="AC1150" i="181"/>
  <c r="AV1150" i="181"/>
  <c r="AG1185" i="181"/>
  <c r="AY1185" i="181"/>
  <c r="AG1199" i="181"/>
  <c r="AY1199" i="181"/>
  <c r="AQ801" i="181"/>
  <c r="AG817" i="181"/>
  <c r="AQ835" i="181"/>
  <c r="AB857" i="181"/>
  <c r="AC857" i="181" s="1"/>
  <c r="AQ859" i="181"/>
  <c r="AZ883" i="181"/>
  <c r="AQ887" i="181"/>
  <c r="AQ889" i="181"/>
  <c r="AQ931" i="181"/>
  <c r="AQ979" i="181"/>
  <c r="AL988" i="181"/>
  <c r="AM988" i="181" s="1"/>
  <c r="AQ996" i="181"/>
  <c r="AG999" i="181"/>
  <c r="AQ1007" i="181"/>
  <c r="AQ1010" i="181"/>
  <c r="AB1017" i="181"/>
  <c r="AB1018" i="181"/>
  <c r="AC1018" i="181" s="1"/>
  <c r="AB1092" i="181"/>
  <c r="AC1092" i="181" s="1"/>
  <c r="AW1118" i="181"/>
  <c r="AB1118" i="181"/>
  <c r="AV1148" i="181"/>
  <c r="AB1148" i="181"/>
  <c r="AG1195" i="181"/>
  <c r="AY1195" i="181"/>
  <c r="AG1242" i="181"/>
  <c r="AY1242" i="181"/>
  <c r="BA1308" i="181"/>
  <c r="AG1308" i="181"/>
  <c r="AQ910" i="181"/>
  <c r="AQ912" i="181"/>
  <c r="AQ919" i="181"/>
  <c r="AG924" i="181"/>
  <c r="AQ926" i="181"/>
  <c r="AL987" i="181"/>
  <c r="AM987" i="181" s="1"/>
  <c r="AG1004" i="181"/>
  <c r="AQ1011" i="181"/>
  <c r="AQ1022" i="181"/>
  <c r="BA1074" i="181"/>
  <c r="AV1076" i="181"/>
  <c r="AB1076" i="181"/>
  <c r="AC1076" i="181" s="1"/>
  <c r="AG1175" i="181"/>
  <c r="AY1175" i="181"/>
  <c r="AW1367" i="181"/>
  <c r="AB1367" i="181"/>
  <c r="AQ813" i="181"/>
  <c r="AB849" i="181"/>
  <c r="AC849" i="181" s="1"/>
  <c r="AQ883" i="181"/>
  <c r="AG888" i="181"/>
  <c r="AG906" i="181"/>
  <c r="AG931" i="181"/>
  <c r="AG997" i="181"/>
  <c r="AH997" i="181" s="1"/>
  <c r="AQ1012" i="181"/>
  <c r="AG1031" i="181"/>
  <c r="AG1034" i="181"/>
  <c r="AG1040" i="181"/>
  <c r="BA1177" i="181"/>
  <c r="AZ1181" i="181"/>
  <c r="AG1181" i="181"/>
  <c r="AW1248" i="181"/>
  <c r="AB1248" i="181"/>
  <c r="AW1252" i="181"/>
  <c r="AB1252" i="181"/>
  <c r="AC1252" i="181" s="1"/>
  <c r="AX1292" i="181"/>
  <c r="AB1292" i="181"/>
  <c r="AG1307" i="181"/>
  <c r="AV1308" i="181"/>
  <c r="AB1308" i="181"/>
  <c r="AC1308" i="181"/>
  <c r="AL1047" i="181"/>
  <c r="AL1062" i="181"/>
  <c r="AM1062" i="181" s="1"/>
  <c r="AG1064" i="181"/>
  <c r="AB1069" i="181"/>
  <c r="AB1091" i="181"/>
  <c r="AC1091" i="181"/>
  <c r="AQ1092" i="181"/>
  <c r="AB1099" i="181"/>
  <c r="AC1099" i="181" s="1"/>
  <c r="AL1140" i="181"/>
  <c r="AL1144" i="181"/>
  <c r="AP1147" i="181"/>
  <c r="AQ1147" i="181" s="1"/>
  <c r="AR1147" i="181" s="1"/>
  <c r="AI1816" i="181"/>
  <c r="AG1155" i="181"/>
  <c r="AG1183" i="181"/>
  <c r="AY1183" i="181"/>
  <c r="AQ1205" i="181"/>
  <c r="AV1258" i="181"/>
  <c r="AB1258" i="181"/>
  <c r="AC1258" i="181" s="1"/>
  <c r="AY1321" i="181"/>
  <c r="AQ1328" i="181"/>
  <c r="BA1336" i="181"/>
  <c r="AG1336" i="181"/>
  <c r="AV1342" i="181"/>
  <c r="AB1342" i="181"/>
  <c r="AC1342" i="181" s="1"/>
  <c r="AB1529" i="181"/>
  <c r="BD1529" i="181"/>
  <c r="AG1101" i="181"/>
  <c r="AG1103" i="181"/>
  <c r="AQ1114" i="181"/>
  <c r="AB1115" i="181"/>
  <c r="AC1115" i="181" s="1"/>
  <c r="AQ1118" i="181"/>
  <c r="AQ1120" i="181"/>
  <c r="AQ1135" i="181"/>
  <c r="AR1151" i="181"/>
  <c r="AG1174" i="181"/>
  <c r="AG1186" i="181"/>
  <c r="AG1208" i="181"/>
  <c r="AQ1237" i="181"/>
  <c r="AQ1241" i="181"/>
  <c r="AV1720" i="181"/>
  <c r="AB1720" i="181"/>
  <c r="AG1086" i="181"/>
  <c r="AQ1102" i="181"/>
  <c r="AQ1195" i="181"/>
  <c r="AY1328" i="181"/>
  <c r="AJ1358" i="181"/>
  <c r="AL1358" i="181" s="1"/>
  <c r="BA1366" i="181"/>
  <c r="AQ1404" i="181"/>
  <c r="AX1714" i="181"/>
  <c r="AB1714" i="181"/>
  <c r="AC1714" i="181" s="1"/>
  <c r="AG1051" i="181"/>
  <c r="AQ1054" i="181"/>
  <c r="AL1060" i="181"/>
  <c r="AR1060" i="181" s="1"/>
  <c r="AG1061" i="181"/>
  <c r="AQ1064" i="181"/>
  <c r="AG1105" i="181"/>
  <c r="AG1125" i="181"/>
  <c r="AQ1139" i="181"/>
  <c r="AR1139" i="181" s="1"/>
  <c r="AG1144" i="181"/>
  <c r="AH1144" i="181" s="1"/>
  <c r="AQ1149" i="181"/>
  <c r="AR1149" i="181" s="1"/>
  <c r="AQ1155" i="181"/>
  <c r="AB1169" i="181"/>
  <c r="AC1169" i="181" s="1"/>
  <c r="AB1181" i="181"/>
  <c r="AC1181" i="181"/>
  <c r="AQ1197" i="181"/>
  <c r="AY1241" i="181"/>
  <c r="AG1241" i="181"/>
  <c r="AQ1270" i="181"/>
  <c r="AB1288" i="181"/>
  <c r="AC1288" i="181" s="1"/>
  <c r="AZ1364" i="181"/>
  <c r="AG1364" i="181"/>
  <c r="AB1646" i="181"/>
  <c r="AV1646" i="181"/>
  <c r="AB1055" i="181"/>
  <c r="AC1055" i="181"/>
  <c r="AQ1072" i="181"/>
  <c r="AG1073" i="181"/>
  <c r="AQ1079" i="181"/>
  <c r="AG1080" i="181"/>
  <c r="AB1093" i="181"/>
  <c r="AC1093" i="181" s="1"/>
  <c r="AL1100" i="181"/>
  <c r="AM1100" i="181" s="1"/>
  <c r="AY1101" i="181"/>
  <c r="AV1107" i="181"/>
  <c r="AB1123" i="181"/>
  <c r="AC1123" i="181" s="1"/>
  <c r="AG1126" i="181"/>
  <c r="AG1130" i="181"/>
  <c r="AL1135" i="181"/>
  <c r="AG1140" i="181"/>
  <c r="AG1161" i="181"/>
  <c r="AG1165" i="181"/>
  <c r="AH1165" i="181" s="1"/>
  <c r="AV1183" i="181"/>
  <c r="AB1183" i="181"/>
  <c r="AC1183" i="181" s="1"/>
  <c r="AG1191" i="181"/>
  <c r="AY1191" i="181"/>
  <c r="AY1206" i="181"/>
  <c r="AQ1212" i="181"/>
  <c r="AB1290" i="181"/>
  <c r="AG1396" i="181"/>
  <c r="AY1396" i="181"/>
  <c r="AG1544" i="181"/>
  <c r="AY1544" i="181"/>
  <c r="AG1547" i="181"/>
  <c r="BA1547" i="181"/>
  <c r="AQ1083" i="181"/>
  <c r="AQ1086" i="181"/>
  <c r="AB1111" i="181"/>
  <c r="AC1111" i="181" s="1"/>
  <c r="AG1122" i="181"/>
  <c r="AG1132" i="181"/>
  <c r="AH1132" i="181" s="1"/>
  <c r="AB1152" i="181"/>
  <c r="AQ1175" i="181"/>
  <c r="AQ1177" i="181"/>
  <c r="AX1219" i="181"/>
  <c r="AB1219" i="181"/>
  <c r="AW1234" i="181"/>
  <c r="AB1234" i="181"/>
  <c r="AC1234" i="181"/>
  <c r="AX1250" i="181"/>
  <c r="AB1250" i="181"/>
  <c r="AV1254" i="181"/>
  <c r="BA1293" i="181"/>
  <c r="AQ1321" i="181"/>
  <c r="AG1350" i="181"/>
  <c r="AY1456" i="181"/>
  <c r="AG1456" i="181"/>
  <c r="AG1489" i="181"/>
  <c r="AX1534" i="181"/>
  <c r="AJ1736" i="181"/>
  <c r="AL1736" i="181" s="1"/>
  <c r="AB1553" i="181"/>
  <c r="BD1553" i="181"/>
  <c r="AQ1294" i="181"/>
  <c r="AG1319" i="181"/>
  <c r="AY1319" i="181"/>
  <c r="AQ1337" i="181"/>
  <c r="AY1389" i="181"/>
  <c r="AG1389" i="181"/>
  <c r="AY1423" i="181"/>
  <c r="AG1423" i="181"/>
  <c r="AW1477" i="181"/>
  <c r="AB1477" i="181"/>
  <c r="AC1477" i="181" s="1"/>
  <c r="AB1671" i="181"/>
  <c r="AC1671" i="181" s="1"/>
  <c r="AX1671" i="181"/>
  <c r="AL1219" i="181"/>
  <c r="AG1234" i="181"/>
  <c r="AH1234" i="181" s="1"/>
  <c r="AB1268" i="181"/>
  <c r="AG1270" i="181"/>
  <c r="AG1304" i="181"/>
  <c r="AQ1346" i="181"/>
  <c r="AG1347" i="181"/>
  <c r="AY1357" i="181"/>
  <c r="AG1357" i="181"/>
  <c r="AB1358" i="181"/>
  <c r="AC1358" i="181" s="1"/>
  <c r="AQ1359" i="181"/>
  <c r="AB1371" i="181"/>
  <c r="AQ1373" i="181"/>
  <c r="AQ1383" i="181"/>
  <c r="AG1385" i="181"/>
  <c r="AZ1385" i="181"/>
  <c r="AY1393" i="181"/>
  <c r="AG1393" i="181"/>
  <c r="AZ1692" i="181"/>
  <c r="AG1692" i="181"/>
  <c r="AQ1196" i="181"/>
  <c r="AQ1203" i="181"/>
  <c r="AG1211" i="181"/>
  <c r="AY1212" i="181"/>
  <c r="AQ1218" i="181"/>
  <c r="AX1268" i="181"/>
  <c r="AQ1285" i="181"/>
  <c r="AQ1297" i="181"/>
  <c r="AQ1308" i="181"/>
  <c r="AG1320" i="181"/>
  <c r="AY1341" i="181"/>
  <c r="AG1341" i="181"/>
  <c r="AQ1354" i="181"/>
  <c r="AG1356" i="181"/>
  <c r="AG1379" i="181"/>
  <c r="AQ1424" i="181"/>
  <c r="AB1492" i="181"/>
  <c r="AC1492" i="181" s="1"/>
  <c r="AV1492" i="181"/>
  <c r="AW1499" i="181"/>
  <c r="AB1622" i="181"/>
  <c r="AC1622" i="181" s="1"/>
  <c r="AG1194" i="181"/>
  <c r="AQ1217" i="181"/>
  <c r="AB1221" i="181"/>
  <c r="AC1221" i="181" s="1"/>
  <c r="AG1224" i="181"/>
  <c r="AB1229" i="181"/>
  <c r="AB1261" i="181"/>
  <c r="AC1261" i="181" s="1"/>
  <c r="AB1276" i="181"/>
  <c r="AB1277" i="181"/>
  <c r="AQ1306" i="181"/>
  <c r="AQ1336" i="181"/>
  <c r="AC1340" i="181"/>
  <c r="AV1340" i="181"/>
  <c r="AG1343" i="181"/>
  <c r="AQ1344" i="181"/>
  <c r="AY1355" i="181"/>
  <c r="AG1355" i="181"/>
  <c r="AQ1361" i="181"/>
  <c r="AQ1366" i="181"/>
  <c r="AB1372" i="181"/>
  <c r="AQ1391" i="181"/>
  <c r="AY1413" i="181"/>
  <c r="AG1413" i="181"/>
  <c r="AV1469" i="181"/>
  <c r="AB1469" i="181"/>
  <c r="AC1469" i="181"/>
  <c r="AX1621" i="181"/>
  <c r="AV1667" i="181"/>
  <c r="AB1667" i="181"/>
  <c r="AC1667" i="181"/>
  <c r="AV1763" i="181"/>
  <c r="AB1763" i="181"/>
  <c r="AC1763" i="181" s="1"/>
  <c r="AQ1188" i="181"/>
  <c r="AQ1191" i="181"/>
  <c r="AG1207" i="181"/>
  <c r="AL1213" i="181"/>
  <c r="AM1213" i="181" s="1"/>
  <c r="AG1218" i="181"/>
  <c r="AH1218" i="181" s="1"/>
  <c r="AG1227" i="181"/>
  <c r="AQ1303" i="181"/>
  <c r="AQ1322" i="181"/>
  <c r="AQ1338" i="181"/>
  <c r="AY1339" i="181"/>
  <c r="AG1339" i="181"/>
  <c r="AQ1349" i="181"/>
  <c r="AQ1353" i="181"/>
  <c r="AG1354" i="181"/>
  <c r="AY1354" i="181"/>
  <c r="AQ1389" i="181"/>
  <c r="AG1395" i="181"/>
  <c r="AY1395" i="181"/>
  <c r="AG1419" i="181"/>
  <c r="AZ1419" i="181"/>
  <c r="AB1508" i="181"/>
  <c r="AX1508" i="181"/>
  <c r="AV1534" i="181"/>
  <c r="AB1534" i="181"/>
  <c r="AC1534" i="181" s="1"/>
  <c r="AY1549" i="181"/>
  <c r="AG1549" i="181"/>
  <c r="AB1595" i="181"/>
  <c r="AC1595" i="181" s="1"/>
  <c r="AV1595" i="181"/>
  <c r="AY1429" i="181"/>
  <c r="AG1516" i="181"/>
  <c r="BA1516" i="181"/>
  <c r="AV1636" i="181"/>
  <c r="AB1636" i="181"/>
  <c r="AC1636" i="181" s="1"/>
  <c r="AX1700" i="181"/>
  <c r="AZ1711" i="181"/>
  <c r="AY1730" i="181"/>
  <c r="AG1730" i="181"/>
  <c r="AZ1740" i="181"/>
  <c r="AG1740" i="181"/>
  <c r="AY1801" i="181"/>
  <c r="AG1801" i="181"/>
  <c r="AY1298" i="181"/>
  <c r="AQ1319" i="181"/>
  <c r="AQ1335" i="181"/>
  <c r="AG1338" i="181"/>
  <c r="AQ1341" i="181"/>
  <c r="AQ1342" i="181"/>
  <c r="AG1353" i="181"/>
  <c r="AZ1353" i="181"/>
  <c r="AQ1363" i="181"/>
  <c r="AG1383" i="181"/>
  <c r="AG1384" i="181"/>
  <c r="AQ1415" i="181"/>
  <c r="AQ1423" i="181"/>
  <c r="AG1424" i="181"/>
  <c r="AZ1424" i="181"/>
  <c r="AG1492" i="181"/>
  <c r="AY1492" i="181"/>
  <c r="AZ1560" i="181"/>
  <c r="AB1652" i="181"/>
  <c r="AC1652" i="181" s="1"/>
  <c r="AL1675" i="181"/>
  <c r="AQ1440" i="181"/>
  <c r="AG1541" i="181"/>
  <c r="AZ1541" i="181"/>
  <c r="AV1631" i="181"/>
  <c r="AV1639" i="181"/>
  <c r="AB1639" i="181"/>
  <c r="AV1647" i="181"/>
  <c r="AB1647" i="181"/>
  <c r="AC1647" i="181" s="1"/>
  <c r="AY1776" i="181"/>
  <c r="AG1776" i="181"/>
  <c r="AZ1793" i="181"/>
  <c r="AQ1299" i="181"/>
  <c r="AQ1329" i="181"/>
  <c r="AG1348" i="181"/>
  <c r="AQ1356" i="181"/>
  <c r="AG1359" i="181"/>
  <c r="AQ1379" i="181"/>
  <c r="AQ1382" i="181"/>
  <c r="AQ1387" i="181"/>
  <c r="AQ1399" i="181"/>
  <c r="AG1402" i="181"/>
  <c r="AG1421" i="181"/>
  <c r="AZ1421" i="181"/>
  <c r="AQ1427" i="181"/>
  <c r="AQ1436" i="181"/>
  <c r="AG1451" i="181"/>
  <c r="AX1495" i="181"/>
  <c r="AY1522" i="181"/>
  <c r="AX1676" i="181"/>
  <c r="AB1676" i="181"/>
  <c r="AC1676" i="181" s="1"/>
  <c r="AY1678" i="181"/>
  <c r="AG1678" i="181"/>
  <c r="BA1679" i="181"/>
  <c r="AG1710" i="181"/>
  <c r="AY1710" i="181"/>
  <c r="AV1749" i="181"/>
  <c r="AB1761" i="181"/>
  <c r="AC1761" i="181" s="1"/>
  <c r="AG1306" i="181"/>
  <c r="AQ1310" i="181"/>
  <c r="AQ1320" i="181"/>
  <c r="AQ1325" i="181"/>
  <c r="AG1331" i="181"/>
  <c r="AZ1331" i="181"/>
  <c r="AQ1355" i="181"/>
  <c r="AQ1360" i="181"/>
  <c r="AQ1362" i="181"/>
  <c r="AQ1375" i="181"/>
  <c r="AQ1384" i="181"/>
  <c r="AQ1385" i="181"/>
  <c r="AY1411" i="181"/>
  <c r="AG1411" i="181"/>
  <c r="AG1416" i="181"/>
  <c r="AQ1418" i="181"/>
  <c r="AQ1422" i="181"/>
  <c r="AG1425" i="181"/>
  <c r="AV1445" i="181"/>
  <c r="AB1445" i="181"/>
  <c r="AC1445" i="181"/>
  <c r="AB1461" i="181"/>
  <c r="AY1464" i="181"/>
  <c r="AQ1466" i="181"/>
  <c r="AG1563" i="181"/>
  <c r="AG1565" i="181"/>
  <c r="AV1592" i="181"/>
  <c r="AB1592" i="181"/>
  <c r="AJ1624" i="181"/>
  <c r="AL1624" i="181" s="1"/>
  <c r="AY1721" i="181"/>
  <c r="AG1721" i="181"/>
  <c r="AV1730" i="181"/>
  <c r="AB1730" i="181"/>
  <c r="AV1733" i="181"/>
  <c r="AB1733" i="181"/>
  <c r="AG1782" i="181"/>
  <c r="AQ1455" i="181"/>
  <c r="AL1489" i="181"/>
  <c r="AG1507" i="181"/>
  <c r="AY1507" i="181"/>
  <c r="AQ1523" i="181"/>
  <c r="AB1591" i="181"/>
  <c r="AC1591" i="181" s="1"/>
  <c r="AQ1605" i="181"/>
  <c r="AQ1608" i="181"/>
  <c r="AG1617" i="181"/>
  <c r="AQ1623" i="181"/>
  <c r="AQ1701" i="181"/>
  <c r="AQ1735" i="181"/>
  <c r="AB1779" i="181"/>
  <c r="AC1779" i="181" s="1"/>
  <c r="AV1779" i="181"/>
  <c r="AG1781" i="181"/>
  <c r="AQ1506" i="181"/>
  <c r="BA1520" i="181"/>
  <c r="AQ1536" i="181"/>
  <c r="AB1608" i="181"/>
  <c r="AC1608" i="181" s="1"/>
  <c r="AX1608" i="181"/>
  <c r="AQ1712" i="181"/>
  <c r="AV1722" i="181"/>
  <c r="AB1722" i="181"/>
  <c r="AB1755" i="181"/>
  <c r="AC1755" i="181"/>
  <c r="AV1755" i="181"/>
  <c r="AQ1755" i="181"/>
  <c r="AG1775" i="181"/>
  <c r="AG1797" i="181"/>
  <c r="AH1797" i="181"/>
  <c r="AZ1797" i="181"/>
  <c r="AG1805" i="181"/>
  <c r="AG1809" i="181"/>
  <c r="AG1811" i="181"/>
  <c r="AQ1488" i="181"/>
  <c r="AL1504" i="181"/>
  <c r="AM1504" i="181" s="1"/>
  <c r="AC1508" i="181"/>
  <c r="AQ1513" i="181"/>
  <c r="AQ1522" i="181"/>
  <c r="AZ1543" i="181"/>
  <c r="AB1561" i="181"/>
  <c r="AC1561" i="181" s="1"/>
  <c r="AQ1618" i="181"/>
  <c r="AV1658" i="181"/>
  <c r="AB1658" i="181"/>
  <c r="AC1658" i="181" s="1"/>
  <c r="AB1663" i="181"/>
  <c r="AC1663" i="181" s="1"/>
  <c r="AG1672" i="181"/>
  <c r="AZ1672" i="181"/>
  <c r="AB1697" i="181"/>
  <c r="AV1697" i="181"/>
  <c r="AB1747" i="181"/>
  <c r="AC1747" i="181" s="1"/>
  <c r="AX1747" i="181"/>
  <c r="AN1765" i="181"/>
  <c r="AQ1765" i="181" s="1"/>
  <c r="AQ1782" i="181"/>
  <c r="AV1789" i="181"/>
  <c r="AB1789" i="181"/>
  <c r="AG1412" i="181"/>
  <c r="AY1417" i="181"/>
  <c r="AQ1444" i="181"/>
  <c r="AZ1512" i="181"/>
  <c r="AY1515" i="181"/>
  <c r="AQ1541" i="181"/>
  <c r="AG1568" i="181"/>
  <c r="AV1578" i="181"/>
  <c r="AB1578" i="181"/>
  <c r="AC1578" i="181"/>
  <c r="AB1594" i="181"/>
  <c r="AC1594" i="181" s="1"/>
  <c r="AG1605" i="181"/>
  <c r="AY1605" i="181"/>
  <c r="AG1606" i="181"/>
  <c r="AQ1612" i="181"/>
  <c r="AB1628" i="181"/>
  <c r="AC1628" i="181" s="1"/>
  <c r="AG1638" i="181"/>
  <c r="AY1638" i="181"/>
  <c r="AB1678" i="181"/>
  <c r="AC1678" i="181" s="1"/>
  <c r="AB1721" i="181"/>
  <c r="AC1721" i="181" s="1"/>
  <c r="AG1735" i="181"/>
  <c r="AG1739" i="181"/>
  <c r="AN1749" i="181"/>
  <c r="AQ1749" i="181" s="1"/>
  <c r="AL1749" i="181"/>
  <c r="AY1761" i="181"/>
  <c r="AG1761" i="181"/>
  <c r="AY1465" i="181"/>
  <c r="AG1465" i="181"/>
  <c r="AM1485" i="181"/>
  <c r="AP1485" i="181"/>
  <c r="AQ1485" i="181" s="1"/>
  <c r="AR1485" i="181" s="1"/>
  <c r="AL1492" i="181"/>
  <c r="AM1492" i="181" s="1"/>
  <c r="AB1499" i="181"/>
  <c r="AC1499" i="181" s="1"/>
  <c r="AB1512" i="181"/>
  <c r="AC1512" i="181" s="1"/>
  <c r="AG1513" i="181"/>
  <c r="AG1542" i="181"/>
  <c r="AB1577" i="181"/>
  <c r="AQ1588" i="181"/>
  <c r="AV1603" i="181"/>
  <c r="AB1603" i="181"/>
  <c r="AC1603" i="181" s="1"/>
  <c r="AQ1610" i="181"/>
  <c r="AQ1625" i="181"/>
  <c r="AG1674" i="181"/>
  <c r="AY1674" i="181"/>
  <c r="AB1681" i="181"/>
  <c r="AQ1709" i="181"/>
  <c r="AQ1710" i="181"/>
  <c r="AQ1721" i="181"/>
  <c r="AG1741" i="181"/>
  <c r="AG1766" i="181"/>
  <c r="AY1766" i="181"/>
  <c r="AG1789" i="181"/>
  <c r="AY1789" i="181"/>
  <c r="AQ1811" i="181"/>
  <c r="AQ1699" i="181"/>
  <c r="AQ1397" i="181"/>
  <c r="AG1398" i="181"/>
  <c r="AZ1398" i="181"/>
  <c r="AQ1400" i="181"/>
  <c r="AQ1432" i="181"/>
  <c r="AQ1435" i="181"/>
  <c r="AQ1439" i="181"/>
  <c r="AQ1467" i="181"/>
  <c r="AQ1468" i="181"/>
  <c r="AQ1490" i="181"/>
  <c r="AQ1492" i="181"/>
  <c r="AR1492" i="181" s="1"/>
  <c r="AQ1504" i="181"/>
  <c r="AR1504" i="181" s="1"/>
  <c r="AG1506" i="181"/>
  <c r="AQ1540" i="181"/>
  <c r="AQ1547" i="181"/>
  <c r="AQ1549" i="181"/>
  <c r="AQ1559" i="181"/>
  <c r="AQ1560" i="181"/>
  <c r="AQ1567" i="181"/>
  <c r="AL1582" i="181"/>
  <c r="AQ1597" i="181"/>
  <c r="AB1599" i="181"/>
  <c r="AG1614" i="181"/>
  <c r="AB1621" i="181"/>
  <c r="AC1621" i="181" s="1"/>
  <c r="AQ1624" i="181"/>
  <c r="AQ1627" i="181"/>
  <c r="AB1643" i="181"/>
  <c r="AC1643" i="181" s="1"/>
  <c r="AQ1652" i="181"/>
  <c r="AL1682" i="181"/>
  <c r="AQ1706" i="181"/>
  <c r="AG1771" i="181"/>
  <c r="AB1791" i="181"/>
  <c r="AC1791" i="181" s="1"/>
  <c r="AQ1566" i="181"/>
  <c r="AB1582" i="181"/>
  <c r="AC1582" i="181" s="1"/>
  <c r="BA1586" i="181"/>
  <c r="AQ1589" i="181"/>
  <c r="AB1682" i="181"/>
  <c r="AC1682" i="181" s="1"/>
  <c r="AQ1691" i="181"/>
  <c r="AV1718" i="181"/>
  <c r="AB1718" i="181"/>
  <c r="AC1718" i="181" s="1"/>
  <c r="AQ1738" i="181"/>
  <c r="AQ1743" i="181"/>
  <c r="AG1779" i="181"/>
  <c r="AQ1781" i="181"/>
  <c r="AQ1795" i="181"/>
  <c r="AQ1617" i="181"/>
  <c r="AB1631" i="181"/>
  <c r="AC1631" i="181" s="1"/>
  <c r="AB1642" i="181"/>
  <c r="AC1642" i="181"/>
  <c r="AQ1686" i="181"/>
  <c r="AL1699" i="181"/>
  <c r="AQ1708" i="181"/>
  <c r="AG1769" i="181"/>
  <c r="AQ1775" i="181"/>
  <c r="AQ1776" i="181"/>
  <c r="AG1791" i="181"/>
  <c r="AZ1791" i="181"/>
  <c r="AQ1804" i="181"/>
  <c r="AQ1815" i="181"/>
  <c r="AG16" i="181"/>
  <c r="AY16" i="181"/>
  <c r="BA18" i="181"/>
  <c r="AG18" i="181"/>
  <c r="AN25" i="181"/>
  <c r="AL25" i="181"/>
  <c r="AM25" i="181" s="1"/>
  <c r="AG12" i="181"/>
  <c r="AY12" i="181"/>
  <c r="AL13" i="181"/>
  <c r="AM13" i="181" s="1"/>
  <c r="AO13" i="181"/>
  <c r="AQ13" i="181" s="1"/>
  <c r="AG20" i="181"/>
  <c r="AY20" i="181"/>
  <c r="AN22" i="181"/>
  <c r="AL22" i="181"/>
  <c r="AM22" i="181" s="1"/>
  <c r="BA66" i="181"/>
  <c r="AN44" i="181"/>
  <c r="AQ44" i="181" s="1"/>
  <c r="AL44" i="181"/>
  <c r="AM44" i="181" s="1"/>
  <c r="AG73" i="181"/>
  <c r="AY73" i="181"/>
  <c r="AM10" i="181"/>
  <c r="AL10" i="181"/>
  <c r="AO10" i="181"/>
  <c r="AQ10" i="181" s="1"/>
  <c r="AO26" i="181"/>
  <c r="AQ26" i="181" s="1"/>
  <c r="AL26" i="181"/>
  <c r="AM26" i="181" s="1"/>
  <c r="AL29" i="181"/>
  <c r="AM29" i="181"/>
  <c r="AO29" i="181"/>
  <c r="BD14" i="181"/>
  <c r="AC15" i="181"/>
  <c r="BD22" i="181"/>
  <c r="BD30" i="181"/>
  <c r="AC31" i="181"/>
  <c r="V42" i="181"/>
  <c r="D15" i="103" s="1"/>
  <c r="BD42" i="181"/>
  <c r="AL43" i="181"/>
  <c r="AM43" i="181" s="1"/>
  <c r="BD44" i="181"/>
  <c r="AB59" i="181"/>
  <c r="AC59" i="181" s="1"/>
  <c r="BD62" i="181"/>
  <c r="AB65" i="181"/>
  <c r="AC65" i="181" s="1"/>
  <c r="AF65" i="181"/>
  <c r="BA65" i="181" s="1"/>
  <c r="AF67" i="181"/>
  <c r="BA67" i="181" s="1"/>
  <c r="V67" i="181"/>
  <c r="AB68" i="181"/>
  <c r="AC68" i="181"/>
  <c r="BD69" i="181"/>
  <c r="AC70" i="181"/>
  <c r="AM72" i="181"/>
  <c r="AB75" i="181"/>
  <c r="AC75" i="181" s="1"/>
  <c r="V76" i="181"/>
  <c r="AF76" i="181"/>
  <c r="BA76" i="181" s="1"/>
  <c r="BD76" i="181"/>
  <c r="BD78" i="181"/>
  <c r="AX80" i="181"/>
  <c r="AF84" i="181"/>
  <c r="BA84" i="181" s="1"/>
  <c r="V84" i="181"/>
  <c r="V85" i="181"/>
  <c r="AL89" i="181"/>
  <c r="V93" i="181"/>
  <c r="V95" i="181"/>
  <c r="AD95" i="181"/>
  <c r="AB99" i="181"/>
  <c r="AC99" i="181"/>
  <c r="BD100" i="181"/>
  <c r="AF100" i="181"/>
  <c r="BA100" i="181" s="1"/>
  <c r="V100" i="181"/>
  <c r="AG105" i="181"/>
  <c r="AV113" i="181"/>
  <c r="AB113" i="181"/>
  <c r="AQ115" i="181"/>
  <c r="AR115" i="181" s="1"/>
  <c r="AW126" i="181"/>
  <c r="AB126" i="181"/>
  <c r="AC126" i="181" s="1"/>
  <c r="AY132" i="181"/>
  <c r="AI134" i="181"/>
  <c r="AL134" i="181" s="1"/>
  <c r="AM134" i="181" s="1"/>
  <c r="AB142" i="181"/>
  <c r="AC142" i="181" s="1"/>
  <c r="BD1153" i="181"/>
  <c r="BD11" i="181"/>
  <c r="AE29" i="181"/>
  <c r="BD10" i="181"/>
  <c r="AG17" i="181"/>
  <c r="BD18" i="181"/>
  <c r="AC19" i="181"/>
  <c r="BD26" i="181"/>
  <c r="AC27" i="181"/>
  <c r="AB34" i="181"/>
  <c r="BD35" i="181"/>
  <c r="AC36" i="181"/>
  <c r="AB49" i="181"/>
  <c r="AC49" i="181" s="1"/>
  <c r="AO51" i="181"/>
  <c r="AQ51" i="181" s="1"/>
  <c r="AR51" i="181" s="1"/>
  <c r="AO53" i="181"/>
  <c r="AQ53" i="181" s="1"/>
  <c r="AR53" i="181" s="1"/>
  <c r="AB54" i="181"/>
  <c r="AC54" i="181" s="1"/>
  <c r="AY56" i="181"/>
  <c r="Z1153" i="181"/>
  <c r="AW1153" i="181" s="1"/>
  <c r="AB10" i="181"/>
  <c r="AC10" i="181" s="1"/>
  <c r="V12" i="181"/>
  <c r="D8" i="103" s="1"/>
  <c r="AB14" i="181"/>
  <c r="AC14" i="181" s="1"/>
  <c r="AD15" i="181"/>
  <c r="V16" i="181"/>
  <c r="D10" i="103" s="1"/>
  <c r="AB18" i="181"/>
  <c r="AC18" i="181" s="1"/>
  <c r="V20" i="181"/>
  <c r="D11" i="103" s="1"/>
  <c r="AB22" i="181"/>
  <c r="AC22" i="181" s="1"/>
  <c r="V24" i="181"/>
  <c r="AF24" i="181"/>
  <c r="BA24" i="181" s="1"/>
  <c r="AB26" i="181"/>
  <c r="V28" i="181"/>
  <c r="D13" i="103" s="1"/>
  <c r="AB30" i="181"/>
  <c r="AC30" i="181" s="1"/>
  <c r="V32" i="181"/>
  <c r="AF32" i="181"/>
  <c r="BA32" i="181" s="1"/>
  <c r="AY32" i="181"/>
  <c r="BD33" i="181"/>
  <c r="V40" i="181"/>
  <c r="AF40" i="181"/>
  <c r="BA40" i="181" s="1"/>
  <c r="BD40" i="181"/>
  <c r="AL41" i="181"/>
  <c r="AM41" i="181"/>
  <c r="AE43" i="181"/>
  <c r="AZ43" i="181" s="1"/>
  <c r="AY45" i="181"/>
  <c r="AV48" i="181"/>
  <c r="V49" i="181"/>
  <c r="D18" i="103" s="1"/>
  <c r="AB50" i="181"/>
  <c r="BD51" i="181"/>
  <c r="AC52" i="181"/>
  <c r="AL52" i="181"/>
  <c r="V58" i="181"/>
  <c r="AF58" i="181"/>
  <c r="AG60" i="181"/>
  <c r="AH60" i="181" s="1"/>
  <c r="AY61" i="181"/>
  <c r="V65" i="181"/>
  <c r="AB66" i="181"/>
  <c r="AC66" i="181" s="1"/>
  <c r="BD67" i="181"/>
  <c r="AL68" i="181"/>
  <c r="AM68" i="181" s="1"/>
  <c r="V74" i="181"/>
  <c r="AF74" i="181"/>
  <c r="AY77" i="181"/>
  <c r="AD86" i="181"/>
  <c r="AB86" i="181"/>
  <c r="AC86" i="181" s="1"/>
  <c r="AP105" i="181"/>
  <c r="AI113" i="181"/>
  <c r="AL113" i="181" s="1"/>
  <c r="AV117" i="181"/>
  <c r="AB117" i="181"/>
  <c r="AC117" i="181" s="1"/>
  <c r="AW130" i="181"/>
  <c r="AB130" i="181"/>
  <c r="AC130" i="181" s="1"/>
  <c r="AN140" i="181"/>
  <c r="AQ140" i="181" s="1"/>
  <c r="AL140" i="181"/>
  <c r="AM140" i="181" s="1"/>
  <c r="AF141" i="181"/>
  <c r="BA141" i="181"/>
  <c r="V141" i="181"/>
  <c r="AB141" i="181"/>
  <c r="AC141" i="181" s="1"/>
  <c r="BD141" i="181"/>
  <c r="AG143" i="181"/>
  <c r="AY143" i="181"/>
  <c r="AN144" i="181"/>
  <c r="AQ144" i="181" s="1"/>
  <c r="AL144" i="181"/>
  <c r="AM144" i="181" s="1"/>
  <c r="AE13" i="181"/>
  <c r="BD15" i="181"/>
  <c r="BD9" i="181"/>
  <c r="BD21" i="181"/>
  <c r="BD29" i="181"/>
  <c r="AZ36" i="181"/>
  <c r="AL38" i="181"/>
  <c r="AM38" i="181" s="1"/>
  <c r="BA38" i="181"/>
  <c r="AB45" i="181"/>
  <c r="AC45" i="181"/>
  <c r="BD49" i="181"/>
  <c r="AC50" i="181"/>
  <c r="AB55" i="181"/>
  <c r="AC55" i="181" s="1"/>
  <c r="AB61" i="181"/>
  <c r="AF61" i="181"/>
  <c r="BA61" i="181" s="1"/>
  <c r="AF63" i="181"/>
  <c r="BA63" i="181" s="1"/>
  <c r="V63" i="181"/>
  <c r="BD65" i="181"/>
  <c r="AB71" i="181"/>
  <c r="AC71" i="181" s="1"/>
  <c r="AB77" i="181"/>
  <c r="AC77" i="181"/>
  <c r="AF77" i="181"/>
  <c r="BA77" i="181" s="1"/>
  <c r="AF79" i="181"/>
  <c r="BA79" i="181" s="1"/>
  <c r="V79" i="181"/>
  <c r="BD80" i="181"/>
  <c r="AM82" i="181"/>
  <c r="AB83" i="181"/>
  <c r="AC83" i="181"/>
  <c r="V86" i="181"/>
  <c r="V87" i="181"/>
  <c r="AD87" i="181"/>
  <c r="AM90" i="181"/>
  <c r="AB91" i="181"/>
  <c r="AC91" i="181" s="1"/>
  <c r="AB92" i="181"/>
  <c r="AC92" i="181" s="1"/>
  <c r="AL94" i="181"/>
  <c r="AB96" i="181"/>
  <c r="AC96" i="181"/>
  <c r="AL102" i="181"/>
  <c r="AY104" i="181"/>
  <c r="AP109" i="181"/>
  <c r="AG112" i="181"/>
  <c r="AH112" i="181" s="1"/>
  <c r="AY112" i="181"/>
  <c r="AI117" i="181"/>
  <c r="AL117" i="181"/>
  <c r="AV121" i="181"/>
  <c r="AB121" i="181"/>
  <c r="AW134" i="181"/>
  <c r="AB134" i="181"/>
  <c r="BD17" i="181"/>
  <c r="AE23" i="181"/>
  <c r="BD25" i="181"/>
  <c r="AC26" i="181"/>
  <c r="AB9" i="181"/>
  <c r="AC9" i="181" s="1"/>
  <c r="AJ1153" i="181"/>
  <c r="V11" i="181"/>
  <c r="AF11" i="181"/>
  <c r="BA11" i="181" s="1"/>
  <c r="AB13" i="181"/>
  <c r="AC13" i="181" s="1"/>
  <c r="V15" i="181"/>
  <c r="D9" i="103" s="1"/>
  <c r="AB17" i="181"/>
  <c r="AC17" i="181" s="1"/>
  <c r="V19" i="181"/>
  <c r="AF19" i="181"/>
  <c r="BA19" i="181" s="1"/>
  <c r="AB21" i="181"/>
  <c r="AC21" i="181" s="1"/>
  <c r="AD22" i="181"/>
  <c r="V23" i="181"/>
  <c r="AB25" i="181"/>
  <c r="AC25" i="181" s="1"/>
  <c r="V27" i="181"/>
  <c r="AF27" i="181"/>
  <c r="BA27" i="181" s="1"/>
  <c r="AB29" i="181"/>
  <c r="V31" i="181"/>
  <c r="AF31" i="181"/>
  <c r="BA31" i="181" s="1"/>
  <c r="AB33" i="181"/>
  <c r="AC33" i="181" s="1"/>
  <c r="AB35" i="181"/>
  <c r="AC35" i="181"/>
  <c r="V36" i="181"/>
  <c r="AF36" i="181"/>
  <c r="BA36" i="181" s="1"/>
  <c r="BD36" i="181"/>
  <c r="AL37" i="181"/>
  <c r="AM37" i="181" s="1"/>
  <c r="AP38" i="181"/>
  <c r="AB41" i="181"/>
  <c r="AC41" i="181" s="1"/>
  <c r="AF41" i="181"/>
  <c r="BA41" i="181" s="1"/>
  <c r="AB44" i="181"/>
  <c r="AC44" i="181" s="1"/>
  <c r="V45" i="181"/>
  <c r="D49" i="103" s="1"/>
  <c r="AB46" i="181"/>
  <c r="AL48" i="181"/>
  <c r="AB51" i="181"/>
  <c r="AC51" i="181" s="1"/>
  <c r="AY52" i="181"/>
  <c r="AF54" i="181"/>
  <c r="BA54" i="181" s="1"/>
  <c r="AY57" i="181"/>
  <c r="AM59" i="181"/>
  <c r="V61" i="181"/>
  <c r="AB62" i="181"/>
  <c r="BD63" i="181"/>
  <c r="AL64" i="181"/>
  <c r="AC69" i="181"/>
  <c r="V70" i="181"/>
  <c r="AF70" i="181"/>
  <c r="V77" i="181"/>
  <c r="AB78" i="181"/>
  <c r="AC78" i="181" s="1"/>
  <c r="AN82" i="181"/>
  <c r="AQ82" i="181" s="1"/>
  <c r="AR82" i="181" s="1"/>
  <c r="AG88" i="181"/>
  <c r="AB89" i="181"/>
  <c r="AC89" i="181" s="1"/>
  <c r="BD89" i="181"/>
  <c r="AN90" i="181"/>
  <c r="AQ90" i="181" s="1"/>
  <c r="AR90" i="181" s="1"/>
  <c r="AL92" i="181"/>
  <c r="AM92" i="181" s="1"/>
  <c r="AE97" i="181"/>
  <c r="AZ97" i="181" s="1"/>
  <c r="AV102" i="181"/>
  <c r="AB102" i="181"/>
  <c r="AC102" i="181" s="1"/>
  <c r="AB103" i="181"/>
  <c r="AC103" i="181"/>
  <c r="AI114" i="181"/>
  <c r="AI121" i="181"/>
  <c r="AL121" i="181" s="1"/>
  <c r="AB123" i="181"/>
  <c r="AV125" i="181"/>
  <c r="AB125" i="181"/>
  <c r="BD13" i="181"/>
  <c r="BD16" i="181"/>
  <c r="BD24" i="181"/>
  <c r="BD32" i="181"/>
  <c r="AL34" i="181"/>
  <c r="AM34" i="181" s="1"/>
  <c r="BA34" i="181"/>
  <c r="AB42" i="181"/>
  <c r="AC42" i="181" s="1"/>
  <c r="BD43" i="181"/>
  <c r="BD45" i="181"/>
  <c r="AY46" i="181"/>
  <c r="AM48" i="181"/>
  <c r="AF57" i="181"/>
  <c r="BA57" i="181" s="1"/>
  <c r="BD61" i="181"/>
  <c r="AC62" i="181"/>
  <c r="AY64" i="181"/>
  <c r="AB67" i="181"/>
  <c r="BD70" i="181"/>
  <c r="AB73" i="181"/>
  <c r="AC73" i="181" s="1"/>
  <c r="AF75" i="181"/>
  <c r="BA75" i="181" s="1"/>
  <c r="V75" i="181"/>
  <c r="AB76" i="181"/>
  <c r="AC76" i="181"/>
  <c r="BD77" i="181"/>
  <c r="AB81" i="181"/>
  <c r="AC81" i="181" s="1"/>
  <c r="AF81" i="181"/>
  <c r="AM83" i="181"/>
  <c r="AB84" i="181"/>
  <c r="AC84" i="181" s="1"/>
  <c r="AC85" i="181"/>
  <c r="AD92" i="181"/>
  <c r="AC93" i="181"/>
  <c r="AO99" i="181"/>
  <c r="AL99" i="181"/>
  <c r="AM99" i="181" s="1"/>
  <c r="AB101" i="181"/>
  <c r="AC101" i="181"/>
  <c r="BD101" i="181"/>
  <c r="AG101" i="181"/>
  <c r="BD104" i="181"/>
  <c r="AF104" i="181"/>
  <c r="BA104" i="181" s="1"/>
  <c r="V104" i="181"/>
  <c r="AL105" i="181"/>
  <c r="AM105" i="181" s="1"/>
  <c r="AY108" i="181"/>
  <c r="AL109" i="181"/>
  <c r="AM109" i="181" s="1"/>
  <c r="AC112" i="181"/>
  <c r="AG113" i="181"/>
  <c r="AH113" i="181" s="1"/>
  <c r="AY116" i="181"/>
  <c r="AI118" i="181"/>
  <c r="AL118" i="181" s="1"/>
  <c r="AM118" i="181" s="1"/>
  <c r="AI125" i="181"/>
  <c r="AL125" i="181" s="1"/>
  <c r="AB127" i="181"/>
  <c r="AC127" i="181" s="1"/>
  <c r="AV129" i="181"/>
  <c r="AB129" i="181"/>
  <c r="AC129" i="181" s="1"/>
  <c r="AY133" i="181"/>
  <c r="AE10" i="181"/>
  <c r="BD12" i="181"/>
  <c r="BD20" i="181"/>
  <c r="AE26" i="181"/>
  <c r="BD28" i="181"/>
  <c r="AC29" i="181"/>
  <c r="AF50" i="181"/>
  <c r="BA50" i="181"/>
  <c r="AL54" i="181"/>
  <c r="AM54" i="181" s="1"/>
  <c r="AP54" i="181"/>
  <c r="AD55" i="181"/>
  <c r="AL55" i="181"/>
  <c r="AM55" i="181" s="1"/>
  <c r="AD9" i="181"/>
  <c r="AB12" i="181"/>
  <c r="AC12" i="181"/>
  <c r="V14" i="181"/>
  <c r="AB16" i="181"/>
  <c r="AC16" i="181" s="1"/>
  <c r="V18" i="181"/>
  <c r="AB20" i="181"/>
  <c r="AC20" i="181" s="1"/>
  <c r="AB24" i="181"/>
  <c r="AC24" i="181" s="1"/>
  <c r="AD25" i="181"/>
  <c r="V30" i="181"/>
  <c r="AP34" i="181"/>
  <c r="AB37" i="181"/>
  <c r="AC37" i="181" s="1"/>
  <c r="AF37" i="181"/>
  <c r="AF39" i="181"/>
  <c r="BA39" i="181" s="1"/>
  <c r="V39" i="181"/>
  <c r="BD41" i="181"/>
  <c r="AD44" i="181"/>
  <c r="AB47" i="181"/>
  <c r="AC47" i="181" s="1"/>
  <c r="V50" i="181"/>
  <c r="BD50" i="181"/>
  <c r="V57" i="181"/>
  <c r="AG59" i="181"/>
  <c r="BD59" i="181"/>
  <c r="AL60" i="181"/>
  <c r="AM60" i="181" s="1"/>
  <c r="V66" i="181"/>
  <c r="AC67" i="181"/>
  <c r="AY69" i="181"/>
  <c r="V73" i="181"/>
  <c r="D22" i="103" s="1"/>
  <c r="BD75" i="181"/>
  <c r="V81" i="181"/>
  <c r="AD82" i="181"/>
  <c r="AB82" i="181"/>
  <c r="AC82" i="181"/>
  <c r="AE83" i="181"/>
  <c r="BD84" i="181"/>
  <c r="AD85" i="181"/>
  <c r="AD90" i="181"/>
  <c r="AB90" i="181"/>
  <c r="AC90" i="181" s="1"/>
  <c r="BD92" i="181"/>
  <c r="AD93" i="181"/>
  <c r="AC95" i="181"/>
  <c r="AB97" i="181"/>
  <c r="AC97" i="181" s="1"/>
  <c r="AC100" i="181"/>
  <c r="V101" i="181"/>
  <c r="AL106" i="181"/>
  <c r="AM106" i="181" s="1"/>
  <c r="AL107" i="181"/>
  <c r="AQ109" i="181"/>
  <c r="AL110" i="181"/>
  <c r="AM110" i="181" s="1"/>
  <c r="AB111" i="181"/>
  <c r="AM112" i="181"/>
  <c r="AW114" i="181"/>
  <c r="AB114" i="181"/>
  <c r="AC114" i="181" s="1"/>
  <c r="AI122" i="181"/>
  <c r="AI129" i="181"/>
  <c r="AL129" i="181" s="1"/>
  <c r="AB131" i="181"/>
  <c r="AV133" i="181"/>
  <c r="AB133" i="181"/>
  <c r="AC133" i="181" s="1"/>
  <c r="BD19" i="181"/>
  <c r="AZ35" i="181"/>
  <c r="BD57" i="181"/>
  <c r="AF69" i="181"/>
  <c r="BA69" i="181" s="1"/>
  <c r="AF71" i="181"/>
  <c r="V71" i="181"/>
  <c r="AO83" i="181"/>
  <c r="AQ83" i="181" s="1"/>
  <c r="AR83" i="181" s="1"/>
  <c r="BD83" i="181"/>
  <c r="V91" i="181"/>
  <c r="AD91" i="181"/>
  <c r="AY91" i="181" s="1"/>
  <c r="BD96" i="181"/>
  <c r="V96" i="181"/>
  <c r="V97" i="181"/>
  <c r="AL98" i="181"/>
  <c r="BA106" i="181"/>
  <c r="AW118" i="181"/>
  <c r="AB118" i="181"/>
  <c r="AC118" i="181" s="1"/>
  <c r="AG121" i="181"/>
  <c r="AH121" i="181" s="1"/>
  <c r="AG124" i="181"/>
  <c r="AY124" i="181"/>
  <c r="AI126" i="181"/>
  <c r="AL126" i="181" s="1"/>
  <c r="AM126" i="181" s="1"/>
  <c r="AI133" i="181"/>
  <c r="AL133" i="181" s="1"/>
  <c r="AB135" i="181"/>
  <c r="AC135" i="181" s="1"/>
  <c r="AZ141" i="181"/>
  <c r="AI156" i="181"/>
  <c r="AL156" i="181" s="1"/>
  <c r="V9" i="181"/>
  <c r="D7" i="103" s="1"/>
  <c r="V17" i="181"/>
  <c r="V21" i="181"/>
  <c r="V33" i="181"/>
  <c r="AF35" i="181"/>
  <c r="BA35" i="181" s="1"/>
  <c r="V35" i="181"/>
  <c r="AC43" i="181"/>
  <c r="V46" i="181"/>
  <c r="D17" i="103" s="1"/>
  <c r="BD46" i="181"/>
  <c r="AB53" i="181"/>
  <c r="AC53" i="181" s="1"/>
  <c r="BD55" i="181"/>
  <c r="AL56" i="181"/>
  <c r="AM56" i="181" s="1"/>
  <c r="AC61" i="181"/>
  <c r="V62" i="181"/>
  <c r="AC63" i="181"/>
  <c r="V69" i="181"/>
  <c r="BD71" i="181"/>
  <c r="V78" i="181"/>
  <c r="BD85" i="181"/>
  <c r="BD93" i="181"/>
  <c r="AW106" i="181"/>
  <c r="AB106" i="181"/>
  <c r="AC106" i="181" s="1"/>
  <c r="AW110" i="181"/>
  <c r="AB110" i="181"/>
  <c r="AC110" i="181" s="1"/>
  <c r="AG114" i="181"/>
  <c r="AW122" i="181"/>
  <c r="AB122" i="181"/>
  <c r="AC122" i="181" s="1"/>
  <c r="AQ122" i="181"/>
  <c r="AG128" i="181"/>
  <c r="AY128" i="181"/>
  <c r="AI130" i="181"/>
  <c r="AL130" i="181"/>
  <c r="AM130" i="181" s="1"/>
  <c r="V137" i="181"/>
  <c r="AD137" i="181"/>
  <c r="AB137" i="181"/>
  <c r="AC137" i="181" s="1"/>
  <c r="BD137" i="181"/>
  <c r="AN148" i="181"/>
  <c r="AQ148" i="181" s="1"/>
  <c r="AL148" i="181"/>
  <c r="AM148" i="181"/>
  <c r="AB94" i="181"/>
  <c r="AC94" i="181" s="1"/>
  <c r="AB98" i="181"/>
  <c r="AC98" i="181" s="1"/>
  <c r="V108" i="181"/>
  <c r="AF108" i="181"/>
  <c r="BA108" i="181" s="1"/>
  <c r="BD145" i="181"/>
  <c r="BD149" i="181"/>
  <c r="AG152" i="181"/>
  <c r="BD153" i="181"/>
  <c r="Y156" i="181"/>
  <c r="AV156" i="181" s="1"/>
  <c r="AG158" i="181"/>
  <c r="AB159" i="181"/>
  <c r="AC159" i="181" s="1"/>
  <c r="AI162" i="181"/>
  <c r="AL162" i="181" s="1"/>
  <c r="AM162" i="181" s="1"/>
  <c r="AY163" i="181"/>
  <c r="AY165" i="181"/>
  <c r="AI170" i="181"/>
  <c r="AL170" i="181" s="1"/>
  <c r="AB175" i="181"/>
  <c r="AC175" i="181" s="1"/>
  <c r="AB179" i="181"/>
  <c r="AC179" i="181" s="1"/>
  <c r="AI191" i="181"/>
  <c r="AL191" i="181" s="1"/>
  <c r="AM191" i="181" s="1"/>
  <c r="AI192" i="181"/>
  <c r="AB194" i="181"/>
  <c r="AC194" i="181" s="1"/>
  <c r="AI197" i="181"/>
  <c r="AL197" i="181" s="1"/>
  <c r="AM197" i="181" s="1"/>
  <c r="AI205" i="181"/>
  <c r="AB216" i="181"/>
  <c r="AC216" i="181" s="1"/>
  <c r="AF216" i="181"/>
  <c r="BA216" i="181" s="1"/>
  <c r="V216" i="181"/>
  <c r="BD217" i="181"/>
  <c r="V227" i="181"/>
  <c r="AG227" i="181"/>
  <c r="V228" i="181"/>
  <c r="V229" i="181"/>
  <c r="V247" i="181"/>
  <c r="AG247" i="181"/>
  <c r="V248" i="181"/>
  <c r="AG248" i="181"/>
  <c r="V262" i="181"/>
  <c r="V263" i="181"/>
  <c r="AB264" i="181"/>
  <c r="AC264" i="181" s="1"/>
  <c r="V264" i="181"/>
  <c r="Y265" i="181"/>
  <c r="V278" i="181"/>
  <c r="AB278" i="181"/>
  <c r="AH278" i="181"/>
  <c r="AB279" i="181"/>
  <c r="V279" i="181"/>
  <c r="AB280" i="181"/>
  <c r="AC280" i="181" s="1"/>
  <c r="V280" i="181"/>
  <c r="AG280" i="181"/>
  <c r="Y281" i="181"/>
  <c r="AV281" i="181" s="1"/>
  <c r="Y287" i="181"/>
  <c r="AV287" i="181"/>
  <c r="V295" i="181"/>
  <c r="AB295" i="181"/>
  <c r="AC295" i="181" s="1"/>
  <c r="Y296" i="181"/>
  <c r="AV296" i="181" s="1"/>
  <c r="Y298" i="181"/>
  <c r="AV298" i="181" s="1"/>
  <c r="AZ302" i="181"/>
  <c r="AZ305" i="181"/>
  <c r="V311" i="181"/>
  <c r="Y312" i="181"/>
  <c r="AV312" i="181" s="1"/>
  <c r="AI316" i="181"/>
  <c r="AL316" i="181" s="1"/>
  <c r="V319" i="181"/>
  <c r="Y319" i="181"/>
  <c r="AV319" i="181" s="1"/>
  <c r="BD319" i="181"/>
  <c r="V323" i="181"/>
  <c r="BD323" i="181"/>
  <c r="Y323" i="181"/>
  <c r="AV323" i="181" s="1"/>
  <c r="AI324" i="181"/>
  <c r="AL324" i="181" s="1"/>
  <c r="AL339" i="181"/>
  <c r="AM339" i="181" s="1"/>
  <c r="AI339" i="181"/>
  <c r="AI344" i="181"/>
  <c r="AL344" i="181" s="1"/>
  <c r="AM344" i="181" s="1"/>
  <c r="AH346" i="181"/>
  <c r="AI401" i="181"/>
  <c r="AL401" i="181" s="1"/>
  <c r="AI414" i="181"/>
  <c r="AL414" i="181" s="1"/>
  <c r="AR414" i="181" s="1"/>
  <c r="AE99" i="181"/>
  <c r="BD105" i="181"/>
  <c r="BD109" i="181"/>
  <c r="AM111" i="181"/>
  <c r="BD113" i="181"/>
  <c r="AM115" i="181"/>
  <c r="Y116" i="181"/>
  <c r="BD117" i="181"/>
  <c r="Y120" i="181"/>
  <c r="BD121" i="181"/>
  <c r="AM123" i="181"/>
  <c r="Y124" i="181"/>
  <c r="BD125" i="181"/>
  <c r="AM127" i="181"/>
  <c r="Y128" i="181"/>
  <c r="BD129" i="181"/>
  <c r="AM131" i="181"/>
  <c r="Y132" i="181"/>
  <c r="BD133" i="181"/>
  <c r="AM135" i="181"/>
  <c r="Y136" i="181"/>
  <c r="AD138" i="181"/>
  <c r="V139" i="181"/>
  <c r="AF139" i="181"/>
  <c r="BA139" i="181" s="1"/>
  <c r="V143" i="181"/>
  <c r="AB145" i="181"/>
  <c r="V147" i="181"/>
  <c r="AB149" i="181"/>
  <c r="AC149" i="181" s="1"/>
  <c r="V151" i="181"/>
  <c r="AF151" i="181"/>
  <c r="BA151" i="181" s="1"/>
  <c r="AB153" i="181"/>
  <c r="AC153" i="181" s="1"/>
  <c r="V155" i="181"/>
  <c r="Y158" i="181"/>
  <c r="AI160" i="181"/>
  <c r="AL160" i="181" s="1"/>
  <c r="AM160" i="181" s="1"/>
  <c r="AQ165" i="181"/>
  <c r="AY169" i="181"/>
  <c r="AW170" i="181"/>
  <c r="AQ179" i="181"/>
  <c r="AC181" i="181"/>
  <c r="AI182" i="181"/>
  <c r="AL182" i="181" s="1"/>
  <c r="AR182" i="181" s="1"/>
  <c r="AI184" i="181"/>
  <c r="AL184" i="181" s="1"/>
  <c r="AQ187" i="181"/>
  <c r="AI190" i="181"/>
  <c r="AL190" i="181" s="1"/>
  <c r="AQ207" i="181"/>
  <c r="AG208" i="181"/>
  <c r="AI210" i="181"/>
  <c r="AL210" i="181" s="1"/>
  <c r="AM210" i="181" s="1"/>
  <c r="AY210" i="181"/>
  <c r="BD214" i="181"/>
  <c r="V226" i="181"/>
  <c r="Y227" i="181"/>
  <c r="AV227" i="181" s="1"/>
  <c r="Y228" i="181"/>
  <c r="AV228" i="181" s="1"/>
  <c r="Y229" i="181"/>
  <c r="AV229" i="181" s="1"/>
  <c r="AZ233" i="181"/>
  <c r="Y247" i="181"/>
  <c r="AV247" i="181" s="1"/>
  <c r="Y248" i="181"/>
  <c r="AV248" i="181" s="1"/>
  <c r="V261" i="181"/>
  <c r="Y262" i="181"/>
  <c r="AV262" i="181" s="1"/>
  <c r="Y263" i="181"/>
  <c r="AV263" i="181" s="1"/>
  <c r="V277" i="181"/>
  <c r="V292" i="181"/>
  <c r="V293" i="181"/>
  <c r="V294" i="181"/>
  <c r="AZ300" i="181"/>
  <c r="V308" i="181"/>
  <c r="V309" i="181"/>
  <c r="V310" i="181"/>
  <c r="Y311" i="181"/>
  <c r="AV311" i="181" s="1"/>
  <c r="AZ315" i="181"/>
  <c r="AG315" i="181"/>
  <c r="V327" i="181"/>
  <c r="BD327" i="181"/>
  <c r="Y327" i="181"/>
  <c r="AV327" i="181" s="1"/>
  <c r="AI328" i="181"/>
  <c r="AL328" i="181"/>
  <c r="AZ331" i="181"/>
  <c r="AG331" i="181"/>
  <c r="AI343" i="181"/>
  <c r="AL343" i="181" s="1"/>
  <c r="AI348" i="181"/>
  <c r="AL348" i="181"/>
  <c r="AI413" i="181"/>
  <c r="AL413" i="181" s="1"/>
  <c r="AM413" i="181" s="1"/>
  <c r="AY99" i="181"/>
  <c r="V103" i="181"/>
  <c r="AY103" i="181"/>
  <c r="AB105" i="181"/>
  <c r="AC105" i="181" s="1"/>
  <c r="AY107" i="181"/>
  <c r="AB109" i="181"/>
  <c r="AY111" i="181"/>
  <c r="AP112" i="181"/>
  <c r="AQ112" i="181" s="1"/>
  <c r="AR112" i="181" s="1"/>
  <c r="AY115" i="181"/>
  <c r="AY123" i="181"/>
  <c r="AY127" i="181"/>
  <c r="AY131" i="181"/>
  <c r="AY135" i="181"/>
  <c r="BD140" i="181"/>
  <c r="BD144" i="181"/>
  <c r="AC145" i="181"/>
  <c r="Y147" i="181"/>
  <c r="AV147" i="181" s="1"/>
  <c r="BD148" i="181"/>
  <c r="BD152" i="181"/>
  <c r="Y155" i="181"/>
  <c r="AV155" i="181" s="1"/>
  <c r="BD156" i="181"/>
  <c r="AI158" i="181"/>
  <c r="AL158" i="181" s="1"/>
  <c r="AY159" i="181"/>
  <c r="AQ161" i="181"/>
  <c r="AM163" i="181"/>
  <c r="AB164" i="181"/>
  <c r="AI171" i="181"/>
  <c r="AL171" i="181" s="1"/>
  <c r="BD172" i="181"/>
  <c r="Y172" i="181"/>
  <c r="AG175" i="181"/>
  <c r="AG179" i="181"/>
  <c r="AI181" i="181"/>
  <c r="AL181" i="181" s="1"/>
  <c r="AY182" i="181"/>
  <c r="AB185" i="181"/>
  <c r="AC185" i="181" s="1"/>
  <c r="AL185" i="181"/>
  <c r="AM185" i="181" s="1"/>
  <c r="AQ186" i="181"/>
  <c r="AG187" i="181"/>
  <c r="AH187" i="181" s="1"/>
  <c r="AI189" i="181"/>
  <c r="AL189" i="181" s="1"/>
  <c r="AY190" i="181"/>
  <c r="AL192" i="181"/>
  <c r="AM192" i="181" s="1"/>
  <c r="AB199" i="181"/>
  <c r="AC199" i="181" s="1"/>
  <c r="AM202" i="181"/>
  <c r="AM203" i="181"/>
  <c r="AQ206" i="181"/>
  <c r="AG207" i="181"/>
  <c r="AH207" i="181" s="1"/>
  <c r="AI209" i="181"/>
  <c r="AL209" i="181" s="1"/>
  <c r="AR209" i="181" s="1"/>
  <c r="AF218" i="181"/>
  <c r="BA218" i="181" s="1"/>
  <c r="V218" i="181"/>
  <c r="AB218" i="181"/>
  <c r="AC218" i="181" s="1"/>
  <c r="V223" i="181"/>
  <c r="V224" i="181"/>
  <c r="AG224" i="181"/>
  <c r="V225" i="181"/>
  <c r="AG225" i="181"/>
  <c r="Y226" i="181"/>
  <c r="AV226" i="181" s="1"/>
  <c r="V239" i="181"/>
  <c r="AI240" i="181"/>
  <c r="AL240" i="181" s="1"/>
  <c r="AR240" i="181" s="1"/>
  <c r="V258" i="181"/>
  <c r="AG258" i="181"/>
  <c r="V259" i="181"/>
  <c r="V260" i="181"/>
  <c r="AG260" i="181"/>
  <c r="Y261" i="181"/>
  <c r="AV261" i="181" s="1"/>
  <c r="V274" i="181"/>
  <c r="AB275" i="181"/>
  <c r="AC275" i="181" s="1"/>
  <c r="V275" i="181"/>
  <c r="AB276" i="181"/>
  <c r="AC276" i="181" s="1"/>
  <c r="V276" i="181"/>
  <c r="Y277" i="181"/>
  <c r="AV277" i="181" s="1"/>
  <c r="AZ287" i="181"/>
  <c r="AZ288" i="181"/>
  <c r="V291" i="181"/>
  <c r="AB291" i="181"/>
  <c r="Y292" i="181"/>
  <c r="AV292" i="181" s="1"/>
  <c r="Y293" i="181"/>
  <c r="AV293" i="181" s="1"/>
  <c r="Y294" i="181"/>
  <c r="AV294" i="181" s="1"/>
  <c r="AZ298" i="181"/>
  <c r="V307" i="181"/>
  <c r="AB307" i="181"/>
  <c r="AC307" i="181" s="1"/>
  <c r="AG307" i="181"/>
  <c r="Y308" i="181"/>
  <c r="AV308" i="181" s="1"/>
  <c r="Y309" i="181"/>
  <c r="AV309" i="181" s="1"/>
  <c r="Y310" i="181"/>
  <c r="AV310" i="181" s="1"/>
  <c r="AI320" i="181"/>
  <c r="AL320" i="181" s="1"/>
  <c r="AM320" i="181" s="1"/>
  <c r="AI347" i="181"/>
  <c r="AL347" i="181" s="1"/>
  <c r="AI352" i="181"/>
  <c r="AL352" i="181" s="1"/>
  <c r="AI364" i="181"/>
  <c r="AL364" i="181" s="1"/>
  <c r="AM364" i="181" s="1"/>
  <c r="AI406" i="181"/>
  <c r="AL406" i="181" s="1"/>
  <c r="BD108" i="181"/>
  <c r="BD112" i="181"/>
  <c r="AC113" i="181"/>
  <c r="AI116" i="181"/>
  <c r="AL116" i="181" s="1"/>
  <c r="AR116" i="181" s="1"/>
  <c r="BD116" i="181"/>
  <c r="AI120" i="181"/>
  <c r="AL120" i="181" s="1"/>
  <c r="AM120" i="181" s="1"/>
  <c r="BD120" i="181"/>
  <c r="AC121" i="181"/>
  <c r="AI124" i="181"/>
  <c r="AL124" i="181" s="1"/>
  <c r="BD124" i="181"/>
  <c r="AC125" i="181"/>
  <c r="AI128" i="181"/>
  <c r="AL128" i="181" s="1"/>
  <c r="BD128" i="181"/>
  <c r="AI132" i="181"/>
  <c r="AL132" i="181" s="1"/>
  <c r="BD132" i="181"/>
  <c r="AI136" i="181"/>
  <c r="AL136" i="181"/>
  <c r="AR136" i="181" s="1"/>
  <c r="V138" i="181"/>
  <c r="AB140" i="181"/>
  <c r="AC140" i="181" s="1"/>
  <c r="V142" i="181"/>
  <c r="AB144" i="181"/>
  <c r="AC144" i="181" s="1"/>
  <c r="V146" i="181"/>
  <c r="AB148" i="181"/>
  <c r="AC148" i="181" s="1"/>
  <c r="V150" i="181"/>
  <c r="AF150" i="181"/>
  <c r="AB152" i="181"/>
  <c r="AC152" i="181" s="1"/>
  <c r="V154" i="181"/>
  <c r="AB160" i="181"/>
  <c r="AC160" i="181" s="1"/>
  <c r="V161" i="181"/>
  <c r="AP163" i="181"/>
  <c r="AL164" i="181"/>
  <c r="AM164" i="181" s="1"/>
  <c r="Y165" i="181"/>
  <c r="AY166" i="181"/>
  <c r="V172" i="181"/>
  <c r="AI173" i="181"/>
  <c r="AL173" i="181"/>
  <c r="AM173" i="181" s="1"/>
  <c r="AM174" i="181"/>
  <c r="AI177" i="181"/>
  <c r="AL177" i="181" s="1"/>
  <c r="AM177" i="181" s="1"/>
  <c r="AY183" i="181"/>
  <c r="AG185" i="181"/>
  <c r="AG186" i="181"/>
  <c r="AQ192" i="181"/>
  <c r="AR192" i="181" s="1"/>
  <c r="AI195" i="181"/>
  <c r="AL195" i="181" s="1"/>
  <c r="AR195" i="181" s="1"/>
  <c r="AI196" i="181"/>
  <c r="AL196" i="181" s="1"/>
  <c r="AQ198" i="181"/>
  <c r="AW201" i="181"/>
  <c r="AI204" i="181"/>
  <c r="AL204" i="181"/>
  <c r="AL205" i="181"/>
  <c r="AQ211" i="181"/>
  <c r="AF215" i="181"/>
  <c r="V215" i="181"/>
  <c r="AB215" i="181"/>
  <c r="AC215" i="181" s="1"/>
  <c r="V222" i="181"/>
  <c r="AB222" i="181"/>
  <c r="AC222" i="181" s="1"/>
  <c r="AG222" i="181"/>
  <c r="Y223" i="181"/>
  <c r="AV223" i="181" s="1"/>
  <c r="Y224" i="181"/>
  <c r="AV224" i="181" s="1"/>
  <c r="Y225" i="181"/>
  <c r="AV225" i="181" s="1"/>
  <c r="AZ230" i="181"/>
  <c r="V238" i="181"/>
  <c r="AB238" i="181"/>
  <c r="AC238" i="181" s="1"/>
  <c r="AG238" i="181"/>
  <c r="Y239" i="181"/>
  <c r="AV239" i="181" s="1"/>
  <c r="AF246" i="181"/>
  <c r="BA246" i="181" s="1"/>
  <c r="V246" i="181"/>
  <c r="AB246" i="181"/>
  <c r="AC246" i="181" s="1"/>
  <c r="V257" i="181"/>
  <c r="AG257" i="181"/>
  <c r="Y258" i="181"/>
  <c r="AV258" i="181" s="1"/>
  <c r="Y259" i="181"/>
  <c r="AV259" i="181" s="1"/>
  <c r="Y260" i="181"/>
  <c r="AV260" i="181" s="1"/>
  <c r="V273" i="181"/>
  <c r="AG273" i="181"/>
  <c r="Y274" i="181"/>
  <c r="AV274" i="181" s="1"/>
  <c r="V304" i="181"/>
  <c r="AG304" i="181"/>
  <c r="V305" i="181"/>
  <c r="V306" i="181"/>
  <c r="AG306" i="181"/>
  <c r="AZ312" i="181"/>
  <c r="Y317" i="181"/>
  <c r="AV317" i="181" s="1"/>
  <c r="V317" i="181"/>
  <c r="AI351" i="181"/>
  <c r="AL351" i="181" s="1"/>
  <c r="AM351" i="181" s="1"/>
  <c r="AI356" i="181"/>
  <c r="AL356" i="181" s="1"/>
  <c r="AI363" i="181"/>
  <c r="AL363" i="181"/>
  <c r="AI405" i="181"/>
  <c r="AL405" i="181" s="1"/>
  <c r="AZ157" i="181"/>
  <c r="BD168" i="181"/>
  <c r="Y168" i="181"/>
  <c r="AV168" i="181" s="1"/>
  <c r="BD169" i="181"/>
  <c r="AI175" i="181"/>
  <c r="AL175" i="181" s="1"/>
  <c r="AM175" i="181" s="1"/>
  <c r="BD176" i="181"/>
  <c r="Y176" i="181"/>
  <c r="AI179" i="181"/>
  <c r="AL179" i="181" s="1"/>
  <c r="AL183" i="181"/>
  <c r="AM183" i="181" s="1"/>
  <c r="AQ191" i="181"/>
  <c r="AC193" i="181"/>
  <c r="AI194" i="181"/>
  <c r="AL194" i="181" s="1"/>
  <c r="AG198" i="181"/>
  <c r="AH198" i="181" s="1"/>
  <c r="AQ205" i="181"/>
  <c r="AQ210" i="181"/>
  <c r="AG211" i="181"/>
  <c r="AH211" i="181" s="1"/>
  <c r="AG212" i="181"/>
  <c r="AH212" i="181" s="1"/>
  <c r="AQ212" i="181"/>
  <c r="AR212" i="181" s="1"/>
  <c r="AG213" i="181"/>
  <c r="AH213" i="181" s="1"/>
  <c r="BD216" i="181"/>
  <c r="V220" i="181"/>
  <c r="V221" i="181"/>
  <c r="AG221" i="181"/>
  <c r="V235" i="181"/>
  <c r="V236" i="181"/>
  <c r="AB237" i="181"/>
  <c r="AC237" i="181" s="1"/>
  <c r="V237" i="181"/>
  <c r="V245" i="181"/>
  <c r="V254" i="181"/>
  <c r="AB255" i="181"/>
  <c r="AC255" i="181" s="1"/>
  <c r="V255" i="181"/>
  <c r="AB256" i="181"/>
  <c r="AC256" i="181" s="1"/>
  <c r="V256" i="181"/>
  <c r="Y257" i="181"/>
  <c r="AV257" i="181" s="1"/>
  <c r="V270" i="181"/>
  <c r="AB270" i="181"/>
  <c r="AC270" i="181" s="1"/>
  <c r="AB271" i="181"/>
  <c r="AC271" i="181" s="1"/>
  <c r="V271" i="181"/>
  <c r="AB272" i="181"/>
  <c r="AC272" i="181" s="1"/>
  <c r="V272" i="181"/>
  <c r="Y273" i="181"/>
  <c r="AV273" i="181" s="1"/>
  <c r="AI285" i="181"/>
  <c r="AL285" i="181"/>
  <c r="AI286" i="181"/>
  <c r="AL286" i="181" s="1"/>
  <c r="AM286" i="181" s="1"/>
  <c r="AZ297" i="181"/>
  <c r="V303" i="181"/>
  <c r="Y304" i="181"/>
  <c r="AV304" i="181" s="1"/>
  <c r="Y305" i="181"/>
  <c r="AV305" i="181" s="1"/>
  <c r="Y306" i="181"/>
  <c r="AV306" i="181" s="1"/>
  <c r="V315" i="181"/>
  <c r="AB315" i="181"/>
  <c r="AC315" i="181" s="1"/>
  <c r="Y315" i="181"/>
  <c r="AV315" i="181" s="1"/>
  <c r="BD317" i="181"/>
  <c r="AI355" i="181"/>
  <c r="AL355" i="181" s="1"/>
  <c r="BA360" i="181"/>
  <c r="AG360" i="181"/>
  <c r="AH418" i="181"/>
  <c r="AD140" i="181"/>
  <c r="AG140" i="181" s="1"/>
  <c r="AH140" i="181" s="1"/>
  <c r="AB143" i="181"/>
  <c r="AC143" i="181" s="1"/>
  <c r="AD144" i="181"/>
  <c r="V145" i="181"/>
  <c r="AD148" i="181"/>
  <c r="V149" i="181"/>
  <c r="V153" i="181"/>
  <c r="V157" i="181"/>
  <c r="AG160" i="181"/>
  <c r="AZ162" i="181"/>
  <c r="AY164" i="181"/>
  <c r="V166" i="181"/>
  <c r="AB167" i="181"/>
  <c r="AC167" i="181" s="1"/>
  <c r="V168" i="181"/>
  <c r="V169" i="181"/>
  <c r="AC170" i="181"/>
  <c r="AY171" i="181"/>
  <c r="AW174" i="181"/>
  <c r="V176" i="181"/>
  <c r="AW178" i="181"/>
  <c r="AI180" i="181"/>
  <c r="AL180" i="181" s="1"/>
  <c r="AM180" i="181" s="1"/>
  <c r="AI187" i="181"/>
  <c r="AL187" i="181"/>
  <c r="AM187" i="181" s="1"/>
  <c r="AI188" i="181"/>
  <c r="AL188" i="181" s="1"/>
  <c r="AI193" i="181"/>
  <c r="AL193" i="181" s="1"/>
  <c r="AM193" i="181" s="1"/>
  <c r="AY195" i="181"/>
  <c r="AY201" i="181"/>
  <c r="AI207" i="181"/>
  <c r="AL207" i="181" s="1"/>
  <c r="AI208" i="181"/>
  <c r="AL208" i="181" s="1"/>
  <c r="AR208" i="181" s="1"/>
  <c r="BD218" i="181"/>
  <c r="Y220" i="181"/>
  <c r="AV220" i="181" s="1"/>
  <c r="Y221" i="181"/>
  <c r="AV221" i="181" s="1"/>
  <c r="BD229" i="181"/>
  <c r="V234" i="181"/>
  <c r="AB234" i="181"/>
  <c r="Y235" i="181"/>
  <c r="AV235" i="181" s="1"/>
  <c r="Y236" i="181"/>
  <c r="AV236" i="181" s="1"/>
  <c r="V242" i="181"/>
  <c r="AB242" i="181"/>
  <c r="AC242" i="181" s="1"/>
  <c r="AB243" i="181"/>
  <c r="AC243" i="181" s="1"/>
  <c r="V243" i="181"/>
  <c r="AB244" i="181"/>
  <c r="AC244" i="181"/>
  <c r="V244" i="181"/>
  <c r="Y245" i="181"/>
  <c r="AV245" i="181" s="1"/>
  <c r="BD248" i="181"/>
  <c r="V253" i="181"/>
  <c r="AB253" i="181"/>
  <c r="AC253" i="181" s="1"/>
  <c r="Y254" i="181"/>
  <c r="AV254" i="181" s="1"/>
  <c r="Y255" i="181"/>
  <c r="AV255" i="181" s="1"/>
  <c r="BD264" i="181"/>
  <c r="V269" i="181"/>
  <c r="V289" i="181"/>
  <c r="AI290" i="181"/>
  <c r="V300" i="181"/>
  <c r="V301" i="181"/>
  <c r="V302" i="181"/>
  <c r="Y303" i="181"/>
  <c r="AV303" i="181" s="1"/>
  <c r="BD311" i="181"/>
  <c r="AZ327" i="181"/>
  <c r="V331" i="181"/>
  <c r="BD331" i="181"/>
  <c r="Y331" i="181"/>
  <c r="AV331" i="181" s="1"/>
  <c r="AI332" i="181"/>
  <c r="AL332" i="181" s="1"/>
  <c r="AI359" i="181"/>
  <c r="AL359" i="181" s="1"/>
  <c r="AI367" i="181"/>
  <c r="AL367" i="181" s="1"/>
  <c r="AI410" i="181"/>
  <c r="AL410" i="181" s="1"/>
  <c r="AG153" i="181"/>
  <c r="Y157" i="181"/>
  <c r="AV157" i="181" s="1"/>
  <c r="AB163" i="181"/>
  <c r="AC163" i="181"/>
  <c r="Y166" i="181"/>
  <c r="AV166" i="181" s="1"/>
  <c r="BD166" i="181"/>
  <c r="AI186" i="181"/>
  <c r="AL186" i="181" s="1"/>
  <c r="AI199" i="181"/>
  <c r="AI200" i="181"/>
  <c r="AL200" i="181" s="1"/>
  <c r="AM200" i="181" s="1"/>
  <c r="AF214" i="181"/>
  <c r="BA214" i="181" s="1"/>
  <c r="V214" i="181"/>
  <c r="AB214" i="181"/>
  <c r="AC214" i="181" s="1"/>
  <c r="AB217" i="181"/>
  <c r="AC217" i="181" s="1"/>
  <c r="AF217" i="181"/>
  <c r="BA217" i="181" s="1"/>
  <c r="V217" i="181"/>
  <c r="V231" i="181"/>
  <c r="V232" i="181"/>
  <c r="V233" i="181"/>
  <c r="V241" i="181"/>
  <c r="BD247" i="181"/>
  <c r="V250" i="181"/>
  <c r="V251" i="181"/>
  <c r="V252" i="181"/>
  <c r="BD261" i="181"/>
  <c r="BD262" i="181"/>
  <c r="BD263" i="181"/>
  <c r="V266" i="181"/>
  <c r="AB267" i="181"/>
  <c r="AC267" i="181" s="1"/>
  <c r="V267" i="181"/>
  <c r="AB268" i="181"/>
  <c r="AC268" i="181" s="1"/>
  <c r="V268" i="181"/>
  <c r="Y269" i="181"/>
  <c r="AV269" i="181" s="1"/>
  <c r="BD277" i="181"/>
  <c r="BD278" i="181"/>
  <c r="BD279" i="181"/>
  <c r="V282" i="181"/>
  <c r="AB282" i="181"/>
  <c r="AB283" i="181"/>
  <c r="V283" i="181"/>
  <c r="AB284" i="181"/>
  <c r="AC284" i="181" s="1"/>
  <c r="BD284" i="181"/>
  <c r="V284" i="181"/>
  <c r="AG284" i="181"/>
  <c r="AY285" i="181"/>
  <c r="V288" i="181"/>
  <c r="AB288" i="181"/>
  <c r="AC288" i="181" s="1"/>
  <c r="Y289" i="181"/>
  <c r="AV289" i="181" s="1"/>
  <c r="AC291" i="181"/>
  <c r="BD294" i="181"/>
  <c r="V299" i="181"/>
  <c r="AB299" i="181"/>
  <c r="AC299" i="181" s="1"/>
  <c r="Y300" i="181"/>
  <c r="AV300" i="181"/>
  <c r="Y301" i="181"/>
  <c r="AV301" i="181" s="1"/>
  <c r="Y302" i="181"/>
  <c r="AV302" i="181" s="1"/>
  <c r="BD310" i="181"/>
  <c r="BD315" i="181"/>
  <c r="AH318" i="181"/>
  <c r="AI336" i="181"/>
  <c r="AL336" i="181" s="1"/>
  <c r="AM336" i="181" s="1"/>
  <c r="AI409" i="181"/>
  <c r="AL409" i="181" s="1"/>
  <c r="V152" i="181"/>
  <c r="AI159" i="181"/>
  <c r="AL159" i="181" s="1"/>
  <c r="Y162" i="181"/>
  <c r="BD162" i="181"/>
  <c r="AL165" i="181"/>
  <c r="AM165" i="181" s="1"/>
  <c r="AY172" i="181"/>
  <c r="AB173" i="181"/>
  <c r="AY175" i="181"/>
  <c r="AB177" i="181"/>
  <c r="AY179" i="181"/>
  <c r="AP183" i="181"/>
  <c r="AQ183" i="181" s="1"/>
  <c r="AR183" i="181" s="1"/>
  <c r="AY187" i="181"/>
  <c r="AY193" i="181"/>
  <c r="AI198" i="181"/>
  <c r="AL198" i="181" s="1"/>
  <c r="AM198" i="181" s="1"/>
  <c r="AY200" i="181"/>
  <c r="AQ202" i="181"/>
  <c r="AR202" i="181" s="1"/>
  <c r="AQ203" i="181"/>
  <c r="AR203" i="181" s="1"/>
  <c r="AC205" i="181"/>
  <c r="AI206" i="181"/>
  <c r="AL206" i="181"/>
  <c r="AM206" i="181" s="1"/>
  <c r="AY207" i="181"/>
  <c r="AI211" i="181"/>
  <c r="AL211" i="181" s="1"/>
  <c r="AM211" i="181" s="1"/>
  <c r="AM212" i="181"/>
  <c r="AF219" i="181"/>
  <c r="V219" i="181"/>
  <c r="AB219" i="181"/>
  <c r="AC219" i="181" s="1"/>
  <c r="V230" i="181"/>
  <c r="AB230" i="181"/>
  <c r="Y231" i="181"/>
  <c r="AV231" i="181" s="1"/>
  <c r="Y232" i="181"/>
  <c r="AV232" i="181" s="1"/>
  <c r="Y233" i="181"/>
  <c r="AV233" i="181"/>
  <c r="AG240" i="181"/>
  <c r="AY240" i="181"/>
  <c r="Y241" i="181"/>
  <c r="AV241" i="181" s="1"/>
  <c r="V249" i="181"/>
  <c r="AB249" i="181"/>
  <c r="AC249" i="181" s="1"/>
  <c r="Y250" i="181"/>
  <c r="AV250" i="181" s="1"/>
  <c r="Y251" i="181"/>
  <c r="AB251" i="181" s="1"/>
  <c r="AC251" i="181" s="1"/>
  <c r="AV251" i="181"/>
  <c r="Y252" i="181"/>
  <c r="AV252" i="181" s="1"/>
  <c r="V265" i="181"/>
  <c r="Y266" i="181"/>
  <c r="AV266" i="181" s="1"/>
  <c r="V281" i="181"/>
  <c r="AB281" i="181"/>
  <c r="AH281" i="181" s="1"/>
  <c r="V287" i="181"/>
  <c r="BD292" i="181"/>
  <c r="BD293" i="181"/>
  <c r="V296" i="181"/>
  <c r="AB297" i="181"/>
  <c r="AC297" i="181" s="1"/>
  <c r="V297" i="181"/>
  <c r="AB298" i="181"/>
  <c r="AC298" i="181" s="1"/>
  <c r="V298" i="181"/>
  <c r="BD308" i="181"/>
  <c r="BD309" i="181"/>
  <c r="V312" i="181"/>
  <c r="AB313" i="181"/>
  <c r="AC313" i="181" s="1"/>
  <c r="V313" i="181"/>
  <c r="AB314" i="181"/>
  <c r="AC314" i="181" s="1"/>
  <c r="AZ317" i="181"/>
  <c r="AG317" i="181"/>
  <c r="AI335" i="181"/>
  <c r="AL340" i="181"/>
  <c r="AM340" i="181" s="1"/>
  <c r="AI340" i="181"/>
  <c r="AI402" i="181"/>
  <c r="AL402" i="181" s="1"/>
  <c r="AR402" i="181" s="1"/>
  <c r="BD316" i="181"/>
  <c r="BD320" i="181"/>
  <c r="BD324" i="181"/>
  <c r="BD328" i="181"/>
  <c r="BD332" i="181"/>
  <c r="Y335" i="181"/>
  <c r="AV335" i="181"/>
  <c r="AG335" i="181"/>
  <c r="BD336" i="181"/>
  <c r="Y339" i="181"/>
  <c r="AV339" i="181" s="1"/>
  <c r="BD340" i="181"/>
  <c r="Y343" i="181"/>
  <c r="AV343" i="181" s="1"/>
  <c r="AG343" i="181"/>
  <c r="BD344" i="181"/>
  <c r="Y347" i="181"/>
  <c r="AV347" i="181" s="1"/>
  <c r="AG347" i="181"/>
  <c r="BD348" i="181"/>
  <c r="Y351" i="181"/>
  <c r="AV351" i="181" s="1"/>
  <c r="AG351" i="181"/>
  <c r="BD352" i="181"/>
  <c r="Y355" i="181"/>
  <c r="AV355" i="181" s="1"/>
  <c r="AG355" i="181"/>
  <c r="BD356" i="181"/>
  <c r="AC357" i="181"/>
  <c r="Y359" i="181"/>
  <c r="AV359" i="181" s="1"/>
  <c r="AG359" i="181"/>
  <c r="BD360" i="181"/>
  <c r="Y363" i="181"/>
  <c r="AV363" i="181" s="1"/>
  <c r="Y367" i="181"/>
  <c r="AV367" i="181" s="1"/>
  <c r="AY370" i="181"/>
  <c r="AL373" i="181"/>
  <c r="AM373" i="181" s="1"/>
  <c r="AY374" i="181"/>
  <c r="AY378" i="181"/>
  <c r="AL381" i="181"/>
  <c r="AY382" i="181"/>
  <c r="AL385" i="181"/>
  <c r="AR385" i="181" s="1"/>
  <c r="AY386" i="181"/>
  <c r="AL389" i="181"/>
  <c r="AM389" i="181" s="1"/>
  <c r="AY390" i="181"/>
  <c r="AY394" i="181"/>
  <c r="AL397" i="181"/>
  <c r="AM397" i="181" s="1"/>
  <c r="Y401" i="181"/>
  <c r="AV401" i="181" s="1"/>
  <c r="BD402" i="181"/>
  <c r="Y405" i="181"/>
  <c r="AV405" i="181" s="1"/>
  <c r="AG405" i="181"/>
  <c r="BD406" i="181"/>
  <c r="Y409" i="181"/>
  <c r="AV409" i="181" s="1"/>
  <c r="AG409" i="181"/>
  <c r="BD410" i="181"/>
  <c r="Y413" i="181"/>
  <c r="AV413" i="181" s="1"/>
  <c r="AG413" i="181"/>
  <c r="BD414" i="181"/>
  <c r="AL417" i="181"/>
  <c r="Y419" i="181"/>
  <c r="AQ420" i="181"/>
  <c r="AG421" i="181"/>
  <c r="AY421" i="181"/>
  <c r="AY426" i="181"/>
  <c r="AB428" i="181"/>
  <c r="AC428" i="181" s="1"/>
  <c r="AB429" i="181"/>
  <c r="AQ429" i="181"/>
  <c r="AG434" i="181"/>
  <c r="AH434" i="181" s="1"/>
  <c r="AB438" i="181"/>
  <c r="AC438" i="181" s="1"/>
  <c r="AZ443" i="181"/>
  <c r="V451" i="181"/>
  <c r="AG451" i="181"/>
  <c r="V452" i="181"/>
  <c r="AG452" i="181"/>
  <c r="V453" i="181"/>
  <c r="AZ459" i="181"/>
  <c r="V467" i="181"/>
  <c r="AG467" i="181"/>
  <c r="V468" i="181"/>
  <c r="AG468" i="181"/>
  <c r="V469" i="181"/>
  <c r="AG469" i="181"/>
  <c r="Y470" i="181"/>
  <c r="AV470" i="181" s="1"/>
  <c r="AZ475" i="181"/>
  <c r="V483" i="181"/>
  <c r="AG483" i="181"/>
  <c r="V484" i="181"/>
  <c r="AG484" i="181"/>
  <c r="V485" i="181"/>
  <c r="Y486" i="181"/>
  <c r="AV486" i="181" s="1"/>
  <c r="AF491" i="181"/>
  <c r="BA491" i="181" s="1"/>
  <c r="V491" i="181"/>
  <c r="AB491" i="181"/>
  <c r="AC491" i="181"/>
  <c r="AI527" i="181"/>
  <c r="AL527" i="181" s="1"/>
  <c r="Y206" i="181"/>
  <c r="Y210" i="181"/>
  <c r="AC212" i="181"/>
  <c r="V314" i="181"/>
  <c r="AB316" i="181"/>
  <c r="AC316" i="181"/>
  <c r="V318" i="181"/>
  <c r="AB320" i="181"/>
  <c r="AC320" i="181" s="1"/>
  <c r="V322" i="181"/>
  <c r="AB324" i="181"/>
  <c r="AC324" i="181" s="1"/>
  <c r="V326" i="181"/>
  <c r="AF326" i="181"/>
  <c r="AB328" i="181"/>
  <c r="AC328" i="181" s="1"/>
  <c r="V330" i="181"/>
  <c r="AB332" i="181"/>
  <c r="AC332" i="181" s="1"/>
  <c r="V334" i="181"/>
  <c r="AB336" i="181"/>
  <c r="AC336" i="181" s="1"/>
  <c r="V338" i="181"/>
  <c r="AB340" i="181"/>
  <c r="AC340" i="181" s="1"/>
  <c r="V342" i="181"/>
  <c r="AB344" i="181"/>
  <c r="AC344" i="181"/>
  <c r="V346" i="181"/>
  <c r="AB348" i="181"/>
  <c r="AC348" i="181" s="1"/>
  <c r="V350" i="181"/>
  <c r="AB352" i="181"/>
  <c r="AC352" i="181" s="1"/>
  <c r="V354" i="181"/>
  <c r="AB356" i="181"/>
  <c r="AC356" i="181" s="1"/>
  <c r="V358" i="181"/>
  <c r="AB360" i="181"/>
  <c r="AC360" i="181" s="1"/>
  <c r="V362" i="181"/>
  <c r="AB364" i="181"/>
  <c r="AC364" i="181"/>
  <c r="V366" i="181"/>
  <c r="BD367" i="181"/>
  <c r="Y370" i="181"/>
  <c r="AI371" i="181"/>
  <c r="AL371" i="181" s="1"/>
  <c r="Y374" i="181"/>
  <c r="AI375" i="181"/>
  <c r="AL375" i="181" s="1"/>
  <c r="Y378" i="181"/>
  <c r="AI379" i="181"/>
  <c r="AL379" i="181" s="1"/>
  <c r="Y382" i="181"/>
  <c r="AI383" i="181"/>
  <c r="AL383" i="181"/>
  <c r="Y386" i="181"/>
  <c r="AI387" i="181"/>
  <c r="AL387" i="181" s="1"/>
  <c r="Y390" i="181"/>
  <c r="AI391" i="181"/>
  <c r="AL391" i="181" s="1"/>
  <c r="Y394" i="181"/>
  <c r="AI395" i="181"/>
  <c r="AL395" i="181" s="1"/>
  <c r="AG398" i="181"/>
  <c r="AH398" i="181" s="1"/>
  <c r="V400" i="181"/>
  <c r="AB402" i="181"/>
  <c r="AC402" i="181" s="1"/>
  <c r="V404" i="181"/>
  <c r="AB406" i="181"/>
  <c r="AC406" i="181" s="1"/>
  <c r="V408" i="181"/>
  <c r="AB410" i="181"/>
  <c r="AC410" i="181" s="1"/>
  <c r="V412" i="181"/>
  <c r="AB414" i="181"/>
  <c r="AC414" i="181" s="1"/>
  <c r="AG416" i="181"/>
  <c r="AG417" i="181"/>
  <c r="AV418" i="181"/>
  <c r="V419" i="181"/>
  <c r="AB422" i="181"/>
  <c r="AC422" i="181" s="1"/>
  <c r="AY423" i="181"/>
  <c r="AB426" i="181"/>
  <c r="AH426" i="181" s="1"/>
  <c r="AG427" i="181"/>
  <c r="AQ428" i="181"/>
  <c r="AG429" i="181"/>
  <c r="AH429" i="181" s="1"/>
  <c r="AI431" i="181"/>
  <c r="AL431" i="181" s="1"/>
  <c r="AQ433" i="181"/>
  <c r="AG438" i="181"/>
  <c r="AY438" i="181"/>
  <c r="AZ441" i="181"/>
  <c r="AZ442" i="181"/>
  <c r="AZ444" i="181"/>
  <c r="AB450" i="181"/>
  <c r="AC450" i="181" s="1"/>
  <c r="V450" i="181"/>
  <c r="Y451" i="181"/>
  <c r="AV451" i="181" s="1"/>
  <c r="Y452" i="181"/>
  <c r="AV452" i="181" s="1"/>
  <c r="Y453" i="181"/>
  <c r="AV453" i="181" s="1"/>
  <c r="AZ457" i="181"/>
  <c r="AZ458" i="181"/>
  <c r="AZ460" i="181"/>
  <c r="AB466" i="181"/>
  <c r="AC466" i="181" s="1"/>
  <c r="V466" i="181"/>
  <c r="Y467" i="181"/>
  <c r="AV467" i="181" s="1"/>
  <c r="Y468" i="181"/>
  <c r="AV468" i="181" s="1"/>
  <c r="Y469" i="181"/>
  <c r="AV469" i="181" s="1"/>
  <c r="AZ473" i="181"/>
  <c r="AZ474" i="181"/>
  <c r="AZ476" i="181"/>
  <c r="V482" i="181"/>
  <c r="Y483" i="181"/>
  <c r="AV483" i="181" s="1"/>
  <c r="Y484" i="181"/>
  <c r="AV484" i="181" s="1"/>
  <c r="Y485" i="181"/>
  <c r="AV485" i="181" s="1"/>
  <c r="AZ489" i="181"/>
  <c r="AB494" i="181"/>
  <c r="AC494" i="181" s="1"/>
  <c r="V507" i="181"/>
  <c r="BD507" i="181"/>
  <c r="AA507" i="181"/>
  <c r="AX507" i="181"/>
  <c r="AR541" i="181"/>
  <c r="BD335" i="181"/>
  <c r="BD339" i="181"/>
  <c r="BD343" i="181"/>
  <c r="BD347" i="181"/>
  <c r="BD351" i="181"/>
  <c r="BD355" i="181"/>
  <c r="BD359" i="181"/>
  <c r="BD363" i="181"/>
  <c r="BD401" i="181"/>
  <c r="BD405" i="181"/>
  <c r="BD409" i="181"/>
  <c r="BD413" i="181"/>
  <c r="AI420" i="181"/>
  <c r="AL420" i="181" s="1"/>
  <c r="AM420" i="181" s="1"/>
  <c r="AI430" i="181"/>
  <c r="AI435" i="181"/>
  <c r="AL435" i="181" s="1"/>
  <c r="AM435" i="181" s="1"/>
  <c r="AY435" i="181"/>
  <c r="AB437" i="181"/>
  <c r="V447" i="181"/>
  <c r="V448" i="181"/>
  <c r="V449" i="181"/>
  <c r="AG449" i="181"/>
  <c r="V463" i="181"/>
  <c r="V464" i="181"/>
  <c r="AG464" i="181"/>
  <c r="V465" i="181"/>
  <c r="AG465" i="181"/>
  <c r="V479" i="181"/>
  <c r="V480" i="181"/>
  <c r="AG480" i="181"/>
  <c r="V481" i="181"/>
  <c r="AG481" i="181"/>
  <c r="Y482" i="181"/>
  <c r="AV482" i="181"/>
  <c r="AZ495" i="181"/>
  <c r="AZ499" i="181"/>
  <c r="AG499" i="181"/>
  <c r="V500" i="181"/>
  <c r="BD500" i="181"/>
  <c r="AA500" i="181"/>
  <c r="AX500" i="181" s="1"/>
  <c r="AK504" i="181"/>
  <c r="AL504" i="181" s="1"/>
  <c r="V511" i="181"/>
  <c r="BD511" i="181"/>
  <c r="AA511" i="181"/>
  <c r="AX511" i="181" s="1"/>
  <c r="AK523" i="181"/>
  <c r="AL523" i="181" s="1"/>
  <c r="AM523" i="181" s="1"/>
  <c r="AI524" i="181"/>
  <c r="AL524" i="181" s="1"/>
  <c r="AR524" i="181" s="1"/>
  <c r="V321" i="181"/>
  <c r="V325" i="181"/>
  <c r="V329" i="181"/>
  <c r="V333" i="181"/>
  <c r="AB335" i="181"/>
  <c r="AC335" i="181" s="1"/>
  <c r="V337" i="181"/>
  <c r="AB339" i="181"/>
  <c r="AC339" i="181" s="1"/>
  <c r="V341" i="181"/>
  <c r="V345" i="181"/>
  <c r="V349" i="181"/>
  <c r="V353" i="181"/>
  <c r="V357" i="181"/>
  <c r="AF357" i="181"/>
  <c r="BA357" i="181" s="1"/>
  <c r="V361" i="181"/>
  <c r="V365" i="181"/>
  <c r="AB367" i="181"/>
  <c r="AI370" i="181"/>
  <c r="AL370" i="181" s="1"/>
  <c r="AM372" i="181"/>
  <c r="AI374" i="181"/>
  <c r="AL374" i="181" s="1"/>
  <c r="AM374" i="181" s="1"/>
  <c r="AI378" i="181"/>
  <c r="AL378" i="181" s="1"/>
  <c r="AR378" i="181" s="1"/>
  <c r="AM380" i="181"/>
  <c r="AI382" i="181"/>
  <c r="AL382" i="181" s="1"/>
  <c r="AM382" i="181" s="1"/>
  <c r="AM384" i="181"/>
  <c r="AI386" i="181"/>
  <c r="AL386" i="181" s="1"/>
  <c r="AM386" i="181" s="1"/>
  <c r="AI390" i="181"/>
  <c r="AL390" i="181" s="1"/>
  <c r="AM390" i="181" s="1"/>
  <c r="AM392" i="181"/>
  <c r="AI394" i="181"/>
  <c r="AL394" i="181" s="1"/>
  <c r="AM394" i="181" s="1"/>
  <c r="AL398" i="181"/>
  <c r="AM398" i="181" s="1"/>
  <c r="AW398" i="181"/>
  <c r="V399" i="181"/>
  <c r="AB401" i="181"/>
  <c r="AC401" i="181"/>
  <c r="V403" i="181"/>
  <c r="AB405" i="181"/>
  <c r="AC405" i="181" s="1"/>
  <c r="V407" i="181"/>
  <c r="V411" i="181"/>
  <c r="V415" i="181"/>
  <c r="AZ415" i="181"/>
  <c r="AI416" i="181"/>
  <c r="AL416" i="181" s="1"/>
  <c r="Y421" i="181"/>
  <c r="AV421" i="181"/>
  <c r="AQ422" i="181"/>
  <c r="AG425" i="181"/>
  <c r="AI434" i="181"/>
  <c r="AL434" i="181"/>
  <c r="AB446" i="181"/>
  <c r="V446" i="181"/>
  <c r="Y447" i="181"/>
  <c r="AV447" i="181" s="1"/>
  <c r="Y448" i="181"/>
  <c r="AV448" i="181" s="1"/>
  <c r="Y449" i="181"/>
  <c r="AV449" i="181" s="1"/>
  <c r="AB462" i="181"/>
  <c r="AC462" i="181" s="1"/>
  <c r="V462" i="181"/>
  <c r="Y463" i="181"/>
  <c r="AV463" i="181" s="1"/>
  <c r="Y464" i="181"/>
  <c r="AV464" i="181"/>
  <c r="Y465" i="181"/>
  <c r="AV465" i="181" s="1"/>
  <c r="V478" i="181"/>
  <c r="Y479" i="181"/>
  <c r="AV479" i="181" s="1"/>
  <c r="Y480" i="181"/>
  <c r="AV480" i="181" s="1"/>
  <c r="Y481" i="181"/>
  <c r="AV481" i="181" s="1"/>
  <c r="AF492" i="181"/>
  <c r="V492" i="181"/>
  <c r="AB492" i="181"/>
  <c r="AC492" i="181" s="1"/>
  <c r="BD492" i="181"/>
  <c r="V497" i="181"/>
  <c r="AZ503" i="181"/>
  <c r="AK508" i="181"/>
  <c r="AL508" i="181" s="1"/>
  <c r="AM508" i="181" s="1"/>
  <c r="AB509" i="181"/>
  <c r="AH509" i="181" s="1"/>
  <c r="AK519" i="181"/>
  <c r="AL519" i="181" s="1"/>
  <c r="AM519" i="181" s="1"/>
  <c r="AK520" i="181"/>
  <c r="AL520" i="181" s="1"/>
  <c r="BD318" i="181"/>
  <c r="Y321" i="181"/>
  <c r="AV321" i="181" s="1"/>
  <c r="BD322" i="181"/>
  <c r="Y325" i="181"/>
  <c r="AV325" i="181" s="1"/>
  <c r="BD326" i="181"/>
  <c r="Y329" i="181"/>
  <c r="AV329" i="181" s="1"/>
  <c r="AG329" i="181"/>
  <c r="BD330" i="181"/>
  <c r="Y333" i="181"/>
  <c r="AV333" i="181" s="1"/>
  <c r="AG333" i="181"/>
  <c r="BD334" i="181"/>
  <c r="Y337" i="181"/>
  <c r="AV337" i="181" s="1"/>
  <c r="AG337" i="181"/>
  <c r="BD338" i="181"/>
  <c r="Y341" i="181"/>
  <c r="AV341" i="181" s="1"/>
  <c r="AG341" i="181"/>
  <c r="BD342" i="181"/>
  <c r="Y345" i="181"/>
  <c r="AV345" i="181" s="1"/>
  <c r="BD346" i="181"/>
  <c r="Y349" i="181"/>
  <c r="AV349" i="181" s="1"/>
  <c r="AG349" i="181"/>
  <c r="BD350" i="181"/>
  <c r="Y353" i="181"/>
  <c r="AV353" i="181" s="1"/>
  <c r="BD354" i="181"/>
  <c r="BD358" i="181"/>
  <c r="Y361" i="181"/>
  <c r="AV361" i="181" s="1"/>
  <c r="AG361" i="181"/>
  <c r="BD362" i="181"/>
  <c r="Y365" i="181"/>
  <c r="AV365" i="181" s="1"/>
  <c r="AG365" i="181"/>
  <c r="BD366" i="181"/>
  <c r="AC367" i="181"/>
  <c r="V368" i="181"/>
  <c r="AY368" i="181"/>
  <c r="AY372" i="181"/>
  <c r="AY376" i="181"/>
  <c r="AY380" i="181"/>
  <c r="AY384" i="181"/>
  <c r="AY388" i="181"/>
  <c r="AY392" i="181"/>
  <c r="AY396" i="181"/>
  <c r="Y399" i="181"/>
  <c r="AV399" i="181" s="1"/>
  <c r="Y403" i="181"/>
  <c r="AV403" i="181" s="1"/>
  <c r="AG403" i="181"/>
  <c r="Y407" i="181"/>
  <c r="AV407" i="181" s="1"/>
  <c r="AG407" i="181"/>
  <c r="Y411" i="181"/>
  <c r="AV411" i="181" s="1"/>
  <c r="Y415" i="181"/>
  <c r="AV415" i="181"/>
  <c r="AB416" i="181"/>
  <c r="AC416" i="181" s="1"/>
  <c r="AI421" i="181"/>
  <c r="AL421" i="181" s="1"/>
  <c r="AG424" i="181"/>
  <c r="AH424" i="181" s="1"/>
  <c r="AI428" i="181"/>
  <c r="AL428" i="181" s="1"/>
  <c r="AM428" i="181" s="1"/>
  <c r="AG436" i="181"/>
  <c r="AH436" i="181" s="1"/>
  <c r="AL438" i="181"/>
  <c r="AP438" i="181"/>
  <c r="AQ438" i="181" s="1"/>
  <c r="AR438" i="181" s="1"/>
  <c r="V443" i="181"/>
  <c r="V444" i="181"/>
  <c r="V445" i="181"/>
  <c r="V459" i="181"/>
  <c r="V460" i="181"/>
  <c r="V461" i="181"/>
  <c r="V475" i="181"/>
  <c r="V476" i="181"/>
  <c r="V477" i="181"/>
  <c r="AG477" i="181"/>
  <c r="Y478" i="181"/>
  <c r="AV478" i="181" s="1"/>
  <c r="AF495" i="181"/>
  <c r="BA495" i="181" s="1"/>
  <c r="V495" i="181"/>
  <c r="AB495" i="181"/>
  <c r="AC495" i="181" s="1"/>
  <c r="V499" i="181"/>
  <c r="AH506" i="181"/>
  <c r="AQ508" i="181"/>
  <c r="AK512" i="181"/>
  <c r="AL512" i="181" s="1"/>
  <c r="AM512" i="181" s="1"/>
  <c r="AB513" i="181"/>
  <c r="AH513" i="181" s="1"/>
  <c r="AK515" i="181"/>
  <c r="AL515" i="181" s="1"/>
  <c r="AK516" i="181"/>
  <c r="AL516" i="181" s="1"/>
  <c r="BD173" i="181"/>
  <c r="BD177" i="181"/>
  <c r="Y180" i="181"/>
  <c r="BD181" i="181"/>
  <c r="Y184" i="181"/>
  <c r="BD185" i="181"/>
  <c r="Y188" i="181"/>
  <c r="BD189" i="181"/>
  <c r="Y192" i="181"/>
  <c r="BD193" i="181"/>
  <c r="Y196" i="181"/>
  <c r="BD197" i="181"/>
  <c r="Y200" i="181"/>
  <c r="BD201" i="181"/>
  <c r="Y204" i="181"/>
  <c r="BD205" i="181"/>
  <c r="Y208" i="181"/>
  <c r="BD209" i="181"/>
  <c r="Y286" i="181"/>
  <c r="V360" i="181"/>
  <c r="Y368" i="181"/>
  <c r="AV368" i="181" s="1"/>
  <c r="Y372" i="181"/>
  <c r="Y376" i="181"/>
  <c r="Y380" i="181"/>
  <c r="Y384" i="181"/>
  <c r="Y388" i="181"/>
  <c r="Y392" i="181"/>
  <c r="Y396" i="181"/>
  <c r="BD415" i="181"/>
  <c r="AQ418" i="181"/>
  <c r="AI422" i="181"/>
  <c r="AL422" i="181" s="1"/>
  <c r="AM422" i="181" s="1"/>
  <c r="AI426" i="181"/>
  <c r="AL426" i="181" s="1"/>
  <c r="AI427" i="181"/>
  <c r="AL427" i="181" s="1"/>
  <c r="AI429" i="181"/>
  <c r="AL429" i="181" s="1"/>
  <c r="AM429" i="181" s="1"/>
  <c r="AL430" i="181"/>
  <c r="AR430" i="181" s="1"/>
  <c r="AG431" i="181"/>
  <c r="AY434" i="181"/>
  <c r="AM438" i="181"/>
  <c r="AB442" i="181"/>
  <c r="AC442" i="181" s="1"/>
  <c r="V442" i="181"/>
  <c r="Y443" i="181"/>
  <c r="AV443" i="181" s="1"/>
  <c r="Y444" i="181"/>
  <c r="AV444" i="181" s="1"/>
  <c r="Y445" i="181"/>
  <c r="AB445" i="181" s="1"/>
  <c r="AC445" i="181" s="1"/>
  <c r="BD453" i="181"/>
  <c r="AB458" i="181"/>
  <c r="AC458" i="181" s="1"/>
  <c r="V458" i="181"/>
  <c r="Y459" i="181"/>
  <c r="AV459" i="181" s="1"/>
  <c r="Y460" i="181"/>
  <c r="AV460" i="181" s="1"/>
  <c r="Y461" i="181"/>
  <c r="AV461" i="181" s="1"/>
  <c r="BD469" i="181"/>
  <c r="AB474" i="181"/>
  <c r="AC474" i="181" s="1"/>
  <c r="V474" i="181"/>
  <c r="Y475" i="181"/>
  <c r="AV475" i="181" s="1"/>
  <c r="Y476" i="181"/>
  <c r="AV476" i="181" s="1"/>
  <c r="Y477" i="181"/>
  <c r="AV477" i="181" s="1"/>
  <c r="BD485" i="181"/>
  <c r="AB490" i="181"/>
  <c r="AC490" i="181"/>
  <c r="BD495" i="181"/>
  <c r="BD497" i="181"/>
  <c r="AL510" i="181"/>
  <c r="AH510" i="181"/>
  <c r="AR518" i="181"/>
  <c r="AI424" i="181"/>
  <c r="AL424" i="181" s="1"/>
  <c r="Y425" i="181"/>
  <c r="AV425" i="181" s="1"/>
  <c r="BD425" i="181"/>
  <c r="AI432" i="181"/>
  <c r="AL432" i="181" s="1"/>
  <c r="AI433" i="181"/>
  <c r="AL433" i="181" s="1"/>
  <c r="AM433" i="181" s="1"/>
  <c r="V439" i="181"/>
  <c r="V440" i="181"/>
  <c r="V441" i="181"/>
  <c r="V455" i="181"/>
  <c r="V456" i="181"/>
  <c r="V457" i="181"/>
  <c r="V471" i="181"/>
  <c r="V472" i="181"/>
  <c r="V473" i="181"/>
  <c r="V487" i="181"/>
  <c r="V488" i="181"/>
  <c r="AB489" i="181"/>
  <c r="AC489" i="181" s="1"/>
  <c r="V489" i="181"/>
  <c r="AZ491" i="181"/>
  <c r="AA497" i="181"/>
  <c r="AX497" i="181" s="1"/>
  <c r="V503" i="181"/>
  <c r="BD503" i="181"/>
  <c r="AA503" i="181"/>
  <c r="AX503" i="181" s="1"/>
  <c r="AB417" i="181"/>
  <c r="AC417" i="181" s="1"/>
  <c r="AI418" i="181"/>
  <c r="AL418" i="181" s="1"/>
  <c r="BD419" i="181"/>
  <c r="AB421" i="181"/>
  <c r="AC421" i="181"/>
  <c r="AI423" i="181"/>
  <c r="AL423" i="181" s="1"/>
  <c r="V425" i="181"/>
  <c r="AY428" i="181"/>
  <c r="AY433" i="181"/>
  <c r="AI436" i="181"/>
  <c r="AL436" i="181"/>
  <c r="AR436" i="181" s="1"/>
  <c r="AI437" i="181"/>
  <c r="AL437" i="181" s="1"/>
  <c r="Y439" i="181"/>
  <c r="AV439" i="181" s="1"/>
  <c r="Y440" i="181"/>
  <c r="AV440" i="181" s="1"/>
  <c r="Y441" i="181"/>
  <c r="AV441" i="181" s="1"/>
  <c r="BD449" i="181"/>
  <c r="AB454" i="181"/>
  <c r="AC454" i="181" s="1"/>
  <c r="V454" i="181"/>
  <c r="Y455" i="181"/>
  <c r="AV455" i="181"/>
  <c r="Y456" i="181"/>
  <c r="AV456" i="181" s="1"/>
  <c r="Y457" i="181"/>
  <c r="AV457" i="181" s="1"/>
  <c r="BD465" i="181"/>
  <c r="V470" i="181"/>
  <c r="Y471" i="181"/>
  <c r="AV471" i="181" s="1"/>
  <c r="Y472" i="181"/>
  <c r="AV472" i="181" s="1"/>
  <c r="Y473" i="181"/>
  <c r="AV473" i="181"/>
  <c r="V486" i="181"/>
  <c r="Y487" i="181"/>
  <c r="AV487" i="181" s="1"/>
  <c r="Y488" i="181"/>
  <c r="AV488" i="181" s="1"/>
  <c r="AB493" i="181"/>
  <c r="AC493" i="181" s="1"/>
  <c r="AF493" i="181"/>
  <c r="BA493" i="181" s="1"/>
  <c r="V493" i="181"/>
  <c r="BD493" i="181"/>
  <c r="AF496" i="181"/>
  <c r="V496" i="181"/>
  <c r="AB496" i="181"/>
  <c r="AC496" i="181" s="1"/>
  <c r="BD496" i="181"/>
  <c r="AB498" i="181"/>
  <c r="AC498" i="181" s="1"/>
  <c r="AA499" i="181"/>
  <c r="AX499" i="181" s="1"/>
  <c r="AB501" i="181"/>
  <c r="AC501" i="181" s="1"/>
  <c r="AA504" i="181"/>
  <c r="AX504" i="181" s="1"/>
  <c r="BD504" i="181"/>
  <c r="AG507" i="181"/>
  <c r="AA508" i="181"/>
  <c r="AX508" i="181" s="1"/>
  <c r="BD508" i="181"/>
  <c r="AA512" i="181"/>
  <c r="AX512" i="181" s="1"/>
  <c r="BD512" i="181"/>
  <c r="AC513" i="181"/>
  <c r="AM514" i="181"/>
  <c r="AG515" i="181"/>
  <c r="AA516" i="181"/>
  <c r="AX516" i="181" s="1"/>
  <c r="BD516" i="181"/>
  <c r="AC517" i="181"/>
  <c r="AM518" i="181"/>
  <c r="AG519" i="181"/>
  <c r="AA520" i="181"/>
  <c r="AX520" i="181" s="1"/>
  <c r="BD520" i="181"/>
  <c r="AM522" i="181"/>
  <c r="AX522" i="181"/>
  <c r="AG523" i="181"/>
  <c r="BD524" i="181"/>
  <c r="Y527" i="181"/>
  <c r="AG527" i="181"/>
  <c r="AI528" i="181"/>
  <c r="AL528" i="181" s="1"/>
  <c r="AM528" i="181" s="1"/>
  <c r="AB530" i="181"/>
  <c r="Y531" i="181"/>
  <c r="AV531" i="181" s="1"/>
  <c r="BD531" i="181"/>
  <c r="AB537" i="181"/>
  <c r="V538" i="181"/>
  <c r="AM540" i="181"/>
  <c r="AB541" i="181"/>
  <c r="AB544" i="181"/>
  <c r="AC544" i="181" s="1"/>
  <c r="AG545" i="181"/>
  <c r="AG548" i="181"/>
  <c r="AB551" i="181"/>
  <c r="AW552" i="181"/>
  <c r="AG555" i="181"/>
  <c r="AQ556" i="181"/>
  <c r="AR556" i="181" s="1"/>
  <c r="AW556" i="181"/>
  <c r="AL561" i="181"/>
  <c r="AY565" i="181"/>
  <c r="AG579" i="181"/>
  <c r="AP585" i="181"/>
  <c r="AQ585" i="181" s="1"/>
  <c r="AL585" i="181"/>
  <c r="AM585" i="181" s="1"/>
  <c r="AY585" i="181"/>
  <c r="AY589" i="181"/>
  <c r="AZ593" i="181"/>
  <c r="AB599" i="181"/>
  <c r="AC599" i="181" s="1"/>
  <c r="AL603" i="181"/>
  <c r="AM603" i="181" s="1"/>
  <c r="AP603" i="181"/>
  <c r="AQ603" i="181" s="1"/>
  <c r="AR603" i="181" s="1"/>
  <c r="AL611" i="181"/>
  <c r="AM611" i="181" s="1"/>
  <c r="AP611" i="181"/>
  <c r="AC613" i="181"/>
  <c r="AQ620" i="181"/>
  <c r="AG638" i="181"/>
  <c r="BD429" i="181"/>
  <c r="BD433" i="181"/>
  <c r="BD437" i="181"/>
  <c r="V490" i="181"/>
  <c r="AF490" i="181"/>
  <c r="V494" i="181"/>
  <c r="AF494" i="181"/>
  <c r="V498" i="181"/>
  <c r="V502" i="181"/>
  <c r="V506" i="181"/>
  <c r="AB524" i="181"/>
  <c r="AC524" i="181" s="1"/>
  <c r="AB528" i="181"/>
  <c r="AC528" i="181"/>
  <c r="AY532" i="181"/>
  <c r="AQ534" i="181"/>
  <c r="AZ534" i="181"/>
  <c r="AL537" i="181"/>
  <c r="AR537" i="181" s="1"/>
  <c r="AG540" i="181"/>
  <c r="AY541" i="181"/>
  <c r="BD547" i="181"/>
  <c r="AF547" i="181"/>
  <c r="BA547" i="181" s="1"/>
  <c r="AP547" i="181"/>
  <c r="AC559" i="181"/>
  <c r="AF576" i="181"/>
  <c r="BA576" i="181" s="1"/>
  <c r="V576" i="181"/>
  <c r="BD576" i="181"/>
  <c r="AC576" i="181"/>
  <c r="AG578" i="181"/>
  <c r="AY578" i="181"/>
  <c r="AC588" i="181"/>
  <c r="AB593" i="181"/>
  <c r="AC593" i="181" s="1"/>
  <c r="BD593" i="181"/>
  <c r="AF593" i="181"/>
  <c r="BA593" i="181" s="1"/>
  <c r="V593" i="181"/>
  <c r="AL598" i="181"/>
  <c r="AM598" i="181" s="1"/>
  <c r="AP598" i="181"/>
  <c r="AQ598" i="181" s="1"/>
  <c r="AG607" i="181"/>
  <c r="AP613" i="181"/>
  <c r="AQ613" i="181" s="1"/>
  <c r="AL613" i="181"/>
  <c r="AM613" i="181" s="1"/>
  <c r="AB654" i="181"/>
  <c r="AC654" i="181" s="1"/>
  <c r="BD654" i="181"/>
  <c r="V654" i="181"/>
  <c r="BA655" i="181"/>
  <c r="AA515" i="181"/>
  <c r="AX515" i="181"/>
  <c r="BD515" i="181"/>
  <c r="AA519" i="181"/>
  <c r="AX519" i="181" s="1"/>
  <c r="BD519" i="181"/>
  <c r="AA523" i="181"/>
  <c r="AX523" i="181" s="1"/>
  <c r="BD523" i="181"/>
  <c r="BD527" i="181"/>
  <c r="AB533" i="181"/>
  <c r="AC533" i="181" s="1"/>
  <c r="V534" i="181"/>
  <c r="AL535" i="181"/>
  <c r="AM535" i="181"/>
  <c r="AL559" i="181"/>
  <c r="AM559" i="181" s="1"/>
  <c r="AI563" i="181"/>
  <c r="AG564" i="181"/>
  <c r="AH564" i="181" s="1"/>
  <c r="AY564" i="181"/>
  <c r="AI567" i="181"/>
  <c r="AL567" i="181" s="1"/>
  <c r="AM567" i="181" s="1"/>
  <c r="AP573" i="181"/>
  <c r="AQ573" i="181"/>
  <c r="AR573" i="181" s="1"/>
  <c r="AL573" i="181"/>
  <c r="AM573" i="181" s="1"/>
  <c r="AG574" i="181"/>
  <c r="AY574" i="181"/>
  <c r="AB582" i="181"/>
  <c r="AC582" i="181" s="1"/>
  <c r="V582" i="181"/>
  <c r="BD582" i="181"/>
  <c r="BD601" i="181"/>
  <c r="AF601" i="181"/>
  <c r="BA601" i="181" s="1"/>
  <c r="V601" i="181"/>
  <c r="AB601" i="181"/>
  <c r="AC601" i="181" s="1"/>
  <c r="AB604" i="181"/>
  <c r="AC604" i="181" s="1"/>
  <c r="AB609" i="181"/>
  <c r="AC609" i="181" s="1"/>
  <c r="BD609" i="181"/>
  <c r="AF609" i="181"/>
  <c r="BA609" i="181"/>
  <c r="V609" i="181"/>
  <c r="AB614" i="181"/>
  <c r="AC614" i="181" s="1"/>
  <c r="V614" i="181"/>
  <c r="AL628" i="181"/>
  <c r="AM628" i="181" s="1"/>
  <c r="AC688" i="181"/>
  <c r="AH704" i="181"/>
  <c r="Y423" i="181"/>
  <c r="Y427" i="181"/>
  <c r="AC429" i="181"/>
  <c r="Y431" i="181"/>
  <c r="Y435" i="181"/>
  <c r="AC437" i="181"/>
  <c r="V501" i="181"/>
  <c r="V505" i="181"/>
  <c r="V509" i="181"/>
  <c r="V513" i="181"/>
  <c r="V517" i="181"/>
  <c r="V521" i="181"/>
  <c r="V525" i="181"/>
  <c r="AY525" i="181"/>
  <c r="AM532" i="181"/>
  <c r="Y534" i="181"/>
  <c r="AV534" i="181" s="1"/>
  <c r="AY537" i="181"/>
  <c r="AC539" i="181"/>
  <c r="AL542" i="181"/>
  <c r="AR542" i="181" s="1"/>
  <c r="AW546" i="181"/>
  <c r="AB549" i="181"/>
  <c r="AC549" i="181" s="1"/>
  <c r="AG551" i="181"/>
  <c r="AH551" i="181" s="1"/>
  <c r="AG553" i="181"/>
  <c r="AH553" i="181" s="1"/>
  <c r="AL555" i="181"/>
  <c r="AM555" i="181" s="1"/>
  <c r="AG557" i="181"/>
  <c r="AH557" i="181" s="1"/>
  <c r="AM558" i="181"/>
  <c r="AW558" i="181"/>
  <c r="AB560" i="181"/>
  <c r="AC560" i="181" s="1"/>
  <c r="AW562" i="181"/>
  <c r="AL565" i="181"/>
  <c r="AM565" i="181" s="1"/>
  <c r="AL568" i="181"/>
  <c r="AM568" i="181" s="1"/>
  <c r="AZ583" i="181"/>
  <c r="AL589" i="181"/>
  <c r="AM589" i="181" s="1"/>
  <c r="AL591" i="181"/>
  <c r="AR591" i="181" s="1"/>
  <c r="AY592" i="181"/>
  <c r="AP594" i="181"/>
  <c r="AL594" i="181"/>
  <c r="AM594" i="181" s="1"/>
  <c r="AV596" i="181"/>
  <c r="AB596" i="181"/>
  <c r="AC596" i="181" s="1"/>
  <c r="BD617" i="181"/>
  <c r="V617" i="181"/>
  <c r="AD617" i="181"/>
  <c r="AB617" i="181"/>
  <c r="AC617" i="181" s="1"/>
  <c r="AF640" i="181"/>
  <c r="V640" i="181"/>
  <c r="AB640" i="181"/>
  <c r="AC640" i="181" s="1"/>
  <c r="BD640" i="181"/>
  <c r="AY650" i="181"/>
  <c r="AY652" i="181"/>
  <c r="Y525" i="181"/>
  <c r="AV525" i="181"/>
  <c r="AI526" i="181"/>
  <c r="AL526" i="181" s="1"/>
  <c r="AI536" i="181"/>
  <c r="AL536" i="181" s="1"/>
  <c r="AR536" i="181" s="1"/>
  <c r="AB538" i="181"/>
  <c r="AC538" i="181" s="1"/>
  <c r="AB540" i="181"/>
  <c r="AC540" i="181" s="1"/>
  <c r="AM541" i="181"/>
  <c r="AG542" i="181"/>
  <c r="AH542" i="181" s="1"/>
  <c r="AQ544" i="181"/>
  <c r="AR544" i="181" s="1"/>
  <c r="AB548" i="181"/>
  <c r="AC548" i="181" s="1"/>
  <c r="AG549" i="181"/>
  <c r="AM551" i="181"/>
  <c r="AL551" i="181"/>
  <c r="AQ552" i="181"/>
  <c r="AW554" i="181"/>
  <c r="AG560" i="181"/>
  <c r="AY560" i="181"/>
  <c r="AC561" i="181"/>
  <c r="AQ563" i="181"/>
  <c r="AG569" i="181"/>
  <c r="AH569" i="181" s="1"/>
  <c r="AB572" i="181"/>
  <c r="AC572" i="181" s="1"/>
  <c r="AP577" i="181"/>
  <c r="AQ577" i="181" s="1"/>
  <c r="AL577" i="181"/>
  <c r="AM577" i="181" s="1"/>
  <c r="AF580" i="181"/>
  <c r="V580" i="181"/>
  <c r="AB580" i="181"/>
  <c r="AC580" i="181" s="1"/>
  <c r="BD580" i="181"/>
  <c r="BD583" i="181"/>
  <c r="AF583" i="181"/>
  <c r="AG583" i="181" s="1"/>
  <c r="V583" i="181"/>
  <c r="AB583" i="181"/>
  <c r="AC583" i="181" s="1"/>
  <c r="AL607" i="181"/>
  <c r="AM607" i="181" s="1"/>
  <c r="AP607" i="181"/>
  <c r="AQ607" i="181" s="1"/>
  <c r="AP610" i="181"/>
  <c r="AQ610" i="181" s="1"/>
  <c r="AR610" i="181" s="1"/>
  <c r="AL610" i="181"/>
  <c r="AM610" i="181" s="1"/>
  <c r="AB611" i="181"/>
  <c r="AC611" i="181" s="1"/>
  <c r="AL612" i="181"/>
  <c r="AM612" i="181" s="1"/>
  <c r="AB638" i="181"/>
  <c r="AC638" i="181" s="1"/>
  <c r="BD638" i="181"/>
  <c r="V638" i="181"/>
  <c r="BA639" i="181"/>
  <c r="AG639" i="181"/>
  <c r="AZ647" i="181"/>
  <c r="AG552" i="181"/>
  <c r="AY552" i="181"/>
  <c r="AG556" i="181"/>
  <c r="AH556" i="181" s="1"/>
  <c r="AY556" i="181"/>
  <c r="AB571" i="181"/>
  <c r="AC571" i="181"/>
  <c r="AF571" i="181"/>
  <c r="V571" i="181"/>
  <c r="AY572" i="181"/>
  <c r="AB578" i="181"/>
  <c r="AC578" i="181" s="1"/>
  <c r="V578" i="181"/>
  <c r="AF584" i="181"/>
  <c r="V584" i="181"/>
  <c r="AC584" i="181"/>
  <c r="BD584" i="181"/>
  <c r="AW591" i="181"/>
  <c r="AB591" i="181"/>
  <c r="AC591" i="181" s="1"/>
  <c r="AL602" i="181"/>
  <c r="AM602" i="181" s="1"/>
  <c r="AP602" i="181"/>
  <c r="AQ602" i="181" s="1"/>
  <c r="AR602" i="181" s="1"/>
  <c r="AB605" i="181"/>
  <c r="AC605" i="181" s="1"/>
  <c r="BD605" i="181"/>
  <c r="AF605" i="181"/>
  <c r="BA605" i="181" s="1"/>
  <c r="V605" i="181"/>
  <c r="BD619" i="181"/>
  <c r="Y619" i="181"/>
  <c r="AV619" i="181" s="1"/>
  <c r="V619" i="181"/>
  <c r="AD627" i="181"/>
  <c r="AB627" i="181"/>
  <c r="AC627" i="181" s="1"/>
  <c r="BD627" i="181"/>
  <c r="V627" i="181"/>
  <c r="AQ631" i="181"/>
  <c r="AQ635" i="181"/>
  <c r="AY645" i="181"/>
  <c r="AN693" i="181"/>
  <c r="AQ693" i="181" s="1"/>
  <c r="AL693" i="181"/>
  <c r="AM693" i="181" s="1"/>
  <c r="Y535" i="181"/>
  <c r="AV535" i="181" s="1"/>
  <c r="BD535" i="181"/>
  <c r="AM542" i="181"/>
  <c r="AD543" i="181"/>
  <c r="AC543" i="181"/>
  <c r="BD543" i="181"/>
  <c r="AL546" i="181"/>
  <c r="AM546" i="181" s="1"/>
  <c r="AB547" i="181"/>
  <c r="AC547" i="181" s="1"/>
  <c r="AM547" i="181"/>
  <c r="AI550" i="181"/>
  <c r="AL550" i="181" s="1"/>
  <c r="AP557" i="181"/>
  <c r="AQ557" i="181" s="1"/>
  <c r="AR557" i="181" s="1"/>
  <c r="AM557" i="181"/>
  <c r="AQ559" i="181"/>
  <c r="AI566" i="181"/>
  <c r="AL566" i="181" s="1"/>
  <c r="AY570" i="181"/>
  <c r="BD571" i="181"/>
  <c r="AB574" i="181"/>
  <c r="AC574" i="181" s="1"/>
  <c r="BD574" i="181"/>
  <c r="V574" i="181"/>
  <c r="AB587" i="181"/>
  <c r="AC587" i="181" s="1"/>
  <c r="AF587" i="181"/>
  <c r="V587" i="181"/>
  <c r="AY588" i="181"/>
  <c r="AZ590" i="181"/>
  <c r="V592" i="181"/>
  <c r="BD592" i="181"/>
  <c r="AE592" i="181"/>
  <c r="AZ592" i="181" s="1"/>
  <c r="AC592" i="181"/>
  <c r="AC595" i="181"/>
  <c r="AW607" i="181"/>
  <c r="AB607" i="181"/>
  <c r="AC607" i="181" s="1"/>
  <c r="AG614" i="181"/>
  <c r="AY614" i="181"/>
  <c r="AB625" i="181"/>
  <c r="AC625" i="181" s="1"/>
  <c r="BD625" i="181"/>
  <c r="V625" i="181"/>
  <c r="AD625" i="181"/>
  <c r="AY632" i="181"/>
  <c r="AG632" i="181"/>
  <c r="AW644" i="181"/>
  <c r="AB644" i="181"/>
  <c r="AC648" i="181"/>
  <c r="AP649" i="181"/>
  <c r="AQ649" i="181" s="1"/>
  <c r="AR649" i="181" s="1"/>
  <c r="AL649" i="181"/>
  <c r="AM649" i="181" s="1"/>
  <c r="AY529" i="181"/>
  <c r="V531" i="181"/>
  <c r="AB532" i="181"/>
  <c r="AC532" i="181" s="1"/>
  <c r="V533" i="181"/>
  <c r="BD533" i="181"/>
  <c r="V543" i="181"/>
  <c r="AB545" i="181"/>
  <c r="AC545" i="181" s="1"/>
  <c r="AQ546" i="181"/>
  <c r="AM549" i="181"/>
  <c r="AY550" i="181"/>
  <c r="AN551" i="181"/>
  <c r="AQ551" i="181" s="1"/>
  <c r="AR551" i="181" s="1"/>
  <c r="AL554" i="181"/>
  <c r="AR554" i="181"/>
  <c r="AB555" i="181"/>
  <c r="AC555" i="181" s="1"/>
  <c r="AQ555" i="181"/>
  <c r="AR555" i="181" s="1"/>
  <c r="AQ558" i="181"/>
  <c r="AR558" i="181" s="1"/>
  <c r="AG559" i="181"/>
  <c r="AH559" i="181" s="1"/>
  <c r="AY561" i="181"/>
  <c r="AQ562" i="181"/>
  <c r="AP569" i="181"/>
  <c r="AL569" i="181"/>
  <c r="AM569" i="181" s="1"/>
  <c r="AY569" i="181"/>
  <c r="AG573" i="181"/>
  <c r="AH573" i="181" s="1"/>
  <c r="AC575" i="181"/>
  <c r="AB575" i="181"/>
  <c r="AF575" i="181"/>
  <c r="V575" i="181"/>
  <c r="BD575" i="181"/>
  <c r="BD578" i="181"/>
  <c r="AY581" i="181"/>
  <c r="AY586" i="181"/>
  <c r="BD587" i="181"/>
  <c r="AO589" i="181"/>
  <c r="AQ589" i="181" s="1"/>
  <c r="AL595" i="181"/>
  <c r="AM595" i="181" s="1"/>
  <c r="AP595" i="181"/>
  <c r="AQ595" i="181" s="1"/>
  <c r="AZ606" i="181"/>
  <c r="AG634" i="181"/>
  <c r="AY634" i="181"/>
  <c r="AY636" i="181"/>
  <c r="AB647" i="181"/>
  <c r="AC647" i="181" s="1"/>
  <c r="BD647" i="181"/>
  <c r="AF647" i="181"/>
  <c r="BA647" i="181" s="1"/>
  <c r="V647" i="181"/>
  <c r="AF654" i="181"/>
  <c r="BA654" i="181" s="1"/>
  <c r="BA671" i="181"/>
  <c r="AG671" i="181"/>
  <c r="AB622" i="181"/>
  <c r="AC622" i="181" s="1"/>
  <c r="AB636" i="181"/>
  <c r="AC636" i="181" s="1"/>
  <c r="AB642" i="181"/>
  <c r="AF642" i="181"/>
  <c r="BA642" i="181"/>
  <c r="AF644" i="181"/>
  <c r="V644" i="181"/>
  <c r="AY649" i="181"/>
  <c r="AB652" i="181"/>
  <c r="AC652" i="181" s="1"/>
  <c r="AB658" i="181"/>
  <c r="AC658" i="181" s="1"/>
  <c r="AF658" i="181"/>
  <c r="BA658" i="181" s="1"/>
  <c r="AF660" i="181"/>
  <c r="V660" i="181"/>
  <c r="AC663" i="181"/>
  <c r="AY665" i="181"/>
  <c r="AB668" i="181"/>
  <c r="AC668" i="181" s="1"/>
  <c r="AB674" i="181"/>
  <c r="AC674" i="181" s="1"/>
  <c r="AF674" i="181"/>
  <c r="BA674" i="181" s="1"/>
  <c r="AB678" i="181"/>
  <c r="AF680" i="181"/>
  <c r="BA680" i="181" s="1"/>
  <c r="V680" i="181"/>
  <c r="AB681" i="181"/>
  <c r="BD682" i="181"/>
  <c r="AC683" i="181"/>
  <c r="AY685" i="181"/>
  <c r="V689" i="181"/>
  <c r="V691" i="181"/>
  <c r="AF691" i="181"/>
  <c r="BA691" i="181" s="1"/>
  <c r="AD694" i="181"/>
  <c r="AL696" i="181"/>
  <c r="AM696" i="181" s="1"/>
  <c r="AI698" i="181"/>
  <c r="AY702" i="181"/>
  <c r="AG709" i="181"/>
  <c r="AH709" i="181" s="1"/>
  <c r="AQ715" i="181"/>
  <c r="AG722" i="181"/>
  <c r="AG726" i="181"/>
  <c r="AH726" i="181" s="1"/>
  <c r="Y735" i="181"/>
  <c r="AV735" i="181" s="1"/>
  <c r="AI739" i="181"/>
  <c r="AL739" i="181" s="1"/>
  <c r="AV741" i="181"/>
  <c r="AY742" i="181"/>
  <c r="AZ744" i="181"/>
  <c r="AL751" i="181"/>
  <c r="AM751" i="181" s="1"/>
  <c r="AF754" i="181"/>
  <c r="BA754" i="181" s="1"/>
  <c r="V754" i="181"/>
  <c r="AB754" i="181"/>
  <c r="AC754" i="181" s="1"/>
  <c r="BD754" i="181"/>
  <c r="AB755" i="181"/>
  <c r="AC755" i="181" s="1"/>
  <c r="AF758" i="181"/>
  <c r="BA758" i="181" s="1"/>
  <c r="V758" i="181"/>
  <c r="AB758" i="181"/>
  <c r="AC758" i="181"/>
  <c r="BD758" i="181"/>
  <c r="AI767" i="181"/>
  <c r="AY808" i="181"/>
  <c r="AF840" i="181"/>
  <c r="V840" i="181"/>
  <c r="AB840" i="181"/>
  <c r="AC840" i="181" s="1"/>
  <c r="BD840" i="181"/>
  <c r="AI548" i="181"/>
  <c r="AL548" i="181" s="1"/>
  <c r="AM548" i="181" s="1"/>
  <c r="AI552" i="181"/>
  <c r="AL552" i="181" s="1"/>
  <c r="AI560" i="181"/>
  <c r="AL560" i="181" s="1"/>
  <c r="Y563" i="181"/>
  <c r="AC565" i="181"/>
  <c r="Y566" i="181"/>
  <c r="AV566" i="181" s="1"/>
  <c r="BD568" i="181"/>
  <c r="AG582" i="181"/>
  <c r="AH582" i="181" s="1"/>
  <c r="AE589" i="181"/>
  <c r="AZ589" i="181" s="1"/>
  <c r="AG595" i="181"/>
  <c r="AH595" i="181" s="1"/>
  <c r="BD595" i="181"/>
  <c r="AB598" i="181"/>
  <c r="AC598" i="181" s="1"/>
  <c r="AF598" i="181"/>
  <c r="AF600" i="181"/>
  <c r="BA600" i="181" s="1"/>
  <c r="V600" i="181"/>
  <c r="AZ607" i="181"/>
  <c r="AB608" i="181"/>
  <c r="AC608" i="181" s="1"/>
  <c r="BD611" i="181"/>
  <c r="AG613" i="181"/>
  <c r="AH613" i="181" s="1"/>
  <c r="V618" i="181"/>
  <c r="Y620" i="181"/>
  <c r="AG620" i="181"/>
  <c r="AB621" i="181"/>
  <c r="AC621" i="181" s="1"/>
  <c r="V622" i="181"/>
  <c r="AB623" i="181"/>
  <c r="AC623" i="181" s="1"/>
  <c r="AB628" i="181"/>
  <c r="AC628" i="181"/>
  <c r="V629" i="181"/>
  <c r="AC630" i="181"/>
  <c r="V631" i="181"/>
  <c r="V633" i="181"/>
  <c r="V635" i="181"/>
  <c r="AG637" i="181"/>
  <c r="AH637" i="181" s="1"/>
  <c r="AY638" i="181"/>
  <c r="V642" i="181"/>
  <c r="AB643" i="181"/>
  <c r="AC643" i="181" s="1"/>
  <c r="BD644" i="181"/>
  <c r="AL645" i="181"/>
  <c r="AM645" i="181" s="1"/>
  <c r="AC650" i="181"/>
  <c r="V651" i="181"/>
  <c r="AF651" i="181"/>
  <c r="AG653" i="181"/>
  <c r="AH653" i="181" s="1"/>
  <c r="AY654" i="181"/>
  <c r="V658" i="181"/>
  <c r="AB659" i="181"/>
  <c r="AC659" i="181" s="1"/>
  <c r="BD660" i="181"/>
  <c r="AL661" i="181"/>
  <c r="AM661" i="181" s="1"/>
  <c r="AC666" i="181"/>
  <c r="V667" i="181"/>
  <c r="AF667" i="181"/>
  <c r="AG669" i="181"/>
  <c r="AH669" i="181" s="1"/>
  <c r="AY670" i="181"/>
  <c r="V674" i="181"/>
  <c r="Y676" i="181"/>
  <c r="AG676" i="181"/>
  <c r="V678" i="181"/>
  <c r="AG678" i="181"/>
  <c r="AB679" i="181"/>
  <c r="AC679" i="181" s="1"/>
  <c r="BD680" i="181"/>
  <c r="AL681" i="181"/>
  <c r="AM681" i="181" s="1"/>
  <c r="V687" i="181"/>
  <c r="AF687" i="181"/>
  <c r="Y689" i="181"/>
  <c r="AV689" i="181" s="1"/>
  <c r="BD689" i="181"/>
  <c r="BD691" i="181"/>
  <c r="AD692" i="181"/>
  <c r="AL692" i="181"/>
  <c r="AM692" i="181" s="1"/>
  <c r="AX692" i="181"/>
  <c r="V699" i="181"/>
  <c r="V700" i="181"/>
  <c r="BD700" i="181"/>
  <c r="AY701" i="181"/>
  <c r="AM702" i="181"/>
  <c r="AQ703" i="181"/>
  <c r="AH705" i="181"/>
  <c r="AG708" i="181"/>
  <c r="AH708" i="181" s="1"/>
  <c r="AZ711" i="181"/>
  <c r="AW712" i="181"/>
  <c r="AY713" i="181"/>
  <c r="AM716" i="181"/>
  <c r="AG716" i="181"/>
  <c r="AP717" i="181"/>
  <c r="AQ717" i="181" s="1"/>
  <c r="AR717" i="181" s="1"/>
  <c r="AM717" i="181"/>
  <c r="AB720" i="181"/>
  <c r="AB721" i="181"/>
  <c r="AC721" i="181" s="1"/>
  <c r="AB725" i="181"/>
  <c r="AC725" i="181" s="1"/>
  <c r="BD727" i="181"/>
  <c r="AF727" i="181"/>
  <c r="BA727" i="181" s="1"/>
  <c r="AP727" i="181"/>
  <c r="AM728" i="181"/>
  <c r="AG728" i="181"/>
  <c r="AI729" i="181"/>
  <c r="AL729" i="181" s="1"/>
  <c r="AR729" i="181" s="1"/>
  <c r="AW730" i="181"/>
  <c r="V735" i="181"/>
  <c r="AV737" i="181"/>
  <c r="AY738" i="181"/>
  <c r="AP755" i="181"/>
  <c r="AL755" i="181"/>
  <c r="AM755" i="181" s="1"/>
  <c r="AL759" i="181"/>
  <c r="AM759" i="181" s="1"/>
  <c r="V770" i="181"/>
  <c r="BD770" i="181"/>
  <c r="Y770" i="181"/>
  <c r="AV770" i="181" s="1"/>
  <c r="AI779" i="181"/>
  <c r="AL779" i="181" s="1"/>
  <c r="AQ787" i="181"/>
  <c r="V790" i="181"/>
  <c r="BD790" i="181"/>
  <c r="Y790" i="181"/>
  <c r="AV790" i="181" s="1"/>
  <c r="AI814" i="181"/>
  <c r="AL814" i="181" s="1"/>
  <c r="BD819" i="181"/>
  <c r="AF819" i="181"/>
  <c r="BA819" i="181" s="1"/>
  <c r="V819" i="181"/>
  <c r="AB819" i="181"/>
  <c r="AC819" i="181" s="1"/>
  <c r="AY830" i="181"/>
  <c r="AK851" i="181"/>
  <c r="AL851" i="181"/>
  <c r="AZ893" i="181"/>
  <c r="AG893" i="181"/>
  <c r="AZ972" i="181"/>
  <c r="AG972" i="181"/>
  <c r="AF656" i="181"/>
  <c r="V656" i="181"/>
  <c r="AY661" i="181"/>
  <c r="AZ663" i="181"/>
  <c r="AF670" i="181"/>
  <c r="BA670" i="181" s="1"/>
  <c r="AF672" i="181"/>
  <c r="V672" i="181"/>
  <c r="AY681" i="181"/>
  <c r="AZ683" i="181"/>
  <c r="AB706" i="181"/>
  <c r="AC706" i="181"/>
  <c r="BD706" i="181"/>
  <c r="AF706" i="181"/>
  <c r="BA706" i="181" s="1"/>
  <c r="BD707" i="181"/>
  <c r="AF707" i="181"/>
  <c r="BA707" i="181" s="1"/>
  <c r="AB710" i="181"/>
  <c r="AC710" i="181" s="1"/>
  <c r="BD710" i="181"/>
  <c r="AF710" i="181"/>
  <c r="BA710" i="181" s="1"/>
  <c r="BD711" i="181"/>
  <c r="AF711" i="181"/>
  <c r="BA711" i="181" s="1"/>
  <c r="AZ715" i="181"/>
  <c r="AG715" i="181"/>
  <c r="AH721" i="181"/>
  <c r="AZ736" i="181"/>
  <c r="AR751" i="181"/>
  <c r="AY762" i="181"/>
  <c r="AY778" i="181"/>
  <c r="AG778" i="181"/>
  <c r="AV779" i="181"/>
  <c r="AB779" i="181"/>
  <c r="AC779" i="181" s="1"/>
  <c r="V782" i="181"/>
  <c r="BD782" i="181"/>
  <c r="Y782" i="181"/>
  <c r="AB782" i="181" s="1"/>
  <c r="AC782" i="181" s="1"/>
  <c r="V794" i="181"/>
  <c r="BD794" i="181"/>
  <c r="Y794" i="181"/>
  <c r="AV794" i="181" s="1"/>
  <c r="AG823" i="181"/>
  <c r="AH823" i="181" s="1"/>
  <c r="BA823" i="181"/>
  <c r="BA853" i="181"/>
  <c r="Y550" i="181"/>
  <c r="BD551" i="181"/>
  <c r="BD555" i="181"/>
  <c r="BD559" i="181"/>
  <c r="BD563" i="181"/>
  <c r="AE565" i="181"/>
  <c r="AZ565" i="181" s="1"/>
  <c r="AZ567" i="181"/>
  <c r="AB568" i="181"/>
  <c r="AC568" i="181" s="1"/>
  <c r="AB579" i="181"/>
  <c r="AC579" i="181" s="1"/>
  <c r="AL581" i="181"/>
  <c r="AL590" i="181"/>
  <c r="AM590" i="181"/>
  <c r="AB594" i="181"/>
  <c r="AC594" i="181"/>
  <c r="AF594" i="181"/>
  <c r="AF596" i="181"/>
  <c r="BA596" i="181" s="1"/>
  <c r="V596" i="181"/>
  <c r="AB597" i="181"/>
  <c r="AC597" i="181" s="1"/>
  <c r="BD598" i="181"/>
  <c r="AZ603" i="181"/>
  <c r="AL606" i="181"/>
  <c r="AM606" i="181" s="1"/>
  <c r="AB610" i="181"/>
  <c r="AC610" i="181" s="1"/>
  <c r="AF610" i="181"/>
  <c r="AB615" i="181"/>
  <c r="AC615" i="181" s="1"/>
  <c r="AI620" i="181"/>
  <c r="AD621" i="181"/>
  <c r="AB624" i="181"/>
  <c r="AC624" i="181" s="1"/>
  <c r="AM632" i="181"/>
  <c r="AB639" i="181"/>
  <c r="AC639" i="181" s="1"/>
  <c r="AL641" i="181"/>
  <c r="AM641" i="181"/>
  <c r="AB655" i="181"/>
  <c r="AC655" i="181" s="1"/>
  <c r="BD656" i="181"/>
  <c r="AL657" i="181"/>
  <c r="AM657" i="181" s="1"/>
  <c r="V663" i="181"/>
  <c r="AF663" i="181"/>
  <c r="BA663" i="181" s="1"/>
  <c r="AY666" i="181"/>
  <c r="V670" i="181"/>
  <c r="AB671" i="181"/>
  <c r="AC671" i="181" s="1"/>
  <c r="BD672" i="181"/>
  <c r="AL673" i="181"/>
  <c r="AM673" i="181" s="1"/>
  <c r="AI676" i="181"/>
  <c r="AL676" i="181" s="1"/>
  <c r="AM676" i="181" s="1"/>
  <c r="V683" i="181"/>
  <c r="AF683" i="181"/>
  <c r="BA683" i="181" s="1"/>
  <c r="AB690" i="181"/>
  <c r="AC690" i="181" s="1"/>
  <c r="AF690" i="181"/>
  <c r="BA690" i="181"/>
  <c r="AZ690" i="181"/>
  <c r="AB693" i="181"/>
  <c r="AC693" i="181" s="1"/>
  <c r="V694" i="181"/>
  <c r="AB695" i="181"/>
  <c r="AC695" i="181" s="1"/>
  <c r="Y696" i="181"/>
  <c r="AV696" i="181" s="1"/>
  <c r="AG696" i="181"/>
  <c r="BD696" i="181"/>
  <c r="AL698" i="181"/>
  <c r="AM698" i="181" s="1"/>
  <c r="BD703" i="181"/>
  <c r="AP705" i="181"/>
  <c r="AQ705" i="181" s="1"/>
  <c r="AR705" i="181" s="1"/>
  <c r="AM705" i="181"/>
  <c r="V706" i="181"/>
  <c r="V707" i="181"/>
  <c r="AI709" i="181"/>
  <c r="V710" i="181"/>
  <c r="V711" i="181"/>
  <c r="BA712" i="181"/>
  <c r="AB713" i="181"/>
  <c r="AC713" i="181" s="1"/>
  <c r="AG714" i="181"/>
  <c r="AQ714" i="181"/>
  <c r="AR714" i="181" s="1"/>
  <c r="AM719" i="181"/>
  <c r="AM723" i="181"/>
  <c r="AQ724" i="181"/>
  <c r="AR724" i="181" s="1"/>
  <c r="AM731" i="181"/>
  <c r="AH733" i="181"/>
  <c r="AB744" i="181"/>
  <c r="AC744" i="181" s="1"/>
  <c r="AF744" i="181"/>
  <c r="BA744" i="181" s="1"/>
  <c r="V744" i="181"/>
  <c r="AF746" i="181"/>
  <c r="AG746" i="181" s="1"/>
  <c r="AH746" i="181" s="1"/>
  <c r="BA746" i="181"/>
  <c r="V746" i="181"/>
  <c r="AB746" i="181"/>
  <c r="AC746" i="181" s="1"/>
  <c r="BD746" i="181"/>
  <c r="AY750" i="181"/>
  <c r="AB756" i="181"/>
  <c r="AC756" i="181" s="1"/>
  <c r="AN759" i="181"/>
  <c r="AQ759" i="181" s="1"/>
  <c r="AR759" i="181" s="1"/>
  <c r="AB760" i="181"/>
  <c r="AC760" i="181" s="1"/>
  <c r="AY766" i="181"/>
  <c r="AI771" i="181"/>
  <c r="AG783" i="181"/>
  <c r="AV791" i="181"/>
  <c r="AB791" i="181"/>
  <c r="AC791" i="181"/>
  <c r="AV795" i="181"/>
  <c r="AB795" i="181"/>
  <c r="AI812" i="181"/>
  <c r="AL812" i="181" s="1"/>
  <c r="AM812" i="181" s="1"/>
  <c r="AR821" i="181"/>
  <c r="AI823" i="181"/>
  <c r="AL823" i="181" s="1"/>
  <c r="AM823" i="181" s="1"/>
  <c r="AL833" i="181"/>
  <c r="AC843" i="181"/>
  <c r="AI853" i="181"/>
  <c r="AL853" i="181"/>
  <c r="AM853" i="181" s="1"/>
  <c r="AG876" i="181"/>
  <c r="AZ876" i="181"/>
  <c r="AZ880" i="181"/>
  <c r="AG884" i="181"/>
  <c r="AZ884" i="181"/>
  <c r="AF963" i="181"/>
  <c r="BA963" i="181" s="1"/>
  <c r="V963" i="181"/>
  <c r="AB963" i="181"/>
  <c r="AC963" i="181" s="1"/>
  <c r="BD963" i="181"/>
  <c r="AF636" i="181"/>
  <c r="BA636" i="181" s="1"/>
  <c r="V636" i="181"/>
  <c r="AY641" i="181"/>
  <c r="AZ643" i="181"/>
  <c r="AF650" i="181"/>
  <c r="BA650" i="181" s="1"/>
  <c r="AF652" i="181"/>
  <c r="BA652" i="181" s="1"/>
  <c r="V652" i="181"/>
  <c r="AZ659" i="181"/>
  <c r="AB660" i="181"/>
  <c r="AC660" i="181"/>
  <c r="BD663" i="181"/>
  <c r="AF666" i="181"/>
  <c r="BA666" i="181" s="1"/>
  <c r="AF668" i="181"/>
  <c r="BA668" i="181" s="1"/>
  <c r="V668" i="181"/>
  <c r="BD670" i="181"/>
  <c r="AY673" i="181"/>
  <c r="AZ675" i="181"/>
  <c r="AB680" i="181"/>
  <c r="AC680" i="181" s="1"/>
  <c r="BD683" i="181"/>
  <c r="AB686" i="181"/>
  <c r="AC686" i="181" s="1"/>
  <c r="AF686" i="181"/>
  <c r="BA686" i="181" s="1"/>
  <c r="AF688" i="181"/>
  <c r="BA688" i="181" s="1"/>
  <c r="V688" i="181"/>
  <c r="V690" i="181"/>
  <c r="AB691" i="181"/>
  <c r="AC691" i="181" s="1"/>
  <c r="BD694" i="181"/>
  <c r="AY698" i="181"/>
  <c r="AI703" i="181"/>
  <c r="AL703" i="181" s="1"/>
  <c r="AM703" i="181" s="1"/>
  <c r="AG703" i="181"/>
  <c r="AI704" i="181"/>
  <c r="AL704" i="181" s="1"/>
  <c r="AM704" i="181" s="1"/>
  <c r="AW708" i="181"/>
  <c r="Y715" i="181"/>
  <c r="BD715" i="181"/>
  <c r="AL718" i="181"/>
  <c r="AM718" i="181" s="1"/>
  <c r="AC720" i="181"/>
  <c r="AI722" i="181"/>
  <c r="AL722" i="181" s="1"/>
  <c r="AY722" i="181"/>
  <c r="AN723" i="181"/>
  <c r="AQ723" i="181" s="1"/>
  <c r="AR723" i="181" s="1"/>
  <c r="AL730" i="181"/>
  <c r="AM730" i="181"/>
  <c r="AI734" i="181"/>
  <c r="AL734" i="181" s="1"/>
  <c r="AM734" i="181" s="1"/>
  <c r="AY734" i="181"/>
  <c r="AB736" i="181"/>
  <c r="AC736" i="181"/>
  <c r="AF736" i="181"/>
  <c r="BA736" i="181" s="1"/>
  <c r="V736" i="181"/>
  <c r="AB740" i="181"/>
  <c r="AC740" i="181" s="1"/>
  <c r="AF740" i="181"/>
  <c r="BA740" i="181"/>
  <c r="V740" i="181"/>
  <c r="AF742" i="181"/>
  <c r="BA742" i="181"/>
  <c r="V742" i="181"/>
  <c r="AB742" i="181"/>
  <c r="AC742" i="181" s="1"/>
  <c r="BD742" i="181"/>
  <c r="AY754" i="181"/>
  <c r="AG758" i="181"/>
  <c r="V774" i="181"/>
  <c r="BD774" i="181"/>
  <c r="Y774" i="181"/>
  <c r="AV774" i="181" s="1"/>
  <c r="AI783" i="181"/>
  <c r="AL783" i="181"/>
  <c r="AM783" i="181" s="1"/>
  <c r="AQ791" i="181"/>
  <c r="AR791" i="181" s="1"/>
  <c r="AQ795" i="181"/>
  <c r="AK801" i="181"/>
  <c r="AL801" i="181"/>
  <c r="AQ812" i="181"/>
  <c r="AH813" i="181"/>
  <c r="AB816" i="181"/>
  <c r="AZ847" i="181"/>
  <c r="AV855" i="181"/>
  <c r="AY860" i="181"/>
  <c r="AG860" i="181"/>
  <c r="AV985" i="181"/>
  <c r="AB985" i="181"/>
  <c r="AM544" i="181"/>
  <c r="AC551" i="181"/>
  <c r="AM556" i="181"/>
  <c r="AM564" i="181"/>
  <c r="Y567" i="181"/>
  <c r="AB590" i="181"/>
  <c r="AC590" i="181" s="1"/>
  <c r="AF590" i="181"/>
  <c r="BA590" i="181" s="1"/>
  <c r="BD594" i="181"/>
  <c r="AB600" i="181"/>
  <c r="AC600" i="181"/>
  <c r="AB606" i="181"/>
  <c r="AC606" i="181" s="1"/>
  <c r="AF606" i="181"/>
  <c r="BA606" i="181"/>
  <c r="AF608" i="181"/>
  <c r="BA608" i="181" s="1"/>
  <c r="V608" i="181"/>
  <c r="BD610" i="181"/>
  <c r="BD612" i="181"/>
  <c r="AB616" i="181"/>
  <c r="AC616" i="181" s="1"/>
  <c r="AC618" i="181"/>
  <c r="V621" i="181"/>
  <c r="V623" i="181"/>
  <c r="BD623" i="181"/>
  <c r="AD624" i="181"/>
  <c r="AL624" i="181"/>
  <c r="AY626" i="181"/>
  <c r="AB629" i="181"/>
  <c r="AC629" i="181" s="1"/>
  <c r="V630" i="181"/>
  <c r="AB631" i="181"/>
  <c r="AC631" i="181" s="1"/>
  <c r="Y632" i="181"/>
  <c r="AV632" i="181" s="1"/>
  <c r="AB633" i="181"/>
  <c r="V634" i="181"/>
  <c r="AB635" i="181"/>
  <c r="AH635" i="181" s="1"/>
  <c r="BD636" i="181"/>
  <c r="AL637" i="181"/>
  <c r="AR637" i="181" s="1"/>
  <c r="AC642" i="181"/>
  <c r="V643" i="181"/>
  <c r="AF643" i="181"/>
  <c r="BA643" i="181" s="1"/>
  <c r="AC644" i="181"/>
  <c r="AY646" i="181"/>
  <c r="V650" i="181"/>
  <c r="AB651" i="181"/>
  <c r="AC651" i="181" s="1"/>
  <c r="BD652" i="181"/>
  <c r="AL653" i="181"/>
  <c r="AR653" i="181"/>
  <c r="V659" i="181"/>
  <c r="AF659" i="181"/>
  <c r="BA659" i="181" s="1"/>
  <c r="AY662" i="181"/>
  <c r="V666" i="181"/>
  <c r="AB667" i="181"/>
  <c r="AC667" i="181" s="1"/>
  <c r="BD668" i="181"/>
  <c r="AL669" i="181"/>
  <c r="AR669" i="181"/>
  <c r="V675" i="181"/>
  <c r="V677" i="181"/>
  <c r="AC678" i="181"/>
  <c r="V679" i="181"/>
  <c r="AF679" i="181"/>
  <c r="V686" i="181"/>
  <c r="AB687" i="181"/>
  <c r="AC687" i="181" s="1"/>
  <c r="BD688" i="181"/>
  <c r="BD690" i="181"/>
  <c r="AD693" i="181"/>
  <c r="AB699" i="181"/>
  <c r="AH699" i="181" s="1"/>
  <c r="AB700" i="181"/>
  <c r="AC700" i="181" s="1"/>
  <c r="BD702" i="181"/>
  <c r="Y702" i="181"/>
  <c r="AV702" i="181" s="1"/>
  <c r="Y703" i="181"/>
  <c r="AW704" i="181"/>
  <c r="AB714" i="181"/>
  <c r="AC714" i="181" s="1"/>
  <c r="V715" i="181"/>
  <c r="AB716" i="181"/>
  <c r="AC716" i="181" s="1"/>
  <c r="AB717" i="181"/>
  <c r="AC717" i="181" s="1"/>
  <c r="AG718" i="181"/>
  <c r="AM720" i="181"/>
  <c r="AP721" i="181"/>
  <c r="AQ721" i="181" s="1"/>
  <c r="AR721" i="181" s="1"/>
  <c r="AM721" i="181"/>
  <c r="AP725" i="181"/>
  <c r="AQ725" i="181" s="1"/>
  <c r="AR725" i="181" s="1"/>
  <c r="AM725" i="181"/>
  <c r="AY726" i="181"/>
  <c r="AB728" i="181"/>
  <c r="AB729" i="181"/>
  <c r="AC729" i="181"/>
  <c r="AG735" i="181"/>
  <c r="AF738" i="181"/>
  <c r="BA738" i="181" s="1"/>
  <c r="V738" i="181"/>
  <c r="AB738" i="181"/>
  <c r="AC738" i="181" s="1"/>
  <c r="BD738" i="181"/>
  <c r="AB747" i="181"/>
  <c r="AC747" i="181"/>
  <c r="AY782" i="181"/>
  <c r="AG782" i="181"/>
  <c r="AV783" i="181"/>
  <c r="AB783" i="181"/>
  <c r="AC783" i="181" s="1"/>
  <c r="V786" i="181"/>
  <c r="BD786" i="181"/>
  <c r="Y786" i="181"/>
  <c r="AV786" i="181" s="1"/>
  <c r="AH788" i="181"/>
  <c r="AL789" i="181"/>
  <c r="AR789" i="181" s="1"/>
  <c r="AI797" i="181"/>
  <c r="AL797" i="181" s="1"/>
  <c r="AM797" i="181" s="1"/>
  <c r="AI799" i="181"/>
  <c r="AL799" i="181" s="1"/>
  <c r="AG800" i="181"/>
  <c r="AY800" i="181"/>
  <c r="AG804" i="181"/>
  <c r="AH804" i="181" s="1"/>
  <c r="AY804" i="181"/>
  <c r="AC807" i="181"/>
  <c r="AL813" i="181"/>
  <c r="AR813" i="181" s="1"/>
  <c r="AG819" i="181"/>
  <c r="AH819" i="181" s="1"/>
  <c r="AB827" i="181"/>
  <c r="AC827" i="181" s="1"/>
  <c r="AV827" i="181"/>
  <c r="AL831" i="181"/>
  <c r="AM831" i="181" s="1"/>
  <c r="V848" i="181"/>
  <c r="Y848" i="181"/>
  <c r="AV848" i="181" s="1"/>
  <c r="BD848" i="181"/>
  <c r="AG871" i="181"/>
  <c r="BA871" i="181"/>
  <c r="AB570" i="181"/>
  <c r="AC570" i="181" s="1"/>
  <c r="AF572" i="181"/>
  <c r="BA572" i="181" s="1"/>
  <c r="V572" i="181"/>
  <c r="AB586" i="181"/>
  <c r="AC586" i="181" s="1"/>
  <c r="AF586" i="181"/>
  <c r="BA586" i="181"/>
  <c r="AF588" i="181"/>
  <c r="BA588" i="181" s="1"/>
  <c r="V588" i="181"/>
  <c r="AL599" i="181"/>
  <c r="AM599" i="181" s="1"/>
  <c r="BA599" i="181"/>
  <c r="AZ604" i="181"/>
  <c r="AD618" i="181"/>
  <c r="AL620" i="181"/>
  <c r="AM620" i="181" s="1"/>
  <c r="AD622" i="181"/>
  <c r="AB626" i="181"/>
  <c r="AH626" i="181" s="1"/>
  <c r="BD630" i="181"/>
  <c r="BD632" i="181"/>
  <c r="Y634" i="181"/>
  <c r="AV634" i="181" s="1"/>
  <c r="BD634" i="181"/>
  <c r="AB646" i="181"/>
  <c r="AC646" i="181" s="1"/>
  <c r="AF646" i="181"/>
  <c r="BA646" i="181"/>
  <c r="AF648" i="181"/>
  <c r="BA648" i="181" s="1"/>
  <c r="V648" i="181"/>
  <c r="BD650" i="181"/>
  <c r="AB656" i="181"/>
  <c r="AB662" i="181"/>
  <c r="AC662" i="181" s="1"/>
  <c r="AF662" i="181"/>
  <c r="BA662" i="181" s="1"/>
  <c r="AF664" i="181"/>
  <c r="BA664" i="181" s="1"/>
  <c r="V664" i="181"/>
  <c r="BD666" i="181"/>
  <c r="AM669" i="181"/>
  <c r="AB672" i="181"/>
  <c r="Y675" i="181"/>
  <c r="AV675" i="181" s="1"/>
  <c r="Y677" i="181"/>
  <c r="AV677" i="181" s="1"/>
  <c r="AB682" i="181"/>
  <c r="AC682" i="181" s="1"/>
  <c r="AF682" i="181"/>
  <c r="AF684" i="181"/>
  <c r="BA684" i="181"/>
  <c r="V684" i="181"/>
  <c r="BD686" i="181"/>
  <c r="AB696" i="181"/>
  <c r="AI701" i="181"/>
  <c r="AL701" i="181" s="1"/>
  <c r="AR701" i="181" s="1"/>
  <c r="AL709" i="181"/>
  <c r="AM709" i="181"/>
  <c r="AY709" i="181"/>
  <c r="AM714" i="181"/>
  <c r="AC719" i="181"/>
  <c r="BD719" i="181"/>
  <c r="AF719" i="181"/>
  <c r="BA719" i="181" s="1"/>
  <c r="AP719" i="181"/>
  <c r="AQ719" i="181" s="1"/>
  <c r="AR719" i="181" s="1"/>
  <c r="AY725" i="181"/>
  <c r="AB727" i="181"/>
  <c r="AC727" i="181"/>
  <c r="AM727" i="181"/>
  <c r="AG729" i="181"/>
  <c r="AC731" i="181"/>
  <c r="BD731" i="181"/>
  <c r="AF731" i="181"/>
  <c r="BA731" i="181"/>
  <c r="AP731" i="181"/>
  <c r="AQ731" i="181" s="1"/>
  <c r="AR731" i="181" s="1"/>
  <c r="AM732" i="181"/>
  <c r="AG732" i="181"/>
  <c r="AH732" i="181" s="1"/>
  <c r="AP733" i="181"/>
  <c r="AQ733" i="181"/>
  <c r="AR733" i="181" s="1"/>
  <c r="AM733" i="181"/>
  <c r="AB743" i="181"/>
  <c r="AC743" i="181" s="1"/>
  <c r="BD744" i="181"/>
  <c r="AP747" i="181"/>
  <c r="AL747" i="181"/>
  <c r="AM747" i="181" s="1"/>
  <c r="AG751" i="181"/>
  <c r="AF762" i="181"/>
  <c r="BA762" i="181"/>
  <c r="V762" i="181"/>
  <c r="AB762" i="181"/>
  <c r="AC762" i="181" s="1"/>
  <c r="BD762" i="181"/>
  <c r="AB763" i="181"/>
  <c r="AC763" i="181" s="1"/>
  <c r="AI775" i="181"/>
  <c r="AL775" i="181" s="1"/>
  <c r="AK805" i="181"/>
  <c r="AL805" i="181" s="1"/>
  <c r="AL809" i="181"/>
  <c r="AM809" i="181" s="1"/>
  <c r="AP809" i="181"/>
  <c r="AQ809" i="181" s="1"/>
  <c r="AY817" i="181"/>
  <c r="AI832" i="181"/>
  <c r="AL832" i="181" s="1"/>
  <c r="AV839" i="181"/>
  <c r="AB839" i="181"/>
  <c r="AC839" i="181" s="1"/>
  <c r="AH855" i="181"/>
  <c r="AF869" i="181"/>
  <c r="BA869" i="181" s="1"/>
  <c r="V869" i="181"/>
  <c r="AB869" i="181"/>
  <c r="AC869" i="181"/>
  <c r="BD869" i="181"/>
  <c r="AL871" i="181"/>
  <c r="AM871" i="181" s="1"/>
  <c r="AP871" i="181"/>
  <c r="AI887" i="181"/>
  <c r="AL887" i="181"/>
  <c r="AB566" i="181"/>
  <c r="AC566" i="181"/>
  <c r="V570" i="181"/>
  <c r="BD572" i="181"/>
  <c r="V579" i="181"/>
  <c r="V586" i="181"/>
  <c r="BD588" i="181"/>
  <c r="V597" i="181"/>
  <c r="AF597" i="181"/>
  <c r="AP599" i="181"/>
  <c r="AB602" i="181"/>
  <c r="AC602" i="181" s="1"/>
  <c r="AF602" i="181"/>
  <c r="AF604" i="181"/>
  <c r="BA604" i="181" s="1"/>
  <c r="V604" i="181"/>
  <c r="V615" i="181"/>
  <c r="BD615" i="181"/>
  <c r="V626" i="181"/>
  <c r="V639" i="181"/>
  <c r="V646" i="181"/>
  <c r="BD648" i="181"/>
  <c r="V655" i="181"/>
  <c r="AC656" i="181"/>
  <c r="V662" i="181"/>
  <c r="BD664" i="181"/>
  <c r="AL665" i="181"/>
  <c r="AC670" i="181"/>
  <c r="V671" i="181"/>
  <c r="AC672" i="181"/>
  <c r="V682" i="181"/>
  <c r="AL685" i="181"/>
  <c r="AR685" i="181" s="1"/>
  <c r="AC694" i="181"/>
  <c r="AL695" i="181"/>
  <c r="AR695" i="181"/>
  <c r="AC696" i="181"/>
  <c r="Y698" i="181"/>
  <c r="AV698" i="181" s="1"/>
  <c r="AQ699" i="181"/>
  <c r="AY706" i="181"/>
  <c r="AB707" i="181"/>
  <c r="AC707" i="181"/>
  <c r="AY710" i="181"/>
  <c r="AB711" i="181"/>
  <c r="AC711" i="181" s="1"/>
  <c r="AP713" i="181"/>
  <c r="AQ713" i="181" s="1"/>
  <c r="AR713" i="181" s="1"/>
  <c r="AM713" i="181"/>
  <c r="AB718" i="181"/>
  <c r="AC718" i="181" s="1"/>
  <c r="AP718" i="181"/>
  <c r="AQ718" i="181" s="1"/>
  <c r="AR718" i="181" s="1"/>
  <c r="AY721" i="181"/>
  <c r="AD723" i="181"/>
  <c r="AC723" i="181"/>
  <c r="BD723" i="181"/>
  <c r="AQ727" i="181"/>
  <c r="AR727" i="181" s="1"/>
  <c r="AQ728" i="181"/>
  <c r="AR728" i="181" s="1"/>
  <c r="AP730" i="181"/>
  <c r="AQ730" i="181" s="1"/>
  <c r="AR730" i="181" s="1"/>
  <c r="AP743" i="181"/>
  <c r="AQ743" i="181" s="1"/>
  <c r="AL743" i="181"/>
  <c r="AM743" i="181" s="1"/>
  <c r="AY746" i="181"/>
  <c r="AF750" i="181"/>
  <c r="BA750" i="181" s="1"/>
  <c r="V750" i="181"/>
  <c r="AB750" i="181"/>
  <c r="AC750" i="181" s="1"/>
  <c r="BD750" i="181"/>
  <c r="AL763" i="181"/>
  <c r="AR763" i="181" s="1"/>
  <c r="AF766" i="181"/>
  <c r="BA766" i="181" s="1"/>
  <c r="V766" i="181"/>
  <c r="AB766" i="181"/>
  <c r="AC766" i="181" s="1"/>
  <c r="BD766" i="181"/>
  <c r="AB767" i="181"/>
  <c r="AC767" i="181"/>
  <c r="AY774" i="181"/>
  <c r="AG774" i="181"/>
  <c r="AV775" i="181"/>
  <c r="AB775" i="181"/>
  <c r="AC775" i="181" s="1"/>
  <c r="V778" i="181"/>
  <c r="BD778" i="181"/>
  <c r="Y778" i="181"/>
  <c r="AV778" i="181" s="1"/>
  <c r="AV787" i="181"/>
  <c r="AB787" i="181"/>
  <c r="AC787" i="181" s="1"/>
  <c r="AL793" i="181"/>
  <c r="AM793" i="181" s="1"/>
  <c r="AB796" i="181"/>
  <c r="AH796" i="181" s="1"/>
  <c r="AQ798" i="181"/>
  <c r="BD847" i="181"/>
  <c r="AF847" i="181"/>
  <c r="BA847" i="181" s="1"/>
  <c r="V847" i="181"/>
  <c r="AB847" i="181"/>
  <c r="AC847" i="181" s="1"/>
  <c r="AI875" i="181"/>
  <c r="AL875" i="181" s="1"/>
  <c r="AI879" i="181"/>
  <c r="AL879" i="181" s="1"/>
  <c r="AI883" i="181"/>
  <c r="AL883" i="181" s="1"/>
  <c r="AC748" i="181"/>
  <c r="AC752" i="181"/>
  <c r="AC764" i="181"/>
  <c r="AC788" i="181"/>
  <c r="AG790" i="181"/>
  <c r="AI791" i="181"/>
  <c r="AG794" i="181"/>
  <c r="AI795" i="181"/>
  <c r="AL795" i="181" s="1"/>
  <c r="AM795" i="181" s="1"/>
  <c r="AY796" i="181"/>
  <c r="AB798" i="181"/>
  <c r="AH798" i="181" s="1"/>
  <c r="V800" i="181"/>
  <c r="AL803" i="181"/>
  <c r="V804" i="181"/>
  <c r="AB806" i="181"/>
  <c r="AC806" i="181" s="1"/>
  <c r="AL807" i="181"/>
  <c r="AR807" i="181" s="1"/>
  <c r="V808" i="181"/>
  <c r="AF808" i="181"/>
  <c r="BA808" i="181" s="1"/>
  <c r="AB810" i="181"/>
  <c r="AC810" i="181"/>
  <c r="AL811" i="181"/>
  <c r="AQ815" i="181"/>
  <c r="AG821" i="181"/>
  <c r="AG822" i="181"/>
  <c r="AH822" i="181" s="1"/>
  <c r="V824" i="181"/>
  <c r="AQ825" i="181"/>
  <c r="BA825" i="181"/>
  <c r="AG826" i="181"/>
  <c r="AY826" i="181"/>
  <c r="V828" i="181"/>
  <c r="AF828" i="181"/>
  <c r="AP829" i="181"/>
  <c r="AQ829" i="181" s="1"/>
  <c r="AR829" i="181" s="1"/>
  <c r="AB832" i="181"/>
  <c r="AC832" i="181" s="1"/>
  <c r="Y835" i="181"/>
  <c r="AC837" i="181"/>
  <c r="AZ837" i="181"/>
  <c r="AP841" i="181"/>
  <c r="AL841" i="181"/>
  <c r="AM841" i="181" s="1"/>
  <c r="AB842" i="181"/>
  <c r="AC842" i="181"/>
  <c r="AF842" i="181"/>
  <c r="BA842" i="181" s="1"/>
  <c r="V842" i="181"/>
  <c r="AV849" i="181"/>
  <c r="AA850" i="181"/>
  <c r="AX850" i="181"/>
  <c r="AZ859" i="181"/>
  <c r="AB863" i="181"/>
  <c r="AG864" i="181"/>
  <c r="AI866" i="181"/>
  <c r="AL866" i="181" s="1"/>
  <c r="AG912" i="181"/>
  <c r="AH912" i="181" s="1"/>
  <c r="AY913" i="181"/>
  <c r="AZ914" i="181"/>
  <c r="AG914" i="181"/>
  <c r="V924" i="181"/>
  <c r="BD924" i="181"/>
  <c r="Y924" i="181"/>
  <c r="AV924" i="181"/>
  <c r="AB938" i="181"/>
  <c r="AC938" i="181"/>
  <c r="BD938" i="181"/>
  <c r="V938" i="181"/>
  <c r="AF939" i="181"/>
  <c r="BA939" i="181"/>
  <c r="V939" i="181"/>
  <c r="AB939" i="181"/>
  <c r="AC939" i="181" s="1"/>
  <c r="BD939" i="181"/>
  <c r="AB973" i="181"/>
  <c r="AC973" i="181"/>
  <c r="BD973" i="181"/>
  <c r="AF973" i="181"/>
  <c r="BA973" i="181" s="1"/>
  <c r="V973" i="181"/>
  <c r="AF976" i="181"/>
  <c r="BA976" i="181" s="1"/>
  <c r="V976" i="181"/>
  <c r="AB976" i="181"/>
  <c r="AC976" i="181" s="1"/>
  <c r="BD976" i="181"/>
  <c r="BA982" i="181"/>
  <c r="AI1011" i="181"/>
  <c r="AL1011" i="181" s="1"/>
  <c r="AC704" i="181"/>
  <c r="AC708" i="181"/>
  <c r="AC712" i="181"/>
  <c r="Y722" i="181"/>
  <c r="AC724" i="181"/>
  <c r="AC728" i="181"/>
  <c r="AC732" i="181"/>
  <c r="V737" i="181"/>
  <c r="AF737" i="181"/>
  <c r="V741" i="181"/>
  <c r="AF741" i="181"/>
  <c r="V745" i="181"/>
  <c r="AF745" i="181"/>
  <c r="V749" i="181"/>
  <c r="AF749" i="181"/>
  <c r="AB751" i="181"/>
  <c r="AC751" i="181" s="1"/>
  <c r="V753" i="181"/>
  <c r="V757" i="181"/>
  <c r="AF757" i="181"/>
  <c r="AB759" i="181"/>
  <c r="AC759" i="181" s="1"/>
  <c r="AD760" i="181"/>
  <c r="AG760" i="181" s="1"/>
  <c r="AH760" i="181" s="1"/>
  <c r="V761" i="181"/>
  <c r="AF761" i="181"/>
  <c r="V765" i="181"/>
  <c r="AF765" i="181"/>
  <c r="V769" i="181"/>
  <c r="V773" i="181"/>
  <c r="V777" i="181"/>
  <c r="V781" i="181"/>
  <c r="AL788" i="181"/>
  <c r="AL792" i="181"/>
  <c r="AY793" i="181"/>
  <c r="BD797" i="181"/>
  <c r="AC798" i="181"/>
  <c r="Y800" i="181"/>
  <c r="AV800" i="181" s="1"/>
  <c r="AA801" i="181"/>
  <c r="AX801" i="181"/>
  <c r="BD801" i="181"/>
  <c r="AA805" i="181"/>
  <c r="AX805" i="181" s="1"/>
  <c r="BD805" i="181"/>
  <c r="BD809" i="181"/>
  <c r="AB814" i="181"/>
  <c r="AC814" i="181" s="1"/>
  <c r="V815" i="181"/>
  <c r="AG818" i="181"/>
  <c r="AF830" i="181"/>
  <c r="BA830" i="181" s="1"/>
  <c r="V830" i="181"/>
  <c r="AB830" i="181"/>
  <c r="AC830" i="181" s="1"/>
  <c r="AV834" i="181"/>
  <c r="V835" i="181"/>
  <c r="BD837" i="181"/>
  <c r="BD843" i="181"/>
  <c r="AB845" i="181"/>
  <c r="AC845" i="181" s="1"/>
  <c r="AG854" i="181"/>
  <c r="AY854" i="181"/>
  <c r="BA861" i="181"/>
  <c r="AG861" i="181"/>
  <c r="AK864" i="181"/>
  <c r="AL864" i="181"/>
  <c r="AG867" i="181"/>
  <c r="AL868" i="181"/>
  <c r="AM868" i="181" s="1"/>
  <c r="BD876" i="181"/>
  <c r="Y876" i="181"/>
  <c r="AV876" i="181"/>
  <c r="V876" i="181"/>
  <c r="BD880" i="181"/>
  <c r="Y880" i="181"/>
  <c r="AV880" i="181"/>
  <c r="V880" i="181"/>
  <c r="BD884" i="181"/>
  <c r="Y884" i="181"/>
  <c r="AV884" i="181"/>
  <c r="V884" i="181"/>
  <c r="AZ915" i="181"/>
  <c r="AG962" i="181"/>
  <c r="AX993" i="181"/>
  <c r="AB993" i="181"/>
  <c r="AH993" i="181" s="1"/>
  <c r="AY1002" i="181"/>
  <c r="AP796" i="181"/>
  <c r="AB797" i="181"/>
  <c r="AB809" i="181"/>
  <c r="AC809" i="181"/>
  <c r="BA813" i="181"/>
  <c r="AI825" i="181"/>
  <c r="AY833" i="181"/>
  <c r="AL843" i="181"/>
  <c r="AM843" i="181" s="1"/>
  <c r="AP843" i="181"/>
  <c r="AQ843" i="181" s="1"/>
  <c r="AG850" i="181"/>
  <c r="BD870" i="181"/>
  <c r="Y870" i="181"/>
  <c r="V870" i="181"/>
  <c r="AQ871" i="181"/>
  <c r="BD872" i="181"/>
  <c r="AF872" i="181"/>
  <c r="BA872" i="181" s="1"/>
  <c r="V872" i="181"/>
  <c r="AC872" i="181"/>
  <c r="BD874" i="181"/>
  <c r="Y874" i="181"/>
  <c r="V874" i="181"/>
  <c r="BD878" i="181"/>
  <c r="Y878" i="181"/>
  <c r="V878" i="181"/>
  <c r="BD882" i="181"/>
  <c r="Y882" i="181"/>
  <c r="V882" i="181"/>
  <c r="AB895" i="181"/>
  <c r="AC895" i="181" s="1"/>
  <c r="AB922" i="181"/>
  <c r="AC922" i="181" s="1"/>
  <c r="BD922" i="181"/>
  <c r="V922" i="181"/>
  <c r="V923" i="181"/>
  <c r="BD923" i="181"/>
  <c r="Y923" i="181"/>
  <c r="AV923" i="181" s="1"/>
  <c r="BD714" i="181"/>
  <c r="BD718" i="181"/>
  <c r="AM724" i="181"/>
  <c r="V748" i="181"/>
  <c r="AF748" i="181"/>
  <c r="BA748" i="181" s="1"/>
  <c r="V752" i="181"/>
  <c r="AF752" i="181"/>
  <c r="BA752" i="181" s="1"/>
  <c r="V756" i="181"/>
  <c r="AF756" i="181"/>
  <c r="BA756" i="181" s="1"/>
  <c r="V760" i="181"/>
  <c r="V764" i="181"/>
  <c r="AF764" i="181"/>
  <c r="BA764" i="181" s="1"/>
  <c r="V768" i="181"/>
  <c r="V772" i="181"/>
  <c r="V776" i="181"/>
  <c r="V780" i="181"/>
  <c r="V784" i="181"/>
  <c r="AL787" i="181"/>
  <c r="AM787" i="181" s="1"/>
  <c r="AL791" i="181"/>
  <c r="AM791" i="181" s="1"/>
  <c r="AC797" i="181"/>
  <c r="AG811" i="181"/>
  <c r="AH811" i="181" s="1"/>
  <c r="AG814" i="181"/>
  <c r="V820" i="181"/>
  <c r="AG820" i="181"/>
  <c r="AB821" i="181"/>
  <c r="AC821" i="181"/>
  <c r="V822" i="181"/>
  <c r="BD822" i="181"/>
  <c r="Y826" i="181"/>
  <c r="AV826" i="181"/>
  <c r="AG831" i="181"/>
  <c r="AH831" i="181" s="1"/>
  <c r="AP831" i="181"/>
  <c r="V837" i="181"/>
  <c r="AF837" i="181"/>
  <c r="BA837" i="181" s="1"/>
  <c r="AB838" i="181"/>
  <c r="AC838" i="181" s="1"/>
  <c r="AF838" i="181"/>
  <c r="V838" i="181"/>
  <c r="AG843" i="181"/>
  <c r="AH843" i="181" s="1"/>
  <c r="AF844" i="181"/>
  <c r="V844" i="181"/>
  <c r="AB844" i="181"/>
  <c r="AC844" i="181"/>
  <c r="AG856" i="181"/>
  <c r="Y858" i="181"/>
  <c r="AV858" i="181" s="1"/>
  <c r="V858" i="181"/>
  <c r="V859" i="181"/>
  <c r="AI860" i="181"/>
  <c r="AL860" i="181" s="1"/>
  <c r="AM860" i="181" s="1"/>
  <c r="AY862" i="181"/>
  <c r="AC863" i="181"/>
  <c r="BD863" i="181"/>
  <c r="AZ872" i="181"/>
  <c r="AB910" i="181"/>
  <c r="AC910" i="181" s="1"/>
  <c r="BD910" i="181"/>
  <c r="Y910" i="181"/>
  <c r="AV910" i="181" s="1"/>
  <c r="V910" i="181"/>
  <c r="AG963" i="181"/>
  <c r="AL970" i="181"/>
  <c r="AM970" i="181" s="1"/>
  <c r="AP970" i="181"/>
  <c r="AQ970" i="181" s="1"/>
  <c r="AF980" i="181"/>
  <c r="BA980" i="181" s="1"/>
  <c r="V980" i="181"/>
  <c r="AB980" i="181"/>
  <c r="AC980" i="181" s="1"/>
  <c r="BD980" i="181"/>
  <c r="V708" i="181"/>
  <c r="V712" i="181"/>
  <c r="BD753" i="181"/>
  <c r="Y768" i="181"/>
  <c r="AV768" i="181"/>
  <c r="AG768" i="181"/>
  <c r="Y772" i="181"/>
  <c r="AV772" i="181" s="1"/>
  <c r="Y776" i="181"/>
  <c r="AV776" i="181" s="1"/>
  <c r="Y780" i="181"/>
  <c r="AV780" i="181" s="1"/>
  <c r="Y784" i="181"/>
  <c r="AV784" i="181" s="1"/>
  <c r="Y792" i="181"/>
  <c r="AV792" i="181" s="1"/>
  <c r="V798" i="181"/>
  <c r="V802" i="181"/>
  <c r="V806" i="181"/>
  <c r="AF806" i="181"/>
  <c r="V810" i="181"/>
  <c r="AF810" i="181"/>
  <c r="AY814" i="181"/>
  <c r="V816" i="181"/>
  <c r="AB817" i="181"/>
  <c r="AC817" i="181" s="1"/>
  <c r="V818" i="181"/>
  <c r="BD818" i="181"/>
  <c r="Y820" i="181"/>
  <c r="AV820" i="181" s="1"/>
  <c r="BD820" i="181"/>
  <c r="AQ823" i="181"/>
  <c r="V826" i="181"/>
  <c r="AQ827" i="181"/>
  <c r="AR827" i="181"/>
  <c r="AB835" i="181"/>
  <c r="AG852" i="181"/>
  <c r="V856" i="181"/>
  <c r="AB856" i="181"/>
  <c r="AC856" i="181" s="1"/>
  <c r="Y859" i="181"/>
  <c r="AV859" i="181"/>
  <c r="AK861" i="181"/>
  <c r="AL861" i="181" s="1"/>
  <c r="V863" i="181"/>
  <c r="AG863" i="181"/>
  <c r="AH863" i="181" s="1"/>
  <c r="AG869" i="181"/>
  <c r="AH869" i="181" s="1"/>
  <c r="AB876" i="181"/>
  <c r="AC876" i="181"/>
  <c r="AQ923" i="181"/>
  <c r="AB962" i="181"/>
  <c r="BD962" i="181"/>
  <c r="AC962" i="181"/>
  <c r="V962" i="181"/>
  <c r="AV989" i="181"/>
  <c r="AB989" i="181"/>
  <c r="AH989" i="181" s="1"/>
  <c r="AY824" i="181"/>
  <c r="AM827" i="181"/>
  <c r="Y833" i="181"/>
  <c r="AV833" i="181" s="1"/>
  <c r="AQ834" i="181"/>
  <c r="AG835" i="181"/>
  <c r="AY835" i="181"/>
  <c r="AL839" i="181"/>
  <c r="AM839" i="181" s="1"/>
  <c r="AP839" i="181"/>
  <c r="AQ839" i="181" s="1"/>
  <c r="AR839" i="181" s="1"/>
  <c r="AP845" i="181"/>
  <c r="AQ845" i="181" s="1"/>
  <c r="AR845" i="181" s="1"/>
  <c r="AL845" i="181"/>
  <c r="AM845" i="181"/>
  <c r="AB846" i="181"/>
  <c r="AC846" i="181" s="1"/>
  <c r="AF846" i="181"/>
  <c r="BA846" i="181"/>
  <c r="V846" i="181"/>
  <c r="V850" i="181"/>
  <c r="BD851" i="181"/>
  <c r="AA851" i="181"/>
  <c r="AX851" i="181" s="1"/>
  <c r="V852" i="181"/>
  <c r="AB852" i="181"/>
  <c r="AC852" i="181"/>
  <c r="Y854" i="181"/>
  <c r="AV854" i="181" s="1"/>
  <c r="V854" i="181"/>
  <c r="AL855" i="181"/>
  <c r="AM855" i="181" s="1"/>
  <c r="AP855" i="181"/>
  <c r="AQ855" i="181" s="1"/>
  <c r="AR855" i="181" s="1"/>
  <c r="AP857" i="181"/>
  <c r="AQ857" i="181" s="1"/>
  <c r="AL857" i="181"/>
  <c r="AM857" i="181"/>
  <c r="AB867" i="181"/>
  <c r="AC867" i="181" s="1"/>
  <c r="BD867" i="181"/>
  <c r="V867" i="181"/>
  <c r="AB871" i="181"/>
  <c r="AC871" i="181" s="1"/>
  <c r="BD871" i="181"/>
  <c r="V873" i="181"/>
  <c r="BD873" i="181"/>
  <c r="BD875" i="181"/>
  <c r="Y875" i="181"/>
  <c r="AV875" i="181"/>
  <c r="V877" i="181"/>
  <c r="AC877" i="181"/>
  <c r="BD877" i="181"/>
  <c r="BD879" i="181"/>
  <c r="Y879" i="181"/>
  <c r="AV879" i="181" s="1"/>
  <c r="V881" i="181"/>
  <c r="BD881" i="181"/>
  <c r="BD883" i="181"/>
  <c r="Y883" i="181"/>
  <c r="AV883" i="181" s="1"/>
  <c r="V885" i="181"/>
  <c r="AC885" i="181"/>
  <c r="BD885" i="181"/>
  <c r="AL891" i="181"/>
  <c r="AM891" i="181"/>
  <c r="AP891" i="181"/>
  <c r="AQ891" i="181" s="1"/>
  <c r="AQ897" i="181"/>
  <c r="AQ914" i="181"/>
  <c r="AG939" i="181"/>
  <c r="AH939" i="181" s="1"/>
  <c r="AB948" i="181"/>
  <c r="AC948" i="181" s="1"/>
  <c r="AB954" i="181"/>
  <c r="BD954" i="181"/>
  <c r="AC954" i="181"/>
  <c r="V954" i="181"/>
  <c r="AF955" i="181"/>
  <c r="BA955" i="181" s="1"/>
  <c r="V955" i="181"/>
  <c r="AB955" i="181"/>
  <c r="AC955" i="181" s="1"/>
  <c r="BD955" i="181"/>
  <c r="AG978" i="181"/>
  <c r="AG1017" i="181"/>
  <c r="AH1017" i="181" s="1"/>
  <c r="AY1017" i="181"/>
  <c r="AG801" i="181"/>
  <c r="AA802" i="181"/>
  <c r="AX802" i="181" s="1"/>
  <c r="AG805" i="181"/>
  <c r="AG809" i="181"/>
  <c r="AC811" i="181"/>
  <c r="Y812" i="181"/>
  <c r="AV812" i="181" s="1"/>
  <c r="BD812" i="181"/>
  <c r="AB818" i="181"/>
  <c r="AC818" i="181" s="1"/>
  <c r="AB820" i="181"/>
  <c r="AC820" i="181" s="1"/>
  <c r="AM821" i="181"/>
  <c r="AC822" i="181"/>
  <c r="AC824" i="181"/>
  <c r="AF824" i="181"/>
  <c r="BA824" i="181" s="1"/>
  <c r="BD824" i="181"/>
  <c r="AL825" i="181"/>
  <c r="AM825" i="181" s="1"/>
  <c r="AC829" i="181"/>
  <c r="AF829" i="181"/>
  <c r="BA829" i="181" s="1"/>
  <c r="AI834" i="181"/>
  <c r="AL834" i="181" s="1"/>
  <c r="AM834" i="181" s="1"/>
  <c r="BD835" i="181"/>
  <c r="AL836" i="181"/>
  <c r="AM836" i="181"/>
  <c r="BD842" i="181"/>
  <c r="AP849" i="181"/>
  <c r="AQ849" i="181"/>
  <c r="AL849" i="181"/>
  <c r="AM849" i="181" s="1"/>
  <c r="AY858" i="181"/>
  <c r="AB859" i="181"/>
  <c r="AC859" i="181" s="1"/>
  <c r="BD862" i="181"/>
  <c r="Y862" i="181"/>
  <c r="AV862" i="181" s="1"/>
  <c r="V862" i="181"/>
  <c r="AG870" i="181"/>
  <c r="AZ870" i="181"/>
  <c r="AG874" i="181"/>
  <c r="AZ874" i="181"/>
  <c r="AG878" i="181"/>
  <c r="AZ878" i="181"/>
  <c r="AG882" i="181"/>
  <c r="AZ882" i="181"/>
  <c r="AG910" i="181"/>
  <c r="AB946" i="181"/>
  <c r="AC946" i="181" s="1"/>
  <c r="BD946" i="181"/>
  <c r="V946" i="181"/>
  <c r="AF947" i="181"/>
  <c r="BA947" i="181" s="1"/>
  <c r="V947" i="181"/>
  <c r="AB947" i="181"/>
  <c r="AC947" i="181"/>
  <c r="BD947" i="181"/>
  <c r="AB965" i="181"/>
  <c r="AC965" i="181" s="1"/>
  <c r="AF965" i="181"/>
  <c r="BA965" i="181" s="1"/>
  <c r="V965" i="181"/>
  <c r="BD965" i="181"/>
  <c r="AB860" i="181"/>
  <c r="AC860" i="181" s="1"/>
  <c r="AB864" i="181"/>
  <c r="AC864" i="181" s="1"/>
  <c r="AB866" i="181"/>
  <c r="AB868" i="181"/>
  <c r="AH868" i="181" s="1"/>
  <c r="Y887" i="181"/>
  <c r="AV887" i="181" s="1"/>
  <c r="BD887" i="181"/>
  <c r="BD889" i="181"/>
  <c r="BD891" i="181"/>
  <c r="BD893" i="181"/>
  <c r="AC894" i="181"/>
  <c r="AI897" i="181"/>
  <c r="AL897" i="181" s="1"/>
  <c r="AM897" i="181" s="1"/>
  <c r="AZ907" i="181"/>
  <c r="AB908" i="181"/>
  <c r="AH908" i="181" s="1"/>
  <c r="AF911" i="181"/>
  <c r="V911" i="181"/>
  <c r="AB911" i="181"/>
  <c r="AC911" i="181"/>
  <c r="AL912" i="181"/>
  <c r="AM912" i="181"/>
  <c r="BD912" i="181"/>
  <c r="AB914" i="181"/>
  <c r="AC914" i="181" s="1"/>
  <c r="AB920" i="181"/>
  <c r="AC920" i="181" s="1"/>
  <c r="AG922" i="181"/>
  <c r="AB925" i="181"/>
  <c r="AC925" i="181" s="1"/>
  <c r="V925" i="181"/>
  <c r="AG925" i="181"/>
  <c r="AH925" i="181" s="1"/>
  <c r="AG938" i="181"/>
  <c r="AZ942" i="181"/>
  <c r="AG946" i="181"/>
  <c r="AZ950" i="181"/>
  <c r="AZ957" i="181"/>
  <c r="AI964" i="181"/>
  <c r="AL964" i="181" s="1"/>
  <c r="AZ968" i="181"/>
  <c r="AG968" i="181"/>
  <c r="AB969" i="181"/>
  <c r="AC969" i="181" s="1"/>
  <c r="BD969" i="181"/>
  <c r="V969" i="181"/>
  <c r="AG969" i="181"/>
  <c r="AB979" i="181"/>
  <c r="AC979" i="181" s="1"/>
  <c r="AY992" i="181"/>
  <c r="AY996" i="181"/>
  <c r="AI999" i="181"/>
  <c r="AL999" i="181" s="1"/>
  <c r="AK1013" i="181"/>
  <c r="AL1013" i="181" s="1"/>
  <c r="AF865" i="181"/>
  <c r="BA865" i="181" s="1"/>
  <c r="V865" i="181"/>
  <c r="BD865" i="181"/>
  <c r="AI889" i="181"/>
  <c r="AL889" i="181"/>
  <c r="AI893" i="181"/>
  <c r="AL893" i="181"/>
  <c r="AZ901" i="181"/>
  <c r="AL914" i="181"/>
  <c r="AM914" i="181" s="1"/>
  <c r="V915" i="181"/>
  <c r="AB915" i="181"/>
  <c r="AC915" i="181" s="1"/>
  <c r="AB926" i="181"/>
  <c r="AC926" i="181" s="1"/>
  <c r="BD928" i="181"/>
  <c r="AZ935" i="181"/>
  <c r="AB945" i="181"/>
  <c r="AC945" i="181"/>
  <c r="AF945" i="181"/>
  <c r="BA945" i="181" s="1"/>
  <c r="V945" i="181"/>
  <c r="AB953" i="181"/>
  <c r="AC953" i="181" s="1"/>
  <c r="AF953" i="181"/>
  <c r="BA953" i="181" s="1"/>
  <c r="V953" i="181"/>
  <c r="AB961" i="181"/>
  <c r="AC961" i="181"/>
  <c r="AF961" i="181"/>
  <c r="BA961" i="181" s="1"/>
  <c r="V961" i="181"/>
  <c r="AZ970" i="181"/>
  <c r="Y972" i="181"/>
  <c r="V972" i="181"/>
  <c r="AI982" i="181"/>
  <c r="AL982" i="181"/>
  <c r="AM982" i="181" s="1"/>
  <c r="AG983" i="181"/>
  <c r="AY983" i="181"/>
  <c r="AI984" i="181"/>
  <c r="AL984" i="181" s="1"/>
  <c r="AM984" i="181" s="1"/>
  <c r="AR987" i="181"/>
  <c r="AL994" i="181"/>
  <c r="AM994" i="181" s="1"/>
  <c r="AG995" i="181"/>
  <c r="AY995" i="181"/>
  <c r="AV1005" i="181"/>
  <c r="AB1005" i="181"/>
  <c r="AC1005" i="181" s="1"/>
  <c r="AY1007" i="181"/>
  <c r="AY1008" i="181"/>
  <c r="AA1048" i="181"/>
  <c r="AX1048" i="181" s="1"/>
  <c r="BD1048" i="181"/>
  <c r="V1048" i="181"/>
  <c r="AZ888" i="181"/>
  <c r="AB889" i="181"/>
  <c r="AB893" i="181"/>
  <c r="AC893" i="181" s="1"/>
  <c r="AL896" i="181"/>
  <c r="AL898" i="181"/>
  <c r="BD900" i="181"/>
  <c r="AB913" i="181"/>
  <c r="AC913" i="181" s="1"/>
  <c r="AF913" i="181"/>
  <c r="BA913" i="181" s="1"/>
  <c r="V913" i="181"/>
  <c r="BD916" i="181"/>
  <c r="AL926" i="181"/>
  <c r="AM926" i="181"/>
  <c r="V927" i="181"/>
  <c r="AB927" i="181"/>
  <c r="AZ939" i="181"/>
  <c r="AF944" i="181"/>
  <c r="BA944" i="181" s="1"/>
  <c r="V944" i="181"/>
  <c r="AZ947" i="181"/>
  <c r="AZ948" i="181"/>
  <c r="AF952" i="181"/>
  <c r="BA952" i="181" s="1"/>
  <c r="V952" i="181"/>
  <c r="AZ955" i="181"/>
  <c r="AB956" i="181"/>
  <c r="AZ956" i="181"/>
  <c r="AF960" i="181"/>
  <c r="BA960" i="181" s="1"/>
  <c r="V960" i="181"/>
  <c r="AZ963" i="181"/>
  <c r="AB964" i="181"/>
  <c r="AH964" i="181" s="1"/>
  <c r="Y968" i="181"/>
  <c r="AV968" i="181" s="1"/>
  <c r="V968" i="181"/>
  <c r="AB978" i="181"/>
  <c r="AC978" i="181" s="1"/>
  <c r="AV982" i="181"/>
  <c r="AB982" i="181"/>
  <c r="AC982" i="181" s="1"/>
  <c r="AY985" i="181"/>
  <c r="AG985" i="181"/>
  <c r="AH985" i="181" s="1"/>
  <c r="AY986" i="181"/>
  <c r="AI1000" i="181"/>
  <c r="AL1000" i="181" s="1"/>
  <c r="AM1000" i="181" s="1"/>
  <c r="AQ1001" i="181"/>
  <c r="AI1012" i="181"/>
  <c r="AL1012" i="181" s="1"/>
  <c r="AM1012" i="181" s="1"/>
  <c r="AZ1025" i="181"/>
  <c r="AG1025" i="181"/>
  <c r="V886" i="181"/>
  <c r="AZ886" i="181"/>
  <c r="V888" i="181"/>
  <c r="AC889" i="181"/>
  <c r="V890" i="181"/>
  <c r="AZ890" i="181"/>
  <c r="AC891" i="181"/>
  <c r="V892" i="181"/>
  <c r="V894" i="181"/>
  <c r="AF894" i="181"/>
  <c r="AH898" i="181"/>
  <c r="AL900" i="181"/>
  <c r="AR900" i="181" s="1"/>
  <c r="V919" i="181"/>
  <c r="AH928" i="181"/>
  <c r="V929" i="181"/>
  <c r="AB942" i="181"/>
  <c r="AC942" i="181" s="1"/>
  <c r="AF942" i="181"/>
  <c r="BA942" i="181" s="1"/>
  <c r="AF943" i="181"/>
  <c r="V943" i="181"/>
  <c r="AB943" i="181"/>
  <c r="AC943" i="181" s="1"/>
  <c r="AB950" i="181"/>
  <c r="AC950" i="181" s="1"/>
  <c r="AF950" i="181"/>
  <c r="BA950" i="181" s="1"/>
  <c r="AF951" i="181"/>
  <c r="V951" i="181"/>
  <c r="AB951" i="181"/>
  <c r="AC951" i="181" s="1"/>
  <c r="AC956" i="181"/>
  <c r="AB958" i="181"/>
  <c r="AC958" i="181"/>
  <c r="AF958" i="181"/>
  <c r="AF959" i="181"/>
  <c r="V959" i="181"/>
  <c r="AB959" i="181"/>
  <c r="AC959" i="181" s="1"/>
  <c r="AC964" i="181"/>
  <c r="AG971" i="181"/>
  <c r="AB974" i="181"/>
  <c r="V978" i="181"/>
  <c r="AL979" i="181"/>
  <c r="AR979" i="181"/>
  <c r="AG987" i="181"/>
  <c r="AY987" i="181"/>
  <c r="AV988" i="181"/>
  <c r="AB988" i="181"/>
  <c r="AC988" i="181" s="1"/>
  <c r="AB990" i="181"/>
  <c r="AC990" i="181" s="1"/>
  <c r="AV990" i="181"/>
  <c r="AW994" i="181"/>
  <c r="AB994" i="181"/>
  <c r="AC994" i="181" s="1"/>
  <c r="AV1000" i="181"/>
  <c r="AB1000" i="181"/>
  <c r="AV1012" i="181"/>
  <c r="AB1012" i="181"/>
  <c r="AH1012" i="181" s="1"/>
  <c r="Y886" i="181"/>
  <c r="Y888" i="181"/>
  <c r="Y890" i="181"/>
  <c r="Y892" i="181"/>
  <c r="AF899" i="181"/>
  <c r="V899" i="181"/>
  <c r="AB899" i="181"/>
  <c r="AC899" i="181" s="1"/>
  <c r="Y900" i="181"/>
  <c r="AB901" i="181"/>
  <c r="AC901" i="181" s="1"/>
  <c r="V901" i="181"/>
  <c r="BD904" i="181"/>
  <c r="AL908" i="181"/>
  <c r="AM908" i="181" s="1"/>
  <c r="BD908" i="181"/>
  <c r="AB912" i="181"/>
  <c r="AC912" i="181"/>
  <c r="AI916" i="181"/>
  <c r="AL916" i="181" s="1"/>
  <c r="AB917" i="181"/>
  <c r="AC917" i="181"/>
  <c r="AF917" i="181"/>
  <c r="V917" i="181"/>
  <c r="Y918" i="181"/>
  <c r="AV918" i="181" s="1"/>
  <c r="AI918" i="181"/>
  <c r="AL918" i="181" s="1"/>
  <c r="Y919" i="181"/>
  <c r="AV919" i="181"/>
  <c r="AL920" i="181"/>
  <c r="BD920" i="181"/>
  <c r="AI928" i="181"/>
  <c r="AL928" i="181" s="1"/>
  <c r="AM928" i="181" s="1"/>
  <c r="Y929" i="181"/>
  <c r="AV929" i="181" s="1"/>
  <c r="AB930" i="181"/>
  <c r="AC930" i="181"/>
  <c r="BD932" i="181"/>
  <c r="AB934" i="181"/>
  <c r="AC934" i="181" s="1"/>
  <c r="BD936" i="181"/>
  <c r="V942" i="181"/>
  <c r="V950" i="181"/>
  <c r="V958" i="181"/>
  <c r="AI974" i="181"/>
  <c r="AL974" i="181"/>
  <c r="BD977" i="181"/>
  <c r="V977" i="181"/>
  <c r="AB981" i="181"/>
  <c r="AC981" i="181"/>
  <c r="BD981" i="181"/>
  <c r="AF981" i="181"/>
  <c r="BA981" i="181" s="1"/>
  <c r="V981" i="181"/>
  <c r="AQ982" i="181"/>
  <c r="Y983" i="181"/>
  <c r="BD983" i="181"/>
  <c r="V983" i="181"/>
  <c r="AL993" i="181"/>
  <c r="AL998" i="181"/>
  <c r="AB1006" i="181"/>
  <c r="AC1006" i="181" s="1"/>
  <c r="AV1006" i="181"/>
  <c r="AZ1024" i="181"/>
  <c r="AG1024" i="181"/>
  <c r="AH1024" i="181" s="1"/>
  <c r="AF895" i="181"/>
  <c r="BA895" i="181" s="1"/>
  <c r="AB902" i="181"/>
  <c r="AC902" i="181" s="1"/>
  <c r="AL904" i="181"/>
  <c r="AR904" i="181" s="1"/>
  <c r="AF907" i="181"/>
  <c r="BA907" i="181" s="1"/>
  <c r="V907" i="181"/>
  <c r="AB907" i="181"/>
  <c r="AC907" i="181" s="1"/>
  <c r="AH920" i="181"/>
  <c r="V931" i="181"/>
  <c r="AL932" i="181"/>
  <c r="AR932" i="181" s="1"/>
  <c r="V935" i="181"/>
  <c r="AL936" i="181"/>
  <c r="AR936" i="181" s="1"/>
  <c r="AB941" i="181"/>
  <c r="AC941" i="181" s="1"/>
  <c r="AF941" i="181"/>
  <c r="BA941" i="181" s="1"/>
  <c r="V941" i="181"/>
  <c r="BD945" i="181"/>
  <c r="AB949" i="181"/>
  <c r="AC949" i="181" s="1"/>
  <c r="AF949" i="181"/>
  <c r="BA949" i="181" s="1"/>
  <c r="V949" i="181"/>
  <c r="BD953" i="181"/>
  <c r="AB957" i="181"/>
  <c r="AC957" i="181" s="1"/>
  <c r="AF957" i="181"/>
  <c r="BA957" i="181" s="1"/>
  <c r="V957" i="181"/>
  <c r="BD961" i="181"/>
  <c r="AD966" i="181"/>
  <c r="AY966" i="181" s="1"/>
  <c r="AB966" i="181"/>
  <c r="AC966" i="181"/>
  <c r="BD972" i="181"/>
  <c r="Y977" i="181"/>
  <c r="AV977" i="181" s="1"/>
  <c r="AC985" i="181"/>
  <c r="AL1001" i="181"/>
  <c r="AM1001" i="181" s="1"/>
  <c r="AI1006" i="181"/>
  <c r="AL1006" i="181" s="1"/>
  <c r="AK1014" i="181"/>
  <c r="AL1014" i="181" s="1"/>
  <c r="AM1014" i="181" s="1"/>
  <c r="V1029" i="181"/>
  <c r="BD1029" i="181"/>
  <c r="AA1029" i="181"/>
  <c r="AX1029" i="181" s="1"/>
  <c r="AF891" i="181"/>
  <c r="V895" i="181"/>
  <c r="AB896" i="181"/>
  <c r="Y897" i="181"/>
  <c r="AV897" i="181" s="1"/>
  <c r="V902" i="181"/>
  <c r="AG902" i="181"/>
  <c r="AH902" i="181" s="1"/>
  <c r="AF903" i="181"/>
  <c r="V903" i="181"/>
  <c r="AB903" i="181"/>
  <c r="AC903" i="181" s="1"/>
  <c r="Y904" i="181"/>
  <c r="AV904" i="181" s="1"/>
  <c r="AB905" i="181"/>
  <c r="AC905" i="181"/>
  <c r="AF905" i="181"/>
  <c r="V905" i="181"/>
  <c r="Y906" i="181"/>
  <c r="AV906" i="181" s="1"/>
  <c r="AI906" i="181"/>
  <c r="AL906" i="181" s="1"/>
  <c r="AB909" i="181"/>
  <c r="AC909" i="181" s="1"/>
  <c r="V909" i="181"/>
  <c r="AG909" i="181"/>
  <c r="BD913" i="181"/>
  <c r="AB916" i="181"/>
  <c r="AC916" i="181" s="1"/>
  <c r="AB921" i="181"/>
  <c r="AC921" i="181" s="1"/>
  <c r="V921" i="181"/>
  <c r="AG921" i="181"/>
  <c r="AI930" i="181"/>
  <c r="AL930" i="181" s="1"/>
  <c r="Y931" i="181"/>
  <c r="AV931" i="181" s="1"/>
  <c r="Y932" i="181"/>
  <c r="AV932" i="181" s="1"/>
  <c r="AB933" i="181"/>
  <c r="AC933" i="181" s="1"/>
  <c r="AF933" i="181"/>
  <c r="V933" i="181"/>
  <c r="AI934" i="181"/>
  <c r="AL934" i="181" s="1"/>
  <c r="Y935" i="181"/>
  <c r="AV935" i="181" s="1"/>
  <c r="Y936" i="181"/>
  <c r="AV936" i="181" s="1"/>
  <c r="AB937" i="181"/>
  <c r="AC937" i="181" s="1"/>
  <c r="V937" i="181"/>
  <c r="AG937" i="181"/>
  <c r="AH937" i="181" s="1"/>
  <c r="AF940" i="181"/>
  <c r="BA940" i="181" s="1"/>
  <c r="V940" i="181"/>
  <c r="AB944" i="181"/>
  <c r="AC944" i="181"/>
  <c r="AF948" i="181"/>
  <c r="BA948" i="181" s="1"/>
  <c r="V948" i="181"/>
  <c r="AB952" i="181"/>
  <c r="AC952" i="181" s="1"/>
  <c r="AF956" i="181"/>
  <c r="BA956" i="181" s="1"/>
  <c r="V956" i="181"/>
  <c r="AB960" i="181"/>
  <c r="AC960" i="181"/>
  <c r="AG965" i="181"/>
  <c r="AH965" i="181" s="1"/>
  <c r="V966" i="181"/>
  <c r="BD968" i="181"/>
  <c r="AB970" i="181"/>
  <c r="AC970" i="181"/>
  <c r="AG973" i="181"/>
  <c r="AH973" i="181" s="1"/>
  <c r="AZ976" i="181"/>
  <c r="AG976" i="181"/>
  <c r="BD978" i="181"/>
  <c r="AB986" i="181"/>
  <c r="AC986" i="181" s="1"/>
  <c r="AQ986" i="181"/>
  <c r="AL989" i="181"/>
  <c r="AR989" i="181" s="1"/>
  <c r="AP994" i="181"/>
  <c r="AQ994" i="181" s="1"/>
  <c r="AR994" i="181" s="1"/>
  <c r="AY997" i="181"/>
  <c r="AR998" i="181"/>
  <c r="AY1009" i="181"/>
  <c r="AB1010" i="181"/>
  <c r="AC1010" i="181" s="1"/>
  <c r="AW1016" i="181"/>
  <c r="V1027" i="181"/>
  <c r="AZ1033" i="181"/>
  <c r="AG1033" i="181"/>
  <c r="V1037" i="181"/>
  <c r="AB1045" i="181"/>
  <c r="AC1045" i="181" s="1"/>
  <c r="BD1045" i="181"/>
  <c r="AF1045" i="181"/>
  <c r="BA1045" i="181" s="1"/>
  <c r="V1045" i="181"/>
  <c r="AV1046" i="181"/>
  <c r="AB1046" i="181"/>
  <c r="AC1046" i="181"/>
  <c r="AI1072" i="181"/>
  <c r="AL1072" i="181" s="1"/>
  <c r="AM1072" i="181" s="1"/>
  <c r="AX1154" i="181"/>
  <c r="Y995" i="181"/>
  <c r="AV995" i="181" s="1"/>
  <c r="BD995" i="181"/>
  <c r="BD996" i="181"/>
  <c r="Y1007" i="181"/>
  <c r="AV1007" i="181"/>
  <c r="BD1007" i="181"/>
  <c r="BD1008" i="181"/>
  <c r="AY1010" i="181"/>
  <c r="AY1013" i="181"/>
  <c r="AK1015" i="181"/>
  <c r="AL1015" i="181" s="1"/>
  <c r="AW1015" i="181"/>
  <c r="AQ1016" i="181"/>
  <c r="AC1017" i="181"/>
  <c r="AK1018" i="181"/>
  <c r="AL1018" i="181"/>
  <c r="AM1018" i="181" s="1"/>
  <c r="AK1019" i="181"/>
  <c r="AL1019" i="181" s="1"/>
  <c r="AR1019" i="181" s="1"/>
  <c r="V1025" i="181"/>
  <c r="BD1041" i="181"/>
  <c r="AA1041" i="181"/>
  <c r="AX1041" i="181"/>
  <c r="V1041" i="181"/>
  <c r="AB1095" i="181"/>
  <c r="AC1095" i="181" s="1"/>
  <c r="AV1095" i="181"/>
  <c r="AB967" i="181"/>
  <c r="AC967" i="181" s="1"/>
  <c r="AB971" i="181"/>
  <c r="AC971" i="181" s="1"/>
  <c r="AB975" i="181"/>
  <c r="AC975" i="181" s="1"/>
  <c r="AQ992" i="181"/>
  <c r="V995" i="181"/>
  <c r="V996" i="181"/>
  <c r="AC997" i="181"/>
  <c r="AG998" i="181"/>
  <c r="AH998" i="181" s="1"/>
  <c r="AP1002" i="181"/>
  <c r="AQ1002" i="181"/>
  <c r="AG1003" i="181"/>
  <c r="AQ1003" i="181"/>
  <c r="V1007" i="181"/>
  <c r="AK1017" i="181"/>
  <c r="AL1017" i="181" s="1"/>
  <c r="AM1017" i="181" s="1"/>
  <c r="AW1018" i="181"/>
  <c r="V1024" i="181"/>
  <c r="AA1027" i="181"/>
  <c r="AX1027" i="181" s="1"/>
  <c r="BD1027" i="181"/>
  <c r="V1033" i="181"/>
  <c r="V1035" i="181"/>
  <c r="AA1037" i="181"/>
  <c r="AX1037" i="181" s="1"/>
  <c r="AK1042" i="181"/>
  <c r="AL1042" i="181" s="1"/>
  <c r="AM1042" i="181" s="1"/>
  <c r="AH1115" i="181"/>
  <c r="Y991" i="181"/>
  <c r="BD991" i="181"/>
  <c r="BD992" i="181"/>
  <c r="Y996" i="181"/>
  <c r="AV996" i="181" s="1"/>
  <c r="AY999" i="181"/>
  <c r="V1021" i="181"/>
  <c r="V1022" i="181"/>
  <c r="V1023" i="181"/>
  <c r="AG1028" i="181"/>
  <c r="V1031" i="181"/>
  <c r="BD1033" i="181"/>
  <c r="BD1035" i="181"/>
  <c r="AV1038" i="181"/>
  <c r="AB1038" i="181"/>
  <c r="AC1038" i="181" s="1"/>
  <c r="AV1042" i="181"/>
  <c r="AB1042" i="181"/>
  <c r="AC1042" i="181" s="1"/>
  <c r="V991" i="181"/>
  <c r="V992" i="181"/>
  <c r="Y1003" i="181"/>
  <c r="BD1003" i="181"/>
  <c r="BD1004" i="181"/>
  <c r="AB1019" i="181"/>
  <c r="AC1019" i="181" s="1"/>
  <c r="AB1020" i="181"/>
  <c r="AC1020" i="181" s="1"/>
  <c r="V1020" i="181"/>
  <c r="AA1025" i="181"/>
  <c r="AX1025" i="181" s="1"/>
  <c r="AK1026" i="181"/>
  <c r="AL1026" i="181"/>
  <c r="AM1026" i="181" s="1"/>
  <c r="BD1028" i="181"/>
  <c r="AA1028" i="181"/>
  <c r="AX1028" i="181"/>
  <c r="V1028" i="181"/>
  <c r="AV1034" i="181"/>
  <c r="AZ1037" i="181"/>
  <c r="AG1037" i="181"/>
  <c r="AZ1045" i="181"/>
  <c r="AI986" i="181"/>
  <c r="AL986" i="181" s="1"/>
  <c r="AM986" i="181" s="1"/>
  <c r="Y987" i="181"/>
  <c r="BD987" i="181"/>
  <c r="BD988" i="181"/>
  <c r="AF988" i="181"/>
  <c r="BA988" i="181" s="1"/>
  <c r="AQ988" i="181"/>
  <c r="AR988" i="181" s="1"/>
  <c r="Y992" i="181"/>
  <c r="AM993" i="181"/>
  <c r="AG994" i="181"/>
  <c r="AI997" i="181"/>
  <c r="AL997" i="181" s="1"/>
  <c r="AR997" i="181" s="1"/>
  <c r="AM998" i="181"/>
  <c r="AQ1000" i="181"/>
  <c r="V1003" i="181"/>
  <c r="V1004" i="181"/>
  <c r="AG1006" i="181"/>
  <c r="AI1009" i="181"/>
  <c r="AL1009" i="181"/>
  <c r="AM1009" i="181" s="1"/>
  <c r="AM1010" i="181"/>
  <c r="AG1014" i="181"/>
  <c r="AH1014" i="181" s="1"/>
  <c r="AQ1014" i="181"/>
  <c r="AG1015" i="181"/>
  <c r="AQ1018" i="181"/>
  <c r="AG1019" i="181"/>
  <c r="AY1019" i="181"/>
  <c r="AA1024" i="181"/>
  <c r="AX1024" i="181" s="1"/>
  <c r="AZ1027" i="181"/>
  <c r="AG1027" i="181"/>
  <c r="AL1030" i="181"/>
  <c r="AM1030" i="181" s="1"/>
  <c r="AA1033" i="181"/>
  <c r="AX1033" i="181" s="1"/>
  <c r="AL1034" i="181"/>
  <c r="AM1034" i="181" s="1"/>
  <c r="AH1034" i="181"/>
  <c r="AA1035" i="181"/>
  <c r="AX1035" i="181"/>
  <c r="AK1038" i="181"/>
  <c r="AL1038" i="181" s="1"/>
  <c r="AM1038" i="181" s="1"/>
  <c r="AZ1041" i="181"/>
  <c r="AG1041" i="181"/>
  <c r="AQ1069" i="181"/>
  <c r="AR1069" i="181" s="1"/>
  <c r="AK1074" i="181"/>
  <c r="AL1074" i="181" s="1"/>
  <c r="V967" i="181"/>
  <c r="V971" i="181"/>
  <c r="V975" i="181"/>
  <c r="AQ984" i="181"/>
  <c r="AL990" i="181"/>
  <c r="AM990" i="181" s="1"/>
  <c r="Y999" i="181"/>
  <c r="AV999" i="181"/>
  <c r="BD999" i="181"/>
  <c r="BD1000" i="181"/>
  <c r="AB1002" i="181"/>
  <c r="AC1002" i="181"/>
  <c r="Y1004" i="181"/>
  <c r="AM1005" i="181"/>
  <c r="AB1008" i="181"/>
  <c r="AC1008" i="181"/>
  <c r="AL1008" i="181"/>
  <c r="AM1008" i="181" s="1"/>
  <c r="Y1011" i="181"/>
  <c r="BD1011" i="181"/>
  <c r="AC1013" i="181"/>
  <c r="AK1016" i="181"/>
  <c r="AL1016" i="181" s="1"/>
  <c r="AM1016" i="181" s="1"/>
  <c r="AY1016" i="181"/>
  <c r="AQ1017" i="181"/>
  <c r="AG1018" i="181"/>
  <c r="AH1018" i="181" s="1"/>
  <c r="AA1021" i="181"/>
  <c r="AX1021" i="181" s="1"/>
  <c r="AA1022" i="181"/>
  <c r="AX1022" i="181" s="1"/>
  <c r="AA1023" i="181"/>
  <c r="AX1023" i="181" s="1"/>
  <c r="AA1031" i="181"/>
  <c r="AX1031" i="181"/>
  <c r="BD1031" i="181"/>
  <c r="AG1035" i="181"/>
  <c r="AK1039" i="181"/>
  <c r="AL1039" i="181" s="1"/>
  <c r="AC1012" i="181"/>
  <c r="AA1015" i="181"/>
  <c r="AX1015" i="181" s="1"/>
  <c r="BD1015" i="181"/>
  <c r="AB1039" i="181"/>
  <c r="AC1039" i="181" s="1"/>
  <c r="AB1043" i="181"/>
  <c r="AH1043" i="181" s="1"/>
  <c r="AL1044" i="181"/>
  <c r="AB1047" i="181"/>
  <c r="AC1047" i="181" s="1"/>
  <c r="AB1049" i="181"/>
  <c r="AC1049" i="181" s="1"/>
  <c r="V1050" i="181"/>
  <c r="AB1051" i="181"/>
  <c r="AC1051" i="181" s="1"/>
  <c r="V1052" i="181"/>
  <c r="BD1052" i="181"/>
  <c r="V1057" i="181"/>
  <c r="AG1059" i="181"/>
  <c r="AH1059" i="181" s="1"/>
  <c r="AP1059" i="181"/>
  <c r="AQ1059" i="181"/>
  <c r="AR1059" i="181" s="1"/>
  <c r="AG1060" i="181"/>
  <c r="AM1060" i="181"/>
  <c r="AY1060" i="181"/>
  <c r="V1064" i="181"/>
  <c r="AZ1064" i="181"/>
  <c r="AC1065" i="181"/>
  <c r="V1066" i="181"/>
  <c r="AF1066" i="181"/>
  <c r="V1068" i="181"/>
  <c r="AF1068" i="181"/>
  <c r="BD1068" i="181"/>
  <c r="AL1069" i="181"/>
  <c r="AM1069" i="181"/>
  <c r="Y1070" i="181"/>
  <c r="AG1070" i="181"/>
  <c r="AY1073" i="181"/>
  <c r="V1077" i="181"/>
  <c r="AB1078" i="181"/>
  <c r="AC1078" i="181" s="1"/>
  <c r="Y1079" i="181"/>
  <c r="AG1079" i="181"/>
  <c r="V1081" i="181"/>
  <c r="AB1082" i="181"/>
  <c r="AC1082" i="181" s="1"/>
  <c r="Y1083" i="181"/>
  <c r="AG1083" i="181"/>
  <c r="AB1084" i="181"/>
  <c r="AC1084" i="181" s="1"/>
  <c r="AC1088" i="181"/>
  <c r="AY1093" i="181"/>
  <c r="AG1095" i="181"/>
  <c r="AH1095" i="181" s="1"/>
  <c r="BD1096" i="181"/>
  <c r="AB1098" i="181"/>
  <c r="AC1098" i="181" s="1"/>
  <c r="AZ1102" i="181"/>
  <c r="AG1102" i="181"/>
  <c r="AH1102" i="181" s="1"/>
  <c r="BD1102" i="181"/>
  <c r="AZ1103" i="181"/>
  <c r="V1106" i="181"/>
  <c r="AF1106" i="181"/>
  <c r="BA1106" i="181" s="1"/>
  <c r="AB1109" i="181"/>
  <c r="AC1109" i="181" s="1"/>
  <c r="AZ1110" i="181"/>
  <c r="AG1110" i="181"/>
  <c r="AH1110" i="181" s="1"/>
  <c r="BA1111" i="181"/>
  <c r="AB1116" i="181"/>
  <c r="AC1116" i="181" s="1"/>
  <c r="AQ1117" i="181"/>
  <c r="AG1118" i="181"/>
  <c r="AH1118" i="181" s="1"/>
  <c r="BD1120" i="181"/>
  <c r="Y1120" i="181"/>
  <c r="AB1122" i="181"/>
  <c r="AH1122" i="181" s="1"/>
  <c r="AG1123" i="181"/>
  <c r="AH1123" i="181" s="1"/>
  <c r="AY1123" i="181"/>
  <c r="AI1125" i="181"/>
  <c r="AL1125" i="181"/>
  <c r="AM1125" i="181" s="1"/>
  <c r="AY1125" i="181"/>
  <c r="AY1132" i="181"/>
  <c r="AY1140" i="181"/>
  <c r="AL1146" i="181"/>
  <c r="AM1146" i="181" s="1"/>
  <c r="AM1149" i="181"/>
  <c r="AM1151" i="181"/>
  <c r="AW1151" i="181"/>
  <c r="AZ1156" i="181"/>
  <c r="AG1156" i="181"/>
  <c r="AB1160" i="181"/>
  <c r="AC1160" i="181" s="1"/>
  <c r="V1160" i="181"/>
  <c r="BD1160" i="181"/>
  <c r="AG1166" i="181"/>
  <c r="AZ1172" i="181"/>
  <c r="AG1172" i="181"/>
  <c r="AH1181" i="181"/>
  <c r="AK1186" i="181"/>
  <c r="AL1186" i="181" s="1"/>
  <c r="AR1186" i="181" s="1"/>
  <c r="BD1050" i="181"/>
  <c r="AB1056" i="181"/>
  <c r="AC1056" i="181"/>
  <c r="Y1057" i="181"/>
  <c r="AV1057" i="181" s="1"/>
  <c r="AG1057" i="181"/>
  <c r="AH1057" i="181" s="1"/>
  <c r="BA1062" i="181"/>
  <c r="Y1064" i="181"/>
  <c r="AV1064" i="181"/>
  <c r="BD1064" i="181"/>
  <c r="BD1066" i="181"/>
  <c r="AL1067" i="181"/>
  <c r="AR1067" i="181" s="1"/>
  <c r="AZ1071" i="181"/>
  <c r="BD1077" i="181"/>
  <c r="AE1090" i="181"/>
  <c r="AY1104" i="181"/>
  <c r="AG1107" i="181"/>
  <c r="AF1108" i="181"/>
  <c r="BA1108" i="181" s="1"/>
  <c r="AP1109" i="181"/>
  <c r="AF1110" i="181"/>
  <c r="BA1110" i="181"/>
  <c r="AB1113" i="181"/>
  <c r="AC1113" i="181"/>
  <c r="BA1115" i="181"/>
  <c r="AI1119" i="181"/>
  <c r="AL1119" i="181" s="1"/>
  <c r="AM1119" i="181" s="1"/>
  <c r="BD1124" i="181"/>
  <c r="AV1125" i="181"/>
  <c r="AB1125" i="181"/>
  <c r="AC1125" i="181"/>
  <c r="AB1127" i="181"/>
  <c r="AC1127" i="181"/>
  <c r="BD1128" i="181"/>
  <c r="AV1129" i="181"/>
  <c r="AB1129" i="181"/>
  <c r="AC1129" i="181" s="1"/>
  <c r="AY1129" i="181"/>
  <c r="AI1134" i="181"/>
  <c r="AL1134" i="181" s="1"/>
  <c r="AG1135" i="181"/>
  <c r="AH1135" i="181" s="1"/>
  <c r="AY1135" i="181"/>
  <c r="AG1138" i="181"/>
  <c r="AH1138" i="181" s="1"/>
  <c r="AL1142" i="181"/>
  <c r="AM1142" i="181" s="1"/>
  <c r="BD1162" i="181"/>
  <c r="V1176" i="181"/>
  <c r="BD1176" i="181"/>
  <c r="V1178" i="181"/>
  <c r="AB1178" i="181"/>
  <c r="AC1178" i="181" s="1"/>
  <c r="AB1026" i="181"/>
  <c r="AC1026" i="181" s="1"/>
  <c r="AB1030" i="181"/>
  <c r="AC1030" i="181" s="1"/>
  <c r="V1032" i="181"/>
  <c r="V1036" i="181"/>
  <c r="V1040" i="181"/>
  <c r="AY1047" i="181"/>
  <c r="AY1051" i="181"/>
  <c r="AZ1053" i="181"/>
  <c r="AB1054" i="181"/>
  <c r="AC1058" i="181"/>
  <c r="AF1058" i="181"/>
  <c r="BD1060" i="181"/>
  <c r="AP1062" i="181"/>
  <c r="AQ1062" i="181" s="1"/>
  <c r="AR1062" i="181" s="1"/>
  <c r="AY1065" i="181"/>
  <c r="AM1067" i="181"/>
  <c r="AF1069" i="181"/>
  <c r="BA1069" i="181" s="1"/>
  <c r="AZ1069" i="181"/>
  <c r="AI1070" i="181"/>
  <c r="AF1071" i="181"/>
  <c r="BA1071" i="181" s="1"/>
  <c r="V1071" i="181"/>
  <c r="AB1072" i="181"/>
  <c r="AC1072" i="181" s="1"/>
  <c r="V1073" i="181"/>
  <c r="AB1074" i="181"/>
  <c r="AC1074" i="181" s="1"/>
  <c r="BD1075" i="181"/>
  <c r="AI1079" i="181"/>
  <c r="AZ1086" i="181"/>
  <c r="AB1087" i="181"/>
  <c r="AC1087" i="181" s="1"/>
  <c r="V1090" i="181"/>
  <c r="AG1092" i="181"/>
  <c r="AH1092" i="181" s="1"/>
  <c r="AB1094" i="181"/>
  <c r="AC1094" i="181" s="1"/>
  <c r="AI1096" i="181"/>
  <c r="AB1097" i="181"/>
  <c r="V1102" i="181"/>
  <c r="V1103" i="181"/>
  <c r="BD1103" i="181"/>
  <c r="AQ1103" i="181"/>
  <c r="AY1105" i="181"/>
  <c r="V1108" i="181"/>
  <c r="V1110" i="181"/>
  <c r="AF1112" i="181"/>
  <c r="BA1112" i="181"/>
  <c r="AP1113" i="181"/>
  <c r="AQ1113" i="181" s="1"/>
  <c r="AF1114" i="181"/>
  <c r="BA1114" i="181" s="1"/>
  <c r="AC1118" i="181"/>
  <c r="AL1120" i="181"/>
  <c r="AR1120" i="181"/>
  <c r="V1124" i="181"/>
  <c r="AB1126" i="181"/>
  <c r="AC1126" i="181" s="1"/>
  <c r="V1128" i="181"/>
  <c r="AG1137" i="181"/>
  <c r="AG1148" i="181"/>
  <c r="AH1148" i="181" s="1"/>
  <c r="AG1150" i="181"/>
  <c r="AH1150" i="181" s="1"/>
  <c r="AZ1154" i="181"/>
  <c r="AG1154" i="181"/>
  <c r="V1158" i="181"/>
  <c r="AZ1164" i="181"/>
  <c r="AG1164" i="181"/>
  <c r="V1168" i="181"/>
  <c r="BD1168" i="181"/>
  <c r="AB1184" i="181"/>
  <c r="AC1184" i="181" s="1"/>
  <c r="AF1184" i="181"/>
  <c r="BA1184" i="181" s="1"/>
  <c r="V1184" i="181"/>
  <c r="AV1185" i="181"/>
  <c r="AG1044" i="181"/>
  <c r="AH1044" i="181" s="1"/>
  <c r="AY1049" i="181"/>
  <c r="AB1052" i="181"/>
  <c r="AC1052" i="181" s="1"/>
  <c r="V1053" i="181"/>
  <c r="V1058" i="181"/>
  <c r="AF1065" i="181"/>
  <c r="BA1065" i="181" s="1"/>
  <c r="Y1073" i="181"/>
  <c r="AV1073" i="181" s="1"/>
  <c r="BD1073" i="181"/>
  <c r="AY1076" i="181"/>
  <c r="AZ1078" i="181"/>
  <c r="AZ1082" i="181"/>
  <c r="V1086" i="181"/>
  <c r="V1088" i="181"/>
  <c r="AF1088" i="181"/>
  <c r="BA1088" i="181" s="1"/>
  <c r="BD1088" i="181"/>
  <c r="BD1090" i="181"/>
  <c r="AZ1098" i="181"/>
  <c r="AG1098" i="181"/>
  <c r="BD1098" i="181"/>
  <c r="BD1104" i="181"/>
  <c r="AL1114" i="181"/>
  <c r="AM1114" i="181" s="1"/>
  <c r="AF1116" i="181"/>
  <c r="BA1116" i="181"/>
  <c r="AI1117" i="181"/>
  <c r="AL1117" i="181"/>
  <c r="AM1117" i="181" s="1"/>
  <c r="AV1117" i="181"/>
  <c r="AL1118" i="181"/>
  <c r="AM1118" i="181" s="1"/>
  <c r="AW1119" i="181"/>
  <c r="AC1122" i="181"/>
  <c r="AO1136" i="181"/>
  <c r="AQ1136" i="181" s="1"/>
  <c r="AG1147" i="181"/>
  <c r="AH1147" i="181" s="1"/>
  <c r="AY1147" i="181"/>
  <c r="V1156" i="181"/>
  <c r="BD1156" i="181"/>
  <c r="AG1162" i="181"/>
  <c r="AQ1167" i="181"/>
  <c r="AG1169" i="181"/>
  <c r="AH1169" i="181" s="1"/>
  <c r="V1172" i="181"/>
  <c r="BD1172" i="181"/>
  <c r="V1174" i="181"/>
  <c r="BD1178" i="181"/>
  <c r="AQ1183" i="181"/>
  <c r="AY1031" i="181"/>
  <c r="AY1035" i="181"/>
  <c r="AY1039" i="181"/>
  <c r="V1043" i="181"/>
  <c r="AY1043" i="181"/>
  <c r="AM1047" i="181"/>
  <c r="V1049" i="181"/>
  <c r="AF1049" i="181"/>
  <c r="BA1049" i="181" s="1"/>
  <c r="AB1050" i="181"/>
  <c r="AC1050" i="181" s="1"/>
  <c r="AM1051" i="181"/>
  <c r="Y1053" i="181"/>
  <c r="AY1054" i="181"/>
  <c r="AB1057" i="181"/>
  <c r="BD1058" i="181"/>
  <c r="AB1061" i="181"/>
  <c r="AC1061" i="181" s="1"/>
  <c r="AF1063" i="181"/>
  <c r="BA1063" i="181" s="1"/>
  <c r="V1063" i="181"/>
  <c r="V1065" i="181"/>
  <c r="AB1066" i="181"/>
  <c r="AC1066" i="181"/>
  <c r="Y1067" i="181"/>
  <c r="AV1067" i="181" s="1"/>
  <c r="AG1067" i="181"/>
  <c r="AB1068" i="181"/>
  <c r="AC1068" i="181" s="1"/>
  <c r="BD1069" i="181"/>
  <c r="V1078" i="181"/>
  <c r="AF1078" i="181"/>
  <c r="BA1078" i="181" s="1"/>
  <c r="V1080" i="181"/>
  <c r="V1082" i="181"/>
  <c r="AF1082" i="181"/>
  <c r="BA1082" i="181" s="1"/>
  <c r="V1084" i="181"/>
  <c r="AF1084" i="181"/>
  <c r="BA1084" i="181" s="1"/>
  <c r="Y1086" i="181"/>
  <c r="AV1086" i="181" s="1"/>
  <c r="BD1086" i="181"/>
  <c r="AP1093" i="181"/>
  <c r="AQ1093" i="181" s="1"/>
  <c r="V1104" i="181"/>
  <c r="AH1117" i="181"/>
  <c r="AL1122" i="181"/>
  <c r="AW1123" i="181"/>
  <c r="AG1131" i="181"/>
  <c r="AH1131" i="181" s="1"/>
  <c r="AY1131" i="181"/>
  <c r="AL1138" i="181"/>
  <c r="AM1138" i="181" s="1"/>
  <c r="AO1138" i="181"/>
  <c r="AQ1138" i="181" s="1"/>
  <c r="AR1138" i="181" s="1"/>
  <c r="AG1143" i="181"/>
  <c r="AH1143" i="181" s="1"/>
  <c r="AY1143" i="181"/>
  <c r="AG1149" i="181"/>
  <c r="AY1149" i="181"/>
  <c r="AG1151" i="181"/>
  <c r="AH1151" i="181" s="1"/>
  <c r="AY1151" i="181"/>
  <c r="V1166" i="181"/>
  <c r="AA1176" i="181"/>
  <c r="AX1176" i="181" s="1"/>
  <c r="AZ1180" i="181"/>
  <c r="AF1182" i="181"/>
  <c r="BA1182" i="181" s="1"/>
  <c r="V1182" i="181"/>
  <c r="AB1182" i="181"/>
  <c r="AC1182" i="181" s="1"/>
  <c r="BD1182" i="181"/>
  <c r="AA1032" i="181"/>
  <c r="AX1032" i="181" s="1"/>
  <c r="BD1032" i="181"/>
  <c r="AA1036" i="181"/>
  <c r="AX1036" i="181" s="1"/>
  <c r="BD1036" i="181"/>
  <c r="AA1040" i="181"/>
  <c r="AX1040" i="181"/>
  <c r="BD1040" i="181"/>
  <c r="BD1044" i="181"/>
  <c r="AP1047" i="181"/>
  <c r="AQ1047" i="181"/>
  <c r="AR1047" i="181" s="1"/>
  <c r="AP1051" i="181"/>
  <c r="AQ1051" i="181"/>
  <c r="AR1051" i="181" s="1"/>
  <c r="AG1052" i="181"/>
  <c r="AC1054" i="181"/>
  <c r="AV1055" i="181"/>
  <c r="V1056" i="181"/>
  <c r="AF1056" i="181"/>
  <c r="BA1056" i="181" s="1"/>
  <c r="AC1057" i="181"/>
  <c r="V1061" i="181"/>
  <c r="AB1062" i="181"/>
  <c r="AC1062" i="181" s="1"/>
  <c r="BD1063" i="181"/>
  <c r="BD1065" i="181"/>
  <c r="BD1067" i="181"/>
  <c r="AB1075" i="181"/>
  <c r="AC1075" i="181" s="1"/>
  <c r="V1076" i="181"/>
  <c r="AF1076" i="181"/>
  <c r="BA1076" i="181" s="1"/>
  <c r="AL1079" i="181"/>
  <c r="AR1079" i="181" s="1"/>
  <c r="Y1080" i="181"/>
  <c r="AV1080" i="181"/>
  <c r="AL1083" i="181"/>
  <c r="AM1083" i="181"/>
  <c r="AY1085" i="181"/>
  <c r="AB1089" i="181"/>
  <c r="AC1089" i="181" s="1"/>
  <c r="AF1089" i="181"/>
  <c r="BA1089" i="181" s="1"/>
  <c r="AF1091" i="181"/>
  <c r="BA1091" i="181" s="1"/>
  <c r="V1091" i="181"/>
  <c r="BD1094" i="181"/>
  <c r="AB1096" i="181"/>
  <c r="AL1096" i="181"/>
  <c r="AR1096" i="181" s="1"/>
  <c r="V1098" i="181"/>
  <c r="AF1099" i="181"/>
  <c r="BA1099" i="181" s="1"/>
  <c r="V1099" i="181"/>
  <c r="BD1099" i="181"/>
  <c r="AL1101" i="181"/>
  <c r="AM1101" i="181" s="1"/>
  <c r="AB1102" i="181"/>
  <c r="AC1102" i="181" s="1"/>
  <c r="Y1104" i="181"/>
  <c r="AV1104" i="181" s="1"/>
  <c r="AB1105" i="181"/>
  <c r="AC1105" i="181" s="1"/>
  <c r="AC1106" i="181"/>
  <c r="AV1115" i="181"/>
  <c r="AG1120" i="181"/>
  <c r="AG1134" i="181"/>
  <c r="AL1136" i="181"/>
  <c r="AG1139" i="181"/>
  <c r="AH1139" i="181" s="1"/>
  <c r="AY1139" i="181"/>
  <c r="AB1142" i="181"/>
  <c r="AC1142" i="181"/>
  <c r="AQ1142" i="181"/>
  <c r="AR1142" i="181" s="1"/>
  <c r="AL1145" i="181"/>
  <c r="AM1145" i="181" s="1"/>
  <c r="AG1146" i="181"/>
  <c r="AH1146" i="181" s="1"/>
  <c r="AP1148" i="181"/>
  <c r="AQ1148" i="181"/>
  <c r="AL1148" i="181"/>
  <c r="AM1148" i="181"/>
  <c r="AL1150" i="181"/>
  <c r="AM1150" i="181" s="1"/>
  <c r="AP1150" i="181"/>
  <c r="AQ1150" i="181" s="1"/>
  <c r="AR1150" i="181" s="1"/>
  <c r="V1154" i="181"/>
  <c r="AB1154" i="181"/>
  <c r="AL1157" i="181"/>
  <c r="AR1157" i="181" s="1"/>
  <c r="AA1158" i="181"/>
  <c r="AX1158" i="181" s="1"/>
  <c r="AZ1160" i="181"/>
  <c r="AG1160" i="181"/>
  <c r="AH1160" i="181" s="1"/>
  <c r="AK1161" i="181"/>
  <c r="AL1161" i="181"/>
  <c r="AB1164" i="181"/>
  <c r="AC1164" i="181" s="1"/>
  <c r="V1164" i="181"/>
  <c r="BD1164" i="181"/>
  <c r="AA1168" i="181"/>
  <c r="AX1168" i="181" s="1"/>
  <c r="AV1173" i="181"/>
  <c r="BD1174" i="181"/>
  <c r="AG1178" i="181"/>
  <c r="AH1178" i="181" s="1"/>
  <c r="AB1179" i="181"/>
  <c r="AC1179" i="181" s="1"/>
  <c r="AJ1216" i="181"/>
  <c r="AL1216" i="181" s="1"/>
  <c r="AA1016" i="181"/>
  <c r="AX1016" i="181" s="1"/>
  <c r="V1046" i="181"/>
  <c r="AG1048" i="181"/>
  <c r="AY1052" i="181"/>
  <c r="V1054" i="181"/>
  <c r="AB1060" i="181"/>
  <c r="AC1060" i="181" s="1"/>
  <c r="BD1061" i="181"/>
  <c r="AB1071" i="181"/>
  <c r="AC1071" i="181" s="1"/>
  <c r="AB1085" i="181"/>
  <c r="AC1085" i="181" s="1"/>
  <c r="V1089" i="181"/>
  <c r="AB1090" i="181"/>
  <c r="AC1090" i="181" s="1"/>
  <c r="BD1091" i="181"/>
  <c r="AL1092" i="181"/>
  <c r="V1094" i="181"/>
  <c r="AC1100" i="181"/>
  <c r="AF1100" i="181"/>
  <c r="BA1100" i="181" s="1"/>
  <c r="AB1103" i="181"/>
  <c r="AH1103" i="181" s="1"/>
  <c r="AM1105" i="181"/>
  <c r="AP1105" i="181"/>
  <c r="AQ1105" i="181" s="1"/>
  <c r="AR1105" i="181" s="1"/>
  <c r="AB1108" i="181"/>
  <c r="AC1108" i="181" s="1"/>
  <c r="BD1108" i="181"/>
  <c r="AL1109" i="181"/>
  <c r="AM1109" i="181" s="1"/>
  <c r="AB1110" i="181"/>
  <c r="AC1110" i="181" s="1"/>
  <c r="AL1112" i="181"/>
  <c r="AY1112" i="181"/>
  <c r="AQ1119" i="181"/>
  <c r="AR1119" i="181" s="1"/>
  <c r="AV1121" i="181"/>
  <c r="AB1121" i="181"/>
  <c r="AC1121" i="181" s="1"/>
  <c r="AB1124" i="181"/>
  <c r="AC1124" i="181" s="1"/>
  <c r="AL1126" i="181"/>
  <c r="AR1126" i="181" s="1"/>
  <c r="AB1128" i="181"/>
  <c r="AC1128" i="181" s="1"/>
  <c r="AC1130" i="181"/>
  <c r="AM1131" i="181"/>
  <c r="AL1133" i="181"/>
  <c r="AM1133" i="181" s="1"/>
  <c r="AY1137" i="181"/>
  <c r="AL1141" i="181"/>
  <c r="AM1141" i="181" s="1"/>
  <c r="AG1142" i="181"/>
  <c r="AH1142" i="181" s="1"/>
  <c r="AP1144" i="181"/>
  <c r="AQ1144" i="181" s="1"/>
  <c r="AR1144" i="181" s="1"/>
  <c r="AM1144" i="181"/>
  <c r="AQ1145" i="181"/>
  <c r="AR1145" i="181" s="1"/>
  <c r="AP1146" i="181"/>
  <c r="AQ1146" i="181" s="1"/>
  <c r="AR1146" i="181" s="1"/>
  <c r="AM1147" i="181"/>
  <c r="AP1152" i="181"/>
  <c r="AQ1152" i="181" s="1"/>
  <c r="AR1152" i="181" s="1"/>
  <c r="AL1152" i="181"/>
  <c r="AM1152" i="181" s="1"/>
  <c r="AA1156" i="181"/>
  <c r="AX1156" i="181" s="1"/>
  <c r="AB1159" i="181"/>
  <c r="AC1159" i="181" s="1"/>
  <c r="AQ1163" i="181"/>
  <c r="BD1166" i="181"/>
  <c r="AA1172" i="181"/>
  <c r="AX1172" i="181" s="1"/>
  <c r="AH1173" i="181"/>
  <c r="AA1174" i="181"/>
  <c r="AX1174" i="181" s="1"/>
  <c r="AZ1176" i="181"/>
  <c r="AG1176" i="181"/>
  <c r="AV1181" i="181"/>
  <c r="AF1050" i="181"/>
  <c r="BA1050" i="181" s="1"/>
  <c r="AM1059" i="181"/>
  <c r="AC1069" i="181"/>
  <c r="AL1070" i="181"/>
  <c r="AM1070" i="181" s="1"/>
  <c r="AH1072" i="181"/>
  <c r="AD1075" i="181"/>
  <c r="AL1075" i="181"/>
  <c r="AR1075" i="181" s="1"/>
  <c r="AB1077" i="181"/>
  <c r="AC1077" i="181" s="1"/>
  <c r="AF1077" i="181"/>
  <c r="BA1077" i="181" s="1"/>
  <c r="AB1081" i="181"/>
  <c r="AC1081" i="181" s="1"/>
  <c r="AF1081" i="181"/>
  <c r="AG1081" i="181" s="1"/>
  <c r="AG1087" i="181"/>
  <c r="AH1087" i="181" s="1"/>
  <c r="BD1089" i="181"/>
  <c r="V1095" i="181"/>
  <c r="BD1095" i="181"/>
  <c r="AB1101" i="181"/>
  <c r="AC1101" i="181" s="1"/>
  <c r="AZ1106" i="181"/>
  <c r="AG1108" i="181"/>
  <c r="AH1108" i="181" s="1"/>
  <c r="AQ1109" i="181"/>
  <c r="AB1112" i="181"/>
  <c r="AC1112" i="181" s="1"/>
  <c r="BD1112" i="181"/>
  <c r="AL1113" i="181"/>
  <c r="AM1113" i="181" s="1"/>
  <c r="AB1114" i="181"/>
  <c r="AC1114" i="181" s="1"/>
  <c r="AL1116" i="181"/>
  <c r="AR1116" i="181" s="1"/>
  <c r="AG1119" i="181"/>
  <c r="AH1119" i="181" s="1"/>
  <c r="AY1119" i="181"/>
  <c r="AD1124" i="181"/>
  <c r="AY1124" i="181" s="1"/>
  <c r="AL1130" i="181"/>
  <c r="AM1130" i="181"/>
  <c r="AP1132" i="181"/>
  <c r="AQ1132" i="181" s="1"/>
  <c r="AR1132" i="181" s="1"/>
  <c r="AM1132" i="181"/>
  <c r="AQ1133" i="181"/>
  <c r="AP1140" i="181"/>
  <c r="AQ1140" i="181" s="1"/>
  <c r="AR1140" i="181" s="1"/>
  <c r="AM1140" i="181"/>
  <c r="AQ1141" i="181"/>
  <c r="AR1141" i="181" s="1"/>
  <c r="AY1144" i="181"/>
  <c r="AC1146" i="181"/>
  <c r="AZ1158" i="181"/>
  <c r="AG1158" i="181"/>
  <c r="V1162" i="181"/>
  <c r="AB1162" i="181"/>
  <c r="AC1162" i="181" s="1"/>
  <c r="AL1165" i="181"/>
  <c r="AA1166" i="181"/>
  <c r="AX1166" i="181" s="1"/>
  <c r="AZ1168" i="181"/>
  <c r="AG1168" i="181"/>
  <c r="AF1170" i="181"/>
  <c r="BA1170" i="181" s="1"/>
  <c r="V1170" i="181"/>
  <c r="AB1170" i="181"/>
  <c r="AC1170" i="181" s="1"/>
  <c r="BD1170" i="181"/>
  <c r="AB1180" i="181"/>
  <c r="AC1180" i="181" s="1"/>
  <c r="AF1180" i="181"/>
  <c r="BA1180" i="181" s="1"/>
  <c r="V1180" i="181"/>
  <c r="AH1183" i="181"/>
  <c r="AZ1184" i="181"/>
  <c r="BD1107" i="181"/>
  <c r="BD1111" i="181"/>
  <c r="BD1115" i="181"/>
  <c r="BD1119" i="181"/>
  <c r="BD1123" i="181"/>
  <c r="BD1127" i="181"/>
  <c r="AC1132" i="181"/>
  <c r="Y1134" i="181"/>
  <c r="AC1136" i="181"/>
  <c r="AC1140" i="181"/>
  <c r="AI1143" i="181"/>
  <c r="AL1143" i="181" s="1"/>
  <c r="AR1143" i="181" s="1"/>
  <c r="AC1144" i="181"/>
  <c r="AC1148" i="181"/>
  <c r="AC1152" i="181"/>
  <c r="AP1181" i="181"/>
  <c r="AQ1181" i="181" s="1"/>
  <c r="AL1183" i="181"/>
  <c r="AM1183" i="181" s="1"/>
  <c r="AB1186" i="181"/>
  <c r="AH1186" i="181" s="1"/>
  <c r="AL1187" i="181"/>
  <c r="V1188" i="181"/>
  <c r="AK1189" i="181"/>
  <c r="AL1189" i="181" s="1"/>
  <c r="V1190" i="181"/>
  <c r="AZ1190" i="181"/>
  <c r="V1192" i="181"/>
  <c r="AK1193" i="181"/>
  <c r="AL1193" i="181" s="1"/>
  <c r="AM1193" i="181" s="1"/>
  <c r="V1194" i="181"/>
  <c r="AZ1194" i="181"/>
  <c r="V1196" i="181"/>
  <c r="AK1197" i="181"/>
  <c r="AL1197" i="181" s="1"/>
  <c r="V1198" i="181"/>
  <c r="AZ1198" i="181"/>
  <c r="V1200" i="181"/>
  <c r="AK1201" i="181"/>
  <c r="AL1201" i="181"/>
  <c r="AR1201" i="181" s="1"/>
  <c r="V1202" i="181"/>
  <c r="AZ1202" i="181"/>
  <c r="V1204" i="181"/>
  <c r="AK1205" i="181"/>
  <c r="AL1205" i="181" s="1"/>
  <c r="V1206" i="181"/>
  <c r="V1208" i="181"/>
  <c r="V1210" i="181"/>
  <c r="V1212" i="181"/>
  <c r="V1214" i="181"/>
  <c r="AF1214" i="181"/>
  <c r="BD1214" i="181"/>
  <c r="AG1216" i="181"/>
  <c r="AH1216" i="181" s="1"/>
  <c r="BD1216" i="181"/>
  <c r="AL1217" i="181"/>
  <c r="AR1217" i="181" s="1"/>
  <c r="AM1219" i="181"/>
  <c r="BD1226" i="181"/>
  <c r="AZ1227" i="181"/>
  <c r="AB1228" i="181"/>
  <c r="AC1228" i="181"/>
  <c r="V1231" i="181"/>
  <c r="BD1232" i="181"/>
  <c r="V1236" i="181"/>
  <c r="V1240" i="181"/>
  <c r="AZ1244" i="181"/>
  <c r="AG1251" i="181"/>
  <c r="AL1255" i="181"/>
  <c r="AV1297" i="181"/>
  <c r="AG1188" i="181"/>
  <c r="AH1188" i="181" s="1"/>
  <c r="BD1188" i="181"/>
  <c r="BD1190" i="181"/>
  <c r="BD1192" i="181"/>
  <c r="BD1194" i="181"/>
  <c r="AG1196" i="181"/>
  <c r="BD1196" i="181"/>
  <c r="BD1198" i="181"/>
  <c r="AG1200" i="181"/>
  <c r="AH1200" i="181" s="1"/>
  <c r="BD1200" i="181"/>
  <c r="BD1202" i="181"/>
  <c r="AG1204" i="181"/>
  <c r="BD1204" i="181"/>
  <c r="BD1206" i="181"/>
  <c r="AF1219" i="181"/>
  <c r="Z1222" i="181"/>
  <c r="AW1222" i="181" s="1"/>
  <c r="AZ1224" i="181"/>
  <c r="AB1225" i="181"/>
  <c r="AC1225" i="181" s="1"/>
  <c r="AG1226" i="181"/>
  <c r="V1241" i="181"/>
  <c r="BD1241" i="181"/>
  <c r="Z1241" i="181"/>
  <c r="AW1241" i="181" s="1"/>
  <c r="AB1243" i="181"/>
  <c r="AC1243" i="181" s="1"/>
  <c r="AG1243" i="181"/>
  <c r="AH1243" i="181" s="1"/>
  <c r="BD1243" i="181"/>
  <c r="AB1246" i="181"/>
  <c r="AC1246" i="181" s="1"/>
  <c r="AF1246" i="181"/>
  <c r="BA1246" i="181" s="1"/>
  <c r="BD1250" i="181"/>
  <c r="AP1262" i="181"/>
  <c r="AQ1262" i="181" s="1"/>
  <c r="AL1262" i="181"/>
  <c r="AM1262" i="181" s="1"/>
  <c r="AK1294" i="181"/>
  <c r="AL1294" i="181" s="1"/>
  <c r="AJ1303" i="181"/>
  <c r="AL1303" i="181" s="1"/>
  <c r="AJ1327" i="181"/>
  <c r="AL1327" i="181" s="1"/>
  <c r="AE1136" i="181"/>
  <c r="AZ1136" i="181" s="1"/>
  <c r="V1155" i="181"/>
  <c r="AB1157" i="181"/>
  <c r="AC1157" i="181" s="1"/>
  <c r="V1159" i="181"/>
  <c r="AF1159" i="181"/>
  <c r="AB1161" i="181"/>
  <c r="AC1161" i="181" s="1"/>
  <c r="V1163" i="181"/>
  <c r="V1167" i="181"/>
  <c r="V1171" i="181"/>
  <c r="V1175" i="181"/>
  <c r="V1179" i="181"/>
  <c r="AF1179" i="181"/>
  <c r="AF1215" i="181"/>
  <c r="BA1215" i="181" s="1"/>
  <c r="BD1227" i="181"/>
  <c r="AF1233" i="181"/>
  <c r="V1233" i="181"/>
  <c r="BD1233" i="181"/>
  <c r="AY1234" i="181"/>
  <c r="BD1237" i="181"/>
  <c r="AY1238" i="181"/>
  <c r="AC1242" i="181"/>
  <c r="AP1243" i="181"/>
  <c r="AQ1243" i="181" s="1"/>
  <c r="AR1243" i="181" s="1"/>
  <c r="AF1253" i="181"/>
  <c r="V1253" i="181"/>
  <c r="BD1253" i="181"/>
  <c r="AF1256" i="181"/>
  <c r="V1256" i="181"/>
  <c r="AB1256" i="181"/>
  <c r="AC1256" i="181" s="1"/>
  <c r="AY1257" i="181"/>
  <c r="V1272" i="181"/>
  <c r="D25" i="103" s="1"/>
  <c r="AD1272" i="181"/>
  <c r="BD1272" i="181"/>
  <c r="AB1272" i="181"/>
  <c r="AC1272" i="181" s="1"/>
  <c r="AA1188" i="181"/>
  <c r="AX1188" i="181" s="1"/>
  <c r="AA1190" i="181"/>
  <c r="AX1190" i="181"/>
  <c r="AA1192" i="181"/>
  <c r="AX1192" i="181" s="1"/>
  <c r="AA1194" i="181"/>
  <c r="AX1194" i="181" s="1"/>
  <c r="AA1196" i="181"/>
  <c r="AX1196" i="181" s="1"/>
  <c r="AA1198" i="181"/>
  <c r="AX1198" i="181" s="1"/>
  <c r="AA1200" i="181"/>
  <c r="AX1200" i="181" s="1"/>
  <c r="AA1202" i="181"/>
  <c r="AX1202" i="181" s="1"/>
  <c r="AA1204" i="181"/>
  <c r="AX1204" i="181"/>
  <c r="AA1206" i="181"/>
  <c r="AX1206" i="181" s="1"/>
  <c r="AA1208" i="181"/>
  <c r="AX1208" i="181"/>
  <c r="AA1210" i="181"/>
  <c r="AX1210" i="181" s="1"/>
  <c r="AA1212" i="181"/>
  <c r="AX1212" i="181" s="1"/>
  <c r="V1215" i="181"/>
  <c r="AB1216" i="181"/>
  <c r="AC1216" i="181" s="1"/>
  <c r="AC1218" i="181"/>
  <c r="AP1219" i="181"/>
  <c r="AQ1219" i="181" s="1"/>
  <c r="AR1219" i="181" s="1"/>
  <c r="BD1219" i="181"/>
  <c r="AV1221" i="181"/>
  <c r="AJ1222" i="181"/>
  <c r="AL1222" i="181" s="1"/>
  <c r="AM1222" i="181" s="1"/>
  <c r="V1224" i="181"/>
  <c r="BD1224" i="181"/>
  <c r="AJ1226" i="181"/>
  <c r="AL1226" i="181" s="1"/>
  <c r="AR1226" i="181" s="1"/>
  <c r="V1227" i="181"/>
  <c r="AZ1228" i="181"/>
  <c r="AB1230" i="181"/>
  <c r="AC1230" i="181" s="1"/>
  <c r="AY1235" i="181"/>
  <c r="AP1242" i="181"/>
  <c r="AQ1242" i="181" s="1"/>
  <c r="AR1242" i="181" s="1"/>
  <c r="AL1242" i="181"/>
  <c r="AH1242" i="181"/>
  <c r="AF1244" i="181"/>
  <c r="BA1244" i="181" s="1"/>
  <c r="V1244" i="181"/>
  <c r="AF1245" i="181"/>
  <c r="V1245" i="181"/>
  <c r="AF1249" i="181"/>
  <c r="V1249" i="181"/>
  <c r="BD1249" i="181"/>
  <c r="AB1249" i="181"/>
  <c r="AC1249" i="181" s="1"/>
  <c r="AC1250" i="181"/>
  <c r="AB1251" i="181"/>
  <c r="AC1251" i="181" s="1"/>
  <c r="V1251" i="181"/>
  <c r="BD1256" i="181"/>
  <c r="AB1263" i="181"/>
  <c r="AC1263" i="181" s="1"/>
  <c r="AY1266" i="181"/>
  <c r="AC1268" i="181"/>
  <c r="BA1314" i="181"/>
  <c r="AG1314" i="181"/>
  <c r="AM1127" i="181"/>
  <c r="AM1135" i="181"/>
  <c r="AC1138" i="181"/>
  <c r="AM1139" i="181"/>
  <c r="AY1154" i="181"/>
  <c r="AY1162" i="181"/>
  <c r="AY1166" i="181"/>
  <c r="AY1170" i="181"/>
  <c r="AL1173" i="181"/>
  <c r="AM1173" i="181" s="1"/>
  <c r="AY1174" i="181"/>
  <c r="AL1177" i="181"/>
  <c r="AR1177" i="181" s="1"/>
  <c r="AY1178" i="181"/>
  <c r="AL1181" i="181"/>
  <c r="AM1181" i="181" s="1"/>
  <c r="AY1182" i="181"/>
  <c r="AL1185" i="181"/>
  <c r="AM1185" i="181" s="1"/>
  <c r="AY1186" i="181"/>
  <c r="AB1188" i="181"/>
  <c r="AC1188" i="181" s="1"/>
  <c r="AG1189" i="181"/>
  <c r="AB1190" i="181"/>
  <c r="AC1190" i="181" s="1"/>
  <c r="V1191" i="181"/>
  <c r="AG1193" i="181"/>
  <c r="V1195" i="181"/>
  <c r="AG1197" i="181"/>
  <c r="V1199" i="181"/>
  <c r="AG1201" i="181"/>
  <c r="V1203" i="181"/>
  <c r="AB1204" i="181"/>
  <c r="AC1204" i="181" s="1"/>
  <c r="AG1205" i="181"/>
  <c r="AB1206" i="181"/>
  <c r="AC1206" i="181" s="1"/>
  <c r="V1207" i="181"/>
  <c r="AG1209" i="181"/>
  <c r="V1211" i="181"/>
  <c r="AG1213" i="181"/>
  <c r="AB1214" i="181"/>
  <c r="AC1214" i="181"/>
  <c r="BD1215" i="181"/>
  <c r="Z1217" i="181"/>
  <c r="AW1217" i="181" s="1"/>
  <c r="BD1217" i="181"/>
  <c r="Z1223" i="181"/>
  <c r="AW1223" i="181" s="1"/>
  <c r="AB1226" i="181"/>
  <c r="AC1226" i="181" s="1"/>
  <c r="AL1228" i="181"/>
  <c r="AM1228" i="181" s="1"/>
  <c r="BD1228" i="181"/>
  <c r="AJ1232" i="181"/>
  <c r="AL1232" i="181" s="1"/>
  <c r="AM1232" i="181" s="1"/>
  <c r="BD1234" i="181"/>
  <c r="AJ1237" i="181"/>
  <c r="AL1237" i="181" s="1"/>
  <c r="AB1238" i="181"/>
  <c r="AC1238" i="181" s="1"/>
  <c r="AF1238" i="181"/>
  <c r="BA1238" i="181" s="1"/>
  <c r="BD1238" i="181"/>
  <c r="AB1241" i="181"/>
  <c r="AC1241" i="181" s="1"/>
  <c r="AV1242" i="181"/>
  <c r="V1248" i="181"/>
  <c r="BD1248" i="181"/>
  <c r="AC1248" i="181"/>
  <c r="BD1251" i="181"/>
  <c r="AG1258" i="181"/>
  <c r="AH1258" i="181" s="1"/>
  <c r="AV1261" i="181"/>
  <c r="AL1263" i="181"/>
  <c r="AM1263" i="181" s="1"/>
  <c r="AN1273" i="181"/>
  <c r="AQ1273" i="181" s="1"/>
  <c r="AL1273" i="181"/>
  <c r="AM1273" i="181" s="1"/>
  <c r="V1107" i="181"/>
  <c r="V1111" i="181"/>
  <c r="V1115" i="181"/>
  <c r="V1123" i="181"/>
  <c r="AB1133" i="181"/>
  <c r="AC1133" i="181"/>
  <c r="AB1137" i="181"/>
  <c r="AC1137" i="181" s="1"/>
  <c r="AB1141" i="181"/>
  <c r="AC1141" i="181" s="1"/>
  <c r="AB1145" i="181"/>
  <c r="AC1145" i="181" s="1"/>
  <c r="AB1149" i="181"/>
  <c r="AC1149" i="181" s="1"/>
  <c r="Y1816" i="181"/>
  <c r="AV1816" i="181" s="1"/>
  <c r="AV1818" i="181" s="1"/>
  <c r="AA1155" i="181"/>
  <c r="AX1155" i="181" s="1"/>
  <c r="BD1155" i="181"/>
  <c r="BD1159" i="181"/>
  <c r="AA1163" i="181"/>
  <c r="AX1163" i="181"/>
  <c r="BD1163" i="181"/>
  <c r="AA1167" i="181"/>
  <c r="AX1167" i="181"/>
  <c r="BD1167" i="181"/>
  <c r="AA1171" i="181"/>
  <c r="AX1171" i="181" s="1"/>
  <c r="BD1171" i="181"/>
  <c r="AA1175" i="181"/>
  <c r="AX1175" i="181"/>
  <c r="BD1175" i="181"/>
  <c r="BD1179" i="181"/>
  <c r="BD1183" i="181"/>
  <c r="AA1187" i="181"/>
  <c r="AX1187" i="181" s="1"/>
  <c r="BD1187" i="181"/>
  <c r="BD1189" i="181"/>
  <c r="BD1191" i="181"/>
  <c r="BD1193" i="181"/>
  <c r="BD1195" i="181"/>
  <c r="BD1197" i="181"/>
  <c r="BD1199" i="181"/>
  <c r="BD1201" i="181"/>
  <c r="BD1203" i="181"/>
  <c r="BD1205" i="181"/>
  <c r="BD1207" i="181"/>
  <c r="BD1209" i="181"/>
  <c r="BD1211" i="181"/>
  <c r="BD1213" i="181"/>
  <c r="AY1218" i="181"/>
  <c r="BA1220" i="181"/>
  <c r="AL1223" i="181"/>
  <c r="AM1223" i="181" s="1"/>
  <c r="Z1224" i="181"/>
  <c r="AW1224" i="181" s="1"/>
  <c r="Z1227" i="181"/>
  <c r="AW1227" i="181" s="1"/>
  <c r="AG1230" i="181"/>
  <c r="BD1230" i="181"/>
  <c r="AB1232" i="181"/>
  <c r="V1234" i="181"/>
  <c r="AF1235" i="181"/>
  <c r="BA1235" i="181" s="1"/>
  <c r="AB1237" i="181"/>
  <c r="AC1237" i="181"/>
  <c r="V1238" i="181"/>
  <c r="AL1246" i="181"/>
  <c r="AR1246" i="181" s="1"/>
  <c r="AG1247" i="181"/>
  <c r="AH1247" i="181" s="1"/>
  <c r="AJ1270" i="181"/>
  <c r="AL1270" i="181" s="1"/>
  <c r="AM1270" i="181" s="1"/>
  <c r="AJ1271" i="181"/>
  <c r="AL1271" i="181" s="1"/>
  <c r="AM1271" i="181" s="1"/>
  <c r="AB1279" i="181"/>
  <c r="AC1279" i="181" s="1"/>
  <c r="AE1279" i="181"/>
  <c r="V1279" i="181"/>
  <c r="D55" i="103" s="1"/>
  <c r="V1169" i="181"/>
  <c r="AA1189" i="181"/>
  <c r="AX1189" i="181" s="1"/>
  <c r="AA1193" i="181"/>
  <c r="AX1193" i="181" s="1"/>
  <c r="AA1197" i="181"/>
  <c r="AX1197" i="181"/>
  <c r="AA1201" i="181"/>
  <c r="AX1201" i="181" s="1"/>
  <c r="AA1205" i="181"/>
  <c r="AX1205" i="181" s="1"/>
  <c r="AC1219" i="181"/>
  <c r="AL1220" i="181"/>
  <c r="AM1220" i="181" s="1"/>
  <c r="AY1221" i="181"/>
  <c r="AF1229" i="181"/>
  <c r="BA1229" i="181" s="1"/>
  <c r="V1229" i="181"/>
  <c r="AC1229" i="181"/>
  <c r="AB1233" i="181"/>
  <c r="AB1235" i="181"/>
  <c r="AC1235" i="181" s="1"/>
  <c r="V1235" i="181"/>
  <c r="AB1239" i="181"/>
  <c r="AC1239" i="181" s="1"/>
  <c r="BD1239" i="181"/>
  <c r="AF1239" i="181"/>
  <c r="AL1243" i="181"/>
  <c r="AM1243" i="181"/>
  <c r="AF1250" i="181"/>
  <c r="BA1250" i="181"/>
  <c r="AB1253" i="181"/>
  <c r="AC1253" i="181" s="1"/>
  <c r="AF1264" i="181"/>
  <c r="V1264" i="181"/>
  <c r="AB1264" i="181"/>
  <c r="AC1264" i="181" s="1"/>
  <c r="BD1264" i="181"/>
  <c r="AY1265" i="181"/>
  <c r="AG1278" i="181"/>
  <c r="AZ1278" i="181"/>
  <c r="AG1282" i="181"/>
  <c r="AY1282" i="181"/>
  <c r="AW1296" i="181"/>
  <c r="AA1191" i="181"/>
  <c r="AX1191" i="181" s="1"/>
  <c r="AA1195" i="181"/>
  <c r="AX1195" i="181" s="1"/>
  <c r="AB1197" i="181"/>
  <c r="AC1197" i="181" s="1"/>
  <c r="AA1199" i="181"/>
  <c r="AX1199" i="181" s="1"/>
  <c r="AA1203" i="181"/>
  <c r="AX1203" i="181" s="1"/>
  <c r="AA1207" i="181"/>
  <c r="AX1207" i="181" s="1"/>
  <c r="AB1209" i="181"/>
  <c r="AC1209" i="181" s="1"/>
  <c r="AA1211" i="181"/>
  <c r="AX1211" i="181" s="1"/>
  <c r="AB1213" i="181"/>
  <c r="AC1213" i="181" s="1"/>
  <c r="AC1215" i="181"/>
  <c r="V1218" i="181"/>
  <c r="BD1218" i="181"/>
  <c r="AP1220" i="181"/>
  <c r="AQ1220" i="181" s="1"/>
  <c r="AR1220" i="181" s="1"/>
  <c r="BD1222" i="181"/>
  <c r="V1230" i="181"/>
  <c r="AB1231" i="181"/>
  <c r="AC1231" i="181" s="1"/>
  <c r="AF1231" i="181"/>
  <c r="BA1231" i="181" s="1"/>
  <c r="BD1231" i="181"/>
  <c r="AQ1232" i="181"/>
  <c r="AC1233" i="181"/>
  <c r="AB1236" i="181"/>
  <c r="AC1236" i="181" s="1"/>
  <c r="AF1236" i="181"/>
  <c r="BA1236" i="181" s="1"/>
  <c r="BD1236" i="181"/>
  <c r="AY1237" i="181"/>
  <c r="AG1237" i="181"/>
  <c r="V1239" i="181"/>
  <c r="AC1240" i="181"/>
  <c r="AF1240" i="181"/>
  <c r="BA1240" i="181" s="1"/>
  <c r="BD1240" i="181"/>
  <c r="AM1242" i="181"/>
  <c r="AB1244" i="181"/>
  <c r="AB1245" i="181"/>
  <c r="AC1245" i="181"/>
  <c r="BD1245" i="181"/>
  <c r="AB1247" i="181"/>
  <c r="AC1247" i="181" s="1"/>
  <c r="V1247" i="181"/>
  <c r="V1250" i="181"/>
  <c r="AG1250" i="181"/>
  <c r="AH1250" i="181" s="1"/>
  <c r="AY1281" i="181"/>
  <c r="AG1281" i="181"/>
  <c r="AK1298" i="181"/>
  <c r="AL1298" i="181" s="1"/>
  <c r="AJ1316" i="181"/>
  <c r="AL1316" i="181" s="1"/>
  <c r="AM1316" i="181" s="1"/>
  <c r="AC1254" i="181"/>
  <c r="AF1257" i="181"/>
  <c r="BA1257" i="181" s="1"/>
  <c r="V1257" i="181"/>
  <c r="BD1258" i="181"/>
  <c r="AB1260" i="181"/>
  <c r="AC1260" i="181" s="1"/>
  <c r="BD1274" i="181"/>
  <c r="AC1276" i="181"/>
  <c r="AC1277" i="181"/>
  <c r="AL1277" i="181"/>
  <c r="AM1277" i="181" s="1"/>
  <c r="BD1286" i="181"/>
  <c r="BD1290" i="181"/>
  <c r="V1292" i="181"/>
  <c r="D39" i="103" s="1"/>
  <c r="AD1292" i="181"/>
  <c r="AA1296" i="181"/>
  <c r="AX1296" i="181" s="1"/>
  <c r="AG1299" i="181"/>
  <c r="AY1299" i="181"/>
  <c r="Z1300" i="181"/>
  <c r="AY1303" i="181"/>
  <c r="BA1304" i="181"/>
  <c r="AY1305" i="181"/>
  <c r="AG1305" i="181"/>
  <c r="AQ1307" i="181"/>
  <c r="AF1252" i="181"/>
  <c r="BA1252" i="181" s="1"/>
  <c r="V1252" i="181"/>
  <c r="BD1252" i="181"/>
  <c r="AF1265" i="181"/>
  <c r="BA1265" i="181" s="1"/>
  <c r="V1265" i="181"/>
  <c r="AB1266" i="181"/>
  <c r="AC1266" i="181" s="1"/>
  <c r="AF1266" i="181"/>
  <c r="BA1266" i="181" s="1"/>
  <c r="AB1269" i="181"/>
  <c r="AC1269" i="181" s="1"/>
  <c r="V1274" i="181"/>
  <c r="D27" i="103" s="1"/>
  <c r="AG1274" i="181"/>
  <c r="AH1274" i="181" s="1"/>
  <c r="AD1277" i="181"/>
  <c r="V1280" i="181"/>
  <c r="D30" i="103" s="1"/>
  <c r="AD1280" i="181"/>
  <c r="BD1281" i="181"/>
  <c r="V1286" i="181"/>
  <c r="D36" i="103" s="1"/>
  <c r="AG1286" i="181"/>
  <c r="AH1286" i="181" s="1"/>
  <c r="V1290" i="181"/>
  <c r="D57" i="103" s="1"/>
  <c r="AG1290" i="181"/>
  <c r="AH1290" i="181" s="1"/>
  <c r="AJ1300" i="181"/>
  <c r="AL1300" i="181" s="1"/>
  <c r="AM1300" i="181"/>
  <c r="AY1301" i="181"/>
  <c r="AG1301" i="181"/>
  <c r="AJ1310" i="181"/>
  <c r="AL1310" i="181" s="1"/>
  <c r="AR1310" i="181" s="1"/>
  <c r="Z1314" i="181"/>
  <c r="AW1314" i="181" s="1"/>
  <c r="V1314" i="181"/>
  <c r="BD1314" i="181"/>
  <c r="AW1320" i="181"/>
  <c r="AB1320" i="181"/>
  <c r="AC1320" i="181"/>
  <c r="AY1325" i="181"/>
  <c r="AG1325" i="181"/>
  <c r="AJ1333" i="181"/>
  <c r="AL1333" i="181" s="1"/>
  <c r="Z1346" i="181"/>
  <c r="AW1346" i="181" s="1"/>
  <c r="BD1346" i="181"/>
  <c r="V1346" i="181"/>
  <c r="AG1358" i="181"/>
  <c r="AH1358" i="181" s="1"/>
  <c r="AY1358" i="181"/>
  <c r="AF1221" i="181"/>
  <c r="BA1221" i="181" s="1"/>
  <c r="V1221" i="181"/>
  <c r="BD1254" i="181"/>
  <c r="AB1259" i="181"/>
  <c r="AC1259" i="181" s="1"/>
  <c r="AF1259" i="181"/>
  <c r="BD1259" i="181"/>
  <c r="V1266" i="181"/>
  <c r="AB1267" i="181"/>
  <c r="AC1267" i="181" s="1"/>
  <c r="AZ1270" i="181"/>
  <c r="AB1273" i="181"/>
  <c r="AC1273" i="181"/>
  <c r="AB1275" i="181"/>
  <c r="AC1275" i="181" s="1"/>
  <c r="AL1278" i="181"/>
  <c r="AM1278" i="181" s="1"/>
  <c r="AB1284" i="181"/>
  <c r="AC1284" i="181"/>
  <c r="AB1285" i="181"/>
  <c r="AD1287" i="181"/>
  <c r="AB1287" i="181"/>
  <c r="AC1287" i="181" s="1"/>
  <c r="AE1288" i="181"/>
  <c r="AB1289" i="181"/>
  <c r="AC1289" i="181" s="1"/>
  <c r="AB1293" i="181"/>
  <c r="AA1294" i="181"/>
  <c r="AX1294" i="181" s="1"/>
  <c r="AZ1294" i="181"/>
  <c r="Z1302" i="181"/>
  <c r="AW1302" i="181" s="1"/>
  <c r="AG1302" i="181"/>
  <c r="AJ1306" i="181"/>
  <c r="AL1306" i="181"/>
  <c r="BD1311" i="181"/>
  <c r="V1311" i="181"/>
  <c r="Z1311" i="181"/>
  <c r="AW1311" i="181" s="1"/>
  <c r="AG1315" i="181"/>
  <c r="BA1315" i="181"/>
  <c r="AV1318" i="181"/>
  <c r="AB1318" i="181"/>
  <c r="AJ1339" i="181"/>
  <c r="AL1339" i="181" s="1"/>
  <c r="AM1339" i="181" s="1"/>
  <c r="AF1254" i="181"/>
  <c r="AL1259" i="181"/>
  <c r="AM1259" i="181"/>
  <c r="AP1259" i="181"/>
  <c r="AQ1259" i="181" s="1"/>
  <c r="AR1259" i="181" s="1"/>
  <c r="AJ1267" i="181"/>
  <c r="AL1267" i="181" s="1"/>
  <c r="AM1267" i="181" s="1"/>
  <c r="AF1268" i="181"/>
  <c r="V1268" i="181"/>
  <c r="BD1268" i="181"/>
  <c r="AL1275" i="181"/>
  <c r="AM1275" i="181" s="1"/>
  <c r="V1276" i="181"/>
  <c r="D28" i="103" s="1"/>
  <c r="AD1276" i="181"/>
  <c r="BD1277" i="181"/>
  <c r="AB1282" i="181"/>
  <c r="AC1282" i="181" s="1"/>
  <c r="BD1282" i="181"/>
  <c r="AC1285" i="181"/>
  <c r="AL1285" i="181"/>
  <c r="AR1285" i="181" s="1"/>
  <c r="V1287" i="181"/>
  <c r="D37" i="103" s="1"/>
  <c r="AL1288" i="181"/>
  <c r="AM1288" i="181" s="1"/>
  <c r="AO1288" i="181"/>
  <c r="AQ1288" i="181" s="1"/>
  <c r="AL1289" i="181"/>
  <c r="AL1291" i="181"/>
  <c r="AM1291" i="181" s="1"/>
  <c r="AG1296" i="181"/>
  <c r="BD1299" i="181"/>
  <c r="V1299" i="181"/>
  <c r="AQ1300" i="181"/>
  <c r="AR1300" i="181" s="1"/>
  <c r="V1302" i="181"/>
  <c r="AB1306" i="181"/>
  <c r="AC1306" i="181"/>
  <c r="AL1309" i="181"/>
  <c r="AM1309" i="181" s="1"/>
  <c r="V1254" i="181"/>
  <c r="AB1255" i="181"/>
  <c r="AC1255" i="181"/>
  <c r="AF1255" i="181"/>
  <c r="BD1255" i="181"/>
  <c r="AB1257" i="181"/>
  <c r="AC1257" i="181" s="1"/>
  <c r="V1260" i="181"/>
  <c r="AD1260" i="181"/>
  <c r="AF1261" i="181"/>
  <c r="BA1261" i="181" s="1"/>
  <c r="V1261" i="181"/>
  <c r="AB1262" i="181"/>
  <c r="AC1262" i="181" s="1"/>
  <c r="AF1262" i="181"/>
  <c r="AD1273" i="181"/>
  <c r="V1282" i="181"/>
  <c r="D32" i="103" s="1"/>
  <c r="AD1285" i="181"/>
  <c r="BD1288" i="181"/>
  <c r="AD1289" i="181"/>
  <c r="V1301" i="181"/>
  <c r="BD1301" i="181"/>
  <c r="Z1301" i="181"/>
  <c r="BD1302" i="181"/>
  <c r="AB1304" i="181"/>
  <c r="AC1304" i="181"/>
  <c r="V1312" i="181"/>
  <c r="AG1344" i="181"/>
  <c r="AZ1344" i="181"/>
  <c r="AF1263" i="181"/>
  <c r="BD1263" i="181"/>
  <c r="AF1269" i="181"/>
  <c r="V1269" i="181"/>
  <c r="Z1270" i="181"/>
  <c r="AW1270" i="181" s="1"/>
  <c r="AB1271" i="181"/>
  <c r="AH1271" i="181" s="1"/>
  <c r="AC1274" i="181"/>
  <c r="AB1278" i="181"/>
  <c r="AC1278" i="181" s="1"/>
  <c r="BD1278" i="181"/>
  <c r="AB1280" i="181"/>
  <c r="AC1280" i="181" s="1"/>
  <c r="AB1281" i="181"/>
  <c r="AC1281" i="181" s="1"/>
  <c r="AD1283" i="181"/>
  <c r="AB1283" i="181"/>
  <c r="AC1283" i="181"/>
  <c r="AC1286" i="181"/>
  <c r="AC1290" i="181"/>
  <c r="AC1292" i="181"/>
  <c r="AB1295" i="181"/>
  <c r="AL1296" i="181"/>
  <c r="AJ1304" i="181"/>
  <c r="AL1304" i="181" s="1"/>
  <c r="AH1308" i="181"/>
  <c r="AG1310" i="181"/>
  <c r="BD1312" i="181"/>
  <c r="AB1322" i="181"/>
  <c r="AC1322" i="181"/>
  <c r="AX1322" i="181"/>
  <c r="BD1273" i="181"/>
  <c r="AL1283" i="181"/>
  <c r="AM1283" i="181"/>
  <c r="V1284" i="181"/>
  <c r="D34" i="103" s="1"/>
  <c r="AD1284" i="181"/>
  <c r="AY1284" i="181" s="1"/>
  <c r="BD1285" i="181"/>
  <c r="BD1289" i="181"/>
  <c r="BD1293" i="181"/>
  <c r="V1293" i="181"/>
  <c r="D40" i="103" s="1"/>
  <c r="AL1295" i="181"/>
  <c r="AM1295" i="181"/>
  <c r="BD1297" i="181"/>
  <c r="AA1297" i="181"/>
  <c r="AX1297" i="181" s="1"/>
  <c r="V1297" i="181"/>
  <c r="AG1297" i="181"/>
  <c r="AB1298" i="181"/>
  <c r="AA1299" i="181"/>
  <c r="AX1299" i="181" s="1"/>
  <c r="AL1305" i="181"/>
  <c r="AM1305" i="181" s="1"/>
  <c r="AJ1307" i="181"/>
  <c r="AL1307" i="181" s="1"/>
  <c r="AM1307" i="181" s="1"/>
  <c r="AB1309" i="181"/>
  <c r="AC1309" i="181" s="1"/>
  <c r="Z1312" i="181"/>
  <c r="AW1312" i="181"/>
  <c r="AQ1312" i="181"/>
  <c r="AQ1315" i="181"/>
  <c r="AG1316" i="181"/>
  <c r="BA1316" i="181"/>
  <c r="AZ1317" i="181"/>
  <c r="AG1317" i="181"/>
  <c r="V1317" i="181"/>
  <c r="Z1326" i="181"/>
  <c r="AB1326" i="181" s="1"/>
  <c r="BD1326" i="181"/>
  <c r="V1326" i="181"/>
  <c r="V1329" i="181"/>
  <c r="Z1330" i="181"/>
  <c r="BD1330" i="181"/>
  <c r="V1330" i="181"/>
  <c r="AB1338" i="181"/>
  <c r="AH1338" i="181" s="1"/>
  <c r="AJ1348" i="181"/>
  <c r="AL1348" i="181" s="1"/>
  <c r="AR1348" i="181" s="1"/>
  <c r="AW1352" i="181"/>
  <c r="AB1352" i="181"/>
  <c r="AY1365" i="181"/>
  <c r="AG1365" i="181"/>
  <c r="AR1365" i="181"/>
  <c r="AJ1366" i="181"/>
  <c r="AL1366" i="181" s="1"/>
  <c r="AJ1395" i="181"/>
  <c r="AL1395" i="181" s="1"/>
  <c r="AM1395" i="181" s="1"/>
  <c r="AJ1407" i="181"/>
  <c r="AL1407" i="181" s="1"/>
  <c r="AY1322" i="181"/>
  <c r="V1325" i="181"/>
  <c r="Z1332" i="181"/>
  <c r="AW1332" i="181" s="1"/>
  <c r="AG1332" i="181"/>
  <c r="AW1333" i="181"/>
  <c r="AG1342" i="181"/>
  <c r="AH1342" i="181" s="1"/>
  <c r="AY1342" i="181"/>
  <c r="V1353" i="181"/>
  <c r="BD1353" i="181"/>
  <c r="Z1353" i="181"/>
  <c r="AW1353" i="181" s="1"/>
  <c r="AB1368" i="181"/>
  <c r="AJ1376" i="181"/>
  <c r="AL1376" i="181" s="1"/>
  <c r="AY1379" i="181"/>
  <c r="AB1291" i="181"/>
  <c r="AC1291" i="181" s="1"/>
  <c r="Z1307" i="181"/>
  <c r="AW1307" i="181"/>
  <c r="V1308" i="181"/>
  <c r="V1313" i="181"/>
  <c r="BD1313" i="181"/>
  <c r="Z1313" i="181"/>
  <c r="AW1313" i="181"/>
  <c r="AG1313" i="181"/>
  <c r="AB1316" i="181"/>
  <c r="AC1316" i="181"/>
  <c r="Z1317" i="181"/>
  <c r="AW1317" i="181" s="1"/>
  <c r="Z1329" i="181"/>
  <c r="AW1329" i="181"/>
  <c r="V1332" i="181"/>
  <c r="Z1344" i="181"/>
  <c r="AW1344" i="181" s="1"/>
  <c r="BD1344" i="181"/>
  <c r="V1344" i="181"/>
  <c r="AG1346" i="181"/>
  <c r="AQ1357" i="181"/>
  <c r="AY1369" i="181"/>
  <c r="AJ1378" i="181"/>
  <c r="AL1378" i="181" s="1"/>
  <c r="AR1378" i="181" s="1"/>
  <c r="AB1319" i="181"/>
  <c r="AH1319" i="181"/>
  <c r="Z1324" i="181"/>
  <c r="V1324" i="181"/>
  <c r="Z1355" i="181"/>
  <c r="AW1355" i="181" s="1"/>
  <c r="Z1362" i="181"/>
  <c r="AW1362" i="181" s="1"/>
  <c r="BD1362" i="181"/>
  <c r="V1362" i="181"/>
  <c r="AJ1364" i="181"/>
  <c r="AL1364" i="181" s="1"/>
  <c r="V1389" i="181"/>
  <c r="Z1389" i="181"/>
  <c r="AW1389" i="181" s="1"/>
  <c r="BD1389" i="181"/>
  <c r="AY1310" i="181"/>
  <c r="Z1315" i="181"/>
  <c r="AW1315" i="181" s="1"/>
  <c r="V1319" i="181"/>
  <c r="AL1320" i="181"/>
  <c r="AR1320" i="181" s="1"/>
  <c r="V1321" i="181"/>
  <c r="AB1321" i="181"/>
  <c r="AC1321" i="181"/>
  <c r="AB1323" i="181"/>
  <c r="AC1323" i="181" s="1"/>
  <c r="AG1323" i="181"/>
  <c r="Z1328" i="181"/>
  <c r="AW1328" i="181"/>
  <c r="V1328" i="181"/>
  <c r="AG1330" i="181"/>
  <c r="AJ1331" i="181"/>
  <c r="AL1331" i="181" s="1"/>
  <c r="AR1331" i="181" s="1"/>
  <c r="AQ1332" i="181"/>
  <c r="BD1332" i="181"/>
  <c r="AY1333" i="181"/>
  <c r="AG1333" i="181"/>
  <c r="AH1333" i="181" s="1"/>
  <c r="AB1354" i="181"/>
  <c r="V1355" i="181"/>
  <c r="AV1364" i="181"/>
  <c r="AB1364" i="181"/>
  <c r="AH1364" i="181"/>
  <c r="Z1303" i="181"/>
  <c r="AW1303" i="181" s="1"/>
  <c r="AB1305" i="181"/>
  <c r="AC1305" i="181" s="1"/>
  <c r="BD1306" i="181"/>
  <c r="AG1309" i="181"/>
  <c r="AH1309" i="181" s="1"/>
  <c r="AG1311" i="181"/>
  <c r="AB1313" i="181"/>
  <c r="AC1313" i="181" s="1"/>
  <c r="V1315" i="181"/>
  <c r="V1323" i="181"/>
  <c r="AB1325" i="181"/>
  <c r="AC1325" i="181" s="1"/>
  <c r="AG1326" i="181"/>
  <c r="AY1326" i="181"/>
  <c r="AY1329" i="181"/>
  <c r="AG1329" i="181"/>
  <c r="AQ1333" i="181"/>
  <c r="AG1335" i="181"/>
  <c r="V1337" i="181"/>
  <c r="BD1337" i="181"/>
  <c r="Z1337" i="181"/>
  <c r="AW1337" i="181" s="1"/>
  <c r="AY1349" i="181"/>
  <c r="AG1349" i="181"/>
  <c r="AJ1350" i="181"/>
  <c r="AL1350" i="181" s="1"/>
  <c r="AM1350" i="181" s="1"/>
  <c r="AZ1360" i="181"/>
  <c r="AL1371" i="181"/>
  <c r="AM1371" i="181"/>
  <c r="AP1371" i="181"/>
  <c r="AQ1371" i="181" s="1"/>
  <c r="AG1374" i="181"/>
  <c r="AG1376" i="181"/>
  <c r="BD1307" i="181"/>
  <c r="Z1310" i="181"/>
  <c r="AW1310" i="181" s="1"/>
  <c r="BD1317" i="181"/>
  <c r="BD1324" i="181"/>
  <c r="AJ1334" i="181"/>
  <c r="AL1334" i="181" s="1"/>
  <c r="AM1334" i="181" s="1"/>
  <c r="Z1339" i="181"/>
  <c r="BD1339" i="181"/>
  <c r="AB1356" i="181"/>
  <c r="AC1356" i="181" s="1"/>
  <c r="Z1360" i="181"/>
  <c r="AW1360" i="181" s="1"/>
  <c r="BD1360" i="181"/>
  <c r="V1360" i="181"/>
  <c r="AL1361" i="181"/>
  <c r="AG1362" i="181"/>
  <c r="AZ1362" i="181"/>
  <c r="V1392" i="181"/>
  <c r="BD1392" i="181"/>
  <c r="Z1392" i="181"/>
  <c r="AW1392" i="181" s="1"/>
  <c r="AF1371" i="181"/>
  <c r="AZ1376" i="181"/>
  <c r="AJ1377" i="181"/>
  <c r="AL1377" i="181" s="1"/>
  <c r="AL1379" i="181"/>
  <c r="AG1380" i="181"/>
  <c r="AZ1384" i="181"/>
  <c r="Z1390" i="181"/>
  <c r="AW1390" i="181" s="1"/>
  <c r="V1390" i="181"/>
  <c r="BD1399" i="181"/>
  <c r="Z1403" i="181"/>
  <c r="AW1403" i="181" s="1"/>
  <c r="AG1403" i="181"/>
  <c r="Z1412" i="181"/>
  <c r="AZ1412" i="181"/>
  <c r="Z1415" i="181"/>
  <c r="AW1415" i="181" s="1"/>
  <c r="AG1415" i="181"/>
  <c r="Z1426" i="181"/>
  <c r="AW1426" i="181" s="1"/>
  <c r="V1426" i="181"/>
  <c r="Z1428" i="181"/>
  <c r="AW1428" i="181" s="1"/>
  <c r="Z1430" i="181"/>
  <c r="AW1430" i="181" s="1"/>
  <c r="V1430" i="181"/>
  <c r="AZ1437" i="181"/>
  <c r="AG1437" i="181"/>
  <c r="AY1442" i="181"/>
  <c r="AF1449" i="181"/>
  <c r="V1449" i="181"/>
  <c r="AB1449" i="181"/>
  <c r="AC1449" i="181" s="1"/>
  <c r="AX1473" i="181"/>
  <c r="AB1473" i="181"/>
  <c r="AC1473" i="181" s="1"/>
  <c r="V1393" i="181"/>
  <c r="Z1393" i="181"/>
  <c r="AW1393" i="181" s="1"/>
  <c r="Z1394" i="181"/>
  <c r="AW1394" i="181" s="1"/>
  <c r="V1394" i="181"/>
  <c r="Z1398" i="181"/>
  <c r="AW1398" i="181" s="1"/>
  <c r="V1398" i="181"/>
  <c r="AJ1403" i="181"/>
  <c r="AL1403" i="181"/>
  <c r="Z1411" i="181"/>
  <c r="AJ1415" i="181"/>
  <c r="AL1415" i="181" s="1"/>
  <c r="Z1423" i="181"/>
  <c r="AW1423" i="181" s="1"/>
  <c r="Z1434" i="181"/>
  <c r="AB1434" i="181" s="1"/>
  <c r="AW1434" i="181"/>
  <c r="V1434" i="181"/>
  <c r="AB1335" i="181"/>
  <c r="AC1335" i="181" s="1"/>
  <c r="AB1336" i="181"/>
  <c r="AH1336" i="181" s="1"/>
  <c r="AG1337" i="181"/>
  <c r="AY1347" i="181"/>
  <c r="AY1363" i="181"/>
  <c r="AF1367" i="181"/>
  <c r="BA1367" i="181" s="1"/>
  <c r="AF1369" i="181"/>
  <c r="BA1369" i="181" s="1"/>
  <c r="V1369" i="181"/>
  <c r="AB1370" i="181"/>
  <c r="AC1370" i="181" s="1"/>
  <c r="BD1371" i="181"/>
  <c r="AC1372" i="181"/>
  <c r="BD1376" i="181"/>
  <c r="AB1388" i="181"/>
  <c r="AC1388" i="181" s="1"/>
  <c r="AF1388" i="181"/>
  <c r="V1388" i="181"/>
  <c r="AL1388" i="181" s="1"/>
  <c r="V1397" i="181"/>
  <c r="Z1397" i="181"/>
  <c r="AW1397" i="181" s="1"/>
  <c r="AG1397" i="181"/>
  <c r="AB1400" i="181"/>
  <c r="AC1400" i="181" s="1"/>
  <c r="V1400" i="181"/>
  <c r="AG1400" i="181"/>
  <c r="AH1400" i="181" s="1"/>
  <c r="V1401" i="181"/>
  <c r="Z1401" i="181"/>
  <c r="AW1401" i="181"/>
  <c r="AG1401" i="181"/>
  <c r="Z1402" i="181"/>
  <c r="AW1402" i="181" s="1"/>
  <c r="V1402" i="181"/>
  <c r="Z1406" i="181"/>
  <c r="V1406" i="181"/>
  <c r="AG1410" i="181"/>
  <c r="V1411" i="181"/>
  <c r="AG1414" i="181"/>
  <c r="BD1415" i="181"/>
  <c r="Z1419" i="181"/>
  <c r="AW1419" i="181"/>
  <c r="BD1420" i="181"/>
  <c r="V1423" i="181"/>
  <c r="AG1427" i="181"/>
  <c r="AG1431" i="181"/>
  <c r="BD1434" i="181"/>
  <c r="AG1443" i="181"/>
  <c r="AF1446" i="181"/>
  <c r="BA1446" i="181"/>
  <c r="V1446" i="181"/>
  <c r="AB1446" i="181"/>
  <c r="AC1446" i="181" s="1"/>
  <c r="AZ1463" i="181"/>
  <c r="AG1463" i="181"/>
  <c r="AZ1469" i="181"/>
  <c r="AB1334" i="181"/>
  <c r="V1335" i="181"/>
  <c r="BD1335" i="181"/>
  <c r="AZ1340" i="181"/>
  <c r="AB1341" i="181"/>
  <c r="AH1341" i="181" s="1"/>
  <c r="AJ1341" i="181"/>
  <c r="AL1341" i="181" s="1"/>
  <c r="AL1343" i="181"/>
  <c r="AR1343" i="181" s="1"/>
  <c r="AL1345" i="181"/>
  <c r="AR1345" i="181" s="1"/>
  <c r="AB1350" i="181"/>
  <c r="AC1350" i="181" s="1"/>
  <c r="V1351" i="181"/>
  <c r="BD1351" i="181"/>
  <c r="AZ1356" i="181"/>
  <c r="AB1357" i="181"/>
  <c r="AJ1357" i="181"/>
  <c r="AL1357" i="181" s="1"/>
  <c r="AL1359" i="181"/>
  <c r="AM1359" i="181" s="1"/>
  <c r="AB1366" i="181"/>
  <c r="AC1366" i="181"/>
  <c r="V1367" i="181"/>
  <c r="BD1369" i="181"/>
  <c r="AB1373" i="181"/>
  <c r="AC1373" i="181" s="1"/>
  <c r="AY1375" i="181"/>
  <c r="Z1376" i="181"/>
  <c r="AW1376" i="181" s="1"/>
  <c r="AB1380" i="181"/>
  <c r="AC1380" i="181"/>
  <c r="AB1381" i="181"/>
  <c r="BD1385" i="181"/>
  <c r="AQ1395" i="181"/>
  <c r="V1405" i="181"/>
  <c r="Z1405" i="181"/>
  <c r="AW1405" i="181"/>
  <c r="AG1405" i="181"/>
  <c r="V1408" i="181"/>
  <c r="AG1408" i="181"/>
  <c r="AH1408" i="181" s="1"/>
  <c r="V1409" i="181"/>
  <c r="Z1409" i="181"/>
  <c r="AW1409" i="181" s="1"/>
  <c r="AG1409" i="181"/>
  <c r="Z1410" i="181"/>
  <c r="AW1410" i="181"/>
  <c r="V1410" i="181"/>
  <c r="Z1414" i="181"/>
  <c r="AW1414" i="181" s="1"/>
  <c r="V1414" i="181"/>
  <c r="AG1418" i="181"/>
  <c r="AJ1419" i="181"/>
  <c r="AL1419" i="181" s="1"/>
  <c r="BD1423" i="181"/>
  <c r="Z1427" i="181"/>
  <c r="AW1427" i="181" s="1"/>
  <c r="V1427" i="181"/>
  <c r="AV1429" i="181"/>
  <c r="Z1431" i="181"/>
  <c r="AW1431" i="181" s="1"/>
  <c r="V1431" i="181"/>
  <c r="AG1435" i="181"/>
  <c r="Z1438" i="181"/>
  <c r="AW1438" i="181" s="1"/>
  <c r="V1438" i="181"/>
  <c r="BD1438" i="181"/>
  <c r="AZ1439" i="181"/>
  <c r="AG1439" i="181"/>
  <c r="Z1443" i="181"/>
  <c r="V1443" i="181"/>
  <c r="BD1446" i="181"/>
  <c r="AZ1455" i="181"/>
  <c r="AG1455" i="181"/>
  <c r="AG1462" i="181"/>
  <c r="AH1462" i="181" s="1"/>
  <c r="AZ1320" i="181"/>
  <c r="AB1331" i="181"/>
  <c r="AC1331" i="181" s="1"/>
  <c r="AY1338" i="181"/>
  <c r="V1340" i="181"/>
  <c r="AF1340" i="181"/>
  <c r="BA1340" i="181" s="1"/>
  <c r="V1342" i="181"/>
  <c r="BD1342" i="181"/>
  <c r="AB1347" i="181"/>
  <c r="AB1348" i="181"/>
  <c r="AH1348" i="181" s="1"/>
  <c r="AL1356" i="181"/>
  <c r="AM1356" i="181" s="1"/>
  <c r="AY1359" i="181"/>
  <c r="BD1367" i="181"/>
  <c r="AY1370" i="181"/>
  <c r="AF1372" i="181"/>
  <c r="BA1372" i="181"/>
  <c r="V1396" i="181"/>
  <c r="BD1398" i="181"/>
  <c r="BD1411" i="181"/>
  <c r="V1413" i="181"/>
  <c r="Z1413" i="181"/>
  <c r="AW1413" i="181" s="1"/>
  <c r="V1416" i="181"/>
  <c r="V1417" i="181"/>
  <c r="Z1417" i="181"/>
  <c r="AW1417" i="181" s="1"/>
  <c r="Z1418" i="181"/>
  <c r="V1418" i="181"/>
  <c r="AY1426" i="181"/>
  <c r="AG1426" i="181"/>
  <c r="AY1430" i="181"/>
  <c r="AG1430" i="181"/>
  <c r="V1432" i="181"/>
  <c r="BD1432" i="181"/>
  <c r="AY1434" i="181"/>
  <c r="AG1434" i="181"/>
  <c r="Z1435" i="181"/>
  <c r="AW1435" i="181" s="1"/>
  <c r="V1435" i="181"/>
  <c r="AB1441" i="181"/>
  <c r="AC1441" i="181" s="1"/>
  <c r="AF1442" i="181"/>
  <c r="BA1442" i="181" s="1"/>
  <c r="V1442" i="181"/>
  <c r="AB1442" i="181"/>
  <c r="AC1442" i="181" s="1"/>
  <c r="BD1442" i="181"/>
  <c r="AZ1444" i="181"/>
  <c r="AG1444" i="181"/>
  <c r="AB1448" i="181"/>
  <c r="AC1448" i="181" s="1"/>
  <c r="AF1448" i="181"/>
  <c r="V1448" i="181"/>
  <c r="BD1448" i="181"/>
  <c r="AG1454" i="181"/>
  <c r="AZ1460" i="181"/>
  <c r="AG1460" i="181"/>
  <c r="AF1470" i="181"/>
  <c r="V1470" i="181"/>
  <c r="AB1470" i="181"/>
  <c r="AC1470" i="181" s="1"/>
  <c r="BD1470" i="181"/>
  <c r="AP1475" i="181"/>
  <c r="AQ1475" i="181" s="1"/>
  <c r="AR1475" i="181" s="1"/>
  <c r="AL1475" i="181"/>
  <c r="AM1475" i="181" s="1"/>
  <c r="V1347" i="181"/>
  <c r="BD1347" i="181"/>
  <c r="Z1349" i="181"/>
  <c r="BD1349" i="181"/>
  <c r="Z1351" i="181"/>
  <c r="AW1351" i="181" s="1"/>
  <c r="BD1356" i="181"/>
  <c r="V1363" i="181"/>
  <c r="BD1363" i="181"/>
  <c r="Z1365" i="181"/>
  <c r="AW1365" i="181" s="1"/>
  <c r="BD1365" i="181"/>
  <c r="AC1371" i="181"/>
  <c r="V1372" i="181"/>
  <c r="BD1372" i="181"/>
  <c r="AD1373" i="181"/>
  <c r="AL1373" i="181"/>
  <c r="AM1373" i="181" s="1"/>
  <c r="AJ1374" i="181"/>
  <c r="AL1374" i="181" s="1"/>
  <c r="AM1374" i="181" s="1"/>
  <c r="AB1375" i="181"/>
  <c r="AC1375" i="181" s="1"/>
  <c r="AG1377" i="181"/>
  <c r="AC1378" i="181"/>
  <c r="AB1384" i="181"/>
  <c r="AC1384" i="181" s="1"/>
  <c r="Z1386" i="181"/>
  <c r="V1386" i="181"/>
  <c r="AG1386" i="181"/>
  <c r="Z1387" i="181"/>
  <c r="AW1387" i="181" s="1"/>
  <c r="AG1387" i="181"/>
  <c r="Z1391" i="181"/>
  <c r="AW1391" i="181" s="1"/>
  <c r="AG1391" i="181"/>
  <c r="BD1394" i="181"/>
  <c r="AB1404" i="181"/>
  <c r="AC1404" i="181" s="1"/>
  <c r="V1404" i="181"/>
  <c r="AG1404" i="181"/>
  <c r="Z1408" i="181"/>
  <c r="AW1408" i="181" s="1"/>
  <c r="AQ1411" i="181"/>
  <c r="AG1422" i="181"/>
  <c r="V1424" i="181"/>
  <c r="BD1424" i="181"/>
  <c r="AQ1431" i="181"/>
  <c r="BD1435" i="181"/>
  <c r="Z1447" i="181"/>
  <c r="AW1447" i="181" s="1"/>
  <c r="V1447" i="181"/>
  <c r="BD1447" i="181"/>
  <c r="Z1451" i="181"/>
  <c r="AW1451" i="181" s="1"/>
  <c r="V1451" i="181"/>
  <c r="AZ1452" i="181"/>
  <c r="AG1452" i="181"/>
  <c r="AH1452" i="181" s="1"/>
  <c r="AZ1453" i="181"/>
  <c r="V1464" i="181"/>
  <c r="BD1464" i="181"/>
  <c r="Z1464" i="181"/>
  <c r="AW1464" i="181" s="1"/>
  <c r="AV1488" i="181"/>
  <c r="AB1488" i="181"/>
  <c r="AC1488" i="181" s="1"/>
  <c r="AG1494" i="181"/>
  <c r="AZ1494" i="181"/>
  <c r="AL1498" i="181"/>
  <c r="AM1498" i="181"/>
  <c r="AP1498" i="181"/>
  <c r="AQ1498" i="181" s="1"/>
  <c r="AR1498" i="181" s="1"/>
  <c r="AW1532" i="181"/>
  <c r="AB1532" i="181"/>
  <c r="AC1532" i="181" s="1"/>
  <c r="AB1327" i="181"/>
  <c r="AC1327" i="181"/>
  <c r="V1336" i="181"/>
  <c r="V1338" i="181"/>
  <c r="BD1338" i="181"/>
  <c r="AB1343" i="181"/>
  <c r="AG1345" i="181"/>
  <c r="V1352" i="181"/>
  <c r="V1354" i="181"/>
  <c r="BD1354" i="181"/>
  <c r="AB1359" i="181"/>
  <c r="AH1359" i="181" s="1"/>
  <c r="AG1361" i="181"/>
  <c r="AB1369" i="181"/>
  <c r="AC1369" i="181" s="1"/>
  <c r="V1370" i="181"/>
  <c r="AF1370" i="181"/>
  <c r="BA1370" i="181" s="1"/>
  <c r="AB1374" i="181"/>
  <c r="AC1374" i="181" s="1"/>
  <c r="V1375" i="181"/>
  <c r="BD1375" i="181"/>
  <c r="Z1377" i="181"/>
  <c r="AW1377" i="181" s="1"/>
  <c r="BD1377" i="181"/>
  <c r="Z1379" i="181"/>
  <c r="AW1379" i="181" s="1"/>
  <c r="AG1382" i="181"/>
  <c r="Z1383" i="181"/>
  <c r="AW1383" i="181"/>
  <c r="V1384" i="181"/>
  <c r="Z1385" i="181"/>
  <c r="AW1385" i="181" s="1"/>
  <c r="AJ1387" i="181"/>
  <c r="AL1387" i="181"/>
  <c r="AJ1391" i="181"/>
  <c r="AL1391" i="181" s="1"/>
  <c r="AR1391" i="181"/>
  <c r="Z1396" i="181"/>
  <c r="AB1396" i="181" s="1"/>
  <c r="AC1396" i="181" s="1"/>
  <c r="Z1399" i="181"/>
  <c r="AW1399" i="181"/>
  <c r="AG1399" i="181"/>
  <c r="V1412" i="181"/>
  <c r="BD1414" i="181"/>
  <c r="Z1416" i="181"/>
  <c r="AW1416" i="181" s="1"/>
  <c r="AQ1419" i="181"/>
  <c r="V1428" i="181"/>
  <c r="BD1428" i="181"/>
  <c r="AG1428" i="181"/>
  <c r="Z1432" i="181"/>
  <c r="AJ1439" i="181"/>
  <c r="AL1439" i="181" s="1"/>
  <c r="V1440" i="181"/>
  <c r="BD1440" i="181"/>
  <c r="Z1440" i="181"/>
  <c r="AW1440" i="181" s="1"/>
  <c r="AY1450" i="181"/>
  <c r="AG1450" i="181"/>
  <c r="V1456" i="181"/>
  <c r="BD1456" i="181"/>
  <c r="Z1456" i="181"/>
  <c r="AW1456" i="181"/>
  <c r="V1457" i="181"/>
  <c r="Z1457" i="181"/>
  <c r="BD1457" i="181"/>
  <c r="AJ1463" i="181"/>
  <c r="AB1505" i="181"/>
  <c r="AC1505" i="181" s="1"/>
  <c r="AD1505" i="181"/>
  <c r="V1505" i="181"/>
  <c r="BD1505" i="181"/>
  <c r="Z1363" i="181"/>
  <c r="AW1363" i="181"/>
  <c r="AC1367" i="181"/>
  <c r="AL1368" i="181"/>
  <c r="AM1368" i="181" s="1"/>
  <c r="AJ1380" i="181"/>
  <c r="AL1380" i="181" s="1"/>
  <c r="AR1380" i="181" s="1"/>
  <c r="V1381" i="181"/>
  <c r="Z1382" i="181"/>
  <c r="AW1382" i="181" s="1"/>
  <c r="V1382" i="181"/>
  <c r="V1383" i="181"/>
  <c r="AJ1385" i="181"/>
  <c r="AL1385" i="181" s="1"/>
  <c r="BD1388" i="181"/>
  <c r="AG1390" i="181"/>
  <c r="BD1393" i="181"/>
  <c r="Z1395" i="181"/>
  <c r="AW1395" i="181" s="1"/>
  <c r="BD1397" i="181"/>
  <c r="V1399" i="181"/>
  <c r="Z1407" i="181"/>
  <c r="AG1407" i="181"/>
  <c r="BD1410" i="181"/>
  <c r="AB1420" i="181"/>
  <c r="V1420" i="181"/>
  <c r="Z1422" i="181"/>
  <c r="AB1422" i="181" s="1"/>
  <c r="AW1422" i="181"/>
  <c r="V1422" i="181"/>
  <c r="AC1422" i="181"/>
  <c r="BD1422" i="181"/>
  <c r="Z1424" i="181"/>
  <c r="AW1424" i="181" s="1"/>
  <c r="V1433" i="181"/>
  <c r="Z1433" i="181"/>
  <c r="BD1433" i="181"/>
  <c r="AB1436" i="181"/>
  <c r="AC1436" i="181" s="1"/>
  <c r="V1436" i="181"/>
  <c r="AG1436" i="181"/>
  <c r="AZ1445" i="181"/>
  <c r="AJ1455" i="181"/>
  <c r="AL1455" i="181" s="1"/>
  <c r="AM1455" i="181" s="1"/>
  <c r="Z1458" i="181"/>
  <c r="AW1458" i="181" s="1"/>
  <c r="V1458" i="181"/>
  <c r="BD1458" i="181"/>
  <c r="AY1478" i="181"/>
  <c r="Z1439" i="181"/>
  <c r="AW1439" i="181" s="1"/>
  <c r="AB1444" i="181"/>
  <c r="AC1444" i="181" s="1"/>
  <c r="V1444" i="181"/>
  <c r="Z1450" i="181"/>
  <c r="AW1450" i="181" s="1"/>
  <c r="V1450" i="181"/>
  <c r="Z1455" i="181"/>
  <c r="AW1455" i="181" s="1"/>
  <c r="AZ1459" i="181"/>
  <c r="AC1461" i="181"/>
  <c r="Z1463" i="181"/>
  <c r="AW1463" i="181" s="1"/>
  <c r="V1471" i="181"/>
  <c r="AY1474" i="181"/>
  <c r="AG1477" i="181"/>
  <c r="AH1477" i="181" s="1"/>
  <c r="BA1477" i="181"/>
  <c r="AZ1483" i="181"/>
  <c r="AG1483" i="181"/>
  <c r="AG1490" i="181"/>
  <c r="AY1490" i="181"/>
  <c r="AG1498" i="181"/>
  <c r="AY1499" i="181"/>
  <c r="AN1503" i="181"/>
  <c r="AQ1503" i="181" s="1"/>
  <c r="AL1503" i="181"/>
  <c r="AM1503" i="181" s="1"/>
  <c r="AJ1522" i="181"/>
  <c r="AL1522" i="181"/>
  <c r="AF1573" i="181"/>
  <c r="V1573" i="181"/>
  <c r="BD1573" i="181"/>
  <c r="AB1573" i="181"/>
  <c r="AC1573" i="181" s="1"/>
  <c r="Z1454" i="181"/>
  <c r="AW1454" i="181" s="1"/>
  <c r="V1454" i="181"/>
  <c r="Z1462" i="181"/>
  <c r="AW1462" i="181" s="1"/>
  <c r="V1462" i="181"/>
  <c r="V1468" i="181"/>
  <c r="AF1469" i="181"/>
  <c r="BA1469" i="181" s="1"/>
  <c r="V1469" i="181"/>
  <c r="AZ1472" i="181"/>
  <c r="AB1483" i="181"/>
  <c r="AC1483" i="181" s="1"/>
  <c r="BD1483" i="181"/>
  <c r="AY1486" i="181"/>
  <c r="AH1489" i="181"/>
  <c r="AG1501" i="181"/>
  <c r="AX1509" i="181"/>
  <c r="AB1509" i="181"/>
  <c r="AC1509" i="181" s="1"/>
  <c r="AG1511" i="181"/>
  <c r="AH1511" i="181" s="1"/>
  <c r="AZ1511" i="181"/>
  <c r="AF1545" i="181"/>
  <c r="V1545" i="181"/>
  <c r="AB1545" i="181"/>
  <c r="AC1545" i="181" s="1"/>
  <c r="V1421" i="181"/>
  <c r="Z1421" i="181"/>
  <c r="V1437" i="181"/>
  <c r="Z1437" i="181"/>
  <c r="V1453" i="181"/>
  <c r="Z1453" i="181"/>
  <c r="V1460" i="181"/>
  <c r="AF1461" i="181"/>
  <c r="BA1461" i="181" s="1"/>
  <c r="V1461" i="181"/>
  <c r="AF1474" i="181"/>
  <c r="BA1474" i="181"/>
  <c r="V1474" i="181"/>
  <c r="AB1474" i="181"/>
  <c r="AC1474" i="181" s="1"/>
  <c r="V1483" i="181"/>
  <c r="AB1485" i="181"/>
  <c r="AC1485" i="181" s="1"/>
  <c r="AY1497" i="181"/>
  <c r="AX1513" i="181"/>
  <c r="AB1513" i="181"/>
  <c r="AC1513" i="181" s="1"/>
  <c r="AB1452" i="181"/>
  <c r="AC1452" i="181" s="1"/>
  <c r="V1452" i="181"/>
  <c r="AB1459" i="181"/>
  <c r="AC1459" i="181" s="1"/>
  <c r="AF1459" i="181"/>
  <c r="BA1459" i="181"/>
  <c r="AV1461" i="181"/>
  <c r="Z1467" i="181"/>
  <c r="AW1467" i="181" s="1"/>
  <c r="AG1467" i="181"/>
  <c r="Z1468" i="181"/>
  <c r="AB1468" i="181" s="1"/>
  <c r="AC1468" i="181" s="1"/>
  <c r="BD1478" i="181"/>
  <c r="AF1478" i="181"/>
  <c r="BA1478" i="181" s="1"/>
  <c r="V1478" i="181"/>
  <c r="AB1478" i="181"/>
  <c r="AC1478" i="181" s="1"/>
  <c r="AZ1487" i="181"/>
  <c r="AG1487" i="181"/>
  <c r="Z1494" i="181"/>
  <c r="AW1494" i="181" s="1"/>
  <c r="BD1494" i="181"/>
  <c r="AB1496" i="181"/>
  <c r="AH1496" i="181" s="1"/>
  <c r="BD1496" i="181"/>
  <c r="AX1504" i="181"/>
  <c r="AB1504" i="181"/>
  <c r="AC1504" i="181" s="1"/>
  <c r="V1425" i="181"/>
  <c r="Z1425" i="181"/>
  <c r="AF1441" i="181"/>
  <c r="BA1441" i="181"/>
  <c r="V1441" i="181"/>
  <c r="BD1444" i="181"/>
  <c r="AG1446" i="181"/>
  <c r="AG1458" i="181"/>
  <c r="V1459" i="181"/>
  <c r="Z1460" i="181"/>
  <c r="AW1460" i="181" s="1"/>
  <c r="AG1466" i="181"/>
  <c r="V1467" i="181"/>
  <c r="BD1474" i="181"/>
  <c r="AG1481" i="181"/>
  <c r="AH1481" i="181" s="1"/>
  <c r="BA1481" i="181"/>
  <c r="V1494" i="181"/>
  <c r="V1496" i="181"/>
  <c r="AB1501" i="181"/>
  <c r="AC1501" i="181" s="1"/>
  <c r="BD1501" i="181"/>
  <c r="V1501" i="181"/>
  <c r="AZ1501" i="181"/>
  <c r="AG1504" i="181"/>
  <c r="AH1504" i="181" s="1"/>
  <c r="AB1516" i="181"/>
  <c r="V1465" i="181"/>
  <c r="Z1465" i="181"/>
  <c r="Z1466" i="181"/>
  <c r="AW1466" i="181" s="1"/>
  <c r="V1466" i="181"/>
  <c r="AB1472" i="181"/>
  <c r="AC1472" i="181" s="1"/>
  <c r="AF1472" i="181"/>
  <c r="V1472" i="181"/>
  <c r="AG1473" i="181"/>
  <c r="AB1479" i="181"/>
  <c r="AC1479" i="181" s="1"/>
  <c r="BD1479" i="181"/>
  <c r="AG1479" i="181"/>
  <c r="AY1482" i="181"/>
  <c r="AB1487" i="181"/>
  <c r="AC1487" i="181"/>
  <c r="BD1487" i="181"/>
  <c r="AV1491" i="181"/>
  <c r="AB1491" i="181"/>
  <c r="AY1506" i="181"/>
  <c r="AJ1531" i="181"/>
  <c r="AL1531" i="181" s="1"/>
  <c r="V1429" i="181"/>
  <c r="Z1429" i="181"/>
  <c r="AW1429" i="181" s="1"/>
  <c r="AF1445" i="181"/>
  <c r="BA1445" i="181"/>
  <c r="V1445" i="181"/>
  <c r="AB1471" i="181"/>
  <c r="AC1471" i="181" s="1"/>
  <c r="AF1471" i="181"/>
  <c r="BA1471" i="181" s="1"/>
  <c r="AB1475" i="181"/>
  <c r="AC1475" i="181" s="1"/>
  <c r="BD1475" i="181"/>
  <c r="AF1475" i="181"/>
  <c r="BA1475" i="181" s="1"/>
  <c r="V1479" i="181"/>
  <c r="AP1487" i="181"/>
  <c r="AQ1487" i="181" s="1"/>
  <c r="AL1487" i="181"/>
  <c r="AM1487" i="181" s="1"/>
  <c r="AL1495" i="181"/>
  <c r="BA1502" i="181"/>
  <c r="AG1502" i="181"/>
  <c r="AH1502" i="181" s="1"/>
  <c r="AL1510" i="181"/>
  <c r="AM1510" i="181" s="1"/>
  <c r="AO1510" i="181"/>
  <c r="AL1519" i="181"/>
  <c r="AM1519" i="181" s="1"/>
  <c r="AP1519" i="181"/>
  <c r="AQ1519" i="181" s="1"/>
  <c r="AR1519" i="181" s="1"/>
  <c r="AB1526" i="181"/>
  <c r="AC1526" i="181" s="1"/>
  <c r="AF1526" i="181"/>
  <c r="V1526" i="181"/>
  <c r="BD1526" i="181"/>
  <c r="AJ1563" i="181"/>
  <c r="AL1563" i="181" s="1"/>
  <c r="V1476" i="181"/>
  <c r="AF1476" i="181"/>
  <c r="V1480" i="181"/>
  <c r="AF1480" i="181"/>
  <c r="AB1482" i="181"/>
  <c r="AC1482" i="181" s="1"/>
  <c r="V1484" i="181"/>
  <c r="AF1484" i="181"/>
  <c r="AB1486" i="181"/>
  <c r="AC1486" i="181"/>
  <c r="AJ1490" i="181"/>
  <c r="AL1490" i="181" s="1"/>
  <c r="AF1491" i="181"/>
  <c r="BA1491" i="181" s="1"/>
  <c r="V1491" i="181"/>
  <c r="AY1496" i="181"/>
  <c r="V1500" i="181"/>
  <c r="AF1500" i="181"/>
  <c r="BD1500" i="181"/>
  <c r="BD1502" i="181"/>
  <c r="AD1503" i="181"/>
  <c r="AY1503" i="181" s="1"/>
  <c r="AL1506" i="181"/>
  <c r="AM1506" i="181" s="1"/>
  <c r="AE1510" i="181"/>
  <c r="AZ1510" i="181" s="1"/>
  <c r="V1514" i="181"/>
  <c r="AF1514" i="181"/>
  <c r="BA1514" i="181" s="1"/>
  <c r="AG1518" i="181"/>
  <c r="AY1518" i="181"/>
  <c r="AB1519" i="181"/>
  <c r="AC1519" i="181" s="1"/>
  <c r="BD1519" i="181"/>
  <c r="AF1519" i="181"/>
  <c r="AL1520" i="181"/>
  <c r="AP1520" i="181"/>
  <c r="AQ1520" i="181" s="1"/>
  <c r="AR1520" i="181" s="1"/>
  <c r="AG1523" i="181"/>
  <c r="AL1524" i="181"/>
  <c r="AF1528" i="181"/>
  <c r="V1528" i="181"/>
  <c r="AP1538" i="181"/>
  <c r="AL1538" i="181"/>
  <c r="AM1538" i="181"/>
  <c r="AV1544" i="181"/>
  <c r="AB1551" i="181"/>
  <c r="AC1551" i="181" s="1"/>
  <c r="V1551" i="181"/>
  <c r="AC1553" i="181"/>
  <c r="AZ1561" i="181"/>
  <c r="BD1511" i="181"/>
  <c r="AY1529" i="181"/>
  <c r="AF1537" i="181"/>
  <c r="BA1537" i="181" s="1"/>
  <c r="V1537" i="181"/>
  <c r="BD1537" i="181"/>
  <c r="AB1537" i="181"/>
  <c r="AC1537" i="181" s="1"/>
  <c r="Z1550" i="181"/>
  <c r="BD1550" i="181"/>
  <c r="V1550" i="181"/>
  <c r="AB1562" i="181"/>
  <c r="AC1562" i="181" s="1"/>
  <c r="AF1562" i="181"/>
  <c r="BA1562" i="181" s="1"/>
  <c r="V1562" i="181"/>
  <c r="BD1562" i="181"/>
  <c r="Z1567" i="181"/>
  <c r="AW1567" i="181" s="1"/>
  <c r="BD1567" i="181"/>
  <c r="V1567" i="181"/>
  <c r="AB1502" i="181"/>
  <c r="AC1502" i="181" s="1"/>
  <c r="BD1503" i="181"/>
  <c r="V1511" i="181"/>
  <c r="AY1517" i="181"/>
  <c r="AY1530" i="181"/>
  <c r="AF1557" i="181"/>
  <c r="BA1557" i="181" s="1"/>
  <c r="V1557" i="181"/>
  <c r="AB1557" i="181"/>
  <c r="AC1557" i="181"/>
  <c r="BD1557" i="181"/>
  <c r="AF1581" i="181"/>
  <c r="V1581" i="181"/>
  <c r="AB1581" i="181"/>
  <c r="AC1581" i="181"/>
  <c r="BD1581" i="181"/>
  <c r="BD1587" i="181"/>
  <c r="AF1587" i="181"/>
  <c r="V1587" i="181"/>
  <c r="AB1587" i="181"/>
  <c r="AC1587" i="181" s="1"/>
  <c r="AR1608" i="181"/>
  <c r="AM1608" i="181"/>
  <c r="AB1476" i="181"/>
  <c r="AC1476" i="181"/>
  <c r="AB1480" i="181"/>
  <c r="AC1480" i="181" s="1"/>
  <c r="V1482" i="181"/>
  <c r="AF1482" i="181"/>
  <c r="BA1482" i="181" s="1"/>
  <c r="AB1484" i="181"/>
  <c r="AC1484" i="181" s="1"/>
  <c r="V1486" i="181"/>
  <c r="AF1486" i="181"/>
  <c r="BA1486" i="181" s="1"/>
  <c r="AY1493" i="181"/>
  <c r="AF1497" i="181"/>
  <c r="BA1497" i="181" s="1"/>
  <c r="AF1499" i="181"/>
  <c r="BA1499" i="181" s="1"/>
  <c r="V1499" i="181"/>
  <c r="AB1500" i="181"/>
  <c r="AC1500" i="181" s="1"/>
  <c r="AB1507" i="181"/>
  <c r="AC1507" i="181" s="1"/>
  <c r="BD1507" i="181"/>
  <c r="AB1514" i="181"/>
  <c r="AC1514" i="181" s="1"/>
  <c r="Z1518" i="181"/>
  <c r="AW1518" i="181" s="1"/>
  <c r="BD1518" i="181"/>
  <c r="V1518" i="181"/>
  <c r="AB1520" i="181"/>
  <c r="AM1520" i="181"/>
  <c r="AG1521" i="181"/>
  <c r="AY1523" i="181"/>
  <c r="AB1524" i="181"/>
  <c r="AB1527" i="181"/>
  <c r="AC1527" i="181"/>
  <c r="V1527" i="181"/>
  <c r="AE1527" i="181"/>
  <c r="AG1527" i="181" s="1"/>
  <c r="AH1527" i="181" s="1"/>
  <c r="AB1528" i="181"/>
  <c r="AC1528" i="181" s="1"/>
  <c r="AV1533" i="181"/>
  <c r="AG1540" i="181"/>
  <c r="AB1556" i="181"/>
  <c r="AC1556" i="181" s="1"/>
  <c r="AV1556" i="181"/>
  <c r="AY1603" i="181"/>
  <c r="AC1491" i="181"/>
  <c r="AZ1495" i="181"/>
  <c r="V1497" i="181"/>
  <c r="AB1498" i="181"/>
  <c r="AC1498" i="181" s="1"/>
  <c r="BD1499" i="181"/>
  <c r="AY1504" i="181"/>
  <c r="V1507" i="181"/>
  <c r="AE1509" i="181"/>
  <c r="AB1510" i="181"/>
  <c r="AC1510" i="181" s="1"/>
  <c r="V1512" i="181"/>
  <c r="BD1523" i="181"/>
  <c r="V1523" i="181"/>
  <c r="Z1523" i="181"/>
  <c r="AW1523" i="181"/>
  <c r="AB1525" i="181"/>
  <c r="AC1525" i="181" s="1"/>
  <c r="AC1529" i="181"/>
  <c r="AV1540" i="181"/>
  <c r="AB1540" i="181"/>
  <c r="AC1540" i="181"/>
  <c r="V1473" i="181"/>
  <c r="V1477" i="181"/>
  <c r="V1481" i="181"/>
  <c r="AY1485" i="181"/>
  <c r="AL1488" i="181"/>
  <c r="AM1488" i="181" s="1"/>
  <c r="AY1489" i="181"/>
  <c r="Z1490" i="181"/>
  <c r="AW1490" i="181" s="1"/>
  <c r="AB1493" i="181"/>
  <c r="BD1497" i="181"/>
  <c r="AB1503" i="181"/>
  <c r="AC1503" i="181" s="1"/>
  <c r="AD1508" i="181"/>
  <c r="AY1508" i="181" s="1"/>
  <c r="BD1508" i="181"/>
  <c r="V1508" i="181"/>
  <c r="AL1509" i="181"/>
  <c r="AM1509" i="181" s="1"/>
  <c r="AO1509" i="181"/>
  <c r="AQ1509" i="181" s="1"/>
  <c r="AR1509" i="181" s="1"/>
  <c r="BD1509" i="181"/>
  <c r="AL1513" i="181"/>
  <c r="AC1516" i="181"/>
  <c r="AZ1525" i="181"/>
  <c r="V1532" i="181"/>
  <c r="BD1532" i="181"/>
  <c r="AY1533" i="181"/>
  <c r="AG1533" i="181"/>
  <c r="AB1539" i="181"/>
  <c r="AC1539" i="181" s="1"/>
  <c r="V1539" i="181"/>
  <c r="BD1539" i="181"/>
  <c r="AF1539" i="181"/>
  <c r="BA1539" i="181"/>
  <c r="AF1551" i="181"/>
  <c r="BA1551" i="181" s="1"/>
  <c r="BD1551" i="181"/>
  <c r="V1493" i="181"/>
  <c r="BD1493" i="181"/>
  <c r="V1502" i="181"/>
  <c r="AB1506" i="181"/>
  <c r="AC1506" i="181" s="1"/>
  <c r="AY1510" i="181"/>
  <c r="AC1511" i="181"/>
  <c r="AB1515" i="181"/>
  <c r="AC1515" i="181"/>
  <c r="BD1515" i="181"/>
  <c r="V1515" i="181"/>
  <c r="AL1516" i="181"/>
  <c r="AM1516" i="181" s="1"/>
  <c r="AC1520" i="181"/>
  <c r="AG1546" i="181"/>
  <c r="AZ1546" i="181"/>
  <c r="AF1576" i="181"/>
  <c r="V1576" i="181"/>
  <c r="AB1576" i="181"/>
  <c r="AC1576" i="181" s="1"/>
  <c r="BD1576" i="181"/>
  <c r="AF1517" i="181"/>
  <c r="BA1517" i="181" s="1"/>
  <c r="V1517" i="181"/>
  <c r="Z1521" i="181"/>
  <c r="AW1521" i="181" s="1"/>
  <c r="BD1521" i="181"/>
  <c r="AG1532" i="181"/>
  <c r="Z1536" i="181"/>
  <c r="AW1536" i="181"/>
  <c r="AF1538" i="181"/>
  <c r="BA1538" i="181"/>
  <c r="V1542" i="181"/>
  <c r="V1543" i="181"/>
  <c r="AL1544" i="181"/>
  <c r="AM1544" i="181" s="1"/>
  <c r="AJ1548" i="181"/>
  <c r="AL1548" i="181" s="1"/>
  <c r="AF1556" i="181"/>
  <c r="BA1556" i="181" s="1"/>
  <c r="V1556" i="181"/>
  <c r="AZ1564" i="181"/>
  <c r="AZ1570" i="181"/>
  <c r="BD1571" i="181"/>
  <c r="AB1574" i="181"/>
  <c r="AC1574" i="181" s="1"/>
  <c r="V1579" i="181"/>
  <c r="V1585" i="181"/>
  <c r="BD1651" i="181"/>
  <c r="AF1651" i="181"/>
  <c r="BA1651" i="181"/>
  <c r="V1651" i="181"/>
  <c r="AB1651" i="181"/>
  <c r="AC1651" i="181" s="1"/>
  <c r="AJ1521" i="181"/>
  <c r="AL1521" i="181" s="1"/>
  <c r="AM1521" i="181" s="1"/>
  <c r="Z1533" i="181"/>
  <c r="AW1533" i="181"/>
  <c r="V1533" i="181"/>
  <c r="BD1533" i="181"/>
  <c r="AJ1536" i="181"/>
  <c r="AL1536" i="181" s="1"/>
  <c r="AL1540" i="181"/>
  <c r="AM1540" i="181" s="1"/>
  <c r="Z1543" i="181"/>
  <c r="AW1543" i="181" s="1"/>
  <c r="Z1544" i="181"/>
  <c r="AL1554" i="181"/>
  <c r="AM1554" i="181" s="1"/>
  <c r="AY1554" i="181"/>
  <c r="AC1558" i="181"/>
  <c r="V1560" i="181"/>
  <c r="AB1560" i="181"/>
  <c r="AF1561" i="181"/>
  <c r="BA1561" i="181" s="1"/>
  <c r="V1561" i="181"/>
  <c r="AG1566" i="181"/>
  <c r="AZ1569" i="181"/>
  <c r="AF1572" i="181"/>
  <c r="V1572" i="181"/>
  <c r="AB1572" i="181"/>
  <c r="AC1572" i="181"/>
  <c r="BD1579" i="181"/>
  <c r="BA1590" i="181"/>
  <c r="BA1593" i="181"/>
  <c r="AG1593" i="181"/>
  <c r="AY1601" i="181"/>
  <c r="Z1546" i="181"/>
  <c r="AZ1548" i="181"/>
  <c r="AF1552" i="181"/>
  <c r="V1552" i="181"/>
  <c r="BD1552" i="181"/>
  <c r="AV1561" i="181"/>
  <c r="Z1566" i="181"/>
  <c r="AW1566" i="181" s="1"/>
  <c r="V1566" i="181"/>
  <c r="AF1571" i="181"/>
  <c r="AZ1575" i="181"/>
  <c r="AL1583" i="181"/>
  <c r="AM1583" i="181" s="1"/>
  <c r="BD1584" i="181"/>
  <c r="AB1584" i="181"/>
  <c r="AC1584" i="181" s="1"/>
  <c r="AF1584" i="181"/>
  <c r="BA1584" i="181" s="1"/>
  <c r="BD1585" i="181"/>
  <c r="AJ1588" i="181"/>
  <c r="AL1588" i="181" s="1"/>
  <c r="AB1600" i="181"/>
  <c r="AC1600" i="181" s="1"/>
  <c r="BD1600" i="181"/>
  <c r="V1600" i="181"/>
  <c r="AF1600" i="181"/>
  <c r="BA1600" i="181" s="1"/>
  <c r="BA1633" i="181"/>
  <c r="AG1633" i="181"/>
  <c r="AX1645" i="181"/>
  <c r="AB1645" i="181"/>
  <c r="AC1645" i="181" s="1"/>
  <c r="AB1517" i="181"/>
  <c r="AC1517" i="181" s="1"/>
  <c r="AF1525" i="181"/>
  <c r="BA1525" i="181" s="1"/>
  <c r="V1525" i="181"/>
  <c r="AF1534" i="181"/>
  <c r="BA1534" i="181" s="1"/>
  <c r="AF1535" i="181"/>
  <c r="BA1535" i="181" s="1"/>
  <c r="V1546" i="181"/>
  <c r="V1547" i="181"/>
  <c r="Z1559" i="181"/>
  <c r="AB1559" i="181" s="1"/>
  <c r="AW1559" i="181"/>
  <c r="AG1559" i="181"/>
  <c r="Z1565" i="181"/>
  <c r="V1565" i="181"/>
  <c r="V1571" i="181"/>
  <c r="AB1575" i="181"/>
  <c r="AC1575" i="181"/>
  <c r="AF1575" i="181"/>
  <c r="BA1575" i="181"/>
  <c r="AF1580" i="181"/>
  <c r="V1580" i="181"/>
  <c r="AB1580" i="181"/>
  <c r="AC1580" i="181" s="1"/>
  <c r="BD1580" i="181"/>
  <c r="V1584" i="181"/>
  <c r="AB1585" i="181"/>
  <c r="AC1585" i="181" s="1"/>
  <c r="AJ1590" i="181"/>
  <c r="AL1590" i="181" s="1"/>
  <c r="AR1590" i="181" s="1"/>
  <c r="AF1529" i="181"/>
  <c r="BA1529" i="181" s="1"/>
  <c r="V1529" i="181"/>
  <c r="AB1530" i="181"/>
  <c r="AC1530" i="181" s="1"/>
  <c r="AF1530" i="181"/>
  <c r="BA1530" i="181" s="1"/>
  <c r="V1534" i="181"/>
  <c r="AB1535" i="181"/>
  <c r="AC1535" i="181" s="1"/>
  <c r="AC1538" i="181"/>
  <c r="Z1541" i="181"/>
  <c r="AW1541" i="181" s="1"/>
  <c r="V1541" i="181"/>
  <c r="BD1541" i="181"/>
  <c r="BD1548" i="181"/>
  <c r="AF1553" i="181"/>
  <c r="BA1553" i="181" s="1"/>
  <c r="V1553" i="181"/>
  <c r="AB1554" i="181"/>
  <c r="AC1554" i="181" s="1"/>
  <c r="AF1554" i="181"/>
  <c r="V1559" i="181"/>
  <c r="V1564" i="181"/>
  <c r="AB1564" i="181"/>
  <c r="AC1564" i="181" s="1"/>
  <c r="AB1570" i="181"/>
  <c r="AC1570" i="181" s="1"/>
  <c r="AF1570" i="181"/>
  <c r="BA1570" i="181" s="1"/>
  <c r="V1570" i="181"/>
  <c r="V1575" i="181"/>
  <c r="AV1582" i="181"/>
  <c r="AW1583" i="181"/>
  <c r="AB1583" i="181"/>
  <c r="AC1583" i="181" s="1"/>
  <c r="AP1583" i="181"/>
  <c r="AG1608" i="181"/>
  <c r="AH1608" i="181" s="1"/>
  <c r="AY1608" i="181"/>
  <c r="AB1522" i="181"/>
  <c r="AC1522" i="181" s="1"/>
  <c r="V1530" i="181"/>
  <c r="AB1531" i="181"/>
  <c r="V1535" i="181"/>
  <c r="Z1547" i="181"/>
  <c r="AW1547" i="181"/>
  <c r="Z1548" i="181"/>
  <c r="AW1548" i="181" s="1"/>
  <c r="AB1555" i="181"/>
  <c r="AC1555" i="181" s="1"/>
  <c r="AF1555" i="181"/>
  <c r="BD1555" i="181"/>
  <c r="AB1558" i="181"/>
  <c r="AF1558" i="181"/>
  <c r="BA1558" i="181" s="1"/>
  <c r="V1558" i="181"/>
  <c r="Z1569" i="181"/>
  <c r="V1569" i="181"/>
  <c r="AF1577" i="181"/>
  <c r="BA1577" i="181"/>
  <c r="V1577" i="181"/>
  <c r="AC1577" i="181"/>
  <c r="AZ1579" i="181"/>
  <c r="AL1586" i="181"/>
  <c r="AM1586" i="181"/>
  <c r="AP1586" i="181"/>
  <c r="AQ1586" i="181" s="1"/>
  <c r="AJ1605" i="181"/>
  <c r="AL1605" i="181" s="1"/>
  <c r="AR1605" i="181" s="1"/>
  <c r="AM1616" i="181"/>
  <c r="AJ1616" i="181"/>
  <c r="AL1616" i="181" s="1"/>
  <c r="Z1542" i="181"/>
  <c r="AB1542" i="181" s="1"/>
  <c r="AW1542" i="181"/>
  <c r="Z1549" i="181"/>
  <c r="AW1549" i="181" s="1"/>
  <c r="V1549" i="181"/>
  <c r="BD1549" i="181"/>
  <c r="AB1552" i="181"/>
  <c r="AC1552" i="181" s="1"/>
  <c r="AL1555" i="181"/>
  <c r="AM1555" i="181" s="1"/>
  <c r="AP1555" i="181"/>
  <c r="AQ1555" i="181" s="1"/>
  <c r="Z1563" i="181"/>
  <c r="AW1563" i="181" s="1"/>
  <c r="BD1566" i="181"/>
  <c r="V1568" i="181"/>
  <c r="AB1568" i="181"/>
  <c r="AC1568" i="181" s="1"/>
  <c r="AB1579" i="181"/>
  <c r="AC1579" i="181" s="1"/>
  <c r="AF1579" i="181"/>
  <c r="BA1579" i="181" s="1"/>
  <c r="AF1585" i="181"/>
  <c r="BA1585" i="181" s="1"/>
  <c r="AG1588" i="181"/>
  <c r="AB1602" i="181"/>
  <c r="AC1602" i="181" s="1"/>
  <c r="AF1602" i="181"/>
  <c r="V1602" i="181"/>
  <c r="Z1605" i="181"/>
  <c r="AW1605" i="181"/>
  <c r="BD1605" i="181"/>
  <c r="AG1607" i="181"/>
  <c r="AG1612" i="181"/>
  <c r="AY1591" i="181"/>
  <c r="AL1594" i="181"/>
  <c r="AM1594" i="181" s="1"/>
  <c r="BD1602" i="181"/>
  <c r="BA1614" i="181"/>
  <c r="AB1633" i="181"/>
  <c r="AC1633" i="181" s="1"/>
  <c r="BD1633" i="181"/>
  <c r="V1633" i="181"/>
  <c r="V1574" i="181"/>
  <c r="AF1574" i="181"/>
  <c r="V1578" i="181"/>
  <c r="AF1578" i="181"/>
  <c r="BA1578" i="181" s="1"/>
  <c r="AM1582" i="181"/>
  <c r="AP1582" i="181"/>
  <c r="Z1588" i="181"/>
  <c r="AW1588" i="181" s="1"/>
  <c r="AC1592" i="181"/>
  <c r="BD1592" i="181"/>
  <c r="AF1592" i="181"/>
  <c r="BA1592" i="181" s="1"/>
  <c r="AJ1593" i="181"/>
  <c r="AL1593" i="181" s="1"/>
  <c r="AL1597" i="181"/>
  <c r="AR1597" i="181"/>
  <c r="BA1636" i="181"/>
  <c r="AG1636" i="181"/>
  <c r="AH1636" i="181" s="1"/>
  <c r="AY1659" i="181"/>
  <c r="BD1591" i="181"/>
  <c r="AF1591" i="181"/>
  <c r="BA1591" i="181" s="1"/>
  <c r="V1591" i="181"/>
  <c r="V1592" i="181"/>
  <c r="AV1593" i="181"/>
  <c r="AB1593" i="181"/>
  <c r="AC1593" i="181" s="1"/>
  <c r="AF1595" i="181"/>
  <c r="BA1595" i="181" s="1"/>
  <c r="V1595" i="181"/>
  <c r="AL1611" i="181"/>
  <c r="AM1611" i="181" s="1"/>
  <c r="AL1615" i="181"/>
  <c r="AM1615" i="181" s="1"/>
  <c r="AY1617" i="181"/>
  <c r="AY1629" i="181"/>
  <c r="AP1636" i="181"/>
  <c r="AL1636" i="181"/>
  <c r="AM1636" i="181" s="1"/>
  <c r="AY1643" i="181"/>
  <c r="BA1684" i="181"/>
  <c r="AG1684" i="181"/>
  <c r="AB1586" i="181"/>
  <c r="AC1586" i="181"/>
  <c r="V1589" i="181"/>
  <c r="AB1590" i="181"/>
  <c r="AC1590" i="181" s="1"/>
  <c r="AP1594" i="181"/>
  <c r="BA1604" i="181"/>
  <c r="AG1604" i="181"/>
  <c r="AJ1614" i="181"/>
  <c r="AL1614" i="181"/>
  <c r="AM1614" i="181" s="1"/>
  <c r="AQ1614" i="181"/>
  <c r="AL1621" i="181"/>
  <c r="AM1621" i="181" s="1"/>
  <c r="AP1621" i="181"/>
  <c r="AQ1621" i="181"/>
  <c r="AY1631" i="181"/>
  <c r="AY1658" i="181"/>
  <c r="BD1589" i="181"/>
  <c r="AC1596" i="181"/>
  <c r="AB1596" i="181"/>
  <c r="BD1596" i="181"/>
  <c r="AX1634" i="181"/>
  <c r="AB1634" i="181"/>
  <c r="AC1634" i="181" s="1"/>
  <c r="AB1637" i="181"/>
  <c r="AC1637" i="181" s="1"/>
  <c r="V1637" i="181"/>
  <c r="AF1637" i="181"/>
  <c r="AG1641" i="181"/>
  <c r="Z1589" i="181"/>
  <c r="V1596" i="181"/>
  <c r="AB1597" i="181"/>
  <c r="AP1604" i="181"/>
  <c r="AQ1604" i="181" s="1"/>
  <c r="AR1604" i="181" s="1"/>
  <c r="AL1604" i="181"/>
  <c r="AM1604" i="181" s="1"/>
  <c r="AB1606" i="181"/>
  <c r="AC1606" i="181" s="1"/>
  <c r="AX1611" i="181"/>
  <c r="AB1611" i="181"/>
  <c r="AP1628" i="181"/>
  <c r="AQ1628" i="181" s="1"/>
  <c r="AR1628" i="181" s="1"/>
  <c r="AL1628" i="181"/>
  <c r="AM1628" i="181" s="1"/>
  <c r="AL1644" i="181"/>
  <c r="AM1644" i="181" s="1"/>
  <c r="AP1644" i="181"/>
  <c r="AQ1644" i="181"/>
  <c r="V1609" i="181"/>
  <c r="BD1609" i="181"/>
  <c r="AB1615" i="181"/>
  <c r="AC1615" i="181" s="1"/>
  <c r="AG1618" i="181"/>
  <c r="AF1621" i="181"/>
  <c r="AB1624" i="181"/>
  <c r="AC1624" i="181" s="1"/>
  <c r="V1625" i="181"/>
  <c r="AG1625" i="181"/>
  <c r="BD1625" i="181"/>
  <c r="V1630" i="181"/>
  <c r="AF1630" i="181"/>
  <c r="AW1631" i="181"/>
  <c r="AG1632" i="181"/>
  <c r="AH1632" i="181" s="1"/>
  <c r="AQ1636" i="181"/>
  <c r="AB1638" i="181"/>
  <c r="AC1638" i="181" s="1"/>
  <c r="V1641" i="181"/>
  <c r="BA1642" i="181"/>
  <c r="AB1644" i="181"/>
  <c r="AC1644" i="181" s="1"/>
  <c r="AQ1653" i="181"/>
  <c r="AZ1654" i="181"/>
  <c r="AG1654" i="181"/>
  <c r="AZ1657" i="181"/>
  <c r="AZ1661" i="181"/>
  <c r="AG1661" i="181"/>
  <c r="AZ1610" i="181"/>
  <c r="BD1614" i="181"/>
  <c r="AF1619" i="181"/>
  <c r="BA1619" i="181" s="1"/>
  <c r="V1619" i="181"/>
  <c r="AB1620" i="181"/>
  <c r="AC1620" i="181" s="1"/>
  <c r="BD1621" i="181"/>
  <c r="Z1625" i="181"/>
  <c r="AW1625" i="181"/>
  <c r="AC1627" i="181"/>
  <c r="AC1639" i="181"/>
  <c r="AL1642" i="181"/>
  <c r="AM1642" i="181" s="1"/>
  <c r="AP1642" i="181"/>
  <c r="AQ1642" i="181" s="1"/>
  <c r="AC1646" i="181"/>
  <c r="AB1660" i="181"/>
  <c r="AC1660" i="181" s="1"/>
  <c r="V1660" i="181"/>
  <c r="BD1660" i="181"/>
  <c r="AF1666" i="181"/>
  <c r="V1666" i="181"/>
  <c r="BD1666" i="181"/>
  <c r="AB1666" i="181"/>
  <c r="AC1666" i="181" s="1"/>
  <c r="AP1667" i="181"/>
  <c r="AQ1667" i="181" s="1"/>
  <c r="AR1667" i="181" s="1"/>
  <c r="AL1667" i="181"/>
  <c r="AM1667" i="181" s="1"/>
  <c r="AF1598" i="181"/>
  <c r="BA1598" i="181" s="1"/>
  <c r="AC1599" i="181"/>
  <c r="AB1601" i="181"/>
  <c r="AC1601" i="181" s="1"/>
  <c r="AF1601" i="181"/>
  <c r="BA1601" i="181" s="1"/>
  <c r="AF1603" i="181"/>
  <c r="BA1603" i="181" s="1"/>
  <c r="V1603" i="181"/>
  <c r="AB1604" i="181"/>
  <c r="AC1604" i="181"/>
  <c r="V1610" i="181"/>
  <c r="V1612" i="181"/>
  <c r="BD1612" i="181"/>
  <c r="AY1613" i="181"/>
  <c r="Z1614" i="181"/>
  <c r="AW1614" i="181" s="1"/>
  <c r="AB1618" i="181"/>
  <c r="AC1618" i="181" s="1"/>
  <c r="AJ1618" i="181"/>
  <c r="AL1618" i="181" s="1"/>
  <c r="AR1618" i="181" s="1"/>
  <c r="BD1619" i="181"/>
  <c r="V1626" i="181"/>
  <c r="BD1626" i="181"/>
  <c r="AD1627" i="181"/>
  <c r="AL1627" i="181"/>
  <c r="AB1629" i="181"/>
  <c r="AC1629" i="181" s="1"/>
  <c r="AF1629" i="181"/>
  <c r="BA1629" i="181"/>
  <c r="AF1631" i="181"/>
  <c r="BA1631" i="181" s="1"/>
  <c r="V1631" i="181"/>
  <c r="AB1632" i="181"/>
  <c r="AC1632" i="181" s="1"/>
  <c r="AB1635" i="181"/>
  <c r="AC1635" i="181" s="1"/>
  <c r="AY1639" i="181"/>
  <c r="AB1640" i="181"/>
  <c r="AC1640" i="181" s="1"/>
  <c r="AL1652" i="181"/>
  <c r="AR1652" i="181" s="1"/>
  <c r="AB1661" i="181"/>
  <c r="AC1661" i="181" s="1"/>
  <c r="V1661" i="181"/>
  <c r="AL1664" i="181"/>
  <c r="AM1664" i="181" s="1"/>
  <c r="AF1665" i="181"/>
  <c r="V1665" i="181"/>
  <c r="BD1665" i="181"/>
  <c r="AC1665" i="181"/>
  <c r="AB1665" i="181"/>
  <c r="V1598" i="181"/>
  <c r="BD1598" i="181"/>
  <c r="V1601" i="181"/>
  <c r="BD1603" i="181"/>
  <c r="AB1607" i="181"/>
  <c r="AC1607" i="181" s="1"/>
  <c r="AJ1607" i="181"/>
  <c r="AL1607" i="181" s="1"/>
  <c r="BD1610" i="181"/>
  <c r="AB1616" i="181"/>
  <c r="AC1616" i="181" s="1"/>
  <c r="V1617" i="181"/>
  <c r="BD1617" i="181"/>
  <c r="AB1623" i="181"/>
  <c r="AC1623" i="181" s="1"/>
  <c r="AJ1623" i="181"/>
  <c r="AL1623" i="181" s="1"/>
  <c r="V1629" i="181"/>
  <c r="AB1630" i="181"/>
  <c r="AC1630" i="181" s="1"/>
  <c r="BD1631" i="181"/>
  <c r="AL1632" i="181"/>
  <c r="AM1632" i="181" s="1"/>
  <c r="AL1638" i="181"/>
  <c r="AM1638" i="181" s="1"/>
  <c r="AP1638" i="181"/>
  <c r="AQ1638" i="181"/>
  <c r="AW1643" i="181"/>
  <c r="BD1644" i="181"/>
  <c r="AY1655" i="181"/>
  <c r="AL1606" i="181"/>
  <c r="AM1606" i="181"/>
  <c r="BA1606" i="181"/>
  <c r="Z1610" i="181"/>
  <c r="AW1610" i="181"/>
  <c r="AB1613" i="181"/>
  <c r="AG1615" i="181"/>
  <c r="AL1622" i="181"/>
  <c r="BA1622" i="181"/>
  <c r="AY1635" i="181"/>
  <c r="AF1639" i="181"/>
  <c r="V1639" i="181"/>
  <c r="AZ1641" i="181"/>
  <c r="AF1647" i="181"/>
  <c r="BA1647" i="181" s="1"/>
  <c r="AD1649" i="181"/>
  <c r="BD1649" i="181"/>
  <c r="AB1649" i="181"/>
  <c r="AC1649" i="181" s="1"/>
  <c r="BD1653" i="181"/>
  <c r="Z1653" i="181"/>
  <c r="AW1653" i="181" s="1"/>
  <c r="AG1656" i="181"/>
  <c r="AY1656" i="181"/>
  <c r="AL1668" i="181"/>
  <c r="AM1668" i="181"/>
  <c r="AP1668" i="181"/>
  <c r="AQ1668" i="181" s="1"/>
  <c r="AR1668" i="181" s="1"/>
  <c r="AF1599" i="181"/>
  <c r="BA1599" i="181" s="1"/>
  <c r="V1599" i="181"/>
  <c r="BD1599" i="181"/>
  <c r="AZ1611" i="181"/>
  <c r="AB1612" i="181"/>
  <c r="V1613" i="181"/>
  <c r="BD1613" i="181"/>
  <c r="Z1617" i="181"/>
  <c r="AW1617" i="181"/>
  <c r="AB1619" i="181"/>
  <c r="AC1619" i="181" s="1"/>
  <c r="V1620" i="181"/>
  <c r="AF1620" i="181"/>
  <c r="BD1627" i="181"/>
  <c r="AL1634" i="181"/>
  <c r="AM1634" i="181" s="1"/>
  <c r="AP1634" i="181"/>
  <c r="AQ1634" i="181" s="1"/>
  <c r="BD1645" i="181"/>
  <c r="AF1645" i="181"/>
  <c r="BA1645" i="181" s="1"/>
  <c r="V1645" i="181"/>
  <c r="V1647" i="181"/>
  <c r="V1649" i="181"/>
  <c r="V1653" i="181"/>
  <c r="AZ1653" i="181"/>
  <c r="AB1626" i="181"/>
  <c r="AC1626" i="181" s="1"/>
  <c r="AF1635" i="181"/>
  <c r="BA1635" i="181" s="1"/>
  <c r="V1635" i="181"/>
  <c r="V1640" i="181"/>
  <c r="AF1640" i="181"/>
  <c r="BA1640" i="181" s="1"/>
  <c r="AB1641" i="181"/>
  <c r="AC1641" i="181" s="1"/>
  <c r="BD1641" i="181"/>
  <c r="AF1644" i="181"/>
  <c r="AY1647" i="181"/>
  <c r="V1650" i="181"/>
  <c r="AB1650" i="181"/>
  <c r="AC1650" i="181" s="1"/>
  <c r="AD1650" i="181"/>
  <c r="AY1650" i="181" s="1"/>
  <c r="BD1650" i="181"/>
  <c r="AY1662" i="181"/>
  <c r="AP1664" i="181"/>
  <c r="AQ1664" i="181" s="1"/>
  <c r="AB1664" i="181"/>
  <c r="AC1664" i="181" s="1"/>
  <c r="AB1668" i="181"/>
  <c r="AC1668" i="181"/>
  <c r="AF1669" i="181"/>
  <c r="BA1669" i="181" s="1"/>
  <c r="V1669" i="181"/>
  <c r="V1674" i="181"/>
  <c r="AG1676" i="181"/>
  <c r="AH1676" i="181" s="1"/>
  <c r="AV1678" i="181"/>
  <c r="AF1659" i="181"/>
  <c r="BA1659" i="181" s="1"/>
  <c r="AF1662" i="181"/>
  <c r="BA1662" i="181" s="1"/>
  <c r="V1662" i="181"/>
  <c r="BD1662" i="181"/>
  <c r="AP1663" i="181"/>
  <c r="AQ1663" i="181" s="1"/>
  <c r="AL1663" i="181"/>
  <c r="AM1663" i="181" s="1"/>
  <c r="AG1663" i="181"/>
  <c r="AH1663" i="181" s="1"/>
  <c r="AF1673" i="181"/>
  <c r="V1673" i="181"/>
  <c r="BD1673" i="181"/>
  <c r="AL1676" i="181"/>
  <c r="AM1676" i="181" s="1"/>
  <c r="AP1678" i="181"/>
  <c r="AQ1678" i="181" s="1"/>
  <c r="AL1678" i="181"/>
  <c r="AM1678" i="181" s="1"/>
  <c r="AY1691" i="181"/>
  <c r="AG1691" i="181"/>
  <c r="AF1657" i="181"/>
  <c r="BA1657" i="181" s="1"/>
  <c r="AF1658" i="181"/>
  <c r="BA1658" i="181" s="1"/>
  <c r="V1658" i="181"/>
  <c r="BD1658" i="181"/>
  <c r="V1659" i="181"/>
  <c r="AV1663" i="181"/>
  <c r="AB1670" i="181"/>
  <c r="AC1670" i="181"/>
  <c r="AL1671" i="181"/>
  <c r="AF1680" i="181"/>
  <c r="V1680" i="181"/>
  <c r="BD1680" i="181"/>
  <c r="AB1680" i="181"/>
  <c r="AC1680" i="181" s="1"/>
  <c r="AR1682" i="181"/>
  <c r="AL1684" i="181"/>
  <c r="AM1684" i="181" s="1"/>
  <c r="AZ1689" i="181"/>
  <c r="BA1695" i="181"/>
  <c r="AG1695" i="181"/>
  <c r="AY1701" i="181"/>
  <c r="AG1701" i="181"/>
  <c r="AJ1710" i="181"/>
  <c r="AL1710" i="181" s="1"/>
  <c r="Z1655" i="181"/>
  <c r="AW1655" i="181" s="1"/>
  <c r="AB1656" i="181"/>
  <c r="AC1656" i="181" s="1"/>
  <c r="V1656" i="181"/>
  <c r="V1657" i="181"/>
  <c r="AB1669" i="181"/>
  <c r="AC1669" i="181"/>
  <c r="AM1671" i="181"/>
  <c r="AY1677" i="181"/>
  <c r="V1643" i="181"/>
  <c r="AF1643" i="181"/>
  <c r="BA1643" i="181" s="1"/>
  <c r="AB1648" i="181"/>
  <c r="AC1648" i="181" s="1"/>
  <c r="AF1648" i="181"/>
  <c r="BA1648" i="181" s="1"/>
  <c r="V1655" i="181"/>
  <c r="BD1669" i="181"/>
  <c r="AG1671" i="181"/>
  <c r="AH1671" i="181" s="1"/>
  <c r="AQ1671" i="181"/>
  <c r="AB1672" i="181"/>
  <c r="AH1672" i="181" s="1"/>
  <c r="V1672" i="181"/>
  <c r="AB1675" i="181"/>
  <c r="AG1682" i="181"/>
  <c r="AH1682" i="181" s="1"/>
  <c r="AY1682" i="181"/>
  <c r="AL1716" i="181"/>
  <c r="AM1716" i="181" s="1"/>
  <c r="AN1716" i="181"/>
  <c r="AQ1716" i="181" s="1"/>
  <c r="V1648" i="181"/>
  <c r="BD1648" i="181"/>
  <c r="AL1654" i="181"/>
  <c r="AM1654" i="181" s="1"/>
  <c r="AG1660" i="181"/>
  <c r="AB1662" i="181"/>
  <c r="AC1662" i="181" s="1"/>
  <c r="BD1668" i="181"/>
  <c r="AB1673" i="181"/>
  <c r="AC1673" i="181" s="1"/>
  <c r="AM1675" i="181"/>
  <c r="AQ1676" i="181"/>
  <c r="AR1676" i="181" s="1"/>
  <c r="AW1685" i="181"/>
  <c r="AB1685" i="181"/>
  <c r="AC1685" i="181" s="1"/>
  <c r="AF1646" i="181"/>
  <c r="V1646" i="181"/>
  <c r="AB1659" i="181"/>
  <c r="AC1659" i="181" s="1"/>
  <c r="BD1659" i="181"/>
  <c r="AF1664" i="181"/>
  <c r="BD1664" i="181"/>
  <c r="AG1667" i="181"/>
  <c r="AH1667" i="181" s="1"/>
  <c r="AF1668" i="181"/>
  <c r="AF1670" i="181"/>
  <c r="BA1670" i="181" s="1"/>
  <c r="V1670" i="181"/>
  <c r="AB1674" i="181"/>
  <c r="AH1674" i="181" s="1"/>
  <c r="AC1677" i="181"/>
  <c r="AX1682" i="181"/>
  <c r="AY1683" i="181"/>
  <c r="AP1684" i="181"/>
  <c r="AP1690" i="181"/>
  <c r="AQ1690" i="181"/>
  <c r="AL1690" i="181"/>
  <c r="AM1690" i="181" s="1"/>
  <c r="AF1675" i="181"/>
  <c r="BA1675" i="181" s="1"/>
  <c r="AQ1675" i="181"/>
  <c r="AR1675" i="181" s="1"/>
  <c r="BD1684" i="181"/>
  <c r="AY1685" i="181"/>
  <c r="AF1690" i="181"/>
  <c r="BA1690" i="181" s="1"/>
  <c r="AB1692" i="181"/>
  <c r="AY1693" i="181"/>
  <c r="BD1696" i="181"/>
  <c r="V1696" i="181"/>
  <c r="AG1704" i="181"/>
  <c r="AG1705" i="181"/>
  <c r="BA1726" i="181"/>
  <c r="AG1726" i="181"/>
  <c r="AH1726" i="181" s="1"/>
  <c r="AB1679" i="181"/>
  <c r="BD1679" i="181"/>
  <c r="AB1686" i="181"/>
  <c r="AC1686" i="181"/>
  <c r="AB1687" i="181"/>
  <c r="AC1687" i="181" s="1"/>
  <c r="BD1687" i="181"/>
  <c r="V1687" i="181"/>
  <c r="AA1704" i="181"/>
  <c r="AX1704" i="181" s="1"/>
  <c r="V1704" i="181"/>
  <c r="V1705" i="181"/>
  <c r="Z1705" i="181"/>
  <c r="AW1705" i="181" s="1"/>
  <c r="BD1705" i="181"/>
  <c r="AB1708" i="181"/>
  <c r="AC1708" i="181" s="1"/>
  <c r="BA1712" i="181"/>
  <c r="AG1712" i="181"/>
  <c r="AL1718" i="181"/>
  <c r="AM1718" i="181" s="1"/>
  <c r="AO1718" i="181"/>
  <c r="AQ1718" i="181" s="1"/>
  <c r="AR1718" i="181" s="1"/>
  <c r="V1679" i="181"/>
  <c r="AM1682" i="181"/>
  <c r="AG1686" i="181"/>
  <c r="AF1689" i="181"/>
  <c r="V1689" i="181"/>
  <c r="BD1689" i="181"/>
  <c r="AN1697" i="181"/>
  <c r="AQ1697" i="181" s="1"/>
  <c r="AL1697" i="181"/>
  <c r="AM1697" i="181"/>
  <c r="V1711" i="181"/>
  <c r="BD1711" i="181"/>
  <c r="AZ1720" i="181"/>
  <c r="AG1720" i="181"/>
  <c r="AH1720" i="181" s="1"/>
  <c r="AH1721" i="181"/>
  <c r="AB1727" i="181"/>
  <c r="AC1727" i="181" s="1"/>
  <c r="Z1691" i="181"/>
  <c r="AW1691" i="181"/>
  <c r="AB1695" i="181"/>
  <c r="AC1695" i="181" s="1"/>
  <c r="BD1695" i="181"/>
  <c r="AB1696" i="181"/>
  <c r="AC1696" i="181" s="1"/>
  <c r="BD1745" i="181"/>
  <c r="AB1745" i="181"/>
  <c r="AC1745" i="181" s="1"/>
  <c r="V1745" i="181"/>
  <c r="AF1745" i="181"/>
  <c r="AC1675" i="181"/>
  <c r="AF1681" i="181"/>
  <c r="V1681" i="181"/>
  <c r="AC1681" i="181"/>
  <c r="AB1684" i="181"/>
  <c r="AC1684" i="181" s="1"/>
  <c r="AB1690" i="181"/>
  <c r="AC1690" i="181" s="1"/>
  <c r="V1691" i="181"/>
  <c r="AJ1691" i="181" s="1"/>
  <c r="V1695" i="181"/>
  <c r="AL1700" i="181"/>
  <c r="AM1700" i="181" s="1"/>
  <c r="AO1700" i="181"/>
  <c r="AQ1700" i="181" s="1"/>
  <c r="AR1700" i="181" s="1"/>
  <c r="AG1702" i="181"/>
  <c r="AG1706" i="181"/>
  <c r="AH1706" i="181" s="1"/>
  <c r="AZ1706" i="181"/>
  <c r="Z1711" i="181"/>
  <c r="AW1711" i="181" s="1"/>
  <c r="AK1712" i="181"/>
  <c r="AL1712" i="181" s="1"/>
  <c r="AM1712" i="181" s="1"/>
  <c r="AR1712" i="181"/>
  <c r="AF1677" i="181"/>
  <c r="BA1677" i="181" s="1"/>
  <c r="V1677" i="181"/>
  <c r="BD1677" i="181"/>
  <c r="AB1683" i="181"/>
  <c r="AC1683" i="181" s="1"/>
  <c r="AF1683" i="181"/>
  <c r="BA1683" i="181"/>
  <c r="BD1683" i="181"/>
  <c r="AG1687" i="181"/>
  <c r="AH1687" i="181" s="1"/>
  <c r="AB1688" i="181"/>
  <c r="AC1688" i="181" s="1"/>
  <c r="AF1688" i="181"/>
  <c r="V1688" i="181"/>
  <c r="AB1698" i="181"/>
  <c r="AC1698" i="181" s="1"/>
  <c r="BD1698" i="181"/>
  <c r="AD1698" i="181"/>
  <c r="AG1707" i="181"/>
  <c r="AZ1707" i="181"/>
  <c r="AG1731" i="181"/>
  <c r="AZ1731" i="181"/>
  <c r="AW1739" i="181"/>
  <c r="AB1739" i="181"/>
  <c r="AC1739" i="181" s="1"/>
  <c r="AF1652" i="181"/>
  <c r="V1683" i="181"/>
  <c r="AQ1684" i="181"/>
  <c r="AL1686" i="181"/>
  <c r="AR1686" i="181" s="1"/>
  <c r="AB1689" i="181"/>
  <c r="AC1689" i="181" s="1"/>
  <c r="V1698" i="181"/>
  <c r="AY1713" i="181"/>
  <c r="AG1713" i="181"/>
  <c r="AF1693" i="181"/>
  <c r="BA1693" i="181" s="1"/>
  <c r="V1693" i="181"/>
  <c r="AB1694" i="181"/>
  <c r="AC1694" i="181" s="1"/>
  <c r="AE1700" i="181"/>
  <c r="AG1700" i="181" s="1"/>
  <c r="AH1700" i="181" s="1"/>
  <c r="BD1700" i="181"/>
  <c r="AB1702" i="181"/>
  <c r="AC1702" i="181" s="1"/>
  <c r="BD1712" i="181"/>
  <c r="AE1718" i="181"/>
  <c r="AC1720" i="181"/>
  <c r="V1722" i="181"/>
  <c r="AY1736" i="181"/>
  <c r="AG1736" i="181"/>
  <c r="V1701" i="181"/>
  <c r="AB1710" i="181"/>
  <c r="AH1710" i="181" s="1"/>
  <c r="AB1713" i="181"/>
  <c r="V1713" i="181"/>
  <c r="BD1713" i="181"/>
  <c r="AA1725" i="181"/>
  <c r="AX1725" i="181"/>
  <c r="AB1726" i="181"/>
  <c r="AC1726" i="181" s="1"/>
  <c r="BD1726" i="181"/>
  <c r="AH1730" i="181"/>
  <c r="AC1697" i="181"/>
  <c r="BD1702" i="181"/>
  <c r="V1706" i="181"/>
  <c r="V1707" i="181"/>
  <c r="AB1716" i="181"/>
  <c r="AC1716" i="181" s="1"/>
  <c r="AN1719" i="181"/>
  <c r="AQ1719" i="181" s="1"/>
  <c r="AR1719" i="181" s="1"/>
  <c r="AM1719" i="181"/>
  <c r="AO1720" i="181"/>
  <c r="AQ1720" i="181" s="1"/>
  <c r="AL1720" i="181"/>
  <c r="AM1720" i="181" s="1"/>
  <c r="AL1726" i="181"/>
  <c r="AM1726" i="181" s="1"/>
  <c r="AP1726" i="181"/>
  <c r="AQ1726" i="181" s="1"/>
  <c r="AR1726" i="181" s="1"/>
  <c r="BD1729" i="181"/>
  <c r="AD1729" i="181"/>
  <c r="AB1729" i="181"/>
  <c r="AC1729" i="181" s="1"/>
  <c r="AF1744" i="181"/>
  <c r="BA1744" i="181" s="1"/>
  <c r="V1744" i="181"/>
  <c r="BD1744" i="181"/>
  <c r="AB1744" i="181"/>
  <c r="AC1744" i="181"/>
  <c r="AB1693" i="181"/>
  <c r="AC1693" i="181" s="1"/>
  <c r="V1694" i="181"/>
  <c r="AF1694" i="181"/>
  <c r="BA1694" i="181" s="1"/>
  <c r="AD1697" i="181"/>
  <c r="AM1699" i="181"/>
  <c r="Z1701" i="181"/>
  <c r="AW1701" i="181" s="1"/>
  <c r="V1702" i="181"/>
  <c r="AA1712" i="181"/>
  <c r="AX1712" i="181" s="1"/>
  <c r="AF1714" i="181"/>
  <c r="BA1714" i="181" s="1"/>
  <c r="AD1717" i="181"/>
  <c r="AY1717" i="181" s="1"/>
  <c r="V1729" i="181"/>
  <c r="AY1737" i="181"/>
  <c r="AG1737" i="181"/>
  <c r="AF1685" i="181"/>
  <c r="BA1685" i="181" s="1"/>
  <c r="V1685" i="181"/>
  <c r="AL1692" i="181"/>
  <c r="AM1692" i="181" s="1"/>
  <c r="AB1699" i="181"/>
  <c r="AC1699" i="181" s="1"/>
  <c r="V1703" i="181"/>
  <c r="AB1703" i="181"/>
  <c r="AC1703" i="181" s="1"/>
  <c r="AG1703" i="181"/>
  <c r="BD1703" i="181"/>
  <c r="Z1707" i="181"/>
  <c r="AW1707" i="181" s="1"/>
  <c r="V1708" i="181"/>
  <c r="AB1709" i="181"/>
  <c r="AC1709" i="181" s="1"/>
  <c r="V1709" i="181"/>
  <c r="AG1709" i="181"/>
  <c r="BD1710" i="181"/>
  <c r="V1714" i="181"/>
  <c r="AF1715" i="181"/>
  <c r="BA1715" i="181" s="1"/>
  <c r="V1715" i="181"/>
  <c r="AB1715" i="181"/>
  <c r="AC1715" i="181" s="1"/>
  <c r="BD1716" i="181"/>
  <c r="AG1725" i="181"/>
  <c r="AZ1725" i="181"/>
  <c r="AP1733" i="181"/>
  <c r="AQ1733" i="181" s="1"/>
  <c r="AL1733" i="181"/>
  <c r="AM1733" i="181" s="1"/>
  <c r="BA1763" i="181"/>
  <c r="AG1763" i="181"/>
  <c r="AH1763" i="181" s="1"/>
  <c r="AG1699" i="181"/>
  <c r="AB1706" i="181"/>
  <c r="AC1706" i="181"/>
  <c r="AC1713" i="181"/>
  <c r="AF1724" i="181"/>
  <c r="BA1724" i="181" s="1"/>
  <c r="V1724" i="181"/>
  <c r="AB1724" i="181"/>
  <c r="AC1724" i="181" s="1"/>
  <c r="BD1724" i="181"/>
  <c r="AD1727" i="181"/>
  <c r="AY1727" i="181" s="1"/>
  <c r="BD1727" i="181"/>
  <c r="V1727" i="181"/>
  <c r="AL1728" i="181"/>
  <c r="AM1728" i="181" s="1"/>
  <c r="AB1717" i="181"/>
  <c r="AC1717" i="181" s="1"/>
  <c r="V1717" i="181"/>
  <c r="AC1722" i="181"/>
  <c r="BD1722" i="181"/>
  <c r="AF1722" i="181"/>
  <c r="BA1722" i="181"/>
  <c r="BD1725" i="181"/>
  <c r="V1725" i="181"/>
  <c r="AB1728" i="181"/>
  <c r="AV1728" i="181"/>
  <c r="BD1738" i="181"/>
  <c r="V1738" i="181"/>
  <c r="Z1738" i="181"/>
  <c r="AW1738" i="181"/>
  <c r="BD1753" i="181"/>
  <c r="AB1753" i="181"/>
  <c r="AC1753" i="181" s="1"/>
  <c r="AF1753" i="181"/>
  <c r="BA1753" i="181"/>
  <c r="V1753" i="181"/>
  <c r="AG1755" i="181"/>
  <c r="AH1755" i="181"/>
  <c r="AZ1755" i="181"/>
  <c r="AB1758" i="181"/>
  <c r="AC1758" i="181" s="1"/>
  <c r="V1758" i="181"/>
  <c r="BD1758" i="181"/>
  <c r="AD1758" i="181"/>
  <c r="AW1760" i="181"/>
  <c r="AB1760" i="181"/>
  <c r="AC1760" i="181" s="1"/>
  <c r="AB1723" i="181"/>
  <c r="AC1723" i="181" s="1"/>
  <c r="AJ1730" i="181"/>
  <c r="AL1730" i="181" s="1"/>
  <c r="AF1732" i="181"/>
  <c r="V1732" i="181"/>
  <c r="BD1732" i="181"/>
  <c r="AG1746" i="181"/>
  <c r="BA1746" i="181"/>
  <c r="AB1719" i="181"/>
  <c r="AC1719" i="181"/>
  <c r="V1721" i="181"/>
  <c r="V1740" i="181"/>
  <c r="Z1740" i="181"/>
  <c r="AW1740" i="181"/>
  <c r="AG1754" i="181"/>
  <c r="Z1737" i="181"/>
  <c r="AW1737" i="181" s="1"/>
  <c r="BD1740" i="181"/>
  <c r="AY1753" i="181"/>
  <c r="V1735" i="181"/>
  <c r="AJ1737" i="181"/>
  <c r="AL1737" i="181" s="1"/>
  <c r="AM1737" i="181" s="1"/>
  <c r="AL1743" i="181"/>
  <c r="AR1743" i="181"/>
  <c r="AJ1746" i="181"/>
  <c r="AL1746" i="181" s="1"/>
  <c r="Z1754" i="181"/>
  <c r="AW1754" i="181"/>
  <c r="BD1754" i="181"/>
  <c r="V1754" i="181"/>
  <c r="BD1721" i="181"/>
  <c r="V1723" i="181"/>
  <c r="AF1723" i="181"/>
  <c r="Z1731" i="181"/>
  <c r="AW1731" i="181" s="1"/>
  <c r="BD1731" i="181"/>
  <c r="AB1732" i="181"/>
  <c r="AC1732" i="181" s="1"/>
  <c r="AG1738" i="181"/>
  <c r="AY1741" i="181"/>
  <c r="AQ1754" i="181"/>
  <c r="AN1728" i="181"/>
  <c r="AQ1728" i="181" s="1"/>
  <c r="AJ1731" i="181"/>
  <c r="AL1731" i="181" s="1"/>
  <c r="AM1731" i="181" s="1"/>
  <c r="AC1733" i="181"/>
  <c r="AF1733" i="181"/>
  <c r="Z1735" i="181"/>
  <c r="AW1735" i="181" s="1"/>
  <c r="AB1736" i="181"/>
  <c r="AC1736" i="181" s="1"/>
  <c r="BD1737" i="181"/>
  <c r="AL1747" i="181"/>
  <c r="AM1747" i="181" s="1"/>
  <c r="AP1747" i="181"/>
  <c r="AQ1747" i="181" s="1"/>
  <c r="BA1747" i="181"/>
  <c r="V1756" i="181"/>
  <c r="V1757" i="181"/>
  <c r="AL1763" i="181"/>
  <c r="AM1763" i="181"/>
  <c r="V1768" i="181"/>
  <c r="BD1768" i="181"/>
  <c r="AC1730" i="181"/>
  <c r="AB1734" i="181"/>
  <c r="AC1734" i="181"/>
  <c r="AF1734" i="181"/>
  <c r="BA1734" i="181" s="1"/>
  <c r="AD1749" i="181"/>
  <c r="AM1749" i="181"/>
  <c r="AA1752" i="181"/>
  <c r="AX1752" i="181" s="1"/>
  <c r="V1734" i="181"/>
  <c r="Z1741" i="181"/>
  <c r="AW1741" i="181" s="1"/>
  <c r="AF1742" i="181"/>
  <c r="BA1742" i="181"/>
  <c r="AF1748" i="181"/>
  <c r="BA1748" i="181" s="1"/>
  <c r="V1748" i="181"/>
  <c r="AB1748" i="181"/>
  <c r="AC1748" i="181" s="1"/>
  <c r="BA1750" i="181"/>
  <c r="AB1751" i="181"/>
  <c r="AC1751" i="181"/>
  <c r="Z1756" i="181"/>
  <c r="AW1756" i="181" s="1"/>
  <c r="AB1759" i="181"/>
  <c r="AC1759" i="181" s="1"/>
  <c r="AP1762" i="181"/>
  <c r="AQ1762" i="181" s="1"/>
  <c r="AY1764" i="181"/>
  <c r="V1741" i="181"/>
  <c r="AB1742" i="181"/>
  <c r="AC1742" i="181" s="1"/>
  <c r="V1742" i="181"/>
  <c r="BD1749" i="181"/>
  <c r="AK1752" i="181"/>
  <c r="AL1752" i="181"/>
  <c r="AH1761" i="181"/>
  <c r="AV1761" i="181"/>
  <c r="AY1798" i="181"/>
  <c r="V1739" i="181"/>
  <c r="AB1743" i="181"/>
  <c r="AC1743" i="181" s="1"/>
  <c r="AF1743" i="181"/>
  <c r="BD1743" i="181"/>
  <c r="AB1757" i="181"/>
  <c r="AC1757" i="181" s="1"/>
  <c r="AB1768" i="181"/>
  <c r="AC1768" i="181"/>
  <c r="AY1769" i="181"/>
  <c r="BD1773" i="181"/>
  <c r="V1773" i="181"/>
  <c r="AD1773" i="181"/>
  <c r="AG1773" i="181" s="1"/>
  <c r="AB1773" i="181"/>
  <c r="AB1750" i="181"/>
  <c r="AH1750" i="181" s="1"/>
  <c r="AF1751" i="181"/>
  <c r="BA1751" i="181" s="1"/>
  <c r="AD1757" i="181"/>
  <c r="AG1757" i="181" s="1"/>
  <c r="BD1757" i="181"/>
  <c r="AL1762" i="181"/>
  <c r="AM1762" i="181" s="1"/>
  <c r="AY1765" i="181"/>
  <c r="AG1765" i="181"/>
  <c r="Z1746" i="181"/>
  <c r="AW1746" i="181" s="1"/>
  <c r="V1750" i="181"/>
  <c r="AL1751" i="181"/>
  <c r="AM1751" i="181" s="1"/>
  <c r="BD1752" i="181"/>
  <c r="BD1756" i="181"/>
  <c r="AD1759" i="181"/>
  <c r="BD1759" i="181"/>
  <c r="V1759" i="181"/>
  <c r="AP1763" i="181"/>
  <c r="AQ1763" i="181"/>
  <c r="AR1763" i="181" s="1"/>
  <c r="AE1768" i="181"/>
  <c r="AZ1768" i="181" s="1"/>
  <c r="V1776" i="181"/>
  <c r="BD1776" i="181"/>
  <c r="Z1776" i="181"/>
  <c r="AW1776" i="181" s="1"/>
  <c r="AY1781" i="181"/>
  <c r="AB1774" i="181"/>
  <c r="AC1774" i="181" s="1"/>
  <c r="AE1774" i="181"/>
  <c r="AG1774" i="181" s="1"/>
  <c r="AH1774" i="181" s="1"/>
  <c r="BD1774" i="181"/>
  <c r="AL1783" i="181"/>
  <c r="AM1783" i="181" s="1"/>
  <c r="AP1783" i="181"/>
  <c r="AG1786" i="181"/>
  <c r="AH1786" i="181" s="1"/>
  <c r="V1760" i="181"/>
  <c r="AD1760" i="181"/>
  <c r="AY1760" i="181" s="1"/>
  <c r="AB1770" i="181"/>
  <c r="AC1770" i="181" s="1"/>
  <c r="AD1770" i="181"/>
  <c r="BD1770" i="181"/>
  <c r="V1770" i="181"/>
  <c r="V1774" i="181"/>
  <c r="AL1778" i="181"/>
  <c r="AM1778" i="181" s="1"/>
  <c r="AV1780" i="181"/>
  <c r="AB1780" i="181"/>
  <c r="AC1780" i="181" s="1"/>
  <c r="AL1755" i="181"/>
  <c r="AM1755" i="181" s="1"/>
  <c r="AQ1761" i="181"/>
  <c r="AR1761" i="181" s="1"/>
  <c r="AB1762" i="181"/>
  <c r="AC1762" i="181" s="1"/>
  <c r="AG1767" i="181"/>
  <c r="AQ1783" i="181"/>
  <c r="AB1786" i="181"/>
  <c r="AC1786" i="181" s="1"/>
  <c r="BD1786" i="181"/>
  <c r="V1786" i="181"/>
  <c r="V1804" i="181"/>
  <c r="Z1804" i="181"/>
  <c r="AW1804" i="181" s="1"/>
  <c r="BD1804" i="181"/>
  <c r="Z1775" i="181"/>
  <c r="BD1775" i="181"/>
  <c r="V1775" i="181"/>
  <c r="V1788" i="181"/>
  <c r="AD1788" i="181"/>
  <c r="AB1788" i="181"/>
  <c r="AC1788" i="181" s="1"/>
  <c r="BD1788" i="181"/>
  <c r="AY1790" i="181"/>
  <c r="BD1769" i="181"/>
  <c r="V1769" i="181"/>
  <c r="AB1769" i="181"/>
  <c r="AF1772" i="181"/>
  <c r="V1772" i="181"/>
  <c r="AB1772" i="181"/>
  <c r="AC1772" i="181" s="1"/>
  <c r="BD1772" i="181"/>
  <c r="AB1777" i="181"/>
  <c r="AC1777" i="181"/>
  <c r="AQ1778" i="181"/>
  <c r="AH1779" i="181"/>
  <c r="AG1783" i="181"/>
  <c r="BA1807" i="181"/>
  <c r="AG1807" i="181"/>
  <c r="AZ1783" i="181"/>
  <c r="AB1784" i="181"/>
  <c r="AC1784" i="181"/>
  <c r="AH1791" i="181"/>
  <c r="AB1796" i="181"/>
  <c r="AC1796" i="181" s="1"/>
  <c r="AF1796" i="181"/>
  <c r="BA1796" i="181" s="1"/>
  <c r="V1796" i="181"/>
  <c r="BD1796" i="181"/>
  <c r="AZ1811" i="181"/>
  <c r="AB1766" i="181"/>
  <c r="AH1766" i="181" s="1"/>
  <c r="AB1771" i="181"/>
  <c r="AH1771" i="181"/>
  <c r="BD1783" i="181"/>
  <c r="AB1785" i="181"/>
  <c r="AH1785" i="181" s="1"/>
  <c r="AB1787" i="181"/>
  <c r="AC1787" i="181" s="1"/>
  <c r="AC1789" i="181"/>
  <c r="BD1789" i="181"/>
  <c r="AV1791" i="181"/>
  <c r="AB1793" i="181"/>
  <c r="AC1793" i="181" s="1"/>
  <c r="AF1762" i="181"/>
  <c r="AF1764" i="181"/>
  <c r="BA1764" i="181" s="1"/>
  <c r="V1764" i="181"/>
  <c r="AB1765" i="181"/>
  <c r="AC1765" i="181" s="1"/>
  <c r="V1766" i="181"/>
  <c r="AB1767" i="181"/>
  <c r="AC1767" i="181" s="1"/>
  <c r="AC1771" i="181"/>
  <c r="AY1777" i="181"/>
  <c r="V1781" i="181"/>
  <c r="BD1781" i="181"/>
  <c r="AL1801" i="181"/>
  <c r="AM1801" i="181" s="1"/>
  <c r="AN1801" i="181"/>
  <c r="AQ1801" i="181" s="1"/>
  <c r="AR1801" i="181" s="1"/>
  <c r="AL1809" i="181"/>
  <c r="AM1809" i="181" s="1"/>
  <c r="AN1809" i="181"/>
  <c r="AQ1809" i="181" s="1"/>
  <c r="V1810" i="181"/>
  <c r="AB1810" i="181"/>
  <c r="AC1810" i="181" s="1"/>
  <c r="AE1810" i="181"/>
  <c r="AL1779" i="181"/>
  <c r="AM1779" i="181" s="1"/>
  <c r="BA1779" i="181"/>
  <c r="AZ1782" i="181"/>
  <c r="AF1784" i="181"/>
  <c r="BA1784" i="181" s="1"/>
  <c r="V1784" i="181"/>
  <c r="BD1784" i="181"/>
  <c r="AY1792" i="181"/>
  <c r="AG1792" i="181"/>
  <c r="AF1794" i="181"/>
  <c r="BA1794" i="181" s="1"/>
  <c r="V1794" i="181"/>
  <c r="AB1794" i="181"/>
  <c r="AC1794" i="181" s="1"/>
  <c r="BD1794" i="181"/>
  <c r="AY1806" i="181"/>
  <c r="AZ1771" i="181"/>
  <c r="V1777" i="181"/>
  <c r="AF1777" i="181"/>
  <c r="BA1777" i="181" s="1"/>
  <c r="AP1779" i="181"/>
  <c r="AQ1779" i="181" s="1"/>
  <c r="AR1779" i="181" s="1"/>
  <c r="AB1782" i="181"/>
  <c r="AC1782" i="181"/>
  <c r="AB1783" i="181"/>
  <c r="AC1783" i="181"/>
  <c r="AY1785" i="181"/>
  <c r="AZ1787" i="181"/>
  <c r="V1789" i="181"/>
  <c r="AG1795" i="181"/>
  <c r="AH1795" i="181" s="1"/>
  <c r="AB1807" i="181"/>
  <c r="AC1807" i="181"/>
  <c r="V1771" i="181"/>
  <c r="AB1781" i="181"/>
  <c r="AC1781" i="181" s="1"/>
  <c r="V1782" i="181"/>
  <c r="BD1782" i="181"/>
  <c r="V1787" i="181"/>
  <c r="Z1795" i="181"/>
  <c r="AW1795" i="181" s="1"/>
  <c r="BD1795" i="181"/>
  <c r="AG1796" i="181"/>
  <c r="AG1803" i="181"/>
  <c r="AB1764" i="181"/>
  <c r="AC1764" i="181"/>
  <c r="V1767" i="181"/>
  <c r="BD1767" i="181"/>
  <c r="AB1778" i="181"/>
  <c r="AC1778" i="181" s="1"/>
  <c r="AF1778" i="181"/>
  <c r="AF1780" i="181"/>
  <c r="BA1780" i="181" s="1"/>
  <c r="V1780" i="181"/>
  <c r="AP1780" i="181" s="1"/>
  <c r="V1785" i="181"/>
  <c r="BD1785" i="181"/>
  <c r="AL1793" i="181"/>
  <c r="AR1793" i="181" s="1"/>
  <c r="V1795" i="181"/>
  <c r="BA1799" i="181"/>
  <c r="AG1799" i="181"/>
  <c r="AP1803" i="181"/>
  <c r="AQ1803" i="181" s="1"/>
  <c r="AR1803" i="181" s="1"/>
  <c r="AL1803" i="181"/>
  <c r="AM1803" i="181" s="1"/>
  <c r="AY1812" i="181"/>
  <c r="AF1802" i="181"/>
  <c r="BA1802" i="181" s="1"/>
  <c r="V1802" i="181"/>
  <c r="AB1802" i="181"/>
  <c r="AC1802" i="181" s="1"/>
  <c r="BD1803" i="181"/>
  <c r="AB1805" i="181"/>
  <c r="AC1805" i="181" s="1"/>
  <c r="AY1805" i="181"/>
  <c r="AJ1813" i="181"/>
  <c r="AL1813" i="181" s="1"/>
  <c r="AF1790" i="181"/>
  <c r="BA1790" i="181" s="1"/>
  <c r="V1790" i="181"/>
  <c r="AB1790" i="181"/>
  <c r="AC1790" i="181" s="1"/>
  <c r="BD1791" i="181"/>
  <c r="V1797" i="181"/>
  <c r="AF1798" i="181"/>
  <c r="BA1798" i="181"/>
  <c r="V1798" i="181"/>
  <c r="AB1798" i="181"/>
  <c r="AC1798" i="181" s="1"/>
  <c r="BD1799" i="181"/>
  <c r="AB1801" i="181"/>
  <c r="AC1801" i="181" s="1"/>
  <c r="V1805" i="181"/>
  <c r="AF1806" i="181"/>
  <c r="BA1806" i="181" s="1"/>
  <c r="V1806" i="181"/>
  <c r="AB1806" i="181"/>
  <c r="AC1806" i="181" s="1"/>
  <c r="V1811" i="181"/>
  <c r="AB1812" i="181"/>
  <c r="AC1812" i="181" s="1"/>
  <c r="AF1812" i="181"/>
  <c r="BA1812" i="181" s="1"/>
  <c r="V1812" i="181"/>
  <c r="AB1803" i="181"/>
  <c r="BD1807" i="181"/>
  <c r="AB1809" i="181"/>
  <c r="V1791" i="181"/>
  <c r="AB1792" i="181"/>
  <c r="AC1792" i="181" s="1"/>
  <c r="V1792" i="181"/>
  <c r="BD1793" i="181"/>
  <c r="V1799" i="181"/>
  <c r="AB1800" i="181"/>
  <c r="AF1800" i="181"/>
  <c r="BA1800" i="181"/>
  <c r="V1800" i="181"/>
  <c r="BD1801" i="181"/>
  <c r="BD1802" i="181"/>
  <c r="V1807" i="181"/>
  <c r="AJ1814" i="181"/>
  <c r="AL1814" i="181" s="1"/>
  <c r="AR1814" i="181" s="1"/>
  <c r="AB1808" i="181"/>
  <c r="AC1808" i="181" s="1"/>
  <c r="AF1808" i="181"/>
  <c r="BA1808" i="181" s="1"/>
  <c r="V1808" i="181"/>
  <c r="BD1809" i="181"/>
  <c r="AB1811" i="181"/>
  <c r="AC1811" i="181"/>
  <c r="Z1813" i="181"/>
  <c r="AW1813" i="181"/>
  <c r="AB1814" i="181"/>
  <c r="AC1814" i="181" s="1"/>
  <c r="V1815" i="181"/>
  <c r="AY1815" i="181"/>
  <c r="AY1814" i="181"/>
  <c r="Z1815" i="181"/>
  <c r="AM814" i="181"/>
  <c r="AR814" i="181"/>
  <c r="AM1358" i="181"/>
  <c r="AR1358" i="181"/>
  <c r="AM316" i="181"/>
  <c r="AR316" i="181"/>
  <c r="AG830" i="181"/>
  <c r="AG357" i="181"/>
  <c r="AH357" i="181" s="1"/>
  <c r="AH242" i="181"/>
  <c r="AM204" i="181"/>
  <c r="AH724" i="181"/>
  <c r="AB220" i="181"/>
  <c r="AC220" i="181" s="1"/>
  <c r="AG1662" i="181"/>
  <c r="AH1662" i="181" s="1"/>
  <c r="AB1625" i="181"/>
  <c r="AH1638" i="181"/>
  <c r="AB1533" i="181"/>
  <c r="AC1533" i="181" s="1"/>
  <c r="AB1462" i="181"/>
  <c r="AC1462" i="181" s="1"/>
  <c r="AB1207" i="181"/>
  <c r="AH1207" i="181" s="1"/>
  <c r="AM1217" i="181"/>
  <c r="AG1116" i="181"/>
  <c r="AH1116" i="181" s="1"/>
  <c r="AR1101" i="181"/>
  <c r="AC868" i="181"/>
  <c r="AB862" i="181"/>
  <c r="AC862" i="181" s="1"/>
  <c r="AH839" i="181"/>
  <c r="AB800" i="181"/>
  <c r="AC800" i="181" s="1"/>
  <c r="AR523" i="181"/>
  <c r="AB479" i="181"/>
  <c r="AH479" i="181" s="1"/>
  <c r="AM430" i="181"/>
  <c r="AR373" i="181"/>
  <c r="AB161" i="181"/>
  <c r="AC161" i="181" s="1"/>
  <c r="AR388" i="181"/>
  <c r="AC281" i="181"/>
  <c r="AB259" i="181"/>
  <c r="AC259" i="181" s="1"/>
  <c r="AH46" i="181"/>
  <c r="AC34" i="181"/>
  <c r="AR1699" i="181"/>
  <c r="AR1135" i="181"/>
  <c r="AB1345" i="181"/>
  <c r="AC1345" i="181" s="1"/>
  <c r="AH1811" i="181"/>
  <c r="AB1566" i="181"/>
  <c r="AC1566" i="181" s="1"/>
  <c r="AC1496" i="181"/>
  <c r="AB1447" i="181"/>
  <c r="AH1404" i="181"/>
  <c r="AC1334" i="181"/>
  <c r="AB1302" i="181"/>
  <c r="AC1302" i="181"/>
  <c r="AB1217" i="181"/>
  <c r="AC1217" i="181" s="1"/>
  <c r="AC1186" i="181"/>
  <c r="AR1148" i="181"/>
  <c r="AB1029" i="181"/>
  <c r="AC1029" i="181" s="1"/>
  <c r="AM789" i="181"/>
  <c r="AG674" i="181"/>
  <c r="AH674" i="181" s="1"/>
  <c r="AM418" i="181"/>
  <c r="AB472" i="181"/>
  <c r="AC472" i="181" s="1"/>
  <c r="AG493" i="181"/>
  <c r="AB461" i="181"/>
  <c r="AC461" i="181" s="1"/>
  <c r="AG495" i="181"/>
  <c r="AH495" i="181" s="1"/>
  <c r="AB287" i="181"/>
  <c r="AH287" i="181" s="1"/>
  <c r="AH284" i="181"/>
  <c r="AC279" i="181"/>
  <c r="AR213" i="181"/>
  <c r="AC209" i="181"/>
  <c r="AM98" i="181"/>
  <c r="AR44" i="181"/>
  <c r="AR1010" i="181"/>
  <c r="AR127" i="181"/>
  <c r="AR131" i="181"/>
  <c r="AB529" i="181"/>
  <c r="AC529" i="181" s="1"/>
  <c r="AH561" i="181"/>
  <c r="AB1712" i="181"/>
  <c r="AC1712" i="181" s="1"/>
  <c r="AG1651" i="181"/>
  <c r="AH1651" i="181" s="1"/>
  <c r="AM1622" i="181"/>
  <c r="AC1381" i="181"/>
  <c r="AB1329" i="181"/>
  <c r="AH1329" i="181"/>
  <c r="AB1314" i="181"/>
  <c r="AH1314" i="181" s="1"/>
  <c r="AC1232" i="181"/>
  <c r="AM1143" i="181"/>
  <c r="AB1015" i="181"/>
  <c r="AG913" i="181"/>
  <c r="AH913" i="181" s="1"/>
  <c r="AH696" i="181"/>
  <c r="AH725" i="181"/>
  <c r="AB433" i="181"/>
  <c r="AM393" i="181"/>
  <c r="AH186" i="181"/>
  <c r="AH1678" i="181"/>
  <c r="AH685" i="181"/>
  <c r="AR1181" i="181"/>
  <c r="AB1031" i="181"/>
  <c r="AC1031" i="181" s="1"/>
  <c r="AB1776" i="181"/>
  <c r="AC1597" i="181"/>
  <c r="AM1255" i="181"/>
  <c r="AM1165" i="181"/>
  <c r="AB801" i="181"/>
  <c r="AC801" i="181" s="1"/>
  <c r="AB794" i="181"/>
  <c r="AH794" i="181" s="1"/>
  <c r="AC794" i="181"/>
  <c r="AG658" i="181"/>
  <c r="AH658" i="181" s="1"/>
  <c r="AM537" i="181"/>
  <c r="AM552" i="181"/>
  <c r="AC509" i="181"/>
  <c r="AB471" i="181"/>
  <c r="AH471" i="181"/>
  <c r="AB459" i="181"/>
  <c r="AH459" i="181" s="1"/>
  <c r="AM431" i="181"/>
  <c r="AH335" i="181"/>
  <c r="AM207" i="181"/>
  <c r="AM189" i="181"/>
  <c r="AH1789" i="181"/>
  <c r="AB1746" i="181"/>
  <c r="AC1746" i="181"/>
  <c r="AB1413" i="181"/>
  <c r="AC1413" i="181" s="1"/>
  <c r="AB1397" i="181"/>
  <c r="AC1397" i="181" s="1"/>
  <c r="AC1336" i="181"/>
  <c r="AH1320" i="181"/>
  <c r="AB1222" i="181"/>
  <c r="AB1166" i="181"/>
  <c r="AH994" i="181"/>
  <c r="AB931" i="181"/>
  <c r="AH931" i="181"/>
  <c r="AG960" i="181"/>
  <c r="AH960" i="181" s="1"/>
  <c r="AH969" i="181"/>
  <c r="AR519" i="181"/>
  <c r="AR426" i="181"/>
  <c r="AB343" i="181"/>
  <c r="AC343" i="181" s="1"/>
  <c r="AM377" i="181"/>
  <c r="AB353" i="181"/>
  <c r="AC353" i="181" s="1"/>
  <c r="AH222" i="181"/>
  <c r="AH1130" i="181"/>
  <c r="AB393" i="181"/>
  <c r="AC393" i="181" s="1"/>
  <c r="AR1263" i="181"/>
  <c r="AG1744" i="181"/>
  <c r="AH1744" i="181" s="1"/>
  <c r="AM1652" i="181"/>
  <c r="AR1506" i="181"/>
  <c r="AL1463" i="181"/>
  <c r="AR1463" i="181" s="1"/>
  <c r="AB1405" i="181"/>
  <c r="AC1405" i="181"/>
  <c r="AB1419" i="181"/>
  <c r="AC1419" i="181" s="1"/>
  <c r="AB1402" i="181"/>
  <c r="AC1402" i="181" s="1"/>
  <c r="AB1328" i="181"/>
  <c r="AC1328" i="181"/>
  <c r="AB1194" i="181"/>
  <c r="AG1091" i="181"/>
  <c r="AH1091" i="181" s="1"/>
  <c r="AH1225" i="181"/>
  <c r="AG1045" i="181"/>
  <c r="AH1045" i="181" s="1"/>
  <c r="AB826" i="181"/>
  <c r="AC826" i="181" s="1"/>
  <c r="AH979" i="181"/>
  <c r="AR825" i="181"/>
  <c r="AH498" i="181"/>
  <c r="AM510" i="181"/>
  <c r="AB363" i="181"/>
  <c r="AC363" i="181" s="1"/>
  <c r="AB312" i="181"/>
  <c r="AR389" i="181"/>
  <c r="AR332" i="181"/>
  <c r="AB229" i="181"/>
  <c r="AC229" i="181" s="1"/>
  <c r="AG39" i="181"/>
  <c r="AH39" i="181" s="1"/>
  <c r="AH1492" i="181"/>
  <c r="AB1177" i="181"/>
  <c r="AC1177" i="181" s="1"/>
  <c r="AG1121" i="181"/>
  <c r="AH1121" i="181" s="1"/>
  <c r="AB1361" i="181"/>
  <c r="AC1361" i="181" s="1"/>
  <c r="AB793" i="181"/>
  <c r="AC793" i="181" s="1"/>
  <c r="AR805" i="181"/>
  <c r="AM805" i="181"/>
  <c r="AM347" i="181"/>
  <c r="AM328" i="181"/>
  <c r="AR328" i="181"/>
  <c r="AM113" i="181"/>
  <c r="AM875" i="181"/>
  <c r="AR875" i="181"/>
  <c r="AM1387" i="181"/>
  <c r="AR1387" i="181"/>
  <c r="AM356" i="181"/>
  <c r="AR356" i="181"/>
  <c r="AM918" i="181"/>
  <c r="AR918" i="181"/>
  <c r="AM355" i="181"/>
  <c r="AR355" i="181"/>
  <c r="AM170" i="181"/>
  <c r="AM893" i="181"/>
  <c r="AR893" i="181"/>
  <c r="AR1624" i="181"/>
  <c r="AM1624" i="181"/>
  <c r="AH821" i="181"/>
  <c r="AB698" i="181"/>
  <c r="AH698" i="181"/>
  <c r="AH779" i="181"/>
  <c r="AM560" i="181"/>
  <c r="AG592" i="181"/>
  <c r="AH592" i="181" s="1"/>
  <c r="AB486" i="181"/>
  <c r="AB439" i="181"/>
  <c r="AH439" i="181"/>
  <c r="AR606" i="181"/>
  <c r="AB448" i="181"/>
  <c r="AC448" i="181"/>
  <c r="AB485" i="181"/>
  <c r="AC485" i="181" s="1"/>
  <c r="AB241" i="181"/>
  <c r="AH241" i="181" s="1"/>
  <c r="AB365" i="181"/>
  <c r="AC365" i="181" s="1"/>
  <c r="AM285" i="181"/>
  <c r="AB236" i="181"/>
  <c r="AM179" i="181"/>
  <c r="AB308" i="181"/>
  <c r="AC234" i="181"/>
  <c r="AB319" i="181"/>
  <c r="AC319" i="181"/>
  <c r="AR148" i="181"/>
  <c r="AM136" i="181"/>
  <c r="AM64" i="181"/>
  <c r="AH389" i="181"/>
  <c r="AL553" i="181"/>
  <c r="AN553" i="181"/>
  <c r="AQ553" i="181" s="1"/>
  <c r="AB769" i="181"/>
  <c r="AH769" i="181" s="1"/>
  <c r="AN545" i="181"/>
  <c r="AQ545" i="181" s="1"/>
  <c r="AL545" i="181"/>
  <c r="AM545" i="181"/>
  <c r="AB825" i="181"/>
  <c r="AC825" i="181" s="1"/>
  <c r="AI697" i="181"/>
  <c r="AM785" i="181"/>
  <c r="AP785" i="181"/>
  <c r="AQ785" i="181" s="1"/>
  <c r="AR785" i="181" s="1"/>
  <c r="AG1643" i="181"/>
  <c r="AH1643" i="181" s="1"/>
  <c r="AM1597" i="181"/>
  <c r="AB1543" i="181"/>
  <c r="AC1543" i="181" s="1"/>
  <c r="AB1536" i="181"/>
  <c r="AC1536" i="181" s="1"/>
  <c r="AG1491" i="181"/>
  <c r="AH1491" i="181" s="1"/>
  <c r="AB1393" i="181"/>
  <c r="AB1351" i="181"/>
  <c r="AB1344" i="181"/>
  <c r="AC1344" i="181" s="1"/>
  <c r="AB1317" i="181"/>
  <c r="AC1317" i="181"/>
  <c r="AB1294" i="181"/>
  <c r="AB1307" i="181"/>
  <c r="AC1307" i="181" s="1"/>
  <c r="AG1244" i="181"/>
  <c r="AC1166" i="181"/>
  <c r="AM1122" i="181"/>
  <c r="AH1164" i="181"/>
  <c r="AG1182" i="181"/>
  <c r="AM1015" i="181"/>
  <c r="AB906" i="181"/>
  <c r="AM999" i="181"/>
  <c r="AG842" i="181"/>
  <c r="AH842" i="181" s="1"/>
  <c r="AG846" i="181"/>
  <c r="AH846" i="181" s="1"/>
  <c r="AG666" i="181"/>
  <c r="AH666" i="181" s="1"/>
  <c r="AC681" i="181"/>
  <c r="AG217" i="181"/>
  <c r="AH217" i="181" s="1"/>
  <c r="AH1111" i="181"/>
  <c r="AH712" i="181"/>
  <c r="BA849" i="181"/>
  <c r="AG849" i="181"/>
  <c r="AH849" i="181" s="1"/>
  <c r="AY89" i="181"/>
  <c r="AG89" i="181"/>
  <c r="AH89" i="181" s="1"/>
  <c r="AH391" i="181"/>
  <c r="AI817" i="181"/>
  <c r="BA785" i="181"/>
  <c r="AG785" i="181"/>
  <c r="AH785" i="181" s="1"/>
  <c r="AM1814" i="181"/>
  <c r="AB1740" i="181"/>
  <c r="AG1670" i="181"/>
  <c r="AH1670" i="181" s="1"/>
  <c r="AG1635" i="181"/>
  <c r="AH1635" i="181" s="1"/>
  <c r="AC1560" i="181"/>
  <c r="AG1445" i="181"/>
  <c r="AH1445" i="181" s="1"/>
  <c r="AH1356" i="181"/>
  <c r="AB1353" i="181"/>
  <c r="AC1353" i="181" s="1"/>
  <c r="AB1196" i="181"/>
  <c r="AC1196" i="181" s="1"/>
  <c r="AB1080" i="181"/>
  <c r="AH1080" i="181" s="1"/>
  <c r="AC993" i="181"/>
  <c r="AG1082" i="181"/>
  <c r="AH1082" i="181" s="1"/>
  <c r="AR1072" i="181"/>
  <c r="AG981" i="181"/>
  <c r="AH981" i="181" s="1"/>
  <c r="AR891" i="181"/>
  <c r="AG764" i="181"/>
  <c r="AH764" i="181" s="1"/>
  <c r="AC816" i="181"/>
  <c r="AB805" i="181"/>
  <c r="AC805" i="181" s="1"/>
  <c r="AH962" i="181"/>
  <c r="AM807" i="181"/>
  <c r="AL771" i="181"/>
  <c r="AM771" i="181" s="1"/>
  <c r="AR787" i="181"/>
  <c r="AM729" i="181"/>
  <c r="AG711" i="181"/>
  <c r="AH711" i="181" s="1"/>
  <c r="AG691" i="181"/>
  <c r="AH691" i="181" s="1"/>
  <c r="AL767" i="181"/>
  <c r="AR767" i="181" s="1"/>
  <c r="AM561" i="181"/>
  <c r="AB515" i="181"/>
  <c r="AG589" i="181"/>
  <c r="AH589" i="181" s="1"/>
  <c r="AB456" i="181"/>
  <c r="AC456" i="181" s="1"/>
  <c r="AB499" i="181"/>
  <c r="AC499" i="181" s="1"/>
  <c r="AB476" i="181"/>
  <c r="AH476" i="181" s="1"/>
  <c r="AB355" i="181"/>
  <c r="AC355" i="181" s="1"/>
  <c r="AB507" i="181"/>
  <c r="AH507" i="181"/>
  <c r="AB484" i="181"/>
  <c r="AH484" i="181" s="1"/>
  <c r="AC484" i="181"/>
  <c r="AB469" i="181"/>
  <c r="AC469" i="181" s="1"/>
  <c r="AB337" i="181"/>
  <c r="AC337" i="181"/>
  <c r="AR344" i="181"/>
  <c r="AB305" i="181"/>
  <c r="AM196" i="181"/>
  <c r="AH185" i="181"/>
  <c r="AB156" i="181"/>
  <c r="AC156" i="181" s="1"/>
  <c r="AM190" i="181"/>
  <c r="AB247" i="181"/>
  <c r="AC247" i="181" s="1"/>
  <c r="AR109" i="181"/>
  <c r="AM107" i="181"/>
  <c r="AM52" i="181"/>
  <c r="AG77" i="181"/>
  <c r="AH77" i="181" s="1"/>
  <c r="AR123" i="181"/>
  <c r="AI985" i="181"/>
  <c r="AL985" i="181" s="1"/>
  <c r="AB377" i="181"/>
  <c r="AC377" i="181" s="1"/>
  <c r="AB521" i="181"/>
  <c r="AC521" i="181" s="1"/>
  <c r="AG1753" i="181"/>
  <c r="AH1753" i="181" s="1"/>
  <c r="AB1813" i="181"/>
  <c r="AC1813" i="181" s="1"/>
  <c r="AB1752" i="181"/>
  <c r="AR1678" i="181"/>
  <c r="AG1669" i="181"/>
  <c r="AH1669" i="181" s="1"/>
  <c r="AG1579" i="181"/>
  <c r="AH1579" i="181" s="1"/>
  <c r="AH1593" i="181"/>
  <c r="AB1548" i="181"/>
  <c r="AC1548" i="181" s="1"/>
  <c r="AB1460" i="181"/>
  <c r="AC1460" i="181"/>
  <c r="AB1451" i="181"/>
  <c r="AC1451" i="181" s="1"/>
  <c r="AB1401" i="181"/>
  <c r="AC1401" i="181" s="1"/>
  <c r="AB1387" i="181"/>
  <c r="AC1387" i="181" s="1"/>
  <c r="AC1338" i="181"/>
  <c r="AC1348" i="181"/>
  <c r="AB1315" i="181"/>
  <c r="AC1315" i="181" s="1"/>
  <c r="AC1319" i="181"/>
  <c r="AC1298" i="181"/>
  <c r="AB1312" i="181"/>
  <c r="AG1229" i="181"/>
  <c r="AH1229" i="181" s="1"/>
  <c r="AM1092" i="181"/>
  <c r="AB1158" i="181"/>
  <c r="AC1158" i="181" s="1"/>
  <c r="AG1112" i="181"/>
  <c r="AH1112" i="181" s="1"/>
  <c r="AC1000" i="181"/>
  <c r="AG1049" i="181"/>
  <c r="AG1069" i="181"/>
  <c r="AH1069" i="181" s="1"/>
  <c r="AM1019" i="181"/>
  <c r="AG1089" i="181"/>
  <c r="AH1089" i="181" s="1"/>
  <c r="AB919" i="181"/>
  <c r="AC919" i="181"/>
  <c r="AB850" i="181"/>
  <c r="AC850" i="181" s="1"/>
  <c r="AG824" i="181"/>
  <c r="AH824" i="181" s="1"/>
  <c r="AG947" i="181"/>
  <c r="AH947" i="181"/>
  <c r="AH814" i="181"/>
  <c r="AH915" i="181"/>
  <c r="AH818" i="181"/>
  <c r="AH901" i="181"/>
  <c r="AM792" i="181"/>
  <c r="AG642" i="181"/>
  <c r="AH642" i="181" s="1"/>
  <c r="AG547" i="181"/>
  <c r="AH547" i="181" s="1"/>
  <c r="AH462" i="181"/>
  <c r="AM434" i="181"/>
  <c r="AC507" i="181"/>
  <c r="AH405" i="181"/>
  <c r="AB411" i="181"/>
  <c r="AC411" i="181" s="1"/>
  <c r="AH267" i="181"/>
  <c r="AH251" i="181"/>
  <c r="AB301" i="181"/>
  <c r="AC301" i="181" s="1"/>
  <c r="AR179" i="181"/>
  <c r="AR397" i="181"/>
  <c r="AL199" i="181"/>
  <c r="AM199" i="181"/>
  <c r="AM133" i="181"/>
  <c r="AH256" i="181"/>
  <c r="AG79" i="181"/>
  <c r="AH79" i="181" s="1"/>
  <c r="AG69" i="181"/>
  <c r="AH69" i="181" s="1"/>
  <c r="AR1736" i="181"/>
  <c r="AN1281" i="181"/>
  <c r="AQ1281" i="181" s="1"/>
  <c r="AL1281" i="181"/>
  <c r="AM1281" i="181" s="1"/>
  <c r="AB505" i="181"/>
  <c r="AH1713" i="181"/>
  <c r="AG1529" i="181"/>
  <c r="AH1529" i="181" s="1"/>
  <c r="AG1459" i="181"/>
  <c r="AH1459" i="181" s="1"/>
  <c r="AC1447" i="181"/>
  <c r="AG1469" i="181"/>
  <c r="AH1469" i="181" s="1"/>
  <c r="AB1423" i="181"/>
  <c r="AH1423" i="181"/>
  <c r="AB1426" i="181"/>
  <c r="AC1426" i="181" s="1"/>
  <c r="AB1377" i="181"/>
  <c r="AC1377" i="181" s="1"/>
  <c r="AH1419" i="181"/>
  <c r="AM1285" i="181"/>
  <c r="AC1222" i="181"/>
  <c r="AR1133" i="181"/>
  <c r="AR1109" i="181"/>
  <c r="AM1120" i="181"/>
  <c r="AH1042" i="181"/>
  <c r="AH938" i="181"/>
  <c r="AB887" i="181"/>
  <c r="AC887" i="181" s="1"/>
  <c r="AM879" i="181"/>
  <c r="AR743" i="181"/>
  <c r="AC699" i="181"/>
  <c r="AG719" i="181"/>
  <c r="AH719" i="181" s="1"/>
  <c r="AG762" i="181"/>
  <c r="AH762" i="181" s="1"/>
  <c r="AB677" i="181"/>
  <c r="AC677" i="181" s="1"/>
  <c r="AG706" i="181"/>
  <c r="AH706" i="181" s="1"/>
  <c r="AR565" i="181"/>
  <c r="AR546" i="181"/>
  <c r="AG654" i="181"/>
  <c r="AH654" i="181" s="1"/>
  <c r="AH540" i="181"/>
  <c r="AG609" i="181"/>
  <c r="AH609" i="181" s="1"/>
  <c r="AM426" i="181"/>
  <c r="AB413" i="181"/>
  <c r="AC413" i="181" s="1"/>
  <c r="AB351" i="181"/>
  <c r="AC351" i="181"/>
  <c r="AH438" i="181"/>
  <c r="AH351" i="181"/>
  <c r="AB296" i="181"/>
  <c r="AH296" i="181"/>
  <c r="AH249" i="181"/>
  <c r="AB232" i="181"/>
  <c r="AR364" i="181"/>
  <c r="AH160" i="181"/>
  <c r="AR191" i="181"/>
  <c r="AH175" i="181"/>
  <c r="AG151" i="181"/>
  <c r="AG139" i="181"/>
  <c r="AH139" i="181" s="1"/>
  <c r="AR207" i="181"/>
  <c r="AB263" i="181"/>
  <c r="AC263" i="181" s="1"/>
  <c r="AG104" i="181"/>
  <c r="AH104" i="181" s="1"/>
  <c r="AM1736" i="181"/>
  <c r="AH518" i="181"/>
  <c r="AH836" i="181"/>
  <c r="AH645" i="181"/>
  <c r="AB777" i="181"/>
  <c r="AL1129" i="181"/>
  <c r="AM1129" i="181" s="1"/>
  <c r="AN1129" i="181"/>
  <c r="AQ1129" i="181" s="1"/>
  <c r="AB1009" i="181"/>
  <c r="BA857" i="181"/>
  <c r="AG857" i="181"/>
  <c r="AH857" i="181" s="1"/>
  <c r="AR1295" i="181"/>
  <c r="AH1765" i="181"/>
  <c r="AG1764" i="181"/>
  <c r="AH1764" i="181" s="1"/>
  <c r="AG1742" i="181"/>
  <c r="AH1742" i="181" s="1"/>
  <c r="AM1686" i="181"/>
  <c r="AG1585" i="181"/>
  <c r="AH1585" i="181" s="1"/>
  <c r="AH1446" i="181"/>
  <c r="AH1498" i="181"/>
  <c r="AG1475" i="181"/>
  <c r="AH1475" i="181" s="1"/>
  <c r="AB1455" i="181"/>
  <c r="AC1455" i="181" s="1"/>
  <c r="AB1458" i="181"/>
  <c r="AC1458" i="181" s="1"/>
  <c r="AB1408" i="181"/>
  <c r="AC1408" i="181" s="1"/>
  <c r="AB1362" i="181"/>
  <c r="AC1362" i="181" s="1"/>
  <c r="AM1345" i="181"/>
  <c r="AB1346" i="181"/>
  <c r="AC1346" i="181" s="1"/>
  <c r="AH1305" i="181"/>
  <c r="AB1201" i="181"/>
  <c r="AC1201" i="181"/>
  <c r="AH1282" i="181"/>
  <c r="AG1266" i="181"/>
  <c r="AH1266" i="181" s="1"/>
  <c r="AG1099" i="181"/>
  <c r="AH1099" i="181" s="1"/>
  <c r="AC698" i="181"/>
  <c r="AH830" i="181"/>
  <c r="AH568" i="181"/>
  <c r="AL290" i="181"/>
  <c r="AR290" i="181" s="1"/>
  <c r="AH739" i="181"/>
  <c r="AH1055" i="181"/>
  <c r="AR88" i="181"/>
  <c r="AH205" i="181"/>
  <c r="AC769" i="181"/>
  <c r="AB1701" i="181"/>
  <c r="AC1701" i="181"/>
  <c r="AG1657" i="181"/>
  <c r="AH1657" i="181" s="1"/>
  <c r="AG1584" i="181"/>
  <c r="AB1363" i="181"/>
  <c r="AC1363" i="181" s="1"/>
  <c r="AB1438" i="181"/>
  <c r="AB1389" i="181"/>
  <c r="AH1389" i="181" s="1"/>
  <c r="AR1368" i="181"/>
  <c r="AB1202" i="181"/>
  <c r="AB1192" i="181"/>
  <c r="AC1192" i="181" s="1"/>
  <c r="AB1175" i="181"/>
  <c r="AC1175" i="181" s="1"/>
  <c r="AG1106" i="181"/>
  <c r="AH1106" i="181" s="1"/>
  <c r="AB1172" i="181"/>
  <c r="AC1172" i="181"/>
  <c r="AB1176" i="181"/>
  <c r="AC1176" i="181" s="1"/>
  <c r="AH1060" i="181"/>
  <c r="AB1040" i="181"/>
  <c r="AC974" i="181"/>
  <c r="AR926" i="181"/>
  <c r="AB884" i="181"/>
  <c r="AC884" i="181" s="1"/>
  <c r="AR970" i="181"/>
  <c r="AB833" i="181"/>
  <c r="AH833" i="181"/>
  <c r="AR809" i="181"/>
  <c r="AB784" i="181"/>
  <c r="AH800" i="181"/>
  <c r="AH775" i="181"/>
  <c r="AB770" i="181"/>
  <c r="AC770" i="181"/>
  <c r="AH716" i="181"/>
  <c r="AR703" i="181"/>
  <c r="AR577" i="181"/>
  <c r="AM554" i="181"/>
  <c r="AL563" i="181"/>
  <c r="AM563" i="181"/>
  <c r="AM423" i="181"/>
  <c r="AR435" i="181"/>
  <c r="AB444" i="181"/>
  <c r="AC444" i="181" s="1"/>
  <c r="AB347" i="181"/>
  <c r="AC347" i="181" s="1"/>
  <c r="AB467" i="181"/>
  <c r="AC467" i="181"/>
  <c r="AC164" i="181"/>
  <c r="AG218" i="181"/>
  <c r="AM184" i="181"/>
  <c r="AL122" i="181"/>
  <c r="AR122" i="181" s="1"/>
  <c r="AM102" i="181"/>
  <c r="AR1213" i="181"/>
  <c r="AM1489" i="181"/>
  <c r="AP1489" i="181"/>
  <c r="AQ1489" i="181"/>
  <c r="AR1489" i="181" s="1"/>
  <c r="AC183" i="181"/>
  <c r="AH181" i="181"/>
  <c r="AB873" i="181"/>
  <c r="AB169" i="181"/>
  <c r="AC169" i="181" s="1"/>
  <c r="AG1097" i="181"/>
  <c r="AY1097" i="181"/>
  <c r="AB881" i="181"/>
  <c r="AB385" i="181"/>
  <c r="AB1754" i="181"/>
  <c r="AM1793" i="181"/>
  <c r="AB1795" i="181"/>
  <c r="AB1707" i="181"/>
  <c r="AC1707" i="181" s="1"/>
  <c r="AB1691" i="181"/>
  <c r="AC1691" i="181" s="1"/>
  <c r="AC1672" i="181"/>
  <c r="AG1658" i="181"/>
  <c r="AH1658" i="181" s="1"/>
  <c r="AC1613" i="181"/>
  <c r="AC1625" i="181"/>
  <c r="AH1485" i="181"/>
  <c r="AB1427" i="181"/>
  <c r="AC1427" i="181" s="1"/>
  <c r="AG1369" i="181"/>
  <c r="AH1369" i="181" s="1"/>
  <c r="AH1316" i="181"/>
  <c r="AB1210" i="181"/>
  <c r="AB1211" i="181"/>
  <c r="AC1211" i="181" s="1"/>
  <c r="AM1126" i="181"/>
  <c r="AM1157" i="181"/>
  <c r="AR1228" i="181"/>
  <c r="AM1075" i="181"/>
  <c r="AB996" i="181"/>
  <c r="AC996" i="181" s="1"/>
  <c r="AH1006" i="181"/>
  <c r="AH1047" i="181"/>
  <c r="AC1015" i="181"/>
  <c r="AC931" i="181"/>
  <c r="AB851" i="181"/>
  <c r="AH851" i="181"/>
  <c r="AM653" i="181"/>
  <c r="AH884" i="181"/>
  <c r="AH623" i="181"/>
  <c r="AM695" i="181"/>
  <c r="AB488" i="181"/>
  <c r="AC488" i="181"/>
  <c r="AB531" i="181"/>
  <c r="AH531" i="181" s="1"/>
  <c r="AB359" i="181"/>
  <c r="AH359" i="181" s="1"/>
  <c r="AR413" i="181"/>
  <c r="AB327" i="181"/>
  <c r="AC327" i="181" s="1"/>
  <c r="AB293" i="181"/>
  <c r="AC293" i="181" s="1"/>
  <c r="AH59" i="181"/>
  <c r="AG19" i="181"/>
  <c r="AH19" i="181" s="1"/>
  <c r="AP1121" i="181"/>
  <c r="AQ1121" i="181" s="1"/>
  <c r="AL1121" i="181"/>
  <c r="AM1121" i="181" s="1"/>
  <c r="AL1097" i="181"/>
  <c r="AM1097" i="181" s="1"/>
  <c r="AN1097" i="181"/>
  <c r="AQ1097" i="181" s="1"/>
  <c r="AN1137" i="181"/>
  <c r="AQ1137" i="181" s="1"/>
  <c r="AL1137" i="181"/>
  <c r="AM1137" i="181" s="1"/>
  <c r="AB369" i="181"/>
  <c r="AC369" i="181" s="1"/>
  <c r="AM1752" i="181"/>
  <c r="AM1605" i="181"/>
  <c r="AM1216" i="181"/>
  <c r="AM1013" i="181"/>
  <c r="AR1013" i="181"/>
  <c r="AM520" i="181"/>
  <c r="AR520" i="181"/>
  <c r="AR504" i="181"/>
  <c r="AM504" i="181"/>
  <c r="AM409" i="181"/>
  <c r="AR409" i="181"/>
  <c r="AM158" i="181"/>
  <c r="AM348" i="181"/>
  <c r="AR348" i="181"/>
  <c r="AR1455" i="181"/>
  <c r="AM1186" i="181"/>
  <c r="AR1012" i="181"/>
  <c r="AM889" i="181"/>
  <c r="AR889" i="181"/>
  <c r="AM437" i="181"/>
  <c r="AR437" i="181"/>
  <c r="AR391" i="181"/>
  <c r="AM391" i="181"/>
  <c r="AM379" i="181"/>
  <c r="AR379" i="181"/>
  <c r="AM527" i="181"/>
  <c r="AR527" i="181"/>
  <c r="AR410" i="181"/>
  <c r="AM410" i="181"/>
  <c r="AR343" i="181"/>
  <c r="AM343" i="181"/>
  <c r="AR1522" i="181"/>
  <c r="AM1522" i="181"/>
  <c r="AR1403" i="181"/>
  <c r="AM1403" i="181"/>
  <c r="AR1327" i="181"/>
  <c r="AM1327" i="181"/>
  <c r="AR1161" i="181"/>
  <c r="AM1161" i="181"/>
  <c r="AM421" i="181"/>
  <c r="AM524" i="181"/>
  <c r="AM181" i="181"/>
  <c r="AR181" i="181"/>
  <c r="AM401" i="181"/>
  <c r="AR125" i="181"/>
  <c r="AM125" i="181"/>
  <c r="AM1590" i="181"/>
  <c r="AM1380" i="181"/>
  <c r="AM974" i="181"/>
  <c r="AR974" i="181"/>
  <c r="AR864" i="181"/>
  <c r="AM864" i="181"/>
  <c r="AM887" i="181"/>
  <c r="AR887" i="181"/>
  <c r="AM722" i="181"/>
  <c r="AR722" i="181"/>
  <c r="AM188" i="181"/>
  <c r="AR405" i="181"/>
  <c r="AM405" i="181"/>
  <c r="AM324" i="181"/>
  <c r="AR1439" i="181"/>
  <c r="AM1439" i="181"/>
  <c r="AR861" i="181"/>
  <c r="AM861" i="181"/>
  <c r="AR883" i="181"/>
  <c r="AM883" i="181"/>
  <c r="AR801" i="181"/>
  <c r="AM801" i="181"/>
  <c r="AR779" i="181"/>
  <c r="AM779" i="181"/>
  <c r="AR739" i="181"/>
  <c r="AM739" i="181"/>
  <c r="AR550" i="181"/>
  <c r="AM550" i="181"/>
  <c r="AR528" i="181"/>
  <c r="AR432" i="181"/>
  <c r="AM432" i="181"/>
  <c r="AM387" i="181"/>
  <c r="AR387" i="181"/>
  <c r="AM375" i="181"/>
  <c r="AR375" i="181"/>
  <c r="AR367" i="181"/>
  <c r="AM367" i="181"/>
  <c r="AM121" i="181"/>
  <c r="AR121" i="181"/>
  <c r="AM1226" i="181"/>
  <c r="AR1038" i="181"/>
  <c r="AR930" i="181"/>
  <c r="AM930" i="181"/>
  <c r="AM832" i="181"/>
  <c r="AR851" i="181"/>
  <c r="AM851" i="181"/>
  <c r="AM159" i="181"/>
  <c r="AR159" i="181"/>
  <c r="AM363" i="181"/>
  <c r="AR1563" i="181"/>
  <c r="AM1563" i="181"/>
  <c r="AM1378" i="181"/>
  <c r="AM916" i="181"/>
  <c r="AR916" i="181"/>
  <c r="AM964" i="181"/>
  <c r="AR866" i="181"/>
  <c r="AM866" i="181"/>
  <c r="AR526" i="181"/>
  <c r="AM526" i="181"/>
  <c r="AR515" i="181"/>
  <c r="AM515" i="181"/>
  <c r="AM395" i="181"/>
  <c r="AR383" i="181"/>
  <c r="AM383" i="181"/>
  <c r="AM359" i="181"/>
  <c r="AM156" i="181"/>
  <c r="AM129" i="181"/>
  <c r="AR117" i="181"/>
  <c r="AM117" i="181"/>
  <c r="AM1134" i="181"/>
  <c r="AM934" i="181"/>
  <c r="AM906" i="181"/>
  <c r="AR1011" i="181"/>
  <c r="AM1011" i="181"/>
  <c r="AM566" i="181"/>
  <c r="AR566" i="181"/>
  <c r="AR424" i="181"/>
  <c r="AM424" i="181"/>
  <c r="AM371" i="181"/>
  <c r="AG1808" i="181"/>
  <c r="AH1808" i="181" s="1"/>
  <c r="AJ1775" i="181"/>
  <c r="AL1775" i="181" s="1"/>
  <c r="AC1728" i="181"/>
  <c r="AP1674" i="181"/>
  <c r="AQ1674" i="181" s="1"/>
  <c r="AL1674" i="181"/>
  <c r="AM1674" i="181" s="1"/>
  <c r="AG1800" i="181"/>
  <c r="AL1802" i="181"/>
  <c r="AO1766" i="181"/>
  <c r="AL1766" i="181"/>
  <c r="AM1766" i="181" s="1"/>
  <c r="AL1796" i="181"/>
  <c r="AM1796" i="181" s="1"/>
  <c r="AP1796" i="181"/>
  <c r="AQ1796" i="181" s="1"/>
  <c r="AJ1791" i="181"/>
  <c r="AL1791" i="181" s="1"/>
  <c r="AL1780" i="181"/>
  <c r="AM1780" i="181" s="1"/>
  <c r="AQ1780" i="181"/>
  <c r="AR1780" i="181" s="1"/>
  <c r="AL1777" i="181"/>
  <c r="AL1794" i="181"/>
  <c r="AM1794" i="181" s="1"/>
  <c r="AP1794" i="181"/>
  <c r="AQ1794" i="181" s="1"/>
  <c r="AC1785" i="181"/>
  <c r="AP1764" i="181"/>
  <c r="AQ1764" i="181" s="1"/>
  <c r="AL1764" i="181"/>
  <c r="AM1764" i="181" s="1"/>
  <c r="AG1770" i="181"/>
  <c r="AH1770" i="181" s="1"/>
  <c r="AY1770" i="181"/>
  <c r="AJ1741" i="181"/>
  <c r="AL1741" i="181" s="1"/>
  <c r="AB1741" i="181"/>
  <c r="BA1733" i="181"/>
  <c r="AG1733" i="181"/>
  <c r="AH1733" i="181" s="1"/>
  <c r="AJ1754" i="181"/>
  <c r="AL1754" i="181"/>
  <c r="AM1743" i="181"/>
  <c r="AP1753" i="181"/>
  <c r="AQ1753" i="181" s="1"/>
  <c r="AR1753" i="181" s="1"/>
  <c r="AL1753" i="181"/>
  <c r="AM1753" i="181" s="1"/>
  <c r="AJ1738" i="181"/>
  <c r="AL1738" i="181" s="1"/>
  <c r="AJ1709" i="181"/>
  <c r="AL1709" i="181"/>
  <c r="AZ1700" i="181"/>
  <c r="AN1698" i="181"/>
  <c r="AQ1698" i="181" s="1"/>
  <c r="AL1698" i="181"/>
  <c r="AM1698" i="181" s="1"/>
  <c r="BA1688" i="181"/>
  <c r="AG1688" i="181"/>
  <c r="AH1688" i="181" s="1"/>
  <c r="AL1691" i="181"/>
  <c r="AP1745" i="181"/>
  <c r="AQ1745" i="181" s="1"/>
  <c r="AL1745" i="181"/>
  <c r="AM1745" i="181" s="1"/>
  <c r="AJ1711" i="181"/>
  <c r="AL1711" i="181" s="1"/>
  <c r="AH1712" i="181"/>
  <c r="AB1705" i="181"/>
  <c r="AC1705" i="181" s="1"/>
  <c r="AC1674" i="181"/>
  <c r="AL1657" i="181"/>
  <c r="AM1657" i="181" s="1"/>
  <c r="AP1657" i="181"/>
  <c r="AQ1657" i="181" s="1"/>
  <c r="AR1654" i="181"/>
  <c r="BA1644" i="181"/>
  <c r="AG1644" i="181"/>
  <c r="AH1644" i="181" s="1"/>
  <c r="AJ1653" i="181"/>
  <c r="AL1653" i="181" s="1"/>
  <c r="AJ1613" i="181"/>
  <c r="AL1613" i="181" s="1"/>
  <c r="AB1653" i="181"/>
  <c r="AP1601" i="181"/>
  <c r="AQ1601" i="181" s="1"/>
  <c r="AL1601" i="181"/>
  <c r="AM1601" i="181" s="1"/>
  <c r="AC1611" i="181"/>
  <c r="AL1637" i="181"/>
  <c r="AM1637" i="181" s="1"/>
  <c r="AP1637" i="181"/>
  <c r="AQ1637" i="181" s="1"/>
  <c r="AR1637" i="181" s="1"/>
  <c r="AP1574" i="181"/>
  <c r="AQ1574" i="181" s="1"/>
  <c r="AL1574" i="181"/>
  <c r="AM1574" i="181" s="1"/>
  <c r="BA1602" i="181"/>
  <c r="AG1602" i="181"/>
  <c r="AH1602" i="181" s="1"/>
  <c r="AP1570" i="181"/>
  <c r="AQ1570" i="181"/>
  <c r="AL1570" i="181"/>
  <c r="AM1570" i="181"/>
  <c r="AL1584" i="181"/>
  <c r="AM1584" i="181" s="1"/>
  <c r="AP1584" i="181"/>
  <c r="AQ1584" i="181" s="1"/>
  <c r="AL1571" i="181"/>
  <c r="AM1571" i="181" s="1"/>
  <c r="AP1571" i="181"/>
  <c r="AQ1571" i="181" s="1"/>
  <c r="AR1571" i="181" s="1"/>
  <c r="AJ1547" i="181"/>
  <c r="AL1547" i="181" s="1"/>
  <c r="AP1561" i="181"/>
  <c r="AQ1561" i="181" s="1"/>
  <c r="AL1561" i="181"/>
  <c r="AM1561" i="181" s="1"/>
  <c r="AJ1533" i="181"/>
  <c r="AL1533" i="181" s="1"/>
  <c r="AL1579" i="181"/>
  <c r="AM1579" i="181" s="1"/>
  <c r="AP1579" i="181"/>
  <c r="AQ1579" i="181" s="1"/>
  <c r="AG1556" i="181"/>
  <c r="AH1556" i="181" s="1"/>
  <c r="AJ1542" i="181"/>
  <c r="AL1542" i="181" s="1"/>
  <c r="AJ1493" i="181"/>
  <c r="AL1493" i="181"/>
  <c r="AR1493" i="181" s="1"/>
  <c r="AH1533" i="181"/>
  <c r="AL1481" i="181"/>
  <c r="AM1481" i="181" s="1"/>
  <c r="AP1481" i="181"/>
  <c r="AQ1481" i="181" s="1"/>
  <c r="AN1507" i="181"/>
  <c r="AQ1507" i="181" s="1"/>
  <c r="AG1603" i="181"/>
  <c r="AH1603" i="181" s="1"/>
  <c r="AL1518" i="181"/>
  <c r="AR1518" i="181" s="1"/>
  <c r="AJ1518" i="181"/>
  <c r="AP1581" i="181"/>
  <c r="AQ1581" i="181" s="1"/>
  <c r="AL1581" i="181"/>
  <c r="AM1581" i="181" s="1"/>
  <c r="AP1557" i="181"/>
  <c r="AL1557" i="181"/>
  <c r="AM1557" i="181" s="1"/>
  <c r="AP1537" i="181"/>
  <c r="AL1537" i="181"/>
  <c r="AM1537" i="181"/>
  <c r="AB1490" i="181"/>
  <c r="AC1490" i="181"/>
  <c r="AL1476" i="181"/>
  <c r="AM1476" i="181" s="1"/>
  <c r="AP1476" i="181"/>
  <c r="AQ1476" i="181" s="1"/>
  <c r="AJ1429" i="181"/>
  <c r="AL1429" i="181" s="1"/>
  <c r="AR1429" i="181" s="1"/>
  <c r="AG1482" i="181"/>
  <c r="AH1482" i="181" s="1"/>
  <c r="AP1459" i="181"/>
  <c r="AQ1459" i="181" s="1"/>
  <c r="AJ1425" i="181"/>
  <c r="AL1425" i="181" s="1"/>
  <c r="AR1425" i="181" s="1"/>
  <c r="AG1497" i="181"/>
  <c r="AH1497" i="181" s="1"/>
  <c r="AG1461" i="181"/>
  <c r="AH1461" i="181" s="1"/>
  <c r="AW1437" i="181"/>
  <c r="AB1437" i="181"/>
  <c r="AC1437" i="181" s="1"/>
  <c r="BA1573" i="181"/>
  <c r="AG1573" i="181"/>
  <c r="AH1573" i="181" s="1"/>
  <c r="AG1499" i="181"/>
  <c r="AH1499" i="181" s="1"/>
  <c r="AG1471" i="181"/>
  <c r="AH1471" i="181" s="1"/>
  <c r="AB1439" i="181"/>
  <c r="AC1439" i="181" s="1"/>
  <c r="AJ1433" i="181"/>
  <c r="AL1433" i="181" s="1"/>
  <c r="AJ1420" i="181"/>
  <c r="AL1420" i="181" s="1"/>
  <c r="AB1395" i="181"/>
  <c r="AJ1382" i="181"/>
  <c r="AL1382" i="181" s="1"/>
  <c r="AY1505" i="181"/>
  <c r="AG1505" i="181"/>
  <c r="AH1505" i="181" s="1"/>
  <c r="AJ1456" i="181"/>
  <c r="AL1456" i="181" s="1"/>
  <c r="AJ1440" i="181"/>
  <c r="AB1399" i="181"/>
  <c r="AC1399" i="181"/>
  <c r="AH1377" i="181"/>
  <c r="AJ1432" i="181"/>
  <c r="AL1432" i="181" s="1"/>
  <c r="AR1432" i="181"/>
  <c r="AJ1416" i="181"/>
  <c r="AL1416" i="181"/>
  <c r="AJ1414" i="181"/>
  <c r="AL1414" i="181" s="1"/>
  <c r="AP1446" i="181"/>
  <c r="AQ1446" i="181" s="1"/>
  <c r="AR1446" i="181" s="1"/>
  <c r="AM1446" i="181"/>
  <c r="AL1446" i="181"/>
  <c r="AM1388" i="181"/>
  <c r="AP1388" i="181"/>
  <c r="AQ1388" i="181" s="1"/>
  <c r="AL1369" i="181"/>
  <c r="AM1369" i="181" s="1"/>
  <c r="AP1369" i="181"/>
  <c r="AQ1369" i="181" s="1"/>
  <c r="AJ1398" i="181"/>
  <c r="AG1442" i="181"/>
  <c r="AH1442" i="181" s="1"/>
  <c r="AB1415" i="181"/>
  <c r="AC1415" i="181" s="1"/>
  <c r="AB1360" i="181"/>
  <c r="AB1310" i="181"/>
  <c r="AC1310" i="181" s="1"/>
  <c r="AH1375" i="181"/>
  <c r="AJ1337" i="181"/>
  <c r="AL1337" i="181"/>
  <c r="AR1359" i="181"/>
  <c r="AC1364" i="181"/>
  <c r="AB1303" i="181"/>
  <c r="AG1370" i="181"/>
  <c r="AH1370" i="181" s="1"/>
  <c r="AJ1330" i="181"/>
  <c r="AL1330" i="181" s="1"/>
  <c r="AR1330" i="181"/>
  <c r="AM1296" i="181"/>
  <c r="AR1296" i="181"/>
  <c r="BA1269" i="181"/>
  <c r="AG1269" i="181"/>
  <c r="AH1269" i="181" s="1"/>
  <c r="AJ1301" i="181"/>
  <c r="AL1301" i="181" s="1"/>
  <c r="BA1262" i="181"/>
  <c r="AG1262" i="181"/>
  <c r="AH1262" i="181"/>
  <c r="AL1287" i="181"/>
  <c r="AM1287" i="181" s="1"/>
  <c r="AN1287" i="181"/>
  <c r="AQ1287" i="181" s="1"/>
  <c r="AY1276" i="181"/>
  <c r="AG1276" i="181"/>
  <c r="AH1276" i="181" s="1"/>
  <c r="AY1280" i="181"/>
  <c r="AG1280" i="181"/>
  <c r="AH1280" i="181" s="1"/>
  <c r="AN1292" i="181"/>
  <c r="AQ1292" i="181" s="1"/>
  <c r="AL1292" i="181"/>
  <c r="AM1292" i="181" s="1"/>
  <c r="AH1304" i="181"/>
  <c r="AH1281" i="181"/>
  <c r="AP1239" i="181"/>
  <c r="AQ1239" i="181"/>
  <c r="AL1239" i="181"/>
  <c r="AM1239" i="181" s="1"/>
  <c r="AB1205" i="181"/>
  <c r="AC1205" i="181" s="1"/>
  <c r="AB1189" i="181"/>
  <c r="AC1189" i="181"/>
  <c r="AR1270" i="181"/>
  <c r="BA1264" i="181"/>
  <c r="AG1264" i="181"/>
  <c r="AH1264" i="181" s="1"/>
  <c r="AG1252" i="181"/>
  <c r="AH1252" i="181" s="1"/>
  <c r="AP1115" i="181"/>
  <c r="AQ1115" i="181"/>
  <c r="AL1115" i="181"/>
  <c r="AM1115" i="181"/>
  <c r="AJ1248" i="181"/>
  <c r="AL1248" i="181" s="1"/>
  <c r="AB1208" i="181"/>
  <c r="AB1200" i="181"/>
  <c r="AC1200" i="181" s="1"/>
  <c r="AP1249" i="181"/>
  <c r="AQ1249" i="181" s="1"/>
  <c r="AR1249" i="181" s="1"/>
  <c r="AL1249" i="181"/>
  <c r="AM1249" i="181" s="1"/>
  <c r="AP1215" i="181"/>
  <c r="AQ1215" i="181" s="1"/>
  <c r="AL1215" i="181"/>
  <c r="AM1215" i="181" s="1"/>
  <c r="AB1203" i="181"/>
  <c r="AR1278" i="181"/>
  <c r="AG1257" i="181"/>
  <c r="AH1257" i="181" s="1"/>
  <c r="AP1253" i="181"/>
  <c r="AQ1253" i="181" s="1"/>
  <c r="AR1253" i="181" s="1"/>
  <c r="AL1253" i="181"/>
  <c r="AM1253" i="181" s="1"/>
  <c r="AR1262" i="181"/>
  <c r="AB1223" i="181"/>
  <c r="AL1180" i="181"/>
  <c r="AM1180" i="181" s="1"/>
  <c r="AP1180" i="181"/>
  <c r="AQ1180" i="181" s="1"/>
  <c r="AC1103" i="181"/>
  <c r="AB1067" i="181"/>
  <c r="AC1067" i="181" s="1"/>
  <c r="AG1180" i="181"/>
  <c r="AH1180" i="181" s="1"/>
  <c r="AL1078" i="181"/>
  <c r="AM1078" i="181"/>
  <c r="AP1078" i="181"/>
  <c r="AQ1078" i="181" s="1"/>
  <c r="AG1063" i="181"/>
  <c r="AH1063" i="181" s="1"/>
  <c r="AB1053" i="181"/>
  <c r="AV1053" i="181"/>
  <c r="AK1174" i="181"/>
  <c r="AL1174" i="181" s="1"/>
  <c r="AL1110" i="181"/>
  <c r="AM1110" i="181" s="1"/>
  <c r="AP1110" i="181"/>
  <c r="AQ1110" i="181" s="1"/>
  <c r="AB1171" i="181"/>
  <c r="AG1114" i="181"/>
  <c r="AH1114" i="181" s="1"/>
  <c r="AV1083" i="181"/>
  <c r="AB1083" i="181"/>
  <c r="AC1083" i="181" s="1"/>
  <c r="AG1077" i="181"/>
  <c r="AH1077" i="181" s="1"/>
  <c r="BA1068" i="181"/>
  <c r="AG1068" i="181"/>
  <c r="AH1068" i="181" s="1"/>
  <c r="AI1052" i="181"/>
  <c r="AL1052" i="181" s="1"/>
  <c r="AH1062" i="181"/>
  <c r="AR1017" i="181"/>
  <c r="AM1074" i="181"/>
  <c r="AR1042" i="181"/>
  <c r="AR1000" i="181"/>
  <c r="AH1125" i="181"/>
  <c r="AB1028" i="181"/>
  <c r="AC1028" i="181" s="1"/>
  <c r="AH1101" i="181"/>
  <c r="AH1061" i="181"/>
  <c r="AB1022" i="181"/>
  <c r="AM997" i="181"/>
  <c r="AB1024" i="181"/>
  <c r="AC1024" i="181" s="1"/>
  <c r="AB1041" i="181"/>
  <c r="AC1041" i="181" s="1"/>
  <c r="AB1016" i="181"/>
  <c r="AR986" i="181"/>
  <c r="AI937" i="181"/>
  <c r="AL937" i="181" s="1"/>
  <c r="AR937" i="181" s="1"/>
  <c r="AP905" i="181"/>
  <c r="AQ905" i="181" s="1"/>
  <c r="AL905" i="181"/>
  <c r="AM905" i="181" s="1"/>
  <c r="AB968" i="181"/>
  <c r="AC968" i="181"/>
  <c r="AV983" i="181"/>
  <c r="AB983" i="181"/>
  <c r="AC983" i="181" s="1"/>
  <c r="AG941" i="181"/>
  <c r="AH941" i="181" s="1"/>
  <c r="AB886" i="181"/>
  <c r="AV886" i="181"/>
  <c r="AL959" i="181"/>
  <c r="AM959" i="181" s="1"/>
  <c r="AP959" i="181"/>
  <c r="AQ959" i="181" s="1"/>
  <c r="AI929" i="181"/>
  <c r="AL929" i="181"/>
  <c r="AI892" i="181"/>
  <c r="AI886" i="181"/>
  <c r="AI968" i="181"/>
  <c r="AL968" i="181" s="1"/>
  <c r="AG944" i="181"/>
  <c r="AH944" i="181" s="1"/>
  <c r="AM979" i="181"/>
  <c r="AP953" i="181"/>
  <c r="AQ953" i="181" s="1"/>
  <c r="AL953" i="181"/>
  <c r="AM953" i="181" s="1"/>
  <c r="AB936" i="181"/>
  <c r="AH910" i="181"/>
  <c r="AR849" i="181"/>
  <c r="AL954" i="181"/>
  <c r="AM954" i="181" s="1"/>
  <c r="AP954" i="181"/>
  <c r="AQ954" i="181" s="1"/>
  <c r="AP846" i="181"/>
  <c r="AQ846" i="181" s="1"/>
  <c r="AL846" i="181"/>
  <c r="AM846" i="181" s="1"/>
  <c r="AH835" i="181"/>
  <c r="AL962" i="181"/>
  <c r="AM962" i="181" s="1"/>
  <c r="AP962" i="181"/>
  <c r="AQ962" i="181" s="1"/>
  <c r="AB880" i="181"/>
  <c r="AC880" i="181" s="1"/>
  <c r="AI826" i="181"/>
  <c r="AL826" i="181" s="1"/>
  <c r="AG756" i="181"/>
  <c r="AH756" i="181" s="1"/>
  <c r="AM920" i="181"/>
  <c r="AG907" i="181"/>
  <c r="AH907" i="181" s="1"/>
  <c r="AL764" i="181"/>
  <c r="AM764" i="181" s="1"/>
  <c r="AP764" i="181"/>
  <c r="AQ764" i="181" s="1"/>
  <c r="AI923" i="181"/>
  <c r="AL923" i="181"/>
  <c r="AI882" i="181"/>
  <c r="AL882" i="181" s="1"/>
  <c r="AI874" i="181"/>
  <c r="AL874" i="181" s="1"/>
  <c r="AI884" i="181"/>
  <c r="AL884" i="181" s="1"/>
  <c r="AI876" i="181"/>
  <c r="AL876" i="181" s="1"/>
  <c r="AR876" i="181" s="1"/>
  <c r="AI769" i="181"/>
  <c r="AL769" i="181" s="1"/>
  <c r="AL757" i="181"/>
  <c r="AP757" i="181"/>
  <c r="AQ757" i="181" s="1"/>
  <c r="AM757" i="181"/>
  <c r="AL741" i="181"/>
  <c r="AM741" i="181" s="1"/>
  <c r="AP741" i="181"/>
  <c r="AQ741" i="181" s="1"/>
  <c r="AG950" i="181"/>
  <c r="AH950" i="181" s="1"/>
  <c r="AH914" i="181"/>
  <c r="AH864" i="181"/>
  <c r="AL842" i="181"/>
  <c r="AM842" i="181" s="1"/>
  <c r="AP842" i="181"/>
  <c r="AQ842" i="181" s="1"/>
  <c r="AH826" i="181"/>
  <c r="AP766" i="181"/>
  <c r="AQ766" i="181" s="1"/>
  <c r="AL766" i="181"/>
  <c r="AM766" i="181" s="1"/>
  <c r="AP750" i="181"/>
  <c r="AQ750" i="181" s="1"/>
  <c r="AL750" i="181"/>
  <c r="AM750" i="181" s="1"/>
  <c r="AG723" i="181"/>
  <c r="AH723" i="181" s="1"/>
  <c r="AY723" i="181"/>
  <c r="AL671" i="181"/>
  <c r="AM671" i="181" s="1"/>
  <c r="AP671" i="181"/>
  <c r="AQ671" i="181" s="1"/>
  <c r="AL646" i="181"/>
  <c r="AM646" i="181" s="1"/>
  <c r="AP646" i="181"/>
  <c r="AQ646" i="181" s="1"/>
  <c r="AN570" i="181"/>
  <c r="AQ570" i="181" s="1"/>
  <c r="AL570" i="181"/>
  <c r="AM570" i="181" s="1"/>
  <c r="AG684" i="181"/>
  <c r="AH684" i="181" s="1"/>
  <c r="AM637" i="181"/>
  <c r="AG679" i="181"/>
  <c r="AH679" i="181" s="1"/>
  <c r="BA679" i="181"/>
  <c r="AL643" i="181"/>
  <c r="AM643" i="181" s="1"/>
  <c r="AP643" i="181"/>
  <c r="AQ643" i="181" s="1"/>
  <c r="AP608" i="181"/>
  <c r="AQ608" i="181"/>
  <c r="AR608" i="181" s="1"/>
  <c r="AL608" i="181"/>
  <c r="AM608" i="181" s="1"/>
  <c r="AV567" i="181"/>
  <c r="AB567" i="181"/>
  <c r="AH860" i="181"/>
  <c r="AH758" i="181"/>
  <c r="AP742" i="181"/>
  <c r="AQ742" i="181" s="1"/>
  <c r="AR742" i="181" s="1"/>
  <c r="AL742" i="181"/>
  <c r="AM742" i="181"/>
  <c r="AG688" i="181"/>
  <c r="AH688" i="181" s="1"/>
  <c r="AR912" i="181"/>
  <c r="AG750" i="181"/>
  <c r="AH750" i="181" s="1"/>
  <c r="AL744" i="181"/>
  <c r="AM744" i="181" s="1"/>
  <c r="AP744" i="181"/>
  <c r="AQ744" i="181"/>
  <c r="AL711" i="181"/>
  <c r="AM711" i="181" s="1"/>
  <c r="AP711" i="181"/>
  <c r="AQ711" i="181" s="1"/>
  <c r="AL596" i="181"/>
  <c r="AM596" i="181" s="1"/>
  <c r="AP596" i="181"/>
  <c r="AQ596" i="181"/>
  <c r="AL819" i="181"/>
  <c r="AM819" i="181" s="1"/>
  <c r="AP819" i="181"/>
  <c r="AQ819" i="181" s="1"/>
  <c r="AG738" i="181"/>
  <c r="AH738" i="181" s="1"/>
  <c r="AY692" i="181"/>
  <c r="AG692" i="181"/>
  <c r="AH692" i="181" s="1"/>
  <c r="AI635" i="181"/>
  <c r="AL635" i="181" s="1"/>
  <c r="AL622" i="181"/>
  <c r="AM622" i="181" s="1"/>
  <c r="AN622" i="181"/>
  <c r="AQ622" i="181" s="1"/>
  <c r="AH755" i="181"/>
  <c r="AM685" i="181"/>
  <c r="AG636" i="181"/>
  <c r="AH636" i="181" s="1"/>
  <c r="AG586" i="181"/>
  <c r="AH586" i="181" s="1"/>
  <c r="AG625" i="181"/>
  <c r="AH625" i="181" s="1"/>
  <c r="AY625" i="181"/>
  <c r="AH614" i="181"/>
  <c r="AC626" i="181"/>
  <c r="AP578" i="181"/>
  <c r="AQ578" i="181" s="1"/>
  <c r="AL578" i="181"/>
  <c r="AM578" i="181" s="1"/>
  <c r="AR567" i="181"/>
  <c r="AG646" i="181"/>
  <c r="AH646" i="181" s="1"/>
  <c r="AL580" i="181"/>
  <c r="AM580" i="181" s="1"/>
  <c r="AP580" i="181"/>
  <c r="AQ580" i="181" s="1"/>
  <c r="AR580" i="181" s="1"/>
  <c r="BA640" i="181"/>
  <c r="AG640" i="181"/>
  <c r="AH640" i="181" s="1"/>
  <c r="AM591" i="181"/>
  <c r="AK513" i="181"/>
  <c r="AL513" i="181" s="1"/>
  <c r="AR513" i="181" s="1"/>
  <c r="AH583" i="181"/>
  <c r="AM536" i="181"/>
  <c r="AB512" i="181"/>
  <c r="BA490" i="181"/>
  <c r="AG490" i="181"/>
  <c r="AH490" i="181" s="1"/>
  <c r="AG662" i="181"/>
  <c r="AH662" i="181" s="1"/>
  <c r="AH579" i="181"/>
  <c r="AH545" i="181"/>
  <c r="AH530" i="181"/>
  <c r="AC530" i="181"/>
  <c r="AP496" i="181"/>
  <c r="AQ496" i="181" s="1"/>
  <c r="AL496" i="181"/>
  <c r="AM496" i="181" s="1"/>
  <c r="AC446" i="181"/>
  <c r="AG491" i="181"/>
  <c r="AH491" i="181" s="1"/>
  <c r="AV388" i="181"/>
  <c r="AB388" i="181"/>
  <c r="AI459" i="181"/>
  <c r="AL459" i="181" s="1"/>
  <c r="AB443" i="181"/>
  <c r="AC486" i="181"/>
  <c r="AI411" i="181"/>
  <c r="AL411" i="181"/>
  <c r="AI365" i="181"/>
  <c r="AL365" i="181" s="1"/>
  <c r="AK511" i="181"/>
  <c r="AL511" i="181" s="1"/>
  <c r="AK500" i="181"/>
  <c r="AL500" i="181" s="1"/>
  <c r="AM417" i="181"/>
  <c r="AI404" i="181"/>
  <c r="AL404" i="181" s="1"/>
  <c r="AM385" i="181"/>
  <c r="AM369" i="181"/>
  <c r="AL326" i="181"/>
  <c r="AM326" i="181" s="1"/>
  <c r="AP326" i="181"/>
  <c r="AI483" i="181"/>
  <c r="AL483" i="181" s="1"/>
  <c r="AR483" i="181" s="1"/>
  <c r="AI468" i="181"/>
  <c r="AL468" i="181" s="1"/>
  <c r="AH421" i="181"/>
  <c r="AM378" i="181"/>
  <c r="AI298" i="181"/>
  <c r="AL298" i="181"/>
  <c r="AI287" i="181"/>
  <c r="AL287" i="181"/>
  <c r="AL152" i="181"/>
  <c r="AM152" i="181" s="1"/>
  <c r="AP152" i="181"/>
  <c r="AQ152" i="181" s="1"/>
  <c r="AR351" i="181"/>
  <c r="AI283" i="181"/>
  <c r="AI233" i="181"/>
  <c r="AL233" i="181" s="1"/>
  <c r="AR233" i="181" s="1"/>
  <c r="AB231" i="181"/>
  <c r="AM370" i="181"/>
  <c r="AI331" i="181"/>
  <c r="AL331" i="181" s="1"/>
  <c r="AB289" i="181"/>
  <c r="AH243" i="181"/>
  <c r="AI145" i="181"/>
  <c r="AL145" i="181" s="1"/>
  <c r="AB407" i="181"/>
  <c r="AC407" i="181" s="1"/>
  <c r="AI245" i="181"/>
  <c r="AL245" i="181"/>
  <c r="AB221" i="181"/>
  <c r="AC221" i="181" s="1"/>
  <c r="AC476" i="181"/>
  <c r="AB304" i="181"/>
  <c r="AC304" i="181" s="1"/>
  <c r="AI273" i="181"/>
  <c r="AL273" i="181" s="1"/>
  <c r="AI142" i="181"/>
  <c r="AL142" i="181" s="1"/>
  <c r="AB361" i="181"/>
  <c r="AC361" i="181"/>
  <c r="AH320" i="181"/>
  <c r="AC283" i="181"/>
  <c r="AI260" i="181"/>
  <c r="AL260" i="181"/>
  <c r="AI239" i="181"/>
  <c r="AM209" i="181"/>
  <c r="AH364" i="181"/>
  <c r="AI309" i="181"/>
  <c r="AL309" i="181" s="1"/>
  <c r="AI294" i="181"/>
  <c r="AL294" i="181" s="1"/>
  <c r="AR294" i="181" s="1"/>
  <c r="AI292" i="181"/>
  <c r="AL292" i="181" s="1"/>
  <c r="AB261" i="181"/>
  <c r="AC261" i="181"/>
  <c r="AL139" i="181"/>
  <c r="AM139" i="181"/>
  <c r="AP139" i="181"/>
  <c r="AQ139" i="181" s="1"/>
  <c r="AV128" i="181"/>
  <c r="AB128" i="181"/>
  <c r="AC128" i="181"/>
  <c r="AB341" i="181"/>
  <c r="AC341" i="181" s="1"/>
  <c r="AI280" i="181"/>
  <c r="AL280" i="181" s="1"/>
  <c r="AL21" i="181"/>
  <c r="AM21" i="181" s="1"/>
  <c r="AP21" i="181"/>
  <c r="AQ21" i="181" s="1"/>
  <c r="AC230" i="181"/>
  <c r="AC131" i="181"/>
  <c r="AP101" i="181"/>
  <c r="AQ101" i="181" s="1"/>
  <c r="AL101" i="181"/>
  <c r="AM101" i="181" s="1"/>
  <c r="AP81" i="181"/>
  <c r="AL81" i="181"/>
  <c r="AM81" i="181"/>
  <c r="AP14" i="181"/>
  <c r="AL14" i="181"/>
  <c r="AM14" i="181" s="1"/>
  <c r="AP104" i="181"/>
  <c r="AQ104" i="181" s="1"/>
  <c r="AL104" i="181"/>
  <c r="AM104" i="181" s="1"/>
  <c r="AP75" i="181"/>
  <c r="AQ75" i="181" s="1"/>
  <c r="AL75" i="181"/>
  <c r="AM75" i="181" s="1"/>
  <c r="AR162" i="181"/>
  <c r="AP61" i="181"/>
  <c r="AQ61" i="181" s="1"/>
  <c r="AL61" i="181"/>
  <c r="AM61" i="181" s="1"/>
  <c r="AY22" i="181"/>
  <c r="AG22" i="181"/>
  <c r="AH22" i="181" s="1"/>
  <c r="AH272" i="181"/>
  <c r="AN87" i="181"/>
  <c r="AQ87" i="181" s="1"/>
  <c r="AL87" i="181"/>
  <c r="AM87" i="181" s="1"/>
  <c r="AL63" i="181"/>
  <c r="AM63" i="181" s="1"/>
  <c r="AP63" i="181"/>
  <c r="AQ63" i="181" s="1"/>
  <c r="AA1153" i="181"/>
  <c r="AG76" i="181"/>
  <c r="AH76" i="181" s="1"/>
  <c r="AL65" i="181"/>
  <c r="AM65" i="181" s="1"/>
  <c r="AP65" i="181"/>
  <c r="AL12" i="181"/>
  <c r="AM12" i="181"/>
  <c r="AN12" i="181"/>
  <c r="AQ12" i="181" s="1"/>
  <c r="AL42" i="181"/>
  <c r="AM42" i="181" s="1"/>
  <c r="AN42" i="181"/>
  <c r="AQ42" i="181" s="1"/>
  <c r="AR42" i="181" s="1"/>
  <c r="AG97" i="181"/>
  <c r="AH97" i="181" s="1"/>
  <c r="AG32" i="181"/>
  <c r="AP1806" i="181"/>
  <c r="AQ1806" i="181" s="1"/>
  <c r="AL1806" i="181"/>
  <c r="AM1806" i="181" s="1"/>
  <c r="AL1681" i="181"/>
  <c r="AM1681" i="181" s="1"/>
  <c r="AP1681" i="181"/>
  <c r="AQ1681" i="181"/>
  <c r="AP1648" i="181"/>
  <c r="AQ1648" i="181" s="1"/>
  <c r="AL1648" i="181"/>
  <c r="AM1648" i="181" s="1"/>
  <c r="AK1771" i="181"/>
  <c r="AL1771" i="181" s="1"/>
  <c r="AP1784" i="181"/>
  <c r="AL1784" i="181"/>
  <c r="AM1784" i="181" s="1"/>
  <c r="AJ1815" i="181"/>
  <c r="AL1815" i="181" s="1"/>
  <c r="AZ1774" i="181"/>
  <c r="AJ1740" i="181"/>
  <c r="AL1740" i="181" s="1"/>
  <c r="AR1740" i="181" s="1"/>
  <c r="AP1800" i="181"/>
  <c r="AQ1800" i="181" s="1"/>
  <c r="AL1800" i="181"/>
  <c r="AM1800" i="181" s="1"/>
  <c r="AP1790" i="181"/>
  <c r="AQ1790" i="181" s="1"/>
  <c r="AL1790" i="181"/>
  <c r="AM1790" i="181" s="1"/>
  <c r="AG1812" i="181"/>
  <c r="AH1812" i="181" s="1"/>
  <c r="AJ1795" i="181"/>
  <c r="AL1795" i="181"/>
  <c r="AJ1787" i="181"/>
  <c r="AL1787" i="181" s="1"/>
  <c r="AL1789" i="181"/>
  <c r="AM1789" i="181" s="1"/>
  <c r="AP1789" i="181"/>
  <c r="AQ1789" i="181" s="1"/>
  <c r="AH1813" i="181"/>
  <c r="AN1788" i="181"/>
  <c r="AQ1788" i="181" s="1"/>
  <c r="AL1788" i="181"/>
  <c r="AM1788" i="181"/>
  <c r="AY1757" i="181"/>
  <c r="AL1773" i="181"/>
  <c r="AM1773" i="181" s="1"/>
  <c r="AN1773" i="181"/>
  <c r="AQ1773" i="181" s="1"/>
  <c r="AL1757" i="181"/>
  <c r="AM1757" i="181" s="1"/>
  <c r="AN1757" i="181"/>
  <c r="AQ1757" i="181" s="1"/>
  <c r="AJ1721" i="181"/>
  <c r="AL1721" i="181"/>
  <c r="AP1732" i="181"/>
  <c r="AQ1732" i="181"/>
  <c r="AR1732" i="181" s="1"/>
  <c r="AL1732" i="181"/>
  <c r="AM1732" i="181" s="1"/>
  <c r="AG1758" i="181"/>
  <c r="AH1758" i="181" s="1"/>
  <c r="AY1758" i="181"/>
  <c r="AL1724" i="181"/>
  <c r="AM1724" i="181" s="1"/>
  <c r="AP1724" i="181"/>
  <c r="AQ1724" i="181" s="1"/>
  <c r="AN1729" i="181"/>
  <c r="AQ1729" i="181" s="1"/>
  <c r="AL1729" i="181"/>
  <c r="AM1729" i="181" s="1"/>
  <c r="AL1702" i="181"/>
  <c r="AM1702" i="181" s="1"/>
  <c r="AP1702" i="181"/>
  <c r="AQ1702" i="181" s="1"/>
  <c r="AR1737" i="181"/>
  <c r="AG1690" i="181"/>
  <c r="AH1690" i="181" s="1"/>
  <c r="AH1686" i="181"/>
  <c r="AK1704" i="181"/>
  <c r="AH1692" i="181"/>
  <c r="AC1692" i="181"/>
  <c r="AG1683" i="181"/>
  <c r="AH1683" i="181" s="1"/>
  <c r="BA1664" i="181"/>
  <c r="AG1664" i="181"/>
  <c r="AH1664" i="181" s="1"/>
  <c r="AP1643" i="181"/>
  <c r="AQ1643" i="181" s="1"/>
  <c r="AL1643" i="181"/>
  <c r="AM1643" i="181"/>
  <c r="AP1656" i="181"/>
  <c r="AQ1656" i="181"/>
  <c r="AL1656" i="181"/>
  <c r="AM1656" i="181"/>
  <c r="AH1701" i="181"/>
  <c r="AL1649" i="181"/>
  <c r="AM1649" i="181" s="1"/>
  <c r="AN1649" i="181"/>
  <c r="AQ1649" i="181" s="1"/>
  <c r="AR1649" i="181" s="1"/>
  <c r="AP1639" i="181"/>
  <c r="AQ1639" i="181"/>
  <c r="AL1639" i="181"/>
  <c r="AM1639" i="181"/>
  <c r="AH1615" i="181"/>
  <c r="AJ1617" i="181"/>
  <c r="AL1617" i="181" s="1"/>
  <c r="AR1617" i="181" s="1"/>
  <c r="AG1647" i="181"/>
  <c r="AH1647" i="181" s="1"/>
  <c r="AJ1610" i="181"/>
  <c r="AL1610" i="181" s="1"/>
  <c r="AR1610" i="181" s="1"/>
  <c r="AL1666" i="181"/>
  <c r="AM1666" i="181" s="1"/>
  <c r="AP1666" i="181"/>
  <c r="AQ1666" i="181" s="1"/>
  <c r="AG1648" i="181"/>
  <c r="AH1648" i="181" s="1"/>
  <c r="AH1625" i="181"/>
  <c r="AJ1609" i="181"/>
  <c r="AL1609" i="181" s="1"/>
  <c r="AH1684" i="181"/>
  <c r="AP1592" i="181"/>
  <c r="AL1592" i="181"/>
  <c r="AM1592" i="181" s="1"/>
  <c r="AJ1549" i="181"/>
  <c r="AL1549" i="181"/>
  <c r="AJ1569" i="181"/>
  <c r="AL1569" i="181"/>
  <c r="AR1569" i="181" s="1"/>
  <c r="AG1555" i="181"/>
  <c r="AH1555" i="181" s="1"/>
  <c r="BA1555" i="181"/>
  <c r="AP1530" i="181"/>
  <c r="AQ1530" i="181" s="1"/>
  <c r="AL1530" i="181"/>
  <c r="AM1530" i="181" s="1"/>
  <c r="AJ1546" i="181"/>
  <c r="AL1546" i="181" s="1"/>
  <c r="AG1575" i="181"/>
  <c r="AH1575" i="181" s="1"/>
  <c r="AL1552" i="181"/>
  <c r="AM1552" i="181" s="1"/>
  <c r="AP1552" i="181"/>
  <c r="AQ1552" i="181" s="1"/>
  <c r="AR1552" i="181" s="1"/>
  <c r="AG1601" i="181"/>
  <c r="AH1601" i="181"/>
  <c r="AL1556" i="181"/>
  <c r="AM1556" i="181"/>
  <c r="AP1556" i="181"/>
  <c r="AQ1556" i="181" s="1"/>
  <c r="AM1513" i="181"/>
  <c r="AR1513" i="181"/>
  <c r="AL1477" i="181"/>
  <c r="AM1477" i="181" s="1"/>
  <c r="AP1477" i="181"/>
  <c r="AQ1477" i="181" s="1"/>
  <c r="AB1523" i="181"/>
  <c r="AC1523" i="181" s="1"/>
  <c r="AH1540" i="181"/>
  <c r="AP1499" i="181"/>
  <c r="AQ1499" i="181" s="1"/>
  <c r="AL1499" i="181"/>
  <c r="AM1499" i="181" s="1"/>
  <c r="AP1482" i="181"/>
  <c r="AL1482" i="181"/>
  <c r="AM1482" i="181" s="1"/>
  <c r="BA1581" i="181"/>
  <c r="AG1581" i="181"/>
  <c r="AH1581" i="181" s="1"/>
  <c r="AL1511" i="181"/>
  <c r="AM1511" i="181" s="1"/>
  <c r="AO1511" i="181"/>
  <c r="AQ1511" i="181" s="1"/>
  <c r="AR1511" i="181" s="1"/>
  <c r="AG1561" i="181"/>
  <c r="AH1561" i="181"/>
  <c r="AP1514" i="181"/>
  <c r="AQ1514" i="181" s="1"/>
  <c r="AL1514" i="181"/>
  <c r="AM1514" i="181" s="1"/>
  <c r="AP1500" i="181"/>
  <c r="AQ1500" i="181"/>
  <c r="AL1500" i="181"/>
  <c r="AM1500" i="181"/>
  <c r="AH1458" i="181"/>
  <c r="AB1541" i="181"/>
  <c r="AL1461" i="181"/>
  <c r="AM1461" i="181" s="1"/>
  <c r="AP1461" i="181"/>
  <c r="AQ1461" i="181" s="1"/>
  <c r="AJ1437" i="181"/>
  <c r="AL1437" i="181" s="1"/>
  <c r="AR1437" i="181" s="1"/>
  <c r="AL1469" i="181"/>
  <c r="AM1469" i="181"/>
  <c r="AP1469" i="181"/>
  <c r="AQ1469" i="181" s="1"/>
  <c r="AR1469" i="181" s="1"/>
  <c r="AH1483" i="181"/>
  <c r="AP1471" i="181"/>
  <c r="AQ1471" i="181" s="1"/>
  <c r="AL1471" i="181"/>
  <c r="AM1471" i="181"/>
  <c r="AJ1436" i="181"/>
  <c r="AL1436" i="181"/>
  <c r="AB1456" i="181"/>
  <c r="AB1440" i="181"/>
  <c r="AJ1412" i="181"/>
  <c r="AL1412" i="181" s="1"/>
  <c r="AJ1338" i="181"/>
  <c r="AL1338" i="181" s="1"/>
  <c r="AR1338" i="181" s="1"/>
  <c r="AB1376" i="181"/>
  <c r="AC1376" i="181" s="1"/>
  <c r="AB1349" i="181"/>
  <c r="AC1349" i="181" s="1"/>
  <c r="AW1349" i="181"/>
  <c r="AJ1435" i="181"/>
  <c r="AL1435" i="181"/>
  <c r="AR1435" i="181" s="1"/>
  <c r="AB1416" i="181"/>
  <c r="AH1439" i="181"/>
  <c r="AJ1431" i="181"/>
  <c r="AL1431" i="181"/>
  <c r="AM1431" i="181" s="1"/>
  <c r="AJ1408" i="181"/>
  <c r="AL1408" i="181"/>
  <c r="AP1367" i="181"/>
  <c r="AQ1367" i="181"/>
  <c r="AL1367" i="181"/>
  <c r="AM1367" i="181" s="1"/>
  <c r="AJ1351" i="181"/>
  <c r="AL1351" i="181" s="1"/>
  <c r="AJ1401" i="181"/>
  <c r="AL1401" i="181"/>
  <c r="BA1388" i="181"/>
  <c r="AG1388" i="181"/>
  <c r="AH1388" i="181" s="1"/>
  <c r="AR1371" i="181"/>
  <c r="AH1374" i="181"/>
  <c r="AH1335" i="181"/>
  <c r="AJ1319" i="181"/>
  <c r="AL1319" i="181" s="1"/>
  <c r="AJ1389" i="181"/>
  <c r="AL1389" i="181" s="1"/>
  <c r="AH1328" i="181"/>
  <c r="AR1357" i="181"/>
  <c r="AC1368" i="181"/>
  <c r="AH1368" i="181"/>
  <c r="AJ1325" i="181"/>
  <c r="AL1325" i="181"/>
  <c r="AR1325" i="181" s="1"/>
  <c r="AM1348" i="181"/>
  <c r="AH1317" i="181"/>
  <c r="AN1293" i="181"/>
  <c r="AQ1293" i="181" s="1"/>
  <c r="AL1293" i="181"/>
  <c r="AM1293" i="181" s="1"/>
  <c r="AC1295" i="181"/>
  <c r="AH1344" i="181"/>
  <c r="AM1289" i="181"/>
  <c r="BA1255" i="181"/>
  <c r="AG1255" i="181"/>
  <c r="AH1255" i="181" s="1"/>
  <c r="AC1293" i="181"/>
  <c r="AN1276" i="181"/>
  <c r="AQ1276" i="181" s="1"/>
  <c r="AL1276" i="181"/>
  <c r="AM1276" i="181" s="1"/>
  <c r="AB1311" i="181"/>
  <c r="AC1311" i="181" s="1"/>
  <c r="AG1259" i="181"/>
  <c r="AH1259" i="181" s="1"/>
  <c r="BA1259" i="181"/>
  <c r="AJ1314" i="181"/>
  <c r="AL1314" i="181" s="1"/>
  <c r="AN1280" i="181"/>
  <c r="AQ1280" i="181" s="1"/>
  <c r="AR1280" i="181" s="1"/>
  <c r="AL1280" i="181"/>
  <c r="AM1280" i="181"/>
  <c r="AH1237" i="181"/>
  <c r="AJ1218" i="181"/>
  <c r="AL1218" i="181" s="1"/>
  <c r="AR1218" i="181" s="1"/>
  <c r="AB1296" i="181"/>
  <c r="AC1296" i="181" s="1"/>
  <c r="AL1111" i="181"/>
  <c r="AM1111" i="181" s="1"/>
  <c r="AP1111" i="181"/>
  <c r="AQ1111" i="181"/>
  <c r="AK1207" i="181"/>
  <c r="AL1207" i="181"/>
  <c r="AK1199" i="181"/>
  <c r="AL1199" i="181" s="1"/>
  <c r="AR1199" i="181" s="1"/>
  <c r="AK1191" i="181"/>
  <c r="AL1191" i="181" s="1"/>
  <c r="AR1191" i="181" s="1"/>
  <c r="BA1249" i="181"/>
  <c r="AG1249" i="181"/>
  <c r="AH1249" i="181" s="1"/>
  <c r="AJ1224" i="181"/>
  <c r="AL1224" i="181" s="1"/>
  <c r="AB1191" i="181"/>
  <c r="BA1253" i="181"/>
  <c r="AG1253" i="181"/>
  <c r="AH1253" i="181" s="1"/>
  <c r="AL1233" i="181"/>
  <c r="AM1233" i="181"/>
  <c r="AP1233" i="181"/>
  <c r="AQ1233" i="181" s="1"/>
  <c r="BA1159" i="181"/>
  <c r="AG1159" i="181"/>
  <c r="AH1159" i="181" s="1"/>
  <c r="AH1241" i="181"/>
  <c r="AB1297" i="181"/>
  <c r="AC1297" i="181" s="1"/>
  <c r="AL1231" i="181"/>
  <c r="AM1231" i="181" s="1"/>
  <c r="AP1231" i="181"/>
  <c r="AQ1231" i="181" s="1"/>
  <c r="AK1208" i="181"/>
  <c r="AL1208" i="181" s="1"/>
  <c r="AK1194" i="181"/>
  <c r="AL1194" i="181" s="1"/>
  <c r="AR1194" i="181" s="1"/>
  <c r="AK1188" i="181"/>
  <c r="AL1188" i="181" s="1"/>
  <c r="AR1188" i="181" s="1"/>
  <c r="AM1201" i="181"/>
  <c r="AP1170" i="181"/>
  <c r="AQ1170" i="181"/>
  <c r="AL1170" i="181"/>
  <c r="AM1170" i="181"/>
  <c r="AL1094" i="181"/>
  <c r="AM1094" i="181" s="1"/>
  <c r="AP1094" i="181"/>
  <c r="AQ1094" i="181" s="1"/>
  <c r="AP1063" i="181"/>
  <c r="AQ1063" i="181"/>
  <c r="AL1063" i="181"/>
  <c r="AM1063" i="181"/>
  <c r="AP1043" i="181"/>
  <c r="AQ1043" i="181" s="1"/>
  <c r="AL1043" i="181"/>
  <c r="AM1043" i="181" s="1"/>
  <c r="AM1187" i="181"/>
  <c r="AR1173" i="181"/>
  <c r="AB1163" i="181"/>
  <c r="AG1246" i="181"/>
  <c r="AH1246" i="181" s="1"/>
  <c r="AB1187" i="181"/>
  <c r="AK1168" i="181"/>
  <c r="AL1168" i="181" s="1"/>
  <c r="AP1108" i="181"/>
  <c r="AQ1108" i="181" s="1"/>
  <c r="AL1108" i="181"/>
  <c r="AM1108" i="181" s="1"/>
  <c r="AM1044" i="181"/>
  <c r="AC1207" i="181"/>
  <c r="AR1185" i="181"/>
  <c r="AR1113" i="181"/>
  <c r="AL1106" i="181"/>
  <c r="AM1106" i="181" s="1"/>
  <c r="AP1106" i="181"/>
  <c r="AQ1106" i="181"/>
  <c r="AC1096" i="181"/>
  <c r="AL1077" i="181"/>
  <c r="AM1077" i="181" s="1"/>
  <c r="AP1077" i="181"/>
  <c r="AQ1077" i="181"/>
  <c r="AP1068" i="181"/>
  <c r="AQ1068" i="181"/>
  <c r="AR1068" i="181" s="1"/>
  <c r="AL1068" i="181"/>
  <c r="AM1068" i="181" s="1"/>
  <c r="AB1104" i="181"/>
  <c r="AK1022" i="181"/>
  <c r="AL1022" i="181" s="1"/>
  <c r="AG1100" i="181"/>
  <c r="AH1100" i="181" s="1"/>
  <c r="AK1033" i="181"/>
  <c r="AL1033" i="181" s="1"/>
  <c r="AH1051" i="181"/>
  <c r="BA905" i="181"/>
  <c r="AG905" i="181"/>
  <c r="AH905" i="181" s="1"/>
  <c r="AK1029" i="181"/>
  <c r="AL1029" i="181" s="1"/>
  <c r="AC989" i="181"/>
  <c r="AL907" i="181"/>
  <c r="AM907" i="181"/>
  <c r="AP907" i="181"/>
  <c r="AQ907" i="181" s="1"/>
  <c r="AR982" i="181"/>
  <c r="AB977" i="181"/>
  <c r="AV900" i="181"/>
  <c r="AB900" i="181"/>
  <c r="AG959" i="181"/>
  <c r="AH959" i="181" s="1"/>
  <c r="BA959" i="181"/>
  <c r="AB929" i="181"/>
  <c r="AR1030" i="181"/>
  <c r="AP944" i="181"/>
  <c r="AQ944" i="181" s="1"/>
  <c r="AL944" i="181"/>
  <c r="AM944" i="181"/>
  <c r="AI972" i="181"/>
  <c r="AL972" i="181"/>
  <c r="AI915" i="181"/>
  <c r="AL915" i="181" s="1"/>
  <c r="AB1032" i="181"/>
  <c r="AG953" i="181"/>
  <c r="AH953" i="181" s="1"/>
  <c r="AP965" i="181"/>
  <c r="AQ965" i="181" s="1"/>
  <c r="AL965" i="181"/>
  <c r="AM965" i="181" s="1"/>
  <c r="AL946" i="181"/>
  <c r="AM946" i="181" s="1"/>
  <c r="AP946" i="181"/>
  <c r="AQ946" i="181" s="1"/>
  <c r="AG895" i="181"/>
  <c r="AH895" i="181" s="1"/>
  <c r="AH809" i="181"/>
  <c r="AH978" i="181"/>
  <c r="AB883" i="181"/>
  <c r="AB879" i="181"/>
  <c r="AB875" i="181"/>
  <c r="AP867" i="181"/>
  <c r="AL867" i="181"/>
  <c r="AM867" i="181" s="1"/>
  <c r="AR834" i="181"/>
  <c r="AR823" i="181"/>
  <c r="AG810" i="181"/>
  <c r="AH810" i="181" s="1"/>
  <c r="BA810" i="181"/>
  <c r="AP837" i="181"/>
  <c r="AQ837" i="181" s="1"/>
  <c r="AL837" i="181"/>
  <c r="AM837" i="181" s="1"/>
  <c r="AN760" i="181"/>
  <c r="AQ760" i="181"/>
  <c r="AL760" i="181"/>
  <c r="AM760" i="181"/>
  <c r="AG948" i="181"/>
  <c r="AH948" i="181" s="1"/>
  <c r="AL922" i="181"/>
  <c r="AM922" i="181" s="1"/>
  <c r="AP922" i="181"/>
  <c r="AQ922" i="181"/>
  <c r="AB882" i="181"/>
  <c r="AC882" i="181"/>
  <c r="AV882" i="181"/>
  <c r="AB874" i="181"/>
  <c r="AC874" i="181" s="1"/>
  <c r="AV874" i="181"/>
  <c r="AI870" i="181"/>
  <c r="AL870" i="181"/>
  <c r="BA765" i="181"/>
  <c r="AG765" i="181"/>
  <c r="AH765" i="181" s="1"/>
  <c r="AL753" i="181"/>
  <c r="AM753" i="181"/>
  <c r="AN753" i="181"/>
  <c r="AQ753" i="181" s="1"/>
  <c r="BA737" i="181"/>
  <c r="AG737" i="181"/>
  <c r="AH737" i="181" s="1"/>
  <c r="AB802" i="181"/>
  <c r="AL847" i="181"/>
  <c r="AM847" i="181" s="1"/>
  <c r="AP847" i="181"/>
  <c r="AQ847" i="181" s="1"/>
  <c r="AR734" i="181"/>
  <c r="AL639" i="181"/>
  <c r="AM639" i="181" s="1"/>
  <c r="AP639" i="181"/>
  <c r="AQ639" i="181"/>
  <c r="AR639" i="181" s="1"/>
  <c r="AH845" i="181"/>
  <c r="AP684" i="181"/>
  <c r="AQ684" i="181" s="1"/>
  <c r="AL684" i="181"/>
  <c r="AM684" i="181" s="1"/>
  <c r="AY618" i="181"/>
  <c r="AG618" i="181"/>
  <c r="AH618" i="181" s="1"/>
  <c r="AP572" i="181"/>
  <c r="AQ572" i="181"/>
  <c r="AR572" i="181" s="1"/>
  <c r="AL572" i="181"/>
  <c r="AM572" i="181" s="1"/>
  <c r="AH787" i="181"/>
  <c r="AH782" i="181"/>
  <c r="AI715" i="181"/>
  <c r="AL715" i="181" s="1"/>
  <c r="AL679" i="181"/>
  <c r="AM679" i="181" s="1"/>
  <c r="AP679" i="181"/>
  <c r="AQ679" i="181" s="1"/>
  <c r="AN630" i="181"/>
  <c r="AQ630" i="181" s="1"/>
  <c r="AL630" i="181"/>
  <c r="AM630" i="181" s="1"/>
  <c r="AN621" i="181"/>
  <c r="AQ621" i="181" s="1"/>
  <c r="AL621" i="181"/>
  <c r="AM621" i="181" s="1"/>
  <c r="AC796" i="181"/>
  <c r="AB735" i="181"/>
  <c r="AC735" i="181" s="1"/>
  <c r="AM701" i="181"/>
  <c r="AP688" i="181"/>
  <c r="AQ688" i="181" s="1"/>
  <c r="AL688" i="181"/>
  <c r="AM688" i="181" s="1"/>
  <c r="AB634" i="181"/>
  <c r="AC634" i="181"/>
  <c r="AG837" i="181"/>
  <c r="AH837" i="181" s="1"/>
  <c r="AL710" i="181"/>
  <c r="AM710" i="181" s="1"/>
  <c r="AP710" i="181"/>
  <c r="AQ710" i="181" s="1"/>
  <c r="BA610" i="181"/>
  <c r="AG610" i="181"/>
  <c r="AH610" i="181" s="1"/>
  <c r="AL672" i="181"/>
  <c r="AM672" i="181" s="1"/>
  <c r="AP672" i="181"/>
  <c r="AQ672" i="181"/>
  <c r="AI790" i="181"/>
  <c r="AL790" i="181"/>
  <c r="AL674" i="181"/>
  <c r="AM674" i="181" s="1"/>
  <c r="AP674" i="181"/>
  <c r="AQ674" i="181" s="1"/>
  <c r="AR674" i="181" s="1"/>
  <c r="AI633" i="181"/>
  <c r="AL633" i="181"/>
  <c r="AG808" i="181"/>
  <c r="AH808" i="181" s="1"/>
  <c r="AG744" i="181"/>
  <c r="AH744" i="181" s="1"/>
  <c r="AB632" i="181"/>
  <c r="AC632" i="181" s="1"/>
  <c r="AL543" i="181"/>
  <c r="AM543" i="181" s="1"/>
  <c r="AN543" i="181"/>
  <c r="AQ543" i="181" s="1"/>
  <c r="AL625" i="181"/>
  <c r="AM625" i="181" s="1"/>
  <c r="AN625" i="181"/>
  <c r="AQ625" i="181" s="1"/>
  <c r="AO592" i="181"/>
  <c r="AQ592" i="181" s="1"/>
  <c r="AL592" i="181"/>
  <c r="AM592" i="181" s="1"/>
  <c r="AH677" i="181"/>
  <c r="AH566" i="181"/>
  <c r="AH639" i="181"/>
  <c r="BA580" i="181"/>
  <c r="AG580" i="181"/>
  <c r="AH580" i="181" s="1"/>
  <c r="AH549" i="181"/>
  <c r="AR676" i="181"/>
  <c r="AK509" i="181"/>
  <c r="AL509" i="181" s="1"/>
  <c r="AR509" i="181" s="1"/>
  <c r="AV427" i="181"/>
  <c r="AB427" i="181"/>
  <c r="AC427" i="181" s="1"/>
  <c r="AH607" i="181"/>
  <c r="AH591" i="181"/>
  <c r="AP576" i="181"/>
  <c r="AQ576" i="181"/>
  <c r="AL576" i="181"/>
  <c r="AM576" i="181"/>
  <c r="AB508" i="181"/>
  <c r="AL490" i="181"/>
  <c r="AM490" i="181" s="1"/>
  <c r="AP490" i="181"/>
  <c r="AQ490" i="181" s="1"/>
  <c r="AR696" i="181"/>
  <c r="AG576" i="181"/>
  <c r="AH576" i="181" s="1"/>
  <c r="AH555" i="181"/>
  <c r="BA496" i="181"/>
  <c r="AG496" i="181"/>
  <c r="AH496" i="181" s="1"/>
  <c r="AH472" i="181"/>
  <c r="AV384" i="181"/>
  <c r="AB384" i="181"/>
  <c r="AV208" i="181"/>
  <c r="AB208" i="181"/>
  <c r="AC208" i="181"/>
  <c r="AV192" i="181"/>
  <c r="AB192" i="181"/>
  <c r="AC192" i="181" s="1"/>
  <c r="AK499" i="181"/>
  <c r="AL499" i="181" s="1"/>
  <c r="AI443" i="181"/>
  <c r="AL443" i="181"/>
  <c r="AI368" i="181"/>
  <c r="AR535" i="181"/>
  <c r="AR422" i="181"/>
  <c r="AB409" i="181"/>
  <c r="AC409" i="181" s="1"/>
  <c r="AI349" i="181"/>
  <c r="AL349" i="181"/>
  <c r="AI333" i="181"/>
  <c r="AL333" i="181"/>
  <c r="AB464" i="181"/>
  <c r="AC464" i="181" s="1"/>
  <c r="AB447" i="181"/>
  <c r="AH417" i="181"/>
  <c r="AI354" i="181"/>
  <c r="AL354" i="181" s="1"/>
  <c r="AI338" i="181"/>
  <c r="AL338" i="181" s="1"/>
  <c r="AV210" i="181"/>
  <c r="AB210" i="181"/>
  <c r="AI485" i="181"/>
  <c r="AL485" i="181" s="1"/>
  <c r="AH467" i="181"/>
  <c r="AB452" i="181"/>
  <c r="AC452" i="181" s="1"/>
  <c r="AH442" i="181"/>
  <c r="AB399" i="181"/>
  <c r="AC399" i="181"/>
  <c r="AH340" i="181"/>
  <c r="AI252" i="181"/>
  <c r="AL252" i="181" s="1"/>
  <c r="AR252" i="181" s="1"/>
  <c r="AB250" i="181"/>
  <c r="AB233" i="181"/>
  <c r="AI231" i="181"/>
  <c r="AL231" i="181" s="1"/>
  <c r="AB300" i="181"/>
  <c r="AI289" i="181"/>
  <c r="AL289" i="181"/>
  <c r="AI243" i="181"/>
  <c r="AL243" i="181" s="1"/>
  <c r="AY144" i="181"/>
  <c r="AG144" i="181"/>
  <c r="AH144" i="181" s="1"/>
  <c r="AI315" i="181"/>
  <c r="AL315" i="181" s="1"/>
  <c r="AB303" i="181"/>
  <c r="AI255" i="181"/>
  <c r="AL255" i="181"/>
  <c r="AI237" i="181"/>
  <c r="AL237" i="181" s="1"/>
  <c r="AR237" i="181" s="1"/>
  <c r="AB235" i="181"/>
  <c r="AM194" i="181"/>
  <c r="AC312" i="181"/>
  <c r="AI304" i="181"/>
  <c r="AP215" i="181"/>
  <c r="AQ215" i="181" s="1"/>
  <c r="AL215" i="181"/>
  <c r="AM215" i="181"/>
  <c r="AM195" i="181"/>
  <c r="AI154" i="181"/>
  <c r="AL154" i="181"/>
  <c r="AH307" i="181"/>
  <c r="AC282" i="181"/>
  <c r="AB274" i="181"/>
  <c r="AC274" i="181" s="1"/>
  <c r="AB260" i="181"/>
  <c r="AC260" i="181" s="1"/>
  <c r="AI224" i="181"/>
  <c r="AL224" i="181" s="1"/>
  <c r="AR224" i="181" s="1"/>
  <c r="AR186" i="181"/>
  <c r="AC177" i="181"/>
  <c r="AR386" i="181"/>
  <c r="AR336" i="181"/>
  <c r="AH315" i="181"/>
  <c r="AB309" i="181"/>
  <c r="AC309" i="181" s="1"/>
  <c r="AB294" i="181"/>
  <c r="AC294" i="181" s="1"/>
  <c r="AI261" i="181"/>
  <c r="AL261" i="181" s="1"/>
  <c r="AM182" i="181"/>
  <c r="AY138" i="181"/>
  <c r="AG138" i="181"/>
  <c r="AH138" i="181" s="1"/>
  <c r="AV116" i="181"/>
  <c r="AB116" i="181"/>
  <c r="AC116" i="181" s="1"/>
  <c r="AH489" i="181"/>
  <c r="AB262" i="181"/>
  <c r="AB227" i="181"/>
  <c r="AC227" i="181" s="1"/>
  <c r="AB155" i="181"/>
  <c r="AC155" i="181" s="1"/>
  <c r="AL17" i="181"/>
  <c r="AM17" i="181" s="1"/>
  <c r="AP17" i="181"/>
  <c r="AQ17" i="181" s="1"/>
  <c r="AH159" i="181"/>
  <c r="AN91" i="181"/>
  <c r="AQ91" i="181" s="1"/>
  <c r="AL91" i="181"/>
  <c r="AM91" i="181" s="1"/>
  <c r="AG90" i="181"/>
  <c r="AH90" i="181" s="1"/>
  <c r="AY90" i="181"/>
  <c r="AY44" i="181"/>
  <c r="AG44" i="181"/>
  <c r="AH44" i="181" s="1"/>
  <c r="AY55" i="181"/>
  <c r="BA81" i="181"/>
  <c r="AG81" i="181"/>
  <c r="AH81" i="181" s="1"/>
  <c r="AR160" i="181"/>
  <c r="AP77" i="181"/>
  <c r="AQ77" i="181" s="1"/>
  <c r="AL77" i="181"/>
  <c r="AM77" i="181"/>
  <c r="AP31" i="181"/>
  <c r="AQ31" i="181" s="1"/>
  <c r="AL31" i="181"/>
  <c r="AM31" i="181" s="1"/>
  <c r="AP11" i="181"/>
  <c r="AL11" i="181"/>
  <c r="AM11" i="181" s="1"/>
  <c r="AL86" i="181"/>
  <c r="AM86" i="181" s="1"/>
  <c r="AN86" i="181"/>
  <c r="AQ86" i="181" s="1"/>
  <c r="AG214" i="181"/>
  <c r="AH214" i="181" s="1"/>
  <c r="AG74" i="181"/>
  <c r="AH74" i="181" s="1"/>
  <c r="BA74" i="181"/>
  <c r="AL24" i="181"/>
  <c r="AM24" i="181" s="1"/>
  <c r="AP24" i="181"/>
  <c r="AB147" i="181"/>
  <c r="AC147" i="181" s="1"/>
  <c r="AG95" i="181"/>
  <c r="AH95" i="181" s="1"/>
  <c r="AY95" i="181"/>
  <c r="AG41" i="181"/>
  <c r="AH41" i="181" s="1"/>
  <c r="AN1717" i="181"/>
  <c r="AQ1717" i="181" s="1"/>
  <c r="AL1717" i="181"/>
  <c r="AM1717" i="181" s="1"/>
  <c r="AY1697" i="181"/>
  <c r="AG1697" i="181"/>
  <c r="AH1697" i="181" s="1"/>
  <c r="AG1650" i="181"/>
  <c r="AH1650" i="181" s="1"/>
  <c r="AP1807" i="181"/>
  <c r="AQ1807" i="181" s="1"/>
  <c r="AL1807" i="181"/>
  <c r="AM1807" i="181" s="1"/>
  <c r="AJ1785" i="181"/>
  <c r="AL1785" i="181" s="1"/>
  <c r="AR1785" i="181" s="1"/>
  <c r="AJ1811" i="181"/>
  <c r="AL1811" i="181" s="1"/>
  <c r="BA1778" i="181"/>
  <c r="AG1778" i="181"/>
  <c r="AH1778" i="181" s="1"/>
  <c r="AL1772" i="181"/>
  <c r="AM1772" i="181" s="1"/>
  <c r="AP1772" i="181"/>
  <c r="AQ1772" i="181" s="1"/>
  <c r="AJ1804" i="181"/>
  <c r="AL1804" i="181" s="1"/>
  <c r="AJ1750" i="181"/>
  <c r="AL1750" i="181" s="1"/>
  <c r="BA1743" i="181"/>
  <c r="AG1743" i="181"/>
  <c r="AH1743" i="181" s="1"/>
  <c r="AP1734" i="181"/>
  <c r="AQ1734" i="181" s="1"/>
  <c r="AL1734" i="181"/>
  <c r="AM1734" i="181"/>
  <c r="AR1747" i="181"/>
  <c r="BA1732" i="181"/>
  <c r="AG1732" i="181"/>
  <c r="AH1732" i="181" s="1"/>
  <c r="AB1738" i="181"/>
  <c r="AC1738" i="181" s="1"/>
  <c r="AL1727" i="181"/>
  <c r="AM1727" i="181" s="1"/>
  <c r="AN1727" i="181"/>
  <c r="AQ1727" i="181" s="1"/>
  <c r="AL1708" i="181"/>
  <c r="AM1708" i="181" s="1"/>
  <c r="AJ1708" i="181"/>
  <c r="AG1724" i="181"/>
  <c r="AH1724" i="181" s="1"/>
  <c r="AL1722" i="181"/>
  <c r="AM1722" i="181" s="1"/>
  <c r="AP1722" i="181"/>
  <c r="AQ1722" i="181" s="1"/>
  <c r="AL1693" i="181"/>
  <c r="AM1693" i="181" s="1"/>
  <c r="AP1693" i="181"/>
  <c r="AQ1693" i="181" s="1"/>
  <c r="AG1698" i="181"/>
  <c r="AH1698" i="181" s="1"/>
  <c r="AY1698" i="181"/>
  <c r="AH1702" i="181"/>
  <c r="AL1670" i="181"/>
  <c r="AM1670" i="181" s="1"/>
  <c r="AP1670" i="181"/>
  <c r="AQ1670" i="181" s="1"/>
  <c r="AP1647" i="181"/>
  <c r="AQ1647" i="181" s="1"/>
  <c r="AL1647" i="181"/>
  <c r="AM1647" i="181" s="1"/>
  <c r="AB1614" i="181"/>
  <c r="AL1598" i="181"/>
  <c r="AM1598" i="181" s="1"/>
  <c r="AP1598" i="181"/>
  <c r="AL1661" i="181"/>
  <c r="AM1661" i="181" s="1"/>
  <c r="AP1661" i="181"/>
  <c r="AQ1661" i="181" s="1"/>
  <c r="BA1666" i="181"/>
  <c r="AG1666" i="181"/>
  <c r="AH1666" i="181" s="1"/>
  <c r="AJ1625" i="181"/>
  <c r="AL1625" i="181" s="1"/>
  <c r="AR1625" i="181" s="1"/>
  <c r="AH1604" i="181"/>
  <c r="AP1591" i="181"/>
  <c r="AQ1591" i="181"/>
  <c r="AL1591" i="181"/>
  <c r="AM1591" i="181"/>
  <c r="AH1607" i="181"/>
  <c r="AW1569" i="181"/>
  <c r="AB1569" i="181"/>
  <c r="AG1553" i="181"/>
  <c r="AH1553" i="181" s="1"/>
  <c r="AJ1565" i="181"/>
  <c r="AL1565" i="181" s="1"/>
  <c r="AG1552" i="181"/>
  <c r="AH1552" i="181" s="1"/>
  <c r="BA1552" i="181"/>
  <c r="AG1578" i="181"/>
  <c r="AH1578" i="181" s="1"/>
  <c r="AL1539" i="181"/>
  <c r="AM1539" i="181" s="1"/>
  <c r="AP1539" i="181"/>
  <c r="AL1473" i="181"/>
  <c r="AM1473" i="181" s="1"/>
  <c r="AP1473" i="181"/>
  <c r="AQ1473" i="181" s="1"/>
  <c r="AR1586" i="181"/>
  <c r="AC1524" i="181"/>
  <c r="AP1587" i="181"/>
  <c r="AQ1587" i="181"/>
  <c r="AR1587" i="181" s="1"/>
  <c r="AL1587" i="181"/>
  <c r="AM1587" i="181" s="1"/>
  <c r="AR1554" i="181"/>
  <c r="AL1528" i="181"/>
  <c r="AM1528" i="181" s="1"/>
  <c r="AP1528" i="181"/>
  <c r="AQ1528" i="181" s="1"/>
  <c r="BA1519" i="181"/>
  <c r="AG1519" i="181"/>
  <c r="AH1519" i="181" s="1"/>
  <c r="BA1484" i="181"/>
  <c r="AG1484" i="181"/>
  <c r="AH1484" i="181" s="1"/>
  <c r="AP1479" i="181"/>
  <c r="AQ1479" i="181" s="1"/>
  <c r="AL1479" i="181"/>
  <c r="AM1479" i="181" s="1"/>
  <c r="AL1445" i="181"/>
  <c r="AM1445" i="181" s="1"/>
  <c r="AP1445" i="181"/>
  <c r="AQ1445" i="181" s="1"/>
  <c r="AJ1466" i="181"/>
  <c r="AL1466" i="181" s="1"/>
  <c r="AH1507" i="181"/>
  <c r="AW1421" i="181"/>
  <c r="AB1421" i="181"/>
  <c r="AJ1454" i="181"/>
  <c r="AL1454" i="181"/>
  <c r="AB1450" i="181"/>
  <c r="AC1450" i="181"/>
  <c r="AG1478" i="181"/>
  <c r="AH1478" i="181" s="1"/>
  <c r="AJ1428" i="181"/>
  <c r="AL1428" i="181" s="1"/>
  <c r="AJ1336" i="181"/>
  <c r="AL1336" i="181" s="1"/>
  <c r="AJ1464" i="181"/>
  <c r="AL1464" i="181" s="1"/>
  <c r="AR1464" i="181" s="1"/>
  <c r="AJ1451" i="181"/>
  <c r="AL1451" i="181" s="1"/>
  <c r="AH1451" i="181"/>
  <c r="AJ1418" i="181"/>
  <c r="AL1418" i="181" s="1"/>
  <c r="AH1396" i="181"/>
  <c r="AM1343" i="181"/>
  <c r="AB1410" i="181"/>
  <c r="AC1410" i="181" s="1"/>
  <c r="AJ1335" i="181"/>
  <c r="AL1335" i="181" s="1"/>
  <c r="AJ1406" i="181"/>
  <c r="AL1406" i="181"/>
  <c r="AR1406" i="181" s="1"/>
  <c r="AB1394" i="181"/>
  <c r="AJ1426" i="181"/>
  <c r="AL1426" i="181" s="1"/>
  <c r="AR1426" i="181" s="1"/>
  <c r="AB1390" i="181"/>
  <c r="AC1390" i="181"/>
  <c r="AJ1392" i="181"/>
  <c r="AL1392" i="181"/>
  <c r="AR1356" i="181"/>
  <c r="AR1373" i="181"/>
  <c r="AC1359" i="181"/>
  <c r="AP1323" i="181"/>
  <c r="AQ1323" i="181" s="1"/>
  <c r="AL1323" i="181"/>
  <c r="AM1323" i="181"/>
  <c r="AJ1362" i="181"/>
  <c r="AL1362" i="181" s="1"/>
  <c r="AJ1317" i="181"/>
  <c r="AL1317" i="181" s="1"/>
  <c r="AK1297" i="181"/>
  <c r="AL1297" i="181"/>
  <c r="AB1429" i="181"/>
  <c r="BA1263" i="181"/>
  <c r="AG1263" i="181"/>
  <c r="AH1263" i="181" s="1"/>
  <c r="AY1289" i="181"/>
  <c r="AG1289" i="181"/>
  <c r="AH1289" i="181" s="1"/>
  <c r="AG1261" i="181"/>
  <c r="AH1261" i="181" s="1"/>
  <c r="AC1271" i="181"/>
  <c r="AJ1346" i="181"/>
  <c r="AL1346" i="181" s="1"/>
  <c r="AP1257" i="181"/>
  <c r="AQ1257" i="181" s="1"/>
  <c r="AL1257" i="181"/>
  <c r="AM1257" i="181" s="1"/>
  <c r="AG1265" i="181"/>
  <c r="AH1265" i="181" s="1"/>
  <c r="AL1229" i="181"/>
  <c r="AM1229" i="181" s="1"/>
  <c r="AP1229" i="181"/>
  <c r="AQ1229" i="181" s="1"/>
  <c r="AM1169" i="181"/>
  <c r="AL1169" i="181"/>
  <c r="AP1169" i="181"/>
  <c r="AQ1169" i="181" s="1"/>
  <c r="AL1107" i="181"/>
  <c r="AM1107" i="181" s="1"/>
  <c r="AP1107" i="181"/>
  <c r="AQ1107" i="181" s="1"/>
  <c r="AB1198" i="181"/>
  <c r="AL1251" i="181"/>
  <c r="AM1251" i="181" s="1"/>
  <c r="AP1251" i="181"/>
  <c r="AQ1251" i="181" s="1"/>
  <c r="AG1233" i="181"/>
  <c r="AH1233" i="181" s="1"/>
  <c r="BA1233" i="181"/>
  <c r="BA1179" i="181"/>
  <c r="AG1179" i="181"/>
  <c r="AH1179" i="181" s="1"/>
  <c r="AP1159" i="181"/>
  <c r="AL1159" i="181"/>
  <c r="AM1159" i="181"/>
  <c r="AH1204" i="181"/>
  <c r="AH1196" i="181"/>
  <c r="AK1206" i="181"/>
  <c r="AL1206" i="181" s="1"/>
  <c r="AK1200" i="181"/>
  <c r="AL1200" i="181"/>
  <c r="AH1228" i="181"/>
  <c r="AM1177" i="181"/>
  <c r="AP1084" i="181"/>
  <c r="AL1084" i="181"/>
  <c r="AM1084" i="181" s="1"/>
  <c r="AB1168" i="181"/>
  <c r="AC1168" i="181" s="1"/>
  <c r="AH1154" i="181"/>
  <c r="AH1137" i="181"/>
  <c r="AI1073" i="181"/>
  <c r="AL1073" i="181" s="1"/>
  <c r="AK1178" i="181"/>
  <c r="AL1178" i="181" s="1"/>
  <c r="AC1080" i="181"/>
  <c r="AH1182" i="181"/>
  <c r="AV1120" i="181"/>
  <c r="AB1120" i="181"/>
  <c r="AC1120" i="181" s="1"/>
  <c r="AG1050" i="181"/>
  <c r="AH1050" i="181" s="1"/>
  <c r="AR1083" i="181"/>
  <c r="AR1118" i="181"/>
  <c r="AV1003" i="181"/>
  <c r="AB1003" i="181"/>
  <c r="AC1003" i="181" s="1"/>
  <c r="AH1049" i="181"/>
  <c r="AB1033" i="181"/>
  <c r="AC1033" i="181" s="1"/>
  <c r="AM1079" i="181"/>
  <c r="AP948" i="181"/>
  <c r="AQ948" i="181" s="1"/>
  <c r="AL948" i="181"/>
  <c r="AM948" i="181" s="1"/>
  <c r="AI902" i="181"/>
  <c r="AL902" i="181" s="1"/>
  <c r="AG966" i="181"/>
  <c r="AH966" i="181" s="1"/>
  <c r="AP949" i="181"/>
  <c r="AQ949" i="181" s="1"/>
  <c r="AR949" i="181" s="1"/>
  <c r="AM949" i="181"/>
  <c r="AL949" i="181"/>
  <c r="AI931" i="181"/>
  <c r="AL931" i="181" s="1"/>
  <c r="AP981" i="181"/>
  <c r="AQ981" i="181" s="1"/>
  <c r="AR981" i="181" s="1"/>
  <c r="AL981" i="181"/>
  <c r="AM981" i="181" s="1"/>
  <c r="AL978" i="181"/>
  <c r="AM978" i="181" s="1"/>
  <c r="AP978" i="181"/>
  <c r="AQ978" i="181" s="1"/>
  <c r="BA958" i="181"/>
  <c r="AG958" i="181"/>
  <c r="AH958" i="181" s="1"/>
  <c r="AR1026" i="181"/>
  <c r="AC927" i="181"/>
  <c r="AH927" i="181"/>
  <c r="AP913" i="181"/>
  <c r="AQ913" i="181"/>
  <c r="AL913" i="181"/>
  <c r="AM913" i="181"/>
  <c r="AR898" i="181"/>
  <c r="AM898" i="181"/>
  <c r="AK1048" i="181"/>
  <c r="AL1048" i="181" s="1"/>
  <c r="AB972" i="181"/>
  <c r="AC972" i="181" s="1"/>
  <c r="AV972" i="181"/>
  <c r="AH968" i="181"/>
  <c r="AI925" i="181"/>
  <c r="AL925" i="181" s="1"/>
  <c r="AR925" i="181" s="1"/>
  <c r="AI852" i="181"/>
  <c r="AL852" i="181" s="1"/>
  <c r="AR852" i="181" s="1"/>
  <c r="AI856" i="181"/>
  <c r="AL856" i="181" s="1"/>
  <c r="AL810" i="181"/>
  <c r="AM810" i="181" s="1"/>
  <c r="AP810" i="181"/>
  <c r="AQ810" i="181" s="1"/>
  <c r="AG752" i="181"/>
  <c r="AH752" i="181" s="1"/>
  <c r="AI910" i="181"/>
  <c r="AL910" i="181" s="1"/>
  <c r="AM904" i="181"/>
  <c r="AL844" i="181"/>
  <c r="AM844" i="181" s="1"/>
  <c r="AP844" i="181"/>
  <c r="AQ844" i="181"/>
  <c r="AI820" i="181"/>
  <c r="AL820" i="181"/>
  <c r="AI784" i="181"/>
  <c r="AL784" i="181"/>
  <c r="AB870" i="181"/>
  <c r="AC870" i="181" s="1"/>
  <c r="AV870" i="181"/>
  <c r="AL830" i="181"/>
  <c r="AM830" i="181" s="1"/>
  <c r="AP830" i="181"/>
  <c r="AQ830" i="181" s="1"/>
  <c r="AL765" i="181"/>
  <c r="AM765" i="181" s="1"/>
  <c r="AP765" i="181"/>
  <c r="AQ765" i="181"/>
  <c r="AL737" i="181"/>
  <c r="AM737" i="181"/>
  <c r="AP737" i="181"/>
  <c r="AQ737" i="181"/>
  <c r="AP973" i="181"/>
  <c r="AQ973" i="181" s="1"/>
  <c r="AL973" i="181"/>
  <c r="AM973" i="181" s="1"/>
  <c r="AI800" i="181"/>
  <c r="AL800" i="181" s="1"/>
  <c r="AR800" i="181" s="1"/>
  <c r="AN626" i="181"/>
  <c r="AQ626" i="181" s="1"/>
  <c r="AL626" i="181"/>
  <c r="AM626" i="181" s="1"/>
  <c r="BA597" i="181"/>
  <c r="AG597" i="181"/>
  <c r="AH597" i="181" s="1"/>
  <c r="AP762" i="181"/>
  <c r="AQ762" i="181" s="1"/>
  <c r="AL762" i="181"/>
  <c r="AM762" i="181" s="1"/>
  <c r="AY693" i="181"/>
  <c r="AG693" i="181"/>
  <c r="AH693" i="181"/>
  <c r="AR795" i="181"/>
  <c r="AV715" i="181"/>
  <c r="AB715" i="181"/>
  <c r="AC715" i="181" s="1"/>
  <c r="AG668" i="181"/>
  <c r="AH668" i="181" s="1"/>
  <c r="AP652" i="181"/>
  <c r="AQ652" i="181"/>
  <c r="AL652" i="181"/>
  <c r="AM652" i="181" s="1"/>
  <c r="BA594" i="181"/>
  <c r="AG594" i="181"/>
  <c r="AH594" i="181" s="1"/>
  <c r="BA672" i="181"/>
  <c r="AG672" i="181"/>
  <c r="AH672" i="181" s="1"/>
  <c r="AG600" i="181"/>
  <c r="AH600" i="181" s="1"/>
  <c r="AR857" i="181"/>
  <c r="AL840" i="181"/>
  <c r="AM840" i="181" s="1"/>
  <c r="AP840" i="181"/>
  <c r="AQ840" i="181" s="1"/>
  <c r="AH671" i="181"/>
  <c r="AL647" i="181"/>
  <c r="AM647" i="181" s="1"/>
  <c r="AP647" i="181"/>
  <c r="AQ647" i="181" s="1"/>
  <c r="AR595" i="181"/>
  <c r="AH632" i="181"/>
  <c r="AB619" i="181"/>
  <c r="AR590" i="181"/>
  <c r="AL583" i="181"/>
  <c r="AM583" i="181" s="1"/>
  <c r="AP583" i="181"/>
  <c r="AQ583" i="181" s="1"/>
  <c r="AR709" i="181"/>
  <c r="AG650" i="181"/>
  <c r="AH650" i="181" s="1"/>
  <c r="AC635" i="181"/>
  <c r="AI525" i="181"/>
  <c r="AL525" i="181" s="1"/>
  <c r="AR525" i="181" s="1"/>
  <c r="AK505" i="181"/>
  <c r="AL505" i="181" s="1"/>
  <c r="AV423" i="181"/>
  <c r="AB423" i="181"/>
  <c r="AL582" i="181"/>
  <c r="AM582" i="181" s="1"/>
  <c r="AP582" i="181"/>
  <c r="AQ582" i="181" s="1"/>
  <c r="AR582" i="181" s="1"/>
  <c r="AI534" i="181"/>
  <c r="AL534" i="181" s="1"/>
  <c r="AH629" i="181"/>
  <c r="AK506" i="181"/>
  <c r="AL506" i="181" s="1"/>
  <c r="AH541" i="181"/>
  <c r="AC541" i="181"/>
  <c r="AI425" i="181"/>
  <c r="AL425" i="181" s="1"/>
  <c r="AR425" i="181" s="1"/>
  <c r="AI489" i="181"/>
  <c r="AL489" i="181" s="1"/>
  <c r="AI457" i="181"/>
  <c r="AL457" i="181" s="1"/>
  <c r="AR457" i="181" s="1"/>
  <c r="AB455" i="181"/>
  <c r="AB440" i="181"/>
  <c r="AV380" i="181"/>
  <c r="AB380" i="181"/>
  <c r="AI477" i="181"/>
  <c r="AL477" i="181" s="1"/>
  <c r="AR477" i="181" s="1"/>
  <c r="AK497" i="181"/>
  <c r="AL497" i="181"/>
  <c r="AR497" i="181" s="1"/>
  <c r="AI407" i="181"/>
  <c r="AL407" i="181" s="1"/>
  <c r="AI361" i="181"/>
  <c r="AL361" i="181" s="1"/>
  <c r="AR361" i="181" s="1"/>
  <c r="AI329" i="181"/>
  <c r="AL329" i="181"/>
  <c r="AI481" i="181"/>
  <c r="AL481" i="181" s="1"/>
  <c r="AI479" i="181"/>
  <c r="AL479" i="181" s="1"/>
  <c r="AI464" i="181"/>
  <c r="AL464" i="181"/>
  <c r="AI449" i="181"/>
  <c r="AL449" i="181"/>
  <c r="AI447" i="181"/>
  <c r="AL447" i="181" s="1"/>
  <c r="AR447" i="181" s="1"/>
  <c r="AI482" i="181"/>
  <c r="AL482" i="181" s="1"/>
  <c r="AR482" i="181" s="1"/>
  <c r="AH416" i="181"/>
  <c r="AI400" i="181"/>
  <c r="AL400" i="181" s="1"/>
  <c r="AR400" i="181" s="1"/>
  <c r="AI322" i="181"/>
  <c r="AL322" i="181" s="1"/>
  <c r="AR322" i="181" s="1"/>
  <c r="AI452" i="181"/>
  <c r="AL452" i="181" s="1"/>
  <c r="AR429" i="181"/>
  <c r="AV419" i="181"/>
  <c r="AB419" i="181"/>
  <c r="AC419" i="181"/>
  <c r="AH347" i="181"/>
  <c r="AI312" i="181"/>
  <c r="AL312" i="181" s="1"/>
  <c r="AI297" i="181"/>
  <c r="AL297" i="181" s="1"/>
  <c r="AI249" i="181"/>
  <c r="AL249" i="181" s="1"/>
  <c r="AI230" i="181"/>
  <c r="AL230" i="181" s="1"/>
  <c r="AI299" i="181"/>
  <c r="AL299" i="181" s="1"/>
  <c r="AB252" i="181"/>
  <c r="AI250" i="181"/>
  <c r="AL250" i="181"/>
  <c r="AR250" i="181" s="1"/>
  <c r="AL217" i="181"/>
  <c r="AM217" i="181" s="1"/>
  <c r="AP217" i="181"/>
  <c r="AQ217" i="181" s="1"/>
  <c r="AI300" i="181"/>
  <c r="AL300" i="181" s="1"/>
  <c r="AI253" i="181"/>
  <c r="AL253" i="181" s="1"/>
  <c r="AR253" i="181" s="1"/>
  <c r="AI303" i="181"/>
  <c r="AL303" i="181"/>
  <c r="AI270" i="181"/>
  <c r="AL270" i="181"/>
  <c r="AI235" i="181"/>
  <c r="AL235" i="181" s="1"/>
  <c r="AV176" i="181"/>
  <c r="AB176" i="181"/>
  <c r="AC176" i="181" s="1"/>
  <c r="AP246" i="181"/>
  <c r="AQ246" i="181" s="1"/>
  <c r="AR246" i="181" s="1"/>
  <c r="AL246" i="181"/>
  <c r="AM246" i="181"/>
  <c r="BA215" i="181"/>
  <c r="AG215" i="181"/>
  <c r="AH215" i="181" s="1"/>
  <c r="AB165" i="181"/>
  <c r="AV165" i="181"/>
  <c r="AN138" i="181"/>
  <c r="AQ138" i="181" s="1"/>
  <c r="AL138" i="181"/>
  <c r="AM138" i="181" s="1"/>
  <c r="AR374" i="181"/>
  <c r="AR340" i="181"/>
  <c r="AI274" i="181"/>
  <c r="AL274" i="181" s="1"/>
  <c r="AB224" i="181"/>
  <c r="AC224" i="181" s="1"/>
  <c r="AL103" i="181"/>
  <c r="AM103" i="181" s="1"/>
  <c r="AP103" i="181"/>
  <c r="AQ103" i="181" s="1"/>
  <c r="AL151" i="181"/>
  <c r="AM151" i="181" s="1"/>
  <c r="AP151" i="181"/>
  <c r="AQ151" i="181"/>
  <c r="AV136" i="181"/>
  <c r="AB136" i="181"/>
  <c r="AC136" i="181" s="1"/>
  <c r="AI319" i="181"/>
  <c r="AL319" i="181" s="1"/>
  <c r="AR319" i="181" s="1"/>
  <c r="AI279" i="181"/>
  <c r="AL279" i="181" s="1"/>
  <c r="AI264" i="181"/>
  <c r="AL264" i="181" s="1"/>
  <c r="AI262" i="181"/>
  <c r="AL262" i="181" s="1"/>
  <c r="AI227" i="181"/>
  <c r="AL227" i="181" s="1"/>
  <c r="AN137" i="181"/>
  <c r="AQ137" i="181" s="1"/>
  <c r="AL137" i="181"/>
  <c r="AM137" i="181" s="1"/>
  <c r="AL69" i="181"/>
  <c r="AM69" i="181" s="1"/>
  <c r="AP69" i="181"/>
  <c r="AQ69" i="181" s="1"/>
  <c r="AL46" i="181"/>
  <c r="AM46" i="181" s="1"/>
  <c r="AN46" i="181"/>
  <c r="AQ46" i="181" s="1"/>
  <c r="AF1153" i="181"/>
  <c r="AY85" i="181"/>
  <c r="AG85" i="181"/>
  <c r="AH85" i="181" s="1"/>
  <c r="AN73" i="181"/>
  <c r="AQ73" i="181" s="1"/>
  <c r="AL73" i="181"/>
  <c r="AM73" i="181" s="1"/>
  <c r="AP57" i="181"/>
  <c r="AQ57" i="181" s="1"/>
  <c r="AL57" i="181"/>
  <c r="AM57" i="181" s="1"/>
  <c r="AP30" i="181"/>
  <c r="AL30" i="181"/>
  <c r="AM30" i="181" s="1"/>
  <c r="AY9" i="181"/>
  <c r="AG9" i="181"/>
  <c r="AC123" i="181"/>
  <c r="AH123" i="181"/>
  <c r="AG70" i="181"/>
  <c r="AH70" i="181" s="1"/>
  <c r="BA70" i="181"/>
  <c r="AZ13" i="181"/>
  <c r="AG13" i="181"/>
  <c r="AH13" i="181" s="1"/>
  <c r="AL74" i="181"/>
  <c r="AM74" i="181" s="1"/>
  <c r="AP74" i="181"/>
  <c r="AQ74" i="181" s="1"/>
  <c r="AL32" i="181"/>
  <c r="AM32" i="181" s="1"/>
  <c r="AP32" i="181"/>
  <c r="AQ32" i="181" s="1"/>
  <c r="AR32" i="181" s="1"/>
  <c r="AN95" i="181"/>
  <c r="AQ95" i="181" s="1"/>
  <c r="AL95" i="181"/>
  <c r="AM95" i="181" s="1"/>
  <c r="AL1774" i="181"/>
  <c r="AM1774" i="181"/>
  <c r="AO1774" i="181"/>
  <c r="AQ1774" i="181" s="1"/>
  <c r="AL1739" i="181"/>
  <c r="AM1739" i="181" s="1"/>
  <c r="AP1739" i="181"/>
  <c r="AQ1739" i="181" s="1"/>
  <c r="AP1662" i="181"/>
  <c r="AQ1662" i="181" s="1"/>
  <c r="AL1662" i="181"/>
  <c r="AM1662" i="181" s="1"/>
  <c r="AL1797" i="181"/>
  <c r="AM1797" i="181" s="1"/>
  <c r="AP1797" i="181"/>
  <c r="AQ1797" i="181" s="1"/>
  <c r="AJ1781" i="181"/>
  <c r="AH1781" i="181"/>
  <c r="AW1815" i="181"/>
  <c r="AB1815" i="181"/>
  <c r="AP1808" i="181"/>
  <c r="AQ1808" i="181"/>
  <c r="AL1808" i="181"/>
  <c r="AM1808" i="181" s="1"/>
  <c r="AP1798" i="181"/>
  <c r="AQ1798" i="181" s="1"/>
  <c r="AL1798" i="181"/>
  <c r="AM1798" i="181"/>
  <c r="AJ1782" i="181"/>
  <c r="AL1782" i="181"/>
  <c r="AG1806" i="181"/>
  <c r="AH1806" i="181" s="1"/>
  <c r="AZ1810" i="181"/>
  <c r="AG1810" i="181"/>
  <c r="AH1810" i="181" s="1"/>
  <c r="AH1805" i="181"/>
  <c r="BA1772" i="181"/>
  <c r="AG1772" i="181"/>
  <c r="AH1772" i="181" s="1"/>
  <c r="AG1790" i="181"/>
  <c r="AH1790" i="181" s="1"/>
  <c r="AB1804" i="181"/>
  <c r="AR1783" i="181"/>
  <c r="AN1760" i="181"/>
  <c r="AQ1760" i="181" s="1"/>
  <c r="AL1760" i="181"/>
  <c r="AM1760" i="181" s="1"/>
  <c r="AL1759" i="181"/>
  <c r="AM1759" i="181"/>
  <c r="AN1759" i="181"/>
  <c r="AQ1759" i="181" s="1"/>
  <c r="AR1759" i="181" s="1"/>
  <c r="AJ1756" i="181"/>
  <c r="AL1756" i="181"/>
  <c r="AB1731" i="181"/>
  <c r="AC1731" i="181" s="1"/>
  <c r="AN1758" i="181"/>
  <c r="AQ1758" i="181" s="1"/>
  <c r="AR1758" i="181" s="1"/>
  <c r="AL1758" i="181"/>
  <c r="AM1758" i="181"/>
  <c r="AG1722" i="181"/>
  <c r="AH1722" i="181" s="1"/>
  <c r="AP1715" i="181"/>
  <c r="AQ1715" i="181" s="1"/>
  <c r="AL1715" i="181"/>
  <c r="AM1715" i="181"/>
  <c r="AL1685" i="181"/>
  <c r="AM1685" i="181"/>
  <c r="AP1685" i="181"/>
  <c r="AQ1685" i="181" s="1"/>
  <c r="AG1717" i="181"/>
  <c r="AH1717" i="181" s="1"/>
  <c r="AP1744" i="181"/>
  <c r="AQ1744" i="181" s="1"/>
  <c r="AR1744" i="181" s="1"/>
  <c r="AL1744" i="181"/>
  <c r="AM1744" i="181" s="1"/>
  <c r="AC1710" i="181"/>
  <c r="AJ1701" i="181"/>
  <c r="AL1701" i="181"/>
  <c r="AL1679" i="181"/>
  <c r="AM1679" i="181" s="1"/>
  <c r="AP1679" i="181"/>
  <c r="AQ1679" i="181" s="1"/>
  <c r="AB1704" i="181"/>
  <c r="AC1704" i="181" s="1"/>
  <c r="AG1677" i="181"/>
  <c r="AH1677" i="181" s="1"/>
  <c r="AB1655" i="181"/>
  <c r="AH1695" i="181"/>
  <c r="AH1691" i="181"/>
  <c r="AL1645" i="181"/>
  <c r="AM1645" i="181"/>
  <c r="AP1645" i="181"/>
  <c r="AQ1645" i="181"/>
  <c r="BA1620" i="181"/>
  <c r="AG1620" i="181"/>
  <c r="AH1620" i="181" s="1"/>
  <c r="AB1617" i="181"/>
  <c r="AP1603" i="181"/>
  <c r="AQ1603" i="181" s="1"/>
  <c r="AL1603" i="181"/>
  <c r="AM1603" i="181" s="1"/>
  <c r="AG1619" i="181"/>
  <c r="AH1619" i="181" s="1"/>
  <c r="AM1618" i="181"/>
  <c r="AG1629" i="181"/>
  <c r="AH1629" i="181" s="1"/>
  <c r="AR1615" i="181"/>
  <c r="AB1563" i="181"/>
  <c r="AR1632" i="181"/>
  <c r="AP1553" i="181"/>
  <c r="AQ1553" i="181" s="1"/>
  <c r="AL1553" i="181"/>
  <c r="AM1553" i="181" s="1"/>
  <c r="AW1565" i="181"/>
  <c r="AB1565" i="181"/>
  <c r="AH1633" i="181"/>
  <c r="BA1571" i="181"/>
  <c r="AG1571" i="181"/>
  <c r="AJ1560" i="181"/>
  <c r="AL1560" i="181"/>
  <c r="AR1560" i="181" s="1"/>
  <c r="AH1532" i="181"/>
  <c r="AB1518" i="181"/>
  <c r="AC1518" i="181" s="1"/>
  <c r="AG1510" i="181"/>
  <c r="AH1510" i="181" s="1"/>
  <c r="AG1577" i="181"/>
  <c r="AH1577" i="181" s="1"/>
  <c r="AB1567" i="181"/>
  <c r="AR1540" i="181"/>
  <c r="BA1528" i="181"/>
  <c r="AG1528" i="181"/>
  <c r="AH1528" i="181" s="1"/>
  <c r="AL1484" i="181"/>
  <c r="AM1484" i="181" s="1"/>
  <c r="AP1484" i="181"/>
  <c r="AQ1484" i="181"/>
  <c r="AP1496" i="181"/>
  <c r="AQ1496" i="181"/>
  <c r="AL1496" i="181"/>
  <c r="AM1496" i="181" s="1"/>
  <c r="AH1506" i="181"/>
  <c r="AB1494" i="181"/>
  <c r="AC1494" i="181"/>
  <c r="AP1478" i="181"/>
  <c r="AQ1478" i="181" s="1"/>
  <c r="AL1478" i="181"/>
  <c r="AM1478" i="181" s="1"/>
  <c r="AB1467" i="181"/>
  <c r="AC1467" i="181"/>
  <c r="AP1483" i="181"/>
  <c r="AQ1483" i="181"/>
  <c r="AL1483" i="181"/>
  <c r="AM1483" i="181" s="1"/>
  <c r="AJ1460" i="181"/>
  <c r="AL1460" i="181" s="1"/>
  <c r="AJ1421" i="181"/>
  <c r="AL1421" i="181" s="1"/>
  <c r="AG1486" i="181"/>
  <c r="AH1486" i="181" s="1"/>
  <c r="AJ1468" i="181"/>
  <c r="AL1468" i="181" s="1"/>
  <c r="AJ1450" i="181"/>
  <c r="AL1450" i="181" s="1"/>
  <c r="AB1417" i="181"/>
  <c r="AJ1381" i="181"/>
  <c r="AL1381" i="181" s="1"/>
  <c r="AC1351" i="181"/>
  <c r="AW1457" i="181"/>
  <c r="AB1457" i="181"/>
  <c r="AB1409" i="181"/>
  <c r="AC1409" i="181" s="1"/>
  <c r="AM1391" i="181"/>
  <c r="AJ1384" i="181"/>
  <c r="AL1384" i="181" s="1"/>
  <c r="AJ1375" i="181"/>
  <c r="AL1375" i="181"/>
  <c r="AH1494" i="181"/>
  <c r="AB1464" i="181"/>
  <c r="AJ1347" i="181"/>
  <c r="AL1347" i="181" s="1"/>
  <c r="AR1347" i="181" s="1"/>
  <c r="AB1435" i="181"/>
  <c r="AC1435" i="181" s="1"/>
  <c r="AH1413" i="181"/>
  <c r="AJ1396" i="181"/>
  <c r="AL1396" i="181" s="1"/>
  <c r="AB1431" i="181"/>
  <c r="AC1431" i="181"/>
  <c r="AJ1410" i="181"/>
  <c r="AL1410" i="181"/>
  <c r="AR1410" i="181" s="1"/>
  <c r="AH1405" i="181"/>
  <c r="AB1379" i="181"/>
  <c r="AJ1400" i="181"/>
  <c r="AL1400" i="181" s="1"/>
  <c r="AJ1394" i="181"/>
  <c r="AL1394" i="181" s="1"/>
  <c r="AR1394" i="181" s="1"/>
  <c r="AJ1390" i="181"/>
  <c r="AL1390" i="181" s="1"/>
  <c r="AR1390" i="181" s="1"/>
  <c r="AB1392" i="181"/>
  <c r="AJ1315" i="181"/>
  <c r="AL1315" i="181" s="1"/>
  <c r="AJ1355" i="181"/>
  <c r="AL1355" i="181" s="1"/>
  <c r="AR1355" i="181" s="1"/>
  <c r="AM1331" i="181"/>
  <c r="AH1323" i="181"/>
  <c r="AB1355" i="181"/>
  <c r="AR1374" i="181"/>
  <c r="AW1330" i="181"/>
  <c r="AB1330" i="181"/>
  <c r="AC1330" i="181" s="1"/>
  <c r="AH1307" i="181"/>
  <c r="AP1261" i="181"/>
  <c r="AQ1261" i="181"/>
  <c r="AL1261" i="181"/>
  <c r="AM1261" i="181" s="1"/>
  <c r="AP1254" i="181"/>
  <c r="AQ1254" i="181" s="1"/>
  <c r="AR1254" i="181" s="1"/>
  <c r="AL1254" i="181"/>
  <c r="AM1254" i="181"/>
  <c r="AJ1302" i="181"/>
  <c r="AL1302" i="181"/>
  <c r="AH1325" i="181"/>
  <c r="AY1277" i="181"/>
  <c r="AG1277" i="181"/>
  <c r="AH1277" i="181" s="1"/>
  <c r="AP1265" i="181"/>
  <c r="AQ1265" i="181" s="1"/>
  <c r="AL1265" i="181"/>
  <c r="AM1265" i="181" s="1"/>
  <c r="AP1230" i="181"/>
  <c r="AQ1230" i="181" s="1"/>
  <c r="AL1230" i="181"/>
  <c r="AM1230" i="181" s="1"/>
  <c r="AH1230" i="181"/>
  <c r="AH1213" i="181"/>
  <c r="AH1205" i="181"/>
  <c r="AH1197" i="181"/>
  <c r="AH1189" i="181"/>
  <c r="AP1245" i="181"/>
  <c r="AQ1245" i="181"/>
  <c r="AL1245" i="181"/>
  <c r="AM1245" i="181"/>
  <c r="AG1235" i="181"/>
  <c r="AH1235" i="181" s="1"/>
  <c r="AB1199" i="181"/>
  <c r="AP1179" i="181"/>
  <c r="AQ1179" i="181" s="1"/>
  <c r="AL1179" i="181"/>
  <c r="AM1179" i="181" s="1"/>
  <c r="AG1240" i="181"/>
  <c r="AH1240" i="181" s="1"/>
  <c r="BA1214" i="181"/>
  <c r="AI1095" i="181"/>
  <c r="AL1095" i="181"/>
  <c r="AR1095" i="181" s="1"/>
  <c r="AC1154" i="181"/>
  <c r="AK1172" i="181"/>
  <c r="AL1172" i="181" s="1"/>
  <c r="AP1088" i="181"/>
  <c r="AL1088" i="181"/>
  <c r="AM1088" i="181" s="1"/>
  <c r="AG1215" i="181"/>
  <c r="AH1215" i="181" s="1"/>
  <c r="AL1184" i="181"/>
  <c r="AM1184" i="181" s="1"/>
  <c r="AP1184" i="181"/>
  <c r="AQ1184" i="181" s="1"/>
  <c r="AN1128" i="181"/>
  <c r="AQ1128" i="181" s="1"/>
  <c r="AR1128" i="181" s="1"/>
  <c r="AL1128" i="181"/>
  <c r="AM1128" i="181"/>
  <c r="AL1090" i="181"/>
  <c r="AM1090" i="181"/>
  <c r="AO1090" i="181"/>
  <c r="AQ1090" i="181" s="1"/>
  <c r="AB1155" i="181"/>
  <c r="AL1081" i="181"/>
  <c r="AM1081" i="181" s="1"/>
  <c r="AP1081" i="181"/>
  <c r="AQ1081" i="181" s="1"/>
  <c r="AG1066" i="181"/>
  <c r="AH1066" i="181" s="1"/>
  <c r="BA1066" i="181"/>
  <c r="AL1050" i="181"/>
  <c r="AM1050" i="181"/>
  <c r="AP1050" i="181"/>
  <c r="AQ1050" i="181" s="1"/>
  <c r="AV1004" i="181"/>
  <c r="AB1004" i="181"/>
  <c r="AH1030" i="181"/>
  <c r="AH1019" i="181"/>
  <c r="AB1007" i="181"/>
  <c r="AC1007" i="181" s="1"/>
  <c r="AB995" i="181"/>
  <c r="AC995" i="181" s="1"/>
  <c r="AK1020" i="181"/>
  <c r="AL1020" i="181" s="1"/>
  <c r="AR1020" i="181" s="1"/>
  <c r="AK1031" i="181"/>
  <c r="AL1031" i="181" s="1"/>
  <c r="AH1085" i="181"/>
  <c r="AH976" i="181"/>
  <c r="AL966" i="181"/>
  <c r="AM966" i="181"/>
  <c r="AN966" i="181"/>
  <c r="AQ966" i="181" s="1"/>
  <c r="AR966" i="181" s="1"/>
  <c r="AM1006" i="181"/>
  <c r="AG980" i="181"/>
  <c r="AH980" i="181" s="1"/>
  <c r="AB935" i="181"/>
  <c r="AL899" i="181"/>
  <c r="AM899" i="181"/>
  <c r="AP899" i="181"/>
  <c r="AQ899" i="181" s="1"/>
  <c r="AR899" i="181" s="1"/>
  <c r="AL943" i="181"/>
  <c r="AM943" i="181" s="1"/>
  <c r="AP943" i="181"/>
  <c r="AQ943" i="181"/>
  <c r="AI890" i="181"/>
  <c r="AL890" i="181"/>
  <c r="AR1001" i="181"/>
  <c r="AG952" i="181"/>
  <c r="AH952" i="181" s="1"/>
  <c r="AI927" i="181"/>
  <c r="AL927" i="181" s="1"/>
  <c r="AB932" i="181"/>
  <c r="AC908" i="181"/>
  <c r="AC866" i="181"/>
  <c r="AH1105" i="181"/>
  <c r="AL911" i="181"/>
  <c r="AM911" i="181" s="1"/>
  <c r="AP911" i="181"/>
  <c r="AQ911" i="181"/>
  <c r="AH874" i="181"/>
  <c r="AR914" i="181"/>
  <c r="AR1008" i="181"/>
  <c r="AH852" i="181"/>
  <c r="AG806" i="181"/>
  <c r="AH806" i="181" s="1"/>
  <c r="BA806" i="181"/>
  <c r="AG748" i="181"/>
  <c r="AH748" i="181" s="1"/>
  <c r="AP980" i="181"/>
  <c r="AQ980" i="181" s="1"/>
  <c r="AL980" i="181"/>
  <c r="AM980" i="181"/>
  <c r="AI859" i="181"/>
  <c r="AL859" i="181"/>
  <c r="AG844" i="181"/>
  <c r="AH844" i="181" s="1"/>
  <c r="BA844" i="181"/>
  <c r="AI780" i="181"/>
  <c r="AL780" i="181" s="1"/>
  <c r="AL756" i="181"/>
  <c r="AM756" i="181" s="1"/>
  <c r="AP756" i="181"/>
  <c r="AQ756" i="181"/>
  <c r="AM936" i="181"/>
  <c r="AM813" i="181"/>
  <c r="BA761" i="181"/>
  <c r="AG761" i="181"/>
  <c r="AH761" i="181" s="1"/>
  <c r="BA749" i="181"/>
  <c r="AG749" i="181"/>
  <c r="AH749" i="181" s="1"/>
  <c r="AB924" i="181"/>
  <c r="AL824" i="181"/>
  <c r="AM824" i="181"/>
  <c r="AP824" i="181"/>
  <c r="AQ824" i="181" s="1"/>
  <c r="AB778" i="181"/>
  <c r="AC778" i="181" s="1"/>
  <c r="AH767" i="181"/>
  <c r="AM763" i="181"/>
  <c r="AP597" i="181"/>
  <c r="AQ597" i="181"/>
  <c r="AL597" i="181"/>
  <c r="AM597" i="181" s="1"/>
  <c r="AM775" i="181"/>
  <c r="BA682" i="181"/>
  <c r="AG682" i="181"/>
  <c r="AH682" i="181" s="1"/>
  <c r="AG664" i="181"/>
  <c r="AH664" i="181" s="1"/>
  <c r="AG648" i="181"/>
  <c r="AH648" i="181" s="1"/>
  <c r="AB848" i="181"/>
  <c r="AP666" i="181"/>
  <c r="AQ666" i="181" s="1"/>
  <c r="AL666" i="181"/>
  <c r="AM666" i="181" s="1"/>
  <c r="AB792" i="181"/>
  <c r="AB774" i="181"/>
  <c r="AC774" i="181" s="1"/>
  <c r="AG754" i="181"/>
  <c r="AH754" i="181" s="1"/>
  <c r="AL740" i="181"/>
  <c r="AM740" i="181" s="1"/>
  <c r="AP740" i="181"/>
  <c r="AQ740" i="181" s="1"/>
  <c r="AH713" i="181"/>
  <c r="AP668" i="181"/>
  <c r="AQ668" i="181" s="1"/>
  <c r="AL668" i="181"/>
  <c r="AM668" i="181" s="1"/>
  <c r="AM833" i="181"/>
  <c r="AG766" i="181"/>
  <c r="AH766" i="181" s="1"/>
  <c r="AL707" i="181"/>
  <c r="AM707" i="181"/>
  <c r="AP707" i="181"/>
  <c r="AQ707" i="181" s="1"/>
  <c r="AP670" i="181"/>
  <c r="AQ670" i="181" s="1"/>
  <c r="AR670" i="181" s="1"/>
  <c r="AL670" i="181"/>
  <c r="AM670" i="181"/>
  <c r="AB768" i="181"/>
  <c r="AC768" i="181"/>
  <c r="AG736" i="181"/>
  <c r="AH736" i="181" s="1"/>
  <c r="AG957" i="181"/>
  <c r="AH957" i="181" s="1"/>
  <c r="AM788" i="181"/>
  <c r="AI735" i="181"/>
  <c r="AL735" i="181" s="1"/>
  <c r="AI700" i="181"/>
  <c r="AL700" i="181" s="1"/>
  <c r="AI678" i="181"/>
  <c r="AL658" i="181"/>
  <c r="AM658" i="181" s="1"/>
  <c r="AP658" i="181"/>
  <c r="AQ658" i="181"/>
  <c r="AI631" i="181"/>
  <c r="AL631" i="181"/>
  <c r="AV620" i="181"/>
  <c r="AB620" i="181"/>
  <c r="AC620" i="181" s="1"/>
  <c r="AL600" i="181"/>
  <c r="AM600" i="181" s="1"/>
  <c r="AP600" i="181"/>
  <c r="AQ600" i="181" s="1"/>
  <c r="AR853" i="181"/>
  <c r="AG840" i="181"/>
  <c r="AH840" i="181" s="1"/>
  <c r="BA840" i="181"/>
  <c r="AG742" i="181"/>
  <c r="AH742" i="181" s="1"/>
  <c r="AG694" i="181"/>
  <c r="AH694" i="181" s="1"/>
  <c r="AY694" i="181"/>
  <c r="AR704" i="181"/>
  <c r="AG590" i="181"/>
  <c r="AH590" i="181" s="1"/>
  <c r="AG543" i="181"/>
  <c r="AH543" i="181" s="1"/>
  <c r="AY543" i="181"/>
  <c r="AI619" i="181"/>
  <c r="AL619" i="181" s="1"/>
  <c r="AR619" i="181" s="1"/>
  <c r="AG572" i="181"/>
  <c r="AH572" i="181" s="1"/>
  <c r="AG707" i="181"/>
  <c r="AH707" i="181" s="1"/>
  <c r="AG670" i="181"/>
  <c r="AH670" i="181" s="1"/>
  <c r="AP638" i="181"/>
  <c r="AQ638" i="181" s="1"/>
  <c r="AL638" i="181"/>
  <c r="AM638" i="181" s="1"/>
  <c r="AH560" i="181"/>
  <c r="AG643" i="181"/>
  <c r="AH643" i="181" s="1"/>
  <c r="AC633" i="181"/>
  <c r="AB523" i="181"/>
  <c r="AC523" i="181" s="1"/>
  <c r="AK501" i="181"/>
  <c r="AL501" i="181" s="1"/>
  <c r="AR501" i="181" s="1"/>
  <c r="AI614" i="181"/>
  <c r="AL614" i="181" s="1"/>
  <c r="AP654" i="181"/>
  <c r="AQ654" i="181"/>
  <c r="AL654" i="181"/>
  <c r="AM654" i="181"/>
  <c r="AB504" i="181"/>
  <c r="AG686" i="181"/>
  <c r="AH686" i="181" s="1"/>
  <c r="AH615" i="181"/>
  <c r="AB503" i="181"/>
  <c r="AC503" i="181" s="1"/>
  <c r="AI487" i="181"/>
  <c r="AL487" i="181" s="1"/>
  <c r="AI472" i="181"/>
  <c r="AL472" i="181" s="1"/>
  <c r="AB457" i="181"/>
  <c r="AI455" i="181"/>
  <c r="AL455" i="181" s="1"/>
  <c r="AI440" i="181"/>
  <c r="AL440" i="181" s="1"/>
  <c r="AR440" i="181" s="1"/>
  <c r="AI442" i="181"/>
  <c r="AL442" i="181" s="1"/>
  <c r="AV376" i="181"/>
  <c r="AB376" i="181"/>
  <c r="AV204" i="181"/>
  <c r="AB204" i="181"/>
  <c r="AV188" i="181"/>
  <c r="AB188" i="181"/>
  <c r="AC188" i="181" s="1"/>
  <c r="AG593" i="181"/>
  <c r="AH593" i="181" s="1"/>
  <c r="AM516" i="181"/>
  <c r="AB477" i="181"/>
  <c r="AC477" i="181" s="1"/>
  <c r="AI461" i="181"/>
  <c r="AL461" i="181" s="1"/>
  <c r="AR461" i="181" s="1"/>
  <c r="AH341" i="181"/>
  <c r="AB497" i="181"/>
  <c r="AI345" i="181"/>
  <c r="AL345" i="181" s="1"/>
  <c r="AI325" i="181"/>
  <c r="AL325" i="181" s="1"/>
  <c r="AB481" i="181"/>
  <c r="AC481" i="181" s="1"/>
  <c r="AB449" i="181"/>
  <c r="AC449" i="181" s="1"/>
  <c r="AB482" i="181"/>
  <c r="AC482" i="181" s="1"/>
  <c r="AI466" i="181"/>
  <c r="AL466" i="181" s="1"/>
  <c r="AV390" i="181"/>
  <c r="AB390" i="181"/>
  <c r="AV382" i="181"/>
  <c r="AB382" i="181"/>
  <c r="AV374" i="181"/>
  <c r="AB374" i="181"/>
  <c r="AI366" i="181"/>
  <c r="AL366" i="181" s="1"/>
  <c r="AR366" i="181" s="1"/>
  <c r="AI350" i="181"/>
  <c r="AL350" i="181" s="1"/>
  <c r="AR350" i="181" s="1"/>
  <c r="AI334" i="181"/>
  <c r="AL334" i="181" s="1"/>
  <c r="AV206" i="181"/>
  <c r="AB206" i="181"/>
  <c r="AC206" i="181"/>
  <c r="AH599" i="181"/>
  <c r="AI467" i="181"/>
  <c r="AL467" i="181" s="1"/>
  <c r="AB425" i="181"/>
  <c r="AC425" i="181" s="1"/>
  <c r="AM402" i="181"/>
  <c r="AI265" i="181"/>
  <c r="AL265" i="181" s="1"/>
  <c r="AI284" i="181"/>
  <c r="AL284" i="181" s="1"/>
  <c r="AI268" i="181"/>
  <c r="AL268" i="181" s="1"/>
  <c r="AB266" i="181"/>
  <c r="AR352" i="181"/>
  <c r="AM332" i="181"/>
  <c r="AC308" i="181"/>
  <c r="AB269" i="181"/>
  <c r="AM208" i="181"/>
  <c r="AY140" i="181"/>
  <c r="AC278" i="181"/>
  <c r="AB254" i="181"/>
  <c r="AI220" i="181"/>
  <c r="AL220" i="181" s="1"/>
  <c r="AI306" i="181"/>
  <c r="AL306" i="181" s="1"/>
  <c r="AC287" i="181"/>
  <c r="AR211" i="181"/>
  <c r="BA150" i="181"/>
  <c r="AG150" i="181"/>
  <c r="AH150" i="181" s="1"/>
  <c r="AM406" i="181"/>
  <c r="AI307" i="181"/>
  <c r="AL307" i="181" s="1"/>
  <c r="AI259" i="181"/>
  <c r="AL259" i="181" s="1"/>
  <c r="AG246" i="181"/>
  <c r="AH246" i="181" s="1"/>
  <c r="AB223" i="181"/>
  <c r="AR206" i="181"/>
  <c r="AH406" i="181"/>
  <c r="AI293" i="181"/>
  <c r="AL293" i="181" s="1"/>
  <c r="AR293" i="181" s="1"/>
  <c r="AB277" i="181"/>
  <c r="AB226" i="181"/>
  <c r="AR165" i="181"/>
  <c r="AV124" i="181"/>
  <c r="AB124" i="181"/>
  <c r="AC124" i="181" s="1"/>
  <c r="AB323" i="181"/>
  <c r="AC323" i="181" s="1"/>
  <c r="AB311" i="181"/>
  <c r="AI229" i="181"/>
  <c r="AL229" i="181"/>
  <c r="AP108" i="181"/>
  <c r="AQ108" i="181" s="1"/>
  <c r="AL108" i="181"/>
  <c r="AM108" i="181" s="1"/>
  <c r="V1153" i="181"/>
  <c r="AN9" i="181"/>
  <c r="AL9" i="181"/>
  <c r="AM9" i="181"/>
  <c r="AH163" i="181"/>
  <c r="AY25" i="181"/>
  <c r="AG25" i="181"/>
  <c r="AH25" i="181" s="1"/>
  <c r="AH298" i="181"/>
  <c r="AL70" i="181"/>
  <c r="AM70" i="181" s="1"/>
  <c r="AP70" i="181"/>
  <c r="AQ70" i="181" s="1"/>
  <c r="AO45" i="181"/>
  <c r="AQ45" i="181" s="1"/>
  <c r="AL45" i="181"/>
  <c r="AM45" i="181" s="1"/>
  <c r="AP19" i="181"/>
  <c r="AQ19" i="181" s="1"/>
  <c r="AL19" i="181"/>
  <c r="AM19" i="181"/>
  <c r="AC134" i="181"/>
  <c r="AM94" i="181"/>
  <c r="AP141" i="181"/>
  <c r="AQ141" i="181" s="1"/>
  <c r="AL141" i="181"/>
  <c r="AM141" i="181" s="1"/>
  <c r="AM89" i="181"/>
  <c r="AL20" i="181"/>
  <c r="AN20" i="181"/>
  <c r="AQ20" i="181" s="1"/>
  <c r="AM20" i="181"/>
  <c r="Y1153" i="181"/>
  <c r="AH105" i="181"/>
  <c r="AN93" i="181"/>
  <c r="AQ93" i="181" s="1"/>
  <c r="AL93" i="181"/>
  <c r="AM93" i="181"/>
  <c r="AH18" i="181"/>
  <c r="AP1799" i="181"/>
  <c r="AQ1799" i="181" s="1"/>
  <c r="AL1799" i="181"/>
  <c r="AM1799" i="181" s="1"/>
  <c r="AG1723" i="181"/>
  <c r="AH1723" i="181" s="1"/>
  <c r="BA1723" i="181"/>
  <c r="AJ1655" i="181"/>
  <c r="AL1655" i="181" s="1"/>
  <c r="AP1659" i="181"/>
  <c r="AQ1659" i="181"/>
  <c r="AL1659" i="181"/>
  <c r="AM1659" i="181"/>
  <c r="AP1620" i="181"/>
  <c r="AQ1620" i="181" s="1"/>
  <c r="AL1620" i="181"/>
  <c r="AM1620" i="181"/>
  <c r="AP1599" i="181"/>
  <c r="AL1599" i="181"/>
  <c r="AM1599" i="181"/>
  <c r="AP1629" i="181"/>
  <c r="AQ1629" i="181"/>
  <c r="AL1629" i="181"/>
  <c r="AM1629" i="181" s="1"/>
  <c r="AL1619" i="181"/>
  <c r="AM1619" i="181" s="1"/>
  <c r="AP1619" i="181"/>
  <c r="AQ1619" i="181" s="1"/>
  <c r="BA1630" i="181"/>
  <c r="AG1630" i="181"/>
  <c r="AH1630" i="181" s="1"/>
  <c r="BA1621" i="181"/>
  <c r="AG1621" i="181"/>
  <c r="AH1621" i="181" s="1"/>
  <c r="AL1596" i="181"/>
  <c r="AM1596" i="181"/>
  <c r="AP1596" i="181"/>
  <c r="AB1610" i="181"/>
  <c r="AL1633" i="181"/>
  <c r="AM1633" i="181" s="1"/>
  <c r="AP1633" i="181"/>
  <c r="AQ1633" i="181"/>
  <c r="AJ1564" i="181"/>
  <c r="AL1564" i="181" s="1"/>
  <c r="AP1534" i="181"/>
  <c r="AL1534" i="181"/>
  <c r="AM1534" i="181"/>
  <c r="AL1580" i="181"/>
  <c r="AM1580" i="181" s="1"/>
  <c r="AP1580" i="181"/>
  <c r="AQ1580" i="181"/>
  <c r="AJ1566" i="181"/>
  <c r="AL1566" i="181" s="1"/>
  <c r="AB1547" i="181"/>
  <c r="AL1572" i="181"/>
  <c r="AM1572" i="181"/>
  <c r="AP1572" i="181"/>
  <c r="AQ1572" i="181" s="1"/>
  <c r="AJ1532" i="181"/>
  <c r="AL1532" i="181" s="1"/>
  <c r="AP1497" i="181"/>
  <c r="AQ1497" i="181" s="1"/>
  <c r="AL1497" i="181"/>
  <c r="AM1497" i="181"/>
  <c r="AJ1550" i="181"/>
  <c r="AL1550" i="181"/>
  <c r="AJ1467" i="181"/>
  <c r="AL1467" i="181" s="1"/>
  <c r="AJ1399" i="181"/>
  <c r="AL1399" i="181"/>
  <c r="AR1399" i="181" s="1"/>
  <c r="AJ1457" i="181"/>
  <c r="AL1457" i="181" s="1"/>
  <c r="AJ1354" i="181"/>
  <c r="AL1354" i="181" s="1"/>
  <c r="AR1354" i="181" s="1"/>
  <c r="AR1431" i="181"/>
  <c r="AJ1386" i="181"/>
  <c r="AL1386" i="181" s="1"/>
  <c r="AJ1363" i="181"/>
  <c r="AL1363" i="181" s="1"/>
  <c r="AP1470" i="181"/>
  <c r="AQ1470" i="181" s="1"/>
  <c r="AL1470" i="181"/>
  <c r="AM1470" i="181" s="1"/>
  <c r="AJ1342" i="181"/>
  <c r="AL1342" i="181" s="1"/>
  <c r="AM1342" i="181" s="1"/>
  <c r="AH1488" i="181"/>
  <c r="AH1431" i="181"/>
  <c r="BA1371" i="181"/>
  <c r="AG1371" i="181"/>
  <c r="AH1371" i="181" s="1"/>
  <c r="AM1361" i="181"/>
  <c r="AR1361" i="181"/>
  <c r="AJ1324" i="181"/>
  <c r="AL1324" i="181" s="1"/>
  <c r="BA1254" i="181"/>
  <c r="AG1254" i="181"/>
  <c r="AH1254" i="181" s="1"/>
  <c r="AH1315" i="181"/>
  <c r="AM1306" i="181"/>
  <c r="AR1306" i="181"/>
  <c r="AL1221" i="181"/>
  <c r="AM1221" i="181" s="1"/>
  <c r="AP1221" i="181"/>
  <c r="AQ1221" i="181"/>
  <c r="AL1290" i="181"/>
  <c r="AM1290" i="181" s="1"/>
  <c r="AO1290" i="181"/>
  <c r="AQ1290" i="181" s="1"/>
  <c r="AP1235" i="181"/>
  <c r="AQ1235" i="181" s="1"/>
  <c r="AL1235" i="181"/>
  <c r="AM1235" i="181" s="1"/>
  <c r="Z1816" i="181"/>
  <c r="AP1238" i="181"/>
  <c r="AQ1238" i="181" s="1"/>
  <c r="AR1238" i="181" s="1"/>
  <c r="AL1238" i="181"/>
  <c r="AM1238" i="181" s="1"/>
  <c r="BA1245" i="181"/>
  <c r="AG1245" i="181"/>
  <c r="AH1245" i="181" s="1"/>
  <c r="AY1272" i="181"/>
  <c r="AG1272" i="181"/>
  <c r="AH1272" i="181" s="1"/>
  <c r="AL1256" i="181"/>
  <c r="AM1256" i="181" s="1"/>
  <c r="AP1256" i="181"/>
  <c r="AQ1256" i="181" s="1"/>
  <c r="AL1175" i="181"/>
  <c r="AR1175" i="181" s="1"/>
  <c r="AK1175" i="181"/>
  <c r="AK1155" i="181"/>
  <c r="AL1155" i="181" s="1"/>
  <c r="AR1155" i="181" s="1"/>
  <c r="AJ1241" i="181"/>
  <c r="AL1241" i="181" s="1"/>
  <c r="BA1219" i="181"/>
  <c r="AG1219" i="181"/>
  <c r="AH1219" i="181" s="1"/>
  <c r="AL1240" i="181"/>
  <c r="AM1240" i="181"/>
  <c r="AP1240" i="181"/>
  <c r="AQ1240" i="181" s="1"/>
  <c r="AP1214" i="181"/>
  <c r="AQ1214" i="181" s="1"/>
  <c r="AL1214" i="181"/>
  <c r="AM1214" i="181" s="1"/>
  <c r="AK1198" i="181"/>
  <c r="AL1198" i="181"/>
  <c r="AK1192" i="181"/>
  <c r="AL1192" i="181" s="1"/>
  <c r="AH1168" i="181"/>
  <c r="AK1162" i="181"/>
  <c r="AL1162" i="181"/>
  <c r="AY1075" i="181"/>
  <c r="AG1075" i="181"/>
  <c r="AH1075" i="181" s="1"/>
  <c r="AH1175" i="181"/>
  <c r="AI1054" i="181"/>
  <c r="AL1054" i="181" s="1"/>
  <c r="AH1190" i="181"/>
  <c r="V1816" i="181"/>
  <c r="AK1154" i="181"/>
  <c r="AL1154" i="181" s="1"/>
  <c r="AP1099" i="181"/>
  <c r="AQ1099" i="181" s="1"/>
  <c r="AL1099" i="181"/>
  <c r="AM1099" i="181"/>
  <c r="AN1061" i="181"/>
  <c r="AQ1061" i="181" s="1"/>
  <c r="AL1061" i="181"/>
  <c r="AM1061" i="181" s="1"/>
  <c r="AI1104" i="181"/>
  <c r="AL1104" i="181" s="1"/>
  <c r="AL1082" i="181"/>
  <c r="AM1082" i="181" s="1"/>
  <c r="AP1082" i="181"/>
  <c r="AQ1082" i="181"/>
  <c r="AR1082" i="181" s="1"/>
  <c r="AK1156" i="181"/>
  <c r="AL1156" i="181" s="1"/>
  <c r="AR1156" i="181" s="1"/>
  <c r="AI1086" i="181"/>
  <c r="AL1086" i="181" s="1"/>
  <c r="AR1086" i="181" s="1"/>
  <c r="AP1058" i="181"/>
  <c r="AQ1058" i="181" s="1"/>
  <c r="AL1058" i="181"/>
  <c r="AM1058" i="181" s="1"/>
  <c r="AL1071" i="181"/>
  <c r="AM1071" i="181" s="1"/>
  <c r="AP1071" i="181"/>
  <c r="AQ1071" i="181" s="1"/>
  <c r="AK1040" i="181"/>
  <c r="AL1040" i="181" s="1"/>
  <c r="AB1167" i="181"/>
  <c r="AL1066" i="181"/>
  <c r="AM1066" i="181" s="1"/>
  <c r="AP1066" i="181"/>
  <c r="AQ1066" i="181"/>
  <c r="AR1018" i="181"/>
  <c r="AV987" i="181"/>
  <c r="AB987" i="181"/>
  <c r="AC987" i="181" s="1"/>
  <c r="AI992" i="181"/>
  <c r="AL992" i="181"/>
  <c r="AH1028" i="181"/>
  <c r="AK1021" i="181"/>
  <c r="AL1021" i="181"/>
  <c r="AR1021" i="181" s="1"/>
  <c r="AA1816" i="181"/>
  <c r="AX1816" i="181" s="1"/>
  <c r="AX1818" i="181" s="1"/>
  <c r="AL1045" i="181"/>
  <c r="AM1045" i="181" s="1"/>
  <c r="AP1045" i="181"/>
  <c r="AQ1045" i="181" s="1"/>
  <c r="AK1037" i="181"/>
  <c r="AL1037" i="181" s="1"/>
  <c r="AI909" i="181"/>
  <c r="AL909" i="181" s="1"/>
  <c r="AC896" i="181"/>
  <c r="AI935" i="181"/>
  <c r="AL935" i="181" s="1"/>
  <c r="AL958" i="181"/>
  <c r="AM958" i="181" s="1"/>
  <c r="AP958" i="181"/>
  <c r="AQ958" i="181" s="1"/>
  <c r="AG899" i="181"/>
  <c r="AH899" i="181" s="1"/>
  <c r="BA899" i="181"/>
  <c r="AR1009" i="181"/>
  <c r="AG943" i="181"/>
  <c r="AH943" i="181" s="1"/>
  <c r="BA943" i="181"/>
  <c r="AP952" i="181"/>
  <c r="AQ952" i="181" s="1"/>
  <c r="AL952" i="181"/>
  <c r="AM952" i="181" s="1"/>
  <c r="AP961" i="181"/>
  <c r="AQ961" i="181" s="1"/>
  <c r="AL961" i="181"/>
  <c r="AM961" i="181" s="1"/>
  <c r="AP945" i="181"/>
  <c r="AQ945" i="181"/>
  <c r="AL945" i="181"/>
  <c r="AM945" i="181"/>
  <c r="BA911" i="181"/>
  <c r="AG911" i="181"/>
  <c r="AH911" i="181" s="1"/>
  <c r="AL806" i="181"/>
  <c r="AM806" i="181" s="1"/>
  <c r="AP806" i="181"/>
  <c r="AQ806" i="181" s="1"/>
  <c r="AP712" i="181"/>
  <c r="AQ712" i="181"/>
  <c r="AR712" i="181" s="1"/>
  <c r="AL712" i="181"/>
  <c r="AM712" i="181"/>
  <c r="AI858" i="181"/>
  <c r="AL858" i="181" s="1"/>
  <c r="AI776" i="181"/>
  <c r="AL776" i="181" s="1"/>
  <c r="AI878" i="181"/>
  <c r="AL878" i="181"/>
  <c r="AL872" i="181"/>
  <c r="AM872" i="181"/>
  <c r="AP872" i="181"/>
  <c r="AQ872" i="181" s="1"/>
  <c r="AI880" i="181"/>
  <c r="AL880" i="181" s="1"/>
  <c r="AH867" i="181"/>
  <c r="AI835" i="181"/>
  <c r="AL835" i="181" s="1"/>
  <c r="AL761" i="181"/>
  <c r="AM761" i="181" s="1"/>
  <c r="AP761" i="181"/>
  <c r="AQ761" i="181" s="1"/>
  <c r="AL749" i="181"/>
  <c r="AM749" i="181" s="1"/>
  <c r="AP749" i="181"/>
  <c r="AQ749" i="181" s="1"/>
  <c r="AL939" i="181"/>
  <c r="AM939" i="181" s="1"/>
  <c r="AP939" i="181"/>
  <c r="AQ939" i="181"/>
  <c r="AP808" i="181"/>
  <c r="AQ808" i="181" s="1"/>
  <c r="AL808" i="181"/>
  <c r="AM808" i="181" s="1"/>
  <c r="AL662" i="181"/>
  <c r="AM662" i="181" s="1"/>
  <c r="AP662" i="181"/>
  <c r="AQ662" i="181" s="1"/>
  <c r="AR662" i="181" s="1"/>
  <c r="AL615" i="181"/>
  <c r="AM615" i="181"/>
  <c r="AN615" i="181"/>
  <c r="AQ615" i="181" s="1"/>
  <c r="AH751" i="181"/>
  <c r="AP664" i="181"/>
  <c r="AQ664" i="181" s="1"/>
  <c r="AL664" i="181"/>
  <c r="AM664" i="181" s="1"/>
  <c r="AP648" i="181"/>
  <c r="AQ648" i="181" s="1"/>
  <c r="AR648" i="181" s="1"/>
  <c r="AL648" i="181"/>
  <c r="AM648" i="181"/>
  <c r="AV703" i="181"/>
  <c r="AB703" i="181"/>
  <c r="AC703" i="181"/>
  <c r="AI677" i="181"/>
  <c r="AL677" i="181"/>
  <c r="AR677" i="181" s="1"/>
  <c r="AP650" i="181"/>
  <c r="AQ650" i="181"/>
  <c r="AL650" i="181"/>
  <c r="AM650" i="181" s="1"/>
  <c r="AM624" i="181"/>
  <c r="AR624" i="181"/>
  <c r="AG847" i="181"/>
  <c r="AH847" i="181" s="1"/>
  <c r="AR812" i="181"/>
  <c r="AL706" i="181"/>
  <c r="AM706" i="181" s="1"/>
  <c r="AP706" i="181"/>
  <c r="AQ706" i="181"/>
  <c r="AH817" i="181"/>
  <c r="AI794" i="181"/>
  <c r="AL794" i="181" s="1"/>
  <c r="AR794" i="181" s="1"/>
  <c r="AI782" i="181"/>
  <c r="AL782" i="181" s="1"/>
  <c r="AR782" i="181" s="1"/>
  <c r="AH791" i="181"/>
  <c r="AI699" i="181"/>
  <c r="AL699" i="181"/>
  <c r="AG667" i="181"/>
  <c r="AH667" i="181" s="1"/>
  <c r="BA667" i="181"/>
  <c r="AL618" i="181"/>
  <c r="AM618" i="181" s="1"/>
  <c r="AN618" i="181"/>
  <c r="AQ618" i="181" s="1"/>
  <c r="AC851" i="181"/>
  <c r="AG710" i="181"/>
  <c r="AH710" i="181" s="1"/>
  <c r="AM665" i="181"/>
  <c r="AL644" i="181"/>
  <c r="AM644" i="181" s="1"/>
  <c r="AP644" i="181"/>
  <c r="AQ644" i="181" s="1"/>
  <c r="AG588" i="181"/>
  <c r="AH588" i="181" s="1"/>
  <c r="AL627" i="181"/>
  <c r="AM627" i="181"/>
  <c r="AN627" i="181"/>
  <c r="AQ627" i="181" s="1"/>
  <c r="AG659" i="181"/>
  <c r="AH659" i="181" s="1"/>
  <c r="AL521" i="181"/>
  <c r="AR521" i="181"/>
  <c r="AK521" i="181"/>
  <c r="AP593" i="181"/>
  <c r="AQ593" i="181" s="1"/>
  <c r="AR593" i="181" s="1"/>
  <c r="AL593" i="181"/>
  <c r="AM593" i="181" s="1"/>
  <c r="AK502" i="181"/>
  <c r="AL502" i="181" s="1"/>
  <c r="AR641" i="181"/>
  <c r="AG604" i="181"/>
  <c r="AH604" i="181" s="1"/>
  <c r="AL538" i="181"/>
  <c r="AM538" i="181" s="1"/>
  <c r="AN538" i="181"/>
  <c r="AQ538" i="181"/>
  <c r="AH528" i="181"/>
  <c r="AP493" i="181"/>
  <c r="AQ493" i="181" s="1"/>
  <c r="AL493" i="181"/>
  <c r="AM493" i="181" s="1"/>
  <c r="AI486" i="181"/>
  <c r="AL486" i="181"/>
  <c r="AI470" i="181"/>
  <c r="AL470" i="181" s="1"/>
  <c r="AK503" i="181"/>
  <c r="AL503" i="181" s="1"/>
  <c r="AL458" i="181"/>
  <c r="AR458" i="181"/>
  <c r="AI458" i="181"/>
  <c r="AV372" i="181"/>
  <c r="AB372" i="181"/>
  <c r="AR508" i="181"/>
  <c r="AL495" i="181"/>
  <c r="AM495" i="181" s="1"/>
  <c r="AP495" i="181"/>
  <c r="AQ495" i="181" s="1"/>
  <c r="AI445" i="181"/>
  <c r="AL445" i="181" s="1"/>
  <c r="AR445" i="181" s="1"/>
  <c r="AI446" i="181"/>
  <c r="AL446" i="181" s="1"/>
  <c r="AI403" i="181"/>
  <c r="AL403" i="181" s="1"/>
  <c r="AI321" i="181"/>
  <c r="AL321" i="181" s="1"/>
  <c r="AB535" i="181"/>
  <c r="AL450" i="181"/>
  <c r="AR450" i="181" s="1"/>
  <c r="AI450" i="181"/>
  <c r="AR433" i="181"/>
  <c r="AI412" i="181"/>
  <c r="AL412" i="181" s="1"/>
  <c r="AI318" i="181"/>
  <c r="AL318" i="181"/>
  <c r="AI469" i="181"/>
  <c r="AL469" i="181" s="1"/>
  <c r="AB451" i="181"/>
  <c r="AC451" i="181" s="1"/>
  <c r="AP219" i="181"/>
  <c r="AQ219" i="181"/>
  <c r="AL219" i="181"/>
  <c r="AM219" i="181" s="1"/>
  <c r="AV162" i="181"/>
  <c r="AB162" i="181"/>
  <c r="AR390" i="181"/>
  <c r="AL266" i="181"/>
  <c r="AI266" i="181"/>
  <c r="AI232" i="181"/>
  <c r="AL232" i="181" s="1"/>
  <c r="AR232" i="181" s="1"/>
  <c r="AI269" i="181"/>
  <c r="AL269" i="181"/>
  <c r="AI234" i="181"/>
  <c r="AL234" i="181" s="1"/>
  <c r="AI169" i="181"/>
  <c r="AI157" i="181"/>
  <c r="AL157" i="181"/>
  <c r="AI254" i="181"/>
  <c r="AL254" i="181" s="1"/>
  <c r="AR254" i="181" s="1"/>
  <c r="AB306" i="181"/>
  <c r="AC306" i="181" s="1"/>
  <c r="AP150" i="181"/>
  <c r="AQ150" i="181" s="1"/>
  <c r="AL150" i="181"/>
  <c r="AM150" i="181" s="1"/>
  <c r="AI291" i="181"/>
  <c r="AL291" i="181" s="1"/>
  <c r="AI276" i="181"/>
  <c r="AL276" i="181" s="1"/>
  <c r="AI223" i="181"/>
  <c r="AL223" i="181" s="1"/>
  <c r="AC173" i="181"/>
  <c r="AB403" i="181"/>
  <c r="AC403" i="181" s="1"/>
  <c r="AI277" i="181"/>
  <c r="AL277" i="181" s="1"/>
  <c r="AI226" i="181"/>
  <c r="AL226" i="181"/>
  <c r="AI147" i="181"/>
  <c r="AL147" i="181"/>
  <c r="AH316" i="181"/>
  <c r="AI311" i="181"/>
  <c r="AL311" i="181"/>
  <c r="AI295" i="181"/>
  <c r="AL295" i="181" s="1"/>
  <c r="AI248" i="181"/>
  <c r="AL248" i="181" s="1"/>
  <c r="AP216" i="181"/>
  <c r="AQ216" i="181" s="1"/>
  <c r="AL216" i="181"/>
  <c r="AM216" i="181" s="1"/>
  <c r="AM171" i="181"/>
  <c r="AL62" i="181"/>
  <c r="AM62" i="181"/>
  <c r="AP62" i="181"/>
  <c r="AQ62" i="181"/>
  <c r="AR62" i="181" s="1"/>
  <c r="AR173" i="181"/>
  <c r="BA58" i="181"/>
  <c r="AH270" i="181"/>
  <c r="AG67" i="181"/>
  <c r="AH67" i="181" s="1"/>
  <c r="AR26" i="181"/>
  <c r="AR41" i="181"/>
  <c r="AH73" i="181"/>
  <c r="AG36" i="181"/>
  <c r="AH36" i="181" s="1"/>
  <c r="AG35" i="181"/>
  <c r="AH35" i="181" s="1"/>
  <c r="AL1770" i="181"/>
  <c r="AM1770" i="181" s="1"/>
  <c r="AN1770" i="181"/>
  <c r="AQ1770" i="181" s="1"/>
  <c r="AG1759" i="181"/>
  <c r="AH1759" i="181" s="1"/>
  <c r="AY1759" i="181"/>
  <c r="AG1798" i="181"/>
  <c r="AH1798" i="181" s="1"/>
  <c r="AL1748" i="181"/>
  <c r="AM1748" i="181" s="1"/>
  <c r="AP1748" i="181"/>
  <c r="AQ1748" i="181" s="1"/>
  <c r="AG1749" i="181"/>
  <c r="AY1749" i="181"/>
  <c r="AL1768" i="181"/>
  <c r="AM1768" i="181" s="1"/>
  <c r="AO1768" i="181"/>
  <c r="AQ1768" i="181" s="1"/>
  <c r="AL1723" i="181"/>
  <c r="AM1723" i="181" s="1"/>
  <c r="AP1723" i="181"/>
  <c r="AQ1723" i="181" s="1"/>
  <c r="AJ1735" i="181"/>
  <c r="AL1735" i="181"/>
  <c r="AC1740" i="181"/>
  <c r="AL1714" i="181"/>
  <c r="AM1714" i="181"/>
  <c r="AP1714" i="181"/>
  <c r="AH1703" i="181"/>
  <c r="AG1715" i="181"/>
  <c r="AH1715" i="181" s="1"/>
  <c r="AJ1707" i="181"/>
  <c r="AP1683" i="181"/>
  <c r="AQ1683" i="181"/>
  <c r="AL1683" i="181"/>
  <c r="AM1683" i="181"/>
  <c r="BA1681" i="181"/>
  <c r="AG1681" i="181"/>
  <c r="AH1681" i="181" s="1"/>
  <c r="AL1696" i="181"/>
  <c r="AM1696" i="181" s="1"/>
  <c r="AO1696" i="181"/>
  <c r="AQ1696" i="181" s="1"/>
  <c r="AR1696" i="181" s="1"/>
  <c r="AL1672" i="181"/>
  <c r="AM1672" i="181"/>
  <c r="AP1672" i="181"/>
  <c r="AQ1672" i="181"/>
  <c r="AG1675" i="181"/>
  <c r="AH1675" i="181" s="1"/>
  <c r="AB1725" i="181"/>
  <c r="AC1725" i="181" s="1"/>
  <c r="AP1640" i="181"/>
  <c r="AQ1640" i="181" s="1"/>
  <c r="AL1640" i="181"/>
  <c r="AM1640" i="181" s="1"/>
  <c r="AY1649" i="181"/>
  <c r="AG1649" i="181"/>
  <c r="AH1649" i="181" s="1"/>
  <c r="AR1638" i="181"/>
  <c r="AL1660" i="181"/>
  <c r="AM1660" i="181" s="1"/>
  <c r="AP1660" i="181"/>
  <c r="AQ1660" i="181"/>
  <c r="AL1630" i="181"/>
  <c r="AM1630" i="181" s="1"/>
  <c r="AP1630" i="181"/>
  <c r="AQ1630" i="181" s="1"/>
  <c r="AH1618" i="181"/>
  <c r="AW1589" i="181"/>
  <c r="AB1589" i="181"/>
  <c r="AP1595" i="181"/>
  <c r="AL1595" i="181"/>
  <c r="AM1595" i="181" s="1"/>
  <c r="AM1593" i="181"/>
  <c r="AP1558" i="181"/>
  <c r="AQ1558" i="181" s="1"/>
  <c r="AL1558" i="181"/>
  <c r="AM1558" i="181" s="1"/>
  <c r="AJ1559" i="181"/>
  <c r="AL1559" i="181" s="1"/>
  <c r="AR1559" i="181" s="1"/>
  <c r="BA1580" i="181"/>
  <c r="AG1580" i="181"/>
  <c r="AH1580" i="181" s="1"/>
  <c r="AP1525" i="181"/>
  <c r="AQ1525" i="181"/>
  <c r="AL1525" i="181"/>
  <c r="AM1525" i="181" s="1"/>
  <c r="AH1590" i="181"/>
  <c r="BA1572" i="181"/>
  <c r="AG1572" i="181"/>
  <c r="AH1572" i="181" s="1"/>
  <c r="AL1585" i="181"/>
  <c r="AM1585" i="181" s="1"/>
  <c r="AP1585" i="181"/>
  <c r="AQ1585" i="181" s="1"/>
  <c r="AL1576" i="181"/>
  <c r="AM1576" i="181"/>
  <c r="AP1576" i="181"/>
  <c r="AQ1576" i="181" s="1"/>
  <c r="AJ1512" i="181"/>
  <c r="AL1512" i="181" s="1"/>
  <c r="AG1530" i="181"/>
  <c r="AH1530" i="181" s="1"/>
  <c r="AL1551" i="181"/>
  <c r="AM1551" i="181" s="1"/>
  <c r="AP1551" i="181"/>
  <c r="AQ1551" i="181" s="1"/>
  <c r="AG1503" i="181"/>
  <c r="AH1503" i="181" s="1"/>
  <c r="AL1491" i="181"/>
  <c r="AM1491" i="181" s="1"/>
  <c r="AP1491" i="181"/>
  <c r="AG1480" i="181"/>
  <c r="AH1480" i="181" s="1"/>
  <c r="BA1480" i="181"/>
  <c r="AM1495" i="181"/>
  <c r="AR1495" i="181"/>
  <c r="AW1465" i="181"/>
  <c r="AB1465" i="181"/>
  <c r="AP1501" i="181"/>
  <c r="AQ1501" i="181" s="1"/>
  <c r="AL1501" i="181"/>
  <c r="AM1501" i="181"/>
  <c r="AL1441" i="181"/>
  <c r="AM1441" i="181" s="1"/>
  <c r="AP1441" i="181"/>
  <c r="AQ1441" i="181" s="1"/>
  <c r="AW1453" i="181"/>
  <c r="AB1453" i="181"/>
  <c r="AC1453" i="181" s="1"/>
  <c r="AB1463" i="181"/>
  <c r="AC1463" i="181"/>
  <c r="AJ1444" i="181"/>
  <c r="AL1444" i="181" s="1"/>
  <c r="AJ1458" i="181"/>
  <c r="AL1458" i="181" s="1"/>
  <c r="AR1458" i="181" s="1"/>
  <c r="AJ1422" i="181"/>
  <c r="AL1422" i="181" s="1"/>
  <c r="AB1383" i="181"/>
  <c r="AJ1352" i="181"/>
  <c r="AL1352" i="181"/>
  <c r="AW1386" i="181"/>
  <c r="AB1386" i="181"/>
  <c r="AC1386" i="181"/>
  <c r="AY1373" i="181"/>
  <c r="AG1373" i="181"/>
  <c r="AH1373" i="181" s="1"/>
  <c r="AL1448" i="181"/>
  <c r="AM1448" i="181" s="1"/>
  <c r="AP1448" i="181"/>
  <c r="AP1442" i="181"/>
  <c r="AQ1442" i="181" s="1"/>
  <c r="AL1442" i="181"/>
  <c r="AM1442" i="181" s="1"/>
  <c r="AJ1413" i="181"/>
  <c r="AL1413" i="181" s="1"/>
  <c r="AC1341" i="181"/>
  <c r="AJ1405" i="181"/>
  <c r="AC1357" i="181"/>
  <c r="AH1357" i="181"/>
  <c r="AJ1402" i="181"/>
  <c r="AL1402" i="181" s="1"/>
  <c r="AH1397" i="181"/>
  <c r="AJ1434" i="181"/>
  <c r="AL1434" i="181"/>
  <c r="AB1403" i="181"/>
  <c r="AC1403" i="181" s="1"/>
  <c r="AB1385" i="181"/>
  <c r="AJ1360" i="181"/>
  <c r="AL1360" i="181" s="1"/>
  <c r="AR1360" i="181" s="1"/>
  <c r="AH1353" i="181"/>
  <c r="AC1420" i="181"/>
  <c r="AH1350" i="181"/>
  <c r="AW1324" i="181"/>
  <c r="AB1324" i="181"/>
  <c r="AH1384" i="181"/>
  <c r="AJ1332" i="181"/>
  <c r="AL1332" i="181" s="1"/>
  <c r="AJ1313" i="181"/>
  <c r="AL1313" i="181"/>
  <c r="AG1340" i="181"/>
  <c r="AH1340" i="181" s="1"/>
  <c r="AJ1329" i="181"/>
  <c r="AL1329" i="181" s="1"/>
  <c r="AR1329" i="181" s="1"/>
  <c r="AG1284" i="181"/>
  <c r="AH1284" i="181" s="1"/>
  <c r="AY1285" i="181"/>
  <c r="AG1285" i="181"/>
  <c r="AH1285" i="181" s="1"/>
  <c r="AY1260" i="181"/>
  <c r="AG1260" i="181"/>
  <c r="AH1260" i="181" s="1"/>
  <c r="AK1299" i="181"/>
  <c r="AL1299" i="181" s="1"/>
  <c r="AL1268" i="181"/>
  <c r="AM1268" i="181" s="1"/>
  <c r="AP1268" i="181"/>
  <c r="AQ1268" i="181" s="1"/>
  <c r="AR1305" i="181"/>
  <c r="AP1250" i="181"/>
  <c r="AQ1250" i="181" s="1"/>
  <c r="AR1250" i="181" s="1"/>
  <c r="AL1250" i="181"/>
  <c r="AM1250" i="181" s="1"/>
  <c r="AM1246" i="181"/>
  <c r="AL1279" i="181"/>
  <c r="AM1279" i="181" s="1"/>
  <c r="AO1279" i="181"/>
  <c r="AQ1279" i="181" s="1"/>
  <c r="AL1211" i="181"/>
  <c r="AK1211" i="181"/>
  <c r="AK1203" i="181"/>
  <c r="AL1203" i="181"/>
  <c r="AK1195" i="181"/>
  <c r="AL1195" i="181"/>
  <c r="AL1244" i="181"/>
  <c r="AM1244" i="181" s="1"/>
  <c r="AP1244" i="181"/>
  <c r="AQ1244" i="181" s="1"/>
  <c r="AR1244" i="181" s="1"/>
  <c r="AH1306" i="181"/>
  <c r="AN1272" i="181"/>
  <c r="AQ1272" i="181" s="1"/>
  <c r="AL1272" i="181"/>
  <c r="AM1272" i="181" s="1"/>
  <c r="BA1256" i="181"/>
  <c r="AG1256" i="181"/>
  <c r="AH1256" i="181" s="1"/>
  <c r="AK1171" i="181"/>
  <c r="AL1171" i="181" s="1"/>
  <c r="AR1171" i="181" s="1"/>
  <c r="AH1226" i="181"/>
  <c r="AG1236" i="181"/>
  <c r="AH1236" i="181" s="1"/>
  <c r="AK1204" i="181"/>
  <c r="AL1204" i="181" s="1"/>
  <c r="AR1204" i="181" s="1"/>
  <c r="AV1134" i="181"/>
  <c r="AB1134" i="181"/>
  <c r="AC1134" i="181" s="1"/>
  <c r="AG1184" i="181"/>
  <c r="AH1184" i="181" s="1"/>
  <c r="AP1089" i="181"/>
  <c r="AQ1089" i="181" s="1"/>
  <c r="AL1089" i="181"/>
  <c r="AM1089" i="181" s="1"/>
  <c r="AP1091" i="181"/>
  <c r="AL1091" i="181"/>
  <c r="AM1091" i="181" s="1"/>
  <c r="AH1149" i="181"/>
  <c r="AI1080" i="181"/>
  <c r="AL1080" i="181" s="1"/>
  <c r="AR1080" i="181" s="1"/>
  <c r="AB1156" i="181"/>
  <c r="AC1156" i="181" s="1"/>
  <c r="AI1053" i="181"/>
  <c r="AL1053" i="181" s="1"/>
  <c r="AN1124" i="181"/>
  <c r="AQ1124" i="181" s="1"/>
  <c r="AL1124" i="181"/>
  <c r="AM1124" i="181" s="1"/>
  <c r="AI1103" i="181"/>
  <c r="AL1103" i="181"/>
  <c r="BA1058" i="181"/>
  <c r="AG1058" i="181"/>
  <c r="AH1058" i="181" s="1"/>
  <c r="AK1036" i="181"/>
  <c r="AL1036" i="181" s="1"/>
  <c r="AK1176" i="181"/>
  <c r="AL1176" i="181" s="1"/>
  <c r="AR1176" i="181" s="1"/>
  <c r="AB1073" i="181"/>
  <c r="AH1166" i="181"/>
  <c r="AR1117" i="181"/>
  <c r="AV1070" i="181"/>
  <c r="AB1070" i="181"/>
  <c r="AC1070" i="181" s="1"/>
  <c r="AI1057" i="181"/>
  <c r="AL1057" i="181"/>
  <c r="AG1071" i="181"/>
  <c r="AH1071" i="181" s="1"/>
  <c r="AM1039" i="181"/>
  <c r="AL975" i="181"/>
  <c r="AM975" i="181"/>
  <c r="AP975" i="181"/>
  <c r="AQ975" i="181"/>
  <c r="AB1036" i="181"/>
  <c r="AK1028" i="181"/>
  <c r="AL1028" i="181" s="1"/>
  <c r="AR1028" i="181" s="1"/>
  <c r="AI991" i="181"/>
  <c r="AL991" i="181" s="1"/>
  <c r="AB1021" i="181"/>
  <c r="AV991" i="181"/>
  <c r="AB991" i="181"/>
  <c r="AG1076" i="181"/>
  <c r="AH1076" i="181" s="1"/>
  <c r="AB1035" i="181"/>
  <c r="AC1035" i="181"/>
  <c r="AI1007" i="181"/>
  <c r="AL1007" i="181" s="1"/>
  <c r="AI996" i="181"/>
  <c r="AL996" i="181" s="1"/>
  <c r="AL1041" i="181"/>
  <c r="AR1041" i="181" s="1"/>
  <c r="AK1041" i="181"/>
  <c r="AR1016" i="181"/>
  <c r="AB1037" i="181"/>
  <c r="AC1037" i="181"/>
  <c r="AB1027" i="181"/>
  <c r="AC1027" i="181" s="1"/>
  <c r="AP940" i="181"/>
  <c r="AQ940" i="181" s="1"/>
  <c r="AL940" i="181"/>
  <c r="AM940" i="181"/>
  <c r="AL895" i="181"/>
  <c r="AM895" i="181"/>
  <c r="AP895" i="181"/>
  <c r="AQ895" i="181" s="1"/>
  <c r="AP957" i="181"/>
  <c r="AQ957" i="181" s="1"/>
  <c r="AR957" i="181" s="1"/>
  <c r="AL957" i="181"/>
  <c r="AM957" i="181" s="1"/>
  <c r="AL950" i="181"/>
  <c r="AP950" i="181"/>
  <c r="AQ950" i="181" s="1"/>
  <c r="AM950" i="181"/>
  <c r="AP917" i="181"/>
  <c r="AQ917" i="181" s="1"/>
  <c r="AL917" i="181"/>
  <c r="AM917" i="181" s="1"/>
  <c r="AB892" i="181"/>
  <c r="AV892" i="181"/>
  <c r="AI919" i="181"/>
  <c r="AL919" i="181"/>
  <c r="BA894" i="181"/>
  <c r="AG894" i="181"/>
  <c r="AH894" i="181" s="1"/>
  <c r="AI888" i="181"/>
  <c r="AL888" i="181" s="1"/>
  <c r="AB1048" i="181"/>
  <c r="AB904" i="181"/>
  <c r="AP865" i="181"/>
  <c r="AL865" i="181"/>
  <c r="AM865" i="181" s="1"/>
  <c r="AB1086" i="181"/>
  <c r="AG961" i="181"/>
  <c r="AH961" i="181" s="1"/>
  <c r="AG945" i="181"/>
  <c r="AH945" i="181" s="1"/>
  <c r="AH870" i="181"/>
  <c r="AR897" i="181"/>
  <c r="AI885" i="181"/>
  <c r="AL885" i="181" s="1"/>
  <c r="AR885" i="181" s="1"/>
  <c r="AI881" i="181"/>
  <c r="AI877" i="181"/>
  <c r="AL877" i="181" s="1"/>
  <c r="AI873" i="181"/>
  <c r="AL873" i="181" s="1"/>
  <c r="AI854" i="181"/>
  <c r="AL854" i="181" s="1"/>
  <c r="AK850" i="181"/>
  <c r="AL850" i="181" s="1"/>
  <c r="AR850" i="181" s="1"/>
  <c r="AG829" i="181"/>
  <c r="AH829" i="181" s="1"/>
  <c r="AI863" i="181"/>
  <c r="AL863" i="181" s="1"/>
  <c r="AI818" i="181"/>
  <c r="AL818" i="181" s="1"/>
  <c r="AK802" i="181"/>
  <c r="AL802" i="181" s="1"/>
  <c r="AH768" i="181"/>
  <c r="AL708" i="181"/>
  <c r="AM708" i="181" s="1"/>
  <c r="AP708" i="181"/>
  <c r="AQ708" i="181"/>
  <c r="AR708" i="181" s="1"/>
  <c r="AG940" i="181"/>
  <c r="AH940" i="181" s="1"/>
  <c r="AL838" i="181"/>
  <c r="AM838" i="181" s="1"/>
  <c r="AP838" i="181"/>
  <c r="AQ838" i="181"/>
  <c r="AI772" i="181"/>
  <c r="AL772" i="181" s="1"/>
  <c r="AL752" i="181"/>
  <c r="AM752" i="181" s="1"/>
  <c r="AP752" i="181"/>
  <c r="AQ752" i="181" s="1"/>
  <c r="AH919" i="181"/>
  <c r="AB878" i="181"/>
  <c r="AC878" i="181"/>
  <c r="AV878" i="181"/>
  <c r="AR860" i="181"/>
  <c r="AG942" i="181"/>
  <c r="AH942" i="181" s="1"/>
  <c r="AM900" i="181"/>
  <c r="AI815" i="181"/>
  <c r="AL815" i="181"/>
  <c r="AR815" i="181" s="1"/>
  <c r="AI781" i="181"/>
  <c r="AL781" i="181" s="1"/>
  <c r="AY760" i="181"/>
  <c r="BA745" i="181"/>
  <c r="AG745" i="181"/>
  <c r="AH745" i="181" s="1"/>
  <c r="AG872" i="181"/>
  <c r="AH872" i="181" s="1"/>
  <c r="BA828" i="181"/>
  <c r="AG828" i="181"/>
  <c r="AH828" i="181" s="1"/>
  <c r="AI778" i="181"/>
  <c r="AL778" i="181"/>
  <c r="AG727" i="181"/>
  <c r="AH727" i="181" s="1"/>
  <c r="AL604" i="181"/>
  <c r="AM604" i="181" s="1"/>
  <c r="AP604" i="181"/>
  <c r="AQ604" i="181" s="1"/>
  <c r="AL586" i="181"/>
  <c r="AM586" i="181" s="1"/>
  <c r="AP586" i="181"/>
  <c r="AQ586" i="181" s="1"/>
  <c r="AH747" i="181"/>
  <c r="AH729" i="181"/>
  <c r="AP588" i="181"/>
  <c r="AQ588" i="181"/>
  <c r="AL588" i="181"/>
  <c r="AM588" i="181" s="1"/>
  <c r="AM896" i="181"/>
  <c r="AI848" i="181"/>
  <c r="AL848" i="181" s="1"/>
  <c r="AR848" i="181" s="1"/>
  <c r="AB772" i="181"/>
  <c r="AI634" i="181"/>
  <c r="AL634" i="181" s="1"/>
  <c r="AY624" i="181"/>
  <c r="AG624" i="181"/>
  <c r="AH624" i="181" s="1"/>
  <c r="AI774" i="181"/>
  <c r="AL774" i="181" s="1"/>
  <c r="AM803" i="181"/>
  <c r="AB780" i="181"/>
  <c r="AP746" i="181"/>
  <c r="AQ746" i="181" s="1"/>
  <c r="AL746" i="181"/>
  <c r="AM746" i="181" s="1"/>
  <c r="AH714" i="181"/>
  <c r="AR581" i="181"/>
  <c r="AM581" i="181"/>
  <c r="AB812" i="181"/>
  <c r="AR793" i="181"/>
  <c r="AG687" i="181"/>
  <c r="AH687" i="181" s="1"/>
  <c r="BA687" i="181"/>
  <c r="AL667" i="181"/>
  <c r="AM667" i="181" s="1"/>
  <c r="AP667" i="181"/>
  <c r="AQ667" i="181" s="1"/>
  <c r="AR667" i="181" s="1"/>
  <c r="AL642" i="181"/>
  <c r="AM642" i="181" s="1"/>
  <c r="AP642" i="181"/>
  <c r="AQ642" i="181"/>
  <c r="AL629" i="181"/>
  <c r="AM629" i="181" s="1"/>
  <c r="AN629" i="181"/>
  <c r="AQ629" i="181" s="1"/>
  <c r="AR629" i="181" s="1"/>
  <c r="AG598" i="181"/>
  <c r="AH598" i="181" s="1"/>
  <c r="BA598" i="181"/>
  <c r="AB776" i="181"/>
  <c r="AP754" i="181"/>
  <c r="AQ754" i="181" s="1"/>
  <c r="AL754" i="181"/>
  <c r="AM754" i="181" s="1"/>
  <c r="AL691" i="181"/>
  <c r="AM691" i="181" s="1"/>
  <c r="AP691" i="181"/>
  <c r="AQ691" i="181"/>
  <c r="AL680" i="181"/>
  <c r="AM680" i="181" s="1"/>
  <c r="AP680" i="181"/>
  <c r="AQ680" i="181" s="1"/>
  <c r="BA644" i="181"/>
  <c r="AG644" i="181"/>
  <c r="AH644" i="181" s="1"/>
  <c r="AR589" i="181"/>
  <c r="AL575" i="181"/>
  <c r="AM575" i="181" s="1"/>
  <c r="AP575" i="181"/>
  <c r="AQ575" i="181"/>
  <c r="AI533" i="181"/>
  <c r="AL533" i="181" s="1"/>
  <c r="AR533" i="181" s="1"/>
  <c r="AP574" i="181"/>
  <c r="AQ574" i="181" s="1"/>
  <c r="AM574" i="181"/>
  <c r="AL574" i="181"/>
  <c r="AL584" i="181"/>
  <c r="AM584" i="181" s="1"/>
  <c r="AP584" i="181"/>
  <c r="AQ584" i="181" s="1"/>
  <c r="AL571" i="181"/>
  <c r="AM571" i="181"/>
  <c r="AP571" i="181"/>
  <c r="AQ571" i="181" s="1"/>
  <c r="AR571" i="181" s="1"/>
  <c r="AR607" i="181"/>
  <c r="AR657" i="181"/>
  <c r="AB519" i="181"/>
  <c r="AC519" i="181"/>
  <c r="AV435" i="181"/>
  <c r="AB435" i="181"/>
  <c r="AP601" i="181"/>
  <c r="AQ601" i="181" s="1"/>
  <c r="AL601" i="181"/>
  <c r="AM601" i="181" s="1"/>
  <c r="AK498" i="181"/>
  <c r="AL498" i="181"/>
  <c r="AH638" i="181"/>
  <c r="AG565" i="181"/>
  <c r="AH565" i="181" s="1"/>
  <c r="AH537" i="181"/>
  <c r="AC537" i="181"/>
  <c r="AB470" i="181"/>
  <c r="AI454" i="181"/>
  <c r="AL454" i="181"/>
  <c r="AR454" i="181" s="1"/>
  <c r="AH488" i="181"/>
  <c r="AI474" i="181"/>
  <c r="AL474" i="181" s="1"/>
  <c r="AM427" i="181"/>
  <c r="AV200" i="181"/>
  <c r="AB200" i="181"/>
  <c r="AC200" i="181" s="1"/>
  <c r="AV184" i="181"/>
  <c r="AB184" i="181"/>
  <c r="AB525" i="181"/>
  <c r="AI476" i="181"/>
  <c r="AB460" i="181"/>
  <c r="AI462" i="181"/>
  <c r="AL462" i="181"/>
  <c r="AP357" i="181"/>
  <c r="AQ357" i="181"/>
  <c r="AL357" i="181"/>
  <c r="AM357" i="181" s="1"/>
  <c r="AI341" i="181"/>
  <c r="AL341" i="181" s="1"/>
  <c r="AR341" i="181" s="1"/>
  <c r="AB480" i="181"/>
  <c r="AC480" i="181" s="1"/>
  <c r="AB463" i="181"/>
  <c r="AH532" i="181"/>
  <c r="AI362" i="181"/>
  <c r="AL362" i="181" s="1"/>
  <c r="AR362" i="181" s="1"/>
  <c r="AI346" i="181"/>
  <c r="AL346" i="181" s="1"/>
  <c r="AI330" i="181"/>
  <c r="AL330" i="181" s="1"/>
  <c r="AL491" i="181"/>
  <c r="AM491" i="181" s="1"/>
  <c r="AP491" i="181"/>
  <c r="AQ491" i="181" s="1"/>
  <c r="AI484" i="181"/>
  <c r="AL484" i="181" s="1"/>
  <c r="AI451" i="181"/>
  <c r="AL451" i="181" s="1"/>
  <c r="AR451" i="181" s="1"/>
  <c r="AH314" i="181"/>
  <c r="AI296" i="181"/>
  <c r="AL296" i="181" s="1"/>
  <c r="BA219" i="181"/>
  <c r="AG219" i="181"/>
  <c r="AH219" i="181" s="1"/>
  <c r="AI282" i="181"/>
  <c r="AL282" i="181"/>
  <c r="AI251" i="181"/>
  <c r="AL251" i="181"/>
  <c r="AL302" i="181"/>
  <c r="AR302" i="181" s="1"/>
  <c r="AI302" i="181"/>
  <c r="AI244" i="181"/>
  <c r="AL244" i="181"/>
  <c r="AI168" i="181"/>
  <c r="AL168" i="181" s="1"/>
  <c r="AI153" i="181"/>
  <c r="AL153" i="181" s="1"/>
  <c r="AR382" i="181"/>
  <c r="AH360" i="181"/>
  <c r="AI272" i="181"/>
  <c r="AL272" i="181" s="1"/>
  <c r="AR272" i="181" s="1"/>
  <c r="AI236" i="181"/>
  <c r="AL236" i="181" s="1"/>
  <c r="AR394" i="181"/>
  <c r="AI317" i="181"/>
  <c r="AL317" i="181"/>
  <c r="AI305" i="181"/>
  <c r="AL305" i="181" s="1"/>
  <c r="AR305" i="181" s="1"/>
  <c r="AH238" i="181"/>
  <c r="AM240" i="181"/>
  <c r="AB172" i="181"/>
  <c r="AV172" i="181"/>
  <c r="AB345" i="181"/>
  <c r="AC345" i="181" s="1"/>
  <c r="AI310" i="181"/>
  <c r="AL310" i="181"/>
  <c r="AR310" i="181"/>
  <c r="AI308" i="181"/>
  <c r="AL308" i="181"/>
  <c r="AR308" i="181" s="1"/>
  <c r="AH218" i="181"/>
  <c r="AR187" i="181"/>
  <c r="AV158" i="181"/>
  <c r="AB158" i="181"/>
  <c r="AC158" i="181"/>
  <c r="AV132" i="181"/>
  <c r="AB132" i="181"/>
  <c r="AC132" i="181" s="1"/>
  <c r="AM414" i="181"/>
  <c r="AI323" i="181"/>
  <c r="AL323" i="181" s="1"/>
  <c r="AI263" i="181"/>
  <c r="AL263" i="181" s="1"/>
  <c r="AM263" i="181" s="1"/>
  <c r="AB248" i="181"/>
  <c r="AC248" i="181" s="1"/>
  <c r="AL35" i="181"/>
  <c r="AM35" i="181" s="1"/>
  <c r="AP35" i="181"/>
  <c r="AQ35" i="181" s="1"/>
  <c r="AO97" i="181"/>
  <c r="AQ97" i="181" s="1"/>
  <c r="AR97" i="181" s="1"/>
  <c r="AM97" i="181"/>
  <c r="AL97" i="181"/>
  <c r="AP71" i="181"/>
  <c r="AM71" i="181"/>
  <c r="AL71" i="181"/>
  <c r="AG83" i="181"/>
  <c r="AH83" i="181" s="1"/>
  <c r="AZ83" i="181"/>
  <c r="AL66" i="181"/>
  <c r="AM66" i="181" s="1"/>
  <c r="AP66" i="181"/>
  <c r="AQ66" i="181" s="1"/>
  <c r="AL50" i="181"/>
  <c r="AM50" i="181" s="1"/>
  <c r="AP50" i="181"/>
  <c r="AP39" i="181"/>
  <c r="AQ39" i="181" s="1"/>
  <c r="AL39" i="181"/>
  <c r="AM39" i="181" s="1"/>
  <c r="AZ10" i="181"/>
  <c r="AG10" i="181"/>
  <c r="AH10" i="181" s="1"/>
  <c r="AM132" i="181"/>
  <c r="AC46" i="181"/>
  <c r="AP36" i="181"/>
  <c r="AQ36" i="181" s="1"/>
  <c r="AR36" i="181" s="1"/>
  <c r="AL36" i="181"/>
  <c r="AM36" i="181" s="1"/>
  <c r="AP27" i="181"/>
  <c r="AL27" i="181"/>
  <c r="AM27" i="181" s="1"/>
  <c r="AN15" i="181"/>
  <c r="AQ15" i="181" s="1"/>
  <c r="AL15" i="181"/>
  <c r="AM15" i="181" s="1"/>
  <c r="AG40" i="181"/>
  <c r="AY86" i="181"/>
  <c r="AL58" i="181"/>
  <c r="AM58" i="181"/>
  <c r="AP58" i="181"/>
  <c r="AQ58" i="181" s="1"/>
  <c r="AL49" i="181"/>
  <c r="AM49" i="181"/>
  <c r="AN49" i="181"/>
  <c r="AQ49" i="181" s="1"/>
  <c r="AP40" i="181"/>
  <c r="AQ40" i="181" s="1"/>
  <c r="AL40" i="181"/>
  <c r="AM40" i="181" s="1"/>
  <c r="AL28" i="181"/>
  <c r="AM28" i="181" s="1"/>
  <c r="AN28" i="181"/>
  <c r="AQ28" i="181" s="1"/>
  <c r="AR28" i="181" s="1"/>
  <c r="AL16" i="181"/>
  <c r="AM16" i="181"/>
  <c r="AN16" i="181"/>
  <c r="AQ16" i="181" s="1"/>
  <c r="AG216" i="181"/>
  <c r="AH216" i="181" s="1"/>
  <c r="AP100" i="181"/>
  <c r="AL100" i="181"/>
  <c r="AM100" i="181"/>
  <c r="AN85" i="181"/>
  <c r="AQ85" i="181" s="1"/>
  <c r="AL85" i="181"/>
  <c r="AM85" i="181"/>
  <c r="AP76" i="181"/>
  <c r="AQ76" i="181"/>
  <c r="AL76" i="181"/>
  <c r="AM76" i="181" s="1"/>
  <c r="AL67" i="181"/>
  <c r="AM67" i="181" s="1"/>
  <c r="AP67" i="181"/>
  <c r="AQ67" i="181" s="1"/>
  <c r="AR67" i="181" s="1"/>
  <c r="AR128" i="181"/>
  <c r="AR1731" i="181"/>
  <c r="AM1813" i="181"/>
  <c r="AN1792" i="181"/>
  <c r="AQ1792" i="181" s="1"/>
  <c r="AR1792" i="181" s="1"/>
  <c r="AL1792" i="181"/>
  <c r="AM1792" i="181" s="1"/>
  <c r="AW1775" i="181"/>
  <c r="AB1775" i="181"/>
  <c r="AJ1776" i="181"/>
  <c r="AL1776" i="181" s="1"/>
  <c r="AR1776" i="181" s="1"/>
  <c r="AP1742" i="181"/>
  <c r="AQ1742" i="181" s="1"/>
  <c r="AL1742" i="181"/>
  <c r="AM1742" i="181" s="1"/>
  <c r="AH1746" i="181"/>
  <c r="AK1725" i="181"/>
  <c r="AL1725" i="181" s="1"/>
  <c r="AP1694" i="181"/>
  <c r="AQ1694" i="181" s="1"/>
  <c r="AL1694" i="181"/>
  <c r="AM1694" i="181" s="1"/>
  <c r="AJ1706" i="181"/>
  <c r="AL1706" i="181" s="1"/>
  <c r="BA1652" i="181"/>
  <c r="AG1652" i="181"/>
  <c r="AH1652" i="181" s="1"/>
  <c r="AR1692" i="181"/>
  <c r="AL1695" i="181"/>
  <c r="AM1695" i="181" s="1"/>
  <c r="AP1695" i="181"/>
  <c r="AQ1695" i="181" s="1"/>
  <c r="AR1695" i="181" s="1"/>
  <c r="AG1685" i="181"/>
  <c r="AH1685" i="181" s="1"/>
  <c r="AL1646" i="181"/>
  <c r="AM1646" i="181"/>
  <c r="AP1646" i="181"/>
  <c r="AQ1646" i="181" s="1"/>
  <c r="AL1680" i="181"/>
  <c r="AM1680" i="181" s="1"/>
  <c r="AP1680" i="181"/>
  <c r="AQ1680" i="181"/>
  <c r="AP1658" i="181"/>
  <c r="AQ1658" i="181" s="1"/>
  <c r="AL1658" i="181"/>
  <c r="AM1658" i="181" s="1"/>
  <c r="AP1673" i="181"/>
  <c r="AQ1673" i="181" s="1"/>
  <c r="AL1673" i="181"/>
  <c r="AM1673" i="181" s="1"/>
  <c r="AL1669" i="181"/>
  <c r="AM1669" i="181" s="1"/>
  <c r="AP1669" i="181"/>
  <c r="AQ1669" i="181"/>
  <c r="AN1650" i="181"/>
  <c r="AQ1650" i="181" s="1"/>
  <c r="AL1650" i="181"/>
  <c r="AM1650" i="181" s="1"/>
  <c r="AP1635" i="181"/>
  <c r="AQ1635" i="181" s="1"/>
  <c r="AL1635" i="181"/>
  <c r="AM1635" i="181" s="1"/>
  <c r="AH1656" i="181"/>
  <c r="AL1665" i="181"/>
  <c r="AM1665" i="181"/>
  <c r="AP1665" i="181"/>
  <c r="AL1626" i="181"/>
  <c r="AM1626" i="181" s="1"/>
  <c r="AN1626" i="181"/>
  <c r="AQ1626" i="181" s="1"/>
  <c r="AL1641" i="181"/>
  <c r="AM1641" i="181"/>
  <c r="AP1641" i="181"/>
  <c r="AQ1641" i="181" s="1"/>
  <c r="AH1641" i="181"/>
  <c r="AJ1589" i="181"/>
  <c r="AL1589" i="181"/>
  <c r="AR1589" i="181" s="1"/>
  <c r="AG1659" i="181"/>
  <c r="AH1659" i="181" s="1"/>
  <c r="AP1578" i="181"/>
  <c r="AQ1578" i="181" s="1"/>
  <c r="AL1578" i="181"/>
  <c r="AM1578" i="181" s="1"/>
  <c r="AR1621" i="181"/>
  <c r="AB1605" i="181"/>
  <c r="AG1558" i="181"/>
  <c r="AH1558" i="181" s="1"/>
  <c r="AP1600" i="181"/>
  <c r="AL1600" i="181"/>
  <c r="AM1600" i="181" s="1"/>
  <c r="AH1584" i="181"/>
  <c r="AJ1515" i="181"/>
  <c r="AL1515" i="181"/>
  <c r="AL1502" i="181"/>
  <c r="AM1502" i="181" s="1"/>
  <c r="AP1502" i="181"/>
  <c r="AQ1502" i="181"/>
  <c r="AR1502" i="181" s="1"/>
  <c r="AH1548" i="181"/>
  <c r="AL1508" i="181"/>
  <c r="AM1508" i="181" s="1"/>
  <c r="AN1508" i="181"/>
  <c r="AQ1508" i="181" s="1"/>
  <c r="AL1527" i="181"/>
  <c r="AM1527" i="181" s="1"/>
  <c r="AO1527" i="181"/>
  <c r="AQ1527" i="181" s="1"/>
  <c r="AP1486" i="181"/>
  <c r="AQ1486" i="181" s="1"/>
  <c r="AL1486" i="181"/>
  <c r="AM1486" i="181"/>
  <c r="AG1525" i="181"/>
  <c r="AH1525" i="181" s="1"/>
  <c r="AH1523" i="181"/>
  <c r="AH1518" i="181"/>
  <c r="AL1480" i="181"/>
  <c r="AM1480" i="181" s="1"/>
  <c r="AP1480" i="181"/>
  <c r="AQ1480" i="181" s="1"/>
  <c r="AP1526" i="181"/>
  <c r="AQ1526" i="181"/>
  <c r="AL1526" i="181"/>
  <c r="AM1526" i="181" s="1"/>
  <c r="AL1472" i="181"/>
  <c r="AM1472" i="181" s="1"/>
  <c r="AP1472" i="181"/>
  <c r="AQ1472" i="181" s="1"/>
  <c r="AJ1465" i="181"/>
  <c r="AL1465" i="181"/>
  <c r="AJ1494" i="181"/>
  <c r="AL1494" i="181" s="1"/>
  <c r="AP1474" i="181"/>
  <c r="AQ1474" i="181" s="1"/>
  <c r="AR1474" i="181" s="1"/>
  <c r="AL1474" i="181"/>
  <c r="AM1474" i="181"/>
  <c r="AJ1453" i="181"/>
  <c r="AL1453" i="181" s="1"/>
  <c r="AP1545" i="181"/>
  <c r="AL1545" i="181"/>
  <c r="AM1545" i="181" s="1"/>
  <c r="AG1441" i="181"/>
  <c r="AH1441" i="181" s="1"/>
  <c r="AJ1383" i="181"/>
  <c r="AL1383" i="181"/>
  <c r="AN1505" i="181"/>
  <c r="AQ1505" i="181" s="1"/>
  <c r="AL1505" i="181"/>
  <c r="AM1505" i="181" s="1"/>
  <c r="AH1399" i="181"/>
  <c r="AJ1424" i="181"/>
  <c r="AL1424" i="181" s="1"/>
  <c r="BA1448" i="181"/>
  <c r="AG1448" i="181"/>
  <c r="AH1448" i="181" s="1"/>
  <c r="AJ1417" i="181"/>
  <c r="AL1417" i="181" s="1"/>
  <c r="AJ1443" i="181"/>
  <c r="AL1443" i="181" s="1"/>
  <c r="AR1443" i="181"/>
  <c r="AJ1438" i="181"/>
  <c r="AL1438" i="181" s="1"/>
  <c r="AJ1427" i="181"/>
  <c r="AL1427" i="181" s="1"/>
  <c r="AJ1423" i="181"/>
  <c r="AL1423" i="181" s="1"/>
  <c r="AJ1411" i="181"/>
  <c r="AL1411" i="181"/>
  <c r="AH1402" i="181"/>
  <c r="AL1449" i="181"/>
  <c r="AM1449" i="181"/>
  <c r="AP1449" i="181"/>
  <c r="AJ1430" i="181"/>
  <c r="AL1430" i="181" s="1"/>
  <c r="AH1415" i="181"/>
  <c r="AG1367" i="181"/>
  <c r="AH1367" i="181" s="1"/>
  <c r="AB1337" i="181"/>
  <c r="AC1337" i="181" s="1"/>
  <c r="AC1389" i="181"/>
  <c r="AJ1308" i="181"/>
  <c r="AL1308" i="181" s="1"/>
  <c r="AJ1353" i="181"/>
  <c r="AL1353" i="181" s="1"/>
  <c r="AJ1326" i="181"/>
  <c r="AL1326" i="181" s="1"/>
  <c r="AN1284" i="181"/>
  <c r="AQ1284" i="181" s="1"/>
  <c r="AL1284" i="181"/>
  <c r="AM1284" i="181" s="1"/>
  <c r="AG1283" i="181"/>
  <c r="AH1283" i="181" s="1"/>
  <c r="AY1283" i="181"/>
  <c r="AB1270" i="181"/>
  <c r="AW1301" i="181"/>
  <c r="AB1301" i="181"/>
  <c r="AC1301" i="181" s="1"/>
  <c r="AN1282" i="181"/>
  <c r="AQ1282" i="181" s="1"/>
  <c r="AL1282" i="181"/>
  <c r="AM1282" i="181" s="1"/>
  <c r="AN1260" i="181"/>
  <c r="AL1260" i="181"/>
  <c r="AM1260" i="181"/>
  <c r="AG1268" i="181"/>
  <c r="AH1268" i="181" s="1"/>
  <c r="BA1268" i="181"/>
  <c r="AH1302" i="181"/>
  <c r="AP1266" i="181"/>
  <c r="AQ1266" i="181" s="1"/>
  <c r="AM1266" i="181"/>
  <c r="AL1266" i="181"/>
  <c r="AM1310" i="181"/>
  <c r="AL1286" i="181"/>
  <c r="AM1286" i="181" s="1"/>
  <c r="AN1286" i="181"/>
  <c r="AQ1286" i="181" s="1"/>
  <c r="AR1286" i="181" s="1"/>
  <c r="AL1274" i="181"/>
  <c r="AM1274" i="181" s="1"/>
  <c r="AN1274" i="181"/>
  <c r="AQ1274" i="181" s="1"/>
  <c r="AL1252" i="181"/>
  <c r="AM1252" i="181" s="1"/>
  <c r="AP1252" i="181"/>
  <c r="AQ1252" i="181"/>
  <c r="AR1252" i="181" s="1"/>
  <c r="AG1221" i="181"/>
  <c r="AH1221" i="181"/>
  <c r="AJ1227" i="181"/>
  <c r="AL1227" i="181" s="1"/>
  <c r="AB1195" i="181"/>
  <c r="AB1227" i="181"/>
  <c r="AK1167" i="181"/>
  <c r="AL1167" i="181"/>
  <c r="AH1331" i="181"/>
  <c r="AL1236" i="181"/>
  <c r="AM1236" i="181" s="1"/>
  <c r="AP1236" i="181"/>
  <c r="AQ1236" i="181" s="1"/>
  <c r="AK1212" i="181"/>
  <c r="AL1212" i="181" s="1"/>
  <c r="AK1190" i="181"/>
  <c r="AL1190" i="181"/>
  <c r="AB1224" i="181"/>
  <c r="AK1164" i="181"/>
  <c r="AL1164" i="181" s="1"/>
  <c r="AI1098" i="181"/>
  <c r="AL1098" i="181" s="1"/>
  <c r="AP1076" i="181"/>
  <c r="AQ1076" i="181"/>
  <c r="AL1076" i="181"/>
  <c r="AM1076" i="181" s="1"/>
  <c r="AG1238" i="181"/>
  <c r="AH1238" i="181" s="1"/>
  <c r="AP1182" i="181"/>
  <c r="AL1182" i="181"/>
  <c r="AM1182" i="181"/>
  <c r="AP1065" i="181"/>
  <c r="AQ1065" i="181" s="1"/>
  <c r="AL1065" i="181"/>
  <c r="AM1065" i="181" s="1"/>
  <c r="AP1049" i="181"/>
  <c r="AQ1049" i="181" s="1"/>
  <c r="AR1049" i="181" s="1"/>
  <c r="AL1049" i="181"/>
  <c r="AM1049" i="181" s="1"/>
  <c r="AB1174" i="181"/>
  <c r="AG1170" i="181"/>
  <c r="AH1170" i="181" s="1"/>
  <c r="AK1158" i="181"/>
  <c r="AL1158" i="181" s="1"/>
  <c r="AI1102" i="181"/>
  <c r="AL1102" i="181" s="1"/>
  <c r="AK1032" i="181"/>
  <c r="AL1032" i="181" s="1"/>
  <c r="AR1032" i="181" s="1"/>
  <c r="AM1116" i="181"/>
  <c r="AV1079" i="181"/>
  <c r="AB1079" i="181"/>
  <c r="AC1079" i="181" s="1"/>
  <c r="AH1126" i="181"/>
  <c r="AR1070" i="181"/>
  <c r="AH1035" i="181"/>
  <c r="AB1011" i="181"/>
  <c r="AV1011" i="181"/>
  <c r="AL971" i="181"/>
  <c r="AM971" i="181" s="1"/>
  <c r="AP971" i="181"/>
  <c r="AQ971" i="181" s="1"/>
  <c r="AH1027" i="181"/>
  <c r="AI1004" i="181"/>
  <c r="AL1004" i="181" s="1"/>
  <c r="AR1004" i="181" s="1"/>
  <c r="AV992" i="181"/>
  <c r="AB992" i="181"/>
  <c r="AB1023" i="181"/>
  <c r="AI995" i="181"/>
  <c r="AL995" i="181"/>
  <c r="AK1025" i="181"/>
  <c r="AL1025" i="181" s="1"/>
  <c r="AR1025" i="181" s="1"/>
  <c r="AK1027" i="181"/>
  <c r="AL1027" i="181" s="1"/>
  <c r="AP933" i="181"/>
  <c r="AQ933" i="181" s="1"/>
  <c r="AL933" i="181"/>
  <c r="AM933" i="181" s="1"/>
  <c r="AI921" i="181"/>
  <c r="AL921" i="181" s="1"/>
  <c r="AL903" i="181"/>
  <c r="AM903" i="181" s="1"/>
  <c r="AP903" i="181"/>
  <c r="AQ903" i="181" s="1"/>
  <c r="BA891" i="181"/>
  <c r="AG891" i="181"/>
  <c r="AH891" i="181" s="1"/>
  <c r="AH934" i="181"/>
  <c r="AI983" i="181"/>
  <c r="AL983" i="181" s="1"/>
  <c r="AR983" i="181"/>
  <c r="BA917" i="181"/>
  <c r="AG917" i="181"/>
  <c r="AH917" i="181" s="1"/>
  <c r="AI901" i="181"/>
  <c r="AL901" i="181" s="1"/>
  <c r="AB890" i="181"/>
  <c r="AV890" i="181"/>
  <c r="AL951" i="181"/>
  <c r="AM951" i="181"/>
  <c r="AP951" i="181"/>
  <c r="AQ951" i="181" s="1"/>
  <c r="AP894" i="181"/>
  <c r="AQ894" i="181" s="1"/>
  <c r="AL894" i="181"/>
  <c r="AM894" i="181" s="1"/>
  <c r="AP960" i="181"/>
  <c r="AQ960" i="181"/>
  <c r="AL960" i="181"/>
  <c r="AM960" i="181" s="1"/>
  <c r="AB918" i="181"/>
  <c r="AL955" i="181"/>
  <c r="AM955" i="181" s="1"/>
  <c r="AP955" i="181"/>
  <c r="AQ955" i="181" s="1"/>
  <c r="AI798" i="181"/>
  <c r="AL798" i="181" s="1"/>
  <c r="AG838" i="181"/>
  <c r="AH838" i="181" s="1"/>
  <c r="BA838" i="181"/>
  <c r="AI768" i="181"/>
  <c r="AL768" i="181" s="1"/>
  <c r="AI777" i="181"/>
  <c r="AL777" i="181" s="1"/>
  <c r="AL745" i="181"/>
  <c r="AM745" i="181"/>
  <c r="AP745" i="181"/>
  <c r="AQ745" i="181" s="1"/>
  <c r="AB722" i="181"/>
  <c r="AC722" i="181" s="1"/>
  <c r="AV722" i="181"/>
  <c r="AB999" i="181"/>
  <c r="AP976" i="181"/>
  <c r="AQ976" i="181" s="1"/>
  <c r="AR976" i="181" s="1"/>
  <c r="AL976" i="181"/>
  <c r="AM976" i="181" s="1"/>
  <c r="AH970" i="181"/>
  <c r="AL938" i="181"/>
  <c r="AM938" i="181" s="1"/>
  <c r="AP938" i="181"/>
  <c r="AQ938" i="181" s="1"/>
  <c r="AI924" i="181"/>
  <c r="AL924" i="181" s="1"/>
  <c r="AP828" i="181"/>
  <c r="AQ828" i="181" s="1"/>
  <c r="AR828" i="181" s="1"/>
  <c r="AL828" i="181"/>
  <c r="AM828" i="181"/>
  <c r="AL682" i="181"/>
  <c r="AM682" i="181" s="1"/>
  <c r="AP682" i="181"/>
  <c r="AQ682" i="181" s="1"/>
  <c r="AR682" i="181" s="1"/>
  <c r="AL655" i="181"/>
  <c r="AM655" i="181"/>
  <c r="AP655" i="181"/>
  <c r="AQ655" i="181" s="1"/>
  <c r="AL579" i="181"/>
  <c r="AM579" i="181" s="1"/>
  <c r="AP579" i="181"/>
  <c r="AQ579" i="181"/>
  <c r="AL869" i="181"/>
  <c r="AM869" i="181" s="1"/>
  <c r="AP869" i="181"/>
  <c r="AQ869" i="181" s="1"/>
  <c r="AI786" i="181"/>
  <c r="AL786" i="181" s="1"/>
  <c r="AR786" i="181" s="1"/>
  <c r="AH718" i="181"/>
  <c r="AP686" i="181"/>
  <c r="AQ686" i="181" s="1"/>
  <c r="AR686" i="181" s="1"/>
  <c r="AL686" i="181"/>
  <c r="AM686" i="181" s="1"/>
  <c r="AL675" i="181"/>
  <c r="AR675" i="181" s="1"/>
  <c r="AI675" i="181"/>
  <c r="AL736" i="181"/>
  <c r="AM736" i="181" s="1"/>
  <c r="AP736" i="181"/>
  <c r="AQ736" i="181"/>
  <c r="AG731" i="181"/>
  <c r="AH731" i="181" s="1"/>
  <c r="AH703" i="181"/>
  <c r="AP690" i="181"/>
  <c r="AQ690" i="181" s="1"/>
  <c r="AL690" i="181"/>
  <c r="AM690" i="181" s="1"/>
  <c r="AL963" i="181"/>
  <c r="AM963" i="181" s="1"/>
  <c r="AP963" i="181"/>
  <c r="AQ963" i="181" s="1"/>
  <c r="AR963" i="181" s="1"/>
  <c r="AL683" i="181"/>
  <c r="AM683" i="181" s="1"/>
  <c r="AP683" i="181"/>
  <c r="AQ683" i="181" s="1"/>
  <c r="AL663" i="181"/>
  <c r="AM663" i="181"/>
  <c r="AP663" i="181"/>
  <c r="AQ663" i="181" s="1"/>
  <c r="AG621" i="181"/>
  <c r="AH621" i="181" s="1"/>
  <c r="AY621" i="181"/>
  <c r="AB550" i="181"/>
  <c r="AV550" i="181"/>
  <c r="AL656" i="181"/>
  <c r="AM656" i="181" s="1"/>
  <c r="AP656" i="181"/>
  <c r="AQ656" i="181" s="1"/>
  <c r="AI770" i="181"/>
  <c r="AL770" i="181" s="1"/>
  <c r="AG740" i="181"/>
  <c r="AH740" i="181" s="1"/>
  <c r="AL687" i="181"/>
  <c r="AM687" i="181" s="1"/>
  <c r="AP687" i="181"/>
  <c r="AQ687" i="181" s="1"/>
  <c r="AR687" i="181" s="1"/>
  <c r="AV676" i="181"/>
  <c r="AB676" i="181"/>
  <c r="AC676" i="181" s="1"/>
  <c r="BA651" i="181"/>
  <c r="AG651" i="181"/>
  <c r="AH651" i="181" s="1"/>
  <c r="AM811" i="181"/>
  <c r="AP758" i="181"/>
  <c r="AQ758" i="181" s="1"/>
  <c r="AL758" i="181"/>
  <c r="AM758" i="181" s="1"/>
  <c r="AI689" i="181"/>
  <c r="AL689" i="181"/>
  <c r="AL660" i="181"/>
  <c r="AM660" i="181" s="1"/>
  <c r="AP660" i="181"/>
  <c r="AQ660" i="181" s="1"/>
  <c r="AG683" i="181"/>
  <c r="AH683" i="181" s="1"/>
  <c r="BA575" i="181"/>
  <c r="AG575" i="181"/>
  <c r="AH575" i="181" s="1"/>
  <c r="AH616" i="181"/>
  <c r="AL587" i="181"/>
  <c r="AM587" i="181" s="1"/>
  <c r="AP587" i="181"/>
  <c r="AQ587" i="181" s="1"/>
  <c r="AR587" i="181" s="1"/>
  <c r="BA584" i="181"/>
  <c r="AG584" i="181"/>
  <c r="AH584" i="181" s="1"/>
  <c r="BA571" i="181"/>
  <c r="AG571" i="181"/>
  <c r="AH571" i="181" s="1"/>
  <c r="AH695" i="181"/>
  <c r="AG617" i="181"/>
  <c r="AH617" i="181" s="1"/>
  <c r="AY617" i="181"/>
  <c r="AK517" i="181"/>
  <c r="AL517" i="181" s="1"/>
  <c r="AR517" i="181" s="1"/>
  <c r="AP609" i="181"/>
  <c r="AQ609" i="181" s="1"/>
  <c r="AL609" i="181"/>
  <c r="AM609" i="181" s="1"/>
  <c r="AH578" i="181"/>
  <c r="AB520" i="181"/>
  <c r="BA494" i="181"/>
  <c r="AG494" i="181"/>
  <c r="AH494" i="181" s="1"/>
  <c r="AH548" i="181"/>
  <c r="AI473" i="181"/>
  <c r="AL473" i="181" s="1"/>
  <c r="AI441" i="181"/>
  <c r="AL441" i="181" s="1"/>
  <c r="AR512" i="181"/>
  <c r="AH493" i="181"/>
  <c r="AV396" i="181"/>
  <c r="AB396" i="181"/>
  <c r="AP360" i="181"/>
  <c r="AQ360" i="181" s="1"/>
  <c r="AM360" i="181"/>
  <c r="AL360" i="181"/>
  <c r="AB475" i="181"/>
  <c r="AI460" i="181"/>
  <c r="AL460" i="181" s="1"/>
  <c r="AP492" i="181"/>
  <c r="AQ492" i="181" s="1"/>
  <c r="AR492" i="181" s="1"/>
  <c r="AL492" i="181"/>
  <c r="AM492" i="181" s="1"/>
  <c r="AI478" i="181"/>
  <c r="AL478" i="181"/>
  <c r="AI415" i="181"/>
  <c r="AL415" i="181" s="1"/>
  <c r="AM415" i="181" s="1"/>
  <c r="AI399" i="181"/>
  <c r="AB511" i="181"/>
  <c r="AC511" i="181" s="1"/>
  <c r="AI480" i="181"/>
  <c r="AL480" i="181" s="1"/>
  <c r="AI465" i="181"/>
  <c r="AL465" i="181" s="1"/>
  <c r="AI463" i="181"/>
  <c r="AL463" i="181"/>
  <c r="AI448" i="181"/>
  <c r="AL448" i="181" s="1"/>
  <c r="AH524" i="181"/>
  <c r="AI419" i="181"/>
  <c r="AI408" i="181"/>
  <c r="AL408" i="181" s="1"/>
  <c r="AI314" i="181"/>
  <c r="AL314" i="181" s="1"/>
  <c r="AI453" i="181"/>
  <c r="AL453" i="181" s="1"/>
  <c r="AB368" i="181"/>
  <c r="AH343" i="181"/>
  <c r="AI281" i="181"/>
  <c r="AL281" i="181" s="1"/>
  <c r="AM281" i="181" s="1"/>
  <c r="AB333" i="181"/>
  <c r="AC333" i="181" s="1"/>
  <c r="AL214" i="181"/>
  <c r="AM214" i="181" s="1"/>
  <c r="AP214" i="181"/>
  <c r="AQ214" i="181" s="1"/>
  <c r="AB331" i="181"/>
  <c r="AC331" i="181" s="1"/>
  <c r="AB321" i="181"/>
  <c r="AC321" i="181"/>
  <c r="AB302" i="181"/>
  <c r="AI242" i="181"/>
  <c r="AL242" i="181" s="1"/>
  <c r="AP149" i="181"/>
  <c r="AQ149" i="181" s="1"/>
  <c r="AR149" i="181" s="1"/>
  <c r="AL149" i="181"/>
  <c r="AM149" i="181" s="1"/>
  <c r="AH332" i="181"/>
  <c r="AH221" i="181"/>
  <c r="AB257" i="181"/>
  <c r="AC257" i="181" s="1"/>
  <c r="AI222" i="181"/>
  <c r="AL222" i="181" s="1"/>
  <c r="AR185" i="181"/>
  <c r="AI161" i="181"/>
  <c r="AL161" i="181"/>
  <c r="AI146" i="181"/>
  <c r="AL146" i="181"/>
  <c r="AB415" i="181"/>
  <c r="AB349" i="181"/>
  <c r="AC349" i="181" s="1"/>
  <c r="AB329" i="181"/>
  <c r="AC329" i="181" s="1"/>
  <c r="AI275" i="181"/>
  <c r="AL275" i="181" s="1"/>
  <c r="AB258" i="181"/>
  <c r="AC258" i="181" s="1"/>
  <c r="AI225" i="181"/>
  <c r="AL225" i="181" s="1"/>
  <c r="AL218" i="181"/>
  <c r="AM218" i="181" s="1"/>
  <c r="AP218" i="181"/>
  <c r="AQ218" i="181" s="1"/>
  <c r="AR218" i="181" s="1"/>
  <c r="AI327" i="181"/>
  <c r="AL327" i="181" s="1"/>
  <c r="AB310" i="181"/>
  <c r="AC310" i="181" s="1"/>
  <c r="AB157" i="181"/>
  <c r="AL143" i="181"/>
  <c r="AM143" i="181" s="1"/>
  <c r="AN143" i="181"/>
  <c r="AQ143" i="181" s="1"/>
  <c r="AR143" i="181" s="1"/>
  <c r="AV120" i="181"/>
  <c r="AB120" i="181"/>
  <c r="AC120" i="181" s="1"/>
  <c r="AI228" i="181"/>
  <c r="AL228" i="181"/>
  <c r="AB168" i="181"/>
  <c r="AC168" i="181"/>
  <c r="AH114" i="181"/>
  <c r="AN96" i="181"/>
  <c r="AQ96" i="181" s="1"/>
  <c r="AL96" i="181"/>
  <c r="AM96" i="181" s="1"/>
  <c r="BA71" i="181"/>
  <c r="AG71" i="181"/>
  <c r="AH71" i="181" s="1"/>
  <c r="AY93" i="181"/>
  <c r="AG93" i="181"/>
  <c r="AH93" i="181" s="1"/>
  <c r="AP18" i="181"/>
  <c r="AQ18" i="181" s="1"/>
  <c r="AL18" i="181"/>
  <c r="AM18" i="181"/>
  <c r="AG108" i="181"/>
  <c r="AH108" i="181" s="1"/>
  <c r="AZ23" i="181"/>
  <c r="AG23" i="181"/>
  <c r="AM124" i="181"/>
  <c r="AH271" i="181"/>
  <c r="AC109" i="181"/>
  <c r="AG15" i="181"/>
  <c r="AH15" i="181" s="1"/>
  <c r="AY15" i="181"/>
  <c r="AH17" i="181"/>
  <c r="AM116" i="181"/>
  <c r="AP84" i="181"/>
  <c r="AL84" i="181"/>
  <c r="AM84" i="181" s="1"/>
  <c r="AH98" i="181"/>
  <c r="AH20" i="181"/>
  <c r="AG1718" i="181"/>
  <c r="AH1718" i="181" s="1"/>
  <c r="AZ1718" i="181"/>
  <c r="BA1668" i="181"/>
  <c r="AG1668" i="181"/>
  <c r="AH1668" i="181" s="1"/>
  <c r="AL1767" i="181"/>
  <c r="AM1767" i="181" s="1"/>
  <c r="AN1767" i="181"/>
  <c r="AQ1767" i="181" s="1"/>
  <c r="AL1810" i="181"/>
  <c r="AM1810" i="181" s="1"/>
  <c r="AO1810" i="181"/>
  <c r="AQ1810" i="181" s="1"/>
  <c r="AL1805" i="181"/>
  <c r="AM1805" i="181" s="1"/>
  <c r="AN1805" i="181"/>
  <c r="AQ1805" i="181" s="1"/>
  <c r="AL1769" i="181"/>
  <c r="AM1769" i="181" s="1"/>
  <c r="AN1769" i="181"/>
  <c r="AQ1769" i="181" s="1"/>
  <c r="AH1767" i="181"/>
  <c r="AP1812" i="181"/>
  <c r="AQ1812" i="181" s="1"/>
  <c r="AL1812" i="181"/>
  <c r="AM1812" i="181" s="1"/>
  <c r="AH1738" i="181"/>
  <c r="AR1755" i="181"/>
  <c r="AG1734" i="181"/>
  <c r="AH1734" i="181" s="1"/>
  <c r="AH1709" i="181"/>
  <c r="AK1703" i="181"/>
  <c r="AL1703" i="181" s="1"/>
  <c r="AL1688" i="181"/>
  <c r="AM1688" i="181" s="1"/>
  <c r="AP1688" i="181"/>
  <c r="AQ1688" i="181" s="1"/>
  <c r="BA1745" i="181"/>
  <c r="AG1745" i="181"/>
  <c r="AH1745" i="181" s="1"/>
  <c r="AB1711" i="181"/>
  <c r="AP1689" i="181"/>
  <c r="AQ1689" i="181"/>
  <c r="AL1689" i="181"/>
  <c r="AM1689" i="181" s="1"/>
  <c r="AJ1705" i="181"/>
  <c r="AL1705" i="181" s="1"/>
  <c r="AP1687" i="181"/>
  <c r="AQ1687" i="181" s="1"/>
  <c r="AL1687" i="181"/>
  <c r="AM1687" i="181" s="1"/>
  <c r="AG1693" i="181"/>
  <c r="AH1693" i="181" s="1"/>
  <c r="BA1646" i="181"/>
  <c r="AG1646" i="181"/>
  <c r="AH1646" i="181" s="1"/>
  <c r="AR1671" i="181"/>
  <c r="BA1680" i="181"/>
  <c r="AG1680" i="181"/>
  <c r="AH1680" i="181" s="1"/>
  <c r="BA1673" i="181"/>
  <c r="AG1673" i="181"/>
  <c r="AH1673" i="181" s="1"/>
  <c r="AG1645" i="181"/>
  <c r="AH1645" i="181" s="1"/>
  <c r="BA1665" i="181"/>
  <c r="AG1665" i="181"/>
  <c r="AH1665" i="181" s="1"/>
  <c r="AP1631" i="181"/>
  <c r="AQ1631" i="181"/>
  <c r="AR1631" i="181" s="1"/>
  <c r="AL1631" i="181"/>
  <c r="AM1631" i="181" s="1"/>
  <c r="AJ1612" i="181"/>
  <c r="AL1612" i="181" s="1"/>
  <c r="AG1640" i="181"/>
  <c r="AH1640" i="181" s="1"/>
  <c r="BA1637" i="181"/>
  <c r="AG1637" i="181"/>
  <c r="AH1637" i="181" s="1"/>
  <c r="AG1631" i="181"/>
  <c r="AH1631" i="181" s="1"/>
  <c r="AB1588" i="181"/>
  <c r="AC1588" i="181" s="1"/>
  <c r="BA1574" i="181"/>
  <c r="AG1574" i="181"/>
  <c r="AH1574" i="181" s="1"/>
  <c r="AG1591" i="181"/>
  <c r="AH1591" i="181" s="1"/>
  <c r="AL1602" i="181"/>
  <c r="AM1602" i="181"/>
  <c r="AP1602" i="181"/>
  <c r="AQ1602" i="181" s="1"/>
  <c r="AJ1568" i="181"/>
  <c r="AL1568" i="181" s="1"/>
  <c r="AP1577" i="181"/>
  <c r="AQ1577" i="181"/>
  <c r="AL1577" i="181"/>
  <c r="AM1577" i="181" s="1"/>
  <c r="AL1535" i="181"/>
  <c r="AM1535" i="181" s="1"/>
  <c r="AP1535" i="181"/>
  <c r="AL1575" i="181"/>
  <c r="AM1575" i="181" s="1"/>
  <c r="AP1575" i="181"/>
  <c r="AQ1575" i="181" s="1"/>
  <c r="AJ1541" i="181"/>
  <c r="AL1541" i="181" s="1"/>
  <c r="AP1529" i="181"/>
  <c r="AQ1529" i="181" s="1"/>
  <c r="AR1529" i="181" s="1"/>
  <c r="AL1529" i="181"/>
  <c r="AM1529" i="181" s="1"/>
  <c r="AH1606" i="181"/>
  <c r="AH1566" i="181"/>
  <c r="AB1549" i="181"/>
  <c r="AP1651" i="181"/>
  <c r="AQ1651" i="181"/>
  <c r="AL1651" i="181"/>
  <c r="AM1651" i="181" s="1"/>
  <c r="AJ1543" i="181"/>
  <c r="AL1543" i="181" s="1"/>
  <c r="AP1517" i="181"/>
  <c r="AQ1517" i="181" s="1"/>
  <c r="AL1517" i="181"/>
  <c r="AM1517" i="181" s="1"/>
  <c r="AG1570" i="181"/>
  <c r="AH1570" i="181" s="1"/>
  <c r="AH1536" i="181"/>
  <c r="AG1551" i="181"/>
  <c r="AH1551" i="181" s="1"/>
  <c r="AJ1523" i="181"/>
  <c r="AL1523" i="181" s="1"/>
  <c r="AG1509" i="181"/>
  <c r="AH1509" i="181" s="1"/>
  <c r="AZ1509" i="181"/>
  <c r="AJ1567" i="181"/>
  <c r="AL1567" i="181" s="1"/>
  <c r="AR1567" i="181" s="1"/>
  <c r="AH1568" i="181"/>
  <c r="AR1516" i="181"/>
  <c r="BA1476" i="181"/>
  <c r="AG1476" i="181"/>
  <c r="AH1476" i="181" s="1"/>
  <c r="BA1526" i="181"/>
  <c r="AG1526" i="181"/>
  <c r="AH1526" i="181" s="1"/>
  <c r="AR1488" i="181"/>
  <c r="AW1425" i="181"/>
  <c r="AB1425" i="181"/>
  <c r="AH1487" i="181"/>
  <c r="AJ1452" i="181"/>
  <c r="AL1452" i="181" s="1"/>
  <c r="BA1545" i="181"/>
  <c r="AG1545" i="181"/>
  <c r="AH1545" i="181" s="1"/>
  <c r="AH1501" i="181"/>
  <c r="AJ1462" i="181"/>
  <c r="AL1462" i="181" s="1"/>
  <c r="AP1573" i="181"/>
  <c r="AQ1573" i="181" s="1"/>
  <c r="AL1573" i="181"/>
  <c r="AM1573" i="181" s="1"/>
  <c r="AG1474" i="181"/>
  <c r="AH1474" i="181" s="1"/>
  <c r="AB1382" i="181"/>
  <c r="AC1382" i="181" s="1"/>
  <c r="AP1370" i="181"/>
  <c r="AQ1370" i="181" s="1"/>
  <c r="AL1370" i="181"/>
  <c r="AM1370" i="181" s="1"/>
  <c r="AC1343" i="181"/>
  <c r="AH1343" i="181"/>
  <c r="AJ1447" i="181"/>
  <c r="AL1447" i="181"/>
  <c r="AB1424" i="181"/>
  <c r="AJ1404" i="181"/>
  <c r="AL1404" i="181" s="1"/>
  <c r="AB1391" i="181"/>
  <c r="AC1391" i="181" s="1"/>
  <c r="AL1372" i="181"/>
  <c r="AM1372" i="181" s="1"/>
  <c r="AP1372" i="181"/>
  <c r="AL1340" i="181"/>
  <c r="AM1340" i="181" s="1"/>
  <c r="AP1340" i="181"/>
  <c r="AQ1340" i="181" s="1"/>
  <c r="AR1340" i="181" s="1"/>
  <c r="AB1414" i="181"/>
  <c r="AC1414" i="181" s="1"/>
  <c r="AJ1409" i="181"/>
  <c r="AL1409" i="181" s="1"/>
  <c r="AR1395" i="181"/>
  <c r="AC1352" i="181"/>
  <c r="AH1463" i="181"/>
  <c r="AH1401" i="181"/>
  <c r="AJ1397" i="181"/>
  <c r="AL1397" i="181" s="1"/>
  <c r="AH1337" i="181"/>
  <c r="AB1398" i="181"/>
  <c r="AJ1393" i="181"/>
  <c r="AL1393" i="181" s="1"/>
  <c r="BA1449" i="181"/>
  <c r="AG1449" i="181"/>
  <c r="AH1449" i="181" s="1"/>
  <c r="AH1380" i="181"/>
  <c r="AH1376" i="181"/>
  <c r="AB1365" i="181"/>
  <c r="AC1365" i="181" s="1"/>
  <c r="AJ1328" i="181"/>
  <c r="AL1328" i="181" s="1"/>
  <c r="AJ1321" i="181"/>
  <c r="AL1321" i="181" s="1"/>
  <c r="AJ1344" i="181"/>
  <c r="AB1332" i="181"/>
  <c r="AC1332" i="181" s="1"/>
  <c r="AP1269" i="181"/>
  <c r="AQ1269" i="181" s="1"/>
  <c r="AR1269" i="181" s="1"/>
  <c r="AL1269" i="181"/>
  <c r="AM1269" i="181"/>
  <c r="AJ1312" i="181"/>
  <c r="AL1312" i="181" s="1"/>
  <c r="AY1273" i="181"/>
  <c r="AB1299" i="181"/>
  <c r="AC1299" i="181" s="1"/>
  <c r="AR1267" i="181"/>
  <c r="AJ1311" i="181"/>
  <c r="AL1311" i="181" s="1"/>
  <c r="AG1288" i="181"/>
  <c r="AH1288" i="181" s="1"/>
  <c r="AZ1288" i="181"/>
  <c r="AG1292" i="181"/>
  <c r="AH1292" i="181" s="1"/>
  <c r="AY1292" i="181"/>
  <c r="AL1247" i="181"/>
  <c r="AM1247" i="181" s="1"/>
  <c r="AP1247" i="181"/>
  <c r="AQ1247" i="181" s="1"/>
  <c r="AR1247" i="181" s="1"/>
  <c r="AR1232" i="181"/>
  <c r="AH1278" i="181"/>
  <c r="AL1264" i="181"/>
  <c r="AM1264" i="181" s="1"/>
  <c r="AP1264" i="181"/>
  <c r="AQ1264" i="181" s="1"/>
  <c r="AR1264" i="181" s="1"/>
  <c r="AG1239" i="181"/>
  <c r="AH1239" i="181" s="1"/>
  <c r="BA1239" i="181"/>
  <c r="AR1309" i="181"/>
  <c r="AZ1279" i="181"/>
  <c r="AG1279" i="181"/>
  <c r="AH1279" i="181" s="1"/>
  <c r="AP1234" i="181"/>
  <c r="AQ1234" i="181" s="1"/>
  <c r="AR1234" i="181" s="1"/>
  <c r="AL1234" i="181"/>
  <c r="AM1234" i="181" s="1"/>
  <c r="AL1123" i="181"/>
  <c r="AM1123" i="181" s="1"/>
  <c r="AP1123" i="181"/>
  <c r="AQ1123" i="181" s="1"/>
  <c r="AR1123" i="181" s="1"/>
  <c r="AR1273" i="181"/>
  <c r="AH1209" i="181"/>
  <c r="AH1201" i="181"/>
  <c r="AM1320" i="181"/>
  <c r="AK1163" i="181"/>
  <c r="AL1163" i="181" s="1"/>
  <c r="AH1251" i="181"/>
  <c r="AK1210" i="181"/>
  <c r="AL1210" i="181" s="1"/>
  <c r="AM1210" i="181" s="1"/>
  <c r="AK1202" i="181"/>
  <c r="AL1202" i="181" s="1"/>
  <c r="AM1202" i="181" s="1"/>
  <c r="AK1196" i="181"/>
  <c r="AL1196" i="181" s="1"/>
  <c r="AH1158" i="181"/>
  <c r="AG1124" i="181"/>
  <c r="AH1124" i="181" s="1"/>
  <c r="AL1046" i="181"/>
  <c r="AM1046" i="181" s="1"/>
  <c r="AP1046" i="181"/>
  <c r="AQ1046" i="181" s="1"/>
  <c r="AP1056" i="181"/>
  <c r="AL1056" i="181"/>
  <c r="AM1056" i="181" s="1"/>
  <c r="AK1166" i="181"/>
  <c r="AL1166" i="181" s="1"/>
  <c r="AB1064" i="181"/>
  <c r="AC1097" i="181"/>
  <c r="AH1097" i="181"/>
  <c r="AM1189" i="181"/>
  <c r="AK1160" i="181"/>
  <c r="AL1160" i="181" s="1"/>
  <c r="AG1136" i="181"/>
  <c r="AH1136" i="181" s="1"/>
  <c r="AI1064" i="181"/>
  <c r="AL1064" i="181" s="1"/>
  <c r="AL967" i="181"/>
  <c r="AM967" i="181" s="1"/>
  <c r="AP967" i="181"/>
  <c r="AQ967" i="181" s="1"/>
  <c r="AR1014" i="181"/>
  <c r="AI1003" i="181"/>
  <c r="AL1003" i="181"/>
  <c r="AK1023" i="181"/>
  <c r="AL1023" i="181" s="1"/>
  <c r="AK1035" i="181"/>
  <c r="AL1035" i="181" s="1"/>
  <c r="AK1024" i="181"/>
  <c r="AL1024" i="181" s="1"/>
  <c r="AM1096" i="181"/>
  <c r="AB1025" i="181"/>
  <c r="AC1025" i="181" s="1"/>
  <c r="AG1065" i="181"/>
  <c r="AH1065" i="181" s="1"/>
  <c r="AH1020" i="181"/>
  <c r="AG988" i="181"/>
  <c r="AH988" i="181" s="1"/>
  <c r="AP956" i="181"/>
  <c r="AQ956" i="181" s="1"/>
  <c r="AL956" i="181"/>
  <c r="AM956" i="181" s="1"/>
  <c r="BA933" i="181"/>
  <c r="AG933" i="181"/>
  <c r="AH933" i="181" s="1"/>
  <c r="AG903" i="181"/>
  <c r="AH903" i="181" s="1"/>
  <c r="BA903" i="181"/>
  <c r="AP941" i="181"/>
  <c r="AQ941" i="181" s="1"/>
  <c r="AR941" i="181" s="1"/>
  <c r="AL941" i="181"/>
  <c r="AM941" i="181"/>
  <c r="AI977" i="181"/>
  <c r="AL977" i="181" s="1"/>
  <c r="AL942" i="181"/>
  <c r="AM942" i="181"/>
  <c r="AP942" i="181"/>
  <c r="AQ942" i="181" s="1"/>
  <c r="AR942" i="181" s="1"/>
  <c r="AV888" i="181"/>
  <c r="AB888" i="181"/>
  <c r="AH987" i="181"/>
  <c r="AG951" i="181"/>
  <c r="AH951" i="181" s="1"/>
  <c r="BA951" i="181"/>
  <c r="AB897" i="181"/>
  <c r="AG1078" i="181"/>
  <c r="AH1078" i="181" s="1"/>
  <c r="AI969" i="181"/>
  <c r="AL969" i="181" s="1"/>
  <c r="AL947" i="181"/>
  <c r="AM947" i="181" s="1"/>
  <c r="AP947" i="181"/>
  <c r="AQ947" i="181" s="1"/>
  <c r="AM932" i="181"/>
  <c r="AH882" i="181"/>
  <c r="AI862" i="181"/>
  <c r="AL862" i="181" s="1"/>
  <c r="AB854" i="181"/>
  <c r="AC854" i="181" s="1"/>
  <c r="AI816" i="181"/>
  <c r="AL816" i="181" s="1"/>
  <c r="AH856" i="181"/>
  <c r="AI822" i="181"/>
  <c r="AL822" i="181" s="1"/>
  <c r="AL748" i="181"/>
  <c r="AM748" i="181" s="1"/>
  <c r="AP748" i="181"/>
  <c r="AQ748" i="181" s="1"/>
  <c r="AR748" i="181" s="1"/>
  <c r="AG955" i="181"/>
  <c r="AH955" i="181" s="1"/>
  <c r="AB923" i="181"/>
  <c r="AR871" i="181"/>
  <c r="AI773" i="181"/>
  <c r="AL773" i="181" s="1"/>
  <c r="BA757" i="181"/>
  <c r="AG757" i="181"/>
  <c r="AH757" i="181" s="1"/>
  <c r="BA741" i="181"/>
  <c r="AG741" i="181"/>
  <c r="AH741" i="181" s="1"/>
  <c r="AG956" i="181"/>
  <c r="AH956" i="181" s="1"/>
  <c r="AK804" i="181"/>
  <c r="AL804" i="181" s="1"/>
  <c r="BA602" i="181"/>
  <c r="AG602" i="181"/>
  <c r="AH602" i="181" s="1"/>
  <c r="AR783" i="181"/>
  <c r="AY622" i="181"/>
  <c r="AG622" i="181"/>
  <c r="AH622" i="181" s="1"/>
  <c r="AH871" i="181"/>
  <c r="AP738" i="181"/>
  <c r="AQ738" i="181" s="1"/>
  <c r="AR738" i="181" s="1"/>
  <c r="AL738" i="181"/>
  <c r="AM738" i="181" s="1"/>
  <c r="AB702" i="181"/>
  <c r="AL659" i="181"/>
  <c r="AM659" i="181" s="1"/>
  <c r="AP659" i="181"/>
  <c r="AQ659" i="181" s="1"/>
  <c r="AR659" i="181" s="1"/>
  <c r="AL623" i="181"/>
  <c r="AM623" i="181" s="1"/>
  <c r="AN623" i="181"/>
  <c r="AQ623" i="181" s="1"/>
  <c r="AG608" i="181"/>
  <c r="AH608" i="181" s="1"/>
  <c r="AB689" i="181"/>
  <c r="AP636" i="181"/>
  <c r="AQ636" i="181" s="1"/>
  <c r="AR636" i="181" s="1"/>
  <c r="AL636" i="181"/>
  <c r="AM636" i="181"/>
  <c r="AN694" i="181"/>
  <c r="AQ694" i="181" s="1"/>
  <c r="AR694" i="181" s="1"/>
  <c r="AL694" i="181"/>
  <c r="AM694" i="181" s="1"/>
  <c r="AG596" i="181"/>
  <c r="AH596" i="181" s="1"/>
  <c r="AH778" i="181"/>
  <c r="AH715" i="181"/>
  <c r="BA656" i="181"/>
  <c r="AG656" i="181"/>
  <c r="AH656" i="181" s="1"/>
  <c r="AB790" i="181"/>
  <c r="AC790" i="181" s="1"/>
  <c r="AH728" i="181"/>
  <c r="AB675" i="181"/>
  <c r="AL651" i="181"/>
  <c r="AM651" i="181" s="1"/>
  <c r="AP651" i="181"/>
  <c r="AQ651" i="181" s="1"/>
  <c r="AV563" i="181"/>
  <c r="AB563" i="181"/>
  <c r="AH722" i="181"/>
  <c r="BA660" i="181"/>
  <c r="AG660" i="181"/>
  <c r="AH660" i="181" s="1"/>
  <c r="AG606" i="181"/>
  <c r="AH606" i="181" s="1"/>
  <c r="AI531" i="181"/>
  <c r="AL531" i="181" s="1"/>
  <c r="BA587" i="181"/>
  <c r="AG587" i="181"/>
  <c r="AH587" i="181" s="1"/>
  <c r="AB534" i="181"/>
  <c r="AG690" i="181"/>
  <c r="AH690" i="181" s="1"/>
  <c r="AG627" i="181"/>
  <c r="AH627" i="181" s="1"/>
  <c r="AY627" i="181"/>
  <c r="AP605" i="181"/>
  <c r="AQ605" i="181" s="1"/>
  <c r="AL605" i="181"/>
  <c r="AM605" i="181" s="1"/>
  <c r="AG647" i="181"/>
  <c r="AH647" i="181" s="1"/>
  <c r="AG605" i="181"/>
  <c r="AH605" i="181" s="1"/>
  <c r="AG652" i="181"/>
  <c r="AH652" i="181" s="1"/>
  <c r="AL640" i="181"/>
  <c r="AM640" i="181" s="1"/>
  <c r="AP640" i="181"/>
  <c r="AQ640" i="181"/>
  <c r="AN617" i="181"/>
  <c r="AQ617" i="181" s="1"/>
  <c r="AL617" i="181"/>
  <c r="AM617" i="181" s="1"/>
  <c r="AV431" i="181"/>
  <c r="AB431" i="181"/>
  <c r="AC431" i="181" s="1"/>
  <c r="AG663" i="181"/>
  <c r="AH663" i="181" s="1"/>
  <c r="AR612" i="181"/>
  <c r="AB516" i="181"/>
  <c r="AL494" i="181"/>
  <c r="AM494" i="181" s="1"/>
  <c r="AP494" i="181"/>
  <c r="AQ494" i="181" s="1"/>
  <c r="AR494" i="181" s="1"/>
  <c r="AR620" i="181"/>
  <c r="AG601" i="181"/>
  <c r="AH601" i="181" s="1"/>
  <c r="AH523" i="181"/>
  <c r="AM436" i="181"/>
  <c r="AI488" i="181"/>
  <c r="AL488" i="181" s="1"/>
  <c r="AM488" i="181" s="1"/>
  <c r="AB473" i="181"/>
  <c r="AI471" i="181"/>
  <c r="AL471" i="181" s="1"/>
  <c r="AI456" i="181"/>
  <c r="AL456" i="181" s="1"/>
  <c r="AB441" i="181"/>
  <c r="AI439" i="181"/>
  <c r="AL439" i="181" s="1"/>
  <c r="AM439" i="181" s="1"/>
  <c r="AV392" i="181"/>
  <c r="AB392" i="181"/>
  <c r="AV286" i="181"/>
  <c r="AB286" i="181"/>
  <c r="AV196" i="181"/>
  <c r="AB196" i="181"/>
  <c r="AV180" i="181"/>
  <c r="AB180" i="181"/>
  <c r="AC180" i="181" s="1"/>
  <c r="AI475" i="181"/>
  <c r="AI444" i="181"/>
  <c r="AL444" i="181" s="1"/>
  <c r="AH337" i="181"/>
  <c r="BA492" i="181"/>
  <c r="AG492" i="181"/>
  <c r="AH492" i="181" s="1"/>
  <c r="AB478" i="181"/>
  <c r="AI353" i="181"/>
  <c r="AL353" i="181" s="1"/>
  <c r="AI337" i="181"/>
  <c r="AL337" i="181" s="1"/>
  <c r="AB500" i="181"/>
  <c r="AB465" i="181"/>
  <c r="AC465" i="181" s="1"/>
  <c r="AK507" i="181"/>
  <c r="AL507" i="181" s="1"/>
  <c r="AV394" i="181"/>
  <c r="AB394" i="181"/>
  <c r="AV386" i="181"/>
  <c r="AB386" i="181"/>
  <c r="AV378" i="181"/>
  <c r="AB378" i="181"/>
  <c r="AV370" i="181"/>
  <c r="AB370" i="181"/>
  <c r="AI358" i="181"/>
  <c r="AL358" i="181" s="1"/>
  <c r="AI342" i="181"/>
  <c r="AL342" i="181" s="1"/>
  <c r="BA326" i="181"/>
  <c r="AG326" i="181"/>
  <c r="AH326" i="181" s="1"/>
  <c r="AB483" i="181"/>
  <c r="AC483" i="181" s="1"/>
  <c r="AB468" i="181"/>
  <c r="AC468" i="181" s="1"/>
  <c r="AB453" i="181"/>
  <c r="AC453" i="181" s="1"/>
  <c r="AI313" i="181"/>
  <c r="AL313" i="181" s="1"/>
  <c r="AM313" i="181" s="1"/>
  <c r="AI288" i="181"/>
  <c r="AL288" i="181" s="1"/>
  <c r="AM288" i="181" s="1"/>
  <c r="AI267" i="181"/>
  <c r="AL267" i="181" s="1"/>
  <c r="AM267" i="181" s="1"/>
  <c r="AI241" i="181"/>
  <c r="AL241" i="181" s="1"/>
  <c r="AI301" i="181"/>
  <c r="AL301" i="181" s="1"/>
  <c r="AI176" i="181"/>
  <c r="AL176" i="181" s="1"/>
  <c r="AM176" i="181" s="1"/>
  <c r="AI166" i="181"/>
  <c r="AL166" i="181" s="1"/>
  <c r="AY148" i="181"/>
  <c r="AG148" i="181"/>
  <c r="AH148" i="181" s="1"/>
  <c r="AH410" i="181"/>
  <c r="AI271" i="181"/>
  <c r="AL271" i="181" s="1"/>
  <c r="AI256" i="181"/>
  <c r="AB245" i="181"/>
  <c r="AI221" i="181"/>
  <c r="AL221" i="181" s="1"/>
  <c r="AR197" i="181"/>
  <c r="AB317" i="181"/>
  <c r="AC317" i="181" s="1"/>
  <c r="AH304" i="181"/>
  <c r="AB273" i="181"/>
  <c r="AC273" i="181" s="1"/>
  <c r="AI257" i="181"/>
  <c r="AL257" i="181" s="1"/>
  <c r="AI238" i="181"/>
  <c r="AL238" i="181" s="1"/>
  <c r="AI172" i="181"/>
  <c r="AH260" i="181"/>
  <c r="AI258" i="181"/>
  <c r="AL258" i="181" s="1"/>
  <c r="AB239" i="181"/>
  <c r="AB225" i="181"/>
  <c r="AC225" i="181" s="1"/>
  <c r="AH179" i="181"/>
  <c r="AB325" i="181"/>
  <c r="AC325" i="181"/>
  <c r="AB292" i="181"/>
  <c r="AR175" i="181"/>
  <c r="AI155" i="181"/>
  <c r="AL155" i="181" s="1"/>
  <c r="AH280" i="181"/>
  <c r="AI278" i="181"/>
  <c r="AL278" i="181" s="1"/>
  <c r="AI247" i="181"/>
  <c r="AL247" i="181" s="1"/>
  <c r="AB228" i="181"/>
  <c r="AC228" i="181" s="1"/>
  <c r="AH152" i="181"/>
  <c r="AB166" i="181"/>
  <c r="AL78" i="181"/>
  <c r="AM78" i="181" s="1"/>
  <c r="AP78" i="181"/>
  <c r="AQ78" i="181" s="1"/>
  <c r="AR78" i="181" s="1"/>
  <c r="AL33" i="181"/>
  <c r="AM33" i="181" s="1"/>
  <c r="AP33" i="181"/>
  <c r="AQ33" i="181" s="1"/>
  <c r="AG141" i="181"/>
  <c r="AH141" i="181" s="1"/>
  <c r="AC111" i="181"/>
  <c r="AH111" i="181"/>
  <c r="AG82" i="181"/>
  <c r="AH82" i="181" s="1"/>
  <c r="AY82" i="181"/>
  <c r="BA37" i="181"/>
  <c r="AG37" i="181"/>
  <c r="AH37" i="181" s="1"/>
  <c r="AZ26" i="181"/>
  <c r="AG26" i="181"/>
  <c r="AH26" i="181" s="1"/>
  <c r="AG75" i="181"/>
  <c r="AH75" i="181" s="1"/>
  <c r="AG31" i="181"/>
  <c r="AH31" i="181" s="1"/>
  <c r="AL114" i="181"/>
  <c r="AM114" i="181" s="1"/>
  <c r="AO23" i="181"/>
  <c r="AQ23" i="181" s="1"/>
  <c r="AR23" i="181" s="1"/>
  <c r="AL23" i="181"/>
  <c r="AM23" i="181" s="1"/>
  <c r="AH288" i="181"/>
  <c r="AY87" i="181"/>
  <c r="AG87" i="181"/>
  <c r="AL79" i="181"/>
  <c r="AM79" i="181" s="1"/>
  <c r="AP79" i="181"/>
  <c r="AQ79" i="181" s="1"/>
  <c r="AG63" i="181"/>
  <c r="AH63" i="181" s="1"/>
  <c r="AH143" i="181"/>
  <c r="AZ29" i="181"/>
  <c r="AG29" i="181"/>
  <c r="AH29" i="181" s="1"/>
  <c r="AG57" i="181"/>
  <c r="AR13" i="181"/>
  <c r="O55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44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7" i="103"/>
  <c r="C57" i="103"/>
  <c r="C56" i="103"/>
  <c r="C55" i="103"/>
  <c r="C54" i="103"/>
  <c r="C53" i="103"/>
  <c r="C52" i="103"/>
  <c r="C51" i="103"/>
  <c r="C50" i="103"/>
  <c r="C49" i="103"/>
  <c r="C48" i="103"/>
  <c r="C47" i="103"/>
  <c r="C46" i="103"/>
  <c r="C45" i="103"/>
  <c r="C44" i="103"/>
  <c r="C40" i="103"/>
  <c r="C39" i="103"/>
  <c r="C38" i="103"/>
  <c r="C37" i="103"/>
  <c r="C36" i="103"/>
  <c r="C35" i="103"/>
  <c r="C34" i="103"/>
  <c r="C33" i="103"/>
  <c r="C32" i="103"/>
  <c r="C31" i="103"/>
  <c r="C30" i="103"/>
  <c r="C29" i="103"/>
  <c r="C28" i="103"/>
  <c r="C27" i="103"/>
  <c r="C26" i="103"/>
  <c r="C25" i="103"/>
  <c r="C24" i="103"/>
  <c r="C23" i="103"/>
  <c r="C22" i="103"/>
  <c r="C21" i="103"/>
  <c r="C20" i="103"/>
  <c r="C19" i="103"/>
  <c r="C18" i="103"/>
  <c r="C17" i="103"/>
  <c r="C16" i="103"/>
  <c r="C15" i="103"/>
  <c r="C14" i="103"/>
  <c r="C13" i="103"/>
  <c r="C12" i="103"/>
  <c r="C11" i="103"/>
  <c r="C10" i="103"/>
  <c r="C9" i="103"/>
  <c r="C8" i="103"/>
  <c r="C7" i="103"/>
  <c r="AN11" i="182"/>
  <c r="AE843" i="182"/>
  <c r="B9" i="182"/>
  <c r="V9" i="182"/>
  <c r="Y9" i="182"/>
  <c r="Z9" i="182"/>
  <c r="AA9" i="182"/>
  <c r="AD9" i="182"/>
  <c r="AE9" i="182"/>
  <c r="AZ9" i="182"/>
  <c r="AF9" i="182"/>
  <c r="AI9" i="182"/>
  <c r="AL9" i="182"/>
  <c r="AM9" i="182"/>
  <c r="AJ9" i="182"/>
  <c r="AK9" i="182"/>
  <c r="AN9" i="182"/>
  <c r="AO9" i="182"/>
  <c r="AP9" i="182"/>
  <c r="AV9" i="182"/>
  <c r="AW9" i="182"/>
  <c r="BA9" i="182"/>
  <c r="BD9" i="182"/>
  <c r="B10" i="182"/>
  <c r="V10" i="182"/>
  <c r="AL10" i="182"/>
  <c r="Y10" i="182"/>
  <c r="Z10" i="182"/>
  <c r="AW10" i="182"/>
  <c r="AA10" i="182"/>
  <c r="AD10" i="182"/>
  <c r="AY10" i="182"/>
  <c r="AE10" i="182"/>
  <c r="AZ10" i="182"/>
  <c r="AF10" i="182"/>
  <c r="AI10" i="182"/>
  <c r="AJ10" i="182"/>
  <c r="AK10" i="182"/>
  <c r="AN10" i="182"/>
  <c r="AO10" i="182"/>
  <c r="AP10" i="182"/>
  <c r="AX10" i="182"/>
  <c r="BD10" i="182"/>
  <c r="B11" i="182"/>
  <c r="V11" i="182"/>
  <c r="AP11" i="182"/>
  <c r="Y11" i="182"/>
  <c r="Z11" i="182"/>
  <c r="AW11" i="182"/>
  <c r="AA11" i="182"/>
  <c r="AX11" i="182"/>
  <c r="AF11" i="182"/>
  <c r="AI11" i="182"/>
  <c r="AJ11" i="182"/>
  <c r="AK11" i="182"/>
  <c r="BA11" i="182"/>
  <c r="BD11" i="182"/>
  <c r="B12" i="182"/>
  <c r="V12" i="182"/>
  <c r="Y12" i="182"/>
  <c r="Z12" i="182"/>
  <c r="AA12" i="182"/>
  <c r="AD12" i="182"/>
  <c r="AY12" i="182"/>
  <c r="AE12" i="182"/>
  <c r="AZ12" i="182"/>
  <c r="AF12" i="182"/>
  <c r="BA12" i="182"/>
  <c r="AI12" i="182"/>
  <c r="AJ12" i="182"/>
  <c r="AK12" i="182"/>
  <c r="AN12" i="182"/>
  <c r="AO12" i="182"/>
  <c r="AP12" i="182"/>
  <c r="AV12" i="182"/>
  <c r="AX12" i="182"/>
  <c r="BD12" i="182"/>
  <c r="B13" i="182"/>
  <c r="V13" i="182"/>
  <c r="Y13" i="182"/>
  <c r="Z13" i="182"/>
  <c r="AA13" i="182"/>
  <c r="AX13" i="182"/>
  <c r="AD13" i="182"/>
  <c r="AE13" i="182"/>
  <c r="AZ13" i="182" s="1"/>
  <c r="AF13" i="182"/>
  <c r="AI13" i="182"/>
  <c r="AJ13" i="182"/>
  <c r="AK13" i="182"/>
  <c r="AN13" i="182"/>
  <c r="AP13" i="182"/>
  <c r="AV13" i="182"/>
  <c r="BA13" i="182"/>
  <c r="BD13" i="182"/>
  <c r="B14" i="182"/>
  <c r="V14" i="182"/>
  <c r="Y14" i="182"/>
  <c r="Z14" i="182"/>
  <c r="AA14" i="182"/>
  <c r="AX14" i="182"/>
  <c r="AD14" i="182"/>
  <c r="AY14" i="182"/>
  <c r="AF14" i="182"/>
  <c r="BA14" i="182"/>
  <c r="AI14" i="182"/>
  <c r="AJ14" i="182"/>
  <c r="AK14" i="182"/>
  <c r="AV14" i="182"/>
  <c r="AW14" i="182"/>
  <c r="BD14" i="182"/>
  <c r="B15" i="182"/>
  <c r="V15" i="182"/>
  <c r="AN15" i="182"/>
  <c r="Y15" i="182"/>
  <c r="Z15" i="182"/>
  <c r="AA15" i="182"/>
  <c r="AX15" i="182"/>
  <c r="AD15" i="182"/>
  <c r="AY15" i="182"/>
  <c r="AE15" i="182"/>
  <c r="AZ15" i="182"/>
  <c r="AF15" i="182"/>
  <c r="AI15" i="182"/>
  <c r="AJ15" i="182"/>
  <c r="AK15" i="182"/>
  <c r="AO15" i="182"/>
  <c r="AP15" i="182"/>
  <c r="AW15" i="182"/>
  <c r="BD15" i="182"/>
  <c r="B16" i="182"/>
  <c r="V16" i="182"/>
  <c r="Y16" i="182"/>
  <c r="Z16" i="182"/>
  <c r="AW16" i="182"/>
  <c r="AA16" i="182"/>
  <c r="AD16" i="182"/>
  <c r="AY16" i="182"/>
  <c r="AE16" i="182"/>
  <c r="AZ16" i="182" s="1"/>
  <c r="AF16" i="182"/>
  <c r="BA16" i="182"/>
  <c r="AI16" i="182"/>
  <c r="AJ16" i="182"/>
  <c r="AK16" i="182"/>
  <c r="AN16" i="182"/>
  <c r="AO16" i="182"/>
  <c r="AP16" i="182"/>
  <c r="BD16" i="182"/>
  <c r="B17" i="182"/>
  <c r="V17" i="182"/>
  <c r="AP17" i="182"/>
  <c r="Y17" i="182"/>
  <c r="Z17" i="182"/>
  <c r="AB17" i="182"/>
  <c r="AA17" i="182"/>
  <c r="AD17" i="182"/>
  <c r="AE17" i="182"/>
  <c r="AZ17" i="182"/>
  <c r="AF17" i="182"/>
  <c r="BA17" i="182"/>
  <c r="AI17" i="182"/>
  <c r="AJ17" i="182"/>
  <c r="AK17" i="182"/>
  <c r="AL17" i="182"/>
  <c r="AM17" i="182"/>
  <c r="AN17" i="182"/>
  <c r="AO17" i="182"/>
  <c r="AX17" i="182"/>
  <c r="BD17" i="182"/>
  <c r="B18" i="182"/>
  <c r="V18" i="182"/>
  <c r="Y18" i="182"/>
  <c r="Z18" i="182"/>
  <c r="AW18" i="182"/>
  <c r="AA18" i="182"/>
  <c r="AD18" i="182"/>
  <c r="AY18" i="182"/>
  <c r="AE18" i="182"/>
  <c r="AF18" i="182"/>
  <c r="BA18" i="182"/>
  <c r="AI18" i="182"/>
  <c r="AJ18" i="182"/>
  <c r="AL18" i="182"/>
  <c r="AM18" i="182"/>
  <c r="AK18" i="182"/>
  <c r="AN18" i="182"/>
  <c r="AO18" i="182"/>
  <c r="AP18" i="182"/>
  <c r="AX18" i="182"/>
  <c r="BD18" i="182"/>
  <c r="B19" i="182"/>
  <c r="V19" i="182"/>
  <c r="Y19" i="182"/>
  <c r="Z19" i="182"/>
  <c r="AA19" i="182"/>
  <c r="AX19" i="182"/>
  <c r="AD19" i="182"/>
  <c r="AY19" i="182"/>
  <c r="AE19" i="182"/>
  <c r="AF19" i="182"/>
  <c r="AI19" i="182"/>
  <c r="AJ19" i="182"/>
  <c r="AK19" i="182"/>
  <c r="AN19" i="182"/>
  <c r="AO19" i="182"/>
  <c r="AP19" i="182"/>
  <c r="AV19" i="182"/>
  <c r="BA19" i="182"/>
  <c r="BD19" i="182"/>
  <c r="B20" i="182"/>
  <c r="V20" i="182"/>
  <c r="Y20" i="182"/>
  <c r="Z20" i="182"/>
  <c r="AA20" i="182"/>
  <c r="AX20" i="182"/>
  <c r="AD20" i="182"/>
  <c r="AY20" i="182"/>
  <c r="AE20" i="182"/>
  <c r="AF20" i="182"/>
  <c r="BA20" i="182"/>
  <c r="AI20" i="182"/>
  <c r="AJ20" i="182"/>
  <c r="AK20" i="182"/>
  <c r="AO20" i="182"/>
  <c r="AP20" i="182"/>
  <c r="AV20" i="182"/>
  <c r="BD20" i="182"/>
  <c r="B21" i="182"/>
  <c r="V21" i="182"/>
  <c r="AP21" i="182"/>
  <c r="Y21" i="182"/>
  <c r="Z21" i="182"/>
  <c r="AA21" i="182"/>
  <c r="AX21" i="182"/>
  <c r="AD21" i="182"/>
  <c r="AY21" i="182"/>
  <c r="AE21" i="182"/>
  <c r="AZ21" i="182"/>
  <c r="AF21" i="182"/>
  <c r="BA21" i="182"/>
  <c r="AI21" i="182"/>
  <c r="AJ21" i="182"/>
  <c r="AK21" i="182"/>
  <c r="AN21" i="182"/>
  <c r="AQ21" i="182" s="1"/>
  <c r="AO21" i="182"/>
  <c r="AV21" i="182"/>
  <c r="BD21" i="182"/>
  <c r="B22" i="182"/>
  <c r="V22" i="182"/>
  <c r="AN22" i="182"/>
  <c r="Y22" i="182"/>
  <c r="Z22" i="182"/>
  <c r="AA22" i="182"/>
  <c r="AX22" i="182"/>
  <c r="AD22" i="182"/>
  <c r="AY22" i="182"/>
  <c r="AE22" i="182"/>
  <c r="AZ22" i="182"/>
  <c r="AF22" i="182"/>
  <c r="BA22" i="182"/>
  <c r="AI22" i="182"/>
  <c r="AJ22" i="182"/>
  <c r="AK22" i="182"/>
  <c r="AO22" i="182"/>
  <c r="AP22" i="182"/>
  <c r="AV22" i="182"/>
  <c r="AW22" i="182"/>
  <c r="BD22" i="182"/>
  <c r="B23" i="182"/>
  <c r="V23" i="182"/>
  <c r="Y23" i="182"/>
  <c r="AB23" i="182"/>
  <c r="Z23" i="182"/>
  <c r="AW23" i="182"/>
  <c r="AA23" i="182"/>
  <c r="AX23" i="182"/>
  <c r="AD23" i="182"/>
  <c r="AE23" i="182"/>
  <c r="AZ23" i="182" s="1"/>
  <c r="AF23" i="182"/>
  <c r="AI23" i="182"/>
  <c r="AJ23" i="182"/>
  <c r="AK23" i="182"/>
  <c r="AN23" i="182"/>
  <c r="AP23" i="182"/>
  <c r="AY23" i="182"/>
  <c r="BD23" i="182"/>
  <c r="B24" i="182"/>
  <c r="V24" i="182"/>
  <c r="Y24" i="182"/>
  <c r="Z24" i="182"/>
  <c r="AW24" i="182"/>
  <c r="AA24" i="182"/>
  <c r="AF24" i="182"/>
  <c r="BA24" i="182"/>
  <c r="AI24" i="182"/>
  <c r="AJ24" i="182"/>
  <c r="AK24" i="182"/>
  <c r="BD24" i="182"/>
  <c r="B25" i="182"/>
  <c r="V25" i="182"/>
  <c r="AN25" i="182"/>
  <c r="Y25" i="182"/>
  <c r="AB25" i="182"/>
  <c r="Z25" i="182"/>
  <c r="AA25" i="182"/>
  <c r="AX25" i="182"/>
  <c r="AD25" i="182"/>
  <c r="AE25" i="182"/>
  <c r="AZ25" i="182"/>
  <c r="AF25" i="182"/>
  <c r="BA25" i="182"/>
  <c r="AI25" i="182"/>
  <c r="AJ25" i="182"/>
  <c r="AK25" i="182"/>
  <c r="AL25" i="182"/>
  <c r="AM25" i="182"/>
  <c r="AO25" i="182"/>
  <c r="AP25" i="182"/>
  <c r="AW25" i="182"/>
  <c r="BD25" i="182"/>
  <c r="B26" i="182"/>
  <c r="V26" i="182"/>
  <c r="Y26" i="182"/>
  <c r="Z26" i="182"/>
  <c r="AW26" i="182"/>
  <c r="AA26" i="182"/>
  <c r="AX26" i="182"/>
  <c r="AD26" i="182"/>
  <c r="AY26" i="182"/>
  <c r="AE26" i="182"/>
  <c r="AZ26" i="182" s="1"/>
  <c r="AF26" i="182"/>
  <c r="BA26" i="182"/>
  <c r="AI26" i="182"/>
  <c r="AJ26" i="182"/>
  <c r="AL26" i="182"/>
  <c r="AM26" i="182"/>
  <c r="AK26" i="182"/>
  <c r="AN26" i="182"/>
  <c r="AO26" i="182"/>
  <c r="AP26" i="182"/>
  <c r="BD26" i="182"/>
  <c r="B27" i="182"/>
  <c r="V27" i="182"/>
  <c r="Y27" i="182"/>
  <c r="Z27" i="182"/>
  <c r="AW27" i="182"/>
  <c r="AA27" i="182"/>
  <c r="AB27" i="182"/>
  <c r="AC27" i="182"/>
  <c r="AD27" i="182"/>
  <c r="AY27" i="182" s="1"/>
  <c r="AF27" i="182"/>
  <c r="BA27" i="182"/>
  <c r="AI27" i="182"/>
  <c r="AJ27" i="182"/>
  <c r="AK27" i="182"/>
  <c r="AV27" i="182"/>
  <c r="AX27" i="182"/>
  <c r="BD27" i="182"/>
  <c r="B28" i="182"/>
  <c r="V28" i="182"/>
  <c r="AN28" i="182"/>
  <c r="Y28" i="182"/>
  <c r="Z28" i="182"/>
  <c r="AA28" i="182"/>
  <c r="AX28" i="182"/>
  <c r="AD28" i="182"/>
  <c r="AE28" i="182"/>
  <c r="AZ28" i="182"/>
  <c r="AF28" i="182"/>
  <c r="BA28" i="182"/>
  <c r="AI28" i="182"/>
  <c r="AJ28" i="182"/>
  <c r="AK28" i="182"/>
  <c r="AO28" i="182"/>
  <c r="AP28" i="182"/>
  <c r="AV28" i="182"/>
  <c r="BD28" i="182"/>
  <c r="B29" i="182"/>
  <c r="V29" i="182"/>
  <c r="Y29" i="182"/>
  <c r="Z29" i="182"/>
  <c r="AA29" i="182"/>
  <c r="AX29" i="182"/>
  <c r="AD29" i="182"/>
  <c r="AY29" i="182" s="1"/>
  <c r="AE29" i="182"/>
  <c r="AZ29" i="182"/>
  <c r="AF29" i="182"/>
  <c r="AI29" i="182"/>
  <c r="AJ29" i="182"/>
  <c r="AK29" i="182"/>
  <c r="AN29" i="182"/>
  <c r="AP29" i="182"/>
  <c r="BA29" i="182"/>
  <c r="BD29" i="182"/>
  <c r="B30" i="182"/>
  <c r="V30" i="182"/>
  <c r="AN30" i="182"/>
  <c r="Y30" i="182"/>
  <c r="Z30" i="182"/>
  <c r="AA30" i="182"/>
  <c r="AX30" i="182"/>
  <c r="AD30" i="182"/>
  <c r="AY30" i="182" s="1"/>
  <c r="AF30" i="182"/>
  <c r="BA30" i="182"/>
  <c r="AI30" i="182"/>
  <c r="AJ30" i="182"/>
  <c r="AK30" i="182"/>
  <c r="AL30" i="182"/>
  <c r="AW30" i="182"/>
  <c r="BD30" i="182"/>
  <c r="B31" i="182"/>
  <c r="V31" i="182"/>
  <c r="Y31" i="182"/>
  <c r="AB31" i="182"/>
  <c r="Z31" i="182"/>
  <c r="AA31" i="182"/>
  <c r="AX31" i="182"/>
  <c r="AD31" i="182"/>
  <c r="AY31" i="182"/>
  <c r="AE31" i="182"/>
  <c r="AZ31" i="182"/>
  <c r="AF31" i="182"/>
  <c r="AI31" i="182"/>
  <c r="AJ31" i="182"/>
  <c r="AK31" i="182"/>
  <c r="AN31" i="182"/>
  <c r="AO31" i="182"/>
  <c r="AW31" i="182"/>
  <c r="BD31" i="182"/>
  <c r="B32" i="182"/>
  <c r="V32" i="182"/>
  <c r="AP32" i="182"/>
  <c r="Y32" i="182"/>
  <c r="Z32" i="182"/>
  <c r="AA32" i="182"/>
  <c r="AD32" i="182"/>
  <c r="AY32" i="182"/>
  <c r="AE32" i="182"/>
  <c r="AZ32" i="182" s="1"/>
  <c r="AF32" i="182"/>
  <c r="BA32" i="182"/>
  <c r="AI32" i="182"/>
  <c r="AJ32" i="182"/>
  <c r="AK32" i="182"/>
  <c r="AN32" i="182"/>
  <c r="AO32" i="182"/>
  <c r="AW32" i="182"/>
  <c r="BD32" i="182"/>
  <c r="B33" i="182"/>
  <c r="V33" i="182"/>
  <c r="AL33" i="182"/>
  <c r="AM33" i="182"/>
  <c r="Y33" i="182"/>
  <c r="Z33" i="182"/>
  <c r="AB33" i="182"/>
  <c r="AA33" i="182"/>
  <c r="AD33" i="182"/>
  <c r="AE33" i="182"/>
  <c r="AZ33" i="182"/>
  <c r="AF33" i="182"/>
  <c r="BA33" i="182"/>
  <c r="AI33" i="182"/>
  <c r="AJ33" i="182"/>
  <c r="AK33" i="182"/>
  <c r="AN33" i="182"/>
  <c r="AO33" i="182"/>
  <c r="AP33" i="182"/>
  <c r="AX33" i="182"/>
  <c r="BD33" i="182"/>
  <c r="B34" i="182"/>
  <c r="V34" i="182"/>
  <c r="AP34" i="182"/>
  <c r="Y34" i="182"/>
  <c r="Z34" i="182"/>
  <c r="AW34" i="182"/>
  <c r="AA34" i="182"/>
  <c r="AD34" i="182"/>
  <c r="AY34" i="182"/>
  <c r="AE34" i="182"/>
  <c r="AZ34" i="182"/>
  <c r="AF34" i="182"/>
  <c r="BA34" i="182"/>
  <c r="AI34" i="182"/>
  <c r="AJ34" i="182"/>
  <c r="AK34" i="182"/>
  <c r="AN34" i="182"/>
  <c r="AO34" i="182"/>
  <c r="AX34" i="182"/>
  <c r="BD34" i="182"/>
  <c r="B35" i="182"/>
  <c r="V35" i="182"/>
  <c r="Y35" i="182"/>
  <c r="AB35" i="182"/>
  <c r="Z35" i="182"/>
  <c r="AA35" i="182"/>
  <c r="AD35" i="182"/>
  <c r="AY35" i="182"/>
  <c r="AE35" i="182"/>
  <c r="AF35" i="182"/>
  <c r="BA35" i="182"/>
  <c r="AI35" i="182"/>
  <c r="AJ35" i="182"/>
  <c r="AK35" i="182"/>
  <c r="AN35" i="182"/>
  <c r="AO35" i="182"/>
  <c r="AP35" i="182"/>
  <c r="AV35" i="182"/>
  <c r="AX35" i="182"/>
  <c r="BD35" i="182"/>
  <c r="B36" i="182"/>
  <c r="V36" i="182"/>
  <c r="AP36" i="182"/>
  <c r="Y36" i="182"/>
  <c r="AV36" i="182"/>
  <c r="Z36" i="182"/>
  <c r="AA36" i="182"/>
  <c r="AX36" i="182"/>
  <c r="AD36" i="182"/>
  <c r="AE36" i="182"/>
  <c r="AZ36" i="182"/>
  <c r="AF36" i="182"/>
  <c r="BA36" i="182"/>
  <c r="AI36" i="182"/>
  <c r="AJ36" i="182"/>
  <c r="AK36" i="182"/>
  <c r="AN36" i="182"/>
  <c r="AO36" i="182"/>
  <c r="BD36" i="182"/>
  <c r="B37" i="182"/>
  <c r="V37" i="182"/>
  <c r="AP37" i="182"/>
  <c r="Y37" i="182"/>
  <c r="Z37" i="182"/>
  <c r="AA37" i="182"/>
  <c r="AX37" i="182"/>
  <c r="AD37" i="182"/>
  <c r="AY37" i="182"/>
  <c r="AE37" i="182"/>
  <c r="AZ37" i="182"/>
  <c r="AF37" i="182"/>
  <c r="BA37" i="182"/>
  <c r="AI37" i="182"/>
  <c r="AJ37" i="182"/>
  <c r="AK37" i="182"/>
  <c r="AN37" i="182"/>
  <c r="AO37" i="182"/>
  <c r="BD37" i="182"/>
  <c r="B38" i="182"/>
  <c r="V38" i="182"/>
  <c r="Y38" i="182"/>
  <c r="Z38" i="182"/>
  <c r="AA38" i="182"/>
  <c r="AX38" i="182"/>
  <c r="AD38" i="182"/>
  <c r="AE38" i="182"/>
  <c r="AZ38" i="182" s="1"/>
  <c r="AF38" i="182"/>
  <c r="BA38" i="182"/>
  <c r="AI38" i="182"/>
  <c r="AJ38" i="182"/>
  <c r="AK38" i="182"/>
  <c r="AL38" i="182"/>
  <c r="AN38" i="182"/>
  <c r="AO38" i="182"/>
  <c r="AW38" i="182"/>
  <c r="BD38" i="182"/>
  <c r="B39" i="182"/>
  <c r="V39" i="182"/>
  <c r="Y39" i="182"/>
  <c r="Z39" i="182"/>
  <c r="AA39" i="182"/>
  <c r="AX39" i="182"/>
  <c r="AD39" i="182"/>
  <c r="AY39" i="182"/>
  <c r="AE39" i="182"/>
  <c r="AZ39" i="182"/>
  <c r="AF39" i="182"/>
  <c r="BA39" i="182"/>
  <c r="AI39" i="182"/>
  <c r="AJ39" i="182"/>
  <c r="AK39" i="182"/>
  <c r="AN39" i="182"/>
  <c r="AO39" i="182"/>
  <c r="AW39" i="182"/>
  <c r="BD39" i="182"/>
  <c r="B40" i="182"/>
  <c r="V40" i="182"/>
  <c r="AP40" i="182"/>
  <c r="Y40" i="182"/>
  <c r="Z40" i="182"/>
  <c r="AA40" i="182"/>
  <c r="AX40" i="182"/>
  <c r="AD40" i="182"/>
  <c r="AG40" i="182" s="1"/>
  <c r="AE40" i="182"/>
  <c r="AZ40" i="182" s="1"/>
  <c r="AF40" i="182"/>
  <c r="BA40" i="182"/>
  <c r="AI40" i="182"/>
  <c r="AJ40" i="182"/>
  <c r="AK40" i="182"/>
  <c r="AN40" i="182"/>
  <c r="AO40" i="182"/>
  <c r="AW40" i="182"/>
  <c r="BD40" i="182"/>
  <c r="B41" i="182"/>
  <c r="V41" i="182"/>
  <c r="Y41" i="182"/>
  <c r="Z41" i="182"/>
  <c r="AB41" i="182"/>
  <c r="AA41" i="182"/>
  <c r="AD41" i="182"/>
  <c r="AE41" i="182"/>
  <c r="AZ41" i="182"/>
  <c r="AF41" i="182"/>
  <c r="BA41" i="182"/>
  <c r="AI41" i="182"/>
  <c r="AJ41" i="182"/>
  <c r="AK41" i="182"/>
  <c r="AN41" i="182"/>
  <c r="AO41" i="182"/>
  <c r="AP41" i="182"/>
  <c r="AW41" i="182"/>
  <c r="AX41" i="182"/>
  <c r="BD41" i="182"/>
  <c r="B42" i="182"/>
  <c r="V42" i="182"/>
  <c r="Y42" i="182"/>
  <c r="Z42" i="182"/>
  <c r="AW42" i="182"/>
  <c r="AA42" i="182"/>
  <c r="AX42" i="182"/>
  <c r="AD42" i="182"/>
  <c r="AY42" i="182" s="1"/>
  <c r="AE42" i="182"/>
  <c r="AF42" i="182"/>
  <c r="AI42" i="182"/>
  <c r="AJ42" i="182"/>
  <c r="AK42" i="182"/>
  <c r="AN42" i="182"/>
  <c r="AO42" i="182"/>
  <c r="AP42" i="182"/>
  <c r="AZ42" i="182"/>
  <c r="BA42" i="182"/>
  <c r="BD42" i="182"/>
  <c r="B43" i="182"/>
  <c r="V43" i="182"/>
  <c r="Y43" i="182"/>
  <c r="AV43" i="182"/>
  <c r="Z43" i="182"/>
  <c r="AW43" i="182"/>
  <c r="AA43" i="182"/>
  <c r="AB43" i="182"/>
  <c r="AD43" i="182"/>
  <c r="AY43" i="182" s="1"/>
  <c r="AE43" i="182"/>
  <c r="AF43" i="182"/>
  <c r="AI43" i="182"/>
  <c r="AJ43" i="182"/>
  <c r="AK43" i="182"/>
  <c r="AN43" i="182"/>
  <c r="AP43" i="182"/>
  <c r="AX43" i="182"/>
  <c r="BA43" i="182"/>
  <c r="BD43" i="182"/>
  <c r="B44" i="182"/>
  <c r="V44" i="182"/>
  <c r="Y44" i="182"/>
  <c r="Z44" i="182"/>
  <c r="AA44" i="182"/>
  <c r="AX44" i="182"/>
  <c r="AD44" i="182"/>
  <c r="AY44" i="182"/>
  <c r="AE44" i="182"/>
  <c r="AZ44" i="182"/>
  <c r="AF44" i="182"/>
  <c r="BA44" i="182"/>
  <c r="AI44" i="182"/>
  <c r="AJ44" i="182"/>
  <c r="AK44" i="182"/>
  <c r="AN44" i="182"/>
  <c r="AO44" i="182"/>
  <c r="AP44" i="182"/>
  <c r="AV44" i="182"/>
  <c r="BD44" i="182"/>
  <c r="B45" i="182"/>
  <c r="V45" i="182"/>
  <c r="Y45" i="182"/>
  <c r="AV45" i="182"/>
  <c r="Z45" i="182"/>
  <c r="AW45" i="182"/>
  <c r="AA45" i="182"/>
  <c r="AX45" i="182"/>
  <c r="AD45" i="182"/>
  <c r="AY45" i="182" s="1"/>
  <c r="AE45" i="182"/>
  <c r="AZ45" i="182"/>
  <c r="AF45" i="182"/>
  <c r="AI45" i="182"/>
  <c r="AJ45" i="182"/>
  <c r="AK45" i="182"/>
  <c r="AN45" i="182"/>
  <c r="AP45" i="182"/>
  <c r="BA45" i="182"/>
  <c r="BD45" i="182"/>
  <c r="B46" i="182"/>
  <c r="V46" i="182"/>
  <c r="Y46" i="182"/>
  <c r="AV46" i="182"/>
  <c r="Z46" i="182"/>
  <c r="AW46" i="182"/>
  <c r="AA46" i="182"/>
  <c r="AX46" i="182"/>
  <c r="AD46" i="182"/>
  <c r="AE46" i="182"/>
  <c r="AZ46" i="182" s="1"/>
  <c r="AF46" i="182"/>
  <c r="BA46" i="182"/>
  <c r="AI46" i="182"/>
  <c r="AJ46" i="182"/>
  <c r="AK46" i="182"/>
  <c r="AL46" i="182"/>
  <c r="AO46" i="182"/>
  <c r="AP46" i="182"/>
  <c r="BD46" i="182"/>
  <c r="B47" i="182"/>
  <c r="V47" i="182"/>
  <c r="Y47" i="182"/>
  <c r="Z47" i="182"/>
  <c r="AA47" i="182"/>
  <c r="AX47" i="182"/>
  <c r="AD47" i="182"/>
  <c r="AY47" i="182"/>
  <c r="AE47" i="182"/>
  <c r="AF47" i="182"/>
  <c r="BA47" i="182"/>
  <c r="AI47" i="182"/>
  <c r="AJ47" i="182"/>
  <c r="AK47" i="182"/>
  <c r="AN47" i="182"/>
  <c r="AO47" i="182"/>
  <c r="AQ47" i="182"/>
  <c r="AP47" i="182"/>
  <c r="AW47" i="182"/>
  <c r="BD47" i="182"/>
  <c r="B48" i="182"/>
  <c r="V48" i="182"/>
  <c r="AP48" i="182"/>
  <c r="Y48" i="182"/>
  <c r="AB48" i="182"/>
  <c r="Z48" i="182"/>
  <c r="AA48" i="182"/>
  <c r="AX48" i="182"/>
  <c r="AD48" i="182"/>
  <c r="AY48" i="182"/>
  <c r="AF48" i="182"/>
  <c r="BA48" i="182"/>
  <c r="AI48" i="182"/>
  <c r="AJ48" i="182"/>
  <c r="AK48" i="182"/>
  <c r="AN48" i="182"/>
  <c r="AW48" i="182"/>
  <c r="BD48" i="182"/>
  <c r="B49" i="182"/>
  <c r="V49" i="182"/>
  <c r="Y49" i="182"/>
  <c r="Z49" i="182"/>
  <c r="AW49" i="182"/>
  <c r="AA49" i="182"/>
  <c r="AX49" i="182"/>
  <c r="AD49" i="182"/>
  <c r="AY49" i="182" s="1"/>
  <c r="AE49" i="182"/>
  <c r="AZ49" i="182"/>
  <c r="AF49" i="182"/>
  <c r="AI49" i="182"/>
  <c r="AJ49" i="182"/>
  <c r="AK49" i="182"/>
  <c r="AN49" i="182"/>
  <c r="AO49" i="182"/>
  <c r="AP49" i="182"/>
  <c r="BA49" i="182"/>
  <c r="BD49" i="182"/>
  <c r="B50" i="182"/>
  <c r="V50" i="182"/>
  <c r="Y50" i="182"/>
  <c r="AB50" i="182"/>
  <c r="AC50" i="182"/>
  <c r="Z50" i="182"/>
  <c r="AW50" i="182"/>
  <c r="AA50" i="182"/>
  <c r="AD50" i="182"/>
  <c r="AY50" i="182"/>
  <c r="AF50" i="182"/>
  <c r="AI50" i="182"/>
  <c r="AJ50" i="182"/>
  <c r="AK50" i="182"/>
  <c r="AX50" i="182"/>
  <c r="BA50" i="182"/>
  <c r="BD50" i="182"/>
  <c r="B51" i="182"/>
  <c r="V51" i="182"/>
  <c r="Y51" i="182"/>
  <c r="AB51" i="182"/>
  <c r="Z51" i="182"/>
  <c r="AW51" i="182"/>
  <c r="AA51" i="182"/>
  <c r="AD51" i="182"/>
  <c r="AY51" i="182"/>
  <c r="AE51" i="182"/>
  <c r="AF51" i="182"/>
  <c r="BA51" i="182"/>
  <c r="AI51" i="182"/>
  <c r="AJ51" i="182"/>
  <c r="AK51" i="182"/>
  <c r="AN51" i="182"/>
  <c r="AP51" i="182"/>
  <c r="AV51" i="182"/>
  <c r="AX51" i="182"/>
  <c r="BD51" i="182"/>
  <c r="B52" i="182"/>
  <c r="V52" i="182"/>
  <c r="Y52" i="182"/>
  <c r="AV52" i="182"/>
  <c r="Z52" i="182"/>
  <c r="AA52" i="182"/>
  <c r="AD52" i="182"/>
  <c r="AY52" i="182" s="1"/>
  <c r="AE52" i="182"/>
  <c r="AZ52" i="182"/>
  <c r="AF52" i="182"/>
  <c r="BA52" i="182"/>
  <c r="AI52" i="182"/>
  <c r="AJ52" i="182"/>
  <c r="AK52" i="182"/>
  <c r="AN52" i="182"/>
  <c r="AO52" i="182"/>
  <c r="AP52" i="182"/>
  <c r="AX52" i="182"/>
  <c r="BD52" i="182"/>
  <c r="B53" i="182"/>
  <c r="V53" i="182"/>
  <c r="AO53" i="182"/>
  <c r="Y53" i="182"/>
  <c r="Z53" i="182"/>
  <c r="AA53" i="182"/>
  <c r="AD53" i="182"/>
  <c r="AY53" i="182"/>
  <c r="AE53" i="182"/>
  <c r="AZ53" i="182" s="1"/>
  <c r="AF53" i="182"/>
  <c r="AI53" i="182"/>
  <c r="AJ53" i="182"/>
  <c r="AK53" i="182"/>
  <c r="AN53" i="182"/>
  <c r="AP53" i="182"/>
  <c r="AV53" i="182"/>
  <c r="AW53" i="182"/>
  <c r="AX53" i="182"/>
  <c r="BA53" i="182"/>
  <c r="BD53" i="182"/>
  <c r="B54" i="182"/>
  <c r="V54" i="182"/>
  <c r="Y54" i="182"/>
  <c r="AB54" i="182"/>
  <c r="AC54" i="182"/>
  <c r="Z54" i="182"/>
  <c r="AW54" i="182"/>
  <c r="AA54" i="182"/>
  <c r="AD54" i="182"/>
  <c r="AY54" i="182" s="1"/>
  <c r="AF54" i="182"/>
  <c r="AI54" i="182"/>
  <c r="AJ54" i="182"/>
  <c r="AK54" i="182"/>
  <c r="AN54" i="182"/>
  <c r="AP54" i="182"/>
  <c r="AX54" i="182"/>
  <c r="BA54" i="182"/>
  <c r="BD54" i="182"/>
  <c r="B55" i="182"/>
  <c r="V55" i="182"/>
  <c r="Y55" i="182"/>
  <c r="Z55" i="182"/>
  <c r="AW55" i="182"/>
  <c r="AA55" i="182"/>
  <c r="AX55" i="182"/>
  <c r="AD55" i="182"/>
  <c r="AE55" i="182"/>
  <c r="AZ55" i="182" s="1"/>
  <c r="AF55" i="182"/>
  <c r="BA55" i="182"/>
  <c r="AI55" i="182"/>
  <c r="AJ55" i="182"/>
  <c r="AK55" i="182"/>
  <c r="AN55" i="182"/>
  <c r="AO55" i="182"/>
  <c r="AP55" i="182"/>
  <c r="AV55" i="182"/>
  <c r="BD55" i="182"/>
  <c r="B56" i="182"/>
  <c r="V56" i="182"/>
  <c r="AP56" i="182"/>
  <c r="Y56" i="182"/>
  <c r="AV56" i="182"/>
  <c r="Z56" i="182"/>
  <c r="AA56" i="182"/>
  <c r="AD56" i="182"/>
  <c r="AY56" i="182"/>
  <c r="AE56" i="182"/>
  <c r="AZ56" i="182" s="1"/>
  <c r="AF56" i="182"/>
  <c r="BA56" i="182"/>
  <c r="AI56" i="182"/>
  <c r="AJ56" i="182"/>
  <c r="AK56" i="182"/>
  <c r="AN56" i="182"/>
  <c r="AO56" i="182"/>
  <c r="AW56" i="182"/>
  <c r="BD56" i="182"/>
  <c r="B57" i="182"/>
  <c r="V57" i="182"/>
  <c r="Y57" i="182"/>
  <c r="Z57" i="182"/>
  <c r="AA57" i="182"/>
  <c r="AX57" i="182"/>
  <c r="AD57" i="182"/>
  <c r="AY57" i="182"/>
  <c r="AE57" i="182"/>
  <c r="AZ57" i="182" s="1"/>
  <c r="AF57" i="182"/>
  <c r="AI57" i="182"/>
  <c r="AJ57" i="182"/>
  <c r="AK57" i="182"/>
  <c r="AN57" i="182"/>
  <c r="AO57" i="182"/>
  <c r="AW57" i="182"/>
  <c r="BA57" i="182"/>
  <c r="BD57" i="182"/>
  <c r="B58" i="182"/>
  <c r="V58" i="182"/>
  <c r="Y58" i="182"/>
  <c r="AB58" i="182"/>
  <c r="Z58" i="182"/>
  <c r="AW58" i="182"/>
  <c r="AA58" i="182"/>
  <c r="AX58" i="182"/>
  <c r="AD58" i="182"/>
  <c r="AY58" i="182"/>
  <c r="AE58" i="182"/>
  <c r="AZ58" i="182" s="1"/>
  <c r="AF58" i="182"/>
  <c r="AI58" i="182"/>
  <c r="AJ58" i="182"/>
  <c r="AL58" i="182"/>
  <c r="AK58" i="182"/>
  <c r="AN58" i="182"/>
  <c r="AO58" i="182"/>
  <c r="AP58" i="182"/>
  <c r="BA58" i="182"/>
  <c r="BD58" i="182"/>
  <c r="B59" i="182"/>
  <c r="V59" i="182"/>
  <c r="AN59" i="182"/>
  <c r="Y59" i="182"/>
  <c r="Z59" i="182"/>
  <c r="AA59" i="182"/>
  <c r="AB59" i="182"/>
  <c r="AD59" i="182"/>
  <c r="AE59" i="182"/>
  <c r="AZ59" i="182"/>
  <c r="AF59" i="182"/>
  <c r="BA59" i="182"/>
  <c r="AI59" i="182"/>
  <c r="AJ59" i="182"/>
  <c r="AK59" i="182"/>
  <c r="AO59" i="182"/>
  <c r="AP59" i="182"/>
  <c r="AW59" i="182"/>
  <c r="AX59" i="182"/>
  <c r="BD59" i="182"/>
  <c r="B60" i="182"/>
  <c r="V60" i="182"/>
  <c r="Y60" i="182"/>
  <c r="Z60" i="182"/>
  <c r="AW60" i="182"/>
  <c r="AA60" i="182"/>
  <c r="AD60" i="182"/>
  <c r="AE60" i="182"/>
  <c r="AG60" i="182" s="1"/>
  <c r="AF60" i="182"/>
  <c r="AI60" i="182"/>
  <c r="AJ60" i="182"/>
  <c r="AK60" i="182"/>
  <c r="AN60" i="182"/>
  <c r="AO60" i="182"/>
  <c r="AV60" i="182"/>
  <c r="AX60" i="182"/>
  <c r="BA60" i="182"/>
  <c r="BD60" i="182"/>
  <c r="B61" i="182"/>
  <c r="V61" i="182"/>
  <c r="Y61" i="182"/>
  <c r="Z61" i="182"/>
  <c r="AB61" i="182"/>
  <c r="AA61" i="182"/>
  <c r="AD61" i="182"/>
  <c r="AY61" i="182"/>
  <c r="AE61" i="182"/>
  <c r="AZ61" i="182" s="1"/>
  <c r="AF61" i="182"/>
  <c r="BA61" i="182"/>
  <c r="AI61" i="182"/>
  <c r="AJ61" i="182"/>
  <c r="AK61" i="182"/>
  <c r="AN61" i="182"/>
  <c r="AO61" i="182"/>
  <c r="AP61" i="182"/>
  <c r="AV61" i="182"/>
  <c r="AX61" i="182"/>
  <c r="BD61" i="182"/>
  <c r="B62" i="182"/>
  <c r="V62" i="182"/>
  <c r="AP62" i="182"/>
  <c r="Y62" i="182"/>
  <c r="Z62" i="182"/>
  <c r="AW62" i="182"/>
  <c r="AA62" i="182"/>
  <c r="AX62" i="182"/>
  <c r="AD62" i="182"/>
  <c r="AY62" i="182" s="1"/>
  <c r="AE62" i="182"/>
  <c r="AZ62" i="182"/>
  <c r="AF62" i="182"/>
  <c r="AI62" i="182"/>
  <c r="AJ62" i="182"/>
  <c r="AK62" i="182"/>
  <c r="AN62" i="182"/>
  <c r="AO62" i="182"/>
  <c r="AV62" i="182"/>
  <c r="BA62" i="182"/>
  <c r="BD62" i="182"/>
  <c r="B63" i="182"/>
  <c r="V63" i="182"/>
  <c r="Y63" i="182"/>
  <c r="Z63" i="182"/>
  <c r="AW63" i="182"/>
  <c r="AA63" i="182"/>
  <c r="AX63" i="182"/>
  <c r="AD63" i="182"/>
  <c r="AG63" i="182" s="1"/>
  <c r="AE63" i="182"/>
  <c r="AF63" i="182"/>
  <c r="BA63" i="182"/>
  <c r="AI63" i="182"/>
  <c r="AJ63" i="182"/>
  <c r="AK63" i="182"/>
  <c r="AN63" i="182"/>
  <c r="AO63" i="182"/>
  <c r="AV63" i="182"/>
  <c r="BD63" i="182"/>
  <c r="B64" i="182"/>
  <c r="V64" i="182"/>
  <c r="AP64" i="182"/>
  <c r="Y64" i="182"/>
  <c r="Z64" i="182"/>
  <c r="AA64" i="182"/>
  <c r="AB64" i="182"/>
  <c r="AD64" i="182"/>
  <c r="AY64" i="182"/>
  <c r="AE64" i="182"/>
  <c r="AZ64" i="182"/>
  <c r="AF64" i="182"/>
  <c r="BA64" i="182"/>
  <c r="AI64" i="182"/>
  <c r="AJ64" i="182"/>
  <c r="AK64" i="182"/>
  <c r="AN64" i="182"/>
  <c r="AO64" i="182"/>
  <c r="AV64" i="182"/>
  <c r="AW64" i="182"/>
  <c r="BD64" i="182"/>
  <c r="B65" i="182"/>
  <c r="V65" i="182"/>
  <c r="AP65" i="182"/>
  <c r="Y65" i="182"/>
  <c r="Z65" i="182"/>
  <c r="AA65" i="182"/>
  <c r="AX65" i="182"/>
  <c r="AD65" i="182"/>
  <c r="AY65" i="182"/>
  <c r="AE65" i="182"/>
  <c r="AZ65" i="182"/>
  <c r="AF65" i="182"/>
  <c r="BA65" i="182"/>
  <c r="AI65" i="182"/>
  <c r="AJ65" i="182"/>
  <c r="AK65" i="182"/>
  <c r="AL65" i="182"/>
  <c r="AN65" i="182"/>
  <c r="AO65" i="182"/>
  <c r="AW65" i="182"/>
  <c r="BD65" i="182"/>
  <c r="B66" i="182"/>
  <c r="V66" i="182"/>
  <c r="Y66" i="182"/>
  <c r="Z66" i="182"/>
  <c r="AW66" i="182"/>
  <c r="AA66" i="182"/>
  <c r="AX66" i="182"/>
  <c r="AD66" i="182"/>
  <c r="AY66" i="182"/>
  <c r="AE66" i="182"/>
  <c r="AZ66" i="182" s="1"/>
  <c r="AF66" i="182"/>
  <c r="BA66" i="182"/>
  <c r="AI66" i="182"/>
  <c r="AJ66" i="182"/>
  <c r="AK66" i="182"/>
  <c r="AL66" i="182"/>
  <c r="AN66" i="182"/>
  <c r="AO66" i="182"/>
  <c r="AP66" i="182"/>
  <c r="BD66" i="182"/>
  <c r="B67" i="182"/>
  <c r="V67" i="182"/>
  <c r="AI67" i="182"/>
  <c r="Y67" i="182"/>
  <c r="Z67" i="182"/>
  <c r="AW67" i="182"/>
  <c r="AA67" i="182"/>
  <c r="AD67" i="182"/>
  <c r="AY67" i="182"/>
  <c r="AE67" i="182"/>
  <c r="AF67" i="182"/>
  <c r="AJ67" i="182"/>
  <c r="AK67" i="182"/>
  <c r="AN67" i="182"/>
  <c r="AO67" i="182"/>
  <c r="AP67" i="182"/>
  <c r="AX67" i="182"/>
  <c r="BA67" i="182"/>
  <c r="BD67" i="182"/>
  <c r="B68" i="182"/>
  <c r="V68" i="182"/>
  <c r="Y68" i="182"/>
  <c r="Z68" i="182"/>
  <c r="AW68" i="182"/>
  <c r="AA68" i="182"/>
  <c r="AX68" i="182"/>
  <c r="AD68" i="182"/>
  <c r="AY68" i="182"/>
  <c r="AE68" i="182"/>
  <c r="AF68" i="182"/>
  <c r="BA68" i="182"/>
  <c r="AI68" i="182"/>
  <c r="AJ68" i="182"/>
  <c r="AK68" i="182"/>
  <c r="AN68" i="182"/>
  <c r="AO68" i="182"/>
  <c r="AP68" i="182"/>
  <c r="BD68" i="182"/>
  <c r="B69" i="182"/>
  <c r="V69" i="182"/>
  <c r="Y69" i="182"/>
  <c r="AV69" i="182"/>
  <c r="Z69" i="182"/>
  <c r="AA69" i="182"/>
  <c r="AD69" i="182"/>
  <c r="AY69" i="182" s="1"/>
  <c r="AE69" i="182"/>
  <c r="AZ69" i="182" s="1"/>
  <c r="AF69" i="182"/>
  <c r="BA69" i="182"/>
  <c r="AI69" i="182"/>
  <c r="AJ69" i="182"/>
  <c r="AK69" i="182"/>
  <c r="AN69" i="182"/>
  <c r="AO69" i="182"/>
  <c r="AX69" i="182"/>
  <c r="BD69" i="182"/>
  <c r="B70" i="182"/>
  <c r="V70" i="182"/>
  <c r="AP70" i="182"/>
  <c r="Y70" i="182"/>
  <c r="Z70" i="182"/>
  <c r="AW70" i="182"/>
  <c r="AA70" i="182"/>
  <c r="AD70" i="182"/>
  <c r="AY70" i="182"/>
  <c r="AE70" i="182"/>
  <c r="AZ70" i="182"/>
  <c r="AF70" i="182"/>
  <c r="BA70" i="182"/>
  <c r="AI70" i="182"/>
  <c r="AJ70" i="182"/>
  <c r="AK70" i="182"/>
  <c r="AN70" i="182"/>
  <c r="AO70" i="182"/>
  <c r="AV70" i="182"/>
  <c r="AX70" i="182"/>
  <c r="BD70" i="182"/>
  <c r="B71" i="182"/>
  <c r="V71" i="182"/>
  <c r="Y71" i="182"/>
  <c r="Z71" i="182"/>
  <c r="AW71" i="182"/>
  <c r="AA71" i="182"/>
  <c r="AX71" i="182"/>
  <c r="AD71" i="182"/>
  <c r="AY71" i="182"/>
  <c r="AE71" i="182"/>
  <c r="AZ71" i="182"/>
  <c r="AF71" i="182"/>
  <c r="AI71" i="182"/>
  <c r="AJ71" i="182"/>
  <c r="AK71" i="182"/>
  <c r="AN71" i="182"/>
  <c r="AO71" i="182"/>
  <c r="AV71" i="182"/>
  <c r="BD71" i="182"/>
  <c r="B72" i="182"/>
  <c r="V72" i="182"/>
  <c r="Y72" i="182"/>
  <c r="AV72" i="182"/>
  <c r="Z72" i="182"/>
  <c r="AW72" i="182"/>
  <c r="AA72" i="182"/>
  <c r="AD72" i="182"/>
  <c r="AY72" i="182"/>
  <c r="AE72" i="182"/>
  <c r="AF72" i="182"/>
  <c r="BA72" i="182"/>
  <c r="AI72" i="182"/>
  <c r="AJ72" i="182"/>
  <c r="AK72" i="182"/>
  <c r="AN72" i="182"/>
  <c r="AO72" i="182"/>
  <c r="AZ72" i="182"/>
  <c r="BD72" i="182"/>
  <c r="B73" i="182"/>
  <c r="V73" i="182"/>
  <c r="Y73" i="182"/>
  <c r="Z73" i="182"/>
  <c r="AA73" i="182"/>
  <c r="AX73" i="182"/>
  <c r="AD73" i="182"/>
  <c r="AE73" i="182"/>
  <c r="AZ73" i="182"/>
  <c r="AF73" i="182"/>
  <c r="BA73" i="182"/>
  <c r="AI73" i="182"/>
  <c r="AJ73" i="182"/>
  <c r="AK73" i="182"/>
  <c r="AO73" i="182"/>
  <c r="AP73" i="182"/>
  <c r="AW73" i="182"/>
  <c r="BD73" i="182"/>
  <c r="B74" i="182"/>
  <c r="V74" i="182"/>
  <c r="Y74" i="182"/>
  <c r="Z74" i="182"/>
  <c r="AW74" i="182"/>
  <c r="AA74" i="182"/>
  <c r="AX74" i="182"/>
  <c r="AD74" i="182"/>
  <c r="AY74" i="182"/>
  <c r="AE74" i="182"/>
  <c r="AZ74" i="182"/>
  <c r="AF74" i="182"/>
  <c r="AI74" i="182"/>
  <c r="AJ74" i="182"/>
  <c r="AL74" i="182"/>
  <c r="AK74" i="182"/>
  <c r="AN74" i="182"/>
  <c r="AO74" i="182"/>
  <c r="AP74" i="182"/>
  <c r="BA74" i="182"/>
  <c r="BD74" i="182"/>
  <c r="B75" i="182"/>
  <c r="V75" i="182"/>
  <c r="Y75" i="182"/>
  <c r="AB75" i="182"/>
  <c r="Z75" i="182"/>
  <c r="AA75" i="182"/>
  <c r="AD75" i="182"/>
  <c r="AY75" i="182" s="1"/>
  <c r="AE75" i="182"/>
  <c r="AF75" i="182"/>
  <c r="BA75" i="182"/>
  <c r="AI75" i="182"/>
  <c r="AJ75" i="182"/>
  <c r="AK75" i="182"/>
  <c r="AN75" i="182"/>
  <c r="AO75" i="182"/>
  <c r="AW75" i="182"/>
  <c r="AX75" i="182"/>
  <c r="BD75" i="182"/>
  <c r="B76" i="182"/>
  <c r="V76" i="182"/>
  <c r="AP76" i="182"/>
  <c r="Y76" i="182"/>
  <c r="AB76" i="182"/>
  <c r="Z76" i="182"/>
  <c r="AW76" i="182"/>
  <c r="AA76" i="182"/>
  <c r="AX76" i="182"/>
  <c r="AD76" i="182"/>
  <c r="AY76" i="182"/>
  <c r="AE76" i="182"/>
  <c r="AZ76" i="182" s="1"/>
  <c r="AF76" i="182"/>
  <c r="BA76" i="182"/>
  <c r="AI76" i="182"/>
  <c r="AJ76" i="182"/>
  <c r="AK76" i="182"/>
  <c r="AN76" i="182"/>
  <c r="AO76" i="182"/>
  <c r="BD76" i="182"/>
  <c r="B77" i="182"/>
  <c r="V77" i="182"/>
  <c r="Y77" i="182"/>
  <c r="Z77" i="182"/>
  <c r="AW77" i="182"/>
  <c r="AA77" i="182"/>
  <c r="AX77" i="182"/>
  <c r="AD77" i="182"/>
  <c r="AE77" i="182"/>
  <c r="AZ77" i="182"/>
  <c r="AF77" i="182"/>
  <c r="AI77" i="182"/>
  <c r="AJ77" i="182"/>
  <c r="AK77" i="182"/>
  <c r="AN77" i="182"/>
  <c r="AO77" i="182"/>
  <c r="AP77" i="182"/>
  <c r="AV77" i="182"/>
  <c r="BA77" i="182"/>
  <c r="BD77" i="182"/>
  <c r="B78" i="182"/>
  <c r="V78" i="182"/>
  <c r="AP78" i="182"/>
  <c r="Y78" i="182"/>
  <c r="AV78" i="182"/>
  <c r="Z78" i="182"/>
  <c r="AA78" i="182"/>
  <c r="AD78" i="182"/>
  <c r="AY78" i="182" s="1"/>
  <c r="AE78" i="182"/>
  <c r="AZ78" i="182"/>
  <c r="AF78" i="182"/>
  <c r="AI78" i="182"/>
  <c r="AJ78" i="182"/>
  <c r="AK78" i="182"/>
  <c r="AL78" i="182"/>
  <c r="AM78" i="182"/>
  <c r="AN78" i="182"/>
  <c r="AO78" i="182"/>
  <c r="AW78" i="182"/>
  <c r="AX78" i="182"/>
  <c r="BA78" i="182"/>
  <c r="BD78" i="182"/>
  <c r="B79" i="182"/>
  <c r="V79" i="182"/>
  <c r="Y79" i="182"/>
  <c r="AV79" i="182"/>
  <c r="Z79" i="182"/>
  <c r="AW79" i="182"/>
  <c r="AA79" i="182"/>
  <c r="AX79" i="182"/>
  <c r="AD79" i="182"/>
  <c r="AE79" i="182"/>
  <c r="AZ79" i="182"/>
  <c r="AF79" i="182"/>
  <c r="BA79" i="182"/>
  <c r="AI79" i="182"/>
  <c r="AJ79" i="182"/>
  <c r="AK79" i="182"/>
  <c r="AN79" i="182"/>
  <c r="AO79" i="182"/>
  <c r="AP79" i="182"/>
  <c r="BD79" i="182"/>
  <c r="B80" i="182"/>
  <c r="V80" i="182"/>
  <c r="Y80" i="182"/>
  <c r="AB80" i="182"/>
  <c r="Z80" i="182"/>
  <c r="AA80" i="182"/>
  <c r="AX80" i="182"/>
  <c r="AD80" i="182"/>
  <c r="AY80" i="182" s="1"/>
  <c r="AE80" i="182"/>
  <c r="AZ80" i="182"/>
  <c r="AF80" i="182"/>
  <c r="BA80" i="182"/>
  <c r="AI80" i="182"/>
  <c r="AJ80" i="182"/>
  <c r="AK80" i="182"/>
  <c r="AO80" i="182"/>
  <c r="AP80" i="182"/>
  <c r="AW80" i="182"/>
  <c r="BD80" i="182"/>
  <c r="B81" i="182"/>
  <c r="V81" i="182"/>
  <c r="AP81" i="182"/>
  <c r="Y81" i="182"/>
  <c r="AB81" i="182"/>
  <c r="Z81" i="182"/>
  <c r="AA81" i="182"/>
  <c r="AD81" i="182"/>
  <c r="AY81" i="182"/>
  <c r="AE81" i="182"/>
  <c r="AZ81" i="182"/>
  <c r="AF81" i="182"/>
  <c r="BA81" i="182"/>
  <c r="AI81" i="182"/>
  <c r="AJ81" i="182"/>
  <c r="AK81" i="182"/>
  <c r="AN81" i="182"/>
  <c r="AO81" i="182"/>
  <c r="AW81" i="182"/>
  <c r="AX81" i="182"/>
  <c r="BD81" i="182"/>
  <c r="B82" i="182"/>
  <c r="V82" i="182"/>
  <c r="Y82" i="182"/>
  <c r="Z82" i="182"/>
  <c r="AW82" i="182"/>
  <c r="AA82" i="182"/>
  <c r="AX82" i="182"/>
  <c r="AD82" i="182"/>
  <c r="AE82" i="182"/>
  <c r="AZ82" i="182"/>
  <c r="AF82" i="182"/>
  <c r="BA82" i="182"/>
  <c r="AI82" i="182"/>
  <c r="AJ82" i="182"/>
  <c r="AK82" i="182"/>
  <c r="AN82" i="182"/>
  <c r="AO82" i="182"/>
  <c r="AP82" i="182"/>
  <c r="BD82" i="182"/>
  <c r="B83" i="182"/>
  <c r="V83" i="182"/>
  <c r="AO83" i="182"/>
  <c r="Y83" i="182"/>
  <c r="Z83" i="182"/>
  <c r="AW83" i="182"/>
  <c r="AA83" i="182"/>
  <c r="AD83" i="182"/>
  <c r="AY83" i="182"/>
  <c r="AE83" i="182"/>
  <c r="AZ83" i="182"/>
  <c r="AF83" i="182"/>
  <c r="BA83" i="182"/>
  <c r="AI83" i="182"/>
  <c r="AJ83" i="182"/>
  <c r="AK83" i="182"/>
  <c r="AN83" i="182"/>
  <c r="AP83" i="182"/>
  <c r="AX83" i="182"/>
  <c r="BD83" i="182"/>
  <c r="B84" i="182"/>
  <c r="V84" i="182"/>
  <c r="AP84" i="182"/>
  <c r="Y84" i="182"/>
  <c r="Z84" i="182"/>
  <c r="AW84" i="182"/>
  <c r="AA84" i="182"/>
  <c r="AX84" i="182"/>
  <c r="AD84" i="182"/>
  <c r="AF84" i="182"/>
  <c r="AI84" i="182"/>
  <c r="AJ84" i="182"/>
  <c r="AK84" i="182"/>
  <c r="AN84" i="182"/>
  <c r="BA84" i="182"/>
  <c r="BD84" i="182"/>
  <c r="B85" i="182"/>
  <c r="V85" i="182"/>
  <c r="Y85" i="182"/>
  <c r="Z85" i="182"/>
  <c r="AW85" i="182"/>
  <c r="AA85" i="182"/>
  <c r="AX85" i="182"/>
  <c r="AB85" i="182"/>
  <c r="AC85" i="182"/>
  <c r="AD85" i="182"/>
  <c r="AE85" i="182"/>
  <c r="AZ85" i="182" s="1"/>
  <c r="AF85" i="182"/>
  <c r="BA85" i="182"/>
  <c r="AI85" i="182"/>
  <c r="AJ85" i="182"/>
  <c r="AK85" i="182"/>
  <c r="AO85" i="182"/>
  <c r="AP85" i="182"/>
  <c r="AV85" i="182"/>
  <c r="AY85" i="182"/>
  <c r="BD85" i="182"/>
  <c r="B86" i="182"/>
  <c r="V86" i="182"/>
  <c r="Y86" i="182"/>
  <c r="Z86" i="182"/>
  <c r="AW86" i="182"/>
  <c r="AA86" i="182"/>
  <c r="AX86" i="182"/>
  <c r="AD86" i="182"/>
  <c r="AE86" i="182"/>
  <c r="AZ86" i="182"/>
  <c r="AF86" i="182"/>
  <c r="BA86" i="182"/>
  <c r="AI86" i="182"/>
  <c r="AJ86" i="182"/>
  <c r="AK86" i="182"/>
  <c r="AN86" i="182"/>
  <c r="AO86" i="182"/>
  <c r="AP86" i="182"/>
  <c r="BD86" i="182"/>
  <c r="B87" i="182"/>
  <c r="V87" i="182"/>
  <c r="Y87" i="182"/>
  <c r="AB87" i="182"/>
  <c r="Z87" i="182"/>
  <c r="AW87" i="182"/>
  <c r="AA87" i="182"/>
  <c r="AX87" i="182"/>
  <c r="AD87" i="182"/>
  <c r="AY87" i="182"/>
  <c r="AE87" i="182"/>
  <c r="AZ87" i="182"/>
  <c r="AF87" i="182"/>
  <c r="AI87" i="182"/>
  <c r="AJ87" i="182"/>
  <c r="AK87" i="182"/>
  <c r="AO87" i="182"/>
  <c r="AP87" i="182"/>
  <c r="BA87" i="182"/>
  <c r="BD87" i="182"/>
  <c r="B88" i="182"/>
  <c r="V88" i="182"/>
  <c r="Y88" i="182"/>
  <c r="AV88" i="182"/>
  <c r="Z88" i="182"/>
  <c r="AW88" i="182"/>
  <c r="AA88" i="182"/>
  <c r="AX88" i="182"/>
  <c r="AD88" i="182"/>
  <c r="AY88" i="182"/>
  <c r="AE88" i="182"/>
  <c r="AZ88" i="182" s="1"/>
  <c r="AF88" i="182"/>
  <c r="AI88" i="182"/>
  <c r="AJ88" i="182"/>
  <c r="AK88" i="182"/>
  <c r="AL88" i="182"/>
  <c r="AN88" i="182"/>
  <c r="AO88" i="182"/>
  <c r="AP88" i="182"/>
  <c r="BA88" i="182"/>
  <c r="BD88" i="182"/>
  <c r="B89" i="182"/>
  <c r="V89" i="182"/>
  <c r="Y89" i="182"/>
  <c r="AB89" i="182"/>
  <c r="Z89" i="182"/>
  <c r="AA89" i="182"/>
  <c r="AD89" i="182"/>
  <c r="AE89" i="182"/>
  <c r="AZ89" i="182" s="1"/>
  <c r="AF89" i="182"/>
  <c r="BA89" i="182"/>
  <c r="AI89" i="182"/>
  <c r="AJ89" i="182"/>
  <c r="AK89" i="182"/>
  <c r="AO89" i="182"/>
  <c r="AP89" i="182"/>
  <c r="AW89" i="182"/>
  <c r="AX89" i="182"/>
  <c r="BD89" i="182"/>
  <c r="B90" i="182"/>
  <c r="V90" i="182"/>
  <c r="Y90" i="182"/>
  <c r="Z90" i="182"/>
  <c r="AW90" i="182"/>
  <c r="AA90" i="182"/>
  <c r="AX90" i="182"/>
  <c r="AB90" i="182"/>
  <c r="AD90" i="182"/>
  <c r="AE90" i="182"/>
  <c r="AZ90" i="182" s="1"/>
  <c r="AF90" i="182"/>
  <c r="AI90" i="182"/>
  <c r="AJ90" i="182"/>
  <c r="AK90" i="182"/>
  <c r="AN90" i="182"/>
  <c r="AO90" i="182"/>
  <c r="AP90" i="182"/>
  <c r="BA90" i="182"/>
  <c r="BD90" i="182"/>
  <c r="B91" i="182"/>
  <c r="V91" i="182"/>
  <c r="Y91" i="182"/>
  <c r="Z91" i="182"/>
  <c r="AA91" i="182"/>
  <c r="AB91" i="182"/>
  <c r="AD91" i="182"/>
  <c r="AY91" i="182"/>
  <c r="AE91" i="182"/>
  <c r="AZ91" i="182" s="1"/>
  <c r="AF91" i="182"/>
  <c r="AI91" i="182"/>
  <c r="AJ91" i="182"/>
  <c r="AK91" i="182"/>
  <c r="AL91" i="182"/>
  <c r="AN91" i="182"/>
  <c r="AO91" i="182"/>
  <c r="AP91" i="182"/>
  <c r="AV91" i="182"/>
  <c r="AW91" i="182"/>
  <c r="AX91" i="182"/>
  <c r="BA91" i="182"/>
  <c r="BD91" i="182"/>
  <c r="B92" i="182"/>
  <c r="V92" i="182"/>
  <c r="Y92" i="182"/>
  <c r="AB92" i="182"/>
  <c r="Z92" i="182"/>
  <c r="AW92" i="182"/>
  <c r="AA92" i="182"/>
  <c r="AD92" i="182"/>
  <c r="AE92" i="182"/>
  <c r="AZ92" i="182"/>
  <c r="AF92" i="182"/>
  <c r="BA92" i="182"/>
  <c r="AI92" i="182"/>
  <c r="AJ92" i="182"/>
  <c r="AK92" i="182"/>
  <c r="AO92" i="182"/>
  <c r="AP92" i="182"/>
  <c r="AX92" i="182"/>
  <c r="BD92" i="182"/>
  <c r="B93" i="182"/>
  <c r="V93" i="182"/>
  <c r="AN93" i="182"/>
  <c r="Y93" i="182"/>
  <c r="AV93" i="182"/>
  <c r="Z93" i="182"/>
  <c r="AW93" i="182"/>
  <c r="AA93" i="182"/>
  <c r="AX93" i="182"/>
  <c r="AD93" i="182"/>
  <c r="AE93" i="182"/>
  <c r="AZ93" i="182"/>
  <c r="AF93" i="182"/>
  <c r="AI93" i="182"/>
  <c r="AJ93" i="182"/>
  <c r="AK93" i="182"/>
  <c r="AO93" i="182"/>
  <c r="AP93" i="182"/>
  <c r="BA93" i="182"/>
  <c r="BD93" i="182"/>
  <c r="B94" i="182"/>
  <c r="V94" i="182"/>
  <c r="Y94" i="182"/>
  <c r="Z94" i="182"/>
  <c r="AA94" i="182"/>
  <c r="AD94" i="182"/>
  <c r="AE94" i="182"/>
  <c r="AZ94" i="182"/>
  <c r="AF94" i="182"/>
  <c r="BA94" i="182"/>
  <c r="AI94" i="182"/>
  <c r="AJ94" i="182"/>
  <c r="AK94" i="182"/>
  <c r="AO94" i="182"/>
  <c r="AP94" i="182"/>
  <c r="AV94" i="182"/>
  <c r="AW94" i="182"/>
  <c r="AX94" i="182"/>
  <c r="BD94" i="182"/>
  <c r="B95" i="182"/>
  <c r="V95" i="182"/>
  <c r="Y95" i="182"/>
  <c r="AB95" i="182"/>
  <c r="Z95" i="182"/>
  <c r="AW95" i="182"/>
  <c r="AA95" i="182"/>
  <c r="AX95" i="182"/>
  <c r="AD95" i="182"/>
  <c r="AY95" i="182"/>
  <c r="AE95" i="182"/>
  <c r="AZ95" i="182"/>
  <c r="AF95" i="182"/>
  <c r="AI95" i="182"/>
  <c r="AJ95" i="182"/>
  <c r="AK95" i="182"/>
  <c r="AN95" i="182"/>
  <c r="AO95" i="182"/>
  <c r="AP95" i="182"/>
  <c r="BD95" i="182"/>
  <c r="B96" i="182"/>
  <c r="V96" i="182"/>
  <c r="Y96" i="182"/>
  <c r="AV96" i="182"/>
  <c r="Z96" i="182"/>
  <c r="AW96" i="182"/>
  <c r="AA96" i="182"/>
  <c r="AX96" i="182"/>
  <c r="AD96" i="182"/>
  <c r="AY96" i="182" s="1"/>
  <c r="AE96" i="182"/>
  <c r="AZ96" i="182"/>
  <c r="AF96" i="182"/>
  <c r="AI96" i="182"/>
  <c r="AJ96" i="182"/>
  <c r="AK96" i="182"/>
  <c r="AL96" i="182"/>
  <c r="AN96" i="182"/>
  <c r="AO96" i="182"/>
  <c r="AP96" i="182"/>
  <c r="BA96" i="182"/>
  <c r="BD96" i="182"/>
  <c r="B97" i="182"/>
  <c r="V97" i="182"/>
  <c r="Y97" i="182"/>
  <c r="Z97" i="182"/>
  <c r="AA97" i="182"/>
  <c r="AD97" i="182"/>
  <c r="AY97" i="182" s="1"/>
  <c r="AE97" i="182"/>
  <c r="AZ97" i="182" s="1"/>
  <c r="AF97" i="182"/>
  <c r="BA97" i="182"/>
  <c r="AI97" i="182"/>
  <c r="AJ97" i="182"/>
  <c r="AK97" i="182"/>
  <c r="AN97" i="182"/>
  <c r="AO97" i="182"/>
  <c r="AP97" i="182"/>
  <c r="AW97" i="182"/>
  <c r="AX97" i="182"/>
  <c r="BD97" i="182"/>
  <c r="B98" i="182"/>
  <c r="V98" i="182"/>
  <c r="AO98" i="182"/>
  <c r="Y98" i="182"/>
  <c r="Z98" i="182"/>
  <c r="AW98" i="182"/>
  <c r="AA98" i="182"/>
  <c r="AX98" i="182"/>
  <c r="AD98" i="182"/>
  <c r="AE98" i="182"/>
  <c r="AZ98" i="182" s="1"/>
  <c r="AF98" i="182"/>
  <c r="AI98" i="182"/>
  <c r="AJ98" i="182"/>
  <c r="AK98" i="182"/>
  <c r="AN98" i="182"/>
  <c r="AP98" i="182"/>
  <c r="AY98" i="182"/>
  <c r="BA98" i="182"/>
  <c r="BD98" i="182"/>
  <c r="B99" i="182"/>
  <c r="V99" i="182"/>
  <c r="Y99" i="182"/>
  <c r="Z99" i="182"/>
  <c r="AA99" i="182"/>
  <c r="AX99" i="182"/>
  <c r="AD99" i="182"/>
  <c r="AY99" i="182"/>
  <c r="AE99" i="182"/>
  <c r="AZ99" i="182"/>
  <c r="AF99" i="182"/>
  <c r="BA99" i="182"/>
  <c r="AI99" i="182"/>
  <c r="AJ99" i="182"/>
  <c r="AK99" i="182"/>
  <c r="AL99" i="182"/>
  <c r="AM99" i="182"/>
  <c r="AN99" i="182"/>
  <c r="AQ99" i="182"/>
  <c r="AR99" i="182" s="1"/>
  <c r="AO99" i="182"/>
  <c r="AP99" i="182"/>
  <c r="AV99" i="182"/>
  <c r="AW99" i="182"/>
  <c r="BD99" i="182"/>
  <c r="B100" i="182"/>
  <c r="V100" i="182"/>
  <c r="Y100" i="182"/>
  <c r="AB100" i="182"/>
  <c r="Z100" i="182"/>
  <c r="AW100" i="182"/>
  <c r="AA100" i="182"/>
  <c r="AD100" i="182"/>
  <c r="AE100" i="182"/>
  <c r="AF100" i="182"/>
  <c r="AI100" i="182"/>
  <c r="AJ100" i="182"/>
  <c r="AK100" i="182"/>
  <c r="AN100" i="182"/>
  <c r="AO100" i="182"/>
  <c r="AX100" i="182"/>
  <c r="BA100" i="182"/>
  <c r="BD100" i="182"/>
  <c r="B101" i="182"/>
  <c r="V101" i="182"/>
  <c r="Y101" i="182"/>
  <c r="Z101" i="182"/>
  <c r="AW101" i="182"/>
  <c r="AA101" i="182"/>
  <c r="AX101" i="182"/>
  <c r="AD101" i="182"/>
  <c r="AE101" i="182"/>
  <c r="AZ101" i="182"/>
  <c r="AF101" i="182"/>
  <c r="AI101" i="182"/>
  <c r="AJ101" i="182"/>
  <c r="AK101" i="182"/>
  <c r="AN101" i="182"/>
  <c r="AO101" i="182"/>
  <c r="AP101" i="182"/>
  <c r="AV101" i="182"/>
  <c r="BD101" i="182"/>
  <c r="B102" i="182"/>
  <c r="V102" i="182"/>
  <c r="Y102" i="182"/>
  <c r="AV102" i="182"/>
  <c r="Z102" i="182"/>
  <c r="AW102" i="182"/>
  <c r="AA102" i="182"/>
  <c r="AB102" i="182"/>
  <c r="AC102" i="182"/>
  <c r="AD102" i="182"/>
  <c r="AY102" i="182" s="1"/>
  <c r="AE102" i="182"/>
  <c r="AZ102" i="182"/>
  <c r="AF102" i="182"/>
  <c r="BA102" i="182"/>
  <c r="AI102" i="182"/>
  <c r="AJ102" i="182"/>
  <c r="AK102" i="182"/>
  <c r="AN102" i="182"/>
  <c r="AO102" i="182"/>
  <c r="BD102" i="182"/>
  <c r="B103" i="182"/>
  <c r="V103" i="182"/>
  <c r="Y103" i="182"/>
  <c r="Z103" i="182"/>
  <c r="AW103" i="182"/>
  <c r="AA103" i="182"/>
  <c r="AX103" i="182"/>
  <c r="AD103" i="182"/>
  <c r="AY103" i="182" s="1"/>
  <c r="AE103" i="182"/>
  <c r="AZ103" i="182"/>
  <c r="AF103" i="182"/>
  <c r="BA103" i="182"/>
  <c r="AI103" i="182"/>
  <c r="AJ103" i="182"/>
  <c r="AK103" i="182"/>
  <c r="AN103" i="182"/>
  <c r="AO103" i="182"/>
  <c r="BD103" i="182"/>
  <c r="B104" i="182"/>
  <c r="V104" i="182"/>
  <c r="AP104" i="182"/>
  <c r="Y104" i="182"/>
  <c r="Z104" i="182"/>
  <c r="AA104" i="182"/>
  <c r="AD104" i="182"/>
  <c r="AE104" i="182"/>
  <c r="AZ104" i="182" s="1"/>
  <c r="AF104" i="182"/>
  <c r="BA104" i="182"/>
  <c r="AI104" i="182"/>
  <c r="AJ104" i="182"/>
  <c r="AK104" i="182"/>
  <c r="AN104" i="182"/>
  <c r="AQ104" i="182" s="1"/>
  <c r="AO104" i="182"/>
  <c r="AV104" i="182"/>
  <c r="AW104" i="182"/>
  <c r="BD104" i="182"/>
  <c r="B105" i="182"/>
  <c r="V105" i="182"/>
  <c r="AP105" i="182"/>
  <c r="Y105" i="182"/>
  <c r="Z105" i="182"/>
  <c r="AW105" i="182"/>
  <c r="AA105" i="182"/>
  <c r="AX105" i="182"/>
  <c r="AD105" i="182"/>
  <c r="AE105" i="182"/>
  <c r="AF105" i="182"/>
  <c r="BA105" i="182"/>
  <c r="AI105" i="182"/>
  <c r="AJ105" i="182"/>
  <c r="AK105" i="182"/>
  <c r="AN105" i="182"/>
  <c r="AO105" i="182"/>
  <c r="AZ105" i="182"/>
  <c r="BD105" i="182"/>
  <c r="B106" i="182"/>
  <c r="V106" i="182"/>
  <c r="AP106" i="182"/>
  <c r="Y106" i="182"/>
  <c r="AB106" i="182"/>
  <c r="Z106" i="182"/>
  <c r="AW106" i="182"/>
  <c r="AA106" i="182"/>
  <c r="AX106" i="182"/>
  <c r="AD106" i="182"/>
  <c r="AY106" i="182"/>
  <c r="AE106" i="182"/>
  <c r="AF106" i="182"/>
  <c r="AI106" i="182"/>
  <c r="AJ106" i="182"/>
  <c r="AK106" i="182"/>
  <c r="AN106" i="182"/>
  <c r="AO106" i="182"/>
  <c r="BA106" i="182"/>
  <c r="BD106" i="182"/>
  <c r="B107" i="182"/>
  <c r="V107" i="182"/>
  <c r="Y107" i="182"/>
  <c r="Z107" i="182"/>
  <c r="AW107" i="182"/>
  <c r="AA107" i="182"/>
  <c r="AX107" i="182"/>
  <c r="AD107" i="182"/>
  <c r="AE107" i="182"/>
  <c r="AZ107" i="182"/>
  <c r="AF107" i="182"/>
  <c r="AI107" i="182"/>
  <c r="AJ107" i="182"/>
  <c r="AL107" i="182"/>
  <c r="AK107" i="182"/>
  <c r="AN107" i="182"/>
  <c r="AO107" i="182"/>
  <c r="AP107" i="182"/>
  <c r="AV107" i="182"/>
  <c r="BA107" i="182"/>
  <c r="BD107" i="182"/>
  <c r="B108" i="182"/>
  <c r="V108" i="182"/>
  <c r="Y108" i="182"/>
  <c r="Z108" i="182"/>
  <c r="AW108" i="182"/>
  <c r="AA108" i="182"/>
  <c r="AD108" i="182"/>
  <c r="AY108" i="182"/>
  <c r="AE108" i="182"/>
  <c r="AF108" i="182"/>
  <c r="BA108" i="182"/>
  <c r="AI108" i="182"/>
  <c r="AJ108" i="182"/>
  <c r="AK108" i="182"/>
  <c r="AN108" i="182"/>
  <c r="AO108" i="182"/>
  <c r="AP108" i="182"/>
  <c r="AX108" i="182"/>
  <c r="BD108" i="182"/>
  <c r="B109" i="182"/>
  <c r="V109" i="182"/>
  <c r="Y109" i="182"/>
  <c r="Z109" i="182"/>
  <c r="AA109" i="182"/>
  <c r="AX109" i="182"/>
  <c r="AD109" i="182"/>
  <c r="AY109" i="182" s="1"/>
  <c r="AE109" i="182"/>
  <c r="AZ109" i="182"/>
  <c r="AF109" i="182"/>
  <c r="AI109" i="182"/>
  <c r="AJ109" i="182"/>
  <c r="AK109" i="182"/>
  <c r="AN109" i="182"/>
  <c r="AO109" i="182"/>
  <c r="AP109" i="182"/>
  <c r="AV109" i="182"/>
  <c r="BA109" i="182"/>
  <c r="BD109" i="182"/>
  <c r="B110" i="182"/>
  <c r="V110" i="182"/>
  <c r="Y110" i="182"/>
  <c r="Z110" i="182"/>
  <c r="AA110" i="182"/>
  <c r="AD110" i="182"/>
  <c r="AE110" i="182"/>
  <c r="AZ110" i="182"/>
  <c r="AF110" i="182"/>
  <c r="BA110" i="182"/>
  <c r="AI110" i="182"/>
  <c r="AJ110" i="182"/>
  <c r="AK110" i="182"/>
  <c r="AO110" i="182"/>
  <c r="AP110" i="182"/>
  <c r="AV110" i="182"/>
  <c r="AW110" i="182"/>
  <c r="AX110" i="182"/>
  <c r="BD110" i="182"/>
  <c r="B111" i="182"/>
  <c r="V111" i="182"/>
  <c r="Y111" i="182"/>
  <c r="Z111" i="182"/>
  <c r="AW111" i="182"/>
  <c r="AA111" i="182"/>
  <c r="AX111" i="182"/>
  <c r="AD111" i="182"/>
  <c r="AE111" i="182"/>
  <c r="AZ111" i="182"/>
  <c r="AF111" i="182"/>
  <c r="AI111" i="182"/>
  <c r="AJ111" i="182"/>
  <c r="AK111" i="182"/>
  <c r="AN111" i="182"/>
  <c r="AO111" i="182"/>
  <c r="AP111" i="182"/>
  <c r="BD111" i="182"/>
  <c r="B112" i="182"/>
  <c r="V112" i="182"/>
  <c r="Y112" i="182"/>
  <c r="AV112" i="182"/>
  <c r="Z112" i="182"/>
  <c r="AA112" i="182"/>
  <c r="AX112" i="182"/>
  <c r="AB112" i="182"/>
  <c r="AC112" i="182"/>
  <c r="AD112" i="182"/>
  <c r="AE112" i="182"/>
  <c r="AZ112" i="182"/>
  <c r="AF112" i="182"/>
  <c r="AI112" i="182"/>
  <c r="AL112" i="182"/>
  <c r="AJ112" i="182"/>
  <c r="AK112" i="182"/>
  <c r="AN112" i="182"/>
  <c r="AO112" i="182"/>
  <c r="AP112" i="182"/>
  <c r="AW112" i="182"/>
  <c r="BA112" i="182"/>
  <c r="BD112" i="182"/>
  <c r="B113" i="182"/>
  <c r="V113" i="182"/>
  <c r="AI113" i="182"/>
  <c r="Y113" i="182"/>
  <c r="Z113" i="182"/>
  <c r="AA113" i="182"/>
  <c r="AD113" i="182"/>
  <c r="AE113" i="182"/>
  <c r="AZ113" i="182"/>
  <c r="AF113" i="182"/>
  <c r="BA113" i="182"/>
  <c r="AJ113" i="182"/>
  <c r="AL113" i="182"/>
  <c r="AK113" i="182"/>
  <c r="AN113" i="182"/>
  <c r="AO113" i="182"/>
  <c r="AP113" i="182"/>
  <c r="AV113" i="182"/>
  <c r="AW113" i="182"/>
  <c r="AX113" i="182"/>
  <c r="BD113" i="182"/>
  <c r="B114" i="182"/>
  <c r="V114" i="182"/>
  <c r="Y114" i="182"/>
  <c r="Z114" i="182"/>
  <c r="AW114" i="182"/>
  <c r="AA114" i="182"/>
  <c r="AD114" i="182"/>
  <c r="AY114" i="182"/>
  <c r="AE114" i="182"/>
  <c r="AF114" i="182"/>
  <c r="BA114" i="182"/>
  <c r="AI114" i="182"/>
  <c r="AJ114" i="182"/>
  <c r="AK114" i="182"/>
  <c r="AN114" i="182"/>
  <c r="AO114" i="182"/>
  <c r="AP114" i="182"/>
  <c r="AX114" i="182"/>
  <c r="BD114" i="182"/>
  <c r="B115" i="182"/>
  <c r="V115" i="182"/>
  <c r="Y115" i="182"/>
  <c r="Z115" i="182"/>
  <c r="AA115" i="182"/>
  <c r="AB115" i="182"/>
  <c r="AD115" i="182"/>
  <c r="AE115" i="182"/>
  <c r="AZ115" i="182"/>
  <c r="AF115" i="182"/>
  <c r="BA115" i="182"/>
  <c r="AI115" i="182"/>
  <c r="AJ115" i="182"/>
  <c r="AL115" i="182"/>
  <c r="AK115" i="182"/>
  <c r="AN115" i="182"/>
  <c r="AO115" i="182"/>
  <c r="AP115" i="182"/>
  <c r="AW115" i="182"/>
  <c r="AX115" i="182"/>
  <c r="BD115" i="182"/>
  <c r="B116" i="182"/>
  <c r="V116" i="182"/>
  <c r="AI116" i="182"/>
  <c r="Y116" i="182"/>
  <c r="Z116" i="182"/>
  <c r="AA116" i="182"/>
  <c r="AX116" i="182"/>
  <c r="AD116" i="182"/>
  <c r="AY116" i="182" s="1"/>
  <c r="AE116" i="182"/>
  <c r="AZ116" i="182" s="1"/>
  <c r="AF116" i="182"/>
  <c r="AJ116" i="182"/>
  <c r="AK116" i="182"/>
  <c r="AN116" i="182"/>
  <c r="AO116" i="182"/>
  <c r="AP116" i="182"/>
  <c r="AV116" i="182"/>
  <c r="AW116" i="182"/>
  <c r="BA116" i="182"/>
  <c r="BD116" i="182"/>
  <c r="B117" i="182"/>
  <c r="V117" i="182"/>
  <c r="AI117" i="182"/>
  <c r="Y117" i="182"/>
  <c r="Z117" i="182"/>
  <c r="AA117" i="182"/>
  <c r="AX117" i="182"/>
  <c r="AD117" i="182"/>
  <c r="AY117" i="182" s="1"/>
  <c r="AE117" i="182"/>
  <c r="AZ117" i="182"/>
  <c r="AF117" i="182"/>
  <c r="BA117" i="182"/>
  <c r="AJ117" i="182"/>
  <c r="AK117" i="182"/>
  <c r="AN117" i="182"/>
  <c r="AQ117" i="182"/>
  <c r="AO117" i="182"/>
  <c r="AP117" i="182"/>
  <c r="BD117" i="182"/>
  <c r="B118" i="182"/>
  <c r="V118" i="182"/>
  <c r="Y118" i="182"/>
  <c r="Z118" i="182"/>
  <c r="AA118" i="182"/>
  <c r="AX118" i="182"/>
  <c r="AB118" i="182"/>
  <c r="AC118" i="182"/>
  <c r="AD118" i="182"/>
  <c r="AY118" i="182" s="1"/>
  <c r="AE118" i="182"/>
  <c r="AZ118" i="182"/>
  <c r="AF118" i="182"/>
  <c r="BA118" i="182"/>
  <c r="AI118" i="182"/>
  <c r="AJ118" i="182"/>
  <c r="AK118" i="182"/>
  <c r="AN118" i="182"/>
  <c r="AO118" i="182"/>
  <c r="AP118" i="182"/>
  <c r="AV118" i="182"/>
  <c r="AW118" i="182"/>
  <c r="BD118" i="182"/>
  <c r="B119" i="182"/>
  <c r="V119" i="182"/>
  <c r="Y119" i="182"/>
  <c r="Z119" i="182"/>
  <c r="AW119" i="182"/>
  <c r="AA119" i="182"/>
  <c r="AD119" i="182"/>
  <c r="AY119" i="182"/>
  <c r="AE119" i="182"/>
  <c r="AZ119" i="182"/>
  <c r="AF119" i="182"/>
  <c r="AJ119" i="182"/>
  <c r="AK119" i="182"/>
  <c r="AN119" i="182"/>
  <c r="AO119" i="182"/>
  <c r="AP119" i="182"/>
  <c r="AX119" i="182"/>
  <c r="BA119" i="182"/>
  <c r="BD119" i="182"/>
  <c r="B120" i="182"/>
  <c r="V120" i="182"/>
  <c r="AI120" i="182"/>
  <c r="Y120" i="182"/>
  <c r="Z120" i="182"/>
  <c r="AA120" i="182"/>
  <c r="AX120" i="182"/>
  <c r="AD120" i="182"/>
  <c r="AE120" i="182"/>
  <c r="AZ120" i="182"/>
  <c r="AF120" i="182"/>
  <c r="AJ120" i="182"/>
  <c r="AK120" i="182"/>
  <c r="AN120" i="182"/>
  <c r="AO120" i="182"/>
  <c r="AP120" i="182"/>
  <c r="AV120" i="182"/>
  <c r="BA120" i="182"/>
  <c r="BD120" i="182"/>
  <c r="B121" i="182"/>
  <c r="V121" i="182"/>
  <c r="Y121" i="182"/>
  <c r="Z121" i="182"/>
  <c r="AW121" i="182"/>
  <c r="AA121" i="182"/>
  <c r="AX121" i="182"/>
  <c r="AD121" i="182"/>
  <c r="AE121" i="182"/>
  <c r="AZ121" i="182"/>
  <c r="AF121" i="182"/>
  <c r="AJ121" i="182"/>
  <c r="AK121" i="182"/>
  <c r="AN121" i="182"/>
  <c r="AQ121" i="182" s="1"/>
  <c r="AO121" i="182"/>
  <c r="AP121" i="182"/>
  <c r="BA121" i="182"/>
  <c r="BD121" i="182"/>
  <c r="B122" i="182"/>
  <c r="V122" i="182"/>
  <c r="AI122" i="182"/>
  <c r="Y122" i="182"/>
  <c r="Z122" i="182"/>
  <c r="AW122" i="182"/>
  <c r="AA122" i="182"/>
  <c r="AD122" i="182"/>
  <c r="AE122" i="182"/>
  <c r="AZ122" i="182" s="1"/>
  <c r="AF122" i="182"/>
  <c r="BA122" i="182"/>
  <c r="AJ122" i="182"/>
  <c r="AK122" i="182"/>
  <c r="AN122" i="182"/>
  <c r="AO122" i="182"/>
  <c r="AP122" i="182"/>
  <c r="AV122" i="182"/>
  <c r="AX122" i="182"/>
  <c r="BD122" i="182"/>
  <c r="B123" i="182"/>
  <c r="V123" i="182"/>
  <c r="Y123" i="182"/>
  <c r="Z123" i="182"/>
  <c r="AW123" i="182"/>
  <c r="AA123" i="182"/>
  <c r="AX123" i="182"/>
  <c r="AD123" i="182"/>
  <c r="AY123" i="182" s="1"/>
  <c r="AE123" i="182"/>
  <c r="AZ123" i="182"/>
  <c r="AF123" i="182"/>
  <c r="BA123" i="182"/>
  <c r="AJ123" i="182"/>
  <c r="AK123" i="182"/>
  <c r="AN123" i="182"/>
  <c r="AO123" i="182"/>
  <c r="AP123" i="182"/>
  <c r="BD123" i="182"/>
  <c r="B124" i="182"/>
  <c r="V124" i="182"/>
  <c r="Y124" i="182"/>
  <c r="AV124" i="182"/>
  <c r="Z124" i="182"/>
  <c r="AW124" i="182"/>
  <c r="AA124" i="182"/>
  <c r="AX124" i="182"/>
  <c r="AB124" i="182"/>
  <c r="AD124" i="182"/>
  <c r="AY124" i="182" s="1"/>
  <c r="AE124" i="182"/>
  <c r="AF124" i="182"/>
  <c r="AI124" i="182"/>
  <c r="AJ124" i="182"/>
  <c r="AK124" i="182"/>
  <c r="AN124" i="182"/>
  <c r="AO124" i="182"/>
  <c r="AP124" i="182"/>
  <c r="BA124" i="182"/>
  <c r="BD124" i="182"/>
  <c r="B125" i="182"/>
  <c r="V125" i="182"/>
  <c r="AI125" i="182"/>
  <c r="Y125" i="182"/>
  <c r="AV125" i="182"/>
  <c r="Z125" i="182"/>
  <c r="AA125" i="182"/>
  <c r="AD125" i="182"/>
  <c r="AE125" i="182"/>
  <c r="AZ125" i="182"/>
  <c r="AF125" i="182"/>
  <c r="BA125" i="182"/>
  <c r="AJ125" i="182"/>
  <c r="AK125" i="182"/>
  <c r="AN125" i="182"/>
  <c r="AO125" i="182"/>
  <c r="AP125" i="182"/>
  <c r="AW125" i="182"/>
  <c r="AX125" i="182"/>
  <c r="BD125" i="182"/>
  <c r="B126" i="182"/>
  <c r="V126" i="182"/>
  <c r="Y126" i="182"/>
  <c r="AV126" i="182"/>
  <c r="Z126" i="182"/>
  <c r="AW126" i="182"/>
  <c r="AA126" i="182"/>
  <c r="AX126" i="182"/>
  <c r="AD126" i="182"/>
  <c r="AY126" i="182" s="1"/>
  <c r="AE126" i="182"/>
  <c r="AZ126" i="182"/>
  <c r="AF126" i="182"/>
  <c r="BA126" i="182"/>
  <c r="AJ126" i="182"/>
  <c r="AK126" i="182"/>
  <c r="AN126" i="182"/>
  <c r="AO126" i="182"/>
  <c r="AP126" i="182"/>
  <c r="BD126" i="182"/>
  <c r="B127" i="182"/>
  <c r="V127" i="182"/>
  <c r="Y127" i="182"/>
  <c r="Z127" i="182"/>
  <c r="AA127" i="182"/>
  <c r="AX127" i="182"/>
  <c r="AD127" i="182"/>
  <c r="AY127" i="182"/>
  <c r="AE127" i="182"/>
  <c r="AZ127" i="182"/>
  <c r="AF127" i="182"/>
  <c r="BA127" i="182"/>
  <c r="AJ127" i="182"/>
  <c r="AK127" i="182"/>
  <c r="AN127" i="182"/>
  <c r="AO127" i="182"/>
  <c r="AP127" i="182"/>
  <c r="AW127" i="182"/>
  <c r="BD127" i="182"/>
  <c r="B128" i="182"/>
  <c r="V128" i="182"/>
  <c r="AI128" i="182"/>
  <c r="Y128" i="182"/>
  <c r="Z128" i="182"/>
  <c r="AA128" i="182"/>
  <c r="AX128" i="182"/>
  <c r="AD128" i="182"/>
  <c r="AY128" i="182" s="1"/>
  <c r="AE128" i="182"/>
  <c r="AZ128" i="182" s="1"/>
  <c r="AF128" i="182"/>
  <c r="BA128" i="182"/>
  <c r="AJ128" i="182"/>
  <c r="AK128" i="182"/>
  <c r="AN128" i="182"/>
  <c r="AO128" i="182"/>
  <c r="AP128" i="182"/>
  <c r="AW128" i="182"/>
  <c r="BD128" i="182"/>
  <c r="B129" i="182"/>
  <c r="V129" i="182"/>
  <c r="AI129" i="182"/>
  <c r="Y129" i="182"/>
  <c r="Z129" i="182"/>
  <c r="AW129" i="182"/>
  <c r="AA129" i="182"/>
  <c r="AX129" i="182"/>
  <c r="AD129" i="182"/>
  <c r="AE129" i="182"/>
  <c r="AZ129" i="182"/>
  <c r="AF129" i="182"/>
  <c r="BA129" i="182"/>
  <c r="AJ129" i="182"/>
  <c r="AK129" i="182"/>
  <c r="AN129" i="182"/>
  <c r="AO129" i="182"/>
  <c r="AP129" i="182"/>
  <c r="BD129" i="182"/>
  <c r="B130" i="182"/>
  <c r="V130" i="182"/>
  <c r="Y130" i="182"/>
  <c r="Z130" i="182"/>
  <c r="AA130" i="182"/>
  <c r="AD130" i="182"/>
  <c r="AY130" i="182" s="1"/>
  <c r="AE130" i="182"/>
  <c r="AZ130" i="182"/>
  <c r="AF130" i="182"/>
  <c r="AI130" i="182"/>
  <c r="AJ130" i="182"/>
  <c r="AK130" i="182"/>
  <c r="AL130" i="182"/>
  <c r="AN130" i="182"/>
  <c r="AO130" i="182"/>
  <c r="AP130" i="182"/>
  <c r="AW130" i="182"/>
  <c r="AX130" i="182"/>
  <c r="BA130" i="182"/>
  <c r="BD130" i="182"/>
  <c r="B131" i="182"/>
  <c r="V131" i="182"/>
  <c r="Y131" i="182"/>
  <c r="Z131" i="182"/>
  <c r="AW131" i="182"/>
  <c r="AA131" i="182"/>
  <c r="AX131" i="182"/>
  <c r="AD131" i="182"/>
  <c r="AY131" i="182" s="1"/>
  <c r="AE131" i="182"/>
  <c r="AZ131" i="182" s="1"/>
  <c r="AF131" i="182"/>
  <c r="BA131" i="182"/>
  <c r="AJ131" i="182"/>
  <c r="AK131" i="182"/>
  <c r="AN131" i="182"/>
  <c r="AO131" i="182"/>
  <c r="AP131" i="182"/>
  <c r="BD131" i="182"/>
  <c r="B132" i="182"/>
  <c r="V132" i="182"/>
  <c r="Y132" i="182"/>
  <c r="AV132" i="182"/>
  <c r="Z132" i="182"/>
  <c r="AW132" i="182"/>
  <c r="AA132" i="182"/>
  <c r="AD132" i="182"/>
  <c r="AY132" i="182"/>
  <c r="AE132" i="182"/>
  <c r="AF132" i="182"/>
  <c r="AI132" i="182"/>
  <c r="AJ132" i="182"/>
  <c r="AK132" i="182"/>
  <c r="AN132" i="182"/>
  <c r="AO132" i="182"/>
  <c r="AP132" i="182"/>
  <c r="AX132" i="182"/>
  <c r="BA132" i="182"/>
  <c r="BD132" i="182"/>
  <c r="B133" i="182"/>
  <c r="V133" i="182"/>
  <c r="Y133" i="182"/>
  <c r="Z133" i="182"/>
  <c r="AA133" i="182"/>
  <c r="AD133" i="182"/>
  <c r="AE133" i="182"/>
  <c r="AZ133" i="182" s="1"/>
  <c r="AF133" i="182"/>
  <c r="AJ133" i="182"/>
  <c r="AK133" i="182"/>
  <c r="AN133" i="182"/>
  <c r="AO133" i="182"/>
  <c r="AP133" i="182"/>
  <c r="AV133" i="182"/>
  <c r="AX133" i="182"/>
  <c r="BA133" i="182"/>
  <c r="BD133" i="182"/>
  <c r="B134" i="182"/>
  <c r="V134" i="182"/>
  <c r="Y134" i="182"/>
  <c r="Z134" i="182"/>
  <c r="AW134" i="182"/>
  <c r="AA134" i="182"/>
  <c r="AX134" i="182"/>
  <c r="AD134" i="182"/>
  <c r="AE134" i="182"/>
  <c r="AF134" i="182"/>
  <c r="AJ134" i="182"/>
  <c r="AK134" i="182"/>
  <c r="AN134" i="182"/>
  <c r="AO134" i="182"/>
  <c r="AP134" i="182"/>
  <c r="AY134" i="182"/>
  <c r="AZ134" i="182"/>
  <c r="BD134" i="182"/>
  <c r="B135" i="182"/>
  <c r="V135" i="182"/>
  <c r="Y135" i="182"/>
  <c r="AV135" i="182"/>
  <c r="Z135" i="182"/>
  <c r="AW135" i="182"/>
  <c r="AA135" i="182"/>
  <c r="AX135" i="182"/>
  <c r="AD135" i="182"/>
  <c r="AY135" i="182" s="1"/>
  <c r="AE135" i="182"/>
  <c r="AZ135" i="182" s="1"/>
  <c r="AF135" i="182"/>
  <c r="BA135" i="182"/>
  <c r="AI135" i="182"/>
  <c r="AJ135" i="182"/>
  <c r="AK135" i="182"/>
  <c r="AN135" i="182"/>
  <c r="AO135" i="182"/>
  <c r="AP135" i="182"/>
  <c r="BD135" i="182"/>
  <c r="B136" i="182"/>
  <c r="V136" i="182"/>
  <c r="Y136" i="182"/>
  <c r="Z136" i="182"/>
  <c r="AW136" i="182"/>
  <c r="AA136" i="182"/>
  <c r="AD136" i="182"/>
  <c r="AY136" i="182"/>
  <c r="AE136" i="182"/>
  <c r="AZ136" i="182" s="1"/>
  <c r="AF136" i="182"/>
  <c r="BA136" i="182"/>
  <c r="AI136" i="182"/>
  <c r="AJ136" i="182"/>
  <c r="AK136" i="182"/>
  <c r="AO136" i="182"/>
  <c r="AP136" i="182"/>
  <c r="AX136" i="182"/>
  <c r="BD136" i="182"/>
  <c r="B137" i="182"/>
  <c r="V137" i="182"/>
  <c r="AN137" i="182"/>
  <c r="Y137" i="182"/>
  <c r="Z137" i="182"/>
  <c r="AA137" i="182"/>
  <c r="AD137" i="182"/>
  <c r="AY137" i="182"/>
  <c r="AE137" i="182"/>
  <c r="AF137" i="182"/>
  <c r="BA137" i="182"/>
  <c r="AI137" i="182"/>
  <c r="AJ137" i="182"/>
  <c r="AK137" i="182"/>
  <c r="AO137" i="182"/>
  <c r="AP137" i="182"/>
  <c r="AV137" i="182"/>
  <c r="AX137" i="182"/>
  <c r="BD137" i="182"/>
  <c r="B138" i="182"/>
  <c r="V138" i="182"/>
  <c r="AP138" i="182"/>
  <c r="Y138" i="182"/>
  <c r="AV138" i="182"/>
  <c r="Z138" i="182"/>
  <c r="AA138" i="182"/>
  <c r="AX138" i="182"/>
  <c r="AD138" i="182"/>
  <c r="AE138" i="182"/>
  <c r="AZ138" i="182"/>
  <c r="AF138" i="182"/>
  <c r="AI138" i="182"/>
  <c r="AJ138" i="182"/>
  <c r="AK138" i="182"/>
  <c r="AL138" i="182"/>
  <c r="AM138" i="182"/>
  <c r="AN138" i="182"/>
  <c r="AO138" i="182"/>
  <c r="BA138" i="182"/>
  <c r="BD138" i="182"/>
  <c r="B139" i="182"/>
  <c r="V139" i="182"/>
  <c r="Y139" i="182"/>
  <c r="Z139" i="182"/>
  <c r="AW139" i="182"/>
  <c r="AA139" i="182"/>
  <c r="AX139" i="182"/>
  <c r="AD139" i="182"/>
  <c r="AY139" i="182"/>
  <c r="AE139" i="182"/>
  <c r="AZ139" i="182"/>
  <c r="AF139" i="182"/>
  <c r="BA139" i="182"/>
  <c r="AI139" i="182"/>
  <c r="AJ139" i="182"/>
  <c r="AK139" i="182"/>
  <c r="AO139" i="182"/>
  <c r="AP139" i="182"/>
  <c r="AV139" i="182"/>
  <c r="BD139" i="182"/>
  <c r="B140" i="182"/>
  <c r="V140" i="182"/>
  <c r="Y140" i="182"/>
  <c r="Z140" i="182"/>
  <c r="AA140" i="182"/>
  <c r="AX140" i="182"/>
  <c r="AB140" i="182"/>
  <c r="AC140" i="182"/>
  <c r="AD140" i="182"/>
  <c r="AY140" i="182"/>
  <c r="AE140" i="182"/>
  <c r="AZ140" i="182"/>
  <c r="AF140" i="182"/>
  <c r="BA140" i="182"/>
  <c r="AI140" i="182"/>
  <c r="AJ140" i="182"/>
  <c r="AK140" i="182"/>
  <c r="AN140" i="182"/>
  <c r="AO140" i="182"/>
  <c r="AV140" i="182"/>
  <c r="AW140" i="182"/>
  <c r="BD140" i="182"/>
  <c r="B141" i="182"/>
  <c r="V141" i="182"/>
  <c r="AI141" i="182"/>
  <c r="Y141" i="182"/>
  <c r="Z141" i="182"/>
  <c r="AA141" i="182"/>
  <c r="AX141" i="182"/>
  <c r="AD141" i="182"/>
  <c r="AY141" i="182"/>
  <c r="AE141" i="182"/>
  <c r="AZ141" i="182"/>
  <c r="AF141" i="182"/>
  <c r="BA141" i="182"/>
  <c r="AJ141" i="182"/>
  <c r="AK141" i="182"/>
  <c r="AN141" i="182"/>
  <c r="AO141" i="182"/>
  <c r="AP141" i="182"/>
  <c r="AW141" i="182"/>
  <c r="BD141" i="182"/>
  <c r="B142" i="182"/>
  <c r="V142" i="182"/>
  <c r="Y142" i="182"/>
  <c r="Z142" i="182"/>
  <c r="AW142" i="182"/>
  <c r="AA142" i="182"/>
  <c r="AX142" i="182"/>
  <c r="AD142" i="182"/>
  <c r="AE142" i="182"/>
  <c r="AZ142" i="182"/>
  <c r="AF142" i="182"/>
  <c r="BA142" i="182"/>
  <c r="AI142" i="182"/>
  <c r="AJ142" i="182"/>
  <c r="AK142" i="182"/>
  <c r="AN142" i="182"/>
  <c r="AO142" i="182"/>
  <c r="AP142" i="182"/>
  <c r="BD142" i="182"/>
  <c r="B143" i="182"/>
  <c r="V143" i="182"/>
  <c r="AN143" i="182"/>
  <c r="Y143" i="182"/>
  <c r="AV143" i="182"/>
  <c r="Z143" i="182"/>
  <c r="AA143" i="182"/>
  <c r="AD143" i="182"/>
  <c r="AY143" i="182" s="1"/>
  <c r="AE143" i="182"/>
  <c r="AF143" i="182"/>
  <c r="AI143" i="182"/>
  <c r="AJ143" i="182"/>
  <c r="AL143" i="182"/>
  <c r="AK143" i="182"/>
  <c r="AO143" i="182"/>
  <c r="AP143" i="182"/>
  <c r="AW143" i="182"/>
  <c r="AX143" i="182"/>
  <c r="BA143" i="182"/>
  <c r="BD143" i="182"/>
  <c r="B144" i="182"/>
  <c r="V144" i="182"/>
  <c r="Y144" i="182"/>
  <c r="Z144" i="182"/>
  <c r="AW144" i="182"/>
  <c r="AA144" i="182"/>
  <c r="AX144" i="182"/>
  <c r="AD144" i="182"/>
  <c r="AY144" i="182" s="1"/>
  <c r="AE144" i="182"/>
  <c r="AF144" i="182"/>
  <c r="BA144" i="182"/>
  <c r="AJ144" i="182"/>
  <c r="AK144" i="182"/>
  <c r="AN144" i="182"/>
  <c r="AO144" i="182"/>
  <c r="AP144" i="182"/>
  <c r="AZ144" i="182"/>
  <c r="BD144" i="182"/>
  <c r="B145" i="182"/>
  <c r="V145" i="182"/>
  <c r="AI145" i="182"/>
  <c r="Y145" i="182"/>
  <c r="AV145" i="182"/>
  <c r="Z145" i="182"/>
  <c r="AA145" i="182"/>
  <c r="AX145" i="182"/>
  <c r="AD145" i="182"/>
  <c r="AE145" i="182"/>
  <c r="AF145" i="182"/>
  <c r="AJ145" i="182"/>
  <c r="AK145" i="182"/>
  <c r="AN145" i="182"/>
  <c r="AO145" i="182"/>
  <c r="AP145" i="182"/>
  <c r="AY145" i="182"/>
  <c r="BA145" i="182"/>
  <c r="BD145" i="182"/>
  <c r="B146" i="182"/>
  <c r="V146" i="182"/>
  <c r="AI146" i="182"/>
  <c r="Y146" i="182"/>
  <c r="Z146" i="182"/>
  <c r="AA146" i="182"/>
  <c r="AD146" i="182"/>
  <c r="AE146" i="182"/>
  <c r="AZ146" i="182"/>
  <c r="AF146" i="182"/>
  <c r="AJ146" i="182"/>
  <c r="AK146" i="182"/>
  <c r="AN146" i="182"/>
  <c r="AO146" i="182"/>
  <c r="AP146" i="182"/>
  <c r="AV146" i="182"/>
  <c r="AX146" i="182"/>
  <c r="BA146" i="182"/>
  <c r="BD146" i="182"/>
  <c r="B147" i="182"/>
  <c r="V147" i="182"/>
  <c r="Y147" i="182"/>
  <c r="Z147" i="182"/>
  <c r="AW147" i="182"/>
  <c r="AA147" i="182"/>
  <c r="AX147" i="182"/>
  <c r="AD147" i="182"/>
  <c r="AY147" i="182"/>
  <c r="AE147" i="182"/>
  <c r="AF147" i="182"/>
  <c r="AI147" i="182"/>
  <c r="AJ147" i="182"/>
  <c r="AK147" i="182"/>
  <c r="AN147" i="182"/>
  <c r="AO147" i="182"/>
  <c r="AP147" i="182"/>
  <c r="AZ147" i="182"/>
  <c r="BD147" i="182"/>
  <c r="B148" i="182"/>
  <c r="V148" i="182"/>
  <c r="Y148" i="182"/>
  <c r="Z148" i="182"/>
  <c r="AA148" i="182"/>
  <c r="AX148" i="182"/>
  <c r="AD148" i="182"/>
  <c r="AE148" i="182"/>
  <c r="AZ148" i="182"/>
  <c r="AF148" i="182"/>
  <c r="BA148" i="182"/>
  <c r="AI148" i="182"/>
  <c r="AJ148" i="182"/>
  <c r="AK148" i="182"/>
  <c r="AN148" i="182"/>
  <c r="AO148" i="182"/>
  <c r="AV148" i="182"/>
  <c r="AW148" i="182"/>
  <c r="BD148" i="182"/>
  <c r="B149" i="182"/>
  <c r="V149" i="182"/>
  <c r="AP149" i="182"/>
  <c r="Y149" i="182"/>
  <c r="Z149" i="182"/>
  <c r="AW149" i="182"/>
  <c r="AA149" i="182"/>
  <c r="AX149" i="182"/>
  <c r="AD149" i="182"/>
  <c r="AY149" i="182" s="1"/>
  <c r="AE149" i="182"/>
  <c r="AZ149" i="182"/>
  <c r="AF149" i="182"/>
  <c r="BA149" i="182"/>
  <c r="AI149" i="182"/>
  <c r="AJ149" i="182"/>
  <c r="AK149" i="182"/>
  <c r="AN149" i="182"/>
  <c r="AO149" i="182"/>
  <c r="BD149" i="182"/>
  <c r="B150" i="182"/>
  <c r="V150" i="182"/>
  <c r="AP150" i="182"/>
  <c r="Y150" i="182"/>
  <c r="Z150" i="182"/>
  <c r="AW150" i="182"/>
  <c r="AA150" i="182"/>
  <c r="AX150" i="182"/>
  <c r="AD150" i="182"/>
  <c r="AY150" i="182"/>
  <c r="AE150" i="182"/>
  <c r="AZ150" i="182"/>
  <c r="AF150" i="182"/>
  <c r="AI150" i="182"/>
  <c r="AJ150" i="182"/>
  <c r="AK150" i="182"/>
  <c r="AN150" i="182"/>
  <c r="AO150" i="182"/>
  <c r="BA150" i="182"/>
  <c r="BD150" i="182"/>
  <c r="B151" i="182"/>
  <c r="V151" i="182"/>
  <c r="Y151" i="182"/>
  <c r="AV151" i="182"/>
  <c r="Z151" i="182"/>
  <c r="AA151" i="182"/>
  <c r="AX151" i="182"/>
  <c r="AD151" i="182"/>
  <c r="AY151" i="182"/>
  <c r="AE151" i="182"/>
  <c r="AZ151" i="182"/>
  <c r="AF151" i="182"/>
  <c r="AI151" i="182"/>
  <c r="AJ151" i="182"/>
  <c r="AK151" i="182"/>
  <c r="AN151" i="182"/>
  <c r="AO151" i="182"/>
  <c r="AP151" i="182"/>
  <c r="AW151" i="182"/>
  <c r="BA151" i="182"/>
  <c r="BD151" i="182"/>
  <c r="B152" i="182"/>
  <c r="V152" i="182"/>
  <c r="Y152" i="182"/>
  <c r="AV152" i="182"/>
  <c r="Z152" i="182"/>
  <c r="AA152" i="182"/>
  <c r="AD152" i="182"/>
  <c r="AY152" i="182" s="1"/>
  <c r="AE152" i="182"/>
  <c r="AF152" i="182"/>
  <c r="BA152" i="182"/>
  <c r="AJ152" i="182"/>
  <c r="AK152" i="182"/>
  <c r="AN152" i="182"/>
  <c r="AO152" i="182"/>
  <c r="AP152" i="182"/>
  <c r="AX152" i="182"/>
  <c r="BD152" i="182"/>
  <c r="B153" i="182"/>
  <c r="V153" i="182"/>
  <c r="Y153" i="182"/>
  <c r="AV153" i="182"/>
  <c r="Z153" i="182"/>
  <c r="AW153" i="182"/>
  <c r="AA153" i="182"/>
  <c r="AX153" i="182"/>
  <c r="AD153" i="182"/>
  <c r="AY153" i="182"/>
  <c r="AE153" i="182"/>
  <c r="AF153" i="182"/>
  <c r="AI153" i="182"/>
  <c r="AJ153" i="182"/>
  <c r="AK153" i="182"/>
  <c r="AN153" i="182"/>
  <c r="AO153" i="182"/>
  <c r="AP153" i="182"/>
  <c r="BA153" i="182"/>
  <c r="BD153" i="182"/>
  <c r="B154" i="182"/>
  <c r="V154" i="182"/>
  <c r="Y154" i="182"/>
  <c r="Z154" i="182"/>
  <c r="AA154" i="182"/>
  <c r="AX154" i="182"/>
  <c r="AD154" i="182"/>
  <c r="AY154" i="182"/>
  <c r="AE154" i="182"/>
  <c r="AZ154" i="182" s="1"/>
  <c r="AF154" i="182"/>
  <c r="BA154" i="182"/>
  <c r="AI154" i="182"/>
  <c r="AJ154" i="182"/>
  <c r="AK154" i="182"/>
  <c r="AN154" i="182"/>
  <c r="AO154" i="182"/>
  <c r="AP154" i="182"/>
  <c r="AV154" i="182"/>
  <c r="BD154" i="182"/>
  <c r="B155" i="182"/>
  <c r="V155" i="182"/>
  <c r="Y155" i="182"/>
  <c r="Z155" i="182"/>
  <c r="AW155" i="182"/>
  <c r="AA155" i="182"/>
  <c r="AX155" i="182"/>
  <c r="AD155" i="182"/>
  <c r="AE155" i="182"/>
  <c r="AF155" i="182"/>
  <c r="AJ155" i="182"/>
  <c r="AK155" i="182"/>
  <c r="AN155" i="182"/>
  <c r="AO155" i="182"/>
  <c r="AP155" i="182"/>
  <c r="AY155" i="182"/>
  <c r="BA155" i="182"/>
  <c r="BD155" i="182"/>
  <c r="B156" i="182"/>
  <c r="V156" i="182"/>
  <c r="Y156" i="182"/>
  <c r="AB156" i="182"/>
  <c r="Z156" i="182"/>
  <c r="AA156" i="182"/>
  <c r="AX156" i="182"/>
  <c r="AD156" i="182"/>
  <c r="AY156" i="182" s="1"/>
  <c r="AE156" i="182"/>
  <c r="AZ156" i="182" s="1"/>
  <c r="AF156" i="182"/>
  <c r="BA156" i="182"/>
  <c r="AI156" i="182"/>
  <c r="AJ156" i="182"/>
  <c r="AK156" i="182"/>
  <c r="AN156" i="182"/>
  <c r="AO156" i="182"/>
  <c r="AP156" i="182"/>
  <c r="AW156" i="182"/>
  <c r="BD156" i="182"/>
  <c r="B157" i="182"/>
  <c r="V157" i="182"/>
  <c r="AI157" i="182"/>
  <c r="Y157" i="182"/>
  <c r="Z157" i="182"/>
  <c r="AA157" i="182"/>
  <c r="AD157" i="182"/>
  <c r="AE157" i="182"/>
  <c r="AZ157" i="182" s="1"/>
  <c r="AF157" i="182"/>
  <c r="BA157" i="182"/>
  <c r="AJ157" i="182"/>
  <c r="AK157" i="182"/>
  <c r="AN157" i="182"/>
  <c r="AO157" i="182"/>
  <c r="AP157" i="182"/>
  <c r="AW157" i="182"/>
  <c r="AX157" i="182"/>
  <c r="BD157" i="182"/>
  <c r="B158" i="182"/>
  <c r="V158" i="182"/>
  <c r="Y158" i="182"/>
  <c r="Z158" i="182"/>
  <c r="AW158" i="182"/>
  <c r="AA158" i="182"/>
  <c r="AX158" i="182"/>
  <c r="AD158" i="182"/>
  <c r="AY158" i="182" s="1"/>
  <c r="AE158" i="182"/>
  <c r="AF158" i="182"/>
  <c r="AI158" i="182"/>
  <c r="AJ158" i="182"/>
  <c r="AK158" i="182"/>
  <c r="AN158" i="182"/>
  <c r="AO158" i="182"/>
  <c r="AP158" i="182"/>
  <c r="BA158" i="182"/>
  <c r="BD158" i="182"/>
  <c r="B159" i="182"/>
  <c r="V159" i="182"/>
  <c r="AI159" i="182"/>
  <c r="Y159" i="182"/>
  <c r="Z159" i="182"/>
  <c r="AA159" i="182"/>
  <c r="AD159" i="182"/>
  <c r="AE159" i="182"/>
  <c r="AZ159" i="182" s="1"/>
  <c r="AF159" i="182"/>
  <c r="AJ159" i="182"/>
  <c r="AK159" i="182"/>
  <c r="AN159" i="182"/>
  <c r="AO159" i="182"/>
  <c r="AP159" i="182"/>
  <c r="AV159" i="182"/>
  <c r="AX159" i="182"/>
  <c r="BA159" i="182"/>
  <c r="BD159" i="182"/>
  <c r="B160" i="182"/>
  <c r="V160" i="182"/>
  <c r="Y160" i="182"/>
  <c r="AV160" i="182"/>
  <c r="Z160" i="182"/>
  <c r="AA160" i="182"/>
  <c r="AX160" i="182"/>
  <c r="AD160" i="182"/>
  <c r="AY160" i="182"/>
  <c r="AE160" i="182"/>
  <c r="AF160" i="182"/>
  <c r="AI160" i="182"/>
  <c r="AJ160" i="182"/>
  <c r="AK160" i="182"/>
  <c r="AN160" i="182"/>
  <c r="AO160" i="182"/>
  <c r="AP160" i="182"/>
  <c r="BA160" i="182"/>
  <c r="BD160" i="182"/>
  <c r="B161" i="182"/>
  <c r="V161" i="182"/>
  <c r="Y161" i="182"/>
  <c r="Z161" i="182"/>
  <c r="AW161" i="182"/>
  <c r="AA161" i="182"/>
  <c r="AX161" i="182"/>
  <c r="AD161" i="182"/>
  <c r="AE161" i="182"/>
  <c r="AZ161" i="182"/>
  <c r="AF161" i="182"/>
  <c r="BA161" i="182"/>
  <c r="AJ161" i="182"/>
  <c r="AK161" i="182"/>
  <c r="AN161" i="182"/>
  <c r="AO161" i="182"/>
  <c r="AP161" i="182"/>
  <c r="AV161" i="182"/>
  <c r="BD161" i="182"/>
  <c r="B162" i="182"/>
  <c r="V162" i="182"/>
  <c r="Y162" i="182"/>
  <c r="Z162" i="182"/>
  <c r="AA162" i="182"/>
  <c r="AD162" i="182"/>
  <c r="AY162" i="182"/>
  <c r="AE162" i="182"/>
  <c r="AF162" i="182"/>
  <c r="BA162" i="182"/>
  <c r="AI162" i="182"/>
  <c r="AJ162" i="182"/>
  <c r="AK162" i="182"/>
  <c r="AN162" i="182"/>
  <c r="AO162" i="182"/>
  <c r="AV162" i="182"/>
  <c r="AW162" i="182"/>
  <c r="BD162" i="182"/>
  <c r="B163" i="182"/>
  <c r="V163" i="182"/>
  <c r="Y163" i="182"/>
  <c r="Z163" i="182"/>
  <c r="AA163" i="182"/>
  <c r="AX163" i="182"/>
  <c r="AD163" i="182"/>
  <c r="AY163" i="182" s="1"/>
  <c r="AE163" i="182"/>
  <c r="AZ163" i="182"/>
  <c r="AF163" i="182"/>
  <c r="BA163" i="182"/>
  <c r="AI163" i="182"/>
  <c r="AJ163" i="182"/>
  <c r="AK163" i="182"/>
  <c r="AN163" i="182"/>
  <c r="AO163" i="182"/>
  <c r="AP163" i="182"/>
  <c r="BD163" i="182"/>
  <c r="B164" i="182"/>
  <c r="V164" i="182"/>
  <c r="Y164" i="182"/>
  <c r="AB164" i="182"/>
  <c r="Z164" i="182"/>
  <c r="AA164" i="182"/>
  <c r="AX164" i="182"/>
  <c r="AD164" i="182"/>
  <c r="AE164" i="182"/>
  <c r="AZ164" i="182"/>
  <c r="AF164" i="182"/>
  <c r="BA164" i="182"/>
  <c r="AI164" i="182"/>
  <c r="AJ164" i="182"/>
  <c r="AK164" i="182"/>
  <c r="AN164" i="182"/>
  <c r="AO164" i="182"/>
  <c r="AP164" i="182"/>
  <c r="AW164" i="182"/>
  <c r="BD164" i="182"/>
  <c r="B165" i="182"/>
  <c r="V165" i="182"/>
  <c r="AI165" i="182"/>
  <c r="Y165" i="182"/>
  <c r="Z165" i="182"/>
  <c r="AA165" i="182"/>
  <c r="AD165" i="182"/>
  <c r="AE165" i="182"/>
  <c r="AZ165" i="182" s="1"/>
  <c r="AF165" i="182"/>
  <c r="BA165" i="182"/>
  <c r="AJ165" i="182"/>
  <c r="AK165" i="182"/>
  <c r="AN165" i="182"/>
  <c r="AO165" i="182"/>
  <c r="AP165" i="182"/>
  <c r="AW165" i="182"/>
  <c r="AX165" i="182"/>
  <c r="BD165" i="182"/>
  <c r="B166" i="182"/>
  <c r="V166" i="182"/>
  <c r="Y166" i="182"/>
  <c r="Z166" i="182"/>
  <c r="AW166" i="182"/>
  <c r="AA166" i="182"/>
  <c r="AX166" i="182"/>
  <c r="AD166" i="182"/>
  <c r="AY166" i="182" s="1"/>
  <c r="AE166" i="182"/>
  <c r="AF166" i="182"/>
  <c r="AI166" i="182"/>
  <c r="AJ166" i="182"/>
  <c r="AK166" i="182"/>
  <c r="AN166" i="182"/>
  <c r="AO166" i="182"/>
  <c r="AP166" i="182"/>
  <c r="BA166" i="182"/>
  <c r="BD166" i="182"/>
  <c r="B167" i="182"/>
  <c r="V167" i="182"/>
  <c r="AI167" i="182"/>
  <c r="Y167" i="182"/>
  <c r="Z167" i="182"/>
  <c r="AA167" i="182"/>
  <c r="AD167" i="182"/>
  <c r="AE167" i="182"/>
  <c r="AZ167" i="182" s="1"/>
  <c r="AF167" i="182"/>
  <c r="AJ167" i="182"/>
  <c r="AK167" i="182"/>
  <c r="AN167" i="182"/>
  <c r="AO167" i="182"/>
  <c r="AP167" i="182"/>
  <c r="AV167" i="182"/>
  <c r="AW167" i="182"/>
  <c r="AX167" i="182"/>
  <c r="BA167" i="182"/>
  <c r="BD167" i="182"/>
  <c r="B168" i="182"/>
  <c r="V168" i="182"/>
  <c r="Y168" i="182"/>
  <c r="AV168" i="182"/>
  <c r="Z168" i="182"/>
  <c r="AW168" i="182"/>
  <c r="AA168" i="182"/>
  <c r="AX168" i="182"/>
  <c r="AD168" i="182"/>
  <c r="AY168" i="182" s="1"/>
  <c r="AE168" i="182"/>
  <c r="AF168" i="182"/>
  <c r="AI168" i="182"/>
  <c r="AJ168" i="182"/>
  <c r="AK168" i="182"/>
  <c r="AN168" i="182"/>
  <c r="AO168" i="182"/>
  <c r="AP168" i="182"/>
  <c r="BA168" i="182"/>
  <c r="BD168" i="182"/>
  <c r="B169" i="182"/>
  <c r="V169" i="182"/>
  <c r="Y169" i="182"/>
  <c r="Z169" i="182"/>
  <c r="AW169" i="182"/>
  <c r="AA169" i="182"/>
  <c r="AX169" i="182"/>
  <c r="AD169" i="182"/>
  <c r="AE169" i="182"/>
  <c r="AZ169" i="182"/>
  <c r="AF169" i="182"/>
  <c r="BA169" i="182"/>
  <c r="AJ169" i="182"/>
  <c r="AK169" i="182"/>
  <c r="AN169" i="182"/>
  <c r="AO169" i="182"/>
  <c r="AP169" i="182"/>
  <c r="AV169" i="182"/>
  <c r="BD169" i="182"/>
  <c r="B170" i="182"/>
  <c r="V170" i="182"/>
  <c r="Y170" i="182"/>
  <c r="Z170" i="182"/>
  <c r="AW170" i="182"/>
  <c r="AA170" i="182"/>
  <c r="AX170" i="182"/>
  <c r="AD170" i="182"/>
  <c r="AY170" i="182"/>
  <c r="AE170" i="182"/>
  <c r="AZ170" i="182" s="1"/>
  <c r="AF170" i="182"/>
  <c r="BA170" i="182"/>
  <c r="AJ170" i="182"/>
  <c r="AK170" i="182"/>
  <c r="AN170" i="182"/>
  <c r="AO170" i="182"/>
  <c r="AP170" i="182"/>
  <c r="AV170" i="182"/>
  <c r="BD170" i="182"/>
  <c r="B171" i="182"/>
  <c r="V171" i="182"/>
  <c r="AI171" i="182"/>
  <c r="Y171" i="182"/>
  <c r="Z171" i="182"/>
  <c r="AW171" i="182"/>
  <c r="AA171" i="182"/>
  <c r="AX171" i="182"/>
  <c r="AD171" i="182"/>
  <c r="AE171" i="182"/>
  <c r="AZ171" i="182"/>
  <c r="AF171" i="182"/>
  <c r="AJ171" i="182"/>
  <c r="AK171" i="182"/>
  <c r="AN171" i="182"/>
  <c r="AO171" i="182"/>
  <c r="AP171" i="182"/>
  <c r="BA171" i="182"/>
  <c r="BD171" i="182"/>
  <c r="B172" i="182"/>
  <c r="V172" i="182"/>
  <c r="Y172" i="182"/>
  <c r="AB172" i="182"/>
  <c r="Z172" i="182"/>
  <c r="AA172" i="182"/>
  <c r="AX172" i="182"/>
  <c r="AC172" i="182"/>
  <c r="AD172" i="182"/>
  <c r="AY172" i="182"/>
  <c r="AE172" i="182"/>
  <c r="AZ172" i="182" s="1"/>
  <c r="AF172" i="182"/>
  <c r="BA172" i="182"/>
  <c r="AI172" i="182"/>
  <c r="AJ172" i="182"/>
  <c r="AK172" i="182"/>
  <c r="AN172" i="182"/>
  <c r="AO172" i="182"/>
  <c r="AP172" i="182"/>
  <c r="AW172" i="182"/>
  <c r="BD172" i="182"/>
  <c r="B173" i="182"/>
  <c r="V173" i="182"/>
  <c r="Y173" i="182"/>
  <c r="Z173" i="182"/>
  <c r="AA173" i="182"/>
  <c r="AX173" i="182"/>
  <c r="AD173" i="182"/>
  <c r="AE173" i="182"/>
  <c r="AZ173" i="182" s="1"/>
  <c r="AF173" i="182"/>
  <c r="BA173" i="182"/>
  <c r="AJ173" i="182"/>
  <c r="AK173" i="182"/>
  <c r="AN173" i="182"/>
  <c r="AO173" i="182"/>
  <c r="AP173" i="182"/>
  <c r="AW173" i="182"/>
  <c r="BD173" i="182"/>
  <c r="B174" i="182"/>
  <c r="V174" i="182"/>
  <c r="Y174" i="182"/>
  <c r="Z174" i="182"/>
  <c r="AW174" i="182"/>
  <c r="AA174" i="182"/>
  <c r="AX174" i="182"/>
  <c r="AD174" i="182"/>
  <c r="AY174" i="182" s="1"/>
  <c r="AE174" i="182"/>
  <c r="AF174" i="182"/>
  <c r="AI174" i="182"/>
  <c r="AJ174" i="182"/>
  <c r="AK174" i="182"/>
  <c r="AN174" i="182"/>
  <c r="AO174" i="182"/>
  <c r="AP174" i="182"/>
  <c r="BA174" i="182"/>
  <c r="BD174" i="182"/>
  <c r="B175" i="182"/>
  <c r="V175" i="182"/>
  <c r="AI175" i="182"/>
  <c r="Y175" i="182"/>
  <c r="Z175" i="182"/>
  <c r="AA175" i="182"/>
  <c r="AX175" i="182"/>
  <c r="AD175" i="182"/>
  <c r="AE175" i="182"/>
  <c r="AZ175" i="182"/>
  <c r="AF175" i="182"/>
  <c r="AJ175" i="182"/>
  <c r="AK175" i="182"/>
  <c r="AN175" i="182"/>
  <c r="AO175" i="182"/>
  <c r="AP175" i="182"/>
  <c r="AV175" i="182"/>
  <c r="BA175" i="182"/>
  <c r="BD175" i="182"/>
  <c r="B176" i="182"/>
  <c r="V176" i="182"/>
  <c r="Y176" i="182"/>
  <c r="Z176" i="182"/>
  <c r="AW176" i="182"/>
  <c r="AA176" i="182"/>
  <c r="AX176" i="182"/>
  <c r="AD176" i="182"/>
  <c r="AY176" i="182" s="1"/>
  <c r="AE176" i="182"/>
  <c r="AF176" i="182"/>
  <c r="AJ176" i="182"/>
  <c r="AK176" i="182"/>
  <c r="AN176" i="182"/>
  <c r="AO176" i="182"/>
  <c r="AP176" i="182"/>
  <c r="BA176" i="182"/>
  <c r="BD176" i="182"/>
  <c r="B177" i="182"/>
  <c r="V177" i="182"/>
  <c r="Y177" i="182"/>
  <c r="Z177" i="182"/>
  <c r="AW177" i="182"/>
  <c r="AA177" i="182"/>
  <c r="AX177" i="182"/>
  <c r="AB177" i="182"/>
  <c r="AC177" i="182"/>
  <c r="AD177" i="182"/>
  <c r="AE177" i="182"/>
  <c r="AZ177" i="182"/>
  <c r="AF177" i="182"/>
  <c r="BA177" i="182"/>
  <c r="AJ177" i="182"/>
  <c r="AK177" i="182"/>
  <c r="AN177" i="182"/>
  <c r="AO177" i="182"/>
  <c r="AP177" i="182"/>
  <c r="AV177" i="182"/>
  <c r="BD177" i="182"/>
  <c r="B178" i="182"/>
  <c r="V178" i="182"/>
  <c r="Y178" i="182"/>
  <c r="AV178" i="182"/>
  <c r="Z178" i="182"/>
  <c r="AA178" i="182"/>
  <c r="AD178" i="182"/>
  <c r="AY178" i="182"/>
  <c r="AE178" i="182"/>
  <c r="AZ178" i="182"/>
  <c r="AF178" i="182"/>
  <c r="BA178" i="182"/>
  <c r="AI178" i="182"/>
  <c r="AJ178" i="182"/>
  <c r="AK178" i="182"/>
  <c r="AN178" i="182"/>
  <c r="AO178" i="182"/>
  <c r="AP178" i="182"/>
  <c r="AW178" i="182"/>
  <c r="BD178" i="182"/>
  <c r="B179" i="182"/>
  <c r="V179" i="182"/>
  <c r="AI179" i="182"/>
  <c r="Y179" i="182"/>
  <c r="Z179" i="182"/>
  <c r="AW179" i="182"/>
  <c r="AA179" i="182"/>
  <c r="AX179" i="182"/>
  <c r="AD179" i="182"/>
  <c r="AE179" i="182"/>
  <c r="AZ179" i="182"/>
  <c r="AF179" i="182"/>
  <c r="AJ179" i="182"/>
  <c r="AK179" i="182"/>
  <c r="AN179" i="182"/>
  <c r="AO179" i="182"/>
  <c r="AP179" i="182"/>
  <c r="BA179" i="182"/>
  <c r="BD179" i="182"/>
  <c r="B180" i="182"/>
  <c r="V180" i="182"/>
  <c r="Y180" i="182"/>
  <c r="AB180" i="182"/>
  <c r="AC180" i="182"/>
  <c r="Z180" i="182"/>
  <c r="AA180" i="182"/>
  <c r="AX180" i="182"/>
  <c r="AD180" i="182"/>
  <c r="AY180" i="182" s="1"/>
  <c r="AE180" i="182"/>
  <c r="AZ180" i="182" s="1"/>
  <c r="AF180" i="182"/>
  <c r="BA180" i="182"/>
  <c r="AI180" i="182"/>
  <c r="AJ180" i="182"/>
  <c r="AK180" i="182"/>
  <c r="AN180" i="182"/>
  <c r="AO180" i="182"/>
  <c r="AP180" i="182"/>
  <c r="AV180" i="182"/>
  <c r="AW180" i="182"/>
  <c r="BD180" i="182"/>
  <c r="B181" i="182"/>
  <c r="V181" i="182"/>
  <c r="Y181" i="182"/>
  <c r="Z181" i="182"/>
  <c r="AW181" i="182"/>
  <c r="AA181" i="182"/>
  <c r="AB181" i="182"/>
  <c r="AD181" i="182"/>
  <c r="AY181" i="182"/>
  <c r="AE181" i="182"/>
  <c r="AZ181" i="182" s="1"/>
  <c r="AF181" i="182"/>
  <c r="BA181" i="182"/>
  <c r="AI181" i="182"/>
  <c r="AJ181" i="182"/>
  <c r="AK181" i="182"/>
  <c r="AN181" i="182"/>
  <c r="AO181" i="182"/>
  <c r="AX181" i="182"/>
  <c r="BD181" i="182"/>
  <c r="B182" i="182"/>
  <c r="V182" i="182"/>
  <c r="Y182" i="182"/>
  <c r="AB182" i="182"/>
  <c r="Z182" i="182"/>
  <c r="AW182" i="182"/>
  <c r="AA182" i="182"/>
  <c r="AD182" i="182"/>
  <c r="AY182" i="182" s="1"/>
  <c r="AE182" i="182"/>
  <c r="AZ182" i="182"/>
  <c r="AF182" i="182"/>
  <c r="AI182" i="182"/>
  <c r="AJ182" i="182"/>
  <c r="AK182" i="182"/>
  <c r="AN182" i="182"/>
  <c r="AO182" i="182"/>
  <c r="AP182" i="182"/>
  <c r="AX182" i="182"/>
  <c r="BA182" i="182"/>
  <c r="BD182" i="182"/>
  <c r="B183" i="182"/>
  <c r="V183" i="182"/>
  <c r="AP183" i="182"/>
  <c r="Y183" i="182"/>
  <c r="Z183" i="182"/>
  <c r="AA183" i="182"/>
  <c r="AX183" i="182"/>
  <c r="AD183" i="182"/>
  <c r="AE183" i="182"/>
  <c r="AZ183" i="182" s="1"/>
  <c r="AF183" i="182"/>
  <c r="AI183" i="182"/>
  <c r="AJ183" i="182"/>
  <c r="AL183" i="182"/>
  <c r="AK183" i="182"/>
  <c r="AN183" i="182"/>
  <c r="AO183" i="182"/>
  <c r="AV183" i="182"/>
  <c r="BA183" i="182"/>
  <c r="BD183" i="182"/>
  <c r="B184" i="182"/>
  <c r="V184" i="182"/>
  <c r="Y184" i="182"/>
  <c r="Z184" i="182"/>
  <c r="AW184" i="182"/>
  <c r="AA184" i="182"/>
  <c r="AX184" i="182"/>
  <c r="AD184" i="182"/>
  <c r="AE184" i="182"/>
  <c r="AF184" i="182"/>
  <c r="AJ184" i="182"/>
  <c r="AK184" i="182"/>
  <c r="AN184" i="182"/>
  <c r="AO184" i="182"/>
  <c r="AP184" i="182"/>
  <c r="BA184" i="182"/>
  <c r="BD184" i="182"/>
  <c r="B185" i="182"/>
  <c r="V185" i="182"/>
  <c r="AI185" i="182"/>
  <c r="Y185" i="182"/>
  <c r="Z185" i="182"/>
  <c r="AW185" i="182"/>
  <c r="AA185" i="182"/>
  <c r="AX185" i="182"/>
  <c r="AD185" i="182"/>
  <c r="AY185" i="182" s="1"/>
  <c r="AE185" i="182"/>
  <c r="AZ185" i="182"/>
  <c r="AF185" i="182"/>
  <c r="AJ185" i="182"/>
  <c r="AK185" i="182"/>
  <c r="AN185" i="182"/>
  <c r="AO185" i="182"/>
  <c r="AP185" i="182"/>
  <c r="AV185" i="182"/>
  <c r="BA185" i="182"/>
  <c r="BD185" i="182"/>
  <c r="B186" i="182"/>
  <c r="V186" i="182"/>
  <c r="AI186" i="182"/>
  <c r="Y186" i="182"/>
  <c r="Z186" i="182"/>
  <c r="AW186" i="182"/>
  <c r="AA186" i="182"/>
  <c r="AB186" i="182"/>
  <c r="AD186" i="182"/>
  <c r="AY186" i="182" s="1"/>
  <c r="AE186" i="182"/>
  <c r="AZ186" i="182"/>
  <c r="AF186" i="182"/>
  <c r="BA186" i="182"/>
  <c r="AJ186" i="182"/>
  <c r="AK186" i="182"/>
  <c r="AN186" i="182"/>
  <c r="AO186" i="182"/>
  <c r="AP186" i="182"/>
  <c r="AV186" i="182"/>
  <c r="BD186" i="182"/>
  <c r="B187" i="182"/>
  <c r="V187" i="182"/>
  <c r="Y187" i="182"/>
  <c r="Z187" i="182"/>
  <c r="AA187" i="182"/>
  <c r="AX187" i="182"/>
  <c r="AD187" i="182"/>
  <c r="AE187" i="182"/>
  <c r="AZ187" i="182"/>
  <c r="AF187" i="182"/>
  <c r="AI187" i="182"/>
  <c r="AJ187" i="182"/>
  <c r="AK187" i="182"/>
  <c r="AL187" i="182"/>
  <c r="AM187" i="182"/>
  <c r="AN187" i="182"/>
  <c r="AO187" i="182"/>
  <c r="AP187" i="182"/>
  <c r="AW187" i="182"/>
  <c r="BA187" i="182"/>
  <c r="BD187" i="182"/>
  <c r="B188" i="182"/>
  <c r="V188" i="182"/>
  <c r="Y188" i="182"/>
  <c r="AV188" i="182"/>
  <c r="Z188" i="182"/>
  <c r="AA188" i="182"/>
  <c r="AX188" i="182"/>
  <c r="AD188" i="182"/>
  <c r="AY188" i="182"/>
  <c r="AE188" i="182"/>
  <c r="AZ188" i="182" s="1"/>
  <c r="AF188" i="182"/>
  <c r="BA188" i="182"/>
  <c r="AI188" i="182"/>
  <c r="AJ188" i="182"/>
  <c r="AK188" i="182"/>
  <c r="AN188" i="182"/>
  <c r="AO188" i="182"/>
  <c r="AP188" i="182"/>
  <c r="BD188" i="182"/>
  <c r="B189" i="182"/>
  <c r="V189" i="182"/>
  <c r="AI189" i="182"/>
  <c r="Y189" i="182"/>
  <c r="AV189" i="182"/>
  <c r="Z189" i="182"/>
  <c r="AW189" i="182"/>
  <c r="AA189" i="182"/>
  <c r="AD189" i="182"/>
  <c r="AE189" i="182"/>
  <c r="AZ189" i="182"/>
  <c r="AF189" i="182"/>
  <c r="AJ189" i="182"/>
  <c r="AK189" i="182"/>
  <c r="AL189" i="182"/>
  <c r="AM189" i="182"/>
  <c r="AN189" i="182"/>
  <c r="AO189" i="182"/>
  <c r="AP189" i="182"/>
  <c r="AX189" i="182"/>
  <c r="BA189" i="182"/>
  <c r="BD189" i="182"/>
  <c r="B190" i="182"/>
  <c r="V190" i="182"/>
  <c r="AI190" i="182"/>
  <c r="Y190" i="182"/>
  <c r="Z190" i="182"/>
  <c r="AW190" i="182"/>
  <c r="AA190" i="182"/>
  <c r="AX190" i="182"/>
  <c r="AD190" i="182"/>
  <c r="AY190" i="182"/>
  <c r="AE190" i="182"/>
  <c r="AZ190" i="182" s="1"/>
  <c r="AF190" i="182"/>
  <c r="BA190" i="182"/>
  <c r="AJ190" i="182"/>
  <c r="AK190" i="182"/>
  <c r="AN190" i="182"/>
  <c r="AO190" i="182"/>
  <c r="AP190" i="182"/>
  <c r="AV190" i="182"/>
  <c r="BD190" i="182"/>
  <c r="B191" i="182"/>
  <c r="V191" i="182"/>
  <c r="Y191" i="182"/>
  <c r="Z191" i="182"/>
  <c r="AB191" i="182"/>
  <c r="AA191" i="182"/>
  <c r="AX191" i="182"/>
  <c r="AD191" i="182"/>
  <c r="AY191" i="182" s="1"/>
  <c r="AE191" i="182"/>
  <c r="AZ191" i="182"/>
  <c r="AF191" i="182"/>
  <c r="AJ191" i="182"/>
  <c r="AK191" i="182"/>
  <c r="AN191" i="182"/>
  <c r="AO191" i="182"/>
  <c r="AP191" i="182"/>
  <c r="AV191" i="182"/>
  <c r="BA191" i="182"/>
  <c r="BD191" i="182"/>
  <c r="B192" i="182"/>
  <c r="V192" i="182"/>
  <c r="AI192" i="182"/>
  <c r="Y192" i="182"/>
  <c r="Z192" i="182"/>
  <c r="AW192" i="182"/>
  <c r="AA192" i="182"/>
  <c r="AX192" i="182"/>
  <c r="AD192" i="182"/>
  <c r="AE192" i="182"/>
  <c r="AF192" i="182"/>
  <c r="BA192" i="182"/>
  <c r="AJ192" i="182"/>
  <c r="AK192" i="182"/>
  <c r="AN192" i="182"/>
  <c r="AO192" i="182"/>
  <c r="AP192" i="182"/>
  <c r="AZ192" i="182"/>
  <c r="BD192" i="182"/>
  <c r="B193" i="182"/>
  <c r="V193" i="182"/>
  <c r="AI193" i="182"/>
  <c r="Y193" i="182"/>
  <c r="Z193" i="182"/>
  <c r="AW193" i="182"/>
  <c r="AA193" i="182"/>
  <c r="AX193" i="182"/>
  <c r="AB193" i="182"/>
  <c r="AD193" i="182"/>
  <c r="AE193" i="182"/>
  <c r="AF193" i="182"/>
  <c r="BA193" i="182"/>
  <c r="AJ193" i="182"/>
  <c r="AK193" i="182"/>
  <c r="AN193" i="182"/>
  <c r="AO193" i="182"/>
  <c r="AP193" i="182"/>
  <c r="AZ193" i="182"/>
  <c r="BD193" i="182"/>
  <c r="B194" i="182"/>
  <c r="V194" i="182"/>
  <c r="Y194" i="182"/>
  <c r="Z194" i="182"/>
  <c r="AA194" i="182"/>
  <c r="AD194" i="182"/>
  <c r="AY194" i="182"/>
  <c r="AE194" i="182"/>
  <c r="AZ194" i="182" s="1"/>
  <c r="AF194" i="182"/>
  <c r="BA194" i="182"/>
  <c r="AI194" i="182"/>
  <c r="AL194" i="182"/>
  <c r="AJ194" i="182"/>
  <c r="AK194" i="182"/>
  <c r="AM194" i="182"/>
  <c r="AN194" i="182"/>
  <c r="AO194" i="182"/>
  <c r="AP194" i="182"/>
  <c r="AV194" i="182"/>
  <c r="AW194" i="182"/>
  <c r="AX194" i="182"/>
  <c r="BD194" i="182"/>
  <c r="B195" i="182"/>
  <c r="V195" i="182"/>
  <c r="AI195" i="182"/>
  <c r="Y195" i="182"/>
  <c r="Z195" i="182"/>
  <c r="AA195" i="182"/>
  <c r="AD195" i="182"/>
  <c r="AE195" i="182"/>
  <c r="AZ195" i="182"/>
  <c r="AF195" i="182"/>
  <c r="AJ195" i="182"/>
  <c r="AK195" i="182"/>
  <c r="AN195" i="182"/>
  <c r="AO195" i="182"/>
  <c r="AP195" i="182"/>
  <c r="AW195" i="182"/>
  <c r="AX195" i="182"/>
  <c r="BA195" i="182"/>
  <c r="BD195" i="182"/>
  <c r="B196" i="182"/>
  <c r="V196" i="182"/>
  <c r="Y196" i="182"/>
  <c r="Z196" i="182"/>
  <c r="AW196" i="182"/>
  <c r="AA196" i="182"/>
  <c r="AX196" i="182"/>
  <c r="AD196" i="182"/>
  <c r="AY196" i="182"/>
  <c r="AE196" i="182"/>
  <c r="AF196" i="182"/>
  <c r="AI196" i="182"/>
  <c r="AJ196" i="182"/>
  <c r="AK196" i="182"/>
  <c r="AN196" i="182"/>
  <c r="AO196" i="182"/>
  <c r="AP196" i="182"/>
  <c r="BA196" i="182"/>
  <c r="BD196" i="182"/>
  <c r="B197" i="182"/>
  <c r="V197" i="182"/>
  <c r="Y197" i="182"/>
  <c r="Z197" i="182"/>
  <c r="AW197" i="182"/>
  <c r="AA197" i="182"/>
  <c r="AX197" i="182"/>
  <c r="AD197" i="182"/>
  <c r="AY197" i="182" s="1"/>
  <c r="AE197" i="182"/>
  <c r="AZ197" i="182"/>
  <c r="AF197" i="182"/>
  <c r="BA197" i="182"/>
  <c r="AJ197" i="182"/>
  <c r="AK197" i="182"/>
  <c r="AN197" i="182"/>
  <c r="AO197" i="182"/>
  <c r="AP197" i="182"/>
  <c r="BD197" i="182"/>
  <c r="B198" i="182"/>
  <c r="V198" i="182"/>
  <c r="Y198" i="182"/>
  <c r="Z198" i="182"/>
  <c r="AW198" i="182"/>
  <c r="AA198" i="182"/>
  <c r="AD198" i="182"/>
  <c r="AY198" i="182"/>
  <c r="AE198" i="182"/>
  <c r="AF198" i="182"/>
  <c r="BA198" i="182"/>
  <c r="AI198" i="182"/>
  <c r="AJ198" i="182"/>
  <c r="AK198" i="182"/>
  <c r="AN198" i="182"/>
  <c r="AO198" i="182"/>
  <c r="AP198" i="182"/>
  <c r="AX198" i="182"/>
  <c r="BD198" i="182"/>
  <c r="B199" i="182"/>
  <c r="V199" i="182"/>
  <c r="Y199" i="182"/>
  <c r="Z199" i="182"/>
  <c r="AW199" i="182"/>
  <c r="AA199" i="182"/>
  <c r="AX199" i="182"/>
  <c r="AD199" i="182"/>
  <c r="AE199" i="182"/>
  <c r="AZ199" i="182"/>
  <c r="AF199" i="182"/>
  <c r="BA199" i="182"/>
  <c r="AI199" i="182"/>
  <c r="AJ199" i="182"/>
  <c r="AK199" i="182"/>
  <c r="AN199" i="182"/>
  <c r="AQ199" i="182" s="1"/>
  <c r="AO199" i="182"/>
  <c r="AP199" i="182"/>
  <c r="AV199" i="182"/>
  <c r="BD199" i="182"/>
  <c r="B200" i="182"/>
  <c r="V200" i="182"/>
  <c r="Y200" i="182"/>
  <c r="Z200" i="182"/>
  <c r="AA200" i="182"/>
  <c r="AX200" i="182"/>
  <c r="AD200" i="182"/>
  <c r="AE200" i="182"/>
  <c r="AZ200" i="182" s="1"/>
  <c r="AF200" i="182"/>
  <c r="BA200" i="182"/>
  <c r="AI200" i="182"/>
  <c r="AJ200" i="182"/>
  <c r="AL200" i="182"/>
  <c r="AK200" i="182"/>
  <c r="AN200" i="182"/>
  <c r="AO200" i="182"/>
  <c r="AW200" i="182"/>
  <c r="BD200" i="182"/>
  <c r="B201" i="182"/>
  <c r="V201" i="182"/>
  <c r="Y201" i="182"/>
  <c r="Z201" i="182"/>
  <c r="AW201" i="182"/>
  <c r="AA201" i="182"/>
  <c r="AX201" i="182"/>
  <c r="AD201" i="182"/>
  <c r="AY201" i="182" s="1"/>
  <c r="AE201" i="182"/>
  <c r="AF201" i="182"/>
  <c r="BA201" i="182"/>
  <c r="AI201" i="182"/>
  <c r="AJ201" i="182"/>
  <c r="AK201" i="182"/>
  <c r="AN201" i="182"/>
  <c r="AO201" i="182"/>
  <c r="AZ201" i="182"/>
  <c r="BD201" i="182"/>
  <c r="B202" i="182"/>
  <c r="V202" i="182"/>
  <c r="Y202" i="182"/>
  <c r="Z202" i="182"/>
  <c r="AA202" i="182"/>
  <c r="AB202" i="182"/>
  <c r="AD202" i="182"/>
  <c r="AE202" i="182"/>
  <c r="AZ202" i="182"/>
  <c r="AF202" i="182"/>
  <c r="BA202" i="182"/>
  <c r="AI202" i="182"/>
  <c r="AL202" i="182"/>
  <c r="AM202" i="182"/>
  <c r="AJ202" i="182"/>
  <c r="AK202" i="182"/>
  <c r="AN202" i="182"/>
  <c r="AO202" i="182"/>
  <c r="AP202" i="182"/>
  <c r="AV202" i="182"/>
  <c r="AW202" i="182"/>
  <c r="BD202" i="182"/>
  <c r="B203" i="182"/>
  <c r="V203" i="182"/>
  <c r="Y203" i="182"/>
  <c r="Z203" i="182"/>
  <c r="AW203" i="182"/>
  <c r="AA203" i="182"/>
  <c r="AD203" i="182"/>
  <c r="AE203" i="182"/>
  <c r="AZ203" i="182"/>
  <c r="AF203" i="182"/>
  <c r="AJ203" i="182"/>
  <c r="AK203" i="182"/>
  <c r="AN203" i="182"/>
  <c r="AO203" i="182"/>
  <c r="AP203" i="182"/>
  <c r="AX203" i="182"/>
  <c r="BA203" i="182"/>
  <c r="BD203" i="182"/>
  <c r="B204" i="182"/>
  <c r="V204" i="182"/>
  <c r="Y204" i="182"/>
  <c r="Z204" i="182"/>
  <c r="AW204" i="182"/>
  <c r="AA204" i="182"/>
  <c r="AX204" i="182"/>
  <c r="AD204" i="182"/>
  <c r="AY204" i="182"/>
  <c r="AE204" i="182"/>
  <c r="AF204" i="182"/>
  <c r="AI204" i="182"/>
  <c r="AJ204" i="182"/>
  <c r="AK204" i="182"/>
  <c r="AN204" i="182"/>
  <c r="AO204" i="182"/>
  <c r="AP204" i="182"/>
  <c r="BA204" i="182"/>
  <c r="BD204" i="182"/>
  <c r="B205" i="182"/>
  <c r="V205" i="182"/>
  <c r="AI205" i="182"/>
  <c r="Y205" i="182"/>
  <c r="AB205" i="182"/>
  <c r="Z205" i="182"/>
  <c r="AW205" i="182"/>
  <c r="AA205" i="182"/>
  <c r="AC205" i="182"/>
  <c r="AD205" i="182"/>
  <c r="AE205" i="182"/>
  <c r="AZ205" i="182"/>
  <c r="AF205" i="182"/>
  <c r="BA205" i="182"/>
  <c r="AJ205" i="182"/>
  <c r="AK205" i="182"/>
  <c r="AN205" i="182"/>
  <c r="AO205" i="182"/>
  <c r="AP205" i="182"/>
  <c r="AV205" i="182"/>
  <c r="AX205" i="182"/>
  <c r="BD205" i="182"/>
  <c r="B206" i="182"/>
  <c r="V206" i="182"/>
  <c r="Y206" i="182"/>
  <c r="Z206" i="182"/>
  <c r="AW206" i="182"/>
  <c r="AA206" i="182"/>
  <c r="AX206" i="182"/>
  <c r="AD206" i="182"/>
  <c r="AY206" i="182"/>
  <c r="AE206" i="182"/>
  <c r="AZ206" i="182"/>
  <c r="AF206" i="182"/>
  <c r="BA206" i="182"/>
  <c r="AJ206" i="182"/>
  <c r="AK206" i="182"/>
  <c r="AN206" i="182"/>
  <c r="AO206" i="182"/>
  <c r="AP206" i="182"/>
  <c r="BD206" i="182"/>
  <c r="B207" i="182"/>
  <c r="V207" i="182"/>
  <c r="Y207" i="182"/>
  <c r="AV207" i="182"/>
  <c r="Z207" i="182"/>
  <c r="AA207" i="182"/>
  <c r="AX207" i="182"/>
  <c r="AD207" i="182"/>
  <c r="AE207" i="182"/>
  <c r="AZ207" i="182" s="1"/>
  <c r="AF207" i="182"/>
  <c r="AI207" i="182"/>
  <c r="AJ207" i="182"/>
  <c r="AK207" i="182"/>
  <c r="AN207" i="182"/>
  <c r="AO207" i="182"/>
  <c r="AP207" i="182"/>
  <c r="BA207" i="182"/>
  <c r="BD207" i="182"/>
  <c r="B208" i="182"/>
  <c r="V208" i="182"/>
  <c r="AI208" i="182"/>
  <c r="Y208" i="182"/>
  <c r="Z208" i="182"/>
  <c r="AW208" i="182"/>
  <c r="AA208" i="182"/>
  <c r="AD208" i="182"/>
  <c r="AY208" i="182" s="1"/>
  <c r="AE208" i="182"/>
  <c r="AZ208" i="182"/>
  <c r="AF208" i="182"/>
  <c r="BA208" i="182"/>
  <c r="AJ208" i="182"/>
  <c r="AK208" i="182"/>
  <c r="AN208" i="182"/>
  <c r="AO208" i="182"/>
  <c r="AP208" i="182"/>
  <c r="AX208" i="182"/>
  <c r="BD208" i="182"/>
  <c r="B209" i="182"/>
  <c r="V209" i="182"/>
  <c r="Y209" i="182"/>
  <c r="Z209" i="182"/>
  <c r="AW209" i="182"/>
  <c r="AA209" i="182"/>
  <c r="AX209" i="182"/>
  <c r="AD209" i="182"/>
  <c r="AY209" i="182"/>
  <c r="AE209" i="182"/>
  <c r="AF209" i="182"/>
  <c r="BA209" i="182"/>
  <c r="AI209" i="182"/>
  <c r="AJ209" i="182"/>
  <c r="AK209" i="182"/>
  <c r="AN209" i="182"/>
  <c r="AO209" i="182"/>
  <c r="AZ209" i="182"/>
  <c r="BD209" i="182"/>
  <c r="B210" i="182"/>
  <c r="V210" i="182"/>
  <c r="AP210" i="182"/>
  <c r="Y210" i="182"/>
  <c r="Z210" i="182"/>
  <c r="AA210" i="182"/>
  <c r="AD210" i="182"/>
  <c r="AE210" i="182"/>
  <c r="AZ210" i="182"/>
  <c r="AF210" i="182"/>
  <c r="BA210" i="182"/>
  <c r="AI210" i="182"/>
  <c r="AJ210" i="182"/>
  <c r="AK210" i="182"/>
  <c r="AN210" i="182"/>
  <c r="AO210" i="182"/>
  <c r="AV210" i="182"/>
  <c r="AW210" i="182"/>
  <c r="B211" i="182"/>
  <c r="V211" i="182"/>
  <c r="AP211" i="182"/>
  <c r="Y211" i="182"/>
  <c r="Z211" i="182"/>
  <c r="AW211" i="182"/>
  <c r="AA211" i="182"/>
  <c r="AX211" i="182"/>
  <c r="AD211" i="182"/>
  <c r="AY211" i="182"/>
  <c r="AE211" i="182"/>
  <c r="AF211" i="182"/>
  <c r="BA211" i="182"/>
  <c r="AI211" i="182"/>
  <c r="AJ211" i="182"/>
  <c r="AK211" i="182"/>
  <c r="AN211" i="182"/>
  <c r="AO211" i="182"/>
  <c r="BD211" i="182"/>
  <c r="B212" i="182"/>
  <c r="V212" i="182"/>
  <c r="Y212" i="182"/>
  <c r="Z212" i="182"/>
  <c r="AA212" i="182"/>
  <c r="AX212" i="182"/>
  <c r="AD212" i="182"/>
  <c r="AE212" i="182"/>
  <c r="AZ212" i="182"/>
  <c r="AF212" i="182"/>
  <c r="AI212" i="182"/>
  <c r="AL212" i="182"/>
  <c r="AJ212" i="182"/>
  <c r="AK212" i="182"/>
  <c r="AN212" i="182"/>
  <c r="AO212" i="182"/>
  <c r="AP212" i="182"/>
  <c r="AV212" i="182"/>
  <c r="AW212" i="182"/>
  <c r="BA212" i="182"/>
  <c r="BD212" i="182"/>
  <c r="B213" i="182"/>
  <c r="V213" i="182"/>
  <c r="Y213" i="182"/>
  <c r="Z213" i="182"/>
  <c r="AA213" i="182"/>
  <c r="AX213" i="182"/>
  <c r="AD213" i="182"/>
  <c r="AE213" i="182"/>
  <c r="AZ213" i="182"/>
  <c r="AF213" i="182"/>
  <c r="BA213" i="182"/>
  <c r="AI213" i="182"/>
  <c r="AJ213" i="182"/>
  <c r="AK213" i="182"/>
  <c r="AN213" i="182"/>
  <c r="AO213" i="182"/>
  <c r="AP213" i="182"/>
  <c r="AW213" i="182"/>
  <c r="BD213" i="182"/>
  <c r="B214" i="182"/>
  <c r="V214" i="182"/>
  <c r="Y214" i="182"/>
  <c r="Z214" i="182"/>
  <c r="AW214" i="182"/>
  <c r="AA214" i="182"/>
  <c r="AX214" i="182"/>
  <c r="AD214" i="182"/>
  <c r="AE214" i="182"/>
  <c r="AZ214" i="182"/>
  <c r="AF214" i="182"/>
  <c r="AI214" i="182"/>
  <c r="AJ214" i="182"/>
  <c r="AK214" i="182"/>
  <c r="AN214" i="182"/>
  <c r="AO214" i="182"/>
  <c r="BA214" i="182"/>
  <c r="BD214" i="182"/>
  <c r="B215" i="182"/>
  <c r="V215" i="182"/>
  <c r="AP215" i="182"/>
  <c r="Y215" i="182"/>
  <c r="AB215" i="182"/>
  <c r="AC215" i="182"/>
  <c r="Z215" i="182"/>
  <c r="AA215" i="182"/>
  <c r="AX215" i="182"/>
  <c r="AD215" i="182"/>
  <c r="AE215" i="182"/>
  <c r="AZ215" i="182"/>
  <c r="AF215" i="182"/>
  <c r="AI215" i="182"/>
  <c r="AJ215" i="182"/>
  <c r="AK215" i="182"/>
  <c r="AN215" i="182"/>
  <c r="AO215" i="182"/>
  <c r="AV215" i="182"/>
  <c r="AW215" i="182"/>
  <c r="BA215" i="182"/>
  <c r="BD215" i="182"/>
  <c r="B216" i="182"/>
  <c r="V216" i="182"/>
  <c r="Y216" i="182"/>
  <c r="Z216" i="182"/>
  <c r="AW216" i="182"/>
  <c r="AA216" i="182"/>
  <c r="AX216" i="182"/>
  <c r="AD216" i="182"/>
  <c r="AY216" i="182"/>
  <c r="AE216" i="182"/>
  <c r="AZ216" i="182" s="1"/>
  <c r="AF216" i="182"/>
  <c r="BA216" i="182"/>
  <c r="AI216" i="182"/>
  <c r="AJ216" i="182"/>
  <c r="AK216" i="182"/>
  <c r="AN216" i="182"/>
  <c r="AO216" i="182"/>
  <c r="AV216" i="182"/>
  <c r="BD216" i="182"/>
  <c r="B217" i="182"/>
  <c r="V217" i="182"/>
  <c r="Y217" i="182"/>
  <c r="Z217" i="182"/>
  <c r="AW217" i="182"/>
  <c r="AA217" i="182"/>
  <c r="AX217" i="182"/>
  <c r="AB217" i="182"/>
  <c r="AD217" i="182"/>
  <c r="AE217" i="182"/>
  <c r="AZ217" i="182"/>
  <c r="AF217" i="182"/>
  <c r="BA217" i="182"/>
  <c r="AJ217" i="182"/>
  <c r="AK217" i="182"/>
  <c r="AN217" i="182"/>
  <c r="AO217" i="182"/>
  <c r="AP217" i="182"/>
  <c r="AV217" i="182"/>
  <c r="BD217" i="182"/>
  <c r="B218" i="182"/>
  <c r="V218" i="182"/>
  <c r="Y218" i="182"/>
  <c r="Z218" i="182"/>
  <c r="AW218" i="182"/>
  <c r="AA218" i="182"/>
  <c r="AX218" i="182"/>
  <c r="AD218" i="182"/>
  <c r="AY218" i="182"/>
  <c r="AE218" i="182"/>
  <c r="AZ218" i="182" s="1"/>
  <c r="AF218" i="182"/>
  <c r="BA218" i="182"/>
  <c r="AI218" i="182"/>
  <c r="AJ218" i="182"/>
  <c r="AK218" i="182"/>
  <c r="AL218" i="182"/>
  <c r="AN218" i="182"/>
  <c r="AO218" i="182"/>
  <c r="AP218" i="182"/>
  <c r="AV218" i="182"/>
  <c r="BD218" i="182"/>
  <c r="B219" i="182"/>
  <c r="V219" i="182"/>
  <c r="Y219" i="182"/>
  <c r="Z219" i="182"/>
  <c r="AW219" i="182"/>
  <c r="AA219" i="182"/>
  <c r="AX219" i="182"/>
  <c r="AD219" i="182"/>
  <c r="AY219" i="182"/>
  <c r="AE219" i="182"/>
  <c r="AZ219" i="182"/>
  <c r="AF219" i="182"/>
  <c r="AI219" i="182"/>
  <c r="AJ219" i="182"/>
  <c r="AK219" i="182"/>
  <c r="AN219" i="182"/>
  <c r="AO219" i="182"/>
  <c r="AP219" i="182"/>
  <c r="BA219" i="182"/>
  <c r="BD219" i="182"/>
  <c r="B220" i="182"/>
  <c r="V220" i="182"/>
  <c r="Y220" i="182"/>
  <c r="AB220" i="182"/>
  <c r="AC220" i="182"/>
  <c r="Z220" i="182"/>
  <c r="AA220" i="182"/>
  <c r="AD220" i="182"/>
  <c r="AY220" i="182" s="1"/>
  <c r="AE220" i="182"/>
  <c r="AZ220" i="182" s="1"/>
  <c r="AF220" i="182"/>
  <c r="BA220" i="182"/>
  <c r="AI220" i="182"/>
  <c r="AJ220" i="182"/>
  <c r="AK220" i="182"/>
  <c r="AN220" i="182"/>
  <c r="AO220" i="182"/>
  <c r="AP220" i="182"/>
  <c r="AV220" i="182"/>
  <c r="AW220" i="182"/>
  <c r="AX220" i="182"/>
  <c r="BD220" i="182"/>
  <c r="B221" i="182"/>
  <c r="V221" i="182"/>
  <c r="AI221" i="182"/>
  <c r="Y221" i="182"/>
  <c r="Z221" i="182"/>
  <c r="AW221" i="182"/>
  <c r="AA221" i="182"/>
  <c r="AX221" i="182"/>
  <c r="AD221" i="182"/>
  <c r="AY221" i="182" s="1"/>
  <c r="AE221" i="182"/>
  <c r="AZ221" i="182" s="1"/>
  <c r="AF221" i="182"/>
  <c r="AJ221" i="182"/>
  <c r="AK221" i="182"/>
  <c r="AN221" i="182"/>
  <c r="AO221" i="182"/>
  <c r="AP221" i="182"/>
  <c r="BA221" i="182"/>
  <c r="BD221" i="182"/>
  <c r="B222" i="182"/>
  <c r="V222" i="182"/>
  <c r="Y222" i="182"/>
  <c r="AV222" i="182"/>
  <c r="Z222" i="182"/>
  <c r="AW222" i="182"/>
  <c r="AA222" i="182"/>
  <c r="AX222" i="182"/>
  <c r="AD222" i="182"/>
  <c r="AY222" i="182"/>
  <c r="AE222" i="182"/>
  <c r="AF222" i="182"/>
  <c r="AI222" i="182"/>
  <c r="AJ222" i="182"/>
  <c r="AK222" i="182"/>
  <c r="AN222" i="182"/>
  <c r="AO222" i="182"/>
  <c r="AP222" i="182"/>
  <c r="BA222" i="182"/>
  <c r="BD222" i="182"/>
  <c r="B223" i="182"/>
  <c r="V223" i="182"/>
  <c r="Y223" i="182"/>
  <c r="AV223" i="182"/>
  <c r="Z223" i="182"/>
  <c r="AA223" i="182"/>
  <c r="AX223" i="182"/>
  <c r="AD223" i="182"/>
  <c r="AY223" i="182" s="1"/>
  <c r="AE223" i="182"/>
  <c r="AZ223" i="182" s="1"/>
  <c r="AF223" i="182"/>
  <c r="BA223" i="182"/>
  <c r="AJ223" i="182"/>
  <c r="AK223" i="182"/>
  <c r="AN223" i="182"/>
  <c r="AO223" i="182"/>
  <c r="AP223" i="182"/>
  <c r="AW223" i="182"/>
  <c r="BD223" i="182"/>
  <c r="B224" i="182"/>
  <c r="V224" i="182"/>
  <c r="Y224" i="182"/>
  <c r="Z224" i="182"/>
  <c r="AW224" i="182"/>
  <c r="AA224" i="182"/>
  <c r="AX224" i="182"/>
  <c r="AD224" i="182"/>
  <c r="AY224" i="182"/>
  <c r="AE224" i="182"/>
  <c r="AF224" i="182"/>
  <c r="BA224" i="182"/>
  <c r="AI224" i="182"/>
  <c r="AJ224" i="182"/>
  <c r="AK224" i="182"/>
  <c r="AN224" i="182"/>
  <c r="AO224" i="182"/>
  <c r="AP224" i="182"/>
  <c r="BD224" i="182"/>
  <c r="B225" i="182"/>
  <c r="V225" i="182"/>
  <c r="Y225" i="182"/>
  <c r="Z225" i="182"/>
  <c r="AA225" i="182"/>
  <c r="AD225" i="182"/>
  <c r="AE225" i="182"/>
  <c r="AZ225" i="182"/>
  <c r="AF225" i="182"/>
  <c r="AI225" i="182"/>
  <c r="AJ225" i="182"/>
  <c r="AK225" i="182"/>
  <c r="AL225" i="182"/>
  <c r="AN225" i="182"/>
  <c r="AO225" i="182"/>
  <c r="AP225" i="182"/>
  <c r="AV225" i="182"/>
  <c r="AW225" i="182"/>
  <c r="BA225" i="182"/>
  <c r="BD225" i="182"/>
  <c r="B226" i="182"/>
  <c r="V226" i="182"/>
  <c r="AI226" i="182"/>
  <c r="Y226" i="182"/>
  <c r="Z226" i="182"/>
  <c r="AA226" i="182"/>
  <c r="AD226" i="182"/>
  <c r="AE226" i="182"/>
  <c r="AZ226" i="182"/>
  <c r="AF226" i="182"/>
  <c r="BA226" i="182"/>
  <c r="AJ226" i="182"/>
  <c r="AK226" i="182"/>
  <c r="AN226" i="182"/>
  <c r="AO226" i="182"/>
  <c r="AP226" i="182"/>
  <c r="AW226" i="182"/>
  <c r="AX226" i="182"/>
  <c r="BD226" i="182"/>
  <c r="B227" i="182"/>
  <c r="V227" i="182"/>
  <c r="AI227" i="182"/>
  <c r="Y227" i="182"/>
  <c r="Z227" i="182"/>
  <c r="AW227" i="182"/>
  <c r="AA227" i="182"/>
  <c r="AX227" i="182"/>
  <c r="AD227" i="182"/>
  <c r="AY227" i="182" s="1"/>
  <c r="AE227" i="182"/>
  <c r="AF227" i="182"/>
  <c r="AJ227" i="182"/>
  <c r="AK227" i="182"/>
  <c r="AN227" i="182"/>
  <c r="AO227" i="182"/>
  <c r="AQ227" i="182" s="1"/>
  <c r="AP227" i="182"/>
  <c r="BA227" i="182"/>
  <c r="BD227" i="182"/>
  <c r="B228" i="182"/>
  <c r="V228" i="182"/>
  <c r="Y228" i="182"/>
  <c r="Z228" i="182"/>
  <c r="AA228" i="182"/>
  <c r="AB228" i="182"/>
  <c r="AC228" i="182"/>
  <c r="AD228" i="182"/>
  <c r="AY228" i="182"/>
  <c r="AE228" i="182"/>
  <c r="AZ228" i="182" s="1"/>
  <c r="AF228" i="182"/>
  <c r="BA228" i="182"/>
  <c r="AI228" i="182"/>
  <c r="AJ228" i="182"/>
  <c r="AK228" i="182"/>
  <c r="AN228" i="182"/>
  <c r="AO228" i="182"/>
  <c r="AP228" i="182"/>
  <c r="AV228" i="182"/>
  <c r="AW228" i="182"/>
  <c r="AX228" i="182"/>
  <c r="BD228" i="182"/>
  <c r="B229" i="182"/>
  <c r="V229" i="182"/>
  <c r="AI229" i="182"/>
  <c r="Y229" i="182"/>
  <c r="Z229" i="182"/>
  <c r="AW229" i="182"/>
  <c r="AA229" i="182"/>
  <c r="AD229" i="182"/>
  <c r="AY229" i="182" s="1"/>
  <c r="AE229" i="182"/>
  <c r="AF229" i="182"/>
  <c r="AJ229" i="182"/>
  <c r="AK229" i="182"/>
  <c r="AN229" i="182"/>
  <c r="AO229" i="182"/>
  <c r="AP229" i="182"/>
  <c r="AX229" i="182"/>
  <c r="AZ229" i="182"/>
  <c r="BD229" i="182"/>
  <c r="B230" i="182"/>
  <c r="V230" i="182"/>
  <c r="Y230" i="182"/>
  <c r="Z230" i="182"/>
  <c r="AW230" i="182"/>
  <c r="AA230" i="182"/>
  <c r="AX230" i="182"/>
  <c r="AB230" i="182"/>
  <c r="AC230" i="182"/>
  <c r="AD230" i="182"/>
  <c r="AE230" i="182"/>
  <c r="AZ230" i="182" s="1"/>
  <c r="AF230" i="182"/>
  <c r="BA230" i="182"/>
  <c r="AI230" i="182"/>
  <c r="AJ230" i="182"/>
  <c r="AK230" i="182"/>
  <c r="AN230" i="182"/>
  <c r="AO230" i="182"/>
  <c r="AP230" i="182"/>
  <c r="AV230" i="182"/>
  <c r="BD230" i="182"/>
  <c r="B231" i="182"/>
  <c r="V231" i="182"/>
  <c r="Y231" i="182"/>
  <c r="AB231" i="182"/>
  <c r="Z231" i="182"/>
  <c r="AA231" i="182"/>
  <c r="AD231" i="182"/>
  <c r="AY231" i="182" s="1"/>
  <c r="AE231" i="182"/>
  <c r="AZ231" i="182"/>
  <c r="AF231" i="182"/>
  <c r="BA231" i="182"/>
  <c r="AJ231" i="182"/>
  <c r="AK231" i="182"/>
  <c r="AN231" i="182"/>
  <c r="AO231" i="182"/>
  <c r="AP231" i="182"/>
  <c r="AW231" i="182"/>
  <c r="AX231" i="182"/>
  <c r="BD231" i="182"/>
  <c r="B232" i="182"/>
  <c r="V232" i="182"/>
  <c r="Y232" i="182"/>
  <c r="Z232" i="182"/>
  <c r="AW232" i="182"/>
  <c r="AA232" i="182"/>
  <c r="AX232" i="182"/>
  <c r="AD232" i="182"/>
  <c r="AE232" i="182"/>
  <c r="AZ232" i="182" s="1"/>
  <c r="AF232" i="182"/>
  <c r="BA232" i="182"/>
  <c r="AI232" i="182"/>
  <c r="AJ232" i="182"/>
  <c r="AK232" i="182"/>
  <c r="AN232" i="182"/>
  <c r="AO232" i="182"/>
  <c r="AP232" i="182"/>
  <c r="BD232" i="182"/>
  <c r="B233" i="182"/>
  <c r="V233" i="182"/>
  <c r="Y233" i="182"/>
  <c r="AB233" i="182"/>
  <c r="Z233" i="182"/>
  <c r="AA233" i="182"/>
  <c r="AX233" i="182"/>
  <c r="AD233" i="182"/>
  <c r="AE233" i="182"/>
  <c r="AZ233" i="182"/>
  <c r="AF233" i="182"/>
  <c r="BA233" i="182"/>
  <c r="AJ233" i="182"/>
  <c r="AK233" i="182"/>
  <c r="AN233" i="182"/>
  <c r="AO233" i="182"/>
  <c r="AP233" i="182"/>
  <c r="AV233" i="182"/>
  <c r="AW233" i="182"/>
  <c r="BD233" i="182"/>
  <c r="B234" i="182"/>
  <c r="V234" i="182"/>
  <c r="AI234" i="182"/>
  <c r="Y234" i="182"/>
  <c r="Z234" i="182"/>
  <c r="AW234" i="182"/>
  <c r="AA234" i="182"/>
  <c r="AX234" i="182"/>
  <c r="AD234" i="182"/>
  <c r="AE234" i="182"/>
  <c r="AF234" i="182"/>
  <c r="BA234" i="182"/>
  <c r="AJ234" i="182"/>
  <c r="AK234" i="182"/>
  <c r="AN234" i="182"/>
  <c r="AO234" i="182"/>
  <c r="AP234" i="182"/>
  <c r="AZ234" i="182"/>
  <c r="BD234" i="182"/>
  <c r="B235" i="182"/>
  <c r="V235" i="182"/>
  <c r="AI235" i="182"/>
  <c r="Y235" i="182"/>
  <c r="AB235" i="182"/>
  <c r="Z235" i="182"/>
  <c r="AW235" i="182"/>
  <c r="AA235" i="182"/>
  <c r="AX235" i="182"/>
  <c r="AD235" i="182"/>
  <c r="AY235" i="182"/>
  <c r="AE235" i="182"/>
  <c r="AZ235" i="182" s="1"/>
  <c r="AF235" i="182"/>
  <c r="AJ235" i="182"/>
  <c r="AK235" i="182"/>
  <c r="AN235" i="182"/>
  <c r="AO235" i="182"/>
  <c r="AP235" i="182"/>
  <c r="BD235" i="182"/>
  <c r="B236" i="182"/>
  <c r="V236" i="182"/>
  <c r="Y236" i="182"/>
  <c r="AB236" i="182"/>
  <c r="Z236" i="182"/>
  <c r="AW236" i="182"/>
  <c r="AA236" i="182"/>
  <c r="AX236" i="182"/>
  <c r="AD236" i="182"/>
  <c r="AY236" i="182"/>
  <c r="AE236" i="182"/>
  <c r="AZ236" i="182" s="1"/>
  <c r="AF236" i="182"/>
  <c r="BA236" i="182"/>
  <c r="AI236" i="182"/>
  <c r="AJ236" i="182"/>
  <c r="AK236" i="182"/>
  <c r="AN236" i="182"/>
  <c r="AO236" i="182"/>
  <c r="AP236" i="182"/>
  <c r="AV236" i="182"/>
  <c r="BD236" i="182"/>
  <c r="V237" i="182"/>
  <c r="Y237" i="182"/>
  <c r="Z237" i="182"/>
  <c r="AW237" i="182"/>
  <c r="AA237" i="182"/>
  <c r="AX237" i="182"/>
  <c r="AD237" i="182"/>
  <c r="AY237" i="182" s="1"/>
  <c r="AE237" i="182"/>
  <c r="AZ237" i="182"/>
  <c r="AF237" i="182"/>
  <c r="BA237" i="182"/>
  <c r="AI237" i="182"/>
  <c r="AJ237" i="182"/>
  <c r="AK237" i="182"/>
  <c r="AN237" i="182"/>
  <c r="AO237" i="182"/>
  <c r="AP237" i="182"/>
  <c r="BD237" i="182"/>
  <c r="B238" i="182"/>
  <c r="V238" i="182"/>
  <c r="Y238" i="182"/>
  <c r="AV238" i="182"/>
  <c r="Z238" i="182"/>
  <c r="AA238" i="182"/>
  <c r="AD238" i="182"/>
  <c r="AY238" i="182" s="1"/>
  <c r="AE238" i="182"/>
  <c r="AZ238" i="182"/>
  <c r="AF238" i="182"/>
  <c r="BA238" i="182"/>
  <c r="AJ238" i="182"/>
  <c r="AK238" i="182"/>
  <c r="AN238" i="182"/>
  <c r="AO238" i="182"/>
  <c r="AP238" i="182"/>
  <c r="AW238" i="182"/>
  <c r="AX238" i="182"/>
  <c r="BD238" i="182"/>
  <c r="B239" i="182"/>
  <c r="V239" i="182"/>
  <c r="AI239" i="182"/>
  <c r="Y239" i="182"/>
  <c r="AB239" i="182"/>
  <c r="Z239" i="182"/>
  <c r="AW239" i="182"/>
  <c r="AA239" i="182"/>
  <c r="AX239" i="182"/>
  <c r="AD239" i="182"/>
  <c r="AE239" i="182"/>
  <c r="AZ239" i="182" s="1"/>
  <c r="AF239" i="182"/>
  <c r="AJ239" i="182"/>
  <c r="AK239" i="182"/>
  <c r="AN239" i="182"/>
  <c r="AO239" i="182"/>
  <c r="AP239" i="182"/>
  <c r="AY239" i="182"/>
  <c r="BA239" i="182"/>
  <c r="BD239" i="182"/>
  <c r="B240" i="182"/>
  <c r="V240" i="182"/>
  <c r="Y240" i="182"/>
  <c r="AV240" i="182"/>
  <c r="Z240" i="182"/>
  <c r="AW240" i="182"/>
  <c r="AA240" i="182"/>
  <c r="AX240" i="182"/>
  <c r="AD240" i="182"/>
  <c r="AE240" i="182"/>
  <c r="AZ240" i="182"/>
  <c r="AF240" i="182"/>
  <c r="BA240" i="182"/>
  <c r="AI240" i="182"/>
  <c r="AJ240" i="182"/>
  <c r="AK240" i="182"/>
  <c r="AN240" i="182"/>
  <c r="AO240" i="182"/>
  <c r="AP240" i="182"/>
  <c r="BD240" i="182"/>
  <c r="B241" i="182"/>
  <c r="V241" i="182"/>
  <c r="Y241" i="182"/>
  <c r="AB241" i="182"/>
  <c r="Z241" i="182"/>
  <c r="AA241" i="182"/>
  <c r="AD241" i="182"/>
  <c r="AY241" i="182" s="1"/>
  <c r="AE241" i="182"/>
  <c r="AZ241" i="182"/>
  <c r="AF241" i="182"/>
  <c r="BA241" i="182"/>
  <c r="AJ241" i="182"/>
  <c r="AK241" i="182"/>
  <c r="AN241" i="182"/>
  <c r="AO241" i="182"/>
  <c r="AP241" i="182"/>
  <c r="AW241" i="182"/>
  <c r="AX241" i="182"/>
  <c r="BD241" i="182"/>
  <c r="B242" i="182"/>
  <c r="V242" i="182"/>
  <c r="Y242" i="182"/>
  <c r="Z242" i="182"/>
  <c r="AW242" i="182"/>
  <c r="AA242" i="182"/>
  <c r="AX242" i="182"/>
  <c r="AD242" i="182"/>
  <c r="AE242" i="182"/>
  <c r="AZ242" i="182" s="1"/>
  <c r="AF242" i="182"/>
  <c r="BA242" i="182"/>
  <c r="AI242" i="182"/>
  <c r="AJ242" i="182"/>
  <c r="AK242" i="182"/>
  <c r="AN242" i="182"/>
  <c r="AO242" i="182"/>
  <c r="AP242" i="182"/>
  <c r="BD242" i="182"/>
  <c r="B243" i="182"/>
  <c r="V243" i="182"/>
  <c r="Y243" i="182"/>
  <c r="AB243" i="182"/>
  <c r="Z243" i="182"/>
  <c r="AA243" i="182"/>
  <c r="AX243" i="182"/>
  <c r="AD243" i="182"/>
  <c r="AE243" i="182"/>
  <c r="AZ243" i="182"/>
  <c r="AF243" i="182"/>
  <c r="BA243" i="182"/>
  <c r="AJ243" i="182"/>
  <c r="AK243" i="182"/>
  <c r="AN243" i="182"/>
  <c r="AQ243" i="182"/>
  <c r="AO243" i="182"/>
  <c r="AP243" i="182"/>
  <c r="AV243" i="182"/>
  <c r="AW243" i="182"/>
  <c r="BD243" i="182"/>
  <c r="B244" i="182"/>
  <c r="V244" i="182"/>
  <c r="AI244" i="182"/>
  <c r="Y244" i="182"/>
  <c r="Z244" i="182"/>
  <c r="AW244" i="182"/>
  <c r="AA244" i="182"/>
  <c r="AX244" i="182"/>
  <c r="AD244" i="182"/>
  <c r="AE244" i="182"/>
  <c r="AZ244" i="182"/>
  <c r="AF244" i="182"/>
  <c r="BA244" i="182"/>
  <c r="AJ244" i="182"/>
  <c r="AK244" i="182"/>
  <c r="AN244" i="182"/>
  <c r="AO244" i="182"/>
  <c r="AP244" i="182"/>
  <c r="BD244" i="182"/>
  <c r="B245" i="182"/>
  <c r="V245" i="182"/>
  <c r="Y245" i="182"/>
  <c r="Z245" i="182"/>
  <c r="AW245" i="182"/>
  <c r="AA245" i="182"/>
  <c r="AX245" i="182"/>
  <c r="AB245" i="182"/>
  <c r="AD245" i="182"/>
  <c r="AE245" i="182"/>
  <c r="AZ245" i="182"/>
  <c r="AF245" i="182"/>
  <c r="BA245" i="182"/>
  <c r="AI245" i="182"/>
  <c r="AJ245" i="182"/>
  <c r="AK245" i="182"/>
  <c r="AN245" i="182"/>
  <c r="AO245" i="182"/>
  <c r="AP245" i="182"/>
  <c r="BD245" i="182"/>
  <c r="B246" i="182"/>
  <c r="V246" i="182"/>
  <c r="AL246" i="182"/>
  <c r="Y246" i="182"/>
  <c r="Z246" i="182"/>
  <c r="AW246" i="182"/>
  <c r="AA246" i="182"/>
  <c r="AD246" i="182"/>
  <c r="AY246" i="182"/>
  <c r="AE246" i="182"/>
  <c r="AZ246" i="182" s="1"/>
  <c r="AF246" i="182"/>
  <c r="BA246" i="182"/>
  <c r="AI246" i="182"/>
  <c r="AJ246" i="182"/>
  <c r="AK246" i="182"/>
  <c r="AN246" i="182"/>
  <c r="AO246" i="182"/>
  <c r="AP246" i="182"/>
  <c r="AX246" i="182"/>
  <c r="BD246" i="182"/>
  <c r="B247" i="182"/>
  <c r="V247" i="182"/>
  <c r="AI247" i="182"/>
  <c r="Y247" i="182"/>
  <c r="Z247" i="182"/>
  <c r="AW247" i="182"/>
  <c r="AA247" i="182"/>
  <c r="AD247" i="182"/>
  <c r="AG247" i="182" s="1"/>
  <c r="AY247" i="182"/>
  <c r="AE247" i="182"/>
  <c r="AZ247" i="182" s="1"/>
  <c r="AF247" i="182"/>
  <c r="AJ247" i="182"/>
  <c r="AK247" i="182"/>
  <c r="AN247" i="182"/>
  <c r="AO247" i="182"/>
  <c r="AP247" i="182"/>
  <c r="AX247" i="182"/>
  <c r="BA247" i="182"/>
  <c r="BD247" i="182"/>
  <c r="B248" i="182"/>
  <c r="V248" i="182"/>
  <c r="Y248" i="182"/>
  <c r="Z248" i="182"/>
  <c r="AW248" i="182"/>
  <c r="AA248" i="182"/>
  <c r="AX248" i="182"/>
  <c r="AB248" i="182"/>
  <c r="AC248" i="182"/>
  <c r="AD248" i="182"/>
  <c r="AE248" i="182"/>
  <c r="AZ248" i="182"/>
  <c r="AF248" i="182"/>
  <c r="AI248" i="182"/>
  <c r="AJ248" i="182"/>
  <c r="AK248" i="182"/>
  <c r="AN248" i="182"/>
  <c r="AO248" i="182"/>
  <c r="AP248" i="182"/>
  <c r="AV248" i="182"/>
  <c r="BA248" i="182"/>
  <c r="BD248" i="182"/>
  <c r="B249" i="182"/>
  <c r="V249" i="182"/>
  <c r="Y249" i="182"/>
  <c r="AB249" i="182"/>
  <c r="AC249" i="182"/>
  <c r="Z249" i="182"/>
  <c r="AA249" i="182"/>
  <c r="AD249" i="182"/>
  <c r="AY249" i="182"/>
  <c r="AE249" i="182"/>
  <c r="AZ249" i="182" s="1"/>
  <c r="AF249" i="182"/>
  <c r="BA249" i="182"/>
  <c r="AJ249" i="182"/>
  <c r="AK249" i="182"/>
  <c r="AN249" i="182"/>
  <c r="AO249" i="182"/>
  <c r="AP249" i="182"/>
  <c r="AV249" i="182"/>
  <c r="AW249" i="182"/>
  <c r="AX249" i="182"/>
  <c r="BD249" i="182"/>
  <c r="B250" i="182"/>
  <c r="V250" i="182"/>
  <c r="Y250" i="182"/>
  <c r="Z250" i="182"/>
  <c r="AW250" i="182"/>
  <c r="AA250" i="182"/>
  <c r="AX250" i="182"/>
  <c r="AD250" i="182"/>
  <c r="AE250" i="182"/>
  <c r="AZ250" i="182" s="1"/>
  <c r="AF250" i="182"/>
  <c r="AI250" i="182"/>
  <c r="AJ250" i="182"/>
  <c r="AK250" i="182"/>
  <c r="AN250" i="182"/>
  <c r="AO250" i="182"/>
  <c r="AP250" i="182"/>
  <c r="BA250" i="182"/>
  <c r="BD250" i="182"/>
  <c r="B251" i="182"/>
  <c r="V251" i="182"/>
  <c r="AI251" i="182"/>
  <c r="Y251" i="182"/>
  <c r="Z251" i="182"/>
  <c r="AB251" i="182"/>
  <c r="AC251" i="182"/>
  <c r="AA251" i="182"/>
  <c r="AX251" i="182"/>
  <c r="AD251" i="182"/>
  <c r="AE251" i="182"/>
  <c r="AZ251" i="182" s="1"/>
  <c r="AF251" i="182"/>
  <c r="BA251" i="182"/>
  <c r="AJ251" i="182"/>
  <c r="AK251" i="182"/>
  <c r="AN251" i="182"/>
  <c r="AO251" i="182"/>
  <c r="AP251" i="182"/>
  <c r="AV251" i="182"/>
  <c r="AW251" i="182"/>
  <c r="BD251" i="182"/>
  <c r="B252" i="182"/>
  <c r="V252" i="182"/>
  <c r="AI252" i="182"/>
  <c r="Y252" i="182"/>
  <c r="Z252" i="182"/>
  <c r="AA252" i="182"/>
  <c r="AD252" i="182"/>
  <c r="AE252" i="182"/>
  <c r="AZ252" i="182" s="1"/>
  <c r="AF252" i="182"/>
  <c r="BA252" i="182"/>
  <c r="AJ252" i="182"/>
  <c r="AK252" i="182"/>
  <c r="AN252" i="182"/>
  <c r="AO252" i="182"/>
  <c r="AP252" i="182"/>
  <c r="AW252" i="182"/>
  <c r="AX252" i="182"/>
  <c r="BD252" i="182"/>
  <c r="B253" i="182"/>
  <c r="V253" i="182"/>
  <c r="Y253" i="182"/>
  <c r="Z253" i="182"/>
  <c r="AW253" i="182"/>
  <c r="AA253" i="182"/>
  <c r="AX253" i="182"/>
  <c r="AB253" i="182"/>
  <c r="AD253" i="182"/>
  <c r="AE253" i="182"/>
  <c r="AZ253" i="182" s="1"/>
  <c r="AF253" i="182"/>
  <c r="BA253" i="182"/>
  <c r="AI253" i="182"/>
  <c r="AJ253" i="182"/>
  <c r="AK253" i="182"/>
  <c r="AN253" i="182"/>
  <c r="AO253" i="182"/>
  <c r="AP253" i="182"/>
  <c r="BD253" i="182"/>
  <c r="B254" i="182"/>
  <c r="V254" i="182"/>
  <c r="Y254" i="182"/>
  <c r="AV254" i="182"/>
  <c r="Z254" i="182"/>
  <c r="AW254" i="182"/>
  <c r="AA254" i="182"/>
  <c r="AD254" i="182"/>
  <c r="AY254" i="182"/>
  <c r="AE254" i="182"/>
  <c r="AZ254" i="182"/>
  <c r="AF254" i="182"/>
  <c r="BA254" i="182"/>
  <c r="AJ254" i="182"/>
  <c r="AK254" i="182"/>
  <c r="AN254" i="182"/>
  <c r="AO254" i="182"/>
  <c r="AP254" i="182"/>
  <c r="AX254" i="182"/>
  <c r="BD254" i="182"/>
  <c r="B255" i="182"/>
  <c r="V255" i="182"/>
  <c r="AI255" i="182"/>
  <c r="Y255" i="182"/>
  <c r="Z255" i="182"/>
  <c r="AW255" i="182"/>
  <c r="AA255" i="182"/>
  <c r="AD255" i="182"/>
  <c r="AY255" i="182" s="1"/>
  <c r="AE255" i="182"/>
  <c r="AF255" i="182"/>
  <c r="AJ255" i="182"/>
  <c r="AK255" i="182"/>
  <c r="AN255" i="182"/>
  <c r="AO255" i="182"/>
  <c r="AP255" i="182"/>
  <c r="AX255" i="182"/>
  <c r="AZ255" i="182"/>
  <c r="BA255" i="182"/>
  <c r="BD255" i="182"/>
  <c r="B256" i="182"/>
  <c r="V256" i="182"/>
  <c r="Y256" i="182"/>
  <c r="Z256" i="182"/>
  <c r="AW256" i="182"/>
  <c r="AA256" i="182"/>
  <c r="AX256" i="182"/>
  <c r="AB256" i="182"/>
  <c r="AC256" i="182"/>
  <c r="AD256" i="182"/>
  <c r="AE256" i="182"/>
  <c r="AZ256" i="182"/>
  <c r="AF256" i="182"/>
  <c r="AI256" i="182"/>
  <c r="AJ256" i="182"/>
  <c r="AK256" i="182"/>
  <c r="AN256" i="182"/>
  <c r="AO256" i="182"/>
  <c r="AP256" i="182"/>
  <c r="AV256" i="182"/>
  <c r="BA256" i="182"/>
  <c r="BD256" i="182"/>
  <c r="B257" i="182"/>
  <c r="V257" i="182"/>
  <c r="Y257" i="182"/>
  <c r="Z257" i="182"/>
  <c r="AA257" i="182"/>
  <c r="AB257" i="182"/>
  <c r="AC257" i="182"/>
  <c r="AD257" i="182"/>
  <c r="AE257" i="182"/>
  <c r="AZ257" i="182"/>
  <c r="AF257" i="182"/>
  <c r="BA257" i="182"/>
  <c r="AJ257" i="182"/>
  <c r="AK257" i="182"/>
  <c r="AN257" i="182"/>
  <c r="AO257" i="182"/>
  <c r="AP257" i="182"/>
  <c r="AV257" i="182"/>
  <c r="AW257" i="182"/>
  <c r="AX257" i="182"/>
  <c r="BD257" i="182"/>
  <c r="B258" i="182"/>
  <c r="V258" i="182"/>
  <c r="Y258" i="182"/>
  <c r="Z258" i="182"/>
  <c r="AW258" i="182"/>
  <c r="AA258" i="182"/>
  <c r="AX258" i="182"/>
  <c r="AD258" i="182"/>
  <c r="AE258" i="182"/>
  <c r="AF258" i="182"/>
  <c r="AI258" i="182"/>
  <c r="AJ258" i="182"/>
  <c r="AK258" i="182"/>
  <c r="AN258" i="182"/>
  <c r="AO258" i="182"/>
  <c r="AP258" i="182"/>
  <c r="AZ258" i="182"/>
  <c r="BA258" i="182"/>
  <c r="BD258" i="182"/>
  <c r="B259" i="182"/>
  <c r="V259" i="182"/>
  <c r="AI259" i="182"/>
  <c r="Y259" i="182"/>
  <c r="Z259" i="182"/>
  <c r="AA259" i="182"/>
  <c r="AX259" i="182"/>
  <c r="AB259" i="182"/>
  <c r="AC259" i="182"/>
  <c r="AD259" i="182"/>
  <c r="AE259" i="182"/>
  <c r="AZ259" i="182" s="1"/>
  <c r="AF259" i="182"/>
  <c r="AJ259" i="182"/>
  <c r="AK259" i="182"/>
  <c r="AN259" i="182"/>
  <c r="AO259" i="182"/>
  <c r="AP259" i="182"/>
  <c r="AV259" i="182"/>
  <c r="AW259" i="182"/>
  <c r="BA259" i="182"/>
  <c r="BD259" i="182"/>
  <c r="B260" i="182"/>
  <c r="V260" i="182"/>
  <c r="AI260" i="182"/>
  <c r="Y260" i="182"/>
  <c r="Z260" i="182"/>
  <c r="AA260" i="182"/>
  <c r="AD260" i="182"/>
  <c r="AE260" i="182"/>
  <c r="AZ260" i="182" s="1"/>
  <c r="AF260" i="182"/>
  <c r="BA260" i="182"/>
  <c r="AJ260" i="182"/>
  <c r="AK260" i="182"/>
  <c r="AN260" i="182"/>
  <c r="AO260" i="182"/>
  <c r="AP260" i="182"/>
  <c r="AW260" i="182"/>
  <c r="AX260" i="182"/>
  <c r="BD260" i="182"/>
  <c r="B261" i="182"/>
  <c r="V261" i="182"/>
  <c r="AI261" i="182"/>
  <c r="Y261" i="182"/>
  <c r="Z261" i="182"/>
  <c r="AW261" i="182"/>
  <c r="AA261" i="182"/>
  <c r="AX261" i="182"/>
  <c r="AB261" i="182"/>
  <c r="AD261" i="182"/>
  <c r="AE261" i="182"/>
  <c r="AZ261" i="182"/>
  <c r="AF261" i="182"/>
  <c r="AJ261" i="182"/>
  <c r="AK261" i="182"/>
  <c r="AN261" i="182"/>
  <c r="AO261" i="182"/>
  <c r="AP261" i="182"/>
  <c r="BA261" i="182"/>
  <c r="BD261" i="182"/>
  <c r="B262" i="182"/>
  <c r="V262" i="182"/>
  <c r="AI262" i="182"/>
  <c r="Y262" i="182"/>
  <c r="AV262" i="182"/>
  <c r="Z262" i="182"/>
  <c r="AW262" i="182"/>
  <c r="AA262" i="182"/>
  <c r="AD262" i="182"/>
  <c r="AY262" i="182" s="1"/>
  <c r="AE262" i="182"/>
  <c r="AZ262" i="182" s="1"/>
  <c r="AF262" i="182"/>
  <c r="BA262" i="182"/>
  <c r="AJ262" i="182"/>
  <c r="AK262" i="182"/>
  <c r="AN262" i="182"/>
  <c r="AO262" i="182"/>
  <c r="AP262" i="182"/>
  <c r="AX262" i="182"/>
  <c r="BD262" i="182"/>
  <c r="B263" i="182"/>
  <c r="V263" i="182"/>
  <c r="AI263" i="182"/>
  <c r="Y263" i="182"/>
  <c r="AB263" i="182"/>
  <c r="Z263" i="182"/>
  <c r="AW263" i="182"/>
  <c r="AA263" i="182"/>
  <c r="AD263" i="182"/>
  <c r="AY263" i="182" s="1"/>
  <c r="AE263" i="182"/>
  <c r="AZ263" i="182"/>
  <c r="AF263" i="182"/>
  <c r="AJ263" i="182"/>
  <c r="AK263" i="182"/>
  <c r="AN263" i="182"/>
  <c r="AO263" i="182"/>
  <c r="AP263" i="182"/>
  <c r="AX263" i="182"/>
  <c r="BA263" i="182"/>
  <c r="BD263" i="182"/>
  <c r="B264" i="182"/>
  <c r="V264" i="182"/>
  <c r="Y264" i="182"/>
  <c r="Z264" i="182"/>
  <c r="AW264" i="182"/>
  <c r="AA264" i="182"/>
  <c r="AX264" i="182"/>
  <c r="AB264" i="182"/>
  <c r="AD264" i="182"/>
  <c r="AY264" i="182" s="1"/>
  <c r="AE264" i="182"/>
  <c r="AZ264" i="182"/>
  <c r="AF264" i="182"/>
  <c r="AI264" i="182"/>
  <c r="AJ264" i="182"/>
  <c r="AK264" i="182"/>
  <c r="AN264" i="182"/>
  <c r="AQ264" i="182" s="1"/>
  <c r="AO264" i="182"/>
  <c r="AP264" i="182"/>
  <c r="AV264" i="182"/>
  <c r="BA264" i="182"/>
  <c r="BD264" i="182"/>
  <c r="B265" i="182"/>
  <c r="V265" i="182"/>
  <c r="Y265" i="182"/>
  <c r="Z265" i="182"/>
  <c r="AA265" i="182"/>
  <c r="AX265" i="182"/>
  <c r="AB265" i="182"/>
  <c r="AC265" i="182"/>
  <c r="AD265" i="182"/>
  <c r="AE265" i="182"/>
  <c r="AZ265" i="182" s="1"/>
  <c r="AF265" i="182"/>
  <c r="BA265" i="182"/>
  <c r="AJ265" i="182"/>
  <c r="AK265" i="182"/>
  <c r="AN265" i="182"/>
  <c r="AO265" i="182"/>
  <c r="AP265" i="182"/>
  <c r="AV265" i="182"/>
  <c r="AW265" i="182"/>
  <c r="BD265" i="182"/>
  <c r="B266" i="182"/>
  <c r="V266" i="182"/>
  <c r="Y266" i="182"/>
  <c r="AB266" i="182"/>
  <c r="Z266" i="182"/>
  <c r="AW266" i="182"/>
  <c r="AA266" i="182"/>
  <c r="AX266" i="182"/>
  <c r="AD266" i="182"/>
  <c r="AE266" i="182"/>
  <c r="AZ266" i="182"/>
  <c r="AF266" i="182"/>
  <c r="AI266" i="182"/>
  <c r="AJ266" i="182"/>
  <c r="AK266" i="182"/>
  <c r="AN266" i="182"/>
  <c r="AO266" i="182"/>
  <c r="AP266" i="182"/>
  <c r="BA266" i="182"/>
  <c r="BD266" i="182"/>
  <c r="B267" i="182"/>
  <c r="V267" i="182"/>
  <c r="AI267" i="182"/>
  <c r="AL267" i="182"/>
  <c r="Y267" i="182"/>
  <c r="Z267" i="182"/>
  <c r="AA267" i="182"/>
  <c r="AX267" i="182"/>
  <c r="AB267" i="182"/>
  <c r="AC267" i="182"/>
  <c r="AD267" i="182"/>
  <c r="AE267" i="182"/>
  <c r="AZ267" i="182" s="1"/>
  <c r="AF267" i="182"/>
  <c r="AJ267" i="182"/>
  <c r="AK267" i="182"/>
  <c r="AN267" i="182"/>
  <c r="AQ267" i="182" s="1"/>
  <c r="AR267" i="182" s="1"/>
  <c r="AO267" i="182"/>
  <c r="AP267" i="182"/>
  <c r="AV267" i="182"/>
  <c r="AW267" i="182"/>
  <c r="BA267" i="182"/>
  <c r="BD267" i="182"/>
  <c r="B268" i="182"/>
  <c r="V268" i="182"/>
  <c r="AI268" i="182"/>
  <c r="Y268" i="182"/>
  <c r="Z268" i="182"/>
  <c r="AA268" i="182"/>
  <c r="AD268" i="182"/>
  <c r="AE268" i="182"/>
  <c r="AZ268" i="182" s="1"/>
  <c r="AF268" i="182"/>
  <c r="AJ268" i="182"/>
  <c r="AK268" i="182"/>
  <c r="AN268" i="182"/>
  <c r="AO268" i="182"/>
  <c r="AP268" i="182"/>
  <c r="AW268" i="182"/>
  <c r="AX268" i="182"/>
  <c r="AY268" i="182"/>
  <c r="BD268" i="182"/>
  <c r="B269" i="182"/>
  <c r="V269" i="182"/>
  <c r="Y269" i="182"/>
  <c r="Z269" i="182"/>
  <c r="AW269" i="182"/>
  <c r="AA269" i="182"/>
  <c r="AD269" i="182"/>
  <c r="AG269" i="182"/>
  <c r="AE269" i="182"/>
  <c r="AZ269" i="182"/>
  <c r="AF269" i="182"/>
  <c r="AI269" i="182"/>
  <c r="AJ269" i="182"/>
  <c r="AK269" i="182"/>
  <c r="AN269" i="182"/>
  <c r="AO269" i="182"/>
  <c r="AP269" i="182"/>
  <c r="BA269" i="182"/>
  <c r="BD269" i="182"/>
  <c r="B270" i="182"/>
  <c r="V270" i="182"/>
  <c r="Y270" i="182"/>
  <c r="AV270" i="182"/>
  <c r="Z270" i="182"/>
  <c r="AA270" i="182"/>
  <c r="AB270" i="182"/>
  <c r="AC270" i="182"/>
  <c r="AD270" i="182"/>
  <c r="AY270" i="182"/>
  <c r="AE270" i="182"/>
  <c r="AZ270" i="182"/>
  <c r="AF270" i="182"/>
  <c r="AI270" i="182"/>
  <c r="AJ270" i="182"/>
  <c r="AK270" i="182"/>
  <c r="AL270" i="182"/>
  <c r="AM270" i="182"/>
  <c r="AN270" i="182"/>
  <c r="AO270" i="182"/>
  <c r="AQ270" i="182" s="1"/>
  <c r="AP270" i="182"/>
  <c r="AW270" i="182"/>
  <c r="AX270" i="182"/>
  <c r="BA270" i="182"/>
  <c r="BD270" i="182"/>
  <c r="B271" i="182"/>
  <c r="V271" i="182"/>
  <c r="AI271" i="182"/>
  <c r="Y271" i="182"/>
  <c r="Z271" i="182"/>
  <c r="AW271" i="182"/>
  <c r="AA271" i="182"/>
  <c r="AD271" i="182"/>
  <c r="AY271" i="182" s="1"/>
  <c r="AE271" i="182"/>
  <c r="AZ271" i="182"/>
  <c r="AF271" i="182"/>
  <c r="BA271" i="182"/>
  <c r="AJ271" i="182"/>
  <c r="AK271" i="182"/>
  <c r="AN271" i="182"/>
  <c r="AO271" i="182"/>
  <c r="AP271" i="182"/>
  <c r="AX271" i="182"/>
  <c r="BD271" i="182"/>
  <c r="B272" i="182"/>
  <c r="V272" i="182"/>
  <c r="Y272" i="182"/>
  <c r="AB272" i="182"/>
  <c r="Z272" i="182"/>
  <c r="AW272" i="182"/>
  <c r="AA272" i="182"/>
  <c r="AX272" i="182"/>
  <c r="AD272" i="182"/>
  <c r="AY272" i="182"/>
  <c r="AE272" i="182"/>
  <c r="AF272" i="182"/>
  <c r="BA272" i="182"/>
  <c r="AI272" i="182"/>
  <c r="AJ272" i="182"/>
  <c r="AK272" i="182"/>
  <c r="AN272" i="182"/>
  <c r="AO272" i="182"/>
  <c r="AP272" i="182"/>
  <c r="AV272" i="182"/>
  <c r="BD272" i="182"/>
  <c r="B273" i="182"/>
  <c r="V273" i="182"/>
  <c r="Y273" i="182"/>
  <c r="Z273" i="182"/>
  <c r="AW273" i="182"/>
  <c r="AA273" i="182"/>
  <c r="AD273" i="182"/>
  <c r="AY273" i="182" s="1"/>
  <c r="AE273" i="182"/>
  <c r="AZ273" i="182"/>
  <c r="AF273" i="182"/>
  <c r="BA273" i="182"/>
  <c r="AJ273" i="182"/>
  <c r="AK273" i="182"/>
  <c r="AN273" i="182"/>
  <c r="AO273" i="182"/>
  <c r="AP273" i="182"/>
  <c r="BD273" i="182"/>
  <c r="B274" i="182"/>
  <c r="V274" i="182"/>
  <c r="Y274" i="182"/>
  <c r="Z274" i="182"/>
  <c r="AW274" i="182"/>
  <c r="AA274" i="182"/>
  <c r="AX274" i="182"/>
  <c r="AD274" i="182"/>
  <c r="AE274" i="182"/>
  <c r="AF274" i="182"/>
  <c r="BA274" i="182"/>
  <c r="AI274" i="182"/>
  <c r="AJ274" i="182"/>
  <c r="AK274" i="182"/>
  <c r="AN274" i="182"/>
  <c r="AO274" i="182"/>
  <c r="AP274" i="182"/>
  <c r="AZ274" i="182"/>
  <c r="BD274" i="182"/>
  <c r="B275" i="182"/>
  <c r="V275" i="182"/>
  <c r="Y275" i="182"/>
  <c r="Z275" i="182"/>
  <c r="AA275" i="182"/>
  <c r="AD275" i="182"/>
  <c r="AE275" i="182"/>
  <c r="AZ275" i="182"/>
  <c r="AF275" i="182"/>
  <c r="AI275" i="182"/>
  <c r="AJ275" i="182"/>
  <c r="AK275" i="182"/>
  <c r="AL275" i="182"/>
  <c r="AN275" i="182"/>
  <c r="AO275" i="182"/>
  <c r="AP275" i="182"/>
  <c r="AV275" i="182"/>
  <c r="AW275" i="182"/>
  <c r="BA275" i="182"/>
  <c r="BD275" i="182"/>
  <c r="B276" i="182"/>
  <c r="V276" i="182"/>
  <c r="AI276" i="182"/>
  <c r="Y276" i="182"/>
  <c r="Z276" i="182"/>
  <c r="AA276" i="182"/>
  <c r="AX276" i="182"/>
  <c r="AD276" i="182"/>
  <c r="AE276" i="182"/>
  <c r="AZ276" i="182" s="1"/>
  <c r="AF276" i="182"/>
  <c r="BA276" i="182"/>
  <c r="AJ276" i="182"/>
  <c r="AK276" i="182"/>
  <c r="AN276" i="182"/>
  <c r="AO276" i="182"/>
  <c r="AP276" i="182"/>
  <c r="AW276" i="182"/>
  <c r="BD276" i="182"/>
  <c r="B277" i="182"/>
  <c r="V277" i="182"/>
  <c r="Y277" i="182"/>
  <c r="Z277" i="182"/>
  <c r="AW277" i="182"/>
  <c r="AA277" i="182"/>
  <c r="AX277" i="182"/>
  <c r="AD277" i="182"/>
  <c r="AE277" i="182"/>
  <c r="AF277" i="182"/>
  <c r="AI277" i="182"/>
  <c r="AJ277" i="182"/>
  <c r="AK277" i="182"/>
  <c r="AN277" i="182"/>
  <c r="AO277" i="182"/>
  <c r="AP277" i="182"/>
  <c r="AZ277" i="182"/>
  <c r="BA277" i="182"/>
  <c r="BD277" i="182"/>
  <c r="B278" i="182"/>
  <c r="V278" i="182"/>
  <c r="AI278" i="182"/>
  <c r="Y278" i="182"/>
  <c r="Z278" i="182"/>
  <c r="AW278" i="182"/>
  <c r="AA278" i="182"/>
  <c r="AX278" i="182"/>
  <c r="AB278" i="182"/>
  <c r="AC278" i="182"/>
  <c r="AD278" i="182"/>
  <c r="AE278" i="182"/>
  <c r="AZ278" i="182"/>
  <c r="AF278" i="182"/>
  <c r="AJ278" i="182"/>
  <c r="AK278" i="182"/>
  <c r="AN278" i="182"/>
  <c r="AO278" i="182"/>
  <c r="AP278" i="182"/>
  <c r="AV278" i="182"/>
  <c r="BA278" i="182"/>
  <c r="BD278" i="182"/>
  <c r="B279" i="182"/>
  <c r="V279" i="182"/>
  <c r="Y279" i="182"/>
  <c r="Z279" i="182"/>
  <c r="AW279" i="182"/>
  <c r="AA279" i="182"/>
  <c r="AD279" i="182"/>
  <c r="AY279" i="182"/>
  <c r="AE279" i="182"/>
  <c r="AF279" i="182"/>
  <c r="AJ279" i="182"/>
  <c r="AK279" i="182"/>
  <c r="AN279" i="182"/>
  <c r="AO279" i="182"/>
  <c r="AP279" i="182"/>
  <c r="AX279" i="182"/>
  <c r="AZ279" i="182"/>
  <c r="BD279" i="182"/>
  <c r="B280" i="182"/>
  <c r="V280" i="182"/>
  <c r="Y280" i="182"/>
  <c r="Z280" i="182"/>
  <c r="AW280" i="182"/>
  <c r="AA280" i="182"/>
  <c r="AX280" i="182"/>
  <c r="AB280" i="182"/>
  <c r="AD280" i="182"/>
  <c r="AE280" i="182"/>
  <c r="AZ280" i="182"/>
  <c r="AF280" i="182"/>
  <c r="AI280" i="182"/>
  <c r="AJ280" i="182"/>
  <c r="AK280" i="182"/>
  <c r="AN280" i="182"/>
  <c r="AQ280" i="182" s="1"/>
  <c r="AO280" i="182"/>
  <c r="AP280" i="182"/>
  <c r="AV280" i="182"/>
  <c r="BA280" i="182"/>
  <c r="BD280" i="182"/>
  <c r="B281" i="182"/>
  <c r="V281" i="182"/>
  <c r="AI281" i="182"/>
  <c r="Y281" i="182"/>
  <c r="Z281" i="182"/>
  <c r="AA281" i="182"/>
  <c r="AD281" i="182"/>
  <c r="AE281" i="182"/>
  <c r="AZ281" i="182" s="1"/>
  <c r="AF281" i="182"/>
  <c r="BA281" i="182"/>
  <c r="AJ281" i="182"/>
  <c r="AK281" i="182"/>
  <c r="AN281" i="182"/>
  <c r="AO281" i="182"/>
  <c r="AP281" i="182"/>
  <c r="AW281" i="182"/>
  <c r="AX281" i="182"/>
  <c r="BD281" i="182"/>
  <c r="V282" i="182"/>
  <c r="Y282" i="182"/>
  <c r="Z282" i="182"/>
  <c r="AW282" i="182"/>
  <c r="AA282" i="182"/>
  <c r="AX282" i="182"/>
  <c r="AD282" i="182"/>
  <c r="AY282" i="182" s="1"/>
  <c r="AE282" i="182"/>
  <c r="AZ282" i="182"/>
  <c r="AF282" i="182"/>
  <c r="AI282" i="182"/>
  <c r="AJ282" i="182"/>
  <c r="AK282" i="182"/>
  <c r="AN282" i="182"/>
  <c r="AO282" i="182"/>
  <c r="AP282" i="182"/>
  <c r="AV282" i="182"/>
  <c r="BD282" i="182"/>
  <c r="B283" i="182"/>
  <c r="V283" i="182"/>
  <c r="AI283" i="182"/>
  <c r="Y283" i="182"/>
  <c r="Z283" i="182"/>
  <c r="AW283" i="182"/>
  <c r="AA283" i="182"/>
  <c r="AX283" i="182"/>
  <c r="AD283" i="182"/>
  <c r="AE283" i="182"/>
  <c r="AZ283" i="182" s="1"/>
  <c r="AF283" i="182"/>
  <c r="BA283" i="182"/>
  <c r="AJ283" i="182"/>
  <c r="AK283" i="182"/>
  <c r="AN283" i="182"/>
  <c r="AO283" i="182"/>
  <c r="AQ283" i="182" s="1"/>
  <c r="AP283" i="182"/>
  <c r="BD283" i="182"/>
  <c r="B284" i="182"/>
  <c r="V284" i="182"/>
  <c r="Y284" i="182"/>
  <c r="Z284" i="182"/>
  <c r="AW284" i="182"/>
  <c r="AA284" i="182"/>
  <c r="AX284" i="182"/>
  <c r="AD284" i="182"/>
  <c r="AE284" i="182"/>
  <c r="AZ284" i="182"/>
  <c r="AF284" i="182"/>
  <c r="BA284" i="182"/>
  <c r="AI284" i="182"/>
  <c r="AJ284" i="182"/>
  <c r="AK284" i="182"/>
  <c r="AN284" i="182"/>
  <c r="AO284" i="182"/>
  <c r="AP284" i="182"/>
  <c r="BD284" i="182"/>
  <c r="V285" i="182"/>
  <c r="Y285" i="182"/>
  <c r="AV285" i="182"/>
  <c r="Z285" i="182"/>
  <c r="AA285" i="182"/>
  <c r="AX285" i="182"/>
  <c r="AB285" i="182"/>
  <c r="AC285" i="182"/>
  <c r="AD285" i="182"/>
  <c r="AE285" i="182"/>
  <c r="AZ285" i="182"/>
  <c r="AF285" i="182"/>
  <c r="AI285" i="182"/>
  <c r="AJ285" i="182"/>
  <c r="AK285" i="182"/>
  <c r="AN285" i="182"/>
  <c r="AO285" i="182"/>
  <c r="AP285" i="182"/>
  <c r="AW285" i="182"/>
  <c r="BA285" i="182"/>
  <c r="BD285" i="182"/>
  <c r="B286" i="182"/>
  <c r="V286" i="182"/>
  <c r="Y286" i="182"/>
  <c r="Z286" i="182"/>
  <c r="AW286" i="182"/>
  <c r="AA286" i="182"/>
  <c r="AD286" i="182"/>
  <c r="AY286" i="182"/>
  <c r="AE286" i="182"/>
  <c r="AF286" i="182"/>
  <c r="AJ286" i="182"/>
  <c r="AK286" i="182"/>
  <c r="AN286" i="182"/>
  <c r="AO286" i="182"/>
  <c r="AP286" i="182"/>
  <c r="AX286" i="182"/>
  <c r="AZ286" i="182"/>
  <c r="BA286" i="182"/>
  <c r="BD286" i="182"/>
  <c r="B287" i="182"/>
  <c r="V287" i="182"/>
  <c r="Y287" i="182"/>
  <c r="Z287" i="182"/>
  <c r="AW287" i="182"/>
  <c r="AA287" i="182"/>
  <c r="AX287" i="182"/>
  <c r="AB287" i="182"/>
  <c r="AC287" i="182"/>
  <c r="AD287" i="182"/>
  <c r="AE287" i="182"/>
  <c r="AZ287" i="182" s="1"/>
  <c r="AF287" i="182"/>
  <c r="AI287" i="182"/>
  <c r="AJ287" i="182"/>
  <c r="AK287" i="182"/>
  <c r="AN287" i="182"/>
  <c r="AO287" i="182"/>
  <c r="AQ287" i="182" s="1"/>
  <c r="AP287" i="182"/>
  <c r="AV287" i="182"/>
  <c r="BA287" i="182"/>
  <c r="BD287" i="182"/>
  <c r="B288" i="182"/>
  <c r="V288" i="182"/>
  <c r="AI288" i="182"/>
  <c r="Y288" i="182"/>
  <c r="Z288" i="182"/>
  <c r="AA288" i="182"/>
  <c r="AB288" i="182"/>
  <c r="AC288" i="182"/>
  <c r="AD288" i="182"/>
  <c r="AY288" i="182" s="1"/>
  <c r="AE288" i="182"/>
  <c r="AZ288" i="182"/>
  <c r="AF288" i="182"/>
  <c r="BA288" i="182"/>
  <c r="AJ288" i="182"/>
  <c r="AK288" i="182"/>
  <c r="AN288" i="182"/>
  <c r="AO288" i="182"/>
  <c r="AP288" i="182"/>
  <c r="AV288" i="182"/>
  <c r="AW288" i="182"/>
  <c r="AX288" i="182"/>
  <c r="BD288" i="182"/>
  <c r="B289" i="182"/>
  <c r="V289" i="182"/>
  <c r="AI289" i="182"/>
  <c r="Y289" i="182"/>
  <c r="Z289" i="182"/>
  <c r="AW289" i="182"/>
  <c r="AA289" i="182"/>
  <c r="AX289" i="182"/>
  <c r="AD289" i="182"/>
  <c r="AY289" i="182"/>
  <c r="AE289" i="182"/>
  <c r="AZ289" i="182"/>
  <c r="AF289" i="182"/>
  <c r="AJ289" i="182"/>
  <c r="AK289" i="182"/>
  <c r="AN289" i="182"/>
  <c r="AO289" i="182"/>
  <c r="AQ289" i="182" s="1"/>
  <c r="AP289" i="182"/>
  <c r="BA289" i="182"/>
  <c r="BD289" i="182"/>
  <c r="B290" i="182"/>
  <c r="V290" i="182"/>
  <c r="AI290" i="182"/>
  <c r="Y290" i="182"/>
  <c r="AV290" i="182"/>
  <c r="Z290" i="182"/>
  <c r="AA290" i="182"/>
  <c r="AX290" i="182"/>
  <c r="AD290" i="182"/>
  <c r="AE290" i="182"/>
  <c r="AZ290" i="182" s="1"/>
  <c r="AF290" i="182"/>
  <c r="AJ290" i="182"/>
  <c r="AK290" i="182"/>
  <c r="AN290" i="182"/>
  <c r="AO290" i="182"/>
  <c r="AP290" i="182"/>
  <c r="BA290" i="182"/>
  <c r="BD290" i="182"/>
  <c r="B291" i="182"/>
  <c r="V291" i="182"/>
  <c r="AI291" i="182"/>
  <c r="Y291" i="182"/>
  <c r="AV291" i="182"/>
  <c r="Z291" i="182"/>
  <c r="AA291" i="182"/>
  <c r="AD291" i="182"/>
  <c r="AY291" i="182"/>
  <c r="AE291" i="182"/>
  <c r="AZ291" i="182" s="1"/>
  <c r="AF291" i="182"/>
  <c r="AJ291" i="182"/>
  <c r="AK291" i="182"/>
  <c r="AN291" i="182"/>
  <c r="AO291" i="182"/>
  <c r="AP291" i="182"/>
  <c r="AW291" i="182"/>
  <c r="AX291" i="182"/>
  <c r="BD291" i="182"/>
  <c r="B292" i="182"/>
  <c r="V292" i="182"/>
  <c r="AI292" i="182"/>
  <c r="Y292" i="182"/>
  <c r="AB292" i="182"/>
  <c r="Z292" i="182"/>
  <c r="AW292" i="182"/>
  <c r="AA292" i="182"/>
  <c r="AX292" i="182"/>
  <c r="AD292" i="182"/>
  <c r="AE292" i="182"/>
  <c r="AZ292" i="182" s="1"/>
  <c r="AF292" i="182"/>
  <c r="AJ292" i="182"/>
  <c r="AK292" i="182"/>
  <c r="AN292" i="182"/>
  <c r="AO292" i="182"/>
  <c r="AP292" i="182"/>
  <c r="BA292" i="182"/>
  <c r="BD292" i="182"/>
  <c r="B293" i="182"/>
  <c r="V293" i="182"/>
  <c r="Y293" i="182"/>
  <c r="Z293" i="182"/>
  <c r="AA293" i="182"/>
  <c r="AD293" i="182"/>
  <c r="AE293" i="182"/>
  <c r="AZ293" i="182" s="1"/>
  <c r="AF293" i="182"/>
  <c r="AI293" i="182"/>
  <c r="AJ293" i="182"/>
  <c r="AK293" i="182"/>
  <c r="AN293" i="182"/>
  <c r="AO293" i="182"/>
  <c r="AP293" i="182"/>
  <c r="AV293" i="182"/>
  <c r="AW293" i="182"/>
  <c r="BA293" i="182"/>
  <c r="BD293" i="182"/>
  <c r="B294" i="182"/>
  <c r="V294" i="182"/>
  <c r="AI294" i="182"/>
  <c r="Y294" i="182"/>
  <c r="Z294" i="182"/>
  <c r="AA294" i="182"/>
  <c r="AX294" i="182"/>
  <c r="AD294" i="182"/>
  <c r="AE294" i="182"/>
  <c r="AZ294" i="182"/>
  <c r="AF294" i="182"/>
  <c r="BA294" i="182"/>
  <c r="AJ294" i="182"/>
  <c r="AK294" i="182"/>
  <c r="AN294" i="182"/>
  <c r="AO294" i="182"/>
  <c r="AP294" i="182"/>
  <c r="AV294" i="182"/>
  <c r="AW294" i="182"/>
  <c r="BD294" i="182"/>
  <c r="B295" i="182"/>
  <c r="V295" i="182"/>
  <c r="AI295" i="182"/>
  <c r="Y295" i="182"/>
  <c r="Z295" i="182"/>
  <c r="AW295" i="182"/>
  <c r="AA295" i="182"/>
  <c r="AX295" i="182"/>
  <c r="AD295" i="182"/>
  <c r="AY295" i="182"/>
  <c r="AE295" i="182"/>
  <c r="AF295" i="182"/>
  <c r="BA295" i="182"/>
  <c r="AJ295" i="182"/>
  <c r="AK295" i="182"/>
  <c r="AN295" i="182"/>
  <c r="AO295" i="182"/>
  <c r="AP295" i="182"/>
  <c r="AZ295" i="182"/>
  <c r="BD295" i="182"/>
  <c r="B296" i="182"/>
  <c r="V296" i="182"/>
  <c r="Y296" i="182"/>
  <c r="Z296" i="182"/>
  <c r="AA296" i="182"/>
  <c r="AD296" i="182"/>
  <c r="AY296" i="182"/>
  <c r="AE296" i="182"/>
  <c r="AZ296" i="182"/>
  <c r="AF296" i="182"/>
  <c r="BA296" i="182"/>
  <c r="AI296" i="182"/>
  <c r="AL296" i="182"/>
  <c r="AJ296" i="182"/>
  <c r="AK296" i="182"/>
  <c r="AN296" i="182"/>
  <c r="AO296" i="182"/>
  <c r="AP296" i="182"/>
  <c r="AV296" i="182"/>
  <c r="AW296" i="182"/>
  <c r="BD296" i="182"/>
  <c r="B297" i="182"/>
  <c r="V297" i="182"/>
  <c r="Y297" i="182"/>
  <c r="Z297" i="182"/>
  <c r="AW297" i="182"/>
  <c r="AA297" i="182"/>
  <c r="AX297" i="182"/>
  <c r="AD297" i="182"/>
  <c r="AY297" i="182"/>
  <c r="AE297" i="182"/>
  <c r="AF297" i="182"/>
  <c r="BA297" i="182"/>
  <c r="AJ297" i="182"/>
  <c r="AK297" i="182"/>
  <c r="AN297" i="182"/>
  <c r="AO297" i="182"/>
  <c r="AP297" i="182"/>
  <c r="AV297" i="182"/>
  <c r="BD297" i="182"/>
  <c r="B298" i="182"/>
  <c r="V298" i="182"/>
  <c r="AI298" i="182"/>
  <c r="Y298" i="182"/>
  <c r="Z298" i="182"/>
  <c r="AW298" i="182"/>
  <c r="AA298" i="182"/>
  <c r="AX298" i="182"/>
  <c r="AB298" i="182"/>
  <c r="AD298" i="182"/>
  <c r="AE298" i="182"/>
  <c r="AZ298" i="182"/>
  <c r="AF298" i="182"/>
  <c r="BA298" i="182"/>
  <c r="AJ298" i="182"/>
  <c r="AK298" i="182"/>
  <c r="AN298" i="182"/>
  <c r="AO298" i="182"/>
  <c r="AP298" i="182"/>
  <c r="BD298" i="182"/>
  <c r="B299" i="182"/>
  <c r="V299" i="182"/>
  <c r="AI299" i="182"/>
  <c r="AL299" i="182"/>
  <c r="AM299" i="182"/>
  <c r="Y299" i="182"/>
  <c r="Z299" i="182"/>
  <c r="AW299" i="182"/>
  <c r="AA299" i="182"/>
  <c r="AX299" i="182"/>
  <c r="AD299" i="182"/>
  <c r="AY299" i="182" s="1"/>
  <c r="AE299" i="182"/>
  <c r="AF299" i="182"/>
  <c r="AJ299" i="182"/>
  <c r="AK299" i="182"/>
  <c r="AN299" i="182"/>
  <c r="AO299" i="182"/>
  <c r="AP299" i="182"/>
  <c r="BA299" i="182"/>
  <c r="BD299" i="182"/>
  <c r="B300" i="182"/>
  <c r="V300" i="182"/>
  <c r="Y300" i="182"/>
  <c r="Z300" i="182"/>
  <c r="AA300" i="182"/>
  <c r="AD300" i="182"/>
  <c r="AY300" i="182" s="1"/>
  <c r="AE300" i="182"/>
  <c r="AZ300" i="182"/>
  <c r="AF300" i="182"/>
  <c r="AI300" i="182"/>
  <c r="AJ300" i="182"/>
  <c r="AK300" i="182"/>
  <c r="AN300" i="182"/>
  <c r="AO300" i="182"/>
  <c r="AP300" i="182"/>
  <c r="AX300" i="182"/>
  <c r="BA300" i="182"/>
  <c r="BD300" i="182"/>
  <c r="B301" i="182"/>
  <c r="V301" i="182"/>
  <c r="AI301" i="182"/>
  <c r="Y301" i="182"/>
  <c r="Z301" i="182"/>
  <c r="AW301" i="182"/>
  <c r="AA301" i="182"/>
  <c r="AX301" i="182"/>
  <c r="AD301" i="182"/>
  <c r="AE301" i="182"/>
  <c r="AF301" i="182"/>
  <c r="BA301" i="182"/>
  <c r="AJ301" i="182"/>
  <c r="AK301" i="182"/>
  <c r="AN301" i="182"/>
  <c r="AO301" i="182"/>
  <c r="AP301" i="182"/>
  <c r="AZ301" i="182"/>
  <c r="BD301" i="182"/>
  <c r="B302" i="182"/>
  <c r="V302" i="182"/>
  <c r="Y302" i="182"/>
  <c r="Z302" i="182"/>
  <c r="AA302" i="182"/>
  <c r="AD302" i="182"/>
  <c r="AY302" i="182"/>
  <c r="AE302" i="182"/>
  <c r="AF302" i="182"/>
  <c r="AJ302" i="182"/>
  <c r="AK302" i="182"/>
  <c r="AN302" i="182"/>
  <c r="AQ302" i="182"/>
  <c r="AO302" i="182"/>
  <c r="AP302" i="182"/>
  <c r="AX302" i="182"/>
  <c r="BA302" i="182"/>
  <c r="BD302" i="182"/>
  <c r="B303" i="182"/>
  <c r="V303" i="182"/>
  <c r="Y303" i="182"/>
  <c r="Z303" i="182"/>
  <c r="AA303" i="182"/>
  <c r="AX303" i="182"/>
  <c r="AD303" i="182"/>
  <c r="AY303" i="182"/>
  <c r="AE303" i="182"/>
  <c r="AZ303" i="182" s="1"/>
  <c r="AF303" i="182"/>
  <c r="BA303" i="182"/>
  <c r="AI303" i="182"/>
  <c r="AL303" i="182"/>
  <c r="AJ303" i="182"/>
  <c r="AK303" i="182"/>
  <c r="AM303" i="182"/>
  <c r="AN303" i="182"/>
  <c r="AO303" i="182"/>
  <c r="AP303" i="182"/>
  <c r="AV303" i="182"/>
  <c r="BD303" i="182"/>
  <c r="B304" i="182"/>
  <c r="V304" i="182"/>
  <c r="Y304" i="182"/>
  <c r="Z304" i="182"/>
  <c r="AW304" i="182"/>
  <c r="AA304" i="182"/>
  <c r="AX304" i="182"/>
  <c r="AD304" i="182"/>
  <c r="AY304" i="182" s="1"/>
  <c r="AE304" i="182"/>
  <c r="AF304" i="182"/>
  <c r="BA304" i="182"/>
  <c r="AJ304" i="182"/>
  <c r="AK304" i="182"/>
  <c r="AN304" i="182"/>
  <c r="AO304" i="182"/>
  <c r="AP304" i="182"/>
  <c r="AZ304" i="182"/>
  <c r="BD304" i="182"/>
  <c r="B305" i="182"/>
  <c r="V305" i="182"/>
  <c r="Y305" i="182"/>
  <c r="Z305" i="182"/>
  <c r="AA305" i="182"/>
  <c r="AX305" i="182"/>
  <c r="AD305" i="182"/>
  <c r="AY305" i="182"/>
  <c r="AE305" i="182"/>
  <c r="AZ305" i="182"/>
  <c r="AF305" i="182"/>
  <c r="BA305" i="182"/>
  <c r="AI305" i="182"/>
  <c r="AJ305" i="182"/>
  <c r="AK305" i="182"/>
  <c r="AN305" i="182"/>
  <c r="AO305" i="182"/>
  <c r="AP305" i="182"/>
  <c r="AW305" i="182"/>
  <c r="BD305" i="182"/>
  <c r="B306" i="182"/>
  <c r="V306" i="182"/>
  <c r="Y306" i="182"/>
  <c r="Z306" i="182"/>
  <c r="AA306" i="182"/>
  <c r="AX306" i="182"/>
  <c r="AB306" i="182"/>
  <c r="AD306" i="182"/>
  <c r="AE306" i="182"/>
  <c r="AZ306" i="182" s="1"/>
  <c r="AF306" i="182"/>
  <c r="BA306" i="182"/>
  <c r="AJ306" i="182"/>
  <c r="AK306" i="182"/>
  <c r="AN306" i="182"/>
  <c r="AO306" i="182"/>
  <c r="AP306" i="182"/>
  <c r="AW306" i="182"/>
  <c r="BD306" i="182"/>
  <c r="B307" i="182"/>
  <c r="V307" i="182"/>
  <c r="Y307" i="182"/>
  <c r="Z307" i="182"/>
  <c r="AA307" i="182"/>
  <c r="AX307" i="182"/>
  <c r="AD307" i="182"/>
  <c r="AY307" i="182"/>
  <c r="AE307" i="182"/>
  <c r="AF307" i="182"/>
  <c r="BA307" i="182"/>
  <c r="AI307" i="182"/>
  <c r="AL307" i="182"/>
  <c r="AJ307" i="182"/>
  <c r="AK307" i="182"/>
  <c r="AM307" i="182"/>
  <c r="AN307" i="182"/>
  <c r="AO307" i="182"/>
  <c r="AP307" i="182"/>
  <c r="AW307" i="182"/>
  <c r="BD307" i="182"/>
  <c r="B308" i="182"/>
  <c r="V308" i="182"/>
  <c r="Y308" i="182"/>
  <c r="Z308" i="182"/>
  <c r="AW308" i="182"/>
  <c r="AA308" i="182"/>
  <c r="AX308" i="182"/>
  <c r="AD308" i="182"/>
  <c r="AE308" i="182"/>
  <c r="AZ308" i="182" s="1"/>
  <c r="AF308" i="182"/>
  <c r="AI308" i="182"/>
  <c r="AJ308" i="182"/>
  <c r="AK308" i="182"/>
  <c r="AL308" i="182"/>
  <c r="AN308" i="182"/>
  <c r="AO308" i="182"/>
  <c r="AP308" i="182"/>
  <c r="BA308" i="182"/>
  <c r="BD308" i="182"/>
  <c r="B309" i="182"/>
  <c r="V309" i="182"/>
  <c r="AI309" i="182"/>
  <c r="Y309" i="182"/>
  <c r="Z309" i="182"/>
  <c r="AW309" i="182"/>
  <c r="AA309" i="182"/>
  <c r="AD309" i="182"/>
  <c r="AY309" i="182" s="1"/>
  <c r="AE309" i="182"/>
  <c r="AF309" i="182"/>
  <c r="BA309" i="182"/>
  <c r="AJ309" i="182"/>
  <c r="AK309" i="182"/>
  <c r="AN309" i="182"/>
  <c r="AO309" i="182"/>
  <c r="AP309" i="182"/>
  <c r="AV309" i="182"/>
  <c r="AX309" i="182"/>
  <c r="BD309" i="182"/>
  <c r="B310" i="182"/>
  <c r="V310" i="182"/>
  <c r="Y310" i="182"/>
  <c r="Z310" i="182"/>
  <c r="AA310" i="182"/>
  <c r="AD310" i="182"/>
  <c r="AY310" i="182" s="1"/>
  <c r="AE310" i="182"/>
  <c r="AF310" i="182"/>
  <c r="BA310" i="182"/>
  <c r="AJ310" i="182"/>
  <c r="AK310" i="182"/>
  <c r="AN310" i="182"/>
  <c r="AO310" i="182"/>
  <c r="AP310" i="182"/>
  <c r="AV310" i="182"/>
  <c r="AX310" i="182"/>
  <c r="BD310" i="182"/>
  <c r="B311" i="182"/>
  <c r="V311" i="182"/>
  <c r="AI311" i="182"/>
  <c r="Y311" i="182"/>
  <c r="AV311" i="182"/>
  <c r="Z311" i="182"/>
  <c r="AA311" i="182"/>
  <c r="AX311" i="182"/>
  <c r="AD311" i="182"/>
  <c r="AY311" i="182"/>
  <c r="AE311" i="182"/>
  <c r="AZ311" i="182"/>
  <c r="AF311" i="182"/>
  <c r="AJ311" i="182"/>
  <c r="AK311" i="182"/>
  <c r="AN311" i="182"/>
  <c r="AO311" i="182"/>
  <c r="AP311" i="182"/>
  <c r="BA311" i="182"/>
  <c r="BD311" i="182"/>
  <c r="B312" i="182"/>
  <c r="V312" i="182"/>
  <c r="Y312" i="182"/>
  <c r="AV312" i="182"/>
  <c r="Z312" i="182"/>
  <c r="AA312" i="182"/>
  <c r="AX312" i="182"/>
  <c r="AD312" i="182"/>
  <c r="AY312" i="182" s="1"/>
  <c r="AE312" i="182"/>
  <c r="AZ312" i="182"/>
  <c r="AF312" i="182"/>
  <c r="BA312" i="182"/>
  <c r="AJ312" i="182"/>
  <c r="AK312" i="182"/>
  <c r="AN312" i="182"/>
  <c r="AO312" i="182"/>
  <c r="AP312" i="182"/>
  <c r="AW312" i="182"/>
  <c r="BD312" i="182"/>
  <c r="B313" i="182"/>
  <c r="V313" i="182"/>
  <c r="Y313" i="182"/>
  <c r="Z313" i="182"/>
  <c r="AA313" i="182"/>
  <c r="AX313" i="182"/>
  <c r="AD313" i="182"/>
  <c r="AY313" i="182" s="1"/>
  <c r="AE313" i="182"/>
  <c r="AZ313" i="182"/>
  <c r="AF313" i="182"/>
  <c r="BA313" i="182"/>
  <c r="AI313" i="182"/>
  <c r="AJ313" i="182"/>
  <c r="AK313" i="182"/>
  <c r="AN313" i="182"/>
  <c r="AO313" i="182"/>
  <c r="AP313" i="182"/>
  <c r="AW313" i="182"/>
  <c r="BD313" i="182"/>
  <c r="B314" i="182"/>
  <c r="V314" i="182"/>
  <c r="AI314" i="182"/>
  <c r="Y314" i="182"/>
  <c r="Z314" i="182"/>
  <c r="AW314" i="182"/>
  <c r="AA314" i="182"/>
  <c r="AX314" i="182"/>
  <c r="AD314" i="182"/>
  <c r="AE314" i="182"/>
  <c r="AZ314" i="182"/>
  <c r="AF314" i="182"/>
  <c r="BA314" i="182"/>
  <c r="AJ314" i="182"/>
  <c r="AK314" i="182"/>
  <c r="AL314" i="182"/>
  <c r="AN314" i="182"/>
  <c r="AO314" i="182"/>
  <c r="AP314" i="182"/>
  <c r="BD314" i="182"/>
  <c r="B315" i="182"/>
  <c r="V315" i="182"/>
  <c r="Y315" i="182"/>
  <c r="Z315" i="182"/>
  <c r="AW315" i="182"/>
  <c r="AA315" i="182"/>
  <c r="AX315" i="182"/>
  <c r="AD315" i="182"/>
  <c r="AE315" i="182"/>
  <c r="AZ315" i="182"/>
  <c r="AF315" i="182"/>
  <c r="AI315" i="182"/>
  <c r="AJ315" i="182"/>
  <c r="AK315" i="182"/>
  <c r="AN315" i="182"/>
  <c r="AO315" i="182"/>
  <c r="AP315" i="182"/>
  <c r="BA315" i="182"/>
  <c r="BD315" i="182"/>
  <c r="B316" i="182"/>
  <c r="V316" i="182"/>
  <c r="Y316" i="182"/>
  <c r="Z316" i="182"/>
  <c r="AA316" i="182"/>
  <c r="AX316" i="182"/>
  <c r="AD316" i="182"/>
  <c r="AY316" i="182" s="1"/>
  <c r="AE316" i="182"/>
  <c r="AZ316" i="182" s="1"/>
  <c r="AF316" i="182"/>
  <c r="BA316" i="182"/>
  <c r="AI316" i="182"/>
  <c r="AJ316" i="182"/>
  <c r="AK316" i="182"/>
  <c r="AL316" i="182"/>
  <c r="AN316" i="182"/>
  <c r="AO316" i="182"/>
  <c r="AP316" i="182"/>
  <c r="AW316" i="182"/>
  <c r="BD316" i="182"/>
  <c r="B317" i="182"/>
  <c r="V317" i="182"/>
  <c r="AI317" i="182"/>
  <c r="Y317" i="182"/>
  <c r="Z317" i="182"/>
  <c r="AW317" i="182"/>
  <c r="AA317" i="182"/>
  <c r="AX317" i="182"/>
  <c r="AD317" i="182"/>
  <c r="AY317" i="182"/>
  <c r="AE317" i="182"/>
  <c r="AF317" i="182"/>
  <c r="BA317" i="182"/>
  <c r="AJ317" i="182"/>
  <c r="AK317" i="182"/>
  <c r="AN317" i="182"/>
  <c r="AO317" i="182"/>
  <c r="AP317" i="182"/>
  <c r="BD317" i="182"/>
  <c r="B318" i="182"/>
  <c r="V318" i="182"/>
  <c r="Y318" i="182"/>
  <c r="AV318" i="182"/>
  <c r="Z318" i="182"/>
  <c r="AA318" i="182"/>
  <c r="AD318" i="182"/>
  <c r="AY318" i="182" s="1"/>
  <c r="AE318" i="182"/>
  <c r="AF318" i="182"/>
  <c r="BA318" i="182"/>
  <c r="AJ318" i="182"/>
  <c r="AK318" i="182"/>
  <c r="AN318" i="182"/>
  <c r="AO318" i="182"/>
  <c r="AP318" i="182"/>
  <c r="AX318" i="182"/>
  <c r="BD318" i="182"/>
  <c r="B319" i="182"/>
  <c r="V319" i="182"/>
  <c r="AI319" i="182"/>
  <c r="Y319" i="182"/>
  <c r="Z319" i="182"/>
  <c r="AA319" i="182"/>
  <c r="AD319" i="182"/>
  <c r="AY319" i="182" s="1"/>
  <c r="AE319" i="182"/>
  <c r="AZ319" i="182"/>
  <c r="AF319" i="182"/>
  <c r="AJ319" i="182"/>
  <c r="AK319" i="182"/>
  <c r="AN319" i="182"/>
  <c r="AO319" i="182"/>
  <c r="AP319" i="182"/>
  <c r="AV319" i="182"/>
  <c r="AX319" i="182"/>
  <c r="BA319" i="182"/>
  <c r="BD319" i="182"/>
  <c r="B320" i="182"/>
  <c r="V320" i="182"/>
  <c r="Y320" i="182"/>
  <c r="Z320" i="182"/>
  <c r="AW320" i="182"/>
  <c r="AA320" i="182"/>
  <c r="AX320" i="182"/>
  <c r="AD320" i="182"/>
  <c r="AE320" i="182"/>
  <c r="AZ320" i="182" s="1"/>
  <c r="AF320" i="182"/>
  <c r="BA320" i="182"/>
  <c r="AI320" i="182"/>
  <c r="AJ320" i="182"/>
  <c r="AK320" i="182"/>
  <c r="AL320" i="182"/>
  <c r="AN320" i="182"/>
  <c r="AO320" i="182"/>
  <c r="AV320" i="182"/>
  <c r="BD320" i="182"/>
  <c r="B321" i="182"/>
  <c r="V321" i="182"/>
  <c r="Y321" i="182"/>
  <c r="AV321" i="182"/>
  <c r="Z321" i="182"/>
  <c r="AW321" i="182"/>
  <c r="AA321" i="182"/>
  <c r="AX321" i="182"/>
  <c r="AD321" i="182"/>
  <c r="AE321" i="182"/>
  <c r="AZ321" i="182" s="1"/>
  <c r="AF321" i="182"/>
  <c r="BA321" i="182"/>
  <c r="AI321" i="182"/>
  <c r="AJ321" i="182"/>
  <c r="AK321" i="182"/>
  <c r="AN321" i="182"/>
  <c r="AO321" i="182"/>
  <c r="AP321" i="182"/>
  <c r="BD321" i="182"/>
  <c r="B322" i="182"/>
  <c r="V322" i="182"/>
  <c r="Y322" i="182"/>
  <c r="Z322" i="182"/>
  <c r="AA322" i="182"/>
  <c r="AD322" i="182"/>
  <c r="AY322" i="182" s="1"/>
  <c r="AE322" i="182"/>
  <c r="AZ322" i="182"/>
  <c r="AF322" i="182"/>
  <c r="BA322" i="182"/>
  <c r="AJ322" i="182"/>
  <c r="AK322" i="182"/>
  <c r="AN322" i="182"/>
  <c r="AO322" i="182"/>
  <c r="AP322" i="182"/>
  <c r="AW322" i="182"/>
  <c r="BD322" i="182"/>
  <c r="B323" i="182"/>
  <c r="V323" i="182"/>
  <c r="AL323" i="182"/>
  <c r="AM323" i="182"/>
  <c r="Y323" i="182"/>
  <c r="AB323" i="182"/>
  <c r="Z323" i="182"/>
  <c r="AA323" i="182"/>
  <c r="AD323" i="182"/>
  <c r="AY323" i="182" s="1"/>
  <c r="AE323" i="182"/>
  <c r="AZ323" i="182"/>
  <c r="AF323" i="182"/>
  <c r="AI323" i="182"/>
  <c r="AJ323" i="182"/>
  <c r="AK323" i="182"/>
  <c r="AN323" i="182"/>
  <c r="AO323" i="182"/>
  <c r="AQ323" i="182"/>
  <c r="AP323" i="182"/>
  <c r="AW323" i="182"/>
  <c r="AX323" i="182"/>
  <c r="BA323" i="182"/>
  <c r="BD323" i="182"/>
  <c r="B324" i="182"/>
  <c r="V324" i="182"/>
  <c r="Y324" i="182"/>
  <c r="Z324" i="182"/>
  <c r="AB324" i="182"/>
  <c r="AA324" i="182"/>
  <c r="AX324" i="182"/>
  <c r="AD324" i="182"/>
  <c r="AY324" i="182"/>
  <c r="AE324" i="182"/>
  <c r="AF324" i="182"/>
  <c r="BA324" i="182"/>
  <c r="AI324" i="182"/>
  <c r="AJ324" i="182"/>
  <c r="AK324" i="182"/>
  <c r="AN324" i="182"/>
  <c r="AO324" i="182"/>
  <c r="AP324" i="182"/>
  <c r="AV324" i="182"/>
  <c r="BD324" i="182"/>
  <c r="B325" i="182"/>
  <c r="V325" i="182"/>
  <c r="Y325" i="182"/>
  <c r="AV325" i="182"/>
  <c r="Z325" i="182"/>
  <c r="AW325" i="182"/>
  <c r="AA325" i="182"/>
  <c r="AX325" i="182"/>
  <c r="AD325" i="182"/>
  <c r="AY325" i="182"/>
  <c r="AE325" i="182"/>
  <c r="AF325" i="182"/>
  <c r="BA325" i="182"/>
  <c r="AJ325" i="182"/>
  <c r="AK325" i="182"/>
  <c r="AN325" i="182"/>
  <c r="AO325" i="182"/>
  <c r="AP325" i="182"/>
  <c r="BD325" i="182"/>
  <c r="B326" i="182"/>
  <c r="V326" i="182"/>
  <c r="AI326" i="182"/>
  <c r="Y326" i="182"/>
  <c r="Z326" i="182"/>
  <c r="AW326" i="182"/>
  <c r="AA326" i="182"/>
  <c r="AX326" i="182"/>
  <c r="AD326" i="182"/>
  <c r="AE326" i="182"/>
  <c r="AF326" i="182"/>
  <c r="AJ326" i="182"/>
  <c r="AK326" i="182"/>
  <c r="AN326" i="182"/>
  <c r="AO326" i="182"/>
  <c r="AP326" i="182"/>
  <c r="AY326" i="182"/>
  <c r="AZ326" i="182"/>
  <c r="BA326" i="182"/>
  <c r="BD326" i="182"/>
  <c r="B327" i="182"/>
  <c r="V327" i="182"/>
  <c r="AI327" i="182"/>
  <c r="Y327" i="182"/>
  <c r="Z327" i="182"/>
  <c r="AA327" i="182"/>
  <c r="AD327" i="182"/>
  <c r="AY327" i="182"/>
  <c r="AE327" i="182"/>
  <c r="AZ327" i="182" s="1"/>
  <c r="AF327" i="182"/>
  <c r="BA327" i="182"/>
  <c r="AJ327" i="182"/>
  <c r="AK327" i="182"/>
  <c r="AN327" i="182"/>
  <c r="AO327" i="182"/>
  <c r="AP327" i="182"/>
  <c r="AV327" i="182"/>
  <c r="AW327" i="182"/>
  <c r="BD327" i="182"/>
  <c r="B328" i="182"/>
  <c r="V328" i="182"/>
  <c r="AI328" i="182"/>
  <c r="Y328" i="182"/>
  <c r="Z328" i="182"/>
  <c r="AW328" i="182"/>
  <c r="AA328" i="182"/>
  <c r="AX328" i="182"/>
  <c r="AD328" i="182"/>
  <c r="AY328" i="182"/>
  <c r="AE328" i="182"/>
  <c r="AZ328" i="182"/>
  <c r="AF328" i="182"/>
  <c r="BA328" i="182"/>
  <c r="AJ328" i="182"/>
  <c r="AK328" i="182"/>
  <c r="AN328" i="182"/>
  <c r="AQ328" i="182" s="1"/>
  <c r="AO328" i="182"/>
  <c r="AP328" i="182"/>
  <c r="BD328" i="182"/>
  <c r="B329" i="182"/>
  <c r="V329" i="182"/>
  <c r="AI329" i="182"/>
  <c r="Y329" i="182"/>
  <c r="AB329" i="182"/>
  <c r="AC329" i="182"/>
  <c r="Z329" i="182"/>
  <c r="AA329" i="182"/>
  <c r="AD329" i="182"/>
  <c r="AY329" i="182"/>
  <c r="AE329" i="182"/>
  <c r="AZ329" i="182" s="1"/>
  <c r="AF329" i="182"/>
  <c r="AJ329" i="182"/>
  <c r="AK329" i="182"/>
  <c r="AN329" i="182"/>
  <c r="AO329" i="182"/>
  <c r="AP329" i="182"/>
  <c r="AW329" i="182"/>
  <c r="AX329" i="182"/>
  <c r="BA329" i="182"/>
  <c r="BD329" i="182"/>
  <c r="B330" i="182"/>
  <c r="V330" i="182"/>
  <c r="AI330" i="182"/>
  <c r="Y330" i="182"/>
  <c r="Z330" i="182"/>
  <c r="AW330" i="182"/>
  <c r="AA330" i="182"/>
  <c r="AD330" i="182"/>
  <c r="AY330" i="182"/>
  <c r="AE330" i="182"/>
  <c r="AZ330" i="182" s="1"/>
  <c r="AF330" i="182"/>
  <c r="BA330" i="182"/>
  <c r="AJ330" i="182"/>
  <c r="AK330" i="182"/>
  <c r="AN330" i="182"/>
  <c r="AO330" i="182"/>
  <c r="AP330" i="182"/>
  <c r="AX330" i="182"/>
  <c r="BD330" i="182"/>
  <c r="B331" i="182"/>
  <c r="V331" i="182"/>
  <c r="Y331" i="182"/>
  <c r="AV331" i="182"/>
  <c r="Z331" i="182"/>
  <c r="AW331" i="182"/>
  <c r="AA331" i="182"/>
  <c r="AD331" i="182"/>
  <c r="AY331" i="182"/>
  <c r="AE331" i="182"/>
  <c r="AF331" i="182"/>
  <c r="AJ331" i="182"/>
  <c r="AK331" i="182"/>
  <c r="AN331" i="182"/>
  <c r="AQ331" i="182" s="1"/>
  <c r="AO331" i="182"/>
  <c r="AP331" i="182"/>
  <c r="BA331" i="182"/>
  <c r="BD331" i="182"/>
  <c r="B332" i="182"/>
  <c r="V332" i="182"/>
  <c r="AI332" i="182"/>
  <c r="Y332" i="182"/>
  <c r="AV332" i="182"/>
  <c r="Z332" i="182"/>
  <c r="AA332" i="182"/>
  <c r="AD332" i="182"/>
  <c r="AY332" i="182" s="1"/>
  <c r="AE332" i="182"/>
  <c r="AZ332" i="182"/>
  <c r="AF332" i="182"/>
  <c r="BA332" i="182"/>
  <c r="AJ332" i="182"/>
  <c r="AK332" i="182"/>
  <c r="AN332" i="182"/>
  <c r="AO332" i="182"/>
  <c r="AP332" i="182"/>
  <c r="AW332" i="182"/>
  <c r="AX332" i="182"/>
  <c r="BD332" i="182"/>
  <c r="B333" i="182"/>
  <c r="V333" i="182"/>
  <c r="Y333" i="182"/>
  <c r="Z333" i="182"/>
  <c r="AW333" i="182"/>
  <c r="AA333" i="182"/>
  <c r="AD333" i="182"/>
  <c r="AE333" i="182"/>
  <c r="AZ333" i="182"/>
  <c r="AF333" i="182"/>
  <c r="BA333" i="182"/>
  <c r="AI333" i="182"/>
  <c r="AJ333" i="182"/>
  <c r="AK333" i="182"/>
  <c r="AN333" i="182"/>
  <c r="AO333" i="182"/>
  <c r="AP333" i="182"/>
  <c r="AX333" i="182"/>
  <c r="BD333" i="182"/>
  <c r="B334" i="182"/>
  <c r="V334" i="182"/>
  <c r="Y334" i="182"/>
  <c r="AB334" i="182"/>
  <c r="AC334" i="182"/>
  <c r="Z334" i="182"/>
  <c r="AW334" i="182"/>
  <c r="AA334" i="182"/>
  <c r="AX334" i="182"/>
  <c r="AD334" i="182"/>
  <c r="AE334" i="182"/>
  <c r="AF334" i="182"/>
  <c r="AJ334" i="182"/>
  <c r="AK334" i="182"/>
  <c r="AN334" i="182"/>
  <c r="AO334" i="182"/>
  <c r="AP334" i="182"/>
  <c r="AY334" i="182"/>
  <c r="AZ334" i="182"/>
  <c r="BA334" i="182"/>
  <c r="BD334" i="182"/>
  <c r="B335" i="182"/>
  <c r="V335" i="182"/>
  <c r="AI335" i="182"/>
  <c r="Y335" i="182"/>
  <c r="Z335" i="182"/>
  <c r="AA335" i="182"/>
  <c r="AD335" i="182"/>
  <c r="AY335" i="182" s="1"/>
  <c r="AE335" i="182"/>
  <c r="AZ335" i="182"/>
  <c r="AF335" i="182"/>
  <c r="BA335" i="182"/>
  <c r="AJ335" i="182"/>
  <c r="AK335" i="182"/>
  <c r="AN335" i="182"/>
  <c r="AO335" i="182"/>
  <c r="AP335" i="182"/>
  <c r="AV335" i="182"/>
  <c r="AW335" i="182"/>
  <c r="AX335" i="182"/>
  <c r="BD335" i="182"/>
  <c r="B336" i="182"/>
  <c r="V336" i="182"/>
  <c r="Y336" i="182"/>
  <c r="Z336" i="182"/>
  <c r="AW336" i="182"/>
  <c r="AA336" i="182"/>
  <c r="AX336" i="182"/>
  <c r="AD336" i="182"/>
  <c r="AY336" i="182"/>
  <c r="AE336" i="182"/>
  <c r="AZ336" i="182"/>
  <c r="AF336" i="182"/>
  <c r="BA336" i="182"/>
  <c r="AI336" i="182"/>
  <c r="AJ336" i="182"/>
  <c r="AK336" i="182"/>
  <c r="AN336" i="182"/>
  <c r="AO336" i="182"/>
  <c r="AP336" i="182"/>
  <c r="BD336" i="182"/>
  <c r="B337" i="182"/>
  <c r="V337" i="182"/>
  <c r="AI337" i="182"/>
  <c r="Y337" i="182"/>
  <c r="Z337" i="182"/>
  <c r="AA337" i="182"/>
  <c r="AX337" i="182"/>
  <c r="AD337" i="182"/>
  <c r="AY337" i="182" s="1"/>
  <c r="AE337" i="182"/>
  <c r="AZ337" i="182" s="1"/>
  <c r="AF337" i="182"/>
  <c r="AJ337" i="182"/>
  <c r="AK337" i="182"/>
  <c r="AL337" i="182"/>
  <c r="AN337" i="182"/>
  <c r="AO337" i="182"/>
  <c r="AP337" i="182"/>
  <c r="AW337" i="182"/>
  <c r="BA337" i="182"/>
  <c r="BD337" i="182"/>
  <c r="B338" i="182"/>
  <c r="V338" i="182"/>
  <c r="AI338" i="182"/>
  <c r="Y338" i="182"/>
  <c r="Z338" i="182"/>
  <c r="AA338" i="182"/>
  <c r="AD338" i="182"/>
  <c r="AY338" i="182"/>
  <c r="AE338" i="182"/>
  <c r="AZ338" i="182"/>
  <c r="AF338" i="182"/>
  <c r="BA338" i="182"/>
  <c r="AJ338" i="182"/>
  <c r="AK338" i="182"/>
  <c r="AN338" i="182"/>
  <c r="AO338" i="182"/>
  <c r="AP338" i="182"/>
  <c r="AW338" i="182"/>
  <c r="AX338" i="182"/>
  <c r="BD338" i="182"/>
  <c r="B339" i="182"/>
  <c r="V339" i="182"/>
  <c r="Y339" i="182"/>
  <c r="Z339" i="182"/>
  <c r="AW339" i="182"/>
  <c r="AA339" i="182"/>
  <c r="AX339" i="182"/>
  <c r="AD339" i="182"/>
  <c r="AE339" i="182"/>
  <c r="AF339" i="182"/>
  <c r="BA339" i="182"/>
  <c r="AI339" i="182"/>
  <c r="AJ339" i="182"/>
  <c r="AK339" i="182"/>
  <c r="AN339" i="182"/>
  <c r="AQ339" i="182" s="1"/>
  <c r="AO339" i="182"/>
  <c r="AP339" i="182"/>
  <c r="BD339" i="182"/>
  <c r="B340" i="182"/>
  <c r="V340" i="182"/>
  <c r="AL340" i="182"/>
  <c r="AM340" i="182"/>
  <c r="Y340" i="182"/>
  <c r="AB340" i="182"/>
  <c r="Z340" i="182"/>
  <c r="AW340" i="182"/>
  <c r="AA340" i="182"/>
  <c r="AD340" i="182"/>
  <c r="AY340" i="182"/>
  <c r="AE340" i="182"/>
  <c r="AZ340" i="182" s="1"/>
  <c r="AF340" i="182"/>
  <c r="BA340" i="182"/>
  <c r="AI340" i="182"/>
  <c r="AJ340" i="182"/>
  <c r="AK340" i="182"/>
  <c r="AN340" i="182"/>
  <c r="AO340" i="182"/>
  <c r="AP340" i="182"/>
  <c r="AV340" i="182"/>
  <c r="AX340" i="182"/>
  <c r="BD340" i="182"/>
  <c r="B341" i="182"/>
  <c r="V341" i="182"/>
  <c r="AI341" i="182"/>
  <c r="Y341" i="182"/>
  <c r="Z341" i="182"/>
  <c r="AW341" i="182"/>
  <c r="AA341" i="182"/>
  <c r="AD341" i="182"/>
  <c r="AY341" i="182"/>
  <c r="AE341" i="182"/>
  <c r="AZ341" i="182"/>
  <c r="AF341" i="182"/>
  <c r="AJ341" i="182"/>
  <c r="AK341" i="182"/>
  <c r="AN341" i="182"/>
  <c r="AO341" i="182"/>
  <c r="AP341" i="182"/>
  <c r="AX341" i="182"/>
  <c r="BA341" i="182"/>
  <c r="BD341" i="182"/>
  <c r="B342" i="182"/>
  <c r="V342" i="182"/>
  <c r="Y342" i="182"/>
  <c r="AB342" i="182"/>
  <c r="AC342" i="182"/>
  <c r="Z342" i="182"/>
  <c r="AW342" i="182"/>
  <c r="AA342" i="182"/>
  <c r="AX342" i="182"/>
  <c r="AD342" i="182"/>
  <c r="AY342" i="182" s="1"/>
  <c r="AE342" i="182"/>
  <c r="AZ342" i="182"/>
  <c r="AF342" i="182"/>
  <c r="AI342" i="182"/>
  <c r="AJ342" i="182"/>
  <c r="AK342" i="182"/>
  <c r="AN342" i="182"/>
  <c r="AO342" i="182"/>
  <c r="AP342" i="182"/>
  <c r="BD342" i="182"/>
  <c r="B343" i="182"/>
  <c r="V343" i="182"/>
  <c r="AI343" i="182"/>
  <c r="Y343" i="182"/>
  <c r="AV343" i="182"/>
  <c r="Z343" i="182"/>
  <c r="AW343" i="182"/>
  <c r="AA343" i="182"/>
  <c r="AD343" i="182"/>
  <c r="AE343" i="182"/>
  <c r="AZ343" i="182"/>
  <c r="AF343" i="182"/>
  <c r="BA343" i="182"/>
  <c r="AJ343" i="182"/>
  <c r="AK343" i="182"/>
  <c r="AN343" i="182"/>
  <c r="AO343" i="182"/>
  <c r="AP343" i="182"/>
  <c r="BD343" i="182"/>
  <c r="B344" i="182"/>
  <c r="V344" i="182"/>
  <c r="Y344" i="182"/>
  <c r="AB344" i="182"/>
  <c r="Z344" i="182"/>
  <c r="AW344" i="182"/>
  <c r="AA344" i="182"/>
  <c r="AX344" i="182"/>
  <c r="AD344" i="182"/>
  <c r="AG344" i="182"/>
  <c r="AE344" i="182"/>
  <c r="AZ344" i="182"/>
  <c r="AF344" i="182"/>
  <c r="AJ344" i="182"/>
  <c r="AK344" i="182"/>
  <c r="AN344" i="182"/>
  <c r="AO344" i="182"/>
  <c r="AP344" i="182"/>
  <c r="BA344" i="182"/>
  <c r="BD344" i="182"/>
  <c r="B345" i="182"/>
  <c r="V345" i="182"/>
  <c r="Y345" i="182"/>
  <c r="Z345" i="182"/>
  <c r="AA345" i="182"/>
  <c r="AX345" i="182"/>
  <c r="AD345" i="182"/>
  <c r="AY345" i="182"/>
  <c r="AE345" i="182"/>
  <c r="AZ345" i="182" s="1"/>
  <c r="AF345" i="182"/>
  <c r="BA345" i="182"/>
  <c r="AI345" i="182"/>
  <c r="AJ345" i="182"/>
  <c r="AK345" i="182"/>
  <c r="AN345" i="182"/>
  <c r="AO345" i="182"/>
  <c r="AP345" i="182"/>
  <c r="AV345" i="182"/>
  <c r="AW345" i="182"/>
  <c r="BD345" i="182"/>
  <c r="B346" i="182"/>
  <c r="V346" i="182"/>
  <c r="Y346" i="182"/>
  <c r="Z346" i="182"/>
  <c r="AW346" i="182"/>
  <c r="AA346" i="182"/>
  <c r="AX346" i="182"/>
  <c r="AD346" i="182"/>
  <c r="AE346" i="182"/>
  <c r="AZ346" i="182" s="1"/>
  <c r="AF346" i="182"/>
  <c r="AJ346" i="182"/>
  <c r="AK346" i="182"/>
  <c r="AN346" i="182"/>
  <c r="AO346" i="182"/>
  <c r="AP346" i="182"/>
  <c r="AY346" i="182"/>
  <c r="BD346" i="182"/>
  <c r="B347" i="182"/>
  <c r="V347" i="182"/>
  <c r="Y347" i="182"/>
  <c r="Z347" i="182"/>
  <c r="AW347" i="182"/>
  <c r="AA347" i="182"/>
  <c r="AD347" i="182"/>
  <c r="AE347" i="182"/>
  <c r="AZ347" i="182"/>
  <c r="AF347" i="182"/>
  <c r="AI347" i="182"/>
  <c r="AJ347" i="182"/>
  <c r="AK347" i="182"/>
  <c r="AN347" i="182"/>
  <c r="AO347" i="182"/>
  <c r="AP347" i="182"/>
  <c r="BA347" i="182"/>
  <c r="BD347" i="182"/>
  <c r="B348" i="182"/>
  <c r="V348" i="182"/>
  <c r="AL348" i="182"/>
  <c r="AM348" i="182"/>
  <c r="Y348" i="182"/>
  <c r="Z348" i="182"/>
  <c r="AA348" i="182"/>
  <c r="AX348" i="182"/>
  <c r="AB348" i="182"/>
  <c r="AC348" i="182"/>
  <c r="AD348" i="182"/>
  <c r="AE348" i="182"/>
  <c r="AZ348" i="182"/>
  <c r="AF348" i="182"/>
  <c r="BA348" i="182"/>
  <c r="AI348" i="182"/>
  <c r="AJ348" i="182"/>
  <c r="AK348" i="182"/>
  <c r="AN348" i="182"/>
  <c r="AO348" i="182"/>
  <c r="AP348" i="182"/>
  <c r="AV348" i="182"/>
  <c r="AW348" i="182"/>
  <c r="BD348" i="182"/>
  <c r="B349" i="182"/>
  <c r="V349" i="182"/>
  <c r="AI349" i="182"/>
  <c r="Y349" i="182"/>
  <c r="Z349" i="182"/>
  <c r="AW349" i="182"/>
  <c r="AA349" i="182"/>
  <c r="AX349" i="182"/>
  <c r="AD349" i="182"/>
  <c r="AE349" i="182"/>
  <c r="AF349" i="182"/>
  <c r="AJ349" i="182"/>
  <c r="AK349" i="182"/>
  <c r="AN349" i="182"/>
  <c r="AO349" i="182"/>
  <c r="AP349" i="182"/>
  <c r="AY349" i="182"/>
  <c r="AZ349" i="182"/>
  <c r="BA349" i="182"/>
  <c r="BD349" i="182"/>
  <c r="B350" i="182"/>
  <c r="V350" i="182"/>
  <c r="Y350" i="182"/>
  <c r="Z350" i="182"/>
  <c r="AW350" i="182"/>
  <c r="AA350" i="182"/>
  <c r="AX350" i="182"/>
  <c r="AB350" i="182"/>
  <c r="AC350" i="182"/>
  <c r="AD350" i="182"/>
  <c r="AY350" i="182"/>
  <c r="AE350" i="182"/>
  <c r="AZ350" i="182" s="1"/>
  <c r="AF350" i="182"/>
  <c r="BA350" i="182"/>
  <c r="AI350" i="182"/>
  <c r="AJ350" i="182"/>
  <c r="AK350" i="182"/>
  <c r="AN350" i="182"/>
  <c r="AO350" i="182"/>
  <c r="AP350" i="182"/>
  <c r="AV350" i="182"/>
  <c r="BD350" i="182"/>
  <c r="B351" i="182"/>
  <c r="V351" i="182"/>
  <c r="AP351" i="182"/>
  <c r="Y351" i="182"/>
  <c r="AV351" i="182"/>
  <c r="Z351" i="182"/>
  <c r="AW351" i="182"/>
  <c r="AA351" i="182"/>
  <c r="AX351" i="182"/>
  <c r="AD351" i="182"/>
  <c r="AG351" i="182" s="1"/>
  <c r="AE351" i="182"/>
  <c r="AZ351" i="182"/>
  <c r="AF351" i="182"/>
  <c r="BA351" i="182"/>
  <c r="AI351" i="182"/>
  <c r="AJ351" i="182"/>
  <c r="AK351" i="182"/>
  <c r="AN351" i="182"/>
  <c r="AO351" i="182"/>
  <c r="BD351" i="182"/>
  <c r="B352" i="182"/>
  <c r="V352" i="182"/>
  <c r="Y352" i="182"/>
  <c r="AB352" i="182"/>
  <c r="Z352" i="182"/>
  <c r="AW352" i="182"/>
  <c r="AA352" i="182"/>
  <c r="AX352" i="182"/>
  <c r="AD352" i="182"/>
  <c r="AE352" i="182"/>
  <c r="AZ352" i="182"/>
  <c r="AF352" i="182"/>
  <c r="AI352" i="182"/>
  <c r="AJ352" i="182"/>
  <c r="AK352" i="182"/>
  <c r="AN352" i="182"/>
  <c r="AO352" i="182"/>
  <c r="AP352" i="182"/>
  <c r="BA352" i="182"/>
  <c r="BD352" i="182"/>
  <c r="B353" i="182"/>
  <c r="V353" i="182"/>
  <c r="Y353" i="182"/>
  <c r="Z353" i="182"/>
  <c r="AA353" i="182"/>
  <c r="AX353" i="182"/>
  <c r="AD353" i="182"/>
  <c r="AY353" i="182" s="1"/>
  <c r="AE353" i="182"/>
  <c r="AZ353" i="182" s="1"/>
  <c r="AF353" i="182"/>
  <c r="AI353" i="182"/>
  <c r="AJ353" i="182"/>
  <c r="AK353" i="182"/>
  <c r="AN353" i="182"/>
  <c r="AO353" i="182"/>
  <c r="AP353" i="182"/>
  <c r="AV353" i="182"/>
  <c r="AW353" i="182"/>
  <c r="BA353" i="182"/>
  <c r="BD353" i="182"/>
  <c r="B354" i="182"/>
  <c r="V354" i="182"/>
  <c r="Y354" i="182"/>
  <c r="AB354" i="182"/>
  <c r="Z354" i="182"/>
  <c r="AA354" i="182"/>
  <c r="AX354" i="182"/>
  <c r="AD354" i="182"/>
  <c r="AY354" i="182"/>
  <c r="AE354" i="182"/>
  <c r="AF354" i="182"/>
  <c r="AI354" i="182"/>
  <c r="AJ354" i="182"/>
  <c r="AK354" i="182"/>
  <c r="AN354" i="182"/>
  <c r="AO354" i="182"/>
  <c r="AW354" i="182"/>
  <c r="AZ354" i="182"/>
  <c r="BD354" i="182"/>
  <c r="B355" i="182"/>
  <c r="V355" i="182"/>
  <c r="Y355" i="182"/>
  <c r="Z355" i="182"/>
  <c r="AW355" i="182"/>
  <c r="AA355" i="182"/>
  <c r="AD355" i="182"/>
  <c r="AG355" i="182" s="1"/>
  <c r="AE355" i="182"/>
  <c r="AZ355" i="182" s="1"/>
  <c r="AF355" i="182"/>
  <c r="BA355" i="182"/>
  <c r="AI355" i="182"/>
  <c r="AJ355" i="182"/>
  <c r="AK355" i="182"/>
  <c r="AN355" i="182"/>
  <c r="AQ355" i="182"/>
  <c r="AO355" i="182"/>
  <c r="AP355" i="182"/>
  <c r="BD355" i="182"/>
  <c r="B356" i="182"/>
  <c r="V356" i="182"/>
  <c r="Y356" i="182"/>
  <c r="AV356" i="182"/>
  <c r="Z356" i="182"/>
  <c r="AW356" i="182"/>
  <c r="AA356" i="182"/>
  <c r="AX356" i="182"/>
  <c r="AD356" i="182"/>
  <c r="AE356" i="182"/>
  <c r="AZ356" i="182"/>
  <c r="AF356" i="182"/>
  <c r="AI356" i="182"/>
  <c r="AJ356" i="182"/>
  <c r="AK356" i="182"/>
  <c r="AL356" i="182"/>
  <c r="AM356" i="182"/>
  <c r="AN356" i="182"/>
  <c r="AO356" i="182"/>
  <c r="AP356" i="182"/>
  <c r="BA356" i="182"/>
  <c r="BD356" i="182"/>
  <c r="B357" i="182"/>
  <c r="V357" i="182"/>
  <c r="AI357" i="182"/>
  <c r="Y357" i="182"/>
  <c r="Z357" i="182"/>
  <c r="AW357" i="182"/>
  <c r="AA357" i="182"/>
  <c r="AD357" i="182"/>
  <c r="AE357" i="182"/>
  <c r="AZ357" i="182"/>
  <c r="AF357" i="182"/>
  <c r="BA357" i="182"/>
  <c r="AJ357" i="182"/>
  <c r="AK357" i="182"/>
  <c r="AN357" i="182"/>
  <c r="AO357" i="182"/>
  <c r="AP357" i="182"/>
  <c r="AX357" i="182"/>
  <c r="BD357" i="182"/>
  <c r="B358" i="182"/>
  <c r="V358" i="182"/>
  <c r="Y358" i="182"/>
  <c r="AV358" i="182"/>
  <c r="Z358" i="182"/>
  <c r="AW358" i="182"/>
  <c r="AA358" i="182"/>
  <c r="AX358" i="182"/>
  <c r="AD358" i="182"/>
  <c r="AY358" i="182"/>
  <c r="AE358" i="182"/>
  <c r="AZ358" i="182"/>
  <c r="AF358" i="182"/>
  <c r="AI358" i="182"/>
  <c r="AJ358" i="182"/>
  <c r="AK358" i="182"/>
  <c r="AN358" i="182"/>
  <c r="AO358" i="182"/>
  <c r="AP358" i="182"/>
  <c r="BA358" i="182"/>
  <c r="BD358" i="182"/>
  <c r="B359" i="182"/>
  <c r="V359" i="182"/>
  <c r="AI359" i="182"/>
  <c r="Y359" i="182"/>
  <c r="AV359" i="182"/>
  <c r="Z359" i="182"/>
  <c r="AA359" i="182"/>
  <c r="AD359" i="182"/>
  <c r="AY359" i="182"/>
  <c r="AE359" i="182"/>
  <c r="AZ359" i="182" s="1"/>
  <c r="AF359" i="182"/>
  <c r="BA359" i="182"/>
  <c r="AJ359" i="182"/>
  <c r="AK359" i="182"/>
  <c r="AN359" i="182"/>
  <c r="AO359" i="182"/>
  <c r="AP359" i="182"/>
  <c r="AW359" i="182"/>
  <c r="AX359" i="182"/>
  <c r="BD359" i="182"/>
  <c r="B360" i="182"/>
  <c r="V360" i="182"/>
  <c r="Y360" i="182"/>
  <c r="Z360" i="182"/>
  <c r="AW360" i="182"/>
  <c r="AA360" i="182"/>
  <c r="AX360" i="182"/>
  <c r="AD360" i="182"/>
  <c r="AY360" i="182" s="1"/>
  <c r="AE360" i="182"/>
  <c r="AZ360" i="182" s="1"/>
  <c r="AF360" i="182"/>
  <c r="BA360" i="182"/>
  <c r="AI360" i="182"/>
  <c r="AJ360" i="182"/>
  <c r="AK360" i="182"/>
  <c r="AN360" i="182"/>
  <c r="AO360" i="182"/>
  <c r="AQ360" i="182" s="1"/>
  <c r="AP360" i="182"/>
  <c r="BD360" i="182"/>
  <c r="B361" i="182"/>
  <c r="V361" i="182"/>
  <c r="Y361" i="182"/>
  <c r="Z361" i="182"/>
  <c r="AW361" i="182"/>
  <c r="AA361" i="182"/>
  <c r="AD361" i="182"/>
  <c r="AY361" i="182"/>
  <c r="AE361" i="182"/>
  <c r="AZ361" i="182"/>
  <c r="AF361" i="182"/>
  <c r="AI361" i="182"/>
  <c r="AJ361" i="182"/>
  <c r="AK361" i="182"/>
  <c r="AL361" i="182"/>
  <c r="AR361" i="182"/>
  <c r="AN361" i="182"/>
  <c r="AO361" i="182"/>
  <c r="AP361" i="182"/>
  <c r="AX361" i="182"/>
  <c r="BA361" i="182"/>
  <c r="BD361" i="182"/>
  <c r="B362" i="182"/>
  <c r="V362" i="182"/>
  <c r="AI362" i="182"/>
  <c r="Y362" i="182"/>
  <c r="Z362" i="182"/>
  <c r="AW362" i="182"/>
  <c r="AA362" i="182"/>
  <c r="AD362" i="182"/>
  <c r="AE362" i="182"/>
  <c r="AZ362" i="182"/>
  <c r="AF362" i="182"/>
  <c r="BA362" i="182"/>
  <c r="AJ362" i="182"/>
  <c r="AK362" i="182"/>
  <c r="AN362" i="182"/>
  <c r="AO362" i="182"/>
  <c r="AP362" i="182"/>
  <c r="AX362" i="182"/>
  <c r="BD362" i="182"/>
  <c r="B363" i="182"/>
  <c r="V363" i="182"/>
  <c r="Y363" i="182"/>
  <c r="Z363" i="182"/>
  <c r="AW363" i="182"/>
  <c r="AA363" i="182"/>
  <c r="AX363" i="182"/>
  <c r="AD363" i="182"/>
  <c r="AY363" i="182"/>
  <c r="AE363" i="182"/>
  <c r="AZ363" i="182" s="1"/>
  <c r="AF363" i="182"/>
  <c r="AI363" i="182"/>
  <c r="AJ363" i="182"/>
  <c r="AK363" i="182"/>
  <c r="AN363" i="182"/>
  <c r="AO363" i="182"/>
  <c r="AP363" i="182"/>
  <c r="AV363" i="182"/>
  <c r="BA363" i="182"/>
  <c r="BD363" i="182"/>
  <c r="B364" i="182"/>
  <c r="V364" i="182"/>
  <c r="AI364" i="182"/>
  <c r="Y364" i="182"/>
  <c r="AV364" i="182"/>
  <c r="Z364" i="182"/>
  <c r="AW364" i="182"/>
  <c r="AA364" i="182"/>
  <c r="AD364" i="182"/>
  <c r="AY364" i="182"/>
  <c r="AE364" i="182"/>
  <c r="AZ364" i="182"/>
  <c r="AF364" i="182"/>
  <c r="BA364" i="182"/>
  <c r="AJ364" i="182"/>
  <c r="AK364" i="182"/>
  <c r="AN364" i="182"/>
  <c r="AO364" i="182"/>
  <c r="AP364" i="182"/>
  <c r="AX364" i="182"/>
  <c r="BD364" i="182"/>
  <c r="B365" i="182"/>
  <c r="V365" i="182"/>
  <c r="Y365" i="182"/>
  <c r="Z365" i="182"/>
  <c r="AW365" i="182"/>
  <c r="AA365" i="182"/>
  <c r="AX365" i="182"/>
  <c r="AD365" i="182"/>
  <c r="AE365" i="182"/>
  <c r="AF365" i="182"/>
  <c r="AJ365" i="182"/>
  <c r="AK365" i="182"/>
  <c r="AN365" i="182"/>
  <c r="AO365" i="182"/>
  <c r="AP365" i="182"/>
  <c r="AY365" i="182"/>
  <c r="AZ365" i="182"/>
  <c r="BA365" i="182"/>
  <c r="BD365" i="182"/>
  <c r="B366" i="182"/>
  <c r="V366" i="182"/>
  <c r="Y366" i="182"/>
  <c r="Z366" i="182"/>
  <c r="AA366" i="182"/>
  <c r="AX366" i="182"/>
  <c r="AD366" i="182"/>
  <c r="AY366" i="182" s="1"/>
  <c r="AE366" i="182"/>
  <c r="AZ366" i="182"/>
  <c r="AF366" i="182"/>
  <c r="BA366" i="182"/>
  <c r="AI366" i="182"/>
  <c r="AJ366" i="182"/>
  <c r="AK366" i="182"/>
  <c r="AN366" i="182"/>
  <c r="AO366" i="182"/>
  <c r="AP366" i="182"/>
  <c r="AV366" i="182"/>
  <c r="AW366" i="182"/>
  <c r="BD366" i="182"/>
  <c r="B367" i="182"/>
  <c r="V367" i="182"/>
  <c r="Y367" i="182"/>
  <c r="Z367" i="182"/>
  <c r="AW367" i="182"/>
  <c r="AA367" i="182"/>
  <c r="AX367" i="182"/>
  <c r="AD367" i="182"/>
  <c r="AY367" i="182" s="1"/>
  <c r="AE367" i="182"/>
  <c r="AZ367" i="182" s="1"/>
  <c r="AF367" i="182"/>
  <c r="BA367" i="182"/>
  <c r="AJ367" i="182"/>
  <c r="AK367" i="182"/>
  <c r="AN367" i="182"/>
  <c r="AO367" i="182"/>
  <c r="AP367" i="182"/>
  <c r="BD367" i="182"/>
  <c r="B368" i="182"/>
  <c r="V368" i="182"/>
  <c r="Y368" i="182"/>
  <c r="Z368" i="182"/>
  <c r="AW368" i="182"/>
  <c r="AA368" i="182"/>
  <c r="AX368" i="182"/>
  <c r="AD368" i="182"/>
  <c r="AE368" i="182"/>
  <c r="AZ368" i="182"/>
  <c r="AF368" i="182"/>
  <c r="BA368" i="182"/>
  <c r="AI368" i="182"/>
  <c r="AJ368" i="182"/>
  <c r="AK368" i="182"/>
  <c r="AN368" i="182"/>
  <c r="AO368" i="182"/>
  <c r="AQ368" i="182"/>
  <c r="AP368" i="182"/>
  <c r="BD368" i="182"/>
  <c r="B369" i="182"/>
  <c r="V369" i="182"/>
  <c r="Y369" i="182"/>
  <c r="Z369" i="182"/>
  <c r="AW369" i="182"/>
  <c r="AA369" i="182"/>
  <c r="AD369" i="182"/>
  <c r="AE369" i="182"/>
  <c r="AZ369" i="182" s="1"/>
  <c r="AF369" i="182"/>
  <c r="AI369" i="182"/>
  <c r="AJ369" i="182"/>
  <c r="AK369" i="182"/>
  <c r="AN369" i="182"/>
  <c r="AO369" i="182"/>
  <c r="AP369" i="182"/>
  <c r="AX369" i="182"/>
  <c r="BA369" i="182"/>
  <c r="BD369" i="182"/>
  <c r="B370" i="182"/>
  <c r="V370" i="182"/>
  <c r="AI370" i="182"/>
  <c r="Y370" i="182"/>
  <c r="Z370" i="182"/>
  <c r="AW370" i="182"/>
  <c r="AA370" i="182"/>
  <c r="AD370" i="182"/>
  <c r="AE370" i="182"/>
  <c r="AZ370" i="182"/>
  <c r="AF370" i="182"/>
  <c r="AJ370" i="182"/>
  <c r="AK370" i="182"/>
  <c r="AN370" i="182"/>
  <c r="AO370" i="182"/>
  <c r="AP370" i="182"/>
  <c r="AX370" i="182"/>
  <c r="BA370" i="182"/>
  <c r="BD370" i="182"/>
  <c r="B371" i="182"/>
  <c r="V371" i="182"/>
  <c r="Y371" i="182"/>
  <c r="Z371" i="182"/>
  <c r="AW371" i="182"/>
  <c r="AA371" i="182"/>
  <c r="AX371" i="182"/>
  <c r="AD371" i="182"/>
  <c r="AY371" i="182" s="1"/>
  <c r="AE371" i="182"/>
  <c r="AF371" i="182"/>
  <c r="AI371" i="182"/>
  <c r="AJ371" i="182"/>
  <c r="AK371" i="182"/>
  <c r="AN371" i="182"/>
  <c r="AO371" i="182"/>
  <c r="AP371" i="182"/>
  <c r="AZ371" i="182"/>
  <c r="BA371" i="182"/>
  <c r="BD371" i="182"/>
  <c r="B372" i="182"/>
  <c r="V372" i="182"/>
  <c r="AI372" i="182"/>
  <c r="Y372" i="182"/>
  <c r="AV372" i="182"/>
  <c r="Z372" i="182"/>
  <c r="AA372" i="182"/>
  <c r="AD372" i="182"/>
  <c r="AY372" i="182"/>
  <c r="AE372" i="182"/>
  <c r="AZ372" i="182"/>
  <c r="AF372" i="182"/>
  <c r="BA372" i="182"/>
  <c r="AJ372" i="182"/>
  <c r="AK372" i="182"/>
  <c r="AN372" i="182"/>
  <c r="AO372" i="182"/>
  <c r="AP372" i="182"/>
  <c r="AW372" i="182"/>
  <c r="AX372" i="182"/>
  <c r="BD372" i="182"/>
  <c r="B373" i="182"/>
  <c r="V373" i="182"/>
  <c r="Y373" i="182"/>
  <c r="Z373" i="182"/>
  <c r="AW373" i="182"/>
  <c r="AA373" i="182"/>
  <c r="AX373" i="182"/>
  <c r="AD373" i="182"/>
  <c r="AY373" i="182"/>
  <c r="AE373" i="182"/>
  <c r="AZ373" i="182" s="1"/>
  <c r="AF373" i="182"/>
  <c r="AJ373" i="182"/>
  <c r="AK373" i="182"/>
  <c r="AN373" i="182"/>
  <c r="AO373" i="182"/>
  <c r="AP373" i="182"/>
  <c r="BA373" i="182"/>
  <c r="BD373" i="182"/>
  <c r="B374" i="182"/>
  <c r="V374" i="182"/>
  <c r="AI374" i="182"/>
  <c r="Y374" i="182"/>
  <c r="AV374" i="182"/>
  <c r="Z374" i="182"/>
  <c r="AW374" i="182"/>
  <c r="AA374" i="182"/>
  <c r="AX374" i="182"/>
  <c r="AD374" i="182"/>
  <c r="AY374" i="182"/>
  <c r="AE374" i="182"/>
  <c r="AZ374" i="182" s="1"/>
  <c r="AF374" i="182"/>
  <c r="AJ374" i="182"/>
  <c r="AK374" i="182"/>
  <c r="AN374" i="182"/>
  <c r="AO374" i="182"/>
  <c r="AP374" i="182"/>
  <c r="BA374" i="182"/>
  <c r="BD374" i="182"/>
  <c r="B375" i="182"/>
  <c r="V375" i="182"/>
  <c r="Y375" i="182"/>
  <c r="AB375" i="182"/>
  <c r="Z375" i="182"/>
  <c r="AA375" i="182"/>
  <c r="AD375" i="182"/>
  <c r="AY375" i="182" s="1"/>
  <c r="AE375" i="182"/>
  <c r="AZ375" i="182" s="1"/>
  <c r="AF375" i="182"/>
  <c r="BA375" i="182"/>
  <c r="AJ375" i="182"/>
  <c r="AK375" i="182"/>
  <c r="AN375" i="182"/>
  <c r="AO375" i="182"/>
  <c r="AP375" i="182"/>
  <c r="AW375" i="182"/>
  <c r="AX375" i="182"/>
  <c r="BD375" i="182"/>
  <c r="B376" i="182"/>
  <c r="V376" i="182"/>
  <c r="Y376" i="182"/>
  <c r="Z376" i="182"/>
  <c r="AW376" i="182"/>
  <c r="AA376" i="182"/>
  <c r="AX376" i="182"/>
  <c r="AD376" i="182"/>
  <c r="AE376" i="182"/>
  <c r="AZ376" i="182"/>
  <c r="AF376" i="182"/>
  <c r="BA376" i="182"/>
  <c r="AI376" i="182"/>
  <c r="AJ376" i="182"/>
  <c r="AK376" i="182"/>
  <c r="AN376" i="182"/>
  <c r="AO376" i="182"/>
  <c r="AP376" i="182"/>
  <c r="BD376" i="182"/>
  <c r="B377" i="182"/>
  <c r="V377" i="182"/>
  <c r="Y377" i="182"/>
  <c r="Z377" i="182"/>
  <c r="AB377" i="182"/>
  <c r="AC377" i="182"/>
  <c r="AA377" i="182"/>
  <c r="AX377" i="182"/>
  <c r="AD377" i="182"/>
  <c r="AE377" i="182"/>
  <c r="AZ377" i="182" s="1"/>
  <c r="AF377" i="182"/>
  <c r="BA377" i="182"/>
  <c r="AJ377" i="182"/>
  <c r="AK377" i="182"/>
  <c r="AN377" i="182"/>
  <c r="AQ377" i="182" s="1"/>
  <c r="AO377" i="182"/>
  <c r="AP377" i="182"/>
  <c r="AV377" i="182"/>
  <c r="AW377" i="182"/>
  <c r="BD377" i="182"/>
  <c r="B378" i="182"/>
  <c r="V378" i="182"/>
  <c r="AI378" i="182"/>
  <c r="Y378" i="182"/>
  <c r="Z378" i="182"/>
  <c r="AW378" i="182"/>
  <c r="AA378" i="182"/>
  <c r="AX378" i="182"/>
  <c r="AD378" i="182"/>
  <c r="AE378" i="182"/>
  <c r="AF378" i="182"/>
  <c r="BA378" i="182"/>
  <c r="AJ378" i="182"/>
  <c r="AK378" i="182"/>
  <c r="AN378" i="182"/>
  <c r="AO378" i="182"/>
  <c r="AP378" i="182"/>
  <c r="BD378" i="182"/>
  <c r="B379" i="182"/>
  <c r="V379" i="182"/>
  <c r="AI379" i="182"/>
  <c r="Y379" i="182"/>
  <c r="Z379" i="182"/>
  <c r="AW379" i="182"/>
  <c r="AA379" i="182"/>
  <c r="AX379" i="182"/>
  <c r="AD379" i="182"/>
  <c r="AY379" i="182"/>
  <c r="AE379" i="182"/>
  <c r="AF379" i="182"/>
  <c r="AJ379" i="182"/>
  <c r="AK379" i="182"/>
  <c r="AN379" i="182"/>
  <c r="AO379" i="182"/>
  <c r="AP379" i="182"/>
  <c r="AV379" i="182"/>
  <c r="AZ379" i="182"/>
  <c r="BD379" i="182"/>
  <c r="B380" i="182"/>
  <c r="V380" i="182"/>
  <c r="AI380" i="182"/>
  <c r="Y380" i="182"/>
  <c r="Z380" i="182"/>
  <c r="AW380" i="182"/>
  <c r="AA380" i="182"/>
  <c r="AD380" i="182"/>
  <c r="AY380" i="182"/>
  <c r="AE380" i="182"/>
  <c r="AZ380" i="182"/>
  <c r="AF380" i="182"/>
  <c r="BA380" i="182"/>
  <c r="AJ380" i="182"/>
  <c r="AK380" i="182"/>
  <c r="AN380" i="182"/>
  <c r="AO380" i="182"/>
  <c r="AP380" i="182"/>
  <c r="AV380" i="182"/>
  <c r="BD380" i="182"/>
  <c r="B381" i="182"/>
  <c r="V381" i="182"/>
  <c r="Y381" i="182"/>
  <c r="Z381" i="182"/>
  <c r="AW381" i="182"/>
  <c r="AA381" i="182"/>
  <c r="AX381" i="182"/>
  <c r="AD381" i="182"/>
  <c r="AE381" i="182"/>
  <c r="AF381" i="182"/>
  <c r="AJ381" i="182"/>
  <c r="AK381" i="182"/>
  <c r="AN381" i="182"/>
  <c r="AO381" i="182"/>
  <c r="AP381" i="182"/>
  <c r="AY381" i="182"/>
  <c r="AZ381" i="182"/>
  <c r="BA381" i="182"/>
  <c r="BD381" i="182"/>
  <c r="B382" i="182"/>
  <c r="V382" i="182"/>
  <c r="AI382" i="182"/>
  <c r="Y382" i="182"/>
  <c r="AV382" i="182"/>
  <c r="Z382" i="182"/>
  <c r="AA382" i="182"/>
  <c r="AX382" i="182"/>
  <c r="AD382" i="182"/>
  <c r="AY382" i="182"/>
  <c r="AE382" i="182"/>
  <c r="AZ382" i="182"/>
  <c r="AF382" i="182"/>
  <c r="AJ382" i="182"/>
  <c r="AK382" i="182"/>
  <c r="AN382" i="182"/>
  <c r="AO382" i="182"/>
  <c r="AP382" i="182"/>
  <c r="AW382" i="182"/>
  <c r="BA382" i="182"/>
  <c r="BD382" i="182"/>
  <c r="B383" i="182"/>
  <c r="V383" i="182"/>
  <c r="Y383" i="182"/>
  <c r="Z383" i="182"/>
  <c r="AA383" i="182"/>
  <c r="AD383" i="182"/>
  <c r="AE383" i="182"/>
  <c r="AZ383" i="182"/>
  <c r="AF383" i="182"/>
  <c r="BA383" i="182"/>
  <c r="AJ383" i="182"/>
  <c r="AK383" i="182"/>
  <c r="AN383" i="182"/>
  <c r="AO383" i="182"/>
  <c r="AP383" i="182"/>
  <c r="AW383" i="182"/>
  <c r="AX383" i="182"/>
  <c r="BD383" i="182"/>
  <c r="B384" i="182"/>
  <c r="V384" i="182"/>
  <c r="Y384" i="182"/>
  <c r="Z384" i="182"/>
  <c r="AW384" i="182"/>
  <c r="AA384" i="182"/>
  <c r="AX384" i="182"/>
  <c r="AD384" i="182"/>
  <c r="AE384" i="182"/>
  <c r="AZ384" i="182" s="1"/>
  <c r="AF384" i="182"/>
  <c r="BA384" i="182"/>
  <c r="AI384" i="182"/>
  <c r="AJ384" i="182"/>
  <c r="AK384" i="182"/>
  <c r="AN384" i="182"/>
  <c r="AO384" i="182"/>
  <c r="AP384" i="182"/>
  <c r="BD384" i="182"/>
  <c r="B385" i="182"/>
  <c r="V385" i="182"/>
  <c r="Y385" i="182"/>
  <c r="Z385" i="182"/>
  <c r="AB385" i="182"/>
  <c r="AC385" i="182"/>
  <c r="AA385" i="182"/>
  <c r="AX385" i="182"/>
  <c r="AD385" i="182"/>
  <c r="AE385" i="182"/>
  <c r="AZ385" i="182"/>
  <c r="AF385" i="182"/>
  <c r="BA385" i="182"/>
  <c r="AJ385" i="182"/>
  <c r="AK385" i="182"/>
  <c r="AN385" i="182"/>
  <c r="AO385" i="182"/>
  <c r="AP385" i="182"/>
  <c r="AV385" i="182"/>
  <c r="BD385" i="182"/>
  <c r="B386" i="182"/>
  <c r="V386" i="182"/>
  <c r="AI386" i="182"/>
  <c r="Y386" i="182"/>
  <c r="Z386" i="182"/>
  <c r="AW386" i="182"/>
  <c r="AA386" i="182"/>
  <c r="AD386" i="182"/>
  <c r="AY386" i="182"/>
  <c r="AE386" i="182"/>
  <c r="AF386" i="182"/>
  <c r="AJ386" i="182"/>
  <c r="AK386" i="182"/>
  <c r="AN386" i="182"/>
  <c r="AO386" i="182"/>
  <c r="AP386" i="182"/>
  <c r="AX386" i="182"/>
  <c r="BA386" i="182"/>
  <c r="BD386" i="182"/>
  <c r="B387" i="182"/>
  <c r="V387" i="182"/>
  <c r="Y387" i="182"/>
  <c r="Z387" i="182"/>
  <c r="AW387" i="182"/>
  <c r="AA387" i="182"/>
  <c r="AX387" i="182"/>
  <c r="AD387" i="182"/>
  <c r="AY387" i="182"/>
  <c r="AE387" i="182"/>
  <c r="AZ387" i="182"/>
  <c r="AF387" i="182"/>
  <c r="AJ387" i="182"/>
  <c r="AK387" i="182"/>
  <c r="AN387" i="182"/>
  <c r="AO387" i="182"/>
  <c r="AP387" i="182"/>
  <c r="BA387" i="182"/>
  <c r="BD387" i="182"/>
  <c r="B388" i="182"/>
  <c r="V388" i="182"/>
  <c r="Y388" i="182"/>
  <c r="Z388" i="182"/>
  <c r="AA388" i="182"/>
  <c r="AB388" i="182"/>
  <c r="AC388" i="182"/>
  <c r="AD388" i="182"/>
  <c r="AY388" i="182"/>
  <c r="AE388" i="182"/>
  <c r="AZ388" i="182"/>
  <c r="AF388" i="182"/>
  <c r="BA388" i="182"/>
  <c r="AJ388" i="182"/>
  <c r="AK388" i="182"/>
  <c r="AN388" i="182"/>
  <c r="AO388" i="182"/>
  <c r="AP388" i="182"/>
  <c r="AV388" i="182"/>
  <c r="AW388" i="182"/>
  <c r="AX388" i="182"/>
  <c r="BD388" i="182"/>
  <c r="B389" i="182"/>
  <c r="V389" i="182"/>
  <c r="AI389" i="182"/>
  <c r="Y389" i="182"/>
  <c r="Z389" i="182"/>
  <c r="AW389" i="182"/>
  <c r="AA389" i="182"/>
  <c r="AX389" i="182"/>
  <c r="AD389" i="182"/>
  <c r="AY389" i="182"/>
  <c r="AE389" i="182"/>
  <c r="AZ389" i="182" s="1"/>
  <c r="AF389" i="182"/>
  <c r="AJ389" i="182"/>
  <c r="AK389" i="182"/>
  <c r="AN389" i="182"/>
  <c r="AO389" i="182"/>
  <c r="AP389" i="182"/>
  <c r="BD389" i="182"/>
  <c r="B390" i="182"/>
  <c r="V390" i="182"/>
  <c r="AI390" i="182"/>
  <c r="Y390" i="182"/>
  <c r="AV390" i="182"/>
  <c r="Z390" i="182"/>
  <c r="AA390" i="182"/>
  <c r="AD390" i="182"/>
  <c r="AE390" i="182"/>
  <c r="AF390" i="182"/>
  <c r="AJ390" i="182"/>
  <c r="AK390" i="182"/>
  <c r="AN390" i="182"/>
  <c r="AO390" i="182"/>
  <c r="AP390" i="182"/>
  <c r="AW390" i="182"/>
  <c r="AZ390" i="182"/>
  <c r="BA390" i="182"/>
  <c r="BD390" i="182"/>
  <c r="B391" i="182"/>
  <c r="V391" i="182"/>
  <c r="AI391" i="182"/>
  <c r="Y391" i="182"/>
  <c r="Z391" i="182"/>
  <c r="AA391" i="182"/>
  <c r="AD391" i="182"/>
  <c r="AE391" i="182"/>
  <c r="AZ391" i="182" s="1"/>
  <c r="AF391" i="182"/>
  <c r="BA391" i="182"/>
  <c r="AJ391" i="182"/>
  <c r="AK391" i="182"/>
  <c r="AN391" i="182"/>
  <c r="AO391" i="182"/>
  <c r="AP391" i="182"/>
  <c r="AW391" i="182"/>
  <c r="AX391" i="182"/>
  <c r="BD391" i="182"/>
  <c r="B392" i="182"/>
  <c r="V392" i="182"/>
  <c r="AP392" i="182"/>
  <c r="Y392" i="182"/>
  <c r="AB392" i="182"/>
  <c r="Z392" i="182"/>
  <c r="AW392" i="182"/>
  <c r="AA392" i="182"/>
  <c r="AX392" i="182"/>
  <c r="AD392" i="182"/>
  <c r="AE392" i="182"/>
  <c r="AZ392" i="182"/>
  <c r="AF392" i="182"/>
  <c r="AL392" i="182"/>
  <c r="AM392" i="182"/>
  <c r="AN392" i="182"/>
  <c r="AO392" i="182"/>
  <c r="BA392" i="182"/>
  <c r="BD392" i="182"/>
  <c r="B393" i="182"/>
  <c r="V393" i="182"/>
  <c r="Y393" i="182"/>
  <c r="AV393" i="182"/>
  <c r="Z393" i="182"/>
  <c r="AW393" i="182"/>
  <c r="AA393" i="182"/>
  <c r="AD393" i="182"/>
  <c r="AY393" i="182"/>
  <c r="AE393" i="182"/>
  <c r="AZ393" i="182" s="1"/>
  <c r="AF393" i="182"/>
  <c r="BA393" i="182"/>
  <c r="AJ393" i="182"/>
  <c r="AK393" i="182"/>
  <c r="AN393" i="182"/>
  <c r="AO393" i="182"/>
  <c r="AP393" i="182"/>
  <c r="AX393" i="182"/>
  <c r="BD393" i="182"/>
  <c r="B394" i="182"/>
  <c r="V394" i="182"/>
  <c r="Y394" i="182"/>
  <c r="AB394" i="182"/>
  <c r="Z394" i="182"/>
  <c r="AW394" i="182"/>
  <c r="AA394" i="182"/>
  <c r="AX394" i="182"/>
  <c r="AD394" i="182"/>
  <c r="AY394" i="182"/>
  <c r="AE394" i="182"/>
  <c r="AZ394" i="182" s="1"/>
  <c r="AF394" i="182"/>
  <c r="AJ394" i="182"/>
  <c r="AK394" i="182"/>
  <c r="AN394" i="182"/>
  <c r="AO394" i="182"/>
  <c r="AQ394" i="182"/>
  <c r="AP394" i="182"/>
  <c r="AV394" i="182"/>
  <c r="BD394" i="182"/>
  <c r="B395" i="182"/>
  <c r="V395" i="182"/>
  <c r="Y395" i="182"/>
  <c r="Z395" i="182"/>
  <c r="AW395" i="182"/>
  <c r="AA395" i="182"/>
  <c r="AD395" i="182"/>
  <c r="AY395" i="182"/>
  <c r="AE395" i="182"/>
  <c r="AZ395" i="182" s="1"/>
  <c r="AF395" i="182"/>
  <c r="BA395" i="182"/>
  <c r="AJ395" i="182"/>
  <c r="AK395" i="182"/>
  <c r="AN395" i="182"/>
  <c r="AO395" i="182"/>
  <c r="AP395" i="182"/>
  <c r="AV395" i="182"/>
  <c r="BD395" i="182"/>
  <c r="B396" i="182"/>
  <c r="V396" i="182"/>
  <c r="Y396" i="182"/>
  <c r="Z396" i="182"/>
  <c r="AA396" i="182"/>
  <c r="AD396" i="182"/>
  <c r="AY396" i="182" s="1"/>
  <c r="AE396" i="182"/>
  <c r="AF396" i="182"/>
  <c r="AI396" i="182"/>
  <c r="AJ396" i="182"/>
  <c r="AK396" i="182"/>
  <c r="AN396" i="182"/>
  <c r="AO396" i="182"/>
  <c r="AP396" i="182"/>
  <c r="AW396" i="182"/>
  <c r="AX396" i="182"/>
  <c r="BA396" i="182"/>
  <c r="BD396" i="182"/>
  <c r="B397" i="182"/>
  <c r="V397" i="182"/>
  <c r="AI397" i="182"/>
  <c r="AL397" i="182"/>
  <c r="Y397" i="182"/>
  <c r="Z397" i="182"/>
  <c r="AW397" i="182"/>
  <c r="AA397" i="182"/>
  <c r="AX397" i="182"/>
  <c r="AD397" i="182"/>
  <c r="AY397" i="182" s="1"/>
  <c r="AE397" i="182"/>
  <c r="AZ397" i="182"/>
  <c r="AF397" i="182"/>
  <c r="AJ397" i="182"/>
  <c r="AK397" i="182"/>
  <c r="AN397" i="182"/>
  <c r="AO397" i="182"/>
  <c r="AP397" i="182"/>
  <c r="BA397" i="182"/>
  <c r="BD397" i="182"/>
  <c r="B398" i="182"/>
  <c r="V398" i="182"/>
  <c r="AI398" i="182"/>
  <c r="Y398" i="182"/>
  <c r="AV398" i="182"/>
  <c r="Z398" i="182"/>
  <c r="AW398" i="182"/>
  <c r="AA398" i="182"/>
  <c r="AD398" i="182"/>
  <c r="AE398" i="182"/>
  <c r="AZ398" i="182"/>
  <c r="AF398" i="182"/>
  <c r="BA398" i="182"/>
  <c r="AJ398" i="182"/>
  <c r="AL398" i="182"/>
  <c r="AK398" i="182"/>
  <c r="AN398" i="182"/>
  <c r="AO398" i="182"/>
  <c r="AP398" i="182"/>
  <c r="AX398" i="182"/>
  <c r="BD398" i="182"/>
  <c r="B399" i="182"/>
  <c r="V399" i="182"/>
  <c r="AI399" i="182"/>
  <c r="Y399" i="182"/>
  <c r="AB399" i="182"/>
  <c r="Z399" i="182"/>
  <c r="AW399" i="182"/>
  <c r="AA399" i="182"/>
  <c r="AD399" i="182"/>
  <c r="AY399" i="182" s="1"/>
  <c r="AE399" i="182"/>
  <c r="AZ399" i="182" s="1"/>
  <c r="AF399" i="182"/>
  <c r="AJ399" i="182"/>
  <c r="AK399" i="182"/>
  <c r="AN399" i="182"/>
  <c r="AO399" i="182"/>
  <c r="AP399" i="182"/>
  <c r="AX399" i="182"/>
  <c r="BA399" i="182"/>
  <c r="BD399" i="182"/>
  <c r="B400" i="182"/>
  <c r="V400" i="182"/>
  <c r="Y400" i="182"/>
  <c r="AB400" i="182"/>
  <c r="Z400" i="182"/>
  <c r="AA400" i="182"/>
  <c r="AX400" i="182"/>
  <c r="AD400" i="182"/>
  <c r="AE400" i="182"/>
  <c r="AZ400" i="182" s="1"/>
  <c r="AF400" i="182"/>
  <c r="BA400" i="182"/>
  <c r="AI400" i="182"/>
  <c r="AJ400" i="182"/>
  <c r="AK400" i="182"/>
  <c r="AN400" i="182"/>
  <c r="AO400" i="182"/>
  <c r="AP400" i="182"/>
  <c r="AV400" i="182"/>
  <c r="BD400" i="182"/>
  <c r="B401" i="182"/>
  <c r="V401" i="182"/>
  <c r="AI401" i="182"/>
  <c r="Y401" i="182"/>
  <c r="Z401" i="182"/>
  <c r="AA401" i="182"/>
  <c r="AX401" i="182"/>
  <c r="AD401" i="182"/>
  <c r="AE401" i="182"/>
  <c r="AZ401" i="182"/>
  <c r="AF401" i="182"/>
  <c r="BA401" i="182"/>
  <c r="AJ401" i="182"/>
  <c r="AK401" i="182"/>
  <c r="AN401" i="182"/>
  <c r="AO401" i="182"/>
  <c r="AP401" i="182"/>
  <c r="AV401" i="182"/>
  <c r="AW401" i="182"/>
  <c r="BD401" i="182"/>
  <c r="B402" i="182"/>
  <c r="V402" i="182"/>
  <c r="Y402" i="182"/>
  <c r="Z402" i="182"/>
  <c r="AW402" i="182"/>
  <c r="AA402" i="182"/>
  <c r="AX402" i="182"/>
  <c r="AD402" i="182"/>
  <c r="AY402" i="182"/>
  <c r="AE402" i="182"/>
  <c r="AZ402" i="182"/>
  <c r="AF402" i="182"/>
  <c r="BA402" i="182"/>
  <c r="AJ402" i="182"/>
  <c r="AK402" i="182"/>
  <c r="AN402" i="182"/>
  <c r="AQ402" i="182"/>
  <c r="AO402" i="182"/>
  <c r="AP402" i="182"/>
  <c r="BD402" i="182"/>
  <c r="B403" i="182"/>
  <c r="V403" i="182"/>
  <c r="Y403" i="182"/>
  <c r="AV403" i="182"/>
  <c r="Z403" i="182"/>
  <c r="AW403" i="182"/>
  <c r="AA403" i="182"/>
  <c r="AD403" i="182"/>
  <c r="AY403" i="182" s="1"/>
  <c r="AE403" i="182"/>
  <c r="AZ403" i="182" s="1"/>
  <c r="AF403" i="182"/>
  <c r="BA403" i="182"/>
  <c r="AJ403" i="182"/>
  <c r="AK403" i="182"/>
  <c r="AN403" i="182"/>
  <c r="AO403" i="182"/>
  <c r="AP403" i="182"/>
  <c r="BD403" i="182"/>
  <c r="B404" i="182"/>
  <c r="V404" i="182"/>
  <c r="AI404" i="182"/>
  <c r="Y404" i="182"/>
  <c r="Z404" i="182"/>
  <c r="AA404" i="182"/>
  <c r="AD404" i="182"/>
  <c r="AE404" i="182"/>
  <c r="AZ404" i="182"/>
  <c r="AF404" i="182"/>
  <c r="BA404" i="182"/>
  <c r="AJ404" i="182"/>
  <c r="AK404" i="182"/>
  <c r="AN404" i="182"/>
  <c r="AO404" i="182"/>
  <c r="AP404" i="182"/>
  <c r="AW404" i="182"/>
  <c r="AX404" i="182"/>
  <c r="BD404" i="182"/>
  <c r="B405" i="182"/>
  <c r="V405" i="182"/>
  <c r="Y405" i="182"/>
  <c r="Z405" i="182"/>
  <c r="AA405" i="182"/>
  <c r="AX405" i="182"/>
  <c r="AB405" i="182"/>
  <c r="AD405" i="182"/>
  <c r="AE405" i="182"/>
  <c r="AZ405" i="182" s="1"/>
  <c r="AF405" i="182"/>
  <c r="BA405" i="182"/>
  <c r="AI405" i="182"/>
  <c r="AJ405" i="182"/>
  <c r="AK405" i="182"/>
  <c r="AL405" i="182"/>
  <c r="AN405" i="182"/>
  <c r="AO405" i="182"/>
  <c r="AP405" i="182"/>
  <c r="AW405" i="182"/>
  <c r="BD405" i="182"/>
  <c r="B406" i="182"/>
  <c r="V406" i="182"/>
  <c r="AI406" i="182"/>
  <c r="Y406" i="182"/>
  <c r="Z406" i="182"/>
  <c r="AA406" i="182"/>
  <c r="AX406" i="182"/>
  <c r="AD406" i="182"/>
  <c r="AY406" i="182"/>
  <c r="AE406" i="182"/>
  <c r="AZ406" i="182" s="1"/>
  <c r="AF406" i="182"/>
  <c r="BA406" i="182"/>
  <c r="AJ406" i="182"/>
  <c r="AK406" i="182"/>
  <c r="AL406" i="182"/>
  <c r="AN406" i="182"/>
  <c r="AO406" i="182"/>
  <c r="AP406" i="182"/>
  <c r="AV406" i="182"/>
  <c r="AW406" i="182"/>
  <c r="BD406" i="182"/>
  <c r="B407" i="182"/>
  <c r="V407" i="182"/>
  <c r="Y407" i="182"/>
  <c r="AB407" i="182"/>
  <c r="Z407" i="182"/>
  <c r="AW407" i="182"/>
  <c r="AA407" i="182"/>
  <c r="AD407" i="182"/>
  <c r="AE407" i="182"/>
  <c r="AZ407" i="182" s="1"/>
  <c r="AF407" i="182"/>
  <c r="BA407" i="182"/>
  <c r="AJ407" i="182"/>
  <c r="AK407" i="182"/>
  <c r="AN407" i="182"/>
  <c r="AO407" i="182"/>
  <c r="AP407" i="182"/>
  <c r="AX407" i="182"/>
  <c r="BD407" i="182"/>
  <c r="B408" i="182"/>
  <c r="V408" i="182"/>
  <c r="AI408" i="182"/>
  <c r="Y408" i="182"/>
  <c r="Z408" i="182"/>
  <c r="AW408" i="182"/>
  <c r="AA408" i="182"/>
  <c r="AX408" i="182"/>
  <c r="AB408" i="182"/>
  <c r="AD408" i="182"/>
  <c r="AE408" i="182"/>
  <c r="AZ408" i="182"/>
  <c r="AF408" i="182"/>
  <c r="BA408" i="182"/>
  <c r="AJ408" i="182"/>
  <c r="AK408" i="182"/>
  <c r="AN408" i="182"/>
  <c r="AO408" i="182"/>
  <c r="AP408" i="182"/>
  <c r="AV408" i="182"/>
  <c r="BD408" i="182"/>
  <c r="B409" i="182"/>
  <c r="V409" i="182"/>
  <c r="Y409" i="182"/>
  <c r="Z409" i="182"/>
  <c r="AA409" i="182"/>
  <c r="AD409" i="182"/>
  <c r="AY409" i="182"/>
  <c r="AE409" i="182"/>
  <c r="AZ409" i="182"/>
  <c r="AF409" i="182"/>
  <c r="BA409" i="182"/>
  <c r="AJ409" i="182"/>
  <c r="AK409" i="182"/>
  <c r="AN409" i="182"/>
  <c r="AO409" i="182"/>
  <c r="AP409" i="182"/>
  <c r="AW409" i="182"/>
  <c r="AX409" i="182"/>
  <c r="BD409" i="182"/>
  <c r="B410" i="182"/>
  <c r="V410" i="182"/>
  <c r="Y410" i="182"/>
  <c r="Z410" i="182"/>
  <c r="AW410" i="182"/>
  <c r="AA410" i="182"/>
  <c r="AX410" i="182"/>
  <c r="AD410" i="182"/>
  <c r="AE410" i="182"/>
  <c r="AZ410" i="182" s="1"/>
  <c r="AF410" i="182"/>
  <c r="BA410" i="182"/>
  <c r="AI410" i="182"/>
  <c r="AJ410" i="182"/>
  <c r="AK410" i="182"/>
  <c r="AN410" i="182"/>
  <c r="AO410" i="182"/>
  <c r="AP410" i="182"/>
  <c r="BD410" i="182"/>
  <c r="B411" i="182"/>
  <c r="V411" i="182"/>
  <c r="Y411" i="182"/>
  <c r="Z411" i="182"/>
  <c r="AA411" i="182"/>
  <c r="AX411" i="182"/>
  <c r="AD411" i="182"/>
  <c r="AE411" i="182"/>
  <c r="AZ411" i="182" s="1"/>
  <c r="AF411" i="182"/>
  <c r="AI411" i="182"/>
  <c r="AJ411" i="182"/>
  <c r="AK411" i="182"/>
  <c r="AN411" i="182"/>
  <c r="AO411" i="182"/>
  <c r="AP411" i="182"/>
  <c r="AW411" i="182"/>
  <c r="BA411" i="182"/>
  <c r="BD411" i="182"/>
  <c r="B412" i="182"/>
  <c r="V412" i="182"/>
  <c r="AI412" i="182"/>
  <c r="Y412" i="182"/>
  <c r="Z412" i="182"/>
  <c r="AW412" i="182"/>
  <c r="AA412" i="182"/>
  <c r="AD412" i="182"/>
  <c r="AE412" i="182"/>
  <c r="AZ412" i="182"/>
  <c r="AF412" i="182"/>
  <c r="BA412" i="182"/>
  <c r="AJ412" i="182"/>
  <c r="AK412" i="182"/>
  <c r="AN412" i="182"/>
  <c r="AO412" i="182"/>
  <c r="AP412" i="182"/>
  <c r="AX412" i="182"/>
  <c r="BD412" i="182"/>
  <c r="B413" i="182"/>
  <c r="V413" i="182"/>
  <c r="Y413" i="182"/>
  <c r="Z413" i="182"/>
  <c r="AA413" i="182"/>
  <c r="AX413" i="182"/>
  <c r="AD413" i="182"/>
  <c r="AY413" i="182"/>
  <c r="AE413" i="182"/>
  <c r="AF413" i="182"/>
  <c r="BA413" i="182"/>
  <c r="AI413" i="182"/>
  <c r="AJ413" i="182"/>
  <c r="AK413" i="182"/>
  <c r="AN413" i="182"/>
  <c r="AO413" i="182"/>
  <c r="AP413" i="182"/>
  <c r="AV413" i="182"/>
  <c r="BD413" i="182"/>
  <c r="B414" i="182"/>
  <c r="V414" i="182"/>
  <c r="AI414" i="182"/>
  <c r="Y414" i="182"/>
  <c r="Z414" i="182"/>
  <c r="AA414" i="182"/>
  <c r="AX414" i="182"/>
  <c r="AD414" i="182"/>
  <c r="AE414" i="182"/>
  <c r="AZ414" i="182"/>
  <c r="AF414" i="182"/>
  <c r="AJ414" i="182"/>
  <c r="AK414" i="182"/>
  <c r="AN414" i="182"/>
  <c r="AO414" i="182"/>
  <c r="AP414" i="182"/>
  <c r="AV414" i="182"/>
  <c r="BA414" i="182"/>
  <c r="BD414" i="182"/>
  <c r="B415" i="182"/>
  <c r="V415" i="182"/>
  <c r="Y415" i="182"/>
  <c r="Z415" i="182"/>
  <c r="AW415" i="182"/>
  <c r="AA415" i="182"/>
  <c r="AX415" i="182"/>
  <c r="AD415" i="182"/>
  <c r="AE415" i="182"/>
  <c r="AZ415" i="182"/>
  <c r="AF415" i="182"/>
  <c r="BA415" i="182"/>
  <c r="AJ415" i="182"/>
  <c r="AK415" i="182"/>
  <c r="AN415" i="182"/>
  <c r="AO415" i="182"/>
  <c r="AP415" i="182"/>
  <c r="BD415" i="182"/>
  <c r="B416" i="182"/>
  <c r="V416" i="182"/>
  <c r="AI416" i="182"/>
  <c r="Y416" i="182"/>
  <c r="Z416" i="182"/>
  <c r="AA416" i="182"/>
  <c r="AX416" i="182"/>
  <c r="AD416" i="182"/>
  <c r="AE416" i="182"/>
  <c r="AZ416" i="182"/>
  <c r="AF416" i="182"/>
  <c r="BA416" i="182"/>
  <c r="AJ416" i="182"/>
  <c r="AK416" i="182"/>
  <c r="AN416" i="182"/>
  <c r="AO416" i="182"/>
  <c r="AP416" i="182"/>
  <c r="AV416" i="182"/>
  <c r="BD416" i="182"/>
  <c r="B417" i="182"/>
  <c r="V417" i="182"/>
  <c r="Y417" i="182"/>
  <c r="Z417" i="182"/>
  <c r="AW417" i="182"/>
  <c r="AA417" i="182"/>
  <c r="AD417" i="182"/>
  <c r="AY417" i="182" s="1"/>
  <c r="AE417" i="182"/>
  <c r="AZ417" i="182"/>
  <c r="AF417" i="182"/>
  <c r="BA417" i="182"/>
  <c r="AJ417" i="182"/>
  <c r="AK417" i="182"/>
  <c r="AN417" i="182"/>
  <c r="AO417" i="182"/>
  <c r="AP417" i="182"/>
  <c r="AX417" i="182"/>
  <c r="BD417" i="182"/>
  <c r="B418" i="182"/>
  <c r="V418" i="182"/>
  <c r="Y418" i="182"/>
  <c r="Z418" i="182"/>
  <c r="AW418" i="182"/>
  <c r="AA418" i="182"/>
  <c r="AX418" i="182"/>
  <c r="AD418" i="182"/>
  <c r="AY418" i="182"/>
  <c r="AE418" i="182"/>
  <c r="AZ418" i="182" s="1"/>
  <c r="AF418" i="182"/>
  <c r="AI418" i="182"/>
  <c r="AJ418" i="182"/>
  <c r="AK418" i="182"/>
  <c r="AN418" i="182"/>
  <c r="AO418" i="182"/>
  <c r="AP418" i="182"/>
  <c r="BA418" i="182"/>
  <c r="BD418" i="182"/>
  <c r="B419" i="182"/>
  <c r="V419" i="182"/>
  <c r="Y419" i="182"/>
  <c r="AB419" i="182"/>
  <c r="Z419" i="182"/>
  <c r="AA419" i="182"/>
  <c r="AD419" i="182"/>
  <c r="AE419" i="182"/>
  <c r="AZ419" i="182"/>
  <c r="AF419" i="182"/>
  <c r="BA419" i="182"/>
  <c r="AJ419" i="182"/>
  <c r="AK419" i="182"/>
  <c r="AN419" i="182"/>
  <c r="AO419" i="182"/>
  <c r="AP419" i="182"/>
  <c r="AV419" i="182"/>
  <c r="AW419" i="182"/>
  <c r="AX419" i="182"/>
  <c r="BD419" i="182"/>
  <c r="B420" i="182"/>
  <c r="V420" i="182"/>
  <c r="AI420" i="182"/>
  <c r="Y420" i="182"/>
  <c r="Z420" i="182"/>
  <c r="AW420" i="182"/>
  <c r="AA420" i="182"/>
  <c r="AD420" i="182"/>
  <c r="AE420" i="182"/>
  <c r="AF420" i="182"/>
  <c r="BA420" i="182"/>
  <c r="AJ420" i="182"/>
  <c r="AK420" i="182"/>
  <c r="AN420" i="182"/>
  <c r="AO420" i="182"/>
  <c r="AP420" i="182"/>
  <c r="AX420" i="182"/>
  <c r="BD420" i="182"/>
  <c r="B421" i="182"/>
  <c r="V421" i="182"/>
  <c r="AI421" i="182"/>
  <c r="Y421" i="182"/>
  <c r="Z421" i="182"/>
  <c r="AW421" i="182"/>
  <c r="AA421" i="182"/>
  <c r="AX421" i="182"/>
  <c r="AD421" i="182"/>
  <c r="AY421" i="182" s="1"/>
  <c r="AE421" i="182"/>
  <c r="AF421" i="182"/>
  <c r="BA421" i="182"/>
  <c r="AJ421" i="182"/>
  <c r="AK421" i="182"/>
  <c r="AN421" i="182"/>
  <c r="AO421" i="182"/>
  <c r="AP421" i="182"/>
  <c r="AV421" i="182"/>
  <c r="BD421" i="182"/>
  <c r="B422" i="182"/>
  <c r="V422" i="182"/>
  <c r="AI422" i="182"/>
  <c r="Y422" i="182"/>
  <c r="Z422" i="182"/>
  <c r="AA422" i="182"/>
  <c r="AX422" i="182"/>
  <c r="AD422" i="182"/>
  <c r="AE422" i="182"/>
  <c r="AZ422" i="182"/>
  <c r="AF422" i="182"/>
  <c r="AJ422" i="182"/>
  <c r="AK422" i="182"/>
  <c r="AN422" i="182"/>
  <c r="AQ422" i="182" s="1"/>
  <c r="AO422" i="182"/>
  <c r="AP422" i="182"/>
  <c r="AV422" i="182"/>
  <c r="AW422" i="182"/>
  <c r="BA422" i="182"/>
  <c r="BD422" i="182"/>
  <c r="B423" i="182"/>
  <c r="V423" i="182"/>
  <c r="Y423" i="182"/>
  <c r="Z423" i="182"/>
  <c r="AW423" i="182"/>
  <c r="AA423" i="182"/>
  <c r="AX423" i="182"/>
  <c r="AD423" i="182"/>
  <c r="AY423" i="182"/>
  <c r="AE423" i="182"/>
  <c r="AF423" i="182"/>
  <c r="BA423" i="182"/>
  <c r="AJ423" i="182"/>
  <c r="AK423" i="182"/>
  <c r="AN423" i="182"/>
  <c r="AO423" i="182"/>
  <c r="AP423" i="182"/>
  <c r="BD423" i="182"/>
  <c r="B424" i="182"/>
  <c r="V424" i="182"/>
  <c r="Y424" i="182"/>
  <c r="Z424" i="182"/>
  <c r="AW424" i="182"/>
  <c r="AA424" i="182"/>
  <c r="AX424" i="182"/>
  <c r="AD424" i="182"/>
  <c r="AY424" i="182"/>
  <c r="AE424" i="182"/>
  <c r="AZ424" i="182"/>
  <c r="AF424" i="182"/>
  <c r="BA424" i="182"/>
  <c r="AI424" i="182"/>
  <c r="AJ424" i="182"/>
  <c r="AK424" i="182"/>
  <c r="AN424" i="182"/>
  <c r="AO424" i="182"/>
  <c r="AP424" i="182"/>
  <c r="BD424" i="182"/>
  <c r="B425" i="182"/>
  <c r="V425" i="182"/>
  <c r="Y425" i="182"/>
  <c r="Z425" i="182"/>
  <c r="AA425" i="182"/>
  <c r="AD425" i="182"/>
  <c r="AY425" i="182"/>
  <c r="AE425" i="182"/>
  <c r="AZ425" i="182" s="1"/>
  <c r="AF425" i="182"/>
  <c r="BA425" i="182"/>
  <c r="AJ425" i="182"/>
  <c r="AK425" i="182"/>
  <c r="AN425" i="182"/>
  <c r="AO425" i="182"/>
  <c r="AP425" i="182"/>
  <c r="AW425" i="182"/>
  <c r="AX425" i="182"/>
  <c r="BD425" i="182"/>
  <c r="B426" i="182"/>
  <c r="V426" i="182"/>
  <c r="Y426" i="182"/>
  <c r="Z426" i="182"/>
  <c r="AW426" i="182"/>
  <c r="AA426" i="182"/>
  <c r="AX426" i="182"/>
  <c r="AD426" i="182"/>
  <c r="AE426" i="182"/>
  <c r="AZ426" i="182"/>
  <c r="AF426" i="182"/>
  <c r="BA426" i="182"/>
  <c r="AI426" i="182"/>
  <c r="AJ426" i="182"/>
  <c r="AK426" i="182"/>
  <c r="AN426" i="182"/>
  <c r="AO426" i="182"/>
  <c r="AP426" i="182"/>
  <c r="BD426" i="182"/>
  <c r="B427" i="182"/>
  <c r="V427" i="182"/>
  <c r="AL427" i="182"/>
  <c r="Y427" i="182"/>
  <c r="Z427" i="182"/>
  <c r="AA427" i="182"/>
  <c r="AD427" i="182"/>
  <c r="AE427" i="182"/>
  <c r="AZ427" i="182"/>
  <c r="AF427" i="182"/>
  <c r="BA427" i="182"/>
  <c r="AI427" i="182"/>
  <c r="AJ427" i="182"/>
  <c r="AK427" i="182"/>
  <c r="AN427" i="182"/>
  <c r="AO427" i="182"/>
  <c r="AP427" i="182"/>
  <c r="AW427" i="182"/>
  <c r="AX427" i="182"/>
  <c r="BD427" i="182"/>
  <c r="B428" i="182"/>
  <c r="V428" i="182"/>
  <c r="AI428" i="182"/>
  <c r="Y428" i="182"/>
  <c r="Z428" i="182"/>
  <c r="AW428" i="182"/>
  <c r="AA428" i="182"/>
  <c r="AX428" i="182"/>
  <c r="AD428" i="182"/>
  <c r="AY428" i="182" s="1"/>
  <c r="AE428" i="182"/>
  <c r="AZ428" i="182" s="1"/>
  <c r="AF428" i="182"/>
  <c r="BA428" i="182"/>
  <c r="AJ428" i="182"/>
  <c r="AK428" i="182"/>
  <c r="AN428" i="182"/>
  <c r="AQ428" i="182" s="1"/>
  <c r="AO428" i="182"/>
  <c r="AP428" i="182"/>
  <c r="BD428" i="182"/>
  <c r="B429" i="182"/>
  <c r="V429" i="182"/>
  <c r="Y429" i="182"/>
  <c r="AB429" i="182"/>
  <c r="Z429" i="182"/>
  <c r="AW429" i="182"/>
  <c r="AA429" i="182"/>
  <c r="AX429" i="182"/>
  <c r="AD429" i="182"/>
  <c r="AY429" i="182" s="1"/>
  <c r="AE429" i="182"/>
  <c r="AF429" i="182"/>
  <c r="BA429" i="182"/>
  <c r="AJ429" i="182"/>
  <c r="AK429" i="182"/>
  <c r="AN429" i="182"/>
  <c r="AO429" i="182"/>
  <c r="AP429" i="182"/>
  <c r="AV429" i="182"/>
  <c r="BD429" i="182"/>
  <c r="B430" i="182"/>
  <c r="V430" i="182"/>
  <c r="AI430" i="182"/>
  <c r="Y430" i="182"/>
  <c r="Z430" i="182"/>
  <c r="AA430" i="182"/>
  <c r="AX430" i="182"/>
  <c r="AD430" i="182"/>
  <c r="AE430" i="182"/>
  <c r="AZ430" i="182"/>
  <c r="AF430" i="182"/>
  <c r="BA430" i="182"/>
  <c r="AJ430" i="182"/>
  <c r="AK430" i="182"/>
  <c r="AN430" i="182"/>
  <c r="AO430" i="182"/>
  <c r="AP430" i="182"/>
  <c r="AV430" i="182"/>
  <c r="BD430" i="182"/>
  <c r="B431" i="182"/>
  <c r="V431" i="182"/>
  <c r="Y431" i="182"/>
  <c r="Z431" i="182"/>
  <c r="AW431" i="182"/>
  <c r="AA431" i="182"/>
  <c r="AX431" i="182"/>
  <c r="AD431" i="182"/>
  <c r="AE431" i="182"/>
  <c r="AZ431" i="182"/>
  <c r="AF431" i="182"/>
  <c r="BA431" i="182"/>
  <c r="AN431" i="182"/>
  <c r="AO431" i="182"/>
  <c r="BD431" i="182"/>
  <c r="B432" i="182"/>
  <c r="V432" i="182"/>
  <c r="Y432" i="182"/>
  <c r="AB432" i="182"/>
  <c r="Z432" i="182"/>
  <c r="AW432" i="182"/>
  <c r="AA432" i="182"/>
  <c r="AX432" i="182"/>
  <c r="AD432" i="182"/>
  <c r="AY432" i="182"/>
  <c r="AE432" i="182"/>
  <c r="AZ432" i="182" s="1"/>
  <c r="AF432" i="182"/>
  <c r="BA432" i="182"/>
  <c r="AJ432" i="182"/>
  <c r="AK432" i="182"/>
  <c r="AN432" i="182"/>
  <c r="AO432" i="182"/>
  <c r="AP432" i="182"/>
  <c r="BD432" i="182"/>
  <c r="B433" i="182"/>
  <c r="V433" i="182"/>
  <c r="Y433" i="182"/>
  <c r="Z433" i="182"/>
  <c r="AW433" i="182"/>
  <c r="AA433" i="182"/>
  <c r="AX433" i="182"/>
  <c r="AD433" i="182"/>
  <c r="AY433" i="182"/>
  <c r="AE433" i="182"/>
  <c r="AF433" i="182"/>
  <c r="AI433" i="182"/>
  <c r="AJ433" i="182"/>
  <c r="AK433" i="182"/>
  <c r="AN433" i="182"/>
  <c r="AO433" i="182"/>
  <c r="AP433" i="182"/>
  <c r="AZ433" i="182"/>
  <c r="BA433" i="182"/>
  <c r="BD433" i="182"/>
  <c r="B434" i="182"/>
  <c r="V434" i="182"/>
  <c r="AI434" i="182"/>
  <c r="AL434" i="182"/>
  <c r="Y434" i="182"/>
  <c r="Z434" i="182"/>
  <c r="AW434" i="182"/>
  <c r="AA434" i="182"/>
  <c r="AX434" i="182"/>
  <c r="AB434" i="182"/>
  <c r="AC434" i="182"/>
  <c r="AD434" i="182"/>
  <c r="AE434" i="182"/>
  <c r="AF434" i="182"/>
  <c r="AJ434" i="182"/>
  <c r="AK434" i="182"/>
  <c r="AN434" i="182"/>
  <c r="AO434" i="182"/>
  <c r="AP434" i="182"/>
  <c r="AV434" i="182"/>
  <c r="AZ434" i="182"/>
  <c r="BA434" i="182"/>
  <c r="BD434" i="182"/>
  <c r="B435" i="182"/>
  <c r="V435" i="182"/>
  <c r="AI435" i="182"/>
  <c r="Y435" i="182"/>
  <c r="Z435" i="182"/>
  <c r="AW435" i="182"/>
  <c r="AA435" i="182"/>
  <c r="AD435" i="182"/>
  <c r="AY435" i="182"/>
  <c r="AE435" i="182"/>
  <c r="AZ435" i="182"/>
  <c r="AF435" i="182"/>
  <c r="BA435" i="182"/>
  <c r="AJ435" i="182"/>
  <c r="AK435" i="182"/>
  <c r="AN435" i="182"/>
  <c r="AO435" i="182"/>
  <c r="AP435" i="182"/>
  <c r="AX435" i="182"/>
  <c r="BD435" i="182"/>
  <c r="B436" i="182"/>
  <c r="V436" i="182"/>
  <c r="Y436" i="182"/>
  <c r="Z436" i="182"/>
  <c r="AW436" i="182"/>
  <c r="AA436" i="182"/>
  <c r="AX436" i="182"/>
  <c r="AB436" i="182"/>
  <c r="AD436" i="182"/>
  <c r="AY436" i="182"/>
  <c r="AE436" i="182"/>
  <c r="AF436" i="182"/>
  <c r="BA436" i="182"/>
  <c r="AI436" i="182"/>
  <c r="AJ436" i="182"/>
  <c r="AK436" i="182"/>
  <c r="AN436" i="182"/>
  <c r="AO436" i="182"/>
  <c r="AP436" i="182"/>
  <c r="AV436" i="182"/>
  <c r="BD436" i="182"/>
  <c r="B437" i="182"/>
  <c r="V437" i="182"/>
  <c r="Y437" i="182"/>
  <c r="AV437" i="182"/>
  <c r="Z437" i="182"/>
  <c r="AA437" i="182"/>
  <c r="AD437" i="182"/>
  <c r="AE437" i="182"/>
  <c r="AZ437" i="182" s="1"/>
  <c r="AF437" i="182"/>
  <c r="AJ437" i="182"/>
  <c r="AK437" i="182"/>
  <c r="AN437" i="182"/>
  <c r="AO437" i="182"/>
  <c r="AP437" i="182"/>
  <c r="AW437" i="182"/>
  <c r="AX437" i="182"/>
  <c r="BA437" i="182"/>
  <c r="BD437" i="182"/>
  <c r="B438" i="182"/>
  <c r="V438" i="182"/>
  <c r="Y438" i="182"/>
  <c r="Z438" i="182"/>
  <c r="AW438" i="182"/>
  <c r="AA438" i="182"/>
  <c r="AX438" i="182"/>
  <c r="AD438" i="182"/>
  <c r="AE438" i="182"/>
  <c r="AF438" i="182"/>
  <c r="AJ438" i="182"/>
  <c r="AK438" i="182"/>
  <c r="AN438" i="182"/>
  <c r="AO438" i="182"/>
  <c r="AP438" i="182"/>
  <c r="AY438" i="182"/>
  <c r="AZ438" i="182"/>
  <c r="BA438" i="182"/>
  <c r="BD438" i="182"/>
  <c r="B439" i="182"/>
  <c r="V439" i="182"/>
  <c r="Y439" i="182"/>
  <c r="Z439" i="182"/>
  <c r="AW439" i="182"/>
  <c r="AA439" i="182"/>
  <c r="AX439" i="182"/>
  <c r="AD439" i="182"/>
  <c r="AE439" i="182"/>
  <c r="AF439" i="182"/>
  <c r="BA439" i="182"/>
  <c r="AI439" i="182"/>
  <c r="AJ439" i="182"/>
  <c r="AK439" i="182"/>
  <c r="AN439" i="182"/>
  <c r="AO439" i="182"/>
  <c r="AP439" i="182"/>
  <c r="AV439" i="182"/>
  <c r="BD439" i="182"/>
  <c r="B440" i="182"/>
  <c r="V440" i="182"/>
  <c r="Y440" i="182"/>
  <c r="AB440" i="182"/>
  <c r="Z440" i="182"/>
  <c r="AW440" i="182"/>
  <c r="AA440" i="182"/>
  <c r="AX440" i="182"/>
  <c r="AD440" i="182"/>
  <c r="AY440" i="182"/>
  <c r="AE440" i="182"/>
  <c r="AZ440" i="182"/>
  <c r="AF440" i="182"/>
  <c r="BA440" i="182"/>
  <c r="AJ440" i="182"/>
  <c r="AK440" i="182"/>
  <c r="AN440" i="182"/>
  <c r="AO440" i="182"/>
  <c r="AP440" i="182"/>
  <c r="BD440" i="182"/>
  <c r="B441" i="182"/>
  <c r="V441" i="182"/>
  <c r="Y441" i="182"/>
  <c r="Z441" i="182"/>
  <c r="AW441" i="182"/>
  <c r="AA441" i="182"/>
  <c r="AX441" i="182"/>
  <c r="AD441" i="182"/>
  <c r="AG441" i="182" s="1"/>
  <c r="AE441" i="182"/>
  <c r="AZ441" i="182"/>
  <c r="AF441" i="182"/>
  <c r="BA441" i="182"/>
  <c r="AI441" i="182"/>
  <c r="AJ441" i="182"/>
  <c r="AK441" i="182"/>
  <c r="AN441" i="182"/>
  <c r="AO441" i="182"/>
  <c r="AP441" i="182"/>
  <c r="BD441" i="182"/>
  <c r="B442" i="182"/>
  <c r="V442" i="182"/>
  <c r="Y442" i="182"/>
  <c r="AV442" i="182"/>
  <c r="Z442" i="182"/>
  <c r="AW442" i="182"/>
  <c r="AA442" i="182"/>
  <c r="AX442" i="182"/>
  <c r="AB442" i="182"/>
  <c r="AD442" i="182"/>
  <c r="AE442" i="182"/>
  <c r="AZ442" i="182"/>
  <c r="AF442" i="182"/>
  <c r="AI442" i="182"/>
  <c r="AJ442" i="182"/>
  <c r="AK442" i="182"/>
  <c r="AL442" i="182"/>
  <c r="AN442" i="182"/>
  <c r="AO442" i="182"/>
  <c r="AP442" i="182"/>
  <c r="BA442" i="182"/>
  <c r="BD442" i="182"/>
  <c r="B443" i="182"/>
  <c r="V443" i="182"/>
  <c r="AI443" i="182"/>
  <c r="Y443" i="182"/>
  <c r="Z443" i="182"/>
  <c r="AW443" i="182"/>
  <c r="AA443" i="182"/>
  <c r="AD443" i="182"/>
  <c r="AY443" i="182"/>
  <c r="AE443" i="182"/>
  <c r="AZ443" i="182"/>
  <c r="AF443" i="182"/>
  <c r="BA443" i="182"/>
  <c r="AJ443" i="182"/>
  <c r="AK443" i="182"/>
  <c r="AN443" i="182"/>
  <c r="AO443" i="182"/>
  <c r="AP443" i="182"/>
  <c r="AX443" i="182"/>
  <c r="BD443" i="182"/>
  <c r="B444" i="182"/>
  <c r="V444" i="182"/>
  <c r="Y444" i="182"/>
  <c r="Z444" i="182"/>
  <c r="AW444" i="182"/>
  <c r="AA444" i="182"/>
  <c r="AX444" i="182"/>
  <c r="AB444" i="182"/>
  <c r="AD444" i="182"/>
  <c r="AY444" i="182"/>
  <c r="AE444" i="182"/>
  <c r="AF444" i="182"/>
  <c r="BA444" i="182"/>
  <c r="AI444" i="182"/>
  <c r="AJ444" i="182"/>
  <c r="AK444" i="182"/>
  <c r="AN444" i="182"/>
  <c r="AO444" i="182"/>
  <c r="AP444" i="182"/>
  <c r="AV444" i="182"/>
  <c r="BD444" i="182"/>
  <c r="B445" i="182"/>
  <c r="V445" i="182"/>
  <c r="AI445" i="182"/>
  <c r="Y445" i="182"/>
  <c r="AV445" i="182"/>
  <c r="Z445" i="182"/>
  <c r="AA445" i="182"/>
  <c r="AD445" i="182"/>
  <c r="AE445" i="182"/>
  <c r="AF445" i="182"/>
  <c r="BA445" i="182"/>
  <c r="AJ445" i="182"/>
  <c r="AK445" i="182"/>
  <c r="AN445" i="182"/>
  <c r="AO445" i="182"/>
  <c r="AP445" i="182"/>
  <c r="AX445" i="182"/>
  <c r="BD445" i="182"/>
  <c r="B446" i="182"/>
  <c r="V446" i="182"/>
  <c r="Y446" i="182"/>
  <c r="Z446" i="182"/>
  <c r="AW446" i="182"/>
  <c r="AA446" i="182"/>
  <c r="AX446" i="182"/>
  <c r="AD446" i="182"/>
  <c r="AE446" i="182"/>
  <c r="AF446" i="182"/>
  <c r="AJ446" i="182"/>
  <c r="AK446" i="182"/>
  <c r="AN446" i="182"/>
  <c r="AO446" i="182"/>
  <c r="AP446" i="182"/>
  <c r="AY446" i="182"/>
  <c r="BA446" i="182"/>
  <c r="BD446" i="182"/>
  <c r="B447" i="182"/>
  <c r="V447" i="182"/>
  <c r="Y447" i="182"/>
  <c r="Z447" i="182"/>
  <c r="AA447" i="182"/>
  <c r="AX447" i="182"/>
  <c r="AD447" i="182"/>
  <c r="AY447" i="182" s="1"/>
  <c r="AE447" i="182"/>
  <c r="AZ447" i="182"/>
  <c r="AF447" i="182"/>
  <c r="BA447" i="182"/>
  <c r="AI447" i="182"/>
  <c r="AL447" i="182"/>
  <c r="AJ447" i="182"/>
  <c r="AK447" i="182"/>
  <c r="AN447" i="182"/>
  <c r="AO447" i="182"/>
  <c r="AP447" i="182"/>
  <c r="AV447" i="182"/>
  <c r="AW447" i="182"/>
  <c r="BD447" i="182"/>
  <c r="B448" i="182"/>
  <c r="V448" i="182"/>
  <c r="Y448" i="182"/>
  <c r="Z448" i="182"/>
  <c r="AW448" i="182"/>
  <c r="AA448" i="182"/>
  <c r="AX448" i="182"/>
  <c r="AD448" i="182"/>
  <c r="AE448" i="182"/>
  <c r="AZ448" i="182" s="1"/>
  <c r="AF448" i="182"/>
  <c r="BA448" i="182"/>
  <c r="AJ448" i="182"/>
  <c r="AK448" i="182"/>
  <c r="AN448" i="182"/>
  <c r="AO448" i="182"/>
  <c r="AP448" i="182"/>
  <c r="BD448" i="182"/>
  <c r="B449" i="182"/>
  <c r="V449" i="182"/>
  <c r="Y449" i="182"/>
  <c r="Z449" i="182"/>
  <c r="AW449" i="182"/>
  <c r="AA449" i="182"/>
  <c r="AX449" i="182"/>
  <c r="AD449" i="182"/>
  <c r="AY449" i="182"/>
  <c r="AE449" i="182"/>
  <c r="AZ449" i="182" s="1"/>
  <c r="AF449" i="182"/>
  <c r="AI449" i="182"/>
  <c r="AJ449" i="182"/>
  <c r="AK449" i="182"/>
  <c r="AN449" i="182"/>
  <c r="AO449" i="182"/>
  <c r="AP449" i="182"/>
  <c r="BA449" i="182"/>
  <c r="BD449" i="182"/>
  <c r="B450" i="182"/>
  <c r="V450" i="182"/>
  <c r="AL450" i="182"/>
  <c r="Y450" i="182"/>
  <c r="AB450" i="182"/>
  <c r="AC450" i="182"/>
  <c r="Z450" i="182"/>
  <c r="AA450" i="182"/>
  <c r="AD450" i="182"/>
  <c r="AE450" i="182"/>
  <c r="AZ450" i="182" s="1"/>
  <c r="AF450" i="182"/>
  <c r="BA450" i="182"/>
  <c r="AI450" i="182"/>
  <c r="AJ450" i="182"/>
  <c r="AK450" i="182"/>
  <c r="AN450" i="182"/>
  <c r="AO450" i="182"/>
  <c r="AP450" i="182"/>
  <c r="AV450" i="182"/>
  <c r="AW450" i="182"/>
  <c r="AX450" i="182"/>
  <c r="BD450" i="182"/>
  <c r="B451" i="182"/>
  <c r="V451" i="182"/>
  <c r="AI451" i="182"/>
  <c r="Y451" i="182"/>
  <c r="Z451" i="182"/>
  <c r="AW451" i="182"/>
  <c r="AA451" i="182"/>
  <c r="AX451" i="182"/>
  <c r="AD451" i="182"/>
  <c r="AY451" i="182" s="1"/>
  <c r="AE451" i="182"/>
  <c r="AZ451" i="182" s="1"/>
  <c r="AF451" i="182"/>
  <c r="BA451" i="182"/>
  <c r="AJ451" i="182"/>
  <c r="AK451" i="182"/>
  <c r="AN451" i="182"/>
  <c r="AO451" i="182"/>
  <c r="AP451" i="182"/>
  <c r="BD451" i="182"/>
  <c r="B452" i="182"/>
  <c r="V452" i="182"/>
  <c r="Y452" i="182"/>
  <c r="AB452" i="182"/>
  <c r="Z452" i="182"/>
  <c r="AW452" i="182"/>
  <c r="AA452" i="182"/>
  <c r="AX452" i="182"/>
  <c r="AD452" i="182"/>
  <c r="AY452" i="182"/>
  <c r="AE452" i="182"/>
  <c r="AF452" i="182"/>
  <c r="AI452" i="182"/>
  <c r="AJ452" i="182"/>
  <c r="AK452" i="182"/>
  <c r="AN452" i="182"/>
  <c r="AO452" i="182"/>
  <c r="AP452" i="182"/>
  <c r="AV452" i="182"/>
  <c r="BA452" i="182"/>
  <c r="BD452" i="182"/>
  <c r="B453" i="182"/>
  <c r="V453" i="182"/>
  <c r="AI453" i="182"/>
  <c r="Y453" i="182"/>
  <c r="Z453" i="182"/>
  <c r="AA453" i="182"/>
  <c r="AX453" i="182"/>
  <c r="AD453" i="182"/>
  <c r="AE453" i="182"/>
  <c r="AZ453" i="182" s="1"/>
  <c r="AF453" i="182"/>
  <c r="BA453" i="182"/>
  <c r="AJ453" i="182"/>
  <c r="AK453" i="182"/>
  <c r="AN453" i="182"/>
  <c r="AO453" i="182"/>
  <c r="AP453" i="182"/>
  <c r="AV453" i="182"/>
  <c r="AW453" i="182"/>
  <c r="BD453" i="182"/>
  <c r="B454" i="182"/>
  <c r="V454" i="182"/>
  <c r="Y454" i="182"/>
  <c r="Z454" i="182"/>
  <c r="AW454" i="182"/>
  <c r="AA454" i="182"/>
  <c r="AX454" i="182"/>
  <c r="AD454" i="182"/>
  <c r="AE454" i="182"/>
  <c r="AF454" i="182"/>
  <c r="AJ454" i="182"/>
  <c r="AK454" i="182"/>
  <c r="AN454" i="182"/>
  <c r="AO454" i="182"/>
  <c r="AP454" i="182"/>
  <c r="AY454" i="182"/>
  <c r="AZ454" i="182"/>
  <c r="BA454" i="182"/>
  <c r="BD454" i="182"/>
  <c r="B455" i="182"/>
  <c r="V455" i="182"/>
  <c r="Y455" i="182"/>
  <c r="AV455" i="182"/>
  <c r="Z455" i="182"/>
  <c r="AW455" i="182"/>
  <c r="AA455" i="182"/>
  <c r="AX455" i="182"/>
  <c r="AD455" i="182"/>
  <c r="AY455" i="182"/>
  <c r="AE455" i="182"/>
  <c r="AZ455" i="182" s="1"/>
  <c r="AF455" i="182"/>
  <c r="BA455" i="182"/>
  <c r="AJ455" i="182"/>
  <c r="AK455" i="182"/>
  <c r="AN455" i="182"/>
  <c r="AO455" i="182"/>
  <c r="AP455" i="182"/>
  <c r="BD455" i="182"/>
  <c r="B456" i="182"/>
  <c r="V456" i="182"/>
  <c r="Y456" i="182"/>
  <c r="Z456" i="182"/>
  <c r="AW456" i="182"/>
  <c r="AA456" i="182"/>
  <c r="AX456" i="182"/>
  <c r="AD456" i="182"/>
  <c r="AY456" i="182"/>
  <c r="AE456" i="182"/>
  <c r="AZ456" i="182" s="1"/>
  <c r="AF456" i="182"/>
  <c r="BA456" i="182"/>
  <c r="AJ456" i="182"/>
  <c r="AK456" i="182"/>
  <c r="AN456" i="182"/>
  <c r="AO456" i="182"/>
  <c r="AP456" i="182"/>
  <c r="BD456" i="182"/>
  <c r="B457" i="182"/>
  <c r="V457" i="182"/>
  <c r="Y457" i="182"/>
  <c r="Z457" i="182"/>
  <c r="AW457" i="182"/>
  <c r="AA457" i="182"/>
  <c r="AX457" i="182"/>
  <c r="AD457" i="182"/>
  <c r="AE457" i="182"/>
  <c r="AZ457" i="182" s="1"/>
  <c r="AF457" i="182"/>
  <c r="BA457" i="182"/>
  <c r="AI457" i="182"/>
  <c r="AJ457" i="182"/>
  <c r="AK457" i="182"/>
  <c r="AN457" i="182"/>
  <c r="AO457" i="182"/>
  <c r="AP457" i="182"/>
  <c r="BD457" i="182"/>
  <c r="B458" i="182"/>
  <c r="V458" i="182"/>
  <c r="Y458" i="182"/>
  <c r="Z458" i="182"/>
  <c r="AW458" i="182"/>
  <c r="AA458" i="182"/>
  <c r="AX458" i="182"/>
  <c r="AB458" i="182"/>
  <c r="AC458" i="182"/>
  <c r="AD458" i="182"/>
  <c r="AE458" i="182"/>
  <c r="AZ458" i="182" s="1"/>
  <c r="AF458" i="182"/>
  <c r="BA458" i="182"/>
  <c r="AI458" i="182"/>
  <c r="AJ458" i="182"/>
  <c r="AK458" i="182"/>
  <c r="AL458" i="182"/>
  <c r="AN458" i="182"/>
  <c r="AO458" i="182"/>
  <c r="AP458" i="182"/>
  <c r="AV458" i="182"/>
  <c r="BD458" i="182"/>
  <c r="B459" i="182"/>
  <c r="V459" i="182"/>
  <c r="AI459" i="182"/>
  <c r="Y459" i="182"/>
  <c r="Z459" i="182"/>
  <c r="AW459" i="182"/>
  <c r="AA459" i="182"/>
  <c r="AD459" i="182"/>
  <c r="AY459" i="182"/>
  <c r="AE459" i="182"/>
  <c r="AZ459" i="182" s="1"/>
  <c r="AF459" i="182"/>
  <c r="BA459" i="182"/>
  <c r="AJ459" i="182"/>
  <c r="AK459" i="182"/>
  <c r="AN459" i="182"/>
  <c r="AO459" i="182"/>
  <c r="AP459" i="182"/>
  <c r="AX459" i="182"/>
  <c r="BD459" i="182"/>
  <c r="B460" i="182"/>
  <c r="V460" i="182"/>
  <c r="Y460" i="182"/>
  <c r="Z460" i="182"/>
  <c r="AW460" i="182"/>
  <c r="AA460" i="182"/>
  <c r="AX460" i="182"/>
  <c r="AB460" i="182"/>
  <c r="AD460" i="182"/>
  <c r="AY460" i="182" s="1"/>
  <c r="AE460" i="182"/>
  <c r="AF460" i="182"/>
  <c r="AI460" i="182"/>
  <c r="AJ460" i="182"/>
  <c r="AK460" i="182"/>
  <c r="AN460" i="182"/>
  <c r="AO460" i="182"/>
  <c r="AP460" i="182"/>
  <c r="AV460" i="182"/>
  <c r="BA460" i="182"/>
  <c r="BD460" i="182"/>
  <c r="B461" i="182"/>
  <c r="V461" i="182"/>
  <c r="AI461" i="182"/>
  <c r="Y461" i="182"/>
  <c r="AV461" i="182"/>
  <c r="Z461" i="182"/>
  <c r="AB461" i="182"/>
  <c r="AC461" i="182"/>
  <c r="AA461" i="182"/>
  <c r="AX461" i="182"/>
  <c r="AD461" i="182"/>
  <c r="AE461" i="182"/>
  <c r="AZ461" i="182" s="1"/>
  <c r="AF461" i="182"/>
  <c r="BA461" i="182"/>
  <c r="AJ461" i="182"/>
  <c r="AK461" i="182"/>
  <c r="AN461" i="182"/>
  <c r="AO461" i="182"/>
  <c r="AP461" i="182"/>
  <c r="AW461" i="182"/>
  <c r="BD461" i="182"/>
  <c r="B462" i="182"/>
  <c r="V462" i="182"/>
  <c r="Y462" i="182"/>
  <c r="AB462" i="182"/>
  <c r="Z462" i="182"/>
  <c r="AW462" i="182"/>
  <c r="AA462" i="182"/>
  <c r="AX462" i="182"/>
  <c r="AD462" i="182"/>
  <c r="AE462" i="182"/>
  <c r="AF462" i="182"/>
  <c r="AJ462" i="182"/>
  <c r="AK462" i="182"/>
  <c r="AN462" i="182"/>
  <c r="AO462" i="182"/>
  <c r="AP462" i="182"/>
  <c r="AY462" i="182"/>
  <c r="AZ462" i="182"/>
  <c r="BA462" i="182"/>
  <c r="BD462" i="182"/>
  <c r="B463" i="182"/>
  <c r="V463" i="182"/>
  <c r="AI463" i="182"/>
  <c r="Y463" i="182"/>
  <c r="Z463" i="182"/>
  <c r="AA463" i="182"/>
  <c r="AD463" i="182"/>
  <c r="AY463" i="182" s="1"/>
  <c r="AE463" i="182"/>
  <c r="AZ463" i="182"/>
  <c r="AF463" i="182"/>
  <c r="BA463" i="182"/>
  <c r="AJ463" i="182"/>
  <c r="AK463" i="182"/>
  <c r="AN463" i="182"/>
  <c r="AO463" i="182"/>
  <c r="AP463" i="182"/>
  <c r="AV463" i="182"/>
  <c r="AW463" i="182"/>
  <c r="BD463" i="182"/>
  <c r="B464" i="182"/>
  <c r="V464" i="182"/>
  <c r="Y464" i="182"/>
  <c r="Z464" i="182"/>
  <c r="AA464" i="182"/>
  <c r="AX464" i="182"/>
  <c r="AD464" i="182"/>
  <c r="AE464" i="182"/>
  <c r="AZ464" i="182" s="1"/>
  <c r="AF464" i="182"/>
  <c r="BA464" i="182"/>
  <c r="AJ464" i="182"/>
  <c r="AK464" i="182"/>
  <c r="AN464" i="182"/>
  <c r="AO464" i="182"/>
  <c r="AP464" i="182"/>
  <c r="AW464" i="182"/>
  <c r="BD464" i="182"/>
  <c r="B465" i="182"/>
  <c r="V465" i="182"/>
  <c r="Y465" i="182"/>
  <c r="Z465" i="182"/>
  <c r="AW465" i="182"/>
  <c r="AA465" i="182"/>
  <c r="AX465" i="182"/>
  <c r="AD465" i="182"/>
  <c r="AY465" i="182" s="1"/>
  <c r="AE465" i="182"/>
  <c r="AZ465" i="182"/>
  <c r="AF465" i="182"/>
  <c r="BA465" i="182"/>
  <c r="AI465" i="182"/>
  <c r="AJ465" i="182"/>
  <c r="AK465" i="182"/>
  <c r="AN465" i="182"/>
  <c r="AO465" i="182"/>
  <c r="AP465" i="182"/>
  <c r="BD465" i="182"/>
  <c r="B466" i="182"/>
  <c r="V466" i="182"/>
  <c r="AI466" i="182"/>
  <c r="Y466" i="182"/>
  <c r="Z466" i="182"/>
  <c r="AA466" i="182"/>
  <c r="AX466" i="182"/>
  <c r="AD466" i="182"/>
  <c r="AE466" i="182"/>
  <c r="AZ466" i="182"/>
  <c r="AF466" i="182"/>
  <c r="BA466" i="182"/>
  <c r="AJ466" i="182"/>
  <c r="AK466" i="182"/>
  <c r="AL466" i="182"/>
  <c r="AN466" i="182"/>
  <c r="AO466" i="182"/>
  <c r="AP466" i="182"/>
  <c r="AV466" i="182"/>
  <c r="AW466" i="182"/>
  <c r="BD466" i="182"/>
  <c r="B467" i="182"/>
  <c r="V467" i="182"/>
  <c r="Y467" i="182"/>
  <c r="Z467" i="182"/>
  <c r="AW467" i="182"/>
  <c r="AA467" i="182"/>
  <c r="AX467" i="182"/>
  <c r="AD467" i="182"/>
  <c r="AY467" i="182" s="1"/>
  <c r="AE467" i="182"/>
  <c r="AZ467" i="182" s="1"/>
  <c r="AF467" i="182"/>
  <c r="AJ467" i="182"/>
  <c r="AK467" i="182"/>
  <c r="AN467" i="182"/>
  <c r="AO467" i="182"/>
  <c r="AP467" i="182"/>
  <c r="BD467" i="182"/>
  <c r="B468" i="182"/>
  <c r="V468" i="182"/>
  <c r="AI468" i="182"/>
  <c r="Y468" i="182"/>
  <c r="Z468" i="182"/>
  <c r="AA468" i="182"/>
  <c r="AD468" i="182"/>
  <c r="AY468" i="182"/>
  <c r="AE468" i="182"/>
  <c r="AF468" i="182"/>
  <c r="BA468" i="182"/>
  <c r="AJ468" i="182"/>
  <c r="AK468" i="182"/>
  <c r="AN468" i="182"/>
  <c r="AO468" i="182"/>
  <c r="AP468" i="182"/>
  <c r="AV468" i="182"/>
  <c r="BD468" i="182"/>
  <c r="B469" i="182"/>
  <c r="V469" i="182"/>
  <c r="Y469" i="182"/>
  <c r="Z469" i="182"/>
  <c r="AA469" i="182"/>
  <c r="AX469" i="182"/>
  <c r="AD469" i="182"/>
  <c r="AE469" i="182"/>
  <c r="AZ469" i="182"/>
  <c r="AF469" i="182"/>
  <c r="BA469" i="182"/>
  <c r="AJ469" i="182"/>
  <c r="AK469" i="182"/>
  <c r="AN469" i="182"/>
  <c r="AO469" i="182"/>
  <c r="AP469" i="182"/>
  <c r="AV469" i="182"/>
  <c r="AW469" i="182"/>
  <c r="BD469" i="182"/>
  <c r="B470" i="182"/>
  <c r="V470" i="182"/>
  <c r="Y470" i="182"/>
  <c r="Z470" i="182"/>
  <c r="AW470" i="182"/>
  <c r="AA470" i="182"/>
  <c r="AX470" i="182"/>
  <c r="AD470" i="182"/>
  <c r="AY470" i="182"/>
  <c r="AE470" i="182"/>
  <c r="AZ470" i="182"/>
  <c r="AF470" i="182"/>
  <c r="AJ470" i="182"/>
  <c r="AK470" i="182"/>
  <c r="AN470" i="182"/>
  <c r="AO470" i="182"/>
  <c r="AP470" i="182"/>
  <c r="BA470" i="182"/>
  <c r="BD470" i="182"/>
  <c r="B471" i="182"/>
  <c r="V471" i="182"/>
  <c r="Y471" i="182"/>
  <c r="AB471" i="182"/>
  <c r="Z471" i="182"/>
  <c r="AW471" i="182"/>
  <c r="AA471" i="182"/>
  <c r="AX471" i="182"/>
  <c r="AD471" i="182"/>
  <c r="AY471" i="182" s="1"/>
  <c r="AE471" i="182"/>
  <c r="AZ471" i="182" s="1"/>
  <c r="AF471" i="182"/>
  <c r="BA471" i="182"/>
  <c r="AI471" i="182"/>
  <c r="AJ471" i="182"/>
  <c r="AK471" i="182"/>
  <c r="AN471" i="182"/>
  <c r="AO471" i="182"/>
  <c r="AP471" i="182"/>
  <c r="BD471" i="182"/>
  <c r="B472" i="182"/>
  <c r="V472" i="182"/>
  <c r="Y472" i="182"/>
  <c r="Z472" i="182"/>
  <c r="AA472" i="182"/>
  <c r="AX472" i="182"/>
  <c r="AB472" i="182"/>
  <c r="AD472" i="182"/>
  <c r="AY472" i="182" s="1"/>
  <c r="AE472" i="182"/>
  <c r="AZ472" i="182"/>
  <c r="AF472" i="182"/>
  <c r="BA472" i="182"/>
  <c r="AJ472" i="182"/>
  <c r="AK472" i="182"/>
  <c r="AN472" i="182"/>
  <c r="AO472" i="182"/>
  <c r="AP472" i="182"/>
  <c r="AW472" i="182"/>
  <c r="BD472" i="182"/>
  <c r="B473" i="182"/>
  <c r="V473" i="182"/>
  <c r="Y473" i="182"/>
  <c r="Z473" i="182"/>
  <c r="AW473" i="182"/>
  <c r="AA473" i="182"/>
  <c r="AX473" i="182"/>
  <c r="AD473" i="182"/>
  <c r="AY473" i="182" s="1"/>
  <c r="AE473" i="182"/>
  <c r="AZ473" i="182" s="1"/>
  <c r="AF473" i="182"/>
  <c r="BA473" i="182"/>
  <c r="AI473" i="182"/>
  <c r="AJ473" i="182"/>
  <c r="AK473" i="182"/>
  <c r="AN473" i="182"/>
  <c r="AO473" i="182"/>
  <c r="AP473" i="182"/>
  <c r="BD473" i="182"/>
  <c r="B474" i="182"/>
  <c r="V474" i="182"/>
  <c r="Y474" i="182"/>
  <c r="Z474" i="182"/>
  <c r="AA474" i="182"/>
  <c r="AB474" i="182"/>
  <c r="AD474" i="182"/>
  <c r="AE474" i="182"/>
  <c r="AZ474" i="182"/>
  <c r="AF474" i="182"/>
  <c r="AI474" i="182"/>
  <c r="AL474" i="182"/>
  <c r="AJ474" i="182"/>
  <c r="AK474" i="182"/>
  <c r="AN474" i="182"/>
  <c r="AO474" i="182"/>
  <c r="AP474" i="182"/>
  <c r="AV474" i="182"/>
  <c r="AW474" i="182"/>
  <c r="AX474" i="182"/>
  <c r="BA474" i="182"/>
  <c r="BD474" i="182"/>
  <c r="B475" i="182"/>
  <c r="V475" i="182"/>
  <c r="Y475" i="182"/>
  <c r="Z475" i="182"/>
  <c r="AW475" i="182"/>
  <c r="AA475" i="182"/>
  <c r="AD475" i="182"/>
  <c r="AY475" i="182"/>
  <c r="AE475" i="182"/>
  <c r="AZ475" i="182"/>
  <c r="AF475" i="182"/>
  <c r="BA475" i="182"/>
  <c r="AJ475" i="182"/>
  <c r="AK475" i="182"/>
  <c r="AN475" i="182"/>
  <c r="AO475" i="182"/>
  <c r="AP475" i="182"/>
  <c r="AX475" i="182"/>
  <c r="BD475" i="182"/>
  <c r="B476" i="182"/>
  <c r="V476" i="182"/>
  <c r="AI476" i="182"/>
  <c r="Y476" i="182"/>
  <c r="AB476" i="182"/>
  <c r="Z476" i="182"/>
  <c r="AA476" i="182"/>
  <c r="AX476" i="182"/>
  <c r="AD476" i="182"/>
  <c r="AY476" i="182"/>
  <c r="AE476" i="182"/>
  <c r="AF476" i="182"/>
  <c r="AJ476" i="182"/>
  <c r="AK476" i="182"/>
  <c r="AN476" i="182"/>
  <c r="AO476" i="182"/>
  <c r="AP476" i="182"/>
  <c r="AV476" i="182"/>
  <c r="BA476" i="182"/>
  <c r="BD476" i="182"/>
  <c r="B477" i="182"/>
  <c r="V477" i="182"/>
  <c r="AI477" i="182"/>
  <c r="Y477" i="182"/>
  <c r="Z477" i="182"/>
  <c r="AA477" i="182"/>
  <c r="AX477" i="182"/>
  <c r="AD477" i="182"/>
  <c r="AE477" i="182"/>
  <c r="AZ477" i="182" s="1"/>
  <c r="AF477" i="182"/>
  <c r="BA477" i="182"/>
  <c r="AJ477" i="182"/>
  <c r="AK477" i="182"/>
  <c r="AN477" i="182"/>
  <c r="AO477" i="182"/>
  <c r="AP477" i="182"/>
  <c r="AV477" i="182"/>
  <c r="AW477" i="182"/>
  <c r="BD477" i="182"/>
  <c r="B478" i="182"/>
  <c r="V478" i="182"/>
  <c r="Y478" i="182"/>
  <c r="Z478" i="182"/>
  <c r="AW478" i="182"/>
  <c r="AA478" i="182"/>
  <c r="AX478" i="182"/>
  <c r="AD478" i="182"/>
  <c r="AE478" i="182"/>
  <c r="AF478" i="182"/>
  <c r="AI478" i="182"/>
  <c r="AJ478" i="182"/>
  <c r="AK478" i="182"/>
  <c r="AN478" i="182"/>
  <c r="AO478" i="182"/>
  <c r="AP478" i="182"/>
  <c r="AZ478" i="182"/>
  <c r="BA478" i="182"/>
  <c r="BD478" i="182"/>
  <c r="B479" i="182"/>
  <c r="V479" i="182"/>
  <c r="Y479" i="182"/>
  <c r="Z479" i="182"/>
  <c r="AA479" i="182"/>
  <c r="AX479" i="182"/>
  <c r="AD479" i="182"/>
  <c r="AY479" i="182" s="1"/>
  <c r="AE479" i="182"/>
  <c r="AZ479" i="182"/>
  <c r="AF479" i="182"/>
  <c r="BA479" i="182"/>
  <c r="AI479" i="182"/>
  <c r="AL479" i="182"/>
  <c r="AJ479" i="182"/>
  <c r="AK479" i="182"/>
  <c r="AN479" i="182"/>
  <c r="AO479" i="182"/>
  <c r="AP479" i="182"/>
  <c r="AV479" i="182"/>
  <c r="AW479" i="182"/>
  <c r="BD479" i="182"/>
  <c r="B480" i="182"/>
  <c r="V480" i="182"/>
  <c r="AI480" i="182"/>
  <c r="Y480" i="182"/>
  <c r="AB480" i="182"/>
  <c r="Z480" i="182"/>
  <c r="AW480" i="182"/>
  <c r="AA480" i="182"/>
  <c r="AD480" i="182"/>
  <c r="AE480" i="182"/>
  <c r="AZ480" i="182" s="1"/>
  <c r="AF480" i="182"/>
  <c r="BA480" i="182"/>
  <c r="AJ480" i="182"/>
  <c r="AK480" i="182"/>
  <c r="AN480" i="182"/>
  <c r="AO480" i="182"/>
  <c r="AP480" i="182"/>
  <c r="AX480" i="182"/>
  <c r="BD480" i="182"/>
  <c r="B481" i="182"/>
  <c r="V481" i="182"/>
  <c r="AI481" i="182"/>
  <c r="AL481" i="182"/>
  <c r="Y481" i="182"/>
  <c r="Z481" i="182"/>
  <c r="AW481" i="182"/>
  <c r="AA481" i="182"/>
  <c r="AX481" i="182"/>
  <c r="AB481" i="182"/>
  <c r="AD481" i="182"/>
  <c r="AE481" i="182"/>
  <c r="AF481" i="182"/>
  <c r="AJ481" i="182"/>
  <c r="AK481" i="182"/>
  <c r="AN481" i="182"/>
  <c r="AO481" i="182"/>
  <c r="AP481" i="182"/>
  <c r="BA481" i="182"/>
  <c r="BD481" i="182"/>
  <c r="B482" i="182"/>
  <c r="V482" i="182"/>
  <c r="Y482" i="182"/>
  <c r="AV482" i="182"/>
  <c r="Z482" i="182"/>
  <c r="AA482" i="182"/>
  <c r="AD482" i="182"/>
  <c r="AE482" i="182"/>
  <c r="AZ482" i="182"/>
  <c r="AF482" i="182"/>
  <c r="BA482" i="182"/>
  <c r="AI482" i="182"/>
  <c r="AJ482" i="182"/>
  <c r="AK482" i="182"/>
  <c r="AN482" i="182"/>
  <c r="AO482" i="182"/>
  <c r="AP482" i="182"/>
  <c r="AX482" i="182"/>
  <c r="BD482" i="182"/>
  <c r="B483" i="182"/>
  <c r="V483" i="182"/>
  <c r="Y483" i="182"/>
  <c r="Z483" i="182"/>
  <c r="AA483" i="182"/>
  <c r="AX483" i="182"/>
  <c r="AD483" i="182"/>
  <c r="AY483" i="182" s="1"/>
  <c r="AE483" i="182"/>
  <c r="AZ483" i="182" s="1"/>
  <c r="AF483" i="182"/>
  <c r="BA483" i="182"/>
  <c r="AI483" i="182"/>
  <c r="AJ483" i="182"/>
  <c r="AK483" i="182"/>
  <c r="AN483" i="182"/>
  <c r="AO483" i="182"/>
  <c r="AP483" i="182"/>
  <c r="AV483" i="182"/>
  <c r="AW483" i="182"/>
  <c r="BD483" i="182"/>
  <c r="B484" i="182"/>
  <c r="V484" i="182"/>
  <c r="Y484" i="182"/>
  <c r="Z484" i="182"/>
  <c r="AW484" i="182"/>
  <c r="AA484" i="182"/>
  <c r="AX484" i="182"/>
  <c r="AD484" i="182"/>
  <c r="AY484" i="182"/>
  <c r="AE484" i="182"/>
  <c r="AZ484" i="182" s="1"/>
  <c r="AF484" i="182"/>
  <c r="BA484" i="182"/>
  <c r="AI484" i="182"/>
  <c r="AJ484" i="182"/>
  <c r="AK484" i="182"/>
  <c r="AN484" i="182"/>
  <c r="AO484" i="182"/>
  <c r="BD484" i="182"/>
  <c r="B485" i="182"/>
  <c r="V485" i="182"/>
  <c r="AP485" i="182"/>
  <c r="Y485" i="182"/>
  <c r="Z485" i="182"/>
  <c r="AW485" i="182"/>
  <c r="AA485" i="182"/>
  <c r="AB485" i="182"/>
  <c r="AC485" i="182"/>
  <c r="AD485" i="182"/>
  <c r="AE485" i="182"/>
  <c r="AZ485" i="182" s="1"/>
  <c r="AF485" i="182"/>
  <c r="BA485" i="182"/>
  <c r="AI485" i="182"/>
  <c r="AJ485" i="182"/>
  <c r="AK485" i="182"/>
  <c r="AL485" i="182"/>
  <c r="AM485" i="182"/>
  <c r="AN485" i="182"/>
  <c r="AO485" i="182"/>
  <c r="AV485" i="182"/>
  <c r="AX485" i="182"/>
  <c r="BD485" i="182"/>
  <c r="B486" i="182"/>
  <c r="V486" i="182"/>
  <c r="AP486" i="182"/>
  <c r="Y486" i="182"/>
  <c r="Z486" i="182"/>
  <c r="AW486" i="182"/>
  <c r="AA486" i="182"/>
  <c r="AX486" i="182"/>
  <c r="AD486" i="182"/>
  <c r="AE486" i="182"/>
  <c r="AZ486" i="182"/>
  <c r="AF486" i="182"/>
  <c r="AI486" i="182"/>
  <c r="AJ486" i="182"/>
  <c r="AK486" i="182"/>
  <c r="AN486" i="182"/>
  <c r="AO486" i="182"/>
  <c r="BA486" i="182"/>
  <c r="BD486" i="182"/>
  <c r="B487" i="182"/>
  <c r="V487" i="182"/>
  <c r="AP487" i="182"/>
  <c r="Y487" i="182"/>
  <c r="Z487" i="182"/>
  <c r="AA487" i="182"/>
  <c r="AD487" i="182"/>
  <c r="AE487" i="182"/>
  <c r="AZ487" i="182" s="1"/>
  <c r="AF487" i="182"/>
  <c r="BA487" i="182"/>
  <c r="AI487" i="182"/>
  <c r="AJ487" i="182"/>
  <c r="AK487" i="182"/>
  <c r="AN487" i="182"/>
  <c r="AO487" i="182"/>
  <c r="AW487" i="182"/>
  <c r="AX487" i="182"/>
  <c r="BD487" i="182"/>
  <c r="B488" i="182"/>
  <c r="V488" i="182"/>
  <c r="Y488" i="182"/>
  <c r="Z488" i="182"/>
  <c r="AW488" i="182"/>
  <c r="AA488" i="182"/>
  <c r="AX488" i="182"/>
  <c r="AD488" i="182"/>
  <c r="AY488" i="182" s="1"/>
  <c r="AE488" i="182"/>
  <c r="AZ488" i="182" s="1"/>
  <c r="AF488" i="182"/>
  <c r="AI488" i="182"/>
  <c r="AJ488" i="182"/>
  <c r="AK488" i="182"/>
  <c r="AN488" i="182"/>
  <c r="AQ488" i="182" s="1"/>
  <c r="AR488" i="182" s="1"/>
  <c r="AO488" i="182"/>
  <c r="BA488" i="182"/>
  <c r="BD488" i="182"/>
  <c r="B489" i="182"/>
  <c r="V489" i="182"/>
  <c r="AK489" i="182"/>
  <c r="Y489" i="182"/>
  <c r="Z489" i="182"/>
  <c r="AA489" i="182"/>
  <c r="AX489" i="182"/>
  <c r="AD489" i="182"/>
  <c r="AY489" i="182" s="1"/>
  <c r="AE489" i="182"/>
  <c r="AZ489" i="182" s="1"/>
  <c r="AF489" i="182"/>
  <c r="BA489" i="182"/>
  <c r="AI489" i="182"/>
  <c r="AJ489" i="182"/>
  <c r="AN489" i="182"/>
  <c r="AO489" i="182"/>
  <c r="AP489" i="182"/>
  <c r="AV489" i="182"/>
  <c r="AW489" i="182"/>
  <c r="BD489" i="182"/>
  <c r="B490" i="182"/>
  <c r="V490" i="182"/>
  <c r="Y490" i="182"/>
  <c r="Z490" i="182"/>
  <c r="AA490" i="182"/>
  <c r="AX490" i="182"/>
  <c r="AD490" i="182"/>
  <c r="AY490" i="182" s="1"/>
  <c r="AE490" i="182"/>
  <c r="AZ490" i="182"/>
  <c r="AF490" i="182"/>
  <c r="BA490" i="182"/>
  <c r="AI490" i="182"/>
  <c r="AJ490" i="182"/>
  <c r="AN490" i="182"/>
  <c r="AO490" i="182"/>
  <c r="AP490" i="182"/>
  <c r="AW490" i="182"/>
  <c r="BD490" i="182"/>
  <c r="B491" i="182"/>
  <c r="V491" i="182"/>
  <c r="AK491" i="182"/>
  <c r="Y491" i="182"/>
  <c r="Z491" i="182"/>
  <c r="AW491" i="182"/>
  <c r="AA491" i="182"/>
  <c r="AX491" i="182"/>
  <c r="AD491" i="182"/>
  <c r="AE491" i="182"/>
  <c r="AZ491" i="182" s="1"/>
  <c r="AF491" i="182"/>
  <c r="BA491" i="182"/>
  <c r="AI491" i="182"/>
  <c r="AJ491" i="182"/>
  <c r="AN491" i="182"/>
  <c r="AO491" i="182"/>
  <c r="AP491" i="182"/>
  <c r="AY491" i="182"/>
  <c r="BD491" i="182"/>
  <c r="B492" i="182"/>
  <c r="V492" i="182"/>
  <c r="AK492" i="182"/>
  <c r="Y492" i="182"/>
  <c r="AB492" i="182"/>
  <c r="AC492" i="182"/>
  <c r="Z492" i="182"/>
  <c r="AA492" i="182"/>
  <c r="AX492" i="182"/>
  <c r="AD492" i="182"/>
  <c r="AE492" i="182"/>
  <c r="AZ492" i="182" s="1"/>
  <c r="AF492" i="182"/>
  <c r="BA492" i="182"/>
  <c r="AI492" i="182"/>
  <c r="AJ492" i="182"/>
  <c r="AN492" i="182"/>
  <c r="AO492" i="182"/>
  <c r="AQ492" i="182" s="1"/>
  <c r="AP492" i="182"/>
  <c r="AV492" i="182"/>
  <c r="AW492" i="182"/>
  <c r="BD492" i="182"/>
  <c r="B493" i="182"/>
  <c r="V493" i="182"/>
  <c r="AK493" i="182"/>
  <c r="Y493" i="182"/>
  <c r="Z493" i="182"/>
  <c r="AW493" i="182"/>
  <c r="AA493" i="182"/>
  <c r="AD493" i="182"/>
  <c r="AY493" i="182" s="1"/>
  <c r="AE493" i="182"/>
  <c r="AZ493" i="182"/>
  <c r="AF493" i="182"/>
  <c r="BA493" i="182"/>
  <c r="AI493" i="182"/>
  <c r="AJ493" i="182"/>
  <c r="AN493" i="182"/>
  <c r="AO493" i="182"/>
  <c r="AP493" i="182"/>
  <c r="AX493" i="182"/>
  <c r="BD493" i="182"/>
  <c r="B494" i="182"/>
  <c r="V494" i="182"/>
  <c r="AK494" i="182"/>
  <c r="Y494" i="182"/>
  <c r="Z494" i="182"/>
  <c r="AW494" i="182"/>
  <c r="AA494" i="182"/>
  <c r="AX494" i="182"/>
  <c r="AD494" i="182"/>
  <c r="AY494" i="182" s="1"/>
  <c r="AE494" i="182"/>
  <c r="AZ494" i="182" s="1"/>
  <c r="AF494" i="182"/>
  <c r="BA494" i="182"/>
  <c r="AI494" i="182"/>
  <c r="AJ494" i="182"/>
  <c r="AN494" i="182"/>
  <c r="AO494" i="182"/>
  <c r="AP494" i="182"/>
  <c r="AV494" i="182"/>
  <c r="BD494" i="182"/>
  <c r="B495" i="182"/>
  <c r="V495" i="182"/>
  <c r="Y495" i="182"/>
  <c r="Z495" i="182"/>
  <c r="AW495" i="182"/>
  <c r="AA495" i="182"/>
  <c r="AX495" i="182"/>
  <c r="AD495" i="182"/>
  <c r="AE495" i="182"/>
  <c r="AZ495" i="182"/>
  <c r="AF495" i="182"/>
  <c r="BA495" i="182"/>
  <c r="AI495" i="182"/>
  <c r="AJ495" i="182"/>
  <c r="AK495" i="182"/>
  <c r="AL495" i="182"/>
  <c r="AN495" i="182"/>
  <c r="AO495" i="182"/>
  <c r="AP495" i="182"/>
  <c r="BD495" i="182"/>
  <c r="B496" i="182"/>
  <c r="V496" i="182"/>
  <c r="AK496" i="182"/>
  <c r="Y496" i="182"/>
  <c r="Z496" i="182"/>
  <c r="AW496" i="182"/>
  <c r="AA496" i="182"/>
  <c r="AD496" i="182"/>
  <c r="AY496" i="182" s="1"/>
  <c r="AE496" i="182"/>
  <c r="AZ496" i="182" s="1"/>
  <c r="AF496" i="182"/>
  <c r="AI496" i="182"/>
  <c r="AJ496" i="182"/>
  <c r="AN496" i="182"/>
  <c r="AO496" i="182"/>
  <c r="AP496" i="182"/>
  <c r="AX496" i="182"/>
  <c r="BD496" i="182"/>
  <c r="B497" i="182"/>
  <c r="V497" i="182"/>
  <c r="Y497" i="182"/>
  <c r="Z497" i="182"/>
  <c r="AA497" i="182"/>
  <c r="AX497" i="182"/>
  <c r="AD497" i="182"/>
  <c r="AY497" i="182" s="1"/>
  <c r="AE497" i="182"/>
  <c r="AZ497" i="182" s="1"/>
  <c r="AF497" i="182"/>
  <c r="BA497" i="182"/>
  <c r="AI497" i="182"/>
  <c r="AJ497" i="182"/>
  <c r="AK497" i="182"/>
  <c r="AN497" i="182"/>
  <c r="AO497" i="182"/>
  <c r="AP497" i="182"/>
  <c r="AV497" i="182"/>
  <c r="AW497" i="182"/>
  <c r="BD497" i="182"/>
  <c r="B498" i="182"/>
  <c r="V498" i="182"/>
  <c r="Y498" i="182"/>
  <c r="Z498" i="182"/>
  <c r="AW498" i="182"/>
  <c r="AA498" i="182"/>
  <c r="AX498" i="182"/>
  <c r="AD498" i="182"/>
  <c r="AY498" i="182" s="1"/>
  <c r="AE498" i="182"/>
  <c r="AZ498" i="182" s="1"/>
  <c r="AF498" i="182"/>
  <c r="BA498" i="182"/>
  <c r="AI498" i="182"/>
  <c r="AJ498" i="182"/>
  <c r="AN498" i="182"/>
  <c r="AO498" i="182"/>
  <c r="AP498" i="182"/>
  <c r="BD498" i="182"/>
  <c r="B499" i="182"/>
  <c r="V499" i="182"/>
  <c r="AK499" i="182"/>
  <c r="Y499" i="182"/>
  <c r="Z499" i="182"/>
  <c r="AW499" i="182"/>
  <c r="AA499" i="182"/>
  <c r="AX499" i="182"/>
  <c r="AD499" i="182"/>
  <c r="AY499" i="182" s="1"/>
  <c r="AE499" i="182"/>
  <c r="AZ499" i="182"/>
  <c r="AF499" i="182"/>
  <c r="BA499" i="182"/>
  <c r="AI499" i="182"/>
  <c r="AJ499" i="182"/>
  <c r="AN499" i="182"/>
  <c r="AO499" i="182"/>
  <c r="AP499" i="182"/>
  <c r="BD499" i="182"/>
  <c r="B500" i="182"/>
  <c r="V500" i="182"/>
  <c r="Y500" i="182"/>
  <c r="AV500" i="182"/>
  <c r="Z500" i="182"/>
  <c r="AW500" i="182"/>
  <c r="AA500" i="182"/>
  <c r="AX500" i="182"/>
  <c r="AD500" i="182"/>
  <c r="AE500" i="182"/>
  <c r="AZ500" i="182"/>
  <c r="AF500" i="182"/>
  <c r="AI500" i="182"/>
  <c r="AJ500" i="182"/>
  <c r="AK500" i="182"/>
  <c r="AL500" i="182"/>
  <c r="AN500" i="182"/>
  <c r="AO500" i="182"/>
  <c r="AP500" i="182"/>
  <c r="BA500" i="182"/>
  <c r="BD500" i="182"/>
  <c r="B501" i="182"/>
  <c r="V501" i="182"/>
  <c r="AK501" i="182"/>
  <c r="Y501" i="182"/>
  <c r="Z501" i="182"/>
  <c r="AA501" i="182"/>
  <c r="AD501" i="182"/>
  <c r="AE501" i="182"/>
  <c r="AZ501" i="182" s="1"/>
  <c r="AF501" i="182"/>
  <c r="BA501" i="182"/>
  <c r="AI501" i="182"/>
  <c r="AJ501" i="182"/>
  <c r="AN501" i="182"/>
  <c r="AO501" i="182"/>
  <c r="AP501" i="182"/>
  <c r="AW501" i="182"/>
  <c r="AX501" i="182"/>
  <c r="BD501" i="182"/>
  <c r="B502" i="182"/>
  <c r="V502" i="182"/>
  <c r="Y502" i="182"/>
  <c r="AB502" i="182"/>
  <c r="Z502" i="182"/>
  <c r="AW502" i="182"/>
  <c r="AA502" i="182"/>
  <c r="AX502" i="182"/>
  <c r="AD502" i="182"/>
  <c r="AY502" i="182" s="1"/>
  <c r="AE502" i="182"/>
  <c r="AZ502" i="182" s="1"/>
  <c r="AF502" i="182"/>
  <c r="AI502" i="182"/>
  <c r="AJ502" i="182"/>
  <c r="AK502" i="182"/>
  <c r="AN502" i="182"/>
  <c r="AO502" i="182"/>
  <c r="AP502" i="182"/>
  <c r="BA502" i="182"/>
  <c r="BD502" i="182"/>
  <c r="B503" i="182"/>
  <c r="V503" i="182"/>
  <c r="AK503" i="182"/>
  <c r="Y503" i="182"/>
  <c r="AB503" i="182"/>
  <c r="Z503" i="182"/>
  <c r="AA503" i="182"/>
  <c r="AD503" i="182"/>
  <c r="AE503" i="182"/>
  <c r="AZ503" i="182"/>
  <c r="AF503" i="182"/>
  <c r="BA503" i="182"/>
  <c r="AI503" i="182"/>
  <c r="AJ503" i="182"/>
  <c r="AN503" i="182"/>
  <c r="AO503" i="182"/>
  <c r="AP503" i="182"/>
  <c r="AV503" i="182"/>
  <c r="AX503" i="182"/>
  <c r="BD503" i="182"/>
  <c r="B504" i="182"/>
  <c r="V504" i="182"/>
  <c r="AK504" i="182"/>
  <c r="Y504" i="182"/>
  <c r="Z504" i="182"/>
  <c r="AW504" i="182"/>
  <c r="AA504" i="182"/>
  <c r="AX504" i="182"/>
  <c r="AD504" i="182"/>
  <c r="AY504" i="182"/>
  <c r="AE504" i="182"/>
  <c r="AZ504" i="182" s="1"/>
  <c r="AF504" i="182"/>
  <c r="BA504" i="182"/>
  <c r="AI504" i="182"/>
  <c r="AJ504" i="182"/>
  <c r="AN504" i="182"/>
  <c r="AO504" i="182"/>
  <c r="AP504" i="182"/>
  <c r="BD504" i="182"/>
  <c r="B505" i="182"/>
  <c r="V505" i="182"/>
  <c r="AK505" i="182"/>
  <c r="Y505" i="182"/>
  <c r="Z505" i="182"/>
  <c r="AW505" i="182"/>
  <c r="AA505" i="182"/>
  <c r="AX505" i="182"/>
  <c r="AD505" i="182"/>
  <c r="AY505" i="182"/>
  <c r="AE505" i="182"/>
  <c r="AF505" i="182"/>
  <c r="AI505" i="182"/>
  <c r="AJ505" i="182"/>
  <c r="AN505" i="182"/>
  <c r="AO505" i="182"/>
  <c r="AP505" i="182"/>
  <c r="AV505" i="182"/>
  <c r="AZ505" i="182"/>
  <c r="BA505" i="182"/>
  <c r="BD505" i="182"/>
  <c r="B506" i="182"/>
  <c r="V506" i="182"/>
  <c r="Y506" i="182"/>
  <c r="Z506" i="182"/>
  <c r="AA506" i="182"/>
  <c r="AB506" i="182"/>
  <c r="AC506" i="182"/>
  <c r="AD506" i="182"/>
  <c r="AE506" i="182"/>
  <c r="AZ506" i="182" s="1"/>
  <c r="AF506" i="182"/>
  <c r="BA506" i="182"/>
  <c r="AI506" i="182"/>
  <c r="AJ506" i="182"/>
  <c r="AN506" i="182"/>
  <c r="AO506" i="182"/>
  <c r="AP506" i="182"/>
  <c r="AV506" i="182"/>
  <c r="AW506" i="182"/>
  <c r="AX506" i="182"/>
  <c r="BD506" i="182"/>
  <c r="B507" i="182"/>
  <c r="V507" i="182"/>
  <c r="AK507" i="182"/>
  <c r="Y507" i="182"/>
  <c r="Z507" i="182"/>
  <c r="AW507" i="182"/>
  <c r="AA507" i="182"/>
  <c r="AX507" i="182"/>
  <c r="AD507" i="182"/>
  <c r="AE507" i="182"/>
  <c r="AZ507" i="182" s="1"/>
  <c r="AF507" i="182"/>
  <c r="AI507" i="182"/>
  <c r="AJ507" i="182"/>
  <c r="AN507" i="182"/>
  <c r="AO507" i="182"/>
  <c r="AP507" i="182"/>
  <c r="BA507" i="182"/>
  <c r="BD507" i="182"/>
  <c r="B508" i="182"/>
  <c r="V508" i="182"/>
  <c r="AK508" i="182"/>
  <c r="Y508" i="182"/>
  <c r="Z508" i="182"/>
  <c r="AA508" i="182"/>
  <c r="AX508" i="182"/>
  <c r="AD508" i="182"/>
  <c r="AE508" i="182"/>
  <c r="AZ508" i="182" s="1"/>
  <c r="AF508" i="182"/>
  <c r="BA508" i="182"/>
  <c r="AI508" i="182"/>
  <c r="AJ508" i="182"/>
  <c r="AN508" i="182"/>
  <c r="AO508" i="182"/>
  <c r="AP508" i="182"/>
  <c r="AW508" i="182"/>
  <c r="BD508" i="182"/>
  <c r="B509" i="182"/>
  <c r="V509" i="182"/>
  <c r="AK509" i="182"/>
  <c r="Y509" i="182"/>
  <c r="Z509" i="182"/>
  <c r="AW509" i="182"/>
  <c r="AA509" i="182"/>
  <c r="AX509" i="182"/>
  <c r="AD509" i="182"/>
  <c r="AE509" i="182"/>
  <c r="AF509" i="182"/>
  <c r="BA509" i="182"/>
  <c r="AI509" i="182"/>
  <c r="AJ509" i="182"/>
  <c r="AN509" i="182"/>
  <c r="AO509" i="182"/>
  <c r="AP509" i="182"/>
  <c r="AZ509" i="182"/>
  <c r="BD509" i="182"/>
  <c r="B510" i="182"/>
  <c r="V510" i="182"/>
  <c r="Y510" i="182"/>
  <c r="AB510" i="182"/>
  <c r="Z510" i="182"/>
  <c r="AW510" i="182"/>
  <c r="AA510" i="182"/>
  <c r="AX510" i="182"/>
  <c r="AD510" i="182"/>
  <c r="AE510" i="182"/>
  <c r="AZ510" i="182"/>
  <c r="AF510" i="182"/>
  <c r="BA510" i="182"/>
  <c r="AI510" i="182"/>
  <c r="AJ510" i="182"/>
  <c r="AN510" i="182"/>
  <c r="AO510" i="182"/>
  <c r="AP510" i="182"/>
  <c r="BD510" i="182"/>
  <c r="B511" i="182"/>
  <c r="V511" i="182"/>
  <c r="Y511" i="182"/>
  <c r="Z511" i="182"/>
  <c r="AW511" i="182"/>
  <c r="AA511" i="182"/>
  <c r="AX511" i="182"/>
  <c r="AD511" i="182"/>
  <c r="AE511" i="182"/>
  <c r="AZ511" i="182" s="1"/>
  <c r="AF511" i="182"/>
  <c r="BA511" i="182"/>
  <c r="AI511" i="182"/>
  <c r="AJ511" i="182"/>
  <c r="AK511" i="182"/>
  <c r="AL511" i="182"/>
  <c r="AN511" i="182"/>
  <c r="AO511" i="182"/>
  <c r="AP511" i="182"/>
  <c r="BD511" i="182"/>
  <c r="B512" i="182"/>
  <c r="V512" i="182"/>
  <c r="AK512" i="182"/>
  <c r="Y512" i="182"/>
  <c r="Z512" i="182"/>
  <c r="AW512" i="182"/>
  <c r="AA512" i="182"/>
  <c r="AD512" i="182"/>
  <c r="AY512" i="182"/>
  <c r="AE512" i="182"/>
  <c r="AZ512" i="182" s="1"/>
  <c r="AF512" i="182"/>
  <c r="AI512" i="182"/>
  <c r="AJ512" i="182"/>
  <c r="AN512" i="182"/>
  <c r="AO512" i="182"/>
  <c r="AP512" i="182"/>
  <c r="AX512" i="182"/>
  <c r="BD512" i="182"/>
  <c r="B513" i="182"/>
  <c r="V513" i="182"/>
  <c r="Y513" i="182"/>
  <c r="Z513" i="182"/>
  <c r="AW513" i="182"/>
  <c r="AA513" i="182"/>
  <c r="AX513" i="182"/>
  <c r="AD513" i="182"/>
  <c r="AE513" i="182"/>
  <c r="AZ513" i="182" s="1"/>
  <c r="AF513" i="182"/>
  <c r="BA513" i="182"/>
  <c r="AI513" i="182"/>
  <c r="AJ513" i="182"/>
  <c r="AK513" i="182"/>
  <c r="AN513" i="182"/>
  <c r="AO513" i="182"/>
  <c r="AP513" i="182"/>
  <c r="AV513" i="182"/>
  <c r="BD513" i="182"/>
  <c r="B514" i="182"/>
  <c r="V514" i="182"/>
  <c r="Y514" i="182"/>
  <c r="AB514" i="182"/>
  <c r="Z514" i="182"/>
  <c r="AA514" i="182"/>
  <c r="AD514" i="182"/>
  <c r="AY514" i="182" s="1"/>
  <c r="AE514" i="182"/>
  <c r="AZ514" i="182"/>
  <c r="AF514" i="182"/>
  <c r="BA514" i="182"/>
  <c r="AI514" i="182"/>
  <c r="AJ514" i="182"/>
  <c r="AN514" i="182"/>
  <c r="AO514" i="182"/>
  <c r="AP514" i="182"/>
  <c r="AV514" i="182"/>
  <c r="AW514" i="182"/>
  <c r="AX514" i="182"/>
  <c r="BD514" i="182"/>
  <c r="B515" i="182"/>
  <c r="V515" i="182"/>
  <c r="Y515" i="182"/>
  <c r="Z515" i="182"/>
  <c r="AW515" i="182"/>
  <c r="AA515" i="182"/>
  <c r="AX515" i="182"/>
  <c r="AD515" i="182"/>
  <c r="AY515" i="182" s="1"/>
  <c r="AE515" i="182"/>
  <c r="AF515" i="182"/>
  <c r="BA515" i="182"/>
  <c r="AI515" i="182"/>
  <c r="AJ515" i="182"/>
  <c r="AK515" i="182"/>
  <c r="AN515" i="182"/>
  <c r="AO515" i="182"/>
  <c r="AP515" i="182"/>
  <c r="BD515" i="182"/>
  <c r="B516" i="182"/>
  <c r="V516" i="182"/>
  <c r="AL516" i="182"/>
  <c r="Y516" i="182"/>
  <c r="Z516" i="182"/>
  <c r="AA516" i="182"/>
  <c r="AX516" i="182"/>
  <c r="AD516" i="182"/>
  <c r="AE516" i="182"/>
  <c r="AZ516" i="182"/>
  <c r="AF516" i="182"/>
  <c r="BA516" i="182"/>
  <c r="AI516" i="182"/>
  <c r="AJ516" i="182"/>
  <c r="AK516" i="182"/>
  <c r="AN516" i="182"/>
  <c r="AO516" i="182"/>
  <c r="AP516" i="182"/>
  <c r="AV516" i="182"/>
  <c r="AW516" i="182"/>
  <c r="BD516" i="182"/>
  <c r="B517" i="182"/>
  <c r="V517" i="182"/>
  <c r="AI517" i="182"/>
  <c r="Y517" i="182"/>
  <c r="Z517" i="182"/>
  <c r="AW517" i="182"/>
  <c r="AA517" i="182"/>
  <c r="AX517" i="182"/>
  <c r="AD517" i="182"/>
  <c r="AG517" i="182" s="1"/>
  <c r="AE517" i="182"/>
  <c r="AZ517" i="182"/>
  <c r="AF517" i="182"/>
  <c r="BA517" i="182"/>
  <c r="AJ517" i="182"/>
  <c r="AK517" i="182"/>
  <c r="AN517" i="182"/>
  <c r="AO517" i="182"/>
  <c r="AP517" i="182"/>
  <c r="BD517" i="182"/>
  <c r="B518" i="182"/>
  <c r="V518" i="182"/>
  <c r="AI518" i="182"/>
  <c r="Y518" i="182"/>
  <c r="Z518" i="182"/>
  <c r="AW518" i="182"/>
  <c r="AA518" i="182"/>
  <c r="AX518" i="182"/>
  <c r="AD518" i="182"/>
  <c r="AY518" i="182" s="1"/>
  <c r="AE518" i="182"/>
  <c r="AZ518" i="182"/>
  <c r="AF518" i="182"/>
  <c r="BA518" i="182"/>
  <c r="AJ518" i="182"/>
  <c r="AK518" i="182"/>
  <c r="AN518" i="182"/>
  <c r="AO518" i="182"/>
  <c r="AP518" i="182"/>
  <c r="BD518" i="182"/>
  <c r="B519" i="182"/>
  <c r="V519" i="182"/>
  <c r="AI519" i="182"/>
  <c r="Y519" i="182"/>
  <c r="Z519" i="182"/>
  <c r="AW519" i="182"/>
  <c r="AA519" i="182"/>
  <c r="AX519" i="182"/>
  <c r="AD519" i="182"/>
  <c r="AE519" i="182"/>
  <c r="AZ519" i="182" s="1"/>
  <c r="AF519" i="182"/>
  <c r="BA519" i="182"/>
  <c r="AJ519" i="182"/>
  <c r="AK519" i="182"/>
  <c r="AL519" i="182"/>
  <c r="AN519" i="182"/>
  <c r="AO519" i="182"/>
  <c r="AP519" i="182"/>
  <c r="AV519" i="182"/>
  <c r="BD519" i="182"/>
  <c r="B520" i="182"/>
  <c r="V520" i="182"/>
  <c r="Y520" i="182"/>
  <c r="Z520" i="182"/>
  <c r="AW520" i="182"/>
  <c r="AA520" i="182"/>
  <c r="AX520" i="182"/>
  <c r="AD520" i="182"/>
  <c r="AE520" i="182"/>
  <c r="AF520" i="182"/>
  <c r="AJ520" i="182"/>
  <c r="AK520" i="182"/>
  <c r="AN520" i="182"/>
  <c r="AO520" i="182"/>
  <c r="AP520" i="182"/>
  <c r="AY520" i="182"/>
  <c r="AZ520" i="182"/>
  <c r="BA520" i="182"/>
  <c r="BD520" i="182"/>
  <c r="B521" i="182"/>
  <c r="V521" i="182"/>
  <c r="AI521" i="182"/>
  <c r="Y521" i="182"/>
  <c r="Z521" i="182"/>
  <c r="AW521" i="182"/>
  <c r="AA521" i="182"/>
  <c r="AX521" i="182"/>
  <c r="AD521" i="182"/>
  <c r="AE521" i="182"/>
  <c r="AZ521" i="182" s="1"/>
  <c r="AF521" i="182"/>
  <c r="BA521" i="182"/>
  <c r="AJ521" i="182"/>
  <c r="AK521" i="182"/>
  <c r="AN521" i="182"/>
  <c r="AO521" i="182"/>
  <c r="AP521" i="182"/>
  <c r="AV521" i="182"/>
  <c r="BD521" i="182"/>
  <c r="B522" i="182"/>
  <c r="V522" i="182"/>
  <c r="Y522" i="182"/>
  <c r="AB522" i="182"/>
  <c r="Z522" i="182"/>
  <c r="AA522" i="182"/>
  <c r="AD522" i="182"/>
  <c r="AY522" i="182"/>
  <c r="AE522" i="182"/>
  <c r="AZ522" i="182" s="1"/>
  <c r="AF522" i="182"/>
  <c r="BA522" i="182"/>
  <c r="AJ522" i="182"/>
  <c r="AK522" i="182"/>
  <c r="AN522" i="182"/>
  <c r="AO522" i="182"/>
  <c r="AP522" i="182"/>
  <c r="AW522" i="182"/>
  <c r="AX522" i="182"/>
  <c r="BD522" i="182"/>
  <c r="B523" i="182"/>
  <c r="V523" i="182"/>
  <c r="AI523" i="182"/>
  <c r="Y523" i="182"/>
  <c r="Z523" i="182"/>
  <c r="AW523" i="182"/>
  <c r="AA523" i="182"/>
  <c r="AX523" i="182"/>
  <c r="AD523" i="182"/>
  <c r="AE523" i="182"/>
  <c r="AZ523" i="182" s="1"/>
  <c r="AF523" i="182"/>
  <c r="BA523" i="182"/>
  <c r="AJ523" i="182"/>
  <c r="AK523" i="182"/>
  <c r="AN523" i="182"/>
  <c r="AO523" i="182"/>
  <c r="AP523" i="182"/>
  <c r="BD523" i="182"/>
  <c r="B524" i="182"/>
  <c r="V524" i="182"/>
  <c r="Y524" i="182"/>
  <c r="Z524" i="182"/>
  <c r="AA524" i="182"/>
  <c r="AX524" i="182"/>
  <c r="AB524" i="182"/>
  <c r="AC524" i="182"/>
  <c r="AD524" i="182"/>
  <c r="AE524" i="182"/>
  <c r="AZ524" i="182" s="1"/>
  <c r="AF524" i="182"/>
  <c r="BA524" i="182"/>
  <c r="AI524" i="182"/>
  <c r="AJ524" i="182"/>
  <c r="AK524" i="182"/>
  <c r="AN524" i="182"/>
  <c r="AO524" i="182"/>
  <c r="AP524" i="182"/>
  <c r="AV524" i="182"/>
  <c r="AW524" i="182"/>
  <c r="BD524" i="182"/>
  <c r="B525" i="182"/>
  <c r="V525" i="182"/>
  <c r="AI525" i="182"/>
  <c r="Y525" i="182"/>
  <c r="Z525" i="182"/>
  <c r="AW525" i="182"/>
  <c r="AA525" i="182"/>
  <c r="AX525" i="182"/>
  <c r="AD525" i="182"/>
  <c r="AY525" i="182" s="1"/>
  <c r="AE525" i="182"/>
  <c r="AZ525" i="182"/>
  <c r="AF525" i="182"/>
  <c r="BA525" i="182"/>
  <c r="AJ525" i="182"/>
  <c r="AK525" i="182"/>
  <c r="AN525" i="182"/>
  <c r="AO525" i="182"/>
  <c r="AP525" i="182"/>
  <c r="BD525" i="182"/>
  <c r="B526" i="182"/>
  <c r="V526" i="182"/>
  <c r="Y526" i="182"/>
  <c r="AB526" i="182"/>
  <c r="Z526" i="182"/>
  <c r="AW526" i="182"/>
  <c r="AA526" i="182"/>
  <c r="AX526" i="182"/>
  <c r="AD526" i="182"/>
  <c r="AY526" i="182" s="1"/>
  <c r="AE526" i="182"/>
  <c r="AZ526" i="182" s="1"/>
  <c r="AF526" i="182"/>
  <c r="AI526" i="182"/>
  <c r="AJ526" i="182"/>
  <c r="AK526" i="182"/>
  <c r="AN526" i="182"/>
  <c r="AO526" i="182"/>
  <c r="AP526" i="182"/>
  <c r="BA526" i="182"/>
  <c r="BD526" i="182"/>
  <c r="B527" i="182"/>
  <c r="V527" i="182"/>
  <c r="AI527" i="182"/>
  <c r="Y527" i="182"/>
  <c r="Z527" i="182"/>
  <c r="AA527" i="182"/>
  <c r="AB527" i="182"/>
  <c r="AC527" i="182"/>
  <c r="AD527" i="182"/>
  <c r="AE527" i="182"/>
  <c r="AZ527" i="182"/>
  <c r="AF527" i="182"/>
  <c r="BA527" i="182"/>
  <c r="AJ527" i="182"/>
  <c r="AK527" i="182"/>
  <c r="AN527" i="182"/>
  <c r="AO527" i="182"/>
  <c r="AP527" i="182"/>
  <c r="AV527" i="182"/>
  <c r="AW527" i="182"/>
  <c r="AX527" i="182"/>
  <c r="BD527" i="182"/>
  <c r="B528" i="182"/>
  <c r="V528" i="182"/>
  <c r="Y528" i="182"/>
  <c r="Z528" i="182"/>
  <c r="AW528" i="182"/>
  <c r="AA528" i="182"/>
  <c r="AD528" i="182"/>
  <c r="AY528" i="182"/>
  <c r="AE528" i="182"/>
  <c r="AZ528" i="182"/>
  <c r="AF528" i="182"/>
  <c r="AI528" i="182"/>
  <c r="AJ528" i="182"/>
  <c r="AK528" i="182"/>
  <c r="AN528" i="182"/>
  <c r="AO528" i="182"/>
  <c r="AP528" i="182"/>
  <c r="AX528" i="182"/>
  <c r="BD528" i="182"/>
  <c r="B529" i="182"/>
  <c r="V529" i="182"/>
  <c r="Y529" i="182"/>
  <c r="Z529" i="182"/>
  <c r="AW529" i="182"/>
  <c r="AA529" i="182"/>
  <c r="AX529" i="182"/>
  <c r="AD529" i="182"/>
  <c r="AE529" i="182"/>
  <c r="AZ529" i="182"/>
  <c r="AF529" i="182"/>
  <c r="BA529" i="182"/>
  <c r="AI529" i="182"/>
  <c r="AJ529" i="182"/>
  <c r="AK529" i="182"/>
  <c r="AN529" i="182"/>
  <c r="AO529" i="182"/>
  <c r="AP529" i="182"/>
  <c r="AV529" i="182"/>
  <c r="BD529" i="182"/>
  <c r="B530" i="182"/>
  <c r="V530" i="182"/>
  <c r="AN530" i="182"/>
  <c r="Y530" i="182"/>
  <c r="AB530" i="182"/>
  <c r="Z530" i="182"/>
  <c r="AA530" i="182"/>
  <c r="AX530" i="182"/>
  <c r="AD530" i="182"/>
  <c r="AE530" i="182"/>
  <c r="AF530" i="182"/>
  <c r="BA530" i="182"/>
  <c r="AI530" i="182"/>
  <c r="AJ530" i="182"/>
  <c r="AK530" i="182"/>
  <c r="AO530" i="182"/>
  <c r="AP530" i="182"/>
  <c r="AV530" i="182"/>
  <c r="AW530" i="182"/>
  <c r="BD530" i="182"/>
  <c r="B531" i="182"/>
  <c r="V531" i="182"/>
  <c r="Y531" i="182"/>
  <c r="Z531" i="182"/>
  <c r="AW531" i="182"/>
  <c r="AA531" i="182"/>
  <c r="AX531" i="182"/>
  <c r="AD531" i="182"/>
  <c r="AE531" i="182"/>
  <c r="AZ531" i="182"/>
  <c r="AF531" i="182"/>
  <c r="AI531" i="182"/>
  <c r="AJ531" i="182"/>
  <c r="AK531" i="182"/>
  <c r="AN531" i="182"/>
  <c r="AO531" i="182"/>
  <c r="AP531" i="182"/>
  <c r="BA531" i="182"/>
  <c r="BD531" i="182"/>
  <c r="B532" i="182"/>
  <c r="V532" i="182"/>
  <c r="AN532" i="182"/>
  <c r="Y532" i="182"/>
  <c r="AB532" i="182"/>
  <c r="AC532" i="182"/>
  <c r="Z532" i="182"/>
  <c r="AW532" i="182"/>
  <c r="AA532" i="182"/>
  <c r="AX532" i="182"/>
  <c r="AD532" i="182"/>
  <c r="AE532" i="182"/>
  <c r="AZ532" i="182" s="1"/>
  <c r="AF532" i="182"/>
  <c r="BA532" i="182"/>
  <c r="AI532" i="182"/>
  <c r="AJ532" i="182"/>
  <c r="AK532" i="182"/>
  <c r="AO532" i="182"/>
  <c r="AP532" i="182"/>
  <c r="BD532" i="182"/>
  <c r="B533" i="182"/>
  <c r="V533" i="182"/>
  <c r="Y533" i="182"/>
  <c r="Z533" i="182"/>
  <c r="AW533" i="182"/>
  <c r="AA533" i="182"/>
  <c r="AX533" i="182"/>
  <c r="AD533" i="182"/>
  <c r="AE533" i="182"/>
  <c r="AF533" i="182"/>
  <c r="BA533" i="182"/>
  <c r="AI533" i="182"/>
  <c r="AJ533" i="182"/>
  <c r="AK533" i="182"/>
  <c r="AO533" i="182"/>
  <c r="AP533" i="182"/>
  <c r="AZ533" i="182"/>
  <c r="BD533" i="182"/>
  <c r="B534" i="182"/>
  <c r="V534" i="182"/>
  <c r="Y534" i="182"/>
  <c r="Z534" i="182"/>
  <c r="AW534" i="182"/>
  <c r="AA534" i="182"/>
  <c r="AX534" i="182"/>
  <c r="AB534" i="182"/>
  <c r="AD534" i="182"/>
  <c r="AE534" i="182"/>
  <c r="AZ534" i="182"/>
  <c r="AF534" i="182"/>
  <c r="AI534" i="182"/>
  <c r="AJ534" i="182"/>
  <c r="AK534" i="182"/>
  <c r="AN534" i="182"/>
  <c r="AO534" i="182"/>
  <c r="AP534" i="182"/>
  <c r="BA534" i="182"/>
  <c r="BD534" i="182"/>
  <c r="B535" i="182"/>
  <c r="V535" i="182"/>
  <c r="Y535" i="182"/>
  <c r="Z535" i="182"/>
  <c r="AA535" i="182"/>
  <c r="AD535" i="182"/>
  <c r="AE535" i="182"/>
  <c r="AZ535" i="182" s="1"/>
  <c r="AF535" i="182"/>
  <c r="BA535" i="182"/>
  <c r="AI535" i="182"/>
  <c r="AJ535" i="182"/>
  <c r="AK535" i="182"/>
  <c r="AN535" i="182"/>
  <c r="AQ535" i="182"/>
  <c r="AO535" i="182"/>
  <c r="AP535" i="182"/>
  <c r="AV535" i="182"/>
  <c r="AW535" i="182"/>
  <c r="AX535" i="182"/>
  <c r="BD535" i="182"/>
  <c r="B536" i="182"/>
  <c r="V536" i="182"/>
  <c r="Y536" i="182"/>
  <c r="Z536" i="182"/>
  <c r="AW536" i="182"/>
  <c r="AA536" i="182"/>
  <c r="AX536" i="182"/>
  <c r="AD536" i="182"/>
  <c r="AY536" i="182" s="1"/>
  <c r="AE536" i="182"/>
  <c r="AZ536" i="182" s="1"/>
  <c r="AF536" i="182"/>
  <c r="BA536" i="182"/>
  <c r="AI536" i="182"/>
  <c r="AJ536" i="182"/>
  <c r="AK536" i="182"/>
  <c r="AN536" i="182"/>
  <c r="AO536" i="182"/>
  <c r="AP536" i="182"/>
  <c r="BD536" i="182"/>
  <c r="B537" i="182"/>
  <c r="V537" i="182"/>
  <c r="AP537" i="182"/>
  <c r="Y537" i="182"/>
  <c r="AV537" i="182"/>
  <c r="Z537" i="182"/>
  <c r="AW537" i="182"/>
  <c r="AA537" i="182"/>
  <c r="AX537" i="182"/>
  <c r="AD537" i="182"/>
  <c r="AY537" i="182"/>
  <c r="AE537" i="182"/>
  <c r="AF537" i="182"/>
  <c r="AI537" i="182"/>
  <c r="AJ537" i="182"/>
  <c r="AK537" i="182"/>
  <c r="AN537" i="182"/>
  <c r="AO537" i="182"/>
  <c r="BA537" i="182"/>
  <c r="BD537" i="182"/>
  <c r="B538" i="182"/>
  <c r="V538" i="182"/>
  <c r="Y538" i="182"/>
  <c r="Z538" i="182"/>
  <c r="AA538" i="182"/>
  <c r="AB538" i="182"/>
  <c r="AC538" i="182"/>
  <c r="AD538" i="182"/>
  <c r="AE538" i="182"/>
  <c r="AZ538" i="182"/>
  <c r="AF538" i="182"/>
  <c r="BA538" i="182"/>
  <c r="AJ538" i="182"/>
  <c r="AK538" i="182"/>
  <c r="AN538" i="182"/>
  <c r="AO538" i="182"/>
  <c r="AP538" i="182"/>
  <c r="AV538" i="182"/>
  <c r="AW538" i="182"/>
  <c r="AX538" i="182"/>
  <c r="BD538" i="182"/>
  <c r="B539" i="182"/>
  <c r="V539" i="182"/>
  <c r="AN539" i="182"/>
  <c r="AQ539" i="182" s="1"/>
  <c r="Y539" i="182"/>
  <c r="Z539" i="182"/>
  <c r="AW539" i="182"/>
  <c r="AA539" i="182"/>
  <c r="AX539" i="182"/>
  <c r="AD539" i="182"/>
  <c r="AE539" i="182"/>
  <c r="AF539" i="182"/>
  <c r="AI539" i="182"/>
  <c r="AJ539" i="182"/>
  <c r="AK539" i="182"/>
  <c r="AO539" i="182"/>
  <c r="AP539" i="182"/>
  <c r="AZ539" i="182"/>
  <c r="BA539" i="182"/>
  <c r="BD539" i="182"/>
  <c r="B540" i="182"/>
  <c r="V540" i="182"/>
  <c r="Y540" i="182"/>
  <c r="AV540" i="182"/>
  <c r="Z540" i="182"/>
  <c r="AA540" i="182"/>
  <c r="AX540" i="182"/>
  <c r="AB540" i="182"/>
  <c r="AC540" i="182"/>
  <c r="AD540" i="182"/>
  <c r="AE540" i="182"/>
  <c r="AZ540" i="182" s="1"/>
  <c r="AF540" i="182"/>
  <c r="BA540" i="182"/>
  <c r="AI540" i="182"/>
  <c r="AJ540" i="182"/>
  <c r="AK540" i="182"/>
  <c r="AL540" i="182"/>
  <c r="AN540" i="182"/>
  <c r="AQ540" i="182" s="1"/>
  <c r="AR540" i="182" s="1"/>
  <c r="AO540" i="182"/>
  <c r="AP540" i="182"/>
  <c r="AW540" i="182"/>
  <c r="BD540" i="182"/>
  <c r="B541" i="182"/>
  <c r="V541" i="182"/>
  <c r="Y541" i="182"/>
  <c r="Z541" i="182"/>
  <c r="AA541" i="182"/>
  <c r="AD541" i="182"/>
  <c r="AE541" i="182"/>
  <c r="AZ541" i="182"/>
  <c r="AF541" i="182"/>
  <c r="BA541" i="182"/>
  <c r="AI541" i="182"/>
  <c r="AJ541" i="182"/>
  <c r="AK541" i="182"/>
  <c r="AO541" i="182"/>
  <c r="AP541" i="182"/>
  <c r="AW541" i="182"/>
  <c r="AX541" i="182"/>
  <c r="BD541" i="182"/>
  <c r="B542" i="182"/>
  <c r="V542" i="182"/>
  <c r="AI542" i="182"/>
  <c r="Y542" i="182"/>
  <c r="Z542" i="182"/>
  <c r="AW542" i="182"/>
  <c r="AA542" i="182"/>
  <c r="AX542" i="182"/>
  <c r="AB542" i="182"/>
  <c r="AD542" i="182"/>
  <c r="AE542" i="182"/>
  <c r="AF542" i="182"/>
  <c r="BA542" i="182"/>
  <c r="AJ542" i="182"/>
  <c r="AK542" i="182"/>
  <c r="AN542" i="182"/>
  <c r="AO542" i="182"/>
  <c r="AP542" i="182"/>
  <c r="BD542" i="182"/>
  <c r="B543" i="182"/>
  <c r="V543" i="182"/>
  <c r="Y543" i="182"/>
  <c r="AV543" i="182"/>
  <c r="Z543" i="182"/>
  <c r="AA543" i="182"/>
  <c r="AD543" i="182"/>
  <c r="AE543" i="182"/>
  <c r="AF543" i="182"/>
  <c r="BA543" i="182"/>
  <c r="AI543" i="182"/>
  <c r="AJ543" i="182"/>
  <c r="AK543" i="182"/>
  <c r="AO543" i="182"/>
  <c r="AP543" i="182"/>
  <c r="AW543" i="182"/>
  <c r="AX543" i="182"/>
  <c r="BD543" i="182"/>
  <c r="B544" i="182"/>
  <c r="V544" i="182"/>
  <c r="Y544" i="182"/>
  <c r="Z544" i="182"/>
  <c r="AW544" i="182"/>
  <c r="AA544" i="182"/>
  <c r="AX544" i="182"/>
  <c r="AD544" i="182"/>
  <c r="AE544" i="182"/>
  <c r="AZ544" i="182" s="1"/>
  <c r="AF544" i="182"/>
  <c r="BA544" i="182"/>
  <c r="AI544" i="182"/>
  <c r="AJ544" i="182"/>
  <c r="AK544" i="182"/>
  <c r="AO544" i="182"/>
  <c r="AP544" i="182"/>
  <c r="BD544" i="182"/>
  <c r="B545" i="182"/>
  <c r="V545" i="182"/>
  <c r="AN545" i="182"/>
  <c r="Y545" i="182"/>
  <c r="Z545" i="182"/>
  <c r="AW545" i="182"/>
  <c r="AA545" i="182"/>
  <c r="AD545" i="182"/>
  <c r="AE545" i="182"/>
  <c r="AZ545" i="182" s="1"/>
  <c r="AF545" i="182"/>
  <c r="BA545" i="182"/>
  <c r="AI545" i="182"/>
  <c r="AJ545" i="182"/>
  <c r="AK545" i="182"/>
  <c r="AO545" i="182"/>
  <c r="AP545" i="182"/>
  <c r="AV545" i="182"/>
  <c r="BD545" i="182"/>
  <c r="B546" i="182"/>
  <c r="V546" i="182"/>
  <c r="Y546" i="182"/>
  <c r="Z546" i="182"/>
  <c r="AW546" i="182"/>
  <c r="AA546" i="182"/>
  <c r="AX546" i="182"/>
  <c r="AB546" i="182"/>
  <c r="AD546" i="182"/>
  <c r="AY546" i="182" s="1"/>
  <c r="AE546" i="182"/>
  <c r="AZ546" i="182"/>
  <c r="AF546" i="182"/>
  <c r="BA546" i="182"/>
  <c r="AI546" i="182"/>
  <c r="AJ546" i="182"/>
  <c r="AK546" i="182"/>
  <c r="AL546" i="182"/>
  <c r="AM546" i="182"/>
  <c r="AN546" i="182"/>
  <c r="AO546" i="182"/>
  <c r="AP546" i="182"/>
  <c r="AV546" i="182"/>
  <c r="BD546" i="182"/>
  <c r="B547" i="182"/>
  <c r="V547" i="182"/>
  <c r="Y547" i="182"/>
  <c r="Z547" i="182"/>
  <c r="AW547" i="182"/>
  <c r="AA547" i="182"/>
  <c r="AX547" i="182"/>
  <c r="AD547" i="182"/>
  <c r="AY547" i="182"/>
  <c r="AE547" i="182"/>
  <c r="AZ547" i="182" s="1"/>
  <c r="AF547" i="182"/>
  <c r="BA547" i="182"/>
  <c r="AI547" i="182"/>
  <c r="AJ547" i="182"/>
  <c r="AK547" i="182"/>
  <c r="AN547" i="182"/>
  <c r="AO547" i="182"/>
  <c r="AP547" i="182"/>
  <c r="BD547" i="182"/>
  <c r="B548" i="182"/>
  <c r="V548" i="182"/>
  <c r="Y548" i="182"/>
  <c r="AV548" i="182"/>
  <c r="Z548" i="182"/>
  <c r="AW548" i="182"/>
  <c r="AA548" i="182"/>
  <c r="AX548" i="182"/>
  <c r="AD548" i="182"/>
  <c r="AE548" i="182"/>
  <c r="AZ548" i="182" s="1"/>
  <c r="AF548" i="182"/>
  <c r="BA548" i="182"/>
  <c r="AI548" i="182"/>
  <c r="AJ548" i="182"/>
  <c r="AK548" i="182"/>
  <c r="AL548" i="182"/>
  <c r="AN548" i="182"/>
  <c r="AO548" i="182"/>
  <c r="AP548" i="182"/>
  <c r="BD548" i="182"/>
  <c r="B549" i="182"/>
  <c r="V549" i="182"/>
  <c r="AP549" i="182"/>
  <c r="Y549" i="182"/>
  <c r="Z549" i="182"/>
  <c r="AW549" i="182"/>
  <c r="AA549" i="182"/>
  <c r="AD549" i="182"/>
  <c r="AY549" i="182" s="1"/>
  <c r="AE549" i="182"/>
  <c r="AF549" i="182"/>
  <c r="BA549" i="182"/>
  <c r="AI549" i="182"/>
  <c r="AJ549" i="182"/>
  <c r="AK549" i="182"/>
  <c r="AN549" i="182"/>
  <c r="AO549" i="182"/>
  <c r="AX549" i="182"/>
  <c r="BD549" i="182"/>
  <c r="B550" i="182"/>
  <c r="V550" i="182"/>
  <c r="AI550" i="182"/>
  <c r="Y550" i="182"/>
  <c r="Z550" i="182"/>
  <c r="AW550" i="182"/>
  <c r="AA550" i="182"/>
  <c r="AX550" i="182"/>
  <c r="AB550" i="182"/>
  <c r="AD550" i="182"/>
  <c r="AE550" i="182"/>
  <c r="AF550" i="182"/>
  <c r="AJ550" i="182"/>
  <c r="AK550" i="182"/>
  <c r="AN550" i="182"/>
  <c r="AO550" i="182"/>
  <c r="AP550" i="182"/>
  <c r="BA550" i="182"/>
  <c r="BD550" i="182"/>
  <c r="B551" i="182"/>
  <c r="V551" i="182"/>
  <c r="AL551" i="182"/>
  <c r="Y551" i="182"/>
  <c r="Z551" i="182"/>
  <c r="AW551" i="182"/>
  <c r="AA551" i="182"/>
  <c r="AD551" i="182"/>
  <c r="AE551" i="182"/>
  <c r="AZ551" i="182"/>
  <c r="AF551" i="182"/>
  <c r="BA551" i="182"/>
  <c r="AI551" i="182"/>
  <c r="AJ551" i="182"/>
  <c r="AK551" i="182"/>
  <c r="AO551" i="182"/>
  <c r="AP551" i="182"/>
  <c r="AX551" i="182"/>
  <c r="BD551" i="182"/>
  <c r="B552" i="182"/>
  <c r="V552" i="182"/>
  <c r="AN552" i="182"/>
  <c r="AQ552" i="182" s="1"/>
  <c r="Y552" i="182"/>
  <c r="Z552" i="182"/>
  <c r="AW552" i="182"/>
  <c r="AA552" i="182"/>
  <c r="AX552" i="182"/>
  <c r="AD552" i="182"/>
  <c r="AY552" i="182"/>
  <c r="AE552" i="182"/>
  <c r="AF552" i="182"/>
  <c r="AI552" i="182"/>
  <c r="AJ552" i="182"/>
  <c r="AK552" i="182"/>
  <c r="AO552" i="182"/>
  <c r="AP552" i="182"/>
  <c r="BA552" i="182"/>
  <c r="BD552" i="182"/>
  <c r="B553" i="182"/>
  <c r="V553" i="182"/>
  <c r="Y553" i="182"/>
  <c r="Z553" i="182"/>
  <c r="AW553" i="182"/>
  <c r="AA553" i="182"/>
  <c r="AX553" i="182"/>
  <c r="AD553" i="182"/>
  <c r="AE553" i="182"/>
  <c r="AZ553" i="182"/>
  <c r="AF553" i="182"/>
  <c r="BA553" i="182"/>
  <c r="AI553" i="182"/>
  <c r="AJ553" i="182"/>
  <c r="AK553" i="182"/>
  <c r="AN553" i="182"/>
  <c r="AO553" i="182"/>
  <c r="AP553" i="182"/>
  <c r="AV553" i="182"/>
  <c r="BD553" i="182"/>
  <c r="B554" i="182"/>
  <c r="V554" i="182"/>
  <c r="Y554" i="182"/>
  <c r="Z554" i="182"/>
  <c r="AA554" i="182"/>
  <c r="AD554" i="182"/>
  <c r="AE554" i="182"/>
  <c r="AZ554" i="182" s="1"/>
  <c r="AF554" i="182"/>
  <c r="BA554" i="182"/>
  <c r="AI554" i="182"/>
  <c r="AL554" i="182"/>
  <c r="AJ554" i="182"/>
  <c r="AK554" i="182"/>
  <c r="AN554" i="182"/>
  <c r="AO554" i="182"/>
  <c r="AP554" i="182"/>
  <c r="AV554" i="182"/>
  <c r="AW554" i="182"/>
  <c r="AX554" i="182"/>
  <c r="BD554" i="182"/>
  <c r="B555" i="182"/>
  <c r="V555" i="182"/>
  <c r="Y555" i="182"/>
  <c r="Z555" i="182"/>
  <c r="AW555" i="182"/>
  <c r="AA555" i="182"/>
  <c r="AX555" i="182"/>
  <c r="AD555" i="182"/>
  <c r="AY555" i="182"/>
  <c r="AE555" i="182"/>
  <c r="AZ555" i="182" s="1"/>
  <c r="AF555" i="182"/>
  <c r="BA555" i="182"/>
  <c r="AI555" i="182"/>
  <c r="AJ555" i="182"/>
  <c r="AK555" i="182"/>
  <c r="AN555" i="182"/>
  <c r="AP555" i="182"/>
  <c r="BD555" i="182"/>
  <c r="B556" i="182"/>
  <c r="V556" i="182"/>
  <c r="Y556" i="182"/>
  <c r="Z556" i="182"/>
  <c r="AW556" i="182"/>
  <c r="AA556" i="182"/>
  <c r="AX556" i="182"/>
  <c r="AB556" i="182"/>
  <c r="AD556" i="182"/>
  <c r="AE556" i="182"/>
  <c r="AZ556" i="182" s="1"/>
  <c r="AF556" i="182"/>
  <c r="BA556" i="182"/>
  <c r="AI556" i="182"/>
  <c r="AJ556" i="182"/>
  <c r="AK556" i="182"/>
  <c r="AN556" i="182"/>
  <c r="AO556" i="182"/>
  <c r="AP556" i="182"/>
  <c r="AV556" i="182"/>
  <c r="BD556" i="182"/>
  <c r="B557" i="182"/>
  <c r="V557" i="182"/>
  <c r="AI557" i="182"/>
  <c r="Y557" i="182"/>
  <c r="Z557" i="182"/>
  <c r="AA557" i="182"/>
  <c r="AX557" i="182"/>
  <c r="AD557" i="182"/>
  <c r="AY557" i="182"/>
  <c r="AE557" i="182"/>
  <c r="AZ557" i="182" s="1"/>
  <c r="AF557" i="182"/>
  <c r="BA557" i="182"/>
  <c r="AJ557" i="182"/>
  <c r="AK557" i="182"/>
  <c r="AN557" i="182"/>
  <c r="AO557" i="182"/>
  <c r="AP557" i="182"/>
  <c r="AW557" i="182"/>
  <c r="BD557" i="182"/>
  <c r="B558" i="182"/>
  <c r="V558" i="182"/>
  <c r="Y558" i="182"/>
  <c r="Z558" i="182"/>
  <c r="AW558" i="182"/>
  <c r="AA558" i="182"/>
  <c r="AX558" i="182"/>
  <c r="AD558" i="182"/>
  <c r="AE558" i="182"/>
  <c r="AZ558" i="182" s="1"/>
  <c r="AF558" i="182"/>
  <c r="BA558" i="182"/>
  <c r="AI558" i="182"/>
  <c r="AJ558" i="182"/>
  <c r="AK558" i="182"/>
  <c r="AN558" i="182"/>
  <c r="AO558" i="182"/>
  <c r="AP558" i="182"/>
  <c r="BD558" i="182"/>
  <c r="B559" i="182"/>
  <c r="V559" i="182"/>
  <c r="AP559" i="182"/>
  <c r="Y559" i="182"/>
  <c r="AV559" i="182"/>
  <c r="Z559" i="182"/>
  <c r="AW559" i="182"/>
  <c r="AA559" i="182"/>
  <c r="AD559" i="182"/>
  <c r="AE559" i="182"/>
  <c r="AZ559" i="182"/>
  <c r="AF559" i="182"/>
  <c r="BA559" i="182"/>
  <c r="AI559" i="182"/>
  <c r="AJ559" i="182"/>
  <c r="AK559" i="182"/>
  <c r="AN559" i="182"/>
  <c r="AO559" i="182"/>
  <c r="BD559" i="182"/>
  <c r="B560" i="182"/>
  <c r="V560" i="182"/>
  <c r="Y560" i="182"/>
  <c r="Z560" i="182"/>
  <c r="AW560" i="182"/>
  <c r="AA560" i="182"/>
  <c r="AD560" i="182"/>
  <c r="AE560" i="182"/>
  <c r="AZ560" i="182" s="1"/>
  <c r="AF560" i="182"/>
  <c r="BA560" i="182"/>
  <c r="AI560" i="182"/>
  <c r="AJ560" i="182"/>
  <c r="AK560" i="182"/>
  <c r="AL560" i="182"/>
  <c r="AO560" i="182"/>
  <c r="AP560" i="182"/>
  <c r="AX560" i="182"/>
  <c r="BD560" i="182"/>
  <c r="B561" i="182"/>
  <c r="V561" i="182"/>
  <c r="AP561" i="182"/>
  <c r="Y561" i="182"/>
  <c r="Z561" i="182"/>
  <c r="AW561" i="182"/>
  <c r="AA561" i="182"/>
  <c r="AX561" i="182"/>
  <c r="AD561" i="182"/>
  <c r="AE561" i="182"/>
  <c r="AZ561" i="182" s="1"/>
  <c r="AF561" i="182"/>
  <c r="AI561" i="182"/>
  <c r="AJ561" i="182"/>
  <c r="AK561" i="182"/>
  <c r="AN561" i="182"/>
  <c r="AQ561" i="182" s="1"/>
  <c r="AO561" i="182"/>
  <c r="BA561" i="182"/>
  <c r="BD561" i="182"/>
  <c r="B562" i="182"/>
  <c r="V562" i="182"/>
  <c r="AP562" i="182"/>
  <c r="Y562" i="182"/>
  <c r="AV562" i="182"/>
  <c r="Z562" i="182"/>
  <c r="AA562" i="182"/>
  <c r="AX562" i="182"/>
  <c r="AB562" i="182"/>
  <c r="AC562" i="182"/>
  <c r="AD562" i="182"/>
  <c r="AY562" i="182"/>
  <c r="AE562" i="182"/>
  <c r="AZ562" i="182"/>
  <c r="AF562" i="182"/>
  <c r="BA562" i="182"/>
  <c r="AI562" i="182"/>
  <c r="AJ562" i="182"/>
  <c r="AK562" i="182"/>
  <c r="AL562" i="182"/>
  <c r="AN562" i="182"/>
  <c r="AO562" i="182"/>
  <c r="AW562" i="182"/>
  <c r="BD562" i="182"/>
  <c r="B563" i="182"/>
  <c r="V563" i="182"/>
  <c r="Y563" i="182"/>
  <c r="Z563" i="182"/>
  <c r="AW563" i="182"/>
  <c r="AA563" i="182"/>
  <c r="AX563" i="182"/>
  <c r="AD563" i="182"/>
  <c r="AE563" i="182"/>
  <c r="AF563" i="182"/>
  <c r="AI563" i="182"/>
  <c r="AJ563" i="182"/>
  <c r="AK563" i="182"/>
  <c r="AN563" i="182"/>
  <c r="AO563" i="182"/>
  <c r="AY563" i="182"/>
  <c r="BA563" i="182"/>
  <c r="BD563" i="182"/>
  <c r="B564" i="182"/>
  <c r="V564" i="182"/>
  <c r="Y564" i="182"/>
  <c r="AC564" i="182"/>
  <c r="Z564" i="182"/>
  <c r="AA564" i="182"/>
  <c r="AX564" i="182"/>
  <c r="AB564" i="182"/>
  <c r="AD564" i="182"/>
  <c r="AE564" i="182"/>
  <c r="AZ564" i="182" s="1"/>
  <c r="AF564" i="182"/>
  <c r="BA564" i="182"/>
  <c r="AI564" i="182"/>
  <c r="AJ564" i="182"/>
  <c r="AK564" i="182"/>
  <c r="AN564" i="182"/>
  <c r="AO564" i="182"/>
  <c r="AV564" i="182"/>
  <c r="AW564" i="182"/>
  <c r="BD564" i="182"/>
  <c r="B565" i="182"/>
  <c r="V565" i="182"/>
  <c r="AP565" i="182"/>
  <c r="Y565" i="182"/>
  <c r="Z565" i="182"/>
  <c r="AW565" i="182"/>
  <c r="AA565" i="182"/>
  <c r="AD565" i="182"/>
  <c r="AE565" i="182"/>
  <c r="AZ565" i="182"/>
  <c r="AF565" i="182"/>
  <c r="BA565" i="182"/>
  <c r="AI565" i="182"/>
  <c r="AJ565" i="182"/>
  <c r="AK565" i="182"/>
  <c r="AN565" i="182"/>
  <c r="AO565" i="182"/>
  <c r="AX565" i="182"/>
  <c r="BD565" i="182"/>
  <c r="B566" i="182"/>
  <c r="V566" i="182"/>
  <c r="Y566" i="182"/>
  <c r="Z566" i="182"/>
  <c r="AW566" i="182"/>
  <c r="AA566" i="182"/>
  <c r="AX566" i="182"/>
  <c r="AD566" i="182"/>
  <c r="AY566" i="182"/>
  <c r="AE566" i="182"/>
  <c r="AZ566" i="182" s="1"/>
  <c r="AF566" i="182"/>
  <c r="AI566" i="182"/>
  <c r="AJ566" i="182"/>
  <c r="AK566" i="182"/>
  <c r="AN566" i="182"/>
  <c r="AO566" i="182"/>
  <c r="AP566" i="182"/>
  <c r="BD566" i="182"/>
  <c r="B567" i="182"/>
  <c r="V567" i="182"/>
  <c r="Y567" i="182"/>
  <c r="Z567" i="182"/>
  <c r="AA567" i="182"/>
  <c r="AD567" i="182"/>
  <c r="AE567" i="182"/>
  <c r="AZ567" i="182" s="1"/>
  <c r="AF567" i="182"/>
  <c r="BA567" i="182"/>
  <c r="AI567" i="182"/>
  <c r="AJ567" i="182"/>
  <c r="AK567" i="182"/>
  <c r="AN567" i="182"/>
  <c r="AO567" i="182"/>
  <c r="AV567" i="182"/>
  <c r="AW567" i="182"/>
  <c r="BD567" i="182"/>
  <c r="B568" i="182"/>
  <c r="V568" i="182"/>
  <c r="Y568" i="182"/>
  <c r="Z568" i="182"/>
  <c r="AA568" i="182"/>
  <c r="AD568" i="182"/>
  <c r="AY568" i="182" s="1"/>
  <c r="AE568" i="182"/>
  <c r="AZ568" i="182"/>
  <c r="AF568" i="182"/>
  <c r="BA568" i="182"/>
  <c r="AI568" i="182"/>
  <c r="AJ568" i="182"/>
  <c r="AK568" i="182"/>
  <c r="AN568" i="182"/>
  <c r="AO568" i="182"/>
  <c r="AP568" i="182"/>
  <c r="AW568" i="182"/>
  <c r="AX568" i="182"/>
  <c r="BD568" i="182"/>
  <c r="B569" i="182"/>
  <c r="V569" i="182"/>
  <c r="AP569" i="182"/>
  <c r="Y569" i="182"/>
  <c r="AV569" i="182"/>
  <c r="Z569" i="182"/>
  <c r="AA569" i="182"/>
  <c r="AX569" i="182"/>
  <c r="AD569" i="182"/>
  <c r="AY569" i="182" s="1"/>
  <c r="AE569" i="182"/>
  <c r="AF569" i="182"/>
  <c r="AI569" i="182"/>
  <c r="AJ569" i="182"/>
  <c r="AK569" i="182"/>
  <c r="AN569" i="182"/>
  <c r="AO569" i="182"/>
  <c r="AW569" i="182"/>
  <c r="AZ569" i="182"/>
  <c r="BA569" i="182"/>
  <c r="BD569" i="182"/>
  <c r="B570" i="182"/>
  <c r="V570" i="182"/>
  <c r="Y570" i="182"/>
  <c r="Z570" i="182"/>
  <c r="AW570" i="182"/>
  <c r="AA570" i="182"/>
  <c r="AX570" i="182"/>
  <c r="AB570" i="182"/>
  <c r="AD570" i="182"/>
  <c r="AY570" i="182" s="1"/>
  <c r="AE570" i="182"/>
  <c r="AF570" i="182"/>
  <c r="AI570" i="182"/>
  <c r="AJ570" i="182"/>
  <c r="AK570" i="182"/>
  <c r="AN570" i="182"/>
  <c r="AO570" i="182"/>
  <c r="AV570" i="182"/>
  <c r="AZ570" i="182"/>
  <c r="BD570" i="182"/>
  <c r="B571" i="182"/>
  <c r="V571" i="182"/>
  <c r="Y571" i="182"/>
  <c r="Z571" i="182"/>
  <c r="AW571" i="182"/>
  <c r="AA571" i="182"/>
  <c r="AD571" i="182"/>
  <c r="AE571" i="182"/>
  <c r="AZ571" i="182" s="1"/>
  <c r="AF571" i="182"/>
  <c r="BA571" i="182"/>
  <c r="AI571" i="182"/>
  <c r="AJ571" i="182"/>
  <c r="AK571" i="182"/>
  <c r="AN571" i="182"/>
  <c r="AO571" i="182"/>
  <c r="AP571" i="182"/>
  <c r="AX571" i="182"/>
  <c r="BD571" i="182"/>
  <c r="B572" i="182"/>
  <c r="V572" i="182"/>
  <c r="Y572" i="182"/>
  <c r="Z572" i="182"/>
  <c r="AA572" i="182"/>
  <c r="AX572" i="182"/>
  <c r="AD572" i="182"/>
  <c r="AE572" i="182"/>
  <c r="AZ572" i="182"/>
  <c r="AF572" i="182"/>
  <c r="AI572" i="182"/>
  <c r="AJ572" i="182"/>
  <c r="AK572" i="182"/>
  <c r="AN572" i="182"/>
  <c r="AO572" i="182"/>
  <c r="AP572" i="182"/>
  <c r="AV572" i="182"/>
  <c r="AW572" i="182"/>
  <c r="BA572" i="182"/>
  <c r="BD572" i="182"/>
  <c r="B573" i="182"/>
  <c r="V573" i="182"/>
  <c r="Y573" i="182"/>
  <c r="Z573" i="182"/>
  <c r="AW573" i="182"/>
  <c r="AA573" i="182"/>
  <c r="AX573" i="182"/>
  <c r="AD573" i="182"/>
  <c r="AE573" i="182"/>
  <c r="AF573" i="182"/>
  <c r="AI573" i="182"/>
  <c r="AJ573" i="182"/>
  <c r="AK573" i="182"/>
  <c r="AN573" i="182"/>
  <c r="AO573" i="182"/>
  <c r="AP573" i="182"/>
  <c r="BA573" i="182"/>
  <c r="BD573" i="182"/>
  <c r="B574" i="182"/>
  <c r="V574" i="182"/>
  <c r="AL574" i="182"/>
  <c r="Y574" i="182"/>
  <c r="AB574" i="182"/>
  <c r="AC574" i="182"/>
  <c r="Z574" i="182"/>
  <c r="AW574" i="182"/>
  <c r="AA574" i="182"/>
  <c r="AX574" i="182"/>
  <c r="AD574" i="182"/>
  <c r="AY574" i="182"/>
  <c r="AE574" i="182"/>
  <c r="AZ574" i="182" s="1"/>
  <c r="AF574" i="182"/>
  <c r="AI574" i="182"/>
  <c r="AJ574" i="182"/>
  <c r="AK574" i="182"/>
  <c r="AN574" i="182"/>
  <c r="AO574" i="182"/>
  <c r="AV574" i="182"/>
  <c r="BD574" i="182"/>
  <c r="B575" i="182"/>
  <c r="V575" i="182"/>
  <c r="Y575" i="182"/>
  <c r="Z575" i="182"/>
  <c r="AW575" i="182"/>
  <c r="AA575" i="182"/>
  <c r="AB575" i="182"/>
  <c r="AD575" i="182"/>
  <c r="AY575" i="182"/>
  <c r="AE575" i="182"/>
  <c r="AZ575" i="182" s="1"/>
  <c r="AF575" i="182"/>
  <c r="BA575" i="182"/>
  <c r="AI575" i="182"/>
  <c r="AJ575" i="182"/>
  <c r="AK575" i="182"/>
  <c r="AN575" i="182"/>
  <c r="AO575" i="182"/>
  <c r="AV575" i="182"/>
  <c r="BD575" i="182"/>
  <c r="B576" i="182"/>
  <c r="V576" i="182"/>
  <c r="AP576" i="182"/>
  <c r="Y576" i="182"/>
  <c r="Z576" i="182"/>
  <c r="AW576" i="182"/>
  <c r="AA576" i="182"/>
  <c r="AX576" i="182"/>
  <c r="AD576" i="182"/>
  <c r="AY576" i="182"/>
  <c r="AE576" i="182"/>
  <c r="AZ576" i="182"/>
  <c r="AF576" i="182"/>
  <c r="AI576" i="182"/>
  <c r="AJ576" i="182"/>
  <c r="AK576" i="182"/>
  <c r="AN576" i="182"/>
  <c r="AO576" i="182"/>
  <c r="BA576" i="182"/>
  <c r="BD576" i="182"/>
  <c r="B577" i="182"/>
  <c r="V577" i="182"/>
  <c r="Y577" i="182"/>
  <c r="AB577" i="182"/>
  <c r="AC577" i="182"/>
  <c r="Z577" i="182"/>
  <c r="AA577" i="182"/>
  <c r="AX577" i="182"/>
  <c r="AD577" i="182"/>
  <c r="AE577" i="182"/>
  <c r="AZ577" i="182" s="1"/>
  <c r="AF577" i="182"/>
  <c r="BA577" i="182"/>
  <c r="AI577" i="182"/>
  <c r="AJ577" i="182"/>
  <c r="AK577" i="182"/>
  <c r="AN577" i="182"/>
  <c r="AO577" i="182"/>
  <c r="AP577" i="182"/>
  <c r="AV577" i="182"/>
  <c r="AW577" i="182"/>
  <c r="BD577" i="182"/>
  <c r="B578" i="182"/>
  <c r="V578" i="182"/>
  <c r="Y578" i="182"/>
  <c r="Z578" i="182"/>
  <c r="AW578" i="182"/>
  <c r="AA578" i="182"/>
  <c r="AX578" i="182"/>
  <c r="AD578" i="182"/>
  <c r="AE578" i="182"/>
  <c r="AF578" i="182"/>
  <c r="BA578" i="182"/>
  <c r="AI578" i="182"/>
  <c r="AJ578" i="182"/>
  <c r="AK578" i="182"/>
  <c r="AN578" i="182"/>
  <c r="AO578" i="182"/>
  <c r="AZ578" i="182"/>
  <c r="BD578" i="182"/>
  <c r="B579" i="182"/>
  <c r="V579" i="182"/>
  <c r="Y579" i="182"/>
  <c r="Z579" i="182"/>
  <c r="AW579" i="182"/>
  <c r="AA579" i="182"/>
  <c r="AX579" i="182"/>
  <c r="AB579" i="182"/>
  <c r="AD579" i="182"/>
  <c r="AE579" i="182"/>
  <c r="AF579" i="182"/>
  <c r="AI579" i="182"/>
  <c r="AJ579" i="182"/>
  <c r="AK579" i="182"/>
  <c r="AN579" i="182"/>
  <c r="AP579" i="182"/>
  <c r="AY579" i="182"/>
  <c r="BA579" i="182"/>
  <c r="BD579" i="182"/>
  <c r="B580" i="182"/>
  <c r="V580" i="182"/>
  <c r="Y580" i="182"/>
  <c r="Z580" i="182"/>
  <c r="AA580" i="182"/>
  <c r="AX580" i="182"/>
  <c r="AD580" i="182"/>
  <c r="AE580" i="182"/>
  <c r="AZ580" i="182" s="1"/>
  <c r="AF580" i="182"/>
  <c r="BA580" i="182"/>
  <c r="AI580" i="182"/>
  <c r="AL580" i="182"/>
  <c r="AM580" i="182"/>
  <c r="AJ580" i="182"/>
  <c r="AK580" i="182"/>
  <c r="AN580" i="182"/>
  <c r="AO580" i="182"/>
  <c r="AP580" i="182"/>
  <c r="AV580" i="182"/>
  <c r="AW580" i="182"/>
  <c r="BD580" i="182"/>
  <c r="B581" i="182"/>
  <c r="V581" i="182"/>
  <c r="Y581" i="182"/>
  <c r="Z581" i="182"/>
  <c r="AW581" i="182"/>
  <c r="AA581" i="182"/>
  <c r="AX581" i="182"/>
  <c r="AD581" i="182"/>
  <c r="AY581" i="182" s="1"/>
  <c r="AE581" i="182"/>
  <c r="AF581" i="182"/>
  <c r="BA581" i="182"/>
  <c r="AI581" i="182"/>
  <c r="AJ581" i="182"/>
  <c r="AK581" i="182"/>
  <c r="AO581" i="182"/>
  <c r="AP581" i="182"/>
  <c r="AZ581" i="182"/>
  <c r="BD581" i="182"/>
  <c r="B582" i="182"/>
  <c r="V582" i="182"/>
  <c r="Y582" i="182"/>
  <c r="Z582" i="182"/>
  <c r="AW582" i="182"/>
  <c r="AA582" i="182"/>
  <c r="AD582" i="182"/>
  <c r="AY582" i="182" s="1"/>
  <c r="AE582" i="182"/>
  <c r="AZ582" i="182"/>
  <c r="AF582" i="182"/>
  <c r="AI582" i="182"/>
  <c r="AJ582" i="182"/>
  <c r="AK582" i="182"/>
  <c r="AN582" i="182"/>
  <c r="AO582" i="182"/>
  <c r="AV582" i="182"/>
  <c r="BD582" i="182"/>
  <c r="B583" i="182"/>
  <c r="V583" i="182"/>
  <c r="AP583" i="182"/>
  <c r="Y583" i="182"/>
  <c r="Z583" i="182"/>
  <c r="AA583" i="182"/>
  <c r="AB583" i="182"/>
  <c r="AD583" i="182"/>
  <c r="AE583" i="182"/>
  <c r="AZ583" i="182" s="1"/>
  <c r="AF583" i="182"/>
  <c r="BA583" i="182"/>
  <c r="AI583" i="182"/>
  <c r="AJ583" i="182"/>
  <c r="AK583" i="182"/>
  <c r="AN583" i="182"/>
  <c r="AO583" i="182"/>
  <c r="AV583" i="182"/>
  <c r="AW583" i="182"/>
  <c r="BD583" i="182"/>
  <c r="B584" i="182"/>
  <c r="V584" i="182"/>
  <c r="Y584" i="182"/>
  <c r="Z584" i="182"/>
  <c r="AW584" i="182"/>
  <c r="AA584" i="182"/>
  <c r="AX584" i="182"/>
  <c r="AD584" i="182"/>
  <c r="AY584" i="182"/>
  <c r="AE584" i="182"/>
  <c r="AZ584" i="182" s="1"/>
  <c r="AF584" i="182"/>
  <c r="AI584" i="182"/>
  <c r="AJ584" i="182"/>
  <c r="AK584" i="182"/>
  <c r="AN584" i="182"/>
  <c r="AO584" i="182"/>
  <c r="AP584" i="182"/>
  <c r="BA584" i="182"/>
  <c r="BD584" i="182"/>
  <c r="B585" i="182"/>
  <c r="V585" i="182"/>
  <c r="AP585" i="182"/>
  <c r="Y585" i="182"/>
  <c r="Z585" i="182"/>
  <c r="AA585" i="182"/>
  <c r="AX585" i="182"/>
  <c r="AD585" i="182"/>
  <c r="AE585" i="182"/>
  <c r="AZ585" i="182" s="1"/>
  <c r="AF585" i="182"/>
  <c r="BA585" i="182"/>
  <c r="AI585" i="182"/>
  <c r="AJ585" i="182"/>
  <c r="AK585" i="182"/>
  <c r="AN585" i="182"/>
  <c r="AQ585" i="182" s="1"/>
  <c r="AO585" i="182"/>
  <c r="AW585" i="182"/>
  <c r="BD585" i="182"/>
  <c r="B586" i="182"/>
  <c r="V586" i="182"/>
  <c r="Y586" i="182"/>
  <c r="Z586" i="182"/>
  <c r="AW586" i="182"/>
  <c r="AA586" i="182"/>
  <c r="AX586" i="182"/>
  <c r="AD586" i="182"/>
  <c r="AE586" i="182"/>
  <c r="AZ586" i="182" s="1"/>
  <c r="AF586" i="182"/>
  <c r="BA586" i="182"/>
  <c r="AI586" i="182"/>
  <c r="AJ586" i="182"/>
  <c r="AK586" i="182"/>
  <c r="AN586" i="182"/>
  <c r="AO586" i="182"/>
  <c r="BD586" i="182"/>
  <c r="B587" i="182"/>
  <c r="V587" i="182"/>
  <c r="AP587" i="182"/>
  <c r="Y587" i="182"/>
  <c r="Z587" i="182"/>
  <c r="AW587" i="182"/>
  <c r="AA587" i="182"/>
  <c r="AX587" i="182"/>
  <c r="AD587" i="182"/>
  <c r="AY587" i="182"/>
  <c r="AE587" i="182"/>
  <c r="AF587" i="182"/>
  <c r="BA587" i="182"/>
  <c r="AI587" i="182"/>
  <c r="AJ587" i="182"/>
  <c r="AK587" i="182"/>
  <c r="AN587" i="182"/>
  <c r="AO587" i="182"/>
  <c r="BD587" i="182"/>
  <c r="B588" i="182"/>
  <c r="V588" i="182"/>
  <c r="AP588" i="182"/>
  <c r="Y588" i="182"/>
  <c r="AV588" i="182"/>
  <c r="Z588" i="182"/>
  <c r="AA588" i="182"/>
  <c r="AD588" i="182"/>
  <c r="AE588" i="182"/>
  <c r="AZ588" i="182"/>
  <c r="AF588" i="182"/>
  <c r="AI588" i="182"/>
  <c r="AJ588" i="182"/>
  <c r="AK588" i="182"/>
  <c r="AN588" i="182"/>
  <c r="AQ588" i="182" s="1"/>
  <c r="AO588" i="182"/>
  <c r="AW588" i="182"/>
  <c r="AX588" i="182"/>
  <c r="BA588" i="182"/>
  <c r="BD588" i="182"/>
  <c r="B589" i="182"/>
  <c r="V589" i="182"/>
  <c r="Y589" i="182"/>
  <c r="Z589" i="182"/>
  <c r="AW589" i="182"/>
  <c r="AA589" i="182"/>
  <c r="AD589" i="182"/>
  <c r="AE589" i="182"/>
  <c r="AZ589" i="182"/>
  <c r="AF589" i="182"/>
  <c r="BA589" i="182"/>
  <c r="AI589" i="182"/>
  <c r="AJ589" i="182"/>
  <c r="AK589" i="182"/>
  <c r="AN589" i="182"/>
  <c r="AO589" i="182"/>
  <c r="AX589" i="182"/>
  <c r="BD589" i="182"/>
  <c r="B590" i="182"/>
  <c r="V590" i="182"/>
  <c r="Y590" i="182"/>
  <c r="AV590" i="182"/>
  <c r="Z590" i="182"/>
  <c r="AW590" i="182"/>
  <c r="AA590" i="182"/>
  <c r="AD590" i="182"/>
  <c r="AY590" i="182" s="1"/>
  <c r="AE590" i="182"/>
  <c r="AZ590" i="182"/>
  <c r="AF590" i="182"/>
  <c r="AI590" i="182"/>
  <c r="AJ590" i="182"/>
  <c r="AK590" i="182"/>
  <c r="AN590" i="182"/>
  <c r="AO590" i="182"/>
  <c r="BD590" i="182"/>
  <c r="B591" i="182"/>
  <c r="V591" i="182"/>
  <c r="AP591" i="182"/>
  <c r="Y591" i="182"/>
  <c r="AV591" i="182"/>
  <c r="Z591" i="182"/>
  <c r="AW591" i="182"/>
  <c r="AA591" i="182"/>
  <c r="AD591" i="182"/>
  <c r="AY591" i="182" s="1"/>
  <c r="AE591" i="182"/>
  <c r="AZ591" i="182" s="1"/>
  <c r="AF591" i="182"/>
  <c r="BA591" i="182"/>
  <c r="AI591" i="182"/>
  <c r="AJ591" i="182"/>
  <c r="AK591" i="182"/>
  <c r="AN591" i="182"/>
  <c r="AO591" i="182"/>
  <c r="BD591" i="182"/>
  <c r="B592" i="182"/>
  <c r="V592" i="182"/>
  <c r="AP592" i="182"/>
  <c r="Y592" i="182"/>
  <c r="Z592" i="182"/>
  <c r="AA592" i="182"/>
  <c r="AX592" i="182"/>
  <c r="AD592" i="182"/>
  <c r="AE592" i="182"/>
  <c r="AZ592" i="182"/>
  <c r="AF592" i="182"/>
  <c r="BA592" i="182"/>
  <c r="AI592" i="182"/>
  <c r="AJ592" i="182"/>
  <c r="AK592" i="182"/>
  <c r="AN592" i="182"/>
  <c r="AO592" i="182"/>
  <c r="AW592" i="182"/>
  <c r="BD592" i="182"/>
  <c r="B593" i="182"/>
  <c r="V593" i="182"/>
  <c r="Y593" i="182"/>
  <c r="Z593" i="182"/>
  <c r="AW593" i="182"/>
  <c r="AA593" i="182"/>
  <c r="AX593" i="182"/>
  <c r="AB593" i="182"/>
  <c r="AD593" i="182"/>
  <c r="AY593" i="182"/>
  <c r="AE593" i="182"/>
  <c r="AZ593" i="182"/>
  <c r="AF593" i="182"/>
  <c r="AI593" i="182"/>
  <c r="AJ593" i="182"/>
  <c r="AK593" i="182"/>
  <c r="AN593" i="182"/>
  <c r="AO593" i="182"/>
  <c r="AP593" i="182"/>
  <c r="AV593" i="182"/>
  <c r="BA593" i="182"/>
  <c r="BD593" i="182"/>
  <c r="B594" i="182"/>
  <c r="V594" i="182"/>
  <c r="Y594" i="182"/>
  <c r="AB594" i="182"/>
  <c r="Z594" i="182"/>
  <c r="AA594" i="182"/>
  <c r="AD594" i="182"/>
  <c r="AY594" i="182"/>
  <c r="AE594" i="182"/>
  <c r="AZ594" i="182" s="1"/>
  <c r="AF594" i="182"/>
  <c r="BA594" i="182"/>
  <c r="AI594" i="182"/>
  <c r="AJ594" i="182"/>
  <c r="AK594" i="182"/>
  <c r="AN594" i="182"/>
  <c r="AO594" i="182"/>
  <c r="AV594" i="182"/>
  <c r="AW594" i="182"/>
  <c r="AX594" i="182"/>
  <c r="BD594" i="182"/>
  <c r="B595" i="182"/>
  <c r="V595" i="182"/>
  <c r="Y595" i="182"/>
  <c r="Z595" i="182"/>
  <c r="AW595" i="182"/>
  <c r="AA595" i="182"/>
  <c r="AD595" i="182"/>
  <c r="AY595" i="182" s="1"/>
  <c r="AE595" i="182"/>
  <c r="AF595" i="182"/>
  <c r="AI595" i="182"/>
  <c r="AJ595" i="182"/>
  <c r="AK595" i="182"/>
  <c r="AN595" i="182"/>
  <c r="AO595" i="182"/>
  <c r="AP595" i="182"/>
  <c r="BA595" i="182"/>
  <c r="BD595" i="182"/>
  <c r="B596" i="182"/>
  <c r="V596" i="182"/>
  <c r="Y596" i="182"/>
  <c r="AV596" i="182"/>
  <c r="Z596" i="182"/>
  <c r="AW596" i="182"/>
  <c r="AA596" i="182"/>
  <c r="AX596" i="182"/>
  <c r="AD596" i="182"/>
  <c r="AE596" i="182"/>
  <c r="AZ596" i="182" s="1"/>
  <c r="AF596" i="182"/>
  <c r="AI596" i="182"/>
  <c r="AJ596" i="182"/>
  <c r="AK596" i="182"/>
  <c r="AN596" i="182"/>
  <c r="AO596" i="182"/>
  <c r="AP596" i="182"/>
  <c r="BA596" i="182"/>
  <c r="BD596" i="182"/>
  <c r="B597" i="182"/>
  <c r="V597" i="182"/>
  <c r="Y597" i="182"/>
  <c r="Z597" i="182"/>
  <c r="AW597" i="182"/>
  <c r="AA597" i="182"/>
  <c r="AD597" i="182"/>
  <c r="AY597" i="182" s="1"/>
  <c r="AE597" i="182"/>
  <c r="AZ597" i="182" s="1"/>
  <c r="AF597" i="182"/>
  <c r="BA597" i="182"/>
  <c r="AI597" i="182"/>
  <c r="AJ597" i="182"/>
  <c r="AK597" i="182"/>
  <c r="AN597" i="182"/>
  <c r="AO597" i="182"/>
  <c r="AV597" i="182"/>
  <c r="AX597" i="182"/>
  <c r="BD597" i="182"/>
  <c r="B598" i="182"/>
  <c r="V598" i="182"/>
  <c r="Y598" i="182"/>
  <c r="AV598" i="182"/>
  <c r="Z598" i="182"/>
  <c r="AW598" i="182"/>
  <c r="AA598" i="182"/>
  <c r="AX598" i="182"/>
  <c r="AD598" i="182"/>
  <c r="AY598" i="182"/>
  <c r="AE598" i="182"/>
  <c r="AF598" i="182"/>
  <c r="AI598" i="182"/>
  <c r="AJ598" i="182"/>
  <c r="AK598" i="182"/>
  <c r="AN598" i="182"/>
  <c r="AO598" i="182"/>
  <c r="AP598" i="182"/>
  <c r="AZ598" i="182"/>
  <c r="BD598" i="182"/>
  <c r="B599" i="182"/>
  <c r="V599" i="182"/>
  <c r="AP599" i="182"/>
  <c r="Y599" i="182"/>
  <c r="AV599" i="182"/>
  <c r="Z599" i="182"/>
  <c r="AW599" i="182"/>
  <c r="AA599" i="182"/>
  <c r="AD599" i="182"/>
  <c r="AE599" i="182"/>
  <c r="AZ599" i="182"/>
  <c r="AF599" i="182"/>
  <c r="BA599" i="182"/>
  <c r="AI599" i="182"/>
  <c r="AJ599" i="182"/>
  <c r="AK599" i="182"/>
  <c r="AN599" i="182"/>
  <c r="AO599" i="182"/>
  <c r="AX599" i="182"/>
  <c r="BD599" i="182"/>
  <c r="B600" i="182"/>
  <c r="V600" i="182"/>
  <c r="AI600" i="182"/>
  <c r="Y600" i="182"/>
  <c r="Z600" i="182"/>
  <c r="AA600" i="182"/>
  <c r="AD600" i="182"/>
  <c r="AY600" i="182" s="1"/>
  <c r="AE600" i="182"/>
  <c r="AZ600" i="182"/>
  <c r="AF600" i="182"/>
  <c r="AJ600" i="182"/>
  <c r="AK600" i="182"/>
  <c r="AN600" i="182"/>
  <c r="AO600" i="182"/>
  <c r="AP600" i="182"/>
  <c r="AV600" i="182"/>
  <c r="AW600" i="182"/>
  <c r="BD600" i="182"/>
  <c r="B601" i="182"/>
  <c r="V601" i="182"/>
  <c r="Y601" i="182"/>
  <c r="Z601" i="182"/>
  <c r="AW601" i="182"/>
  <c r="AA601" i="182"/>
  <c r="AX601" i="182"/>
  <c r="AB601" i="182"/>
  <c r="AC601" i="182"/>
  <c r="AD601" i="182"/>
  <c r="AY601" i="182" s="1"/>
  <c r="AE601" i="182"/>
  <c r="AZ601" i="182" s="1"/>
  <c r="AF601" i="182"/>
  <c r="AI601" i="182"/>
  <c r="AJ601" i="182"/>
  <c r="AK601" i="182"/>
  <c r="AN601" i="182"/>
  <c r="AO601" i="182"/>
  <c r="AV601" i="182"/>
  <c r="BD601" i="182"/>
  <c r="B602" i="182"/>
  <c r="V602" i="182"/>
  <c r="AI602" i="182"/>
  <c r="Y602" i="182"/>
  <c r="Z602" i="182"/>
  <c r="AW602" i="182"/>
  <c r="AA602" i="182"/>
  <c r="AB602" i="182"/>
  <c r="AD602" i="182"/>
  <c r="AE602" i="182"/>
  <c r="AZ602" i="182" s="1"/>
  <c r="AF602" i="182"/>
  <c r="BA602" i="182"/>
  <c r="AJ602" i="182"/>
  <c r="AK602" i="182"/>
  <c r="AN602" i="182"/>
  <c r="AO602" i="182"/>
  <c r="AP602" i="182"/>
  <c r="AV602" i="182"/>
  <c r="BD602" i="182"/>
  <c r="B603" i="182"/>
  <c r="V603" i="182"/>
  <c r="AN603" i="182"/>
  <c r="Y603" i="182"/>
  <c r="Z603" i="182"/>
  <c r="AW603" i="182"/>
  <c r="AA603" i="182"/>
  <c r="AX603" i="182"/>
  <c r="AD603" i="182"/>
  <c r="AE603" i="182"/>
  <c r="AZ603" i="182"/>
  <c r="AF603" i="182"/>
  <c r="AI603" i="182"/>
  <c r="AJ603" i="182"/>
  <c r="AK603" i="182"/>
  <c r="AO603" i="182"/>
  <c r="AP603" i="182"/>
  <c r="BA603" i="182"/>
  <c r="BD603" i="182"/>
  <c r="B604" i="182"/>
  <c r="V604" i="182"/>
  <c r="Y604" i="182"/>
  <c r="Z604" i="182"/>
  <c r="AA604" i="182"/>
  <c r="AB604" i="182"/>
  <c r="AC604" i="182"/>
  <c r="AD604" i="182"/>
  <c r="AY604" i="182" s="1"/>
  <c r="AE604" i="182"/>
  <c r="AZ604" i="182"/>
  <c r="AF604" i="182"/>
  <c r="BA604" i="182"/>
  <c r="AI604" i="182"/>
  <c r="AJ604" i="182"/>
  <c r="AK604" i="182"/>
  <c r="AN604" i="182"/>
  <c r="AO604" i="182"/>
  <c r="AP604" i="182"/>
  <c r="AV604" i="182"/>
  <c r="AW604" i="182"/>
  <c r="AX604" i="182"/>
  <c r="BD604" i="182"/>
  <c r="B605" i="182"/>
  <c r="V605" i="182"/>
  <c r="Y605" i="182"/>
  <c r="AB605" i="182"/>
  <c r="Z605" i="182"/>
  <c r="AW605" i="182"/>
  <c r="AA605" i="182"/>
  <c r="AX605" i="182"/>
  <c r="AD605" i="182"/>
  <c r="AE605" i="182"/>
  <c r="AF605" i="182"/>
  <c r="AI605" i="182"/>
  <c r="AJ605" i="182"/>
  <c r="AK605" i="182"/>
  <c r="AO605" i="182"/>
  <c r="AP605" i="182"/>
  <c r="AY605" i="182"/>
  <c r="AZ605" i="182"/>
  <c r="BD605" i="182"/>
  <c r="B606" i="182"/>
  <c r="V606" i="182"/>
  <c r="Y606" i="182"/>
  <c r="Z606" i="182"/>
  <c r="AW606" i="182"/>
  <c r="AA606" i="182"/>
  <c r="AD606" i="182"/>
  <c r="AE606" i="182"/>
  <c r="AF606" i="182"/>
  <c r="AI606" i="182"/>
  <c r="AJ606" i="182"/>
  <c r="AK606" i="182"/>
  <c r="AO606" i="182"/>
  <c r="AP606" i="182"/>
  <c r="AY606" i="182"/>
  <c r="BA606" i="182"/>
  <c r="BD606" i="182"/>
  <c r="B607" i="182"/>
  <c r="V607" i="182"/>
  <c r="Y607" i="182"/>
  <c r="Z607" i="182"/>
  <c r="AA607" i="182"/>
  <c r="AX607" i="182"/>
  <c r="AD607" i="182"/>
  <c r="AE607" i="182"/>
  <c r="AZ607" i="182" s="1"/>
  <c r="AF607" i="182"/>
  <c r="BA607" i="182"/>
  <c r="AI607" i="182"/>
  <c r="AL607" i="182"/>
  <c r="AM607" i="182"/>
  <c r="AJ607" i="182"/>
  <c r="AK607" i="182"/>
  <c r="AN607" i="182"/>
  <c r="AO607" i="182"/>
  <c r="AP607" i="182"/>
  <c r="AV607" i="182"/>
  <c r="AW607" i="182"/>
  <c r="BD607" i="182"/>
  <c r="B608" i="182"/>
  <c r="V608" i="182"/>
  <c r="AI608" i="182"/>
  <c r="Y608" i="182"/>
  <c r="Z608" i="182"/>
  <c r="AW608" i="182"/>
  <c r="AA608" i="182"/>
  <c r="AX608" i="182"/>
  <c r="AD608" i="182"/>
  <c r="AE608" i="182"/>
  <c r="AF608" i="182"/>
  <c r="AJ608" i="182"/>
  <c r="AK608" i="182"/>
  <c r="AN608" i="182"/>
  <c r="AO608" i="182"/>
  <c r="AP608" i="182"/>
  <c r="AY608" i="182"/>
  <c r="AZ608" i="182"/>
  <c r="BA608" i="182"/>
  <c r="BD608" i="182"/>
  <c r="B609" i="182"/>
  <c r="V609" i="182"/>
  <c r="Y609" i="182"/>
  <c r="Z609" i="182"/>
  <c r="AW609" i="182"/>
  <c r="AA609" i="182"/>
  <c r="AX609" i="182"/>
  <c r="AB609" i="182"/>
  <c r="AC609" i="182"/>
  <c r="AD609" i="182"/>
  <c r="AY609" i="182"/>
  <c r="AE609" i="182"/>
  <c r="AZ609" i="182"/>
  <c r="AF609" i="182"/>
  <c r="AI609" i="182"/>
  <c r="AJ609" i="182"/>
  <c r="AK609" i="182"/>
  <c r="AN609" i="182"/>
  <c r="AO609" i="182"/>
  <c r="AP609" i="182"/>
  <c r="AV609" i="182"/>
  <c r="BD609" i="182"/>
  <c r="B610" i="182"/>
  <c r="V610" i="182"/>
  <c r="AN610" i="182"/>
  <c r="Y610" i="182"/>
  <c r="AV610" i="182"/>
  <c r="Z610" i="182"/>
  <c r="AW610" i="182"/>
  <c r="AA610" i="182"/>
  <c r="AD610" i="182"/>
  <c r="AY610" i="182" s="1"/>
  <c r="AE610" i="182"/>
  <c r="AZ610" i="182" s="1"/>
  <c r="AF610" i="182"/>
  <c r="BA610" i="182"/>
  <c r="AI610" i="182"/>
  <c r="AJ610" i="182"/>
  <c r="AK610" i="182"/>
  <c r="AO610" i="182"/>
  <c r="AP610" i="182"/>
  <c r="AX610" i="182"/>
  <c r="BD610" i="182"/>
  <c r="B611" i="182"/>
  <c r="V611" i="182"/>
  <c r="Y611" i="182"/>
  <c r="Z611" i="182"/>
  <c r="AW611" i="182"/>
  <c r="AA611" i="182"/>
  <c r="AX611" i="182"/>
  <c r="AD611" i="182"/>
  <c r="AY611" i="182" s="1"/>
  <c r="AE611" i="182"/>
  <c r="AZ611" i="182"/>
  <c r="AF611" i="182"/>
  <c r="BA611" i="182"/>
  <c r="AI611" i="182"/>
  <c r="AL611" i="182"/>
  <c r="AJ611" i="182"/>
  <c r="AK611" i="182"/>
  <c r="AN611" i="182"/>
  <c r="AO611" i="182"/>
  <c r="AP611" i="182"/>
  <c r="BD611" i="182"/>
  <c r="B612" i="182"/>
  <c r="V612" i="182"/>
  <c r="Y612" i="182"/>
  <c r="AV612" i="182"/>
  <c r="Z612" i="182"/>
  <c r="AW612" i="182"/>
  <c r="AA612" i="182"/>
  <c r="AX612" i="182"/>
  <c r="AB612" i="182"/>
  <c r="AD612" i="182"/>
  <c r="AY612" i="182"/>
  <c r="AE612" i="182"/>
  <c r="AZ612" i="182"/>
  <c r="AF612" i="182"/>
  <c r="AI612" i="182"/>
  <c r="AJ612" i="182"/>
  <c r="AK612" i="182"/>
  <c r="AL612" i="182"/>
  <c r="AN612" i="182"/>
  <c r="AO612" i="182"/>
  <c r="AQ612" i="182"/>
  <c r="AP612" i="182"/>
  <c r="BA612" i="182"/>
  <c r="BD612" i="182"/>
  <c r="B613" i="182"/>
  <c r="V613" i="182"/>
  <c r="AN613" i="182"/>
  <c r="Y613" i="182"/>
  <c r="Z613" i="182"/>
  <c r="AA613" i="182"/>
  <c r="AD613" i="182"/>
  <c r="AY613" i="182" s="1"/>
  <c r="AE613" i="182"/>
  <c r="AZ613" i="182" s="1"/>
  <c r="AF613" i="182"/>
  <c r="AI613" i="182"/>
  <c r="AJ613" i="182"/>
  <c r="AK613" i="182"/>
  <c r="AO613" i="182"/>
  <c r="AP613" i="182"/>
  <c r="AW613" i="182"/>
  <c r="AX613" i="182"/>
  <c r="BD613" i="182"/>
  <c r="B614" i="182"/>
  <c r="V614" i="182"/>
  <c r="Y614" i="182"/>
  <c r="Z614" i="182"/>
  <c r="AW614" i="182"/>
  <c r="AA614" i="182"/>
  <c r="AD614" i="182"/>
  <c r="AY614" i="182"/>
  <c r="AE614" i="182"/>
  <c r="AF614" i="182"/>
  <c r="AI614" i="182"/>
  <c r="AJ614" i="182"/>
  <c r="AK614" i="182"/>
  <c r="AN614" i="182"/>
  <c r="AO614" i="182"/>
  <c r="AP614" i="182"/>
  <c r="BA614" i="182"/>
  <c r="BD614" i="182"/>
  <c r="B615" i="182"/>
  <c r="V615" i="182"/>
  <c r="AN615" i="182"/>
  <c r="AQ615" i="182"/>
  <c r="AR615" i="182" s="1"/>
  <c r="Y615" i="182"/>
  <c r="AV615" i="182"/>
  <c r="Z615" i="182"/>
  <c r="AA615" i="182"/>
  <c r="AD615" i="182"/>
  <c r="AE615" i="182"/>
  <c r="AZ615" i="182"/>
  <c r="AF615" i="182"/>
  <c r="AI615" i="182"/>
  <c r="AJ615" i="182"/>
  <c r="AK615" i="182"/>
  <c r="AL615" i="182"/>
  <c r="AM615" i="182"/>
  <c r="AO615" i="182"/>
  <c r="AP615" i="182"/>
  <c r="AX615" i="182"/>
  <c r="BA615" i="182"/>
  <c r="BD615" i="182"/>
  <c r="B616" i="182"/>
  <c r="V616" i="182"/>
  <c r="Y616" i="182"/>
  <c r="Z616" i="182"/>
  <c r="AW616" i="182"/>
  <c r="AA616" i="182"/>
  <c r="AD616" i="182"/>
  <c r="AY616" i="182" s="1"/>
  <c r="AE616" i="182"/>
  <c r="AZ616" i="182"/>
  <c r="AF616" i="182"/>
  <c r="BA616" i="182"/>
  <c r="AI616" i="182"/>
  <c r="AJ616" i="182"/>
  <c r="AK616" i="182"/>
  <c r="AN616" i="182"/>
  <c r="AO616" i="182"/>
  <c r="AP616" i="182"/>
  <c r="AX616" i="182"/>
  <c r="BD616" i="182"/>
  <c r="B617" i="182"/>
  <c r="V617" i="182"/>
  <c r="AN617" i="182"/>
  <c r="Y617" i="182"/>
  <c r="Z617" i="182"/>
  <c r="AW617" i="182"/>
  <c r="AA617" i="182"/>
  <c r="AX617" i="182"/>
  <c r="AD617" i="182"/>
  <c r="AY617" i="182" s="1"/>
  <c r="AE617" i="182"/>
  <c r="AZ617" i="182"/>
  <c r="AF617" i="182"/>
  <c r="AI617" i="182"/>
  <c r="AJ617" i="182"/>
  <c r="AK617" i="182"/>
  <c r="AO617" i="182"/>
  <c r="AP617" i="182"/>
  <c r="BD617" i="182"/>
  <c r="B618" i="182"/>
  <c r="V618" i="182"/>
  <c r="AN618" i="182"/>
  <c r="Y618" i="182"/>
  <c r="Z618" i="182"/>
  <c r="AA618" i="182"/>
  <c r="AB618" i="182"/>
  <c r="AD618" i="182"/>
  <c r="AE618" i="182"/>
  <c r="AZ618" i="182"/>
  <c r="AF618" i="182"/>
  <c r="BA618" i="182"/>
  <c r="AI618" i="182"/>
  <c r="AJ618" i="182"/>
  <c r="AK618" i="182"/>
  <c r="AO618" i="182"/>
  <c r="AP618" i="182"/>
  <c r="AV618" i="182"/>
  <c r="AW618" i="182"/>
  <c r="AX618" i="182"/>
  <c r="BD618" i="182"/>
  <c r="B619" i="182"/>
  <c r="V619" i="182"/>
  <c r="Y619" i="182"/>
  <c r="Z619" i="182"/>
  <c r="AW619" i="182"/>
  <c r="AA619" i="182"/>
  <c r="AX619" i="182"/>
  <c r="AD619" i="182"/>
  <c r="AY619" i="182"/>
  <c r="AE619" i="182"/>
  <c r="AZ619" i="182"/>
  <c r="AF619" i="182"/>
  <c r="BA619" i="182"/>
  <c r="AI619" i="182"/>
  <c r="AJ619" i="182"/>
  <c r="AK619" i="182"/>
  <c r="AN619" i="182"/>
  <c r="AO619" i="182"/>
  <c r="AP619" i="182"/>
  <c r="BD619" i="182"/>
  <c r="B620" i="182"/>
  <c r="V620" i="182"/>
  <c r="Y620" i="182"/>
  <c r="Z620" i="182"/>
  <c r="AA620" i="182"/>
  <c r="AX620" i="182"/>
  <c r="AD620" i="182"/>
  <c r="AY620" i="182" s="1"/>
  <c r="AE620" i="182"/>
  <c r="AZ620" i="182"/>
  <c r="AF620" i="182"/>
  <c r="BA620" i="182"/>
  <c r="AI620" i="182"/>
  <c r="AJ620" i="182"/>
  <c r="AK620" i="182"/>
  <c r="AN620" i="182"/>
  <c r="AO620" i="182"/>
  <c r="AP620" i="182"/>
  <c r="AW620" i="182"/>
  <c r="BD620" i="182"/>
  <c r="B621" i="182"/>
  <c r="V621" i="182"/>
  <c r="Y621" i="182"/>
  <c r="Z621" i="182"/>
  <c r="AA621" i="182"/>
  <c r="AX621" i="182"/>
  <c r="AD621" i="182"/>
  <c r="AY621" i="182"/>
  <c r="AE621" i="182"/>
  <c r="AZ621" i="182" s="1"/>
  <c r="AF621" i="182"/>
  <c r="AJ621" i="182"/>
  <c r="AK621" i="182"/>
  <c r="AN621" i="182"/>
  <c r="AO621" i="182"/>
  <c r="AP621" i="182"/>
  <c r="AW621" i="182"/>
  <c r="BD621" i="182"/>
  <c r="B622" i="182"/>
  <c r="V622" i="182"/>
  <c r="Y622" i="182"/>
  <c r="Z622" i="182"/>
  <c r="AW622" i="182"/>
  <c r="AA622" i="182"/>
  <c r="AD622" i="182"/>
  <c r="AY622" i="182" s="1"/>
  <c r="AE622" i="182"/>
  <c r="AF622" i="182"/>
  <c r="AJ622" i="182"/>
  <c r="AK622" i="182"/>
  <c r="AN622" i="182"/>
  <c r="AO622" i="182"/>
  <c r="AQ622" i="182"/>
  <c r="AP622" i="182"/>
  <c r="BA622" i="182"/>
  <c r="BD622" i="182"/>
  <c r="B623" i="182"/>
  <c r="V623" i="182"/>
  <c r="Y623" i="182"/>
  <c r="Z623" i="182"/>
  <c r="AA623" i="182"/>
  <c r="AD623" i="182"/>
  <c r="AE623" i="182"/>
  <c r="AZ623" i="182" s="1"/>
  <c r="AF623" i="182"/>
  <c r="BA623" i="182"/>
  <c r="AJ623" i="182"/>
  <c r="AK623" i="182"/>
  <c r="AN623" i="182"/>
  <c r="AO623" i="182"/>
  <c r="AP623" i="182"/>
  <c r="AV623" i="182"/>
  <c r="AW623" i="182"/>
  <c r="AX623" i="182"/>
  <c r="BD623" i="182"/>
  <c r="B624" i="182"/>
  <c r="V624" i="182"/>
  <c r="Y624" i="182"/>
  <c r="Z624" i="182"/>
  <c r="AW624" i="182"/>
  <c r="AA624" i="182"/>
  <c r="AX624" i="182"/>
  <c r="AD624" i="182"/>
  <c r="AE624" i="182"/>
  <c r="AF624" i="182"/>
  <c r="AI624" i="182"/>
  <c r="AJ624" i="182"/>
  <c r="AK624" i="182"/>
  <c r="AN624" i="182"/>
  <c r="AO624" i="182"/>
  <c r="AP624" i="182"/>
  <c r="BA624" i="182"/>
  <c r="BD624" i="182"/>
  <c r="B625" i="182"/>
  <c r="V625" i="182"/>
  <c r="AL625" i="182"/>
  <c r="Y625" i="182"/>
  <c r="AB625" i="182"/>
  <c r="AC625" i="182"/>
  <c r="Z625" i="182"/>
  <c r="AW625" i="182"/>
  <c r="AA625" i="182"/>
  <c r="AX625" i="182"/>
  <c r="AD625" i="182"/>
  <c r="AY625" i="182"/>
  <c r="AE625" i="182"/>
  <c r="AF625" i="182"/>
  <c r="AI625" i="182"/>
  <c r="AJ625" i="182"/>
  <c r="AK625" i="182"/>
  <c r="AN625" i="182"/>
  <c r="AO625" i="182"/>
  <c r="AV625" i="182"/>
  <c r="AZ625" i="182"/>
  <c r="BD625" i="182"/>
  <c r="B626" i="182"/>
  <c r="V626" i="182"/>
  <c r="AP626" i="182"/>
  <c r="Y626" i="182"/>
  <c r="Z626" i="182"/>
  <c r="AA626" i="182"/>
  <c r="AB626" i="182"/>
  <c r="AD626" i="182"/>
  <c r="AY626" i="182"/>
  <c r="AE626" i="182"/>
  <c r="AZ626" i="182" s="1"/>
  <c r="AF626" i="182"/>
  <c r="BA626" i="182"/>
  <c r="AI626" i="182"/>
  <c r="AJ626" i="182"/>
  <c r="AK626" i="182"/>
  <c r="AN626" i="182"/>
  <c r="AO626" i="182"/>
  <c r="AV626" i="182"/>
  <c r="AW626" i="182"/>
  <c r="AX626" i="182"/>
  <c r="BD626" i="182"/>
  <c r="B627" i="182"/>
  <c r="V627" i="182"/>
  <c r="Y627" i="182"/>
  <c r="Z627" i="182"/>
  <c r="AW627" i="182"/>
  <c r="AA627" i="182"/>
  <c r="AX627" i="182"/>
  <c r="AD627" i="182"/>
  <c r="AE627" i="182"/>
  <c r="AZ627" i="182" s="1"/>
  <c r="AF627" i="182"/>
  <c r="AI627" i="182"/>
  <c r="AJ627" i="182"/>
  <c r="AK627" i="182"/>
  <c r="AN627" i="182"/>
  <c r="AO627" i="182"/>
  <c r="AP627" i="182"/>
  <c r="BA627" i="182"/>
  <c r="BD627" i="182"/>
  <c r="B628" i="182"/>
  <c r="V628" i="182"/>
  <c r="AP628" i="182"/>
  <c r="Y628" i="182"/>
  <c r="Z628" i="182"/>
  <c r="AW628" i="182"/>
  <c r="AA628" i="182"/>
  <c r="AX628" i="182"/>
  <c r="AD628" i="182"/>
  <c r="AY628" i="182" s="1"/>
  <c r="AE628" i="182"/>
  <c r="AZ628" i="182" s="1"/>
  <c r="AF628" i="182"/>
  <c r="AI628" i="182"/>
  <c r="AJ628" i="182"/>
  <c r="AK628" i="182"/>
  <c r="AN628" i="182"/>
  <c r="AO628" i="182"/>
  <c r="BA628" i="182"/>
  <c r="BD628" i="182"/>
  <c r="B629" i="182"/>
  <c r="V629" i="182"/>
  <c r="Y629" i="182"/>
  <c r="Z629" i="182"/>
  <c r="AA629" i="182"/>
  <c r="AD629" i="182"/>
  <c r="AY629" i="182"/>
  <c r="AE629" i="182"/>
  <c r="AZ629" i="182"/>
  <c r="AF629" i="182"/>
  <c r="AI629" i="182"/>
  <c r="AJ629" i="182"/>
  <c r="AK629" i="182"/>
  <c r="AN629" i="182"/>
  <c r="AO629" i="182"/>
  <c r="AW629" i="182"/>
  <c r="AX629" i="182"/>
  <c r="BD629" i="182"/>
  <c r="B630" i="182"/>
  <c r="V630" i="182"/>
  <c r="AP630" i="182"/>
  <c r="Y630" i="182"/>
  <c r="Z630" i="182"/>
  <c r="AW630" i="182"/>
  <c r="AA630" i="182"/>
  <c r="AD630" i="182"/>
  <c r="AY630" i="182" s="1"/>
  <c r="AE630" i="182"/>
  <c r="AF630" i="182"/>
  <c r="BA630" i="182"/>
  <c r="AI630" i="182"/>
  <c r="AJ630" i="182"/>
  <c r="AK630" i="182"/>
  <c r="AN630" i="182"/>
  <c r="AO630" i="182"/>
  <c r="BD630" i="182"/>
  <c r="B631" i="182"/>
  <c r="V631" i="182"/>
  <c r="AP631" i="182"/>
  <c r="Y631" i="182"/>
  <c r="AV631" i="182"/>
  <c r="Z631" i="182"/>
  <c r="AA631" i="182"/>
  <c r="AD631" i="182"/>
  <c r="AE631" i="182"/>
  <c r="AZ631" i="182" s="1"/>
  <c r="AF631" i="182"/>
  <c r="AI631" i="182"/>
  <c r="AJ631" i="182"/>
  <c r="AK631" i="182"/>
  <c r="AN631" i="182"/>
  <c r="AO631" i="182"/>
  <c r="AW631" i="182"/>
  <c r="AX631" i="182"/>
  <c r="BA631" i="182"/>
  <c r="BD631" i="182"/>
  <c r="B632" i="182"/>
  <c r="V632" i="182"/>
  <c r="Y632" i="182"/>
  <c r="Z632" i="182"/>
  <c r="AW632" i="182"/>
  <c r="AA632" i="182"/>
  <c r="AX632" i="182"/>
  <c r="AD632" i="182"/>
  <c r="AE632" i="182"/>
  <c r="AG632" i="182"/>
  <c r="AF632" i="182"/>
  <c r="BA632" i="182"/>
  <c r="AI632" i="182"/>
  <c r="AJ632" i="182"/>
  <c r="AK632" i="182"/>
  <c r="AN632" i="182"/>
  <c r="AO632" i="182"/>
  <c r="AP632" i="182"/>
  <c r="BD632" i="182"/>
  <c r="B633" i="182"/>
  <c r="V633" i="182"/>
  <c r="Y633" i="182"/>
  <c r="Z633" i="182"/>
  <c r="AW633" i="182"/>
  <c r="AA633" i="182"/>
  <c r="AX633" i="182"/>
  <c r="AD633" i="182"/>
  <c r="AE633" i="182"/>
  <c r="AF633" i="182"/>
  <c r="AI633" i="182"/>
  <c r="AJ633" i="182"/>
  <c r="AK633" i="182"/>
  <c r="AN633" i="182"/>
  <c r="AO633" i="182"/>
  <c r="AY633" i="182"/>
  <c r="AZ633" i="182"/>
  <c r="BD633" i="182"/>
  <c r="B634" i="182"/>
  <c r="V634" i="182"/>
  <c r="AP634" i="182"/>
  <c r="Y634" i="182"/>
  <c r="Z634" i="182"/>
  <c r="AA634" i="182"/>
  <c r="AD634" i="182"/>
  <c r="AY634" i="182"/>
  <c r="AE634" i="182"/>
  <c r="AZ634" i="182"/>
  <c r="AF634" i="182"/>
  <c r="BA634" i="182"/>
  <c r="AI634" i="182"/>
  <c r="AJ634" i="182"/>
  <c r="AK634" i="182"/>
  <c r="AN634" i="182"/>
  <c r="AO634" i="182"/>
  <c r="AV634" i="182"/>
  <c r="AW634" i="182"/>
  <c r="AX634" i="182"/>
  <c r="BD634" i="182"/>
  <c r="B635" i="182"/>
  <c r="V635" i="182"/>
  <c r="Y635" i="182"/>
  <c r="Z635" i="182"/>
  <c r="AW635" i="182"/>
  <c r="AA635" i="182"/>
  <c r="AX635" i="182"/>
  <c r="AD635" i="182"/>
  <c r="AY635" i="182" s="1"/>
  <c r="AE635" i="182"/>
  <c r="AZ635" i="182"/>
  <c r="AF635" i="182"/>
  <c r="BA635" i="182"/>
  <c r="AI635" i="182"/>
  <c r="AJ635" i="182"/>
  <c r="AK635" i="182"/>
  <c r="AN635" i="182"/>
  <c r="AO635" i="182"/>
  <c r="AP635" i="182"/>
  <c r="BD635" i="182"/>
  <c r="B636" i="182"/>
  <c r="V636" i="182"/>
  <c r="AP636" i="182"/>
  <c r="Y636" i="182"/>
  <c r="Z636" i="182"/>
  <c r="AW636" i="182"/>
  <c r="AA636" i="182"/>
  <c r="AX636" i="182"/>
  <c r="AD636" i="182"/>
  <c r="AY636" i="182" s="1"/>
  <c r="AE636" i="182"/>
  <c r="AF636" i="182"/>
  <c r="AI636" i="182"/>
  <c r="AJ636" i="182"/>
  <c r="AK636" i="182"/>
  <c r="AL636" i="182"/>
  <c r="AN636" i="182"/>
  <c r="AO636" i="182"/>
  <c r="AZ636" i="182"/>
  <c r="BA636" i="182"/>
  <c r="BD636" i="182"/>
  <c r="B637" i="182"/>
  <c r="V637" i="182"/>
  <c r="Y637" i="182"/>
  <c r="Z637" i="182"/>
  <c r="AA637" i="182"/>
  <c r="AD637" i="182"/>
  <c r="AY637" i="182"/>
  <c r="AE637" i="182"/>
  <c r="AZ637" i="182"/>
  <c r="AF637" i="182"/>
  <c r="AI637" i="182"/>
  <c r="AJ637" i="182"/>
  <c r="AK637" i="182"/>
  <c r="AN637" i="182"/>
  <c r="AO637" i="182"/>
  <c r="AW637" i="182"/>
  <c r="AX637" i="182"/>
  <c r="BD637" i="182"/>
  <c r="B638" i="182"/>
  <c r="V638" i="182"/>
  <c r="Y638" i="182"/>
  <c r="Z638" i="182"/>
  <c r="AW638" i="182"/>
  <c r="AA638" i="182"/>
  <c r="AD638" i="182"/>
  <c r="AY638" i="182"/>
  <c r="AE638" i="182"/>
  <c r="AG638" i="182"/>
  <c r="AH638" i="182" s="1"/>
  <c r="AF638" i="182"/>
  <c r="AI638" i="182"/>
  <c r="AJ638" i="182"/>
  <c r="AK638" i="182"/>
  <c r="AN638" i="182"/>
  <c r="AQ638" i="182" s="1"/>
  <c r="AO638" i="182"/>
  <c r="AP638" i="182"/>
  <c r="BA638" i="182"/>
  <c r="BD638" i="182"/>
  <c r="B639" i="182"/>
  <c r="V639" i="182"/>
  <c r="AP639" i="182"/>
  <c r="Y639" i="182"/>
  <c r="AV639" i="182"/>
  <c r="Z639" i="182"/>
  <c r="AA639" i="182"/>
  <c r="AD639" i="182"/>
  <c r="AE639" i="182"/>
  <c r="AZ639" i="182"/>
  <c r="AF639" i="182"/>
  <c r="AI639" i="182"/>
  <c r="AJ639" i="182"/>
  <c r="AK639" i="182"/>
  <c r="AL639" i="182"/>
  <c r="AM639" i="182"/>
  <c r="AN639" i="182"/>
  <c r="AO639" i="182"/>
  <c r="AX639" i="182"/>
  <c r="BA639" i="182"/>
  <c r="BD639" i="182"/>
  <c r="B640" i="182"/>
  <c r="V640" i="182"/>
  <c r="Y640" i="182"/>
  <c r="Z640" i="182"/>
  <c r="AW640" i="182"/>
  <c r="AA640" i="182"/>
  <c r="AD640" i="182"/>
  <c r="AE640" i="182"/>
  <c r="AZ640" i="182" s="1"/>
  <c r="AF640" i="182"/>
  <c r="BA640" i="182"/>
  <c r="AI640" i="182"/>
  <c r="AJ640" i="182"/>
  <c r="AK640" i="182"/>
  <c r="AN640" i="182"/>
  <c r="AO640" i="182"/>
  <c r="AP640" i="182"/>
  <c r="AX640" i="182"/>
  <c r="BD640" i="182"/>
  <c r="B641" i="182"/>
  <c r="V641" i="182"/>
  <c r="Y641" i="182"/>
  <c r="AB641" i="182"/>
  <c r="AC641" i="182"/>
  <c r="Z641" i="182"/>
  <c r="AW641" i="182"/>
  <c r="AA641" i="182"/>
  <c r="AX641" i="182"/>
  <c r="AD641" i="182"/>
  <c r="AE641" i="182"/>
  <c r="AZ641" i="182" s="1"/>
  <c r="AF641" i="182"/>
  <c r="AI641" i="182"/>
  <c r="AJ641" i="182"/>
  <c r="AK641" i="182"/>
  <c r="AN641" i="182"/>
  <c r="AO641" i="182"/>
  <c r="BD641" i="182"/>
  <c r="B642" i="182"/>
  <c r="V642" i="182"/>
  <c r="AP642" i="182"/>
  <c r="Y642" i="182"/>
  <c r="AV642" i="182"/>
  <c r="Z642" i="182"/>
  <c r="AA642" i="182"/>
  <c r="AD642" i="182"/>
  <c r="AY642" i="182" s="1"/>
  <c r="AE642" i="182"/>
  <c r="AZ642" i="182"/>
  <c r="AF642" i="182"/>
  <c r="BA642" i="182"/>
  <c r="AI642" i="182"/>
  <c r="AJ642" i="182"/>
  <c r="AK642" i="182"/>
  <c r="AN642" i="182"/>
  <c r="AO642" i="182"/>
  <c r="AW642" i="182"/>
  <c r="AX642" i="182"/>
  <c r="BD642" i="182"/>
  <c r="B643" i="182"/>
  <c r="V643" i="182"/>
  <c r="Y643" i="182"/>
  <c r="Z643" i="182"/>
  <c r="AW643" i="182"/>
  <c r="AA643" i="182"/>
  <c r="AX643" i="182"/>
  <c r="AD643" i="182"/>
  <c r="AY643" i="182" s="1"/>
  <c r="AE643" i="182"/>
  <c r="AZ643" i="182"/>
  <c r="AF643" i="182"/>
  <c r="BA643" i="182"/>
  <c r="AI643" i="182"/>
  <c r="AJ643" i="182"/>
  <c r="AK643" i="182"/>
  <c r="AN643" i="182"/>
  <c r="AO643" i="182"/>
  <c r="AP643" i="182"/>
  <c r="BD643" i="182"/>
  <c r="B644" i="182"/>
  <c r="V644" i="182"/>
  <c r="Y644" i="182"/>
  <c r="AV644" i="182"/>
  <c r="Z644" i="182"/>
  <c r="AW644" i="182"/>
  <c r="AA644" i="182"/>
  <c r="AX644" i="182"/>
  <c r="AB644" i="182"/>
  <c r="AD644" i="182"/>
  <c r="AY644" i="182"/>
  <c r="AE644" i="182"/>
  <c r="AZ644" i="182" s="1"/>
  <c r="AF644" i="182"/>
  <c r="AI644" i="182"/>
  <c r="AJ644" i="182"/>
  <c r="AK644" i="182"/>
  <c r="AL644" i="182"/>
  <c r="AN644" i="182"/>
  <c r="AQ644" i="182"/>
  <c r="AO644" i="182"/>
  <c r="AP644" i="182"/>
  <c r="BA644" i="182"/>
  <c r="BD644" i="182"/>
  <c r="B645" i="182"/>
  <c r="V645" i="182"/>
  <c r="Y645" i="182"/>
  <c r="Z645" i="182"/>
  <c r="AA645" i="182"/>
  <c r="AD645" i="182"/>
  <c r="AY645" i="182"/>
  <c r="AE645" i="182"/>
  <c r="AZ645" i="182"/>
  <c r="AF645" i="182"/>
  <c r="AI645" i="182"/>
  <c r="AJ645" i="182"/>
  <c r="AK645" i="182"/>
  <c r="AN645" i="182"/>
  <c r="AO645" i="182"/>
  <c r="AW645" i="182"/>
  <c r="AX645" i="182"/>
  <c r="BD645" i="182"/>
  <c r="B646" i="182"/>
  <c r="V646" i="182"/>
  <c r="Y646" i="182"/>
  <c r="Z646" i="182"/>
  <c r="AW646" i="182"/>
  <c r="AA646" i="182"/>
  <c r="AD646" i="182"/>
  <c r="AY646" i="182" s="1"/>
  <c r="AE646" i="182"/>
  <c r="AF646" i="182"/>
  <c r="BA646" i="182"/>
  <c r="AI646" i="182"/>
  <c r="AJ646" i="182"/>
  <c r="AK646" i="182"/>
  <c r="AN646" i="182"/>
  <c r="AO646" i="182"/>
  <c r="AP646" i="182"/>
  <c r="BD646" i="182"/>
  <c r="B647" i="182"/>
  <c r="V647" i="182"/>
  <c r="AP647" i="182"/>
  <c r="Y647" i="182"/>
  <c r="AV647" i="182"/>
  <c r="Z647" i="182"/>
  <c r="AA647" i="182"/>
  <c r="AX647" i="182"/>
  <c r="AD647" i="182"/>
  <c r="AE647" i="182"/>
  <c r="AZ647" i="182"/>
  <c r="AF647" i="182"/>
  <c r="AI647" i="182"/>
  <c r="AJ647" i="182"/>
  <c r="AK647" i="182"/>
  <c r="AL647" i="182"/>
  <c r="AM647" i="182"/>
  <c r="AN647" i="182"/>
  <c r="AO647" i="182"/>
  <c r="BA647" i="182"/>
  <c r="BD647" i="182"/>
  <c r="B648" i="182"/>
  <c r="V648" i="182"/>
  <c r="Y648" i="182"/>
  <c r="Z648" i="182"/>
  <c r="AW648" i="182"/>
  <c r="AA648" i="182"/>
  <c r="AD648" i="182"/>
  <c r="AE648" i="182"/>
  <c r="AZ648" i="182" s="1"/>
  <c r="AF648" i="182"/>
  <c r="BA648" i="182"/>
  <c r="AI648" i="182"/>
  <c r="AJ648" i="182"/>
  <c r="AK648" i="182"/>
  <c r="AN648" i="182"/>
  <c r="AO648" i="182"/>
  <c r="AP648" i="182"/>
  <c r="AX648" i="182"/>
  <c r="BD648" i="182"/>
  <c r="B649" i="182"/>
  <c r="V649" i="182"/>
  <c r="Y649" i="182"/>
  <c r="AV649" i="182"/>
  <c r="Z649" i="182"/>
  <c r="AW649" i="182"/>
  <c r="AA649" i="182"/>
  <c r="AX649" i="182"/>
  <c r="AD649" i="182"/>
  <c r="AY649" i="182"/>
  <c r="AE649" i="182"/>
  <c r="AZ649" i="182" s="1"/>
  <c r="AF649" i="182"/>
  <c r="AI649" i="182"/>
  <c r="AJ649" i="182"/>
  <c r="AK649" i="182"/>
  <c r="AN649" i="182"/>
  <c r="AO649" i="182"/>
  <c r="BD649" i="182"/>
  <c r="B650" i="182"/>
  <c r="V650" i="182"/>
  <c r="AP650" i="182"/>
  <c r="Y650" i="182"/>
  <c r="AV650" i="182"/>
  <c r="Z650" i="182"/>
  <c r="AW650" i="182"/>
  <c r="AA650" i="182"/>
  <c r="AD650" i="182"/>
  <c r="AY650" i="182"/>
  <c r="AE650" i="182"/>
  <c r="AZ650" i="182"/>
  <c r="AF650" i="182"/>
  <c r="BA650" i="182"/>
  <c r="AI650" i="182"/>
  <c r="AJ650" i="182"/>
  <c r="AK650" i="182"/>
  <c r="AN650" i="182"/>
  <c r="AO650" i="182"/>
  <c r="AX650" i="182"/>
  <c r="BD650" i="182"/>
  <c r="B651" i="182"/>
  <c r="V651" i="182"/>
  <c r="Y651" i="182"/>
  <c r="Z651" i="182"/>
  <c r="AW651" i="182"/>
  <c r="AA651" i="182"/>
  <c r="AX651" i="182"/>
  <c r="AD651" i="182"/>
  <c r="AY651" i="182" s="1"/>
  <c r="AE651" i="182"/>
  <c r="AZ651" i="182"/>
  <c r="AF651" i="182"/>
  <c r="AI651" i="182"/>
  <c r="AL651" i="182"/>
  <c r="AJ651" i="182"/>
  <c r="AK651" i="182"/>
  <c r="AN651" i="182"/>
  <c r="AO651" i="182"/>
  <c r="AP651" i="182"/>
  <c r="BA651" i="182"/>
  <c r="BD651" i="182"/>
  <c r="B652" i="182"/>
  <c r="V652" i="182"/>
  <c r="Y652" i="182"/>
  <c r="Z652" i="182"/>
  <c r="AW652" i="182"/>
  <c r="AA652" i="182"/>
  <c r="AX652" i="182"/>
  <c r="AB652" i="182"/>
  <c r="AC652" i="182"/>
  <c r="AD652" i="182"/>
  <c r="AY652" i="182"/>
  <c r="AE652" i="182"/>
  <c r="AZ652" i="182"/>
  <c r="AF652" i="182"/>
  <c r="AI652" i="182"/>
  <c r="AJ652" i="182"/>
  <c r="AK652" i="182"/>
  <c r="AL652" i="182"/>
  <c r="AN652" i="182"/>
  <c r="AO652" i="182"/>
  <c r="AP652" i="182"/>
  <c r="AV652" i="182"/>
  <c r="BA652" i="182"/>
  <c r="BD652" i="182"/>
  <c r="B653" i="182"/>
  <c r="V653" i="182"/>
  <c r="Y653" i="182"/>
  <c r="AB653" i="182"/>
  <c r="Z653" i="182"/>
  <c r="AW653" i="182"/>
  <c r="AA653" i="182"/>
  <c r="AD653" i="182"/>
  <c r="AY653" i="182" s="1"/>
  <c r="AE653" i="182"/>
  <c r="AZ653" i="182"/>
  <c r="AF653" i="182"/>
  <c r="AI653" i="182"/>
  <c r="AJ653" i="182"/>
  <c r="AK653" i="182"/>
  <c r="AN653" i="182"/>
  <c r="AO653" i="182"/>
  <c r="AX653" i="182"/>
  <c r="BD653" i="182"/>
  <c r="B654" i="182"/>
  <c r="V654" i="182"/>
  <c r="Y654" i="182"/>
  <c r="Z654" i="182"/>
  <c r="AW654" i="182"/>
  <c r="AA654" i="182"/>
  <c r="AD654" i="182"/>
  <c r="AE654" i="182"/>
  <c r="AF654" i="182"/>
  <c r="BA654" i="182"/>
  <c r="AI654" i="182"/>
  <c r="AJ654" i="182"/>
  <c r="AK654" i="182"/>
  <c r="AN654" i="182"/>
  <c r="AO654" i="182"/>
  <c r="AP654" i="182"/>
  <c r="BD654" i="182"/>
  <c r="B655" i="182"/>
  <c r="V655" i="182"/>
  <c r="Y655" i="182"/>
  <c r="AV655" i="182"/>
  <c r="Z655" i="182"/>
  <c r="AA655" i="182"/>
  <c r="AX655" i="182"/>
  <c r="AD655" i="182"/>
  <c r="AE655" i="182"/>
  <c r="AZ655" i="182"/>
  <c r="AF655" i="182"/>
  <c r="AI655" i="182"/>
  <c r="AJ655" i="182"/>
  <c r="AK655" i="182"/>
  <c r="AL655" i="182"/>
  <c r="AM655" i="182"/>
  <c r="AN655" i="182"/>
  <c r="AO655" i="182"/>
  <c r="AP655" i="182"/>
  <c r="BA655" i="182"/>
  <c r="BD655" i="182"/>
  <c r="B656" i="182"/>
  <c r="V656" i="182"/>
  <c r="Y656" i="182"/>
  <c r="Z656" i="182"/>
  <c r="AW656" i="182"/>
  <c r="AA656" i="182"/>
  <c r="AD656" i="182"/>
  <c r="AY656" i="182" s="1"/>
  <c r="AE656" i="182"/>
  <c r="AZ656" i="182"/>
  <c r="AF656" i="182"/>
  <c r="BA656" i="182"/>
  <c r="AI656" i="182"/>
  <c r="AJ656" i="182"/>
  <c r="AK656" i="182"/>
  <c r="AN656" i="182"/>
  <c r="AO656" i="182"/>
  <c r="AX656" i="182"/>
  <c r="BD656" i="182"/>
  <c r="B657" i="182"/>
  <c r="V657" i="182"/>
  <c r="Y657" i="182"/>
  <c r="AV657" i="182"/>
  <c r="Z657" i="182"/>
  <c r="AW657" i="182"/>
  <c r="AA657" i="182"/>
  <c r="AX657" i="182"/>
  <c r="AB657" i="182"/>
  <c r="AC657" i="182"/>
  <c r="AD657" i="182"/>
  <c r="AY657" i="182"/>
  <c r="AE657" i="182"/>
  <c r="AZ657" i="182"/>
  <c r="AF657" i="182"/>
  <c r="AI657" i="182"/>
  <c r="AJ657" i="182"/>
  <c r="AK657" i="182"/>
  <c r="AN657" i="182"/>
  <c r="AO657" i="182"/>
  <c r="BD657" i="182"/>
  <c r="B658" i="182"/>
  <c r="V658" i="182"/>
  <c r="AP658" i="182"/>
  <c r="Y658" i="182"/>
  <c r="AV658" i="182"/>
  <c r="Z658" i="182"/>
  <c r="AW658" i="182"/>
  <c r="AA658" i="182"/>
  <c r="AD658" i="182"/>
  <c r="AY658" i="182"/>
  <c r="AE658" i="182"/>
  <c r="AZ658" i="182"/>
  <c r="AF658" i="182"/>
  <c r="BA658" i="182"/>
  <c r="AI658" i="182"/>
  <c r="AJ658" i="182"/>
  <c r="AK658" i="182"/>
  <c r="AN658" i="182"/>
  <c r="AQ658" i="182" s="1"/>
  <c r="AO658" i="182"/>
  <c r="BD658" i="182"/>
  <c r="B659" i="182"/>
  <c r="V659" i="182"/>
  <c r="Y659" i="182"/>
  <c r="Z659" i="182"/>
  <c r="AW659" i="182"/>
  <c r="AA659" i="182"/>
  <c r="AX659" i="182"/>
  <c r="AD659" i="182"/>
  <c r="AE659" i="182"/>
  <c r="AF659" i="182"/>
  <c r="AI659" i="182"/>
  <c r="AL659" i="182"/>
  <c r="AJ659" i="182"/>
  <c r="AK659" i="182"/>
  <c r="AN659" i="182"/>
  <c r="AO659" i="182"/>
  <c r="AZ659" i="182"/>
  <c r="BA659" i="182"/>
  <c r="BD659" i="182"/>
  <c r="B660" i="182"/>
  <c r="V660" i="182"/>
  <c r="Y660" i="182"/>
  <c r="Z660" i="182"/>
  <c r="AA660" i="182"/>
  <c r="AX660" i="182"/>
  <c r="AB660" i="182"/>
  <c r="AC660" i="182"/>
  <c r="AD660" i="182"/>
  <c r="AY660" i="182"/>
  <c r="AE660" i="182"/>
  <c r="AZ660" i="182"/>
  <c r="AF660" i="182"/>
  <c r="AI660" i="182"/>
  <c r="AJ660" i="182"/>
  <c r="AK660" i="182"/>
  <c r="AL660" i="182"/>
  <c r="AN660" i="182"/>
  <c r="AO660" i="182"/>
  <c r="AP660" i="182"/>
  <c r="AV660" i="182"/>
  <c r="AW660" i="182"/>
  <c r="BA660" i="182"/>
  <c r="BD660" i="182"/>
  <c r="B661" i="182"/>
  <c r="V661" i="182"/>
  <c r="Y661" i="182"/>
  <c r="AB661" i="182"/>
  <c r="Z661" i="182"/>
  <c r="AW661" i="182"/>
  <c r="AA661" i="182"/>
  <c r="AD661" i="182"/>
  <c r="AY661" i="182"/>
  <c r="AE661" i="182"/>
  <c r="AZ661" i="182" s="1"/>
  <c r="AF661" i="182"/>
  <c r="AI661" i="182"/>
  <c r="AJ661" i="182"/>
  <c r="AK661" i="182"/>
  <c r="AN661" i="182"/>
  <c r="AO661" i="182"/>
  <c r="AX661" i="182"/>
  <c r="BD661" i="182"/>
  <c r="B662" i="182"/>
  <c r="V662" i="182"/>
  <c r="Y662" i="182"/>
  <c r="Z662" i="182"/>
  <c r="AW662" i="182"/>
  <c r="AA662" i="182"/>
  <c r="AD662" i="182"/>
  <c r="AY662" i="182" s="1"/>
  <c r="AE662" i="182"/>
  <c r="AF662" i="182"/>
  <c r="AI662" i="182"/>
  <c r="AJ662" i="182"/>
  <c r="AK662" i="182"/>
  <c r="AN662" i="182"/>
  <c r="AO662" i="182"/>
  <c r="AP662" i="182"/>
  <c r="BA662" i="182"/>
  <c r="BD662" i="182"/>
  <c r="B663" i="182"/>
  <c r="V663" i="182"/>
  <c r="Y663" i="182"/>
  <c r="Z663" i="182"/>
  <c r="AA663" i="182"/>
  <c r="AX663" i="182"/>
  <c r="AD663" i="182"/>
  <c r="AE663" i="182"/>
  <c r="AZ663" i="182"/>
  <c r="AF663" i="182"/>
  <c r="BA663" i="182"/>
  <c r="AI663" i="182"/>
  <c r="AJ663" i="182"/>
  <c r="AK663" i="182"/>
  <c r="AL663" i="182"/>
  <c r="AM663" i="182"/>
  <c r="AN663" i="182"/>
  <c r="AO663" i="182"/>
  <c r="AP663" i="182"/>
  <c r="AV663" i="182"/>
  <c r="BD663" i="182"/>
  <c r="B664" i="182"/>
  <c r="V664" i="182"/>
  <c r="AI664" i="182"/>
  <c r="Y664" i="182"/>
  <c r="Z664" i="182"/>
  <c r="AW664" i="182"/>
  <c r="AA664" i="182"/>
  <c r="AX664" i="182"/>
  <c r="AD664" i="182"/>
  <c r="AY664" i="182"/>
  <c r="AE664" i="182"/>
  <c r="AF664" i="182"/>
  <c r="AJ664" i="182"/>
  <c r="AK664" i="182"/>
  <c r="AN664" i="182"/>
  <c r="AO664" i="182"/>
  <c r="AP664" i="182"/>
  <c r="AZ664" i="182"/>
  <c r="BA664" i="182"/>
  <c r="BD664" i="182"/>
  <c r="B665" i="182"/>
  <c r="V665" i="182"/>
  <c r="Y665" i="182"/>
  <c r="Z665" i="182"/>
  <c r="AW665" i="182"/>
  <c r="AA665" i="182"/>
  <c r="AX665" i="182"/>
  <c r="AB665" i="182"/>
  <c r="AC665" i="182"/>
  <c r="AD665" i="182"/>
  <c r="AY665" i="182"/>
  <c r="AE665" i="182"/>
  <c r="AZ665" i="182"/>
  <c r="AF665" i="182"/>
  <c r="AI665" i="182"/>
  <c r="AJ665" i="182"/>
  <c r="AK665" i="182"/>
  <c r="AN665" i="182"/>
  <c r="AO665" i="182"/>
  <c r="AP665" i="182"/>
  <c r="AV665" i="182"/>
  <c r="BD665" i="182"/>
  <c r="B666" i="182"/>
  <c r="V666" i="182"/>
  <c r="AI666" i="182"/>
  <c r="Y666" i="182"/>
  <c r="AV666" i="182"/>
  <c r="Z666" i="182"/>
  <c r="AA666" i="182"/>
  <c r="AD666" i="182"/>
  <c r="AY666" i="182" s="1"/>
  <c r="AE666" i="182"/>
  <c r="AZ666" i="182" s="1"/>
  <c r="AF666" i="182"/>
  <c r="BA666" i="182"/>
  <c r="AJ666" i="182"/>
  <c r="AK666" i="182"/>
  <c r="AL666" i="182"/>
  <c r="AN666" i="182"/>
  <c r="AO666" i="182"/>
  <c r="AP666" i="182"/>
  <c r="AW666" i="182"/>
  <c r="AX666" i="182"/>
  <c r="BD666" i="182"/>
  <c r="B667" i="182"/>
  <c r="V667" i="182"/>
  <c r="Y667" i="182"/>
  <c r="Z667" i="182"/>
  <c r="AW667" i="182"/>
  <c r="AA667" i="182"/>
  <c r="AX667" i="182"/>
  <c r="AD667" i="182"/>
  <c r="AY667" i="182"/>
  <c r="AE667" i="182"/>
  <c r="AZ667" i="182" s="1"/>
  <c r="AF667" i="182"/>
  <c r="BA667" i="182"/>
  <c r="AI667" i="182"/>
  <c r="AL667" i="182"/>
  <c r="AJ667" i="182"/>
  <c r="AK667" i="182"/>
  <c r="AN667" i="182"/>
  <c r="AO667" i="182"/>
  <c r="AP667" i="182"/>
  <c r="BD667" i="182"/>
  <c r="B668" i="182"/>
  <c r="V668" i="182"/>
  <c r="AP668" i="182"/>
  <c r="Y668" i="182"/>
  <c r="Z668" i="182"/>
  <c r="AW668" i="182"/>
  <c r="AA668" i="182"/>
  <c r="AX668" i="182"/>
  <c r="AD668" i="182"/>
  <c r="AE668" i="182"/>
  <c r="AF668" i="182"/>
  <c r="AI668" i="182"/>
  <c r="AJ668" i="182"/>
  <c r="AK668" i="182"/>
  <c r="AL668" i="182"/>
  <c r="AN668" i="182"/>
  <c r="AO668" i="182"/>
  <c r="AZ668" i="182"/>
  <c r="BA668" i="182"/>
  <c r="BD668" i="182"/>
  <c r="B669" i="182"/>
  <c r="V669" i="182"/>
  <c r="Y669" i="182"/>
  <c r="Z669" i="182"/>
  <c r="AA669" i="182"/>
  <c r="AD669" i="182"/>
  <c r="AY669" i="182" s="1"/>
  <c r="AE669" i="182"/>
  <c r="AZ669" i="182"/>
  <c r="AF669" i="182"/>
  <c r="BA669" i="182"/>
  <c r="AI669" i="182"/>
  <c r="AJ669" i="182"/>
  <c r="AK669" i="182"/>
  <c r="AN669" i="182"/>
  <c r="AO669" i="182"/>
  <c r="AW669" i="182"/>
  <c r="AX669" i="182"/>
  <c r="BD669" i="182"/>
  <c r="B670" i="182"/>
  <c r="V670" i="182"/>
  <c r="Y670" i="182"/>
  <c r="Z670" i="182"/>
  <c r="AW670" i="182"/>
  <c r="AA670" i="182"/>
  <c r="AX670" i="182"/>
  <c r="AB670" i="182"/>
  <c r="AD670" i="182"/>
  <c r="AY670" i="182"/>
  <c r="AE670" i="182"/>
  <c r="AF670" i="182"/>
  <c r="AI670" i="182"/>
  <c r="AJ670" i="182"/>
  <c r="AK670" i="182"/>
  <c r="AN670" i="182"/>
  <c r="AO670" i="182"/>
  <c r="AQ670" i="182"/>
  <c r="AR670" i="182"/>
  <c r="AP670" i="182"/>
  <c r="BA670" i="182"/>
  <c r="BD670" i="182"/>
  <c r="B671" i="182"/>
  <c r="V671" i="182"/>
  <c r="AP671" i="182"/>
  <c r="Y671" i="182"/>
  <c r="Z671" i="182"/>
  <c r="AA671" i="182"/>
  <c r="AD671" i="182"/>
  <c r="AE671" i="182"/>
  <c r="AZ671" i="182" s="1"/>
  <c r="AF671" i="182"/>
  <c r="AI671" i="182"/>
  <c r="AJ671" i="182"/>
  <c r="AK671" i="182"/>
  <c r="AN671" i="182"/>
  <c r="AO671" i="182"/>
  <c r="AX671" i="182"/>
  <c r="BA671" i="182"/>
  <c r="BD671" i="182"/>
  <c r="B672" i="182"/>
  <c r="V672" i="182"/>
  <c r="Y672" i="182"/>
  <c r="Z672" i="182"/>
  <c r="AW672" i="182"/>
  <c r="AA672" i="182"/>
  <c r="AD672" i="182"/>
  <c r="AE672" i="182"/>
  <c r="AZ672" i="182" s="1"/>
  <c r="AF672" i="182"/>
  <c r="BA672" i="182"/>
  <c r="AI672" i="182"/>
  <c r="AJ672" i="182"/>
  <c r="AK672" i="182"/>
  <c r="AN672" i="182"/>
  <c r="AO672" i="182"/>
  <c r="AX672" i="182"/>
  <c r="BD672" i="182"/>
  <c r="B673" i="182"/>
  <c r="V673" i="182"/>
  <c r="Y673" i="182"/>
  <c r="AB673" i="182"/>
  <c r="Z673" i="182"/>
  <c r="AW673" i="182"/>
  <c r="AA673" i="182"/>
  <c r="AX673" i="182"/>
  <c r="AD673" i="182"/>
  <c r="AY673" i="182" s="1"/>
  <c r="AE673" i="182"/>
  <c r="AZ673" i="182"/>
  <c r="AF673" i="182"/>
  <c r="AI673" i="182"/>
  <c r="AJ673" i="182"/>
  <c r="AK673" i="182"/>
  <c r="AN673" i="182"/>
  <c r="AO673" i="182"/>
  <c r="BD673" i="182"/>
  <c r="B674" i="182"/>
  <c r="V674" i="182"/>
  <c r="AP674" i="182"/>
  <c r="Y674" i="182"/>
  <c r="AV674" i="182"/>
  <c r="Z674" i="182"/>
  <c r="AA674" i="182"/>
  <c r="AD674" i="182"/>
  <c r="AY674" i="182"/>
  <c r="AE674" i="182"/>
  <c r="AZ674" i="182"/>
  <c r="AF674" i="182"/>
  <c r="BA674" i="182"/>
  <c r="AI674" i="182"/>
  <c r="AJ674" i="182"/>
  <c r="AK674" i="182"/>
  <c r="AN674" i="182"/>
  <c r="AO674" i="182"/>
  <c r="AW674" i="182"/>
  <c r="AX674" i="182"/>
  <c r="BD674" i="182"/>
  <c r="B675" i="182"/>
  <c r="V675" i="182"/>
  <c r="Y675" i="182"/>
  <c r="Z675" i="182"/>
  <c r="AW675" i="182"/>
  <c r="AA675" i="182"/>
  <c r="AX675" i="182"/>
  <c r="AD675" i="182"/>
  <c r="AY675" i="182"/>
  <c r="AE675" i="182"/>
  <c r="AZ675" i="182"/>
  <c r="AF675" i="182"/>
  <c r="BA675" i="182"/>
  <c r="AI675" i="182"/>
  <c r="AL675" i="182"/>
  <c r="AJ675" i="182"/>
  <c r="AK675" i="182"/>
  <c r="AN675" i="182"/>
  <c r="AO675" i="182"/>
  <c r="AP675" i="182"/>
  <c r="BD675" i="182"/>
  <c r="B676" i="182"/>
  <c r="V676" i="182"/>
  <c r="AP676" i="182"/>
  <c r="Y676" i="182"/>
  <c r="Z676" i="182"/>
  <c r="AW676" i="182"/>
  <c r="AA676" i="182"/>
  <c r="AX676" i="182"/>
  <c r="AD676" i="182"/>
  <c r="AE676" i="182"/>
  <c r="AF676" i="182"/>
  <c r="AI676" i="182"/>
  <c r="AJ676" i="182"/>
  <c r="AK676" i="182"/>
  <c r="AL676" i="182"/>
  <c r="AN676" i="182"/>
  <c r="AO676" i="182"/>
  <c r="AZ676" i="182"/>
  <c r="BA676" i="182"/>
  <c r="BD676" i="182"/>
  <c r="B677" i="182"/>
  <c r="V677" i="182"/>
  <c r="Y677" i="182"/>
  <c r="Z677" i="182"/>
  <c r="AA677" i="182"/>
  <c r="AD677" i="182"/>
  <c r="AE677" i="182"/>
  <c r="AZ677" i="182"/>
  <c r="AF677" i="182"/>
  <c r="BA677" i="182"/>
  <c r="AJ677" i="182"/>
  <c r="AK677" i="182"/>
  <c r="AN677" i="182"/>
  <c r="AO677" i="182"/>
  <c r="AP677" i="182"/>
  <c r="AW677" i="182"/>
  <c r="AX677" i="182"/>
  <c r="BD677" i="182"/>
  <c r="B678" i="182"/>
  <c r="V678" i="182"/>
  <c r="AP678" i="182"/>
  <c r="Y678" i="182"/>
  <c r="Z678" i="182"/>
  <c r="AW678" i="182"/>
  <c r="AA678" i="182"/>
  <c r="AX678" i="182"/>
  <c r="AD678" i="182"/>
  <c r="AY678" i="182" s="1"/>
  <c r="AE678" i="182"/>
  <c r="AF678" i="182"/>
  <c r="AI678" i="182"/>
  <c r="AJ678" i="182"/>
  <c r="AK678" i="182"/>
  <c r="AN678" i="182"/>
  <c r="AO678" i="182"/>
  <c r="BA678" i="182"/>
  <c r="BD678" i="182"/>
  <c r="B679" i="182"/>
  <c r="V679" i="182"/>
  <c r="Y679" i="182"/>
  <c r="Z679" i="182"/>
  <c r="AA679" i="182"/>
  <c r="AD679" i="182"/>
  <c r="AE679" i="182"/>
  <c r="AZ679" i="182"/>
  <c r="AF679" i="182"/>
  <c r="BA679" i="182"/>
  <c r="AI679" i="182"/>
  <c r="AJ679" i="182"/>
  <c r="AK679" i="182"/>
  <c r="AN679" i="182"/>
  <c r="AO679" i="182"/>
  <c r="AW679" i="182"/>
  <c r="AX679" i="182"/>
  <c r="BD679" i="182"/>
  <c r="B680" i="182"/>
  <c r="V680" i="182"/>
  <c r="Y680" i="182"/>
  <c r="Z680" i="182"/>
  <c r="AW680" i="182"/>
  <c r="AA680" i="182"/>
  <c r="AX680" i="182"/>
  <c r="AD680" i="182"/>
  <c r="AE680" i="182"/>
  <c r="AZ680" i="182" s="1"/>
  <c r="AF680" i="182"/>
  <c r="AI680" i="182"/>
  <c r="AJ680" i="182"/>
  <c r="AK680" i="182"/>
  <c r="AO680" i="182"/>
  <c r="AP680" i="182"/>
  <c r="BA680" i="182"/>
  <c r="BD680" i="182"/>
  <c r="B681" i="182"/>
  <c r="V681" i="182"/>
  <c r="AN681" i="182"/>
  <c r="Y681" i="182"/>
  <c r="Z681" i="182"/>
  <c r="AW681" i="182"/>
  <c r="AA681" i="182"/>
  <c r="AX681" i="182"/>
  <c r="AD681" i="182"/>
  <c r="AY681" i="182"/>
  <c r="AE681" i="182"/>
  <c r="AZ681" i="182"/>
  <c r="AF681" i="182"/>
  <c r="AI681" i="182"/>
  <c r="AJ681" i="182"/>
  <c r="AK681" i="182"/>
  <c r="AO681" i="182"/>
  <c r="AP681" i="182"/>
  <c r="BD681" i="182"/>
  <c r="B682" i="182"/>
  <c r="V682" i="182"/>
  <c r="Y682" i="182"/>
  <c r="Z682" i="182"/>
  <c r="AW682" i="182"/>
  <c r="AA682" i="182"/>
  <c r="AB682" i="182"/>
  <c r="AD682" i="182"/>
  <c r="AE682" i="182"/>
  <c r="AZ682" i="182" s="1"/>
  <c r="AF682" i="182"/>
  <c r="BA682" i="182"/>
  <c r="AI682" i="182"/>
  <c r="AJ682" i="182"/>
  <c r="AK682" i="182"/>
  <c r="AL682" i="182"/>
  <c r="AN682" i="182"/>
  <c r="AO682" i="182"/>
  <c r="AP682" i="182"/>
  <c r="AV682" i="182"/>
  <c r="BD682" i="182"/>
  <c r="B683" i="182"/>
  <c r="V683" i="182"/>
  <c r="Y683" i="182"/>
  <c r="Z683" i="182"/>
  <c r="AW683" i="182"/>
  <c r="AA683" i="182"/>
  <c r="AX683" i="182"/>
  <c r="AD683" i="182"/>
  <c r="AY683" i="182" s="1"/>
  <c r="AE683" i="182"/>
  <c r="AF683" i="182"/>
  <c r="AI683" i="182"/>
  <c r="AJ683" i="182"/>
  <c r="AK683" i="182"/>
  <c r="AN683" i="182"/>
  <c r="AO683" i="182"/>
  <c r="AP683" i="182"/>
  <c r="AZ683" i="182"/>
  <c r="BA683" i="182"/>
  <c r="BD683" i="182"/>
  <c r="B684" i="182"/>
  <c r="V684" i="182"/>
  <c r="AI684" i="182"/>
  <c r="AL684" i="182"/>
  <c r="Y684" i="182"/>
  <c r="Z684" i="182"/>
  <c r="AA684" i="182"/>
  <c r="AX684" i="182"/>
  <c r="AB684" i="182"/>
  <c r="AC684" i="182"/>
  <c r="AD684" i="182"/>
  <c r="AE684" i="182"/>
  <c r="AZ684" i="182" s="1"/>
  <c r="AF684" i="182"/>
  <c r="BA684" i="182"/>
  <c r="AJ684" i="182"/>
  <c r="AK684" i="182"/>
  <c r="AN684" i="182"/>
  <c r="AQ684" i="182"/>
  <c r="AR684" i="182"/>
  <c r="AO684" i="182"/>
  <c r="AP684" i="182"/>
  <c r="AV684" i="182"/>
  <c r="AW684" i="182"/>
  <c r="BD684" i="182"/>
  <c r="B685" i="182"/>
  <c r="V685" i="182"/>
  <c r="Y685" i="182"/>
  <c r="Z685" i="182"/>
  <c r="AW685" i="182"/>
  <c r="AA685" i="182"/>
  <c r="AD685" i="182"/>
  <c r="AY685" i="182"/>
  <c r="AE685" i="182"/>
  <c r="AZ685" i="182"/>
  <c r="AF685" i="182"/>
  <c r="BA685" i="182"/>
  <c r="AJ685" i="182"/>
  <c r="AK685" i="182"/>
  <c r="AN685" i="182"/>
  <c r="AO685" i="182"/>
  <c r="AP685" i="182"/>
  <c r="AX685" i="182"/>
  <c r="BD685" i="182"/>
  <c r="B686" i="182"/>
  <c r="V686" i="182"/>
  <c r="AI686" i="182"/>
  <c r="Y686" i="182"/>
  <c r="Z686" i="182"/>
  <c r="AA686" i="182"/>
  <c r="AX686" i="182"/>
  <c r="AD686" i="182"/>
  <c r="AE686" i="182"/>
  <c r="AF686" i="182"/>
  <c r="AJ686" i="182"/>
  <c r="AK686" i="182"/>
  <c r="AN686" i="182"/>
  <c r="AO686" i="182"/>
  <c r="AP686" i="182"/>
  <c r="BA686" i="182"/>
  <c r="BD686" i="182"/>
  <c r="B687" i="182"/>
  <c r="V687" i="182"/>
  <c r="AL687" i="182"/>
  <c r="AM687" i="182"/>
  <c r="Y687" i="182"/>
  <c r="Z687" i="182"/>
  <c r="AA687" i="182"/>
  <c r="AX687" i="182"/>
  <c r="AD687" i="182"/>
  <c r="AE687" i="182"/>
  <c r="AZ687" i="182" s="1"/>
  <c r="AF687" i="182"/>
  <c r="BA687" i="182"/>
  <c r="AI687" i="182"/>
  <c r="AJ687" i="182"/>
  <c r="AK687" i="182"/>
  <c r="AN687" i="182"/>
  <c r="AO687" i="182"/>
  <c r="AP687" i="182"/>
  <c r="AV687" i="182"/>
  <c r="AW687" i="182"/>
  <c r="BD687" i="182"/>
  <c r="B688" i="182"/>
  <c r="V688" i="182"/>
  <c r="Y688" i="182"/>
  <c r="Z688" i="182"/>
  <c r="AW688" i="182"/>
  <c r="AA688" i="182"/>
  <c r="AD688" i="182"/>
  <c r="AY688" i="182" s="1"/>
  <c r="AE688" i="182"/>
  <c r="AZ688" i="182" s="1"/>
  <c r="AF688" i="182"/>
  <c r="BA688" i="182"/>
  <c r="AJ688" i="182"/>
  <c r="AK688" i="182"/>
  <c r="AN688" i="182"/>
  <c r="AO688" i="182"/>
  <c r="AP688" i="182"/>
  <c r="AX688" i="182"/>
  <c r="BD688" i="182"/>
  <c r="B689" i="182"/>
  <c r="V689" i="182"/>
  <c r="Y689" i="182"/>
  <c r="Z689" i="182"/>
  <c r="AW689" i="182"/>
  <c r="AA689" i="182"/>
  <c r="AD689" i="182"/>
  <c r="AY689" i="182"/>
  <c r="AE689" i="182"/>
  <c r="AZ689" i="182" s="1"/>
  <c r="AF689" i="182"/>
  <c r="AI689" i="182"/>
  <c r="AJ689" i="182"/>
  <c r="AK689" i="182"/>
  <c r="AN689" i="182"/>
  <c r="AO689" i="182"/>
  <c r="AP689" i="182"/>
  <c r="AV689" i="182"/>
  <c r="BD689" i="182"/>
  <c r="B690" i="182"/>
  <c r="V690" i="182"/>
  <c r="AI690" i="182"/>
  <c r="Y690" i="182"/>
  <c r="AV690" i="182"/>
  <c r="Z690" i="182"/>
  <c r="AW690" i="182"/>
  <c r="AA690" i="182"/>
  <c r="AD690" i="182"/>
  <c r="AE690" i="182"/>
  <c r="AZ690" i="182"/>
  <c r="AF690" i="182"/>
  <c r="BA690" i="182"/>
  <c r="AJ690" i="182"/>
  <c r="AK690" i="182"/>
  <c r="AL690" i="182"/>
  <c r="AM690" i="182"/>
  <c r="AN690" i="182"/>
  <c r="AO690" i="182"/>
  <c r="AP690" i="182"/>
  <c r="BD690" i="182"/>
  <c r="B691" i="182"/>
  <c r="V691" i="182"/>
  <c r="Y691" i="182"/>
  <c r="Z691" i="182"/>
  <c r="AW691" i="182"/>
  <c r="AA691" i="182"/>
  <c r="AX691" i="182"/>
  <c r="AD691" i="182"/>
  <c r="AY691" i="182"/>
  <c r="AE691" i="182"/>
  <c r="AF691" i="182"/>
  <c r="AI691" i="182"/>
  <c r="AJ691" i="182"/>
  <c r="AK691" i="182"/>
  <c r="AN691" i="182"/>
  <c r="AO691" i="182"/>
  <c r="AP691" i="182"/>
  <c r="BA691" i="182"/>
  <c r="BD691" i="182"/>
  <c r="B692" i="182"/>
  <c r="V692" i="182"/>
  <c r="AI692" i="182"/>
  <c r="AL692" i="182"/>
  <c r="Y692" i="182"/>
  <c r="Z692" i="182"/>
  <c r="AA692" i="182"/>
  <c r="AX692" i="182"/>
  <c r="AB692" i="182"/>
  <c r="AC692" i="182"/>
  <c r="AD692" i="182"/>
  <c r="AE692" i="182"/>
  <c r="AZ692" i="182"/>
  <c r="AF692" i="182"/>
  <c r="BA692" i="182"/>
  <c r="AJ692" i="182"/>
  <c r="AK692" i="182"/>
  <c r="AN692" i="182"/>
  <c r="AO692" i="182"/>
  <c r="AP692" i="182"/>
  <c r="AV692" i="182"/>
  <c r="AW692" i="182"/>
  <c r="BD692" i="182"/>
  <c r="B693" i="182"/>
  <c r="V693" i="182"/>
  <c r="Y693" i="182"/>
  <c r="Z693" i="182"/>
  <c r="AW693" i="182"/>
  <c r="AA693" i="182"/>
  <c r="AD693" i="182"/>
  <c r="AY693" i="182" s="1"/>
  <c r="AE693" i="182"/>
  <c r="AZ693" i="182"/>
  <c r="AF693" i="182"/>
  <c r="BA693" i="182"/>
  <c r="AI693" i="182"/>
  <c r="AJ693" i="182"/>
  <c r="AK693" i="182"/>
  <c r="AN693" i="182"/>
  <c r="AO693" i="182"/>
  <c r="AX693" i="182"/>
  <c r="BD693" i="182"/>
  <c r="B694" i="182"/>
  <c r="V694" i="182"/>
  <c r="AP694" i="182"/>
  <c r="Y694" i="182"/>
  <c r="Z694" i="182"/>
  <c r="AA694" i="182"/>
  <c r="AD694" i="182"/>
  <c r="AY694" i="182" s="1"/>
  <c r="AE694" i="182"/>
  <c r="AF694" i="182"/>
  <c r="AI694" i="182"/>
  <c r="AJ694" i="182"/>
  <c r="AK694" i="182"/>
  <c r="AN694" i="182"/>
  <c r="AO694" i="182"/>
  <c r="AX694" i="182"/>
  <c r="BA694" i="182"/>
  <c r="BD694" i="182"/>
  <c r="B695" i="182"/>
  <c r="V695" i="182"/>
  <c r="Y695" i="182"/>
  <c r="Z695" i="182"/>
  <c r="AW695" i="182"/>
  <c r="AA695" i="182"/>
  <c r="AX695" i="182"/>
  <c r="AD695" i="182"/>
  <c r="AE695" i="182"/>
  <c r="AZ695" i="182"/>
  <c r="AF695" i="182"/>
  <c r="BA695" i="182"/>
  <c r="AI695" i="182"/>
  <c r="AJ695" i="182"/>
  <c r="AK695" i="182"/>
  <c r="AN695" i="182"/>
  <c r="AO695" i="182"/>
  <c r="AP695" i="182"/>
  <c r="AV695" i="182"/>
  <c r="BD695" i="182"/>
  <c r="B696" i="182"/>
  <c r="V696" i="182"/>
  <c r="Y696" i="182"/>
  <c r="AV696" i="182"/>
  <c r="Z696" i="182"/>
  <c r="AW696" i="182"/>
  <c r="AA696" i="182"/>
  <c r="AX696" i="182"/>
  <c r="AD696" i="182"/>
  <c r="AY696" i="182" s="1"/>
  <c r="AE696" i="182"/>
  <c r="AZ696" i="182"/>
  <c r="AF696" i="182"/>
  <c r="AI696" i="182"/>
  <c r="AJ696" i="182"/>
  <c r="AK696" i="182"/>
  <c r="AN696" i="182"/>
  <c r="AO696" i="182"/>
  <c r="BA696" i="182"/>
  <c r="BD696" i="182"/>
  <c r="B697" i="182"/>
  <c r="V697" i="182"/>
  <c r="AI697" i="182"/>
  <c r="Y697" i="182"/>
  <c r="Z697" i="182"/>
  <c r="AW697" i="182"/>
  <c r="AA697" i="182"/>
  <c r="AX697" i="182"/>
  <c r="AB697" i="182"/>
  <c r="AC697" i="182"/>
  <c r="AD697" i="182"/>
  <c r="AY697" i="182"/>
  <c r="AE697" i="182"/>
  <c r="AZ697" i="182" s="1"/>
  <c r="AF697" i="182"/>
  <c r="BA697" i="182"/>
  <c r="AJ697" i="182"/>
  <c r="AK697" i="182"/>
  <c r="AN697" i="182"/>
  <c r="AO697" i="182"/>
  <c r="AP697" i="182"/>
  <c r="AV697" i="182"/>
  <c r="BD697" i="182"/>
  <c r="B698" i="182"/>
  <c r="V698" i="182"/>
  <c r="AP698" i="182"/>
  <c r="Y698" i="182"/>
  <c r="Z698" i="182"/>
  <c r="AA698" i="182"/>
  <c r="AD698" i="182"/>
  <c r="AE698" i="182"/>
  <c r="AZ698" i="182" s="1"/>
  <c r="AF698" i="182"/>
  <c r="BA698" i="182"/>
  <c r="AI698" i="182"/>
  <c r="AJ698" i="182"/>
  <c r="AK698" i="182"/>
  <c r="AN698" i="182"/>
  <c r="AO698" i="182"/>
  <c r="AW698" i="182"/>
  <c r="AX698" i="182"/>
  <c r="BD698" i="182"/>
  <c r="B699" i="182"/>
  <c r="V699" i="182"/>
  <c r="Y699" i="182"/>
  <c r="Z699" i="182"/>
  <c r="AA699" i="182"/>
  <c r="AX699" i="182"/>
  <c r="AD699" i="182"/>
  <c r="AY699" i="182"/>
  <c r="AE699" i="182"/>
  <c r="AF699" i="182"/>
  <c r="BA699" i="182"/>
  <c r="AI699" i="182"/>
  <c r="AJ699" i="182"/>
  <c r="AK699" i="182"/>
  <c r="AN699" i="182"/>
  <c r="AO699" i="182"/>
  <c r="AW699" i="182"/>
  <c r="BD699" i="182"/>
  <c r="B700" i="182"/>
  <c r="V700" i="182"/>
  <c r="Y700" i="182"/>
  <c r="Z700" i="182"/>
  <c r="AA700" i="182"/>
  <c r="AX700" i="182"/>
  <c r="AD700" i="182"/>
  <c r="AY700" i="182"/>
  <c r="AE700" i="182"/>
  <c r="AZ700" i="182" s="1"/>
  <c r="AF700" i="182"/>
  <c r="BA700" i="182"/>
  <c r="AI700" i="182"/>
  <c r="AJ700" i="182"/>
  <c r="AK700" i="182"/>
  <c r="AL700" i="182"/>
  <c r="AN700" i="182"/>
  <c r="AO700" i="182"/>
  <c r="AP700" i="182"/>
  <c r="AW700" i="182"/>
  <c r="BD700" i="182"/>
  <c r="B701" i="182"/>
  <c r="V701" i="182"/>
  <c r="Y701" i="182"/>
  <c r="AB701" i="182"/>
  <c r="Z701" i="182"/>
  <c r="AA701" i="182"/>
  <c r="AD701" i="182"/>
  <c r="AY701" i="182"/>
  <c r="AE701" i="182"/>
  <c r="AZ701" i="182" s="1"/>
  <c r="AF701" i="182"/>
  <c r="BA701" i="182"/>
  <c r="AI701" i="182"/>
  <c r="AJ701" i="182"/>
  <c r="AK701" i="182"/>
  <c r="AN701" i="182"/>
  <c r="AO701" i="182"/>
  <c r="AW701" i="182"/>
  <c r="AX701" i="182"/>
  <c r="BD701" i="182"/>
  <c r="B702" i="182"/>
  <c r="V702" i="182"/>
  <c r="Y702" i="182"/>
  <c r="Z702" i="182"/>
  <c r="AW702" i="182"/>
  <c r="AA702" i="182"/>
  <c r="AD702" i="182"/>
  <c r="AG702" i="182"/>
  <c r="AE702" i="182"/>
  <c r="AZ702" i="182"/>
  <c r="AF702" i="182"/>
  <c r="AI702" i="182"/>
  <c r="AJ702" i="182"/>
  <c r="AK702" i="182"/>
  <c r="AN702" i="182"/>
  <c r="AO702" i="182"/>
  <c r="AP702" i="182"/>
  <c r="AX702" i="182"/>
  <c r="BA702" i="182"/>
  <c r="BD702" i="182"/>
  <c r="B703" i="182"/>
  <c r="V703" i="182"/>
  <c r="Y703" i="182"/>
  <c r="AB703" i="182"/>
  <c r="Z703" i="182"/>
  <c r="AA703" i="182"/>
  <c r="AD703" i="182"/>
  <c r="AE703" i="182"/>
  <c r="AZ703" i="182"/>
  <c r="AF703" i="182"/>
  <c r="AI703" i="182"/>
  <c r="AJ703" i="182"/>
  <c r="AK703" i="182"/>
  <c r="AN703" i="182"/>
  <c r="AO703" i="182"/>
  <c r="AP703" i="182"/>
  <c r="AX703" i="182"/>
  <c r="BA703" i="182"/>
  <c r="BD703" i="182"/>
  <c r="B704" i="182"/>
  <c r="V704" i="182"/>
  <c r="AP704" i="182"/>
  <c r="Y704" i="182"/>
  <c r="Z704" i="182"/>
  <c r="AW704" i="182"/>
  <c r="AA704" i="182"/>
  <c r="AD704" i="182"/>
  <c r="AY704" i="182"/>
  <c r="AE704" i="182"/>
  <c r="AZ704" i="182"/>
  <c r="AF704" i="182"/>
  <c r="BA704" i="182"/>
  <c r="AI704" i="182"/>
  <c r="AL704" i="182"/>
  <c r="AJ704" i="182"/>
  <c r="AK704" i="182"/>
  <c r="AN704" i="182"/>
  <c r="AO704" i="182"/>
  <c r="AV704" i="182"/>
  <c r="AX704" i="182"/>
  <c r="BD704" i="182"/>
  <c r="B705" i="182"/>
  <c r="V705" i="182"/>
  <c r="AP705" i="182"/>
  <c r="Y705" i="182"/>
  <c r="Z705" i="182"/>
  <c r="AW705" i="182"/>
  <c r="AA705" i="182"/>
  <c r="AX705" i="182"/>
  <c r="AD705" i="182"/>
  <c r="AY705" i="182"/>
  <c r="AE705" i="182"/>
  <c r="AZ705" i="182" s="1"/>
  <c r="AF705" i="182"/>
  <c r="BA705" i="182"/>
  <c r="AI705" i="182"/>
  <c r="AJ705" i="182"/>
  <c r="AK705" i="182"/>
  <c r="AN705" i="182"/>
  <c r="AO705" i="182"/>
  <c r="AV705" i="182"/>
  <c r="BD705" i="182"/>
  <c r="B706" i="182"/>
  <c r="V706" i="182"/>
  <c r="AP706" i="182"/>
  <c r="Y706" i="182"/>
  <c r="Z706" i="182"/>
  <c r="AA706" i="182"/>
  <c r="AD706" i="182"/>
  <c r="AY706" i="182"/>
  <c r="AE706" i="182"/>
  <c r="AZ706" i="182"/>
  <c r="AF706" i="182"/>
  <c r="BA706" i="182"/>
  <c r="AI706" i="182"/>
  <c r="AJ706" i="182"/>
  <c r="AK706" i="182"/>
  <c r="AN706" i="182"/>
  <c r="AO706" i="182"/>
  <c r="AV706" i="182"/>
  <c r="AW706" i="182"/>
  <c r="BD706" i="182"/>
  <c r="B707" i="182"/>
  <c r="V707" i="182"/>
  <c r="Y707" i="182"/>
  <c r="Z707" i="182"/>
  <c r="AA707" i="182"/>
  <c r="AX707" i="182"/>
  <c r="AD707" i="182"/>
  <c r="AY707" i="182" s="1"/>
  <c r="AE707" i="182"/>
  <c r="AZ707" i="182" s="1"/>
  <c r="AF707" i="182"/>
  <c r="BA707" i="182"/>
  <c r="AI707" i="182"/>
  <c r="AJ707" i="182"/>
  <c r="AK707" i="182"/>
  <c r="AN707" i="182"/>
  <c r="AO707" i="182"/>
  <c r="AP707" i="182"/>
  <c r="AW707" i="182"/>
  <c r="BD707" i="182"/>
  <c r="B708" i="182"/>
  <c r="V708" i="182"/>
  <c r="Y708" i="182"/>
  <c r="AB708" i="182"/>
  <c r="Z708" i="182"/>
  <c r="AW708" i="182"/>
  <c r="AA708" i="182"/>
  <c r="AX708" i="182"/>
  <c r="AD708" i="182"/>
  <c r="AY708" i="182"/>
  <c r="AE708" i="182"/>
  <c r="AZ708" i="182" s="1"/>
  <c r="AF708" i="182"/>
  <c r="BA708" i="182"/>
  <c r="AI708" i="182"/>
  <c r="AJ708" i="182"/>
  <c r="AK708" i="182"/>
  <c r="AL708" i="182"/>
  <c r="AN708" i="182"/>
  <c r="AO708" i="182"/>
  <c r="AP708" i="182"/>
  <c r="BD708" i="182"/>
  <c r="B709" i="182"/>
  <c r="V709" i="182"/>
  <c r="Y709" i="182"/>
  <c r="AV709" i="182"/>
  <c r="Z709" i="182"/>
  <c r="AW709" i="182"/>
  <c r="AA709" i="182"/>
  <c r="AX709" i="182"/>
  <c r="AB709" i="182"/>
  <c r="AD709" i="182"/>
  <c r="AY709" i="182" s="1"/>
  <c r="AE709" i="182"/>
  <c r="AZ709" i="182"/>
  <c r="AF709" i="182"/>
  <c r="BA709" i="182"/>
  <c r="AI709" i="182"/>
  <c r="AJ709" i="182"/>
  <c r="AK709" i="182"/>
  <c r="AN709" i="182"/>
  <c r="AO709" i="182"/>
  <c r="BD709" i="182"/>
  <c r="B710" i="182"/>
  <c r="V710" i="182"/>
  <c r="AI710" i="182"/>
  <c r="Y710" i="182"/>
  <c r="Z710" i="182"/>
  <c r="AW710" i="182"/>
  <c r="AA710" i="182"/>
  <c r="AX710" i="182"/>
  <c r="AD710" i="182"/>
  <c r="AY710" i="182"/>
  <c r="AE710" i="182"/>
  <c r="AZ710" i="182" s="1"/>
  <c r="AF710" i="182"/>
  <c r="BA710" i="182"/>
  <c r="AJ710" i="182"/>
  <c r="AK710" i="182"/>
  <c r="AN710" i="182"/>
  <c r="AO710" i="182"/>
  <c r="AQ710" i="182"/>
  <c r="AP710" i="182"/>
  <c r="BD710" i="182"/>
  <c r="B711" i="182"/>
  <c r="V711" i="182"/>
  <c r="AN711" i="182"/>
  <c r="Y711" i="182"/>
  <c r="AV711" i="182"/>
  <c r="Z711" i="182"/>
  <c r="AW711" i="182"/>
  <c r="AA711" i="182"/>
  <c r="AX711" i="182"/>
  <c r="AD711" i="182"/>
  <c r="AY711" i="182"/>
  <c r="AE711" i="182"/>
  <c r="AZ711" i="182"/>
  <c r="AF711" i="182"/>
  <c r="BA711" i="182"/>
  <c r="AI711" i="182"/>
  <c r="AJ711" i="182"/>
  <c r="AK711" i="182"/>
  <c r="AO711" i="182"/>
  <c r="AP711" i="182"/>
  <c r="BD711" i="182"/>
  <c r="B712" i="182"/>
  <c r="V712" i="182"/>
  <c r="Y712" i="182"/>
  <c r="Z712" i="182"/>
  <c r="AW712" i="182"/>
  <c r="AA712" i="182"/>
  <c r="AD712" i="182"/>
  <c r="AE712" i="182"/>
  <c r="AZ712" i="182"/>
  <c r="AF712" i="182"/>
  <c r="BA712" i="182"/>
  <c r="AI712" i="182"/>
  <c r="AJ712" i="182"/>
  <c r="AK712" i="182"/>
  <c r="AN712" i="182"/>
  <c r="AO712" i="182"/>
  <c r="AP712" i="182"/>
  <c r="AX712" i="182"/>
  <c r="BD712" i="182"/>
  <c r="B713" i="182"/>
  <c r="V713" i="182"/>
  <c r="Y713" i="182"/>
  <c r="Z713" i="182"/>
  <c r="AW713" i="182"/>
  <c r="AA713" i="182"/>
  <c r="AX713" i="182"/>
  <c r="AD713" i="182"/>
  <c r="AY713" i="182" s="1"/>
  <c r="AE713" i="182"/>
  <c r="AZ713" i="182"/>
  <c r="AF713" i="182"/>
  <c r="BA713" i="182"/>
  <c r="AI713" i="182"/>
  <c r="AJ713" i="182"/>
  <c r="AK713" i="182"/>
  <c r="AN713" i="182"/>
  <c r="AO713" i="182"/>
  <c r="AP713" i="182"/>
  <c r="BD713" i="182"/>
  <c r="B714" i="182"/>
  <c r="V714" i="182"/>
  <c r="Y714" i="182"/>
  <c r="AC714" i="182"/>
  <c r="Z714" i="182"/>
  <c r="AA714" i="182"/>
  <c r="AX714" i="182"/>
  <c r="AB714" i="182"/>
  <c r="AD714" i="182"/>
  <c r="AY714" i="182"/>
  <c r="AE714" i="182"/>
  <c r="AF714" i="182"/>
  <c r="AI714" i="182"/>
  <c r="AJ714" i="182"/>
  <c r="AK714" i="182"/>
  <c r="AN714" i="182"/>
  <c r="AO714" i="182"/>
  <c r="AP714" i="182"/>
  <c r="AV714" i="182"/>
  <c r="AW714" i="182"/>
  <c r="BA714" i="182"/>
  <c r="BD714" i="182"/>
  <c r="B715" i="182"/>
  <c r="V715" i="182"/>
  <c r="Y715" i="182"/>
  <c r="Z715" i="182"/>
  <c r="AB715" i="182"/>
  <c r="AA715" i="182"/>
  <c r="AX715" i="182"/>
  <c r="AD715" i="182"/>
  <c r="AY715" i="182"/>
  <c r="AE715" i="182"/>
  <c r="AZ715" i="182"/>
  <c r="AF715" i="182"/>
  <c r="BA715" i="182"/>
  <c r="AI715" i="182"/>
  <c r="AJ715" i="182"/>
  <c r="AK715" i="182"/>
  <c r="AN715" i="182"/>
  <c r="AO715" i="182"/>
  <c r="AW715" i="182"/>
  <c r="BD715" i="182"/>
  <c r="B716" i="182"/>
  <c r="V716" i="182"/>
  <c r="AP716" i="182"/>
  <c r="Y716" i="182"/>
  <c r="Z716" i="182"/>
  <c r="AW716" i="182"/>
  <c r="AA716" i="182"/>
  <c r="AX716" i="182"/>
  <c r="AD716" i="182"/>
  <c r="AE716" i="182"/>
  <c r="AF716" i="182"/>
  <c r="BA716" i="182"/>
  <c r="AI716" i="182"/>
  <c r="AJ716" i="182"/>
  <c r="AK716" i="182"/>
  <c r="AN716" i="182"/>
  <c r="AO716" i="182"/>
  <c r="AZ716" i="182"/>
  <c r="BD716" i="182"/>
  <c r="B717" i="182"/>
  <c r="V717" i="182"/>
  <c r="AI717" i="182"/>
  <c r="Y717" i="182"/>
  <c r="Z717" i="182"/>
  <c r="AA717" i="182"/>
  <c r="AD717" i="182"/>
  <c r="AE717" i="182"/>
  <c r="AZ717" i="182"/>
  <c r="AF717" i="182"/>
  <c r="BA717" i="182"/>
  <c r="AJ717" i="182"/>
  <c r="AK717" i="182"/>
  <c r="AN717" i="182"/>
  <c r="AQ717" i="182"/>
  <c r="AO717" i="182"/>
  <c r="AP717" i="182"/>
  <c r="AV717" i="182"/>
  <c r="AW717" i="182"/>
  <c r="AX717" i="182"/>
  <c r="BD717" i="182"/>
  <c r="B718" i="182"/>
  <c r="V718" i="182"/>
  <c r="Y718" i="182"/>
  <c r="Z718" i="182"/>
  <c r="AW718" i="182"/>
  <c r="AA718" i="182"/>
  <c r="AX718" i="182"/>
  <c r="AD718" i="182"/>
  <c r="AY718" i="182" s="1"/>
  <c r="AE718" i="182"/>
  <c r="AZ718" i="182" s="1"/>
  <c r="AF718" i="182"/>
  <c r="BA718" i="182"/>
  <c r="AI718" i="182"/>
  <c r="AJ718" i="182"/>
  <c r="AK718" i="182"/>
  <c r="AN718" i="182"/>
  <c r="AO718" i="182"/>
  <c r="BD718" i="182"/>
  <c r="B719" i="182"/>
  <c r="V719" i="182"/>
  <c r="AP719" i="182"/>
  <c r="Y719" i="182"/>
  <c r="AV719" i="182"/>
  <c r="Z719" i="182"/>
  <c r="AW719" i="182"/>
  <c r="AA719" i="182"/>
  <c r="AX719" i="182"/>
  <c r="AB719" i="182"/>
  <c r="AD719" i="182"/>
  <c r="AY719" i="182"/>
  <c r="AE719" i="182"/>
  <c r="AF719" i="182"/>
  <c r="BA719" i="182"/>
  <c r="AI719" i="182"/>
  <c r="AJ719" i="182"/>
  <c r="AK719" i="182"/>
  <c r="AN719" i="182"/>
  <c r="AO719" i="182"/>
  <c r="AZ719" i="182"/>
  <c r="BD719" i="182"/>
  <c r="B720" i="182"/>
  <c r="V720" i="182"/>
  <c r="AP720" i="182"/>
  <c r="Y720" i="182"/>
  <c r="Z720" i="182"/>
  <c r="AA720" i="182"/>
  <c r="AX720" i="182"/>
  <c r="AD720" i="182"/>
  <c r="AE720" i="182"/>
  <c r="AZ720" i="182" s="1"/>
  <c r="AF720" i="182"/>
  <c r="BA720" i="182"/>
  <c r="AI720" i="182"/>
  <c r="AJ720" i="182"/>
  <c r="AK720" i="182"/>
  <c r="AN720" i="182"/>
  <c r="AO720" i="182"/>
  <c r="AW720" i="182"/>
  <c r="BD720" i="182"/>
  <c r="B721" i="182"/>
  <c r="V721" i="182"/>
  <c r="Y721" i="182"/>
  <c r="AB721" i="182"/>
  <c r="Z721" i="182"/>
  <c r="AW721" i="182"/>
  <c r="AA721" i="182"/>
  <c r="AX721" i="182"/>
  <c r="AD721" i="182"/>
  <c r="AE721" i="182"/>
  <c r="AF721" i="182"/>
  <c r="AI721" i="182"/>
  <c r="AJ721" i="182"/>
  <c r="AK721" i="182"/>
  <c r="AN721" i="182"/>
  <c r="AO721" i="182"/>
  <c r="BA721" i="182"/>
  <c r="BD721" i="182"/>
  <c r="B722" i="182"/>
  <c r="V722" i="182"/>
  <c r="Y722" i="182"/>
  <c r="Z722" i="182"/>
  <c r="AA722" i="182"/>
  <c r="AX722" i="182"/>
  <c r="AD722" i="182"/>
  <c r="AE722" i="182"/>
  <c r="AZ722" i="182"/>
  <c r="AF722" i="182"/>
  <c r="AI722" i="182"/>
  <c r="AJ722" i="182"/>
  <c r="AK722" i="182"/>
  <c r="AN722" i="182"/>
  <c r="AO722" i="182"/>
  <c r="AP722" i="182"/>
  <c r="AV722" i="182"/>
  <c r="AW722" i="182"/>
  <c r="BA722" i="182"/>
  <c r="BD722" i="182"/>
  <c r="B723" i="182"/>
  <c r="V723" i="182"/>
  <c r="Y723" i="182"/>
  <c r="Z723" i="182"/>
  <c r="AA723" i="182"/>
  <c r="AD723" i="182"/>
  <c r="AY723" i="182" s="1"/>
  <c r="AE723" i="182"/>
  <c r="AZ723" i="182" s="1"/>
  <c r="AF723" i="182"/>
  <c r="BA723" i="182"/>
  <c r="AI723" i="182"/>
  <c r="AJ723" i="182"/>
  <c r="AK723" i="182"/>
  <c r="AN723" i="182"/>
  <c r="AO723" i="182"/>
  <c r="AX723" i="182"/>
  <c r="BD723" i="182"/>
  <c r="B724" i="182"/>
  <c r="V724" i="182"/>
  <c r="AP724" i="182"/>
  <c r="Y724" i="182"/>
  <c r="Z724" i="182"/>
  <c r="AW724" i="182"/>
  <c r="AA724" i="182"/>
  <c r="AX724" i="182"/>
  <c r="AD724" i="182"/>
  <c r="AE724" i="182"/>
  <c r="AF724" i="182"/>
  <c r="BA724" i="182"/>
  <c r="AI724" i="182"/>
  <c r="AJ724" i="182"/>
  <c r="AK724" i="182"/>
  <c r="AN724" i="182"/>
  <c r="AO724" i="182"/>
  <c r="AZ724" i="182"/>
  <c r="BD724" i="182"/>
  <c r="B725" i="182"/>
  <c r="V725" i="182"/>
  <c r="Y725" i="182"/>
  <c r="Z725" i="182"/>
  <c r="AA725" i="182"/>
  <c r="AB725" i="182"/>
  <c r="AD725" i="182"/>
  <c r="AE725" i="182"/>
  <c r="AZ725" i="182"/>
  <c r="AF725" i="182"/>
  <c r="BA725" i="182"/>
  <c r="AI725" i="182"/>
  <c r="AJ725" i="182"/>
  <c r="AK725" i="182"/>
  <c r="AL725" i="182"/>
  <c r="AN725" i="182"/>
  <c r="AO725" i="182"/>
  <c r="AP725" i="182"/>
  <c r="AW725" i="182"/>
  <c r="AX725" i="182"/>
  <c r="BD725" i="182"/>
  <c r="B726" i="182"/>
  <c r="V726" i="182"/>
  <c r="AI726" i="182"/>
  <c r="Y726" i="182"/>
  <c r="Z726" i="182"/>
  <c r="AW726" i="182"/>
  <c r="AA726" i="182"/>
  <c r="AX726" i="182"/>
  <c r="AD726" i="182"/>
  <c r="AY726" i="182" s="1"/>
  <c r="AE726" i="182"/>
  <c r="AF726" i="182"/>
  <c r="BA726" i="182"/>
  <c r="AJ726" i="182"/>
  <c r="AK726" i="182"/>
  <c r="AN726" i="182"/>
  <c r="AO726" i="182"/>
  <c r="AP726" i="182"/>
  <c r="AZ726" i="182"/>
  <c r="BD726" i="182"/>
  <c r="B727" i="182"/>
  <c r="V727" i="182"/>
  <c r="Y727" i="182"/>
  <c r="AV727" i="182"/>
  <c r="Z727" i="182"/>
  <c r="AW727" i="182"/>
  <c r="AA727" i="182"/>
  <c r="AX727" i="182"/>
  <c r="AB727" i="182"/>
  <c r="AD727" i="182"/>
  <c r="AE727" i="182"/>
  <c r="AZ727" i="182"/>
  <c r="AF727" i="182"/>
  <c r="BA727" i="182"/>
  <c r="AI727" i="182"/>
  <c r="AJ727" i="182"/>
  <c r="AK727" i="182"/>
  <c r="AN727" i="182"/>
  <c r="AQ727" i="182" s="1"/>
  <c r="AO727" i="182"/>
  <c r="BD727" i="182"/>
  <c r="B728" i="182"/>
  <c r="V728" i="182"/>
  <c r="AP728" i="182"/>
  <c r="Y728" i="182"/>
  <c r="Z728" i="182"/>
  <c r="AA728" i="182"/>
  <c r="AX728" i="182"/>
  <c r="AD728" i="182"/>
  <c r="AE728" i="182"/>
  <c r="AZ728" i="182"/>
  <c r="AF728" i="182"/>
  <c r="BA728" i="182"/>
  <c r="AI728" i="182"/>
  <c r="AJ728" i="182"/>
  <c r="AK728" i="182"/>
  <c r="AN728" i="182"/>
  <c r="AO728" i="182"/>
  <c r="AW728" i="182"/>
  <c r="BD728" i="182"/>
  <c r="B729" i="182"/>
  <c r="V729" i="182"/>
  <c r="Y729" i="182"/>
  <c r="Z729" i="182"/>
  <c r="AW729" i="182"/>
  <c r="AA729" i="182"/>
  <c r="AX729" i="182"/>
  <c r="AD729" i="182"/>
  <c r="AE729" i="182"/>
  <c r="AZ729" i="182"/>
  <c r="AF729" i="182"/>
  <c r="AI729" i="182"/>
  <c r="AJ729" i="182"/>
  <c r="AK729" i="182"/>
  <c r="AN729" i="182"/>
  <c r="AO729" i="182"/>
  <c r="BA729" i="182"/>
  <c r="BD729" i="182"/>
  <c r="B730" i="182"/>
  <c r="V730" i="182"/>
  <c r="Y730" i="182"/>
  <c r="Z730" i="182"/>
  <c r="AA730" i="182"/>
  <c r="AX730" i="182"/>
  <c r="AD730" i="182"/>
  <c r="AY730" i="182"/>
  <c r="AE730" i="182"/>
  <c r="AZ730" i="182"/>
  <c r="AF730" i="182"/>
  <c r="AI730" i="182"/>
  <c r="AJ730" i="182"/>
  <c r="AK730" i="182"/>
  <c r="AN730" i="182"/>
  <c r="AO730" i="182"/>
  <c r="AP730" i="182"/>
  <c r="AW730" i="182"/>
  <c r="BA730" i="182"/>
  <c r="BD730" i="182"/>
  <c r="B731" i="182"/>
  <c r="V731" i="182"/>
  <c r="Y731" i="182"/>
  <c r="Z731" i="182"/>
  <c r="AA731" i="182"/>
  <c r="AX731" i="182"/>
  <c r="AD731" i="182"/>
  <c r="AY731" i="182" s="1"/>
  <c r="AE731" i="182"/>
  <c r="AZ731" i="182"/>
  <c r="AF731" i="182"/>
  <c r="BA731" i="182"/>
  <c r="AI731" i="182"/>
  <c r="AJ731" i="182"/>
  <c r="AK731" i="182"/>
  <c r="AN731" i="182"/>
  <c r="AO731" i="182"/>
  <c r="AW731" i="182"/>
  <c r="BD731" i="182"/>
  <c r="B732" i="182"/>
  <c r="V732" i="182"/>
  <c r="Y732" i="182"/>
  <c r="Z732" i="182"/>
  <c r="AW732" i="182"/>
  <c r="AA732" i="182"/>
  <c r="AX732" i="182"/>
  <c r="AD732" i="182"/>
  <c r="AY732" i="182"/>
  <c r="AE732" i="182"/>
  <c r="AZ732" i="182"/>
  <c r="AF732" i="182"/>
  <c r="BA732" i="182"/>
  <c r="AI732" i="182"/>
  <c r="AJ732" i="182"/>
  <c r="AK732" i="182"/>
  <c r="AN732" i="182"/>
  <c r="AQ732" i="182" s="1"/>
  <c r="AO732" i="182"/>
  <c r="AP732" i="182"/>
  <c r="BD732" i="182"/>
  <c r="B733" i="182"/>
  <c r="V733" i="182"/>
  <c r="AP733" i="182"/>
  <c r="Y733" i="182"/>
  <c r="Z733" i="182"/>
  <c r="AA733" i="182"/>
  <c r="AX733" i="182"/>
  <c r="AD733" i="182"/>
  <c r="AE733" i="182"/>
  <c r="AZ733" i="182"/>
  <c r="AF733" i="182"/>
  <c r="AI733" i="182"/>
  <c r="AJ733" i="182"/>
  <c r="AK733" i="182"/>
  <c r="AN733" i="182"/>
  <c r="AQ733" i="182" s="1"/>
  <c r="AO733" i="182"/>
  <c r="AW733" i="182"/>
  <c r="BA733" i="182"/>
  <c r="BD733" i="182"/>
  <c r="B734" i="182"/>
  <c r="V734" i="182"/>
  <c r="Y734" i="182"/>
  <c r="Z734" i="182"/>
  <c r="AW734" i="182"/>
  <c r="AA734" i="182"/>
  <c r="AD734" i="182"/>
  <c r="AE734" i="182"/>
  <c r="AZ734" i="182" s="1"/>
  <c r="AF734" i="182"/>
  <c r="BA734" i="182"/>
  <c r="AI734" i="182"/>
  <c r="AJ734" i="182"/>
  <c r="AK734" i="182"/>
  <c r="AN734" i="182"/>
  <c r="AO734" i="182"/>
  <c r="AX734" i="182"/>
  <c r="BD734" i="182"/>
  <c r="B735" i="182"/>
  <c r="V735" i="182"/>
  <c r="Y735" i="182"/>
  <c r="AV735" i="182"/>
  <c r="Z735" i="182"/>
  <c r="AW735" i="182"/>
  <c r="AA735" i="182"/>
  <c r="AX735" i="182"/>
  <c r="AD735" i="182"/>
  <c r="AY735" i="182" s="1"/>
  <c r="AE735" i="182"/>
  <c r="AZ735" i="182"/>
  <c r="AF735" i="182"/>
  <c r="AI735" i="182"/>
  <c r="AJ735" i="182"/>
  <c r="AK735" i="182"/>
  <c r="AN735" i="182"/>
  <c r="AO735" i="182"/>
  <c r="BA735" i="182"/>
  <c r="BD735" i="182"/>
  <c r="B736" i="182"/>
  <c r="V736" i="182"/>
  <c r="AP736" i="182"/>
  <c r="Y736" i="182"/>
  <c r="AB736" i="182"/>
  <c r="AC736" i="182"/>
  <c r="Z736" i="182"/>
  <c r="AA736" i="182"/>
  <c r="AX736" i="182"/>
  <c r="AD736" i="182"/>
  <c r="AE736" i="182"/>
  <c r="AZ736" i="182"/>
  <c r="AF736" i="182"/>
  <c r="BA736" i="182"/>
  <c r="AI736" i="182"/>
  <c r="AJ736" i="182"/>
  <c r="AK736" i="182"/>
  <c r="AN736" i="182"/>
  <c r="AO736" i="182"/>
  <c r="AW736" i="182"/>
  <c r="BD736" i="182"/>
  <c r="B737" i="182"/>
  <c r="V737" i="182"/>
  <c r="Y737" i="182"/>
  <c r="Z737" i="182"/>
  <c r="AW737" i="182"/>
  <c r="AA737" i="182"/>
  <c r="AX737" i="182"/>
  <c r="AD737" i="182"/>
  <c r="AE737" i="182"/>
  <c r="AF737" i="182"/>
  <c r="AI737" i="182"/>
  <c r="AJ737" i="182"/>
  <c r="AK737" i="182"/>
  <c r="AN737" i="182"/>
  <c r="AO737" i="182"/>
  <c r="AY737" i="182"/>
  <c r="AZ737" i="182"/>
  <c r="BD737" i="182"/>
  <c r="B738" i="182"/>
  <c r="V738" i="182"/>
  <c r="AN738" i="182"/>
  <c r="AQ738" i="182" s="1"/>
  <c r="Y738" i="182"/>
  <c r="Z738" i="182"/>
  <c r="AA738" i="182"/>
  <c r="AD738" i="182"/>
  <c r="AY738" i="182"/>
  <c r="AE738" i="182"/>
  <c r="AZ738" i="182"/>
  <c r="AF738" i="182"/>
  <c r="AI738" i="182"/>
  <c r="AJ738" i="182"/>
  <c r="AK738" i="182"/>
  <c r="AO738" i="182"/>
  <c r="AP738" i="182"/>
  <c r="AV738" i="182"/>
  <c r="AW738" i="182"/>
  <c r="BA738" i="182"/>
  <c r="BD738" i="182"/>
  <c r="B739" i="182"/>
  <c r="V739" i="182"/>
  <c r="Y739" i="182"/>
  <c r="Z739" i="182"/>
  <c r="AW739" i="182"/>
  <c r="AA739" i="182"/>
  <c r="AD739" i="182"/>
  <c r="AY739" i="182"/>
  <c r="AE739" i="182"/>
  <c r="AZ739" i="182" s="1"/>
  <c r="AF739" i="182"/>
  <c r="BA739" i="182"/>
  <c r="AI739" i="182"/>
  <c r="AJ739" i="182"/>
  <c r="AK739" i="182"/>
  <c r="AN739" i="182"/>
  <c r="AO739" i="182"/>
  <c r="AX739" i="182"/>
  <c r="BD739" i="182"/>
  <c r="B740" i="182"/>
  <c r="V740" i="182"/>
  <c r="AN740" i="182"/>
  <c r="Y740" i="182"/>
  <c r="Z740" i="182"/>
  <c r="AW740" i="182"/>
  <c r="AA740" i="182"/>
  <c r="AX740" i="182"/>
  <c r="AD740" i="182"/>
  <c r="AE740" i="182"/>
  <c r="AZ740" i="182"/>
  <c r="AF740" i="182"/>
  <c r="AI740" i="182"/>
  <c r="AJ740" i="182"/>
  <c r="AK740" i="182"/>
  <c r="AO740" i="182"/>
  <c r="AP740" i="182"/>
  <c r="BA740" i="182"/>
  <c r="BD740" i="182"/>
  <c r="B741" i="182"/>
  <c r="V741" i="182"/>
  <c r="Y741" i="182"/>
  <c r="Z741" i="182"/>
  <c r="AW741" i="182"/>
  <c r="AA741" i="182"/>
  <c r="AX741" i="182"/>
  <c r="AD741" i="182"/>
  <c r="AE741" i="182"/>
  <c r="AZ741" i="182"/>
  <c r="AF741" i="182"/>
  <c r="AI741" i="182"/>
  <c r="AJ741" i="182"/>
  <c r="AK741" i="182"/>
  <c r="AN741" i="182"/>
  <c r="AO741" i="182"/>
  <c r="AV741" i="182"/>
  <c r="BA741" i="182"/>
  <c r="BD741" i="182"/>
  <c r="B742" i="182"/>
  <c r="V742" i="182"/>
  <c r="Y742" i="182"/>
  <c r="Z742" i="182"/>
  <c r="AW742" i="182"/>
  <c r="AA742" i="182"/>
  <c r="AD742" i="182"/>
  <c r="AY742" i="182"/>
  <c r="AE742" i="182"/>
  <c r="AZ742" i="182"/>
  <c r="AF742" i="182"/>
  <c r="BA742" i="182"/>
  <c r="AI742" i="182"/>
  <c r="AJ742" i="182"/>
  <c r="AK742" i="182"/>
  <c r="AN742" i="182"/>
  <c r="AO742" i="182"/>
  <c r="AX742" i="182"/>
  <c r="BD742" i="182"/>
  <c r="B743" i="182"/>
  <c r="V743" i="182"/>
  <c r="Y743" i="182"/>
  <c r="AV743" i="182"/>
  <c r="Z743" i="182"/>
  <c r="AW743" i="182"/>
  <c r="AA743" i="182"/>
  <c r="AD743" i="182"/>
  <c r="AE743" i="182"/>
  <c r="AZ743" i="182"/>
  <c r="AF743" i="182"/>
  <c r="AI743" i="182"/>
  <c r="AJ743" i="182"/>
  <c r="AK743" i="182"/>
  <c r="AN743" i="182"/>
  <c r="AO743" i="182"/>
  <c r="BA743" i="182"/>
  <c r="BD743" i="182"/>
  <c r="B744" i="182"/>
  <c r="V744" i="182"/>
  <c r="Y744" i="182"/>
  <c r="Z744" i="182"/>
  <c r="AA744" i="182"/>
  <c r="AX744" i="182"/>
  <c r="AD744" i="182"/>
  <c r="AE744" i="182"/>
  <c r="AZ744" i="182" s="1"/>
  <c r="AF744" i="182"/>
  <c r="BA744" i="182"/>
  <c r="AI744" i="182"/>
  <c r="AJ744" i="182"/>
  <c r="AK744" i="182"/>
  <c r="AN744" i="182"/>
  <c r="AO744" i="182"/>
  <c r="AV744" i="182"/>
  <c r="AW744" i="182"/>
  <c r="BD744" i="182"/>
  <c r="B745" i="182"/>
  <c r="V745" i="182"/>
  <c r="Y745" i="182"/>
  <c r="Z745" i="182"/>
  <c r="AW745" i="182"/>
  <c r="AA745" i="182"/>
  <c r="AX745" i="182"/>
  <c r="AD745" i="182"/>
  <c r="AE745" i="182"/>
  <c r="AF745" i="182"/>
  <c r="AI745" i="182"/>
  <c r="AJ745" i="182"/>
  <c r="AK745" i="182"/>
  <c r="AN745" i="182"/>
  <c r="AO745" i="182"/>
  <c r="AP745" i="182"/>
  <c r="BA745" i="182"/>
  <c r="BD745" i="182"/>
  <c r="B746" i="182"/>
  <c r="V746" i="182"/>
  <c r="AN746" i="182"/>
  <c r="Y746" i="182"/>
  <c r="AB746" i="182"/>
  <c r="AC746" i="182"/>
  <c r="Z746" i="182"/>
  <c r="AW746" i="182"/>
  <c r="AA746" i="182"/>
  <c r="AX746" i="182"/>
  <c r="AD746" i="182"/>
  <c r="AY746" i="182" s="1"/>
  <c r="AE746" i="182"/>
  <c r="AZ746" i="182"/>
  <c r="AF746" i="182"/>
  <c r="BA746" i="182"/>
  <c r="AI746" i="182"/>
  <c r="AJ746" i="182"/>
  <c r="AK746" i="182"/>
  <c r="AO746" i="182"/>
  <c r="AP746" i="182"/>
  <c r="AV746" i="182"/>
  <c r="BD746" i="182"/>
  <c r="B747" i="182"/>
  <c r="V747" i="182"/>
  <c r="AN747" i="182"/>
  <c r="Y747" i="182"/>
  <c r="Z747" i="182"/>
  <c r="AW747" i="182"/>
  <c r="AA747" i="182"/>
  <c r="AX747" i="182"/>
  <c r="AD747" i="182"/>
  <c r="AE747" i="182"/>
  <c r="AZ747" i="182" s="1"/>
  <c r="AF747" i="182"/>
  <c r="BA747" i="182"/>
  <c r="AI747" i="182"/>
  <c r="AJ747" i="182"/>
  <c r="AK747" i="182"/>
  <c r="AO747" i="182"/>
  <c r="AP747" i="182"/>
  <c r="BD747" i="182"/>
  <c r="B748" i="182"/>
  <c r="V748" i="182"/>
  <c r="Y748" i="182"/>
  <c r="Z748" i="182"/>
  <c r="AW748" i="182"/>
  <c r="AA748" i="182"/>
  <c r="AX748" i="182"/>
  <c r="AD748" i="182"/>
  <c r="AY748" i="182"/>
  <c r="AE748" i="182"/>
  <c r="AZ748" i="182"/>
  <c r="AF748" i="182"/>
  <c r="AI748" i="182"/>
  <c r="AJ748" i="182"/>
  <c r="AK748" i="182"/>
  <c r="AN748" i="182"/>
  <c r="AO748" i="182"/>
  <c r="AP748" i="182"/>
  <c r="BD748" i="182"/>
  <c r="B749" i="182"/>
  <c r="V749" i="182"/>
  <c r="AI749" i="182"/>
  <c r="Y749" i="182"/>
  <c r="Z749" i="182"/>
  <c r="AA749" i="182"/>
  <c r="AX749" i="182"/>
  <c r="AD749" i="182"/>
  <c r="AE749" i="182"/>
  <c r="AZ749" i="182" s="1"/>
  <c r="AF749" i="182"/>
  <c r="AJ749" i="182"/>
  <c r="AK749" i="182"/>
  <c r="AL749" i="182"/>
  <c r="AN749" i="182"/>
  <c r="AO749" i="182"/>
  <c r="AP749" i="182"/>
  <c r="AV749" i="182"/>
  <c r="BA749" i="182"/>
  <c r="BD749" i="182"/>
  <c r="B750" i="182"/>
  <c r="V750" i="182"/>
  <c r="AI750" i="182"/>
  <c r="Y750" i="182"/>
  <c r="Z750" i="182"/>
  <c r="AW750" i="182"/>
  <c r="AA750" i="182"/>
  <c r="AD750" i="182"/>
  <c r="AY750" i="182" s="1"/>
  <c r="AE750" i="182"/>
  <c r="AF750" i="182"/>
  <c r="BA750" i="182"/>
  <c r="AJ750" i="182"/>
  <c r="AK750" i="182"/>
  <c r="AN750" i="182"/>
  <c r="AO750" i="182"/>
  <c r="AP750" i="182"/>
  <c r="AX750" i="182"/>
  <c r="BD750" i="182"/>
  <c r="B751" i="182"/>
  <c r="V751" i="182"/>
  <c r="Y751" i="182"/>
  <c r="Z751" i="182"/>
  <c r="AW751" i="182"/>
  <c r="AA751" i="182"/>
  <c r="AD751" i="182"/>
  <c r="AE751" i="182"/>
  <c r="AF751" i="182"/>
  <c r="BA751" i="182"/>
  <c r="AI751" i="182"/>
  <c r="AJ751" i="182"/>
  <c r="AK751" i="182"/>
  <c r="AN751" i="182"/>
  <c r="AO751" i="182"/>
  <c r="AP751" i="182"/>
  <c r="AV751" i="182"/>
  <c r="AY751" i="182"/>
  <c r="BD751" i="182"/>
  <c r="B752" i="182"/>
  <c r="V752" i="182"/>
  <c r="AI752" i="182"/>
  <c r="Y752" i="182"/>
  <c r="Z752" i="182"/>
  <c r="AA752" i="182"/>
  <c r="AX752" i="182"/>
  <c r="AD752" i="182"/>
  <c r="AE752" i="182"/>
  <c r="AZ752" i="182"/>
  <c r="AF752" i="182"/>
  <c r="BA752" i="182"/>
  <c r="AJ752" i="182"/>
  <c r="AK752" i="182"/>
  <c r="AN752" i="182"/>
  <c r="AO752" i="182"/>
  <c r="AP752" i="182"/>
  <c r="AW752" i="182"/>
  <c r="BD752" i="182"/>
  <c r="B753" i="182"/>
  <c r="V753" i="182"/>
  <c r="Y753" i="182"/>
  <c r="Z753" i="182"/>
  <c r="AW753" i="182"/>
  <c r="AA753" i="182"/>
  <c r="AX753" i="182"/>
  <c r="AD753" i="182"/>
  <c r="AE753" i="182"/>
  <c r="AZ753" i="182" s="1"/>
  <c r="AF753" i="182"/>
  <c r="AJ753" i="182"/>
  <c r="AK753" i="182"/>
  <c r="AN753" i="182"/>
  <c r="AO753" i="182"/>
  <c r="AP753" i="182"/>
  <c r="BA753" i="182"/>
  <c r="BD753" i="182"/>
  <c r="B754" i="182"/>
  <c r="V754" i="182"/>
  <c r="Y754" i="182"/>
  <c r="Z754" i="182"/>
  <c r="AA754" i="182"/>
  <c r="AX754" i="182"/>
  <c r="AD754" i="182"/>
  <c r="AY754" i="182" s="1"/>
  <c r="AE754" i="182"/>
  <c r="AZ754" i="182"/>
  <c r="AF754" i="182"/>
  <c r="AI754" i="182"/>
  <c r="AJ754" i="182"/>
  <c r="AK754" i="182"/>
  <c r="AN754" i="182"/>
  <c r="AO754" i="182"/>
  <c r="AP754" i="182"/>
  <c r="AV754" i="182"/>
  <c r="BA754" i="182"/>
  <c r="BD754" i="182"/>
  <c r="B755" i="182"/>
  <c r="V755" i="182"/>
  <c r="Y755" i="182"/>
  <c r="AB755" i="182"/>
  <c r="Z755" i="182"/>
  <c r="AA755" i="182"/>
  <c r="AD755" i="182"/>
  <c r="AY755" i="182"/>
  <c r="AE755" i="182"/>
  <c r="AZ755" i="182" s="1"/>
  <c r="AF755" i="182"/>
  <c r="BA755" i="182"/>
  <c r="AJ755" i="182"/>
  <c r="AK755" i="182"/>
  <c r="AN755" i="182"/>
  <c r="AO755" i="182"/>
  <c r="AQ755" i="182" s="1"/>
  <c r="AP755" i="182"/>
  <c r="AW755" i="182"/>
  <c r="AX755" i="182"/>
  <c r="BD755" i="182"/>
  <c r="B756" i="182"/>
  <c r="V756" i="182"/>
  <c r="Y756" i="182"/>
  <c r="Z756" i="182"/>
  <c r="AW756" i="182"/>
  <c r="AA756" i="182"/>
  <c r="AX756" i="182"/>
  <c r="AD756" i="182"/>
  <c r="AE756" i="182"/>
  <c r="AF756" i="182"/>
  <c r="BA756" i="182"/>
  <c r="AI756" i="182"/>
  <c r="AJ756" i="182"/>
  <c r="AK756" i="182"/>
  <c r="AN756" i="182"/>
  <c r="AQ756" i="182"/>
  <c r="AO756" i="182"/>
  <c r="AP756" i="182"/>
  <c r="AY756" i="182"/>
  <c r="BD756" i="182"/>
  <c r="B757" i="182"/>
  <c r="V757" i="182"/>
  <c r="AI757" i="182"/>
  <c r="Y757" i="182"/>
  <c r="Z757" i="182"/>
  <c r="AB757" i="182"/>
  <c r="AA757" i="182"/>
  <c r="AD757" i="182"/>
  <c r="AE757" i="182"/>
  <c r="AZ757" i="182" s="1"/>
  <c r="AF757" i="182"/>
  <c r="AJ757" i="182"/>
  <c r="AK757" i="182"/>
  <c r="AN757" i="182"/>
  <c r="AO757" i="182"/>
  <c r="AP757" i="182"/>
  <c r="AX757" i="182"/>
  <c r="BA757" i="182"/>
  <c r="BD757" i="182"/>
  <c r="B758" i="182"/>
  <c r="V758" i="182"/>
  <c r="AI758" i="182"/>
  <c r="Y758" i="182"/>
  <c r="Z758" i="182"/>
  <c r="AW758" i="182"/>
  <c r="AA758" i="182"/>
  <c r="AD758" i="182"/>
  <c r="AE758" i="182"/>
  <c r="AZ758" i="182" s="1"/>
  <c r="AF758" i="182"/>
  <c r="BA758" i="182"/>
  <c r="AJ758" i="182"/>
  <c r="AK758" i="182"/>
  <c r="AN758" i="182"/>
  <c r="AO758" i="182"/>
  <c r="AQ758" i="182"/>
  <c r="AP758" i="182"/>
  <c r="AX758" i="182"/>
  <c r="BD758" i="182"/>
  <c r="B759" i="182"/>
  <c r="V759" i="182"/>
  <c r="Y759" i="182"/>
  <c r="AV759" i="182"/>
  <c r="Z759" i="182"/>
  <c r="AW759" i="182"/>
  <c r="AA759" i="182"/>
  <c r="AX759" i="182"/>
  <c r="AD759" i="182"/>
  <c r="AE759" i="182"/>
  <c r="AZ759" i="182" s="1"/>
  <c r="AF759" i="182"/>
  <c r="AI759" i="182"/>
  <c r="AJ759" i="182"/>
  <c r="AK759" i="182"/>
  <c r="AN759" i="182"/>
  <c r="AO759" i="182"/>
  <c r="AP759" i="182"/>
  <c r="BA759" i="182"/>
  <c r="BD759" i="182"/>
  <c r="B760" i="182"/>
  <c r="V760" i="182"/>
  <c r="AI760" i="182"/>
  <c r="Y760" i="182"/>
  <c r="Z760" i="182"/>
  <c r="AW760" i="182"/>
  <c r="AA760" i="182"/>
  <c r="AD760" i="182"/>
  <c r="AE760" i="182"/>
  <c r="AZ760" i="182" s="1"/>
  <c r="AF760" i="182"/>
  <c r="BA760" i="182"/>
  <c r="AJ760" i="182"/>
  <c r="AK760" i="182"/>
  <c r="AN760" i="182"/>
  <c r="AO760" i="182"/>
  <c r="AP760" i="182"/>
  <c r="AV760" i="182"/>
  <c r="AX760" i="182"/>
  <c r="BD760" i="182"/>
  <c r="B761" i="182"/>
  <c r="V761" i="182"/>
  <c r="Y761" i="182"/>
  <c r="Z761" i="182"/>
  <c r="AW761" i="182"/>
  <c r="AA761" i="182"/>
  <c r="AX761" i="182"/>
  <c r="AD761" i="182"/>
  <c r="AY761" i="182" s="1"/>
  <c r="AE761" i="182"/>
  <c r="AZ761" i="182" s="1"/>
  <c r="AF761" i="182"/>
  <c r="BA761" i="182"/>
  <c r="AJ761" i="182"/>
  <c r="AK761" i="182"/>
  <c r="AN761" i="182"/>
  <c r="AQ761" i="182" s="1"/>
  <c r="AO761" i="182"/>
  <c r="AP761" i="182"/>
  <c r="BD761" i="182"/>
  <c r="B762" i="182"/>
  <c r="V762" i="182"/>
  <c r="Y762" i="182"/>
  <c r="AV762" i="182"/>
  <c r="Z762" i="182"/>
  <c r="AA762" i="182"/>
  <c r="AX762" i="182"/>
  <c r="AB762" i="182"/>
  <c r="AD762" i="182"/>
  <c r="AY762" i="182" s="1"/>
  <c r="AE762" i="182"/>
  <c r="AZ762" i="182"/>
  <c r="AF762" i="182"/>
  <c r="AI762" i="182"/>
  <c r="AJ762" i="182"/>
  <c r="AK762" i="182"/>
  <c r="AN762" i="182"/>
  <c r="AO762" i="182"/>
  <c r="AP762" i="182"/>
  <c r="AW762" i="182"/>
  <c r="BA762" i="182"/>
  <c r="BD762" i="182"/>
  <c r="B763" i="182"/>
  <c r="V763" i="182"/>
  <c r="Y763" i="182"/>
  <c r="AB763" i="182"/>
  <c r="Z763" i="182"/>
  <c r="AA763" i="182"/>
  <c r="AX763" i="182"/>
  <c r="AD763" i="182"/>
  <c r="AY763" i="182" s="1"/>
  <c r="AE763" i="182"/>
  <c r="AZ763" i="182"/>
  <c r="AF763" i="182"/>
  <c r="BA763" i="182"/>
  <c r="AJ763" i="182"/>
  <c r="AK763" i="182"/>
  <c r="AN763" i="182"/>
  <c r="AO763" i="182"/>
  <c r="AP763" i="182"/>
  <c r="AW763" i="182"/>
  <c r="BD763" i="182"/>
  <c r="B764" i="182"/>
  <c r="V764" i="182"/>
  <c r="Y764" i="182"/>
  <c r="Z764" i="182"/>
  <c r="AW764" i="182"/>
  <c r="AA764" i="182"/>
  <c r="AX764" i="182"/>
  <c r="AD764" i="182"/>
  <c r="AE764" i="182"/>
  <c r="AZ764" i="182"/>
  <c r="AF764" i="182"/>
  <c r="BA764" i="182"/>
  <c r="AI764" i="182"/>
  <c r="AJ764" i="182"/>
  <c r="AK764" i="182"/>
  <c r="AN764" i="182"/>
  <c r="AO764" i="182"/>
  <c r="AP764" i="182"/>
  <c r="BD764" i="182"/>
  <c r="B765" i="182"/>
  <c r="V765" i="182"/>
  <c r="Y765" i="182"/>
  <c r="Z765" i="182"/>
  <c r="AA765" i="182"/>
  <c r="AD765" i="182"/>
  <c r="AE765" i="182"/>
  <c r="AZ765" i="182" s="1"/>
  <c r="AF765" i="182"/>
  <c r="BA765" i="182"/>
  <c r="AI765" i="182"/>
  <c r="AL765" i="182"/>
  <c r="AJ765" i="182"/>
  <c r="AK765" i="182"/>
  <c r="AN765" i="182"/>
  <c r="AQ765" i="182" s="1"/>
  <c r="AO765" i="182"/>
  <c r="AP765" i="182"/>
  <c r="AW765" i="182"/>
  <c r="AX765" i="182"/>
  <c r="BD765" i="182"/>
  <c r="B766" i="182"/>
  <c r="V766" i="182"/>
  <c r="Y766" i="182"/>
  <c r="Z766" i="182"/>
  <c r="AW766" i="182"/>
  <c r="AA766" i="182"/>
  <c r="AX766" i="182"/>
  <c r="AD766" i="182"/>
  <c r="AY766" i="182"/>
  <c r="AE766" i="182"/>
  <c r="AZ766" i="182" s="1"/>
  <c r="AF766" i="182"/>
  <c r="BA766" i="182"/>
  <c r="AI766" i="182"/>
  <c r="AJ766" i="182"/>
  <c r="AK766" i="182"/>
  <c r="AN766" i="182"/>
  <c r="AO766" i="182"/>
  <c r="BD766" i="182"/>
  <c r="B767" i="182"/>
  <c r="V767" i="182"/>
  <c r="Y767" i="182"/>
  <c r="Z767" i="182"/>
  <c r="AW767" i="182"/>
  <c r="AA767" i="182"/>
  <c r="AX767" i="182"/>
  <c r="AD767" i="182"/>
  <c r="AY767" i="182"/>
  <c r="AE767" i="182"/>
  <c r="AZ767" i="182"/>
  <c r="AF767" i="182"/>
  <c r="BA767" i="182"/>
  <c r="AI767" i="182"/>
  <c r="AJ767" i="182"/>
  <c r="AK767" i="182"/>
  <c r="AN767" i="182"/>
  <c r="AO767" i="182"/>
  <c r="AP767" i="182"/>
  <c r="BD767" i="182"/>
  <c r="B768" i="182"/>
  <c r="V768" i="182"/>
  <c r="AP768" i="182"/>
  <c r="Y768" i="182"/>
  <c r="AV768" i="182"/>
  <c r="Z768" i="182"/>
  <c r="AA768" i="182"/>
  <c r="AD768" i="182"/>
  <c r="AE768" i="182"/>
  <c r="AZ768" i="182"/>
  <c r="AF768" i="182"/>
  <c r="BA768" i="182"/>
  <c r="AI768" i="182"/>
  <c r="AL768" i="182"/>
  <c r="AJ768" i="182"/>
  <c r="AK768" i="182"/>
  <c r="AN768" i="182"/>
  <c r="AO768" i="182"/>
  <c r="AW768" i="182"/>
  <c r="BD768" i="182"/>
  <c r="B769" i="182"/>
  <c r="V769" i="182"/>
  <c r="Y769" i="182"/>
  <c r="AB769" i="182"/>
  <c r="Z769" i="182"/>
  <c r="AW769" i="182"/>
  <c r="AA769" i="182"/>
  <c r="AX769" i="182"/>
  <c r="AD769" i="182"/>
  <c r="AY769" i="182" s="1"/>
  <c r="AE769" i="182"/>
  <c r="AF769" i="182"/>
  <c r="BA769" i="182"/>
  <c r="AI769" i="182"/>
  <c r="AJ769" i="182"/>
  <c r="AK769" i="182"/>
  <c r="AN769" i="182"/>
  <c r="AO769" i="182"/>
  <c r="AZ769" i="182"/>
  <c r="BD769" i="182"/>
  <c r="B770" i="182"/>
  <c r="V770" i="182"/>
  <c r="Y770" i="182"/>
  <c r="AV770" i="182"/>
  <c r="Z770" i="182"/>
  <c r="AA770" i="182"/>
  <c r="AX770" i="182"/>
  <c r="AD770" i="182"/>
  <c r="AY770" i="182" s="1"/>
  <c r="AE770" i="182"/>
  <c r="AZ770" i="182"/>
  <c r="AF770" i="182"/>
  <c r="AI770" i="182"/>
  <c r="AJ770" i="182"/>
  <c r="AK770" i="182"/>
  <c r="AN770" i="182"/>
  <c r="AQ770" i="182" s="1"/>
  <c r="AO770" i="182"/>
  <c r="AP770" i="182"/>
  <c r="AW770" i="182"/>
  <c r="BA770" i="182"/>
  <c r="BD770" i="182"/>
  <c r="B771" i="182"/>
  <c r="V771" i="182"/>
  <c r="Y771" i="182"/>
  <c r="Z771" i="182"/>
  <c r="AA771" i="182"/>
  <c r="AX771" i="182"/>
  <c r="AD771" i="182"/>
  <c r="AY771" i="182" s="1"/>
  <c r="AE771" i="182"/>
  <c r="AZ771" i="182"/>
  <c r="AF771" i="182"/>
  <c r="BA771" i="182"/>
  <c r="AJ771" i="182"/>
  <c r="AK771" i="182"/>
  <c r="AN771" i="182"/>
  <c r="AQ771" i="182" s="1"/>
  <c r="AO771" i="182"/>
  <c r="AP771" i="182"/>
  <c r="AW771" i="182"/>
  <c r="BD771" i="182"/>
  <c r="B772" i="182"/>
  <c r="V772" i="182"/>
  <c r="Y772" i="182"/>
  <c r="Z772" i="182"/>
  <c r="AW772" i="182"/>
  <c r="AA772" i="182"/>
  <c r="AX772" i="182"/>
  <c r="AD772" i="182"/>
  <c r="AE772" i="182"/>
  <c r="AZ772" i="182" s="1"/>
  <c r="AF772" i="182"/>
  <c r="BA772" i="182"/>
  <c r="AI772" i="182"/>
  <c r="AJ772" i="182"/>
  <c r="AK772" i="182"/>
  <c r="AN772" i="182"/>
  <c r="AO772" i="182"/>
  <c r="AP772" i="182"/>
  <c r="BD772" i="182"/>
  <c r="B773" i="182"/>
  <c r="V773" i="182"/>
  <c r="AI773" i="182"/>
  <c r="Y773" i="182"/>
  <c r="Z773" i="182"/>
  <c r="AW773" i="182"/>
  <c r="AA773" i="182"/>
  <c r="AX773" i="182"/>
  <c r="AD773" i="182"/>
  <c r="AE773" i="182"/>
  <c r="AZ773" i="182" s="1"/>
  <c r="AF773" i="182"/>
  <c r="AJ773" i="182"/>
  <c r="AK773" i="182"/>
  <c r="AN773" i="182"/>
  <c r="AO773" i="182"/>
  <c r="AP773" i="182"/>
  <c r="AV773" i="182"/>
  <c r="BA773" i="182"/>
  <c r="BD773" i="182"/>
  <c r="B774" i="182"/>
  <c r="V774" i="182"/>
  <c r="AI774" i="182"/>
  <c r="Y774" i="182"/>
  <c r="Z774" i="182"/>
  <c r="AW774" i="182"/>
  <c r="AA774" i="182"/>
  <c r="AD774" i="182"/>
  <c r="AE774" i="182"/>
  <c r="AZ774" i="182" s="1"/>
  <c r="AF774" i="182"/>
  <c r="BA774" i="182"/>
  <c r="AJ774" i="182"/>
  <c r="AK774" i="182"/>
  <c r="AN774" i="182"/>
  <c r="AO774" i="182"/>
  <c r="AP774" i="182"/>
  <c r="AX774" i="182"/>
  <c r="BD774" i="182"/>
  <c r="B775" i="182"/>
  <c r="V775" i="182"/>
  <c r="Y775" i="182"/>
  <c r="AV775" i="182"/>
  <c r="Z775" i="182"/>
  <c r="AW775" i="182"/>
  <c r="AA775" i="182"/>
  <c r="AX775" i="182"/>
  <c r="AD775" i="182"/>
  <c r="AY775" i="182"/>
  <c r="AE775" i="182"/>
  <c r="AZ775" i="182" s="1"/>
  <c r="AF775" i="182"/>
  <c r="AI775" i="182"/>
  <c r="AJ775" i="182"/>
  <c r="AK775" i="182"/>
  <c r="AN775" i="182"/>
  <c r="AO775" i="182"/>
  <c r="AP775" i="182"/>
  <c r="BA775" i="182"/>
  <c r="BD775" i="182"/>
  <c r="B776" i="182"/>
  <c r="V776" i="182"/>
  <c r="Y776" i="182"/>
  <c r="AV776" i="182"/>
  <c r="Z776" i="182"/>
  <c r="AW776" i="182"/>
  <c r="AA776" i="182"/>
  <c r="AD776" i="182"/>
  <c r="AE776" i="182"/>
  <c r="AZ776" i="182" s="1"/>
  <c r="AF776" i="182"/>
  <c r="BA776" i="182"/>
  <c r="AI776" i="182"/>
  <c r="AJ776" i="182"/>
  <c r="AK776" i="182"/>
  <c r="AL776" i="182"/>
  <c r="AN776" i="182"/>
  <c r="AO776" i="182"/>
  <c r="AP776" i="182"/>
  <c r="AX776" i="182"/>
  <c r="BD776" i="182"/>
  <c r="B777" i="182"/>
  <c r="V777" i="182"/>
  <c r="Y777" i="182"/>
  <c r="Z777" i="182"/>
  <c r="AW777" i="182"/>
  <c r="AA777" i="182"/>
  <c r="AX777" i="182"/>
  <c r="AD777" i="182"/>
  <c r="AY777" i="182"/>
  <c r="AE777" i="182"/>
  <c r="AF777" i="182"/>
  <c r="BA777" i="182"/>
  <c r="AN777" i="182"/>
  <c r="AO777" i="182"/>
  <c r="AV777" i="182"/>
  <c r="BD777" i="182"/>
  <c r="B778" i="182"/>
  <c r="V778" i="182"/>
  <c r="Y778" i="182"/>
  <c r="Z778" i="182"/>
  <c r="AW778" i="182"/>
  <c r="AA778" i="182"/>
  <c r="AX778" i="182"/>
  <c r="AB778" i="182"/>
  <c r="AD778" i="182"/>
  <c r="AY778" i="182" s="1"/>
  <c r="AE778" i="182"/>
  <c r="AZ778" i="182"/>
  <c r="AF778" i="182"/>
  <c r="BA778" i="182"/>
  <c r="AJ778" i="182"/>
  <c r="AK778" i="182"/>
  <c r="AN778" i="182"/>
  <c r="AQ778" i="182" s="1"/>
  <c r="AO778" i="182"/>
  <c r="AP778" i="182"/>
  <c r="BD778" i="182"/>
  <c r="B779" i="182"/>
  <c r="V779" i="182"/>
  <c r="Y779" i="182"/>
  <c r="Z779" i="182"/>
  <c r="AW779" i="182"/>
  <c r="AA779" i="182"/>
  <c r="AX779" i="182"/>
  <c r="AD779" i="182"/>
  <c r="AE779" i="182"/>
  <c r="AF779" i="182"/>
  <c r="AI779" i="182"/>
  <c r="AJ779" i="182"/>
  <c r="AK779" i="182"/>
  <c r="AN779" i="182"/>
  <c r="AO779" i="182"/>
  <c r="AP779" i="182"/>
  <c r="BA779" i="182"/>
  <c r="BD779" i="182"/>
  <c r="B780" i="182"/>
  <c r="V780" i="182"/>
  <c r="Y780" i="182"/>
  <c r="AV780" i="182"/>
  <c r="Z780" i="182"/>
  <c r="AA780" i="182"/>
  <c r="AX780" i="182"/>
  <c r="AD780" i="182"/>
  <c r="AE780" i="182"/>
  <c r="AZ780" i="182"/>
  <c r="AF780" i="182"/>
  <c r="AI780" i="182"/>
  <c r="AL780" i="182"/>
  <c r="AJ780" i="182"/>
  <c r="AK780" i="182"/>
  <c r="AN780" i="182"/>
  <c r="AO780" i="182"/>
  <c r="AP780" i="182"/>
  <c r="AW780" i="182"/>
  <c r="BA780" i="182"/>
  <c r="BD780" i="182"/>
  <c r="B781" i="182"/>
  <c r="V781" i="182"/>
  <c r="AI781" i="182"/>
  <c r="Y781" i="182"/>
  <c r="Z781" i="182"/>
  <c r="AW781" i="182"/>
  <c r="AA781" i="182"/>
  <c r="AX781" i="182"/>
  <c r="AD781" i="182"/>
  <c r="AY781" i="182"/>
  <c r="AE781" i="182"/>
  <c r="AF781" i="182"/>
  <c r="BA781" i="182"/>
  <c r="AJ781" i="182"/>
  <c r="AK781" i="182"/>
  <c r="AN781" i="182"/>
  <c r="AO781" i="182"/>
  <c r="AP781" i="182"/>
  <c r="BD781" i="182"/>
  <c r="B782" i="182"/>
  <c r="V782" i="182"/>
  <c r="Y782" i="182"/>
  <c r="AB782" i="182"/>
  <c r="Z782" i="182"/>
  <c r="AW782" i="182"/>
  <c r="AA782" i="182"/>
  <c r="AX782" i="182"/>
  <c r="AD782" i="182"/>
  <c r="AY782" i="182"/>
  <c r="AE782" i="182"/>
  <c r="AZ782" i="182"/>
  <c r="AF782" i="182"/>
  <c r="AI782" i="182"/>
  <c r="AJ782" i="182"/>
  <c r="AN782" i="182"/>
  <c r="AO782" i="182"/>
  <c r="AP782" i="182"/>
  <c r="AV782" i="182"/>
  <c r="BA782" i="182"/>
  <c r="BD782" i="182"/>
  <c r="B783" i="182"/>
  <c r="V783" i="182"/>
  <c r="Y783" i="182"/>
  <c r="AV783" i="182"/>
  <c r="Z783" i="182"/>
  <c r="AW783" i="182"/>
  <c r="AA783" i="182"/>
  <c r="AD783" i="182"/>
  <c r="AE783" i="182"/>
  <c r="AZ783" i="182"/>
  <c r="AF783" i="182"/>
  <c r="BA783" i="182"/>
  <c r="AI783" i="182"/>
  <c r="AJ783" i="182"/>
  <c r="AK783" i="182"/>
  <c r="AN783" i="182"/>
  <c r="AO783" i="182"/>
  <c r="AP783" i="182"/>
  <c r="BD783" i="182"/>
  <c r="B784" i="182"/>
  <c r="V784" i="182"/>
  <c r="Y784" i="182"/>
  <c r="Z784" i="182"/>
  <c r="AW784" i="182"/>
  <c r="AA784" i="182"/>
  <c r="AX784" i="182"/>
  <c r="AD784" i="182"/>
  <c r="AE784" i="182"/>
  <c r="AF784" i="182"/>
  <c r="AJ784" i="182"/>
  <c r="AK784" i="182"/>
  <c r="AN784" i="182"/>
  <c r="AO784" i="182"/>
  <c r="AP784" i="182"/>
  <c r="AY784" i="182"/>
  <c r="AZ784" i="182"/>
  <c r="BA784" i="182"/>
  <c r="BD784" i="182"/>
  <c r="B785" i="182"/>
  <c r="V785" i="182"/>
  <c r="Y785" i="182"/>
  <c r="AV785" i="182"/>
  <c r="Z785" i="182"/>
  <c r="AW785" i="182"/>
  <c r="AA785" i="182"/>
  <c r="AX785" i="182"/>
  <c r="AD785" i="182"/>
  <c r="AY785" i="182"/>
  <c r="AE785" i="182"/>
  <c r="AZ785" i="182"/>
  <c r="AF785" i="182"/>
  <c r="BA785" i="182"/>
  <c r="AI785" i="182"/>
  <c r="AJ785" i="182"/>
  <c r="AK785" i="182"/>
  <c r="AN785" i="182"/>
  <c r="AO785" i="182"/>
  <c r="AP785" i="182"/>
  <c r="BD785" i="182"/>
  <c r="B786" i="182"/>
  <c r="V786" i="182"/>
  <c r="Y786" i="182"/>
  <c r="Z786" i="182"/>
  <c r="AW786" i="182"/>
  <c r="AA786" i="182"/>
  <c r="AD786" i="182"/>
  <c r="AY786" i="182" s="1"/>
  <c r="AE786" i="182"/>
  <c r="AF786" i="182"/>
  <c r="BA786" i="182"/>
  <c r="AI786" i="182"/>
  <c r="AJ786" i="182"/>
  <c r="AN786" i="182"/>
  <c r="AO786" i="182"/>
  <c r="AP786" i="182"/>
  <c r="AX786" i="182"/>
  <c r="BD786" i="182"/>
  <c r="B787" i="182"/>
  <c r="V787" i="182"/>
  <c r="Y787" i="182"/>
  <c r="Z787" i="182"/>
  <c r="AW787" i="182"/>
  <c r="AA787" i="182"/>
  <c r="AX787" i="182"/>
  <c r="AD787" i="182"/>
  <c r="AY787" i="182" s="1"/>
  <c r="AE787" i="182"/>
  <c r="AZ787" i="182"/>
  <c r="AF787" i="182"/>
  <c r="BA787" i="182"/>
  <c r="AI787" i="182"/>
  <c r="AJ787" i="182"/>
  <c r="AK787" i="182"/>
  <c r="AN787" i="182"/>
  <c r="AO787" i="182"/>
  <c r="AP787" i="182"/>
  <c r="BD787" i="182"/>
  <c r="B788" i="182"/>
  <c r="V788" i="182"/>
  <c r="AI788" i="182"/>
  <c r="Y788" i="182"/>
  <c r="Z788" i="182"/>
  <c r="AW788" i="182"/>
  <c r="AA788" i="182"/>
  <c r="AX788" i="182"/>
  <c r="AD788" i="182"/>
  <c r="AE788" i="182"/>
  <c r="AZ788" i="182"/>
  <c r="AF788" i="182"/>
  <c r="AJ788" i="182"/>
  <c r="AK788" i="182"/>
  <c r="AN788" i="182"/>
  <c r="AO788" i="182"/>
  <c r="AP788" i="182"/>
  <c r="AV788" i="182"/>
  <c r="BA788" i="182"/>
  <c r="BD788" i="182"/>
  <c r="B789" i="182"/>
  <c r="V789" i="182"/>
  <c r="Y789" i="182"/>
  <c r="Z789" i="182"/>
  <c r="AW789" i="182"/>
  <c r="AA789" i="182"/>
  <c r="AD789" i="182"/>
  <c r="AE789" i="182"/>
  <c r="AZ789" i="182" s="1"/>
  <c r="AF789" i="182"/>
  <c r="BA789" i="182"/>
  <c r="AI789" i="182"/>
  <c r="AJ789" i="182"/>
  <c r="AK789" i="182"/>
  <c r="AN789" i="182"/>
  <c r="AO789" i="182"/>
  <c r="AX789" i="182"/>
  <c r="BD789" i="182"/>
  <c r="B790" i="182"/>
  <c r="V790" i="182"/>
  <c r="AP790" i="182"/>
  <c r="Y790" i="182"/>
  <c r="Z790" i="182"/>
  <c r="AW790" i="182"/>
  <c r="AA790" i="182"/>
  <c r="AX790" i="182"/>
  <c r="AD790" i="182"/>
  <c r="AE790" i="182"/>
  <c r="AZ790" i="182"/>
  <c r="AF790" i="182"/>
  <c r="AI790" i="182"/>
  <c r="AJ790" i="182"/>
  <c r="AK790" i="182"/>
  <c r="AN790" i="182"/>
  <c r="AO790" i="182"/>
  <c r="AV790" i="182"/>
  <c r="BA790" i="182"/>
  <c r="BD790" i="182"/>
  <c r="B791" i="182"/>
  <c r="V791" i="182"/>
  <c r="AP791" i="182"/>
  <c r="Y791" i="182"/>
  <c r="AV791" i="182"/>
  <c r="Z791" i="182"/>
  <c r="AA791" i="182"/>
  <c r="AD791" i="182"/>
  <c r="AE791" i="182"/>
  <c r="AZ791" i="182"/>
  <c r="AF791" i="182"/>
  <c r="BA791" i="182"/>
  <c r="AI791" i="182"/>
  <c r="AJ791" i="182"/>
  <c r="AK791" i="182"/>
  <c r="AL791" i="182"/>
  <c r="AM791" i="182"/>
  <c r="AN791" i="182"/>
  <c r="AO791" i="182"/>
  <c r="AW791" i="182"/>
  <c r="AX791" i="182"/>
  <c r="BD791" i="182"/>
  <c r="B792" i="182"/>
  <c r="V792" i="182"/>
  <c r="Y792" i="182"/>
  <c r="Z792" i="182"/>
  <c r="AW792" i="182"/>
  <c r="AA792" i="182"/>
  <c r="AX792" i="182"/>
  <c r="AD792" i="182"/>
  <c r="AE792" i="182"/>
  <c r="AG792" i="182" s="1"/>
  <c r="AF792" i="182"/>
  <c r="AJ792" i="182"/>
  <c r="AK792" i="182"/>
  <c r="AN792" i="182"/>
  <c r="AO792" i="182"/>
  <c r="AP792" i="182"/>
  <c r="AY792" i="182"/>
  <c r="BA792" i="182"/>
  <c r="BD792" i="182"/>
  <c r="B793" i="182"/>
  <c r="V793" i="182"/>
  <c r="Y793" i="182"/>
  <c r="Z793" i="182"/>
  <c r="AA793" i="182"/>
  <c r="AX793" i="182"/>
  <c r="AD793" i="182"/>
  <c r="AE793" i="182"/>
  <c r="AZ793" i="182" s="1"/>
  <c r="AF793" i="182"/>
  <c r="AI793" i="182"/>
  <c r="AJ793" i="182"/>
  <c r="AK793" i="182"/>
  <c r="AN793" i="182"/>
  <c r="AO793" i="182"/>
  <c r="AQ793" i="182"/>
  <c r="AP793" i="182"/>
  <c r="AV793" i="182"/>
  <c r="AW793" i="182"/>
  <c r="BA793" i="182"/>
  <c r="BD793" i="182"/>
  <c r="B794" i="182"/>
  <c r="V794" i="182"/>
  <c r="Y794" i="182"/>
  <c r="Z794" i="182"/>
  <c r="AB794" i="182"/>
  <c r="AA794" i="182"/>
  <c r="AD794" i="182"/>
  <c r="AY794" i="182"/>
  <c r="AE794" i="182"/>
  <c r="AZ794" i="182"/>
  <c r="AF794" i="182"/>
  <c r="BA794" i="182"/>
  <c r="AJ794" i="182"/>
  <c r="AK794" i="182"/>
  <c r="AN794" i="182"/>
  <c r="AO794" i="182"/>
  <c r="AP794" i="182"/>
  <c r="AX794" i="182"/>
  <c r="BD794" i="182"/>
  <c r="B795" i="182"/>
  <c r="V795" i="182"/>
  <c r="Y795" i="182"/>
  <c r="Z795" i="182"/>
  <c r="AW795" i="182"/>
  <c r="AA795" i="182"/>
  <c r="AX795" i="182"/>
  <c r="AD795" i="182"/>
  <c r="AE795" i="182"/>
  <c r="AZ795" i="182"/>
  <c r="AF795" i="182"/>
  <c r="AI795" i="182"/>
  <c r="AJ795" i="182"/>
  <c r="AK795" i="182"/>
  <c r="AN795" i="182"/>
  <c r="AQ795" i="182"/>
  <c r="AO795" i="182"/>
  <c r="AP795" i="182"/>
  <c r="BA795" i="182"/>
  <c r="BD795" i="182"/>
  <c r="B796" i="182"/>
  <c r="V796" i="182"/>
  <c r="Y796" i="182"/>
  <c r="Z796" i="182"/>
  <c r="AA796" i="182"/>
  <c r="AD796" i="182"/>
  <c r="AE796" i="182"/>
  <c r="AZ796" i="182" s="1"/>
  <c r="AF796" i="182"/>
  <c r="BA796" i="182"/>
  <c r="AI796" i="182"/>
  <c r="AJ796" i="182"/>
  <c r="AK796" i="182"/>
  <c r="AN796" i="182"/>
  <c r="AO796" i="182"/>
  <c r="AP796" i="182"/>
  <c r="AW796" i="182"/>
  <c r="AX796" i="182"/>
  <c r="BD796" i="182"/>
  <c r="B797" i="182"/>
  <c r="V797" i="182"/>
  <c r="Y797" i="182"/>
  <c r="Z797" i="182"/>
  <c r="AW797" i="182"/>
  <c r="AA797" i="182"/>
  <c r="AD797" i="182"/>
  <c r="AY797" i="182"/>
  <c r="AE797" i="182"/>
  <c r="AZ797" i="182" s="1"/>
  <c r="AF797" i="182"/>
  <c r="BA797" i="182"/>
  <c r="AJ797" i="182"/>
  <c r="AK797" i="182"/>
  <c r="AN797" i="182"/>
  <c r="AO797" i="182"/>
  <c r="AP797" i="182"/>
  <c r="AX797" i="182"/>
  <c r="BD797" i="182"/>
  <c r="B798" i="182"/>
  <c r="V798" i="182"/>
  <c r="AI798" i="182"/>
  <c r="Y798" i="182"/>
  <c r="AV798" i="182"/>
  <c r="Z798" i="182"/>
  <c r="AA798" i="182"/>
  <c r="AX798" i="182"/>
  <c r="AD798" i="182"/>
  <c r="AY798" i="182" s="1"/>
  <c r="AE798" i="182"/>
  <c r="AZ798" i="182"/>
  <c r="AF798" i="182"/>
  <c r="AJ798" i="182"/>
  <c r="AK798" i="182"/>
  <c r="AN798" i="182"/>
  <c r="AO798" i="182"/>
  <c r="AP798" i="182"/>
  <c r="BD798" i="182"/>
  <c r="B799" i="182"/>
  <c r="V799" i="182"/>
  <c r="AI799" i="182"/>
  <c r="Y799" i="182"/>
  <c r="Z799" i="182"/>
  <c r="AA799" i="182"/>
  <c r="AB799" i="182"/>
  <c r="AD799" i="182"/>
  <c r="AE799" i="182"/>
  <c r="AZ799" i="182"/>
  <c r="AF799" i="182"/>
  <c r="BA799" i="182"/>
  <c r="AJ799" i="182"/>
  <c r="AK799" i="182"/>
  <c r="AN799" i="182"/>
  <c r="AO799" i="182"/>
  <c r="AP799" i="182"/>
  <c r="AV799" i="182"/>
  <c r="AW799" i="182"/>
  <c r="BD799" i="182"/>
  <c r="B800" i="182"/>
  <c r="V800" i="182"/>
  <c r="Y800" i="182"/>
  <c r="Z800" i="182"/>
  <c r="AW800" i="182"/>
  <c r="AA800" i="182"/>
  <c r="AX800" i="182"/>
  <c r="AD800" i="182"/>
  <c r="AE800" i="182"/>
  <c r="AF800" i="182"/>
  <c r="AI800" i="182"/>
  <c r="AJ800" i="182"/>
  <c r="AK800" i="182"/>
  <c r="AN800" i="182"/>
  <c r="AO800" i="182"/>
  <c r="AY800" i="182"/>
  <c r="AZ800" i="182"/>
  <c r="BA800" i="182"/>
  <c r="BD800" i="182"/>
  <c r="B801" i="182"/>
  <c r="V801" i="182"/>
  <c r="AI801" i="182"/>
  <c r="Y801" i="182"/>
  <c r="Z801" i="182"/>
  <c r="AA801" i="182"/>
  <c r="AX801" i="182"/>
  <c r="AD801" i="182"/>
  <c r="AY801" i="182"/>
  <c r="AE801" i="182"/>
  <c r="AZ801" i="182"/>
  <c r="AF801" i="182"/>
  <c r="BA801" i="182"/>
  <c r="AJ801" i="182"/>
  <c r="AK801" i="182"/>
  <c r="AN801" i="182"/>
  <c r="AO801" i="182"/>
  <c r="AP801" i="182"/>
  <c r="AV801" i="182"/>
  <c r="AW801" i="182"/>
  <c r="BD801" i="182"/>
  <c r="B802" i="182"/>
  <c r="V802" i="182"/>
  <c r="AK802" i="182"/>
  <c r="Y802" i="182"/>
  <c r="Z802" i="182"/>
  <c r="AW802" i="182"/>
  <c r="AA802" i="182"/>
  <c r="AB802" i="182"/>
  <c r="AD802" i="182"/>
  <c r="AE802" i="182"/>
  <c r="AZ802" i="182" s="1"/>
  <c r="AF802" i="182"/>
  <c r="BA802" i="182"/>
  <c r="AI802" i="182"/>
  <c r="AL802" i="182"/>
  <c r="AM802" i="182"/>
  <c r="AJ802" i="182"/>
  <c r="AN802" i="182"/>
  <c r="AQ802" i="182" s="1"/>
  <c r="AR802" i="182"/>
  <c r="AO802" i="182"/>
  <c r="AP802" i="182"/>
  <c r="AX802" i="182"/>
  <c r="BD802" i="182"/>
  <c r="B803" i="182"/>
  <c r="V803" i="182"/>
  <c r="Y803" i="182"/>
  <c r="Z803" i="182"/>
  <c r="AW803" i="182"/>
  <c r="AA803" i="182"/>
  <c r="AX803" i="182"/>
  <c r="AD803" i="182"/>
  <c r="AY803" i="182"/>
  <c r="AE803" i="182"/>
  <c r="AF803" i="182"/>
  <c r="AI803" i="182"/>
  <c r="AJ803" i="182"/>
  <c r="AK803" i="182"/>
  <c r="AN803" i="182"/>
  <c r="AO803" i="182"/>
  <c r="AP803" i="182"/>
  <c r="BA803" i="182"/>
  <c r="BD803" i="182"/>
  <c r="B804" i="182"/>
  <c r="V804" i="182"/>
  <c r="Y804" i="182"/>
  <c r="Z804" i="182"/>
  <c r="AB804" i="182"/>
  <c r="AC804" i="182"/>
  <c r="AA804" i="182"/>
  <c r="AX804" i="182"/>
  <c r="AD804" i="182"/>
  <c r="AE804" i="182"/>
  <c r="AZ804" i="182"/>
  <c r="AF804" i="182"/>
  <c r="BA804" i="182"/>
  <c r="AI804" i="182"/>
  <c r="AJ804" i="182"/>
  <c r="AK804" i="182"/>
  <c r="AL804" i="182"/>
  <c r="AN804" i="182"/>
  <c r="AO804" i="182"/>
  <c r="AQ804" i="182"/>
  <c r="AR804" i="182" s="1"/>
  <c r="AP804" i="182"/>
  <c r="AV804" i="182"/>
  <c r="BD804" i="182"/>
  <c r="B805" i="182"/>
  <c r="V805" i="182"/>
  <c r="Y805" i="182"/>
  <c r="Z805" i="182"/>
  <c r="AW805" i="182"/>
  <c r="AA805" i="182"/>
  <c r="AX805" i="182"/>
  <c r="AD805" i="182"/>
  <c r="AY805" i="182"/>
  <c r="AE805" i="182"/>
  <c r="AF805" i="182"/>
  <c r="BA805" i="182"/>
  <c r="AI805" i="182"/>
  <c r="AJ805" i="182"/>
  <c r="AK805" i="182"/>
  <c r="AN805" i="182"/>
  <c r="AO805" i="182"/>
  <c r="BD805" i="182"/>
  <c r="B806" i="182"/>
  <c r="V806" i="182"/>
  <c r="Y806" i="182"/>
  <c r="AV806" i="182"/>
  <c r="Z806" i="182"/>
  <c r="AA806" i="182"/>
  <c r="AX806" i="182"/>
  <c r="AD806" i="182"/>
  <c r="AY806" i="182"/>
  <c r="AE806" i="182"/>
  <c r="AZ806" i="182" s="1"/>
  <c r="AF806" i="182"/>
  <c r="AI806" i="182"/>
  <c r="AJ806" i="182"/>
  <c r="AK806" i="182"/>
  <c r="AN806" i="182"/>
  <c r="AO806" i="182"/>
  <c r="AP806" i="182"/>
  <c r="BA806" i="182"/>
  <c r="BD806" i="182"/>
  <c r="B807" i="182"/>
  <c r="V807" i="182"/>
  <c r="Y807" i="182"/>
  <c r="AV807" i="182"/>
  <c r="Z807" i="182"/>
  <c r="AW807" i="182"/>
  <c r="AA807" i="182"/>
  <c r="AD807" i="182"/>
  <c r="AE807" i="182"/>
  <c r="AZ807" i="182" s="1"/>
  <c r="AF807" i="182"/>
  <c r="BA807" i="182"/>
  <c r="AI807" i="182"/>
  <c r="AJ807" i="182"/>
  <c r="AK807" i="182"/>
  <c r="AL807" i="182"/>
  <c r="AN807" i="182"/>
  <c r="AO807" i="182"/>
  <c r="AP807" i="182"/>
  <c r="AX807" i="182"/>
  <c r="BD807" i="182"/>
  <c r="B808" i="182"/>
  <c r="V808" i="182"/>
  <c r="Y808" i="182"/>
  <c r="Z808" i="182"/>
  <c r="AW808" i="182"/>
  <c r="AA808" i="182"/>
  <c r="AX808" i="182"/>
  <c r="AD808" i="182"/>
  <c r="AE808" i="182"/>
  <c r="AZ808" i="182" s="1"/>
  <c r="AF808" i="182"/>
  <c r="AI808" i="182"/>
  <c r="AJ808" i="182"/>
  <c r="AK808" i="182"/>
  <c r="AN808" i="182"/>
  <c r="AO808" i="182"/>
  <c r="AY808" i="182"/>
  <c r="BA808" i="182"/>
  <c r="B809" i="182"/>
  <c r="V809" i="182"/>
  <c r="Y809" i="182"/>
  <c r="Z809" i="182"/>
  <c r="AA809" i="182"/>
  <c r="AD809" i="182"/>
  <c r="AE809" i="182"/>
  <c r="AZ809" i="182" s="1"/>
  <c r="AF809" i="182"/>
  <c r="BA809" i="182"/>
  <c r="AI809" i="182"/>
  <c r="AJ809" i="182"/>
  <c r="AK809" i="182"/>
  <c r="AN809" i="182"/>
  <c r="AO809" i="182"/>
  <c r="AP809" i="182"/>
  <c r="AW809" i="182"/>
  <c r="AX809" i="182"/>
  <c r="B810" i="182"/>
  <c r="V810" i="182"/>
  <c r="Y810" i="182"/>
  <c r="Z810" i="182"/>
  <c r="AW810" i="182"/>
  <c r="AA810" i="182"/>
  <c r="AX810" i="182"/>
  <c r="AD810" i="182"/>
  <c r="AE810" i="182"/>
  <c r="AF810" i="182"/>
  <c r="AI810" i="182"/>
  <c r="AJ810" i="182"/>
  <c r="AK810" i="182"/>
  <c r="AN810" i="182"/>
  <c r="AO810" i="182"/>
  <c r="AP810" i="182"/>
  <c r="BA810" i="182"/>
  <c r="B811" i="182"/>
  <c r="V811" i="182"/>
  <c r="Y811" i="182"/>
  <c r="Z811" i="182"/>
  <c r="AW811" i="182"/>
  <c r="AA811" i="182"/>
  <c r="AX811" i="182"/>
  <c r="AD811" i="182"/>
  <c r="AE811" i="182"/>
  <c r="AZ811" i="182" s="1"/>
  <c r="AF811" i="182"/>
  <c r="AI811" i="182"/>
  <c r="AJ811" i="182"/>
  <c r="AK811" i="182"/>
  <c r="AL811" i="182"/>
  <c r="AN811" i="182"/>
  <c r="AO811" i="182"/>
  <c r="AP811" i="182"/>
  <c r="AV811" i="182"/>
  <c r="BA811" i="182"/>
  <c r="B812" i="182"/>
  <c r="V812" i="182"/>
  <c r="Y812" i="182"/>
  <c r="Z812" i="182"/>
  <c r="AW812" i="182"/>
  <c r="AA812" i="182"/>
  <c r="AX812" i="182"/>
  <c r="AD812" i="182"/>
  <c r="AE812" i="182"/>
  <c r="AZ812" i="182"/>
  <c r="AF812" i="182"/>
  <c r="BA812" i="182"/>
  <c r="AI812" i="182"/>
  <c r="AJ812" i="182"/>
  <c r="AK812" i="182"/>
  <c r="AN812" i="182"/>
  <c r="AO812" i="182"/>
  <c r="B813" i="182"/>
  <c r="V813" i="182"/>
  <c r="Y813" i="182"/>
  <c r="Z813" i="182"/>
  <c r="AW813" i="182"/>
  <c r="AA813" i="182"/>
  <c r="AD813" i="182"/>
  <c r="AE813" i="182"/>
  <c r="AZ813" i="182"/>
  <c r="AF813" i="182"/>
  <c r="AI813" i="182"/>
  <c r="AJ813" i="182"/>
  <c r="AK813" i="182"/>
  <c r="AN813" i="182"/>
  <c r="AO813" i="182"/>
  <c r="AP813" i="182"/>
  <c r="AV813" i="182"/>
  <c r="AX813" i="182"/>
  <c r="BA813" i="182"/>
  <c r="BD813" i="182"/>
  <c r="B814" i="182"/>
  <c r="V814" i="182"/>
  <c r="Y814" i="182"/>
  <c r="Z814" i="182"/>
  <c r="AW814" i="182"/>
  <c r="AA814" i="182"/>
  <c r="AD814" i="182"/>
  <c r="AY814" i="182" s="1"/>
  <c r="AE814" i="182"/>
  <c r="AF814" i="182"/>
  <c r="AJ814" i="182"/>
  <c r="AK814" i="182"/>
  <c r="AN814" i="182"/>
  <c r="AO814" i="182"/>
  <c r="AP814" i="182"/>
  <c r="AX814" i="182"/>
  <c r="BA814" i="182"/>
  <c r="BD814" i="182"/>
  <c r="B815" i="182"/>
  <c r="V815" i="182"/>
  <c r="Y815" i="182"/>
  <c r="Z815" i="182"/>
  <c r="AW815" i="182"/>
  <c r="AA815" i="182"/>
  <c r="AX815" i="182"/>
  <c r="AD815" i="182"/>
  <c r="AY815" i="182" s="1"/>
  <c r="AE815" i="182"/>
  <c r="AF815" i="182"/>
  <c r="AI815" i="182"/>
  <c r="AJ815" i="182"/>
  <c r="AK815" i="182"/>
  <c r="AN815" i="182"/>
  <c r="AO815" i="182"/>
  <c r="AP815" i="182"/>
  <c r="AZ815" i="182"/>
  <c r="BA815" i="182"/>
  <c r="BD815" i="182"/>
  <c r="B816" i="182"/>
  <c r="V816" i="182"/>
  <c r="AP816" i="182"/>
  <c r="Y816" i="182"/>
  <c r="Z816" i="182"/>
  <c r="AW816" i="182"/>
  <c r="AA816" i="182"/>
  <c r="AD816" i="182"/>
  <c r="AE816" i="182"/>
  <c r="AZ816" i="182" s="1"/>
  <c r="AF816" i="182"/>
  <c r="BA816" i="182"/>
  <c r="AI816" i="182"/>
  <c r="AJ816" i="182"/>
  <c r="AK816" i="182"/>
  <c r="AN816" i="182"/>
  <c r="AO816" i="182"/>
  <c r="AV816" i="182"/>
  <c r="AX816" i="182"/>
  <c r="BD816" i="182"/>
  <c r="B817" i="182"/>
  <c r="V817" i="182"/>
  <c r="Y817" i="182"/>
  <c r="Z817" i="182"/>
  <c r="AW817" i="182"/>
  <c r="AA817" i="182"/>
  <c r="AX817" i="182"/>
  <c r="AD817" i="182"/>
  <c r="AY817" i="182" s="1"/>
  <c r="AE817" i="182"/>
  <c r="AZ817" i="182"/>
  <c r="AF817" i="182"/>
  <c r="BA817" i="182"/>
  <c r="AI817" i="182"/>
  <c r="AJ817" i="182"/>
  <c r="AK817" i="182"/>
  <c r="AN817" i="182"/>
  <c r="AO817" i="182"/>
  <c r="BD817" i="182"/>
  <c r="B818" i="182"/>
  <c r="V818" i="182"/>
  <c r="Y818" i="182"/>
  <c r="AB818" i="182"/>
  <c r="Z818" i="182"/>
  <c r="AA818" i="182"/>
  <c r="AX818" i="182"/>
  <c r="AD818" i="182"/>
  <c r="AY818" i="182" s="1"/>
  <c r="AE818" i="182"/>
  <c r="AZ818" i="182" s="1"/>
  <c r="AF818" i="182"/>
  <c r="BA818" i="182"/>
  <c r="AI818" i="182"/>
  <c r="AJ818" i="182"/>
  <c r="AK818" i="182"/>
  <c r="AN818" i="182"/>
  <c r="AO818" i="182"/>
  <c r="AP818" i="182"/>
  <c r="AV818" i="182"/>
  <c r="AW818" i="182"/>
  <c r="BD818" i="182"/>
  <c r="B819" i="182"/>
  <c r="V819" i="182"/>
  <c r="AP819" i="182"/>
  <c r="Y819" i="182"/>
  <c r="Z819" i="182"/>
  <c r="AW819" i="182"/>
  <c r="AA819" i="182"/>
  <c r="AD819" i="182"/>
  <c r="AY819" i="182"/>
  <c r="AE819" i="182"/>
  <c r="AZ819" i="182" s="1"/>
  <c r="AF819" i="182"/>
  <c r="BA819" i="182"/>
  <c r="AI819" i="182"/>
  <c r="AJ819" i="182"/>
  <c r="AK819" i="182"/>
  <c r="AN819" i="182"/>
  <c r="AO819" i="182"/>
  <c r="AX819" i="182"/>
  <c r="BD819" i="182"/>
  <c r="B820" i="182"/>
  <c r="V820" i="182"/>
  <c r="Y820" i="182"/>
  <c r="Z820" i="182"/>
  <c r="AW820" i="182"/>
  <c r="AA820" i="182"/>
  <c r="AX820" i="182"/>
  <c r="AD820" i="182"/>
  <c r="AY820" i="182"/>
  <c r="AE820" i="182"/>
  <c r="AF820" i="182"/>
  <c r="AI820" i="182"/>
  <c r="AJ820" i="182"/>
  <c r="AK820" i="182"/>
  <c r="AN820" i="182"/>
  <c r="AO820" i="182"/>
  <c r="AP820" i="182"/>
  <c r="BA820" i="182"/>
  <c r="BD820" i="182"/>
  <c r="B821" i="182"/>
  <c r="V821" i="182"/>
  <c r="Y821" i="182"/>
  <c r="Z821" i="182"/>
  <c r="AA821" i="182"/>
  <c r="AX821" i="182"/>
  <c r="AD821" i="182"/>
  <c r="AE821" i="182"/>
  <c r="AZ821" i="182"/>
  <c r="AF821" i="182"/>
  <c r="AI821" i="182"/>
  <c r="AL821" i="182"/>
  <c r="AJ821" i="182"/>
  <c r="AK821" i="182"/>
  <c r="AN821" i="182"/>
  <c r="AO821" i="182"/>
  <c r="AP821" i="182"/>
  <c r="AV821" i="182"/>
  <c r="BA821" i="182"/>
  <c r="BD821" i="182"/>
  <c r="B822" i="182"/>
  <c r="V822" i="182"/>
  <c r="Y822" i="182"/>
  <c r="Z822" i="182"/>
  <c r="AW822" i="182"/>
  <c r="AA822" i="182"/>
  <c r="AX822" i="182"/>
  <c r="AD822" i="182"/>
  <c r="AY822" i="182" s="1"/>
  <c r="AE822" i="182"/>
  <c r="AZ822" i="182" s="1"/>
  <c r="AF822" i="182"/>
  <c r="AI822" i="182"/>
  <c r="AJ822" i="182"/>
  <c r="AK822" i="182"/>
  <c r="AN822" i="182"/>
  <c r="AQ822" i="182" s="1"/>
  <c r="AR822" i="182" s="1"/>
  <c r="AO822" i="182"/>
  <c r="AP822" i="182"/>
  <c r="BA822" i="182"/>
  <c r="BD822" i="182"/>
  <c r="B823" i="182"/>
  <c r="V823" i="182"/>
  <c r="Y823" i="182"/>
  <c r="Z823" i="182"/>
  <c r="AA823" i="182"/>
  <c r="AX823" i="182"/>
  <c r="AD823" i="182"/>
  <c r="AY823" i="182"/>
  <c r="AE823" i="182"/>
  <c r="AZ823" i="182"/>
  <c r="AF823" i="182"/>
  <c r="AI823" i="182"/>
  <c r="AJ823" i="182"/>
  <c r="AK823" i="182"/>
  <c r="AN823" i="182"/>
  <c r="AO823" i="182"/>
  <c r="AP823" i="182"/>
  <c r="AV823" i="182"/>
  <c r="BD823" i="182"/>
  <c r="B824" i="182"/>
  <c r="V824" i="182"/>
  <c r="AP824" i="182"/>
  <c r="Y824" i="182"/>
  <c r="AB824" i="182"/>
  <c r="Z824" i="182"/>
  <c r="AA824" i="182"/>
  <c r="AD824" i="182"/>
  <c r="AE824" i="182"/>
  <c r="AZ824" i="182"/>
  <c r="AF824" i="182"/>
  <c r="BA824" i="182"/>
  <c r="AI824" i="182"/>
  <c r="AJ824" i="182"/>
  <c r="AK824" i="182"/>
  <c r="AN824" i="182"/>
  <c r="AO824" i="182"/>
  <c r="AQ824" i="182" s="1"/>
  <c r="AW824" i="182"/>
  <c r="AX824" i="182"/>
  <c r="BD824" i="182"/>
  <c r="B825" i="182"/>
  <c r="V825" i="182"/>
  <c r="Y825" i="182"/>
  <c r="Z825" i="182"/>
  <c r="AW825" i="182"/>
  <c r="AA825" i="182"/>
  <c r="AX825" i="182"/>
  <c r="AD825" i="182"/>
  <c r="AE825" i="182"/>
  <c r="AF825" i="182"/>
  <c r="AI825" i="182"/>
  <c r="AJ825" i="182"/>
  <c r="AK825" i="182"/>
  <c r="AN825" i="182"/>
  <c r="AO825" i="182"/>
  <c r="BA825" i="182"/>
  <c r="BD825" i="182"/>
  <c r="B826" i="182"/>
  <c r="V826" i="182"/>
  <c r="Y826" i="182"/>
  <c r="Z826" i="182"/>
  <c r="AA826" i="182"/>
  <c r="AX826" i="182"/>
  <c r="AD826" i="182"/>
  <c r="AY826" i="182" s="1"/>
  <c r="AE826" i="182"/>
  <c r="AZ826" i="182"/>
  <c r="AF826" i="182"/>
  <c r="BA826" i="182"/>
  <c r="AI826" i="182"/>
  <c r="AJ826" i="182"/>
  <c r="AK826" i="182"/>
  <c r="AN826" i="182"/>
  <c r="AO826" i="182"/>
  <c r="AQ826" i="182" s="1"/>
  <c r="AP826" i="182"/>
  <c r="AV826" i="182"/>
  <c r="AW826" i="182"/>
  <c r="BD826" i="182"/>
  <c r="B827" i="182"/>
  <c r="V827" i="182"/>
  <c r="AP827" i="182"/>
  <c r="Y827" i="182"/>
  <c r="AV827" i="182"/>
  <c r="Z827" i="182"/>
  <c r="AA827" i="182"/>
  <c r="AX827" i="182"/>
  <c r="AB827" i="182"/>
  <c r="AC827" i="182"/>
  <c r="AD827" i="182"/>
  <c r="AE827" i="182"/>
  <c r="AZ827" i="182" s="1"/>
  <c r="AF827" i="182"/>
  <c r="BA827" i="182"/>
  <c r="AI827" i="182"/>
  <c r="AJ827" i="182"/>
  <c r="AL827" i="182"/>
  <c r="AK827" i="182"/>
  <c r="AN827" i="182"/>
  <c r="AO827" i="182"/>
  <c r="AW827" i="182"/>
  <c r="BD827" i="182"/>
  <c r="B828" i="182"/>
  <c r="V828" i="182"/>
  <c r="Y828" i="182"/>
  <c r="Z828" i="182"/>
  <c r="AW828" i="182"/>
  <c r="AA828" i="182"/>
  <c r="AX828" i="182"/>
  <c r="AD828" i="182"/>
  <c r="AE828" i="182"/>
  <c r="AF828" i="182"/>
  <c r="AI828" i="182"/>
  <c r="AJ828" i="182"/>
  <c r="AN828" i="182"/>
  <c r="AQ828" i="182" s="1"/>
  <c r="AO828" i="182"/>
  <c r="AP828" i="182"/>
  <c r="BA828" i="182"/>
  <c r="BD828" i="182"/>
  <c r="B829" i="182"/>
  <c r="V829" i="182"/>
  <c r="Y829" i="182"/>
  <c r="AV829" i="182"/>
  <c r="Z829" i="182"/>
  <c r="AB829" i="182"/>
  <c r="AA829" i="182"/>
  <c r="AX829" i="182"/>
  <c r="AD829" i="182"/>
  <c r="AE829" i="182"/>
  <c r="AZ829" i="182"/>
  <c r="AF829" i="182"/>
  <c r="AI829" i="182"/>
  <c r="AJ829" i="182"/>
  <c r="AN829" i="182"/>
  <c r="AO829" i="182"/>
  <c r="AP829" i="182"/>
  <c r="AW829" i="182"/>
  <c r="BA829" i="182"/>
  <c r="BD829" i="182"/>
  <c r="B830" i="182"/>
  <c r="V830" i="182"/>
  <c r="AI830" i="182"/>
  <c r="Y830" i="182"/>
  <c r="AB830" i="182"/>
  <c r="Z830" i="182"/>
  <c r="AW830" i="182"/>
  <c r="AA830" i="182"/>
  <c r="AD830" i="182"/>
  <c r="AY830" i="182"/>
  <c r="AE830" i="182"/>
  <c r="AZ830" i="182"/>
  <c r="AF830" i="182"/>
  <c r="BA830" i="182"/>
  <c r="AJ830" i="182"/>
  <c r="AK830" i="182"/>
  <c r="AN830" i="182"/>
  <c r="AO830" i="182"/>
  <c r="AP830" i="182"/>
  <c r="AV830" i="182"/>
  <c r="AX830" i="182"/>
  <c r="BD830" i="182"/>
  <c r="B831" i="182"/>
  <c r="V831" i="182"/>
  <c r="Y831" i="182"/>
  <c r="AV831" i="182"/>
  <c r="Z831" i="182"/>
  <c r="AW831" i="182"/>
  <c r="AA831" i="182"/>
  <c r="AX831" i="182"/>
  <c r="AD831" i="182"/>
  <c r="AE831" i="182"/>
  <c r="AF831" i="182"/>
  <c r="AJ831" i="182"/>
  <c r="AK831" i="182"/>
  <c r="AN831" i="182"/>
  <c r="AO831" i="182"/>
  <c r="AP831" i="182"/>
  <c r="AY831" i="182"/>
  <c r="AZ831" i="182"/>
  <c r="BA831" i="182"/>
  <c r="BD831" i="182"/>
  <c r="B832" i="182"/>
  <c r="V832" i="182"/>
  <c r="Y832" i="182"/>
  <c r="Z832" i="182"/>
  <c r="AA832" i="182"/>
  <c r="AD832" i="182"/>
  <c r="AY832" i="182"/>
  <c r="AE832" i="182"/>
  <c r="AZ832" i="182" s="1"/>
  <c r="AF832" i="182"/>
  <c r="BA832" i="182"/>
  <c r="AI832" i="182"/>
  <c r="AJ832" i="182"/>
  <c r="AK832" i="182"/>
  <c r="AN832" i="182"/>
  <c r="AO832" i="182"/>
  <c r="AP832" i="182"/>
  <c r="AV832" i="182"/>
  <c r="AW832" i="182"/>
  <c r="BD832" i="182"/>
  <c r="B833" i="182"/>
  <c r="V833" i="182"/>
  <c r="Y833" i="182"/>
  <c r="Z833" i="182"/>
  <c r="AW833" i="182"/>
  <c r="AA833" i="182"/>
  <c r="AD833" i="182"/>
  <c r="AY833" i="182"/>
  <c r="AE833" i="182"/>
  <c r="AZ833" i="182" s="1"/>
  <c r="AF833" i="182"/>
  <c r="AI833" i="182"/>
  <c r="AJ833" i="182"/>
  <c r="AK833" i="182"/>
  <c r="AN833" i="182"/>
  <c r="AO833" i="182"/>
  <c r="AX833" i="182"/>
  <c r="BA833" i="182"/>
  <c r="BD833" i="182"/>
  <c r="B834" i="182"/>
  <c r="V834" i="182"/>
  <c r="Y834" i="182"/>
  <c r="Z834" i="182"/>
  <c r="AW834" i="182"/>
  <c r="AA834" i="182"/>
  <c r="AX834" i="182"/>
  <c r="AD834" i="182"/>
  <c r="AY834" i="182" s="1"/>
  <c r="AE834" i="182"/>
  <c r="AZ834" i="182"/>
  <c r="AF834" i="182"/>
  <c r="BA834" i="182"/>
  <c r="AI834" i="182"/>
  <c r="AL834" i="182"/>
  <c r="AJ834" i="182"/>
  <c r="AK834" i="182"/>
  <c r="AN834" i="182"/>
  <c r="AO834" i="182"/>
  <c r="AP834" i="182"/>
  <c r="AV834" i="182"/>
  <c r="BD834" i="182"/>
  <c r="B835" i="182"/>
  <c r="V835" i="182"/>
  <c r="AP835" i="182"/>
  <c r="Y835" i="182"/>
  <c r="AV835" i="182"/>
  <c r="Z835" i="182"/>
  <c r="AA835" i="182"/>
  <c r="AX835" i="182"/>
  <c r="AD835" i="182"/>
  <c r="AE835" i="182"/>
  <c r="AZ835" i="182" s="1"/>
  <c r="AF835" i="182"/>
  <c r="BA835" i="182"/>
  <c r="AI835" i="182"/>
  <c r="AJ835" i="182"/>
  <c r="AK835" i="182"/>
  <c r="AL835" i="182"/>
  <c r="AN835" i="182"/>
  <c r="AO835" i="182"/>
  <c r="AW835" i="182"/>
  <c r="BD835" i="182"/>
  <c r="B836" i="182"/>
  <c r="V836" i="182"/>
  <c r="AI836" i="182"/>
  <c r="Y836" i="182"/>
  <c r="AB836" i="182"/>
  <c r="Z836" i="182"/>
  <c r="AW836" i="182"/>
  <c r="AA836" i="182"/>
  <c r="AX836" i="182"/>
  <c r="AD836" i="182"/>
  <c r="AY836" i="182" s="1"/>
  <c r="AE836" i="182"/>
  <c r="AZ836" i="182"/>
  <c r="AF836" i="182"/>
  <c r="AJ836" i="182"/>
  <c r="AK836" i="182"/>
  <c r="AN836" i="182"/>
  <c r="AO836" i="182"/>
  <c r="AP836" i="182"/>
  <c r="BA836" i="182"/>
  <c r="BD836" i="182"/>
  <c r="B837" i="182"/>
  <c r="V837" i="182"/>
  <c r="AI837" i="182"/>
  <c r="Y837" i="182"/>
  <c r="Z837" i="182"/>
  <c r="AW837" i="182"/>
  <c r="AA837" i="182"/>
  <c r="AX837" i="182"/>
  <c r="AD837" i="182"/>
  <c r="AE837" i="182"/>
  <c r="AF837" i="182"/>
  <c r="BA837" i="182"/>
  <c r="AJ837" i="182"/>
  <c r="AK837" i="182"/>
  <c r="AN837" i="182"/>
  <c r="AO837" i="182"/>
  <c r="AP837" i="182"/>
  <c r="BD837" i="182"/>
  <c r="B838" i="182"/>
  <c r="V838" i="182"/>
  <c r="Y838" i="182"/>
  <c r="Z838" i="182"/>
  <c r="AA838" i="182"/>
  <c r="AX838" i="182"/>
  <c r="AD838" i="182"/>
  <c r="AE838" i="182"/>
  <c r="AZ838" i="182"/>
  <c r="AF838" i="182"/>
  <c r="BA838" i="182"/>
  <c r="AJ838" i="182"/>
  <c r="AK838" i="182"/>
  <c r="AN838" i="182"/>
  <c r="AO838" i="182"/>
  <c r="AP838" i="182"/>
  <c r="AV838" i="182"/>
  <c r="BD838" i="182"/>
  <c r="B839" i="182"/>
  <c r="V839" i="182"/>
  <c r="Y839" i="182"/>
  <c r="Z839" i="182"/>
  <c r="AW839" i="182"/>
  <c r="AA839" i="182"/>
  <c r="AD839" i="182"/>
  <c r="AE839" i="182"/>
  <c r="AZ839" i="182"/>
  <c r="AF839" i="182"/>
  <c r="BA839" i="182"/>
  <c r="AI839" i="182"/>
  <c r="AJ839" i="182"/>
  <c r="AK839" i="182"/>
  <c r="AL839" i="182"/>
  <c r="AN839" i="182"/>
  <c r="AO839" i="182"/>
  <c r="AP839" i="182"/>
  <c r="AX839" i="182"/>
  <c r="BD839" i="182"/>
  <c r="B840" i="182"/>
  <c r="V840" i="182"/>
  <c r="Y840" i="182"/>
  <c r="AB840" i="182"/>
  <c r="Z840" i="182"/>
  <c r="AW840" i="182"/>
  <c r="AA840" i="182"/>
  <c r="AX840" i="182"/>
  <c r="AD840" i="182"/>
  <c r="AE840" i="182"/>
  <c r="AF840" i="182"/>
  <c r="AJ840" i="182"/>
  <c r="AK840" i="182"/>
  <c r="AN840" i="182"/>
  <c r="AO840" i="182"/>
  <c r="AP840" i="182"/>
  <c r="AY840" i="182"/>
  <c r="AZ840" i="182"/>
  <c r="BD840" i="182"/>
  <c r="B841" i="182"/>
  <c r="V841" i="182"/>
  <c r="Y841" i="182"/>
  <c r="AV841" i="182"/>
  <c r="Z841" i="182"/>
  <c r="AW841" i="182"/>
  <c r="AA841" i="182"/>
  <c r="AD841" i="182"/>
  <c r="AY841" i="182" s="1"/>
  <c r="AE841" i="182"/>
  <c r="AZ841" i="182"/>
  <c r="AF841" i="182"/>
  <c r="AI841" i="182"/>
  <c r="AL841" i="182"/>
  <c r="AM841" i="182"/>
  <c r="AJ841" i="182"/>
  <c r="AK841" i="182"/>
  <c r="AN841" i="182"/>
  <c r="AO841" i="182"/>
  <c r="AP841" i="182"/>
  <c r="AX841" i="182"/>
  <c r="BA841" i="182"/>
  <c r="BD841" i="182"/>
  <c r="B842" i="182"/>
  <c r="V842" i="182"/>
  <c r="AK842" i="182"/>
  <c r="Y842" i="182"/>
  <c r="Z842" i="182"/>
  <c r="AW842" i="182"/>
  <c r="AA842" i="182"/>
  <c r="AX842" i="182"/>
  <c r="AD842" i="182"/>
  <c r="AY842" i="182" s="1"/>
  <c r="AE842" i="182"/>
  <c r="AZ842" i="182" s="1"/>
  <c r="AF842" i="182"/>
  <c r="BA842" i="182"/>
  <c r="AI842" i="182"/>
  <c r="AJ842" i="182"/>
  <c r="AN842" i="182"/>
  <c r="AO842" i="182"/>
  <c r="AP842" i="182"/>
  <c r="BD842" i="182"/>
  <c r="B843" i="182"/>
  <c r="V843" i="182"/>
  <c r="Y843" i="182"/>
  <c r="Z843" i="182"/>
  <c r="AW843" i="182"/>
  <c r="AA843" i="182"/>
  <c r="AX843" i="182"/>
  <c r="AD843" i="182"/>
  <c r="AY843" i="182" s="1"/>
  <c r="AF843" i="182"/>
  <c r="BA843" i="182"/>
  <c r="AI843" i="182"/>
  <c r="AJ843" i="182"/>
  <c r="AK843" i="182"/>
  <c r="AV843" i="182"/>
  <c r="BD843" i="182"/>
  <c r="B844" i="182"/>
  <c r="V844" i="182"/>
  <c r="Y844" i="182"/>
  <c r="AV844" i="182"/>
  <c r="Z844" i="182"/>
  <c r="AA844" i="182"/>
  <c r="AB844" i="182"/>
  <c r="AC844" i="182"/>
  <c r="AD844" i="182"/>
  <c r="AY844" i="182"/>
  <c r="AE844" i="182"/>
  <c r="AZ844" i="182" s="1"/>
  <c r="AF844" i="182"/>
  <c r="BA844" i="182"/>
  <c r="AJ844" i="182"/>
  <c r="AK844" i="182"/>
  <c r="AN844" i="182"/>
  <c r="AO844" i="182"/>
  <c r="AP844" i="182"/>
  <c r="AW844" i="182"/>
  <c r="AX844" i="182"/>
  <c r="BD844" i="182"/>
  <c r="B845" i="182"/>
  <c r="V845" i="182"/>
  <c r="Y845" i="182"/>
  <c r="AB845" i="182"/>
  <c r="Z845" i="182"/>
  <c r="AW845" i="182"/>
  <c r="AA845" i="182"/>
  <c r="AX845" i="182"/>
  <c r="AD845" i="182"/>
  <c r="AY845" i="182" s="1"/>
  <c r="AE845" i="182"/>
  <c r="AF845" i="182"/>
  <c r="BA845" i="182"/>
  <c r="AI845" i="182"/>
  <c r="AJ845" i="182"/>
  <c r="AK845" i="182"/>
  <c r="AN845" i="182"/>
  <c r="AO845" i="182"/>
  <c r="AP845" i="182"/>
  <c r="BD845" i="182"/>
  <c r="B846" i="182"/>
  <c r="V846" i="182"/>
  <c r="Y846" i="182"/>
  <c r="AV846" i="182"/>
  <c r="Z846" i="182"/>
  <c r="AA846" i="182"/>
  <c r="AX846" i="182"/>
  <c r="AD846" i="182"/>
  <c r="AE846" i="182"/>
  <c r="AZ846" i="182" s="1"/>
  <c r="AF846" i="182"/>
  <c r="AI846" i="182"/>
  <c r="AL846" i="182"/>
  <c r="AJ846" i="182"/>
  <c r="AK846" i="182"/>
  <c r="AN846" i="182"/>
  <c r="AO846" i="182"/>
  <c r="AP846" i="182"/>
  <c r="AW846" i="182"/>
  <c r="BA846" i="182"/>
  <c r="BD846" i="182"/>
  <c r="B847" i="182"/>
  <c r="V847" i="182"/>
  <c r="AP847" i="182"/>
  <c r="Y847" i="182"/>
  <c r="Z847" i="182"/>
  <c r="AA847" i="182"/>
  <c r="AX847" i="182"/>
  <c r="AD847" i="182"/>
  <c r="AE847" i="182"/>
  <c r="AZ847" i="182" s="1"/>
  <c r="AF847" i="182"/>
  <c r="BA847" i="182"/>
  <c r="AI847" i="182"/>
  <c r="AJ847" i="182"/>
  <c r="AK847" i="182"/>
  <c r="AN847" i="182"/>
  <c r="AO847" i="182"/>
  <c r="AW847" i="182"/>
  <c r="BD847" i="182"/>
  <c r="B848" i="182"/>
  <c r="V848" i="182"/>
  <c r="Y848" i="182"/>
  <c r="Z848" i="182"/>
  <c r="AW848" i="182"/>
  <c r="AA848" i="182"/>
  <c r="AX848" i="182"/>
  <c r="AD848" i="182"/>
  <c r="AY848" i="182"/>
  <c r="AE848" i="182"/>
  <c r="AZ848" i="182"/>
  <c r="AF848" i="182"/>
  <c r="AJ848" i="182"/>
  <c r="AK848" i="182"/>
  <c r="AN848" i="182"/>
  <c r="AO848" i="182"/>
  <c r="AQ848" i="182" s="1"/>
  <c r="AP848" i="182"/>
  <c r="BD848" i="182"/>
  <c r="B849" i="182"/>
  <c r="V849" i="182"/>
  <c r="Y849" i="182"/>
  <c r="AV849" i="182"/>
  <c r="Z849" i="182"/>
  <c r="AA849" i="182"/>
  <c r="AD849" i="182"/>
  <c r="AY849" i="182"/>
  <c r="AE849" i="182"/>
  <c r="AZ849" i="182"/>
  <c r="AF849" i="182"/>
  <c r="AI849" i="182"/>
  <c r="AL849" i="182"/>
  <c r="AM849" i="182"/>
  <c r="AJ849" i="182"/>
  <c r="AK849" i="182"/>
  <c r="AN849" i="182"/>
  <c r="AO849" i="182"/>
  <c r="AP849" i="182"/>
  <c r="AW849" i="182"/>
  <c r="BA849" i="182"/>
  <c r="BD849" i="182"/>
  <c r="B850" i="182"/>
  <c r="V850" i="182"/>
  <c r="Y850" i="182"/>
  <c r="Z850" i="182"/>
  <c r="AW850" i="182"/>
  <c r="AA850" i="182"/>
  <c r="AX850" i="182"/>
  <c r="AD850" i="182"/>
  <c r="AY850" i="182" s="1"/>
  <c r="AE850" i="182"/>
  <c r="AZ850" i="182"/>
  <c r="AF850" i="182"/>
  <c r="AI850" i="182"/>
  <c r="AJ850" i="182"/>
  <c r="AK850" i="182"/>
  <c r="AN850" i="182"/>
  <c r="AO850" i="182"/>
  <c r="AQ850" i="182" s="1"/>
  <c r="AR850" i="182" s="1"/>
  <c r="BA850" i="182"/>
  <c r="BD850" i="182"/>
  <c r="B851" i="182"/>
  <c r="V851" i="182"/>
  <c r="Y851" i="182"/>
  <c r="Z851" i="182"/>
  <c r="AW851" i="182"/>
  <c r="AA851" i="182"/>
  <c r="AX851" i="182"/>
  <c r="AD851" i="182"/>
  <c r="AE851" i="182"/>
  <c r="AZ851" i="182"/>
  <c r="AF851" i="182"/>
  <c r="BA851" i="182"/>
  <c r="AI851" i="182"/>
  <c r="AJ851" i="182"/>
  <c r="AK851" i="182"/>
  <c r="AN851" i="182"/>
  <c r="AO851" i="182"/>
  <c r="AP851" i="182"/>
  <c r="BD851" i="182"/>
  <c r="B852" i="182"/>
  <c r="V852" i="182"/>
  <c r="Y852" i="182"/>
  <c r="AV852" i="182"/>
  <c r="Z852" i="182"/>
  <c r="AA852" i="182"/>
  <c r="AB852" i="182"/>
  <c r="AC852" i="182"/>
  <c r="AD852" i="182"/>
  <c r="AY852" i="182" s="1"/>
  <c r="AE852" i="182"/>
  <c r="AZ852" i="182" s="1"/>
  <c r="AF852" i="182"/>
  <c r="BA852" i="182"/>
  <c r="AJ852" i="182"/>
  <c r="AK852" i="182"/>
  <c r="AN852" i="182"/>
  <c r="AO852" i="182"/>
  <c r="AP852" i="182"/>
  <c r="AW852" i="182"/>
  <c r="AX852" i="182"/>
  <c r="BD852" i="182"/>
  <c r="B853" i="182"/>
  <c r="V853" i="182"/>
  <c r="Y853" i="182"/>
  <c r="AB853" i="182"/>
  <c r="Z853" i="182"/>
  <c r="AW853" i="182"/>
  <c r="AA853" i="182"/>
  <c r="AX853" i="182"/>
  <c r="AD853" i="182"/>
  <c r="AY853" i="182" s="1"/>
  <c r="AE853" i="182"/>
  <c r="AF853" i="182"/>
  <c r="BA853" i="182"/>
  <c r="AI853" i="182"/>
  <c r="AJ853" i="182"/>
  <c r="AK853" i="182"/>
  <c r="AN853" i="182"/>
  <c r="AO853" i="182"/>
  <c r="AP853" i="182"/>
  <c r="BD853" i="182"/>
  <c r="B854" i="182"/>
  <c r="V854" i="182"/>
  <c r="Y854" i="182"/>
  <c r="Z854" i="182"/>
  <c r="AB854" i="182"/>
  <c r="AA854" i="182"/>
  <c r="AX854" i="182"/>
  <c r="AD854" i="182"/>
  <c r="AE854" i="182"/>
  <c r="AZ854" i="182"/>
  <c r="AF854" i="182"/>
  <c r="BA854" i="182"/>
  <c r="AJ854" i="182"/>
  <c r="AK854" i="182"/>
  <c r="AN854" i="182"/>
  <c r="AQ854" i="182"/>
  <c r="AO854" i="182"/>
  <c r="AP854" i="182"/>
  <c r="AV854" i="182"/>
  <c r="BD854" i="182"/>
  <c r="B855" i="182"/>
  <c r="V855" i="182"/>
  <c r="AI855" i="182"/>
  <c r="Y855" i="182"/>
  <c r="Z855" i="182"/>
  <c r="AW855" i="182"/>
  <c r="AA855" i="182"/>
  <c r="AD855" i="182"/>
  <c r="AE855" i="182"/>
  <c r="AF855" i="182"/>
  <c r="BA855" i="182"/>
  <c r="AJ855" i="182"/>
  <c r="AK855" i="182"/>
  <c r="AN855" i="182"/>
  <c r="AO855" i="182"/>
  <c r="AP855" i="182"/>
  <c r="AX855" i="182"/>
  <c r="BD855" i="182"/>
  <c r="B856" i="182"/>
  <c r="V856" i="182"/>
  <c r="Y856" i="182"/>
  <c r="AB856" i="182"/>
  <c r="Z856" i="182"/>
  <c r="AW856" i="182"/>
  <c r="AA856" i="182"/>
  <c r="AX856" i="182"/>
  <c r="AD856" i="182"/>
  <c r="AE856" i="182"/>
  <c r="AZ856" i="182" s="1"/>
  <c r="AF856" i="182"/>
  <c r="AJ856" i="182"/>
  <c r="AK856" i="182"/>
  <c r="AN856" i="182"/>
  <c r="AO856" i="182"/>
  <c r="AQ856" i="182"/>
  <c r="AP856" i="182"/>
  <c r="AY856" i="182"/>
  <c r="BD856" i="182"/>
  <c r="B857" i="182"/>
  <c r="V857" i="182"/>
  <c r="Y857" i="182"/>
  <c r="AV857" i="182"/>
  <c r="Z857" i="182"/>
  <c r="AA857" i="182"/>
  <c r="AD857" i="182"/>
  <c r="AY857" i="182"/>
  <c r="AE857" i="182"/>
  <c r="AZ857" i="182" s="1"/>
  <c r="AF857" i="182"/>
  <c r="AJ857" i="182"/>
  <c r="AK857" i="182"/>
  <c r="AN857" i="182"/>
  <c r="AO857" i="182"/>
  <c r="AP857" i="182"/>
  <c r="AW857" i="182"/>
  <c r="BA857" i="182"/>
  <c r="BD857" i="182"/>
  <c r="B858" i="182"/>
  <c r="V858" i="182"/>
  <c r="AI858" i="182"/>
  <c r="Y858" i="182"/>
  <c r="Z858" i="182"/>
  <c r="AW858" i="182"/>
  <c r="AA858" i="182"/>
  <c r="AX858" i="182"/>
  <c r="AD858" i="182"/>
  <c r="AY858" i="182" s="1"/>
  <c r="AE858" i="182"/>
  <c r="AZ858" i="182" s="1"/>
  <c r="AF858" i="182"/>
  <c r="AJ858" i="182"/>
  <c r="AK858" i="182"/>
  <c r="AN858" i="182"/>
  <c r="AO858" i="182"/>
  <c r="AP858" i="182"/>
  <c r="BA858" i="182"/>
  <c r="BD858" i="182"/>
  <c r="B859" i="182"/>
  <c r="V859" i="182"/>
  <c r="AI859" i="182"/>
  <c r="Y859" i="182"/>
  <c r="Z859" i="182"/>
  <c r="AW859" i="182"/>
  <c r="AA859" i="182"/>
  <c r="AX859" i="182"/>
  <c r="AD859" i="182"/>
  <c r="AY859" i="182"/>
  <c r="AE859" i="182"/>
  <c r="AZ859" i="182" s="1"/>
  <c r="AF859" i="182"/>
  <c r="BA859" i="182"/>
  <c r="AJ859" i="182"/>
  <c r="AK859" i="182"/>
  <c r="AN859" i="182"/>
  <c r="AO859" i="182"/>
  <c r="AP859" i="182"/>
  <c r="AV859" i="182"/>
  <c r="BD859" i="182"/>
  <c r="B860" i="182"/>
  <c r="V860" i="182"/>
  <c r="Y860" i="182"/>
  <c r="AV860" i="182"/>
  <c r="Z860" i="182"/>
  <c r="AA860" i="182"/>
  <c r="AX860" i="182"/>
  <c r="AD860" i="182"/>
  <c r="AY860" i="182" s="1"/>
  <c r="AE860" i="182"/>
  <c r="AZ860" i="182" s="1"/>
  <c r="AF860" i="182"/>
  <c r="BA860" i="182"/>
  <c r="AJ860" i="182"/>
  <c r="AK860" i="182"/>
  <c r="AN860" i="182"/>
  <c r="AQ860" i="182" s="1"/>
  <c r="AO860" i="182"/>
  <c r="AP860" i="182"/>
  <c r="AW860" i="182"/>
  <c r="BD860" i="182"/>
  <c r="B861" i="182"/>
  <c r="V861" i="182"/>
  <c r="AI861" i="182"/>
  <c r="Y861" i="182"/>
  <c r="Z861" i="182"/>
  <c r="AW861" i="182"/>
  <c r="AA861" i="182"/>
  <c r="AX861" i="182"/>
  <c r="AD861" i="182"/>
  <c r="AY861" i="182" s="1"/>
  <c r="AE861" i="182"/>
  <c r="AF861" i="182"/>
  <c r="BA861" i="182"/>
  <c r="AJ861" i="182"/>
  <c r="AK861" i="182"/>
  <c r="AN861" i="182"/>
  <c r="AO861" i="182"/>
  <c r="AP861" i="182"/>
  <c r="BD861" i="182"/>
  <c r="B862" i="182"/>
  <c r="V862" i="182"/>
  <c r="Y862" i="182"/>
  <c r="Z862" i="182"/>
  <c r="AA862" i="182"/>
  <c r="AX862" i="182"/>
  <c r="AD862" i="182"/>
  <c r="AE862" i="182"/>
  <c r="AZ862" i="182" s="1"/>
  <c r="AF862" i="182"/>
  <c r="BA862" i="182"/>
  <c r="AI862" i="182"/>
  <c r="AJ862" i="182"/>
  <c r="AK862" i="182"/>
  <c r="AL862" i="182"/>
  <c r="AN862" i="182"/>
  <c r="AO862" i="182"/>
  <c r="AP862" i="182"/>
  <c r="AV862" i="182"/>
  <c r="BD862" i="182"/>
  <c r="B863" i="182"/>
  <c r="V863" i="182"/>
  <c r="AI863" i="182"/>
  <c r="AL863" i="182"/>
  <c r="Y863" i="182"/>
  <c r="Z863" i="182"/>
  <c r="AW863" i="182"/>
  <c r="AA863" i="182"/>
  <c r="AD863" i="182"/>
  <c r="AY863" i="182" s="1"/>
  <c r="AE863" i="182"/>
  <c r="AZ863" i="182"/>
  <c r="AF863" i="182"/>
  <c r="BA863" i="182"/>
  <c r="AJ863" i="182"/>
  <c r="AK863" i="182"/>
  <c r="AN863" i="182"/>
  <c r="AQ863" i="182" s="1"/>
  <c r="AO863" i="182"/>
  <c r="AP863" i="182"/>
  <c r="AX863" i="182"/>
  <c r="BD863" i="182"/>
  <c r="B864" i="182"/>
  <c r="V864" i="182"/>
  <c r="Y864" i="182"/>
  <c r="Z864" i="182"/>
  <c r="AW864" i="182"/>
  <c r="AA864" i="182"/>
  <c r="AX864" i="182"/>
  <c r="AB864" i="182"/>
  <c r="AD864" i="182"/>
  <c r="AE864" i="182"/>
  <c r="AF864" i="182"/>
  <c r="AJ864" i="182"/>
  <c r="AK864" i="182"/>
  <c r="AN864" i="182"/>
  <c r="AO864" i="182"/>
  <c r="AP864" i="182"/>
  <c r="AY864" i="182"/>
  <c r="AZ864" i="182"/>
  <c r="BD864" i="182"/>
  <c r="B865" i="182"/>
  <c r="V865" i="182"/>
  <c r="Y865" i="182"/>
  <c r="Z865" i="182"/>
  <c r="AA865" i="182"/>
  <c r="AD865" i="182"/>
  <c r="AY865" i="182" s="1"/>
  <c r="AE865" i="182"/>
  <c r="AZ865" i="182" s="1"/>
  <c r="AF865" i="182"/>
  <c r="BA865" i="182"/>
  <c r="AJ865" i="182"/>
  <c r="AK865" i="182"/>
  <c r="AN865" i="182"/>
  <c r="AO865" i="182"/>
  <c r="AP865" i="182"/>
  <c r="AV865" i="182"/>
  <c r="AW865" i="182"/>
  <c r="BD865" i="182"/>
  <c r="B866" i="182"/>
  <c r="V866" i="182"/>
  <c r="AI866" i="182"/>
  <c r="Y866" i="182"/>
  <c r="Z866" i="182"/>
  <c r="AW866" i="182"/>
  <c r="AA866" i="182"/>
  <c r="AX866" i="182"/>
  <c r="AD866" i="182"/>
  <c r="AY866" i="182"/>
  <c r="AE866" i="182"/>
  <c r="AZ866" i="182" s="1"/>
  <c r="AF866" i="182"/>
  <c r="BA866" i="182"/>
  <c r="AJ866" i="182"/>
  <c r="AK866" i="182"/>
  <c r="AN866" i="182"/>
  <c r="AO866" i="182"/>
  <c r="AP866" i="182"/>
  <c r="BD866" i="182"/>
  <c r="B867" i="182"/>
  <c r="V867" i="182"/>
  <c r="Y867" i="182"/>
  <c r="Z867" i="182"/>
  <c r="AW867" i="182"/>
  <c r="AA867" i="182"/>
  <c r="AX867" i="182"/>
  <c r="AD867" i="182"/>
  <c r="AE867" i="182"/>
  <c r="AZ867" i="182" s="1"/>
  <c r="AF867" i="182"/>
  <c r="AJ867" i="182"/>
  <c r="AK867" i="182"/>
  <c r="AN867" i="182"/>
  <c r="AQ867" i="182" s="1"/>
  <c r="AO867" i="182"/>
  <c r="AP867" i="182"/>
  <c r="AY867" i="182"/>
  <c r="BA867" i="182"/>
  <c r="BD867" i="182"/>
  <c r="B868" i="182"/>
  <c r="V868" i="182"/>
  <c r="Y868" i="182"/>
  <c r="AB868" i="182"/>
  <c r="AC868" i="182"/>
  <c r="Z868" i="182"/>
  <c r="AA868" i="182"/>
  <c r="AX868" i="182"/>
  <c r="AD868" i="182"/>
  <c r="AE868" i="182"/>
  <c r="AZ868" i="182" s="1"/>
  <c r="AF868" i="182"/>
  <c r="BA868" i="182"/>
  <c r="AJ868" i="182"/>
  <c r="AK868" i="182"/>
  <c r="AN868" i="182"/>
  <c r="AO868" i="182"/>
  <c r="AP868" i="182"/>
  <c r="AV868" i="182"/>
  <c r="AW868" i="182"/>
  <c r="BD868" i="182"/>
  <c r="B869" i="182"/>
  <c r="V869" i="182"/>
  <c r="Y869" i="182"/>
  <c r="Z869" i="182"/>
  <c r="AW869" i="182"/>
  <c r="AA869" i="182"/>
  <c r="AX869" i="182"/>
  <c r="AD869" i="182"/>
  <c r="AE869" i="182"/>
  <c r="AZ869" i="182" s="1"/>
  <c r="AF869" i="182"/>
  <c r="BA869" i="182"/>
  <c r="AI869" i="182"/>
  <c r="AJ869" i="182"/>
  <c r="AK869" i="182"/>
  <c r="AN869" i="182"/>
  <c r="AO869" i="182"/>
  <c r="BD869" i="182"/>
  <c r="B870" i="182"/>
  <c r="V870" i="182"/>
  <c r="Y870" i="182"/>
  <c r="Z870" i="182"/>
  <c r="AA870" i="182"/>
  <c r="AX870" i="182"/>
  <c r="AD870" i="182"/>
  <c r="AE870" i="182"/>
  <c r="AZ870" i="182"/>
  <c r="AF870" i="182"/>
  <c r="AI870" i="182"/>
  <c r="AJ870" i="182"/>
  <c r="AK870" i="182"/>
  <c r="AN870" i="182"/>
  <c r="AO870" i="182"/>
  <c r="AP870" i="182"/>
  <c r="AW870" i="182"/>
  <c r="BA870" i="182"/>
  <c r="BD870" i="182"/>
  <c r="B871" i="182"/>
  <c r="V871" i="182"/>
  <c r="AI871" i="182"/>
  <c r="Y871" i="182"/>
  <c r="Z871" i="182"/>
  <c r="AA871" i="182"/>
  <c r="AX871" i="182"/>
  <c r="AD871" i="182"/>
  <c r="AE871" i="182"/>
  <c r="AZ871" i="182" s="1"/>
  <c r="AF871" i="182"/>
  <c r="BA871" i="182"/>
  <c r="AJ871" i="182"/>
  <c r="AK871" i="182"/>
  <c r="AN871" i="182"/>
  <c r="AO871" i="182"/>
  <c r="AP871" i="182"/>
  <c r="AW871" i="182"/>
  <c r="BD871" i="182"/>
  <c r="B872" i="182"/>
  <c r="V872" i="182"/>
  <c r="Y872" i="182"/>
  <c r="AB872" i="182"/>
  <c r="Z872" i="182"/>
  <c r="AW872" i="182"/>
  <c r="AA872" i="182"/>
  <c r="AX872" i="182"/>
  <c r="AD872" i="182"/>
  <c r="AE872" i="182"/>
  <c r="AF872" i="182"/>
  <c r="AI872" i="182"/>
  <c r="AJ872" i="182"/>
  <c r="AK872" i="182"/>
  <c r="AN872" i="182"/>
  <c r="AO872" i="182"/>
  <c r="AY872" i="182"/>
  <c r="AZ872" i="182"/>
  <c r="BD872" i="182"/>
  <c r="B873" i="182"/>
  <c r="V873" i="182"/>
  <c r="Y873" i="182"/>
  <c r="AV873" i="182"/>
  <c r="Z873" i="182"/>
  <c r="AW873" i="182"/>
  <c r="AA873" i="182"/>
  <c r="AD873" i="182"/>
  <c r="AY873" i="182" s="1"/>
  <c r="AE873" i="182"/>
  <c r="AZ873" i="182" s="1"/>
  <c r="AF873" i="182"/>
  <c r="AI873" i="182"/>
  <c r="AJ873" i="182"/>
  <c r="AK873" i="182"/>
  <c r="AN873" i="182"/>
  <c r="AO873" i="182"/>
  <c r="BA873" i="182"/>
  <c r="BD873" i="182"/>
  <c r="B874" i="182"/>
  <c r="V874" i="182"/>
  <c r="AI874" i="182"/>
  <c r="Y874" i="182"/>
  <c r="Z874" i="182"/>
  <c r="AW874" i="182"/>
  <c r="AA874" i="182"/>
  <c r="AX874" i="182"/>
  <c r="AD874" i="182"/>
  <c r="AY874" i="182"/>
  <c r="AE874" i="182"/>
  <c r="AZ874" i="182" s="1"/>
  <c r="AF874" i="182"/>
  <c r="BA874" i="182"/>
  <c r="AJ874" i="182"/>
  <c r="AK874" i="182"/>
  <c r="AN874" i="182"/>
  <c r="AQ874" i="182"/>
  <c r="AR874" i="182" s="1"/>
  <c r="AO874" i="182"/>
  <c r="AP874" i="182"/>
  <c r="BD874" i="182"/>
  <c r="B875" i="182"/>
  <c r="V875" i="182"/>
  <c r="Y875" i="182"/>
  <c r="Z875" i="182"/>
  <c r="AW875" i="182"/>
  <c r="AA875" i="182"/>
  <c r="AX875" i="182"/>
  <c r="AD875" i="182"/>
  <c r="AY875" i="182"/>
  <c r="AE875" i="182"/>
  <c r="AZ875" i="182"/>
  <c r="AF875" i="182"/>
  <c r="AJ875" i="182"/>
  <c r="AK875" i="182"/>
  <c r="AN875" i="182"/>
  <c r="AQ875" i="182" s="1"/>
  <c r="AO875" i="182"/>
  <c r="AP875" i="182"/>
  <c r="AV875" i="182"/>
  <c r="BD875" i="182"/>
  <c r="B876" i="182"/>
  <c r="V876" i="182"/>
  <c r="Y876" i="182"/>
  <c r="Z876" i="182"/>
  <c r="AA876" i="182"/>
  <c r="AX876" i="182"/>
  <c r="AD876" i="182"/>
  <c r="AY876" i="182"/>
  <c r="AE876" i="182"/>
  <c r="AZ876" i="182" s="1"/>
  <c r="AF876" i="182"/>
  <c r="BA876" i="182"/>
  <c r="AJ876" i="182"/>
  <c r="AK876" i="182"/>
  <c r="AN876" i="182"/>
  <c r="AO876" i="182"/>
  <c r="AP876" i="182"/>
  <c r="AW876" i="182"/>
  <c r="BD876" i="182"/>
  <c r="B877" i="182"/>
  <c r="V877" i="182"/>
  <c r="Y877" i="182"/>
  <c r="AB877" i="182"/>
  <c r="Z877" i="182"/>
  <c r="AW877" i="182"/>
  <c r="AA877" i="182"/>
  <c r="AX877" i="182"/>
  <c r="AD877" i="182"/>
  <c r="AY877" i="182"/>
  <c r="AE877" i="182"/>
  <c r="AZ877" i="182"/>
  <c r="AF877" i="182"/>
  <c r="BA877" i="182"/>
  <c r="AI877" i="182"/>
  <c r="AJ877" i="182"/>
  <c r="AK877" i="182"/>
  <c r="AN877" i="182"/>
  <c r="AO877" i="182"/>
  <c r="BD877" i="182"/>
  <c r="B878" i="182"/>
  <c r="V878" i="182"/>
  <c r="Y878" i="182"/>
  <c r="Z878" i="182"/>
  <c r="AW878" i="182"/>
  <c r="AA878" i="182"/>
  <c r="AX878" i="182"/>
  <c r="AD878" i="182"/>
  <c r="AE878" i="182"/>
  <c r="AZ878" i="182" s="1"/>
  <c r="AF878" i="182"/>
  <c r="BA878" i="182"/>
  <c r="AJ878" i="182"/>
  <c r="AK878" i="182"/>
  <c r="AN878" i="182"/>
  <c r="AO878" i="182"/>
  <c r="AP878" i="182"/>
  <c r="AV878" i="182"/>
  <c r="BD878" i="182"/>
  <c r="B879" i="182"/>
  <c r="V879" i="182"/>
  <c r="AI879" i="182"/>
  <c r="Y879" i="182"/>
  <c r="Z879" i="182"/>
  <c r="AW879" i="182"/>
  <c r="AA879" i="182"/>
  <c r="AX879" i="182"/>
  <c r="AD879" i="182"/>
  <c r="AE879" i="182"/>
  <c r="AZ879" i="182"/>
  <c r="AF879" i="182"/>
  <c r="BA879" i="182"/>
  <c r="AJ879" i="182"/>
  <c r="AK879" i="182"/>
  <c r="AN879" i="182"/>
  <c r="AO879" i="182"/>
  <c r="AP879" i="182"/>
  <c r="BD879" i="182"/>
  <c r="B880" i="182"/>
  <c r="V880" i="182"/>
  <c r="Y880" i="182"/>
  <c r="Z880" i="182"/>
  <c r="AA880" i="182"/>
  <c r="AX880" i="182"/>
  <c r="AD880" i="182"/>
  <c r="AE880" i="182"/>
  <c r="AZ880" i="182" s="1"/>
  <c r="AF880" i="182"/>
  <c r="AJ880" i="182"/>
  <c r="AK880" i="182"/>
  <c r="AN880" i="182"/>
  <c r="AO880" i="182"/>
  <c r="AP880" i="182"/>
  <c r="AY880" i="182"/>
  <c r="BD880" i="182"/>
  <c r="B881" i="182"/>
  <c r="V881" i="182"/>
  <c r="AP881" i="182"/>
  <c r="Y881" i="182"/>
  <c r="AV881" i="182"/>
  <c r="Z881" i="182"/>
  <c r="AA881" i="182"/>
  <c r="AX881" i="182"/>
  <c r="AD881" i="182"/>
  <c r="AY881" i="182"/>
  <c r="AE881" i="182"/>
  <c r="AZ881" i="182" s="1"/>
  <c r="AF881" i="182"/>
  <c r="AI881" i="182"/>
  <c r="AJ881" i="182"/>
  <c r="AK881" i="182"/>
  <c r="AN881" i="182"/>
  <c r="AO881" i="182"/>
  <c r="BA881" i="182"/>
  <c r="BD881" i="182"/>
  <c r="B882" i="182"/>
  <c r="V882" i="182"/>
  <c r="AI882" i="182"/>
  <c r="Y882" i="182"/>
  <c r="Z882" i="182"/>
  <c r="AW882" i="182"/>
  <c r="AA882" i="182"/>
  <c r="AD882" i="182"/>
  <c r="AY882" i="182"/>
  <c r="AE882" i="182"/>
  <c r="AZ882" i="182"/>
  <c r="AF882" i="182"/>
  <c r="BA882" i="182"/>
  <c r="AJ882" i="182"/>
  <c r="AK882" i="182"/>
  <c r="AN882" i="182"/>
  <c r="AO882" i="182"/>
  <c r="AP882" i="182"/>
  <c r="AX882" i="182"/>
  <c r="BD882" i="182"/>
  <c r="B883" i="182"/>
  <c r="V883" i="182"/>
  <c r="Y883" i="182"/>
  <c r="Z883" i="182"/>
  <c r="AW883" i="182"/>
  <c r="AA883" i="182"/>
  <c r="AX883" i="182"/>
  <c r="AD883" i="182"/>
  <c r="AY883" i="182"/>
  <c r="AE883" i="182"/>
  <c r="AF883" i="182"/>
  <c r="AI883" i="182"/>
  <c r="AJ883" i="182"/>
  <c r="AK883" i="182"/>
  <c r="AN883" i="182"/>
  <c r="AO883" i="182"/>
  <c r="AP883" i="182"/>
  <c r="AV883" i="182"/>
  <c r="BD883" i="182"/>
  <c r="B884" i="182"/>
  <c r="V884" i="182"/>
  <c r="Y884" i="182"/>
  <c r="Z884" i="182"/>
  <c r="AA884" i="182"/>
  <c r="AX884" i="182"/>
  <c r="AD884" i="182"/>
  <c r="AE884" i="182"/>
  <c r="AZ884" i="182" s="1"/>
  <c r="AF884" i="182"/>
  <c r="BA884" i="182"/>
  <c r="AJ884" i="182"/>
  <c r="AK884" i="182"/>
  <c r="AN884" i="182"/>
  <c r="AO884" i="182"/>
  <c r="AP884" i="182"/>
  <c r="AV884" i="182"/>
  <c r="AW884" i="182"/>
  <c r="BD884" i="182"/>
  <c r="B885" i="182"/>
  <c r="V885" i="182"/>
  <c r="Y885" i="182"/>
  <c r="Z885" i="182"/>
  <c r="AW885" i="182"/>
  <c r="AA885" i="182"/>
  <c r="AX885" i="182"/>
  <c r="AD885" i="182"/>
  <c r="AY885" i="182"/>
  <c r="AE885" i="182"/>
  <c r="AZ885" i="182"/>
  <c r="AF885" i="182"/>
  <c r="BA885" i="182"/>
  <c r="AI885" i="182"/>
  <c r="AJ885" i="182"/>
  <c r="AK885" i="182"/>
  <c r="AN885" i="182"/>
  <c r="AO885" i="182"/>
  <c r="BD885" i="182"/>
  <c r="B886" i="182"/>
  <c r="V886" i="182"/>
  <c r="Y886" i="182"/>
  <c r="Z886" i="182"/>
  <c r="AA886" i="182"/>
  <c r="AX886" i="182"/>
  <c r="AD886" i="182"/>
  <c r="AE886" i="182"/>
  <c r="AZ886" i="182"/>
  <c r="AF886" i="182"/>
  <c r="BA886" i="182"/>
  <c r="AJ886" i="182"/>
  <c r="AK886" i="182"/>
  <c r="AN886" i="182"/>
  <c r="AO886" i="182"/>
  <c r="AP886" i="182"/>
  <c r="AW886" i="182"/>
  <c r="BD886" i="182"/>
  <c r="B887" i="182"/>
  <c r="V887" i="182"/>
  <c r="AI887" i="182"/>
  <c r="Y887" i="182"/>
  <c r="Z887" i="182"/>
  <c r="AA887" i="182"/>
  <c r="AD887" i="182"/>
  <c r="AY887" i="182" s="1"/>
  <c r="AE887" i="182"/>
  <c r="AZ887" i="182"/>
  <c r="AF887" i="182"/>
  <c r="AJ887" i="182"/>
  <c r="AK887" i="182"/>
  <c r="AN887" i="182"/>
  <c r="AO887" i="182"/>
  <c r="AP887" i="182"/>
  <c r="AW887" i="182"/>
  <c r="AX887" i="182"/>
  <c r="BD887" i="182"/>
  <c r="B888" i="182"/>
  <c r="V888" i="182"/>
  <c r="Y888" i="182"/>
  <c r="Z888" i="182"/>
  <c r="AW888" i="182"/>
  <c r="AA888" i="182"/>
  <c r="AX888" i="182"/>
  <c r="AB888" i="182"/>
  <c r="AD888" i="182"/>
  <c r="AE888" i="182"/>
  <c r="AF888" i="182"/>
  <c r="AJ888" i="182"/>
  <c r="AK888" i="182"/>
  <c r="AN888" i="182"/>
  <c r="AO888" i="182"/>
  <c r="AP888" i="182"/>
  <c r="AY888" i="182"/>
  <c r="AZ888" i="182"/>
  <c r="BD888" i="182"/>
  <c r="B889" i="182"/>
  <c r="V889" i="182"/>
  <c r="Y889" i="182"/>
  <c r="Z889" i="182"/>
  <c r="AA889" i="182"/>
  <c r="AB889" i="182"/>
  <c r="AD889" i="182"/>
  <c r="AY889" i="182"/>
  <c r="AE889" i="182"/>
  <c r="AZ889" i="182" s="1"/>
  <c r="AF889" i="182"/>
  <c r="BA889" i="182"/>
  <c r="AI889" i="182"/>
  <c r="AJ889" i="182"/>
  <c r="AK889" i="182"/>
  <c r="AN889" i="182"/>
  <c r="AQ889" i="182" s="1"/>
  <c r="AO889" i="182"/>
  <c r="AP889" i="182"/>
  <c r="AV889" i="182"/>
  <c r="AW889" i="182"/>
  <c r="BD889" i="182"/>
  <c r="B890" i="182"/>
  <c r="V890" i="182"/>
  <c r="Y890" i="182"/>
  <c r="Z890" i="182"/>
  <c r="AW890" i="182"/>
  <c r="AA890" i="182"/>
  <c r="AX890" i="182"/>
  <c r="AD890" i="182"/>
  <c r="AE890" i="182"/>
  <c r="AZ890" i="182"/>
  <c r="AF890" i="182"/>
  <c r="AJ890" i="182"/>
  <c r="AK890" i="182"/>
  <c r="AN890" i="182"/>
  <c r="AO890" i="182"/>
  <c r="AP890" i="182"/>
  <c r="BA890" i="182"/>
  <c r="BD890" i="182"/>
  <c r="B891" i="182"/>
  <c r="V891" i="182"/>
  <c r="AP891" i="182"/>
  <c r="Y891" i="182"/>
  <c r="AB891" i="182"/>
  <c r="Z891" i="182"/>
  <c r="AW891" i="182"/>
  <c r="AA891" i="182"/>
  <c r="AX891" i="182"/>
  <c r="AD891" i="182"/>
  <c r="AE891" i="182"/>
  <c r="AF891" i="182"/>
  <c r="AI891" i="182"/>
  <c r="AJ891" i="182"/>
  <c r="AK891" i="182"/>
  <c r="AN891" i="182"/>
  <c r="AO891" i="182"/>
  <c r="AV891" i="182"/>
  <c r="AY891" i="182"/>
  <c r="BD891" i="182"/>
  <c r="B892" i="182"/>
  <c r="V892" i="182"/>
  <c r="Y892" i="182"/>
  <c r="AV892" i="182"/>
  <c r="Z892" i="182"/>
  <c r="AA892" i="182"/>
  <c r="AX892" i="182"/>
  <c r="AD892" i="182"/>
  <c r="AY892" i="182" s="1"/>
  <c r="AE892" i="182"/>
  <c r="AZ892" i="182" s="1"/>
  <c r="AF892" i="182"/>
  <c r="BA892" i="182"/>
  <c r="AJ892" i="182"/>
  <c r="AK892" i="182"/>
  <c r="AN892" i="182"/>
  <c r="AO892" i="182"/>
  <c r="AP892" i="182"/>
  <c r="BD892" i="182"/>
  <c r="B893" i="182"/>
  <c r="V893" i="182"/>
  <c r="Y893" i="182"/>
  <c r="Z893" i="182"/>
  <c r="AW893" i="182"/>
  <c r="AA893" i="182"/>
  <c r="AX893" i="182"/>
  <c r="AD893" i="182"/>
  <c r="AY893" i="182"/>
  <c r="AE893" i="182"/>
  <c r="AZ893" i="182" s="1"/>
  <c r="AF893" i="182"/>
  <c r="BA893" i="182"/>
  <c r="AI893" i="182"/>
  <c r="AJ893" i="182"/>
  <c r="AK893" i="182"/>
  <c r="AN893" i="182"/>
  <c r="AO893" i="182"/>
  <c r="AP893" i="182"/>
  <c r="BD893" i="182"/>
  <c r="B894" i="182"/>
  <c r="V894" i="182"/>
  <c r="AL894" i="182"/>
  <c r="Y894" i="182"/>
  <c r="AV894" i="182"/>
  <c r="Z894" i="182"/>
  <c r="AA894" i="182"/>
  <c r="AX894" i="182"/>
  <c r="AD894" i="182"/>
  <c r="AE894" i="182"/>
  <c r="AZ894" i="182"/>
  <c r="AF894" i="182"/>
  <c r="BA894" i="182"/>
  <c r="AI894" i="182"/>
  <c r="AJ894" i="182"/>
  <c r="AK894" i="182"/>
  <c r="AN894" i="182"/>
  <c r="AO894" i="182"/>
  <c r="AP894" i="182"/>
  <c r="BD894" i="182"/>
  <c r="B895" i="182"/>
  <c r="V895" i="182"/>
  <c r="AP895" i="182"/>
  <c r="Y895" i="182"/>
  <c r="Z895" i="182"/>
  <c r="AA895" i="182"/>
  <c r="AX895" i="182"/>
  <c r="AD895" i="182"/>
  <c r="AY895" i="182"/>
  <c r="AE895" i="182"/>
  <c r="AF895" i="182"/>
  <c r="BA895" i="182"/>
  <c r="AI895" i="182"/>
  <c r="AJ895" i="182"/>
  <c r="AK895" i="182"/>
  <c r="AN895" i="182"/>
  <c r="AO895" i="182"/>
  <c r="AV895" i="182"/>
  <c r="BD895" i="182"/>
  <c r="B896" i="182"/>
  <c r="V896" i="182"/>
  <c r="Y896" i="182"/>
  <c r="Z896" i="182"/>
  <c r="AW896" i="182"/>
  <c r="AA896" i="182"/>
  <c r="AX896" i="182"/>
  <c r="AD896" i="182"/>
  <c r="AY896" i="182"/>
  <c r="AE896" i="182"/>
  <c r="AZ896" i="182" s="1"/>
  <c r="AF896" i="182"/>
  <c r="AJ896" i="182"/>
  <c r="AK896" i="182"/>
  <c r="AN896" i="182"/>
  <c r="AO896" i="182"/>
  <c r="AP896" i="182"/>
  <c r="BD896" i="182"/>
  <c r="B897" i="182"/>
  <c r="V897" i="182"/>
  <c r="Y897" i="182"/>
  <c r="AV897" i="182"/>
  <c r="Z897" i="182"/>
  <c r="AA897" i="182"/>
  <c r="AD897" i="182"/>
  <c r="AY897" i="182"/>
  <c r="AE897" i="182"/>
  <c r="AZ897" i="182"/>
  <c r="AF897" i="182"/>
  <c r="AI897" i="182"/>
  <c r="AL897" i="182"/>
  <c r="AJ897" i="182"/>
  <c r="AK897" i="182"/>
  <c r="AN897" i="182"/>
  <c r="AO897" i="182"/>
  <c r="AP897" i="182"/>
  <c r="AW897" i="182"/>
  <c r="AX897" i="182"/>
  <c r="BA897" i="182"/>
  <c r="BD897" i="182"/>
  <c r="B898" i="182"/>
  <c r="V898" i="182"/>
  <c r="AI898" i="182"/>
  <c r="Y898" i="182"/>
  <c r="Z898" i="182"/>
  <c r="AW898" i="182"/>
  <c r="AA898" i="182"/>
  <c r="AX898" i="182"/>
  <c r="AD898" i="182"/>
  <c r="AE898" i="182"/>
  <c r="AZ898" i="182" s="1"/>
  <c r="AF898" i="182"/>
  <c r="AJ898" i="182"/>
  <c r="AK898" i="182"/>
  <c r="AL898" i="182"/>
  <c r="AN898" i="182"/>
  <c r="AO898" i="182"/>
  <c r="AP898" i="182"/>
  <c r="BA898" i="182"/>
  <c r="BD898" i="182"/>
  <c r="B899" i="182"/>
  <c r="V899" i="182"/>
  <c r="AI899" i="182"/>
  <c r="Y899" i="182"/>
  <c r="Z899" i="182"/>
  <c r="AW899" i="182"/>
  <c r="AA899" i="182"/>
  <c r="AX899" i="182"/>
  <c r="AD899" i="182"/>
  <c r="AE899" i="182"/>
  <c r="AZ899" i="182"/>
  <c r="AF899" i="182"/>
  <c r="AJ899" i="182"/>
  <c r="AK899" i="182"/>
  <c r="AN899" i="182"/>
  <c r="AQ899" i="182"/>
  <c r="AO899" i="182"/>
  <c r="AP899" i="182"/>
  <c r="BA899" i="182"/>
  <c r="BD899" i="182"/>
  <c r="B900" i="182"/>
  <c r="V900" i="182"/>
  <c r="Y900" i="182"/>
  <c r="Z900" i="182"/>
  <c r="AA900" i="182"/>
  <c r="AB900" i="182"/>
  <c r="AC900" i="182"/>
  <c r="AD900" i="182"/>
  <c r="AY900" i="182"/>
  <c r="AE900" i="182"/>
  <c r="AZ900" i="182" s="1"/>
  <c r="AF900" i="182"/>
  <c r="BA900" i="182"/>
  <c r="AI900" i="182"/>
  <c r="AJ900" i="182"/>
  <c r="AK900" i="182"/>
  <c r="AN900" i="182"/>
  <c r="AO900" i="182"/>
  <c r="AV900" i="182"/>
  <c r="AW900" i="182"/>
  <c r="AX900" i="182"/>
  <c r="BD900" i="182"/>
  <c r="B901" i="182"/>
  <c r="V901" i="182"/>
  <c r="AI901" i="182"/>
  <c r="Y901" i="182"/>
  <c r="Z901" i="182"/>
  <c r="AW901" i="182"/>
  <c r="AA901" i="182"/>
  <c r="AX901" i="182"/>
  <c r="AD901" i="182"/>
  <c r="AY901" i="182" s="1"/>
  <c r="AE901" i="182"/>
  <c r="AZ901" i="182"/>
  <c r="AF901" i="182"/>
  <c r="BA901" i="182"/>
  <c r="AJ901" i="182"/>
  <c r="AK901" i="182"/>
  <c r="AN901" i="182"/>
  <c r="AO901" i="182"/>
  <c r="AP901" i="182"/>
  <c r="BD901" i="182"/>
  <c r="B902" i="182"/>
  <c r="V902" i="182"/>
  <c r="AL902" i="182"/>
  <c r="Y902" i="182"/>
  <c r="AV902" i="182"/>
  <c r="Z902" i="182"/>
  <c r="AA902" i="182"/>
  <c r="AX902" i="182"/>
  <c r="AD902" i="182"/>
  <c r="AE902" i="182"/>
  <c r="AZ902" i="182" s="1"/>
  <c r="AF902" i="182"/>
  <c r="AI902" i="182"/>
  <c r="AJ902" i="182"/>
  <c r="AK902" i="182"/>
  <c r="AN902" i="182"/>
  <c r="AO902" i="182"/>
  <c r="AP902" i="182"/>
  <c r="AW902" i="182"/>
  <c r="BA902" i="182"/>
  <c r="BD902" i="182"/>
  <c r="B903" i="182"/>
  <c r="V903" i="182"/>
  <c r="AI903" i="182"/>
  <c r="Y903" i="182"/>
  <c r="Z903" i="182"/>
  <c r="AA903" i="182"/>
  <c r="AD903" i="182"/>
  <c r="AY903" i="182"/>
  <c r="AE903" i="182"/>
  <c r="AZ903" i="182"/>
  <c r="AF903" i="182"/>
  <c r="BA903" i="182"/>
  <c r="AJ903" i="182"/>
  <c r="AK903" i="182"/>
  <c r="AL903" i="182"/>
  <c r="AN903" i="182"/>
  <c r="AO903" i="182"/>
  <c r="AP903" i="182"/>
  <c r="AV903" i="182"/>
  <c r="AW903" i="182"/>
  <c r="BD903" i="182"/>
  <c r="B904" i="182"/>
  <c r="V904" i="182"/>
  <c r="Y904" i="182"/>
  <c r="Z904" i="182"/>
  <c r="AW904" i="182"/>
  <c r="AA904" i="182"/>
  <c r="AX904" i="182"/>
  <c r="AD904" i="182"/>
  <c r="AY904" i="182" s="1"/>
  <c r="AE904" i="182"/>
  <c r="AF904" i="182"/>
  <c r="BA904" i="182"/>
  <c r="AJ904" i="182"/>
  <c r="AK904" i="182"/>
  <c r="AN904" i="182"/>
  <c r="AO904" i="182"/>
  <c r="AP904" i="182"/>
  <c r="AZ904" i="182"/>
  <c r="BD904" i="182"/>
  <c r="B905" i="182"/>
  <c r="V905" i="182"/>
  <c r="Y905" i="182"/>
  <c r="AB905" i="182"/>
  <c r="Z905" i="182"/>
  <c r="AA905" i="182"/>
  <c r="AD905" i="182"/>
  <c r="AY905" i="182"/>
  <c r="AE905" i="182"/>
  <c r="AZ905" i="182"/>
  <c r="AF905" i="182"/>
  <c r="BA905" i="182"/>
  <c r="AI905" i="182"/>
  <c r="AJ905" i="182"/>
  <c r="AK905" i="182"/>
  <c r="AN905" i="182"/>
  <c r="AO905" i="182"/>
  <c r="AP905" i="182"/>
  <c r="AW905" i="182"/>
  <c r="BD905" i="182"/>
  <c r="B906" i="182"/>
  <c r="V906" i="182"/>
  <c r="AI906" i="182"/>
  <c r="Y906" i="182"/>
  <c r="AB906" i="182"/>
  <c r="Z906" i="182"/>
  <c r="AW906" i="182"/>
  <c r="AA906" i="182"/>
  <c r="AX906" i="182"/>
  <c r="AD906" i="182"/>
  <c r="AE906" i="182"/>
  <c r="AZ906" i="182"/>
  <c r="AF906" i="182"/>
  <c r="AJ906" i="182"/>
  <c r="AK906" i="182"/>
  <c r="AN906" i="182"/>
  <c r="AO906" i="182"/>
  <c r="AP906" i="182"/>
  <c r="BA906" i="182"/>
  <c r="BD906" i="182"/>
  <c r="B907" i="182"/>
  <c r="V907" i="182"/>
  <c r="Y907" i="182"/>
  <c r="AV907" i="182"/>
  <c r="Z907" i="182"/>
  <c r="AW907" i="182"/>
  <c r="AA907" i="182"/>
  <c r="AX907" i="182"/>
  <c r="AD907" i="182"/>
  <c r="AE907" i="182"/>
  <c r="AF907" i="182"/>
  <c r="AI907" i="182"/>
  <c r="AJ907" i="182"/>
  <c r="AK907" i="182"/>
  <c r="AN907" i="182"/>
  <c r="AO907" i="182"/>
  <c r="AP907" i="182"/>
  <c r="AZ907" i="182"/>
  <c r="BA907" i="182"/>
  <c r="BD907" i="182"/>
  <c r="B908" i="182"/>
  <c r="V908" i="182"/>
  <c r="Y908" i="182"/>
  <c r="Z908" i="182"/>
  <c r="AA908" i="182"/>
  <c r="AB908" i="182"/>
  <c r="AC908" i="182"/>
  <c r="AD908" i="182"/>
  <c r="AE908" i="182"/>
  <c r="AZ908" i="182" s="1"/>
  <c r="AF908" i="182"/>
  <c r="BA908" i="182"/>
  <c r="AJ908" i="182"/>
  <c r="AK908" i="182"/>
  <c r="AN908" i="182"/>
  <c r="AO908" i="182"/>
  <c r="AP908" i="182"/>
  <c r="AV908" i="182"/>
  <c r="AW908" i="182"/>
  <c r="AX908" i="182"/>
  <c r="BD908" i="182"/>
  <c r="B909" i="182"/>
  <c r="V909" i="182"/>
  <c r="Y909" i="182"/>
  <c r="Z909" i="182"/>
  <c r="AW909" i="182"/>
  <c r="AA909" i="182"/>
  <c r="AX909" i="182"/>
  <c r="AD909" i="182"/>
  <c r="AY909" i="182"/>
  <c r="AE909" i="182"/>
  <c r="AF909" i="182"/>
  <c r="BA909" i="182"/>
  <c r="AJ909" i="182"/>
  <c r="AK909" i="182"/>
  <c r="AN909" i="182"/>
  <c r="AO909" i="182"/>
  <c r="AP909" i="182"/>
  <c r="BD909" i="182"/>
  <c r="B910" i="182"/>
  <c r="V910" i="182"/>
  <c r="AL910" i="182"/>
  <c r="Y910" i="182"/>
  <c r="AV910" i="182"/>
  <c r="Z910" i="182"/>
  <c r="AA910" i="182"/>
  <c r="AX910" i="182"/>
  <c r="AD910" i="182"/>
  <c r="AE910" i="182"/>
  <c r="AZ910" i="182" s="1"/>
  <c r="AF910" i="182"/>
  <c r="AI910" i="182"/>
  <c r="AJ910" i="182"/>
  <c r="AK910" i="182"/>
  <c r="AN910" i="182"/>
  <c r="AQ910" i="182"/>
  <c r="AR910" i="182" s="1"/>
  <c r="AO910" i="182"/>
  <c r="AP910" i="182"/>
  <c r="BA910" i="182"/>
  <c r="BD910" i="182"/>
  <c r="B911" i="182"/>
  <c r="V911" i="182"/>
  <c r="Y911" i="182"/>
  <c r="Z911" i="182"/>
  <c r="AA911" i="182"/>
  <c r="AX911" i="182"/>
  <c r="AD911" i="182"/>
  <c r="AY911" i="182" s="1"/>
  <c r="AE911" i="182"/>
  <c r="AZ911" i="182"/>
  <c r="AF911" i="182"/>
  <c r="AI911" i="182"/>
  <c r="AJ911" i="182"/>
  <c r="AK911" i="182"/>
  <c r="AN911" i="182"/>
  <c r="AO911" i="182"/>
  <c r="AV911" i="182"/>
  <c r="AW911" i="182"/>
  <c r="BD911" i="182"/>
  <c r="B912" i="182"/>
  <c r="V912" i="182"/>
  <c r="AI912" i="182"/>
  <c r="Y912" i="182"/>
  <c r="Z912" i="182"/>
  <c r="AW912" i="182"/>
  <c r="AA912" i="182"/>
  <c r="AX912" i="182"/>
  <c r="AD912" i="182"/>
  <c r="AY912" i="182" s="1"/>
  <c r="AE912" i="182"/>
  <c r="AF912" i="182"/>
  <c r="BA912" i="182"/>
  <c r="AJ912" i="182"/>
  <c r="AK912" i="182"/>
  <c r="AN912" i="182"/>
  <c r="AO912" i="182"/>
  <c r="AP912" i="182"/>
  <c r="BD912" i="182"/>
  <c r="B913" i="182"/>
  <c r="V913" i="182"/>
  <c r="Y913" i="182"/>
  <c r="Z913" i="182"/>
  <c r="AB913" i="182"/>
  <c r="AC913" i="182"/>
  <c r="AA913" i="182"/>
  <c r="AD913" i="182"/>
  <c r="AE913" i="182"/>
  <c r="AZ913" i="182" s="1"/>
  <c r="AF913" i="182"/>
  <c r="BA913" i="182"/>
  <c r="AI913" i="182"/>
  <c r="AJ913" i="182"/>
  <c r="AK913" i="182"/>
  <c r="AN913" i="182"/>
  <c r="AO913" i="182"/>
  <c r="AP913" i="182"/>
  <c r="AV913" i="182"/>
  <c r="AW913" i="182"/>
  <c r="AX913" i="182"/>
  <c r="BD913" i="182"/>
  <c r="B914" i="182"/>
  <c r="V914" i="182"/>
  <c r="AI914" i="182"/>
  <c r="Y914" i="182"/>
  <c r="Z914" i="182"/>
  <c r="AW914" i="182"/>
  <c r="AA914" i="182"/>
  <c r="AX914" i="182"/>
  <c r="AD914" i="182"/>
  <c r="AE914" i="182"/>
  <c r="AZ914" i="182"/>
  <c r="AF914" i="182"/>
  <c r="BA914" i="182"/>
  <c r="AJ914" i="182"/>
  <c r="AK914" i="182"/>
  <c r="AL914" i="182"/>
  <c r="AM914" i="182"/>
  <c r="AN914" i="182"/>
  <c r="AO914" i="182"/>
  <c r="AP914" i="182"/>
  <c r="AV914" i="182"/>
  <c r="BD914" i="182"/>
  <c r="B915" i="182"/>
  <c r="V915" i="182"/>
  <c r="AI915" i="182"/>
  <c r="Y915" i="182"/>
  <c r="Z915" i="182"/>
  <c r="AW915" i="182"/>
  <c r="AA915" i="182"/>
  <c r="AX915" i="182"/>
  <c r="AD915" i="182"/>
  <c r="AE915" i="182"/>
  <c r="AZ915" i="182" s="1"/>
  <c r="AF915" i="182"/>
  <c r="BA915" i="182"/>
  <c r="AJ915" i="182"/>
  <c r="AK915" i="182"/>
  <c r="AN915" i="182"/>
  <c r="AO915" i="182"/>
  <c r="AP915" i="182"/>
  <c r="AV915" i="182"/>
  <c r="BD915" i="182"/>
  <c r="B916" i="182"/>
  <c r="V916" i="182"/>
  <c r="Y916" i="182"/>
  <c r="AB916" i="182"/>
  <c r="Z916" i="182"/>
  <c r="AA916" i="182"/>
  <c r="AD916" i="182"/>
  <c r="AY916" i="182"/>
  <c r="AE916" i="182"/>
  <c r="AZ916" i="182" s="1"/>
  <c r="AF916" i="182"/>
  <c r="BA916" i="182"/>
  <c r="AI916" i="182"/>
  <c r="AJ916" i="182"/>
  <c r="AK916" i="182"/>
  <c r="AN916" i="182"/>
  <c r="AO916" i="182"/>
  <c r="AW916" i="182"/>
  <c r="AX916" i="182"/>
  <c r="BD916" i="182"/>
  <c r="B917" i="182"/>
  <c r="V917" i="182"/>
  <c r="Y917" i="182"/>
  <c r="Z917" i="182"/>
  <c r="AW917" i="182"/>
  <c r="AA917" i="182"/>
  <c r="AX917" i="182"/>
  <c r="AD917" i="182"/>
  <c r="AE917" i="182"/>
  <c r="AF917" i="182"/>
  <c r="AI917" i="182"/>
  <c r="AL917" i="182"/>
  <c r="AM917" i="182"/>
  <c r="AJ917" i="182"/>
  <c r="AK917" i="182"/>
  <c r="AN917" i="182"/>
  <c r="AQ917" i="182" s="1"/>
  <c r="AO917" i="182"/>
  <c r="AP917" i="182"/>
  <c r="BA917" i="182"/>
  <c r="BD917" i="182"/>
  <c r="B918" i="182"/>
  <c r="V918" i="182"/>
  <c r="AP918" i="182"/>
  <c r="Y918" i="182"/>
  <c r="Z918" i="182"/>
  <c r="AW918" i="182"/>
  <c r="AA918" i="182"/>
  <c r="AX918" i="182"/>
  <c r="AD918" i="182"/>
  <c r="AY918" i="182"/>
  <c r="AE918" i="182"/>
  <c r="AF918" i="182"/>
  <c r="AI918" i="182"/>
  <c r="AJ918" i="182"/>
  <c r="AK918" i="182"/>
  <c r="AN918" i="182"/>
  <c r="AO918" i="182"/>
  <c r="AV918" i="182"/>
  <c r="AZ918" i="182"/>
  <c r="BD918" i="182"/>
  <c r="B919" i="182"/>
  <c r="V919" i="182"/>
  <c r="AP919" i="182"/>
  <c r="Y919" i="182"/>
  <c r="Z919" i="182"/>
  <c r="AW919" i="182"/>
  <c r="AA919" i="182"/>
  <c r="AX919" i="182"/>
  <c r="AD919" i="182"/>
  <c r="AE919" i="182"/>
  <c r="AZ919" i="182"/>
  <c r="AF919" i="182"/>
  <c r="BA919" i="182"/>
  <c r="AI919" i="182"/>
  <c r="AJ919" i="182"/>
  <c r="AK919" i="182"/>
  <c r="AN919" i="182"/>
  <c r="AO919" i="182"/>
  <c r="BD919" i="182"/>
  <c r="B920" i="182"/>
  <c r="V920" i="182"/>
  <c r="AP920" i="182"/>
  <c r="Y920" i="182"/>
  <c r="Z920" i="182"/>
  <c r="AW920" i="182"/>
  <c r="AA920" i="182"/>
  <c r="AD920" i="182"/>
  <c r="AY920" i="182"/>
  <c r="AE920" i="182"/>
  <c r="AZ920" i="182"/>
  <c r="AF920" i="182"/>
  <c r="BA920" i="182"/>
  <c r="AI920" i="182"/>
  <c r="AJ920" i="182"/>
  <c r="AK920" i="182"/>
  <c r="AN920" i="182"/>
  <c r="AO920" i="182"/>
  <c r="AX920" i="182"/>
  <c r="BD920" i="182"/>
  <c r="B921" i="182"/>
  <c r="V921" i="182"/>
  <c r="AL921" i="182"/>
  <c r="Y921" i="182"/>
  <c r="Z921" i="182"/>
  <c r="AA921" i="182"/>
  <c r="AD921" i="182"/>
  <c r="AE921" i="182"/>
  <c r="AZ921" i="182" s="1"/>
  <c r="AF921" i="182"/>
  <c r="BA921" i="182"/>
  <c r="AI921" i="182"/>
  <c r="AJ921" i="182"/>
  <c r="AK921" i="182"/>
  <c r="AN921" i="182"/>
  <c r="AO921" i="182"/>
  <c r="AP921" i="182"/>
  <c r="AV921" i="182"/>
  <c r="AW921" i="182"/>
  <c r="AX921" i="182"/>
  <c r="BD921" i="182"/>
  <c r="B922" i="182"/>
  <c r="V922" i="182"/>
  <c r="AP922" i="182"/>
  <c r="Y922" i="182"/>
  <c r="Z922" i="182"/>
  <c r="AW922" i="182"/>
  <c r="AA922" i="182"/>
  <c r="AX922" i="182"/>
  <c r="AD922" i="182"/>
  <c r="AE922" i="182"/>
  <c r="AF922" i="182"/>
  <c r="AI922" i="182"/>
  <c r="AJ922" i="182"/>
  <c r="AL922" i="182"/>
  <c r="AK922" i="182"/>
  <c r="AN922" i="182"/>
  <c r="AO922" i="182"/>
  <c r="AZ922" i="182"/>
  <c r="BA922" i="182"/>
  <c r="BD922" i="182"/>
  <c r="B923" i="182"/>
  <c r="V923" i="182"/>
  <c r="Y923" i="182"/>
  <c r="Z923" i="182"/>
  <c r="AW923" i="182"/>
  <c r="AA923" i="182"/>
  <c r="AX923" i="182"/>
  <c r="AD923" i="182"/>
  <c r="AE923" i="182"/>
  <c r="AZ923" i="182" s="1"/>
  <c r="AF923" i="182"/>
  <c r="BA923" i="182"/>
  <c r="AI923" i="182"/>
  <c r="AJ923" i="182"/>
  <c r="AK923" i="182"/>
  <c r="AN923" i="182"/>
  <c r="AO923" i="182"/>
  <c r="AP923" i="182"/>
  <c r="AV923" i="182"/>
  <c r="BD923" i="182"/>
  <c r="B924" i="182"/>
  <c r="V924" i="182"/>
  <c r="AP924" i="182"/>
  <c r="Y924" i="182"/>
  <c r="AV924" i="182"/>
  <c r="Z924" i="182"/>
  <c r="AW924" i="182"/>
  <c r="AA924" i="182"/>
  <c r="AD924" i="182"/>
  <c r="AE924" i="182"/>
  <c r="AZ924" i="182"/>
  <c r="AF924" i="182"/>
  <c r="BA924" i="182"/>
  <c r="AI924" i="182"/>
  <c r="AJ924" i="182"/>
  <c r="AK924" i="182"/>
  <c r="AN924" i="182"/>
  <c r="AO924" i="182"/>
  <c r="BD924" i="182"/>
  <c r="B925" i="182"/>
  <c r="V925" i="182"/>
  <c r="Y925" i="182"/>
  <c r="Z925" i="182"/>
  <c r="AA925" i="182"/>
  <c r="AD925" i="182"/>
  <c r="AE925" i="182"/>
  <c r="AZ925" i="182"/>
  <c r="AF925" i="182"/>
  <c r="AI925" i="182"/>
  <c r="AJ925" i="182"/>
  <c r="AK925" i="182"/>
  <c r="AN925" i="182"/>
  <c r="AO925" i="182"/>
  <c r="AW925" i="182"/>
  <c r="AX925" i="182"/>
  <c r="BA925" i="182"/>
  <c r="BD925" i="182"/>
  <c r="B926" i="182"/>
  <c r="V926" i="182"/>
  <c r="Y926" i="182"/>
  <c r="Z926" i="182"/>
  <c r="AW926" i="182"/>
  <c r="AA926" i="182"/>
  <c r="AX926" i="182"/>
  <c r="AD926" i="182"/>
  <c r="AG926" i="182" s="1"/>
  <c r="AE926" i="182"/>
  <c r="AZ926" i="182"/>
  <c r="AF926" i="182"/>
  <c r="AI926" i="182"/>
  <c r="AJ926" i="182"/>
  <c r="AL926" i="182"/>
  <c r="AK926" i="182"/>
  <c r="AN926" i="182"/>
  <c r="AO926" i="182"/>
  <c r="BA926" i="182"/>
  <c r="BD926" i="182"/>
  <c r="B927" i="182"/>
  <c r="V927" i="182"/>
  <c r="Y927" i="182"/>
  <c r="AV927" i="182"/>
  <c r="Z927" i="182"/>
  <c r="AW927" i="182"/>
  <c r="AA927" i="182"/>
  <c r="AD927" i="182"/>
  <c r="AE927" i="182"/>
  <c r="AZ927" i="182"/>
  <c r="AF927" i="182"/>
  <c r="AI927" i="182"/>
  <c r="AJ927" i="182"/>
  <c r="AK927" i="182"/>
  <c r="AN927" i="182"/>
  <c r="AQ927" i="182" s="1"/>
  <c r="AO927" i="182"/>
  <c r="AP927" i="182"/>
  <c r="BA927" i="182"/>
  <c r="BD927" i="182"/>
  <c r="B928" i="182"/>
  <c r="V928" i="182"/>
  <c r="AP928" i="182"/>
  <c r="Y928" i="182"/>
  <c r="AV928" i="182"/>
  <c r="Z928" i="182"/>
  <c r="AA928" i="182"/>
  <c r="AX928" i="182"/>
  <c r="AD928" i="182"/>
  <c r="AE928" i="182"/>
  <c r="AZ928" i="182"/>
  <c r="AF928" i="182"/>
  <c r="BA928" i="182"/>
  <c r="AI928" i="182"/>
  <c r="AL928" i="182"/>
  <c r="AJ928" i="182"/>
  <c r="AK928" i="182"/>
  <c r="AM928" i="182"/>
  <c r="AN928" i="182"/>
  <c r="AO928" i="182"/>
  <c r="AW928" i="182"/>
  <c r="BD928" i="182"/>
  <c r="B929" i="182"/>
  <c r="V929" i="182"/>
  <c r="Y929" i="182"/>
  <c r="Z929" i="182"/>
  <c r="AW929" i="182"/>
  <c r="AA929" i="182"/>
  <c r="AX929" i="182"/>
  <c r="AD929" i="182"/>
  <c r="AY929" i="182" s="1"/>
  <c r="AE929" i="182"/>
  <c r="AZ929" i="182" s="1"/>
  <c r="AF929" i="182"/>
  <c r="AI929" i="182"/>
  <c r="AJ929" i="182"/>
  <c r="AK929" i="182"/>
  <c r="AN929" i="182"/>
  <c r="AO929" i="182"/>
  <c r="BA929" i="182"/>
  <c r="BD929" i="182"/>
  <c r="B930" i="182"/>
  <c r="V930" i="182"/>
  <c r="Y930" i="182"/>
  <c r="AV930" i="182"/>
  <c r="Z930" i="182"/>
  <c r="AA930" i="182"/>
  <c r="AX930" i="182"/>
  <c r="AB930" i="182"/>
  <c r="AC930" i="182"/>
  <c r="AD930" i="182"/>
  <c r="AY930" i="182" s="1"/>
  <c r="AE930" i="182"/>
  <c r="AZ930" i="182"/>
  <c r="AF930" i="182"/>
  <c r="AI930" i="182"/>
  <c r="AJ930" i="182"/>
  <c r="AK930" i="182"/>
  <c r="AN930" i="182"/>
  <c r="AQ930" i="182" s="1"/>
  <c r="AO930" i="182"/>
  <c r="AP930" i="182"/>
  <c r="AW930" i="182"/>
  <c r="BA930" i="182"/>
  <c r="BD930" i="182"/>
  <c r="B931" i="182"/>
  <c r="V931" i="182"/>
  <c r="Y931" i="182"/>
  <c r="AB931" i="182"/>
  <c r="Z931" i="182"/>
  <c r="AW931" i="182"/>
  <c r="AA931" i="182"/>
  <c r="AX931" i="182"/>
  <c r="AD931" i="182"/>
  <c r="AY931" i="182"/>
  <c r="AE931" i="182"/>
  <c r="AZ931" i="182" s="1"/>
  <c r="AF931" i="182"/>
  <c r="BA931" i="182"/>
  <c r="AI931" i="182"/>
  <c r="AJ931" i="182"/>
  <c r="AK931" i="182"/>
  <c r="AN931" i="182"/>
  <c r="AO931" i="182"/>
  <c r="BD931" i="182"/>
  <c r="B932" i="182"/>
  <c r="V932" i="182"/>
  <c r="AP932" i="182"/>
  <c r="Y932" i="182"/>
  <c r="Z932" i="182"/>
  <c r="AW932" i="182"/>
  <c r="AA932" i="182"/>
  <c r="AX932" i="182"/>
  <c r="AD932" i="182"/>
  <c r="AE932" i="182"/>
  <c r="AZ932" i="182" s="1"/>
  <c r="AF932" i="182"/>
  <c r="AI932" i="182"/>
  <c r="AJ932" i="182"/>
  <c r="AK932" i="182"/>
  <c r="AN932" i="182"/>
  <c r="AO932" i="182"/>
  <c r="BD932" i="182"/>
  <c r="B933" i="182"/>
  <c r="V933" i="182"/>
  <c r="AP933" i="182"/>
  <c r="Y933" i="182"/>
  <c r="Z933" i="182"/>
  <c r="AB933" i="182"/>
  <c r="AA933" i="182"/>
  <c r="AD933" i="182"/>
  <c r="AE933" i="182"/>
  <c r="AZ933" i="182" s="1"/>
  <c r="AF933" i="182"/>
  <c r="AI933" i="182"/>
  <c r="AJ933" i="182"/>
  <c r="AL933" i="182"/>
  <c r="AK933" i="182"/>
  <c r="AN933" i="182"/>
  <c r="AQ933" i="182"/>
  <c r="AR933" i="182" s="1"/>
  <c r="AO933" i="182"/>
  <c r="AV933" i="182"/>
  <c r="AW933" i="182"/>
  <c r="AX933" i="182"/>
  <c r="BA933" i="182"/>
  <c r="BD933" i="182"/>
  <c r="B934" i="182"/>
  <c r="V934" i="182"/>
  <c r="Y934" i="182"/>
  <c r="Z934" i="182"/>
  <c r="AW934" i="182"/>
  <c r="AA934" i="182"/>
  <c r="AX934" i="182"/>
  <c r="AD934" i="182"/>
  <c r="AY934" i="182"/>
  <c r="AE934" i="182"/>
  <c r="AZ934" i="182" s="1"/>
  <c r="AF934" i="182"/>
  <c r="BA934" i="182"/>
  <c r="AI934" i="182"/>
  <c r="AJ934" i="182"/>
  <c r="AK934" i="182"/>
  <c r="AN934" i="182"/>
  <c r="AO934" i="182"/>
  <c r="BD934" i="182"/>
  <c r="B935" i="182"/>
  <c r="V935" i="182"/>
  <c r="Y935" i="182"/>
  <c r="Z935" i="182"/>
  <c r="AW935" i="182"/>
  <c r="AA935" i="182"/>
  <c r="AX935" i="182"/>
  <c r="AD935" i="182"/>
  <c r="AE935" i="182"/>
  <c r="AZ935" i="182" s="1"/>
  <c r="AF935" i="182"/>
  <c r="AI935" i="182"/>
  <c r="AJ935" i="182"/>
  <c r="AK935" i="182"/>
  <c r="AN935" i="182"/>
  <c r="AO935" i="182"/>
  <c r="AY935" i="182"/>
  <c r="BA935" i="182"/>
  <c r="BD935" i="182"/>
  <c r="B936" i="182"/>
  <c r="V936" i="182"/>
  <c r="AP936" i="182"/>
  <c r="Y936" i="182"/>
  <c r="Z936" i="182"/>
  <c r="AW936" i="182"/>
  <c r="AA936" i="182"/>
  <c r="AB936" i="182"/>
  <c r="AC936" i="182"/>
  <c r="AD936" i="182"/>
  <c r="AE936" i="182"/>
  <c r="AF936" i="182"/>
  <c r="BA936" i="182"/>
  <c r="AI936" i="182"/>
  <c r="AJ936" i="182"/>
  <c r="AK936" i="182"/>
  <c r="AN936" i="182"/>
  <c r="AO936" i="182"/>
  <c r="AV936" i="182"/>
  <c r="BD936" i="182"/>
  <c r="B937" i="182"/>
  <c r="V937" i="182"/>
  <c r="Y937" i="182"/>
  <c r="AB937" i="182"/>
  <c r="Z937" i="182"/>
  <c r="AW937" i="182"/>
  <c r="AA937" i="182"/>
  <c r="AX937" i="182"/>
  <c r="AD937" i="182"/>
  <c r="AE937" i="182"/>
  <c r="AF937" i="182"/>
  <c r="AI937" i="182"/>
  <c r="AJ937" i="182"/>
  <c r="AK937" i="182"/>
  <c r="AN937" i="182"/>
  <c r="AO937" i="182"/>
  <c r="BA937" i="182"/>
  <c r="BD937" i="182"/>
  <c r="B938" i="182"/>
  <c r="V938" i="182"/>
  <c r="Y938" i="182"/>
  <c r="Z938" i="182"/>
  <c r="AW938" i="182"/>
  <c r="AA938" i="182"/>
  <c r="AX938" i="182"/>
  <c r="AD938" i="182"/>
  <c r="AY938" i="182"/>
  <c r="AE938" i="182"/>
  <c r="AZ938" i="182" s="1"/>
  <c r="AF938" i="182"/>
  <c r="BA938" i="182"/>
  <c r="AI938" i="182"/>
  <c r="AJ938" i="182"/>
  <c r="AK938" i="182"/>
  <c r="AN938" i="182"/>
  <c r="AQ938" i="182"/>
  <c r="AO938" i="182"/>
  <c r="AP938" i="182"/>
  <c r="AV938" i="182"/>
  <c r="BD938" i="182"/>
  <c r="B939" i="182"/>
  <c r="V939" i="182"/>
  <c r="Y939" i="182"/>
  <c r="Z939" i="182"/>
  <c r="AW939" i="182"/>
  <c r="AA939" i="182"/>
  <c r="AD939" i="182"/>
  <c r="AE939" i="182"/>
  <c r="AF939" i="182"/>
  <c r="BA939" i="182"/>
  <c r="AI939" i="182"/>
  <c r="AJ939" i="182"/>
  <c r="AK939" i="182"/>
  <c r="AN939" i="182"/>
  <c r="AO939" i="182"/>
  <c r="AX939" i="182"/>
  <c r="BD939" i="182"/>
  <c r="B940" i="182"/>
  <c r="V940" i="182"/>
  <c r="AP940" i="182"/>
  <c r="Y940" i="182"/>
  <c r="Z940" i="182"/>
  <c r="AW940" i="182"/>
  <c r="AA940" i="182"/>
  <c r="AX940" i="182"/>
  <c r="AD940" i="182"/>
  <c r="AY940" i="182"/>
  <c r="AE940" i="182"/>
  <c r="AZ940" i="182" s="1"/>
  <c r="AF940" i="182"/>
  <c r="AI940" i="182"/>
  <c r="AJ940" i="182"/>
  <c r="AK940" i="182"/>
  <c r="AN940" i="182"/>
  <c r="AO940" i="182"/>
  <c r="BA940" i="182"/>
  <c r="BD940" i="182"/>
  <c r="B941" i="182"/>
  <c r="V941" i="182"/>
  <c r="Y941" i="182"/>
  <c r="AV941" i="182"/>
  <c r="Z941" i="182"/>
  <c r="AW941" i="182"/>
  <c r="AA941" i="182"/>
  <c r="AD941" i="182"/>
  <c r="AE941" i="182"/>
  <c r="AZ941" i="182"/>
  <c r="AF941" i="182"/>
  <c r="AI941" i="182"/>
  <c r="AJ941" i="182"/>
  <c r="AK941" i="182"/>
  <c r="AL941" i="182"/>
  <c r="AN941" i="182"/>
  <c r="AO941" i="182"/>
  <c r="AP941" i="182"/>
  <c r="BA941" i="182"/>
  <c r="BD941" i="182"/>
  <c r="B942" i="182"/>
  <c r="V942" i="182"/>
  <c r="Y942" i="182"/>
  <c r="Z942" i="182"/>
  <c r="AW942" i="182"/>
  <c r="AA942" i="182"/>
  <c r="AD942" i="182"/>
  <c r="AY942" i="182"/>
  <c r="AE942" i="182"/>
  <c r="AF942" i="182"/>
  <c r="BA942" i="182"/>
  <c r="AI942" i="182"/>
  <c r="AJ942" i="182"/>
  <c r="AK942" i="182"/>
  <c r="AN942" i="182"/>
  <c r="AO942" i="182"/>
  <c r="AX942" i="182"/>
  <c r="BD942" i="182"/>
  <c r="B943" i="182"/>
  <c r="V943" i="182"/>
  <c r="Y943" i="182"/>
  <c r="Z943" i="182"/>
  <c r="AW943" i="182"/>
  <c r="AA943" i="182"/>
  <c r="AD943" i="182"/>
  <c r="AY943" i="182" s="1"/>
  <c r="AE943" i="182"/>
  <c r="AZ943" i="182" s="1"/>
  <c r="AF943" i="182"/>
  <c r="BA943" i="182"/>
  <c r="AI943" i="182"/>
  <c r="AJ943" i="182"/>
  <c r="AK943" i="182"/>
  <c r="AN943" i="182"/>
  <c r="AO943" i="182"/>
  <c r="AP943" i="182"/>
  <c r="AV943" i="182"/>
  <c r="BD943" i="182"/>
  <c r="B944" i="182"/>
  <c r="V944" i="182"/>
  <c r="AP944" i="182"/>
  <c r="Y944" i="182"/>
  <c r="Z944" i="182"/>
  <c r="AA944" i="182"/>
  <c r="AD944" i="182"/>
  <c r="AE944" i="182"/>
  <c r="AZ944" i="182" s="1"/>
  <c r="AF944" i="182"/>
  <c r="BA944" i="182"/>
  <c r="AI944" i="182"/>
  <c r="AJ944" i="182"/>
  <c r="AK944" i="182"/>
  <c r="AN944" i="182"/>
  <c r="AO944" i="182"/>
  <c r="AV944" i="182"/>
  <c r="AW944" i="182"/>
  <c r="AX944" i="182"/>
  <c r="B945" i="182"/>
  <c r="V945" i="182"/>
  <c r="Y945" i="182"/>
  <c r="Z945" i="182"/>
  <c r="AW945" i="182"/>
  <c r="AA945" i="182"/>
  <c r="AX945" i="182"/>
  <c r="AD945" i="182"/>
  <c r="AE945" i="182"/>
  <c r="AF945" i="182"/>
  <c r="BA945" i="182"/>
  <c r="AI945" i="182"/>
  <c r="AJ945" i="182"/>
  <c r="AK945" i="182"/>
  <c r="AN945" i="182"/>
  <c r="AO945" i="182"/>
  <c r="AP945" i="182"/>
  <c r="BD945" i="182"/>
  <c r="B946" i="182"/>
  <c r="V946" i="182"/>
  <c r="Y946" i="182"/>
  <c r="AB946" i="182"/>
  <c r="Z946" i="182"/>
  <c r="AW946" i="182"/>
  <c r="AA946" i="182"/>
  <c r="AD946" i="182"/>
  <c r="AE946" i="182"/>
  <c r="AZ946" i="182" s="1"/>
  <c r="AF946" i="182"/>
  <c r="BA946" i="182"/>
  <c r="AI946" i="182"/>
  <c r="AJ946" i="182"/>
  <c r="AK946" i="182"/>
  <c r="AN946" i="182"/>
  <c r="AQ946" i="182" s="1"/>
  <c r="AO946" i="182"/>
  <c r="AV946" i="182"/>
  <c r="AX946" i="182"/>
  <c r="BD946" i="182"/>
  <c r="B947" i="182"/>
  <c r="V947" i="182"/>
  <c r="Y947" i="182"/>
  <c r="Z947" i="182"/>
  <c r="AW947" i="182"/>
  <c r="AA947" i="182"/>
  <c r="AX947" i="182"/>
  <c r="AD947" i="182"/>
  <c r="AY947" i="182" s="1"/>
  <c r="AE947" i="182"/>
  <c r="AF947" i="182"/>
  <c r="BA947" i="182"/>
  <c r="AI947" i="182"/>
  <c r="AJ947" i="182"/>
  <c r="AK947" i="182"/>
  <c r="AN947" i="182"/>
  <c r="AO947" i="182"/>
  <c r="AZ947" i="182"/>
  <c r="BD947" i="182"/>
  <c r="B948" i="182"/>
  <c r="V948" i="182"/>
  <c r="AI948" i="182"/>
  <c r="Y948" i="182"/>
  <c r="AB948" i="182"/>
  <c r="Z948" i="182"/>
  <c r="AW948" i="182"/>
  <c r="AA948" i="182"/>
  <c r="AX948" i="182"/>
  <c r="AD948" i="182"/>
  <c r="AY948" i="182"/>
  <c r="AE948" i="182"/>
  <c r="AZ948" i="182"/>
  <c r="AF948" i="182"/>
  <c r="AJ948" i="182"/>
  <c r="AK948" i="182"/>
  <c r="AN948" i="182"/>
  <c r="AO948" i="182"/>
  <c r="AP948" i="182"/>
  <c r="AV948" i="182"/>
  <c r="BA948" i="182"/>
  <c r="BD948" i="182"/>
  <c r="B949" i="182"/>
  <c r="V949" i="182"/>
  <c r="AP949" i="182"/>
  <c r="Y949" i="182"/>
  <c r="AV949" i="182"/>
  <c r="Z949" i="182"/>
  <c r="AW949" i="182"/>
  <c r="AA949" i="182"/>
  <c r="AD949" i="182"/>
  <c r="AE949" i="182"/>
  <c r="AZ949" i="182" s="1"/>
  <c r="AF949" i="182"/>
  <c r="BA949" i="182"/>
  <c r="AI949" i="182"/>
  <c r="AJ949" i="182"/>
  <c r="AK949" i="182"/>
  <c r="AL949" i="182"/>
  <c r="AM949" i="182"/>
  <c r="AN949" i="182"/>
  <c r="AO949" i="182"/>
  <c r="BD949" i="182"/>
  <c r="B950" i="182"/>
  <c r="V950" i="182"/>
  <c r="Y950" i="182"/>
  <c r="Z950" i="182"/>
  <c r="AW950" i="182"/>
  <c r="AA950" i="182"/>
  <c r="AX950" i="182"/>
  <c r="AD950" i="182"/>
  <c r="AY950" i="182" s="1"/>
  <c r="AE950" i="182"/>
  <c r="AZ950" i="182" s="1"/>
  <c r="AF950" i="182"/>
  <c r="AJ950" i="182"/>
  <c r="AK950" i="182"/>
  <c r="AN950" i="182"/>
  <c r="AO950" i="182"/>
  <c r="AP950" i="182"/>
  <c r="BA950" i="182"/>
  <c r="BD950" i="182"/>
  <c r="B951" i="182"/>
  <c r="V951" i="182"/>
  <c r="Y951" i="182"/>
  <c r="Z951" i="182"/>
  <c r="AW951" i="182"/>
  <c r="AA951" i="182"/>
  <c r="AX951" i="182"/>
  <c r="AD951" i="182"/>
  <c r="AY951" i="182"/>
  <c r="AE951" i="182"/>
  <c r="AZ951" i="182"/>
  <c r="AF951" i="182"/>
  <c r="BA951" i="182"/>
  <c r="AI951" i="182"/>
  <c r="AJ951" i="182"/>
  <c r="AK951" i="182"/>
  <c r="AN951" i="182"/>
  <c r="AQ951" i="182" s="1"/>
  <c r="AO951" i="182"/>
  <c r="AP951" i="182"/>
  <c r="AV951" i="182"/>
  <c r="BD951" i="182"/>
  <c r="B952" i="182"/>
  <c r="V952" i="182"/>
  <c r="Y952" i="182"/>
  <c r="Z952" i="182"/>
  <c r="AW952" i="182"/>
  <c r="AA952" i="182"/>
  <c r="AD952" i="182"/>
  <c r="AE952" i="182"/>
  <c r="AZ952" i="182" s="1"/>
  <c r="AF952" i="182"/>
  <c r="BA952" i="182"/>
  <c r="AI952" i="182"/>
  <c r="AJ952" i="182"/>
  <c r="AK952" i="182"/>
  <c r="AN952" i="182"/>
  <c r="AO952" i="182"/>
  <c r="AX952" i="182"/>
  <c r="BD952" i="182"/>
  <c r="B953" i="182"/>
  <c r="V953" i="182"/>
  <c r="Y953" i="182"/>
  <c r="Z953" i="182"/>
  <c r="AW953" i="182"/>
  <c r="AA953" i="182"/>
  <c r="AX953" i="182"/>
  <c r="AD953" i="182"/>
  <c r="AY953" i="182"/>
  <c r="AE953" i="182"/>
  <c r="AZ953" i="182"/>
  <c r="AF953" i="182"/>
  <c r="AI953" i="182"/>
  <c r="AJ953" i="182"/>
  <c r="AK953" i="182"/>
  <c r="AN953" i="182"/>
  <c r="AO953" i="182"/>
  <c r="AP953" i="182"/>
  <c r="BA953" i="182"/>
  <c r="BD953" i="182"/>
  <c r="B954" i="182"/>
  <c r="V954" i="182"/>
  <c r="Y954" i="182"/>
  <c r="AV954" i="182"/>
  <c r="Z954" i="182"/>
  <c r="AW954" i="182"/>
  <c r="AA954" i="182"/>
  <c r="AD954" i="182"/>
  <c r="AE954" i="182"/>
  <c r="AZ954" i="182"/>
  <c r="AF954" i="182"/>
  <c r="AI954" i="182"/>
  <c r="AJ954" i="182"/>
  <c r="AK954" i="182"/>
  <c r="AN954" i="182"/>
  <c r="AO954" i="182"/>
  <c r="AP954" i="182"/>
  <c r="BA954" i="182"/>
  <c r="BD954" i="182"/>
  <c r="B955" i="182"/>
  <c r="V955" i="182"/>
  <c r="AI955" i="182"/>
  <c r="Y955" i="182"/>
  <c r="Z955" i="182"/>
  <c r="AW955" i="182"/>
  <c r="AA955" i="182"/>
  <c r="AD955" i="182"/>
  <c r="AY955" i="182"/>
  <c r="AE955" i="182"/>
  <c r="AF955" i="182"/>
  <c r="BA955" i="182"/>
  <c r="AJ955" i="182"/>
  <c r="AK955" i="182"/>
  <c r="AN955" i="182"/>
  <c r="AQ955" i="182" s="1"/>
  <c r="AO955" i="182"/>
  <c r="AP955" i="182"/>
  <c r="AX955" i="182"/>
  <c r="BD955" i="182"/>
  <c r="B956" i="182"/>
  <c r="V956" i="182"/>
  <c r="Y956" i="182"/>
  <c r="AV956" i="182"/>
  <c r="Z956" i="182"/>
  <c r="AW956" i="182"/>
  <c r="AA956" i="182"/>
  <c r="AX956" i="182"/>
  <c r="AD956" i="182"/>
  <c r="AY956" i="182" s="1"/>
  <c r="AE956" i="182"/>
  <c r="AZ956" i="182" s="1"/>
  <c r="AF956" i="182"/>
  <c r="AI956" i="182"/>
  <c r="AJ956" i="182"/>
  <c r="AK956" i="182"/>
  <c r="AN956" i="182"/>
  <c r="AO956" i="182"/>
  <c r="AP956" i="182"/>
  <c r="BA956" i="182"/>
  <c r="BD956" i="182"/>
  <c r="B957" i="182"/>
  <c r="V957" i="182"/>
  <c r="AP957" i="182"/>
  <c r="Y957" i="182"/>
  <c r="Z957" i="182"/>
  <c r="AA957" i="182"/>
  <c r="AD957" i="182"/>
  <c r="AE957" i="182"/>
  <c r="AZ957" i="182"/>
  <c r="AF957" i="182"/>
  <c r="BA957" i="182"/>
  <c r="AI957" i="182"/>
  <c r="AL957" i="182"/>
  <c r="AJ957" i="182"/>
  <c r="AK957" i="182"/>
  <c r="AN957" i="182"/>
  <c r="AO957" i="182"/>
  <c r="AV957" i="182"/>
  <c r="AW957" i="182"/>
  <c r="BD957" i="182"/>
  <c r="B958" i="182"/>
  <c r="V958" i="182"/>
  <c r="Y958" i="182"/>
  <c r="Z958" i="182"/>
  <c r="AW958" i="182"/>
  <c r="AA958" i="182"/>
  <c r="AX958" i="182"/>
  <c r="AD958" i="182"/>
  <c r="AY958" i="182" s="1"/>
  <c r="AE958" i="182"/>
  <c r="AZ958" i="182" s="1"/>
  <c r="AF958" i="182"/>
  <c r="BA958" i="182"/>
  <c r="AJ958" i="182"/>
  <c r="AK958" i="182"/>
  <c r="AN958" i="182"/>
  <c r="AO958" i="182"/>
  <c r="AP958" i="182"/>
  <c r="BD958" i="182"/>
  <c r="B959" i="182"/>
  <c r="V959" i="182"/>
  <c r="AI959" i="182"/>
  <c r="Y959" i="182"/>
  <c r="AB959" i="182"/>
  <c r="Z959" i="182"/>
  <c r="AW959" i="182"/>
  <c r="AA959" i="182"/>
  <c r="AX959" i="182"/>
  <c r="AD959" i="182"/>
  <c r="AY959" i="182" s="1"/>
  <c r="AE959" i="182"/>
  <c r="AZ959" i="182"/>
  <c r="AF959" i="182"/>
  <c r="BA959" i="182"/>
  <c r="AJ959" i="182"/>
  <c r="AK959" i="182"/>
  <c r="AN959" i="182"/>
  <c r="AO959" i="182"/>
  <c r="AP959" i="182"/>
  <c r="AV959" i="182"/>
  <c r="BD959" i="182"/>
  <c r="B960" i="182"/>
  <c r="V960" i="182"/>
  <c r="Y960" i="182"/>
  <c r="Z960" i="182"/>
  <c r="AW960" i="182"/>
  <c r="AA960" i="182"/>
  <c r="AX960" i="182"/>
  <c r="AD960" i="182"/>
  <c r="AE960" i="182"/>
  <c r="AZ960" i="182" s="1"/>
  <c r="AF960" i="182"/>
  <c r="BA960" i="182"/>
  <c r="AJ960" i="182"/>
  <c r="AK960" i="182"/>
  <c r="AN960" i="182"/>
  <c r="AO960" i="182"/>
  <c r="AP960" i="182"/>
  <c r="BD960" i="182"/>
  <c r="B961" i="182"/>
  <c r="V961" i="182"/>
  <c r="Y961" i="182"/>
  <c r="Z961" i="182"/>
  <c r="AW961" i="182"/>
  <c r="AA961" i="182"/>
  <c r="AX961" i="182"/>
  <c r="AD961" i="182"/>
  <c r="AE961" i="182"/>
  <c r="AZ961" i="182"/>
  <c r="AF961" i="182"/>
  <c r="AI961" i="182"/>
  <c r="AJ961" i="182"/>
  <c r="AK961" i="182"/>
  <c r="AN961" i="182"/>
  <c r="AO961" i="182"/>
  <c r="AP961" i="182"/>
  <c r="BA961" i="182"/>
  <c r="BD961" i="182"/>
  <c r="B962" i="182"/>
  <c r="V962" i="182"/>
  <c r="Y962" i="182"/>
  <c r="AV962" i="182"/>
  <c r="Z962" i="182"/>
  <c r="AA962" i="182"/>
  <c r="AX962" i="182"/>
  <c r="AB962" i="182"/>
  <c r="AC962" i="182"/>
  <c r="AD962" i="182"/>
  <c r="AE962" i="182"/>
  <c r="AZ962" i="182"/>
  <c r="AF962" i="182"/>
  <c r="AI962" i="182"/>
  <c r="AJ962" i="182"/>
  <c r="AK962" i="182"/>
  <c r="AL962" i="182"/>
  <c r="AN962" i="182"/>
  <c r="AO962" i="182"/>
  <c r="AP962" i="182"/>
  <c r="AW962" i="182"/>
  <c r="BA962" i="182"/>
  <c r="BD962" i="182"/>
  <c r="B963" i="182"/>
  <c r="V963" i="182"/>
  <c r="AI963" i="182"/>
  <c r="Y963" i="182"/>
  <c r="Z963" i="182"/>
  <c r="AW963" i="182"/>
  <c r="AA963" i="182"/>
  <c r="AX963" i="182"/>
  <c r="AD963" i="182"/>
  <c r="AY963" i="182"/>
  <c r="AE963" i="182"/>
  <c r="AZ963" i="182" s="1"/>
  <c r="AF963" i="182"/>
  <c r="BA963" i="182"/>
  <c r="AJ963" i="182"/>
  <c r="AK963" i="182"/>
  <c r="AN963" i="182"/>
  <c r="AO963" i="182"/>
  <c r="AP963" i="182"/>
  <c r="BD963" i="182"/>
  <c r="B964" i="182"/>
  <c r="V964" i="182"/>
  <c r="Y964" i="182"/>
  <c r="Z964" i="182"/>
  <c r="AW964" i="182"/>
  <c r="AA964" i="182"/>
  <c r="AX964" i="182"/>
  <c r="AB964" i="182"/>
  <c r="AD964" i="182"/>
  <c r="AY964" i="182" s="1"/>
  <c r="AE964" i="182"/>
  <c r="AZ964" i="182"/>
  <c r="AF964" i="182"/>
  <c r="BA964" i="182"/>
  <c r="AI964" i="182"/>
  <c r="AJ964" i="182"/>
  <c r="AK964" i="182"/>
  <c r="AN964" i="182"/>
  <c r="AO964" i="182"/>
  <c r="AP964" i="182"/>
  <c r="AV964" i="182"/>
  <c r="BD964" i="182"/>
  <c r="B965" i="182"/>
  <c r="V965" i="182"/>
  <c r="Y965" i="182"/>
  <c r="AV965" i="182"/>
  <c r="Z965" i="182"/>
  <c r="AW965" i="182"/>
  <c r="AA965" i="182"/>
  <c r="AD965" i="182"/>
  <c r="AE965" i="182"/>
  <c r="AZ965" i="182" s="1"/>
  <c r="AF965" i="182"/>
  <c r="BA965" i="182"/>
  <c r="AI965" i="182"/>
  <c r="AJ965" i="182"/>
  <c r="AK965" i="182"/>
  <c r="AN965" i="182"/>
  <c r="AO965" i="182"/>
  <c r="AX965" i="182"/>
  <c r="BD965" i="182"/>
  <c r="B966" i="182"/>
  <c r="V966" i="182"/>
  <c r="Y966" i="182"/>
  <c r="Z966" i="182"/>
  <c r="AW966" i="182"/>
  <c r="AA966" i="182"/>
  <c r="AX966" i="182"/>
  <c r="AD966" i="182"/>
  <c r="AY966" i="182" s="1"/>
  <c r="AE966" i="182"/>
  <c r="AF966" i="182"/>
  <c r="AJ966" i="182"/>
  <c r="AK966" i="182"/>
  <c r="AN966" i="182"/>
  <c r="AO966" i="182"/>
  <c r="AP966" i="182"/>
  <c r="BA966" i="182"/>
  <c r="BD966" i="182"/>
  <c r="B967" i="182"/>
  <c r="V967" i="182"/>
  <c r="Y967" i="182"/>
  <c r="Z967" i="182"/>
  <c r="AW967" i="182"/>
  <c r="AA967" i="182"/>
  <c r="AD967" i="182"/>
  <c r="AY967" i="182"/>
  <c r="AE967" i="182"/>
  <c r="AZ967" i="182"/>
  <c r="AF967" i="182"/>
  <c r="AI967" i="182"/>
  <c r="AJ967" i="182"/>
  <c r="AK967" i="182"/>
  <c r="AN967" i="182"/>
  <c r="AO967" i="182"/>
  <c r="AP967" i="182"/>
  <c r="AV967" i="182"/>
  <c r="BA967" i="182"/>
  <c r="BD967" i="182"/>
  <c r="B968" i="182"/>
  <c r="V968" i="182"/>
  <c r="Y968" i="182"/>
  <c r="Z968" i="182"/>
  <c r="AA968" i="182"/>
  <c r="AB968" i="182"/>
  <c r="AD968" i="182"/>
  <c r="AE968" i="182"/>
  <c r="AZ968" i="182"/>
  <c r="AF968" i="182"/>
  <c r="BA968" i="182"/>
  <c r="AJ968" i="182"/>
  <c r="AK968" i="182"/>
  <c r="AN968" i="182"/>
  <c r="AQ968" i="182"/>
  <c r="AO968" i="182"/>
  <c r="AP968" i="182"/>
  <c r="AW968" i="182"/>
  <c r="AX968" i="182"/>
  <c r="BD968" i="182"/>
  <c r="B969" i="182"/>
  <c r="V969" i="182"/>
  <c r="Y969" i="182"/>
  <c r="Z969" i="182"/>
  <c r="AW969" i="182"/>
  <c r="AA969" i="182"/>
  <c r="AX969" i="182"/>
  <c r="AD969" i="182"/>
  <c r="AY969" i="182" s="1"/>
  <c r="AE969" i="182"/>
  <c r="AF969" i="182"/>
  <c r="AI969" i="182"/>
  <c r="AJ969" i="182"/>
  <c r="AK969" i="182"/>
  <c r="AN969" i="182"/>
  <c r="AO969" i="182"/>
  <c r="AP969" i="182"/>
  <c r="BA969" i="182"/>
  <c r="BD969" i="182"/>
  <c r="B970" i="182"/>
  <c r="V970" i="182"/>
  <c r="AL970" i="182"/>
  <c r="Y970" i="182"/>
  <c r="AB970" i="182"/>
  <c r="Z970" i="182"/>
  <c r="AA970" i="182"/>
  <c r="AX970" i="182"/>
  <c r="AD970" i="182"/>
  <c r="AE970" i="182"/>
  <c r="AZ970" i="182" s="1"/>
  <c r="AF970" i="182"/>
  <c r="AI970" i="182"/>
  <c r="AJ970" i="182"/>
  <c r="AK970" i="182"/>
  <c r="AN970" i="182"/>
  <c r="AO970" i="182"/>
  <c r="AP970" i="182"/>
  <c r="AW970" i="182"/>
  <c r="BA970" i="182"/>
  <c r="BD970" i="182"/>
  <c r="B971" i="182"/>
  <c r="V971" i="182"/>
  <c r="AI971" i="182"/>
  <c r="Y971" i="182"/>
  <c r="Z971" i="182"/>
  <c r="AW971" i="182"/>
  <c r="AA971" i="182"/>
  <c r="AX971" i="182"/>
  <c r="AD971" i="182"/>
  <c r="AE971" i="182"/>
  <c r="AF971" i="182"/>
  <c r="BA971" i="182"/>
  <c r="AJ971" i="182"/>
  <c r="AK971" i="182"/>
  <c r="AN971" i="182"/>
  <c r="AO971" i="182"/>
  <c r="AP971" i="182"/>
  <c r="BD971" i="182"/>
  <c r="B972" i="182"/>
  <c r="V972" i="182"/>
  <c r="Y972" i="182"/>
  <c r="AB972" i="182"/>
  <c r="Z972" i="182"/>
  <c r="AW972" i="182"/>
  <c r="AA972" i="182"/>
  <c r="AX972" i="182"/>
  <c r="AD972" i="182"/>
  <c r="AY972" i="182" s="1"/>
  <c r="AE972" i="182"/>
  <c r="AF972" i="182"/>
  <c r="AI972" i="182"/>
  <c r="AJ972" i="182"/>
  <c r="AK972" i="182"/>
  <c r="AN972" i="182"/>
  <c r="AO972" i="182"/>
  <c r="AP972" i="182"/>
  <c r="AV972" i="182"/>
  <c r="BD972" i="182"/>
  <c r="B973" i="182"/>
  <c r="V973" i="182"/>
  <c r="Y973" i="182"/>
  <c r="AV973" i="182"/>
  <c r="Z973" i="182"/>
  <c r="AW973" i="182"/>
  <c r="AA973" i="182"/>
  <c r="AD973" i="182"/>
  <c r="AE973" i="182"/>
  <c r="AZ973" i="182"/>
  <c r="AF973" i="182"/>
  <c r="BA973" i="182"/>
  <c r="AI973" i="182"/>
  <c r="AJ973" i="182"/>
  <c r="AK973" i="182"/>
  <c r="AM973" i="182"/>
  <c r="AL973" i="182"/>
  <c r="AN973" i="182"/>
  <c r="AO973" i="182"/>
  <c r="AP973" i="182"/>
  <c r="AX973" i="182"/>
  <c r="BD973" i="182"/>
  <c r="B974" i="182"/>
  <c r="V974" i="182"/>
  <c r="Y974" i="182"/>
  <c r="Z974" i="182"/>
  <c r="AW974" i="182"/>
  <c r="AA974" i="182"/>
  <c r="AX974" i="182"/>
  <c r="AD974" i="182"/>
  <c r="AE974" i="182"/>
  <c r="AF974" i="182"/>
  <c r="AJ974" i="182"/>
  <c r="AK974" i="182"/>
  <c r="AN974" i="182"/>
  <c r="AO974" i="182"/>
  <c r="AP974" i="182"/>
  <c r="AY974" i="182"/>
  <c r="BA974" i="182"/>
  <c r="BD974" i="182"/>
  <c r="B975" i="182"/>
  <c r="V975" i="182"/>
  <c r="Y975" i="182"/>
  <c r="Z975" i="182"/>
  <c r="AA975" i="182"/>
  <c r="AD975" i="182"/>
  <c r="AY975" i="182"/>
  <c r="AE975" i="182"/>
  <c r="AZ975" i="182"/>
  <c r="AF975" i="182"/>
  <c r="AI975" i="182"/>
  <c r="AJ975" i="182"/>
  <c r="AK975" i="182"/>
  <c r="AN975" i="182"/>
  <c r="AO975" i="182"/>
  <c r="AP975" i="182"/>
  <c r="AV975" i="182"/>
  <c r="AW975" i="182"/>
  <c r="BA975" i="182"/>
  <c r="BD975" i="182"/>
  <c r="B976" i="182"/>
  <c r="V976" i="182"/>
  <c r="Y976" i="182"/>
  <c r="Z976" i="182"/>
  <c r="AA976" i="182"/>
  <c r="AB976" i="182"/>
  <c r="AD976" i="182"/>
  <c r="AY976" i="182"/>
  <c r="AE976" i="182"/>
  <c r="AZ976" i="182" s="1"/>
  <c r="AF976" i="182"/>
  <c r="BA976" i="182"/>
  <c r="AJ976" i="182"/>
  <c r="AK976" i="182"/>
  <c r="AN976" i="182"/>
  <c r="AO976" i="182"/>
  <c r="AQ976" i="182"/>
  <c r="AP976" i="182"/>
  <c r="AW976" i="182"/>
  <c r="AX976" i="182"/>
  <c r="BD976" i="182"/>
  <c r="B977" i="182"/>
  <c r="V977" i="182"/>
  <c r="AP977" i="182"/>
  <c r="Y977" i="182"/>
  <c r="Z977" i="182"/>
  <c r="AW977" i="182"/>
  <c r="AA977" i="182"/>
  <c r="AX977" i="182"/>
  <c r="AD977" i="182"/>
  <c r="AE977" i="182"/>
  <c r="AF977" i="182"/>
  <c r="AI977" i="182"/>
  <c r="AJ977" i="182"/>
  <c r="AK977" i="182"/>
  <c r="AN977" i="182"/>
  <c r="AO977" i="182"/>
  <c r="BA977" i="182"/>
  <c r="BD977" i="182"/>
  <c r="B978" i="182"/>
  <c r="V978" i="182"/>
  <c r="AL978" i="182"/>
  <c r="Y978" i="182"/>
  <c r="Z978" i="182"/>
  <c r="AW978" i="182"/>
  <c r="AA978" i="182"/>
  <c r="AD978" i="182"/>
  <c r="AE978" i="182"/>
  <c r="AZ978" i="182"/>
  <c r="AF978" i="182"/>
  <c r="BA978" i="182"/>
  <c r="AI978" i="182"/>
  <c r="AJ978" i="182"/>
  <c r="AK978" i="182"/>
  <c r="AN978" i="182"/>
  <c r="AO978" i="182"/>
  <c r="AV978" i="182"/>
  <c r="AX978" i="182"/>
  <c r="BD978" i="182"/>
  <c r="B979" i="182"/>
  <c r="V979" i="182"/>
  <c r="AI979" i="182"/>
  <c r="Y979" i="182"/>
  <c r="Z979" i="182"/>
  <c r="AW979" i="182"/>
  <c r="AA979" i="182"/>
  <c r="AD979" i="182"/>
  <c r="AY979" i="182" s="1"/>
  <c r="AE979" i="182"/>
  <c r="AZ979" i="182"/>
  <c r="AF979" i="182"/>
  <c r="BA979" i="182"/>
  <c r="AJ979" i="182"/>
  <c r="AK979" i="182"/>
  <c r="AN979" i="182"/>
  <c r="AO979" i="182"/>
  <c r="AP979" i="182"/>
  <c r="AX979" i="182"/>
  <c r="BD979" i="182"/>
  <c r="B980" i="182"/>
  <c r="V980" i="182"/>
  <c r="Y980" i="182"/>
  <c r="Z980" i="182"/>
  <c r="AW980" i="182"/>
  <c r="AA980" i="182"/>
  <c r="AX980" i="182"/>
  <c r="AD980" i="182"/>
  <c r="AY980" i="182"/>
  <c r="AE980" i="182"/>
  <c r="AZ980" i="182" s="1"/>
  <c r="AF980" i="182"/>
  <c r="AI980" i="182"/>
  <c r="AJ980" i="182"/>
  <c r="AK980" i="182"/>
  <c r="AN980" i="182"/>
  <c r="AO980" i="182"/>
  <c r="AP980" i="182"/>
  <c r="AV980" i="182"/>
  <c r="BD980" i="182"/>
  <c r="B981" i="182"/>
  <c r="V981" i="182"/>
  <c r="AI981" i="182"/>
  <c r="Y981" i="182"/>
  <c r="AV981" i="182"/>
  <c r="Z981" i="182"/>
  <c r="AA981" i="182"/>
  <c r="AD981" i="182"/>
  <c r="AE981" i="182"/>
  <c r="AZ981" i="182"/>
  <c r="AF981" i="182"/>
  <c r="BA981" i="182"/>
  <c r="AJ981" i="182"/>
  <c r="AK981" i="182"/>
  <c r="AN981" i="182"/>
  <c r="AO981" i="182"/>
  <c r="AP981" i="182"/>
  <c r="AW981" i="182"/>
  <c r="AX981" i="182"/>
  <c r="BD981" i="182"/>
  <c r="B982" i="182"/>
  <c r="V982" i="182"/>
  <c r="Y982" i="182"/>
  <c r="AB982" i="182"/>
  <c r="Z982" i="182"/>
  <c r="AW982" i="182"/>
  <c r="AA982" i="182"/>
  <c r="AX982" i="182"/>
  <c r="AD982" i="182"/>
  <c r="AE982" i="182"/>
  <c r="AF982" i="182"/>
  <c r="AJ982" i="182"/>
  <c r="AK982" i="182"/>
  <c r="AN982" i="182"/>
  <c r="AO982" i="182"/>
  <c r="AP982" i="182"/>
  <c r="AY982" i="182"/>
  <c r="BA982" i="182"/>
  <c r="BD982" i="182"/>
  <c r="B983" i="182"/>
  <c r="V983" i="182"/>
  <c r="AI983" i="182"/>
  <c r="Y983" i="182"/>
  <c r="Z983" i="182"/>
  <c r="AW983" i="182"/>
  <c r="AA983" i="182"/>
  <c r="AD983" i="182"/>
  <c r="AY983" i="182"/>
  <c r="AE983" i="182"/>
  <c r="AZ983" i="182"/>
  <c r="AF983" i="182"/>
  <c r="AJ983" i="182"/>
  <c r="AK983" i="182"/>
  <c r="AN983" i="182"/>
  <c r="AQ983" i="182" s="1"/>
  <c r="AO983" i="182"/>
  <c r="AP983" i="182"/>
  <c r="AV983" i="182"/>
  <c r="BA983" i="182"/>
  <c r="BD983" i="182"/>
  <c r="B984" i="182"/>
  <c r="V984" i="182"/>
  <c r="Y984" i="182"/>
  <c r="AB984" i="182"/>
  <c r="Z984" i="182"/>
  <c r="AA984" i="182"/>
  <c r="AD984" i="182"/>
  <c r="AY984" i="182" s="1"/>
  <c r="AE984" i="182"/>
  <c r="AZ984" i="182"/>
  <c r="AF984" i="182"/>
  <c r="BA984" i="182"/>
  <c r="AJ984" i="182"/>
  <c r="AK984" i="182"/>
  <c r="AN984" i="182"/>
  <c r="AO984" i="182"/>
  <c r="AP984" i="182"/>
  <c r="AW984" i="182"/>
  <c r="AX984" i="182"/>
  <c r="BD984" i="182"/>
  <c r="B985" i="182"/>
  <c r="V985" i="182"/>
  <c r="Y985" i="182"/>
  <c r="Z985" i="182"/>
  <c r="AW985" i="182"/>
  <c r="AA985" i="182"/>
  <c r="AX985" i="182"/>
  <c r="AD985" i="182"/>
  <c r="AE985" i="182"/>
  <c r="AF985" i="182"/>
  <c r="BA985" i="182"/>
  <c r="AI985" i="182"/>
  <c r="AJ985" i="182"/>
  <c r="AK985" i="182"/>
  <c r="AN985" i="182"/>
  <c r="AO985" i="182"/>
  <c r="AP985" i="182"/>
  <c r="BD985" i="182"/>
  <c r="B986" i="182"/>
  <c r="V986" i="182"/>
  <c r="Y986" i="182"/>
  <c r="Z986" i="182"/>
  <c r="AB986" i="182"/>
  <c r="AA986" i="182"/>
  <c r="AD986" i="182"/>
  <c r="AE986" i="182"/>
  <c r="AZ986" i="182"/>
  <c r="AF986" i="182"/>
  <c r="BA986" i="182"/>
  <c r="AJ986" i="182"/>
  <c r="AK986" i="182"/>
  <c r="AN986" i="182"/>
  <c r="AO986" i="182"/>
  <c r="AP986" i="182"/>
  <c r="AV986" i="182"/>
  <c r="AX986" i="182"/>
  <c r="BD986" i="182"/>
  <c r="B987" i="182"/>
  <c r="V987" i="182"/>
  <c r="AK987" i="182"/>
  <c r="Y987" i="182"/>
  <c r="Z987" i="182"/>
  <c r="AW987" i="182"/>
  <c r="AA987" i="182"/>
  <c r="AX987" i="182"/>
  <c r="AD987" i="182"/>
  <c r="AY987" i="182" s="1"/>
  <c r="AE987" i="182"/>
  <c r="AF987" i="182"/>
  <c r="BA987" i="182"/>
  <c r="AI987" i="182"/>
  <c r="AJ987" i="182"/>
  <c r="AN987" i="182"/>
  <c r="AO987" i="182"/>
  <c r="AP987" i="182"/>
  <c r="AZ987" i="182"/>
  <c r="BD987" i="182"/>
  <c r="B988" i="182"/>
  <c r="V988" i="182"/>
  <c r="AK988" i="182"/>
  <c r="Y988" i="182"/>
  <c r="Z988" i="182"/>
  <c r="AW988" i="182"/>
  <c r="AA988" i="182"/>
  <c r="AX988" i="182"/>
  <c r="AD988" i="182"/>
  <c r="AE988" i="182"/>
  <c r="AZ988" i="182" s="1"/>
  <c r="AF988" i="182"/>
  <c r="AI988" i="182"/>
  <c r="AJ988" i="182"/>
  <c r="AN988" i="182"/>
  <c r="AO988" i="182"/>
  <c r="AP988" i="182"/>
  <c r="AV988" i="182"/>
  <c r="BA988" i="182"/>
  <c r="BD988" i="182"/>
  <c r="B989" i="182"/>
  <c r="V989" i="182"/>
  <c r="AK989" i="182"/>
  <c r="AL989" i="182"/>
  <c r="Y989" i="182"/>
  <c r="Z989" i="182"/>
  <c r="AW989" i="182"/>
  <c r="AA989" i="182"/>
  <c r="AD989" i="182"/>
  <c r="AE989" i="182"/>
  <c r="AZ989" i="182"/>
  <c r="AF989" i="182"/>
  <c r="BA989" i="182"/>
  <c r="AI989" i="182"/>
  <c r="AJ989" i="182"/>
  <c r="AM989" i="182"/>
  <c r="AN989" i="182"/>
  <c r="AO989" i="182"/>
  <c r="AP989" i="182"/>
  <c r="AV989" i="182"/>
  <c r="BD989" i="182"/>
  <c r="B990" i="182"/>
  <c r="V990" i="182"/>
  <c r="AK990" i="182"/>
  <c r="Y990" i="182"/>
  <c r="AB990" i="182"/>
  <c r="Z990" i="182"/>
  <c r="AW990" i="182"/>
  <c r="AA990" i="182"/>
  <c r="AX990" i="182"/>
  <c r="AD990" i="182"/>
  <c r="AE990" i="182"/>
  <c r="AZ990" i="182"/>
  <c r="AF990" i="182"/>
  <c r="AI990" i="182"/>
  <c r="AJ990" i="182"/>
  <c r="AN990" i="182"/>
  <c r="AO990" i="182"/>
  <c r="AP990" i="182"/>
  <c r="BA990" i="182"/>
  <c r="BD990" i="182"/>
  <c r="B991" i="182"/>
  <c r="V991" i="182"/>
  <c r="Y991" i="182"/>
  <c r="AV991" i="182"/>
  <c r="Z991" i="182"/>
  <c r="AA991" i="182"/>
  <c r="AX991" i="182"/>
  <c r="AB991" i="182"/>
  <c r="AC991" i="182"/>
  <c r="AD991" i="182"/>
  <c r="AY991" i="182" s="1"/>
  <c r="AE991" i="182"/>
  <c r="AZ991" i="182"/>
  <c r="AF991" i="182"/>
  <c r="AI991" i="182"/>
  <c r="AJ991" i="182"/>
  <c r="AK991" i="182"/>
  <c r="AN991" i="182"/>
  <c r="AO991" i="182"/>
  <c r="AP991" i="182"/>
  <c r="AW991" i="182"/>
  <c r="BA991" i="182"/>
  <c r="BD991" i="182"/>
  <c r="B992" i="182"/>
  <c r="V992" i="182"/>
  <c r="Y992" i="182"/>
  <c r="AB992" i="182"/>
  <c r="Z992" i="182"/>
  <c r="AA992" i="182"/>
  <c r="AX992" i="182"/>
  <c r="AD992" i="182"/>
  <c r="AE992" i="182"/>
  <c r="AZ992" i="182" s="1"/>
  <c r="AF992" i="182"/>
  <c r="BA992" i="182"/>
  <c r="AI992" i="182"/>
  <c r="AJ992" i="182"/>
  <c r="AN992" i="182"/>
  <c r="AO992" i="182"/>
  <c r="AP992" i="182"/>
  <c r="AW992" i="182"/>
  <c r="AY992" i="182"/>
  <c r="BD992" i="182"/>
  <c r="B993" i="182"/>
  <c r="V993" i="182"/>
  <c r="AK993" i="182"/>
  <c r="Y993" i="182"/>
  <c r="Z993" i="182"/>
  <c r="AW993" i="182"/>
  <c r="AA993" i="182"/>
  <c r="AX993" i="182"/>
  <c r="AD993" i="182"/>
  <c r="AY993" i="182"/>
  <c r="AE993" i="182"/>
  <c r="AZ993" i="182"/>
  <c r="AF993" i="182"/>
  <c r="BA993" i="182"/>
  <c r="AI993" i="182"/>
  <c r="AJ993" i="182"/>
  <c r="AN993" i="182"/>
  <c r="AO993" i="182"/>
  <c r="AP993" i="182"/>
  <c r="BD993" i="182"/>
  <c r="B994" i="182"/>
  <c r="V994" i="182"/>
  <c r="Y994" i="182"/>
  <c r="AV994" i="182"/>
  <c r="Z994" i="182"/>
  <c r="AA994" i="182"/>
  <c r="AD994" i="182"/>
  <c r="AE994" i="182"/>
  <c r="AZ994" i="182"/>
  <c r="AF994" i="182"/>
  <c r="BA994" i="182"/>
  <c r="AI994" i="182"/>
  <c r="AL994" i="182"/>
  <c r="AJ994" i="182"/>
  <c r="AK994" i="182"/>
  <c r="AN994" i="182"/>
  <c r="AO994" i="182"/>
  <c r="AP994" i="182"/>
  <c r="AW994" i="182"/>
  <c r="AX994" i="182"/>
  <c r="BD994" i="182"/>
  <c r="B995" i="182"/>
  <c r="V995" i="182"/>
  <c r="AK995" i="182"/>
  <c r="Y995" i="182"/>
  <c r="Z995" i="182"/>
  <c r="AW995" i="182"/>
  <c r="AA995" i="182"/>
  <c r="AD995" i="182"/>
  <c r="AY995" i="182"/>
  <c r="AE995" i="182"/>
  <c r="AZ995" i="182"/>
  <c r="AF995" i="182"/>
  <c r="AI995" i="182"/>
  <c r="AJ995" i="182"/>
  <c r="AN995" i="182"/>
  <c r="AO995" i="182"/>
  <c r="AP995" i="182"/>
  <c r="AX995" i="182"/>
  <c r="BA995" i="182"/>
  <c r="BD995" i="182"/>
  <c r="B996" i="182"/>
  <c r="V996" i="182"/>
  <c r="Y996" i="182"/>
  <c r="Z996" i="182"/>
  <c r="AW996" i="182"/>
  <c r="AA996" i="182"/>
  <c r="AX996" i="182"/>
  <c r="AB996" i="182"/>
  <c r="AD996" i="182"/>
  <c r="AY996" i="182"/>
  <c r="AE996" i="182"/>
  <c r="AZ996" i="182"/>
  <c r="AF996" i="182"/>
  <c r="AI996" i="182"/>
  <c r="AJ996" i="182"/>
  <c r="AK996" i="182"/>
  <c r="AN996" i="182"/>
  <c r="AO996" i="182"/>
  <c r="AP996" i="182"/>
  <c r="AV996" i="182"/>
  <c r="BA996" i="182"/>
  <c r="BD996" i="182"/>
  <c r="B997" i="182"/>
  <c r="V997" i="182"/>
  <c r="Y997" i="182"/>
  <c r="Z997" i="182"/>
  <c r="AB997" i="182"/>
  <c r="AC997" i="182"/>
  <c r="AA997" i="182"/>
  <c r="AD997" i="182"/>
  <c r="AY997" i="182"/>
  <c r="AE997" i="182"/>
  <c r="AZ997" i="182" s="1"/>
  <c r="AF997" i="182"/>
  <c r="BA997" i="182"/>
  <c r="AI997" i="182"/>
  <c r="AJ997" i="182"/>
  <c r="AN997" i="182"/>
  <c r="AO997" i="182"/>
  <c r="AP997" i="182"/>
  <c r="AV997" i="182"/>
  <c r="AW997" i="182"/>
  <c r="AX997" i="182"/>
  <c r="BD997" i="182"/>
  <c r="B998" i="182"/>
  <c r="V998" i="182"/>
  <c r="AK998" i="182"/>
  <c r="Y998" i="182"/>
  <c r="Z998" i="182"/>
  <c r="AW998" i="182"/>
  <c r="AA998" i="182"/>
  <c r="AX998" i="182"/>
  <c r="AD998" i="182"/>
  <c r="AY998" i="182" s="1"/>
  <c r="AE998" i="182"/>
  <c r="AZ998" i="182"/>
  <c r="AF998" i="182"/>
  <c r="AI998" i="182"/>
  <c r="AJ998" i="182"/>
  <c r="AN998" i="182"/>
  <c r="AO998" i="182"/>
  <c r="AP998" i="182"/>
  <c r="BA998" i="182"/>
  <c r="BD998" i="182"/>
  <c r="B999" i="182"/>
  <c r="V999" i="182"/>
  <c r="Y999" i="182"/>
  <c r="AB999" i="182"/>
  <c r="Z999" i="182"/>
  <c r="AW999" i="182"/>
  <c r="AA999" i="182"/>
  <c r="AX999" i="182"/>
  <c r="AD999" i="182"/>
  <c r="AE999" i="182"/>
  <c r="AZ999" i="182" s="1"/>
  <c r="AF999" i="182"/>
  <c r="BA999" i="182"/>
  <c r="AI999" i="182"/>
  <c r="AJ999" i="182"/>
  <c r="AN999" i="182"/>
  <c r="AO999" i="182"/>
  <c r="AP999" i="182"/>
  <c r="AV999" i="182"/>
  <c r="BD999" i="182"/>
  <c r="B1000" i="182"/>
  <c r="V1000" i="182"/>
  <c r="AK1000" i="182"/>
  <c r="Y1000" i="182"/>
  <c r="Z1000" i="182"/>
  <c r="AA1000" i="182"/>
  <c r="AX1000" i="182"/>
  <c r="AD1000" i="182"/>
  <c r="AY1000" i="182" s="1"/>
  <c r="AE1000" i="182"/>
  <c r="AF1000" i="182"/>
  <c r="BA1000" i="182"/>
  <c r="AI1000" i="182"/>
  <c r="AJ1000" i="182"/>
  <c r="AN1000" i="182"/>
  <c r="AO1000" i="182"/>
  <c r="AP1000" i="182"/>
  <c r="AW1000" i="182"/>
  <c r="BD1000" i="182"/>
  <c r="B1001" i="182"/>
  <c r="V1001" i="182"/>
  <c r="Y1001" i="182"/>
  <c r="Z1001" i="182"/>
  <c r="AW1001" i="182"/>
  <c r="AA1001" i="182"/>
  <c r="AX1001" i="182"/>
  <c r="AD1001" i="182"/>
  <c r="AY1001" i="182"/>
  <c r="AE1001" i="182"/>
  <c r="AF1001" i="182"/>
  <c r="AI1001" i="182"/>
  <c r="AJ1001" i="182"/>
  <c r="AN1001" i="182"/>
  <c r="AQ1001" i="182" s="1"/>
  <c r="AO1001" i="182"/>
  <c r="AP1001" i="182"/>
  <c r="BA1001" i="182"/>
  <c r="BD1001" i="182"/>
  <c r="B1002" i="182"/>
  <c r="V1002" i="182"/>
  <c r="Y1002" i="182"/>
  <c r="AV1002" i="182"/>
  <c r="Z1002" i="182"/>
  <c r="AA1002" i="182"/>
  <c r="AD1002" i="182"/>
  <c r="AE1002" i="182"/>
  <c r="AZ1002" i="182" s="1"/>
  <c r="AF1002" i="182"/>
  <c r="BA1002" i="182"/>
  <c r="AI1002" i="182"/>
  <c r="AL1002" i="182"/>
  <c r="AJ1002" i="182"/>
  <c r="AK1002" i="182"/>
  <c r="AN1002" i="182"/>
  <c r="AO1002" i="182"/>
  <c r="AP1002" i="182"/>
  <c r="AW1002" i="182"/>
  <c r="AX1002" i="182"/>
  <c r="BD1002" i="182"/>
  <c r="B1003" i="182"/>
  <c r="V1003" i="182"/>
  <c r="AK1003" i="182"/>
  <c r="Y1003" i="182"/>
  <c r="Z1003" i="182"/>
  <c r="AW1003" i="182"/>
  <c r="AA1003" i="182"/>
  <c r="AD1003" i="182"/>
  <c r="AG1003" i="182"/>
  <c r="AE1003" i="182"/>
  <c r="AF1003" i="182"/>
  <c r="AI1003" i="182"/>
  <c r="AJ1003" i="182"/>
  <c r="AN1003" i="182"/>
  <c r="AO1003" i="182"/>
  <c r="AP1003" i="182"/>
  <c r="AX1003" i="182"/>
  <c r="AZ1003" i="182"/>
  <c r="BA1003" i="182"/>
  <c r="BD1003" i="182"/>
  <c r="B1004" i="182"/>
  <c r="V1004" i="182"/>
  <c r="Y1004" i="182"/>
  <c r="Z1004" i="182"/>
  <c r="AW1004" i="182"/>
  <c r="AA1004" i="182"/>
  <c r="AX1004" i="182"/>
  <c r="AB1004" i="182"/>
  <c r="AD1004" i="182"/>
  <c r="AY1004" i="182"/>
  <c r="AE1004" i="182"/>
  <c r="AZ1004" i="182"/>
  <c r="AF1004" i="182"/>
  <c r="AI1004" i="182"/>
  <c r="AJ1004" i="182"/>
  <c r="AK1004" i="182"/>
  <c r="AN1004" i="182"/>
  <c r="AO1004" i="182"/>
  <c r="AP1004" i="182"/>
  <c r="AV1004" i="182"/>
  <c r="BA1004" i="182"/>
  <c r="BD1004" i="182"/>
  <c r="B1005" i="182"/>
  <c r="V1005" i="182"/>
  <c r="Y1005" i="182"/>
  <c r="Z1005" i="182"/>
  <c r="AB1005" i="182"/>
  <c r="AC1005" i="182"/>
  <c r="AA1005" i="182"/>
  <c r="AD1005" i="182"/>
  <c r="AE1005" i="182"/>
  <c r="AZ1005" i="182" s="1"/>
  <c r="AF1005" i="182"/>
  <c r="BA1005" i="182"/>
  <c r="AI1005" i="182"/>
  <c r="AJ1005" i="182"/>
  <c r="AN1005" i="182"/>
  <c r="AO1005" i="182"/>
  <c r="AP1005" i="182"/>
  <c r="AV1005" i="182"/>
  <c r="AW1005" i="182"/>
  <c r="AX1005" i="182"/>
  <c r="BD1005" i="182"/>
  <c r="B1006" i="182"/>
  <c r="V1006" i="182"/>
  <c r="AK1006" i="182"/>
  <c r="Y1006" i="182"/>
  <c r="Z1006" i="182"/>
  <c r="AW1006" i="182"/>
  <c r="AA1006" i="182"/>
  <c r="AX1006" i="182"/>
  <c r="AD1006" i="182"/>
  <c r="AY1006" i="182"/>
  <c r="AE1006" i="182"/>
  <c r="AZ1006" i="182"/>
  <c r="AF1006" i="182"/>
  <c r="BA1006" i="182"/>
  <c r="AI1006" i="182"/>
  <c r="AJ1006" i="182"/>
  <c r="AN1006" i="182"/>
  <c r="AO1006" i="182"/>
  <c r="AP1006" i="182"/>
  <c r="BD1006" i="182"/>
  <c r="B1007" i="182"/>
  <c r="V1007" i="182"/>
  <c r="AK1007" i="182"/>
  <c r="Y1007" i="182"/>
  <c r="AB1007" i="182"/>
  <c r="Z1007" i="182"/>
  <c r="AA1007" i="182"/>
  <c r="AX1007" i="182"/>
  <c r="AD1007" i="182"/>
  <c r="AE1007" i="182"/>
  <c r="AZ1007" i="182"/>
  <c r="AF1007" i="182"/>
  <c r="BA1007" i="182"/>
  <c r="AI1007" i="182"/>
  <c r="AJ1007" i="182"/>
  <c r="AN1007" i="182"/>
  <c r="AO1007" i="182"/>
  <c r="AP1007" i="182"/>
  <c r="AV1007" i="182"/>
  <c r="AW1007" i="182"/>
  <c r="BD1007" i="182"/>
  <c r="B1008" i="182"/>
  <c r="V1008" i="182"/>
  <c r="AK1008" i="182"/>
  <c r="Y1008" i="182"/>
  <c r="Z1008" i="182"/>
  <c r="AW1008" i="182"/>
  <c r="AA1008" i="182"/>
  <c r="AX1008" i="182"/>
  <c r="AD1008" i="182"/>
  <c r="AE1008" i="182"/>
  <c r="AZ1008" i="182" s="1"/>
  <c r="AF1008" i="182"/>
  <c r="BA1008" i="182"/>
  <c r="AI1008" i="182"/>
  <c r="AJ1008" i="182"/>
  <c r="AN1008" i="182"/>
  <c r="AO1008" i="182"/>
  <c r="AQ1008" i="182"/>
  <c r="AR1008" i="182" s="1"/>
  <c r="AP1008" i="182"/>
  <c r="BD1008" i="182"/>
  <c r="B1009" i="182"/>
  <c r="V1009" i="182"/>
  <c r="Y1009" i="182"/>
  <c r="Z1009" i="182"/>
  <c r="AW1009" i="182"/>
  <c r="AA1009" i="182"/>
  <c r="AX1009" i="182"/>
  <c r="AD1009" i="182"/>
  <c r="AY1009" i="182"/>
  <c r="AE1009" i="182"/>
  <c r="AF1009" i="182"/>
  <c r="BA1009" i="182"/>
  <c r="AI1009" i="182"/>
  <c r="AJ1009" i="182"/>
  <c r="AN1009" i="182"/>
  <c r="AO1009" i="182"/>
  <c r="AP1009" i="182"/>
  <c r="BD1009" i="182"/>
  <c r="B1010" i="182"/>
  <c r="V1010" i="182"/>
  <c r="Y1010" i="182"/>
  <c r="Z1010" i="182"/>
  <c r="AA1010" i="182"/>
  <c r="AD1010" i="182"/>
  <c r="AE1010" i="182"/>
  <c r="AZ1010" i="182" s="1"/>
  <c r="AF1010" i="182"/>
  <c r="BA1010" i="182"/>
  <c r="AI1010" i="182"/>
  <c r="AJ1010" i="182"/>
  <c r="AL1010" i="182"/>
  <c r="AK1010" i="182"/>
  <c r="AN1010" i="182"/>
  <c r="AO1010" i="182"/>
  <c r="AP1010" i="182"/>
  <c r="AV1010" i="182"/>
  <c r="AX1010" i="182"/>
  <c r="BD1010" i="182"/>
  <c r="B1011" i="182"/>
  <c r="V1011" i="182"/>
  <c r="AK1011" i="182"/>
  <c r="Y1011" i="182"/>
  <c r="Z1011" i="182"/>
  <c r="AW1011" i="182"/>
  <c r="AA1011" i="182"/>
  <c r="AX1011" i="182"/>
  <c r="AD1011" i="182"/>
  <c r="AE1011" i="182"/>
  <c r="AZ1011" i="182"/>
  <c r="AF1011" i="182"/>
  <c r="AI1011" i="182"/>
  <c r="AJ1011" i="182"/>
  <c r="AN1011" i="182"/>
  <c r="AO1011" i="182"/>
  <c r="AP1011" i="182"/>
  <c r="BA1011" i="182"/>
  <c r="BD1011" i="182"/>
  <c r="B1012" i="182"/>
  <c r="V1012" i="182"/>
  <c r="AK1012" i="182"/>
  <c r="Y1012" i="182"/>
  <c r="AB1012" i="182"/>
  <c r="Z1012" i="182"/>
  <c r="AW1012" i="182"/>
  <c r="AA1012" i="182"/>
  <c r="AX1012" i="182"/>
  <c r="AD1012" i="182"/>
  <c r="AY1012" i="182"/>
  <c r="AE1012" i="182"/>
  <c r="AZ1012" i="182"/>
  <c r="AF1012" i="182"/>
  <c r="BA1012" i="182"/>
  <c r="AI1012" i="182"/>
  <c r="AJ1012" i="182"/>
  <c r="AN1012" i="182"/>
  <c r="AO1012" i="182"/>
  <c r="AP1012" i="182"/>
  <c r="AV1012" i="182"/>
  <c r="BD1012" i="182"/>
  <c r="B1013" i="182"/>
  <c r="V1013" i="182"/>
  <c r="Y1013" i="182"/>
  <c r="Z1013" i="182"/>
  <c r="AA1013" i="182"/>
  <c r="AX1013" i="182"/>
  <c r="AD1013" i="182"/>
  <c r="AY1013" i="182" s="1"/>
  <c r="AE1013" i="182"/>
  <c r="AZ1013" i="182"/>
  <c r="AF1013" i="182"/>
  <c r="BA1013" i="182"/>
  <c r="AI1013" i="182"/>
  <c r="AJ1013" i="182"/>
  <c r="AN1013" i="182"/>
  <c r="AO1013" i="182"/>
  <c r="AP1013" i="182"/>
  <c r="BD1013" i="182"/>
  <c r="B1014" i="182"/>
  <c r="V1014" i="182"/>
  <c r="AK1014" i="182"/>
  <c r="Y1014" i="182"/>
  <c r="Z1014" i="182"/>
  <c r="AW1014" i="182"/>
  <c r="AA1014" i="182"/>
  <c r="AX1014" i="182"/>
  <c r="AD1014" i="182"/>
  <c r="AY1014" i="182"/>
  <c r="AE1014" i="182"/>
  <c r="AF1014" i="182"/>
  <c r="BA1014" i="182"/>
  <c r="AI1014" i="182"/>
  <c r="AJ1014" i="182"/>
  <c r="AN1014" i="182"/>
  <c r="AO1014" i="182"/>
  <c r="AP1014" i="182"/>
  <c r="BD1014" i="182"/>
  <c r="B1015" i="182"/>
  <c r="V1015" i="182"/>
  <c r="Y1015" i="182"/>
  <c r="Z1015" i="182"/>
  <c r="AA1015" i="182"/>
  <c r="AD1015" i="182"/>
  <c r="AE1015" i="182"/>
  <c r="AZ1015" i="182"/>
  <c r="AF1015" i="182"/>
  <c r="AI1015" i="182"/>
  <c r="AJ1015" i="182"/>
  <c r="AK1015" i="182"/>
  <c r="AN1015" i="182"/>
  <c r="AQ1015" i="182" s="1"/>
  <c r="AO1015" i="182"/>
  <c r="AP1015" i="182"/>
  <c r="AV1015" i="182"/>
  <c r="AW1015" i="182"/>
  <c r="BA1015" i="182"/>
  <c r="BD1015" i="182"/>
  <c r="B1016" i="182"/>
  <c r="V1016" i="182"/>
  <c r="Y1016" i="182"/>
  <c r="Z1016" i="182"/>
  <c r="AA1016" i="182"/>
  <c r="AD1016" i="182"/>
  <c r="AY1016" i="182" s="1"/>
  <c r="AE1016" i="182"/>
  <c r="AF1016" i="182"/>
  <c r="BA1016" i="182"/>
  <c r="AI1016" i="182"/>
  <c r="AJ1016" i="182"/>
  <c r="AK1016" i="182"/>
  <c r="AN1016" i="182"/>
  <c r="AO1016" i="182"/>
  <c r="AW1016" i="182"/>
  <c r="AX1016" i="182"/>
  <c r="BD1016" i="182"/>
  <c r="B1017" i="182"/>
  <c r="V1017" i="182"/>
  <c r="Y1017" i="182"/>
  <c r="Z1017" i="182"/>
  <c r="AA1017" i="182"/>
  <c r="AX1017" i="182"/>
  <c r="AD1017" i="182"/>
  <c r="AE1017" i="182"/>
  <c r="AZ1017" i="182"/>
  <c r="AF1017" i="182"/>
  <c r="AI1017" i="182"/>
  <c r="AJ1017" i="182"/>
  <c r="AK1017" i="182"/>
  <c r="AN1017" i="182"/>
  <c r="AO1017" i="182"/>
  <c r="AP1017" i="182"/>
  <c r="BA1017" i="182"/>
  <c r="BD1017" i="182"/>
  <c r="B1018" i="182"/>
  <c r="V1018" i="182"/>
  <c r="AP1018" i="182"/>
  <c r="Y1018" i="182"/>
  <c r="Z1018" i="182"/>
  <c r="AA1018" i="182"/>
  <c r="AX1018" i="182"/>
  <c r="AB1018" i="182"/>
  <c r="AD1018" i="182"/>
  <c r="AE1018" i="182"/>
  <c r="AZ1018" i="182" s="1"/>
  <c r="AF1018" i="182"/>
  <c r="BA1018" i="182"/>
  <c r="AI1018" i="182"/>
  <c r="AJ1018" i="182"/>
  <c r="AK1018" i="182"/>
  <c r="AM1018" i="182"/>
  <c r="AL1018" i="182"/>
  <c r="AN1018" i="182"/>
  <c r="AO1018" i="182"/>
  <c r="AV1018" i="182"/>
  <c r="AW1018" i="182"/>
  <c r="BD1018" i="182"/>
  <c r="B1019" i="182"/>
  <c r="V1019" i="182"/>
  <c r="Y1019" i="182"/>
  <c r="Z1019" i="182"/>
  <c r="AW1019" i="182"/>
  <c r="AA1019" i="182"/>
  <c r="AD1019" i="182"/>
  <c r="AY1019" i="182"/>
  <c r="AE1019" i="182"/>
  <c r="AF1019" i="182"/>
  <c r="AI1019" i="182"/>
  <c r="AJ1019" i="182"/>
  <c r="AK1019" i="182"/>
  <c r="AN1019" i="182"/>
  <c r="AO1019" i="182"/>
  <c r="AX1019" i="182"/>
  <c r="AZ1019" i="182"/>
  <c r="BA1019" i="182"/>
  <c r="BD1019" i="182"/>
  <c r="B1020" i="182"/>
  <c r="V1020" i="182"/>
  <c r="Y1020" i="182"/>
  <c r="Z1020" i="182"/>
  <c r="AW1020" i="182"/>
  <c r="AA1020" i="182"/>
  <c r="AD1020" i="182"/>
  <c r="AE1020" i="182"/>
  <c r="AZ1020" i="182" s="1"/>
  <c r="AF1020" i="182"/>
  <c r="AI1020" i="182"/>
  <c r="AJ1020" i="182"/>
  <c r="AK1020" i="182"/>
  <c r="AN1020" i="182"/>
  <c r="AQ1020" i="182" s="1"/>
  <c r="AO1020" i="182"/>
  <c r="AP1020" i="182"/>
  <c r="AV1020" i="182"/>
  <c r="BA1020" i="182"/>
  <c r="BD1020" i="182"/>
  <c r="B1021" i="182"/>
  <c r="V1021" i="182"/>
  <c r="Y1021" i="182"/>
  <c r="Z1021" i="182"/>
  <c r="AA1021" i="182"/>
  <c r="AB1021" i="182"/>
  <c r="AC1021" i="182"/>
  <c r="AD1021" i="182"/>
  <c r="AY1021" i="182"/>
  <c r="AE1021" i="182"/>
  <c r="AZ1021" i="182" s="1"/>
  <c r="AF1021" i="182"/>
  <c r="BA1021" i="182"/>
  <c r="AI1021" i="182"/>
  <c r="AJ1021" i="182"/>
  <c r="AN1021" i="182"/>
  <c r="AO1021" i="182"/>
  <c r="AP1021" i="182"/>
  <c r="AV1021" i="182"/>
  <c r="AW1021" i="182"/>
  <c r="AX1021" i="182"/>
  <c r="BD1021" i="182"/>
  <c r="B1022" i="182"/>
  <c r="V1022" i="182"/>
  <c r="AP1022" i="182"/>
  <c r="Y1022" i="182"/>
  <c r="Z1022" i="182"/>
  <c r="AW1022" i="182"/>
  <c r="AA1022" i="182"/>
  <c r="AX1022" i="182"/>
  <c r="AD1022" i="182"/>
  <c r="AE1022" i="182"/>
  <c r="AF1022" i="182"/>
  <c r="AI1022" i="182"/>
  <c r="AJ1022" i="182"/>
  <c r="AK1022" i="182"/>
  <c r="AN1022" i="182"/>
  <c r="AO1022" i="182"/>
  <c r="AY1022" i="182"/>
  <c r="BA1022" i="182"/>
  <c r="BD1022" i="182"/>
  <c r="B1023" i="182"/>
  <c r="V1023" i="182"/>
  <c r="Y1023" i="182"/>
  <c r="Z1023" i="182"/>
  <c r="AA1023" i="182"/>
  <c r="AX1023" i="182"/>
  <c r="AB1023" i="182"/>
  <c r="AC1023" i="182"/>
  <c r="AD1023" i="182"/>
  <c r="AE1023" i="182"/>
  <c r="AZ1023" i="182"/>
  <c r="AF1023" i="182"/>
  <c r="AI1023" i="182"/>
  <c r="AJ1023" i="182"/>
  <c r="AK1023" i="182"/>
  <c r="AL1023" i="182"/>
  <c r="AN1023" i="182"/>
  <c r="AO1023" i="182"/>
  <c r="AP1023" i="182"/>
  <c r="AV1023" i="182"/>
  <c r="AW1023" i="182"/>
  <c r="BA1023" i="182"/>
  <c r="BD1023" i="182"/>
  <c r="B1024" i="182"/>
  <c r="V1024" i="182"/>
  <c r="Y1024" i="182"/>
  <c r="Z1024" i="182"/>
  <c r="AA1024" i="182"/>
  <c r="AD1024" i="182"/>
  <c r="AE1024" i="182"/>
  <c r="AZ1024" i="182" s="1"/>
  <c r="AF1024" i="182"/>
  <c r="BA1024" i="182"/>
  <c r="AI1024" i="182"/>
  <c r="AJ1024" i="182"/>
  <c r="AK1024" i="182"/>
  <c r="AN1024" i="182"/>
  <c r="AO1024" i="182"/>
  <c r="AW1024" i="182"/>
  <c r="AX1024" i="182"/>
  <c r="BD1024" i="182"/>
  <c r="B1025" i="182"/>
  <c r="V1025" i="182"/>
  <c r="AI1025" i="182"/>
  <c r="Y1025" i="182"/>
  <c r="Z1025" i="182"/>
  <c r="AW1025" i="182"/>
  <c r="AA1025" i="182"/>
  <c r="AX1025" i="182"/>
  <c r="AB1025" i="182"/>
  <c r="AD1025" i="182"/>
  <c r="AE1025" i="182"/>
  <c r="AZ1025" i="182"/>
  <c r="AF1025" i="182"/>
  <c r="AJ1025" i="182"/>
  <c r="AK1025" i="182"/>
  <c r="AN1025" i="182"/>
  <c r="AO1025" i="182"/>
  <c r="AP1025" i="182"/>
  <c r="BA1025" i="182"/>
  <c r="BD1025" i="182"/>
  <c r="B1026" i="182"/>
  <c r="V1026" i="182"/>
  <c r="AI1026" i="182"/>
  <c r="Y1026" i="182"/>
  <c r="Z1026" i="182"/>
  <c r="AW1026" i="182"/>
  <c r="AA1026" i="182"/>
  <c r="AX1026" i="182"/>
  <c r="AD1026" i="182"/>
  <c r="AE1026" i="182"/>
  <c r="AZ1026" i="182"/>
  <c r="AF1026" i="182"/>
  <c r="BA1026" i="182"/>
  <c r="AJ1026" i="182"/>
  <c r="AK1026" i="182"/>
  <c r="AN1026" i="182"/>
  <c r="AO1026" i="182"/>
  <c r="AP1026" i="182"/>
  <c r="AV1026" i="182"/>
  <c r="BD1026" i="182"/>
  <c r="B1027" i="182"/>
  <c r="V1027" i="182"/>
  <c r="Y1027" i="182"/>
  <c r="Z1027" i="182"/>
  <c r="AW1027" i="182"/>
  <c r="AA1027" i="182"/>
  <c r="AX1027" i="182"/>
  <c r="AD1027" i="182"/>
  <c r="AE1027" i="182"/>
  <c r="AF1027" i="182"/>
  <c r="BA1027" i="182"/>
  <c r="AJ1027" i="182"/>
  <c r="AK1027" i="182"/>
  <c r="AN1027" i="182"/>
  <c r="AO1027" i="182"/>
  <c r="AQ1027" i="182"/>
  <c r="AP1027" i="182"/>
  <c r="AZ1027" i="182"/>
  <c r="BD1027" i="182"/>
  <c r="B1028" i="182"/>
  <c r="V1028" i="182"/>
  <c r="Y1028" i="182"/>
  <c r="Z1028" i="182"/>
  <c r="AW1028" i="182"/>
  <c r="AA1028" i="182"/>
  <c r="AX1028" i="182"/>
  <c r="AB1028" i="182"/>
  <c r="AD1028" i="182"/>
  <c r="AY1028" i="182"/>
  <c r="AE1028" i="182"/>
  <c r="AZ1028" i="182"/>
  <c r="AF1028" i="182"/>
  <c r="AI1028" i="182"/>
  <c r="AJ1028" i="182"/>
  <c r="AK1028" i="182"/>
  <c r="AN1028" i="182"/>
  <c r="AO1028" i="182"/>
  <c r="AP1028" i="182"/>
  <c r="AV1028" i="182"/>
  <c r="BA1028" i="182"/>
  <c r="BD1028" i="182"/>
  <c r="B1029" i="182"/>
  <c r="V1029" i="182"/>
  <c r="Y1029" i="182"/>
  <c r="Z1029" i="182"/>
  <c r="AB1029" i="182"/>
  <c r="AC1029" i="182"/>
  <c r="AA1029" i="182"/>
  <c r="AD1029" i="182"/>
  <c r="AY1029" i="182"/>
  <c r="AE1029" i="182"/>
  <c r="AZ1029" i="182"/>
  <c r="AF1029" i="182"/>
  <c r="BA1029" i="182"/>
  <c r="AI1029" i="182"/>
  <c r="AJ1029" i="182"/>
  <c r="AK1029" i="182"/>
  <c r="AV1029" i="182"/>
  <c r="AW1029" i="182"/>
  <c r="AX1029" i="182"/>
  <c r="BD1029" i="182"/>
  <c r="B1030" i="182"/>
  <c r="V1030" i="182"/>
  <c r="Y1030" i="182"/>
  <c r="Z1030" i="182"/>
  <c r="AW1030" i="182"/>
  <c r="AA1030" i="182"/>
  <c r="AX1030" i="182"/>
  <c r="AD1030" i="182"/>
  <c r="AE1030" i="182"/>
  <c r="AZ1030" i="182"/>
  <c r="AF1030" i="182"/>
  <c r="BA1030" i="182"/>
  <c r="AI1030" i="182"/>
  <c r="AJ1030" i="182"/>
  <c r="AK1030" i="182"/>
  <c r="AN1030" i="182"/>
  <c r="AO1030" i="182"/>
  <c r="AP1030" i="182"/>
  <c r="BD1030" i="182"/>
  <c r="B1031" i="182"/>
  <c r="V1031" i="182"/>
  <c r="AL1031" i="182"/>
  <c r="Y1031" i="182"/>
  <c r="Z1031" i="182"/>
  <c r="AA1031" i="182"/>
  <c r="AX1031" i="182"/>
  <c r="AD1031" i="182"/>
  <c r="AE1031" i="182"/>
  <c r="AZ1031" i="182"/>
  <c r="AF1031" i="182"/>
  <c r="AI1031" i="182"/>
  <c r="AJ1031" i="182"/>
  <c r="AK1031" i="182"/>
  <c r="AN1031" i="182"/>
  <c r="AO1031" i="182"/>
  <c r="AV1031" i="182"/>
  <c r="AW1031" i="182"/>
  <c r="BA1031" i="182"/>
  <c r="BD1031" i="182"/>
  <c r="B1032" i="182"/>
  <c r="V1032" i="182"/>
  <c r="Y1032" i="182"/>
  <c r="Z1032" i="182"/>
  <c r="AA1032" i="182"/>
  <c r="AX1032" i="182"/>
  <c r="AD1032" i="182"/>
  <c r="AE1032" i="182"/>
  <c r="AF1032" i="182"/>
  <c r="BA1032" i="182"/>
  <c r="AI1032" i="182"/>
  <c r="AJ1032" i="182"/>
  <c r="AK1032" i="182"/>
  <c r="AN1032" i="182"/>
  <c r="AO1032" i="182"/>
  <c r="AW1032" i="182"/>
  <c r="BD1032" i="182"/>
  <c r="B1033" i="182"/>
  <c r="V1033" i="182"/>
  <c r="Y1033" i="182"/>
  <c r="AB1033" i="182"/>
  <c r="Z1033" i="182"/>
  <c r="AW1033" i="182"/>
  <c r="AA1033" i="182"/>
  <c r="AX1033" i="182"/>
  <c r="AD1033" i="182"/>
  <c r="AE1033" i="182"/>
  <c r="AF1033" i="182"/>
  <c r="AJ1033" i="182"/>
  <c r="AK1033" i="182"/>
  <c r="AN1033" i="182"/>
  <c r="AO1033" i="182"/>
  <c r="AP1033" i="182"/>
  <c r="AV1033" i="182"/>
  <c r="AZ1033" i="182"/>
  <c r="BA1033" i="182"/>
  <c r="BD1033" i="182"/>
  <c r="B1034" i="182"/>
  <c r="V1034" i="182"/>
  <c r="Y1034" i="182"/>
  <c r="AV1034" i="182"/>
  <c r="Z1034" i="182"/>
  <c r="AW1034" i="182"/>
  <c r="AA1034" i="182"/>
  <c r="AD1034" i="182"/>
  <c r="AY1034" i="182"/>
  <c r="AE1034" i="182"/>
  <c r="AZ1034" i="182"/>
  <c r="AF1034" i="182"/>
  <c r="BA1034" i="182"/>
  <c r="AI1034" i="182"/>
  <c r="AJ1034" i="182"/>
  <c r="AK1034" i="182"/>
  <c r="AO1034" i="182"/>
  <c r="AP1034" i="182"/>
  <c r="BD1034" i="182"/>
  <c r="B1035" i="182"/>
  <c r="V1035" i="182"/>
  <c r="AP1035" i="182"/>
  <c r="Y1035" i="182"/>
  <c r="Z1035" i="182"/>
  <c r="AW1035" i="182"/>
  <c r="AA1035" i="182"/>
  <c r="AX1035" i="182"/>
  <c r="AD1035" i="182"/>
  <c r="AE1035" i="182"/>
  <c r="AF1035" i="182"/>
  <c r="AI1035" i="182"/>
  <c r="AJ1035" i="182"/>
  <c r="AK1035" i="182"/>
  <c r="AN1035" i="182"/>
  <c r="AO1035" i="182"/>
  <c r="AY1035" i="182"/>
  <c r="AZ1035" i="182"/>
  <c r="BA1035" i="182"/>
  <c r="BD1035" i="182"/>
  <c r="B1036" i="182"/>
  <c r="V1036" i="182"/>
  <c r="AI1036" i="182"/>
  <c r="Y1036" i="182"/>
  <c r="Z1036" i="182"/>
  <c r="AB1036" i="182"/>
  <c r="AA1036" i="182"/>
  <c r="AD1036" i="182"/>
  <c r="AE1036" i="182"/>
  <c r="AZ1036" i="182"/>
  <c r="AF1036" i="182"/>
  <c r="AJ1036" i="182"/>
  <c r="AK1036" i="182"/>
  <c r="AN1036" i="182"/>
  <c r="AO1036" i="182"/>
  <c r="AP1036" i="182"/>
  <c r="AV1036" i="182"/>
  <c r="AW1036" i="182"/>
  <c r="BA1036" i="182"/>
  <c r="BD1036" i="182"/>
  <c r="B1037" i="182"/>
  <c r="V1037" i="182"/>
  <c r="Y1037" i="182"/>
  <c r="Z1037" i="182"/>
  <c r="AA1037" i="182"/>
  <c r="AD1037" i="182"/>
  <c r="AY1037" i="182" s="1"/>
  <c r="AE1037" i="182"/>
  <c r="AF1037" i="182"/>
  <c r="BA1037" i="182"/>
  <c r="AI1037" i="182"/>
  <c r="AJ1037" i="182"/>
  <c r="AK1037" i="182"/>
  <c r="AN1037" i="182"/>
  <c r="AO1037" i="182"/>
  <c r="AW1037" i="182"/>
  <c r="AX1037" i="182"/>
  <c r="BD1037" i="182"/>
  <c r="B1038" i="182"/>
  <c r="V1038" i="182"/>
  <c r="Y1038" i="182"/>
  <c r="Z1038" i="182"/>
  <c r="AA1038" i="182"/>
  <c r="AX1038" i="182"/>
  <c r="AD1038" i="182"/>
  <c r="AE1038" i="182"/>
  <c r="AZ1038" i="182"/>
  <c r="AF1038" i="182"/>
  <c r="AI1038" i="182"/>
  <c r="AJ1038" i="182"/>
  <c r="AK1038" i="182"/>
  <c r="AN1038" i="182"/>
  <c r="AO1038" i="182"/>
  <c r="AP1038" i="182"/>
  <c r="BA1038" i="182"/>
  <c r="BD1038" i="182"/>
  <c r="B1039" i="182"/>
  <c r="V1039" i="182"/>
  <c r="Y1039" i="182"/>
  <c r="AV1039" i="182"/>
  <c r="Z1039" i="182"/>
  <c r="AW1039" i="182"/>
  <c r="AA1039" i="182"/>
  <c r="AB1039" i="182"/>
  <c r="AC1039" i="182"/>
  <c r="AD1039" i="182"/>
  <c r="AE1039" i="182"/>
  <c r="AZ1039" i="182"/>
  <c r="AF1039" i="182"/>
  <c r="BA1039" i="182"/>
  <c r="AI1039" i="182"/>
  <c r="AJ1039" i="182"/>
  <c r="AK1039" i="182"/>
  <c r="AL1039" i="182"/>
  <c r="AM1039" i="182"/>
  <c r="AN1039" i="182"/>
  <c r="AO1039" i="182"/>
  <c r="AP1039" i="182"/>
  <c r="AX1039" i="182"/>
  <c r="BD1039" i="182"/>
  <c r="B1040" i="182"/>
  <c r="V1040" i="182"/>
  <c r="AP1040" i="182"/>
  <c r="Y1040" i="182"/>
  <c r="Z1040" i="182"/>
  <c r="AW1040" i="182"/>
  <c r="AA1040" i="182"/>
  <c r="AD1040" i="182"/>
  <c r="AY1040" i="182" s="1"/>
  <c r="AE1040" i="182"/>
  <c r="AZ1040" i="182" s="1"/>
  <c r="AF1040" i="182"/>
  <c r="BA1040" i="182"/>
  <c r="AI1040" i="182"/>
  <c r="AJ1040" i="182"/>
  <c r="AK1040" i="182"/>
  <c r="AN1040" i="182"/>
  <c r="AO1040" i="182"/>
  <c r="AX1040" i="182"/>
  <c r="BD1040" i="182"/>
  <c r="B1041" i="182"/>
  <c r="V1041" i="182"/>
  <c r="AP1041" i="182"/>
  <c r="Y1041" i="182"/>
  <c r="AV1041" i="182"/>
  <c r="Z1041" i="182"/>
  <c r="AW1041" i="182"/>
  <c r="AA1041" i="182"/>
  <c r="AX1041" i="182"/>
  <c r="AD1041" i="182"/>
  <c r="AY1041" i="182"/>
  <c r="AE1041" i="182"/>
  <c r="AZ1041" i="182" s="1"/>
  <c r="AF1041" i="182"/>
  <c r="AI1041" i="182"/>
  <c r="AJ1041" i="182"/>
  <c r="AK1041" i="182"/>
  <c r="AN1041" i="182"/>
  <c r="AO1041" i="182"/>
  <c r="AQ1041" i="182"/>
  <c r="AR1041" i="182" s="1"/>
  <c r="BA1041" i="182"/>
  <c r="BD1041" i="182"/>
  <c r="B1042" i="182"/>
  <c r="V1042" i="182"/>
  <c r="AI1042" i="182"/>
  <c r="Y1042" i="182"/>
  <c r="Z1042" i="182"/>
  <c r="AB1042" i="182"/>
  <c r="AC1042" i="182"/>
  <c r="AA1042" i="182"/>
  <c r="AX1042" i="182"/>
  <c r="AD1042" i="182"/>
  <c r="AY1042" i="182" s="1"/>
  <c r="AE1042" i="182"/>
  <c r="AZ1042" i="182"/>
  <c r="AF1042" i="182"/>
  <c r="BA1042" i="182"/>
  <c r="AJ1042" i="182"/>
  <c r="AK1042" i="182"/>
  <c r="AN1042" i="182"/>
  <c r="AO1042" i="182"/>
  <c r="AP1042" i="182"/>
  <c r="AV1042" i="182"/>
  <c r="AW1042" i="182"/>
  <c r="BD1042" i="182"/>
  <c r="B1043" i="182"/>
  <c r="V1043" i="182"/>
  <c r="Y1043" i="182"/>
  <c r="Z1043" i="182"/>
  <c r="AW1043" i="182"/>
  <c r="AA1043" i="182"/>
  <c r="AX1043" i="182"/>
  <c r="AD1043" i="182"/>
  <c r="AY1043" i="182" s="1"/>
  <c r="AE1043" i="182"/>
  <c r="AZ1043" i="182"/>
  <c r="AF1043" i="182"/>
  <c r="AI1043" i="182"/>
  <c r="AJ1043" i="182"/>
  <c r="AK1043" i="182"/>
  <c r="AN1043" i="182"/>
  <c r="AO1043" i="182"/>
  <c r="BA1043" i="182"/>
  <c r="BD1043" i="182"/>
  <c r="B1044" i="182"/>
  <c r="V1044" i="182"/>
  <c r="AI1044" i="182"/>
  <c r="Y1044" i="182"/>
  <c r="Z1044" i="182"/>
  <c r="AW1044" i="182"/>
  <c r="AA1044" i="182"/>
  <c r="AX1044" i="182"/>
  <c r="AD1044" i="182"/>
  <c r="AE1044" i="182"/>
  <c r="AZ1044" i="182"/>
  <c r="AF1044" i="182"/>
  <c r="BA1044" i="182"/>
  <c r="AJ1044" i="182"/>
  <c r="AK1044" i="182"/>
  <c r="AN1044" i="182"/>
  <c r="AQ1044" i="182" s="1"/>
  <c r="AO1044" i="182"/>
  <c r="AP1044" i="182"/>
  <c r="AV1044" i="182"/>
  <c r="BD1044" i="182"/>
  <c r="B1045" i="182"/>
  <c r="V1045" i="182"/>
  <c r="Y1045" i="182"/>
  <c r="Z1045" i="182"/>
  <c r="AW1045" i="182"/>
  <c r="AA1045" i="182"/>
  <c r="AX1045" i="182"/>
  <c r="AD1045" i="182"/>
  <c r="AY1045" i="182" s="1"/>
  <c r="AE1045" i="182"/>
  <c r="AZ1045" i="182"/>
  <c r="AF1045" i="182"/>
  <c r="BA1045" i="182"/>
  <c r="AJ1045" i="182"/>
  <c r="AK1045" i="182"/>
  <c r="AN1045" i="182"/>
  <c r="AO1045" i="182"/>
  <c r="AP1045" i="182"/>
  <c r="BD1045" i="182"/>
  <c r="B1046" i="182"/>
  <c r="V1046" i="182"/>
  <c r="Y1046" i="182"/>
  <c r="Z1046" i="182"/>
  <c r="AW1046" i="182"/>
  <c r="AA1046" i="182"/>
  <c r="AX1046" i="182"/>
  <c r="AD1046" i="182"/>
  <c r="AE1046" i="182"/>
  <c r="AF1046" i="182"/>
  <c r="AI1046" i="182"/>
  <c r="AJ1046" i="182"/>
  <c r="AN1046" i="182"/>
  <c r="AO1046" i="182"/>
  <c r="AP1046" i="182"/>
  <c r="AY1046" i="182"/>
  <c r="BA1046" i="182"/>
  <c r="BD1046" i="182"/>
  <c r="B1047" i="182"/>
  <c r="V1047" i="182"/>
  <c r="AN1047" i="182"/>
  <c r="Y1047" i="182"/>
  <c r="Z1047" i="182"/>
  <c r="AB1047" i="182"/>
  <c r="AA1047" i="182"/>
  <c r="AD1047" i="182"/>
  <c r="AE1047" i="182"/>
  <c r="AZ1047" i="182" s="1"/>
  <c r="AF1047" i="182"/>
  <c r="BA1047" i="182"/>
  <c r="AI1047" i="182"/>
  <c r="AJ1047" i="182"/>
  <c r="AK1047" i="182"/>
  <c r="AO1047" i="182"/>
  <c r="AP1047" i="182"/>
  <c r="AV1047" i="182"/>
  <c r="AW1047" i="182"/>
  <c r="BD1047" i="182"/>
  <c r="B1048" i="182"/>
  <c r="V1048" i="182"/>
  <c r="Y1048" i="182"/>
  <c r="Z1048" i="182"/>
  <c r="AW1048" i="182"/>
  <c r="AA1048" i="182"/>
  <c r="AX1048" i="182"/>
  <c r="AD1048" i="182"/>
  <c r="AE1048" i="182"/>
  <c r="AZ1048" i="182"/>
  <c r="AF1048" i="182"/>
  <c r="BA1048" i="182"/>
  <c r="AI1048" i="182"/>
  <c r="AJ1048" i="182"/>
  <c r="AK1048" i="182"/>
  <c r="AN1048" i="182"/>
  <c r="AO1048" i="182"/>
  <c r="BD1048" i="182"/>
  <c r="B1049" i="182"/>
  <c r="V1049" i="182"/>
  <c r="AP1049" i="182"/>
  <c r="Y1049" i="182"/>
  <c r="AV1049" i="182"/>
  <c r="Z1049" i="182"/>
  <c r="AW1049" i="182"/>
  <c r="AA1049" i="182"/>
  <c r="AX1049" i="182"/>
  <c r="AD1049" i="182"/>
  <c r="AY1049" i="182"/>
  <c r="AE1049" i="182"/>
  <c r="AZ1049" i="182"/>
  <c r="AF1049" i="182"/>
  <c r="AI1049" i="182"/>
  <c r="AJ1049" i="182"/>
  <c r="AK1049" i="182"/>
  <c r="AN1049" i="182"/>
  <c r="AO1049" i="182"/>
  <c r="BA1049" i="182"/>
  <c r="BD1049" i="182"/>
  <c r="B1050" i="182"/>
  <c r="V1050" i="182"/>
  <c r="AP1050" i="182"/>
  <c r="Y1050" i="182"/>
  <c r="Z1050" i="182"/>
  <c r="AB1050" i="182"/>
  <c r="AC1050" i="182"/>
  <c r="AA1050" i="182"/>
  <c r="AX1050" i="182"/>
  <c r="AD1050" i="182"/>
  <c r="AE1050" i="182"/>
  <c r="AZ1050" i="182" s="1"/>
  <c r="AF1050" i="182"/>
  <c r="BA1050" i="182"/>
  <c r="AI1050" i="182"/>
  <c r="AJ1050" i="182"/>
  <c r="AK1050" i="182"/>
  <c r="AN1050" i="182"/>
  <c r="AO1050" i="182"/>
  <c r="AV1050" i="182"/>
  <c r="AW1050" i="182"/>
  <c r="BD1050" i="182"/>
  <c r="B1051" i="182"/>
  <c r="V1051" i="182"/>
  <c r="Y1051" i="182"/>
  <c r="Z1051" i="182"/>
  <c r="AW1051" i="182"/>
  <c r="AA1051" i="182"/>
  <c r="AX1051" i="182"/>
  <c r="AD1051" i="182"/>
  <c r="AE1051" i="182"/>
  <c r="AZ1051" i="182"/>
  <c r="AF1051" i="182"/>
  <c r="AI1051" i="182"/>
  <c r="AJ1051" i="182"/>
  <c r="AK1051" i="182"/>
  <c r="AN1051" i="182"/>
  <c r="AO1051" i="182"/>
  <c r="AP1051" i="182"/>
  <c r="BA1051" i="182"/>
  <c r="BD1051" i="182"/>
  <c r="B1052" i="182"/>
  <c r="V1052" i="182"/>
  <c r="Y1052" i="182"/>
  <c r="Z1052" i="182"/>
  <c r="AB1052" i="182"/>
  <c r="AC1052" i="182"/>
  <c r="AA1052" i="182"/>
  <c r="AX1052" i="182"/>
  <c r="AD1052" i="182"/>
  <c r="AE1052" i="182"/>
  <c r="AZ1052" i="182" s="1"/>
  <c r="AF1052" i="182"/>
  <c r="BA1052" i="182"/>
  <c r="AI1052" i="182"/>
  <c r="AJ1052" i="182"/>
  <c r="AK1052" i="182"/>
  <c r="AN1052" i="182"/>
  <c r="AO1052" i="182"/>
  <c r="AP1052" i="182"/>
  <c r="AV1052" i="182"/>
  <c r="AW1052" i="182"/>
  <c r="BD1052" i="182"/>
  <c r="B1053" i="182"/>
  <c r="V1053" i="182"/>
  <c r="AP1053" i="182"/>
  <c r="Y1053" i="182"/>
  <c r="Z1053" i="182"/>
  <c r="AA1053" i="182"/>
  <c r="AX1053" i="182"/>
  <c r="AD1053" i="182"/>
  <c r="AE1053" i="182"/>
  <c r="AZ1053" i="182" s="1"/>
  <c r="AF1053" i="182"/>
  <c r="BA1053" i="182"/>
  <c r="AI1053" i="182"/>
  <c r="AJ1053" i="182"/>
  <c r="AK1053" i="182"/>
  <c r="AN1053" i="182"/>
  <c r="AO1053" i="182"/>
  <c r="AW1053" i="182"/>
  <c r="BD1053" i="182"/>
  <c r="B1054" i="182"/>
  <c r="V1054" i="182"/>
  <c r="AP1054" i="182"/>
  <c r="Y1054" i="182"/>
  <c r="AB1054" i="182"/>
  <c r="Z1054" i="182"/>
  <c r="AW1054" i="182"/>
  <c r="AA1054" i="182"/>
  <c r="AX1054" i="182"/>
  <c r="AD1054" i="182"/>
  <c r="AE1054" i="182"/>
  <c r="AZ1054" i="182"/>
  <c r="AF1054" i="182"/>
  <c r="AI1054" i="182"/>
  <c r="AJ1054" i="182"/>
  <c r="AK1054" i="182"/>
  <c r="AN1054" i="182"/>
  <c r="AQ1054" i="182" s="1"/>
  <c r="AO1054" i="182"/>
  <c r="BA1054" i="182"/>
  <c r="BD1054" i="182"/>
  <c r="B1055" i="182"/>
  <c r="V1055" i="182"/>
  <c r="Y1055" i="182"/>
  <c r="AV1055" i="182"/>
  <c r="Z1055" i="182"/>
  <c r="AA1055" i="182"/>
  <c r="AX1055" i="182"/>
  <c r="AB1055" i="182"/>
  <c r="AC1055" i="182"/>
  <c r="AD1055" i="182"/>
  <c r="AE1055" i="182"/>
  <c r="AZ1055" i="182"/>
  <c r="AF1055" i="182"/>
  <c r="BA1055" i="182"/>
  <c r="AI1055" i="182"/>
  <c r="AJ1055" i="182"/>
  <c r="AK1055" i="182"/>
  <c r="AL1055" i="182"/>
  <c r="AN1055" i="182"/>
  <c r="AO1055" i="182"/>
  <c r="AP1055" i="182"/>
  <c r="AW1055" i="182"/>
  <c r="BD1055" i="182"/>
  <c r="B1056" i="182"/>
  <c r="V1056" i="182"/>
  <c r="Y1056" i="182"/>
  <c r="Z1056" i="182"/>
  <c r="AW1056" i="182"/>
  <c r="AA1056" i="182"/>
  <c r="AD1056" i="182"/>
  <c r="AE1056" i="182"/>
  <c r="AZ1056" i="182" s="1"/>
  <c r="AF1056" i="182"/>
  <c r="BA1056" i="182"/>
  <c r="AI1056" i="182"/>
  <c r="AJ1056" i="182"/>
  <c r="AK1056" i="182"/>
  <c r="AX1056" i="182"/>
  <c r="AY1056" i="182"/>
  <c r="BD1056" i="182"/>
  <c r="B1057" i="182"/>
  <c r="V1057" i="182"/>
  <c r="Y1057" i="182"/>
  <c r="Z1057" i="182"/>
  <c r="AW1057" i="182"/>
  <c r="AA1057" i="182"/>
  <c r="AX1057" i="182"/>
  <c r="AD1057" i="182"/>
  <c r="AE1057" i="182"/>
  <c r="AZ1057" i="182" s="1"/>
  <c r="AF1057" i="182"/>
  <c r="BA1057" i="182"/>
  <c r="AI1057" i="182"/>
  <c r="AJ1057" i="182"/>
  <c r="AK1057" i="182"/>
  <c r="AN1057" i="182"/>
  <c r="AQ1057" i="182"/>
  <c r="AO1057" i="182"/>
  <c r="AP1057" i="182"/>
  <c r="AV1057" i="182"/>
  <c r="BD1057" i="182"/>
  <c r="B1058" i="182"/>
  <c r="V1058" i="182"/>
  <c r="AI1058" i="182"/>
  <c r="Y1058" i="182"/>
  <c r="Z1058" i="182"/>
  <c r="AW1058" i="182"/>
  <c r="AA1058" i="182"/>
  <c r="AX1058" i="182"/>
  <c r="AB1058" i="182"/>
  <c r="AD1058" i="182"/>
  <c r="AE1058" i="182"/>
  <c r="AZ1058" i="182"/>
  <c r="AF1058" i="182"/>
  <c r="BA1058" i="182"/>
  <c r="AJ1058" i="182"/>
  <c r="AK1058" i="182"/>
  <c r="AN1058" i="182"/>
  <c r="AO1058" i="182"/>
  <c r="AP1058" i="182"/>
  <c r="BD1058" i="182"/>
  <c r="B1059" i="182"/>
  <c r="V1059" i="182"/>
  <c r="Y1059" i="182"/>
  <c r="Z1059" i="182"/>
  <c r="AW1059" i="182"/>
  <c r="AA1059" i="182"/>
  <c r="AX1059" i="182"/>
  <c r="AD1059" i="182"/>
  <c r="AY1059" i="182" s="1"/>
  <c r="AE1059" i="182"/>
  <c r="AZ1059" i="182"/>
  <c r="AF1059" i="182"/>
  <c r="AI1059" i="182"/>
  <c r="AJ1059" i="182"/>
  <c r="AK1059" i="182"/>
  <c r="AN1059" i="182"/>
  <c r="AO1059" i="182"/>
  <c r="AP1059" i="182"/>
  <c r="BA1059" i="182"/>
  <c r="BD1059" i="182"/>
  <c r="B1060" i="182"/>
  <c r="V1060" i="182"/>
  <c r="Y1060" i="182"/>
  <c r="Z1060" i="182"/>
  <c r="AA1060" i="182"/>
  <c r="AX1060" i="182"/>
  <c r="AB1060" i="182"/>
  <c r="AC1060" i="182"/>
  <c r="AD1060" i="182"/>
  <c r="AE1060" i="182"/>
  <c r="AZ1060" i="182" s="1"/>
  <c r="AF1060" i="182"/>
  <c r="AI1060" i="182"/>
  <c r="AJ1060" i="182"/>
  <c r="AK1060" i="182"/>
  <c r="AL1060" i="182"/>
  <c r="AN1060" i="182"/>
  <c r="AO1060" i="182"/>
  <c r="AP1060" i="182"/>
  <c r="AV1060" i="182"/>
  <c r="AW1060" i="182"/>
  <c r="BA1060" i="182"/>
  <c r="BD1060" i="182"/>
  <c r="B1061" i="182"/>
  <c r="V1061" i="182"/>
  <c r="AP1061" i="182"/>
  <c r="Y1061" i="182"/>
  <c r="Z1061" i="182"/>
  <c r="AA1061" i="182"/>
  <c r="AD1061" i="182"/>
  <c r="AY1061" i="182"/>
  <c r="AE1061" i="182"/>
  <c r="AZ1061" i="182"/>
  <c r="AF1061" i="182"/>
  <c r="BA1061" i="182"/>
  <c r="AI1061" i="182"/>
  <c r="AJ1061" i="182"/>
  <c r="AK1061" i="182"/>
  <c r="AN1061" i="182"/>
  <c r="AO1061" i="182"/>
  <c r="AW1061" i="182"/>
  <c r="AX1061" i="182"/>
  <c r="BD1061" i="182"/>
  <c r="B1062" i="182"/>
  <c r="V1062" i="182"/>
  <c r="Y1062" i="182"/>
  <c r="Z1062" i="182"/>
  <c r="AW1062" i="182"/>
  <c r="AA1062" i="182"/>
  <c r="AX1062" i="182"/>
  <c r="AD1062" i="182"/>
  <c r="AE1062" i="182"/>
  <c r="AF1062" i="182"/>
  <c r="AI1062" i="182"/>
  <c r="AJ1062" i="182"/>
  <c r="AK1062" i="182"/>
  <c r="AN1062" i="182"/>
  <c r="AP1062" i="182"/>
  <c r="AY1062" i="182"/>
  <c r="AZ1062" i="182"/>
  <c r="BD1062" i="182"/>
  <c r="B1063" i="182"/>
  <c r="V1063" i="182"/>
  <c r="AP1063" i="182"/>
  <c r="Y1063" i="182"/>
  <c r="Z1063" i="182"/>
  <c r="AA1063" i="182"/>
  <c r="AD1063" i="182"/>
  <c r="AE1063" i="182"/>
  <c r="AZ1063" i="182"/>
  <c r="AF1063" i="182"/>
  <c r="BA1063" i="182"/>
  <c r="AI1063" i="182"/>
  <c r="AL1063" i="182"/>
  <c r="AJ1063" i="182"/>
  <c r="AK1063" i="182"/>
  <c r="AN1063" i="182"/>
  <c r="AO1063" i="182"/>
  <c r="AV1063" i="182"/>
  <c r="AW1063" i="182"/>
  <c r="BD1063" i="182"/>
  <c r="B1064" i="182"/>
  <c r="V1064" i="182"/>
  <c r="Y1064" i="182"/>
  <c r="Z1064" i="182"/>
  <c r="AA1064" i="182"/>
  <c r="AX1064" i="182"/>
  <c r="AD1064" i="182"/>
  <c r="AE1064" i="182"/>
  <c r="AZ1064" i="182"/>
  <c r="AF1064" i="182"/>
  <c r="BA1064" i="182"/>
  <c r="AI1064" i="182"/>
  <c r="AJ1064" i="182"/>
  <c r="AK1064" i="182"/>
  <c r="AL1064" i="182"/>
  <c r="AM1064" i="182"/>
  <c r="AN1064" i="182"/>
  <c r="AO1064" i="182"/>
  <c r="AP1064" i="182"/>
  <c r="AW1064" i="182"/>
  <c r="BD1064" i="182"/>
  <c r="B1065" i="182"/>
  <c r="V1065" i="182"/>
  <c r="AP1065" i="182"/>
  <c r="Y1065" i="182"/>
  <c r="Z1065" i="182"/>
  <c r="AW1065" i="182"/>
  <c r="AA1065" i="182"/>
  <c r="AX1065" i="182"/>
  <c r="AD1065" i="182"/>
  <c r="AY1065" i="182" s="1"/>
  <c r="AE1065" i="182"/>
  <c r="AF1065" i="182"/>
  <c r="AI1065" i="182"/>
  <c r="AJ1065" i="182"/>
  <c r="AK1065" i="182"/>
  <c r="AN1065" i="182"/>
  <c r="AO1065" i="182"/>
  <c r="AV1065" i="182"/>
  <c r="AZ1065" i="182"/>
  <c r="BA1065" i="182"/>
  <c r="BD1065" i="182"/>
  <c r="B1066" i="182"/>
  <c r="V1066" i="182"/>
  <c r="AP1066" i="182"/>
  <c r="Y1066" i="182"/>
  <c r="Z1066" i="182"/>
  <c r="AW1066" i="182"/>
  <c r="AA1066" i="182"/>
  <c r="AD1066" i="182"/>
  <c r="AY1066" i="182"/>
  <c r="AE1066" i="182"/>
  <c r="AZ1066" i="182"/>
  <c r="AF1066" i="182"/>
  <c r="BA1066" i="182"/>
  <c r="AI1066" i="182"/>
  <c r="AJ1066" i="182"/>
  <c r="AK1066" i="182"/>
  <c r="AN1066" i="182"/>
  <c r="AO1066" i="182"/>
  <c r="AV1066" i="182"/>
  <c r="BD1066" i="182"/>
  <c r="B1067" i="182"/>
  <c r="V1067" i="182"/>
  <c r="AI1067" i="182"/>
  <c r="Y1067" i="182"/>
  <c r="Z1067" i="182"/>
  <c r="AW1067" i="182"/>
  <c r="AA1067" i="182"/>
  <c r="AX1067" i="182"/>
  <c r="AD1067" i="182"/>
  <c r="AE1067" i="182"/>
  <c r="AF1067" i="182"/>
  <c r="AJ1067" i="182"/>
  <c r="AK1067" i="182"/>
  <c r="AN1067" i="182"/>
  <c r="AO1067" i="182"/>
  <c r="AP1067" i="182"/>
  <c r="BA1067" i="182"/>
  <c r="BD1067" i="182"/>
  <c r="B1068" i="182"/>
  <c r="V1068" i="182"/>
  <c r="Y1068" i="182"/>
  <c r="Z1068" i="182"/>
  <c r="AA1068" i="182"/>
  <c r="AX1068" i="182"/>
  <c r="AD1068" i="182"/>
  <c r="AE1068" i="182"/>
  <c r="AZ1068" i="182"/>
  <c r="AF1068" i="182"/>
  <c r="AJ1068" i="182"/>
  <c r="AK1068" i="182"/>
  <c r="AN1068" i="182"/>
  <c r="AO1068" i="182"/>
  <c r="AP1068" i="182"/>
  <c r="AV1068" i="182"/>
  <c r="AW1068" i="182"/>
  <c r="BA1068" i="182"/>
  <c r="BD1068" i="182"/>
  <c r="B1069" i="182"/>
  <c r="V1069" i="182"/>
  <c r="Y1069" i="182"/>
  <c r="Z1069" i="182"/>
  <c r="AW1069" i="182"/>
  <c r="AA1069" i="182"/>
  <c r="AX1069" i="182"/>
  <c r="AD1069" i="182"/>
  <c r="AE1069" i="182"/>
  <c r="AF1069" i="182"/>
  <c r="BA1069" i="182"/>
  <c r="AI1069" i="182"/>
  <c r="AJ1069" i="182"/>
  <c r="AK1069" i="182"/>
  <c r="AL1069" i="182"/>
  <c r="AM1069" i="182"/>
  <c r="AN1069" i="182"/>
  <c r="AO1069" i="182"/>
  <c r="AP1069" i="182"/>
  <c r="AV1069" i="182"/>
  <c r="BD1069" i="182"/>
  <c r="B1070" i="182"/>
  <c r="V1070" i="182"/>
  <c r="Y1070" i="182"/>
  <c r="Z1070" i="182"/>
  <c r="AW1070" i="182"/>
  <c r="AA1070" i="182"/>
  <c r="AX1070" i="182"/>
  <c r="AD1070" i="182"/>
  <c r="AY1070" i="182"/>
  <c r="AE1070" i="182"/>
  <c r="AF1070" i="182"/>
  <c r="AI1070" i="182"/>
  <c r="AJ1070" i="182"/>
  <c r="AK1070" i="182"/>
  <c r="AN1070" i="182"/>
  <c r="AO1070" i="182"/>
  <c r="AQ1070" i="182"/>
  <c r="AR1070" i="182" s="1"/>
  <c r="AP1070" i="182"/>
  <c r="BA1070" i="182"/>
  <c r="BD1070" i="182"/>
  <c r="B1071" i="182"/>
  <c r="V1071" i="182"/>
  <c r="AP1071" i="182"/>
  <c r="Y1071" i="182"/>
  <c r="Z1071" i="182"/>
  <c r="AA1071" i="182"/>
  <c r="AB1071" i="182"/>
  <c r="AC1071" i="182"/>
  <c r="AD1071" i="182"/>
  <c r="AE1071" i="182"/>
  <c r="AZ1071" i="182"/>
  <c r="AF1071" i="182"/>
  <c r="BA1071" i="182"/>
  <c r="AI1071" i="182"/>
  <c r="AJ1071" i="182"/>
  <c r="AK1071" i="182"/>
  <c r="AN1071" i="182"/>
  <c r="AQ1071" i="182" s="1"/>
  <c r="AO1071" i="182"/>
  <c r="AV1071" i="182"/>
  <c r="AW1071" i="182"/>
  <c r="AX1071" i="182"/>
  <c r="BD1071" i="182"/>
  <c r="B1072" i="182"/>
  <c r="V1072" i="182"/>
  <c r="Y1072" i="182"/>
  <c r="Z1072" i="182"/>
  <c r="AW1072" i="182"/>
  <c r="AA1072" i="182"/>
  <c r="AX1072" i="182"/>
  <c r="AD1072" i="182"/>
  <c r="AE1072" i="182"/>
  <c r="AZ1072" i="182"/>
  <c r="AF1072" i="182"/>
  <c r="AI1072" i="182"/>
  <c r="AJ1072" i="182"/>
  <c r="AK1072" i="182"/>
  <c r="AN1072" i="182"/>
  <c r="AO1072" i="182"/>
  <c r="BA1072" i="182"/>
  <c r="BD1072" i="182"/>
  <c r="B1073" i="182"/>
  <c r="V1073" i="182"/>
  <c r="Y1073" i="182"/>
  <c r="AV1073" i="182"/>
  <c r="Z1073" i="182"/>
  <c r="AA1073" i="182"/>
  <c r="AX1073" i="182"/>
  <c r="AD1073" i="182"/>
  <c r="AE1073" i="182"/>
  <c r="AZ1073" i="182"/>
  <c r="AF1073" i="182"/>
  <c r="AI1073" i="182"/>
  <c r="AJ1073" i="182"/>
  <c r="AK1073" i="182"/>
  <c r="AN1073" i="182"/>
  <c r="AO1073" i="182"/>
  <c r="AP1073" i="182"/>
  <c r="AW1073" i="182"/>
  <c r="BA1073" i="182"/>
  <c r="BD1073" i="182"/>
  <c r="B1074" i="182"/>
  <c r="V1074" i="182"/>
  <c r="AI1074" i="182"/>
  <c r="Y1074" i="182"/>
  <c r="AV1074" i="182"/>
  <c r="Z1074" i="182"/>
  <c r="AW1074" i="182"/>
  <c r="AA1074" i="182"/>
  <c r="AX1074" i="182"/>
  <c r="AB1074" i="182"/>
  <c r="AC1074" i="182"/>
  <c r="AD1074" i="182"/>
  <c r="AE1074" i="182"/>
  <c r="AZ1074" i="182" s="1"/>
  <c r="AF1074" i="182"/>
  <c r="BA1074" i="182"/>
  <c r="AJ1074" i="182"/>
  <c r="AK1074" i="182"/>
  <c r="AL1074" i="182"/>
  <c r="AM1074" i="182"/>
  <c r="AN1074" i="182"/>
  <c r="AQ1074" i="182" s="1"/>
  <c r="AR1074" i="182" s="1"/>
  <c r="AO1074" i="182"/>
  <c r="AP1074" i="182"/>
  <c r="BD1074" i="182"/>
  <c r="B1075" i="182"/>
  <c r="V1075" i="182"/>
  <c r="AI1075" i="182"/>
  <c r="Y1075" i="182"/>
  <c r="Z1075" i="182"/>
  <c r="AW1075" i="182"/>
  <c r="AA1075" i="182"/>
  <c r="AD1075" i="182"/>
  <c r="AG1075" i="182" s="1"/>
  <c r="AE1075" i="182"/>
  <c r="AZ1075" i="182"/>
  <c r="AF1075" i="182"/>
  <c r="AJ1075" i="182"/>
  <c r="AK1075" i="182"/>
  <c r="AN1075" i="182"/>
  <c r="AO1075" i="182"/>
  <c r="AP1075" i="182"/>
  <c r="AX1075" i="182"/>
  <c r="BA1075" i="182"/>
  <c r="BD1075" i="182"/>
  <c r="B1076" i="182"/>
  <c r="V1076" i="182"/>
  <c r="Y1076" i="182"/>
  <c r="Z1076" i="182"/>
  <c r="AA1076" i="182"/>
  <c r="AX1076" i="182"/>
  <c r="AB1076" i="182"/>
  <c r="AD1076" i="182"/>
  <c r="AE1076" i="182"/>
  <c r="AZ1076" i="182" s="1"/>
  <c r="AF1076" i="182"/>
  <c r="BA1076" i="182"/>
  <c r="AI1076" i="182"/>
  <c r="AJ1076" i="182"/>
  <c r="AK1076" i="182"/>
  <c r="AN1076" i="182"/>
  <c r="AO1076" i="182"/>
  <c r="AP1076" i="182"/>
  <c r="AV1076" i="182"/>
  <c r="BD1076" i="182"/>
  <c r="B1077" i="182"/>
  <c r="V1077" i="182"/>
  <c r="Y1077" i="182"/>
  <c r="Z1077" i="182"/>
  <c r="AW1077" i="182"/>
  <c r="AA1077" i="182"/>
  <c r="AX1077" i="182"/>
  <c r="AD1077" i="182"/>
  <c r="AE1077" i="182"/>
  <c r="AF1077" i="182"/>
  <c r="AI1077" i="182"/>
  <c r="AJ1077" i="182"/>
  <c r="AK1077" i="182"/>
  <c r="AN1077" i="182"/>
  <c r="AO1077" i="182"/>
  <c r="AP1077" i="182"/>
  <c r="AZ1077" i="182"/>
  <c r="BA1077" i="182"/>
  <c r="BD1077" i="182"/>
  <c r="B1078" i="182"/>
  <c r="V1078" i="182"/>
  <c r="Y1078" i="182"/>
  <c r="Z1078" i="182"/>
  <c r="AW1078" i="182"/>
  <c r="AA1078" i="182"/>
  <c r="AX1078" i="182"/>
  <c r="AD1078" i="182"/>
  <c r="AY1078" i="182" s="1"/>
  <c r="AE1078" i="182"/>
  <c r="AZ1078" i="182" s="1"/>
  <c r="AF1078" i="182"/>
  <c r="BA1078" i="182"/>
  <c r="AI1078" i="182"/>
  <c r="AJ1078" i="182"/>
  <c r="AK1078" i="182"/>
  <c r="AN1078" i="182"/>
  <c r="AO1078" i="182"/>
  <c r="AP1078" i="182"/>
  <c r="AV1078" i="182"/>
  <c r="BD1078" i="182"/>
  <c r="B1079" i="182"/>
  <c r="V1079" i="182"/>
  <c r="AP1079" i="182"/>
  <c r="Y1079" i="182"/>
  <c r="Z1079" i="182"/>
  <c r="AW1079" i="182"/>
  <c r="AA1079" i="182"/>
  <c r="AX1079" i="182"/>
  <c r="AD1079" i="182"/>
  <c r="AY1079" i="182"/>
  <c r="AE1079" i="182"/>
  <c r="AF1079" i="182"/>
  <c r="BA1079" i="182"/>
  <c r="AI1079" i="182"/>
  <c r="AJ1079" i="182"/>
  <c r="AK1079" i="182"/>
  <c r="AN1079" i="182"/>
  <c r="AO1079" i="182"/>
  <c r="BD1079" i="182"/>
  <c r="B1080" i="182"/>
  <c r="V1080" i="182"/>
  <c r="Y1080" i="182"/>
  <c r="Z1080" i="182"/>
  <c r="AW1080" i="182"/>
  <c r="AA1080" i="182"/>
  <c r="AX1080" i="182"/>
  <c r="AD1080" i="182"/>
  <c r="AE1080" i="182"/>
  <c r="AF1080" i="182"/>
  <c r="AI1080" i="182"/>
  <c r="AJ1080" i="182"/>
  <c r="AK1080" i="182"/>
  <c r="AN1080" i="182"/>
  <c r="AO1080" i="182"/>
  <c r="AY1080" i="182"/>
  <c r="AZ1080" i="182"/>
  <c r="BA1080" i="182"/>
  <c r="BD1080" i="182"/>
  <c r="B1081" i="182"/>
  <c r="V1081" i="182"/>
  <c r="AP1081" i="182"/>
  <c r="Y1081" i="182"/>
  <c r="Z1081" i="182"/>
  <c r="AW1081" i="182"/>
  <c r="AA1081" i="182"/>
  <c r="AX1081" i="182"/>
  <c r="AB1081" i="182"/>
  <c r="AC1081" i="182"/>
  <c r="AD1081" i="182"/>
  <c r="AY1081" i="182"/>
  <c r="AE1081" i="182"/>
  <c r="AZ1081" i="182" s="1"/>
  <c r="AF1081" i="182"/>
  <c r="BA1081" i="182"/>
  <c r="AI1081" i="182"/>
  <c r="AJ1081" i="182"/>
  <c r="AK1081" i="182"/>
  <c r="AL1081" i="182"/>
  <c r="AN1081" i="182"/>
  <c r="AO1081" i="182"/>
  <c r="AV1081" i="182"/>
  <c r="BD1081" i="182"/>
  <c r="B1082" i="182"/>
  <c r="V1082" i="182"/>
  <c r="Y1082" i="182"/>
  <c r="Z1082" i="182"/>
  <c r="AW1082" i="182"/>
  <c r="AA1082" i="182"/>
  <c r="AX1082" i="182"/>
  <c r="AD1082" i="182"/>
  <c r="AY1082" i="182"/>
  <c r="AE1082" i="182"/>
  <c r="AZ1082" i="182" s="1"/>
  <c r="AF1082" i="182"/>
  <c r="BA1082" i="182"/>
  <c r="AI1082" i="182"/>
  <c r="AJ1082" i="182"/>
  <c r="AK1082" i="182"/>
  <c r="AN1082" i="182"/>
  <c r="AO1082" i="182"/>
  <c r="BD1082" i="182"/>
  <c r="B1083" i="182"/>
  <c r="V1083" i="182"/>
  <c r="AP1083" i="182"/>
  <c r="Y1083" i="182"/>
  <c r="Z1083" i="182"/>
  <c r="AW1083" i="182"/>
  <c r="AA1083" i="182"/>
  <c r="AX1083" i="182"/>
  <c r="AD1083" i="182"/>
  <c r="AY1083" i="182"/>
  <c r="AE1083" i="182"/>
  <c r="AF1083" i="182"/>
  <c r="BA1083" i="182"/>
  <c r="AI1083" i="182"/>
  <c r="AJ1083" i="182"/>
  <c r="AK1083" i="182"/>
  <c r="AN1083" i="182"/>
  <c r="AO1083" i="182"/>
  <c r="AZ1083" i="182"/>
  <c r="BD1083" i="182"/>
  <c r="B1084" i="182"/>
  <c r="V1084" i="182"/>
  <c r="AP1084" i="182"/>
  <c r="Y1084" i="182"/>
  <c r="Z1084" i="182"/>
  <c r="AA1084" i="182"/>
  <c r="AD1084" i="182"/>
  <c r="AE1084" i="182"/>
  <c r="AZ1084" i="182" s="1"/>
  <c r="AF1084" i="182"/>
  <c r="BA1084" i="182"/>
  <c r="AI1084" i="182"/>
  <c r="AJ1084" i="182"/>
  <c r="AK1084" i="182"/>
  <c r="AL1084" i="182"/>
  <c r="AM1084" i="182"/>
  <c r="AN1084" i="182"/>
  <c r="AO1084" i="182"/>
  <c r="AV1084" i="182"/>
  <c r="AW1084" i="182"/>
  <c r="AX1084" i="182"/>
  <c r="BD1084" i="182"/>
  <c r="B1085" i="182"/>
  <c r="V1085" i="182"/>
  <c r="Y1085" i="182"/>
  <c r="Z1085" i="182"/>
  <c r="AW1085" i="182"/>
  <c r="AA1085" i="182"/>
  <c r="AX1085" i="182"/>
  <c r="AD1085" i="182"/>
  <c r="AY1085" i="182" s="1"/>
  <c r="AE1085" i="182"/>
  <c r="AZ1085" i="182" s="1"/>
  <c r="AF1085" i="182"/>
  <c r="AI1085" i="182"/>
  <c r="AJ1085" i="182"/>
  <c r="AK1085" i="182"/>
  <c r="AN1085" i="182"/>
  <c r="AO1085" i="182"/>
  <c r="AP1085" i="182"/>
  <c r="BD1085" i="182"/>
  <c r="B1086" i="182"/>
  <c r="V1086" i="182"/>
  <c r="AP1086" i="182"/>
  <c r="Y1086" i="182"/>
  <c r="AV1086" i="182"/>
  <c r="Z1086" i="182"/>
  <c r="AW1086" i="182"/>
  <c r="AA1086" i="182"/>
  <c r="AX1086" i="182"/>
  <c r="AD1086" i="182"/>
  <c r="AY1086" i="182" s="1"/>
  <c r="AE1086" i="182"/>
  <c r="AZ1086" i="182"/>
  <c r="AF1086" i="182"/>
  <c r="AI1086" i="182"/>
  <c r="AJ1086" i="182"/>
  <c r="AK1086" i="182"/>
  <c r="AN1086" i="182"/>
  <c r="AO1086" i="182"/>
  <c r="BA1086" i="182"/>
  <c r="BD1086" i="182"/>
  <c r="B1087" i="182"/>
  <c r="V1087" i="182"/>
  <c r="AP1087" i="182"/>
  <c r="Y1087" i="182"/>
  <c r="Z1087" i="182"/>
  <c r="AA1087" i="182"/>
  <c r="AD1087" i="182"/>
  <c r="AE1087" i="182"/>
  <c r="AZ1087" i="182" s="1"/>
  <c r="AF1087" i="182"/>
  <c r="BA1087" i="182"/>
  <c r="AI1087" i="182"/>
  <c r="AJ1087" i="182"/>
  <c r="AK1087" i="182"/>
  <c r="AN1087" i="182"/>
  <c r="AQ1087" i="182" s="1"/>
  <c r="AO1087" i="182"/>
  <c r="AW1087" i="182"/>
  <c r="AX1087" i="182"/>
  <c r="BD1087" i="182"/>
  <c r="B1088" i="182"/>
  <c r="V1088" i="182"/>
  <c r="Y1088" i="182"/>
  <c r="Z1088" i="182"/>
  <c r="AW1088" i="182"/>
  <c r="AA1088" i="182"/>
  <c r="AX1088" i="182"/>
  <c r="AD1088" i="182"/>
  <c r="AY1088" i="182"/>
  <c r="AE1088" i="182"/>
  <c r="AZ1088" i="182"/>
  <c r="AF1088" i="182"/>
  <c r="BA1088" i="182"/>
  <c r="AI1088" i="182"/>
  <c r="AJ1088" i="182"/>
  <c r="AK1088" i="182"/>
  <c r="AN1088" i="182"/>
  <c r="AO1088" i="182"/>
  <c r="AP1088" i="182"/>
  <c r="BD1088" i="182"/>
  <c r="B1089" i="182"/>
  <c r="V1089" i="182"/>
  <c r="AI1089" i="182"/>
  <c r="Y1089" i="182"/>
  <c r="AV1089" i="182"/>
  <c r="Z1089" i="182"/>
  <c r="AW1089" i="182"/>
  <c r="AA1089" i="182"/>
  <c r="AX1089" i="182"/>
  <c r="AD1089" i="182"/>
  <c r="AY1089" i="182" s="1"/>
  <c r="AE1089" i="182"/>
  <c r="AZ1089" i="182"/>
  <c r="AF1089" i="182"/>
  <c r="BA1089" i="182"/>
  <c r="AJ1089" i="182"/>
  <c r="AK1089" i="182"/>
  <c r="AN1089" i="182"/>
  <c r="AO1089" i="182"/>
  <c r="AP1089" i="182"/>
  <c r="BD1089" i="182"/>
  <c r="B1090" i="182"/>
  <c r="V1090" i="182"/>
  <c r="Y1090" i="182"/>
  <c r="AB1090" i="182"/>
  <c r="Z1090" i="182"/>
  <c r="AW1090" i="182"/>
  <c r="AA1090" i="182"/>
  <c r="AD1090" i="182"/>
  <c r="AE1090" i="182"/>
  <c r="AZ1090" i="182"/>
  <c r="AF1090" i="182"/>
  <c r="BA1090" i="182"/>
  <c r="AI1090" i="182"/>
  <c r="AJ1090" i="182"/>
  <c r="AK1090" i="182"/>
  <c r="AN1090" i="182"/>
  <c r="AO1090" i="182"/>
  <c r="AX1090" i="182"/>
  <c r="BD1090" i="182"/>
  <c r="B1091" i="182"/>
  <c r="V1091" i="182"/>
  <c r="Y1091" i="182"/>
  <c r="Z1091" i="182"/>
  <c r="AW1091" i="182"/>
  <c r="AA1091" i="182"/>
  <c r="AX1091" i="182"/>
  <c r="AD1091" i="182"/>
  <c r="AY1091" i="182" s="1"/>
  <c r="AE1091" i="182"/>
  <c r="AZ1091" i="182" s="1"/>
  <c r="AF1091" i="182"/>
  <c r="BA1091" i="182"/>
  <c r="AI1091" i="182"/>
  <c r="AJ1091" i="182"/>
  <c r="AK1091" i="182"/>
  <c r="AN1091" i="182"/>
  <c r="AO1091" i="182"/>
  <c r="AP1091" i="182"/>
  <c r="AV1091" i="182"/>
  <c r="BD1091" i="182"/>
  <c r="B1092" i="182"/>
  <c r="V1092" i="182"/>
  <c r="AI1092" i="182"/>
  <c r="Y1092" i="182"/>
  <c r="Z1092" i="182"/>
  <c r="AW1092" i="182"/>
  <c r="AA1092" i="182"/>
  <c r="AX1092" i="182"/>
  <c r="AD1092" i="182"/>
  <c r="AE1092" i="182"/>
  <c r="AZ1092" i="182"/>
  <c r="AF1092" i="182"/>
  <c r="BA1092" i="182"/>
  <c r="AJ1092" i="182"/>
  <c r="AK1092" i="182"/>
  <c r="AN1092" i="182"/>
  <c r="AO1092" i="182"/>
  <c r="AP1092" i="182"/>
  <c r="AV1092" i="182"/>
  <c r="BD1092" i="182"/>
  <c r="B1093" i="182"/>
  <c r="V1093" i="182"/>
  <c r="AP1093" i="182"/>
  <c r="Y1093" i="182"/>
  <c r="Z1093" i="182"/>
  <c r="AW1093" i="182"/>
  <c r="AA1093" i="182"/>
  <c r="AX1093" i="182"/>
  <c r="AD1093" i="182"/>
  <c r="AY1093" i="182" s="1"/>
  <c r="AE1093" i="182"/>
  <c r="AF1093" i="182"/>
  <c r="AI1093" i="182"/>
  <c r="AJ1093" i="182"/>
  <c r="AK1093" i="182"/>
  <c r="AN1093" i="182"/>
  <c r="AQ1093" i="182" s="1"/>
  <c r="AO1093" i="182"/>
  <c r="BA1093" i="182"/>
  <c r="BD1093" i="182"/>
  <c r="B1094" i="182"/>
  <c r="V1094" i="182"/>
  <c r="AP1094" i="182"/>
  <c r="Y1094" i="182"/>
  <c r="AV1094" i="182"/>
  <c r="Z1094" i="182"/>
  <c r="AA1094" i="182"/>
  <c r="AX1094" i="182"/>
  <c r="AD1094" i="182"/>
  <c r="AY1094" i="182"/>
  <c r="AE1094" i="182"/>
  <c r="AZ1094" i="182" s="1"/>
  <c r="AF1094" i="182"/>
  <c r="AI1094" i="182"/>
  <c r="AJ1094" i="182"/>
  <c r="AK1094" i="182"/>
  <c r="AN1094" i="182"/>
  <c r="AO1094" i="182"/>
  <c r="AW1094" i="182"/>
  <c r="BA1094" i="182"/>
  <c r="BD1094" i="182"/>
  <c r="B1095" i="182"/>
  <c r="V1095" i="182"/>
  <c r="AP1095" i="182"/>
  <c r="Y1095" i="182"/>
  <c r="Z1095" i="182"/>
  <c r="AA1095" i="182"/>
  <c r="AD1095" i="182"/>
  <c r="AY1095" i="182"/>
  <c r="AE1095" i="182"/>
  <c r="AZ1095" i="182"/>
  <c r="AF1095" i="182"/>
  <c r="BA1095" i="182"/>
  <c r="AI1095" i="182"/>
  <c r="AJ1095" i="182"/>
  <c r="AK1095" i="182"/>
  <c r="AN1095" i="182"/>
  <c r="AO1095" i="182"/>
  <c r="AW1095" i="182"/>
  <c r="AX1095" i="182"/>
  <c r="BD1095" i="182"/>
  <c r="B1096" i="182"/>
  <c r="V1096" i="182"/>
  <c r="Y1096" i="182"/>
  <c r="Z1096" i="182"/>
  <c r="AW1096" i="182"/>
  <c r="AA1096" i="182"/>
  <c r="AX1096" i="182"/>
  <c r="AD1096" i="182"/>
  <c r="AY1096" i="182"/>
  <c r="AE1096" i="182"/>
  <c r="AZ1096" i="182" s="1"/>
  <c r="AF1096" i="182"/>
  <c r="AI1096" i="182"/>
  <c r="AJ1096" i="182"/>
  <c r="AK1096" i="182"/>
  <c r="AN1096" i="182"/>
  <c r="AO1096" i="182"/>
  <c r="AP1096" i="182"/>
  <c r="BA1096" i="182"/>
  <c r="BD1096" i="182"/>
  <c r="B1097" i="182"/>
  <c r="V1097" i="182"/>
  <c r="Y1097" i="182"/>
  <c r="Z1097" i="182"/>
  <c r="AA1097" i="182"/>
  <c r="AD1097" i="182"/>
  <c r="AY1097" i="182" s="1"/>
  <c r="AE1097" i="182"/>
  <c r="AZ1097" i="182" s="1"/>
  <c r="AF1097" i="182"/>
  <c r="BA1097" i="182"/>
  <c r="AI1097" i="182"/>
  <c r="AJ1097" i="182"/>
  <c r="AK1097" i="182"/>
  <c r="AN1097" i="182"/>
  <c r="AO1097" i="182"/>
  <c r="AP1097" i="182"/>
  <c r="AW1097" i="182"/>
  <c r="AX1097" i="182"/>
  <c r="BD1097" i="182"/>
  <c r="B1098" i="182"/>
  <c r="V1098" i="182"/>
  <c r="Y1098" i="182"/>
  <c r="Z1098" i="182"/>
  <c r="AW1098" i="182"/>
  <c r="AA1098" i="182"/>
  <c r="AX1098" i="182"/>
  <c r="AD1098" i="182"/>
  <c r="AE1098" i="182"/>
  <c r="AF1098" i="182"/>
  <c r="BA1098" i="182"/>
  <c r="AI1098" i="182"/>
  <c r="AJ1098" i="182"/>
  <c r="AK1098" i="182"/>
  <c r="AN1098" i="182"/>
  <c r="AO1098" i="182"/>
  <c r="AZ1098" i="182"/>
  <c r="BD1098" i="182"/>
  <c r="B1099" i="182"/>
  <c r="V1099" i="182"/>
  <c r="AN1099" i="182"/>
  <c r="Y1099" i="182"/>
  <c r="Z1099" i="182"/>
  <c r="AW1099" i="182"/>
  <c r="AA1099" i="182"/>
  <c r="AX1099" i="182"/>
  <c r="AD1099" i="182"/>
  <c r="AY1099" i="182"/>
  <c r="AE1099" i="182"/>
  <c r="AZ1099" i="182"/>
  <c r="AF1099" i="182"/>
  <c r="AI1099" i="182"/>
  <c r="AJ1099" i="182"/>
  <c r="AK1099" i="182"/>
  <c r="AO1099" i="182"/>
  <c r="AP1099" i="182"/>
  <c r="BA1099" i="182"/>
  <c r="BD1099" i="182"/>
  <c r="B1100" i="182"/>
  <c r="V1100" i="182"/>
  <c r="Y1100" i="182"/>
  <c r="AV1100" i="182"/>
  <c r="Z1100" i="182"/>
  <c r="AW1100" i="182"/>
  <c r="AA1100" i="182"/>
  <c r="AX1100" i="182"/>
  <c r="AB1100" i="182"/>
  <c r="AC1100" i="182"/>
  <c r="AD1100" i="182"/>
  <c r="AE1100" i="182"/>
  <c r="AZ1100" i="182" s="1"/>
  <c r="AF1100" i="182"/>
  <c r="BA1100" i="182"/>
  <c r="AI1100" i="182"/>
  <c r="AJ1100" i="182"/>
  <c r="AK1100" i="182"/>
  <c r="AN1100" i="182"/>
  <c r="AO1100" i="182"/>
  <c r="AP1100" i="182"/>
  <c r="BD1100" i="182"/>
  <c r="B1101" i="182"/>
  <c r="V1101" i="182"/>
  <c r="Y1101" i="182"/>
  <c r="Z1101" i="182"/>
  <c r="AW1101" i="182"/>
  <c r="AA1101" i="182"/>
  <c r="AX1101" i="182"/>
  <c r="AD1101" i="182"/>
  <c r="AY1101" i="182" s="1"/>
  <c r="AE1101" i="182"/>
  <c r="AZ1101" i="182"/>
  <c r="AF1101" i="182"/>
  <c r="AI1101" i="182"/>
  <c r="AJ1101" i="182"/>
  <c r="AK1101" i="182"/>
  <c r="AN1101" i="182"/>
  <c r="AO1101" i="182"/>
  <c r="BD1101" i="182"/>
  <c r="B1102" i="182"/>
  <c r="V1102" i="182"/>
  <c r="AP1102" i="182"/>
  <c r="Y1102" i="182"/>
  <c r="Z1102" i="182"/>
  <c r="AA1102" i="182"/>
  <c r="AX1102" i="182"/>
  <c r="AD1102" i="182"/>
  <c r="AY1102" i="182"/>
  <c r="AE1102" i="182"/>
  <c r="AZ1102" i="182"/>
  <c r="AF1102" i="182"/>
  <c r="AI1102" i="182"/>
  <c r="AJ1102" i="182"/>
  <c r="AK1102" i="182"/>
  <c r="AN1102" i="182"/>
  <c r="AO1102" i="182"/>
  <c r="AV1102" i="182"/>
  <c r="AW1102" i="182"/>
  <c r="BA1102" i="182"/>
  <c r="BD1102" i="182"/>
  <c r="B1103" i="182"/>
  <c r="V1103" i="182"/>
  <c r="AP1103" i="182"/>
  <c r="Y1103" i="182"/>
  <c r="Z1103" i="182"/>
  <c r="AA1103" i="182"/>
  <c r="AD1103" i="182"/>
  <c r="AE1103" i="182"/>
  <c r="AZ1103" i="182"/>
  <c r="AF1103" i="182"/>
  <c r="BA1103" i="182"/>
  <c r="AI1103" i="182"/>
  <c r="AJ1103" i="182"/>
  <c r="AK1103" i="182"/>
  <c r="AN1103" i="182"/>
  <c r="AQ1103" i="182" s="1"/>
  <c r="AO1103" i="182"/>
  <c r="AW1103" i="182"/>
  <c r="AX1103" i="182"/>
  <c r="BD1103" i="182"/>
  <c r="B1104" i="182"/>
  <c r="V1104" i="182"/>
  <c r="AP1104" i="182"/>
  <c r="Y1104" i="182"/>
  <c r="Z1104" i="182"/>
  <c r="AW1104" i="182"/>
  <c r="AA1104" i="182"/>
  <c r="AX1104" i="182"/>
  <c r="AD1104" i="182"/>
  <c r="AE1104" i="182"/>
  <c r="AZ1104" i="182"/>
  <c r="AF1104" i="182"/>
  <c r="AI1104" i="182"/>
  <c r="AJ1104" i="182"/>
  <c r="AK1104" i="182"/>
  <c r="AN1104" i="182"/>
  <c r="AO1104" i="182"/>
  <c r="BA1104" i="182"/>
  <c r="BD1104" i="182"/>
  <c r="B1105" i="182"/>
  <c r="V1105" i="182"/>
  <c r="Y1105" i="182"/>
  <c r="Z1105" i="182"/>
  <c r="AA1105" i="182"/>
  <c r="AX1105" i="182"/>
  <c r="AB1105" i="182"/>
  <c r="AC1105" i="182"/>
  <c r="AD1105" i="182"/>
  <c r="AY1105" i="182"/>
  <c r="AE1105" i="182"/>
  <c r="AZ1105" i="182"/>
  <c r="AF1105" i="182"/>
  <c r="BA1105" i="182"/>
  <c r="AI1105" i="182"/>
  <c r="AJ1105" i="182"/>
  <c r="AK1105" i="182"/>
  <c r="AN1105" i="182"/>
  <c r="AO1105" i="182"/>
  <c r="AP1105" i="182"/>
  <c r="AV1105" i="182"/>
  <c r="AW1105" i="182"/>
  <c r="BD1105" i="182"/>
  <c r="B1106" i="182"/>
  <c r="V1106" i="182"/>
  <c r="Y1106" i="182"/>
  <c r="Z1106" i="182"/>
  <c r="AW1106" i="182"/>
  <c r="AA1106" i="182"/>
  <c r="AX1106" i="182"/>
  <c r="AD1106" i="182"/>
  <c r="AY1106" i="182"/>
  <c r="AE1106" i="182"/>
  <c r="AF1106" i="182"/>
  <c r="BA1106" i="182"/>
  <c r="AI1106" i="182"/>
  <c r="AJ1106" i="182"/>
  <c r="AK1106" i="182"/>
  <c r="AN1106" i="182"/>
  <c r="AO1106" i="182"/>
  <c r="AP1106" i="182"/>
  <c r="BD1106" i="182"/>
  <c r="B1107" i="182"/>
  <c r="V1107" i="182"/>
  <c r="AO1107" i="182"/>
  <c r="Y1107" i="182"/>
  <c r="Z1107" i="182"/>
  <c r="AW1107" i="182"/>
  <c r="AA1107" i="182"/>
  <c r="AX1107" i="182"/>
  <c r="AB1107" i="182"/>
  <c r="AD1107" i="182"/>
  <c r="AY1107" i="182" s="1"/>
  <c r="AE1107" i="182"/>
  <c r="AZ1107" i="182"/>
  <c r="AF1107" i="182"/>
  <c r="BA1107" i="182"/>
  <c r="AI1107" i="182"/>
  <c r="AJ1107" i="182"/>
  <c r="AK1107" i="182"/>
  <c r="AN1107" i="182"/>
  <c r="AQ1107" i="182" s="1"/>
  <c r="AP1107" i="182"/>
  <c r="AV1107" i="182"/>
  <c r="BD1107" i="182"/>
  <c r="B1108" i="182"/>
  <c r="V1108" i="182"/>
  <c r="Y1108" i="182"/>
  <c r="AV1108" i="182"/>
  <c r="Z1108" i="182"/>
  <c r="AW1108" i="182"/>
  <c r="AA1108" i="182"/>
  <c r="AX1108" i="182"/>
  <c r="AB1108" i="182"/>
  <c r="AD1108" i="182"/>
  <c r="AE1108" i="182"/>
  <c r="AZ1108" i="182"/>
  <c r="AF1108" i="182"/>
  <c r="BA1108" i="182"/>
  <c r="AI1108" i="182"/>
  <c r="AJ1108" i="182"/>
  <c r="AK1108" i="182"/>
  <c r="AN1108" i="182"/>
  <c r="AO1108" i="182"/>
  <c r="AP1108" i="182"/>
  <c r="BD1108" i="182"/>
  <c r="B1109" i="182"/>
  <c r="V1109" i="182"/>
  <c r="Y1109" i="182"/>
  <c r="Z1109" i="182"/>
  <c r="AW1109" i="182"/>
  <c r="AA1109" i="182"/>
  <c r="AX1109" i="182"/>
  <c r="AD1109" i="182"/>
  <c r="AE1109" i="182"/>
  <c r="AF1109" i="182"/>
  <c r="AI1109" i="182"/>
  <c r="AJ1109" i="182"/>
  <c r="AK1109" i="182"/>
  <c r="AN1109" i="182"/>
  <c r="AP1109" i="182"/>
  <c r="AY1109" i="182"/>
  <c r="AZ1109" i="182"/>
  <c r="BA1109" i="182"/>
  <c r="BD1109" i="182"/>
  <c r="B1110" i="182"/>
  <c r="V1110" i="182"/>
  <c r="Y1110" i="182"/>
  <c r="Z1110" i="182"/>
  <c r="AA1110" i="182"/>
  <c r="AX1110" i="182"/>
  <c r="AD1110" i="182"/>
  <c r="AY1110" i="182" s="1"/>
  <c r="AE1110" i="182"/>
  <c r="AZ1110" i="182" s="1"/>
  <c r="AF1110" i="182"/>
  <c r="BA1110" i="182"/>
  <c r="AI1110" i="182"/>
  <c r="AJ1110" i="182"/>
  <c r="AK1110" i="182"/>
  <c r="AN1110" i="182"/>
  <c r="AO1110" i="182"/>
  <c r="AP1110" i="182"/>
  <c r="AV1110" i="182"/>
  <c r="AW1110" i="182"/>
  <c r="BD1110" i="182"/>
  <c r="B1111" i="182"/>
  <c r="V1111" i="182"/>
  <c r="AP1111" i="182"/>
  <c r="Y1111" i="182"/>
  <c r="Z1111" i="182"/>
  <c r="AA1111" i="182"/>
  <c r="AX1111" i="182"/>
  <c r="AD1111" i="182"/>
  <c r="AE1111" i="182"/>
  <c r="AZ1111" i="182"/>
  <c r="AF1111" i="182"/>
  <c r="BA1111" i="182"/>
  <c r="AI1111" i="182"/>
  <c r="AJ1111" i="182"/>
  <c r="AK1111" i="182"/>
  <c r="AN1111" i="182"/>
  <c r="AO1111" i="182"/>
  <c r="AW1111" i="182"/>
  <c r="BD1111" i="182"/>
  <c r="B1112" i="182"/>
  <c r="V1112" i="182"/>
  <c r="Y1112" i="182"/>
  <c r="Z1112" i="182"/>
  <c r="AW1112" i="182"/>
  <c r="AA1112" i="182"/>
  <c r="AX1112" i="182"/>
  <c r="AD1112" i="182"/>
  <c r="AE1112" i="182"/>
  <c r="AZ1112" i="182" s="1"/>
  <c r="AF1112" i="182"/>
  <c r="AI1112" i="182"/>
  <c r="AJ1112" i="182"/>
  <c r="AK1112" i="182"/>
  <c r="AN1112" i="182"/>
  <c r="AO1112" i="182"/>
  <c r="AY1112" i="182"/>
  <c r="BA1112" i="182"/>
  <c r="BD1112" i="182"/>
  <c r="B1113" i="182"/>
  <c r="V1113" i="182"/>
  <c r="AP1113" i="182"/>
  <c r="Y1113" i="182"/>
  <c r="Z1113" i="182"/>
  <c r="AA1113" i="182"/>
  <c r="AB1113" i="182"/>
  <c r="AC1113" i="182"/>
  <c r="AD1113" i="182"/>
  <c r="AY1113" i="182" s="1"/>
  <c r="AE1113" i="182"/>
  <c r="AZ1113" i="182"/>
  <c r="AF1113" i="182"/>
  <c r="BA1113" i="182"/>
  <c r="AI1113" i="182"/>
  <c r="AJ1113" i="182"/>
  <c r="AK1113" i="182"/>
  <c r="AL1113" i="182"/>
  <c r="AN1113" i="182"/>
  <c r="AO1113" i="182"/>
  <c r="AQ1113" i="182" s="1"/>
  <c r="AR1113" i="182" s="1"/>
  <c r="AV1113" i="182"/>
  <c r="AW1113" i="182"/>
  <c r="BD1113" i="182"/>
  <c r="B1114" i="182"/>
  <c r="V1114" i="182"/>
  <c r="Y1114" i="182"/>
  <c r="Z1114" i="182"/>
  <c r="AW1114" i="182"/>
  <c r="AA1114" i="182"/>
  <c r="AX1114" i="182"/>
  <c r="AD1114" i="182"/>
  <c r="AE1114" i="182"/>
  <c r="AF1114" i="182"/>
  <c r="BA1114" i="182"/>
  <c r="AI1114" i="182"/>
  <c r="AJ1114" i="182"/>
  <c r="AK1114" i="182"/>
  <c r="AN1114" i="182"/>
  <c r="AO1114" i="182"/>
  <c r="AZ1114" i="182"/>
  <c r="BD1114" i="182"/>
  <c r="B1115" i="182"/>
  <c r="V1115" i="182"/>
  <c r="AP1115" i="182"/>
  <c r="Y1115" i="182"/>
  <c r="AB1115" i="182"/>
  <c r="Z1115" i="182"/>
  <c r="AW1115" i="182"/>
  <c r="AA1115" i="182"/>
  <c r="AX1115" i="182"/>
  <c r="AD1115" i="182"/>
  <c r="AE1115" i="182"/>
  <c r="AZ1115" i="182" s="1"/>
  <c r="AF1115" i="182"/>
  <c r="AI1115" i="182"/>
  <c r="AJ1115" i="182"/>
  <c r="AK1115" i="182"/>
  <c r="AN1115" i="182"/>
  <c r="AO1115" i="182"/>
  <c r="BA1115" i="182"/>
  <c r="BD1115" i="182"/>
  <c r="B1116" i="182"/>
  <c r="V1116" i="182"/>
  <c r="AP1116" i="182"/>
  <c r="Y1116" i="182"/>
  <c r="Z1116" i="182"/>
  <c r="AW1116" i="182"/>
  <c r="AA1116" i="182"/>
  <c r="AX1116" i="182"/>
  <c r="AB1116" i="182"/>
  <c r="AC1116" i="182"/>
  <c r="AD1116" i="182"/>
  <c r="AE1116" i="182"/>
  <c r="AF1116" i="182"/>
  <c r="BA1116" i="182"/>
  <c r="AI1116" i="182"/>
  <c r="AJ1116" i="182"/>
  <c r="AK1116" i="182"/>
  <c r="AN1116" i="182"/>
  <c r="AO1116" i="182"/>
  <c r="AV1116" i="182"/>
  <c r="BD1116" i="182"/>
  <c r="B1117" i="182"/>
  <c r="V1117" i="182"/>
  <c r="AP1117" i="182"/>
  <c r="Y1117" i="182"/>
  <c r="Z1117" i="182"/>
  <c r="AW1117" i="182"/>
  <c r="AA1117" i="182"/>
  <c r="AX1117" i="182"/>
  <c r="AD1117" i="182"/>
  <c r="AY1117" i="182"/>
  <c r="AE1117" i="182"/>
  <c r="AZ1117" i="182"/>
  <c r="AF1117" i="182"/>
  <c r="AI1117" i="182"/>
  <c r="AJ1117" i="182"/>
  <c r="AK1117" i="182"/>
  <c r="AN1117" i="182"/>
  <c r="AO1117" i="182"/>
  <c r="BA1117" i="182"/>
  <c r="BD1117" i="182"/>
  <c r="B1118" i="182"/>
  <c r="V1118" i="182"/>
  <c r="AP1118" i="182"/>
  <c r="Y1118" i="182"/>
  <c r="AV1118" i="182"/>
  <c r="Z1118" i="182"/>
  <c r="AA1118" i="182"/>
  <c r="AX1118" i="182"/>
  <c r="AD1118" i="182"/>
  <c r="AY1118" i="182" s="1"/>
  <c r="AE1118" i="182"/>
  <c r="AZ1118" i="182"/>
  <c r="AF1118" i="182"/>
  <c r="AI1118" i="182"/>
  <c r="AJ1118" i="182"/>
  <c r="AK1118" i="182"/>
  <c r="AN1118" i="182"/>
  <c r="AO1118" i="182"/>
  <c r="AW1118" i="182"/>
  <c r="BA1118" i="182"/>
  <c r="BD1118" i="182"/>
  <c r="B1119" i="182"/>
  <c r="V1119" i="182"/>
  <c r="AP1119" i="182"/>
  <c r="Y1119" i="182"/>
  <c r="Z1119" i="182"/>
  <c r="AA1119" i="182"/>
  <c r="AD1119" i="182"/>
  <c r="AY1119" i="182" s="1"/>
  <c r="AE1119" i="182"/>
  <c r="AZ1119" i="182" s="1"/>
  <c r="AF1119" i="182"/>
  <c r="BA1119" i="182"/>
  <c r="AI1119" i="182"/>
  <c r="AJ1119" i="182"/>
  <c r="AK1119" i="182"/>
  <c r="AN1119" i="182"/>
  <c r="AO1119" i="182"/>
  <c r="AW1119" i="182"/>
  <c r="AX1119" i="182"/>
  <c r="BD1119" i="182"/>
  <c r="B1120" i="182"/>
  <c r="V1120" i="182"/>
  <c r="Y1120" i="182"/>
  <c r="Z1120" i="182"/>
  <c r="AW1120" i="182"/>
  <c r="AA1120" i="182"/>
  <c r="AX1120" i="182"/>
  <c r="AD1120" i="182"/>
  <c r="AE1120" i="182"/>
  <c r="AZ1120" i="182"/>
  <c r="AF1120" i="182"/>
  <c r="AI1120" i="182"/>
  <c r="AJ1120" i="182"/>
  <c r="AK1120" i="182"/>
  <c r="AN1120" i="182"/>
  <c r="AO1120" i="182"/>
  <c r="AP1120" i="182"/>
  <c r="BA1120" i="182"/>
  <c r="BD1120" i="182"/>
  <c r="B1121" i="182"/>
  <c r="V1121" i="182"/>
  <c r="AP1121" i="182"/>
  <c r="Y1121" i="182"/>
  <c r="Z1121" i="182"/>
  <c r="AA1121" i="182"/>
  <c r="AD1121" i="182"/>
  <c r="AY1121" i="182"/>
  <c r="AE1121" i="182"/>
  <c r="AZ1121" i="182"/>
  <c r="AF1121" i="182"/>
  <c r="BA1121" i="182"/>
  <c r="AI1121" i="182"/>
  <c r="AJ1121" i="182"/>
  <c r="AK1121" i="182"/>
  <c r="AN1121" i="182"/>
  <c r="AO1121" i="182"/>
  <c r="AW1121" i="182"/>
  <c r="AX1121" i="182"/>
  <c r="BD1121" i="182"/>
  <c r="B1122" i="182"/>
  <c r="H1122" i="182"/>
  <c r="I1122" i="182"/>
  <c r="J1122" i="182"/>
  <c r="K1122" i="182"/>
  <c r="L1122" i="182"/>
  <c r="M1122" i="182"/>
  <c r="N1122" i="182"/>
  <c r="O1122" i="182"/>
  <c r="P1122" i="182"/>
  <c r="Q1122" i="182"/>
  <c r="R1122" i="182"/>
  <c r="S1122" i="182"/>
  <c r="U1122" i="182"/>
  <c r="BD1122" i="182"/>
  <c r="B1123" i="182"/>
  <c r="V1123" i="182"/>
  <c r="Y1123" i="182"/>
  <c r="AV1123" i="182"/>
  <c r="Z1123" i="182"/>
  <c r="AW1123" i="182"/>
  <c r="AA1123" i="182"/>
  <c r="AX1123" i="182"/>
  <c r="AD1123" i="182"/>
  <c r="AE1123" i="182"/>
  <c r="AZ1123" i="182" s="1"/>
  <c r="AF1123" i="182"/>
  <c r="BA1123" i="182"/>
  <c r="AI1123" i="182"/>
  <c r="AJ1123" i="182"/>
  <c r="AK1123" i="182"/>
  <c r="AL1123" i="182"/>
  <c r="AM1123" i="182"/>
  <c r="AN1123" i="182"/>
  <c r="AO1123" i="182"/>
  <c r="AP1123" i="182"/>
  <c r="BD1123" i="182"/>
  <c r="B1124" i="182"/>
  <c r="V1124" i="182"/>
  <c r="AK1124" i="182"/>
  <c r="Y1124" i="182"/>
  <c r="AB1124" i="182"/>
  <c r="Z1124" i="182"/>
  <c r="AW1124" i="182"/>
  <c r="AA1124" i="182"/>
  <c r="AX1124" i="182"/>
  <c r="AD1124" i="182"/>
  <c r="AY1124" i="182"/>
  <c r="AE1124" i="182"/>
  <c r="AZ1124" i="182" s="1"/>
  <c r="AF1124" i="182"/>
  <c r="AI1124" i="182"/>
  <c r="AJ1124" i="182"/>
  <c r="AN1124" i="182"/>
  <c r="AO1124" i="182"/>
  <c r="AP1124" i="182"/>
  <c r="BA1124" i="182"/>
  <c r="BD1124" i="182"/>
  <c r="B1125" i="182"/>
  <c r="V1125" i="182"/>
  <c r="Y1125" i="182"/>
  <c r="AV1125" i="182"/>
  <c r="Z1125" i="182"/>
  <c r="AW1125" i="182"/>
  <c r="AA1125" i="182"/>
  <c r="AX1125" i="182"/>
  <c r="AD1125" i="182"/>
  <c r="AY1125" i="182"/>
  <c r="AE1125" i="182"/>
  <c r="AF1125" i="182"/>
  <c r="BA1125" i="182"/>
  <c r="AI1125" i="182"/>
  <c r="AJ1125" i="182"/>
  <c r="AK1125" i="182"/>
  <c r="AN1125" i="182"/>
  <c r="AO1125" i="182"/>
  <c r="AP1125" i="182"/>
  <c r="BD1125" i="182"/>
  <c r="B1126" i="182"/>
  <c r="V1126" i="182"/>
  <c r="AK1126" i="182"/>
  <c r="Y1126" i="182"/>
  <c r="Z1126" i="182"/>
  <c r="AA1126" i="182"/>
  <c r="AD1126" i="182"/>
  <c r="AY1126" i="182"/>
  <c r="AE1126" i="182"/>
  <c r="AZ1126" i="182"/>
  <c r="AF1126" i="182"/>
  <c r="BA1126" i="182"/>
  <c r="AI1126" i="182"/>
  <c r="AJ1126" i="182"/>
  <c r="AN1126" i="182"/>
  <c r="AO1126" i="182"/>
  <c r="AP1126" i="182"/>
  <c r="AX1126" i="182"/>
  <c r="BD1126" i="182"/>
  <c r="B1127" i="182"/>
  <c r="V1127" i="182"/>
  <c r="AK1127" i="182"/>
  <c r="Y1127" i="182"/>
  <c r="Z1127" i="182"/>
  <c r="AW1127" i="182"/>
  <c r="AA1127" i="182"/>
  <c r="AX1127" i="182"/>
  <c r="AD1127" i="182"/>
  <c r="AY1127" i="182"/>
  <c r="AE1127" i="182"/>
  <c r="AF1127" i="182"/>
  <c r="AI1127" i="182"/>
  <c r="AJ1127" i="182"/>
  <c r="AN1127" i="182"/>
  <c r="AO1127" i="182"/>
  <c r="AP1127" i="182"/>
  <c r="BA1127" i="182"/>
  <c r="BD1127" i="182"/>
  <c r="B1128" i="182"/>
  <c r="V1128" i="182"/>
  <c r="AP1128" i="182"/>
  <c r="Y1128" i="182"/>
  <c r="AV1128" i="182"/>
  <c r="Z1128" i="182"/>
  <c r="AW1128" i="182"/>
  <c r="AA1128" i="182"/>
  <c r="AX1128" i="182"/>
  <c r="AB1128" i="182"/>
  <c r="AC1128" i="182"/>
  <c r="AD1128" i="182"/>
  <c r="AY1128" i="182"/>
  <c r="AE1128" i="182"/>
  <c r="AZ1128" i="182"/>
  <c r="AF1128" i="182"/>
  <c r="BA1128" i="182"/>
  <c r="AI1128" i="182"/>
  <c r="AJ1128" i="182"/>
  <c r="AK1128" i="182"/>
  <c r="AL1128" i="182"/>
  <c r="AN1128" i="182"/>
  <c r="AO1128" i="182"/>
  <c r="BD1128" i="182"/>
  <c r="B1129" i="182"/>
  <c r="V1129" i="182"/>
  <c r="AK1129" i="182"/>
  <c r="Y1129" i="182"/>
  <c r="Z1129" i="182"/>
  <c r="AW1129" i="182"/>
  <c r="AA1129" i="182"/>
  <c r="AD1129" i="182"/>
  <c r="AY1129" i="182" s="1"/>
  <c r="AE1129" i="182"/>
  <c r="AZ1129" i="182" s="1"/>
  <c r="AF1129" i="182"/>
  <c r="BA1129" i="182"/>
  <c r="AI1129" i="182"/>
  <c r="AJ1129" i="182"/>
  <c r="AN1129" i="182"/>
  <c r="AO1129" i="182"/>
  <c r="AP1129" i="182"/>
  <c r="AX1129" i="182"/>
  <c r="BD1129" i="182"/>
  <c r="B1130" i="182"/>
  <c r="V1130" i="182"/>
  <c r="Y1130" i="182"/>
  <c r="Z1130" i="182"/>
  <c r="AW1130" i="182"/>
  <c r="AA1130" i="182"/>
  <c r="AX1130" i="182"/>
  <c r="AB1130" i="182"/>
  <c r="AD1130" i="182"/>
  <c r="AY1130" i="182" s="1"/>
  <c r="AE1130" i="182"/>
  <c r="AZ1130" i="182"/>
  <c r="AF1130" i="182"/>
  <c r="AI1130" i="182"/>
  <c r="AJ1130" i="182"/>
  <c r="AN1130" i="182"/>
  <c r="AO1130" i="182"/>
  <c r="AP1130" i="182"/>
  <c r="AV1130" i="182"/>
  <c r="BA1130" i="182"/>
  <c r="BD1130" i="182"/>
  <c r="B1131" i="182"/>
  <c r="V1131" i="182"/>
  <c r="Y1131" i="182"/>
  <c r="AV1131" i="182"/>
  <c r="Z1131" i="182"/>
  <c r="AW1131" i="182"/>
  <c r="AA1131" i="182"/>
  <c r="AX1131" i="182"/>
  <c r="AD1131" i="182"/>
  <c r="AE1131" i="182"/>
  <c r="AZ1131" i="182"/>
  <c r="AF1131" i="182"/>
  <c r="BA1131" i="182"/>
  <c r="AI1131" i="182"/>
  <c r="AJ1131" i="182"/>
  <c r="AK1131" i="182"/>
  <c r="AL1131" i="182"/>
  <c r="AM1131" i="182"/>
  <c r="AN1131" i="182"/>
  <c r="AO1131" i="182"/>
  <c r="AP1131" i="182"/>
  <c r="BD1131" i="182"/>
  <c r="B1132" i="182"/>
  <c r="V1132" i="182"/>
  <c r="AK1132" i="182"/>
  <c r="Y1132" i="182"/>
  <c r="Z1132" i="182"/>
  <c r="AW1132" i="182"/>
  <c r="AA1132" i="182"/>
  <c r="AX1132" i="182"/>
  <c r="AD1132" i="182"/>
  <c r="AY1132" i="182" s="1"/>
  <c r="AE1132" i="182"/>
  <c r="AZ1132" i="182" s="1"/>
  <c r="AF1132" i="182"/>
  <c r="AI1132" i="182"/>
  <c r="AJ1132" i="182"/>
  <c r="AN1132" i="182"/>
  <c r="AO1132" i="182"/>
  <c r="AP1132" i="182"/>
  <c r="BA1132" i="182"/>
  <c r="BD1132" i="182"/>
  <c r="B1133" i="182"/>
  <c r="V1133" i="182"/>
  <c r="Y1133" i="182"/>
  <c r="AV1133" i="182"/>
  <c r="Z1133" i="182"/>
  <c r="AW1133" i="182"/>
  <c r="AA1133" i="182"/>
  <c r="AX1133" i="182"/>
  <c r="AD1133" i="182"/>
  <c r="AY1133" i="182"/>
  <c r="AE1133" i="182"/>
  <c r="AF1133" i="182"/>
  <c r="BA1133" i="182"/>
  <c r="AI1133" i="182"/>
  <c r="AJ1133" i="182"/>
  <c r="AK1133" i="182"/>
  <c r="AN1133" i="182"/>
  <c r="AO1133" i="182"/>
  <c r="AP1133" i="182"/>
  <c r="BD1133" i="182"/>
  <c r="B1134" i="182"/>
  <c r="V1134" i="182"/>
  <c r="Y1134" i="182"/>
  <c r="Z1134" i="182"/>
  <c r="AW1134" i="182"/>
  <c r="AA1134" i="182"/>
  <c r="AX1134" i="182"/>
  <c r="AD1134" i="182"/>
  <c r="AY1134" i="182"/>
  <c r="AE1134" i="182"/>
  <c r="AZ1134" i="182"/>
  <c r="AF1134" i="182"/>
  <c r="BA1134" i="182"/>
  <c r="AI1134" i="182"/>
  <c r="AJ1134" i="182"/>
  <c r="AN1134" i="182"/>
  <c r="AO1134" i="182"/>
  <c r="AP1134" i="182"/>
  <c r="BD1134" i="182"/>
  <c r="B1135" i="182"/>
  <c r="V1135" i="182"/>
  <c r="Y1135" i="182"/>
  <c r="Z1135" i="182"/>
  <c r="AW1135" i="182"/>
  <c r="AA1135" i="182"/>
  <c r="AX1135" i="182"/>
  <c r="AD1135" i="182"/>
  <c r="AY1135" i="182" s="1"/>
  <c r="AE1135" i="182"/>
  <c r="AF1135" i="182"/>
  <c r="AI1135" i="182"/>
  <c r="AJ1135" i="182"/>
  <c r="AK1135" i="182"/>
  <c r="AN1135" i="182"/>
  <c r="AO1135" i="182"/>
  <c r="AP1135" i="182"/>
  <c r="BA1135" i="182"/>
  <c r="BD1135" i="182"/>
  <c r="B1136" i="182"/>
  <c r="V1136" i="182"/>
  <c r="Y1136" i="182"/>
  <c r="AV1136" i="182"/>
  <c r="Z1136" i="182"/>
  <c r="AW1136" i="182"/>
  <c r="AA1136" i="182"/>
  <c r="AX1136" i="182"/>
  <c r="AD1136" i="182"/>
  <c r="AE1136" i="182"/>
  <c r="AZ1136" i="182"/>
  <c r="AF1136" i="182"/>
  <c r="BA1136" i="182"/>
  <c r="AI1136" i="182"/>
  <c r="AJ1136" i="182"/>
  <c r="AK1136" i="182"/>
  <c r="AL1136" i="182"/>
  <c r="AN1136" i="182"/>
  <c r="AO1136" i="182"/>
  <c r="AP1136" i="182"/>
  <c r="BD1136" i="182"/>
  <c r="B1137" i="182"/>
  <c r="V1137" i="182"/>
  <c r="AK1137" i="182"/>
  <c r="Y1137" i="182"/>
  <c r="Z1137" i="182"/>
  <c r="AW1137" i="182"/>
  <c r="AA1137" i="182"/>
  <c r="AD1137" i="182"/>
  <c r="AY1137" i="182" s="1"/>
  <c r="AE1137" i="182"/>
  <c r="AZ1137" i="182"/>
  <c r="AF1137" i="182"/>
  <c r="BA1137" i="182"/>
  <c r="AI1137" i="182"/>
  <c r="AJ1137" i="182"/>
  <c r="AN1137" i="182"/>
  <c r="AO1137" i="182"/>
  <c r="AP1137" i="182"/>
  <c r="AX1137" i="182"/>
  <c r="BD1137" i="182"/>
  <c r="B1138" i="182"/>
  <c r="V1138" i="182"/>
  <c r="AP1138" i="182"/>
  <c r="Y1138" i="182"/>
  <c r="Z1138" i="182"/>
  <c r="AW1138" i="182"/>
  <c r="AA1138" i="182"/>
  <c r="AX1138" i="182"/>
  <c r="AB1138" i="182"/>
  <c r="AD1138" i="182"/>
  <c r="AY1138" i="182" s="1"/>
  <c r="AE1138" i="182"/>
  <c r="AZ1138" i="182" s="1"/>
  <c r="AF1138" i="182"/>
  <c r="BA1138" i="182"/>
  <c r="AI1138" i="182"/>
  <c r="AJ1138" i="182"/>
  <c r="AK1138" i="182"/>
  <c r="AN1138" i="182"/>
  <c r="AO1138" i="182"/>
  <c r="AV1138" i="182"/>
  <c r="BD1138" i="182"/>
  <c r="B1139" i="182"/>
  <c r="V1139" i="182"/>
  <c r="AP1139" i="182"/>
  <c r="Y1139" i="182"/>
  <c r="Z1139" i="182"/>
  <c r="AW1139" i="182"/>
  <c r="AA1139" i="182"/>
  <c r="AX1139" i="182"/>
  <c r="AD1139" i="182"/>
  <c r="AE1139" i="182"/>
  <c r="AZ1139" i="182"/>
  <c r="AF1139" i="182"/>
  <c r="BA1139" i="182"/>
  <c r="AI1139" i="182"/>
  <c r="AJ1139" i="182"/>
  <c r="AK1139" i="182"/>
  <c r="AL1139" i="182"/>
  <c r="AM1139" i="182"/>
  <c r="AN1139" i="182"/>
  <c r="AO1139" i="182"/>
  <c r="BD1139" i="182"/>
  <c r="B1140" i="182"/>
  <c r="V1140" i="182"/>
  <c r="AK1140" i="182"/>
  <c r="Y1140" i="182"/>
  <c r="AB1140" i="182"/>
  <c r="Z1140" i="182"/>
  <c r="AW1140" i="182"/>
  <c r="AA1140" i="182"/>
  <c r="AX1140" i="182"/>
  <c r="AD1140" i="182"/>
  <c r="AE1140" i="182"/>
  <c r="AZ1140" i="182"/>
  <c r="AF1140" i="182"/>
  <c r="AI1140" i="182"/>
  <c r="AJ1140" i="182"/>
  <c r="AN1140" i="182"/>
  <c r="AQ1140" i="182" s="1"/>
  <c r="AO1140" i="182"/>
  <c r="AP1140" i="182"/>
  <c r="BA1140" i="182"/>
  <c r="BD1140" i="182"/>
  <c r="B1141" i="182"/>
  <c r="V1141" i="182"/>
  <c r="Y1141" i="182"/>
  <c r="AV1141" i="182"/>
  <c r="Z1141" i="182"/>
  <c r="AW1141" i="182"/>
  <c r="AA1141" i="182"/>
  <c r="AX1141" i="182"/>
  <c r="AD1141" i="182"/>
  <c r="AY1141" i="182"/>
  <c r="AE1141" i="182"/>
  <c r="AF1141" i="182"/>
  <c r="BA1141" i="182"/>
  <c r="AI1141" i="182"/>
  <c r="AJ1141" i="182"/>
  <c r="AK1141" i="182"/>
  <c r="AN1141" i="182"/>
  <c r="AO1141" i="182"/>
  <c r="AP1141" i="182"/>
  <c r="BD1141" i="182"/>
  <c r="B1142" i="182"/>
  <c r="V1142" i="182"/>
  <c r="Y1142" i="182"/>
  <c r="Z1142" i="182"/>
  <c r="AW1142" i="182"/>
  <c r="AA1142" i="182"/>
  <c r="AX1142" i="182"/>
  <c r="AD1142" i="182"/>
  <c r="AY1142" i="182" s="1"/>
  <c r="AE1142" i="182"/>
  <c r="AF1142" i="182"/>
  <c r="BA1142" i="182"/>
  <c r="AI1142" i="182"/>
  <c r="AJ1142" i="182"/>
  <c r="AN1142" i="182"/>
  <c r="AO1142" i="182"/>
  <c r="AP1142" i="182"/>
  <c r="BD1142" i="182"/>
  <c r="B1143" i="182"/>
  <c r="V1143" i="182"/>
  <c r="Y1143" i="182"/>
  <c r="Z1143" i="182"/>
  <c r="AW1143" i="182"/>
  <c r="AA1143" i="182"/>
  <c r="AX1143" i="182"/>
  <c r="AD1143" i="182"/>
  <c r="AY1143" i="182"/>
  <c r="AE1143" i="182"/>
  <c r="AZ1143" i="182"/>
  <c r="AF1143" i="182"/>
  <c r="AI1143" i="182"/>
  <c r="AJ1143" i="182"/>
  <c r="AK1143" i="182"/>
  <c r="AN1143" i="182"/>
  <c r="AQ1143" i="182"/>
  <c r="AO1143" i="182"/>
  <c r="AP1143" i="182"/>
  <c r="BA1143" i="182"/>
  <c r="BD1143" i="182"/>
  <c r="B1144" i="182"/>
  <c r="V1144" i="182"/>
  <c r="Y1144" i="182"/>
  <c r="AV1144" i="182"/>
  <c r="Z1144" i="182"/>
  <c r="AW1144" i="182"/>
  <c r="AA1144" i="182"/>
  <c r="AB1144" i="182"/>
  <c r="AC1144" i="182"/>
  <c r="AD1144" i="182"/>
  <c r="AE1144" i="182"/>
  <c r="AZ1144" i="182"/>
  <c r="AF1144" i="182"/>
  <c r="AI1144" i="182"/>
  <c r="AJ1144" i="182"/>
  <c r="AK1144" i="182"/>
  <c r="AL1144" i="182"/>
  <c r="AN1144" i="182"/>
  <c r="AO1144" i="182"/>
  <c r="AP1144" i="182"/>
  <c r="AX1144" i="182"/>
  <c r="BA1144" i="182"/>
  <c r="BD1144" i="182"/>
  <c r="B1145" i="182"/>
  <c r="V1145" i="182"/>
  <c r="AK1145" i="182"/>
  <c r="Y1145" i="182"/>
  <c r="Z1145" i="182"/>
  <c r="AW1145" i="182"/>
  <c r="AA1145" i="182"/>
  <c r="AD1145" i="182"/>
  <c r="AY1145" i="182" s="1"/>
  <c r="AE1145" i="182"/>
  <c r="AF1145" i="182"/>
  <c r="BA1145" i="182"/>
  <c r="AI1145" i="182"/>
  <c r="AJ1145" i="182"/>
  <c r="AN1145" i="182"/>
  <c r="AO1145" i="182"/>
  <c r="AP1145" i="182"/>
  <c r="AX1145" i="182"/>
  <c r="BD1145" i="182"/>
  <c r="B1146" i="182"/>
  <c r="V1146" i="182"/>
  <c r="Y1146" i="182"/>
  <c r="Z1146" i="182"/>
  <c r="AW1146" i="182"/>
  <c r="AA1146" i="182"/>
  <c r="AX1146" i="182"/>
  <c r="AB1146" i="182"/>
  <c r="AD1146" i="182"/>
  <c r="AY1146" i="182"/>
  <c r="AE1146" i="182"/>
  <c r="AZ1146" i="182"/>
  <c r="AF1146" i="182"/>
  <c r="BA1146" i="182"/>
  <c r="AI1146" i="182"/>
  <c r="AJ1146" i="182"/>
  <c r="AN1146" i="182"/>
  <c r="AO1146" i="182"/>
  <c r="AP1146" i="182"/>
  <c r="AV1146" i="182"/>
  <c r="BD1146" i="182"/>
  <c r="B1147" i="182"/>
  <c r="V1147" i="182"/>
  <c r="Y1147" i="182"/>
  <c r="Z1147" i="182"/>
  <c r="AW1147" i="182"/>
  <c r="AA1147" i="182"/>
  <c r="AX1147" i="182"/>
  <c r="AD1147" i="182"/>
  <c r="AE1147" i="182"/>
  <c r="AZ1147" i="182"/>
  <c r="AF1147" i="182"/>
  <c r="BA1147" i="182"/>
  <c r="AI1147" i="182"/>
  <c r="AJ1147" i="182"/>
  <c r="AK1147" i="182"/>
  <c r="AL1147" i="182"/>
  <c r="AM1147" i="182"/>
  <c r="AN1147" i="182"/>
  <c r="AO1147" i="182"/>
  <c r="AP1147" i="182"/>
  <c r="BD1147" i="182"/>
  <c r="B1148" i="182"/>
  <c r="V1148" i="182"/>
  <c r="Y1148" i="182"/>
  <c r="Z1148" i="182"/>
  <c r="AW1148" i="182"/>
  <c r="AA1148" i="182"/>
  <c r="AX1148" i="182"/>
  <c r="AD1148" i="182"/>
  <c r="AE1148" i="182"/>
  <c r="AZ1148" i="182"/>
  <c r="AF1148" i="182"/>
  <c r="BA1148" i="182"/>
  <c r="AI1148" i="182"/>
  <c r="AJ1148" i="182"/>
  <c r="AK1148" i="182"/>
  <c r="AN1148" i="182"/>
  <c r="AO1148" i="182"/>
  <c r="AP1148" i="182"/>
  <c r="BD1148" i="182"/>
  <c r="B1149" i="182"/>
  <c r="V1149" i="182"/>
  <c r="Y1149" i="182"/>
  <c r="Z1149" i="182"/>
  <c r="AA1149" i="182"/>
  <c r="AX1149" i="182"/>
  <c r="AD1149" i="182"/>
  <c r="AE1149" i="182"/>
  <c r="AZ1149" i="182" s="1"/>
  <c r="AF1149" i="182"/>
  <c r="BA1149" i="182"/>
  <c r="AI1149" i="182"/>
  <c r="AJ1149" i="182"/>
  <c r="AK1149" i="182"/>
  <c r="AN1149" i="182"/>
  <c r="AO1149" i="182"/>
  <c r="AP1149" i="182"/>
  <c r="AV1149" i="182"/>
  <c r="AW1149" i="182"/>
  <c r="BD1149" i="182"/>
  <c r="B1150" i="182"/>
  <c r="V1150" i="182"/>
  <c r="Y1150" i="182"/>
  <c r="Z1150" i="182"/>
  <c r="AW1150" i="182"/>
  <c r="AA1150" i="182"/>
  <c r="AX1150" i="182"/>
  <c r="AB1150" i="182"/>
  <c r="AD1150" i="182"/>
  <c r="AY1150" i="182" s="1"/>
  <c r="AE1150" i="182"/>
  <c r="AZ1150" i="182"/>
  <c r="AF1150" i="182"/>
  <c r="BA1150" i="182"/>
  <c r="AI1150" i="182"/>
  <c r="AJ1150" i="182"/>
  <c r="AK1150" i="182"/>
  <c r="AN1150" i="182"/>
  <c r="AO1150" i="182"/>
  <c r="BD1150" i="182"/>
  <c r="B1151" i="182"/>
  <c r="V1151" i="182"/>
  <c r="AP1151" i="182"/>
  <c r="Y1151" i="182"/>
  <c r="Z1151" i="182"/>
  <c r="AW1151" i="182"/>
  <c r="AA1151" i="182"/>
  <c r="AX1151" i="182"/>
  <c r="AD1151" i="182"/>
  <c r="AE1151" i="182"/>
  <c r="AF1151" i="182"/>
  <c r="AI1151" i="182"/>
  <c r="AJ1151" i="182"/>
  <c r="AK1151" i="182"/>
  <c r="AN1151" i="182"/>
  <c r="AO1151" i="182"/>
  <c r="AY1151" i="182"/>
  <c r="AZ1151" i="182"/>
  <c r="BA1151" i="182"/>
  <c r="BD1151" i="182"/>
  <c r="B1152" i="182"/>
  <c r="V1152" i="182"/>
  <c r="Y1152" i="182"/>
  <c r="AV1152" i="182"/>
  <c r="Z1152" i="182"/>
  <c r="AW1152" i="182"/>
  <c r="AA1152" i="182"/>
  <c r="AB1152" i="182"/>
  <c r="AC1152" i="182"/>
  <c r="AD1152" i="182"/>
  <c r="AE1152" i="182"/>
  <c r="AZ1152" i="182"/>
  <c r="AF1152" i="182"/>
  <c r="AI1152" i="182"/>
  <c r="AJ1152" i="182"/>
  <c r="AK1152" i="182"/>
  <c r="AL1152" i="182"/>
  <c r="AN1152" i="182"/>
  <c r="AO1152" i="182"/>
  <c r="AP1152" i="182"/>
  <c r="AX1152" i="182"/>
  <c r="BA1152" i="182"/>
  <c r="BD1152" i="182"/>
  <c r="B1153" i="182"/>
  <c r="V1153" i="182"/>
  <c r="Y1153" i="182"/>
  <c r="Z1153" i="182"/>
  <c r="AW1153" i="182"/>
  <c r="AA1153" i="182"/>
  <c r="AD1153" i="182"/>
  <c r="AY1153" i="182" s="1"/>
  <c r="AE1153" i="182"/>
  <c r="AZ1153" i="182"/>
  <c r="AF1153" i="182"/>
  <c r="BA1153" i="182"/>
  <c r="AI1153" i="182"/>
  <c r="AJ1153" i="182"/>
  <c r="AK1153" i="182"/>
  <c r="AN1153" i="182"/>
  <c r="AO1153" i="182"/>
  <c r="AX1153" i="182"/>
  <c r="BD1153" i="182"/>
  <c r="B1154" i="182"/>
  <c r="V1154" i="182"/>
  <c r="Y1154" i="182"/>
  <c r="Z1154" i="182"/>
  <c r="AW1154" i="182"/>
  <c r="AA1154" i="182"/>
  <c r="AX1154" i="182"/>
  <c r="AB1154" i="182"/>
  <c r="AD1154" i="182"/>
  <c r="AY1154" i="182"/>
  <c r="AE1154" i="182"/>
  <c r="AZ1154" i="182"/>
  <c r="AF1154" i="182"/>
  <c r="AI1154" i="182"/>
  <c r="AJ1154" i="182"/>
  <c r="AN1154" i="182"/>
  <c r="AO1154" i="182"/>
  <c r="AP1154" i="182"/>
  <c r="AV1154" i="182"/>
  <c r="BA1154" i="182"/>
  <c r="BD1154" i="182"/>
  <c r="B1155" i="182"/>
  <c r="V1155" i="182"/>
  <c r="AM1155" i="182"/>
  <c r="Y1155" i="182"/>
  <c r="Z1155" i="182"/>
  <c r="AW1155" i="182"/>
  <c r="AA1155" i="182"/>
  <c r="AD1155" i="182"/>
  <c r="AE1155" i="182"/>
  <c r="AF1155" i="182"/>
  <c r="BA1155" i="182"/>
  <c r="AI1155" i="182"/>
  <c r="AJ1155" i="182"/>
  <c r="AK1155" i="182"/>
  <c r="AL1155" i="182"/>
  <c r="AN1155" i="182"/>
  <c r="AO1155" i="182"/>
  <c r="AP1155" i="182"/>
  <c r="AX1155" i="182"/>
  <c r="BD1155" i="182"/>
  <c r="B1156" i="182"/>
  <c r="V1156" i="182"/>
  <c r="AK1156" i="182"/>
  <c r="Y1156" i="182"/>
  <c r="Z1156" i="182"/>
  <c r="AW1156" i="182"/>
  <c r="AA1156" i="182"/>
  <c r="AX1156" i="182"/>
  <c r="AD1156" i="182"/>
  <c r="AY1156" i="182" s="1"/>
  <c r="AE1156" i="182"/>
  <c r="AZ1156" i="182"/>
  <c r="AF1156" i="182"/>
  <c r="AI1156" i="182"/>
  <c r="AJ1156" i="182"/>
  <c r="AN1156" i="182"/>
  <c r="AO1156" i="182"/>
  <c r="AP1156" i="182"/>
  <c r="BA1156" i="182"/>
  <c r="BD1156" i="182"/>
  <c r="B1157" i="182"/>
  <c r="V1157" i="182"/>
  <c r="AK1157" i="182"/>
  <c r="Y1157" i="182"/>
  <c r="Z1157" i="182"/>
  <c r="AA1157" i="182"/>
  <c r="AX1157" i="182"/>
  <c r="AD1157" i="182"/>
  <c r="AE1157" i="182"/>
  <c r="AZ1157" i="182"/>
  <c r="AF1157" i="182"/>
  <c r="BA1157" i="182"/>
  <c r="AI1157" i="182"/>
  <c r="AJ1157" i="182"/>
  <c r="AN1157" i="182"/>
  <c r="AO1157" i="182"/>
  <c r="AP1157" i="182"/>
  <c r="AV1157" i="182"/>
  <c r="AW1157" i="182"/>
  <c r="BD1157" i="182"/>
  <c r="B1158" i="182"/>
  <c r="V1158" i="182"/>
  <c r="Y1158" i="182"/>
  <c r="Z1158" i="182"/>
  <c r="AW1158" i="182"/>
  <c r="AA1158" i="182"/>
  <c r="AX1158" i="182"/>
  <c r="AB1158" i="182"/>
  <c r="AD1158" i="182"/>
  <c r="AY1158" i="182" s="1"/>
  <c r="AE1158" i="182"/>
  <c r="AZ1158" i="182" s="1"/>
  <c r="AF1158" i="182"/>
  <c r="BA1158" i="182"/>
  <c r="AI1158" i="182"/>
  <c r="AJ1158" i="182"/>
  <c r="AN1158" i="182"/>
  <c r="AQ1158" i="182" s="1"/>
  <c r="AO1158" i="182"/>
  <c r="AP1158" i="182"/>
  <c r="BD1158" i="182"/>
  <c r="B1159" i="182"/>
  <c r="V1159" i="182"/>
  <c r="Y1159" i="182"/>
  <c r="Z1159" i="182"/>
  <c r="AW1159" i="182"/>
  <c r="AA1159" i="182"/>
  <c r="AX1159" i="182"/>
  <c r="AD1159" i="182"/>
  <c r="AE1159" i="182"/>
  <c r="AF1159" i="182"/>
  <c r="AI1159" i="182"/>
  <c r="AJ1159" i="182"/>
  <c r="AK1159" i="182"/>
  <c r="AN1159" i="182"/>
  <c r="AO1159" i="182"/>
  <c r="AP1159" i="182"/>
  <c r="AZ1159" i="182"/>
  <c r="BA1159" i="182"/>
  <c r="BD1159" i="182"/>
  <c r="B1160" i="182"/>
  <c r="V1160" i="182"/>
  <c r="Y1160" i="182"/>
  <c r="AV1160" i="182"/>
  <c r="Z1160" i="182"/>
  <c r="AW1160" i="182"/>
  <c r="AA1160" i="182"/>
  <c r="AB1160" i="182"/>
  <c r="AC1160" i="182"/>
  <c r="AD1160" i="182"/>
  <c r="AE1160" i="182"/>
  <c r="AZ1160" i="182" s="1"/>
  <c r="AF1160" i="182"/>
  <c r="AI1160" i="182"/>
  <c r="AJ1160" i="182"/>
  <c r="AK1160" i="182"/>
  <c r="AL1160" i="182"/>
  <c r="AN1160" i="182"/>
  <c r="AO1160" i="182"/>
  <c r="AP1160" i="182"/>
  <c r="AX1160" i="182"/>
  <c r="BA1160" i="182"/>
  <c r="BD1160" i="182"/>
  <c r="B1161" i="182"/>
  <c r="V1161" i="182"/>
  <c r="AK1161" i="182"/>
  <c r="Y1161" i="182"/>
  <c r="Z1161" i="182"/>
  <c r="AW1161" i="182"/>
  <c r="AA1161" i="182"/>
  <c r="AD1161" i="182"/>
  <c r="AE1161" i="182"/>
  <c r="AZ1161" i="182" s="1"/>
  <c r="AF1161" i="182"/>
  <c r="BA1161" i="182"/>
  <c r="AI1161" i="182"/>
  <c r="AJ1161" i="182"/>
  <c r="AN1161" i="182"/>
  <c r="AO1161" i="182"/>
  <c r="AP1161" i="182"/>
  <c r="AX1161" i="182"/>
  <c r="BD1161" i="182"/>
  <c r="B1162" i="182"/>
  <c r="V1162" i="182"/>
  <c r="Y1162" i="182"/>
  <c r="Z1162" i="182"/>
  <c r="AW1162" i="182"/>
  <c r="AA1162" i="182"/>
  <c r="AX1162" i="182"/>
  <c r="AB1162" i="182"/>
  <c r="AD1162" i="182"/>
  <c r="AY1162" i="182"/>
  <c r="AE1162" i="182"/>
  <c r="AF1162" i="182"/>
  <c r="AI1162" i="182"/>
  <c r="AJ1162" i="182"/>
  <c r="AN1162" i="182"/>
  <c r="AO1162" i="182"/>
  <c r="AP1162" i="182"/>
  <c r="AV1162" i="182"/>
  <c r="BA1162" i="182"/>
  <c r="BD1162" i="182"/>
  <c r="B1163" i="182"/>
  <c r="V1163" i="182"/>
  <c r="Y1163" i="182"/>
  <c r="Z1163" i="182"/>
  <c r="AW1163" i="182"/>
  <c r="AA1163" i="182"/>
  <c r="AD1163" i="182"/>
  <c r="AE1163" i="182"/>
  <c r="AZ1163" i="182" s="1"/>
  <c r="AF1163" i="182"/>
  <c r="BA1163" i="182"/>
  <c r="AI1163" i="182"/>
  <c r="AJ1163" i="182"/>
  <c r="AK1163" i="182"/>
  <c r="AL1163" i="182"/>
  <c r="AN1163" i="182"/>
  <c r="AO1163" i="182"/>
  <c r="AP1163" i="182"/>
  <c r="AX1163" i="182"/>
  <c r="BD1163" i="182"/>
  <c r="B1164" i="182"/>
  <c r="V1164" i="182"/>
  <c r="AK1164" i="182"/>
  <c r="Y1164" i="182"/>
  <c r="Z1164" i="182"/>
  <c r="AW1164" i="182"/>
  <c r="AA1164" i="182"/>
  <c r="AX1164" i="182"/>
  <c r="AD1164" i="182"/>
  <c r="AE1164" i="182"/>
  <c r="AZ1164" i="182"/>
  <c r="AF1164" i="182"/>
  <c r="AI1164" i="182"/>
  <c r="AJ1164" i="182"/>
  <c r="AN1164" i="182"/>
  <c r="AO1164" i="182"/>
  <c r="AP1164" i="182"/>
  <c r="BA1164" i="182"/>
  <c r="BD1164" i="182"/>
  <c r="B1165" i="182"/>
  <c r="V1165" i="182"/>
  <c r="AK1165" i="182"/>
  <c r="Y1165" i="182"/>
  <c r="Z1165" i="182"/>
  <c r="AW1165" i="182"/>
  <c r="AA1165" i="182"/>
  <c r="AX1165" i="182"/>
  <c r="AD1165" i="182"/>
  <c r="AY1165" i="182" s="1"/>
  <c r="AE1165" i="182"/>
  <c r="AZ1165" i="182" s="1"/>
  <c r="AF1165" i="182"/>
  <c r="BA1165" i="182"/>
  <c r="AI1165" i="182"/>
  <c r="AJ1165" i="182"/>
  <c r="AN1165" i="182"/>
  <c r="AO1165" i="182"/>
  <c r="AQ1165" i="182"/>
  <c r="AP1165" i="182"/>
  <c r="AV1165" i="182"/>
  <c r="BD1165" i="182"/>
  <c r="B1166" i="182"/>
  <c r="V1166" i="182"/>
  <c r="Y1166" i="182"/>
  <c r="Z1166" i="182"/>
  <c r="AW1166" i="182"/>
  <c r="AA1166" i="182"/>
  <c r="AX1166" i="182"/>
  <c r="AD1166" i="182"/>
  <c r="AY1166" i="182" s="1"/>
  <c r="AE1166" i="182"/>
  <c r="AZ1166" i="182"/>
  <c r="AF1166" i="182"/>
  <c r="BA1166" i="182"/>
  <c r="AI1166" i="182"/>
  <c r="AJ1166" i="182"/>
  <c r="AN1166" i="182"/>
  <c r="AQ1166" i="182" s="1"/>
  <c r="AO1166" i="182"/>
  <c r="AP1166" i="182"/>
  <c r="BD1166" i="182"/>
  <c r="B1167" i="182"/>
  <c r="V1167" i="182"/>
  <c r="AK1167" i="182"/>
  <c r="Y1167" i="182"/>
  <c r="Z1167" i="182"/>
  <c r="AW1167" i="182"/>
  <c r="AA1167" i="182"/>
  <c r="AX1167" i="182"/>
  <c r="AD1167" i="182"/>
  <c r="AE1167" i="182"/>
  <c r="AZ1167" i="182"/>
  <c r="AF1167" i="182"/>
  <c r="AI1167" i="182"/>
  <c r="AJ1167" i="182"/>
  <c r="AN1167" i="182"/>
  <c r="AO1167" i="182"/>
  <c r="AP1167" i="182"/>
  <c r="BA1167" i="182"/>
  <c r="BD1167" i="182"/>
  <c r="B1168" i="182"/>
  <c r="V1168" i="182"/>
  <c r="Y1168" i="182"/>
  <c r="AV1168" i="182"/>
  <c r="Z1168" i="182"/>
  <c r="AA1168" i="182"/>
  <c r="AX1168" i="182"/>
  <c r="AB1168" i="182"/>
  <c r="AC1168" i="182"/>
  <c r="AD1168" i="182"/>
  <c r="AE1168" i="182"/>
  <c r="AZ1168" i="182"/>
  <c r="AF1168" i="182"/>
  <c r="AI1168" i="182"/>
  <c r="AJ1168" i="182"/>
  <c r="AK1168" i="182"/>
  <c r="AL1168" i="182"/>
  <c r="AN1168" i="182"/>
  <c r="AO1168" i="182"/>
  <c r="AP1168" i="182"/>
  <c r="AW1168" i="182"/>
  <c r="BA1168" i="182"/>
  <c r="BD1168" i="182"/>
  <c r="B1169" i="182"/>
  <c r="V1169" i="182"/>
  <c r="AK1169" i="182"/>
  <c r="Y1169" i="182"/>
  <c r="Z1169" i="182"/>
  <c r="AW1169" i="182"/>
  <c r="AA1169" i="182"/>
  <c r="AD1169" i="182"/>
  <c r="AY1169" i="182"/>
  <c r="AE1169" i="182"/>
  <c r="AZ1169" i="182" s="1"/>
  <c r="AF1169" i="182"/>
  <c r="BA1169" i="182"/>
  <c r="AI1169" i="182"/>
  <c r="AJ1169" i="182"/>
  <c r="AN1169" i="182"/>
  <c r="AO1169" i="182"/>
  <c r="AQ1169" i="182" s="1"/>
  <c r="AP1169" i="182"/>
  <c r="AX1169" i="182"/>
  <c r="BD1169" i="182"/>
  <c r="B1170" i="182"/>
  <c r="V1170" i="182"/>
  <c r="Y1170" i="182"/>
  <c r="AV1170" i="182"/>
  <c r="Z1170" i="182"/>
  <c r="AW1170" i="182"/>
  <c r="AA1170" i="182"/>
  <c r="AX1170" i="182"/>
  <c r="AB1170" i="182"/>
  <c r="AD1170" i="182"/>
  <c r="AE1170" i="182"/>
  <c r="AZ1170" i="182"/>
  <c r="AF1170" i="182"/>
  <c r="AI1170" i="182"/>
  <c r="AJ1170" i="182"/>
  <c r="AN1170" i="182"/>
  <c r="AO1170" i="182"/>
  <c r="AP1170" i="182"/>
  <c r="BA1170" i="182"/>
  <c r="BD1170" i="182"/>
  <c r="B1171" i="182"/>
  <c r="V1171" i="182"/>
  <c r="Y1171" i="182"/>
  <c r="Z1171" i="182"/>
  <c r="AA1171" i="182"/>
  <c r="AX1171" i="182"/>
  <c r="AD1171" i="182"/>
  <c r="AE1171" i="182"/>
  <c r="AZ1171" i="182"/>
  <c r="AF1171" i="182"/>
  <c r="BA1171" i="182"/>
  <c r="AI1171" i="182"/>
  <c r="AJ1171" i="182"/>
  <c r="AK1171" i="182"/>
  <c r="AN1171" i="182"/>
  <c r="AO1171" i="182"/>
  <c r="AP1171" i="182"/>
  <c r="AW1171" i="182"/>
  <c r="BD1171" i="182"/>
  <c r="B1172" i="182"/>
  <c r="V1172" i="182"/>
  <c r="AK1172" i="182"/>
  <c r="Y1172" i="182"/>
  <c r="Z1172" i="182"/>
  <c r="AW1172" i="182"/>
  <c r="AA1172" i="182"/>
  <c r="AX1172" i="182"/>
  <c r="AD1172" i="182"/>
  <c r="AE1172" i="182"/>
  <c r="AZ1172" i="182"/>
  <c r="AF1172" i="182"/>
  <c r="AI1172" i="182"/>
  <c r="AJ1172" i="182"/>
  <c r="AN1172" i="182"/>
  <c r="AO1172" i="182"/>
  <c r="AP1172" i="182"/>
  <c r="BA1172" i="182"/>
  <c r="BD1172" i="182"/>
  <c r="B1173" i="182"/>
  <c r="V1173" i="182"/>
  <c r="AK1173" i="182"/>
  <c r="Y1173" i="182"/>
  <c r="AB1173" i="182"/>
  <c r="Z1173" i="182"/>
  <c r="AA1173" i="182"/>
  <c r="AX1173" i="182"/>
  <c r="AD1173" i="182"/>
  <c r="AY1173" i="182"/>
  <c r="AE1173" i="182"/>
  <c r="AF1173" i="182"/>
  <c r="BA1173" i="182"/>
  <c r="AI1173" i="182"/>
  <c r="AJ1173" i="182"/>
  <c r="AN1173" i="182"/>
  <c r="AO1173" i="182"/>
  <c r="AP1173" i="182"/>
  <c r="AV1173" i="182"/>
  <c r="AW1173" i="182"/>
  <c r="BD1173" i="182"/>
  <c r="B1174" i="182"/>
  <c r="V1174" i="182"/>
  <c r="Y1174" i="182"/>
  <c r="Z1174" i="182"/>
  <c r="AW1174" i="182"/>
  <c r="AA1174" i="182"/>
  <c r="AX1174" i="182"/>
  <c r="AD1174" i="182"/>
  <c r="AE1174" i="182"/>
  <c r="AF1174" i="182"/>
  <c r="BA1174" i="182"/>
  <c r="AI1174" i="182"/>
  <c r="AJ1174" i="182"/>
  <c r="AN1174" i="182"/>
  <c r="AO1174" i="182"/>
  <c r="AP1174" i="182"/>
  <c r="AY1174" i="182"/>
  <c r="BD1174" i="182"/>
  <c r="B1175" i="182"/>
  <c r="V1175" i="182"/>
  <c r="AK1175" i="182"/>
  <c r="Y1175" i="182"/>
  <c r="Z1175" i="182"/>
  <c r="AW1175" i="182"/>
  <c r="AA1175" i="182"/>
  <c r="AX1175" i="182"/>
  <c r="AD1175" i="182"/>
  <c r="AY1175" i="182" s="1"/>
  <c r="AE1175" i="182"/>
  <c r="AZ1175" i="182" s="1"/>
  <c r="AF1175" i="182"/>
  <c r="AI1175" i="182"/>
  <c r="AJ1175" i="182"/>
  <c r="AN1175" i="182"/>
  <c r="AO1175" i="182"/>
  <c r="AP1175" i="182"/>
  <c r="BA1175" i="182"/>
  <c r="BD1175" i="182"/>
  <c r="B1176" i="182"/>
  <c r="V1176" i="182"/>
  <c r="Y1176" i="182"/>
  <c r="AV1176" i="182"/>
  <c r="Z1176" i="182"/>
  <c r="AA1176" i="182"/>
  <c r="AX1176" i="182"/>
  <c r="AB1176" i="182"/>
  <c r="AC1176" i="182"/>
  <c r="AD1176" i="182"/>
  <c r="AE1176" i="182"/>
  <c r="AZ1176" i="182" s="1"/>
  <c r="AF1176" i="182"/>
  <c r="AI1176" i="182"/>
  <c r="AJ1176" i="182"/>
  <c r="AK1176" i="182"/>
  <c r="AL1176" i="182"/>
  <c r="AN1176" i="182"/>
  <c r="AO1176" i="182"/>
  <c r="AP1176" i="182"/>
  <c r="AW1176" i="182"/>
  <c r="BA1176" i="182"/>
  <c r="BD1176" i="182"/>
  <c r="B1177" i="182"/>
  <c r="V1177" i="182"/>
  <c r="AK1177" i="182"/>
  <c r="Y1177" i="182"/>
  <c r="Z1177" i="182"/>
  <c r="AW1177" i="182"/>
  <c r="AA1177" i="182"/>
  <c r="AD1177" i="182"/>
  <c r="AY1177" i="182"/>
  <c r="AE1177" i="182"/>
  <c r="AF1177" i="182"/>
  <c r="BA1177" i="182"/>
  <c r="AI1177" i="182"/>
  <c r="AJ1177" i="182"/>
  <c r="AN1177" i="182"/>
  <c r="AO1177" i="182"/>
  <c r="AQ1177" i="182" s="1"/>
  <c r="AP1177" i="182"/>
  <c r="AX1177" i="182"/>
  <c r="BD1177" i="182"/>
  <c r="B1178" i="182"/>
  <c r="V1178" i="182"/>
  <c r="Y1178" i="182"/>
  <c r="AV1178" i="182"/>
  <c r="Z1178" i="182"/>
  <c r="AW1178" i="182"/>
  <c r="AA1178" i="182"/>
  <c r="AX1178" i="182"/>
  <c r="AB1178" i="182"/>
  <c r="AD1178" i="182"/>
  <c r="AE1178" i="182"/>
  <c r="AZ1178" i="182"/>
  <c r="AF1178" i="182"/>
  <c r="AI1178" i="182"/>
  <c r="AJ1178" i="182"/>
  <c r="AN1178" i="182"/>
  <c r="AO1178" i="182"/>
  <c r="AP1178" i="182"/>
  <c r="BA1178" i="182"/>
  <c r="BD1178" i="182"/>
  <c r="B1179" i="182"/>
  <c r="V1179" i="182"/>
  <c r="Y1179" i="182"/>
  <c r="Z1179" i="182"/>
  <c r="AA1179" i="182"/>
  <c r="AX1179" i="182"/>
  <c r="AD1179" i="182"/>
  <c r="AE1179" i="182"/>
  <c r="AZ1179" i="182"/>
  <c r="AF1179" i="182"/>
  <c r="BA1179" i="182"/>
  <c r="AI1179" i="182"/>
  <c r="AJ1179" i="182"/>
  <c r="AK1179" i="182"/>
  <c r="AN1179" i="182"/>
  <c r="AO1179" i="182"/>
  <c r="AP1179" i="182"/>
  <c r="AW1179" i="182"/>
  <c r="BD1179" i="182"/>
  <c r="B1180" i="182"/>
  <c r="V1180" i="182"/>
  <c r="AK1180" i="182"/>
  <c r="Y1180" i="182"/>
  <c r="Z1180" i="182"/>
  <c r="AW1180" i="182"/>
  <c r="AA1180" i="182"/>
  <c r="AX1180" i="182"/>
  <c r="AD1180" i="182"/>
  <c r="AE1180" i="182"/>
  <c r="AZ1180" i="182"/>
  <c r="AF1180" i="182"/>
  <c r="AI1180" i="182"/>
  <c r="AJ1180" i="182"/>
  <c r="AN1180" i="182"/>
  <c r="AO1180" i="182"/>
  <c r="AQ1180" i="182"/>
  <c r="AP1180" i="182"/>
  <c r="BA1180" i="182"/>
  <c r="BD1180" i="182"/>
  <c r="B1181" i="182"/>
  <c r="V1181" i="182"/>
  <c r="AK1181" i="182"/>
  <c r="Y1181" i="182"/>
  <c r="Z1181" i="182"/>
  <c r="AW1181" i="182"/>
  <c r="AA1181" i="182"/>
  <c r="AX1181" i="182"/>
  <c r="AD1181" i="182"/>
  <c r="AY1181" i="182"/>
  <c r="AE1181" i="182"/>
  <c r="AZ1181" i="182"/>
  <c r="AF1181" i="182"/>
  <c r="BA1181" i="182"/>
  <c r="AI1181" i="182"/>
  <c r="AJ1181" i="182"/>
  <c r="AN1181" i="182"/>
  <c r="AO1181" i="182"/>
  <c r="AP1181" i="182"/>
  <c r="AV1181" i="182"/>
  <c r="BD1181" i="182"/>
  <c r="B1182" i="182"/>
  <c r="V1182" i="182"/>
  <c r="Y1182" i="182"/>
  <c r="AB1182" i="182"/>
  <c r="Z1182" i="182"/>
  <c r="AW1182" i="182"/>
  <c r="AA1182" i="182"/>
  <c r="AX1182" i="182"/>
  <c r="AD1182" i="182"/>
  <c r="AY1182" i="182"/>
  <c r="AE1182" i="182"/>
  <c r="AZ1182" i="182"/>
  <c r="AF1182" i="182"/>
  <c r="BA1182" i="182"/>
  <c r="AI1182" i="182"/>
  <c r="AJ1182" i="182"/>
  <c r="AN1182" i="182"/>
  <c r="AO1182" i="182"/>
  <c r="AP1182" i="182"/>
  <c r="BD1182" i="182"/>
  <c r="B1183" i="182"/>
  <c r="V1183" i="182"/>
  <c r="Y1183" i="182"/>
  <c r="Z1183" i="182"/>
  <c r="AW1183" i="182"/>
  <c r="AA1183" i="182"/>
  <c r="AX1183" i="182"/>
  <c r="AD1183" i="182"/>
  <c r="AE1183" i="182"/>
  <c r="AZ1183" i="182" s="1"/>
  <c r="AF1183" i="182"/>
  <c r="AI1183" i="182"/>
  <c r="AJ1183" i="182"/>
  <c r="AK1183" i="182"/>
  <c r="AN1183" i="182"/>
  <c r="AO1183" i="182"/>
  <c r="AP1183" i="182"/>
  <c r="BA1183" i="182"/>
  <c r="BD1183" i="182"/>
  <c r="B1184" i="182"/>
  <c r="V1184" i="182"/>
  <c r="Y1184" i="182"/>
  <c r="AV1184" i="182"/>
  <c r="Z1184" i="182"/>
  <c r="AW1184" i="182"/>
  <c r="AA1184" i="182"/>
  <c r="AX1184" i="182"/>
  <c r="AB1184" i="182"/>
  <c r="AD1184" i="182"/>
  <c r="AE1184" i="182"/>
  <c r="AZ1184" i="182" s="1"/>
  <c r="AF1184" i="182"/>
  <c r="AI1184" i="182"/>
  <c r="AJ1184" i="182"/>
  <c r="AK1184" i="182"/>
  <c r="AN1184" i="182"/>
  <c r="AO1184" i="182"/>
  <c r="AP1184" i="182"/>
  <c r="BA1184" i="182"/>
  <c r="BD1184" i="182"/>
  <c r="B1185" i="182"/>
  <c r="V1185" i="182"/>
  <c r="Y1185" i="182"/>
  <c r="Z1185" i="182"/>
  <c r="AW1185" i="182"/>
  <c r="AA1185" i="182"/>
  <c r="AD1185" i="182"/>
  <c r="AY1185" i="182"/>
  <c r="AE1185" i="182"/>
  <c r="AZ1185" i="182" s="1"/>
  <c r="AF1185" i="182"/>
  <c r="BA1185" i="182"/>
  <c r="AI1185" i="182"/>
  <c r="AK1185" i="182"/>
  <c r="AN1185" i="182"/>
  <c r="AO1185" i="182"/>
  <c r="AP1185" i="182"/>
  <c r="AX1185" i="182"/>
  <c r="BD1185" i="182"/>
  <c r="B1186" i="182"/>
  <c r="V1186" i="182"/>
  <c r="Y1186" i="182"/>
  <c r="Z1186" i="182"/>
  <c r="AW1186" i="182"/>
  <c r="AA1186" i="182"/>
  <c r="AX1186" i="182"/>
  <c r="AD1186" i="182"/>
  <c r="AE1186" i="182"/>
  <c r="AZ1186" i="182" s="1"/>
  <c r="AF1186" i="182"/>
  <c r="BA1186" i="182"/>
  <c r="AI1186" i="182"/>
  <c r="AJ1186" i="182"/>
  <c r="AK1186" i="182"/>
  <c r="AN1186" i="182"/>
  <c r="AO1186" i="182"/>
  <c r="AP1186" i="182"/>
  <c r="AV1186" i="182"/>
  <c r="BD1186" i="182"/>
  <c r="B1187" i="182"/>
  <c r="V1187" i="182"/>
  <c r="AJ1187" i="182"/>
  <c r="Y1187" i="182"/>
  <c r="AV1187" i="182"/>
  <c r="Z1187" i="182"/>
  <c r="AW1187" i="182"/>
  <c r="AA1187" i="182"/>
  <c r="AX1187" i="182"/>
  <c r="AD1187" i="182"/>
  <c r="AE1187" i="182"/>
  <c r="AZ1187" i="182"/>
  <c r="AF1187" i="182"/>
  <c r="BA1187" i="182"/>
  <c r="AI1187" i="182"/>
  <c r="AK1187" i="182"/>
  <c r="AN1187" i="182"/>
  <c r="AO1187" i="182"/>
  <c r="AP1187" i="182"/>
  <c r="BD1187" i="182"/>
  <c r="B1188" i="182"/>
  <c r="V1188" i="182"/>
  <c r="Y1188" i="182"/>
  <c r="Z1188" i="182"/>
  <c r="AW1188" i="182"/>
  <c r="AA1188" i="182"/>
  <c r="AX1188" i="182"/>
  <c r="AD1188" i="182"/>
  <c r="AE1188" i="182"/>
  <c r="AZ1188" i="182" s="1"/>
  <c r="AF1188" i="182"/>
  <c r="AI1188" i="182"/>
  <c r="AJ1188" i="182"/>
  <c r="AK1188" i="182"/>
  <c r="AN1188" i="182"/>
  <c r="AO1188" i="182"/>
  <c r="AY1188" i="182"/>
  <c r="BA1188" i="182"/>
  <c r="BD1188" i="182"/>
  <c r="B1189" i="182"/>
  <c r="V1189" i="182"/>
  <c r="Y1189" i="182"/>
  <c r="Z1189" i="182"/>
  <c r="AW1189" i="182"/>
  <c r="AA1189" i="182"/>
  <c r="AX1189" i="182"/>
  <c r="AD1189" i="182"/>
  <c r="AY1189" i="182" s="1"/>
  <c r="AE1189" i="182"/>
  <c r="AZ1189" i="182"/>
  <c r="AF1189" i="182"/>
  <c r="BA1189" i="182"/>
  <c r="AI1189" i="182"/>
  <c r="AJ1189" i="182"/>
  <c r="AK1189" i="182"/>
  <c r="AN1189" i="182"/>
  <c r="AO1189" i="182"/>
  <c r="AP1189" i="182"/>
  <c r="AV1189" i="182"/>
  <c r="BD1189" i="182"/>
  <c r="B1190" i="182"/>
  <c r="V1190" i="182"/>
  <c r="AP1190" i="182"/>
  <c r="Y1190" i="182"/>
  <c r="Z1190" i="182"/>
  <c r="AW1190" i="182"/>
  <c r="AA1190" i="182"/>
  <c r="AD1190" i="182"/>
  <c r="AY1190" i="182"/>
  <c r="AE1190" i="182"/>
  <c r="AZ1190" i="182"/>
  <c r="AF1190" i="182"/>
  <c r="BA1190" i="182"/>
  <c r="AI1190" i="182"/>
  <c r="AJ1190" i="182"/>
  <c r="AK1190" i="182"/>
  <c r="AN1190" i="182"/>
  <c r="AO1190" i="182"/>
  <c r="AX1190" i="182"/>
  <c r="BD1190" i="182"/>
  <c r="B1191" i="182"/>
  <c r="V1191" i="182"/>
  <c r="AJ1191" i="182"/>
  <c r="Y1191" i="182"/>
  <c r="Z1191" i="182"/>
  <c r="AW1191" i="182"/>
  <c r="AA1191" i="182"/>
  <c r="AX1191" i="182"/>
  <c r="AD1191" i="182"/>
  <c r="AE1191" i="182"/>
  <c r="AZ1191" i="182" s="1"/>
  <c r="AF1191" i="182"/>
  <c r="BA1191" i="182"/>
  <c r="AI1191" i="182"/>
  <c r="AK1191" i="182"/>
  <c r="AN1191" i="182"/>
  <c r="AO1191" i="182"/>
  <c r="AP1191" i="182"/>
  <c r="BD1191" i="182"/>
  <c r="B1192" i="182"/>
  <c r="V1192" i="182"/>
  <c r="AJ1192" i="182"/>
  <c r="AL1192" i="182"/>
  <c r="Y1192" i="182"/>
  <c r="AV1192" i="182"/>
  <c r="Z1192" i="182"/>
  <c r="AW1192" i="182"/>
  <c r="AA1192" i="182"/>
  <c r="AB1192" i="182"/>
  <c r="AC1192" i="182"/>
  <c r="AD1192" i="182"/>
  <c r="AE1192" i="182"/>
  <c r="AZ1192" i="182"/>
  <c r="AF1192" i="182"/>
  <c r="AI1192" i="182"/>
  <c r="AK1192" i="182"/>
  <c r="AN1192" i="182"/>
  <c r="AO1192" i="182"/>
  <c r="AP1192" i="182"/>
  <c r="AX1192" i="182"/>
  <c r="BA1192" i="182"/>
  <c r="BD1192" i="182"/>
  <c r="B1193" i="182"/>
  <c r="V1193" i="182"/>
  <c r="Y1193" i="182"/>
  <c r="Z1193" i="182"/>
  <c r="AW1193" i="182"/>
  <c r="AA1193" i="182"/>
  <c r="AD1193" i="182"/>
  <c r="AE1193" i="182"/>
  <c r="AZ1193" i="182" s="1"/>
  <c r="AF1193" i="182"/>
  <c r="BA1193" i="182"/>
  <c r="AI1193" i="182"/>
  <c r="AK1193" i="182"/>
  <c r="AN1193" i="182"/>
  <c r="AO1193" i="182"/>
  <c r="AP1193" i="182"/>
  <c r="AX1193" i="182"/>
  <c r="BD1193" i="182"/>
  <c r="B1194" i="182"/>
  <c r="V1194" i="182"/>
  <c r="Y1194" i="182"/>
  <c r="AV1194" i="182"/>
  <c r="Z1194" i="182"/>
  <c r="AA1194" i="182"/>
  <c r="AX1194" i="182"/>
  <c r="AB1194" i="182"/>
  <c r="AD1194" i="182"/>
  <c r="AY1194" i="182" s="1"/>
  <c r="AE1194" i="182"/>
  <c r="AZ1194" i="182" s="1"/>
  <c r="AF1194" i="182"/>
  <c r="AI1194" i="182"/>
  <c r="AJ1194" i="182"/>
  <c r="AK1194" i="182"/>
  <c r="AN1194" i="182"/>
  <c r="AO1194" i="182"/>
  <c r="AP1194" i="182"/>
  <c r="BA1194" i="182"/>
  <c r="BD1194" i="182"/>
  <c r="B1195" i="182"/>
  <c r="V1195" i="182"/>
  <c r="AJ1195" i="182"/>
  <c r="Y1195" i="182"/>
  <c r="Z1195" i="182"/>
  <c r="AA1195" i="182"/>
  <c r="AD1195" i="182"/>
  <c r="AE1195" i="182"/>
  <c r="AZ1195" i="182"/>
  <c r="AF1195" i="182"/>
  <c r="BA1195" i="182"/>
  <c r="AI1195" i="182"/>
  <c r="AK1195" i="182"/>
  <c r="AN1195" i="182"/>
  <c r="AO1195" i="182"/>
  <c r="AP1195" i="182"/>
  <c r="AV1195" i="182"/>
  <c r="AW1195" i="182"/>
  <c r="AX1195" i="182"/>
  <c r="BD1195" i="182"/>
  <c r="B1196" i="182"/>
  <c r="V1196" i="182"/>
  <c r="Y1196" i="182"/>
  <c r="Z1196" i="182"/>
  <c r="AW1196" i="182"/>
  <c r="AA1196" i="182"/>
  <c r="AX1196" i="182"/>
  <c r="AD1196" i="182"/>
  <c r="AY1196" i="182" s="1"/>
  <c r="AE1196" i="182"/>
  <c r="AF1196" i="182"/>
  <c r="BA1196" i="182"/>
  <c r="AI1196" i="182"/>
  <c r="AK1196" i="182"/>
  <c r="AN1196" i="182"/>
  <c r="AO1196" i="182"/>
  <c r="AP1196" i="182"/>
  <c r="AZ1196" i="182"/>
  <c r="BD1196" i="182"/>
  <c r="B1197" i="182"/>
  <c r="V1197" i="182"/>
  <c r="Y1197" i="182"/>
  <c r="Z1197" i="182"/>
  <c r="AA1197" i="182"/>
  <c r="AX1197" i="182"/>
  <c r="AB1197" i="182"/>
  <c r="AD1197" i="182"/>
  <c r="AE1197" i="182"/>
  <c r="AZ1197" i="182"/>
  <c r="AF1197" i="182"/>
  <c r="AI1197" i="182"/>
  <c r="AJ1197" i="182"/>
  <c r="AK1197" i="182"/>
  <c r="AN1197" i="182"/>
  <c r="AO1197" i="182"/>
  <c r="AP1197" i="182"/>
  <c r="AV1197" i="182"/>
  <c r="AW1197" i="182"/>
  <c r="BA1197" i="182"/>
  <c r="BD1197" i="182"/>
  <c r="B1198" i="182"/>
  <c r="V1198" i="182"/>
  <c r="AP1198" i="182"/>
  <c r="Y1198" i="182"/>
  <c r="Z1198" i="182"/>
  <c r="AA1198" i="182"/>
  <c r="AX1198" i="182"/>
  <c r="AB1198" i="182"/>
  <c r="AD1198" i="182"/>
  <c r="AY1198" i="182"/>
  <c r="AE1198" i="182"/>
  <c r="AZ1198" i="182"/>
  <c r="AF1198" i="182"/>
  <c r="BA1198" i="182"/>
  <c r="AI1198" i="182"/>
  <c r="AJ1198" i="182"/>
  <c r="AK1198" i="182"/>
  <c r="AN1198" i="182"/>
  <c r="AO1198" i="182"/>
  <c r="AW1198" i="182"/>
  <c r="BD1198" i="182"/>
  <c r="B1199" i="182"/>
  <c r="V1199" i="182"/>
  <c r="AP1199" i="182"/>
  <c r="Y1199" i="182"/>
  <c r="Z1199" i="182"/>
  <c r="AW1199" i="182"/>
  <c r="AA1199" i="182"/>
  <c r="AX1199" i="182"/>
  <c r="AD1199" i="182"/>
  <c r="AE1199" i="182"/>
  <c r="AZ1199" i="182"/>
  <c r="AF1199" i="182"/>
  <c r="AI1199" i="182"/>
  <c r="AJ1199" i="182"/>
  <c r="AK1199" i="182"/>
  <c r="AN1199" i="182"/>
  <c r="AQ1199" i="182" s="1"/>
  <c r="AO1199" i="182"/>
  <c r="BA1199" i="182"/>
  <c r="BD1199" i="182"/>
  <c r="B1200" i="182"/>
  <c r="V1200" i="182"/>
  <c r="Y1200" i="182"/>
  <c r="Z1200" i="182"/>
  <c r="AW1200" i="182"/>
  <c r="AA1200" i="182"/>
  <c r="AX1200" i="182"/>
  <c r="AB1200" i="182"/>
  <c r="AC1200" i="182"/>
  <c r="AD1200" i="182"/>
  <c r="AE1200" i="182"/>
  <c r="AZ1200" i="182"/>
  <c r="AF1200" i="182"/>
  <c r="BA1200" i="182"/>
  <c r="AI1200" i="182"/>
  <c r="AJ1200" i="182"/>
  <c r="AK1200" i="182"/>
  <c r="AN1200" i="182"/>
  <c r="AO1200" i="182"/>
  <c r="AV1200" i="182"/>
  <c r="BD1200" i="182"/>
  <c r="B1201" i="182"/>
  <c r="V1201" i="182"/>
  <c r="Y1201" i="182"/>
  <c r="Z1201" i="182"/>
  <c r="AW1201" i="182"/>
  <c r="AA1201" i="182"/>
  <c r="AD1201" i="182"/>
  <c r="AY1201" i="182" s="1"/>
  <c r="AE1201" i="182"/>
  <c r="AZ1201" i="182"/>
  <c r="AF1201" i="182"/>
  <c r="BA1201" i="182"/>
  <c r="AI1201" i="182"/>
  <c r="AK1201" i="182"/>
  <c r="AN1201" i="182"/>
  <c r="AO1201" i="182"/>
  <c r="AP1201" i="182"/>
  <c r="AX1201" i="182"/>
  <c r="BD1201" i="182"/>
  <c r="B1202" i="182"/>
  <c r="V1202" i="182"/>
  <c r="AP1202" i="182"/>
  <c r="Y1202" i="182"/>
  <c r="AV1202" i="182"/>
  <c r="Z1202" i="182"/>
  <c r="AA1202" i="182"/>
  <c r="AX1202" i="182"/>
  <c r="AD1202" i="182"/>
  <c r="AE1202" i="182"/>
  <c r="AF1202" i="182"/>
  <c r="AI1202" i="182"/>
  <c r="AJ1202" i="182"/>
  <c r="AK1202" i="182"/>
  <c r="AN1202" i="182"/>
  <c r="AO1202" i="182"/>
  <c r="AY1202" i="182"/>
  <c r="AZ1202" i="182"/>
  <c r="BA1202" i="182"/>
  <c r="BD1202" i="182"/>
  <c r="B1203" i="182"/>
  <c r="V1203" i="182"/>
  <c r="AP1203" i="182"/>
  <c r="Y1203" i="182"/>
  <c r="Z1203" i="182"/>
  <c r="AW1203" i="182"/>
  <c r="AA1203" i="182"/>
  <c r="AD1203" i="182"/>
  <c r="AE1203" i="182"/>
  <c r="AZ1203" i="182"/>
  <c r="AF1203" i="182"/>
  <c r="BA1203" i="182"/>
  <c r="AI1203" i="182"/>
  <c r="AJ1203" i="182"/>
  <c r="AK1203" i="182"/>
  <c r="AL1203" i="182"/>
  <c r="AM1203" i="182"/>
  <c r="AN1203" i="182"/>
  <c r="AO1203" i="182"/>
  <c r="AV1203" i="182"/>
  <c r="BD1203" i="182"/>
  <c r="B1204" i="182"/>
  <c r="V1204" i="182"/>
  <c r="Y1204" i="182"/>
  <c r="Z1204" i="182"/>
  <c r="AW1204" i="182"/>
  <c r="AA1204" i="182"/>
  <c r="AX1204" i="182"/>
  <c r="AD1204" i="182"/>
  <c r="AY1204" i="182" s="1"/>
  <c r="AE1204" i="182"/>
  <c r="AZ1204" i="182"/>
  <c r="AF1204" i="182"/>
  <c r="AI1204" i="182"/>
  <c r="AJ1204" i="182"/>
  <c r="AK1204" i="182"/>
  <c r="AN1204" i="182"/>
  <c r="AO1204" i="182"/>
  <c r="BD1204" i="182"/>
  <c r="B1205" i="182"/>
  <c r="V1205" i="182"/>
  <c r="AP1205" i="182"/>
  <c r="Y1205" i="182"/>
  <c r="Z1205" i="182"/>
  <c r="AA1205" i="182"/>
  <c r="AX1205" i="182"/>
  <c r="AB1205" i="182"/>
  <c r="AC1205" i="182"/>
  <c r="AD1205" i="182"/>
  <c r="AY1205" i="182"/>
  <c r="AE1205" i="182"/>
  <c r="AZ1205" i="182" s="1"/>
  <c r="AF1205" i="182"/>
  <c r="BA1205" i="182"/>
  <c r="AI1205" i="182"/>
  <c r="AJ1205" i="182"/>
  <c r="AK1205" i="182"/>
  <c r="AN1205" i="182"/>
  <c r="AO1205" i="182"/>
  <c r="AV1205" i="182"/>
  <c r="AW1205" i="182"/>
  <c r="BD1205" i="182"/>
  <c r="B1206" i="182"/>
  <c r="V1206" i="182"/>
  <c r="AJ1206" i="182"/>
  <c r="Y1206" i="182"/>
  <c r="Z1206" i="182"/>
  <c r="AW1206" i="182"/>
  <c r="AA1206" i="182"/>
  <c r="AD1206" i="182"/>
  <c r="AY1206" i="182"/>
  <c r="AE1206" i="182"/>
  <c r="AZ1206" i="182" s="1"/>
  <c r="AF1206" i="182"/>
  <c r="BA1206" i="182"/>
  <c r="AI1206" i="182"/>
  <c r="AK1206" i="182"/>
  <c r="AL1206" i="182"/>
  <c r="AN1206" i="182"/>
  <c r="AO1206" i="182"/>
  <c r="AP1206" i="182"/>
  <c r="AX1206" i="182"/>
  <c r="BD1206" i="182"/>
  <c r="B1207" i="182"/>
  <c r="V1207" i="182"/>
  <c r="Y1207" i="182"/>
  <c r="Z1207" i="182"/>
  <c r="AW1207" i="182"/>
  <c r="AA1207" i="182"/>
  <c r="AX1207" i="182"/>
  <c r="AD1207" i="182"/>
  <c r="AE1207" i="182"/>
  <c r="AZ1207" i="182"/>
  <c r="AF1207" i="182"/>
  <c r="BA1207" i="182"/>
  <c r="AI1207" i="182"/>
  <c r="AJ1207" i="182"/>
  <c r="AK1207" i="182"/>
  <c r="AN1207" i="182"/>
  <c r="AO1207" i="182"/>
  <c r="AP1207" i="182"/>
  <c r="BD1207" i="182"/>
  <c r="B1208" i="182"/>
  <c r="V1208" i="182"/>
  <c r="AP1208" i="182"/>
  <c r="Y1208" i="182"/>
  <c r="AV1208" i="182"/>
  <c r="Z1208" i="182"/>
  <c r="AW1208" i="182"/>
  <c r="AA1208" i="182"/>
  <c r="AX1208" i="182"/>
  <c r="AD1208" i="182"/>
  <c r="AE1208" i="182"/>
  <c r="AZ1208" i="182"/>
  <c r="AF1208" i="182"/>
  <c r="BA1208" i="182"/>
  <c r="AI1208" i="182"/>
  <c r="AJ1208" i="182"/>
  <c r="AK1208" i="182"/>
  <c r="AL1208" i="182"/>
  <c r="AN1208" i="182"/>
  <c r="AO1208" i="182"/>
  <c r="BD1208" i="182"/>
  <c r="B1209" i="182"/>
  <c r="V1209" i="182"/>
  <c r="Y1209" i="182"/>
  <c r="Z1209" i="182"/>
  <c r="AW1209" i="182"/>
  <c r="AA1209" i="182"/>
  <c r="AD1209" i="182"/>
  <c r="AY1209" i="182"/>
  <c r="AE1209" i="182"/>
  <c r="AZ1209" i="182"/>
  <c r="AF1209" i="182"/>
  <c r="BA1209" i="182"/>
  <c r="AI1209" i="182"/>
  <c r="AJ1209" i="182"/>
  <c r="AK1209" i="182"/>
  <c r="AN1209" i="182"/>
  <c r="AO1209" i="182"/>
  <c r="AX1209" i="182"/>
  <c r="BD1209" i="182"/>
  <c r="B1210" i="182"/>
  <c r="V1210" i="182"/>
  <c r="Y1210" i="182"/>
  <c r="AV1210" i="182"/>
  <c r="Z1210" i="182"/>
  <c r="AA1210" i="182"/>
  <c r="AX1210" i="182"/>
  <c r="AB1210" i="182"/>
  <c r="AD1210" i="182"/>
  <c r="AY1210" i="182"/>
  <c r="AE1210" i="182"/>
  <c r="AZ1210" i="182"/>
  <c r="AF1210" i="182"/>
  <c r="AI1210" i="182"/>
  <c r="AJ1210" i="182"/>
  <c r="AK1210" i="182"/>
  <c r="AN1210" i="182"/>
  <c r="AO1210" i="182"/>
  <c r="AP1210" i="182"/>
  <c r="BA1210" i="182"/>
  <c r="BD1210" i="182"/>
  <c r="B1211" i="182"/>
  <c r="V1211" i="182"/>
  <c r="AP1211" i="182"/>
  <c r="Y1211" i="182"/>
  <c r="AV1211" i="182"/>
  <c r="Z1211" i="182"/>
  <c r="AA1211" i="182"/>
  <c r="AD1211" i="182"/>
  <c r="AE1211" i="182"/>
  <c r="AZ1211" i="182"/>
  <c r="AF1211" i="182"/>
  <c r="BA1211" i="182"/>
  <c r="AI1211" i="182"/>
  <c r="AJ1211" i="182"/>
  <c r="AK1211" i="182"/>
  <c r="AL1211" i="182"/>
  <c r="AN1211" i="182"/>
  <c r="AO1211" i="182"/>
  <c r="AW1211" i="182"/>
  <c r="AX1211" i="182"/>
  <c r="BD1211" i="182"/>
  <c r="B1212" i="182"/>
  <c r="V1212" i="182"/>
  <c r="AP1212" i="182"/>
  <c r="Y1212" i="182"/>
  <c r="Z1212" i="182"/>
  <c r="AW1212" i="182"/>
  <c r="AA1212" i="182"/>
  <c r="AX1212" i="182"/>
  <c r="AD1212" i="182"/>
  <c r="AE1212" i="182"/>
  <c r="AZ1212" i="182"/>
  <c r="AF1212" i="182"/>
  <c r="AI1212" i="182"/>
  <c r="AJ1212" i="182"/>
  <c r="AK1212" i="182"/>
  <c r="AN1212" i="182"/>
  <c r="AO1212" i="182"/>
  <c r="BA1212" i="182"/>
  <c r="BD1212" i="182"/>
  <c r="B1213" i="182"/>
  <c r="V1213" i="182"/>
  <c r="Y1213" i="182"/>
  <c r="Z1213" i="182"/>
  <c r="AA1213" i="182"/>
  <c r="AX1213" i="182"/>
  <c r="AB1213" i="182"/>
  <c r="AC1213" i="182"/>
  <c r="AD1213" i="182"/>
  <c r="AE1213" i="182"/>
  <c r="AZ1213" i="182" s="1"/>
  <c r="AF1213" i="182"/>
  <c r="AI1213" i="182"/>
  <c r="AJ1213" i="182"/>
  <c r="AK1213" i="182"/>
  <c r="AN1213" i="182"/>
  <c r="AO1213" i="182"/>
  <c r="AP1213" i="182"/>
  <c r="AV1213" i="182"/>
  <c r="AW1213" i="182"/>
  <c r="BA1213" i="182"/>
  <c r="BD1213" i="182"/>
  <c r="B1214" i="182"/>
  <c r="V1214" i="182"/>
  <c r="AP1214" i="182"/>
  <c r="Y1214" i="182"/>
  <c r="Z1214" i="182"/>
  <c r="AA1214" i="182"/>
  <c r="AB1214" i="182"/>
  <c r="AD1214" i="182"/>
  <c r="AE1214" i="182"/>
  <c r="AZ1214" i="182"/>
  <c r="AF1214" i="182"/>
  <c r="BA1214" i="182"/>
  <c r="AI1214" i="182"/>
  <c r="AJ1214" i="182"/>
  <c r="AK1214" i="182"/>
  <c r="AL1214" i="182"/>
  <c r="AM1214" i="182"/>
  <c r="AN1214" i="182"/>
  <c r="AO1214" i="182"/>
  <c r="AQ1214" i="182"/>
  <c r="AR1214" i="182" s="1"/>
  <c r="AW1214" i="182"/>
  <c r="AX1214" i="182"/>
  <c r="BD1214" i="182"/>
  <c r="B1215" i="182"/>
  <c r="V1215" i="182"/>
  <c r="Y1215" i="182"/>
  <c r="Z1215" i="182"/>
  <c r="AW1215" i="182"/>
  <c r="AA1215" i="182"/>
  <c r="AX1215" i="182"/>
  <c r="AD1215" i="182"/>
  <c r="AE1215" i="182"/>
  <c r="AZ1215" i="182"/>
  <c r="AF1215" i="182"/>
  <c r="AI1215" i="182"/>
  <c r="AJ1215" i="182"/>
  <c r="AK1215" i="182"/>
  <c r="AN1215" i="182"/>
  <c r="AO1215" i="182"/>
  <c r="AP1215" i="182"/>
  <c r="BA1215" i="182"/>
  <c r="BD1215" i="182"/>
  <c r="B1216" i="182"/>
  <c r="V1216" i="182"/>
  <c r="AP1216" i="182"/>
  <c r="Y1216" i="182"/>
  <c r="AV1216" i="182"/>
  <c r="Z1216" i="182"/>
  <c r="AA1216" i="182"/>
  <c r="AD1216" i="182"/>
  <c r="AE1216" i="182"/>
  <c r="AZ1216" i="182" s="1"/>
  <c r="AF1216" i="182"/>
  <c r="AI1216" i="182"/>
  <c r="AJ1216" i="182"/>
  <c r="AK1216" i="182"/>
  <c r="AL1216" i="182"/>
  <c r="AN1216" i="182"/>
  <c r="AQ1216" i="182"/>
  <c r="AO1216" i="182"/>
  <c r="AX1216" i="182"/>
  <c r="BA1216" i="182"/>
  <c r="BD1216" i="182"/>
  <c r="B1217" i="182"/>
  <c r="V1217" i="182"/>
  <c r="Y1217" i="182"/>
  <c r="Z1217" i="182"/>
  <c r="AW1217" i="182"/>
  <c r="AA1217" i="182"/>
  <c r="AD1217" i="182"/>
  <c r="AE1217" i="182"/>
  <c r="AZ1217" i="182"/>
  <c r="AF1217" i="182"/>
  <c r="AI1217" i="182"/>
  <c r="AK1217" i="182"/>
  <c r="AN1217" i="182"/>
  <c r="AO1217" i="182"/>
  <c r="AP1217" i="182"/>
  <c r="AV1217" i="182"/>
  <c r="AX1217" i="182"/>
  <c r="BD1217" i="182"/>
  <c r="B1218" i="182"/>
  <c r="V1218" i="182"/>
  <c r="Y1218" i="182"/>
  <c r="Z1218" i="182"/>
  <c r="AW1218" i="182"/>
  <c r="AA1218" i="182"/>
  <c r="AX1218" i="182"/>
  <c r="AD1218" i="182"/>
  <c r="AY1218" i="182" s="1"/>
  <c r="AE1218" i="182"/>
  <c r="AZ1218" i="182" s="1"/>
  <c r="AF1218" i="182"/>
  <c r="AI1218" i="182"/>
  <c r="AJ1218" i="182"/>
  <c r="AK1218" i="182"/>
  <c r="AN1218" i="182"/>
  <c r="AO1218" i="182"/>
  <c r="AV1218" i="182"/>
  <c r="BD1218" i="182"/>
  <c r="B1219" i="182"/>
  <c r="V1219" i="182"/>
  <c r="AP1219" i="182"/>
  <c r="Y1219" i="182"/>
  <c r="Z1219" i="182"/>
  <c r="AW1219" i="182"/>
  <c r="AA1219" i="182"/>
  <c r="AB1219" i="182"/>
  <c r="AD1219" i="182"/>
  <c r="AE1219" i="182"/>
  <c r="AZ1219" i="182" s="1"/>
  <c r="AF1219" i="182"/>
  <c r="BA1219" i="182"/>
  <c r="AI1219" i="182"/>
  <c r="AJ1219" i="182"/>
  <c r="AK1219" i="182"/>
  <c r="AL1219" i="182"/>
  <c r="AN1219" i="182"/>
  <c r="AO1219" i="182"/>
  <c r="AV1219" i="182"/>
  <c r="BD1219" i="182"/>
  <c r="B1220" i="182"/>
  <c r="V1220" i="182"/>
  <c r="AP1220" i="182"/>
  <c r="Y1220" i="182"/>
  <c r="Z1220" i="182"/>
  <c r="AW1220" i="182"/>
  <c r="AA1220" i="182"/>
  <c r="AX1220" i="182"/>
  <c r="AD1220" i="182"/>
  <c r="AE1220" i="182"/>
  <c r="AF1220" i="182"/>
  <c r="AI1220" i="182"/>
  <c r="AJ1220" i="182"/>
  <c r="AK1220" i="182"/>
  <c r="AL1220" i="182"/>
  <c r="AN1220" i="182"/>
  <c r="AO1220" i="182"/>
  <c r="BA1220" i="182"/>
  <c r="BD1220" i="182"/>
  <c r="B1221" i="182"/>
  <c r="V1221" i="182"/>
  <c r="AP1221" i="182"/>
  <c r="Y1221" i="182"/>
  <c r="Z1221" i="182"/>
  <c r="AA1221" i="182"/>
  <c r="AX1221" i="182"/>
  <c r="AD1221" i="182"/>
  <c r="AY1221" i="182" s="1"/>
  <c r="AE1221" i="182"/>
  <c r="AZ1221" i="182"/>
  <c r="AF1221" i="182"/>
  <c r="BA1221" i="182"/>
  <c r="AI1221" i="182"/>
  <c r="AJ1221" i="182"/>
  <c r="AL1221" i="182"/>
  <c r="AK1221" i="182"/>
  <c r="AN1221" i="182"/>
  <c r="AO1221" i="182"/>
  <c r="AV1221" i="182"/>
  <c r="AW1221" i="182"/>
  <c r="BD1221" i="182"/>
  <c r="B1222" i="182"/>
  <c r="V1222" i="182"/>
  <c r="AP1222" i="182"/>
  <c r="Y1222" i="182"/>
  <c r="Z1222" i="182"/>
  <c r="AW1222" i="182"/>
  <c r="AA1222" i="182"/>
  <c r="AX1222" i="182"/>
  <c r="AB1222" i="182"/>
  <c r="AD1222" i="182"/>
  <c r="AE1222" i="182"/>
  <c r="AF1222" i="182"/>
  <c r="BA1222" i="182"/>
  <c r="AI1222" i="182"/>
  <c r="AJ1222" i="182"/>
  <c r="AK1222" i="182"/>
  <c r="AN1222" i="182"/>
  <c r="AO1222" i="182"/>
  <c r="AZ1222" i="182"/>
  <c r="BD1222" i="182"/>
  <c r="B1223" i="182"/>
  <c r="V1223" i="182"/>
  <c r="AP1223" i="182"/>
  <c r="Y1223" i="182"/>
  <c r="Z1223" i="182"/>
  <c r="AW1223" i="182"/>
  <c r="AA1223" i="182"/>
  <c r="AD1223" i="182"/>
  <c r="AY1223" i="182"/>
  <c r="AE1223" i="182"/>
  <c r="AZ1223" i="182"/>
  <c r="AF1223" i="182"/>
  <c r="BA1223" i="182"/>
  <c r="AI1223" i="182"/>
  <c r="AJ1223" i="182"/>
  <c r="AK1223" i="182"/>
  <c r="AN1223" i="182"/>
  <c r="AO1223" i="182"/>
  <c r="AX1223" i="182"/>
  <c r="BD1223" i="182"/>
  <c r="B1224" i="182"/>
  <c r="V1224" i="182"/>
  <c r="Y1224" i="182"/>
  <c r="Z1224" i="182"/>
  <c r="AA1224" i="182"/>
  <c r="AD1224" i="182"/>
  <c r="AE1224" i="182"/>
  <c r="AZ1224" i="182"/>
  <c r="AF1224" i="182"/>
  <c r="AI1224" i="182"/>
  <c r="AJ1224" i="182"/>
  <c r="AK1224" i="182"/>
  <c r="AN1224" i="182"/>
  <c r="AQ1224" i="182" s="1"/>
  <c r="AO1224" i="182"/>
  <c r="AV1224" i="182"/>
  <c r="AX1224" i="182"/>
  <c r="BA1224" i="182"/>
  <c r="BD1224" i="182"/>
  <c r="B1225" i="182"/>
  <c r="V1225" i="182"/>
  <c r="Y1225" i="182"/>
  <c r="AV1225" i="182"/>
  <c r="Z1225" i="182"/>
  <c r="AW1225" i="182"/>
  <c r="AA1225" i="182"/>
  <c r="AX1225" i="182"/>
  <c r="AD1225" i="182"/>
  <c r="AY1225" i="182"/>
  <c r="AE1225" i="182"/>
  <c r="AF1225" i="182"/>
  <c r="AI1225" i="182"/>
  <c r="AJ1225" i="182"/>
  <c r="AK1225" i="182"/>
  <c r="AN1225" i="182"/>
  <c r="AO1225" i="182"/>
  <c r="AP1225" i="182"/>
  <c r="AZ1225" i="182"/>
  <c r="BA1225" i="182"/>
  <c r="BD1225" i="182"/>
  <c r="B1226" i="182"/>
  <c r="V1226" i="182"/>
  <c r="AP1226" i="182"/>
  <c r="Y1226" i="182"/>
  <c r="Z1226" i="182"/>
  <c r="AW1226" i="182"/>
  <c r="AA1226" i="182"/>
  <c r="AX1226" i="182"/>
  <c r="AB1226" i="182"/>
  <c r="AD1226" i="182"/>
  <c r="AY1226" i="182"/>
  <c r="AE1226" i="182"/>
  <c r="AZ1226" i="182"/>
  <c r="AF1226" i="182"/>
  <c r="BA1226" i="182"/>
  <c r="AI1226" i="182"/>
  <c r="AJ1226" i="182"/>
  <c r="AK1226" i="182"/>
  <c r="AN1226" i="182"/>
  <c r="AO1226" i="182"/>
  <c r="AV1226" i="182"/>
  <c r="BD1226" i="182"/>
  <c r="B1227" i="182"/>
  <c r="V1227" i="182"/>
  <c r="AN1227" i="182"/>
  <c r="Y1227" i="182"/>
  <c r="AV1227" i="182"/>
  <c r="Z1227" i="182"/>
  <c r="AW1227" i="182"/>
  <c r="AA1227" i="182"/>
  <c r="AD1227" i="182"/>
  <c r="AY1227" i="182"/>
  <c r="AE1227" i="182"/>
  <c r="AZ1227" i="182" s="1"/>
  <c r="AF1227" i="182"/>
  <c r="BA1227" i="182"/>
  <c r="AI1227" i="182"/>
  <c r="AJ1227" i="182"/>
  <c r="AK1227" i="182"/>
  <c r="AO1227" i="182"/>
  <c r="AQ1227" i="182" s="1"/>
  <c r="AR1227" i="182" s="1"/>
  <c r="AP1227" i="182"/>
  <c r="BD1227" i="182"/>
  <c r="B1228" i="182"/>
  <c r="V1228" i="182"/>
  <c r="AP1228" i="182"/>
  <c r="Y1228" i="182"/>
  <c r="Z1228" i="182"/>
  <c r="AA1228" i="182"/>
  <c r="AD1228" i="182"/>
  <c r="AE1228" i="182"/>
  <c r="AZ1228" i="182"/>
  <c r="AF1228" i="182"/>
  <c r="BA1228" i="182"/>
  <c r="AI1228" i="182"/>
  <c r="AJ1228" i="182"/>
  <c r="AK1228" i="182"/>
  <c r="AN1228" i="182"/>
  <c r="AO1228" i="182"/>
  <c r="AW1228" i="182"/>
  <c r="AX1228" i="182"/>
  <c r="BD1228" i="182"/>
  <c r="B1229" i="182"/>
  <c r="V1229" i="182"/>
  <c r="Y1229" i="182"/>
  <c r="Z1229" i="182"/>
  <c r="AW1229" i="182"/>
  <c r="AA1229" i="182"/>
  <c r="AX1229" i="182"/>
  <c r="AD1229" i="182"/>
  <c r="AE1229" i="182"/>
  <c r="AZ1229" i="182" s="1"/>
  <c r="AF1229" i="182"/>
  <c r="AI1229" i="182"/>
  <c r="AJ1229" i="182"/>
  <c r="AK1229" i="182"/>
  <c r="AL1229" i="182"/>
  <c r="AN1229" i="182"/>
  <c r="AQ1229" i="182"/>
  <c r="AR1229" i="182" s="1"/>
  <c r="AO1229" i="182"/>
  <c r="AP1229" i="182"/>
  <c r="BA1229" i="182"/>
  <c r="BD1229" i="182"/>
  <c r="B1230" i="182"/>
  <c r="V1230" i="182"/>
  <c r="AP1230" i="182"/>
  <c r="Y1230" i="182"/>
  <c r="AV1230" i="182"/>
  <c r="Z1230" i="182"/>
  <c r="AA1230" i="182"/>
  <c r="AB1230" i="182"/>
  <c r="AC1230" i="182"/>
  <c r="AD1230" i="182"/>
  <c r="AY1230" i="182"/>
  <c r="AE1230" i="182"/>
  <c r="AZ1230" i="182"/>
  <c r="AF1230" i="182"/>
  <c r="BA1230" i="182"/>
  <c r="AI1230" i="182"/>
  <c r="AJ1230" i="182"/>
  <c r="AK1230" i="182"/>
  <c r="AN1230" i="182"/>
  <c r="AO1230" i="182"/>
  <c r="AW1230" i="182"/>
  <c r="AX1230" i="182"/>
  <c r="BD1230" i="182"/>
  <c r="B1231" i="182"/>
  <c r="V1231" i="182"/>
  <c r="AP1231" i="182"/>
  <c r="Y1231" i="182"/>
  <c r="AB1231" i="182"/>
  <c r="Z1231" i="182"/>
  <c r="AW1231" i="182"/>
  <c r="AA1231" i="182"/>
  <c r="AX1231" i="182"/>
  <c r="AD1231" i="182"/>
  <c r="AE1231" i="182"/>
  <c r="AF1231" i="182"/>
  <c r="AI1231" i="182"/>
  <c r="AJ1231" i="182"/>
  <c r="AK1231" i="182"/>
  <c r="AN1231" i="182"/>
  <c r="AO1231" i="182"/>
  <c r="AV1231" i="182"/>
  <c r="AZ1231" i="182"/>
  <c r="BA1231" i="182"/>
  <c r="BD1231" i="182"/>
  <c r="B1232" i="182"/>
  <c r="V1232" i="182"/>
  <c r="Y1232" i="182"/>
  <c r="Z1232" i="182"/>
  <c r="AB1232" i="182"/>
  <c r="AA1232" i="182"/>
  <c r="AX1232" i="182"/>
  <c r="AD1232" i="182"/>
  <c r="AE1232" i="182"/>
  <c r="AZ1232" i="182"/>
  <c r="AF1232" i="182"/>
  <c r="BA1232" i="182"/>
  <c r="AI1232" i="182"/>
  <c r="AJ1232" i="182"/>
  <c r="AK1232" i="182"/>
  <c r="AN1232" i="182"/>
  <c r="AO1232" i="182"/>
  <c r="AP1232" i="182"/>
  <c r="AV1232" i="182"/>
  <c r="AW1232" i="182"/>
  <c r="BD1232" i="182"/>
  <c r="B1233" i="182"/>
  <c r="V1233" i="182"/>
  <c r="AP1233" i="182"/>
  <c r="Y1233" i="182"/>
  <c r="AV1233" i="182"/>
  <c r="Z1233" i="182"/>
  <c r="AW1233" i="182"/>
  <c r="AA1233" i="182"/>
  <c r="AD1233" i="182"/>
  <c r="AE1233" i="182"/>
  <c r="AZ1233" i="182" s="1"/>
  <c r="AF1233" i="182"/>
  <c r="AI1233" i="182"/>
  <c r="AJ1233" i="182"/>
  <c r="AK1233" i="182"/>
  <c r="AN1233" i="182"/>
  <c r="AO1233" i="182"/>
  <c r="AY1233" i="182"/>
  <c r="BA1233" i="182"/>
  <c r="BD1233" i="182"/>
  <c r="B1234" i="182"/>
  <c r="V1234" i="182"/>
  <c r="Y1234" i="182"/>
  <c r="AB1234" i="182"/>
  <c r="Z1234" i="182"/>
  <c r="AW1234" i="182"/>
  <c r="AA1234" i="182"/>
  <c r="AX1234" i="182"/>
  <c r="AD1234" i="182"/>
  <c r="AE1234" i="182"/>
  <c r="AF1234" i="182"/>
  <c r="AI1234" i="182"/>
  <c r="AJ1234" i="182"/>
  <c r="AK1234" i="182"/>
  <c r="AN1234" i="182"/>
  <c r="AO1234" i="182"/>
  <c r="AY1234" i="182"/>
  <c r="AZ1234" i="182"/>
  <c r="BD1234" i="182"/>
  <c r="B1235" i="182"/>
  <c r="V1235" i="182"/>
  <c r="AP1235" i="182"/>
  <c r="Y1235" i="182"/>
  <c r="AV1235" i="182"/>
  <c r="Z1235" i="182"/>
  <c r="AA1235" i="182"/>
  <c r="AD1235" i="182"/>
  <c r="AE1235" i="182"/>
  <c r="AZ1235" i="182"/>
  <c r="AF1235" i="182"/>
  <c r="BA1235" i="182"/>
  <c r="AI1235" i="182"/>
  <c r="AJ1235" i="182"/>
  <c r="AK1235" i="182"/>
  <c r="AN1235" i="182"/>
  <c r="AQ1235" i="182" s="1"/>
  <c r="AR1235" i="182" s="1"/>
  <c r="AO1235" i="182"/>
  <c r="AW1235" i="182"/>
  <c r="BD1235" i="182"/>
  <c r="B1236" i="182"/>
  <c r="V1236" i="182"/>
  <c r="AJ1236" i="182"/>
  <c r="Y1236" i="182"/>
  <c r="Z1236" i="182"/>
  <c r="AA1236" i="182"/>
  <c r="AD1236" i="182"/>
  <c r="AE1236" i="182"/>
  <c r="AZ1236" i="182"/>
  <c r="AF1236" i="182"/>
  <c r="BA1236" i="182"/>
  <c r="AI1236" i="182"/>
  <c r="AK1236" i="182"/>
  <c r="AN1236" i="182"/>
  <c r="AQ1236" i="182" s="1"/>
  <c r="AO1236" i="182"/>
  <c r="AP1236" i="182"/>
  <c r="AW1236" i="182"/>
  <c r="AX1236" i="182"/>
  <c r="BD1236" i="182"/>
  <c r="B1237" i="182"/>
  <c r="V1237" i="182"/>
  <c r="Y1237" i="182"/>
  <c r="Z1237" i="182"/>
  <c r="AW1237" i="182"/>
  <c r="AA1237" i="182"/>
  <c r="AX1237" i="182"/>
  <c r="AD1237" i="182"/>
  <c r="AY1237" i="182"/>
  <c r="AE1237" i="182"/>
  <c r="AZ1237" i="182" s="1"/>
  <c r="AF1237" i="182"/>
  <c r="BA1237" i="182"/>
  <c r="AI1237" i="182"/>
  <c r="AJ1237" i="182"/>
  <c r="AK1237" i="182"/>
  <c r="AN1237" i="182"/>
  <c r="AO1237" i="182"/>
  <c r="AP1237" i="182"/>
  <c r="BD1237" i="182"/>
  <c r="B1238" i="182"/>
  <c r="V1238" i="182"/>
  <c r="AP1238" i="182"/>
  <c r="Y1238" i="182"/>
  <c r="AV1238" i="182"/>
  <c r="Z1238" i="182"/>
  <c r="AW1238" i="182"/>
  <c r="AA1238" i="182"/>
  <c r="AX1238" i="182"/>
  <c r="AD1238" i="182"/>
  <c r="AY1238" i="182"/>
  <c r="AE1238" i="182"/>
  <c r="AZ1238" i="182"/>
  <c r="AF1238" i="182"/>
  <c r="BA1238" i="182"/>
  <c r="AI1238" i="182"/>
  <c r="AJ1238" i="182"/>
  <c r="AK1238" i="182"/>
  <c r="AN1238" i="182"/>
  <c r="AO1238" i="182"/>
  <c r="BD1238" i="182"/>
  <c r="B1239" i="182"/>
  <c r="V1239" i="182"/>
  <c r="Y1239" i="182"/>
  <c r="Z1239" i="182"/>
  <c r="AW1239" i="182"/>
  <c r="AA1239" i="182"/>
  <c r="AD1239" i="182"/>
  <c r="AY1239" i="182"/>
  <c r="AE1239" i="182"/>
  <c r="AF1239" i="182"/>
  <c r="AI1239" i="182"/>
  <c r="AK1239" i="182"/>
  <c r="AN1239" i="182"/>
  <c r="AQ1239" i="182"/>
  <c r="AO1239" i="182"/>
  <c r="AP1239" i="182"/>
  <c r="AX1239" i="182"/>
  <c r="BA1239" i="182"/>
  <c r="BD1239" i="182"/>
  <c r="B1240" i="182"/>
  <c r="V1240" i="182"/>
  <c r="Y1240" i="182"/>
  <c r="Z1240" i="182"/>
  <c r="AA1240" i="182"/>
  <c r="AX1240" i="182"/>
  <c r="AD1240" i="182"/>
  <c r="AY1240" i="182"/>
  <c r="AE1240" i="182"/>
  <c r="AZ1240" i="182" s="1"/>
  <c r="AF1240" i="182"/>
  <c r="AI1240" i="182"/>
  <c r="AJ1240" i="182"/>
  <c r="AK1240" i="182"/>
  <c r="AN1240" i="182"/>
  <c r="AO1240" i="182"/>
  <c r="AP1240" i="182"/>
  <c r="AV1240" i="182"/>
  <c r="BA1240" i="182"/>
  <c r="BD1240" i="182"/>
  <c r="B1241" i="182"/>
  <c r="V1241" i="182"/>
  <c r="Y1241" i="182"/>
  <c r="Z1241" i="182"/>
  <c r="AA1241" i="182"/>
  <c r="AD1241" i="182"/>
  <c r="AY1241" i="182"/>
  <c r="AE1241" i="182"/>
  <c r="AZ1241" i="182"/>
  <c r="AF1241" i="182"/>
  <c r="BA1241" i="182"/>
  <c r="AI1241" i="182"/>
  <c r="AJ1241" i="182"/>
  <c r="AK1241" i="182"/>
  <c r="AN1241" i="182"/>
  <c r="AO1241" i="182"/>
  <c r="AP1241" i="182"/>
  <c r="AV1241" i="182"/>
  <c r="AW1241" i="182"/>
  <c r="AX1241" i="182"/>
  <c r="BD1241" i="182"/>
  <c r="B1242" i="182"/>
  <c r="V1242" i="182"/>
  <c r="AN1242" i="182"/>
  <c r="Y1242" i="182"/>
  <c r="Z1242" i="182"/>
  <c r="AW1242" i="182"/>
  <c r="AA1242" i="182"/>
  <c r="AX1242" i="182"/>
  <c r="AD1242" i="182"/>
  <c r="AY1242" i="182"/>
  <c r="AE1242" i="182"/>
  <c r="AZ1242" i="182"/>
  <c r="AF1242" i="182"/>
  <c r="AI1242" i="182"/>
  <c r="AJ1242" i="182"/>
  <c r="AK1242" i="182"/>
  <c r="AO1242" i="182"/>
  <c r="AP1242" i="182"/>
  <c r="BD1242" i="182"/>
  <c r="B1243" i="182"/>
  <c r="V1243" i="182"/>
  <c r="AN1243" i="182"/>
  <c r="Y1243" i="182"/>
  <c r="AV1243" i="182"/>
  <c r="Z1243" i="182"/>
  <c r="AW1243" i="182"/>
  <c r="AA1243" i="182"/>
  <c r="AD1243" i="182"/>
  <c r="AE1243" i="182"/>
  <c r="AZ1243" i="182" s="1"/>
  <c r="AF1243" i="182"/>
  <c r="BA1243" i="182"/>
  <c r="AI1243" i="182"/>
  <c r="AJ1243" i="182"/>
  <c r="AK1243" i="182"/>
  <c r="AL1243" i="182"/>
  <c r="AO1243" i="182"/>
  <c r="AP1243" i="182"/>
  <c r="BD1243" i="182"/>
  <c r="B1244" i="182"/>
  <c r="V1244" i="182"/>
  <c r="AP1244" i="182"/>
  <c r="Y1244" i="182"/>
  <c r="Z1244" i="182"/>
  <c r="AA1244" i="182"/>
  <c r="AD1244" i="182"/>
  <c r="AY1244" i="182"/>
  <c r="AE1244" i="182"/>
  <c r="AZ1244" i="182" s="1"/>
  <c r="AF1244" i="182"/>
  <c r="BA1244" i="182"/>
  <c r="AI1244" i="182"/>
  <c r="AJ1244" i="182"/>
  <c r="AK1244" i="182"/>
  <c r="AL1244" i="182"/>
  <c r="AM1244" i="182"/>
  <c r="AN1244" i="182"/>
  <c r="AO1244" i="182"/>
  <c r="AW1244" i="182"/>
  <c r="AX1244" i="182"/>
  <c r="BD1244" i="182"/>
  <c r="B1245" i="182"/>
  <c r="V1245" i="182"/>
  <c r="Y1245" i="182"/>
  <c r="Z1245" i="182"/>
  <c r="AW1245" i="182"/>
  <c r="AA1245" i="182"/>
  <c r="AX1245" i="182"/>
  <c r="AB1245" i="182"/>
  <c r="AD1245" i="182"/>
  <c r="AY1245" i="182"/>
  <c r="AE1245" i="182"/>
  <c r="AZ1245" i="182" s="1"/>
  <c r="AF1245" i="182"/>
  <c r="AI1245" i="182"/>
  <c r="AJ1245" i="182"/>
  <c r="AK1245" i="182"/>
  <c r="AN1245" i="182"/>
  <c r="AO1245" i="182"/>
  <c r="AP1245" i="182"/>
  <c r="BA1245" i="182"/>
  <c r="BD1245" i="182"/>
  <c r="B1246" i="182"/>
  <c r="V1246" i="182"/>
  <c r="AN1246" i="182"/>
  <c r="Y1246" i="182"/>
  <c r="Z1246" i="182"/>
  <c r="AA1246" i="182"/>
  <c r="AD1246" i="182"/>
  <c r="AY1246" i="182"/>
  <c r="AE1246" i="182"/>
  <c r="AZ1246" i="182"/>
  <c r="AF1246" i="182"/>
  <c r="BA1246" i="182"/>
  <c r="AI1246" i="182"/>
  <c r="AJ1246" i="182"/>
  <c r="AK1246" i="182"/>
  <c r="AO1246" i="182"/>
  <c r="AP1246" i="182"/>
  <c r="AW1246" i="182"/>
  <c r="AX1246" i="182"/>
  <c r="BD1246" i="182"/>
  <c r="B1247" i="182"/>
  <c r="V1247" i="182"/>
  <c r="Y1247" i="182"/>
  <c r="Z1247" i="182"/>
  <c r="AW1247" i="182"/>
  <c r="AA1247" i="182"/>
  <c r="AD1247" i="182"/>
  <c r="AY1247" i="182" s="1"/>
  <c r="AE1247" i="182"/>
  <c r="AF1247" i="182"/>
  <c r="AI1247" i="182"/>
  <c r="AJ1247" i="182"/>
  <c r="AK1247" i="182"/>
  <c r="AN1247" i="182"/>
  <c r="AP1247" i="182"/>
  <c r="AX1247" i="182"/>
  <c r="BA1247" i="182"/>
  <c r="BD1247" i="182"/>
  <c r="B1248" i="182"/>
  <c r="V1248" i="182"/>
  <c r="Y1248" i="182"/>
  <c r="Z1248" i="182"/>
  <c r="AA1248" i="182"/>
  <c r="AX1248" i="182"/>
  <c r="AD1248" i="182"/>
  <c r="AY1248" i="182"/>
  <c r="AE1248" i="182"/>
  <c r="AZ1248" i="182"/>
  <c r="AF1248" i="182"/>
  <c r="AI1248" i="182"/>
  <c r="AJ1248" i="182"/>
  <c r="AK1248" i="182"/>
  <c r="AN1248" i="182"/>
  <c r="AO1248" i="182"/>
  <c r="AP1248" i="182"/>
  <c r="AV1248" i="182"/>
  <c r="BA1248" i="182"/>
  <c r="BD1248" i="182"/>
  <c r="B1249" i="182"/>
  <c r="V1249" i="182"/>
  <c r="Y1249" i="182"/>
  <c r="AV1249" i="182"/>
  <c r="Z1249" i="182"/>
  <c r="AW1249" i="182"/>
  <c r="AA1249" i="182"/>
  <c r="AX1249" i="182"/>
  <c r="AD1249" i="182"/>
  <c r="AE1249" i="182"/>
  <c r="AZ1249" i="182"/>
  <c r="AF1249" i="182"/>
  <c r="BA1249" i="182"/>
  <c r="AI1249" i="182"/>
  <c r="AJ1249" i="182"/>
  <c r="AK1249" i="182"/>
  <c r="AN1249" i="182"/>
  <c r="AO1249" i="182"/>
  <c r="AP1249" i="182"/>
  <c r="BD1249" i="182"/>
  <c r="B1250" i="182"/>
  <c r="V1250" i="182"/>
  <c r="Y1250" i="182"/>
  <c r="AB1250" i="182"/>
  <c r="Z1250" i="182"/>
  <c r="AW1250" i="182"/>
  <c r="AA1250" i="182"/>
  <c r="AX1250" i="182"/>
  <c r="AD1250" i="182"/>
  <c r="AE1250" i="182"/>
  <c r="AF1250" i="182"/>
  <c r="AI1250" i="182"/>
  <c r="AJ1250" i="182"/>
  <c r="AK1250" i="182"/>
  <c r="AO1250" i="182"/>
  <c r="AP1250" i="182"/>
  <c r="AY1250" i="182"/>
  <c r="AZ1250" i="182"/>
  <c r="BD1250" i="182"/>
  <c r="B1251" i="182"/>
  <c r="V1251" i="182"/>
  <c r="Y1251" i="182"/>
  <c r="Z1251" i="182"/>
  <c r="AW1251" i="182"/>
  <c r="AA1251" i="182"/>
  <c r="AB1251" i="182"/>
  <c r="AD1251" i="182"/>
  <c r="AG1251" i="182"/>
  <c r="AH1251" i="182"/>
  <c r="AE1251" i="182"/>
  <c r="AZ1251" i="182"/>
  <c r="AF1251" i="182"/>
  <c r="BA1251" i="182"/>
  <c r="AI1251" i="182"/>
  <c r="AL1251" i="182"/>
  <c r="AJ1251" i="182"/>
  <c r="AK1251" i="182"/>
  <c r="AN1251" i="182"/>
  <c r="AO1251" i="182"/>
  <c r="AP1251" i="182"/>
  <c r="AV1251" i="182"/>
  <c r="BD1251" i="182"/>
  <c r="B1252" i="182"/>
  <c r="V1252" i="182"/>
  <c r="Y1252" i="182"/>
  <c r="Z1252" i="182"/>
  <c r="AW1252" i="182"/>
  <c r="AA1252" i="182"/>
  <c r="AX1252" i="182"/>
  <c r="AD1252" i="182"/>
  <c r="AE1252" i="182"/>
  <c r="AZ1252" i="182"/>
  <c r="AF1252" i="182"/>
  <c r="BA1252" i="182"/>
  <c r="AI1252" i="182"/>
  <c r="AJ1252" i="182"/>
  <c r="AK1252" i="182"/>
  <c r="AL1252" i="182"/>
  <c r="AM1252" i="182"/>
  <c r="AN1252" i="182"/>
  <c r="AO1252" i="182"/>
  <c r="AP1252" i="182"/>
  <c r="BD1252" i="182"/>
  <c r="B1253" i="182"/>
  <c r="V1253" i="182"/>
  <c r="AN1253" i="182"/>
  <c r="Y1253" i="182"/>
  <c r="Z1253" i="182"/>
  <c r="AW1253" i="182"/>
  <c r="AA1253" i="182"/>
  <c r="AX1253" i="182"/>
  <c r="AB1253" i="182"/>
  <c r="AD1253" i="182"/>
  <c r="AY1253" i="182"/>
  <c r="AE1253" i="182"/>
  <c r="AZ1253" i="182"/>
  <c r="AF1253" i="182"/>
  <c r="AI1253" i="182"/>
  <c r="AJ1253" i="182"/>
  <c r="AK1253" i="182"/>
  <c r="AO1253" i="182"/>
  <c r="AQ1253" i="182"/>
  <c r="AP1253" i="182"/>
  <c r="BA1253" i="182"/>
  <c r="BD1253" i="182"/>
  <c r="B1254" i="182"/>
  <c r="V1254" i="182"/>
  <c r="Y1254" i="182"/>
  <c r="AV1254" i="182"/>
  <c r="Z1254" i="182"/>
  <c r="AW1254" i="182"/>
  <c r="AA1254" i="182"/>
  <c r="AX1254" i="182"/>
  <c r="AD1254" i="182"/>
  <c r="AY1254" i="182"/>
  <c r="AE1254" i="182"/>
  <c r="AZ1254" i="182" s="1"/>
  <c r="AF1254" i="182"/>
  <c r="AI1254" i="182"/>
  <c r="AJ1254" i="182"/>
  <c r="AL1254" i="182"/>
  <c r="AM1254" i="182"/>
  <c r="AK1254" i="182"/>
  <c r="AN1254" i="182"/>
  <c r="AO1254" i="182"/>
  <c r="AP1254" i="182"/>
  <c r="BA1254" i="182"/>
  <c r="BD1254" i="182"/>
  <c r="B1255" i="182"/>
  <c r="V1255" i="182"/>
  <c r="Y1255" i="182"/>
  <c r="Z1255" i="182"/>
  <c r="AW1255" i="182"/>
  <c r="AA1255" i="182"/>
  <c r="AD1255" i="182"/>
  <c r="AY1255" i="182"/>
  <c r="AE1255" i="182"/>
  <c r="AF1255" i="182"/>
  <c r="AI1255" i="182"/>
  <c r="AI1767" i="182"/>
  <c r="AJ1255" i="182"/>
  <c r="AK1255" i="182"/>
  <c r="AO1255" i="182"/>
  <c r="AP1255" i="182"/>
  <c r="AX1255" i="182"/>
  <c r="BA1255" i="182"/>
  <c r="BD1255" i="182"/>
  <c r="BD1767" i="182"/>
  <c r="B1256" i="182"/>
  <c r="V1256" i="182"/>
  <c r="Y1256" i="182"/>
  <c r="Z1256" i="182"/>
  <c r="AA1256" i="182"/>
  <c r="AX1256" i="182"/>
  <c r="AD1256" i="182"/>
  <c r="AY1256" i="182"/>
  <c r="AE1256" i="182"/>
  <c r="AZ1256" i="182"/>
  <c r="AF1256" i="182"/>
  <c r="BA1256" i="182"/>
  <c r="AI1256" i="182"/>
  <c r="AJ1256" i="182"/>
  <c r="AK1256" i="182"/>
  <c r="AN1256" i="182"/>
  <c r="AO1256" i="182"/>
  <c r="AP1256" i="182"/>
  <c r="AV1256" i="182"/>
  <c r="BD1256" i="182"/>
  <c r="B1257" i="182"/>
  <c r="V1257" i="182"/>
  <c r="Y1257" i="182"/>
  <c r="Z1257" i="182"/>
  <c r="AA1257" i="182"/>
  <c r="AX1257" i="182"/>
  <c r="AD1257" i="182"/>
  <c r="AE1257" i="182"/>
  <c r="AZ1257" i="182"/>
  <c r="AF1257" i="182"/>
  <c r="BA1257" i="182"/>
  <c r="AI1257" i="182"/>
  <c r="AJ1257" i="182"/>
  <c r="AK1257" i="182"/>
  <c r="AN1257" i="182"/>
  <c r="AP1257" i="182"/>
  <c r="AV1257" i="182"/>
  <c r="AW1257" i="182"/>
  <c r="BD1257" i="182"/>
  <c r="B1258" i="182"/>
  <c r="V1258" i="182"/>
  <c r="Y1258" i="182"/>
  <c r="Z1258" i="182"/>
  <c r="AW1258" i="182"/>
  <c r="AA1258" i="182"/>
  <c r="AX1258" i="182"/>
  <c r="AD1258" i="182"/>
  <c r="AY1258" i="182"/>
  <c r="AE1258" i="182"/>
  <c r="AF1258" i="182"/>
  <c r="AI1258" i="182"/>
  <c r="AJ1258" i="182"/>
  <c r="AK1258" i="182"/>
  <c r="AN1258" i="182"/>
  <c r="AO1258" i="182"/>
  <c r="AP1258" i="182"/>
  <c r="AZ1258" i="182"/>
  <c r="BD1258" i="182"/>
  <c r="B1259" i="182"/>
  <c r="V1259" i="182"/>
  <c r="Y1259" i="182"/>
  <c r="AV1259" i="182"/>
  <c r="Z1259" i="182"/>
  <c r="AA1259" i="182"/>
  <c r="AD1259" i="182"/>
  <c r="AG1259" i="182"/>
  <c r="AE1259" i="182"/>
  <c r="AZ1259" i="182"/>
  <c r="AF1259" i="182"/>
  <c r="BA1259" i="182"/>
  <c r="AI1259" i="182"/>
  <c r="AJ1259" i="182"/>
  <c r="AK1259" i="182"/>
  <c r="AN1259" i="182"/>
  <c r="AP1259" i="182"/>
  <c r="AW1259" i="182"/>
  <c r="BD1259" i="182"/>
  <c r="B1260" i="182"/>
  <c r="V1260" i="182"/>
  <c r="AP1260" i="182"/>
  <c r="Y1260" i="182"/>
  <c r="Z1260" i="182"/>
  <c r="AA1260" i="182"/>
  <c r="AD1260" i="182"/>
  <c r="AE1260" i="182"/>
  <c r="AZ1260" i="182" s="1"/>
  <c r="AF1260" i="182"/>
  <c r="BA1260" i="182"/>
  <c r="AI1260" i="182"/>
  <c r="AJ1260" i="182"/>
  <c r="AK1260" i="182"/>
  <c r="AL1260" i="182"/>
  <c r="AM1260" i="182"/>
  <c r="AN1260" i="182"/>
  <c r="AO1260" i="182"/>
  <c r="AW1260" i="182"/>
  <c r="AX1260" i="182"/>
  <c r="BD1260" i="182"/>
  <c r="B1261" i="182"/>
  <c r="V1261" i="182"/>
  <c r="AN1261" i="182"/>
  <c r="Y1261" i="182"/>
  <c r="Z1261" i="182"/>
  <c r="AW1261" i="182"/>
  <c r="AA1261" i="182"/>
  <c r="AX1261" i="182"/>
  <c r="AD1261" i="182"/>
  <c r="AY1261" i="182"/>
  <c r="AE1261" i="182"/>
  <c r="AZ1261" i="182" s="1"/>
  <c r="AF1261" i="182"/>
  <c r="AI1261" i="182"/>
  <c r="AJ1261" i="182"/>
  <c r="AK1261" i="182"/>
  <c r="AO1261" i="182"/>
  <c r="AP1261" i="182"/>
  <c r="BA1261" i="182"/>
  <c r="BD1261" i="182"/>
  <c r="B1262" i="182"/>
  <c r="V1262" i="182"/>
  <c r="AN1262" i="182"/>
  <c r="AQ1262" i="182"/>
  <c r="Y1262" i="182"/>
  <c r="Z1262" i="182"/>
  <c r="AA1262" i="182"/>
  <c r="AD1262" i="182"/>
  <c r="AY1262" i="182"/>
  <c r="AE1262" i="182"/>
  <c r="AZ1262" i="182" s="1"/>
  <c r="AF1262" i="182"/>
  <c r="AI1262" i="182"/>
  <c r="AJ1262" i="182"/>
  <c r="AK1262" i="182"/>
  <c r="AO1262" i="182"/>
  <c r="AP1262" i="182"/>
  <c r="AW1262" i="182"/>
  <c r="AX1262" i="182"/>
  <c r="BA1262" i="182"/>
  <c r="BD1262" i="182"/>
  <c r="B1263" i="182"/>
  <c r="V1263" i="182"/>
  <c r="AK1263" i="182"/>
  <c r="Y1263" i="182"/>
  <c r="Z1263" i="182"/>
  <c r="AW1263" i="182"/>
  <c r="AA1263" i="182"/>
  <c r="AD1263" i="182"/>
  <c r="AY1263" i="182"/>
  <c r="AE1263" i="182"/>
  <c r="AF1263" i="182"/>
  <c r="AI1263" i="182"/>
  <c r="AJ1263" i="182"/>
  <c r="AN1263" i="182"/>
  <c r="AO1263" i="182"/>
  <c r="AQ1263" i="182" s="1"/>
  <c r="AP1263" i="182"/>
  <c r="AX1263" i="182"/>
  <c r="BA1263" i="182"/>
  <c r="BD1263" i="182"/>
  <c r="B1264" i="182"/>
  <c r="V1264" i="182"/>
  <c r="AK1264" i="182"/>
  <c r="Y1264" i="182"/>
  <c r="AV1264" i="182"/>
  <c r="Z1264" i="182"/>
  <c r="AA1264" i="182"/>
  <c r="AX1264" i="182"/>
  <c r="AD1264" i="182"/>
  <c r="AY1264" i="182" s="1"/>
  <c r="AE1264" i="182"/>
  <c r="AZ1264" i="182"/>
  <c r="AF1264" i="182"/>
  <c r="AI1264" i="182"/>
  <c r="AJ1264" i="182"/>
  <c r="AN1264" i="182"/>
  <c r="AO1264" i="182"/>
  <c r="AP1264" i="182"/>
  <c r="BA1264" i="182"/>
  <c r="BD1264" i="182"/>
  <c r="B1265" i="182"/>
  <c r="V1265" i="182"/>
  <c r="AK1265" i="182"/>
  <c r="Y1265" i="182"/>
  <c r="Z1265" i="182"/>
  <c r="AW1265" i="182"/>
  <c r="AA1265" i="182"/>
  <c r="AD1265" i="182"/>
  <c r="AY1265" i="182" s="1"/>
  <c r="AE1265" i="182"/>
  <c r="AZ1265" i="182"/>
  <c r="AF1265" i="182"/>
  <c r="BA1265" i="182"/>
  <c r="AI1265" i="182"/>
  <c r="AJ1265" i="182"/>
  <c r="AN1265" i="182"/>
  <c r="AO1265" i="182"/>
  <c r="AP1265" i="182"/>
  <c r="AX1265" i="182"/>
  <c r="BD1265" i="182"/>
  <c r="B1266" i="182"/>
  <c r="V1266" i="182"/>
  <c r="Y1266" i="182"/>
  <c r="Z1266" i="182"/>
  <c r="AW1266" i="182"/>
  <c r="AA1266" i="182"/>
  <c r="AX1266" i="182"/>
  <c r="AD1266" i="182"/>
  <c r="AE1266" i="182"/>
  <c r="AF1266" i="182"/>
  <c r="AI1266" i="182"/>
  <c r="AJ1266" i="182"/>
  <c r="AN1266" i="182"/>
  <c r="AO1266" i="182"/>
  <c r="AP1266" i="182"/>
  <c r="AY1266" i="182"/>
  <c r="BD1266" i="182"/>
  <c r="B1267" i="182"/>
  <c r="V1267" i="182"/>
  <c r="Y1267" i="182"/>
  <c r="Z1267" i="182"/>
  <c r="AW1267" i="182"/>
  <c r="AA1267" i="182"/>
  <c r="AB1267" i="182"/>
  <c r="AD1267" i="182"/>
  <c r="AE1267" i="182"/>
  <c r="AZ1267" i="182" s="1"/>
  <c r="AF1267" i="182"/>
  <c r="BA1267" i="182"/>
  <c r="AI1267" i="182"/>
  <c r="AL1267" i="182"/>
  <c r="AJ1267" i="182"/>
  <c r="AK1267" i="182"/>
  <c r="AN1267" i="182"/>
  <c r="AO1267" i="182"/>
  <c r="AP1267" i="182"/>
  <c r="AV1267" i="182"/>
  <c r="BD1267" i="182"/>
  <c r="B1268" i="182"/>
  <c r="V1268" i="182"/>
  <c r="AJ1268" i="182"/>
  <c r="Y1268" i="182"/>
  <c r="AB1268" i="182"/>
  <c r="Z1268" i="182"/>
  <c r="AW1268" i="182"/>
  <c r="AA1268" i="182"/>
  <c r="AX1268" i="182"/>
  <c r="AD1268" i="182"/>
  <c r="AY1268" i="182" s="1"/>
  <c r="AE1268" i="182"/>
  <c r="AF1268" i="182"/>
  <c r="BA1268" i="182"/>
  <c r="AI1268" i="182"/>
  <c r="AK1268" i="182"/>
  <c r="AN1268" i="182"/>
  <c r="AO1268" i="182"/>
  <c r="AP1268" i="182"/>
  <c r="AZ1268" i="182"/>
  <c r="BD1268" i="182"/>
  <c r="B1269" i="182"/>
  <c r="V1269" i="182"/>
  <c r="AJ1269" i="182"/>
  <c r="Y1269" i="182"/>
  <c r="Z1269" i="182"/>
  <c r="AW1269" i="182"/>
  <c r="AA1269" i="182"/>
  <c r="AX1269" i="182"/>
  <c r="AB1269" i="182"/>
  <c r="AD1269" i="182"/>
  <c r="AE1269" i="182"/>
  <c r="AZ1269" i="182"/>
  <c r="AF1269" i="182"/>
  <c r="AI1269" i="182"/>
  <c r="AK1269" i="182"/>
  <c r="AN1269" i="182"/>
  <c r="AO1269" i="182"/>
  <c r="AQ1269" i="182" s="1"/>
  <c r="AP1269" i="182"/>
  <c r="BA1269" i="182"/>
  <c r="BD1269" i="182"/>
  <c r="B1270" i="182"/>
  <c r="V1270" i="182"/>
  <c r="Y1270" i="182"/>
  <c r="AB1270" i="182"/>
  <c r="AC1270" i="182"/>
  <c r="Z1270" i="182"/>
  <c r="AW1270" i="182"/>
  <c r="AA1270" i="182"/>
  <c r="AX1270" i="182"/>
  <c r="AD1270" i="182"/>
  <c r="AY1270" i="182" s="1"/>
  <c r="AE1270" i="182"/>
  <c r="AZ1270" i="182"/>
  <c r="AF1270" i="182"/>
  <c r="AI1270" i="182"/>
  <c r="AJ1270" i="182"/>
  <c r="AL1270" i="182"/>
  <c r="AM1270" i="182"/>
  <c r="AK1270" i="182"/>
  <c r="AN1270" i="182"/>
  <c r="AO1270" i="182"/>
  <c r="AP1270" i="182"/>
  <c r="AV1270" i="182"/>
  <c r="BA1270" i="182"/>
  <c r="BD1270" i="182"/>
  <c r="B1271" i="182"/>
  <c r="V1271" i="182"/>
  <c r="Y1271" i="182"/>
  <c r="Z1271" i="182"/>
  <c r="AW1271" i="182"/>
  <c r="AA1271" i="182"/>
  <c r="AX1271" i="182"/>
  <c r="AD1271" i="182"/>
  <c r="AY1271" i="182"/>
  <c r="AE1271" i="182"/>
  <c r="AF1271" i="182"/>
  <c r="BA1271" i="182"/>
  <c r="AI1271" i="182"/>
  <c r="AK1271" i="182"/>
  <c r="AN1271" i="182"/>
  <c r="AO1271" i="182"/>
  <c r="AP1271" i="182"/>
  <c r="BD1271" i="182"/>
  <c r="B1272" i="182"/>
  <c r="V1272" i="182"/>
  <c r="Y1272" i="182"/>
  <c r="AV1272" i="182"/>
  <c r="Z1272" i="182"/>
  <c r="AA1272" i="182"/>
  <c r="AX1272" i="182"/>
  <c r="AD1272" i="182"/>
  <c r="AE1272" i="182"/>
  <c r="AZ1272" i="182"/>
  <c r="AF1272" i="182"/>
  <c r="AI1272" i="182"/>
  <c r="AJ1272" i="182"/>
  <c r="AK1272" i="182"/>
  <c r="AN1272" i="182"/>
  <c r="AO1272" i="182"/>
  <c r="AP1272" i="182"/>
  <c r="BA1272" i="182"/>
  <c r="BD1272" i="182"/>
  <c r="B1273" i="182"/>
  <c r="V1273" i="182"/>
  <c r="AJ1273" i="182"/>
  <c r="Y1273" i="182"/>
  <c r="Z1273" i="182"/>
  <c r="AW1273" i="182"/>
  <c r="AA1273" i="182"/>
  <c r="AD1273" i="182"/>
  <c r="AY1273" i="182"/>
  <c r="AE1273" i="182"/>
  <c r="AZ1273" i="182" s="1"/>
  <c r="AF1273" i="182"/>
  <c r="BA1273" i="182"/>
  <c r="AI1273" i="182"/>
  <c r="AK1273" i="182"/>
  <c r="AN1273" i="182"/>
  <c r="AO1273" i="182"/>
  <c r="AP1273" i="182"/>
  <c r="AV1273" i="182"/>
  <c r="AX1273" i="182"/>
  <c r="BD1273" i="182"/>
  <c r="B1274" i="182"/>
  <c r="V1274" i="182"/>
  <c r="Y1274" i="182"/>
  <c r="Z1274" i="182"/>
  <c r="AW1274" i="182"/>
  <c r="AA1274" i="182"/>
  <c r="AX1274" i="182"/>
  <c r="AD1274" i="182"/>
  <c r="AY1274" i="182"/>
  <c r="AE1274" i="182"/>
  <c r="AZ1274" i="182" s="1"/>
  <c r="AF1274" i="182"/>
  <c r="AI1274" i="182"/>
  <c r="AK1274" i="182"/>
  <c r="AN1274" i="182"/>
  <c r="AO1274" i="182"/>
  <c r="AP1274" i="182"/>
  <c r="BD1274" i="182"/>
  <c r="B1275" i="182"/>
  <c r="V1275" i="182"/>
  <c r="Y1275" i="182"/>
  <c r="Z1275" i="182"/>
  <c r="AA1275" i="182"/>
  <c r="AB1275" i="182"/>
  <c r="AD1275" i="182"/>
  <c r="AG1275" i="182"/>
  <c r="AE1275" i="182"/>
  <c r="AZ1275" i="182"/>
  <c r="AF1275" i="182"/>
  <c r="BA1275" i="182"/>
  <c r="AI1275" i="182"/>
  <c r="AJ1275" i="182"/>
  <c r="AK1275" i="182"/>
  <c r="AN1275" i="182"/>
  <c r="AO1275" i="182"/>
  <c r="AP1275" i="182"/>
  <c r="AV1275" i="182"/>
  <c r="AW1275" i="182"/>
  <c r="BD1275" i="182"/>
  <c r="B1276" i="182"/>
  <c r="V1276" i="182"/>
  <c r="AJ1276" i="182"/>
  <c r="Y1276" i="182"/>
  <c r="Z1276" i="182"/>
  <c r="AA1276" i="182"/>
  <c r="AX1276" i="182"/>
  <c r="AD1276" i="182"/>
  <c r="AE1276" i="182"/>
  <c r="AZ1276" i="182"/>
  <c r="AF1276" i="182"/>
  <c r="BA1276" i="182"/>
  <c r="AI1276" i="182"/>
  <c r="AK1276" i="182"/>
  <c r="AN1276" i="182"/>
  <c r="AO1276" i="182"/>
  <c r="AP1276" i="182"/>
  <c r="AW1276" i="182"/>
  <c r="BD1276" i="182"/>
  <c r="B1277" i="182"/>
  <c r="V1277" i="182"/>
  <c r="Y1277" i="182"/>
  <c r="Z1277" i="182"/>
  <c r="AW1277" i="182"/>
  <c r="AA1277" i="182"/>
  <c r="AX1277" i="182"/>
  <c r="AD1277" i="182"/>
  <c r="AY1277" i="182" s="1"/>
  <c r="AE1277" i="182"/>
  <c r="AZ1277" i="182"/>
  <c r="AF1277" i="182"/>
  <c r="BA1277" i="182"/>
  <c r="AI1277" i="182"/>
  <c r="AJ1277" i="182"/>
  <c r="AK1277" i="182"/>
  <c r="AN1277" i="182"/>
  <c r="AO1277" i="182"/>
  <c r="AP1277" i="182"/>
  <c r="BD1277" i="182"/>
  <c r="B1278" i="182"/>
  <c r="V1278" i="182"/>
  <c r="Y1278" i="182"/>
  <c r="Z1278" i="182"/>
  <c r="AA1278" i="182"/>
  <c r="AB1278" i="182"/>
  <c r="AC1278" i="182"/>
  <c r="AD1278" i="182"/>
  <c r="AY1278" i="182"/>
  <c r="AE1278" i="182"/>
  <c r="AZ1278" i="182"/>
  <c r="AF1278" i="182"/>
  <c r="BA1278" i="182"/>
  <c r="AI1278" i="182"/>
  <c r="AJ1278" i="182"/>
  <c r="AK1278" i="182"/>
  <c r="AN1278" i="182"/>
  <c r="AQ1278" i="182" s="1"/>
  <c r="AR1278" i="182" s="1"/>
  <c r="AO1278" i="182"/>
  <c r="AP1278" i="182"/>
  <c r="AV1278" i="182"/>
  <c r="AW1278" i="182"/>
  <c r="AX1278" i="182"/>
  <c r="BD1278" i="182"/>
  <c r="B1279" i="182"/>
  <c r="V1279" i="182"/>
  <c r="Y1279" i="182"/>
  <c r="Z1279" i="182"/>
  <c r="AW1279" i="182"/>
  <c r="AA1279" i="182"/>
  <c r="AX1279" i="182"/>
  <c r="AD1279" i="182"/>
  <c r="AE1279" i="182"/>
  <c r="AF1279" i="182"/>
  <c r="AI1279" i="182"/>
  <c r="AK1279" i="182"/>
  <c r="AN1279" i="182"/>
  <c r="AO1279" i="182"/>
  <c r="AP1279" i="182"/>
  <c r="AY1279" i="182"/>
  <c r="BA1279" i="182"/>
  <c r="BD1279" i="182"/>
  <c r="B1280" i="182"/>
  <c r="V1280" i="182"/>
  <c r="Y1280" i="182"/>
  <c r="AV1280" i="182"/>
  <c r="Z1280" i="182"/>
  <c r="AB1280" i="182"/>
  <c r="AC1280" i="182"/>
  <c r="AA1280" i="182"/>
  <c r="AX1280" i="182"/>
  <c r="AD1280" i="182"/>
  <c r="AY1280" i="182"/>
  <c r="AE1280" i="182"/>
  <c r="AZ1280" i="182" s="1"/>
  <c r="AF1280" i="182"/>
  <c r="AI1280" i="182"/>
  <c r="AJ1280" i="182"/>
  <c r="AK1280" i="182"/>
  <c r="AN1280" i="182"/>
  <c r="AO1280" i="182"/>
  <c r="AQ1280" i="182"/>
  <c r="AP1280" i="182"/>
  <c r="BA1280" i="182"/>
  <c r="BD1280" i="182"/>
  <c r="B1281" i="182"/>
  <c r="V1281" i="182"/>
  <c r="AJ1281" i="182"/>
  <c r="Y1281" i="182"/>
  <c r="Z1281" i="182"/>
  <c r="AA1281" i="182"/>
  <c r="AX1281" i="182"/>
  <c r="AD1281" i="182"/>
  <c r="AY1281" i="182"/>
  <c r="AE1281" i="182"/>
  <c r="AZ1281" i="182" s="1"/>
  <c r="AF1281" i="182"/>
  <c r="BA1281" i="182"/>
  <c r="AI1281" i="182"/>
  <c r="AK1281" i="182"/>
  <c r="AN1281" i="182"/>
  <c r="AO1281" i="182"/>
  <c r="AP1281" i="182"/>
  <c r="AV1281" i="182"/>
  <c r="AW1281" i="182"/>
  <c r="BD1281" i="182"/>
  <c r="B1282" i="182"/>
  <c r="V1282" i="182"/>
  <c r="Y1282" i="182"/>
  <c r="Z1282" i="182"/>
  <c r="AW1282" i="182"/>
  <c r="AA1282" i="182"/>
  <c r="AX1282" i="182"/>
  <c r="AD1282" i="182"/>
  <c r="AY1282" i="182" s="1"/>
  <c r="AE1282" i="182"/>
  <c r="AZ1282" i="182"/>
  <c r="AF1282" i="182"/>
  <c r="AI1282" i="182"/>
  <c r="AK1282" i="182"/>
  <c r="AN1282" i="182"/>
  <c r="AO1282" i="182"/>
  <c r="AP1282" i="182"/>
  <c r="BD1282" i="182"/>
  <c r="B1283" i="182"/>
  <c r="V1283" i="182"/>
  <c r="Y1283" i="182"/>
  <c r="Z1283" i="182"/>
  <c r="AW1283" i="182"/>
  <c r="AA1283" i="182"/>
  <c r="AD1283" i="182"/>
  <c r="AE1283" i="182"/>
  <c r="AZ1283" i="182" s="1"/>
  <c r="AF1283" i="182"/>
  <c r="BA1283" i="182"/>
  <c r="AI1283" i="182"/>
  <c r="AJ1283" i="182"/>
  <c r="AK1283" i="182"/>
  <c r="AL1283" i="182"/>
  <c r="AN1283" i="182"/>
  <c r="AO1283" i="182"/>
  <c r="AP1283" i="182"/>
  <c r="AV1283" i="182"/>
  <c r="BD1283" i="182"/>
  <c r="B1284" i="182"/>
  <c r="V1284" i="182"/>
  <c r="AJ1284" i="182"/>
  <c r="Y1284" i="182"/>
  <c r="AB1284" i="182"/>
  <c r="Z1284" i="182"/>
  <c r="AW1284" i="182"/>
  <c r="AA1284" i="182"/>
  <c r="AD1284" i="182"/>
  <c r="AY1284" i="182"/>
  <c r="AE1284" i="182"/>
  <c r="AZ1284" i="182"/>
  <c r="AF1284" i="182"/>
  <c r="BA1284" i="182"/>
  <c r="AI1284" i="182"/>
  <c r="AK1284" i="182"/>
  <c r="AN1284" i="182"/>
  <c r="AO1284" i="182"/>
  <c r="AP1284" i="182"/>
  <c r="AX1284" i="182"/>
  <c r="BD1284" i="182"/>
  <c r="B1285" i="182"/>
  <c r="V1285" i="182"/>
  <c r="Y1285" i="182"/>
  <c r="Z1285" i="182"/>
  <c r="AW1285" i="182"/>
  <c r="AA1285" i="182"/>
  <c r="AX1285" i="182"/>
  <c r="AB1285" i="182"/>
  <c r="AD1285" i="182"/>
  <c r="AY1285" i="182"/>
  <c r="AE1285" i="182"/>
  <c r="AZ1285" i="182"/>
  <c r="AF1285" i="182"/>
  <c r="BA1285" i="182"/>
  <c r="AI1285" i="182"/>
  <c r="AJ1285" i="182"/>
  <c r="AK1285" i="182"/>
  <c r="AN1285" i="182"/>
  <c r="AO1285" i="182"/>
  <c r="AP1285" i="182"/>
  <c r="BD1285" i="182"/>
  <c r="B1286" i="182"/>
  <c r="V1286" i="182"/>
  <c r="Y1286" i="182"/>
  <c r="AV1286" i="182"/>
  <c r="Z1286" i="182"/>
  <c r="AA1286" i="182"/>
  <c r="AX1286" i="182"/>
  <c r="AB1286" i="182"/>
  <c r="AC1286" i="182"/>
  <c r="AD1286" i="182"/>
  <c r="AY1286" i="182" s="1"/>
  <c r="AE1286" i="182"/>
  <c r="AZ1286" i="182"/>
  <c r="AF1286" i="182"/>
  <c r="AI1286" i="182"/>
  <c r="AJ1286" i="182"/>
  <c r="AL1286" i="182"/>
  <c r="AM1286" i="182"/>
  <c r="AK1286" i="182"/>
  <c r="AN1286" i="182"/>
  <c r="AO1286" i="182"/>
  <c r="AP1286" i="182"/>
  <c r="AW1286" i="182"/>
  <c r="BA1286" i="182"/>
  <c r="BD1286" i="182"/>
  <c r="B1287" i="182"/>
  <c r="V1287" i="182"/>
  <c r="Y1287" i="182"/>
  <c r="Z1287" i="182"/>
  <c r="AW1287" i="182"/>
  <c r="AA1287" i="182"/>
  <c r="AX1287" i="182"/>
  <c r="AD1287" i="182"/>
  <c r="AE1287" i="182"/>
  <c r="AF1287" i="182"/>
  <c r="AI1287" i="182"/>
  <c r="AK1287" i="182"/>
  <c r="AN1287" i="182"/>
  <c r="AO1287" i="182"/>
  <c r="AP1287" i="182"/>
  <c r="AY1287" i="182"/>
  <c r="BA1287" i="182"/>
  <c r="BD1287" i="182"/>
  <c r="B1288" i="182"/>
  <c r="V1288" i="182"/>
  <c r="Y1288" i="182"/>
  <c r="Z1288" i="182"/>
  <c r="AB1288" i="182"/>
  <c r="AC1288" i="182"/>
  <c r="AA1288" i="182"/>
  <c r="AX1288" i="182"/>
  <c r="AD1288" i="182"/>
  <c r="AY1288" i="182"/>
  <c r="AE1288" i="182"/>
  <c r="AZ1288" i="182"/>
  <c r="AF1288" i="182"/>
  <c r="AI1288" i="182"/>
  <c r="AJ1288" i="182"/>
  <c r="AK1288" i="182"/>
  <c r="AN1288" i="182"/>
  <c r="AO1288" i="182"/>
  <c r="AP1288" i="182"/>
  <c r="AV1288" i="182"/>
  <c r="BA1288" i="182"/>
  <c r="BD1288" i="182"/>
  <c r="B1289" i="182"/>
  <c r="V1289" i="182"/>
  <c r="AJ1289" i="182"/>
  <c r="Y1289" i="182"/>
  <c r="Z1289" i="182"/>
  <c r="AA1289" i="182"/>
  <c r="AX1289" i="182"/>
  <c r="AD1289" i="182"/>
  <c r="AE1289" i="182"/>
  <c r="AZ1289" i="182" s="1"/>
  <c r="AF1289" i="182"/>
  <c r="BA1289" i="182"/>
  <c r="AI1289" i="182"/>
  <c r="AK1289" i="182"/>
  <c r="AN1289" i="182"/>
  <c r="AO1289" i="182"/>
  <c r="AP1289" i="182"/>
  <c r="AV1289" i="182"/>
  <c r="AW1289" i="182"/>
  <c r="BD1289" i="182"/>
  <c r="B1290" i="182"/>
  <c r="V1290" i="182"/>
  <c r="Y1290" i="182"/>
  <c r="Z1290" i="182"/>
  <c r="AW1290" i="182"/>
  <c r="AA1290" i="182"/>
  <c r="AX1290" i="182"/>
  <c r="AD1290" i="182"/>
  <c r="AE1290" i="182"/>
  <c r="AF1290" i="182"/>
  <c r="AI1290" i="182"/>
  <c r="AK1290" i="182"/>
  <c r="AN1290" i="182"/>
  <c r="AO1290" i="182"/>
  <c r="AP1290" i="182"/>
  <c r="AY1290" i="182"/>
  <c r="BD1290" i="182"/>
  <c r="B1291" i="182"/>
  <c r="V1291" i="182"/>
  <c r="AP1291" i="182"/>
  <c r="Y1291" i="182"/>
  <c r="AV1291" i="182"/>
  <c r="Z1291" i="182"/>
  <c r="AW1291" i="182"/>
  <c r="AA1291" i="182"/>
  <c r="AD1291" i="182"/>
  <c r="AE1291" i="182"/>
  <c r="AZ1291" i="182" s="1"/>
  <c r="AF1291" i="182"/>
  <c r="BA1291" i="182"/>
  <c r="AI1291" i="182"/>
  <c r="AJ1291" i="182"/>
  <c r="AK1291" i="182"/>
  <c r="AL1291" i="182"/>
  <c r="AN1291" i="182"/>
  <c r="AO1291" i="182"/>
  <c r="BD1291" i="182"/>
  <c r="B1292" i="182"/>
  <c r="V1292" i="182"/>
  <c r="AJ1292" i="182"/>
  <c r="Y1292" i="182"/>
  <c r="Z1292" i="182"/>
  <c r="AA1292" i="182"/>
  <c r="AX1292" i="182"/>
  <c r="AD1292" i="182"/>
  <c r="AE1292" i="182"/>
  <c r="AZ1292" i="182"/>
  <c r="AF1292" i="182"/>
  <c r="BA1292" i="182"/>
  <c r="AI1292" i="182"/>
  <c r="AK1292" i="182"/>
  <c r="AN1292" i="182"/>
  <c r="AO1292" i="182"/>
  <c r="AP1292" i="182"/>
  <c r="AW1292" i="182"/>
  <c r="BD1292" i="182"/>
  <c r="B1293" i="182"/>
  <c r="V1293" i="182"/>
  <c r="Y1293" i="182"/>
  <c r="AB1293" i="182"/>
  <c r="Z1293" i="182"/>
  <c r="AW1293" i="182"/>
  <c r="AA1293" i="182"/>
  <c r="AX1293" i="182"/>
  <c r="AD1293" i="182"/>
  <c r="AY1293" i="182"/>
  <c r="AE1293" i="182"/>
  <c r="AZ1293" i="182" s="1"/>
  <c r="AF1293" i="182"/>
  <c r="BA1293" i="182"/>
  <c r="AI1293" i="182"/>
  <c r="AJ1293" i="182"/>
  <c r="AK1293" i="182"/>
  <c r="AN1293" i="182"/>
  <c r="AO1293" i="182"/>
  <c r="AP1293" i="182"/>
  <c r="BD1293" i="182"/>
  <c r="B1294" i="182"/>
  <c r="V1294" i="182"/>
  <c r="AJ1294" i="182"/>
  <c r="AL1294" i="182"/>
  <c r="AM1294" i="182"/>
  <c r="Y1294" i="182"/>
  <c r="Z1294" i="182"/>
  <c r="AW1294" i="182"/>
  <c r="AA1294" i="182"/>
  <c r="AX1294" i="182"/>
  <c r="AD1294" i="182"/>
  <c r="AY1294" i="182" s="1"/>
  <c r="AE1294" i="182"/>
  <c r="AZ1294" i="182"/>
  <c r="AF1294" i="182"/>
  <c r="BA1294" i="182"/>
  <c r="AI1294" i="182"/>
  <c r="AK1294" i="182"/>
  <c r="AN1294" i="182"/>
  <c r="AO1294" i="182"/>
  <c r="AP1294" i="182"/>
  <c r="AV1294" i="182"/>
  <c r="BD1294" i="182"/>
  <c r="B1295" i="182"/>
  <c r="V1295" i="182"/>
  <c r="Y1295" i="182"/>
  <c r="Z1295" i="182"/>
  <c r="AW1295" i="182"/>
  <c r="AA1295" i="182"/>
  <c r="AD1295" i="182"/>
  <c r="AY1295" i="182" s="1"/>
  <c r="AE1295" i="182"/>
  <c r="AF1295" i="182"/>
  <c r="AI1295" i="182"/>
  <c r="AK1295" i="182"/>
  <c r="AN1295" i="182"/>
  <c r="AO1295" i="182"/>
  <c r="AP1295" i="182"/>
  <c r="AX1295" i="182"/>
  <c r="BA1295" i="182"/>
  <c r="BD1295" i="182"/>
  <c r="B1296" i="182"/>
  <c r="V1296" i="182"/>
  <c r="Y1296" i="182"/>
  <c r="Z1296" i="182"/>
  <c r="AA1296" i="182"/>
  <c r="AX1296" i="182"/>
  <c r="AD1296" i="182"/>
  <c r="AY1296" i="182" s="1"/>
  <c r="AE1296" i="182"/>
  <c r="AZ1296" i="182"/>
  <c r="AF1296" i="182"/>
  <c r="BA1296" i="182"/>
  <c r="AI1296" i="182"/>
  <c r="AJ1296" i="182"/>
  <c r="AK1296" i="182"/>
  <c r="AN1296" i="182"/>
  <c r="AO1296" i="182"/>
  <c r="AP1296" i="182"/>
  <c r="AV1296" i="182"/>
  <c r="BD1296" i="182"/>
  <c r="B1297" i="182"/>
  <c r="V1297" i="182"/>
  <c r="AJ1297" i="182"/>
  <c r="Y1297" i="182"/>
  <c r="Z1297" i="182"/>
  <c r="AA1297" i="182"/>
  <c r="AX1297" i="182"/>
  <c r="AD1297" i="182"/>
  <c r="AE1297" i="182"/>
  <c r="AZ1297" i="182" s="1"/>
  <c r="AF1297" i="182"/>
  <c r="BA1297" i="182"/>
  <c r="AI1297" i="182"/>
  <c r="AK1297" i="182"/>
  <c r="AN1297" i="182"/>
  <c r="AQ1297" i="182"/>
  <c r="AO1297" i="182"/>
  <c r="AP1297" i="182"/>
  <c r="AV1297" i="182"/>
  <c r="AW1297" i="182"/>
  <c r="BD1297" i="182"/>
  <c r="B1298" i="182"/>
  <c r="V1298" i="182"/>
  <c r="Y1298" i="182"/>
  <c r="Z1298" i="182"/>
  <c r="AW1298" i="182"/>
  <c r="AA1298" i="182"/>
  <c r="AX1298" i="182"/>
  <c r="AD1298" i="182"/>
  <c r="AY1298" i="182" s="1"/>
  <c r="AE1298" i="182"/>
  <c r="AZ1298" i="182"/>
  <c r="AF1298" i="182"/>
  <c r="AI1298" i="182"/>
  <c r="AK1298" i="182"/>
  <c r="AN1298" i="182"/>
  <c r="AO1298" i="182"/>
  <c r="AP1298" i="182"/>
  <c r="BD1298" i="182"/>
  <c r="B1299" i="182"/>
  <c r="V1299" i="182"/>
  <c r="Y1299" i="182"/>
  <c r="AV1299" i="182"/>
  <c r="Z1299" i="182"/>
  <c r="AA1299" i="182"/>
  <c r="AD1299" i="182"/>
  <c r="AE1299" i="182"/>
  <c r="AZ1299" i="182"/>
  <c r="AF1299" i="182"/>
  <c r="BA1299" i="182"/>
  <c r="AI1299" i="182"/>
  <c r="AJ1299" i="182"/>
  <c r="AK1299" i="182"/>
  <c r="AN1299" i="182"/>
  <c r="AO1299" i="182"/>
  <c r="AP1299" i="182"/>
  <c r="AW1299" i="182"/>
  <c r="BD1299" i="182"/>
  <c r="B1300" i="182"/>
  <c r="V1300" i="182"/>
  <c r="AJ1300" i="182"/>
  <c r="Y1300" i="182"/>
  <c r="Z1300" i="182"/>
  <c r="AA1300" i="182"/>
  <c r="AD1300" i="182"/>
  <c r="AY1300" i="182" s="1"/>
  <c r="AE1300" i="182"/>
  <c r="AZ1300" i="182" s="1"/>
  <c r="AF1300" i="182"/>
  <c r="BA1300" i="182"/>
  <c r="AI1300" i="182"/>
  <c r="AK1300" i="182"/>
  <c r="AN1300" i="182"/>
  <c r="AO1300" i="182"/>
  <c r="AP1300" i="182"/>
  <c r="AW1300" i="182"/>
  <c r="AX1300" i="182"/>
  <c r="BD1300" i="182"/>
  <c r="B1301" i="182"/>
  <c r="V1301" i="182"/>
  <c r="Y1301" i="182"/>
  <c r="Z1301" i="182"/>
  <c r="AW1301" i="182"/>
  <c r="AA1301" i="182"/>
  <c r="AX1301" i="182"/>
  <c r="AD1301" i="182"/>
  <c r="AE1301" i="182"/>
  <c r="AZ1301" i="182"/>
  <c r="AF1301" i="182"/>
  <c r="AI1301" i="182"/>
  <c r="AJ1301" i="182"/>
  <c r="AK1301" i="182"/>
  <c r="AN1301" i="182"/>
  <c r="AQ1301" i="182" s="1"/>
  <c r="AO1301" i="182"/>
  <c r="AP1301" i="182"/>
  <c r="BA1301" i="182"/>
  <c r="BD1301" i="182"/>
  <c r="B1302" i="182"/>
  <c r="V1302" i="182"/>
  <c r="AJ1302" i="182"/>
  <c r="AL1302" i="182"/>
  <c r="AM1302" i="182"/>
  <c r="Y1302" i="182"/>
  <c r="Z1302" i="182"/>
  <c r="AA1302" i="182"/>
  <c r="AB1302" i="182"/>
  <c r="AC1302" i="182"/>
  <c r="AD1302" i="182"/>
  <c r="AY1302" i="182" s="1"/>
  <c r="AE1302" i="182"/>
  <c r="AZ1302" i="182"/>
  <c r="AF1302" i="182"/>
  <c r="BA1302" i="182"/>
  <c r="AI1302" i="182"/>
  <c r="AK1302" i="182"/>
  <c r="AN1302" i="182"/>
  <c r="AO1302" i="182"/>
  <c r="AP1302" i="182"/>
  <c r="AV1302" i="182"/>
  <c r="AW1302" i="182"/>
  <c r="AX1302" i="182"/>
  <c r="BD1302" i="182"/>
  <c r="B1303" i="182"/>
  <c r="V1303" i="182"/>
  <c r="Y1303" i="182"/>
  <c r="Z1303" i="182"/>
  <c r="AW1303" i="182"/>
  <c r="AA1303" i="182"/>
  <c r="AD1303" i="182"/>
  <c r="AY1303" i="182"/>
  <c r="AE1303" i="182"/>
  <c r="AF1303" i="182"/>
  <c r="AI1303" i="182"/>
  <c r="AK1303" i="182"/>
  <c r="AN1303" i="182"/>
  <c r="AQ1303" i="182" s="1"/>
  <c r="AO1303" i="182"/>
  <c r="AP1303" i="182"/>
  <c r="AX1303" i="182"/>
  <c r="BA1303" i="182"/>
  <c r="BD1303" i="182"/>
  <c r="B1304" i="182"/>
  <c r="V1304" i="182"/>
  <c r="Y1304" i="182"/>
  <c r="AV1304" i="182"/>
  <c r="Z1304" i="182"/>
  <c r="AA1304" i="182"/>
  <c r="AX1304" i="182"/>
  <c r="AD1304" i="182"/>
  <c r="AY1304" i="182" s="1"/>
  <c r="AE1304" i="182"/>
  <c r="AZ1304" i="182" s="1"/>
  <c r="AF1304" i="182"/>
  <c r="AI1304" i="182"/>
  <c r="AJ1304" i="182"/>
  <c r="AK1304" i="182"/>
  <c r="AN1304" i="182"/>
  <c r="AO1304" i="182"/>
  <c r="AP1304" i="182"/>
  <c r="BA1304" i="182"/>
  <c r="BD1304" i="182"/>
  <c r="B1305" i="182"/>
  <c r="V1305" i="182"/>
  <c r="AJ1305" i="182"/>
  <c r="Y1305" i="182"/>
  <c r="Z1305" i="182"/>
  <c r="AA1305" i="182"/>
  <c r="AD1305" i="182"/>
  <c r="AY1305" i="182" s="1"/>
  <c r="AE1305" i="182"/>
  <c r="AZ1305" i="182" s="1"/>
  <c r="AF1305" i="182"/>
  <c r="BA1305" i="182"/>
  <c r="AI1305" i="182"/>
  <c r="AK1305" i="182"/>
  <c r="AN1305" i="182"/>
  <c r="AO1305" i="182"/>
  <c r="AP1305" i="182"/>
  <c r="AW1305" i="182"/>
  <c r="AX1305" i="182"/>
  <c r="BD1305" i="182"/>
  <c r="B1306" i="182"/>
  <c r="V1306" i="182"/>
  <c r="Y1306" i="182"/>
  <c r="Z1306" i="182"/>
  <c r="AW1306" i="182"/>
  <c r="AA1306" i="182"/>
  <c r="AX1306" i="182"/>
  <c r="AD1306" i="182"/>
  <c r="AY1306" i="182" s="1"/>
  <c r="AE1306" i="182"/>
  <c r="AF1306" i="182"/>
  <c r="AI1306" i="182"/>
  <c r="AK1306" i="182"/>
  <c r="AN1306" i="182"/>
  <c r="AO1306" i="182"/>
  <c r="AP1306" i="182"/>
  <c r="BD1306" i="182"/>
  <c r="B1307" i="182"/>
  <c r="V1307" i="182"/>
  <c r="Y1307" i="182"/>
  <c r="Z1307" i="182"/>
  <c r="AW1307" i="182"/>
  <c r="AA1307" i="182"/>
  <c r="AB1307" i="182"/>
  <c r="AD1307" i="182"/>
  <c r="AG1307" i="182"/>
  <c r="AH1307" i="182" s="1"/>
  <c r="AE1307" i="182"/>
  <c r="AZ1307" i="182"/>
  <c r="AF1307" i="182"/>
  <c r="BA1307" i="182"/>
  <c r="AI1307" i="182"/>
  <c r="AJ1307" i="182"/>
  <c r="AK1307" i="182"/>
  <c r="AL1307" i="182"/>
  <c r="AN1307" i="182"/>
  <c r="AO1307" i="182"/>
  <c r="AP1307" i="182"/>
  <c r="AV1307" i="182"/>
  <c r="BD1307" i="182"/>
  <c r="B1308" i="182"/>
  <c r="V1308" i="182"/>
  <c r="AP1308" i="182"/>
  <c r="Y1308" i="182"/>
  <c r="Z1308" i="182"/>
  <c r="AW1308" i="182"/>
  <c r="AA1308" i="182"/>
  <c r="AD1308" i="182"/>
  <c r="AY1308" i="182" s="1"/>
  <c r="AE1308" i="182"/>
  <c r="AF1308" i="182"/>
  <c r="BA1308" i="182"/>
  <c r="AI1308" i="182"/>
  <c r="AJ1308" i="182"/>
  <c r="AK1308" i="182"/>
  <c r="AN1308" i="182"/>
  <c r="AO1308" i="182"/>
  <c r="AX1308" i="182"/>
  <c r="BD1308" i="182"/>
  <c r="B1309" i="182"/>
  <c r="V1309" i="182"/>
  <c r="Y1309" i="182"/>
  <c r="Z1309" i="182"/>
  <c r="AW1309" i="182"/>
  <c r="AA1309" i="182"/>
  <c r="AX1309" i="182"/>
  <c r="AB1309" i="182"/>
  <c r="AD1309" i="182"/>
  <c r="AY1309" i="182"/>
  <c r="AE1309" i="182"/>
  <c r="AF1309" i="182"/>
  <c r="BA1309" i="182"/>
  <c r="AI1309" i="182"/>
  <c r="AJ1309" i="182"/>
  <c r="AK1309" i="182"/>
  <c r="AN1309" i="182"/>
  <c r="AO1309" i="182"/>
  <c r="AP1309" i="182"/>
  <c r="BD1309" i="182"/>
  <c r="B1310" i="182"/>
  <c r="V1310" i="182"/>
  <c r="Y1310" i="182"/>
  <c r="AV1310" i="182"/>
  <c r="Z1310" i="182"/>
  <c r="AW1310" i="182"/>
  <c r="AA1310" i="182"/>
  <c r="AX1310" i="182"/>
  <c r="AB1310" i="182"/>
  <c r="AC1310" i="182"/>
  <c r="AD1310" i="182"/>
  <c r="AY1310" i="182"/>
  <c r="AE1310" i="182"/>
  <c r="AZ1310" i="182"/>
  <c r="AF1310" i="182"/>
  <c r="AI1310" i="182"/>
  <c r="AJ1310" i="182"/>
  <c r="AL1310" i="182"/>
  <c r="AM1310" i="182"/>
  <c r="AK1310" i="182"/>
  <c r="AN1310" i="182"/>
  <c r="AO1310" i="182"/>
  <c r="AP1310" i="182"/>
  <c r="BA1310" i="182"/>
  <c r="BD1310" i="182"/>
  <c r="B1311" i="182"/>
  <c r="V1311" i="182"/>
  <c r="Y1311" i="182"/>
  <c r="Z1311" i="182"/>
  <c r="AW1311" i="182"/>
  <c r="AA1311" i="182"/>
  <c r="AD1311" i="182"/>
  <c r="AE1311" i="182"/>
  <c r="AF1311" i="182"/>
  <c r="AI1311" i="182"/>
  <c r="AK1311" i="182"/>
  <c r="AN1311" i="182"/>
  <c r="AO1311" i="182"/>
  <c r="AP1311" i="182"/>
  <c r="AX1311" i="182"/>
  <c r="BA1311" i="182"/>
  <c r="BD1311" i="182"/>
  <c r="B1312" i="182"/>
  <c r="V1312" i="182"/>
  <c r="Y1312" i="182"/>
  <c r="Z1312" i="182"/>
  <c r="AA1312" i="182"/>
  <c r="AX1312" i="182"/>
  <c r="AD1312" i="182"/>
  <c r="AY1312" i="182" s="1"/>
  <c r="AE1312" i="182"/>
  <c r="AZ1312" i="182"/>
  <c r="AF1312" i="182"/>
  <c r="AI1312" i="182"/>
  <c r="AJ1312" i="182"/>
  <c r="AK1312" i="182"/>
  <c r="AN1312" i="182"/>
  <c r="AO1312" i="182"/>
  <c r="AP1312" i="182"/>
  <c r="AV1312" i="182"/>
  <c r="BA1312" i="182"/>
  <c r="BD1312" i="182"/>
  <c r="B1313" i="182"/>
  <c r="V1313" i="182"/>
  <c r="AJ1313" i="182"/>
  <c r="Y1313" i="182"/>
  <c r="Z1313" i="182"/>
  <c r="AA1313" i="182"/>
  <c r="AX1313" i="182"/>
  <c r="AD1313" i="182"/>
  <c r="AE1313" i="182"/>
  <c r="AZ1313" i="182" s="1"/>
  <c r="AF1313" i="182"/>
  <c r="BA1313" i="182"/>
  <c r="AI1313" i="182"/>
  <c r="AK1313" i="182"/>
  <c r="AN1313" i="182"/>
  <c r="AO1313" i="182"/>
  <c r="AP1313" i="182"/>
  <c r="AV1313" i="182"/>
  <c r="AW1313" i="182"/>
  <c r="BD1313" i="182"/>
  <c r="B1314" i="182"/>
  <c r="V1314" i="182"/>
  <c r="Y1314" i="182"/>
  <c r="Z1314" i="182"/>
  <c r="AW1314" i="182"/>
  <c r="AA1314" i="182"/>
  <c r="AX1314" i="182"/>
  <c r="AD1314" i="182"/>
  <c r="AY1314" i="182" s="1"/>
  <c r="AE1314" i="182"/>
  <c r="AF1314" i="182"/>
  <c r="AI1314" i="182"/>
  <c r="AK1314" i="182"/>
  <c r="AN1314" i="182"/>
  <c r="AO1314" i="182"/>
  <c r="AP1314" i="182"/>
  <c r="BD1314" i="182"/>
  <c r="B1315" i="182"/>
  <c r="V1315" i="182"/>
  <c r="Y1315" i="182"/>
  <c r="AV1315" i="182"/>
  <c r="Z1315" i="182"/>
  <c r="AW1315" i="182"/>
  <c r="AA1315" i="182"/>
  <c r="AD1315" i="182"/>
  <c r="AE1315" i="182"/>
  <c r="AF1315" i="182"/>
  <c r="BA1315" i="182"/>
  <c r="AI1315" i="182"/>
  <c r="AJ1315" i="182"/>
  <c r="AK1315" i="182"/>
  <c r="AL1315" i="182"/>
  <c r="AN1315" i="182"/>
  <c r="AO1315" i="182"/>
  <c r="AP1315" i="182"/>
  <c r="BD1315" i="182"/>
  <c r="B1316" i="182"/>
  <c r="V1316" i="182"/>
  <c r="AJ1316" i="182"/>
  <c r="Y1316" i="182"/>
  <c r="Z1316" i="182"/>
  <c r="AA1316" i="182"/>
  <c r="AD1316" i="182"/>
  <c r="AY1316" i="182"/>
  <c r="AE1316" i="182"/>
  <c r="AZ1316" i="182" s="1"/>
  <c r="AF1316" i="182"/>
  <c r="BA1316" i="182"/>
  <c r="AI1316" i="182"/>
  <c r="AK1316" i="182"/>
  <c r="AN1316" i="182"/>
  <c r="AO1316" i="182"/>
  <c r="AQ1316" i="182" s="1"/>
  <c r="AP1316" i="182"/>
  <c r="AW1316" i="182"/>
  <c r="AX1316" i="182"/>
  <c r="BD1316" i="182"/>
  <c r="B1317" i="182"/>
  <c r="V1317" i="182"/>
  <c r="AJ1317" i="182"/>
  <c r="Y1317" i="182"/>
  <c r="Z1317" i="182"/>
  <c r="AW1317" i="182"/>
  <c r="AA1317" i="182"/>
  <c r="AX1317" i="182"/>
  <c r="AB1317" i="182"/>
  <c r="AD1317" i="182"/>
  <c r="AY1317" i="182"/>
  <c r="AE1317" i="182"/>
  <c r="AF1317" i="182"/>
  <c r="AI1317" i="182"/>
  <c r="AK1317" i="182"/>
  <c r="AN1317" i="182"/>
  <c r="AO1317" i="182"/>
  <c r="AQ1317" i="182" s="1"/>
  <c r="AP1317" i="182"/>
  <c r="BA1317" i="182"/>
  <c r="BD1317" i="182"/>
  <c r="B1318" i="182"/>
  <c r="V1318" i="182"/>
  <c r="Y1318" i="182"/>
  <c r="Z1318" i="182"/>
  <c r="AA1318" i="182"/>
  <c r="AD1318" i="182"/>
  <c r="AY1318" i="182"/>
  <c r="AE1318" i="182"/>
  <c r="AZ1318" i="182" s="1"/>
  <c r="AF1318" i="182"/>
  <c r="AI1318" i="182"/>
  <c r="AJ1318" i="182"/>
  <c r="AL1318" i="182"/>
  <c r="AM1318" i="182"/>
  <c r="AK1318" i="182"/>
  <c r="AN1318" i="182"/>
  <c r="AO1318" i="182"/>
  <c r="AP1318" i="182"/>
  <c r="AW1318" i="182"/>
  <c r="AX1318" i="182"/>
  <c r="BA1318" i="182"/>
  <c r="BD1318" i="182"/>
  <c r="B1319" i="182"/>
  <c r="V1319" i="182"/>
  <c r="Y1319" i="182"/>
  <c r="Z1319" i="182"/>
  <c r="AW1319" i="182"/>
  <c r="AA1319" i="182"/>
  <c r="AD1319" i="182"/>
  <c r="AE1319" i="182"/>
  <c r="AF1319" i="182"/>
  <c r="AI1319" i="182"/>
  <c r="AK1319" i="182"/>
  <c r="AN1319" i="182"/>
  <c r="AQ1319" i="182" s="1"/>
  <c r="AO1319" i="182"/>
  <c r="AP1319" i="182"/>
  <c r="AX1319" i="182"/>
  <c r="BA1319" i="182"/>
  <c r="BD1319" i="182"/>
  <c r="B1320" i="182"/>
  <c r="V1320" i="182"/>
  <c r="Y1320" i="182"/>
  <c r="AV1320" i="182"/>
  <c r="Z1320" i="182"/>
  <c r="AA1320" i="182"/>
  <c r="AX1320" i="182"/>
  <c r="AD1320" i="182"/>
  <c r="AE1320" i="182"/>
  <c r="AZ1320" i="182" s="1"/>
  <c r="AF1320" i="182"/>
  <c r="AI1320" i="182"/>
  <c r="AJ1320" i="182"/>
  <c r="AK1320" i="182"/>
  <c r="AN1320" i="182"/>
  <c r="AQ1320" i="182" s="1"/>
  <c r="AO1320" i="182"/>
  <c r="AP1320" i="182"/>
  <c r="BA1320" i="182"/>
  <c r="BD1320" i="182"/>
  <c r="B1321" i="182"/>
  <c r="V1321" i="182"/>
  <c r="AJ1321" i="182"/>
  <c r="Y1321" i="182"/>
  <c r="Z1321" i="182"/>
  <c r="AW1321" i="182"/>
  <c r="AA1321" i="182"/>
  <c r="AD1321" i="182"/>
  <c r="AY1321" i="182"/>
  <c r="AE1321" i="182"/>
  <c r="AZ1321" i="182"/>
  <c r="AF1321" i="182"/>
  <c r="BA1321" i="182"/>
  <c r="AI1321" i="182"/>
  <c r="AK1321" i="182"/>
  <c r="AN1321" i="182"/>
  <c r="AO1321" i="182"/>
  <c r="AQ1321" i="182" s="1"/>
  <c r="AP1321" i="182"/>
  <c r="AX1321" i="182"/>
  <c r="BD1321" i="182"/>
  <c r="B1322" i="182"/>
  <c r="V1322" i="182"/>
  <c r="Y1322" i="182"/>
  <c r="Z1322" i="182"/>
  <c r="AW1322" i="182"/>
  <c r="AA1322" i="182"/>
  <c r="AX1322" i="182"/>
  <c r="AD1322" i="182"/>
  <c r="AE1322" i="182"/>
  <c r="AZ1322" i="182" s="1"/>
  <c r="AF1322" i="182"/>
  <c r="AI1322" i="182"/>
  <c r="AK1322" i="182"/>
  <c r="AN1322" i="182"/>
  <c r="AO1322" i="182"/>
  <c r="AP1322" i="182"/>
  <c r="BD1322" i="182"/>
  <c r="B1323" i="182"/>
  <c r="V1323" i="182"/>
  <c r="Y1323" i="182"/>
  <c r="Z1323" i="182"/>
  <c r="AW1323" i="182"/>
  <c r="AA1323" i="182"/>
  <c r="AB1323" i="182"/>
  <c r="AD1323" i="182"/>
  <c r="AG1323" i="182"/>
  <c r="AH1323" i="182" s="1"/>
  <c r="AE1323" i="182"/>
  <c r="AZ1323" i="182"/>
  <c r="AF1323" i="182"/>
  <c r="BA1323" i="182"/>
  <c r="AI1323" i="182"/>
  <c r="AL1323" i="182"/>
  <c r="AJ1323" i="182"/>
  <c r="AK1323" i="182"/>
  <c r="AN1323" i="182"/>
  <c r="AO1323" i="182"/>
  <c r="AQ1323" i="182" s="1"/>
  <c r="AP1323" i="182"/>
  <c r="AV1323" i="182"/>
  <c r="BD1323" i="182"/>
  <c r="B1324" i="182"/>
  <c r="V1324" i="182"/>
  <c r="AJ1324" i="182"/>
  <c r="Y1324" i="182"/>
  <c r="Z1324" i="182"/>
  <c r="AW1324" i="182"/>
  <c r="AA1324" i="182"/>
  <c r="AX1324" i="182"/>
  <c r="AD1324" i="182"/>
  <c r="AE1324" i="182"/>
  <c r="AF1324" i="182"/>
  <c r="BA1324" i="182"/>
  <c r="AI1324" i="182"/>
  <c r="AK1324" i="182"/>
  <c r="AN1324" i="182"/>
  <c r="AO1324" i="182"/>
  <c r="AP1324" i="182"/>
  <c r="AZ1324" i="182"/>
  <c r="BD1324" i="182"/>
  <c r="B1325" i="182"/>
  <c r="V1325" i="182"/>
  <c r="AJ1325" i="182"/>
  <c r="Y1325" i="182"/>
  <c r="Z1325" i="182"/>
  <c r="AW1325" i="182"/>
  <c r="AA1325" i="182"/>
  <c r="AX1325" i="182"/>
  <c r="AD1325" i="182"/>
  <c r="AY1325" i="182" s="1"/>
  <c r="AE1325" i="182"/>
  <c r="AZ1325" i="182" s="1"/>
  <c r="AF1325" i="182"/>
  <c r="AI1325" i="182"/>
  <c r="AK1325" i="182"/>
  <c r="AN1325" i="182"/>
  <c r="AO1325" i="182"/>
  <c r="AP1325" i="182"/>
  <c r="BA1325" i="182"/>
  <c r="BD1325" i="182"/>
  <c r="B1326" i="182"/>
  <c r="V1326" i="182"/>
  <c r="Y1326" i="182"/>
  <c r="Z1326" i="182"/>
  <c r="AB1326" i="182"/>
  <c r="AC1326" i="182"/>
  <c r="AA1326" i="182"/>
  <c r="AX1326" i="182"/>
  <c r="AD1326" i="182"/>
  <c r="AY1326" i="182"/>
  <c r="AE1326" i="182"/>
  <c r="AZ1326" i="182" s="1"/>
  <c r="AF1326" i="182"/>
  <c r="AI1326" i="182"/>
  <c r="AJ1326" i="182"/>
  <c r="AK1326" i="182"/>
  <c r="AN1326" i="182"/>
  <c r="AO1326" i="182"/>
  <c r="AP1326" i="182"/>
  <c r="AV1326" i="182"/>
  <c r="BA1326" i="182"/>
  <c r="BD1326" i="182"/>
  <c r="B1327" i="182"/>
  <c r="V1327" i="182"/>
  <c r="Y1327" i="182"/>
  <c r="Z1327" i="182"/>
  <c r="AW1327" i="182"/>
  <c r="AA1327" i="182"/>
  <c r="AX1327" i="182"/>
  <c r="AD1327" i="182"/>
  <c r="AE1327" i="182"/>
  <c r="AF1327" i="182"/>
  <c r="AI1327" i="182"/>
  <c r="AK1327" i="182"/>
  <c r="AN1327" i="182"/>
  <c r="AO1327" i="182"/>
  <c r="AP1327" i="182"/>
  <c r="AY1327" i="182"/>
  <c r="BA1327" i="182"/>
  <c r="BD1327" i="182"/>
  <c r="B1328" i="182"/>
  <c r="V1328" i="182"/>
  <c r="Y1328" i="182"/>
  <c r="AV1328" i="182"/>
  <c r="Z1328" i="182"/>
  <c r="AA1328" i="182"/>
  <c r="AX1328" i="182"/>
  <c r="AD1328" i="182"/>
  <c r="AE1328" i="182"/>
  <c r="AZ1328" i="182"/>
  <c r="AF1328" i="182"/>
  <c r="BA1328" i="182"/>
  <c r="AI1328" i="182"/>
  <c r="AJ1328" i="182"/>
  <c r="AK1328" i="182"/>
  <c r="AN1328" i="182"/>
  <c r="AO1328" i="182"/>
  <c r="AP1328" i="182"/>
  <c r="BD1328" i="182"/>
  <c r="B1329" i="182"/>
  <c r="V1329" i="182"/>
  <c r="AJ1329" i="182"/>
  <c r="Y1329" i="182"/>
  <c r="Z1329" i="182"/>
  <c r="AA1329" i="182"/>
  <c r="AD1329" i="182"/>
  <c r="AY1329" i="182" s="1"/>
  <c r="AE1329" i="182"/>
  <c r="AZ1329" i="182"/>
  <c r="AF1329" i="182"/>
  <c r="BA1329" i="182"/>
  <c r="AI1329" i="182"/>
  <c r="AK1329" i="182"/>
  <c r="AN1329" i="182"/>
  <c r="AO1329" i="182"/>
  <c r="AP1329" i="182"/>
  <c r="AV1329" i="182"/>
  <c r="AW1329" i="182"/>
  <c r="AX1329" i="182"/>
  <c r="BD1329" i="182"/>
  <c r="B1330" i="182"/>
  <c r="V1330" i="182"/>
  <c r="Y1330" i="182"/>
  <c r="Z1330" i="182"/>
  <c r="AW1330" i="182"/>
  <c r="AA1330" i="182"/>
  <c r="AX1330" i="182"/>
  <c r="AD1330" i="182"/>
  <c r="AE1330" i="182"/>
  <c r="AZ1330" i="182"/>
  <c r="AF1330" i="182"/>
  <c r="AI1330" i="182"/>
  <c r="AK1330" i="182"/>
  <c r="AN1330" i="182"/>
  <c r="AO1330" i="182"/>
  <c r="AP1330" i="182"/>
  <c r="AY1330" i="182"/>
  <c r="BD1330" i="182"/>
  <c r="B1331" i="182"/>
  <c r="V1331" i="182"/>
  <c r="AL1331" i="182"/>
  <c r="Y1331" i="182"/>
  <c r="AV1331" i="182"/>
  <c r="Z1331" i="182"/>
  <c r="AA1331" i="182"/>
  <c r="AB1331" i="182"/>
  <c r="AD1331" i="182"/>
  <c r="AE1331" i="182"/>
  <c r="AZ1331" i="182"/>
  <c r="AF1331" i="182"/>
  <c r="BA1331" i="182"/>
  <c r="AI1331" i="182"/>
  <c r="AJ1331" i="182"/>
  <c r="AK1331" i="182"/>
  <c r="AN1331" i="182"/>
  <c r="AO1331" i="182"/>
  <c r="AP1331" i="182"/>
  <c r="AW1331" i="182"/>
  <c r="BD1331" i="182"/>
  <c r="B1332" i="182"/>
  <c r="V1332" i="182"/>
  <c r="AJ1332" i="182"/>
  <c r="Y1332" i="182"/>
  <c r="Z1332" i="182"/>
  <c r="AA1332" i="182"/>
  <c r="AD1332" i="182"/>
  <c r="AY1332" i="182"/>
  <c r="AE1332" i="182"/>
  <c r="AZ1332" i="182"/>
  <c r="AF1332" i="182"/>
  <c r="BA1332" i="182"/>
  <c r="AI1332" i="182"/>
  <c r="AK1332" i="182"/>
  <c r="AN1332" i="182"/>
  <c r="AO1332" i="182"/>
  <c r="AQ1332" i="182" s="1"/>
  <c r="AP1332" i="182"/>
  <c r="AW1332" i="182"/>
  <c r="AX1332" i="182"/>
  <c r="BD1332" i="182"/>
  <c r="B1333" i="182"/>
  <c r="V1333" i="182"/>
  <c r="Y1333" i="182"/>
  <c r="Z1333" i="182"/>
  <c r="AW1333" i="182"/>
  <c r="AA1333" i="182"/>
  <c r="AX1333" i="182"/>
  <c r="AD1333" i="182"/>
  <c r="AY1333" i="182"/>
  <c r="AE1333" i="182"/>
  <c r="AZ1333" i="182"/>
  <c r="AF1333" i="182"/>
  <c r="BA1333" i="182"/>
  <c r="AI1333" i="182"/>
  <c r="AJ1333" i="182"/>
  <c r="AK1333" i="182"/>
  <c r="AN1333" i="182"/>
  <c r="AO1333" i="182"/>
  <c r="AP1333" i="182"/>
  <c r="BD1333" i="182"/>
  <c r="B1334" i="182"/>
  <c r="V1334" i="182"/>
  <c r="AJ1334" i="182"/>
  <c r="AL1334" i="182"/>
  <c r="AM1334" i="182"/>
  <c r="Y1334" i="182"/>
  <c r="AV1334" i="182"/>
  <c r="Z1334" i="182"/>
  <c r="AW1334" i="182"/>
  <c r="AA1334" i="182"/>
  <c r="AX1334" i="182"/>
  <c r="AD1334" i="182"/>
  <c r="AY1334" i="182"/>
  <c r="AE1334" i="182"/>
  <c r="AZ1334" i="182"/>
  <c r="AF1334" i="182"/>
  <c r="BA1334" i="182"/>
  <c r="AI1334" i="182"/>
  <c r="AK1334" i="182"/>
  <c r="AN1334" i="182"/>
  <c r="AO1334" i="182"/>
  <c r="AP1334" i="182"/>
  <c r="BD1334" i="182"/>
  <c r="B1335" i="182"/>
  <c r="V1335" i="182"/>
  <c r="Y1335" i="182"/>
  <c r="Z1335" i="182"/>
  <c r="AW1335" i="182"/>
  <c r="AA1335" i="182"/>
  <c r="AD1335" i="182"/>
  <c r="AY1335" i="182"/>
  <c r="AE1335" i="182"/>
  <c r="AF1335" i="182"/>
  <c r="BA1335" i="182"/>
  <c r="AI1335" i="182"/>
  <c r="AJ1335" i="182"/>
  <c r="AK1335" i="182"/>
  <c r="AN1335" i="182"/>
  <c r="AO1335" i="182"/>
  <c r="AP1335" i="182"/>
  <c r="AX1335" i="182"/>
  <c r="BD1335" i="182"/>
  <c r="B1336" i="182"/>
  <c r="V1336" i="182"/>
  <c r="Y1336" i="182"/>
  <c r="AV1336" i="182"/>
  <c r="Z1336" i="182"/>
  <c r="AA1336" i="182"/>
  <c r="AX1336" i="182"/>
  <c r="AD1336" i="182"/>
  <c r="AE1336" i="182"/>
  <c r="AZ1336" i="182" s="1"/>
  <c r="AF1336" i="182"/>
  <c r="AI1336" i="182"/>
  <c r="AJ1336" i="182"/>
  <c r="AK1336" i="182"/>
  <c r="AN1336" i="182"/>
  <c r="AO1336" i="182"/>
  <c r="AP1336" i="182"/>
  <c r="BA1336" i="182"/>
  <c r="BD1336" i="182"/>
  <c r="B1337" i="182"/>
  <c r="V1337" i="182"/>
  <c r="Y1337" i="182"/>
  <c r="Z1337" i="182"/>
  <c r="AW1337" i="182"/>
  <c r="AA1337" i="182"/>
  <c r="AD1337" i="182"/>
  <c r="AY1337" i="182"/>
  <c r="AE1337" i="182"/>
  <c r="AZ1337" i="182"/>
  <c r="AF1337" i="182"/>
  <c r="BA1337" i="182"/>
  <c r="AI1337" i="182"/>
  <c r="AJ1337" i="182"/>
  <c r="AK1337" i="182"/>
  <c r="AN1337" i="182"/>
  <c r="AO1337" i="182"/>
  <c r="AX1337" i="182"/>
  <c r="BD1337" i="182"/>
  <c r="B1338" i="182"/>
  <c r="V1338" i="182"/>
  <c r="Y1338" i="182"/>
  <c r="Z1338" i="182"/>
  <c r="AW1338" i="182"/>
  <c r="AA1338" i="182"/>
  <c r="AX1338" i="182"/>
  <c r="AD1338" i="182"/>
  <c r="AE1338" i="182"/>
  <c r="AF1338" i="182"/>
  <c r="AI1338" i="182"/>
  <c r="AJ1338" i="182"/>
  <c r="AK1338" i="182"/>
  <c r="AN1338" i="182"/>
  <c r="AO1338" i="182"/>
  <c r="AY1338" i="182"/>
  <c r="AZ1338" i="182"/>
  <c r="BD1338" i="182"/>
  <c r="B1339" i="182"/>
  <c r="V1339" i="182"/>
  <c r="Y1339" i="182"/>
  <c r="Z1339" i="182"/>
  <c r="AA1339" i="182"/>
  <c r="AD1339" i="182"/>
  <c r="AE1339" i="182"/>
  <c r="AF1339" i="182"/>
  <c r="BA1339" i="182"/>
  <c r="AI1339" i="182"/>
  <c r="AJ1339" i="182"/>
  <c r="AK1339" i="182"/>
  <c r="AV1339" i="182"/>
  <c r="AW1339" i="182"/>
  <c r="AZ1339" i="182"/>
  <c r="BD1339" i="182"/>
  <c r="B1340" i="182"/>
  <c r="V1340" i="182"/>
  <c r="Y1340" i="182"/>
  <c r="Z1340" i="182"/>
  <c r="AA1340" i="182"/>
  <c r="AX1340" i="182"/>
  <c r="AD1340" i="182"/>
  <c r="AY1340" i="182" s="1"/>
  <c r="AE1340" i="182"/>
  <c r="AZ1340" i="182" s="1"/>
  <c r="AF1340" i="182"/>
  <c r="BA1340" i="182"/>
  <c r="AI1340" i="182"/>
  <c r="AJ1340" i="182"/>
  <c r="AK1340" i="182"/>
  <c r="AL1340" i="182"/>
  <c r="AM1340" i="182"/>
  <c r="AN1340" i="182"/>
  <c r="AO1340" i="182"/>
  <c r="AP1340" i="182"/>
  <c r="AW1340" i="182"/>
  <c r="BD1340" i="182"/>
  <c r="B1341" i="182"/>
  <c r="V1341" i="182"/>
  <c r="AJ1341" i="182"/>
  <c r="Y1341" i="182"/>
  <c r="Z1341" i="182"/>
  <c r="AW1341" i="182"/>
  <c r="AA1341" i="182"/>
  <c r="AX1341" i="182"/>
  <c r="AD1341" i="182"/>
  <c r="AE1341" i="182"/>
  <c r="AZ1341" i="182" s="1"/>
  <c r="AF1341" i="182"/>
  <c r="AI1341" i="182"/>
  <c r="AK1341" i="182"/>
  <c r="AN1341" i="182"/>
  <c r="AO1341" i="182"/>
  <c r="AP1341" i="182"/>
  <c r="BA1341" i="182"/>
  <c r="BD1341" i="182"/>
  <c r="B1342" i="182"/>
  <c r="V1342" i="182"/>
  <c r="Y1342" i="182"/>
  <c r="Z1342" i="182"/>
  <c r="AA1342" i="182"/>
  <c r="AD1342" i="182"/>
  <c r="AY1342" i="182" s="1"/>
  <c r="AE1342" i="182"/>
  <c r="AZ1342" i="182" s="1"/>
  <c r="AF1342" i="182"/>
  <c r="BA1342" i="182"/>
  <c r="AI1342" i="182"/>
  <c r="AJ1342" i="182"/>
  <c r="AL1342" i="182"/>
  <c r="AK1342" i="182"/>
  <c r="AN1342" i="182"/>
  <c r="AO1342" i="182"/>
  <c r="AP1342" i="182"/>
  <c r="AW1342" i="182"/>
  <c r="AX1342" i="182"/>
  <c r="BD1342" i="182"/>
  <c r="B1343" i="182"/>
  <c r="V1343" i="182"/>
  <c r="Y1343" i="182"/>
  <c r="Z1343" i="182"/>
  <c r="AW1343" i="182"/>
  <c r="AA1343" i="182"/>
  <c r="AD1343" i="182"/>
  <c r="AY1343" i="182" s="1"/>
  <c r="AE1343" i="182"/>
  <c r="AF1343" i="182"/>
  <c r="AI1343" i="182"/>
  <c r="AK1343" i="182"/>
  <c r="AN1343" i="182"/>
  <c r="AO1343" i="182"/>
  <c r="AP1343" i="182"/>
  <c r="AX1343" i="182"/>
  <c r="BA1343" i="182"/>
  <c r="BD1343" i="182"/>
  <c r="B1344" i="182"/>
  <c r="V1344" i="182"/>
  <c r="Y1344" i="182"/>
  <c r="Z1344" i="182"/>
  <c r="AA1344" i="182"/>
  <c r="AX1344" i="182"/>
  <c r="AD1344" i="182"/>
  <c r="AY1344" i="182" s="1"/>
  <c r="AE1344" i="182"/>
  <c r="AZ1344" i="182" s="1"/>
  <c r="AF1344" i="182"/>
  <c r="BA1344" i="182"/>
  <c r="AI1344" i="182"/>
  <c r="AJ1344" i="182"/>
  <c r="AK1344" i="182"/>
  <c r="AN1344" i="182"/>
  <c r="AO1344" i="182"/>
  <c r="AP1344" i="182"/>
  <c r="AV1344" i="182"/>
  <c r="BD1344" i="182"/>
  <c r="B1345" i="182"/>
  <c r="V1345" i="182"/>
  <c r="Y1345" i="182"/>
  <c r="Z1345" i="182"/>
  <c r="AA1345" i="182"/>
  <c r="AD1345" i="182"/>
  <c r="AY1345" i="182"/>
  <c r="AE1345" i="182"/>
  <c r="AZ1345" i="182"/>
  <c r="AF1345" i="182"/>
  <c r="BA1345" i="182"/>
  <c r="AI1345" i="182"/>
  <c r="AK1345" i="182"/>
  <c r="AN1345" i="182"/>
  <c r="AO1345" i="182"/>
  <c r="AP1345" i="182"/>
  <c r="AV1345" i="182"/>
  <c r="AW1345" i="182"/>
  <c r="AX1345" i="182"/>
  <c r="BD1345" i="182"/>
  <c r="B1346" i="182"/>
  <c r="V1346" i="182"/>
  <c r="Y1346" i="182"/>
  <c r="Z1346" i="182"/>
  <c r="AW1346" i="182"/>
  <c r="AA1346" i="182"/>
  <c r="AX1346" i="182"/>
  <c r="AD1346" i="182"/>
  <c r="AY1346" i="182" s="1"/>
  <c r="AE1346" i="182"/>
  <c r="AZ1346" i="182"/>
  <c r="AF1346" i="182"/>
  <c r="BA1346" i="182"/>
  <c r="AI1346" i="182"/>
  <c r="AK1346" i="182"/>
  <c r="AN1346" i="182"/>
  <c r="AO1346" i="182"/>
  <c r="AQ1346" i="182" s="1"/>
  <c r="AP1346" i="182"/>
  <c r="BD1346" i="182"/>
  <c r="B1347" i="182"/>
  <c r="V1347" i="182"/>
  <c r="Y1347" i="182"/>
  <c r="AV1347" i="182"/>
  <c r="Z1347" i="182"/>
  <c r="AW1347" i="182"/>
  <c r="AA1347" i="182"/>
  <c r="AD1347" i="182"/>
  <c r="AE1347" i="182"/>
  <c r="AZ1347" i="182" s="1"/>
  <c r="AF1347" i="182"/>
  <c r="BA1347" i="182"/>
  <c r="AI1347" i="182"/>
  <c r="AJ1347" i="182"/>
  <c r="AK1347" i="182"/>
  <c r="AN1347" i="182"/>
  <c r="AO1347" i="182"/>
  <c r="AP1347" i="182"/>
  <c r="BD1347" i="182"/>
  <c r="B1348" i="182"/>
  <c r="V1348" i="182"/>
  <c r="AJ1348" i="182"/>
  <c r="Y1348" i="182"/>
  <c r="Z1348" i="182"/>
  <c r="AW1348" i="182"/>
  <c r="AA1348" i="182"/>
  <c r="AD1348" i="182"/>
  <c r="AY1348" i="182" s="1"/>
  <c r="AE1348" i="182"/>
  <c r="AZ1348" i="182" s="1"/>
  <c r="AF1348" i="182"/>
  <c r="BA1348" i="182"/>
  <c r="AI1348" i="182"/>
  <c r="AK1348" i="182"/>
  <c r="AN1348" i="182"/>
  <c r="AO1348" i="182"/>
  <c r="AP1348" i="182"/>
  <c r="AX1348" i="182"/>
  <c r="BD1348" i="182"/>
  <c r="B1349" i="182"/>
  <c r="V1349" i="182"/>
  <c r="AJ1349" i="182"/>
  <c r="Y1349" i="182"/>
  <c r="Z1349" i="182"/>
  <c r="AW1349" i="182"/>
  <c r="AA1349" i="182"/>
  <c r="AX1349" i="182"/>
  <c r="AB1349" i="182"/>
  <c r="AD1349" i="182"/>
  <c r="AE1349" i="182"/>
  <c r="AZ1349" i="182"/>
  <c r="AF1349" i="182"/>
  <c r="AI1349" i="182"/>
  <c r="AK1349" i="182"/>
  <c r="AN1349" i="182"/>
  <c r="AO1349" i="182"/>
  <c r="AP1349" i="182"/>
  <c r="BA1349" i="182"/>
  <c r="BD1349" i="182"/>
  <c r="B1350" i="182"/>
  <c r="V1350" i="182"/>
  <c r="Y1350" i="182"/>
  <c r="AV1350" i="182"/>
  <c r="Z1350" i="182"/>
  <c r="AW1350" i="182"/>
  <c r="AA1350" i="182"/>
  <c r="AB1350" i="182"/>
  <c r="AC1350" i="182"/>
  <c r="AD1350" i="182"/>
  <c r="AY1350" i="182" s="1"/>
  <c r="AE1350" i="182"/>
  <c r="AZ1350" i="182" s="1"/>
  <c r="AF1350" i="182"/>
  <c r="AI1350" i="182"/>
  <c r="AJ1350" i="182"/>
  <c r="AK1350" i="182"/>
  <c r="AN1350" i="182"/>
  <c r="AO1350" i="182"/>
  <c r="AP1350" i="182"/>
  <c r="AX1350" i="182"/>
  <c r="BA1350" i="182"/>
  <c r="BD1350" i="182"/>
  <c r="B1351" i="182"/>
  <c r="V1351" i="182"/>
  <c r="Y1351" i="182"/>
  <c r="Z1351" i="182"/>
  <c r="AW1351" i="182"/>
  <c r="AA1351" i="182"/>
  <c r="AD1351" i="182"/>
  <c r="AY1351" i="182" s="1"/>
  <c r="AE1351" i="182"/>
  <c r="AF1351" i="182"/>
  <c r="AI1351" i="182"/>
  <c r="AK1351" i="182"/>
  <c r="AN1351" i="182"/>
  <c r="AQ1351" i="182" s="1"/>
  <c r="AO1351" i="182"/>
  <c r="AP1351" i="182"/>
  <c r="AX1351" i="182"/>
  <c r="BA1351" i="182"/>
  <c r="BD1351" i="182"/>
  <c r="B1352" i="182"/>
  <c r="V1352" i="182"/>
  <c r="Y1352" i="182"/>
  <c r="Z1352" i="182"/>
  <c r="AA1352" i="182"/>
  <c r="AX1352" i="182"/>
  <c r="AD1352" i="182"/>
  <c r="AY1352" i="182" s="1"/>
  <c r="AE1352" i="182"/>
  <c r="AZ1352" i="182" s="1"/>
  <c r="AF1352" i="182"/>
  <c r="BA1352" i="182"/>
  <c r="AI1352" i="182"/>
  <c r="AJ1352" i="182"/>
  <c r="AK1352" i="182"/>
  <c r="AN1352" i="182"/>
  <c r="AO1352" i="182"/>
  <c r="AP1352" i="182"/>
  <c r="AV1352" i="182"/>
  <c r="BD1352" i="182"/>
  <c r="B1353" i="182"/>
  <c r="V1353" i="182"/>
  <c r="Y1353" i="182"/>
  <c r="Z1353" i="182"/>
  <c r="AW1353" i="182"/>
  <c r="AA1353" i="182"/>
  <c r="AX1353" i="182"/>
  <c r="AD1353" i="182"/>
  <c r="AY1353" i="182"/>
  <c r="AE1353" i="182"/>
  <c r="AZ1353" i="182"/>
  <c r="AF1353" i="182"/>
  <c r="BA1353" i="182"/>
  <c r="AI1353" i="182"/>
  <c r="AK1353" i="182"/>
  <c r="AN1353" i="182"/>
  <c r="AO1353" i="182"/>
  <c r="AQ1353" i="182" s="1"/>
  <c r="AP1353" i="182"/>
  <c r="AV1353" i="182"/>
  <c r="BD1353" i="182"/>
  <c r="B1354" i="182"/>
  <c r="V1354" i="182"/>
  <c r="Y1354" i="182"/>
  <c r="Z1354" i="182"/>
  <c r="AW1354" i="182"/>
  <c r="AA1354" i="182"/>
  <c r="AX1354" i="182"/>
  <c r="AD1354" i="182"/>
  <c r="AY1354" i="182"/>
  <c r="AE1354" i="182"/>
  <c r="AG1354" i="182" s="1"/>
  <c r="AF1354" i="182"/>
  <c r="BA1354" i="182"/>
  <c r="AI1354" i="182"/>
  <c r="AK1354" i="182"/>
  <c r="AN1354" i="182"/>
  <c r="AO1354" i="182"/>
  <c r="AP1354" i="182"/>
  <c r="AZ1354" i="182"/>
  <c r="BD1354" i="182"/>
  <c r="B1355" i="182"/>
  <c r="V1355" i="182"/>
  <c r="AP1355" i="182"/>
  <c r="Y1355" i="182"/>
  <c r="Z1355" i="182"/>
  <c r="AA1355" i="182"/>
  <c r="AD1355" i="182"/>
  <c r="AE1355" i="182"/>
  <c r="AZ1355" i="182"/>
  <c r="AF1355" i="182"/>
  <c r="BA1355" i="182"/>
  <c r="AI1355" i="182"/>
  <c r="AJ1355" i="182"/>
  <c r="AL1355" i="182"/>
  <c r="AK1355" i="182"/>
  <c r="AN1355" i="182"/>
  <c r="AO1355" i="182"/>
  <c r="AW1355" i="182"/>
  <c r="BD1355" i="182"/>
  <c r="B1356" i="182"/>
  <c r="V1356" i="182"/>
  <c r="AJ1356" i="182"/>
  <c r="Y1356" i="182"/>
  <c r="Z1356" i="182"/>
  <c r="AA1356" i="182"/>
  <c r="AX1356" i="182"/>
  <c r="AD1356" i="182"/>
  <c r="AY1356" i="182" s="1"/>
  <c r="AE1356" i="182"/>
  <c r="AF1356" i="182"/>
  <c r="BA1356" i="182"/>
  <c r="AI1356" i="182"/>
  <c r="AK1356" i="182"/>
  <c r="AN1356" i="182"/>
  <c r="AO1356" i="182"/>
  <c r="AP1356" i="182"/>
  <c r="AW1356" i="182"/>
  <c r="BD1356" i="182"/>
  <c r="B1357" i="182"/>
  <c r="V1357" i="182"/>
  <c r="Y1357" i="182"/>
  <c r="Z1357" i="182"/>
  <c r="AW1357" i="182"/>
  <c r="AA1357" i="182"/>
  <c r="AX1357" i="182"/>
  <c r="AD1357" i="182"/>
  <c r="AY1357" i="182"/>
  <c r="AE1357" i="182"/>
  <c r="AZ1357" i="182"/>
  <c r="AF1357" i="182"/>
  <c r="BA1357" i="182"/>
  <c r="AI1357" i="182"/>
  <c r="AJ1357" i="182"/>
  <c r="AK1357" i="182"/>
  <c r="AN1357" i="182"/>
  <c r="AO1357" i="182"/>
  <c r="AP1357" i="182"/>
  <c r="BD1357" i="182"/>
  <c r="B1358" i="182"/>
  <c r="V1358" i="182"/>
  <c r="AJ1358" i="182"/>
  <c r="Y1358" i="182"/>
  <c r="AV1358" i="182"/>
  <c r="Z1358" i="182"/>
  <c r="AW1358" i="182"/>
  <c r="AA1358" i="182"/>
  <c r="AX1358" i="182"/>
  <c r="AB1358" i="182"/>
  <c r="AC1358" i="182"/>
  <c r="AD1358" i="182"/>
  <c r="AY1358" i="182"/>
  <c r="AE1358" i="182"/>
  <c r="AZ1358" i="182"/>
  <c r="AF1358" i="182"/>
  <c r="AI1358" i="182"/>
  <c r="AK1358" i="182"/>
  <c r="AN1358" i="182"/>
  <c r="AO1358" i="182"/>
  <c r="AP1358" i="182"/>
  <c r="BA1358" i="182"/>
  <c r="BD1358" i="182"/>
  <c r="B1359" i="182"/>
  <c r="V1359" i="182"/>
  <c r="Y1359" i="182"/>
  <c r="Z1359" i="182"/>
  <c r="AW1359" i="182"/>
  <c r="AA1359" i="182"/>
  <c r="AD1359" i="182"/>
  <c r="AY1359" i="182"/>
  <c r="AE1359" i="182"/>
  <c r="AF1359" i="182"/>
  <c r="AI1359" i="182"/>
  <c r="AK1359" i="182"/>
  <c r="AN1359" i="182"/>
  <c r="AO1359" i="182"/>
  <c r="AP1359" i="182"/>
  <c r="AX1359" i="182"/>
  <c r="BA1359" i="182"/>
  <c r="BD1359" i="182"/>
  <c r="B1360" i="182"/>
  <c r="V1360" i="182"/>
  <c r="Y1360" i="182"/>
  <c r="Z1360" i="182"/>
  <c r="AA1360" i="182"/>
  <c r="AX1360" i="182"/>
  <c r="AD1360" i="182"/>
  <c r="AY1360" i="182" s="1"/>
  <c r="AE1360" i="182"/>
  <c r="AZ1360" i="182" s="1"/>
  <c r="AF1360" i="182"/>
  <c r="BA1360" i="182"/>
  <c r="AI1360" i="182"/>
  <c r="AJ1360" i="182"/>
  <c r="AK1360" i="182"/>
  <c r="AN1360" i="182"/>
  <c r="AO1360" i="182"/>
  <c r="AP1360" i="182"/>
  <c r="AV1360" i="182"/>
  <c r="BD1360" i="182"/>
  <c r="B1361" i="182"/>
  <c r="V1361" i="182"/>
  <c r="AJ1361" i="182"/>
  <c r="Y1361" i="182"/>
  <c r="Z1361" i="182"/>
  <c r="AA1361" i="182"/>
  <c r="AX1361" i="182"/>
  <c r="AD1361" i="182"/>
  <c r="AE1361" i="182"/>
  <c r="AZ1361" i="182"/>
  <c r="AF1361" i="182"/>
  <c r="BA1361" i="182"/>
  <c r="AI1361" i="182"/>
  <c r="AK1361" i="182"/>
  <c r="AN1361" i="182"/>
  <c r="AO1361" i="182"/>
  <c r="AP1361" i="182"/>
  <c r="AV1361" i="182"/>
  <c r="AW1361" i="182"/>
  <c r="BD1361" i="182"/>
  <c r="B1362" i="182"/>
  <c r="V1362" i="182"/>
  <c r="Y1362" i="182"/>
  <c r="Z1362" i="182"/>
  <c r="AW1362" i="182"/>
  <c r="AA1362" i="182"/>
  <c r="AX1362" i="182"/>
  <c r="AD1362" i="182"/>
  <c r="AY1362" i="182" s="1"/>
  <c r="AE1362" i="182"/>
  <c r="AF1362" i="182"/>
  <c r="AI1362" i="182"/>
  <c r="AK1362" i="182"/>
  <c r="AN1362" i="182"/>
  <c r="AO1362" i="182"/>
  <c r="AP1362" i="182"/>
  <c r="BA1362" i="182"/>
  <c r="BD1362" i="182"/>
  <c r="B1363" i="182"/>
  <c r="V1363" i="182"/>
  <c r="Y1363" i="182"/>
  <c r="AV1363" i="182"/>
  <c r="Z1363" i="182"/>
  <c r="AW1363" i="182"/>
  <c r="AA1363" i="182"/>
  <c r="AX1363" i="182"/>
  <c r="AD1363" i="182"/>
  <c r="AE1363" i="182"/>
  <c r="AZ1363" i="182" s="1"/>
  <c r="AF1363" i="182"/>
  <c r="BA1363" i="182"/>
  <c r="AI1363" i="182"/>
  <c r="AJ1363" i="182"/>
  <c r="AK1363" i="182"/>
  <c r="AL1363" i="182"/>
  <c r="AN1363" i="182"/>
  <c r="AO1363" i="182"/>
  <c r="AP1363" i="182"/>
  <c r="BD1363" i="182"/>
  <c r="B1364" i="182"/>
  <c r="V1364" i="182"/>
  <c r="AJ1364" i="182"/>
  <c r="Y1364" i="182"/>
  <c r="Z1364" i="182"/>
  <c r="AW1364" i="182"/>
  <c r="AA1364" i="182"/>
  <c r="AD1364" i="182"/>
  <c r="AY1364" i="182" s="1"/>
  <c r="AE1364" i="182"/>
  <c r="AZ1364" i="182" s="1"/>
  <c r="AF1364" i="182"/>
  <c r="BA1364" i="182"/>
  <c r="AI1364" i="182"/>
  <c r="AK1364" i="182"/>
  <c r="AL1364" i="182"/>
  <c r="AN1364" i="182"/>
  <c r="AO1364" i="182"/>
  <c r="AP1364" i="182"/>
  <c r="AX1364" i="182"/>
  <c r="BD1364" i="182"/>
  <c r="B1365" i="182"/>
  <c r="V1365" i="182"/>
  <c r="Y1365" i="182"/>
  <c r="Z1365" i="182"/>
  <c r="AW1365" i="182"/>
  <c r="AA1365" i="182"/>
  <c r="AX1365" i="182"/>
  <c r="AD1365" i="182"/>
  <c r="AY1365" i="182" s="1"/>
  <c r="AE1365" i="182"/>
  <c r="AZ1365" i="182" s="1"/>
  <c r="AF1365" i="182"/>
  <c r="AI1365" i="182"/>
  <c r="AJ1365" i="182"/>
  <c r="AK1365" i="182"/>
  <c r="AN1365" i="182"/>
  <c r="AQ1365" i="182" s="1"/>
  <c r="AO1365" i="182"/>
  <c r="AP1365" i="182"/>
  <c r="BA1365" i="182"/>
  <c r="BD1365" i="182"/>
  <c r="B1366" i="182"/>
  <c r="V1366" i="182"/>
  <c r="AL1366" i="182"/>
  <c r="Y1366" i="182"/>
  <c r="AV1366" i="182"/>
  <c r="Z1366" i="182"/>
  <c r="AA1366" i="182"/>
  <c r="AB1366" i="182"/>
  <c r="AC1366" i="182"/>
  <c r="AD1366" i="182"/>
  <c r="AE1366" i="182"/>
  <c r="AZ1366" i="182"/>
  <c r="AF1366" i="182"/>
  <c r="AI1366" i="182"/>
  <c r="AJ1366" i="182"/>
  <c r="AK1366" i="182"/>
  <c r="AN1366" i="182"/>
  <c r="AO1366" i="182"/>
  <c r="AP1366" i="182"/>
  <c r="AW1366" i="182"/>
  <c r="AX1366" i="182"/>
  <c r="BA1366" i="182"/>
  <c r="BD1366" i="182"/>
  <c r="B1367" i="182"/>
  <c r="V1367" i="182"/>
  <c r="Y1367" i="182"/>
  <c r="Z1367" i="182"/>
  <c r="AW1367" i="182"/>
  <c r="AA1367" i="182"/>
  <c r="AD1367" i="182"/>
  <c r="AY1367" i="182" s="1"/>
  <c r="AE1367" i="182"/>
  <c r="AF1367" i="182"/>
  <c r="AI1367" i="182"/>
  <c r="AK1367" i="182"/>
  <c r="AN1367" i="182"/>
  <c r="AO1367" i="182"/>
  <c r="AP1367" i="182"/>
  <c r="AX1367" i="182"/>
  <c r="AZ1367" i="182"/>
  <c r="BA1367" i="182"/>
  <c r="BD1367" i="182"/>
  <c r="B1368" i="182"/>
  <c r="V1368" i="182"/>
  <c r="Y1368" i="182"/>
  <c r="AV1368" i="182"/>
  <c r="Z1368" i="182"/>
  <c r="AW1368" i="182"/>
  <c r="AA1368" i="182"/>
  <c r="AX1368" i="182"/>
  <c r="AB1368" i="182"/>
  <c r="AC1368" i="182"/>
  <c r="AD1368" i="182"/>
  <c r="AE1368" i="182"/>
  <c r="AZ1368" i="182" s="1"/>
  <c r="AF1368" i="182"/>
  <c r="AI1368" i="182"/>
  <c r="AJ1368" i="182"/>
  <c r="AK1368" i="182"/>
  <c r="AN1368" i="182"/>
  <c r="AO1368" i="182"/>
  <c r="AP1368" i="182"/>
  <c r="BA1368" i="182"/>
  <c r="BD1368" i="182"/>
  <c r="B1369" i="182"/>
  <c r="V1369" i="182"/>
  <c r="AJ1369" i="182"/>
  <c r="Y1369" i="182"/>
  <c r="Z1369" i="182"/>
  <c r="AW1369" i="182"/>
  <c r="AA1369" i="182"/>
  <c r="AD1369" i="182"/>
  <c r="AG1369" i="182" s="1"/>
  <c r="AE1369" i="182"/>
  <c r="AZ1369" i="182" s="1"/>
  <c r="AF1369" i="182"/>
  <c r="BA1369" i="182"/>
  <c r="AI1369" i="182"/>
  <c r="AK1369" i="182"/>
  <c r="AN1369" i="182"/>
  <c r="AO1369" i="182"/>
  <c r="AP1369" i="182"/>
  <c r="AX1369" i="182"/>
  <c r="BD1369" i="182"/>
  <c r="B1370" i="182"/>
  <c r="V1370" i="182"/>
  <c r="Y1370" i="182"/>
  <c r="Z1370" i="182"/>
  <c r="AW1370" i="182"/>
  <c r="AA1370" i="182"/>
  <c r="AX1370" i="182"/>
  <c r="AD1370" i="182"/>
  <c r="AE1370" i="182"/>
  <c r="AZ1370" i="182" s="1"/>
  <c r="AF1370" i="182"/>
  <c r="AI1370" i="182"/>
  <c r="AK1370" i="182"/>
  <c r="AN1370" i="182"/>
  <c r="AO1370" i="182"/>
  <c r="AQ1370" i="182" s="1"/>
  <c r="AP1370" i="182"/>
  <c r="BA1370" i="182"/>
  <c r="BD1370" i="182"/>
  <c r="B1371" i="182"/>
  <c r="V1371" i="182"/>
  <c r="Y1371" i="182"/>
  <c r="AV1371" i="182"/>
  <c r="Z1371" i="182"/>
  <c r="AW1371" i="182"/>
  <c r="AA1371" i="182"/>
  <c r="AX1371" i="182"/>
  <c r="AD1371" i="182"/>
  <c r="AE1371" i="182"/>
  <c r="AZ1371" i="182"/>
  <c r="AF1371" i="182"/>
  <c r="BA1371" i="182"/>
  <c r="AI1371" i="182"/>
  <c r="AJ1371" i="182"/>
  <c r="AK1371" i="182"/>
  <c r="AL1371" i="182"/>
  <c r="AN1371" i="182"/>
  <c r="AO1371" i="182"/>
  <c r="AQ1371" i="182" s="1"/>
  <c r="AP1371" i="182"/>
  <c r="BD1371" i="182"/>
  <c r="B1372" i="182"/>
  <c r="V1372" i="182"/>
  <c r="AJ1372" i="182"/>
  <c r="Y1372" i="182"/>
  <c r="Z1372" i="182"/>
  <c r="AA1372" i="182"/>
  <c r="AD1372" i="182"/>
  <c r="AY1372" i="182"/>
  <c r="AE1372" i="182"/>
  <c r="AG1372" i="182"/>
  <c r="AF1372" i="182"/>
  <c r="BA1372" i="182"/>
  <c r="AI1372" i="182"/>
  <c r="AK1372" i="182"/>
  <c r="AN1372" i="182"/>
  <c r="AO1372" i="182"/>
  <c r="AP1372" i="182"/>
  <c r="AW1372" i="182"/>
  <c r="AX1372" i="182"/>
  <c r="BD1372" i="182"/>
  <c r="B1373" i="182"/>
  <c r="V1373" i="182"/>
  <c r="Y1373" i="182"/>
  <c r="AB1373" i="182"/>
  <c r="Z1373" i="182"/>
  <c r="AW1373" i="182"/>
  <c r="AA1373" i="182"/>
  <c r="AX1373" i="182"/>
  <c r="AD1373" i="182"/>
  <c r="AY1373" i="182"/>
  <c r="AE1373" i="182"/>
  <c r="AF1373" i="182"/>
  <c r="AI1373" i="182"/>
  <c r="AJ1373" i="182"/>
  <c r="AK1373" i="182"/>
  <c r="AN1373" i="182"/>
  <c r="AO1373" i="182"/>
  <c r="AP1373" i="182"/>
  <c r="BA1373" i="182"/>
  <c r="BD1373" i="182"/>
  <c r="B1374" i="182"/>
  <c r="V1374" i="182"/>
  <c r="Y1374" i="182"/>
  <c r="AV1374" i="182"/>
  <c r="Z1374" i="182"/>
  <c r="AW1374" i="182"/>
  <c r="AA1374" i="182"/>
  <c r="AX1374" i="182"/>
  <c r="AD1374" i="182"/>
  <c r="AE1374" i="182"/>
  <c r="AZ1374" i="182"/>
  <c r="AF1374" i="182"/>
  <c r="AI1374" i="182"/>
  <c r="AJ1374" i="182"/>
  <c r="AK1374" i="182"/>
  <c r="AN1374" i="182"/>
  <c r="AO1374" i="182"/>
  <c r="AP1374" i="182"/>
  <c r="BA1374" i="182"/>
  <c r="BD1374" i="182"/>
  <c r="B1375" i="182"/>
  <c r="V1375" i="182"/>
  <c r="Y1375" i="182"/>
  <c r="Z1375" i="182"/>
  <c r="AW1375" i="182"/>
  <c r="AA1375" i="182"/>
  <c r="AD1375" i="182"/>
  <c r="AY1375" i="182" s="1"/>
  <c r="AE1375" i="182"/>
  <c r="AZ1375" i="182"/>
  <c r="AF1375" i="182"/>
  <c r="AI1375" i="182"/>
  <c r="AK1375" i="182"/>
  <c r="AN1375" i="182"/>
  <c r="AO1375" i="182"/>
  <c r="AP1375" i="182"/>
  <c r="AX1375" i="182"/>
  <c r="BA1375" i="182"/>
  <c r="BD1375" i="182"/>
  <c r="B1376" i="182"/>
  <c r="V1376" i="182"/>
  <c r="Y1376" i="182"/>
  <c r="Z1376" i="182"/>
  <c r="AW1376" i="182"/>
  <c r="AA1376" i="182"/>
  <c r="AX1376" i="182"/>
  <c r="AB1376" i="182"/>
  <c r="AC1376" i="182"/>
  <c r="AD1376" i="182"/>
  <c r="AY1376" i="182" s="1"/>
  <c r="AE1376" i="182"/>
  <c r="AZ1376" i="182" s="1"/>
  <c r="AF1376" i="182"/>
  <c r="BA1376" i="182"/>
  <c r="AI1376" i="182"/>
  <c r="AK1376" i="182"/>
  <c r="AN1376" i="182"/>
  <c r="AO1376" i="182"/>
  <c r="AP1376" i="182"/>
  <c r="AV1376" i="182"/>
  <c r="BD1376" i="182"/>
  <c r="B1377" i="182"/>
  <c r="V1377" i="182"/>
  <c r="AJ1377" i="182"/>
  <c r="Y1377" i="182"/>
  <c r="AV1377" i="182"/>
  <c r="Z1377" i="182"/>
  <c r="AW1377" i="182"/>
  <c r="AA1377" i="182"/>
  <c r="AX1377" i="182"/>
  <c r="AD1377" i="182"/>
  <c r="AY1377" i="182"/>
  <c r="AE1377" i="182"/>
  <c r="AZ1377" i="182" s="1"/>
  <c r="AF1377" i="182"/>
  <c r="BA1377" i="182"/>
  <c r="AI1377" i="182"/>
  <c r="AK1377" i="182"/>
  <c r="AN1377" i="182"/>
  <c r="AO1377" i="182"/>
  <c r="AP1377" i="182"/>
  <c r="BD1377" i="182"/>
  <c r="B1378" i="182"/>
  <c r="V1378" i="182"/>
  <c r="Y1378" i="182"/>
  <c r="Z1378" i="182"/>
  <c r="AW1378" i="182"/>
  <c r="AA1378" i="182"/>
  <c r="AX1378" i="182"/>
  <c r="AD1378" i="182"/>
  <c r="AE1378" i="182"/>
  <c r="AZ1378" i="182" s="1"/>
  <c r="AF1378" i="182"/>
  <c r="AI1378" i="182"/>
  <c r="AK1378" i="182"/>
  <c r="AN1378" i="182"/>
  <c r="AO1378" i="182"/>
  <c r="AP1378" i="182"/>
  <c r="BA1378" i="182"/>
  <c r="BD1378" i="182"/>
  <c r="B1379" i="182"/>
  <c r="V1379" i="182"/>
  <c r="AJ1379" i="182"/>
  <c r="Y1379" i="182"/>
  <c r="Z1379" i="182"/>
  <c r="AA1379" i="182"/>
  <c r="AX1379" i="182"/>
  <c r="AD1379" i="182"/>
  <c r="AE1379" i="182"/>
  <c r="AZ1379" i="182"/>
  <c r="AF1379" i="182"/>
  <c r="BA1379" i="182"/>
  <c r="AI1379" i="182"/>
  <c r="AK1379" i="182"/>
  <c r="AN1379" i="182"/>
  <c r="AO1379" i="182"/>
  <c r="AP1379" i="182"/>
  <c r="AW1379" i="182"/>
  <c r="BD1379" i="182"/>
  <c r="B1380" i="182"/>
  <c r="V1380" i="182"/>
  <c r="Y1380" i="182"/>
  <c r="Z1380" i="182"/>
  <c r="AW1380" i="182"/>
  <c r="AA1380" i="182"/>
  <c r="AD1380" i="182"/>
  <c r="AY1380" i="182" s="1"/>
  <c r="AE1380" i="182"/>
  <c r="AZ1380" i="182" s="1"/>
  <c r="AF1380" i="182"/>
  <c r="BA1380" i="182"/>
  <c r="AI1380" i="182"/>
  <c r="AJ1380" i="182"/>
  <c r="AK1380" i="182"/>
  <c r="AN1380" i="182"/>
  <c r="AO1380" i="182"/>
  <c r="AP1380" i="182"/>
  <c r="AX1380" i="182"/>
  <c r="BD1380" i="182"/>
  <c r="B1381" i="182"/>
  <c r="V1381" i="182"/>
  <c r="Y1381" i="182"/>
  <c r="AV1381" i="182"/>
  <c r="Z1381" i="182"/>
  <c r="AW1381" i="182"/>
  <c r="AA1381" i="182"/>
  <c r="AX1381" i="182"/>
  <c r="AB1381" i="182"/>
  <c r="AD1381" i="182"/>
  <c r="AE1381" i="182"/>
  <c r="AF1381" i="182"/>
  <c r="AI1381" i="182"/>
  <c r="AJ1381" i="182"/>
  <c r="AK1381" i="182"/>
  <c r="AN1381" i="182"/>
  <c r="AO1381" i="182"/>
  <c r="AP1381" i="182"/>
  <c r="AZ1381" i="182"/>
  <c r="BA1381" i="182"/>
  <c r="BD1381" i="182"/>
  <c r="B1382" i="182"/>
  <c r="V1382" i="182"/>
  <c r="AJ1382" i="182"/>
  <c r="Y1382" i="182"/>
  <c r="Z1382" i="182"/>
  <c r="AA1382" i="182"/>
  <c r="AB1382" i="182"/>
  <c r="AC1382" i="182"/>
  <c r="AD1382" i="182"/>
  <c r="AY1382" i="182" s="1"/>
  <c r="AE1382" i="182"/>
  <c r="AZ1382" i="182" s="1"/>
  <c r="AF1382" i="182"/>
  <c r="BA1382" i="182"/>
  <c r="AI1382" i="182"/>
  <c r="AK1382" i="182"/>
  <c r="AN1382" i="182"/>
  <c r="AO1382" i="182"/>
  <c r="AP1382" i="182"/>
  <c r="AV1382" i="182"/>
  <c r="AW1382" i="182"/>
  <c r="AX1382" i="182"/>
  <c r="BD1382" i="182"/>
  <c r="B1383" i="182"/>
  <c r="V1383" i="182"/>
  <c r="Y1383" i="182"/>
  <c r="Z1383" i="182"/>
  <c r="AW1383" i="182"/>
  <c r="AA1383" i="182"/>
  <c r="AX1383" i="182"/>
  <c r="AD1383" i="182"/>
  <c r="AY1383" i="182"/>
  <c r="AE1383" i="182"/>
  <c r="AZ1383" i="182"/>
  <c r="AF1383" i="182"/>
  <c r="AI1383" i="182"/>
  <c r="AK1383" i="182"/>
  <c r="AN1383" i="182"/>
  <c r="AO1383" i="182"/>
  <c r="AP1383" i="182"/>
  <c r="BD1383" i="182"/>
  <c r="B1384" i="182"/>
  <c r="V1384" i="182"/>
  <c r="Y1384" i="182"/>
  <c r="AV1384" i="182"/>
  <c r="Z1384" i="182"/>
  <c r="AW1384" i="182"/>
  <c r="AA1384" i="182"/>
  <c r="AD1384" i="182"/>
  <c r="AG1384" i="182"/>
  <c r="AE1384" i="182"/>
  <c r="AZ1384" i="182"/>
  <c r="AF1384" i="182"/>
  <c r="AI1384" i="182"/>
  <c r="AJ1384" i="182"/>
  <c r="AK1384" i="182"/>
  <c r="AL1384" i="182"/>
  <c r="AN1384" i="182"/>
  <c r="AO1384" i="182"/>
  <c r="AQ1384" i="182"/>
  <c r="AR1384" i="182" s="1"/>
  <c r="AP1384" i="182"/>
  <c r="BA1384" i="182"/>
  <c r="BD1384" i="182"/>
  <c r="B1385" i="182"/>
  <c r="V1385" i="182"/>
  <c r="AJ1385" i="182"/>
  <c r="Y1385" i="182"/>
  <c r="Z1385" i="182"/>
  <c r="AA1385" i="182"/>
  <c r="AD1385" i="182"/>
  <c r="AY1385" i="182"/>
  <c r="AE1385" i="182"/>
  <c r="AZ1385" i="182" s="1"/>
  <c r="AF1385" i="182"/>
  <c r="BA1385" i="182"/>
  <c r="AI1385" i="182"/>
  <c r="AK1385" i="182"/>
  <c r="AN1385" i="182"/>
  <c r="AQ1385" i="182"/>
  <c r="AR1385" i="182" s="1"/>
  <c r="AO1385" i="182"/>
  <c r="AP1385" i="182"/>
  <c r="AW1385" i="182"/>
  <c r="AX1385" i="182"/>
  <c r="BD1385" i="182"/>
  <c r="B1386" i="182"/>
  <c r="V1386" i="182"/>
  <c r="Y1386" i="182"/>
  <c r="Z1386" i="182"/>
  <c r="AW1386" i="182"/>
  <c r="AA1386" i="182"/>
  <c r="AX1386" i="182"/>
  <c r="AD1386" i="182"/>
  <c r="AY1386" i="182" s="1"/>
  <c r="AE1386" i="182"/>
  <c r="AZ1386" i="182"/>
  <c r="AF1386" i="182"/>
  <c r="AI1386" i="182"/>
  <c r="AJ1386" i="182"/>
  <c r="AK1386" i="182"/>
  <c r="AN1386" i="182"/>
  <c r="AO1386" i="182"/>
  <c r="AP1386" i="182"/>
  <c r="BA1386" i="182"/>
  <c r="BD1386" i="182"/>
  <c r="B1387" i="182"/>
  <c r="V1387" i="182"/>
  <c r="Y1387" i="182"/>
  <c r="Z1387" i="182"/>
  <c r="AW1387" i="182"/>
  <c r="AA1387" i="182"/>
  <c r="AD1387" i="182"/>
  <c r="AY1387" i="182" s="1"/>
  <c r="AE1387" i="182"/>
  <c r="AZ1387" i="182" s="1"/>
  <c r="AF1387" i="182"/>
  <c r="AI1387" i="182"/>
  <c r="AJ1387" i="182"/>
  <c r="AK1387" i="182"/>
  <c r="AN1387" i="182"/>
  <c r="AO1387" i="182"/>
  <c r="AP1387" i="182"/>
  <c r="AX1387" i="182"/>
  <c r="BA1387" i="182"/>
  <c r="BD1387" i="182"/>
  <c r="B1388" i="182"/>
  <c r="V1388" i="182"/>
  <c r="Y1388" i="182"/>
  <c r="Z1388" i="182"/>
  <c r="AW1388" i="182"/>
  <c r="AA1388" i="182"/>
  <c r="AX1388" i="182"/>
  <c r="AD1388" i="182"/>
  <c r="AE1388" i="182"/>
  <c r="AG1388" i="182" s="1"/>
  <c r="AF1388" i="182"/>
  <c r="AI1388" i="182"/>
  <c r="AK1388" i="182"/>
  <c r="AN1388" i="182"/>
  <c r="AO1388" i="182"/>
  <c r="AP1388" i="182"/>
  <c r="AY1388" i="182"/>
  <c r="BA1388" i="182"/>
  <c r="BD1388" i="182"/>
  <c r="B1389" i="182"/>
  <c r="V1389" i="182"/>
  <c r="Y1389" i="182"/>
  <c r="Z1389" i="182"/>
  <c r="AB1389" i="182"/>
  <c r="AC1389" i="182"/>
  <c r="AA1389" i="182"/>
  <c r="AX1389" i="182"/>
  <c r="AD1389" i="182"/>
  <c r="AY1389" i="182" s="1"/>
  <c r="AE1389" i="182"/>
  <c r="AZ1389" i="182" s="1"/>
  <c r="AF1389" i="182"/>
  <c r="AI1389" i="182"/>
  <c r="AJ1389" i="182"/>
  <c r="AK1389" i="182"/>
  <c r="AN1389" i="182"/>
  <c r="AO1389" i="182"/>
  <c r="AP1389" i="182"/>
  <c r="AV1389" i="182"/>
  <c r="BA1389" i="182"/>
  <c r="BD1389" i="182"/>
  <c r="B1390" i="182"/>
  <c r="V1390" i="182"/>
  <c r="AJ1390" i="182"/>
  <c r="Y1390" i="182"/>
  <c r="AV1390" i="182"/>
  <c r="Z1390" i="182"/>
  <c r="AW1390" i="182"/>
  <c r="AA1390" i="182"/>
  <c r="AD1390" i="182"/>
  <c r="AE1390" i="182"/>
  <c r="AZ1390" i="182"/>
  <c r="AF1390" i="182"/>
  <c r="BA1390" i="182"/>
  <c r="AI1390" i="182"/>
  <c r="AK1390" i="182"/>
  <c r="AN1390" i="182"/>
  <c r="AO1390" i="182"/>
  <c r="AQ1390" i="182" s="1"/>
  <c r="AP1390" i="182"/>
  <c r="AX1390" i="182"/>
  <c r="BD1390" i="182"/>
  <c r="B1391" i="182"/>
  <c r="V1391" i="182"/>
  <c r="Y1391" i="182"/>
  <c r="Z1391" i="182"/>
  <c r="AW1391" i="182"/>
  <c r="AA1391" i="182"/>
  <c r="AX1391" i="182"/>
  <c r="AD1391" i="182"/>
  <c r="AY1391" i="182" s="1"/>
  <c r="AE1391" i="182"/>
  <c r="AZ1391" i="182" s="1"/>
  <c r="AF1391" i="182"/>
  <c r="AI1391" i="182"/>
  <c r="AK1391" i="182"/>
  <c r="AN1391" i="182"/>
  <c r="AO1391" i="182"/>
  <c r="AP1391" i="182"/>
  <c r="BD1391" i="182"/>
  <c r="B1392" i="182"/>
  <c r="V1392" i="182"/>
  <c r="Y1392" i="182"/>
  <c r="Z1392" i="182"/>
  <c r="AW1392" i="182"/>
  <c r="AA1392" i="182"/>
  <c r="AB1392" i="182"/>
  <c r="AD1392" i="182"/>
  <c r="AE1392" i="182"/>
  <c r="AZ1392" i="182" s="1"/>
  <c r="AF1392" i="182"/>
  <c r="BA1392" i="182"/>
  <c r="AI1392" i="182"/>
  <c r="AJ1392" i="182"/>
  <c r="AK1392" i="182"/>
  <c r="AN1392" i="182"/>
  <c r="AO1392" i="182"/>
  <c r="AP1392" i="182"/>
  <c r="AV1392" i="182"/>
  <c r="BD1392" i="182"/>
  <c r="B1393" i="182"/>
  <c r="V1393" i="182"/>
  <c r="AJ1393" i="182"/>
  <c r="Y1393" i="182"/>
  <c r="Z1393" i="182"/>
  <c r="AW1393" i="182"/>
  <c r="AA1393" i="182"/>
  <c r="AD1393" i="182"/>
  <c r="AY1393" i="182"/>
  <c r="AE1393" i="182"/>
  <c r="AZ1393" i="182" s="1"/>
  <c r="AF1393" i="182"/>
  <c r="BA1393" i="182"/>
  <c r="AI1393" i="182"/>
  <c r="AK1393" i="182"/>
  <c r="AN1393" i="182"/>
  <c r="AO1393" i="182"/>
  <c r="AP1393" i="182"/>
  <c r="AX1393" i="182"/>
  <c r="BD1393" i="182"/>
  <c r="B1394" i="182"/>
  <c r="V1394" i="182"/>
  <c r="Y1394" i="182"/>
  <c r="Z1394" i="182"/>
  <c r="AW1394" i="182"/>
  <c r="AA1394" i="182"/>
  <c r="AX1394" i="182"/>
  <c r="AB1394" i="182"/>
  <c r="AD1394" i="182"/>
  <c r="AE1394" i="182"/>
  <c r="AZ1394" i="182"/>
  <c r="AF1394" i="182"/>
  <c r="BA1394" i="182"/>
  <c r="AI1394" i="182"/>
  <c r="AK1394" i="182"/>
  <c r="AN1394" i="182"/>
  <c r="AO1394" i="182"/>
  <c r="AP1394" i="182"/>
  <c r="BD1394" i="182"/>
  <c r="B1395" i="182"/>
  <c r="V1395" i="182"/>
  <c r="Y1395" i="182"/>
  <c r="AV1395" i="182"/>
  <c r="Z1395" i="182"/>
  <c r="AW1395" i="182"/>
  <c r="AA1395" i="182"/>
  <c r="AX1395" i="182"/>
  <c r="AB1395" i="182"/>
  <c r="AC1395" i="182"/>
  <c r="AD1395" i="182"/>
  <c r="AY1395" i="182" s="1"/>
  <c r="AE1395" i="182"/>
  <c r="AZ1395" i="182" s="1"/>
  <c r="AF1395" i="182"/>
  <c r="AI1395" i="182"/>
  <c r="AJ1395" i="182"/>
  <c r="AL1395" i="182"/>
  <c r="AM1395" i="182"/>
  <c r="AK1395" i="182"/>
  <c r="AN1395" i="182"/>
  <c r="AO1395" i="182"/>
  <c r="AP1395" i="182"/>
  <c r="BA1395" i="182"/>
  <c r="BD1395" i="182"/>
  <c r="B1396" i="182"/>
  <c r="V1396" i="182"/>
  <c r="Y1396" i="182"/>
  <c r="Z1396" i="182"/>
  <c r="AW1396" i="182"/>
  <c r="AA1396" i="182"/>
  <c r="AD1396" i="182"/>
  <c r="AE1396" i="182"/>
  <c r="AF1396" i="182"/>
  <c r="AI1396" i="182"/>
  <c r="AK1396" i="182"/>
  <c r="AN1396" i="182"/>
  <c r="AO1396" i="182"/>
  <c r="AP1396" i="182"/>
  <c r="AX1396" i="182"/>
  <c r="BA1396" i="182"/>
  <c r="BD1396" i="182"/>
  <c r="B1397" i="182"/>
  <c r="V1397" i="182"/>
  <c r="Y1397" i="182"/>
  <c r="Z1397" i="182"/>
  <c r="AA1397" i="182"/>
  <c r="AX1397" i="182"/>
  <c r="AD1397" i="182"/>
  <c r="AE1397" i="182"/>
  <c r="AZ1397" i="182" s="1"/>
  <c r="AF1397" i="182"/>
  <c r="AI1397" i="182"/>
  <c r="AJ1397" i="182"/>
  <c r="AK1397" i="182"/>
  <c r="AN1397" i="182"/>
  <c r="AO1397" i="182"/>
  <c r="AP1397" i="182"/>
  <c r="AV1397" i="182"/>
  <c r="BD1397" i="182"/>
  <c r="B1398" i="182"/>
  <c r="V1398" i="182"/>
  <c r="AJ1398" i="182"/>
  <c r="Y1398" i="182"/>
  <c r="Z1398" i="182"/>
  <c r="AW1398" i="182"/>
  <c r="AA1398" i="182"/>
  <c r="AB1398" i="182"/>
  <c r="AC1398" i="182"/>
  <c r="AD1398" i="182"/>
  <c r="AE1398" i="182"/>
  <c r="AZ1398" i="182"/>
  <c r="AF1398" i="182"/>
  <c r="BA1398" i="182"/>
  <c r="AI1398" i="182"/>
  <c r="AK1398" i="182"/>
  <c r="AN1398" i="182"/>
  <c r="AO1398" i="182"/>
  <c r="AP1398" i="182"/>
  <c r="AV1398" i="182"/>
  <c r="BD1398" i="182"/>
  <c r="B1399" i="182"/>
  <c r="V1399" i="182"/>
  <c r="Y1399" i="182"/>
  <c r="Z1399" i="182"/>
  <c r="AW1399" i="182"/>
  <c r="AA1399" i="182"/>
  <c r="AX1399" i="182"/>
  <c r="AD1399" i="182"/>
  <c r="AY1399" i="182"/>
  <c r="AE1399" i="182"/>
  <c r="AF1399" i="182"/>
  <c r="AI1399" i="182"/>
  <c r="AK1399" i="182"/>
  <c r="AN1399" i="182"/>
  <c r="AQ1399" i="182"/>
  <c r="AO1399" i="182"/>
  <c r="AP1399" i="182"/>
  <c r="AZ1399" i="182"/>
  <c r="BD1399" i="182"/>
  <c r="B1400" i="182"/>
  <c r="V1400" i="182"/>
  <c r="Y1400" i="182"/>
  <c r="AV1400" i="182"/>
  <c r="Z1400" i="182"/>
  <c r="AA1400" i="182"/>
  <c r="AD1400" i="182"/>
  <c r="AE1400" i="182"/>
  <c r="AZ1400" i="182" s="1"/>
  <c r="AF1400" i="182"/>
  <c r="BA1400" i="182"/>
  <c r="AI1400" i="182"/>
  <c r="AJ1400" i="182"/>
  <c r="AK1400" i="182"/>
  <c r="AN1400" i="182"/>
  <c r="AO1400" i="182"/>
  <c r="AP1400" i="182"/>
  <c r="AW1400" i="182"/>
  <c r="BD1400" i="182"/>
  <c r="B1401" i="182"/>
  <c r="V1401" i="182"/>
  <c r="AJ1401" i="182"/>
  <c r="Y1401" i="182"/>
  <c r="Z1401" i="182"/>
  <c r="AW1401" i="182"/>
  <c r="AA1401" i="182"/>
  <c r="AX1401" i="182"/>
  <c r="AD1401" i="182"/>
  <c r="AG1401" i="182" s="1"/>
  <c r="AE1401" i="182"/>
  <c r="AF1401" i="182"/>
  <c r="BA1401" i="182"/>
  <c r="AI1401" i="182"/>
  <c r="AK1401" i="182"/>
  <c r="AN1401" i="182"/>
  <c r="AQ1401" i="182" s="1"/>
  <c r="AO1401" i="182"/>
  <c r="AP1401" i="182"/>
  <c r="AZ1401" i="182"/>
  <c r="BD1401" i="182"/>
  <c r="B1402" i="182"/>
  <c r="V1402" i="182"/>
  <c r="Y1402" i="182"/>
  <c r="Z1402" i="182"/>
  <c r="AW1402" i="182"/>
  <c r="AA1402" i="182"/>
  <c r="AX1402" i="182"/>
  <c r="AD1402" i="182"/>
  <c r="AY1402" i="182" s="1"/>
  <c r="AE1402" i="182"/>
  <c r="AZ1402" i="182" s="1"/>
  <c r="AF1402" i="182"/>
  <c r="AI1402" i="182"/>
  <c r="AJ1402" i="182"/>
  <c r="AK1402" i="182"/>
  <c r="AN1402" i="182"/>
  <c r="AO1402" i="182"/>
  <c r="AP1402" i="182"/>
  <c r="BA1402" i="182"/>
  <c r="BD1402" i="182"/>
  <c r="B1403" i="182"/>
  <c r="V1403" i="182"/>
  <c r="Y1403" i="182"/>
  <c r="Z1403" i="182"/>
  <c r="AW1403" i="182"/>
  <c r="AA1403" i="182"/>
  <c r="AX1403" i="182"/>
  <c r="AD1403" i="182"/>
  <c r="AY1403" i="182"/>
  <c r="AE1403" i="182"/>
  <c r="AZ1403" i="182"/>
  <c r="AF1403" i="182"/>
  <c r="AI1403" i="182"/>
  <c r="AJ1403" i="182"/>
  <c r="AL1403" i="182"/>
  <c r="AM1403" i="182"/>
  <c r="AK1403" i="182"/>
  <c r="AN1403" i="182"/>
  <c r="AO1403" i="182"/>
  <c r="AP1403" i="182"/>
  <c r="AV1403" i="182"/>
  <c r="BA1403" i="182"/>
  <c r="BD1403" i="182"/>
  <c r="B1404" i="182"/>
  <c r="V1404" i="182"/>
  <c r="Y1404" i="182"/>
  <c r="Z1404" i="182"/>
  <c r="AW1404" i="182"/>
  <c r="AA1404" i="182"/>
  <c r="AX1404" i="182"/>
  <c r="AD1404" i="182"/>
  <c r="AY1404" i="182"/>
  <c r="AE1404" i="182"/>
  <c r="AF1404" i="182"/>
  <c r="AI1404" i="182"/>
  <c r="AK1404" i="182"/>
  <c r="AN1404" i="182"/>
  <c r="AO1404" i="182"/>
  <c r="AP1404" i="182"/>
  <c r="BA1404" i="182"/>
  <c r="BD1404" i="182"/>
  <c r="B1405" i="182"/>
  <c r="V1405" i="182"/>
  <c r="Y1405" i="182"/>
  <c r="AV1405" i="182"/>
  <c r="Z1405" i="182"/>
  <c r="AA1405" i="182"/>
  <c r="AX1405" i="182"/>
  <c r="AD1405" i="182"/>
  <c r="AE1405" i="182"/>
  <c r="AZ1405" i="182" s="1"/>
  <c r="AF1405" i="182"/>
  <c r="AI1405" i="182"/>
  <c r="AJ1405" i="182"/>
  <c r="AK1405" i="182"/>
  <c r="AN1405" i="182"/>
  <c r="AO1405" i="182"/>
  <c r="AP1405" i="182"/>
  <c r="BA1405" i="182"/>
  <c r="BD1405" i="182"/>
  <c r="B1406" i="182"/>
  <c r="V1406" i="182"/>
  <c r="AJ1406" i="182"/>
  <c r="Y1406" i="182"/>
  <c r="Z1406" i="182"/>
  <c r="AA1406" i="182"/>
  <c r="AB1406" i="182"/>
  <c r="AC1406" i="182"/>
  <c r="AD1406" i="182"/>
  <c r="AY1406" i="182"/>
  <c r="AE1406" i="182"/>
  <c r="AZ1406" i="182" s="1"/>
  <c r="AF1406" i="182"/>
  <c r="BA1406" i="182"/>
  <c r="AI1406" i="182"/>
  <c r="AK1406" i="182"/>
  <c r="AN1406" i="182"/>
  <c r="AO1406" i="182"/>
  <c r="AQ1406" i="182" s="1"/>
  <c r="AP1406" i="182"/>
  <c r="AV1406" i="182"/>
  <c r="AW1406" i="182"/>
  <c r="AX1406" i="182"/>
  <c r="BD1406" i="182"/>
  <c r="B1407" i="182"/>
  <c r="V1407" i="182"/>
  <c r="Y1407" i="182"/>
  <c r="Z1407" i="182"/>
  <c r="AW1407" i="182"/>
  <c r="AA1407" i="182"/>
  <c r="AX1407" i="182"/>
  <c r="AD1407" i="182"/>
  <c r="AY1407" i="182" s="1"/>
  <c r="AE1407" i="182"/>
  <c r="AF1407" i="182"/>
  <c r="AI1407" i="182"/>
  <c r="AK1407" i="182"/>
  <c r="AN1407" i="182"/>
  <c r="AO1407" i="182"/>
  <c r="AP1407" i="182"/>
  <c r="BD1407" i="182"/>
  <c r="B1408" i="182"/>
  <c r="V1408" i="182"/>
  <c r="AP1408" i="182"/>
  <c r="Y1408" i="182"/>
  <c r="AV1408" i="182"/>
  <c r="Z1408" i="182"/>
  <c r="AW1408" i="182"/>
  <c r="AA1408" i="182"/>
  <c r="AB1408" i="182"/>
  <c r="AD1408" i="182"/>
  <c r="AE1408" i="182"/>
  <c r="AZ1408" i="182"/>
  <c r="AF1408" i="182"/>
  <c r="AI1408" i="182"/>
  <c r="AJ1408" i="182"/>
  <c r="AK1408" i="182"/>
  <c r="AL1408" i="182"/>
  <c r="AN1408" i="182"/>
  <c r="AO1408" i="182"/>
  <c r="BA1408" i="182"/>
  <c r="BD1408" i="182"/>
  <c r="B1409" i="182"/>
  <c r="V1409" i="182"/>
  <c r="Y1409" i="182"/>
  <c r="Z1409" i="182"/>
  <c r="AA1409" i="182"/>
  <c r="AX1409" i="182"/>
  <c r="AD1409" i="182"/>
  <c r="AY1409" i="182" s="1"/>
  <c r="AE1409" i="182"/>
  <c r="AZ1409" i="182" s="1"/>
  <c r="AF1409" i="182"/>
  <c r="BA1409" i="182"/>
  <c r="AI1409" i="182"/>
  <c r="AJ1409" i="182"/>
  <c r="AK1409" i="182"/>
  <c r="AL1409" i="182"/>
  <c r="AN1409" i="182"/>
  <c r="AO1409" i="182"/>
  <c r="AW1409" i="182"/>
  <c r="BD1409" i="182"/>
  <c r="B1410" i="182"/>
  <c r="V1410" i="182"/>
  <c r="Y1410" i="182"/>
  <c r="Z1410" i="182"/>
  <c r="AW1410" i="182"/>
  <c r="AA1410" i="182"/>
  <c r="AX1410" i="182"/>
  <c r="AD1410" i="182"/>
  <c r="AE1410" i="182"/>
  <c r="AF1410" i="182"/>
  <c r="AI1410" i="182"/>
  <c r="AJ1410" i="182"/>
  <c r="AK1410" i="182"/>
  <c r="AN1410" i="182"/>
  <c r="AO1410" i="182"/>
  <c r="AP1410" i="182"/>
  <c r="AZ1410" i="182"/>
  <c r="BA1410" i="182"/>
  <c r="BD1410" i="182"/>
  <c r="B1411" i="182"/>
  <c r="V1411" i="182"/>
  <c r="Y1411" i="182"/>
  <c r="Z1411" i="182"/>
  <c r="AW1411" i="182"/>
  <c r="AA1411" i="182"/>
  <c r="AX1411" i="182"/>
  <c r="AD1411" i="182"/>
  <c r="AE1411" i="182"/>
  <c r="AZ1411" i="182" s="1"/>
  <c r="AF1411" i="182"/>
  <c r="BA1411" i="182"/>
  <c r="AI1411" i="182"/>
  <c r="AJ1411" i="182"/>
  <c r="AK1411" i="182"/>
  <c r="AN1411" i="182"/>
  <c r="AQ1411" i="182" s="1"/>
  <c r="AO1411" i="182"/>
  <c r="AP1411" i="182"/>
  <c r="AV1411" i="182"/>
  <c r="BD1411" i="182"/>
  <c r="B1412" i="182"/>
  <c r="V1412" i="182"/>
  <c r="Y1412" i="182"/>
  <c r="Z1412" i="182"/>
  <c r="AW1412" i="182"/>
  <c r="AA1412" i="182"/>
  <c r="AD1412" i="182"/>
  <c r="AE1412" i="182"/>
  <c r="AF1412" i="182"/>
  <c r="AI1412" i="182"/>
  <c r="AJ1412" i="182"/>
  <c r="AK1412" i="182"/>
  <c r="AN1412" i="182"/>
  <c r="AO1412" i="182"/>
  <c r="AQ1412" i="182" s="1"/>
  <c r="AX1412" i="182"/>
  <c r="BA1412" i="182"/>
  <c r="BD1412" i="182"/>
  <c r="B1413" i="182"/>
  <c r="V1413" i="182"/>
  <c r="Y1413" i="182"/>
  <c r="Z1413" i="182"/>
  <c r="AA1413" i="182"/>
  <c r="AX1413" i="182"/>
  <c r="AD1413" i="182"/>
  <c r="AY1413" i="182" s="1"/>
  <c r="AE1413" i="182"/>
  <c r="AZ1413" i="182" s="1"/>
  <c r="AF1413" i="182"/>
  <c r="AI1413" i="182"/>
  <c r="AJ1413" i="182"/>
  <c r="AK1413" i="182"/>
  <c r="AN1413" i="182"/>
  <c r="AO1413" i="182"/>
  <c r="AV1413" i="182"/>
  <c r="BA1413" i="182"/>
  <c r="BD1413" i="182"/>
  <c r="B1414" i="182"/>
  <c r="V1414" i="182"/>
  <c r="AJ1414" i="182"/>
  <c r="Y1414" i="182"/>
  <c r="Z1414" i="182"/>
  <c r="AA1414" i="182"/>
  <c r="AD1414" i="182"/>
  <c r="AY1414" i="182" s="1"/>
  <c r="AE1414" i="182"/>
  <c r="AZ1414" i="182" s="1"/>
  <c r="AF1414" i="182"/>
  <c r="AI1414" i="182"/>
  <c r="AK1414" i="182"/>
  <c r="AN1414" i="182"/>
  <c r="AO1414" i="182"/>
  <c r="AP1414" i="182"/>
  <c r="AV1414" i="182"/>
  <c r="AW1414" i="182"/>
  <c r="AX1414" i="182"/>
  <c r="BD1414" i="182"/>
  <c r="B1415" i="182"/>
  <c r="V1415" i="182"/>
  <c r="Y1415" i="182"/>
  <c r="Z1415" i="182"/>
  <c r="AW1415" i="182"/>
  <c r="AA1415" i="182"/>
  <c r="AX1415" i="182"/>
  <c r="AD1415" i="182"/>
  <c r="AY1415" i="182" s="1"/>
  <c r="AE1415" i="182"/>
  <c r="AZ1415" i="182" s="1"/>
  <c r="AF1415" i="182"/>
  <c r="AI1415" i="182"/>
  <c r="AJ1415" i="182"/>
  <c r="AK1415" i="182"/>
  <c r="AN1415" i="182"/>
  <c r="AO1415" i="182"/>
  <c r="BD1415" i="182"/>
  <c r="B1416" i="182"/>
  <c r="V1416" i="182"/>
  <c r="AP1416" i="182"/>
  <c r="Y1416" i="182"/>
  <c r="Z1416" i="182"/>
  <c r="AW1416" i="182"/>
  <c r="AA1416" i="182"/>
  <c r="AB1416" i="182"/>
  <c r="AD1416" i="182"/>
  <c r="AE1416" i="182"/>
  <c r="AZ1416" i="182" s="1"/>
  <c r="AF1416" i="182"/>
  <c r="BA1416" i="182"/>
  <c r="AI1416" i="182"/>
  <c r="AJ1416" i="182"/>
  <c r="AK1416" i="182"/>
  <c r="AL1416" i="182"/>
  <c r="AN1416" i="182"/>
  <c r="AO1416" i="182"/>
  <c r="AV1416" i="182"/>
  <c r="BD1416" i="182"/>
  <c r="B1417" i="182"/>
  <c r="V1417" i="182"/>
  <c r="AJ1417" i="182"/>
  <c r="Y1417" i="182"/>
  <c r="Z1417" i="182"/>
  <c r="AW1417" i="182"/>
  <c r="AA1417" i="182"/>
  <c r="AD1417" i="182"/>
  <c r="AE1417" i="182"/>
  <c r="AZ1417" i="182" s="1"/>
  <c r="AF1417" i="182"/>
  <c r="BA1417" i="182"/>
  <c r="AI1417" i="182"/>
  <c r="AK1417" i="182"/>
  <c r="AN1417" i="182"/>
  <c r="AO1417" i="182"/>
  <c r="AP1417" i="182"/>
  <c r="AX1417" i="182"/>
  <c r="BD1417" i="182"/>
  <c r="B1418" i="182"/>
  <c r="V1418" i="182"/>
  <c r="Y1418" i="182"/>
  <c r="Z1418" i="182"/>
  <c r="AW1418" i="182"/>
  <c r="AA1418" i="182"/>
  <c r="AX1418" i="182"/>
  <c r="AB1418" i="182"/>
  <c r="AD1418" i="182"/>
  <c r="AE1418" i="182"/>
  <c r="AF1418" i="182"/>
  <c r="AI1418" i="182"/>
  <c r="AJ1418" i="182"/>
  <c r="AK1418" i="182"/>
  <c r="AN1418" i="182"/>
  <c r="AO1418" i="182"/>
  <c r="AP1418" i="182"/>
  <c r="AZ1418" i="182"/>
  <c r="BD1418" i="182"/>
  <c r="B1419" i="182"/>
  <c r="V1419" i="182"/>
  <c r="Y1419" i="182"/>
  <c r="Z1419" i="182"/>
  <c r="AA1419" i="182"/>
  <c r="AB1419" i="182"/>
  <c r="AC1419" i="182"/>
  <c r="AD1419" i="182"/>
  <c r="AY1419" i="182" s="1"/>
  <c r="AE1419" i="182"/>
  <c r="AZ1419" i="182"/>
  <c r="AF1419" i="182"/>
  <c r="BA1419" i="182"/>
  <c r="AI1419" i="182"/>
  <c r="AK1419" i="182"/>
  <c r="AN1419" i="182"/>
  <c r="AO1419" i="182"/>
  <c r="AP1419" i="182"/>
  <c r="AV1419" i="182"/>
  <c r="AW1419" i="182"/>
  <c r="AX1419" i="182"/>
  <c r="BD1419" i="182"/>
  <c r="B1420" i="182"/>
  <c r="V1420" i="182"/>
  <c r="Y1420" i="182"/>
  <c r="Z1420" i="182"/>
  <c r="AW1420" i="182"/>
  <c r="AA1420" i="182"/>
  <c r="AD1420" i="182"/>
  <c r="AY1420" i="182" s="1"/>
  <c r="AE1420" i="182"/>
  <c r="AF1420" i="182"/>
  <c r="AI1420" i="182"/>
  <c r="AK1420" i="182"/>
  <c r="AN1420" i="182"/>
  <c r="AO1420" i="182"/>
  <c r="AP1420" i="182"/>
  <c r="AX1420" i="182"/>
  <c r="BA1420" i="182"/>
  <c r="BD1420" i="182"/>
  <c r="B1421" i="182"/>
  <c r="V1421" i="182"/>
  <c r="Y1421" i="182"/>
  <c r="AV1421" i="182"/>
  <c r="Z1421" i="182"/>
  <c r="AA1421" i="182"/>
  <c r="AX1421" i="182"/>
  <c r="AD1421" i="182"/>
  <c r="AY1421" i="182" s="1"/>
  <c r="AE1421" i="182"/>
  <c r="AZ1421" i="182"/>
  <c r="AF1421" i="182"/>
  <c r="BA1421" i="182"/>
  <c r="AI1421" i="182"/>
  <c r="AJ1421" i="182"/>
  <c r="AK1421" i="182"/>
  <c r="AN1421" i="182"/>
  <c r="AO1421" i="182"/>
  <c r="AP1421" i="182"/>
  <c r="BD1421" i="182"/>
  <c r="B1422" i="182"/>
  <c r="V1422" i="182"/>
  <c r="AJ1422" i="182"/>
  <c r="Y1422" i="182"/>
  <c r="Z1422" i="182"/>
  <c r="AA1422" i="182"/>
  <c r="AD1422" i="182"/>
  <c r="AY1422" i="182" s="1"/>
  <c r="AE1422" i="182"/>
  <c r="AF1422" i="182"/>
  <c r="AI1422" i="182"/>
  <c r="AK1422" i="182"/>
  <c r="AN1422" i="182"/>
  <c r="AO1422" i="182"/>
  <c r="AP1422" i="182"/>
  <c r="AW1422" i="182"/>
  <c r="AX1422" i="182"/>
  <c r="BD1422" i="182"/>
  <c r="B1423" i="182"/>
  <c r="V1423" i="182"/>
  <c r="Y1423" i="182"/>
  <c r="Z1423" i="182"/>
  <c r="AW1423" i="182"/>
  <c r="AA1423" i="182"/>
  <c r="AX1423" i="182"/>
  <c r="AD1423" i="182"/>
  <c r="AE1423" i="182"/>
  <c r="AZ1423" i="182" s="1"/>
  <c r="AF1423" i="182"/>
  <c r="AI1423" i="182"/>
  <c r="AK1423" i="182"/>
  <c r="AN1423" i="182"/>
  <c r="AO1423" i="182"/>
  <c r="AP1423" i="182"/>
  <c r="AY1423" i="182"/>
  <c r="BD1423" i="182"/>
  <c r="B1424" i="182"/>
  <c r="V1424" i="182"/>
  <c r="AL1424" i="182"/>
  <c r="Y1424" i="182"/>
  <c r="AV1424" i="182"/>
  <c r="Z1424" i="182"/>
  <c r="AA1424" i="182"/>
  <c r="AD1424" i="182"/>
  <c r="AE1424" i="182"/>
  <c r="AZ1424" i="182"/>
  <c r="AF1424" i="182"/>
  <c r="AI1424" i="182"/>
  <c r="AJ1424" i="182"/>
  <c r="AK1424" i="182"/>
  <c r="AN1424" i="182"/>
  <c r="AO1424" i="182"/>
  <c r="AQ1424" i="182" s="1"/>
  <c r="AR1424" i="182" s="1"/>
  <c r="AP1424" i="182"/>
  <c r="AW1424" i="182"/>
  <c r="BA1424" i="182"/>
  <c r="BD1424" i="182"/>
  <c r="B1425" i="182"/>
  <c r="V1425" i="182"/>
  <c r="AJ1425" i="182"/>
  <c r="Y1425" i="182"/>
  <c r="AB1425" i="182"/>
  <c r="Z1425" i="182"/>
  <c r="AA1425" i="182"/>
  <c r="AD1425" i="182"/>
  <c r="AY1425" i="182" s="1"/>
  <c r="AE1425" i="182"/>
  <c r="AZ1425" i="182" s="1"/>
  <c r="AF1425" i="182"/>
  <c r="AI1425" i="182"/>
  <c r="AK1425" i="182"/>
  <c r="AN1425" i="182"/>
  <c r="AO1425" i="182"/>
  <c r="AP1425" i="182"/>
  <c r="AW1425" i="182"/>
  <c r="AX1425" i="182"/>
  <c r="BA1425" i="182"/>
  <c r="BD1425" i="182"/>
  <c r="B1426" i="182"/>
  <c r="V1426" i="182"/>
  <c r="Y1426" i="182"/>
  <c r="AB1426" i="182"/>
  <c r="Z1426" i="182"/>
  <c r="AW1426" i="182"/>
  <c r="AA1426" i="182"/>
  <c r="AD1426" i="182"/>
  <c r="AE1426" i="182"/>
  <c r="AF1426" i="182"/>
  <c r="BA1426" i="182"/>
  <c r="AI1426" i="182"/>
  <c r="AJ1426" i="182"/>
  <c r="AK1426" i="182"/>
  <c r="AN1426" i="182"/>
  <c r="AO1426" i="182"/>
  <c r="AQ1426" i="182" s="1"/>
  <c r="AR1426" i="182" s="1"/>
  <c r="AP1426" i="182"/>
  <c r="AX1426" i="182"/>
  <c r="BD1426" i="182"/>
  <c r="B1427" i="182"/>
  <c r="V1427" i="182"/>
  <c r="Y1427" i="182"/>
  <c r="AV1427" i="182"/>
  <c r="Z1427" i="182"/>
  <c r="AA1427" i="182"/>
  <c r="AX1427" i="182"/>
  <c r="AD1427" i="182"/>
  <c r="AY1427" i="182" s="1"/>
  <c r="AE1427" i="182"/>
  <c r="AZ1427" i="182"/>
  <c r="AF1427" i="182"/>
  <c r="BA1427" i="182"/>
  <c r="AI1427" i="182"/>
  <c r="AJ1427" i="182"/>
  <c r="AK1427" i="182"/>
  <c r="AN1427" i="182"/>
  <c r="AO1427" i="182"/>
  <c r="AP1427" i="182"/>
  <c r="BD1427" i="182"/>
  <c r="B1428" i="182"/>
  <c r="V1428" i="182"/>
  <c r="Y1428" i="182"/>
  <c r="Z1428" i="182"/>
  <c r="AA1428" i="182"/>
  <c r="AX1428" i="182"/>
  <c r="AD1428" i="182"/>
  <c r="AE1428" i="182"/>
  <c r="AF1428" i="182"/>
  <c r="AI1428" i="182"/>
  <c r="AJ1428" i="182"/>
  <c r="AK1428" i="182"/>
  <c r="AN1428" i="182"/>
  <c r="AO1428" i="182"/>
  <c r="BA1428" i="182"/>
  <c r="BD1428" i="182"/>
  <c r="B1429" i="182"/>
  <c r="V1429" i="182"/>
  <c r="AJ1429" i="182"/>
  <c r="Y1429" i="182"/>
  <c r="Z1429" i="182"/>
  <c r="AB1429" i="182"/>
  <c r="AC1429" i="182"/>
  <c r="AA1429" i="182"/>
  <c r="AX1429" i="182"/>
  <c r="AD1429" i="182"/>
  <c r="AY1429" i="182" s="1"/>
  <c r="AE1429" i="182"/>
  <c r="AF1429" i="182"/>
  <c r="BA1429" i="182"/>
  <c r="AI1429" i="182"/>
  <c r="AK1429" i="182"/>
  <c r="AN1429" i="182"/>
  <c r="AO1429" i="182"/>
  <c r="AP1429" i="182"/>
  <c r="AV1429" i="182"/>
  <c r="BD1429" i="182"/>
  <c r="B1430" i="182"/>
  <c r="V1430" i="182"/>
  <c r="AJ1430" i="182"/>
  <c r="Y1430" i="182"/>
  <c r="Z1430" i="182"/>
  <c r="AA1430" i="182"/>
  <c r="AD1430" i="182"/>
  <c r="AE1430" i="182"/>
  <c r="AZ1430" i="182" s="1"/>
  <c r="AF1430" i="182"/>
  <c r="AI1430" i="182"/>
  <c r="AK1430" i="182"/>
  <c r="AN1430" i="182"/>
  <c r="AO1430" i="182"/>
  <c r="AP1430" i="182"/>
  <c r="AV1430" i="182"/>
  <c r="AW1430" i="182"/>
  <c r="BD1430" i="182"/>
  <c r="B1431" i="182"/>
  <c r="V1431" i="182"/>
  <c r="Y1431" i="182"/>
  <c r="Z1431" i="182"/>
  <c r="AW1431" i="182"/>
  <c r="AA1431" i="182"/>
  <c r="AX1431" i="182"/>
  <c r="AD1431" i="182"/>
  <c r="AY1431" i="182" s="1"/>
  <c r="AE1431" i="182"/>
  <c r="AZ1431" i="182" s="1"/>
  <c r="AF1431" i="182"/>
  <c r="BA1431" i="182"/>
  <c r="AI1431" i="182"/>
  <c r="AK1431" i="182"/>
  <c r="AN1431" i="182"/>
  <c r="AQ1431" i="182" s="1"/>
  <c r="AO1431" i="182"/>
  <c r="AP1431" i="182"/>
  <c r="BD1431" i="182"/>
  <c r="B1432" i="182"/>
  <c r="V1432" i="182"/>
  <c r="Y1432" i="182"/>
  <c r="AB1432" i="182"/>
  <c r="Z1432" i="182"/>
  <c r="AW1432" i="182"/>
  <c r="AA1432" i="182"/>
  <c r="AX1432" i="182"/>
  <c r="AD1432" i="182"/>
  <c r="AE1432" i="182"/>
  <c r="AZ1432" i="182" s="1"/>
  <c r="AF1432" i="182"/>
  <c r="AI1432" i="182"/>
  <c r="AJ1432" i="182"/>
  <c r="AK1432" i="182"/>
  <c r="AN1432" i="182"/>
  <c r="AO1432" i="182"/>
  <c r="AP1432" i="182"/>
  <c r="BA1432" i="182"/>
  <c r="BD1432" i="182"/>
  <c r="B1433" i="182"/>
  <c r="V1433" i="182"/>
  <c r="Y1433" i="182"/>
  <c r="AB1433" i="182"/>
  <c r="Z1433" i="182"/>
  <c r="AA1433" i="182"/>
  <c r="AD1433" i="182"/>
  <c r="AY1433" i="182"/>
  <c r="AE1433" i="182"/>
  <c r="AZ1433" i="182"/>
  <c r="AF1433" i="182"/>
  <c r="BA1433" i="182"/>
  <c r="AI1433" i="182"/>
  <c r="AJ1433" i="182"/>
  <c r="AL1433" i="182"/>
  <c r="AK1433" i="182"/>
  <c r="AN1433" i="182"/>
  <c r="AO1433" i="182"/>
  <c r="AP1433" i="182"/>
  <c r="AW1433" i="182"/>
  <c r="AX1433" i="182"/>
  <c r="BD1433" i="182"/>
  <c r="B1434" i="182"/>
  <c r="V1434" i="182"/>
  <c r="Y1434" i="182"/>
  <c r="Z1434" i="182"/>
  <c r="AW1434" i="182"/>
  <c r="AA1434" i="182"/>
  <c r="AX1434" i="182"/>
  <c r="AD1434" i="182"/>
  <c r="AY1434" i="182" s="1"/>
  <c r="AE1434" i="182"/>
  <c r="AF1434" i="182"/>
  <c r="BA1434" i="182"/>
  <c r="AI1434" i="182"/>
  <c r="AJ1434" i="182"/>
  <c r="AK1434" i="182"/>
  <c r="AN1434" i="182"/>
  <c r="AO1434" i="182"/>
  <c r="AP1434" i="182"/>
  <c r="BD1434" i="182"/>
  <c r="B1435" i="182"/>
  <c r="V1435" i="182"/>
  <c r="Y1435" i="182"/>
  <c r="Z1435" i="182"/>
  <c r="AB1435" i="182"/>
  <c r="AA1435" i="182"/>
  <c r="AD1435" i="182"/>
  <c r="AE1435" i="182"/>
  <c r="AZ1435" i="182" s="1"/>
  <c r="AF1435" i="182"/>
  <c r="BA1435" i="182"/>
  <c r="AI1435" i="182"/>
  <c r="AJ1435" i="182"/>
  <c r="AK1435" i="182"/>
  <c r="AN1435" i="182"/>
  <c r="AO1435" i="182"/>
  <c r="AP1435" i="182"/>
  <c r="AV1435" i="182"/>
  <c r="AX1435" i="182"/>
  <c r="BD1435" i="182"/>
  <c r="B1436" i="182"/>
  <c r="V1436" i="182"/>
  <c r="Y1436" i="182"/>
  <c r="Z1436" i="182"/>
  <c r="AA1436" i="182"/>
  <c r="AX1436" i="182"/>
  <c r="AD1436" i="182"/>
  <c r="AY1436" i="182" s="1"/>
  <c r="AE1436" i="182"/>
  <c r="AF1436" i="182"/>
  <c r="AI1436" i="182"/>
  <c r="AJ1436" i="182"/>
  <c r="AK1436" i="182"/>
  <c r="AN1436" i="182"/>
  <c r="AO1436" i="182"/>
  <c r="AP1436" i="182"/>
  <c r="AV1436" i="182"/>
  <c r="BA1436" i="182"/>
  <c r="BD1436" i="182"/>
  <c r="B1437" i="182"/>
  <c r="V1437" i="182"/>
  <c r="AP1437" i="182"/>
  <c r="Y1437" i="182"/>
  <c r="AV1437" i="182"/>
  <c r="Z1437" i="182"/>
  <c r="AA1437" i="182"/>
  <c r="AX1437" i="182"/>
  <c r="AD1437" i="182"/>
  <c r="AE1437" i="182"/>
  <c r="AF1437" i="182"/>
  <c r="BA1437" i="182"/>
  <c r="AI1437" i="182"/>
  <c r="AJ1437" i="182"/>
  <c r="AK1437" i="182"/>
  <c r="AN1437" i="182"/>
  <c r="AO1437" i="182"/>
  <c r="AZ1437" i="182"/>
  <c r="BD1437" i="182"/>
  <c r="B1438" i="182"/>
  <c r="V1438" i="182"/>
  <c r="AL1438" i="182"/>
  <c r="Y1438" i="182"/>
  <c r="Z1438" i="182"/>
  <c r="AA1438" i="182"/>
  <c r="AD1438" i="182"/>
  <c r="AY1438" i="182" s="1"/>
  <c r="AE1438" i="182"/>
  <c r="AF1438" i="182"/>
  <c r="AI1438" i="182"/>
  <c r="AJ1438" i="182"/>
  <c r="AK1438" i="182"/>
  <c r="AN1438" i="182"/>
  <c r="AO1438" i="182"/>
  <c r="AW1438" i="182"/>
  <c r="AZ1438" i="182"/>
  <c r="BD1438" i="182"/>
  <c r="B1439" i="182"/>
  <c r="V1439" i="182"/>
  <c r="Y1439" i="182"/>
  <c r="Z1439" i="182"/>
  <c r="AA1439" i="182"/>
  <c r="AX1439" i="182"/>
  <c r="AD1439" i="182"/>
  <c r="AY1439" i="182" s="1"/>
  <c r="AE1439" i="182"/>
  <c r="AZ1439" i="182"/>
  <c r="AF1439" i="182"/>
  <c r="BA1439" i="182"/>
  <c r="AI1439" i="182"/>
  <c r="AJ1439" i="182"/>
  <c r="AK1439" i="182"/>
  <c r="AN1439" i="182"/>
  <c r="AO1439" i="182"/>
  <c r="AW1439" i="182"/>
  <c r="BD1439" i="182"/>
  <c r="B1440" i="182"/>
  <c r="V1440" i="182"/>
  <c r="Y1440" i="182"/>
  <c r="AB1440" i="182"/>
  <c r="Z1440" i="182"/>
  <c r="AA1440" i="182"/>
  <c r="AX1440" i="182"/>
  <c r="AD1440" i="182"/>
  <c r="AE1440" i="182"/>
  <c r="AZ1440" i="182" s="1"/>
  <c r="AF1440" i="182"/>
  <c r="BA1440" i="182"/>
  <c r="AI1440" i="182"/>
  <c r="AJ1440" i="182"/>
  <c r="AK1440" i="182"/>
  <c r="AN1440" i="182"/>
  <c r="AO1440" i="182"/>
  <c r="AP1440" i="182"/>
  <c r="AW1440" i="182"/>
  <c r="BD1440" i="182"/>
  <c r="B1441" i="182"/>
  <c r="V1441" i="182"/>
  <c r="AP1441" i="182"/>
  <c r="Y1441" i="182"/>
  <c r="Z1441" i="182"/>
  <c r="AW1441" i="182"/>
  <c r="AA1441" i="182"/>
  <c r="AX1441" i="182"/>
  <c r="AD1441" i="182"/>
  <c r="AY1441" i="182" s="1"/>
  <c r="AE1441" i="182"/>
  <c r="AG1441" i="182" s="1"/>
  <c r="AF1441" i="182"/>
  <c r="BA1441" i="182"/>
  <c r="AI1441" i="182"/>
  <c r="AJ1441" i="182"/>
  <c r="AK1441" i="182"/>
  <c r="AN1441" i="182"/>
  <c r="AO1441" i="182"/>
  <c r="AZ1441" i="182"/>
  <c r="BD1441" i="182"/>
  <c r="B1442" i="182"/>
  <c r="V1442" i="182"/>
  <c r="AP1442" i="182"/>
  <c r="Y1442" i="182"/>
  <c r="Z1442" i="182"/>
  <c r="AW1442" i="182"/>
  <c r="AA1442" i="182"/>
  <c r="AD1442" i="182"/>
  <c r="AY1442" i="182"/>
  <c r="AE1442" i="182"/>
  <c r="AF1442" i="182"/>
  <c r="BA1442" i="182"/>
  <c r="AI1442" i="182"/>
  <c r="AJ1442" i="182"/>
  <c r="AK1442" i="182"/>
  <c r="AN1442" i="182"/>
  <c r="AO1442" i="182"/>
  <c r="AX1442" i="182"/>
  <c r="BD1442" i="182"/>
  <c r="B1443" i="182"/>
  <c r="V1443" i="182"/>
  <c r="Y1443" i="182"/>
  <c r="Z1443" i="182"/>
  <c r="AA1443" i="182"/>
  <c r="AX1443" i="182"/>
  <c r="AD1443" i="182"/>
  <c r="AE1443" i="182"/>
  <c r="AZ1443" i="182" s="1"/>
  <c r="AF1443" i="182"/>
  <c r="AI1443" i="182"/>
  <c r="AJ1443" i="182"/>
  <c r="AK1443" i="182"/>
  <c r="AN1443" i="182"/>
  <c r="AO1443" i="182"/>
  <c r="AP1443" i="182"/>
  <c r="AV1443" i="182"/>
  <c r="BA1443" i="182"/>
  <c r="BD1443" i="182"/>
  <c r="B1444" i="182"/>
  <c r="V1444" i="182"/>
  <c r="Y1444" i="182"/>
  <c r="Z1444" i="182"/>
  <c r="AA1444" i="182"/>
  <c r="AD1444" i="182"/>
  <c r="AY1444" i="182" s="1"/>
  <c r="AE1444" i="182"/>
  <c r="AF1444" i="182"/>
  <c r="AI1444" i="182"/>
  <c r="AJ1444" i="182"/>
  <c r="AK1444" i="182"/>
  <c r="AN1444" i="182"/>
  <c r="AO1444" i="182"/>
  <c r="AX1444" i="182"/>
  <c r="BA1444" i="182"/>
  <c r="BD1444" i="182"/>
  <c r="B1445" i="182"/>
  <c r="V1445" i="182"/>
  <c r="AP1445" i="182"/>
  <c r="Y1445" i="182"/>
  <c r="AV1445" i="182"/>
  <c r="Z1445" i="182"/>
  <c r="AA1445" i="182"/>
  <c r="AX1445" i="182"/>
  <c r="AD1445" i="182"/>
  <c r="AY1445" i="182"/>
  <c r="AE1445" i="182"/>
  <c r="AZ1445" i="182" s="1"/>
  <c r="AF1445" i="182"/>
  <c r="BA1445" i="182"/>
  <c r="AI1445" i="182"/>
  <c r="AJ1445" i="182"/>
  <c r="AK1445" i="182"/>
  <c r="AN1445" i="182"/>
  <c r="AO1445" i="182"/>
  <c r="BD1445" i="182"/>
  <c r="B1446" i="182"/>
  <c r="V1446" i="182"/>
  <c r="Y1446" i="182"/>
  <c r="Z1446" i="182"/>
  <c r="AA1446" i="182"/>
  <c r="AD1446" i="182"/>
  <c r="AY1446" i="182" s="1"/>
  <c r="AE1446" i="182"/>
  <c r="AZ1446" i="182" s="1"/>
  <c r="AF1446" i="182"/>
  <c r="AI1446" i="182"/>
  <c r="AJ1446" i="182"/>
  <c r="AK1446" i="182"/>
  <c r="AN1446" i="182"/>
  <c r="AO1446" i="182"/>
  <c r="AV1446" i="182"/>
  <c r="AW1446" i="182"/>
  <c r="BD1446" i="182"/>
  <c r="B1447" i="182"/>
  <c r="V1447" i="182"/>
  <c r="Y1447" i="182"/>
  <c r="Z1447" i="182"/>
  <c r="AW1447" i="182"/>
  <c r="AA1447" i="182"/>
  <c r="AX1447" i="182"/>
  <c r="AD1447" i="182"/>
  <c r="AY1447" i="182" s="1"/>
  <c r="AE1447" i="182"/>
  <c r="AF1447" i="182"/>
  <c r="BA1447" i="182"/>
  <c r="AI1447" i="182"/>
  <c r="AJ1447" i="182"/>
  <c r="AK1447" i="182"/>
  <c r="AN1447" i="182"/>
  <c r="AO1447" i="182"/>
  <c r="AZ1447" i="182"/>
  <c r="BD1447" i="182"/>
  <c r="B1448" i="182"/>
  <c r="V1448" i="182"/>
  <c r="AP1448" i="182"/>
  <c r="Y1448" i="182"/>
  <c r="Z1448" i="182"/>
  <c r="AW1448" i="182"/>
  <c r="AA1448" i="182"/>
  <c r="AX1448" i="182"/>
  <c r="AD1448" i="182"/>
  <c r="AE1448" i="182"/>
  <c r="AZ1448" i="182"/>
  <c r="AF1448" i="182"/>
  <c r="BA1448" i="182"/>
  <c r="AI1448" i="182"/>
  <c r="AJ1448" i="182"/>
  <c r="AK1448" i="182"/>
  <c r="AL1448" i="182"/>
  <c r="AN1448" i="182"/>
  <c r="AO1448" i="182"/>
  <c r="BD1448" i="182"/>
  <c r="B1449" i="182"/>
  <c r="V1449" i="182"/>
  <c r="AP1449" i="182"/>
  <c r="Y1449" i="182"/>
  <c r="Z1449" i="182"/>
  <c r="AA1449" i="182"/>
  <c r="AD1449" i="182"/>
  <c r="AY1449" i="182" s="1"/>
  <c r="AE1449" i="182"/>
  <c r="AZ1449" i="182" s="1"/>
  <c r="AF1449" i="182"/>
  <c r="AI1449" i="182"/>
  <c r="AJ1449" i="182"/>
  <c r="AK1449" i="182"/>
  <c r="AN1449" i="182"/>
  <c r="AO1449" i="182"/>
  <c r="AW1449" i="182"/>
  <c r="AX1449" i="182"/>
  <c r="BA1449" i="182"/>
  <c r="BD1449" i="182"/>
  <c r="B1450" i="182"/>
  <c r="V1450" i="182"/>
  <c r="Y1450" i="182"/>
  <c r="Z1450" i="182"/>
  <c r="AW1450" i="182"/>
  <c r="AA1450" i="182"/>
  <c r="AX1450" i="182"/>
  <c r="AB1450" i="182"/>
  <c r="AD1450" i="182"/>
  <c r="AY1450" i="182" s="1"/>
  <c r="AE1450" i="182"/>
  <c r="AF1450" i="182"/>
  <c r="BA1450" i="182"/>
  <c r="AI1450" i="182"/>
  <c r="AJ1450" i="182"/>
  <c r="AK1450" i="182"/>
  <c r="AN1450" i="182"/>
  <c r="AO1450" i="182"/>
  <c r="AP1450" i="182"/>
  <c r="BD1450" i="182"/>
  <c r="B1451" i="182"/>
  <c r="V1451" i="182"/>
  <c r="Y1451" i="182"/>
  <c r="AV1451" i="182"/>
  <c r="Z1451" i="182"/>
  <c r="AA1451" i="182"/>
  <c r="AD1451" i="182"/>
  <c r="AE1451" i="182"/>
  <c r="AZ1451" i="182" s="1"/>
  <c r="AF1451" i="182"/>
  <c r="AI1451" i="182"/>
  <c r="AJ1451" i="182"/>
  <c r="AK1451" i="182"/>
  <c r="AN1451" i="182"/>
  <c r="AO1451" i="182"/>
  <c r="AX1451" i="182"/>
  <c r="BA1451" i="182"/>
  <c r="BD1451" i="182"/>
  <c r="B1452" i="182"/>
  <c r="V1452" i="182"/>
  <c r="Y1452" i="182"/>
  <c r="AB1452" i="182"/>
  <c r="Z1452" i="182"/>
  <c r="AA1452" i="182"/>
  <c r="AD1452" i="182"/>
  <c r="AY1452" i="182"/>
  <c r="AE1452" i="182"/>
  <c r="AG1452" i="182" s="1"/>
  <c r="AF1452" i="182"/>
  <c r="BA1452" i="182"/>
  <c r="AI1452" i="182"/>
  <c r="AJ1452" i="182"/>
  <c r="AK1452" i="182"/>
  <c r="AN1452" i="182"/>
  <c r="AO1452" i="182"/>
  <c r="AP1452" i="182"/>
  <c r="AV1452" i="182"/>
  <c r="AX1452" i="182"/>
  <c r="BD1452" i="182"/>
  <c r="B1453" i="182"/>
  <c r="V1453" i="182"/>
  <c r="AP1453" i="182"/>
  <c r="Y1453" i="182"/>
  <c r="Z1453" i="182"/>
  <c r="AB1453" i="182"/>
  <c r="AC1453" i="182"/>
  <c r="AA1453" i="182"/>
  <c r="AX1453" i="182"/>
  <c r="AD1453" i="182"/>
  <c r="AE1453" i="182"/>
  <c r="AZ1453" i="182"/>
  <c r="AF1453" i="182"/>
  <c r="BA1453" i="182"/>
  <c r="AI1453" i="182"/>
  <c r="AJ1453" i="182"/>
  <c r="AK1453" i="182"/>
  <c r="AN1453" i="182"/>
  <c r="AO1453" i="182"/>
  <c r="AV1453" i="182"/>
  <c r="BD1453" i="182"/>
  <c r="B1454" i="182"/>
  <c r="V1454" i="182"/>
  <c r="Y1454" i="182"/>
  <c r="Z1454" i="182"/>
  <c r="AW1454" i="182"/>
  <c r="AA1454" i="182"/>
  <c r="AD1454" i="182"/>
  <c r="AY1454" i="182"/>
  <c r="AE1454" i="182"/>
  <c r="AZ1454" i="182"/>
  <c r="AF1454" i="182"/>
  <c r="AI1454" i="182"/>
  <c r="AJ1454" i="182"/>
  <c r="AK1454" i="182"/>
  <c r="AN1454" i="182"/>
  <c r="AO1454" i="182"/>
  <c r="AV1454" i="182"/>
  <c r="BD1454" i="182"/>
  <c r="B1455" i="182"/>
  <c r="V1455" i="182"/>
  <c r="Y1455" i="182"/>
  <c r="Z1455" i="182"/>
  <c r="AA1455" i="182"/>
  <c r="AX1455" i="182"/>
  <c r="AD1455" i="182"/>
  <c r="AY1455" i="182"/>
  <c r="AE1455" i="182"/>
  <c r="AZ1455" i="182"/>
  <c r="AF1455" i="182"/>
  <c r="BA1455" i="182"/>
  <c r="AI1455" i="182"/>
  <c r="AJ1455" i="182"/>
  <c r="AK1455" i="182"/>
  <c r="AN1455" i="182"/>
  <c r="AO1455" i="182"/>
  <c r="AW1455" i="182"/>
  <c r="BD1455" i="182"/>
  <c r="B1456" i="182"/>
  <c r="V1456" i="182"/>
  <c r="Y1456" i="182"/>
  <c r="AB1456" i="182"/>
  <c r="Z1456" i="182"/>
  <c r="AW1456" i="182"/>
  <c r="AA1456" i="182"/>
  <c r="AX1456" i="182"/>
  <c r="AD1456" i="182"/>
  <c r="AE1456" i="182"/>
  <c r="AZ1456" i="182"/>
  <c r="AF1456" i="182"/>
  <c r="AI1456" i="182"/>
  <c r="AJ1456" i="182"/>
  <c r="AK1456" i="182"/>
  <c r="AN1456" i="182"/>
  <c r="AO1456" i="182"/>
  <c r="BA1456" i="182"/>
  <c r="BD1456" i="182"/>
  <c r="B1457" i="182"/>
  <c r="V1457" i="182"/>
  <c r="Y1457" i="182"/>
  <c r="AB1457" i="182"/>
  <c r="Z1457" i="182"/>
  <c r="AA1457" i="182"/>
  <c r="AD1457" i="182"/>
  <c r="AY1457" i="182"/>
  <c r="AE1457" i="182"/>
  <c r="AF1457" i="182"/>
  <c r="BA1457" i="182"/>
  <c r="AI1457" i="182"/>
  <c r="AJ1457" i="182"/>
  <c r="AL1457" i="182"/>
  <c r="AK1457" i="182"/>
  <c r="AN1457" i="182"/>
  <c r="AQ1457" i="182" s="1"/>
  <c r="AR1457" i="182" s="1"/>
  <c r="AO1457" i="182"/>
  <c r="AP1457" i="182"/>
  <c r="AW1457" i="182"/>
  <c r="AX1457" i="182"/>
  <c r="BD1457" i="182"/>
  <c r="B1458" i="182"/>
  <c r="V1458" i="182"/>
  <c r="Y1458" i="182"/>
  <c r="Z1458" i="182"/>
  <c r="AW1458" i="182"/>
  <c r="AA1458" i="182"/>
  <c r="AX1458" i="182"/>
  <c r="AD1458" i="182"/>
  <c r="AY1458" i="182"/>
  <c r="AE1458" i="182"/>
  <c r="AF1458" i="182"/>
  <c r="AI1458" i="182"/>
  <c r="AJ1458" i="182"/>
  <c r="AK1458" i="182"/>
  <c r="AN1458" i="182"/>
  <c r="AO1458" i="182"/>
  <c r="AP1458" i="182"/>
  <c r="BA1458" i="182"/>
  <c r="BD1458" i="182"/>
  <c r="B1459" i="182"/>
  <c r="V1459" i="182"/>
  <c r="Y1459" i="182"/>
  <c r="Z1459" i="182"/>
  <c r="AB1459" i="182"/>
  <c r="AA1459" i="182"/>
  <c r="AD1459" i="182"/>
  <c r="AY1459" i="182"/>
  <c r="AE1459" i="182"/>
  <c r="AZ1459" i="182" s="1"/>
  <c r="AF1459" i="182"/>
  <c r="BA1459" i="182"/>
  <c r="AI1459" i="182"/>
  <c r="AJ1459" i="182"/>
  <c r="AK1459" i="182"/>
  <c r="AN1459" i="182"/>
  <c r="AO1459" i="182"/>
  <c r="AP1459" i="182"/>
  <c r="AV1459" i="182"/>
  <c r="AX1459" i="182"/>
  <c r="BD1459" i="182"/>
  <c r="B1460" i="182"/>
  <c r="V1460" i="182"/>
  <c r="Y1460" i="182"/>
  <c r="Z1460" i="182"/>
  <c r="AA1460" i="182"/>
  <c r="AX1460" i="182"/>
  <c r="AD1460" i="182"/>
  <c r="AE1460" i="182"/>
  <c r="AF1460" i="182"/>
  <c r="AI1460" i="182"/>
  <c r="AK1460" i="182"/>
  <c r="AN1460" i="182"/>
  <c r="AO1460" i="182"/>
  <c r="AP1460" i="182"/>
  <c r="AV1460" i="182"/>
  <c r="BA1460" i="182"/>
  <c r="BD1460" i="182"/>
  <c r="B1461" i="182"/>
  <c r="V1461" i="182"/>
  <c r="AP1461" i="182"/>
  <c r="Y1461" i="182"/>
  <c r="AV1461" i="182"/>
  <c r="Z1461" i="182"/>
  <c r="AA1461" i="182"/>
  <c r="AX1461" i="182"/>
  <c r="AD1461" i="182"/>
  <c r="AY1461" i="182"/>
  <c r="AE1461" i="182"/>
  <c r="AZ1461" i="182" s="1"/>
  <c r="AF1461" i="182"/>
  <c r="BA1461" i="182"/>
  <c r="AI1461" i="182"/>
  <c r="AJ1461" i="182"/>
  <c r="AK1461" i="182"/>
  <c r="AN1461" i="182"/>
  <c r="AO1461" i="182"/>
  <c r="BD1461" i="182"/>
  <c r="B1462" i="182"/>
  <c r="V1462" i="182"/>
  <c r="Y1462" i="182"/>
  <c r="Z1462" i="182"/>
  <c r="AW1462" i="182"/>
  <c r="AA1462" i="182"/>
  <c r="AD1462" i="182"/>
  <c r="AE1462" i="182"/>
  <c r="AZ1462" i="182"/>
  <c r="AF1462" i="182"/>
  <c r="AI1462" i="182"/>
  <c r="AJ1462" i="182"/>
  <c r="AK1462" i="182"/>
  <c r="AN1462" i="182"/>
  <c r="AO1462" i="182"/>
  <c r="AY1462" i="182"/>
  <c r="BD1462" i="182"/>
  <c r="B1463" i="182"/>
  <c r="V1463" i="182"/>
  <c r="Y1463" i="182"/>
  <c r="Z1463" i="182"/>
  <c r="AA1463" i="182"/>
  <c r="AX1463" i="182"/>
  <c r="AD1463" i="182"/>
  <c r="AY1463" i="182"/>
  <c r="AE1463" i="182"/>
  <c r="AZ1463" i="182"/>
  <c r="AF1463" i="182"/>
  <c r="BA1463" i="182"/>
  <c r="AI1463" i="182"/>
  <c r="AJ1463" i="182"/>
  <c r="AK1463" i="182"/>
  <c r="AN1463" i="182"/>
  <c r="AO1463" i="182"/>
  <c r="AW1463" i="182"/>
  <c r="BD1463" i="182"/>
  <c r="B1464" i="182"/>
  <c r="V1464" i="182"/>
  <c r="Y1464" i="182"/>
  <c r="Z1464" i="182"/>
  <c r="AA1464" i="182"/>
  <c r="AX1464" i="182"/>
  <c r="AD1464" i="182"/>
  <c r="AE1464" i="182"/>
  <c r="AG1464" i="182" s="1"/>
  <c r="AF1464" i="182"/>
  <c r="AI1464" i="182"/>
  <c r="AJ1464" i="182"/>
  <c r="AK1464" i="182"/>
  <c r="AN1464" i="182"/>
  <c r="AO1464" i="182"/>
  <c r="AW1464" i="182"/>
  <c r="AZ1464" i="182"/>
  <c r="BA1464" i="182"/>
  <c r="BD1464" i="182"/>
  <c r="B1465" i="182"/>
  <c r="V1465" i="182"/>
  <c r="Y1465" i="182"/>
  <c r="Z1465" i="182"/>
  <c r="AA1465" i="182"/>
  <c r="AX1465" i="182"/>
  <c r="AD1465" i="182"/>
  <c r="AE1465" i="182"/>
  <c r="AZ1465" i="182" s="1"/>
  <c r="AF1465" i="182"/>
  <c r="BA1465" i="182"/>
  <c r="AI1465" i="182"/>
  <c r="AJ1465" i="182"/>
  <c r="AK1465" i="182"/>
  <c r="AN1465" i="182"/>
  <c r="AO1465" i="182"/>
  <c r="AP1465" i="182"/>
  <c r="AW1465" i="182"/>
  <c r="BD1465" i="182"/>
  <c r="B1466" i="182"/>
  <c r="V1466" i="182"/>
  <c r="Y1466" i="182"/>
  <c r="Z1466" i="182"/>
  <c r="AW1466" i="182"/>
  <c r="AA1466" i="182"/>
  <c r="AD1466" i="182"/>
  <c r="AE1466" i="182"/>
  <c r="AF1466" i="182"/>
  <c r="AI1466" i="182"/>
  <c r="AJ1466" i="182"/>
  <c r="AK1466" i="182"/>
  <c r="AN1466" i="182"/>
  <c r="AO1466" i="182"/>
  <c r="AX1466" i="182"/>
  <c r="BA1466" i="182"/>
  <c r="BD1466" i="182"/>
  <c r="B1467" i="182"/>
  <c r="V1467" i="182"/>
  <c r="Y1467" i="182"/>
  <c r="Z1467" i="182"/>
  <c r="AA1467" i="182"/>
  <c r="AD1467" i="182"/>
  <c r="AE1467" i="182"/>
  <c r="AZ1467" i="182" s="1"/>
  <c r="AF1467" i="182"/>
  <c r="BA1467" i="182"/>
  <c r="AI1467" i="182"/>
  <c r="AJ1467" i="182"/>
  <c r="AK1467" i="182"/>
  <c r="AN1467" i="182"/>
  <c r="AO1467" i="182"/>
  <c r="AQ1467" i="182"/>
  <c r="AR1467" i="182" s="1"/>
  <c r="AP1467" i="182"/>
  <c r="AV1467" i="182"/>
  <c r="AX1467" i="182"/>
  <c r="BD1467" i="182"/>
  <c r="B1468" i="182"/>
  <c r="V1468" i="182"/>
  <c r="Y1468" i="182"/>
  <c r="Z1468" i="182"/>
  <c r="AA1468" i="182"/>
  <c r="AX1468" i="182"/>
  <c r="AD1468" i="182"/>
  <c r="AY1468" i="182" s="1"/>
  <c r="AE1468" i="182"/>
  <c r="AF1468" i="182"/>
  <c r="BA1468" i="182"/>
  <c r="AI1468" i="182"/>
  <c r="AJ1468" i="182"/>
  <c r="AK1468" i="182"/>
  <c r="AN1468" i="182"/>
  <c r="AP1468" i="182"/>
  <c r="AV1468" i="182"/>
  <c r="BD1468" i="182"/>
  <c r="B1469" i="182"/>
  <c r="V1469" i="182"/>
  <c r="Y1469" i="182"/>
  <c r="AV1469" i="182"/>
  <c r="Z1469" i="182"/>
  <c r="AA1469" i="182"/>
  <c r="AX1469" i="182"/>
  <c r="AD1469" i="182"/>
  <c r="AE1469" i="182"/>
  <c r="AZ1469" i="182" s="1"/>
  <c r="AF1469" i="182"/>
  <c r="BA1469" i="182"/>
  <c r="AI1469" i="182"/>
  <c r="AJ1469" i="182"/>
  <c r="AK1469" i="182"/>
  <c r="AO1469" i="182"/>
  <c r="AP1469" i="182"/>
  <c r="BD1469" i="182"/>
  <c r="B1470" i="182"/>
  <c r="V1470" i="182"/>
  <c r="Y1470" i="182"/>
  <c r="Z1470" i="182"/>
  <c r="AA1470" i="182"/>
  <c r="AD1470" i="182"/>
  <c r="AY1470" i="182" s="1"/>
  <c r="AE1470" i="182"/>
  <c r="AF1470" i="182"/>
  <c r="AI1470" i="182"/>
  <c r="AJ1470" i="182"/>
  <c r="AK1470" i="182"/>
  <c r="AN1470" i="182"/>
  <c r="AP1470" i="182"/>
  <c r="AW1470" i="182"/>
  <c r="AZ1470" i="182"/>
  <c r="BD1470" i="182"/>
  <c r="B1471" i="182"/>
  <c r="V1471" i="182"/>
  <c r="Y1471" i="182"/>
  <c r="Z1471" i="182"/>
  <c r="AA1471" i="182"/>
  <c r="AX1471" i="182"/>
  <c r="AD1471" i="182"/>
  <c r="AY1471" i="182"/>
  <c r="AE1471" i="182"/>
  <c r="AZ1471" i="182"/>
  <c r="AF1471" i="182"/>
  <c r="BA1471" i="182"/>
  <c r="AI1471" i="182"/>
  <c r="AJ1471" i="182"/>
  <c r="AK1471" i="182"/>
  <c r="AN1471" i="182"/>
  <c r="AO1471" i="182"/>
  <c r="AP1471" i="182"/>
  <c r="AW1471" i="182"/>
  <c r="BD1471" i="182"/>
  <c r="B1472" i="182"/>
  <c r="V1472" i="182"/>
  <c r="Y1472" i="182"/>
  <c r="Z1472" i="182"/>
  <c r="AW1472" i="182"/>
  <c r="AA1472" i="182"/>
  <c r="AX1472" i="182"/>
  <c r="AD1472" i="182"/>
  <c r="AE1472" i="182"/>
  <c r="AZ1472" i="182" s="1"/>
  <c r="AF1472" i="182"/>
  <c r="AI1472" i="182"/>
  <c r="AL1472" i="182"/>
  <c r="AJ1472" i="182"/>
  <c r="AK1472" i="182"/>
  <c r="AN1472" i="182"/>
  <c r="AQ1472" i="182" s="1"/>
  <c r="AR1472" i="182" s="1"/>
  <c r="AO1472" i="182"/>
  <c r="AP1472" i="182"/>
  <c r="BA1472" i="182"/>
  <c r="BD1472" i="182"/>
  <c r="B1473" i="182"/>
  <c r="V1473" i="182"/>
  <c r="AO1473" i="182"/>
  <c r="Y1473" i="182"/>
  <c r="AB1473" i="182"/>
  <c r="Z1473" i="182"/>
  <c r="AW1473" i="182"/>
  <c r="AA1473" i="182"/>
  <c r="AD1473" i="182"/>
  <c r="AY1473" i="182"/>
  <c r="AE1473" i="182"/>
  <c r="AF1473" i="182"/>
  <c r="AI1473" i="182"/>
  <c r="AJ1473" i="182"/>
  <c r="AK1473" i="182"/>
  <c r="AN1473" i="182"/>
  <c r="AP1473" i="182"/>
  <c r="AX1473" i="182"/>
  <c r="AZ1473" i="182"/>
  <c r="BA1473" i="182"/>
  <c r="BD1473" i="182"/>
  <c r="B1474" i="182"/>
  <c r="V1474" i="182"/>
  <c r="Y1474" i="182"/>
  <c r="Z1474" i="182"/>
  <c r="AW1474" i="182"/>
  <c r="AA1474" i="182"/>
  <c r="AB1474" i="182"/>
  <c r="AD1474" i="182"/>
  <c r="AY1474" i="182"/>
  <c r="AE1474" i="182"/>
  <c r="AG1474" i="182"/>
  <c r="AH1474" i="182" s="1"/>
  <c r="AF1474" i="182"/>
  <c r="AI1474" i="182"/>
  <c r="AJ1474" i="182"/>
  <c r="AK1474" i="182"/>
  <c r="AN1474" i="182"/>
  <c r="AQ1474" i="182" s="1"/>
  <c r="AO1474" i="182"/>
  <c r="AP1474" i="182"/>
  <c r="AX1474" i="182"/>
  <c r="BA1474" i="182"/>
  <c r="BD1474" i="182"/>
  <c r="B1475" i="182"/>
  <c r="V1475" i="182"/>
  <c r="Y1475" i="182"/>
  <c r="AV1475" i="182"/>
  <c r="Z1475" i="182"/>
  <c r="AA1475" i="182"/>
  <c r="AD1475" i="182"/>
  <c r="AY1475" i="182"/>
  <c r="AE1475" i="182"/>
  <c r="AZ1475" i="182" s="1"/>
  <c r="AF1475" i="182"/>
  <c r="AI1475" i="182"/>
  <c r="AJ1475" i="182"/>
  <c r="AK1475" i="182"/>
  <c r="AN1475" i="182"/>
  <c r="AP1475" i="182"/>
  <c r="AX1475" i="182"/>
  <c r="BA1475" i="182"/>
  <c r="BD1475" i="182"/>
  <c r="B1476" i="182"/>
  <c r="V1476" i="182"/>
  <c r="Y1476" i="182"/>
  <c r="Z1476" i="182"/>
  <c r="AA1476" i="182"/>
  <c r="AX1476" i="182"/>
  <c r="AD1476" i="182"/>
  <c r="AY1476" i="182"/>
  <c r="AE1476" i="182"/>
  <c r="AF1476" i="182"/>
  <c r="AI1476" i="182"/>
  <c r="AK1476" i="182"/>
  <c r="AN1476" i="182"/>
  <c r="AQ1476" i="182" s="1"/>
  <c r="AO1476" i="182"/>
  <c r="AP1476" i="182"/>
  <c r="BA1476" i="182"/>
  <c r="BD1476" i="182"/>
  <c r="B1477" i="182"/>
  <c r="V1477" i="182"/>
  <c r="AJ1477" i="182"/>
  <c r="Y1477" i="182"/>
  <c r="AV1477" i="182"/>
  <c r="Z1477" i="182"/>
  <c r="AA1477" i="182"/>
  <c r="AX1477" i="182"/>
  <c r="AD1477" i="182"/>
  <c r="AY1477" i="182"/>
  <c r="AE1477" i="182"/>
  <c r="AZ1477" i="182" s="1"/>
  <c r="AF1477" i="182"/>
  <c r="BA1477" i="182"/>
  <c r="AI1477" i="182"/>
  <c r="AK1477" i="182"/>
  <c r="AN1477" i="182"/>
  <c r="AO1477" i="182"/>
  <c r="AP1477" i="182"/>
  <c r="BD1477" i="182"/>
  <c r="B1478" i="182"/>
  <c r="V1478" i="182"/>
  <c r="Y1478" i="182"/>
  <c r="Z1478" i="182"/>
  <c r="AA1478" i="182"/>
  <c r="AD1478" i="182"/>
  <c r="AE1478" i="182"/>
  <c r="AZ1478" i="182" s="1"/>
  <c r="AF1478" i="182"/>
  <c r="BA1478" i="182"/>
  <c r="AI1478" i="182"/>
  <c r="AJ1478" i="182"/>
  <c r="AK1478" i="182"/>
  <c r="AN1478" i="182"/>
  <c r="AO1478" i="182"/>
  <c r="AV1478" i="182"/>
  <c r="AW1478" i="182"/>
  <c r="BD1478" i="182"/>
  <c r="B1479" i="182"/>
  <c r="V1479" i="182"/>
  <c r="Y1479" i="182"/>
  <c r="Z1479" i="182"/>
  <c r="AW1479" i="182"/>
  <c r="AA1479" i="182"/>
  <c r="AX1479" i="182"/>
  <c r="AD1479" i="182"/>
  <c r="AY1479" i="182" s="1"/>
  <c r="AE1479" i="182"/>
  <c r="AZ1479" i="182" s="1"/>
  <c r="AF1479" i="182"/>
  <c r="BA1479" i="182"/>
  <c r="AI1479" i="182"/>
  <c r="AK1479" i="182"/>
  <c r="AN1479" i="182"/>
  <c r="AO1479" i="182"/>
  <c r="AP1479" i="182"/>
  <c r="BD1479" i="182"/>
  <c r="B1480" i="182"/>
  <c r="V1480" i="182"/>
  <c r="Y1480" i="182"/>
  <c r="AB1480" i="182"/>
  <c r="Z1480" i="182"/>
  <c r="AW1480" i="182"/>
  <c r="AA1480" i="182"/>
  <c r="AX1480" i="182"/>
  <c r="AD1480" i="182"/>
  <c r="AE1480" i="182"/>
  <c r="AZ1480" i="182" s="1"/>
  <c r="AF1480" i="182"/>
  <c r="AI1480" i="182"/>
  <c r="AJ1480" i="182"/>
  <c r="AK1480" i="182"/>
  <c r="AL1480" i="182"/>
  <c r="AN1480" i="182"/>
  <c r="AQ1480" i="182"/>
  <c r="AR1480" i="182" s="1"/>
  <c r="AO1480" i="182"/>
  <c r="AP1480" i="182"/>
  <c r="BA1480" i="182"/>
  <c r="BD1480" i="182"/>
  <c r="B1481" i="182"/>
  <c r="V1481" i="182"/>
  <c r="AP1481" i="182"/>
  <c r="Y1481" i="182"/>
  <c r="Z1481" i="182"/>
  <c r="AA1481" i="182"/>
  <c r="AD1481" i="182"/>
  <c r="AE1481" i="182"/>
  <c r="AZ1481" i="182" s="1"/>
  <c r="AF1481" i="182"/>
  <c r="BA1481" i="182"/>
  <c r="AI1481" i="182"/>
  <c r="AJ1481" i="182"/>
  <c r="AK1481" i="182"/>
  <c r="AN1481" i="182"/>
  <c r="AO1481" i="182"/>
  <c r="AW1481" i="182"/>
  <c r="AX1481" i="182"/>
  <c r="BD1481" i="182"/>
  <c r="B1482" i="182"/>
  <c r="V1482" i="182"/>
  <c r="Y1482" i="182"/>
  <c r="Z1482" i="182"/>
  <c r="AA1482" i="182"/>
  <c r="AX1482" i="182"/>
  <c r="AD1482" i="182"/>
  <c r="AE1482" i="182"/>
  <c r="AF1482" i="182"/>
  <c r="AI1482" i="182"/>
  <c r="AJ1482" i="182"/>
  <c r="AK1482" i="182"/>
  <c r="AN1482" i="182"/>
  <c r="AO1482" i="182"/>
  <c r="AP1482" i="182"/>
  <c r="BA1482" i="182"/>
  <c r="BD1482" i="182"/>
  <c r="B1483" i="182"/>
  <c r="V1483" i="182"/>
  <c r="Y1483" i="182"/>
  <c r="AV1483" i="182"/>
  <c r="Z1483" i="182"/>
  <c r="AA1483" i="182"/>
  <c r="AX1483" i="182"/>
  <c r="AD1483" i="182"/>
  <c r="AE1483" i="182"/>
  <c r="AF1483" i="182"/>
  <c r="AI1483" i="182"/>
  <c r="AJ1483" i="182"/>
  <c r="AK1483" i="182"/>
  <c r="AN1483" i="182"/>
  <c r="AO1483" i="182"/>
  <c r="AY1483" i="182"/>
  <c r="BA1483" i="182"/>
  <c r="BD1483" i="182"/>
  <c r="B1484" i="182"/>
  <c r="V1484" i="182"/>
  <c r="Y1484" i="182"/>
  <c r="Z1484" i="182"/>
  <c r="AA1484" i="182"/>
  <c r="AD1484" i="182"/>
  <c r="AY1484" i="182" s="1"/>
  <c r="AE1484" i="182"/>
  <c r="AF1484" i="182"/>
  <c r="AI1484" i="182"/>
  <c r="AJ1484" i="182"/>
  <c r="AK1484" i="182"/>
  <c r="AN1484" i="182"/>
  <c r="AO1484" i="182"/>
  <c r="AP1484" i="182"/>
  <c r="AV1484" i="182"/>
  <c r="AX1484" i="182"/>
  <c r="BA1484" i="182"/>
  <c r="BD1484" i="182"/>
  <c r="B1485" i="182"/>
  <c r="V1485" i="182"/>
  <c r="AJ1485" i="182"/>
  <c r="Y1485" i="182"/>
  <c r="AV1485" i="182"/>
  <c r="Z1485" i="182"/>
  <c r="AB1485" i="182"/>
  <c r="AC1485" i="182"/>
  <c r="AA1485" i="182"/>
  <c r="AX1485" i="182"/>
  <c r="AD1485" i="182"/>
  <c r="AE1485" i="182"/>
  <c r="AZ1485" i="182"/>
  <c r="AF1485" i="182"/>
  <c r="BA1485" i="182"/>
  <c r="AI1485" i="182"/>
  <c r="AK1485" i="182"/>
  <c r="AN1485" i="182"/>
  <c r="AO1485" i="182"/>
  <c r="AP1485" i="182"/>
  <c r="AY1485" i="182"/>
  <c r="BD1485" i="182"/>
  <c r="B1486" i="182"/>
  <c r="V1486" i="182"/>
  <c r="AJ1486" i="182"/>
  <c r="Y1486" i="182"/>
  <c r="Z1486" i="182"/>
  <c r="AW1486" i="182"/>
  <c r="AA1486" i="182"/>
  <c r="AD1486" i="182"/>
  <c r="AE1486" i="182"/>
  <c r="AZ1486" i="182" s="1"/>
  <c r="AF1486" i="182"/>
  <c r="BA1486" i="182"/>
  <c r="AI1486" i="182"/>
  <c r="AK1486" i="182"/>
  <c r="AN1486" i="182"/>
  <c r="AQ1486" i="182" s="1"/>
  <c r="AO1486" i="182"/>
  <c r="AP1486" i="182"/>
  <c r="BD1486" i="182"/>
  <c r="B1487" i="182"/>
  <c r="V1487" i="182"/>
  <c r="Y1487" i="182"/>
  <c r="Z1487" i="182"/>
  <c r="AW1487" i="182"/>
  <c r="AA1487" i="182"/>
  <c r="AX1487" i="182"/>
  <c r="AD1487" i="182"/>
  <c r="AY1487" i="182" s="1"/>
  <c r="AE1487" i="182"/>
  <c r="AF1487" i="182"/>
  <c r="BA1487" i="182"/>
  <c r="AI1487" i="182"/>
  <c r="AK1487" i="182"/>
  <c r="AN1487" i="182"/>
  <c r="AO1487" i="182"/>
  <c r="AP1487" i="182"/>
  <c r="AZ1487" i="182"/>
  <c r="BD1487" i="182"/>
  <c r="B1488" i="182"/>
  <c r="V1488" i="182"/>
  <c r="Y1488" i="182"/>
  <c r="AB1488" i="182"/>
  <c r="Z1488" i="182"/>
  <c r="AA1488" i="182"/>
  <c r="AX1488" i="182"/>
  <c r="AD1488" i="182"/>
  <c r="AE1488" i="182"/>
  <c r="AZ1488" i="182" s="1"/>
  <c r="AF1488" i="182"/>
  <c r="BA1488" i="182"/>
  <c r="AI1488" i="182"/>
  <c r="AJ1488" i="182"/>
  <c r="AK1488" i="182"/>
  <c r="AN1488" i="182"/>
  <c r="AO1488" i="182"/>
  <c r="AQ1488" i="182" s="1"/>
  <c r="AP1488" i="182"/>
  <c r="AW1488" i="182"/>
  <c r="BD1488" i="182"/>
  <c r="B1489" i="182"/>
  <c r="V1489" i="182"/>
  <c r="AP1489" i="182"/>
  <c r="Y1489" i="182"/>
  <c r="Z1489" i="182"/>
  <c r="AW1489" i="182"/>
  <c r="AA1489" i="182"/>
  <c r="AX1489" i="182"/>
  <c r="AD1489" i="182"/>
  <c r="AE1489" i="182"/>
  <c r="AZ1489" i="182" s="1"/>
  <c r="AF1489" i="182"/>
  <c r="BA1489" i="182"/>
  <c r="AI1489" i="182"/>
  <c r="AJ1489" i="182"/>
  <c r="AK1489" i="182"/>
  <c r="AN1489" i="182"/>
  <c r="AO1489" i="182"/>
  <c r="AQ1489" i="182" s="1"/>
  <c r="AR1489" i="182" s="1"/>
  <c r="BD1489" i="182"/>
  <c r="B1490" i="182"/>
  <c r="V1490" i="182"/>
  <c r="Y1490" i="182"/>
  <c r="Z1490" i="182"/>
  <c r="AW1490" i="182"/>
  <c r="AA1490" i="182"/>
  <c r="AD1490" i="182"/>
  <c r="AY1490" i="182"/>
  <c r="AE1490" i="182"/>
  <c r="AF1490" i="182"/>
  <c r="BA1490" i="182"/>
  <c r="AI1490" i="182"/>
  <c r="AJ1490" i="182"/>
  <c r="AK1490" i="182"/>
  <c r="AN1490" i="182"/>
  <c r="AQ1490" i="182"/>
  <c r="AO1490" i="182"/>
  <c r="AX1490" i="182"/>
  <c r="BD1490" i="182"/>
  <c r="B1491" i="182"/>
  <c r="V1491" i="182"/>
  <c r="Y1491" i="182"/>
  <c r="Z1491" i="182"/>
  <c r="AA1491" i="182"/>
  <c r="AX1491" i="182"/>
  <c r="AD1491" i="182"/>
  <c r="AE1491" i="182"/>
  <c r="AZ1491" i="182" s="1"/>
  <c r="AF1491" i="182"/>
  <c r="AI1491" i="182"/>
  <c r="AJ1491" i="182"/>
  <c r="AK1491" i="182"/>
  <c r="AN1491" i="182"/>
  <c r="AP1491" i="182"/>
  <c r="AV1491" i="182"/>
  <c r="BA1491" i="182"/>
  <c r="BD1491" i="182"/>
  <c r="B1492" i="182"/>
  <c r="V1492" i="182"/>
  <c r="Y1492" i="182"/>
  <c r="Z1492" i="182"/>
  <c r="AA1492" i="182"/>
  <c r="AX1492" i="182"/>
  <c r="AD1492" i="182"/>
  <c r="AE1492" i="182"/>
  <c r="AF1492" i="182"/>
  <c r="AI1492" i="182"/>
  <c r="AJ1492" i="182"/>
  <c r="AK1492" i="182"/>
  <c r="AN1492" i="182"/>
  <c r="AO1492" i="182"/>
  <c r="AY1492" i="182"/>
  <c r="BA1492" i="182"/>
  <c r="BD1492" i="182"/>
  <c r="B1493" i="182"/>
  <c r="V1493" i="182"/>
  <c r="AP1493" i="182"/>
  <c r="Y1493" i="182"/>
  <c r="Z1493" i="182"/>
  <c r="AB1493" i="182"/>
  <c r="AC1493" i="182"/>
  <c r="AA1493" i="182"/>
  <c r="AX1493" i="182"/>
  <c r="AD1493" i="182"/>
  <c r="AY1493" i="182" s="1"/>
  <c r="AE1493" i="182"/>
  <c r="AF1493" i="182"/>
  <c r="BA1493" i="182"/>
  <c r="AI1493" i="182"/>
  <c r="AJ1493" i="182"/>
  <c r="AK1493" i="182"/>
  <c r="AN1493" i="182"/>
  <c r="AO1493" i="182"/>
  <c r="AV1493" i="182"/>
  <c r="BD1493" i="182"/>
  <c r="B1494" i="182"/>
  <c r="V1494" i="182"/>
  <c r="Y1494" i="182"/>
  <c r="Z1494" i="182"/>
  <c r="AA1494" i="182"/>
  <c r="AD1494" i="182"/>
  <c r="AY1494" i="182"/>
  <c r="AE1494" i="182"/>
  <c r="AF1494" i="182"/>
  <c r="BA1494" i="182"/>
  <c r="AI1494" i="182"/>
  <c r="AJ1494" i="182"/>
  <c r="AK1494" i="182"/>
  <c r="AN1494" i="182"/>
  <c r="AO1494" i="182"/>
  <c r="AW1494" i="182"/>
  <c r="BD1494" i="182"/>
  <c r="B1495" i="182"/>
  <c r="V1495" i="182"/>
  <c r="Y1495" i="182"/>
  <c r="Z1495" i="182"/>
  <c r="AA1495" i="182"/>
  <c r="AX1495" i="182"/>
  <c r="AD1495" i="182"/>
  <c r="AY1495" i="182" s="1"/>
  <c r="AE1495" i="182"/>
  <c r="AZ1495" i="182" s="1"/>
  <c r="AF1495" i="182"/>
  <c r="BA1495" i="182"/>
  <c r="AI1495" i="182"/>
  <c r="AK1495" i="182"/>
  <c r="AN1495" i="182"/>
  <c r="AO1495" i="182"/>
  <c r="AP1495" i="182"/>
  <c r="AW1495" i="182"/>
  <c r="BD1495" i="182"/>
  <c r="B1496" i="182"/>
  <c r="V1496" i="182"/>
  <c r="Y1496" i="182"/>
  <c r="Z1496" i="182"/>
  <c r="AA1496" i="182"/>
  <c r="AX1496" i="182"/>
  <c r="AD1496" i="182"/>
  <c r="AE1496" i="182"/>
  <c r="AZ1496" i="182"/>
  <c r="AF1496" i="182"/>
  <c r="BA1496" i="182"/>
  <c r="AI1496" i="182"/>
  <c r="AJ1496" i="182"/>
  <c r="AK1496" i="182"/>
  <c r="AL1496" i="182"/>
  <c r="AN1496" i="182"/>
  <c r="AO1496" i="182"/>
  <c r="AQ1496" i="182" s="1"/>
  <c r="AR1496" i="182" s="1"/>
  <c r="AP1496" i="182"/>
  <c r="AW1496" i="182"/>
  <c r="BD1496" i="182"/>
  <c r="B1497" i="182"/>
  <c r="V1497" i="182"/>
  <c r="AJ1497" i="182"/>
  <c r="Y1497" i="182"/>
  <c r="Z1497" i="182"/>
  <c r="AA1497" i="182"/>
  <c r="AX1497" i="182"/>
  <c r="AD1497" i="182"/>
  <c r="AY1497" i="182" s="1"/>
  <c r="AE1497" i="182"/>
  <c r="AF1497" i="182"/>
  <c r="AI1497" i="182"/>
  <c r="AK1497" i="182"/>
  <c r="AN1497" i="182"/>
  <c r="AO1497" i="182"/>
  <c r="AP1497" i="182"/>
  <c r="AW1497" i="182"/>
  <c r="AZ1497" i="182"/>
  <c r="BA1497" i="182"/>
  <c r="BD1497" i="182"/>
  <c r="B1498" i="182"/>
  <c r="V1498" i="182"/>
  <c r="Y1498" i="182"/>
  <c r="Z1498" i="182"/>
  <c r="AW1498" i="182"/>
  <c r="AA1498" i="182"/>
  <c r="AX1498" i="182"/>
  <c r="AD1498" i="182"/>
  <c r="AE1498" i="182"/>
  <c r="AF1498" i="182"/>
  <c r="BA1498" i="182"/>
  <c r="AI1498" i="182"/>
  <c r="AJ1498" i="182"/>
  <c r="AK1498" i="182"/>
  <c r="AN1498" i="182"/>
  <c r="AO1498" i="182"/>
  <c r="AQ1498" i="182"/>
  <c r="AR1498" i="182" s="1"/>
  <c r="AP1498" i="182"/>
  <c r="BD1498" i="182"/>
  <c r="B1499" i="182"/>
  <c r="V1499" i="182"/>
  <c r="Y1499" i="182"/>
  <c r="Z1499" i="182"/>
  <c r="AA1499" i="182"/>
  <c r="AD1499" i="182"/>
  <c r="AY1499" i="182"/>
  <c r="AE1499" i="182"/>
  <c r="AZ1499" i="182" s="1"/>
  <c r="AF1499" i="182"/>
  <c r="AI1499" i="182"/>
  <c r="AJ1499" i="182"/>
  <c r="AK1499" i="182"/>
  <c r="AV1499" i="182"/>
  <c r="AX1499" i="182"/>
  <c r="BA1499" i="182"/>
  <c r="BD1499" i="182"/>
  <c r="B1500" i="182"/>
  <c r="V1500" i="182"/>
  <c r="Y1500" i="182"/>
  <c r="Z1500" i="182"/>
  <c r="AA1500" i="182"/>
  <c r="AD1500" i="182"/>
  <c r="AY1500" i="182" s="1"/>
  <c r="AE1500" i="182"/>
  <c r="AF1500" i="182"/>
  <c r="BA1500" i="182"/>
  <c r="AI1500" i="182"/>
  <c r="AK1500" i="182"/>
  <c r="AN1500" i="182"/>
  <c r="AO1500" i="182"/>
  <c r="AP1500" i="182"/>
  <c r="AV1500" i="182"/>
  <c r="AX1500" i="182"/>
  <c r="BD1500" i="182"/>
  <c r="B1501" i="182"/>
  <c r="V1501" i="182"/>
  <c r="Y1501" i="182"/>
  <c r="Z1501" i="182"/>
  <c r="AA1501" i="182"/>
  <c r="AX1501" i="182"/>
  <c r="AD1501" i="182"/>
  <c r="AE1501" i="182"/>
  <c r="AZ1501" i="182"/>
  <c r="AF1501" i="182"/>
  <c r="BA1501" i="182"/>
  <c r="AI1501" i="182"/>
  <c r="AJ1501" i="182"/>
  <c r="AK1501" i="182"/>
  <c r="AV1501" i="182"/>
  <c r="BD1501" i="182"/>
  <c r="B1502" i="182"/>
  <c r="V1502" i="182"/>
  <c r="Y1502" i="182"/>
  <c r="Z1502" i="182"/>
  <c r="AA1502" i="182"/>
  <c r="AD1502" i="182"/>
  <c r="AY1502" i="182" s="1"/>
  <c r="AE1502" i="182"/>
  <c r="AF1502" i="182"/>
  <c r="BA1502" i="182"/>
  <c r="AI1502" i="182"/>
  <c r="AJ1502" i="182"/>
  <c r="AK1502" i="182"/>
  <c r="AV1502" i="182"/>
  <c r="AW1502" i="182"/>
  <c r="BD1502" i="182"/>
  <c r="B1503" i="182"/>
  <c r="V1503" i="182"/>
  <c r="Y1503" i="182"/>
  <c r="Z1503" i="182"/>
  <c r="AA1503" i="182"/>
  <c r="AX1503" i="182"/>
  <c r="AD1503" i="182"/>
  <c r="AY1503" i="182" s="1"/>
  <c r="AE1503" i="182"/>
  <c r="AZ1503" i="182" s="1"/>
  <c r="AF1503" i="182"/>
  <c r="BA1503" i="182"/>
  <c r="AI1503" i="182"/>
  <c r="AL1503" i="182"/>
  <c r="AJ1503" i="182"/>
  <c r="AK1503" i="182"/>
  <c r="AN1503" i="182"/>
  <c r="AW1503" i="182"/>
  <c r="BD1503" i="182"/>
  <c r="B1504" i="182"/>
  <c r="V1504" i="182"/>
  <c r="Y1504" i="182"/>
  <c r="Z1504" i="182"/>
  <c r="AA1504" i="182"/>
  <c r="AX1504" i="182"/>
  <c r="AD1504" i="182"/>
  <c r="AE1504" i="182"/>
  <c r="AZ1504" i="182" s="1"/>
  <c r="AF1504" i="182"/>
  <c r="AI1504" i="182"/>
  <c r="AJ1504" i="182"/>
  <c r="AK1504" i="182"/>
  <c r="AN1504" i="182"/>
  <c r="AQ1504" i="182" s="1"/>
  <c r="AO1504" i="182"/>
  <c r="AP1504" i="182"/>
  <c r="AW1504" i="182"/>
  <c r="BA1504" i="182"/>
  <c r="BD1504" i="182"/>
  <c r="B1505" i="182"/>
  <c r="V1505" i="182"/>
  <c r="Y1505" i="182"/>
  <c r="AB1505" i="182"/>
  <c r="Z1505" i="182"/>
  <c r="AW1505" i="182"/>
  <c r="AA1505" i="182"/>
  <c r="AX1505" i="182"/>
  <c r="AD1505" i="182"/>
  <c r="AY1505" i="182" s="1"/>
  <c r="AE1505" i="182"/>
  <c r="AZ1505" i="182" s="1"/>
  <c r="AF1505" i="182"/>
  <c r="AI1505" i="182"/>
  <c r="AJ1505" i="182"/>
  <c r="AK1505" i="182"/>
  <c r="AN1505" i="182"/>
  <c r="AO1505" i="182"/>
  <c r="AP1505" i="182"/>
  <c r="BA1505" i="182"/>
  <c r="BD1505" i="182"/>
  <c r="B1506" i="182"/>
  <c r="V1506" i="182"/>
  <c r="Y1506" i="182"/>
  <c r="Z1506" i="182"/>
  <c r="AW1506" i="182"/>
  <c r="AA1506" i="182"/>
  <c r="AD1506" i="182"/>
  <c r="AE1506" i="182"/>
  <c r="AF1506" i="182"/>
  <c r="BA1506" i="182"/>
  <c r="AI1506" i="182"/>
  <c r="AJ1506" i="182"/>
  <c r="AK1506" i="182"/>
  <c r="AN1506" i="182"/>
  <c r="AQ1506" i="182" s="1"/>
  <c r="AO1506" i="182"/>
  <c r="AP1506" i="182"/>
  <c r="AX1506" i="182"/>
  <c r="BD1506" i="182"/>
  <c r="B1507" i="182"/>
  <c r="V1507" i="182"/>
  <c r="Y1507" i="182"/>
  <c r="AV1507" i="182"/>
  <c r="Z1507" i="182"/>
  <c r="AA1507" i="182"/>
  <c r="AX1507" i="182"/>
  <c r="AD1507" i="182"/>
  <c r="AY1507" i="182" s="1"/>
  <c r="AE1507" i="182"/>
  <c r="AZ1507" i="182" s="1"/>
  <c r="AF1507" i="182"/>
  <c r="BA1507" i="182"/>
  <c r="AI1507" i="182"/>
  <c r="AJ1507" i="182"/>
  <c r="AK1507" i="182"/>
  <c r="AN1507" i="182"/>
  <c r="AO1507" i="182"/>
  <c r="AP1507" i="182"/>
  <c r="BD1507" i="182"/>
  <c r="B1508" i="182"/>
  <c r="V1508" i="182"/>
  <c r="Y1508" i="182"/>
  <c r="Z1508" i="182"/>
  <c r="AA1508" i="182"/>
  <c r="AX1508" i="182"/>
  <c r="AD1508" i="182"/>
  <c r="AE1508" i="182"/>
  <c r="AF1508" i="182"/>
  <c r="AI1508" i="182"/>
  <c r="AK1508" i="182"/>
  <c r="AN1508" i="182"/>
  <c r="AO1508" i="182"/>
  <c r="AP1508" i="182"/>
  <c r="AY1508" i="182"/>
  <c r="BA1508" i="182"/>
  <c r="BD1508" i="182"/>
  <c r="B1509" i="182"/>
  <c r="V1509" i="182"/>
  <c r="AP1509" i="182"/>
  <c r="Y1509" i="182"/>
  <c r="AV1509" i="182"/>
  <c r="Z1509" i="182"/>
  <c r="AA1509" i="182"/>
  <c r="AX1509" i="182"/>
  <c r="AD1509" i="182"/>
  <c r="AY1509" i="182" s="1"/>
  <c r="AE1509" i="182"/>
  <c r="AF1509" i="182"/>
  <c r="BA1509" i="182"/>
  <c r="AI1509" i="182"/>
  <c r="AJ1509" i="182"/>
  <c r="AK1509" i="182"/>
  <c r="AN1509" i="182"/>
  <c r="AO1509" i="182"/>
  <c r="AZ1509" i="182"/>
  <c r="BD1509" i="182"/>
  <c r="B1510" i="182"/>
  <c r="V1510" i="182"/>
  <c r="Y1510" i="182"/>
  <c r="Z1510" i="182"/>
  <c r="AA1510" i="182"/>
  <c r="AD1510" i="182"/>
  <c r="AE1510" i="182"/>
  <c r="AZ1510" i="182" s="1"/>
  <c r="AF1510" i="182"/>
  <c r="BA1510" i="182"/>
  <c r="AI1510" i="182"/>
  <c r="AK1510" i="182"/>
  <c r="AN1510" i="182"/>
  <c r="AO1510" i="182"/>
  <c r="AP1510" i="182"/>
  <c r="AV1510" i="182"/>
  <c r="AW1510" i="182"/>
  <c r="BD1510" i="182"/>
  <c r="B1511" i="182"/>
  <c r="V1511" i="182"/>
  <c r="Y1511" i="182"/>
  <c r="Z1511" i="182"/>
  <c r="AW1511" i="182"/>
  <c r="AA1511" i="182"/>
  <c r="AX1511" i="182"/>
  <c r="AD1511" i="182"/>
  <c r="AY1511" i="182"/>
  <c r="AE1511" i="182"/>
  <c r="AF1511" i="182"/>
  <c r="BA1511" i="182"/>
  <c r="AI1511" i="182"/>
  <c r="AK1511" i="182"/>
  <c r="AN1511" i="182"/>
  <c r="AO1511" i="182"/>
  <c r="AP1511" i="182"/>
  <c r="AZ1511" i="182"/>
  <c r="BD1511" i="182"/>
  <c r="B1512" i="182"/>
  <c r="V1512" i="182"/>
  <c r="Y1512" i="182"/>
  <c r="AB1512" i="182"/>
  <c r="Z1512" i="182"/>
  <c r="AW1512" i="182"/>
  <c r="AA1512" i="182"/>
  <c r="AX1512" i="182"/>
  <c r="AD1512" i="182"/>
  <c r="AE1512" i="182"/>
  <c r="AZ1512" i="182" s="1"/>
  <c r="AF1512" i="182"/>
  <c r="AI1512" i="182"/>
  <c r="AJ1512" i="182"/>
  <c r="AK1512" i="182"/>
  <c r="AL1512" i="182"/>
  <c r="AN1512" i="182"/>
  <c r="AO1512" i="182"/>
  <c r="AP1512" i="182"/>
  <c r="BA1512" i="182"/>
  <c r="BD1512" i="182"/>
  <c r="B1513" i="182"/>
  <c r="V1513" i="182"/>
  <c r="AJ1513" i="182"/>
  <c r="Y1513" i="182"/>
  <c r="Z1513" i="182"/>
  <c r="AA1513" i="182"/>
  <c r="AD1513" i="182"/>
  <c r="AE1513" i="182"/>
  <c r="AZ1513" i="182"/>
  <c r="AF1513" i="182"/>
  <c r="BA1513" i="182"/>
  <c r="AI1513" i="182"/>
  <c r="AK1513" i="182"/>
  <c r="AN1513" i="182"/>
  <c r="AO1513" i="182"/>
  <c r="AP1513" i="182"/>
  <c r="AW1513" i="182"/>
  <c r="AX1513" i="182"/>
  <c r="BD1513" i="182"/>
  <c r="B1514" i="182"/>
  <c r="V1514" i="182"/>
  <c r="Y1514" i="182"/>
  <c r="Z1514" i="182"/>
  <c r="AW1514" i="182"/>
  <c r="AA1514" i="182"/>
  <c r="AB1514" i="182"/>
  <c r="AD1514" i="182"/>
  <c r="AY1514" i="182" s="1"/>
  <c r="AE1514" i="182"/>
  <c r="AF1514" i="182"/>
  <c r="AI1514" i="182"/>
  <c r="AJ1514" i="182"/>
  <c r="AK1514" i="182"/>
  <c r="AN1514" i="182"/>
  <c r="AO1514" i="182"/>
  <c r="AP1514" i="182"/>
  <c r="AX1514" i="182"/>
  <c r="BA1514" i="182"/>
  <c r="BD1514" i="182"/>
  <c r="B1515" i="182"/>
  <c r="V1515" i="182"/>
  <c r="Y1515" i="182"/>
  <c r="AV1515" i="182"/>
  <c r="Z1515" i="182"/>
  <c r="AA1515" i="182"/>
  <c r="AX1515" i="182"/>
  <c r="AD1515" i="182"/>
  <c r="AE1515" i="182"/>
  <c r="AZ1515" i="182"/>
  <c r="AF1515" i="182"/>
  <c r="AI1515" i="182"/>
  <c r="AJ1515" i="182"/>
  <c r="AK1515" i="182"/>
  <c r="AN1515" i="182"/>
  <c r="AO1515" i="182"/>
  <c r="AQ1515" i="182" s="1"/>
  <c r="AR1515" i="182" s="1"/>
  <c r="BA1515" i="182"/>
  <c r="BD1515" i="182"/>
  <c r="B1516" i="182"/>
  <c r="V1516" i="182"/>
  <c r="Y1516" i="182"/>
  <c r="Z1516" i="182"/>
  <c r="AA1516" i="182"/>
  <c r="AD1516" i="182"/>
  <c r="AE1516" i="182"/>
  <c r="AZ1516" i="182"/>
  <c r="AF1516" i="182"/>
  <c r="AI1516" i="182"/>
  <c r="AJ1516" i="182"/>
  <c r="AK1516" i="182"/>
  <c r="AN1516" i="182"/>
  <c r="AO1516" i="182"/>
  <c r="AV1516" i="182"/>
  <c r="AX1516" i="182"/>
  <c r="BA1516" i="182"/>
  <c r="BD1516" i="182"/>
  <c r="B1517" i="182"/>
  <c r="V1517" i="182"/>
  <c r="Y1517" i="182"/>
  <c r="Z1517" i="182"/>
  <c r="AW1517" i="182"/>
  <c r="AA1517" i="182"/>
  <c r="AX1517" i="182"/>
  <c r="AD1517" i="182"/>
  <c r="AE1517" i="182"/>
  <c r="AZ1517" i="182" s="1"/>
  <c r="AF1517" i="182"/>
  <c r="BA1517" i="182"/>
  <c r="AI1517" i="182"/>
  <c r="AJ1517" i="182"/>
  <c r="AK1517" i="182"/>
  <c r="AN1517" i="182"/>
  <c r="AO1517" i="182"/>
  <c r="AY1517" i="182"/>
  <c r="BD1517" i="182"/>
  <c r="B1518" i="182"/>
  <c r="V1518" i="182"/>
  <c r="Y1518" i="182"/>
  <c r="Z1518" i="182"/>
  <c r="AW1518" i="182"/>
  <c r="AA1518" i="182"/>
  <c r="AD1518" i="182"/>
  <c r="AE1518" i="182"/>
  <c r="AF1518" i="182"/>
  <c r="BA1518" i="182"/>
  <c r="AI1518" i="182"/>
  <c r="AJ1518" i="182"/>
  <c r="AK1518" i="182"/>
  <c r="AN1518" i="182"/>
  <c r="AO1518" i="182"/>
  <c r="AZ1518" i="182"/>
  <c r="BD1518" i="182"/>
  <c r="B1519" i="182"/>
  <c r="V1519" i="182"/>
  <c r="AL1519" i="182"/>
  <c r="Y1519" i="182"/>
  <c r="Z1519" i="182"/>
  <c r="AW1519" i="182"/>
  <c r="AA1519" i="182"/>
  <c r="AX1519" i="182"/>
  <c r="AD1519" i="182"/>
  <c r="AE1519" i="182"/>
  <c r="AF1519" i="182"/>
  <c r="BA1519" i="182"/>
  <c r="AI1519" i="182"/>
  <c r="AJ1519" i="182"/>
  <c r="AK1519" i="182"/>
  <c r="AN1519" i="182"/>
  <c r="AO1519" i="182"/>
  <c r="AZ1519" i="182"/>
  <c r="BD1519" i="182"/>
  <c r="B1520" i="182"/>
  <c r="V1520" i="182"/>
  <c r="Y1520" i="182"/>
  <c r="Z1520" i="182"/>
  <c r="AW1520" i="182"/>
  <c r="AA1520" i="182"/>
  <c r="AX1520" i="182"/>
  <c r="AD1520" i="182"/>
  <c r="AY1520" i="182" s="1"/>
  <c r="AE1520" i="182"/>
  <c r="AF1520" i="182"/>
  <c r="AI1520" i="182"/>
  <c r="AJ1520" i="182"/>
  <c r="AL1520" i="182"/>
  <c r="AK1520" i="182"/>
  <c r="AN1520" i="182"/>
  <c r="AO1520" i="182"/>
  <c r="AP1520" i="182"/>
  <c r="BA1520" i="182"/>
  <c r="BD1520" i="182"/>
  <c r="B1521" i="182"/>
  <c r="V1521" i="182"/>
  <c r="AN1521" i="182"/>
  <c r="Y1521" i="182"/>
  <c r="Z1521" i="182"/>
  <c r="AA1521" i="182"/>
  <c r="AD1521" i="182"/>
  <c r="AY1521" i="182" s="1"/>
  <c r="AE1521" i="182"/>
  <c r="AZ1521" i="182" s="1"/>
  <c r="AF1521" i="182"/>
  <c r="BA1521" i="182"/>
  <c r="AI1521" i="182"/>
  <c r="AJ1521" i="182"/>
  <c r="AK1521" i="182"/>
  <c r="AO1521" i="182"/>
  <c r="AP1521" i="182"/>
  <c r="AW1521" i="182"/>
  <c r="AX1521" i="182"/>
  <c r="BD1521" i="182"/>
  <c r="B1522" i="182"/>
  <c r="V1522" i="182"/>
  <c r="Y1522" i="182"/>
  <c r="Z1522" i="182"/>
  <c r="AW1522" i="182"/>
  <c r="AA1522" i="182"/>
  <c r="AX1522" i="182"/>
  <c r="AD1522" i="182"/>
  <c r="AY1522" i="182" s="1"/>
  <c r="AE1522" i="182"/>
  <c r="AF1522" i="182"/>
  <c r="AI1522" i="182"/>
  <c r="AJ1522" i="182"/>
  <c r="AK1522" i="182"/>
  <c r="AN1522" i="182"/>
  <c r="AO1522" i="182"/>
  <c r="BA1522" i="182"/>
  <c r="BD1522" i="182"/>
  <c r="B1523" i="182"/>
  <c r="V1523" i="182"/>
  <c r="Y1523" i="182"/>
  <c r="AV1523" i="182"/>
  <c r="Z1523" i="182"/>
  <c r="AA1523" i="182"/>
  <c r="AD1523" i="182"/>
  <c r="AY1523" i="182"/>
  <c r="AE1523" i="182"/>
  <c r="AZ1523" i="182" s="1"/>
  <c r="AF1523" i="182"/>
  <c r="AI1523" i="182"/>
  <c r="AJ1523" i="182"/>
  <c r="AK1523" i="182"/>
  <c r="AN1523" i="182"/>
  <c r="AO1523" i="182"/>
  <c r="AP1523" i="182"/>
  <c r="AX1523" i="182"/>
  <c r="BA1523" i="182"/>
  <c r="BD1523" i="182"/>
  <c r="B1524" i="182"/>
  <c r="V1524" i="182"/>
  <c r="Y1524" i="182"/>
  <c r="Z1524" i="182"/>
  <c r="AW1524" i="182"/>
  <c r="AA1524" i="182"/>
  <c r="AD1524" i="182"/>
  <c r="AY1524" i="182"/>
  <c r="AE1524" i="182"/>
  <c r="AZ1524" i="182"/>
  <c r="AF1524" i="182"/>
  <c r="BA1524" i="182"/>
  <c r="AI1524" i="182"/>
  <c r="AK1524" i="182"/>
  <c r="AN1524" i="182"/>
  <c r="AO1524" i="182"/>
  <c r="AP1524" i="182"/>
  <c r="AV1524" i="182"/>
  <c r="AX1524" i="182"/>
  <c r="BD1524" i="182"/>
  <c r="B1525" i="182"/>
  <c r="V1525" i="182"/>
  <c r="Y1525" i="182"/>
  <c r="AV1525" i="182"/>
  <c r="Z1525" i="182"/>
  <c r="AW1525" i="182"/>
  <c r="AA1525" i="182"/>
  <c r="AX1525" i="182"/>
  <c r="AD1525" i="182"/>
  <c r="AY1525" i="182" s="1"/>
  <c r="AE1525" i="182"/>
  <c r="AZ1525" i="182"/>
  <c r="AF1525" i="182"/>
  <c r="BA1525" i="182"/>
  <c r="AI1525" i="182"/>
  <c r="AJ1525" i="182"/>
  <c r="AK1525" i="182"/>
  <c r="AN1525" i="182"/>
  <c r="AO1525" i="182"/>
  <c r="AQ1525" i="182"/>
  <c r="AR1525" i="182" s="1"/>
  <c r="AP1525" i="182"/>
  <c r="BD1525" i="182"/>
  <c r="B1526" i="182"/>
  <c r="V1526" i="182"/>
  <c r="Y1526" i="182"/>
  <c r="AV1526" i="182"/>
  <c r="Z1526" i="182"/>
  <c r="AW1526" i="182"/>
  <c r="AA1526" i="182"/>
  <c r="AX1526" i="182"/>
  <c r="AD1526" i="182"/>
  <c r="AG1526" i="182"/>
  <c r="AH1526" i="182" s="1"/>
  <c r="AE1526" i="182"/>
  <c r="AF1526" i="182"/>
  <c r="BA1526" i="182"/>
  <c r="AI1526" i="182"/>
  <c r="AJ1526" i="182"/>
  <c r="AK1526" i="182"/>
  <c r="AN1526" i="182"/>
  <c r="AO1526" i="182"/>
  <c r="AZ1526" i="182"/>
  <c r="BD1526" i="182"/>
  <c r="B1527" i="182"/>
  <c r="V1527" i="182"/>
  <c r="Y1527" i="182"/>
  <c r="Z1527" i="182"/>
  <c r="AW1527" i="182"/>
  <c r="AA1527" i="182"/>
  <c r="AX1527" i="182"/>
  <c r="AD1527" i="182"/>
  <c r="AY1527" i="182"/>
  <c r="AE1527" i="182"/>
  <c r="AF1527" i="182"/>
  <c r="BA1527" i="182"/>
  <c r="AI1527" i="182"/>
  <c r="AK1527" i="182"/>
  <c r="AN1527" i="182"/>
  <c r="AO1527" i="182"/>
  <c r="AQ1527" i="182" s="1"/>
  <c r="AP1527" i="182"/>
  <c r="AZ1527" i="182"/>
  <c r="BD1527" i="182"/>
  <c r="B1528" i="182"/>
  <c r="V1528" i="182"/>
  <c r="Y1528" i="182"/>
  <c r="AB1528" i="182"/>
  <c r="Z1528" i="182"/>
  <c r="AA1528" i="182"/>
  <c r="AX1528" i="182"/>
  <c r="AD1528" i="182"/>
  <c r="AE1528" i="182"/>
  <c r="AZ1528" i="182" s="1"/>
  <c r="AF1528" i="182"/>
  <c r="AI1528" i="182"/>
  <c r="AJ1528" i="182"/>
  <c r="AK1528" i="182"/>
  <c r="AN1528" i="182"/>
  <c r="AO1528" i="182"/>
  <c r="AP1528" i="182"/>
  <c r="AW1528" i="182"/>
  <c r="BA1528" i="182"/>
  <c r="BD1528" i="182"/>
  <c r="B1529" i="182"/>
  <c r="V1529" i="182"/>
  <c r="Y1529" i="182"/>
  <c r="Z1529" i="182"/>
  <c r="AW1529" i="182"/>
  <c r="AA1529" i="182"/>
  <c r="AX1529" i="182"/>
  <c r="AB1529" i="182"/>
  <c r="AD1529" i="182"/>
  <c r="AE1529" i="182"/>
  <c r="AZ1529" i="182"/>
  <c r="AF1529" i="182"/>
  <c r="AI1529" i="182"/>
  <c r="AJ1529" i="182"/>
  <c r="AL1529" i="182"/>
  <c r="AK1529" i="182"/>
  <c r="AN1529" i="182"/>
  <c r="AO1529" i="182"/>
  <c r="AP1529" i="182"/>
  <c r="BA1529" i="182"/>
  <c r="BD1529" i="182"/>
  <c r="B1530" i="182"/>
  <c r="V1530" i="182"/>
  <c r="AJ1530" i="182"/>
  <c r="Y1530" i="182"/>
  <c r="Z1530" i="182"/>
  <c r="AW1530" i="182"/>
  <c r="AA1530" i="182"/>
  <c r="AD1530" i="182"/>
  <c r="AY1530" i="182"/>
  <c r="AE1530" i="182"/>
  <c r="AZ1530" i="182"/>
  <c r="AF1530" i="182"/>
  <c r="BA1530" i="182"/>
  <c r="AI1530" i="182"/>
  <c r="AK1530" i="182"/>
  <c r="AN1530" i="182"/>
  <c r="AO1530" i="182"/>
  <c r="AP1530" i="182"/>
  <c r="AX1530" i="182"/>
  <c r="BD1530" i="182"/>
  <c r="B1531" i="182"/>
  <c r="V1531" i="182"/>
  <c r="Y1531" i="182"/>
  <c r="Z1531" i="182"/>
  <c r="AW1531" i="182"/>
  <c r="AA1531" i="182"/>
  <c r="AD1531" i="182"/>
  <c r="AY1531" i="182"/>
  <c r="AE1531" i="182"/>
  <c r="AZ1531" i="182"/>
  <c r="AF1531" i="182"/>
  <c r="BA1531" i="182"/>
  <c r="AI1531" i="182"/>
  <c r="AJ1531" i="182"/>
  <c r="AK1531" i="182"/>
  <c r="AN1531" i="182"/>
  <c r="AO1531" i="182"/>
  <c r="AP1531" i="182"/>
  <c r="AV1531" i="182"/>
  <c r="AX1531" i="182"/>
  <c r="BD1531" i="182"/>
  <c r="B1532" i="182"/>
  <c r="V1532" i="182"/>
  <c r="Y1532" i="182"/>
  <c r="Z1532" i="182"/>
  <c r="AW1532" i="182"/>
  <c r="AA1532" i="182"/>
  <c r="AX1532" i="182"/>
  <c r="AD1532" i="182"/>
  <c r="AY1532" i="182" s="1"/>
  <c r="AE1532" i="182"/>
  <c r="AZ1532" i="182"/>
  <c r="AF1532" i="182"/>
  <c r="AI1532" i="182"/>
  <c r="AK1532" i="182"/>
  <c r="AN1532" i="182"/>
  <c r="AO1532" i="182"/>
  <c r="AP1532" i="182"/>
  <c r="AV1532" i="182"/>
  <c r="BA1532" i="182"/>
  <c r="BD1532" i="182"/>
  <c r="B1533" i="182"/>
  <c r="V1533" i="182"/>
  <c r="AP1533" i="182"/>
  <c r="Y1533" i="182"/>
  <c r="AV1533" i="182"/>
  <c r="Z1533" i="182"/>
  <c r="AW1533" i="182"/>
  <c r="AA1533" i="182"/>
  <c r="AX1533" i="182"/>
  <c r="AD1533" i="182"/>
  <c r="AE1533" i="182"/>
  <c r="AF1533" i="182"/>
  <c r="AI1533" i="182"/>
  <c r="AJ1533" i="182"/>
  <c r="AK1533" i="182"/>
  <c r="AN1533" i="182"/>
  <c r="AQ1533" i="182"/>
  <c r="AO1533" i="182"/>
  <c r="AY1533" i="182"/>
  <c r="AZ1533" i="182"/>
  <c r="BA1533" i="182"/>
  <c r="BD1533" i="182"/>
  <c r="B1534" i="182"/>
  <c r="V1534" i="182"/>
  <c r="Y1534" i="182"/>
  <c r="Z1534" i="182"/>
  <c r="AA1534" i="182"/>
  <c r="AX1534" i="182"/>
  <c r="AD1534" i="182"/>
  <c r="AE1534" i="182"/>
  <c r="AZ1534" i="182"/>
  <c r="AF1534" i="182"/>
  <c r="BA1534" i="182"/>
  <c r="AI1534" i="182"/>
  <c r="AJ1534" i="182"/>
  <c r="AK1534" i="182"/>
  <c r="AN1534" i="182"/>
  <c r="AO1534" i="182"/>
  <c r="AV1534" i="182"/>
  <c r="AW1534" i="182"/>
  <c r="BD1534" i="182"/>
  <c r="B1535" i="182"/>
  <c r="V1535" i="182"/>
  <c r="Y1535" i="182"/>
  <c r="Z1535" i="182"/>
  <c r="AA1535" i="182"/>
  <c r="AX1535" i="182"/>
  <c r="AD1535" i="182"/>
  <c r="AE1535" i="182"/>
  <c r="AZ1535" i="182" s="1"/>
  <c r="AF1535" i="182"/>
  <c r="BA1535" i="182"/>
  <c r="AI1535" i="182"/>
  <c r="AJ1535" i="182"/>
  <c r="AK1535" i="182"/>
  <c r="AN1535" i="182"/>
  <c r="AO1535" i="182"/>
  <c r="AW1535" i="182"/>
  <c r="BD1535" i="182"/>
  <c r="B1536" i="182"/>
  <c r="V1536" i="182"/>
  <c r="AP1536" i="182"/>
  <c r="Y1536" i="182"/>
  <c r="Z1536" i="182"/>
  <c r="AW1536" i="182"/>
  <c r="AA1536" i="182"/>
  <c r="AD1536" i="182"/>
  <c r="AY1536" i="182" s="1"/>
  <c r="AE1536" i="182"/>
  <c r="AF1536" i="182"/>
  <c r="AI1536" i="182"/>
  <c r="AJ1536" i="182"/>
  <c r="AK1536" i="182"/>
  <c r="AN1536" i="182"/>
  <c r="AO1536" i="182"/>
  <c r="AQ1536" i="182" s="1"/>
  <c r="AR1536" i="182" s="1"/>
  <c r="AX1536" i="182"/>
  <c r="AZ1536" i="182"/>
  <c r="BA1536" i="182"/>
  <c r="BD1536" i="182"/>
  <c r="B1537" i="182"/>
  <c r="V1537" i="182"/>
  <c r="Y1537" i="182"/>
  <c r="Z1537" i="182"/>
  <c r="AA1537" i="182"/>
  <c r="AB1537" i="182"/>
  <c r="AD1537" i="182"/>
  <c r="AE1537" i="182"/>
  <c r="AF1537" i="182"/>
  <c r="BA1537" i="182"/>
  <c r="AI1537" i="182"/>
  <c r="AJ1537" i="182"/>
  <c r="AK1537" i="182"/>
  <c r="AN1537" i="182"/>
  <c r="AO1537" i="182"/>
  <c r="AP1537" i="182"/>
  <c r="AW1537" i="182"/>
  <c r="BD1537" i="182"/>
  <c r="B1538" i="182"/>
  <c r="V1538" i="182"/>
  <c r="AP1538" i="182"/>
  <c r="Y1538" i="182"/>
  <c r="AV1538" i="182"/>
  <c r="Z1538" i="182"/>
  <c r="AW1538" i="182"/>
  <c r="AA1538" i="182"/>
  <c r="AX1538" i="182"/>
  <c r="AD1538" i="182"/>
  <c r="AY1538" i="182" s="1"/>
  <c r="AE1538" i="182"/>
  <c r="AZ1538" i="182" s="1"/>
  <c r="AF1538" i="182"/>
  <c r="AI1538" i="182"/>
  <c r="AJ1538" i="182"/>
  <c r="AK1538" i="182"/>
  <c r="AN1538" i="182"/>
  <c r="AO1538" i="182"/>
  <c r="BA1538" i="182"/>
  <c r="BD1538" i="182"/>
  <c r="B1539" i="182"/>
  <c r="V1539" i="182"/>
  <c r="Y1539" i="182"/>
  <c r="AV1539" i="182"/>
  <c r="Z1539" i="182"/>
  <c r="AW1539" i="182"/>
  <c r="AA1539" i="182"/>
  <c r="AD1539" i="182"/>
  <c r="AY1539" i="182"/>
  <c r="AE1539" i="182"/>
  <c r="AZ1539" i="182" s="1"/>
  <c r="AF1539" i="182"/>
  <c r="BA1539" i="182"/>
  <c r="AI1539" i="182"/>
  <c r="AJ1539" i="182"/>
  <c r="AK1539" i="182"/>
  <c r="AN1539" i="182"/>
  <c r="AO1539" i="182"/>
  <c r="AX1539" i="182"/>
  <c r="BD1539" i="182"/>
  <c r="B1540" i="182"/>
  <c r="V1540" i="182"/>
  <c r="Y1540" i="182"/>
  <c r="Z1540" i="182"/>
  <c r="AW1540" i="182"/>
  <c r="AA1540" i="182"/>
  <c r="AX1540" i="182"/>
  <c r="AD1540" i="182"/>
  <c r="AY1540" i="182"/>
  <c r="AE1540" i="182"/>
  <c r="AZ1540" i="182"/>
  <c r="AF1540" i="182"/>
  <c r="BA1540" i="182"/>
  <c r="AI1540" i="182"/>
  <c r="AJ1540" i="182"/>
  <c r="AK1540" i="182"/>
  <c r="AN1540" i="182"/>
  <c r="AO1540" i="182"/>
  <c r="AV1540" i="182"/>
  <c r="BD1540" i="182"/>
  <c r="B1541" i="182"/>
  <c r="V1541" i="182"/>
  <c r="Y1541" i="182"/>
  <c r="Z1541" i="182"/>
  <c r="AW1541" i="182"/>
  <c r="AA1541" i="182"/>
  <c r="AX1541" i="182"/>
  <c r="AD1541" i="182"/>
  <c r="AY1541" i="182"/>
  <c r="AE1541" i="182"/>
  <c r="AZ1541" i="182" s="1"/>
  <c r="AF1541" i="182"/>
  <c r="BA1541" i="182"/>
  <c r="AI1541" i="182"/>
  <c r="AL1541" i="182"/>
  <c r="AJ1541" i="182"/>
  <c r="AK1541" i="182"/>
  <c r="AN1541" i="182"/>
  <c r="AO1541" i="182"/>
  <c r="AP1541" i="182"/>
  <c r="AV1541" i="182"/>
  <c r="BD1541" i="182"/>
  <c r="B1542" i="182"/>
  <c r="V1542" i="182"/>
  <c r="Y1542" i="182"/>
  <c r="Z1542" i="182"/>
  <c r="AW1542" i="182"/>
  <c r="AA1542" i="182"/>
  <c r="AX1542" i="182"/>
  <c r="AD1542" i="182"/>
  <c r="AY1542" i="182"/>
  <c r="AE1542" i="182"/>
  <c r="AF1542" i="182"/>
  <c r="BA1542" i="182"/>
  <c r="AI1542" i="182"/>
  <c r="AJ1542" i="182"/>
  <c r="AK1542" i="182"/>
  <c r="AN1542" i="182"/>
  <c r="AO1542" i="182"/>
  <c r="AZ1542" i="182"/>
  <c r="BD1542" i="182"/>
  <c r="B1543" i="182"/>
  <c r="V1543" i="182"/>
  <c r="Y1543" i="182"/>
  <c r="AB1543" i="182"/>
  <c r="Z1543" i="182"/>
  <c r="AW1543" i="182"/>
  <c r="AA1543" i="182"/>
  <c r="AX1543" i="182"/>
  <c r="AD1543" i="182"/>
  <c r="AE1543" i="182"/>
  <c r="AF1543" i="182"/>
  <c r="BA1543" i="182"/>
  <c r="AI1543" i="182"/>
  <c r="AJ1543" i="182"/>
  <c r="AK1543" i="182"/>
  <c r="AN1543" i="182"/>
  <c r="AO1543" i="182"/>
  <c r="AZ1543" i="182"/>
  <c r="BD1543" i="182"/>
  <c r="B1544" i="182"/>
  <c r="V1544" i="182"/>
  <c r="Y1544" i="182"/>
  <c r="Z1544" i="182"/>
  <c r="AA1544" i="182"/>
  <c r="AB1544" i="182"/>
  <c r="AD1544" i="182"/>
  <c r="AY1544" i="182" s="1"/>
  <c r="AE1544" i="182"/>
  <c r="AZ1544" i="182" s="1"/>
  <c r="AF1544" i="182"/>
  <c r="BA1544" i="182"/>
  <c r="AI1544" i="182"/>
  <c r="AJ1544" i="182"/>
  <c r="AK1544" i="182"/>
  <c r="AN1544" i="182"/>
  <c r="AO1544" i="182"/>
  <c r="AP1544" i="182"/>
  <c r="AW1544" i="182"/>
  <c r="BD1544" i="182"/>
  <c r="B1545" i="182"/>
  <c r="V1545" i="182"/>
  <c r="Y1545" i="182"/>
  <c r="Z1545" i="182"/>
  <c r="AW1545" i="182"/>
  <c r="AA1545" i="182"/>
  <c r="AD1545" i="182"/>
  <c r="AY1545" i="182" s="1"/>
  <c r="AE1545" i="182"/>
  <c r="AZ1545" i="182" s="1"/>
  <c r="AF1545" i="182"/>
  <c r="BA1545" i="182"/>
  <c r="AI1545" i="182"/>
  <c r="AJ1545" i="182"/>
  <c r="AK1545" i="182"/>
  <c r="AL1545" i="182"/>
  <c r="AN1545" i="182"/>
  <c r="AO1545" i="182"/>
  <c r="AP1545" i="182"/>
  <c r="AX1545" i="182"/>
  <c r="BD1545" i="182"/>
  <c r="B1546" i="182"/>
  <c r="V1546" i="182"/>
  <c r="AN1546" i="182"/>
  <c r="Y1546" i="182"/>
  <c r="AV1546" i="182"/>
  <c r="Z1546" i="182"/>
  <c r="AW1546" i="182"/>
  <c r="AA1546" i="182"/>
  <c r="AD1546" i="182"/>
  <c r="AY1546" i="182"/>
  <c r="AE1546" i="182"/>
  <c r="AF1546" i="182"/>
  <c r="AI1546" i="182"/>
  <c r="AJ1546" i="182"/>
  <c r="AK1546" i="182"/>
  <c r="AX1546" i="182"/>
  <c r="BA1546" i="182"/>
  <c r="BD1546" i="182"/>
  <c r="B1547" i="182"/>
  <c r="V1547" i="182"/>
  <c r="Y1547" i="182"/>
  <c r="Z1547" i="182"/>
  <c r="AW1547" i="182"/>
  <c r="AA1547" i="182"/>
  <c r="AD1547" i="182"/>
  <c r="AY1547" i="182"/>
  <c r="AE1547" i="182"/>
  <c r="AZ1547" i="182"/>
  <c r="AF1547" i="182"/>
  <c r="BA1547" i="182"/>
  <c r="AI1547" i="182"/>
  <c r="AJ1547" i="182"/>
  <c r="AK1547" i="182"/>
  <c r="AN1547" i="182"/>
  <c r="AQ1547" i="182" s="1"/>
  <c r="AO1547" i="182"/>
  <c r="AP1547" i="182"/>
  <c r="AV1547" i="182"/>
  <c r="AX1547" i="182"/>
  <c r="BD1547" i="182"/>
  <c r="B1548" i="182"/>
  <c r="V1548" i="182"/>
  <c r="AP1548" i="182"/>
  <c r="Y1548" i="182"/>
  <c r="AV1548" i="182"/>
  <c r="Z1548" i="182"/>
  <c r="AW1548" i="182"/>
  <c r="AA1548" i="182"/>
  <c r="AX1548" i="182"/>
  <c r="AD1548" i="182"/>
  <c r="AY1548" i="182"/>
  <c r="AE1548" i="182"/>
  <c r="AZ1548" i="182"/>
  <c r="AF1548" i="182"/>
  <c r="BA1548" i="182"/>
  <c r="AI1548" i="182"/>
  <c r="AJ1548" i="182"/>
  <c r="AK1548" i="182"/>
  <c r="AN1548" i="182"/>
  <c r="AQ1548" i="182" s="1"/>
  <c r="AO1548" i="182"/>
  <c r="BD1548" i="182"/>
  <c r="B1549" i="182"/>
  <c r="V1549" i="182"/>
  <c r="Y1549" i="182"/>
  <c r="AV1549" i="182"/>
  <c r="Z1549" i="182"/>
  <c r="AW1549" i="182"/>
  <c r="AA1549" i="182"/>
  <c r="AX1549" i="182"/>
  <c r="AD1549" i="182"/>
  <c r="AE1549" i="182"/>
  <c r="AF1549" i="182"/>
  <c r="AI1549" i="182"/>
  <c r="AJ1549" i="182"/>
  <c r="AK1549" i="182"/>
  <c r="AN1549" i="182"/>
  <c r="AO1549" i="182"/>
  <c r="AY1549" i="182"/>
  <c r="AZ1549" i="182"/>
  <c r="BA1549" i="182"/>
  <c r="BD1549" i="182"/>
  <c r="B1550" i="182"/>
  <c r="V1550" i="182"/>
  <c r="Y1550" i="182"/>
  <c r="Z1550" i="182"/>
  <c r="AA1550" i="182"/>
  <c r="AX1550" i="182"/>
  <c r="AD1550" i="182"/>
  <c r="AY1550" i="182" s="1"/>
  <c r="AE1550" i="182"/>
  <c r="AZ1550" i="182"/>
  <c r="AF1550" i="182"/>
  <c r="BA1550" i="182"/>
  <c r="AI1550" i="182"/>
  <c r="AJ1550" i="182"/>
  <c r="AK1550" i="182"/>
  <c r="AN1550" i="182"/>
  <c r="AO1550" i="182"/>
  <c r="AV1550" i="182"/>
  <c r="AW1550" i="182"/>
  <c r="BD1550" i="182"/>
  <c r="B1551" i="182"/>
  <c r="V1551" i="182"/>
  <c r="AJ1551" i="182"/>
  <c r="AL1551" i="182"/>
  <c r="Y1551" i="182"/>
  <c r="Z1551" i="182"/>
  <c r="AW1551" i="182"/>
  <c r="AA1551" i="182"/>
  <c r="AX1551" i="182"/>
  <c r="AD1551" i="182"/>
  <c r="AE1551" i="182"/>
  <c r="AF1551" i="182"/>
  <c r="AI1551" i="182"/>
  <c r="AK1551" i="182"/>
  <c r="AN1551" i="182"/>
  <c r="AO1551" i="182"/>
  <c r="AP1551" i="182"/>
  <c r="AY1551" i="182"/>
  <c r="AZ1551" i="182"/>
  <c r="BA1551" i="182"/>
  <c r="BD1551" i="182"/>
  <c r="B1552" i="182"/>
  <c r="V1552" i="182"/>
  <c r="Y1552" i="182"/>
  <c r="Z1552" i="182"/>
  <c r="AW1552" i="182"/>
  <c r="AA1552" i="182"/>
  <c r="AX1552" i="182"/>
  <c r="AD1552" i="182"/>
  <c r="AE1552" i="182"/>
  <c r="AZ1552" i="182" s="1"/>
  <c r="AF1552" i="182"/>
  <c r="BA1552" i="182"/>
  <c r="AI1552" i="182"/>
  <c r="AL1552" i="182"/>
  <c r="AJ1552" i="182"/>
  <c r="AK1552" i="182"/>
  <c r="AN1552" i="182"/>
  <c r="AO1552" i="182"/>
  <c r="AP1552" i="182"/>
  <c r="AV1552" i="182"/>
  <c r="BD1552" i="182"/>
  <c r="B1553" i="182"/>
  <c r="V1553" i="182"/>
  <c r="AJ1553" i="182"/>
  <c r="AL1553" i="182"/>
  <c r="Y1553" i="182"/>
  <c r="Z1553" i="182"/>
  <c r="AW1553" i="182"/>
  <c r="AA1553" i="182"/>
  <c r="AX1553" i="182"/>
  <c r="AD1553" i="182"/>
  <c r="AE1553" i="182"/>
  <c r="AZ1553" i="182"/>
  <c r="AF1553" i="182"/>
  <c r="AI1553" i="182"/>
  <c r="AK1553" i="182"/>
  <c r="AN1553" i="182"/>
  <c r="AO1553" i="182"/>
  <c r="AP1553" i="182"/>
  <c r="BA1553" i="182"/>
  <c r="BD1553" i="182"/>
  <c r="B1554" i="182"/>
  <c r="V1554" i="182"/>
  <c r="Y1554" i="182"/>
  <c r="Z1554" i="182"/>
  <c r="AW1554" i="182"/>
  <c r="AA1554" i="182"/>
  <c r="AX1554" i="182"/>
  <c r="AD1554" i="182"/>
  <c r="AY1554" i="182" s="1"/>
  <c r="AE1554" i="182"/>
  <c r="AF1554" i="182"/>
  <c r="BA1554" i="182"/>
  <c r="AI1554" i="182"/>
  <c r="AJ1554" i="182"/>
  <c r="AK1554" i="182"/>
  <c r="AN1554" i="182"/>
  <c r="AO1554" i="182"/>
  <c r="AV1554" i="182"/>
  <c r="BD1554" i="182"/>
  <c r="B1555" i="182"/>
  <c r="V1555" i="182"/>
  <c r="Y1555" i="182"/>
  <c r="Z1555" i="182"/>
  <c r="AA1555" i="182"/>
  <c r="AX1555" i="182"/>
  <c r="AD1555" i="182"/>
  <c r="AY1555" i="182" s="1"/>
  <c r="AE1555" i="182"/>
  <c r="AZ1555" i="182" s="1"/>
  <c r="AF1555" i="182"/>
  <c r="BA1555" i="182"/>
  <c r="AI1555" i="182"/>
  <c r="AJ1555" i="182"/>
  <c r="AK1555" i="182"/>
  <c r="AL1555" i="182"/>
  <c r="AO1555" i="182"/>
  <c r="AV1555" i="182"/>
  <c r="AW1555" i="182"/>
  <c r="BD1555" i="182"/>
  <c r="B1556" i="182"/>
  <c r="V1556" i="182"/>
  <c r="Y1556" i="182"/>
  <c r="AB1556" i="182"/>
  <c r="Z1556" i="182"/>
  <c r="AA1556" i="182"/>
  <c r="AX1556" i="182"/>
  <c r="AD1556" i="182"/>
  <c r="AY1556" i="182"/>
  <c r="AE1556" i="182"/>
  <c r="AZ1556" i="182"/>
  <c r="AF1556" i="182"/>
  <c r="BA1556" i="182"/>
  <c r="AI1556" i="182"/>
  <c r="AJ1556" i="182"/>
  <c r="AK1556" i="182"/>
  <c r="AN1556" i="182"/>
  <c r="AQ1556" i="182" s="1"/>
  <c r="AO1556" i="182"/>
  <c r="AP1556" i="182"/>
  <c r="AW1556" i="182"/>
  <c r="BD1556" i="182"/>
  <c r="B1557" i="182"/>
  <c r="V1557" i="182"/>
  <c r="AP1557" i="182"/>
  <c r="Y1557" i="182"/>
  <c r="Z1557" i="182"/>
  <c r="AA1557" i="182"/>
  <c r="AB1557" i="182"/>
  <c r="AD1557" i="182"/>
  <c r="AY1557" i="182" s="1"/>
  <c r="AE1557" i="182"/>
  <c r="AZ1557" i="182" s="1"/>
  <c r="AF1557" i="182"/>
  <c r="BA1557" i="182"/>
  <c r="AI1557" i="182"/>
  <c r="AJ1557" i="182"/>
  <c r="AK1557" i="182"/>
  <c r="AO1557" i="182"/>
  <c r="AW1557" i="182"/>
  <c r="AX1557" i="182"/>
  <c r="BD1557" i="182"/>
  <c r="B1558" i="182"/>
  <c r="V1558" i="182"/>
  <c r="AN1558" i="182"/>
  <c r="Y1558" i="182"/>
  <c r="Z1558" i="182"/>
  <c r="AW1558" i="182"/>
  <c r="AA1558" i="182"/>
  <c r="AD1558" i="182"/>
  <c r="AY1558" i="182" s="1"/>
  <c r="AE1558" i="182"/>
  <c r="AF1558" i="182"/>
  <c r="AI1558" i="182"/>
  <c r="AL1558" i="182"/>
  <c r="AM1558" i="182"/>
  <c r="AJ1558" i="182"/>
  <c r="AK1558" i="182"/>
  <c r="AO1558" i="182"/>
  <c r="AP1558" i="182"/>
  <c r="AX1558" i="182"/>
  <c r="BA1558" i="182"/>
  <c r="B1559" i="182"/>
  <c r="V1559" i="182"/>
  <c r="AO1559" i="182"/>
  <c r="Y1559" i="182"/>
  <c r="Z1559" i="182"/>
  <c r="AA1559" i="182"/>
  <c r="AD1559" i="182"/>
  <c r="AE1559" i="182"/>
  <c r="AZ1559" i="182" s="1"/>
  <c r="AF1559" i="182"/>
  <c r="BA1559" i="182"/>
  <c r="AI1559" i="182"/>
  <c r="AL1559" i="182"/>
  <c r="AJ1559" i="182"/>
  <c r="AK1559" i="182"/>
  <c r="AV1559" i="182"/>
  <c r="AW1559" i="182"/>
  <c r="BD1559" i="182"/>
  <c r="B1560" i="182"/>
  <c r="V1560" i="182"/>
  <c r="Y1560" i="182"/>
  <c r="AB1560" i="182"/>
  <c r="Z1560" i="182"/>
  <c r="AA1560" i="182"/>
  <c r="AX1560" i="182"/>
  <c r="AD1560" i="182"/>
  <c r="AY1560" i="182" s="1"/>
  <c r="AE1560" i="182"/>
  <c r="AF1560" i="182"/>
  <c r="BA1560" i="182"/>
  <c r="AI1560" i="182"/>
  <c r="AJ1560" i="182"/>
  <c r="AK1560" i="182"/>
  <c r="AO1560" i="182"/>
  <c r="AW1560" i="182"/>
  <c r="AZ1560" i="182"/>
  <c r="BD1560" i="182"/>
  <c r="B1561" i="182"/>
  <c r="V1561" i="182"/>
  <c r="Y1561" i="182"/>
  <c r="Z1561" i="182"/>
  <c r="AA1561" i="182"/>
  <c r="AX1561" i="182"/>
  <c r="AD1561" i="182"/>
  <c r="AY1561" i="182" s="1"/>
  <c r="AE1561" i="182"/>
  <c r="AF1561" i="182"/>
  <c r="BA1561" i="182"/>
  <c r="AI1561" i="182"/>
  <c r="AL1561" i="182"/>
  <c r="AJ1561" i="182"/>
  <c r="AK1561" i="182"/>
  <c r="AN1561" i="182"/>
  <c r="AO1561" i="182"/>
  <c r="AW1561" i="182"/>
  <c r="BD1561" i="182"/>
  <c r="B1562" i="182"/>
  <c r="V1562" i="182"/>
  <c r="AP1562" i="182"/>
  <c r="Y1562" i="182"/>
  <c r="Z1562" i="182"/>
  <c r="AA1562" i="182"/>
  <c r="AB1562" i="182"/>
  <c r="AD1562" i="182"/>
  <c r="AY1562" i="182" s="1"/>
  <c r="AE1562" i="182"/>
  <c r="AZ1562" i="182" s="1"/>
  <c r="AF1562" i="182"/>
  <c r="BA1562" i="182"/>
  <c r="AI1562" i="182"/>
  <c r="AJ1562" i="182"/>
  <c r="AK1562" i="182"/>
  <c r="AN1562" i="182"/>
  <c r="AO1562" i="182"/>
  <c r="AW1562" i="182"/>
  <c r="AX1562" i="182"/>
  <c r="BD1562" i="182"/>
  <c r="B1563" i="182"/>
  <c r="V1563" i="182"/>
  <c r="Y1563" i="182"/>
  <c r="Z1563" i="182"/>
  <c r="AW1563" i="182"/>
  <c r="AA1563" i="182"/>
  <c r="AX1563" i="182"/>
  <c r="AD1563" i="182"/>
  <c r="AY1563" i="182"/>
  <c r="AE1563" i="182"/>
  <c r="AF1563" i="182"/>
  <c r="BA1563" i="182"/>
  <c r="AI1563" i="182"/>
  <c r="AJ1563" i="182"/>
  <c r="AK1563" i="182"/>
  <c r="AN1563" i="182"/>
  <c r="AO1563" i="182"/>
  <c r="AP1563" i="182"/>
  <c r="BD1563" i="182"/>
  <c r="B1564" i="182"/>
  <c r="V1564" i="182"/>
  <c r="AP1564" i="182"/>
  <c r="Y1564" i="182"/>
  <c r="AV1564" i="182"/>
  <c r="Z1564" i="182"/>
  <c r="AA1564" i="182"/>
  <c r="AX1564" i="182"/>
  <c r="AD1564" i="182"/>
  <c r="AY1564" i="182"/>
  <c r="AE1564" i="182"/>
  <c r="AZ1564" i="182"/>
  <c r="AF1564" i="182"/>
  <c r="AI1564" i="182"/>
  <c r="AJ1564" i="182"/>
  <c r="AK1564" i="182"/>
  <c r="AN1564" i="182"/>
  <c r="AO1564" i="182"/>
  <c r="BA1564" i="182"/>
  <c r="BD1564" i="182"/>
  <c r="B1565" i="182"/>
  <c r="V1565" i="182"/>
  <c r="AJ1565" i="182"/>
  <c r="Y1565" i="182"/>
  <c r="AB1565" i="182"/>
  <c r="AC1565" i="182"/>
  <c r="Z1565" i="182"/>
  <c r="AW1565" i="182"/>
  <c r="AA1565" i="182"/>
  <c r="AD1565" i="182"/>
  <c r="AE1565" i="182"/>
  <c r="AF1565" i="182"/>
  <c r="BA1565" i="182"/>
  <c r="AI1565" i="182"/>
  <c r="AK1565" i="182"/>
  <c r="AN1565" i="182"/>
  <c r="AO1565" i="182"/>
  <c r="AP1565" i="182"/>
  <c r="AX1565" i="182"/>
  <c r="BD1565" i="182"/>
  <c r="B1566" i="182"/>
  <c r="V1566" i="182"/>
  <c r="Y1566" i="182"/>
  <c r="Z1566" i="182"/>
  <c r="AW1566" i="182"/>
  <c r="AA1566" i="182"/>
  <c r="AX1566" i="182"/>
  <c r="AD1566" i="182"/>
  <c r="AY1566" i="182"/>
  <c r="AE1566" i="182"/>
  <c r="AF1566" i="182"/>
  <c r="BA1566" i="182"/>
  <c r="AI1566" i="182"/>
  <c r="AK1566" i="182"/>
  <c r="AN1566" i="182"/>
  <c r="AO1566" i="182"/>
  <c r="AP1566" i="182"/>
  <c r="AV1566" i="182"/>
  <c r="BD1566" i="182"/>
  <c r="B1567" i="182"/>
  <c r="V1567" i="182"/>
  <c r="AJ1567" i="182"/>
  <c r="Y1567" i="182"/>
  <c r="Z1567" i="182"/>
  <c r="AA1567" i="182"/>
  <c r="AD1567" i="182"/>
  <c r="AE1567" i="182"/>
  <c r="AZ1567" i="182"/>
  <c r="AF1567" i="182"/>
  <c r="BA1567" i="182"/>
  <c r="AI1567" i="182"/>
  <c r="AL1567" i="182"/>
  <c r="AK1567" i="182"/>
  <c r="AN1567" i="182"/>
  <c r="AO1567" i="182"/>
  <c r="AP1567" i="182"/>
  <c r="AV1567" i="182"/>
  <c r="AW1567" i="182"/>
  <c r="BD1567" i="182"/>
  <c r="B1568" i="182"/>
  <c r="V1568" i="182"/>
  <c r="AJ1568" i="182"/>
  <c r="Y1568" i="182"/>
  <c r="Z1568" i="182"/>
  <c r="AA1568" i="182"/>
  <c r="AX1568" i="182"/>
  <c r="AD1568" i="182"/>
  <c r="AY1568" i="182" s="1"/>
  <c r="AE1568" i="182"/>
  <c r="AZ1568" i="182" s="1"/>
  <c r="AF1568" i="182"/>
  <c r="BA1568" i="182"/>
  <c r="AI1568" i="182"/>
  <c r="AK1568" i="182"/>
  <c r="AN1568" i="182"/>
  <c r="AQ1568" i="182"/>
  <c r="AO1568" i="182"/>
  <c r="AP1568" i="182"/>
  <c r="AW1568" i="182"/>
  <c r="BD1568" i="182"/>
  <c r="B1569" i="182"/>
  <c r="V1569" i="182"/>
  <c r="AJ1569" i="182"/>
  <c r="Y1569" i="182"/>
  <c r="Z1569" i="182"/>
  <c r="AA1569" i="182"/>
  <c r="AX1569" i="182"/>
  <c r="AD1569" i="182"/>
  <c r="AY1569" i="182" s="1"/>
  <c r="AE1569" i="182"/>
  <c r="AF1569" i="182"/>
  <c r="BA1569" i="182"/>
  <c r="AI1569" i="182"/>
  <c r="AK1569" i="182"/>
  <c r="AN1569" i="182"/>
  <c r="AO1569" i="182"/>
  <c r="AQ1569" i="182" s="1"/>
  <c r="AP1569" i="182"/>
  <c r="AW1569" i="182"/>
  <c r="BD1569" i="182"/>
  <c r="B1570" i="182"/>
  <c r="V1570" i="182"/>
  <c r="AJ1570" i="182"/>
  <c r="Y1570" i="182"/>
  <c r="Z1570" i="182"/>
  <c r="AA1570" i="182"/>
  <c r="AX1570" i="182"/>
  <c r="AD1570" i="182"/>
  <c r="AY1570" i="182" s="1"/>
  <c r="AE1570" i="182"/>
  <c r="AZ1570" i="182" s="1"/>
  <c r="AF1570" i="182"/>
  <c r="BA1570" i="182"/>
  <c r="AI1570" i="182"/>
  <c r="AK1570" i="182"/>
  <c r="AN1570" i="182"/>
  <c r="AO1570" i="182"/>
  <c r="AP1570" i="182"/>
  <c r="BD1570" i="182"/>
  <c r="B1571" i="182"/>
  <c r="V1571" i="182"/>
  <c r="Y1571" i="182"/>
  <c r="Z1571" i="182"/>
  <c r="AW1571" i="182"/>
  <c r="AA1571" i="182"/>
  <c r="AX1571" i="182"/>
  <c r="AD1571" i="182"/>
  <c r="AY1571" i="182" s="1"/>
  <c r="AE1571" i="182"/>
  <c r="AG1571" i="182" s="1"/>
  <c r="AF1571" i="182"/>
  <c r="BA1571" i="182"/>
  <c r="AI1571" i="182"/>
  <c r="AJ1571" i="182"/>
  <c r="AK1571" i="182"/>
  <c r="AN1571" i="182"/>
  <c r="AO1571" i="182"/>
  <c r="AQ1571" i="182" s="1"/>
  <c r="AR1571" i="182" s="1"/>
  <c r="AP1571" i="182"/>
  <c r="BD1571" i="182"/>
  <c r="B1572" i="182"/>
  <c r="V1572" i="182"/>
  <c r="Y1572" i="182"/>
  <c r="Z1572" i="182"/>
  <c r="AA1572" i="182"/>
  <c r="AD1572" i="182"/>
  <c r="AY1572" i="182" s="1"/>
  <c r="AE1572" i="182"/>
  <c r="AZ1572" i="182" s="1"/>
  <c r="AF1572" i="182"/>
  <c r="AI1572" i="182"/>
  <c r="AJ1572" i="182"/>
  <c r="AK1572" i="182"/>
  <c r="AN1572" i="182"/>
  <c r="AO1572" i="182"/>
  <c r="AP1572" i="182"/>
  <c r="AV1572" i="182"/>
  <c r="AX1572" i="182"/>
  <c r="BA1572" i="182"/>
  <c r="BD1572" i="182"/>
  <c r="B1573" i="182"/>
  <c r="V1573" i="182"/>
  <c r="AJ1573" i="182"/>
  <c r="Y1573" i="182"/>
  <c r="Z1573" i="182"/>
  <c r="AW1573" i="182"/>
  <c r="AA1573" i="182"/>
  <c r="AD1573" i="182"/>
  <c r="AY1573" i="182" s="1"/>
  <c r="AE1573" i="182"/>
  <c r="AF1573" i="182"/>
  <c r="BA1573" i="182"/>
  <c r="AI1573" i="182"/>
  <c r="AK1573" i="182"/>
  <c r="AN1573" i="182"/>
  <c r="AO1573" i="182"/>
  <c r="AP1573" i="182"/>
  <c r="AV1573" i="182"/>
  <c r="AX1573" i="182"/>
  <c r="BD1573" i="182"/>
  <c r="B1574" i="182"/>
  <c r="V1574" i="182"/>
  <c r="Y1574" i="182"/>
  <c r="Z1574" i="182"/>
  <c r="AW1574" i="182"/>
  <c r="AA1574" i="182"/>
  <c r="AX1574" i="182"/>
  <c r="AD1574" i="182"/>
  <c r="AY1574" i="182" s="1"/>
  <c r="AE1574" i="182"/>
  <c r="AZ1574" i="182" s="1"/>
  <c r="AF1574" i="182"/>
  <c r="AI1574" i="182"/>
  <c r="AK1574" i="182"/>
  <c r="AN1574" i="182"/>
  <c r="AO1574" i="182"/>
  <c r="AP1574" i="182"/>
  <c r="AV1574" i="182"/>
  <c r="BD1574" i="182"/>
  <c r="B1575" i="182"/>
  <c r="V1575" i="182"/>
  <c r="AJ1575" i="182"/>
  <c r="Y1575" i="182"/>
  <c r="AV1575" i="182"/>
  <c r="Z1575" i="182"/>
  <c r="AW1575" i="182"/>
  <c r="AA1575" i="182"/>
  <c r="AB1575" i="182"/>
  <c r="AD1575" i="182"/>
  <c r="AE1575" i="182"/>
  <c r="AZ1575" i="182" s="1"/>
  <c r="AF1575" i="182"/>
  <c r="BA1575" i="182"/>
  <c r="AI1575" i="182"/>
  <c r="AK1575" i="182"/>
  <c r="AN1575" i="182"/>
  <c r="AO1575" i="182"/>
  <c r="AP1575" i="182"/>
  <c r="BD1575" i="182"/>
  <c r="B1576" i="182"/>
  <c r="V1576" i="182"/>
  <c r="AJ1576" i="182"/>
  <c r="Y1576" i="182"/>
  <c r="AB1576" i="182"/>
  <c r="Z1576" i="182"/>
  <c r="AW1576" i="182"/>
  <c r="AA1576" i="182"/>
  <c r="AX1576" i="182"/>
  <c r="AD1576" i="182"/>
  <c r="AY1576" i="182" s="1"/>
  <c r="AE1576" i="182"/>
  <c r="AF1576" i="182"/>
  <c r="BA1576" i="182"/>
  <c r="AI1576" i="182"/>
  <c r="AK1576" i="182"/>
  <c r="AN1576" i="182"/>
  <c r="AO1576" i="182"/>
  <c r="AP1576" i="182"/>
  <c r="AZ1576" i="182"/>
  <c r="BD1576" i="182"/>
  <c r="B1577" i="182"/>
  <c r="V1577" i="182"/>
  <c r="Y1577" i="182"/>
  <c r="Z1577" i="182"/>
  <c r="AW1577" i="182"/>
  <c r="AA1577" i="182"/>
  <c r="AX1577" i="182"/>
  <c r="AD1577" i="182"/>
  <c r="AE1577" i="182"/>
  <c r="AZ1577" i="182"/>
  <c r="AF1577" i="182"/>
  <c r="AI1577" i="182"/>
  <c r="AJ1577" i="182"/>
  <c r="AK1577" i="182"/>
  <c r="AN1577" i="182"/>
  <c r="AO1577" i="182"/>
  <c r="AP1577" i="182"/>
  <c r="BA1577" i="182"/>
  <c r="BD1577" i="182"/>
  <c r="B1578" i="182"/>
  <c r="V1578" i="182"/>
  <c r="AP1578" i="182"/>
  <c r="Y1578" i="182"/>
  <c r="Z1578" i="182"/>
  <c r="AA1578" i="182"/>
  <c r="AB1578" i="182"/>
  <c r="AD1578" i="182"/>
  <c r="AY1578" i="182"/>
  <c r="AE1578" i="182"/>
  <c r="AZ1578" i="182" s="1"/>
  <c r="AF1578" i="182"/>
  <c r="BA1578" i="182"/>
  <c r="AI1578" i="182"/>
  <c r="AJ1578" i="182"/>
  <c r="AK1578" i="182"/>
  <c r="AN1578" i="182"/>
  <c r="AO1578" i="182"/>
  <c r="AW1578" i="182"/>
  <c r="AX1578" i="182"/>
  <c r="BD1578" i="182"/>
  <c r="B1579" i="182"/>
  <c r="V1579" i="182"/>
  <c r="Y1579" i="182"/>
  <c r="Z1579" i="182"/>
  <c r="AW1579" i="182"/>
  <c r="AA1579" i="182"/>
  <c r="AD1579" i="182"/>
  <c r="AY1579" i="182" s="1"/>
  <c r="AE1579" i="182"/>
  <c r="AF1579" i="182"/>
  <c r="BA1579" i="182"/>
  <c r="AI1579" i="182"/>
  <c r="AJ1579" i="182"/>
  <c r="AK1579" i="182"/>
  <c r="AN1579" i="182"/>
  <c r="AO1579" i="182"/>
  <c r="AP1579" i="182"/>
  <c r="AX1579" i="182"/>
  <c r="BD1579" i="182"/>
  <c r="B1580" i="182"/>
  <c r="V1580" i="182"/>
  <c r="Y1580" i="182"/>
  <c r="AV1580" i="182"/>
  <c r="Z1580" i="182"/>
  <c r="AA1580" i="182"/>
  <c r="AX1580" i="182"/>
  <c r="AD1580" i="182"/>
  <c r="AY1580" i="182"/>
  <c r="AE1580" i="182"/>
  <c r="AZ1580" i="182" s="1"/>
  <c r="AF1580" i="182"/>
  <c r="BA1580" i="182"/>
  <c r="AI1580" i="182"/>
  <c r="AJ1580" i="182"/>
  <c r="AK1580" i="182"/>
  <c r="AN1580" i="182"/>
  <c r="AO1580" i="182"/>
  <c r="AP1580" i="182"/>
  <c r="BD1580" i="182"/>
  <c r="B1581" i="182"/>
  <c r="V1581" i="182"/>
  <c r="AJ1581" i="182"/>
  <c r="Y1581" i="182"/>
  <c r="Z1581" i="182"/>
  <c r="AW1581" i="182"/>
  <c r="AA1581" i="182"/>
  <c r="AX1581" i="182"/>
  <c r="AD1581" i="182"/>
  <c r="AY1581" i="182"/>
  <c r="AE1581" i="182"/>
  <c r="AF1581" i="182"/>
  <c r="BA1581" i="182"/>
  <c r="AI1581" i="182"/>
  <c r="AK1581" i="182"/>
  <c r="AN1581" i="182"/>
  <c r="AO1581" i="182"/>
  <c r="AP1581" i="182"/>
  <c r="BD1581" i="182"/>
  <c r="B1582" i="182"/>
  <c r="V1582" i="182"/>
  <c r="Y1582" i="182"/>
  <c r="Z1582" i="182"/>
  <c r="AW1582" i="182"/>
  <c r="AA1582" i="182"/>
  <c r="AX1582" i="182"/>
  <c r="AD1582" i="182"/>
  <c r="AY1582" i="182" s="1"/>
  <c r="AE1582" i="182"/>
  <c r="AZ1582" i="182" s="1"/>
  <c r="AF1582" i="182"/>
  <c r="AI1582" i="182"/>
  <c r="AK1582" i="182"/>
  <c r="AN1582" i="182"/>
  <c r="AO1582" i="182"/>
  <c r="AP1582" i="182"/>
  <c r="BD1582" i="182"/>
  <c r="B1583" i="182"/>
  <c r="V1583" i="182"/>
  <c r="AJ1583" i="182"/>
  <c r="Y1583" i="182"/>
  <c r="Z1583" i="182"/>
  <c r="AA1583" i="182"/>
  <c r="AD1583" i="182"/>
  <c r="AG1583" i="182"/>
  <c r="AE1583" i="182"/>
  <c r="AZ1583" i="182"/>
  <c r="AF1583" i="182"/>
  <c r="BA1583" i="182"/>
  <c r="AI1583" i="182"/>
  <c r="AK1583" i="182"/>
  <c r="AN1583" i="182"/>
  <c r="AO1583" i="182"/>
  <c r="AP1583" i="182"/>
  <c r="AV1583" i="182"/>
  <c r="AW1583" i="182"/>
  <c r="BD1583" i="182"/>
  <c r="B1584" i="182"/>
  <c r="V1584" i="182"/>
  <c r="Y1584" i="182"/>
  <c r="AB1584" i="182"/>
  <c r="Z1584" i="182"/>
  <c r="AA1584" i="182"/>
  <c r="AD1584" i="182"/>
  <c r="AY1584" i="182" s="1"/>
  <c r="AE1584" i="182"/>
  <c r="AZ1584" i="182"/>
  <c r="AF1584" i="182"/>
  <c r="BA1584" i="182"/>
  <c r="AI1584" i="182"/>
  <c r="AJ1584" i="182"/>
  <c r="AK1584" i="182"/>
  <c r="AO1584" i="182"/>
  <c r="AP1584" i="182"/>
  <c r="AW1584" i="182"/>
  <c r="AX1584" i="182"/>
  <c r="BD1584" i="182"/>
  <c r="B1585" i="182"/>
  <c r="V1585" i="182"/>
  <c r="Y1585" i="182"/>
  <c r="Z1585" i="182"/>
  <c r="AW1585" i="182"/>
  <c r="AA1585" i="182"/>
  <c r="AX1585" i="182"/>
  <c r="AD1585" i="182"/>
  <c r="AE1585" i="182"/>
  <c r="AZ1585" i="182"/>
  <c r="AF1585" i="182"/>
  <c r="BA1585" i="182"/>
  <c r="AI1585" i="182"/>
  <c r="AJ1585" i="182"/>
  <c r="AK1585" i="182"/>
  <c r="AN1585" i="182"/>
  <c r="AO1585" i="182"/>
  <c r="AP1585" i="182"/>
  <c r="BD1585" i="182"/>
  <c r="B1586" i="182"/>
  <c r="V1586" i="182"/>
  <c r="AP1586" i="182"/>
  <c r="Y1586" i="182"/>
  <c r="Z1586" i="182"/>
  <c r="AW1586" i="182"/>
  <c r="AA1586" i="182"/>
  <c r="AD1586" i="182"/>
  <c r="AY1586" i="182"/>
  <c r="AE1586" i="182"/>
  <c r="AZ1586" i="182"/>
  <c r="AF1586" i="182"/>
  <c r="BA1586" i="182"/>
  <c r="AI1586" i="182"/>
  <c r="AJ1586" i="182"/>
  <c r="AK1586" i="182"/>
  <c r="AN1586" i="182"/>
  <c r="AO1586" i="182"/>
  <c r="AX1586" i="182"/>
  <c r="BD1586" i="182"/>
  <c r="B1587" i="182"/>
  <c r="V1587" i="182"/>
  <c r="Y1587" i="182"/>
  <c r="Z1587" i="182"/>
  <c r="AW1587" i="182"/>
  <c r="AA1587" i="182"/>
  <c r="AD1587" i="182"/>
  <c r="AY1587" i="182" s="1"/>
  <c r="AE1587" i="182"/>
  <c r="AF1587" i="182"/>
  <c r="AI1587" i="182"/>
  <c r="AJ1587" i="182"/>
  <c r="AK1587" i="182"/>
  <c r="AN1587" i="182"/>
  <c r="AO1587" i="182"/>
  <c r="AQ1587" i="182" s="1"/>
  <c r="AR1587" i="182" s="1"/>
  <c r="AX1587" i="182"/>
  <c r="BA1587" i="182"/>
  <c r="BD1587" i="182"/>
  <c r="B1588" i="182"/>
  <c r="V1588" i="182"/>
  <c r="Y1588" i="182"/>
  <c r="Z1588" i="182"/>
  <c r="AA1588" i="182"/>
  <c r="AX1588" i="182"/>
  <c r="AD1588" i="182"/>
  <c r="AY1588" i="182" s="1"/>
  <c r="AE1588" i="182"/>
  <c r="AZ1588" i="182"/>
  <c r="AF1588" i="182"/>
  <c r="AI1588" i="182"/>
  <c r="AL1588" i="182"/>
  <c r="AJ1588" i="182"/>
  <c r="AK1588" i="182"/>
  <c r="AN1588" i="182"/>
  <c r="AQ1588" i="182"/>
  <c r="AR1588" i="182"/>
  <c r="AO1588" i="182"/>
  <c r="AP1588" i="182"/>
  <c r="AV1588" i="182"/>
  <c r="BA1588" i="182"/>
  <c r="BD1588" i="182"/>
  <c r="B1589" i="182"/>
  <c r="V1589" i="182"/>
  <c r="Y1589" i="182"/>
  <c r="Z1589" i="182"/>
  <c r="AA1589" i="182"/>
  <c r="AX1589" i="182"/>
  <c r="AD1589" i="182"/>
  <c r="AE1589" i="182"/>
  <c r="AZ1589" i="182" s="1"/>
  <c r="AF1589" i="182"/>
  <c r="BA1589" i="182"/>
  <c r="AI1589" i="182"/>
  <c r="AJ1589" i="182"/>
  <c r="AK1589" i="182"/>
  <c r="AN1589" i="182"/>
  <c r="AO1589" i="182"/>
  <c r="AV1589" i="182"/>
  <c r="AW1589" i="182"/>
  <c r="BD1589" i="182"/>
  <c r="B1590" i="182"/>
  <c r="V1590" i="182"/>
  <c r="Y1590" i="182"/>
  <c r="Z1590" i="182"/>
  <c r="AW1590" i="182"/>
  <c r="AA1590" i="182"/>
  <c r="AX1590" i="182"/>
  <c r="AD1590" i="182"/>
  <c r="AG1590" i="182" s="1"/>
  <c r="AE1590" i="182"/>
  <c r="AF1590" i="182"/>
  <c r="AI1590" i="182"/>
  <c r="AJ1590" i="182"/>
  <c r="AK1590" i="182"/>
  <c r="AN1590" i="182"/>
  <c r="AO1590" i="182"/>
  <c r="AY1590" i="182"/>
  <c r="AZ1590" i="182"/>
  <c r="BD1590" i="182"/>
  <c r="B1591" i="182"/>
  <c r="V1591" i="182"/>
  <c r="AP1591" i="182"/>
  <c r="Y1591" i="182"/>
  <c r="AV1591" i="182"/>
  <c r="Z1591" i="182"/>
  <c r="AW1591" i="182"/>
  <c r="AA1591" i="182"/>
  <c r="AD1591" i="182"/>
  <c r="AE1591" i="182"/>
  <c r="AZ1591" i="182" s="1"/>
  <c r="AF1591" i="182"/>
  <c r="BA1591" i="182"/>
  <c r="AI1591" i="182"/>
  <c r="AJ1591" i="182"/>
  <c r="AK1591" i="182"/>
  <c r="AN1591" i="182"/>
  <c r="AO1591" i="182"/>
  <c r="BD1591" i="182"/>
  <c r="B1592" i="182"/>
  <c r="V1592" i="182"/>
  <c r="Y1592" i="182"/>
  <c r="Z1592" i="182"/>
  <c r="AW1592" i="182"/>
  <c r="AA1592" i="182"/>
  <c r="AX1592" i="182"/>
  <c r="AD1592" i="182"/>
  <c r="AY1592" i="182" s="1"/>
  <c r="AE1592" i="182"/>
  <c r="AZ1592" i="182" s="1"/>
  <c r="AF1592" i="182"/>
  <c r="BA1592" i="182"/>
  <c r="AI1592" i="182"/>
  <c r="AJ1592" i="182"/>
  <c r="AK1592" i="182"/>
  <c r="AL1592" i="182"/>
  <c r="AN1592" i="182"/>
  <c r="AO1592" i="182"/>
  <c r="BD1592" i="182"/>
  <c r="B1593" i="182"/>
  <c r="V1593" i="182"/>
  <c r="AP1593" i="182"/>
  <c r="Y1593" i="182"/>
  <c r="AB1593" i="182"/>
  <c r="Z1593" i="182"/>
  <c r="AW1593" i="182"/>
  <c r="AA1593" i="182"/>
  <c r="AX1593" i="182"/>
  <c r="AD1593" i="182"/>
  <c r="AE1593" i="182"/>
  <c r="AZ1593" i="182" s="1"/>
  <c r="AF1593" i="182"/>
  <c r="AI1593" i="182"/>
  <c r="AJ1593" i="182"/>
  <c r="AK1593" i="182"/>
  <c r="AN1593" i="182"/>
  <c r="AQ1593" i="182" s="1"/>
  <c r="AR1593" i="182" s="1"/>
  <c r="AO1593" i="182"/>
  <c r="BD1593" i="182"/>
  <c r="B1594" i="182"/>
  <c r="V1594" i="182"/>
  <c r="AP1594" i="182"/>
  <c r="Y1594" i="182"/>
  <c r="Z1594" i="182"/>
  <c r="AA1594" i="182"/>
  <c r="AB1594" i="182"/>
  <c r="AC1594" i="182"/>
  <c r="AD1594" i="182"/>
  <c r="AY1594" i="182" s="1"/>
  <c r="AE1594" i="182"/>
  <c r="AZ1594" i="182" s="1"/>
  <c r="AF1594" i="182"/>
  <c r="BA1594" i="182"/>
  <c r="AI1594" i="182"/>
  <c r="AJ1594" i="182"/>
  <c r="AK1594" i="182"/>
  <c r="AN1594" i="182"/>
  <c r="AO1594" i="182"/>
  <c r="AV1594" i="182"/>
  <c r="AW1594" i="182"/>
  <c r="AX1594" i="182"/>
  <c r="BD1594" i="182"/>
  <c r="B1595" i="182"/>
  <c r="V1595" i="182"/>
  <c r="Y1595" i="182"/>
  <c r="Z1595" i="182"/>
  <c r="AW1595" i="182"/>
  <c r="AA1595" i="182"/>
  <c r="AD1595" i="182"/>
  <c r="AE1595" i="182"/>
  <c r="AF1595" i="182"/>
  <c r="BA1595" i="182"/>
  <c r="AI1595" i="182"/>
  <c r="AJ1595" i="182"/>
  <c r="AK1595" i="182"/>
  <c r="AN1595" i="182"/>
  <c r="AQ1595" i="182" s="1"/>
  <c r="AR1595" i="182" s="1"/>
  <c r="AO1595" i="182"/>
  <c r="AP1595" i="182"/>
  <c r="AX1595" i="182"/>
  <c r="BD1595" i="182"/>
  <c r="B1596" i="182"/>
  <c r="V1596" i="182"/>
  <c r="AP1596" i="182"/>
  <c r="Y1596" i="182"/>
  <c r="AV1596" i="182"/>
  <c r="Z1596" i="182"/>
  <c r="AA1596" i="182"/>
  <c r="AX1596" i="182"/>
  <c r="AD1596" i="182"/>
  <c r="AY1596" i="182" s="1"/>
  <c r="AE1596" i="182"/>
  <c r="AZ1596" i="182"/>
  <c r="AF1596" i="182"/>
  <c r="AI1596" i="182"/>
  <c r="AJ1596" i="182"/>
  <c r="AK1596" i="182"/>
  <c r="AN1596" i="182"/>
  <c r="AO1596" i="182"/>
  <c r="BA1596" i="182"/>
  <c r="BD1596" i="182"/>
  <c r="B1597" i="182"/>
  <c r="V1597" i="182"/>
  <c r="Y1597" i="182"/>
  <c r="Z1597" i="182"/>
  <c r="AW1597" i="182"/>
  <c r="AA1597" i="182"/>
  <c r="AX1597" i="182"/>
  <c r="AD1597" i="182"/>
  <c r="AE1597" i="182"/>
  <c r="AZ1597" i="182"/>
  <c r="AF1597" i="182"/>
  <c r="BA1597" i="182"/>
  <c r="AI1597" i="182"/>
  <c r="AJ1597" i="182"/>
  <c r="AK1597" i="182"/>
  <c r="AN1597" i="182"/>
  <c r="AO1597" i="182"/>
  <c r="BD1597" i="182"/>
  <c r="B1598" i="182"/>
  <c r="V1598" i="182"/>
  <c r="Y1598" i="182"/>
  <c r="AB1598" i="182"/>
  <c r="Z1598" i="182"/>
  <c r="AW1598" i="182"/>
  <c r="AA1598" i="182"/>
  <c r="AX1598" i="182"/>
  <c r="AD1598" i="182"/>
  <c r="AE1598" i="182"/>
  <c r="AF1598" i="182"/>
  <c r="AI1598" i="182"/>
  <c r="AJ1598" i="182"/>
  <c r="AK1598" i="182"/>
  <c r="AN1598" i="182"/>
  <c r="AO1598" i="182"/>
  <c r="AY1598" i="182"/>
  <c r="AZ1598" i="182"/>
  <c r="BD1598" i="182"/>
  <c r="B1599" i="182"/>
  <c r="V1599" i="182"/>
  <c r="AP1599" i="182"/>
  <c r="Y1599" i="182"/>
  <c r="AV1599" i="182"/>
  <c r="Z1599" i="182"/>
  <c r="AA1599" i="182"/>
  <c r="AD1599" i="182"/>
  <c r="AE1599" i="182"/>
  <c r="AZ1599" i="182"/>
  <c r="AF1599" i="182"/>
  <c r="BA1599" i="182"/>
  <c r="AI1599" i="182"/>
  <c r="AL1599" i="182"/>
  <c r="AJ1599" i="182"/>
  <c r="AK1599" i="182"/>
  <c r="AN1599" i="182"/>
  <c r="AO1599" i="182"/>
  <c r="AW1599" i="182"/>
  <c r="BD1599" i="182"/>
  <c r="B1600" i="182"/>
  <c r="V1600" i="182"/>
  <c r="Y1600" i="182"/>
  <c r="AB1600" i="182"/>
  <c r="Z1600" i="182"/>
  <c r="AA1600" i="182"/>
  <c r="AD1600" i="182"/>
  <c r="AY1600" i="182" s="1"/>
  <c r="AE1600" i="182"/>
  <c r="AZ1600" i="182" s="1"/>
  <c r="AF1600" i="182"/>
  <c r="BA1600" i="182"/>
  <c r="AI1600" i="182"/>
  <c r="AJ1600" i="182"/>
  <c r="AK1600" i="182"/>
  <c r="AN1600" i="182"/>
  <c r="AO1600" i="182"/>
  <c r="AW1600" i="182"/>
  <c r="AX1600" i="182"/>
  <c r="BD1600" i="182"/>
  <c r="B1601" i="182"/>
  <c r="V1601" i="182"/>
  <c r="Y1601" i="182"/>
  <c r="Z1601" i="182"/>
  <c r="AW1601" i="182"/>
  <c r="AA1601" i="182"/>
  <c r="AX1601" i="182"/>
  <c r="AD1601" i="182"/>
  <c r="AY1601" i="182" s="1"/>
  <c r="AE1601" i="182"/>
  <c r="AZ1601" i="182"/>
  <c r="AF1601" i="182"/>
  <c r="BA1601" i="182"/>
  <c r="AI1601" i="182"/>
  <c r="AL1601" i="182"/>
  <c r="AJ1601" i="182"/>
  <c r="AK1601" i="182"/>
  <c r="AN1601" i="182"/>
  <c r="AO1601" i="182"/>
  <c r="AQ1601" i="182" s="1"/>
  <c r="AR1601" i="182" s="1"/>
  <c r="AP1601" i="182"/>
  <c r="BD1601" i="182"/>
  <c r="B1602" i="182"/>
  <c r="V1602" i="182"/>
  <c r="AP1602" i="182"/>
  <c r="Y1602" i="182"/>
  <c r="AV1602" i="182"/>
  <c r="Z1602" i="182"/>
  <c r="AW1602" i="182"/>
  <c r="AA1602" i="182"/>
  <c r="AX1602" i="182"/>
  <c r="AB1602" i="182"/>
  <c r="AC1602" i="182"/>
  <c r="AD1602" i="182"/>
  <c r="AY1602" i="182"/>
  <c r="AE1602" i="182"/>
  <c r="AZ1602" i="182" s="1"/>
  <c r="AF1602" i="182"/>
  <c r="BA1602" i="182"/>
  <c r="AI1602" i="182"/>
  <c r="AJ1602" i="182"/>
  <c r="AL1602" i="182"/>
  <c r="AK1602" i="182"/>
  <c r="AN1602" i="182"/>
  <c r="AO1602" i="182"/>
  <c r="BD1602" i="182"/>
  <c r="B1603" i="182"/>
  <c r="V1603" i="182"/>
  <c r="Y1603" i="182"/>
  <c r="Z1603" i="182"/>
  <c r="AW1603" i="182"/>
  <c r="AA1603" i="182"/>
  <c r="AX1603" i="182"/>
  <c r="AD1603" i="182"/>
  <c r="AY1603" i="182" s="1"/>
  <c r="AE1603" i="182"/>
  <c r="AF1603" i="182"/>
  <c r="AI1603" i="182"/>
  <c r="AJ1603" i="182"/>
  <c r="AK1603" i="182"/>
  <c r="AN1603" i="182"/>
  <c r="AO1603" i="182"/>
  <c r="BA1603" i="182"/>
  <c r="BD1603" i="182"/>
  <c r="B1604" i="182"/>
  <c r="V1604" i="182"/>
  <c r="AP1604" i="182"/>
  <c r="Y1604" i="182"/>
  <c r="Z1604" i="182"/>
  <c r="AA1604" i="182"/>
  <c r="AX1604" i="182"/>
  <c r="AD1604" i="182"/>
  <c r="AY1604" i="182" s="1"/>
  <c r="AE1604" i="182"/>
  <c r="AZ1604" i="182"/>
  <c r="AF1604" i="182"/>
  <c r="AI1604" i="182"/>
  <c r="AL1604" i="182"/>
  <c r="AJ1604" i="182"/>
  <c r="AK1604" i="182"/>
  <c r="AN1604" i="182"/>
  <c r="AO1604" i="182"/>
  <c r="AQ1604" i="182" s="1"/>
  <c r="AR1604" i="182" s="1"/>
  <c r="AV1604" i="182"/>
  <c r="BA1604" i="182"/>
  <c r="BD1604" i="182"/>
  <c r="B1605" i="182"/>
  <c r="V1605" i="182"/>
  <c r="Y1605" i="182"/>
  <c r="AB1605" i="182"/>
  <c r="AC1605" i="182"/>
  <c r="Z1605" i="182"/>
  <c r="AA1605" i="182"/>
  <c r="AD1605" i="182"/>
  <c r="AE1605" i="182"/>
  <c r="AZ1605" i="182"/>
  <c r="AF1605" i="182"/>
  <c r="BA1605" i="182"/>
  <c r="AI1605" i="182"/>
  <c r="AJ1605" i="182"/>
  <c r="AK1605" i="182"/>
  <c r="AN1605" i="182"/>
  <c r="AO1605" i="182"/>
  <c r="AV1605" i="182"/>
  <c r="AW1605" i="182"/>
  <c r="AX1605" i="182"/>
  <c r="BD1605" i="182"/>
  <c r="B1606" i="182"/>
  <c r="V1606" i="182"/>
  <c r="Y1606" i="182"/>
  <c r="Z1606" i="182"/>
  <c r="AW1606" i="182"/>
  <c r="AA1606" i="182"/>
  <c r="AX1606" i="182"/>
  <c r="AD1606" i="182"/>
  <c r="AE1606" i="182"/>
  <c r="AG1606" i="182" s="1"/>
  <c r="AF1606" i="182"/>
  <c r="AI1606" i="182"/>
  <c r="AJ1606" i="182"/>
  <c r="AK1606" i="182"/>
  <c r="AN1606" i="182"/>
  <c r="AO1606" i="182"/>
  <c r="AY1606" i="182"/>
  <c r="AZ1606" i="182"/>
  <c r="BD1606" i="182"/>
  <c r="B1607" i="182"/>
  <c r="V1607" i="182"/>
  <c r="Y1607" i="182"/>
  <c r="Z1607" i="182"/>
  <c r="AW1607" i="182"/>
  <c r="AA1607" i="182"/>
  <c r="AD1607" i="182"/>
  <c r="AG1607" i="182" s="1"/>
  <c r="AE1607" i="182"/>
  <c r="AZ1607" i="182"/>
  <c r="AF1607" i="182"/>
  <c r="BA1607" i="182"/>
  <c r="AI1607" i="182"/>
  <c r="AL1607" i="182"/>
  <c r="AJ1607" i="182"/>
  <c r="AK1607" i="182"/>
  <c r="AN1607" i="182"/>
  <c r="AO1607" i="182"/>
  <c r="AP1607" i="182"/>
  <c r="AV1607" i="182"/>
  <c r="BD1607" i="182"/>
  <c r="B1608" i="182"/>
  <c r="V1608" i="182"/>
  <c r="Y1608" i="182"/>
  <c r="Z1608" i="182"/>
  <c r="AW1608" i="182"/>
  <c r="AA1608" i="182"/>
  <c r="AX1608" i="182"/>
  <c r="AD1608" i="182"/>
  <c r="AY1608" i="182" s="1"/>
  <c r="AE1608" i="182"/>
  <c r="AZ1608" i="182"/>
  <c r="AF1608" i="182"/>
  <c r="BA1608" i="182"/>
  <c r="AI1608" i="182"/>
  <c r="AJ1608" i="182"/>
  <c r="AK1608" i="182"/>
  <c r="AL1608" i="182"/>
  <c r="AN1608" i="182"/>
  <c r="AO1608" i="182"/>
  <c r="AP1608" i="182"/>
  <c r="BD1608" i="182"/>
  <c r="B1609" i="182"/>
  <c r="V1609" i="182"/>
  <c r="AP1609" i="182"/>
  <c r="Y1609" i="182"/>
  <c r="AB1609" i="182"/>
  <c r="Z1609" i="182"/>
  <c r="AW1609" i="182"/>
  <c r="AA1609" i="182"/>
  <c r="AX1609" i="182"/>
  <c r="AD1609" i="182"/>
  <c r="AY1609" i="182" s="1"/>
  <c r="AE1609" i="182"/>
  <c r="AZ1609" i="182"/>
  <c r="AF1609" i="182"/>
  <c r="AI1609" i="182"/>
  <c r="AL1609" i="182"/>
  <c r="AJ1609" i="182"/>
  <c r="AK1609" i="182"/>
  <c r="AN1609" i="182"/>
  <c r="AO1609" i="182"/>
  <c r="AQ1609" i="182"/>
  <c r="BA1609" i="182"/>
  <c r="BD1609" i="182"/>
  <c r="B1610" i="182"/>
  <c r="V1610" i="182"/>
  <c r="AP1610" i="182"/>
  <c r="Y1610" i="182"/>
  <c r="Z1610" i="182"/>
  <c r="AA1610" i="182"/>
  <c r="AB1610" i="182"/>
  <c r="AC1610" i="182"/>
  <c r="AD1610" i="182"/>
  <c r="AY1610" i="182" s="1"/>
  <c r="AE1610" i="182"/>
  <c r="AZ1610" i="182"/>
  <c r="AF1610" i="182"/>
  <c r="BA1610" i="182"/>
  <c r="AI1610" i="182"/>
  <c r="AJ1610" i="182"/>
  <c r="AK1610" i="182"/>
  <c r="AN1610" i="182"/>
  <c r="AO1610" i="182"/>
  <c r="AV1610" i="182"/>
  <c r="AW1610" i="182"/>
  <c r="BD1610" i="182"/>
  <c r="B1611" i="182"/>
  <c r="V1611" i="182"/>
  <c r="Y1611" i="182"/>
  <c r="Z1611" i="182"/>
  <c r="AW1611" i="182"/>
  <c r="AA1611" i="182"/>
  <c r="AX1611" i="182"/>
  <c r="AD1611" i="182"/>
  <c r="AE1611" i="182"/>
  <c r="AF1611" i="182"/>
  <c r="AI1611" i="182"/>
  <c r="AK1611" i="182"/>
  <c r="AN1611" i="182"/>
  <c r="AO1611" i="182"/>
  <c r="AP1611" i="182"/>
  <c r="BA1611" i="182"/>
  <c r="BD1611" i="182"/>
  <c r="B1612" i="182"/>
  <c r="V1612" i="182"/>
  <c r="Y1612" i="182"/>
  <c r="AV1612" i="182"/>
  <c r="Z1612" i="182"/>
  <c r="AA1612" i="182"/>
  <c r="AX1612" i="182"/>
  <c r="AD1612" i="182"/>
  <c r="AY1612" i="182" s="1"/>
  <c r="AE1612" i="182"/>
  <c r="AZ1612" i="182" s="1"/>
  <c r="AF1612" i="182"/>
  <c r="AI1612" i="182"/>
  <c r="AJ1612" i="182"/>
  <c r="AK1612" i="182"/>
  <c r="AN1612" i="182"/>
  <c r="AO1612" i="182"/>
  <c r="AP1612" i="182"/>
  <c r="BA1612" i="182"/>
  <c r="BD1612" i="182"/>
  <c r="B1613" i="182"/>
  <c r="V1613" i="182"/>
  <c r="AJ1613" i="182"/>
  <c r="Y1613" i="182"/>
  <c r="Z1613" i="182"/>
  <c r="AW1613" i="182"/>
  <c r="AA1613" i="182"/>
  <c r="AX1613" i="182"/>
  <c r="AD1613" i="182"/>
  <c r="AG1613" i="182" s="1"/>
  <c r="AH1613" i="182" s="1"/>
  <c r="AE1613" i="182"/>
  <c r="AZ1613" i="182" s="1"/>
  <c r="AF1613" i="182"/>
  <c r="BA1613" i="182"/>
  <c r="AI1613" i="182"/>
  <c r="AK1613" i="182"/>
  <c r="AN1613" i="182"/>
  <c r="AQ1613" i="182"/>
  <c r="AR1613" i="182"/>
  <c r="AO1613" i="182"/>
  <c r="AP1613" i="182"/>
  <c r="BD1613" i="182"/>
  <c r="B1614" i="182"/>
  <c r="V1614" i="182"/>
  <c r="Y1614" i="182"/>
  <c r="AB1614" i="182"/>
  <c r="Z1614" i="182"/>
  <c r="AW1614" i="182"/>
  <c r="AA1614" i="182"/>
  <c r="AX1614" i="182"/>
  <c r="AD1614" i="182"/>
  <c r="AE1614" i="182"/>
  <c r="AF1614" i="182"/>
  <c r="AI1614" i="182"/>
  <c r="AJ1614" i="182"/>
  <c r="AK1614" i="182"/>
  <c r="AN1614" i="182"/>
  <c r="AO1614" i="182"/>
  <c r="AY1614" i="182"/>
  <c r="AZ1614" i="182"/>
  <c r="BD1614" i="182"/>
  <c r="B1615" i="182"/>
  <c r="V1615" i="182"/>
  <c r="AP1615" i="182"/>
  <c r="Y1615" i="182"/>
  <c r="AV1615" i="182"/>
  <c r="Z1615" i="182"/>
  <c r="AA1615" i="182"/>
  <c r="AD1615" i="182"/>
  <c r="AE1615" i="182"/>
  <c r="AZ1615" i="182"/>
  <c r="AF1615" i="182"/>
  <c r="BA1615" i="182"/>
  <c r="AI1615" i="182"/>
  <c r="AL1615" i="182"/>
  <c r="AJ1615" i="182"/>
  <c r="AK1615" i="182"/>
  <c r="AN1615" i="182"/>
  <c r="AO1615" i="182"/>
  <c r="AW1615" i="182"/>
  <c r="BD1615" i="182"/>
  <c r="B1616" i="182"/>
  <c r="V1616" i="182"/>
  <c r="Y1616" i="182"/>
  <c r="AB1616" i="182"/>
  <c r="Z1616" i="182"/>
  <c r="AA1616" i="182"/>
  <c r="AD1616" i="182"/>
  <c r="AY1616" i="182"/>
  <c r="AE1616" i="182"/>
  <c r="AZ1616" i="182" s="1"/>
  <c r="AF1616" i="182"/>
  <c r="BA1616" i="182"/>
  <c r="AI1616" i="182"/>
  <c r="AJ1616" i="182"/>
  <c r="AK1616" i="182"/>
  <c r="AN1616" i="182"/>
  <c r="AO1616" i="182"/>
  <c r="AW1616" i="182"/>
  <c r="AX1616" i="182"/>
  <c r="BD1616" i="182"/>
  <c r="B1617" i="182"/>
  <c r="V1617" i="182"/>
  <c r="Y1617" i="182"/>
  <c r="Z1617" i="182"/>
  <c r="AW1617" i="182"/>
  <c r="AA1617" i="182"/>
  <c r="AX1617" i="182"/>
  <c r="AD1617" i="182"/>
  <c r="AY1617" i="182"/>
  <c r="AE1617" i="182"/>
  <c r="AF1617" i="182"/>
  <c r="BA1617" i="182"/>
  <c r="AI1617" i="182"/>
  <c r="AJ1617" i="182"/>
  <c r="AK1617" i="182"/>
  <c r="AN1617" i="182"/>
  <c r="AO1617" i="182"/>
  <c r="AP1617" i="182"/>
  <c r="BD1617" i="182"/>
  <c r="B1618" i="182"/>
  <c r="V1618" i="182"/>
  <c r="AP1618" i="182"/>
  <c r="Y1618" i="182"/>
  <c r="AV1618" i="182"/>
  <c r="Z1618" i="182"/>
  <c r="AW1618" i="182"/>
  <c r="AA1618" i="182"/>
  <c r="AX1618" i="182"/>
  <c r="AB1618" i="182"/>
  <c r="AC1618" i="182"/>
  <c r="AD1618" i="182"/>
  <c r="AY1618" i="182" s="1"/>
  <c r="AE1618" i="182"/>
  <c r="AZ1618" i="182"/>
  <c r="AF1618" i="182"/>
  <c r="BA1618" i="182"/>
  <c r="AI1618" i="182"/>
  <c r="AJ1618" i="182"/>
  <c r="AL1618" i="182"/>
  <c r="AK1618" i="182"/>
  <c r="AN1618" i="182"/>
  <c r="AO1618" i="182"/>
  <c r="BD1618" i="182"/>
  <c r="B1619" i="182"/>
  <c r="V1619" i="182"/>
  <c r="Y1619" i="182"/>
  <c r="Z1619" i="182"/>
  <c r="AW1619" i="182"/>
  <c r="AA1619" i="182"/>
  <c r="AX1619" i="182"/>
  <c r="AD1619" i="182"/>
  <c r="AY1619" i="182"/>
  <c r="AE1619" i="182"/>
  <c r="AF1619" i="182"/>
  <c r="AI1619" i="182"/>
  <c r="AJ1619" i="182"/>
  <c r="AK1619" i="182"/>
  <c r="AN1619" i="182"/>
  <c r="AQ1619" i="182" s="1"/>
  <c r="AR1619" i="182" s="1"/>
  <c r="AO1619" i="182"/>
  <c r="BA1619" i="182"/>
  <c r="BD1619" i="182"/>
  <c r="B1620" i="182"/>
  <c r="V1620" i="182"/>
  <c r="AP1620" i="182"/>
  <c r="Y1620" i="182"/>
  <c r="Z1620" i="182"/>
  <c r="AA1620" i="182"/>
  <c r="AX1620" i="182"/>
  <c r="AD1620" i="182"/>
  <c r="AY1620" i="182" s="1"/>
  <c r="AE1620" i="182"/>
  <c r="AZ1620" i="182" s="1"/>
  <c r="AF1620" i="182"/>
  <c r="AI1620" i="182"/>
  <c r="AL1620" i="182"/>
  <c r="AJ1620" i="182"/>
  <c r="AK1620" i="182"/>
  <c r="AN1620" i="182"/>
  <c r="AO1620" i="182"/>
  <c r="AV1620" i="182"/>
  <c r="BA1620" i="182"/>
  <c r="BD1620" i="182"/>
  <c r="B1621" i="182"/>
  <c r="V1621" i="182"/>
  <c r="Y1621" i="182"/>
  <c r="Z1621" i="182"/>
  <c r="AA1621" i="182"/>
  <c r="AD1621" i="182"/>
  <c r="AY1621" i="182"/>
  <c r="AE1621" i="182"/>
  <c r="AF1621" i="182"/>
  <c r="BA1621" i="182"/>
  <c r="AI1621" i="182"/>
  <c r="AJ1621" i="182"/>
  <c r="AK1621" i="182"/>
  <c r="AN1621" i="182"/>
  <c r="AO1621" i="182"/>
  <c r="AV1621" i="182"/>
  <c r="AW1621" i="182"/>
  <c r="AX1621" i="182"/>
  <c r="BD1621" i="182"/>
  <c r="B1622" i="182"/>
  <c r="V1622" i="182"/>
  <c r="Y1622" i="182"/>
  <c r="Z1622" i="182"/>
  <c r="AW1622" i="182"/>
  <c r="AA1622" i="182"/>
  <c r="AX1622" i="182"/>
  <c r="AD1622" i="182"/>
  <c r="AE1622" i="182"/>
  <c r="AF1622" i="182"/>
  <c r="AI1622" i="182"/>
  <c r="AJ1622" i="182"/>
  <c r="AK1622" i="182"/>
  <c r="AN1622" i="182"/>
  <c r="AO1622" i="182"/>
  <c r="AY1622" i="182"/>
  <c r="AZ1622" i="182"/>
  <c r="BD1622" i="182"/>
  <c r="B1623" i="182"/>
  <c r="V1623" i="182"/>
  <c r="AP1623" i="182"/>
  <c r="Y1623" i="182"/>
  <c r="Z1623" i="182"/>
  <c r="AA1623" i="182"/>
  <c r="AD1623" i="182"/>
  <c r="AE1623" i="182"/>
  <c r="AZ1623" i="182"/>
  <c r="AF1623" i="182"/>
  <c r="BA1623" i="182"/>
  <c r="AI1623" i="182"/>
  <c r="AL1623" i="182"/>
  <c r="AJ1623" i="182"/>
  <c r="AK1623" i="182"/>
  <c r="AN1623" i="182"/>
  <c r="AO1623" i="182"/>
  <c r="AV1623" i="182"/>
  <c r="AW1623" i="182"/>
  <c r="BD1623" i="182"/>
  <c r="B1624" i="182"/>
  <c r="V1624" i="182"/>
  <c r="Y1624" i="182"/>
  <c r="Z1624" i="182"/>
  <c r="AA1624" i="182"/>
  <c r="AX1624" i="182"/>
  <c r="AD1624" i="182"/>
  <c r="AY1624" i="182"/>
  <c r="AE1624" i="182"/>
  <c r="AZ1624" i="182"/>
  <c r="AF1624" i="182"/>
  <c r="BA1624" i="182"/>
  <c r="AI1624" i="182"/>
  <c r="AJ1624" i="182"/>
  <c r="AK1624" i="182"/>
  <c r="AL1624" i="182"/>
  <c r="AN1624" i="182"/>
  <c r="AO1624" i="182"/>
  <c r="AW1624" i="182"/>
  <c r="BD1624" i="182"/>
  <c r="B1625" i="182"/>
  <c r="V1625" i="182"/>
  <c r="AP1625" i="182"/>
  <c r="Y1625" i="182"/>
  <c r="Z1625" i="182"/>
  <c r="AW1625" i="182"/>
  <c r="AA1625" i="182"/>
  <c r="AX1625" i="182"/>
  <c r="AD1625" i="182"/>
  <c r="AY1625" i="182"/>
  <c r="AE1625" i="182"/>
  <c r="AZ1625" i="182"/>
  <c r="AF1625" i="182"/>
  <c r="AI1625" i="182"/>
  <c r="AJ1625" i="182"/>
  <c r="AK1625" i="182"/>
  <c r="AN1625" i="182"/>
  <c r="AO1625" i="182"/>
  <c r="BA1625" i="182"/>
  <c r="BD1625" i="182"/>
  <c r="B1626" i="182"/>
  <c r="V1626" i="182"/>
  <c r="AP1626" i="182"/>
  <c r="Y1626" i="182"/>
  <c r="Z1626" i="182"/>
  <c r="AA1626" i="182"/>
  <c r="AD1626" i="182"/>
  <c r="AY1626" i="182" s="1"/>
  <c r="AE1626" i="182"/>
  <c r="AZ1626" i="182" s="1"/>
  <c r="AF1626" i="182"/>
  <c r="BA1626" i="182"/>
  <c r="AI1626" i="182"/>
  <c r="AJ1626" i="182"/>
  <c r="AK1626" i="182"/>
  <c r="AN1626" i="182"/>
  <c r="AO1626" i="182"/>
  <c r="AW1626" i="182"/>
  <c r="AX1626" i="182"/>
  <c r="BD1626" i="182"/>
  <c r="B1627" i="182"/>
  <c r="V1627" i="182"/>
  <c r="Y1627" i="182"/>
  <c r="Z1627" i="182"/>
  <c r="AW1627" i="182"/>
  <c r="AA1627" i="182"/>
  <c r="AD1627" i="182"/>
  <c r="AY1627" i="182" s="1"/>
  <c r="AE1627" i="182"/>
  <c r="AG1627" i="182" s="1"/>
  <c r="AH1627" i="182" s="1"/>
  <c r="AF1627" i="182"/>
  <c r="BA1627" i="182"/>
  <c r="AI1627" i="182"/>
  <c r="AJ1627" i="182"/>
  <c r="AK1627" i="182"/>
  <c r="AN1627" i="182"/>
  <c r="AO1627" i="182"/>
  <c r="AP1627" i="182"/>
  <c r="AX1627" i="182"/>
  <c r="BD1627" i="182"/>
  <c r="B1628" i="182"/>
  <c r="V1628" i="182"/>
  <c r="Y1628" i="182"/>
  <c r="Z1628" i="182"/>
  <c r="AB1628" i="182"/>
  <c r="AA1628" i="182"/>
  <c r="AX1628" i="182"/>
  <c r="AD1628" i="182"/>
  <c r="AY1628" i="182" s="1"/>
  <c r="AE1628" i="182"/>
  <c r="AZ1628" i="182" s="1"/>
  <c r="AF1628" i="182"/>
  <c r="AI1628" i="182"/>
  <c r="AL1628" i="182"/>
  <c r="AJ1628" i="182"/>
  <c r="AK1628" i="182"/>
  <c r="AN1628" i="182"/>
  <c r="AO1628" i="182"/>
  <c r="AP1628" i="182"/>
  <c r="AV1628" i="182"/>
  <c r="BA1628" i="182"/>
  <c r="BD1628" i="182"/>
  <c r="B1629" i="182"/>
  <c r="V1629" i="182"/>
  <c r="Y1629" i="182"/>
  <c r="Z1629" i="182"/>
  <c r="AW1629" i="182"/>
  <c r="AA1629" i="182"/>
  <c r="AX1629" i="182"/>
  <c r="AD1629" i="182"/>
  <c r="AG1629" i="182" s="1"/>
  <c r="AH1629" i="182" s="1"/>
  <c r="AE1629" i="182"/>
  <c r="AZ1629" i="182"/>
  <c r="AF1629" i="182"/>
  <c r="BA1629" i="182"/>
  <c r="AI1629" i="182"/>
  <c r="AJ1629" i="182"/>
  <c r="AK1629" i="182"/>
  <c r="AN1629" i="182"/>
  <c r="AO1629" i="182"/>
  <c r="AV1629" i="182"/>
  <c r="BD1629" i="182"/>
  <c r="B1630" i="182"/>
  <c r="V1630" i="182"/>
  <c r="Y1630" i="182"/>
  <c r="Z1630" i="182"/>
  <c r="AW1630" i="182"/>
  <c r="AA1630" i="182"/>
  <c r="AX1630" i="182"/>
  <c r="AD1630" i="182"/>
  <c r="AE1630" i="182"/>
  <c r="AF1630" i="182"/>
  <c r="AI1630" i="182"/>
  <c r="AJ1630" i="182"/>
  <c r="AK1630" i="182"/>
  <c r="AN1630" i="182"/>
  <c r="AO1630" i="182"/>
  <c r="AY1630" i="182"/>
  <c r="AZ1630" i="182"/>
  <c r="BD1630" i="182"/>
  <c r="B1631" i="182"/>
  <c r="V1631" i="182"/>
  <c r="AP1631" i="182"/>
  <c r="Y1631" i="182"/>
  <c r="AV1631" i="182"/>
  <c r="Z1631" i="182"/>
  <c r="AW1631" i="182"/>
  <c r="AA1631" i="182"/>
  <c r="AD1631" i="182"/>
  <c r="AE1631" i="182"/>
  <c r="AF1631" i="182"/>
  <c r="BA1631" i="182"/>
  <c r="AI1631" i="182"/>
  <c r="AJ1631" i="182"/>
  <c r="AK1631" i="182"/>
  <c r="AN1631" i="182"/>
  <c r="AO1631" i="182"/>
  <c r="BD1631" i="182"/>
  <c r="B1632" i="182"/>
  <c r="V1632" i="182"/>
  <c r="Y1632" i="182"/>
  <c r="AB1632" i="182"/>
  <c r="Z1632" i="182"/>
  <c r="AW1632" i="182"/>
  <c r="AA1632" i="182"/>
  <c r="AX1632" i="182"/>
  <c r="AD1632" i="182"/>
  <c r="AY1632" i="182" s="1"/>
  <c r="AE1632" i="182"/>
  <c r="AZ1632" i="182" s="1"/>
  <c r="AF1632" i="182"/>
  <c r="BA1632" i="182"/>
  <c r="AI1632" i="182"/>
  <c r="AJ1632" i="182"/>
  <c r="AK1632" i="182"/>
  <c r="AL1632" i="182"/>
  <c r="AN1632" i="182"/>
  <c r="AO1632" i="182"/>
  <c r="BD1632" i="182"/>
  <c r="B1633" i="182"/>
  <c r="V1633" i="182"/>
  <c r="AP1633" i="182"/>
  <c r="Y1633" i="182"/>
  <c r="AB1633" i="182"/>
  <c r="Z1633" i="182"/>
  <c r="AW1633" i="182"/>
  <c r="AA1633" i="182"/>
  <c r="AX1633" i="182"/>
  <c r="AD1633" i="182"/>
  <c r="AE1633" i="182"/>
  <c r="AZ1633" i="182"/>
  <c r="AF1633" i="182"/>
  <c r="AI1633" i="182"/>
  <c r="AJ1633" i="182"/>
  <c r="AK1633" i="182"/>
  <c r="AN1633" i="182"/>
  <c r="AO1633" i="182"/>
  <c r="BA1633" i="182"/>
  <c r="BD1633" i="182"/>
  <c r="B1634" i="182"/>
  <c r="V1634" i="182"/>
  <c r="AP1634" i="182"/>
  <c r="Y1634" i="182"/>
  <c r="Z1634" i="182"/>
  <c r="AA1634" i="182"/>
  <c r="AB1634" i="182"/>
  <c r="AC1634" i="182"/>
  <c r="AD1634" i="182"/>
  <c r="AY1634" i="182"/>
  <c r="AE1634" i="182"/>
  <c r="AZ1634" i="182"/>
  <c r="AF1634" i="182"/>
  <c r="BA1634" i="182"/>
  <c r="AI1634" i="182"/>
  <c r="AJ1634" i="182"/>
  <c r="AK1634" i="182"/>
  <c r="AN1634" i="182"/>
  <c r="AO1634" i="182"/>
  <c r="AV1634" i="182"/>
  <c r="AW1634" i="182"/>
  <c r="BD1634" i="182"/>
  <c r="B1635" i="182"/>
  <c r="V1635" i="182"/>
  <c r="Y1635" i="182"/>
  <c r="Z1635" i="182"/>
  <c r="AW1635" i="182"/>
  <c r="AA1635" i="182"/>
  <c r="AX1635" i="182"/>
  <c r="AD1635" i="182"/>
  <c r="AE1635" i="182"/>
  <c r="AF1635" i="182"/>
  <c r="BA1635" i="182"/>
  <c r="AI1635" i="182"/>
  <c r="AJ1635" i="182"/>
  <c r="AK1635" i="182"/>
  <c r="AN1635" i="182"/>
  <c r="AO1635" i="182"/>
  <c r="AP1635" i="182"/>
  <c r="BD1635" i="182"/>
  <c r="B1636" i="182"/>
  <c r="V1636" i="182"/>
  <c r="AP1636" i="182"/>
  <c r="Y1636" i="182"/>
  <c r="AV1636" i="182"/>
  <c r="Z1636" i="182"/>
  <c r="AB1636" i="182"/>
  <c r="AA1636" i="182"/>
  <c r="AX1636" i="182"/>
  <c r="AD1636" i="182"/>
  <c r="AY1636" i="182" s="1"/>
  <c r="AE1636" i="182"/>
  <c r="AZ1636" i="182" s="1"/>
  <c r="AF1636" i="182"/>
  <c r="AI1636" i="182"/>
  <c r="AJ1636" i="182"/>
  <c r="AK1636" i="182"/>
  <c r="AN1636" i="182"/>
  <c r="AO1636" i="182"/>
  <c r="BA1636" i="182"/>
  <c r="BD1636" i="182"/>
  <c r="B1637" i="182"/>
  <c r="V1637" i="182"/>
  <c r="Y1637" i="182"/>
  <c r="Z1637" i="182"/>
  <c r="AW1637" i="182"/>
  <c r="AA1637" i="182"/>
  <c r="AD1637" i="182"/>
  <c r="AY1637" i="182" s="1"/>
  <c r="AE1637" i="182"/>
  <c r="AZ1637" i="182" s="1"/>
  <c r="AF1637" i="182"/>
  <c r="BA1637" i="182"/>
  <c r="AI1637" i="182"/>
  <c r="AJ1637" i="182"/>
  <c r="AK1637" i="182"/>
  <c r="AN1637" i="182"/>
  <c r="AO1637" i="182"/>
  <c r="AX1637" i="182"/>
  <c r="BD1637" i="182"/>
  <c r="B1638" i="182"/>
  <c r="V1638" i="182"/>
  <c r="Y1638" i="182"/>
  <c r="AB1638" i="182"/>
  <c r="Z1638" i="182"/>
  <c r="AW1638" i="182"/>
  <c r="AA1638" i="182"/>
  <c r="AX1638" i="182"/>
  <c r="AD1638" i="182"/>
  <c r="AY1638" i="182"/>
  <c r="AE1638" i="182"/>
  <c r="AZ1638" i="182"/>
  <c r="AF1638" i="182"/>
  <c r="AI1638" i="182"/>
  <c r="AJ1638" i="182"/>
  <c r="AK1638" i="182"/>
  <c r="AN1638" i="182"/>
  <c r="AO1638" i="182"/>
  <c r="BD1638" i="182"/>
  <c r="B1639" i="182"/>
  <c r="V1639" i="182"/>
  <c r="AP1639" i="182"/>
  <c r="Y1639" i="182"/>
  <c r="Z1639" i="182"/>
  <c r="AA1639" i="182"/>
  <c r="AD1639" i="182"/>
  <c r="AG1639" i="182" s="1"/>
  <c r="AH1639" i="182" s="1"/>
  <c r="AE1639" i="182"/>
  <c r="AZ1639" i="182" s="1"/>
  <c r="AF1639" i="182"/>
  <c r="BA1639" i="182"/>
  <c r="AI1639" i="182"/>
  <c r="AL1639" i="182"/>
  <c r="AJ1639" i="182"/>
  <c r="AK1639" i="182"/>
  <c r="AN1639" i="182"/>
  <c r="AO1639" i="182"/>
  <c r="AV1639" i="182"/>
  <c r="AW1639" i="182"/>
  <c r="BD1639" i="182"/>
  <c r="B1640" i="182"/>
  <c r="V1640" i="182"/>
  <c r="Y1640" i="182"/>
  <c r="AB1640" i="182"/>
  <c r="Z1640" i="182"/>
  <c r="AA1640" i="182"/>
  <c r="AD1640" i="182"/>
  <c r="AY1640" i="182" s="1"/>
  <c r="AE1640" i="182"/>
  <c r="AZ1640" i="182" s="1"/>
  <c r="AF1640" i="182"/>
  <c r="BA1640" i="182"/>
  <c r="AI1640" i="182"/>
  <c r="AJ1640" i="182"/>
  <c r="AK1640" i="182"/>
  <c r="AN1640" i="182"/>
  <c r="AO1640" i="182"/>
  <c r="AW1640" i="182"/>
  <c r="AX1640" i="182"/>
  <c r="BD1640" i="182"/>
  <c r="B1641" i="182"/>
  <c r="V1641" i="182"/>
  <c r="Y1641" i="182"/>
  <c r="Z1641" i="182"/>
  <c r="AW1641" i="182"/>
  <c r="AA1641" i="182"/>
  <c r="AX1641" i="182"/>
  <c r="AD1641" i="182"/>
  <c r="AE1641" i="182"/>
  <c r="AZ1641" i="182"/>
  <c r="AF1641" i="182"/>
  <c r="BA1641" i="182"/>
  <c r="AI1641" i="182"/>
  <c r="AJ1641" i="182"/>
  <c r="AK1641" i="182"/>
  <c r="AN1641" i="182"/>
  <c r="AO1641" i="182"/>
  <c r="AP1641" i="182"/>
  <c r="BD1641" i="182"/>
  <c r="B1642" i="182"/>
  <c r="V1642" i="182"/>
  <c r="AP1642" i="182"/>
  <c r="Y1642" i="182"/>
  <c r="AV1642" i="182"/>
  <c r="Z1642" i="182"/>
  <c r="AA1642" i="182"/>
  <c r="AX1642" i="182"/>
  <c r="AD1642" i="182"/>
  <c r="AY1642" i="182"/>
  <c r="AE1642" i="182"/>
  <c r="AZ1642" i="182"/>
  <c r="AF1642" i="182"/>
  <c r="BA1642" i="182"/>
  <c r="AI1642" i="182"/>
  <c r="AJ1642" i="182"/>
  <c r="AK1642" i="182"/>
  <c r="AN1642" i="182"/>
  <c r="AO1642" i="182"/>
  <c r="BD1642" i="182"/>
  <c r="B1643" i="182"/>
  <c r="V1643" i="182"/>
  <c r="Y1643" i="182"/>
  <c r="Z1643" i="182"/>
  <c r="AW1643" i="182"/>
  <c r="AA1643" i="182"/>
  <c r="AD1643" i="182"/>
  <c r="AY1643" i="182"/>
  <c r="AE1643" i="182"/>
  <c r="AF1643" i="182"/>
  <c r="BA1643" i="182"/>
  <c r="AI1643" i="182"/>
  <c r="AJ1643" i="182"/>
  <c r="AK1643" i="182"/>
  <c r="AN1643" i="182"/>
  <c r="AO1643" i="182"/>
  <c r="AX1643" i="182"/>
  <c r="BD1643" i="182"/>
  <c r="B1644" i="182"/>
  <c r="V1644" i="182"/>
  <c r="AP1644" i="182"/>
  <c r="Y1644" i="182"/>
  <c r="Z1644" i="182"/>
  <c r="AA1644" i="182"/>
  <c r="AX1644" i="182"/>
  <c r="AD1644" i="182"/>
  <c r="AY1644" i="182" s="1"/>
  <c r="AE1644" i="182"/>
  <c r="AZ1644" i="182" s="1"/>
  <c r="AF1644" i="182"/>
  <c r="AI1644" i="182"/>
  <c r="AL1644" i="182"/>
  <c r="AJ1644" i="182"/>
  <c r="AK1644" i="182"/>
  <c r="AN1644" i="182"/>
  <c r="AO1644" i="182"/>
  <c r="AV1644" i="182"/>
  <c r="BA1644" i="182"/>
  <c r="BD1644" i="182"/>
  <c r="B1645" i="182"/>
  <c r="V1645" i="182"/>
  <c r="Y1645" i="182"/>
  <c r="Z1645" i="182"/>
  <c r="AA1645" i="182"/>
  <c r="AD1645" i="182"/>
  <c r="AY1645" i="182" s="1"/>
  <c r="AE1645" i="182"/>
  <c r="AZ1645" i="182" s="1"/>
  <c r="AF1645" i="182"/>
  <c r="BA1645" i="182"/>
  <c r="AI1645" i="182"/>
  <c r="AJ1645" i="182"/>
  <c r="AK1645" i="182"/>
  <c r="AN1645" i="182"/>
  <c r="AO1645" i="182"/>
  <c r="AV1645" i="182"/>
  <c r="AW1645" i="182"/>
  <c r="AX1645" i="182"/>
  <c r="BD1645" i="182"/>
  <c r="B1646" i="182"/>
  <c r="V1646" i="182"/>
  <c r="Y1646" i="182"/>
  <c r="Z1646" i="182"/>
  <c r="AW1646" i="182"/>
  <c r="AA1646" i="182"/>
  <c r="AX1646" i="182"/>
  <c r="AD1646" i="182"/>
  <c r="AE1646" i="182"/>
  <c r="AG1646" i="182" s="1"/>
  <c r="AH1646" i="182" s="1"/>
  <c r="AF1646" i="182"/>
  <c r="AI1646" i="182"/>
  <c r="AJ1646" i="182"/>
  <c r="AK1646" i="182"/>
  <c r="AN1646" i="182"/>
  <c r="AO1646" i="182"/>
  <c r="AY1646" i="182"/>
  <c r="AZ1646" i="182"/>
  <c r="BD1646" i="182"/>
  <c r="B1647" i="182"/>
  <c r="V1647" i="182"/>
  <c r="AP1647" i="182"/>
  <c r="Y1647" i="182"/>
  <c r="Z1647" i="182"/>
  <c r="AA1647" i="182"/>
  <c r="AB1647" i="182"/>
  <c r="AD1647" i="182"/>
  <c r="AE1647" i="182"/>
  <c r="AZ1647" i="182" s="1"/>
  <c r="AF1647" i="182"/>
  <c r="BA1647" i="182"/>
  <c r="AI1647" i="182"/>
  <c r="AJ1647" i="182"/>
  <c r="AK1647" i="182"/>
  <c r="AN1647" i="182"/>
  <c r="AO1647" i="182"/>
  <c r="AV1647" i="182"/>
  <c r="AW1647" i="182"/>
  <c r="BD1647" i="182"/>
  <c r="B1648" i="182"/>
  <c r="V1648" i="182"/>
  <c r="Y1648" i="182"/>
  <c r="Z1648" i="182"/>
  <c r="AA1648" i="182"/>
  <c r="AX1648" i="182"/>
  <c r="AD1648" i="182"/>
  <c r="AY1648" i="182" s="1"/>
  <c r="AE1648" i="182"/>
  <c r="AZ1648" i="182"/>
  <c r="AF1648" i="182"/>
  <c r="BA1648" i="182"/>
  <c r="AI1648" i="182"/>
  <c r="AJ1648" i="182"/>
  <c r="AK1648" i="182"/>
  <c r="AL1648" i="182"/>
  <c r="AN1648" i="182"/>
  <c r="AO1648" i="182"/>
  <c r="AW1648" i="182"/>
  <c r="BD1648" i="182"/>
  <c r="B1649" i="182"/>
  <c r="V1649" i="182"/>
  <c r="Y1649" i="182"/>
  <c r="AB1649" i="182"/>
  <c r="Z1649" i="182"/>
  <c r="AW1649" i="182"/>
  <c r="AA1649" i="182"/>
  <c r="AX1649" i="182"/>
  <c r="AD1649" i="182"/>
  <c r="AY1649" i="182" s="1"/>
  <c r="AE1649" i="182"/>
  <c r="AF1649" i="182"/>
  <c r="AI1649" i="182"/>
  <c r="AJ1649" i="182"/>
  <c r="AK1649" i="182"/>
  <c r="AN1649" i="182"/>
  <c r="AO1649" i="182"/>
  <c r="AQ1649" i="182"/>
  <c r="AR1649" i="182" s="1"/>
  <c r="AP1649" i="182"/>
  <c r="BA1649" i="182"/>
  <c r="BD1649" i="182"/>
  <c r="B1650" i="182"/>
  <c r="V1650" i="182"/>
  <c r="AJ1650" i="182"/>
  <c r="Y1650" i="182"/>
  <c r="AB1650" i="182"/>
  <c r="AC1650" i="182"/>
  <c r="Z1650" i="182"/>
  <c r="AA1650" i="182"/>
  <c r="AD1650" i="182"/>
  <c r="AY1650" i="182" s="1"/>
  <c r="AE1650" i="182"/>
  <c r="AZ1650" i="182" s="1"/>
  <c r="AF1650" i="182"/>
  <c r="BA1650" i="182"/>
  <c r="AI1650" i="182"/>
  <c r="AK1650" i="182"/>
  <c r="AN1650" i="182"/>
  <c r="AO1650" i="182"/>
  <c r="AP1650" i="182"/>
  <c r="AW1650" i="182"/>
  <c r="AX1650" i="182"/>
  <c r="BD1650" i="182"/>
  <c r="B1651" i="182"/>
  <c r="V1651" i="182"/>
  <c r="Y1651" i="182"/>
  <c r="Z1651" i="182"/>
  <c r="AW1651" i="182"/>
  <c r="AA1651" i="182"/>
  <c r="AX1651" i="182"/>
  <c r="AD1651" i="182"/>
  <c r="AY1651" i="182" s="1"/>
  <c r="AE1651" i="182"/>
  <c r="AG1651" i="182"/>
  <c r="AF1651" i="182"/>
  <c r="AI1651" i="182"/>
  <c r="AJ1651" i="182"/>
  <c r="AK1651" i="182"/>
  <c r="AN1651" i="182"/>
  <c r="AO1651" i="182"/>
  <c r="AP1651" i="182"/>
  <c r="BA1651" i="182"/>
  <c r="BD1651" i="182"/>
  <c r="B1652" i="182"/>
  <c r="V1652" i="182"/>
  <c r="Y1652" i="182"/>
  <c r="AV1652" i="182"/>
  <c r="Z1652" i="182"/>
  <c r="AA1652" i="182"/>
  <c r="AX1652" i="182"/>
  <c r="AD1652" i="182"/>
  <c r="AY1652" i="182" s="1"/>
  <c r="AE1652" i="182"/>
  <c r="AZ1652" i="182" s="1"/>
  <c r="AF1652" i="182"/>
  <c r="AI1652" i="182"/>
  <c r="AJ1652" i="182"/>
  <c r="AK1652" i="182"/>
  <c r="AN1652" i="182"/>
  <c r="AQ1652" i="182" s="1"/>
  <c r="AR1652" i="182" s="1"/>
  <c r="AO1652" i="182"/>
  <c r="BA1652" i="182"/>
  <c r="BD1652" i="182"/>
  <c r="B1653" i="182"/>
  <c r="V1653" i="182"/>
  <c r="Y1653" i="182"/>
  <c r="AB1653" i="182"/>
  <c r="AC1653" i="182"/>
  <c r="Z1653" i="182"/>
  <c r="AA1653" i="182"/>
  <c r="AD1653" i="182"/>
  <c r="AY1653" i="182" s="1"/>
  <c r="AE1653" i="182"/>
  <c r="AF1653" i="182"/>
  <c r="BA1653" i="182"/>
  <c r="AI1653" i="182"/>
  <c r="AJ1653" i="182"/>
  <c r="AK1653" i="182"/>
  <c r="AN1653" i="182"/>
  <c r="AO1653" i="182"/>
  <c r="AW1653" i="182"/>
  <c r="AX1653" i="182"/>
  <c r="BD1653" i="182"/>
  <c r="B1654" i="182"/>
  <c r="V1654" i="182"/>
  <c r="Y1654" i="182"/>
  <c r="Z1654" i="182"/>
  <c r="AW1654" i="182"/>
  <c r="AA1654" i="182"/>
  <c r="AX1654" i="182"/>
  <c r="AD1654" i="182"/>
  <c r="AE1654" i="182"/>
  <c r="AZ1654" i="182" s="1"/>
  <c r="AF1654" i="182"/>
  <c r="AI1654" i="182"/>
  <c r="AJ1654" i="182"/>
  <c r="AK1654" i="182"/>
  <c r="AN1654" i="182"/>
  <c r="AP1654" i="182"/>
  <c r="AY1654" i="182"/>
  <c r="BD1654" i="182"/>
  <c r="B1655" i="182"/>
  <c r="V1655" i="182"/>
  <c r="Y1655" i="182"/>
  <c r="Z1655" i="182"/>
  <c r="AA1655" i="182"/>
  <c r="AD1655" i="182"/>
  <c r="AE1655" i="182"/>
  <c r="AF1655" i="182"/>
  <c r="BA1655" i="182"/>
  <c r="AI1655" i="182"/>
  <c r="AL1655" i="182"/>
  <c r="AJ1655" i="182"/>
  <c r="AK1655" i="182"/>
  <c r="AN1655" i="182"/>
  <c r="AO1655" i="182"/>
  <c r="AP1655" i="182"/>
  <c r="AV1655" i="182"/>
  <c r="AW1655" i="182"/>
  <c r="BD1655" i="182"/>
  <c r="B1656" i="182"/>
  <c r="V1656" i="182"/>
  <c r="Y1656" i="182"/>
  <c r="Z1656" i="182"/>
  <c r="AW1656" i="182"/>
  <c r="AA1656" i="182"/>
  <c r="AX1656" i="182"/>
  <c r="AD1656" i="182"/>
  <c r="AE1656" i="182"/>
  <c r="AZ1656" i="182" s="1"/>
  <c r="AF1656" i="182"/>
  <c r="BA1656" i="182"/>
  <c r="AI1656" i="182"/>
  <c r="AJ1656" i="182"/>
  <c r="AK1656" i="182"/>
  <c r="AL1656" i="182"/>
  <c r="AM1656" i="182"/>
  <c r="AN1656" i="182"/>
  <c r="AO1656" i="182"/>
  <c r="AP1656" i="182"/>
  <c r="BD1656" i="182"/>
  <c r="B1657" i="182"/>
  <c r="V1657" i="182"/>
  <c r="AN1657" i="182"/>
  <c r="AQ1657" i="182" s="1"/>
  <c r="Y1657" i="182"/>
  <c r="Z1657" i="182"/>
  <c r="AW1657" i="182"/>
  <c r="AA1657" i="182"/>
  <c r="AX1657" i="182"/>
  <c r="AD1657" i="182"/>
  <c r="AY1657" i="182" s="1"/>
  <c r="AE1657" i="182"/>
  <c r="AZ1657" i="182" s="1"/>
  <c r="AF1657" i="182"/>
  <c r="AI1657" i="182"/>
  <c r="AJ1657" i="182"/>
  <c r="AK1657" i="182"/>
  <c r="AO1657" i="182"/>
  <c r="AP1657" i="182"/>
  <c r="BD1657" i="182"/>
  <c r="B1658" i="182"/>
  <c r="V1658" i="182"/>
  <c r="AO1658" i="182"/>
  <c r="Y1658" i="182"/>
  <c r="Z1658" i="182"/>
  <c r="AA1658" i="182"/>
  <c r="AB1658" i="182"/>
  <c r="AC1658" i="182"/>
  <c r="AD1658" i="182"/>
  <c r="AY1658" i="182" s="1"/>
  <c r="AE1658" i="182"/>
  <c r="AZ1658" i="182" s="1"/>
  <c r="AF1658" i="182"/>
  <c r="BA1658" i="182"/>
  <c r="AI1658" i="182"/>
  <c r="AJ1658" i="182"/>
  <c r="AK1658" i="182"/>
  <c r="AN1658" i="182"/>
  <c r="AP1658" i="182"/>
  <c r="AV1658" i="182"/>
  <c r="AW1658" i="182"/>
  <c r="AX1658" i="182"/>
  <c r="BD1658" i="182"/>
  <c r="B1659" i="182"/>
  <c r="V1659" i="182"/>
  <c r="AK1659" i="182"/>
  <c r="Y1659" i="182"/>
  <c r="Z1659" i="182"/>
  <c r="AW1659" i="182"/>
  <c r="AA1659" i="182"/>
  <c r="AX1659" i="182"/>
  <c r="AD1659" i="182"/>
  <c r="AY1659" i="182" s="1"/>
  <c r="AE1659" i="182"/>
  <c r="AF1659" i="182"/>
  <c r="AI1659" i="182"/>
  <c r="AJ1659" i="182"/>
  <c r="AN1659" i="182"/>
  <c r="AO1659" i="182"/>
  <c r="AP1659" i="182"/>
  <c r="BA1659" i="182"/>
  <c r="BD1659" i="182"/>
  <c r="B1660" i="182"/>
  <c r="V1660" i="182"/>
  <c r="Y1660" i="182"/>
  <c r="AV1660" i="182"/>
  <c r="Z1660" i="182"/>
  <c r="AA1660" i="182"/>
  <c r="AX1660" i="182"/>
  <c r="AD1660" i="182"/>
  <c r="AY1660" i="182"/>
  <c r="AE1660" i="182"/>
  <c r="AF1660" i="182"/>
  <c r="AI1660" i="182"/>
  <c r="AJ1660" i="182"/>
  <c r="AK1660" i="182"/>
  <c r="AN1660" i="182"/>
  <c r="AO1660" i="182"/>
  <c r="AP1660" i="182"/>
  <c r="BA1660" i="182"/>
  <c r="BD1660" i="182"/>
  <c r="B1661" i="182"/>
  <c r="V1661" i="182"/>
  <c r="Y1661" i="182"/>
  <c r="AB1661" i="182"/>
  <c r="AC1661" i="182"/>
  <c r="Z1661" i="182"/>
  <c r="AA1661" i="182"/>
  <c r="AD1661" i="182"/>
  <c r="AY1661" i="182" s="1"/>
  <c r="AE1661" i="182"/>
  <c r="AZ1661" i="182"/>
  <c r="AF1661" i="182"/>
  <c r="BA1661" i="182"/>
  <c r="AI1661" i="182"/>
  <c r="AK1661" i="182"/>
  <c r="AN1661" i="182"/>
  <c r="AO1661" i="182"/>
  <c r="AP1661" i="182"/>
  <c r="AW1661" i="182"/>
  <c r="AX1661" i="182"/>
  <c r="BD1661" i="182"/>
  <c r="B1662" i="182"/>
  <c r="V1662" i="182"/>
  <c r="Y1662" i="182"/>
  <c r="Z1662" i="182"/>
  <c r="AW1662" i="182"/>
  <c r="AA1662" i="182"/>
  <c r="AX1662" i="182"/>
  <c r="AD1662" i="182"/>
  <c r="AE1662" i="182"/>
  <c r="AF1662" i="182"/>
  <c r="AI1662" i="182"/>
  <c r="AK1662" i="182"/>
  <c r="AN1662" i="182"/>
  <c r="AO1662" i="182"/>
  <c r="AP1662" i="182"/>
  <c r="AY1662" i="182"/>
  <c r="AZ1662" i="182"/>
  <c r="BD1662" i="182"/>
  <c r="B1663" i="182"/>
  <c r="V1663" i="182"/>
  <c r="Y1663" i="182"/>
  <c r="Z1663" i="182"/>
  <c r="AA1663" i="182"/>
  <c r="AD1663" i="182"/>
  <c r="AE1663" i="182"/>
  <c r="AZ1663" i="182" s="1"/>
  <c r="AF1663" i="182"/>
  <c r="BA1663" i="182"/>
  <c r="AI1663" i="182"/>
  <c r="AL1663" i="182"/>
  <c r="AJ1663" i="182"/>
  <c r="AK1663" i="182"/>
  <c r="AN1663" i="182"/>
  <c r="AO1663" i="182"/>
  <c r="AP1663" i="182"/>
  <c r="AV1663" i="182"/>
  <c r="AW1663" i="182"/>
  <c r="BD1663" i="182"/>
  <c r="B1664" i="182"/>
  <c r="V1664" i="182"/>
  <c r="AJ1664" i="182"/>
  <c r="Y1664" i="182"/>
  <c r="Z1664" i="182"/>
  <c r="AW1664" i="182"/>
  <c r="AA1664" i="182"/>
  <c r="AX1664" i="182"/>
  <c r="AD1664" i="182"/>
  <c r="AY1664" i="182"/>
  <c r="AE1664" i="182"/>
  <c r="AF1664" i="182"/>
  <c r="BA1664" i="182"/>
  <c r="AI1664" i="182"/>
  <c r="AK1664" i="182"/>
  <c r="AN1664" i="182"/>
  <c r="AO1664" i="182"/>
  <c r="AP1664" i="182"/>
  <c r="AZ1664" i="182"/>
  <c r="BD1664" i="182"/>
  <c r="B1665" i="182"/>
  <c r="V1665" i="182"/>
  <c r="AJ1665" i="182"/>
  <c r="Y1665" i="182"/>
  <c r="Z1665" i="182"/>
  <c r="AW1665" i="182"/>
  <c r="AA1665" i="182"/>
  <c r="AX1665" i="182"/>
  <c r="AD1665" i="182"/>
  <c r="AY1665" i="182" s="1"/>
  <c r="AE1665" i="182"/>
  <c r="AZ1665" i="182"/>
  <c r="AF1665" i="182"/>
  <c r="AG1665" i="182"/>
  <c r="AI1665" i="182"/>
  <c r="AK1665" i="182"/>
  <c r="AN1665" i="182"/>
  <c r="AO1665" i="182"/>
  <c r="AP1665" i="182"/>
  <c r="BD1665" i="182"/>
  <c r="B1666" i="182"/>
  <c r="V1666" i="182"/>
  <c r="AJ1666" i="182"/>
  <c r="AL1666" i="182"/>
  <c r="Y1666" i="182"/>
  <c r="Z1666" i="182"/>
  <c r="AA1666" i="182"/>
  <c r="AX1666" i="182"/>
  <c r="AB1666" i="182"/>
  <c r="AC1666" i="182"/>
  <c r="AD1666" i="182"/>
  <c r="AY1666" i="182" s="1"/>
  <c r="AE1666" i="182"/>
  <c r="AZ1666" i="182"/>
  <c r="AF1666" i="182"/>
  <c r="BA1666" i="182"/>
  <c r="AI1666" i="182"/>
  <c r="AK1666" i="182"/>
  <c r="AN1666" i="182"/>
  <c r="AQ1666" i="182" s="1"/>
  <c r="AR1666" i="182" s="1"/>
  <c r="AO1666" i="182"/>
  <c r="AP1666" i="182"/>
  <c r="AV1666" i="182"/>
  <c r="AW1666" i="182"/>
  <c r="BD1666" i="182"/>
  <c r="B1667" i="182"/>
  <c r="V1667" i="182"/>
  <c r="Y1667" i="182"/>
  <c r="Z1667" i="182"/>
  <c r="AW1667" i="182"/>
  <c r="AA1667" i="182"/>
  <c r="AX1667" i="182"/>
  <c r="AD1667" i="182"/>
  <c r="AE1667" i="182"/>
  <c r="AF1667" i="182"/>
  <c r="AI1667" i="182"/>
  <c r="AK1667" i="182"/>
  <c r="AN1667" i="182"/>
  <c r="AO1667" i="182"/>
  <c r="AQ1667" i="182" s="1"/>
  <c r="AP1667" i="182"/>
  <c r="AY1667" i="182"/>
  <c r="BA1667" i="182"/>
  <c r="BD1667" i="182"/>
  <c r="B1668" i="182"/>
  <c r="V1668" i="182"/>
  <c r="AK1668" i="182"/>
  <c r="Y1668" i="182"/>
  <c r="AV1668" i="182"/>
  <c r="Z1668" i="182"/>
  <c r="AA1668" i="182"/>
  <c r="AX1668" i="182"/>
  <c r="AD1668" i="182"/>
  <c r="AY1668" i="182"/>
  <c r="AE1668" i="182"/>
  <c r="AF1668" i="182"/>
  <c r="BA1668" i="182"/>
  <c r="AI1668" i="182"/>
  <c r="AJ1668" i="182"/>
  <c r="AN1668" i="182"/>
  <c r="AO1668" i="182"/>
  <c r="AP1668" i="182"/>
  <c r="BD1668" i="182"/>
  <c r="B1669" i="182"/>
  <c r="V1669" i="182"/>
  <c r="Y1669" i="182"/>
  <c r="Z1669" i="182"/>
  <c r="AA1669" i="182"/>
  <c r="AD1669" i="182"/>
  <c r="AY1669" i="182" s="1"/>
  <c r="AE1669" i="182"/>
  <c r="AZ1669" i="182"/>
  <c r="AF1669" i="182"/>
  <c r="BA1669" i="182"/>
  <c r="AI1669" i="182"/>
  <c r="AJ1669" i="182"/>
  <c r="AK1669" i="182"/>
  <c r="AN1669" i="182"/>
  <c r="AP1669" i="182"/>
  <c r="AV1669" i="182"/>
  <c r="AW1669" i="182"/>
  <c r="AX1669" i="182"/>
  <c r="BD1669" i="182"/>
  <c r="B1670" i="182"/>
  <c r="V1670" i="182"/>
  <c r="Y1670" i="182"/>
  <c r="Z1670" i="182"/>
  <c r="AW1670" i="182"/>
  <c r="AA1670" i="182"/>
  <c r="AX1670" i="182"/>
  <c r="AD1670" i="182"/>
  <c r="AY1670" i="182" s="1"/>
  <c r="AE1670" i="182"/>
  <c r="AZ1670" i="182" s="1"/>
  <c r="AF1670" i="182"/>
  <c r="AI1670" i="182"/>
  <c r="AJ1670" i="182"/>
  <c r="AK1670" i="182"/>
  <c r="AN1670" i="182"/>
  <c r="BD1670" i="182"/>
  <c r="B1671" i="182"/>
  <c r="V1671" i="182"/>
  <c r="AP1671" i="182"/>
  <c r="Y1671" i="182"/>
  <c r="Z1671" i="182"/>
  <c r="AW1671" i="182"/>
  <c r="AA1671" i="182"/>
  <c r="AD1671" i="182"/>
  <c r="AE1671" i="182"/>
  <c r="AZ1671" i="182" s="1"/>
  <c r="AF1671" i="182"/>
  <c r="BA1671" i="182"/>
  <c r="AI1671" i="182"/>
  <c r="AJ1671" i="182"/>
  <c r="AK1671" i="182"/>
  <c r="AL1671" i="182"/>
  <c r="AN1671" i="182"/>
  <c r="AO1671" i="182"/>
  <c r="AV1671" i="182"/>
  <c r="BD1671" i="182"/>
  <c r="B1672" i="182"/>
  <c r="V1672" i="182"/>
  <c r="AM1672" i="182"/>
  <c r="Y1672" i="182"/>
  <c r="Z1672" i="182"/>
  <c r="AW1672" i="182"/>
  <c r="AA1672" i="182"/>
  <c r="AD1672" i="182"/>
  <c r="AY1672" i="182" s="1"/>
  <c r="AE1672" i="182"/>
  <c r="AF1672" i="182"/>
  <c r="BA1672" i="182"/>
  <c r="AI1672" i="182"/>
  <c r="AJ1672" i="182"/>
  <c r="AL1672" i="182"/>
  <c r="AK1672" i="182"/>
  <c r="AO1672" i="182"/>
  <c r="AP1672" i="182"/>
  <c r="AX1672" i="182"/>
  <c r="BD1672" i="182"/>
  <c r="B1673" i="182"/>
  <c r="V1673" i="182"/>
  <c r="Y1673" i="182"/>
  <c r="Z1673" i="182"/>
  <c r="AW1673" i="182"/>
  <c r="AA1673" i="182"/>
  <c r="AX1673" i="182"/>
  <c r="AD1673" i="182"/>
  <c r="AE1673" i="182"/>
  <c r="AZ1673" i="182" s="1"/>
  <c r="AF1673" i="182"/>
  <c r="BA1673" i="182"/>
  <c r="AI1673" i="182"/>
  <c r="AJ1673" i="182"/>
  <c r="AK1673" i="182"/>
  <c r="AN1673" i="182"/>
  <c r="AO1673" i="182"/>
  <c r="AP1673" i="182"/>
  <c r="BD1673" i="182"/>
  <c r="B1674" i="182"/>
  <c r="V1674" i="182"/>
  <c r="AO1674" i="182"/>
  <c r="Y1674" i="182"/>
  <c r="Z1674" i="182"/>
  <c r="AA1674" i="182"/>
  <c r="AX1674" i="182"/>
  <c r="AD1674" i="182"/>
  <c r="AE1674" i="182"/>
  <c r="AZ1674" i="182" s="1"/>
  <c r="AF1674" i="182"/>
  <c r="AI1674" i="182"/>
  <c r="AJ1674" i="182"/>
  <c r="AL1674" i="182"/>
  <c r="AM1674" i="182"/>
  <c r="AK1674" i="182"/>
  <c r="AN1674" i="182"/>
  <c r="AP1674" i="182"/>
  <c r="BA1674" i="182"/>
  <c r="BD1674" i="182"/>
  <c r="B1675" i="182"/>
  <c r="V1675" i="182"/>
  <c r="Y1675" i="182"/>
  <c r="Z1675" i="182"/>
  <c r="AW1675" i="182"/>
  <c r="AA1675" i="182"/>
  <c r="AX1675" i="182"/>
  <c r="AD1675" i="182"/>
  <c r="AY1675" i="182" s="1"/>
  <c r="AE1675" i="182"/>
  <c r="AF1675" i="182"/>
  <c r="BA1675" i="182"/>
  <c r="AI1675" i="182"/>
  <c r="AJ1675" i="182"/>
  <c r="AK1675" i="182"/>
  <c r="AO1675" i="182"/>
  <c r="AP1675" i="182"/>
  <c r="BD1675" i="182"/>
  <c r="B1676" i="182"/>
  <c r="V1676" i="182"/>
  <c r="Y1676" i="182"/>
  <c r="Z1676" i="182"/>
  <c r="AW1676" i="182"/>
  <c r="AA1676" i="182"/>
  <c r="AX1676" i="182"/>
  <c r="AD1676" i="182"/>
  <c r="AY1676" i="182" s="1"/>
  <c r="AE1676" i="182"/>
  <c r="AZ1676" i="182"/>
  <c r="AF1676" i="182"/>
  <c r="BA1676" i="182"/>
  <c r="AI1676" i="182"/>
  <c r="AJ1676" i="182"/>
  <c r="AK1676" i="182"/>
  <c r="AN1676" i="182"/>
  <c r="AO1676" i="182"/>
  <c r="AP1676" i="182"/>
  <c r="AV1676" i="182"/>
  <c r="BD1676" i="182"/>
  <c r="B1677" i="182"/>
  <c r="V1677" i="182"/>
  <c r="AJ1677" i="182"/>
  <c r="Y1677" i="182"/>
  <c r="Z1677" i="182"/>
  <c r="AA1677" i="182"/>
  <c r="AX1677" i="182"/>
  <c r="AD1677" i="182"/>
  <c r="AE1677" i="182"/>
  <c r="AZ1677" i="182"/>
  <c r="AF1677" i="182"/>
  <c r="BA1677" i="182"/>
  <c r="AI1677" i="182"/>
  <c r="AK1677" i="182"/>
  <c r="AN1677" i="182"/>
  <c r="AO1677" i="182"/>
  <c r="AP1677" i="182"/>
  <c r="AV1677" i="182"/>
  <c r="AW1677" i="182"/>
  <c r="BD1677" i="182"/>
  <c r="B1678" i="182"/>
  <c r="V1678" i="182"/>
  <c r="AP1678" i="182"/>
  <c r="Y1678" i="182"/>
  <c r="Z1678" i="182"/>
  <c r="AW1678" i="182"/>
  <c r="AA1678" i="182"/>
  <c r="AX1678" i="182"/>
  <c r="AD1678" i="182"/>
  <c r="AY1678" i="182"/>
  <c r="AE1678" i="182"/>
  <c r="AZ1678" i="182" s="1"/>
  <c r="AF1678" i="182"/>
  <c r="BA1678" i="182"/>
  <c r="AI1678" i="182"/>
  <c r="AJ1678" i="182"/>
  <c r="AK1678" i="182"/>
  <c r="AN1678" i="182"/>
  <c r="AQ1678" i="182" s="1"/>
  <c r="AO1678" i="182"/>
  <c r="BD1678" i="182"/>
  <c r="B1679" i="182"/>
  <c r="V1679" i="182"/>
  <c r="AP1679" i="182"/>
  <c r="Y1679" i="182"/>
  <c r="AV1679" i="182"/>
  <c r="Z1679" i="182"/>
  <c r="AW1679" i="182"/>
  <c r="AA1679" i="182"/>
  <c r="AX1679" i="182"/>
  <c r="AD1679" i="182"/>
  <c r="AE1679" i="182"/>
  <c r="AF1679" i="182"/>
  <c r="BA1679" i="182"/>
  <c r="AI1679" i="182"/>
  <c r="AJ1679" i="182"/>
  <c r="AK1679" i="182"/>
  <c r="AN1679" i="182"/>
  <c r="AO1679" i="182"/>
  <c r="AZ1679" i="182"/>
  <c r="BD1679" i="182"/>
  <c r="B1680" i="182"/>
  <c r="V1680" i="182"/>
  <c r="Y1680" i="182"/>
  <c r="Z1680" i="182"/>
  <c r="AA1680" i="182"/>
  <c r="AD1680" i="182"/>
  <c r="AE1680" i="182"/>
  <c r="AZ1680" i="182" s="1"/>
  <c r="AF1680" i="182"/>
  <c r="BA1680" i="182"/>
  <c r="AI1680" i="182"/>
  <c r="AJ1680" i="182"/>
  <c r="AK1680" i="182"/>
  <c r="AN1680" i="182"/>
  <c r="AQ1680" i="182"/>
  <c r="AR1680" i="182" s="1"/>
  <c r="AO1680" i="182"/>
  <c r="AW1680" i="182"/>
  <c r="AX1680" i="182"/>
  <c r="BD1680" i="182"/>
  <c r="B1681" i="182"/>
  <c r="V1681" i="182"/>
  <c r="Y1681" i="182"/>
  <c r="Z1681" i="182"/>
  <c r="AW1681" i="182"/>
  <c r="AA1681" i="182"/>
  <c r="AX1681" i="182"/>
  <c r="AD1681" i="182"/>
  <c r="AE1681" i="182"/>
  <c r="AZ1681" i="182"/>
  <c r="AF1681" i="182"/>
  <c r="BA1681" i="182"/>
  <c r="AI1681" i="182"/>
  <c r="AJ1681" i="182"/>
  <c r="AK1681" i="182"/>
  <c r="AN1681" i="182"/>
  <c r="AO1681" i="182"/>
  <c r="AP1681" i="182"/>
  <c r="BD1681" i="182"/>
  <c r="B1682" i="182"/>
  <c r="V1682" i="182"/>
  <c r="AP1682" i="182"/>
  <c r="Y1682" i="182"/>
  <c r="Z1682" i="182"/>
  <c r="AA1682" i="182"/>
  <c r="AX1682" i="182"/>
  <c r="AD1682" i="182"/>
  <c r="AE1682" i="182"/>
  <c r="AZ1682" i="182" s="1"/>
  <c r="AF1682" i="182"/>
  <c r="AI1682" i="182"/>
  <c r="AJ1682" i="182"/>
  <c r="AL1682" i="182"/>
  <c r="AM1682" i="182"/>
  <c r="AK1682" i="182"/>
  <c r="AN1682" i="182"/>
  <c r="AO1682" i="182"/>
  <c r="BA1682" i="182"/>
  <c r="BD1682" i="182"/>
  <c r="B1683" i="182"/>
  <c r="V1683" i="182"/>
  <c r="Y1683" i="182"/>
  <c r="Z1683" i="182"/>
  <c r="AW1683" i="182"/>
  <c r="AA1683" i="182"/>
  <c r="AX1683" i="182"/>
  <c r="AD1683" i="182"/>
  <c r="AE1683" i="182"/>
  <c r="AF1683" i="182"/>
  <c r="BA1683" i="182"/>
  <c r="AI1683" i="182"/>
  <c r="AJ1683" i="182"/>
  <c r="AK1683" i="182"/>
  <c r="AO1683" i="182"/>
  <c r="AP1683" i="182"/>
  <c r="BD1683" i="182"/>
  <c r="B1684" i="182"/>
  <c r="V1684" i="182"/>
  <c r="Y1684" i="182"/>
  <c r="Z1684" i="182"/>
  <c r="AW1684" i="182"/>
  <c r="AA1684" i="182"/>
  <c r="AX1684" i="182"/>
  <c r="AD1684" i="182"/>
  <c r="AY1684" i="182" s="1"/>
  <c r="AE1684" i="182"/>
  <c r="AZ1684" i="182" s="1"/>
  <c r="AF1684" i="182"/>
  <c r="BA1684" i="182"/>
  <c r="AI1684" i="182"/>
  <c r="AJ1684" i="182"/>
  <c r="AK1684" i="182"/>
  <c r="AN1684" i="182"/>
  <c r="AO1684" i="182"/>
  <c r="AP1684" i="182"/>
  <c r="AV1684" i="182"/>
  <c r="BD1684" i="182"/>
  <c r="B1685" i="182"/>
  <c r="V1685" i="182"/>
  <c r="Y1685" i="182"/>
  <c r="Z1685" i="182"/>
  <c r="AW1685" i="182"/>
  <c r="AA1685" i="182"/>
  <c r="AX1685" i="182"/>
  <c r="AD1685" i="182"/>
  <c r="AE1685" i="182"/>
  <c r="AF1685" i="182"/>
  <c r="BA1685" i="182"/>
  <c r="AI1685" i="182"/>
  <c r="AJ1685" i="182"/>
  <c r="AK1685" i="182"/>
  <c r="AL1685" i="182"/>
  <c r="AO1685" i="182"/>
  <c r="AP1685" i="182"/>
  <c r="AV1685" i="182"/>
  <c r="BD1685" i="182"/>
  <c r="B1686" i="182"/>
  <c r="V1686" i="182"/>
  <c r="Y1686" i="182"/>
  <c r="Z1686" i="182"/>
  <c r="AW1686" i="182"/>
  <c r="AA1686" i="182"/>
  <c r="AX1686" i="182"/>
  <c r="AD1686" i="182"/>
  <c r="AY1686" i="182" s="1"/>
  <c r="AE1686" i="182"/>
  <c r="AZ1686" i="182" s="1"/>
  <c r="AF1686" i="182"/>
  <c r="AI1686" i="182"/>
  <c r="AK1686" i="182"/>
  <c r="AN1686" i="182"/>
  <c r="AO1686" i="182"/>
  <c r="AP1686" i="182"/>
  <c r="BD1686" i="182"/>
  <c r="B1687" i="182"/>
  <c r="V1687" i="182"/>
  <c r="Y1687" i="182"/>
  <c r="Z1687" i="182"/>
  <c r="AA1687" i="182"/>
  <c r="AX1687" i="182"/>
  <c r="AD1687" i="182"/>
  <c r="AE1687" i="182"/>
  <c r="AZ1687" i="182"/>
  <c r="AF1687" i="182"/>
  <c r="BA1687" i="182"/>
  <c r="AI1687" i="182"/>
  <c r="AL1687" i="182"/>
  <c r="AJ1687" i="182"/>
  <c r="AK1687" i="182"/>
  <c r="AN1687" i="182"/>
  <c r="AO1687" i="182"/>
  <c r="AQ1687" i="182" s="1"/>
  <c r="AR1687" i="182" s="1"/>
  <c r="AP1687" i="182"/>
  <c r="AV1687" i="182"/>
  <c r="AW1687" i="182"/>
  <c r="BD1687" i="182"/>
  <c r="B1688" i="182"/>
  <c r="V1688" i="182"/>
  <c r="AP1688" i="182"/>
  <c r="Y1688" i="182"/>
  <c r="Z1688" i="182"/>
  <c r="AA1688" i="182"/>
  <c r="AX1688" i="182"/>
  <c r="AD1688" i="182"/>
  <c r="AE1688" i="182"/>
  <c r="AZ1688" i="182" s="1"/>
  <c r="AF1688" i="182"/>
  <c r="BA1688" i="182"/>
  <c r="AI1688" i="182"/>
  <c r="AJ1688" i="182"/>
  <c r="AK1688" i="182"/>
  <c r="AN1688" i="182"/>
  <c r="AO1688" i="182"/>
  <c r="AW1688" i="182"/>
  <c r="BD1688" i="182"/>
  <c r="B1689" i="182"/>
  <c r="V1689" i="182"/>
  <c r="AP1689" i="182"/>
  <c r="Y1689" i="182"/>
  <c r="Z1689" i="182"/>
  <c r="AW1689" i="182"/>
  <c r="AA1689" i="182"/>
  <c r="AX1689" i="182"/>
  <c r="AD1689" i="182"/>
  <c r="AE1689" i="182"/>
  <c r="AZ1689" i="182" s="1"/>
  <c r="AF1689" i="182"/>
  <c r="AI1689" i="182"/>
  <c r="AJ1689" i="182"/>
  <c r="AK1689" i="182"/>
  <c r="AN1689" i="182"/>
  <c r="AO1689" i="182"/>
  <c r="AQ1689" i="182" s="1"/>
  <c r="BD1689" i="182"/>
  <c r="B1690" i="182"/>
  <c r="V1690" i="182"/>
  <c r="AL1690" i="182"/>
  <c r="AM1690" i="182"/>
  <c r="Y1690" i="182"/>
  <c r="Z1690" i="182"/>
  <c r="AA1690" i="182"/>
  <c r="AX1690" i="182"/>
  <c r="AB1690" i="182"/>
  <c r="AC1690" i="182"/>
  <c r="AD1690" i="182"/>
  <c r="AE1690" i="182"/>
  <c r="AZ1690" i="182" s="1"/>
  <c r="AF1690" i="182"/>
  <c r="BA1690" i="182"/>
  <c r="AI1690" i="182"/>
  <c r="AJ1690" i="182"/>
  <c r="AK1690" i="182"/>
  <c r="AN1690" i="182"/>
  <c r="AO1690" i="182"/>
  <c r="AP1690" i="182"/>
  <c r="AV1690" i="182"/>
  <c r="AW1690" i="182"/>
  <c r="BD1690" i="182"/>
  <c r="B1691" i="182"/>
  <c r="V1691" i="182"/>
  <c r="Y1691" i="182"/>
  <c r="Z1691" i="182"/>
  <c r="AW1691" i="182"/>
  <c r="AA1691" i="182"/>
  <c r="AX1691" i="182"/>
  <c r="AD1691" i="182"/>
  <c r="AY1691" i="182" s="1"/>
  <c r="AE1691" i="182"/>
  <c r="AZ1691" i="182" s="1"/>
  <c r="AF1691" i="182"/>
  <c r="BA1691" i="182"/>
  <c r="AI1691" i="182"/>
  <c r="AK1691" i="182"/>
  <c r="AN1691" i="182"/>
  <c r="AO1691" i="182"/>
  <c r="AP1691" i="182"/>
  <c r="BD1691" i="182"/>
  <c r="B1692" i="182"/>
  <c r="V1692" i="182"/>
  <c r="Y1692" i="182"/>
  <c r="AV1692" i="182"/>
  <c r="Z1692" i="182"/>
  <c r="AW1692" i="182"/>
  <c r="AA1692" i="182"/>
  <c r="AX1692" i="182"/>
  <c r="AD1692" i="182"/>
  <c r="AE1692" i="182"/>
  <c r="AZ1692" i="182" s="1"/>
  <c r="AF1692" i="182"/>
  <c r="BA1692" i="182"/>
  <c r="AI1692" i="182"/>
  <c r="AJ1692" i="182"/>
  <c r="AK1692" i="182"/>
  <c r="AN1692" i="182"/>
  <c r="AQ1692" i="182" s="1"/>
  <c r="AO1692" i="182"/>
  <c r="AP1692" i="182"/>
  <c r="BD1692" i="182"/>
  <c r="B1693" i="182"/>
  <c r="V1693" i="182"/>
  <c r="AJ1693" i="182"/>
  <c r="Y1693" i="182"/>
  <c r="Z1693" i="182"/>
  <c r="AA1693" i="182"/>
  <c r="AD1693" i="182"/>
  <c r="AY1693" i="182" s="1"/>
  <c r="AE1693" i="182"/>
  <c r="AF1693" i="182"/>
  <c r="BA1693" i="182"/>
  <c r="AI1693" i="182"/>
  <c r="AK1693" i="182"/>
  <c r="AN1693" i="182"/>
  <c r="AO1693" i="182"/>
  <c r="AQ1693" i="182" s="1"/>
  <c r="AP1693" i="182"/>
  <c r="AV1693" i="182"/>
  <c r="AW1693" i="182"/>
  <c r="AX1693" i="182"/>
  <c r="BD1693" i="182"/>
  <c r="B1694" i="182"/>
  <c r="V1694" i="182"/>
  <c r="Y1694" i="182"/>
  <c r="Z1694" i="182"/>
  <c r="AW1694" i="182"/>
  <c r="AA1694" i="182"/>
  <c r="AX1694" i="182"/>
  <c r="AD1694" i="182"/>
  <c r="AY1694" i="182" s="1"/>
  <c r="AE1694" i="182"/>
  <c r="AZ1694" i="182"/>
  <c r="AF1694" i="182"/>
  <c r="BA1694" i="182"/>
  <c r="AI1694" i="182"/>
  <c r="AK1694" i="182"/>
  <c r="AN1694" i="182"/>
  <c r="AO1694" i="182"/>
  <c r="AP1694" i="182"/>
  <c r="BD1694" i="182"/>
  <c r="B1695" i="182"/>
  <c r="V1695" i="182"/>
  <c r="AP1695" i="182"/>
  <c r="Y1695" i="182"/>
  <c r="Z1695" i="182"/>
  <c r="AW1695" i="182"/>
  <c r="AA1695" i="182"/>
  <c r="AX1695" i="182"/>
  <c r="AB1695" i="182"/>
  <c r="AC1695" i="182"/>
  <c r="AD1695" i="182"/>
  <c r="AE1695" i="182"/>
  <c r="AZ1695" i="182"/>
  <c r="AF1695" i="182"/>
  <c r="BA1695" i="182"/>
  <c r="AI1695" i="182"/>
  <c r="AJ1695" i="182"/>
  <c r="AK1695" i="182"/>
  <c r="AN1695" i="182"/>
  <c r="AO1695" i="182"/>
  <c r="AV1695" i="182"/>
  <c r="BD1695" i="182"/>
  <c r="B1696" i="182"/>
  <c r="V1696" i="182"/>
  <c r="AJ1696" i="182"/>
  <c r="Y1696" i="182"/>
  <c r="Z1696" i="182"/>
  <c r="AW1696" i="182"/>
  <c r="AA1696" i="182"/>
  <c r="AX1696" i="182"/>
  <c r="AD1696" i="182"/>
  <c r="AY1696" i="182"/>
  <c r="AE1696" i="182"/>
  <c r="AZ1696" i="182"/>
  <c r="AF1696" i="182"/>
  <c r="BA1696" i="182"/>
  <c r="AI1696" i="182"/>
  <c r="AK1696" i="182"/>
  <c r="AL1696" i="182"/>
  <c r="AM1696" i="182"/>
  <c r="AN1696" i="182"/>
  <c r="AO1696" i="182"/>
  <c r="AP1696" i="182"/>
  <c r="BD1696" i="182"/>
  <c r="B1697" i="182"/>
  <c r="V1697" i="182"/>
  <c r="Y1697" i="182"/>
  <c r="Z1697" i="182"/>
  <c r="AW1697" i="182"/>
  <c r="AA1697" i="182"/>
  <c r="AB1697" i="182"/>
  <c r="AD1697" i="182"/>
  <c r="AE1697" i="182"/>
  <c r="AF1697" i="182"/>
  <c r="BA1697" i="182"/>
  <c r="AI1697" i="182"/>
  <c r="AJ1697" i="182"/>
  <c r="AK1697" i="182"/>
  <c r="AN1697" i="182"/>
  <c r="AO1697" i="182"/>
  <c r="AP1697" i="182"/>
  <c r="AX1697" i="182"/>
  <c r="BD1697" i="182"/>
  <c r="B1698" i="182"/>
  <c r="V1698" i="182"/>
  <c r="AP1698" i="182"/>
  <c r="Y1698" i="182"/>
  <c r="Z1698" i="182"/>
  <c r="AW1698" i="182"/>
  <c r="AA1698" i="182"/>
  <c r="AX1698" i="182"/>
  <c r="AD1698" i="182"/>
  <c r="AE1698" i="182"/>
  <c r="AZ1698" i="182" s="1"/>
  <c r="AF1698" i="182"/>
  <c r="AI1698" i="182"/>
  <c r="AJ1698" i="182"/>
  <c r="AK1698" i="182"/>
  <c r="AL1698" i="182"/>
  <c r="AN1698" i="182"/>
  <c r="AO1698" i="182"/>
  <c r="BA1698" i="182"/>
  <c r="BD1698" i="182"/>
  <c r="B1699" i="182"/>
  <c r="V1699" i="182"/>
  <c r="Y1699" i="182"/>
  <c r="Z1699" i="182"/>
  <c r="AW1699" i="182"/>
  <c r="AA1699" i="182"/>
  <c r="AD1699" i="182"/>
  <c r="AY1699" i="182" s="1"/>
  <c r="AE1699" i="182"/>
  <c r="AZ1699" i="182" s="1"/>
  <c r="AF1699" i="182"/>
  <c r="BA1699" i="182"/>
  <c r="AI1699" i="182"/>
  <c r="AJ1699" i="182"/>
  <c r="AK1699" i="182"/>
  <c r="AN1699" i="182"/>
  <c r="AO1699" i="182"/>
  <c r="AP1699" i="182"/>
  <c r="AV1699" i="182"/>
  <c r="AX1699" i="182"/>
  <c r="BD1699" i="182"/>
  <c r="B1700" i="182"/>
  <c r="V1700" i="182"/>
  <c r="Y1700" i="182"/>
  <c r="AV1700" i="182"/>
  <c r="Z1700" i="182"/>
  <c r="AW1700" i="182"/>
  <c r="AA1700" i="182"/>
  <c r="AX1700" i="182"/>
  <c r="AD1700" i="182"/>
  <c r="AE1700" i="182"/>
  <c r="AZ1700" i="182"/>
  <c r="AF1700" i="182"/>
  <c r="AI1700" i="182"/>
  <c r="AJ1700" i="182"/>
  <c r="AK1700" i="182"/>
  <c r="AN1700" i="182"/>
  <c r="AO1700" i="182"/>
  <c r="AP1700" i="182"/>
  <c r="BA1700" i="182"/>
  <c r="BD1700" i="182"/>
  <c r="B1701" i="182"/>
  <c r="V1701" i="182"/>
  <c r="AL1701" i="182"/>
  <c r="Y1701" i="182"/>
  <c r="AV1701" i="182"/>
  <c r="Z1701" i="182"/>
  <c r="AW1701" i="182"/>
  <c r="AA1701" i="182"/>
  <c r="AX1701" i="182"/>
  <c r="AD1701" i="182"/>
  <c r="AE1701" i="182"/>
  <c r="AZ1701" i="182"/>
  <c r="AF1701" i="182"/>
  <c r="BA1701" i="182"/>
  <c r="AI1701" i="182"/>
  <c r="AJ1701" i="182"/>
  <c r="AK1701" i="182"/>
  <c r="AN1701" i="182"/>
  <c r="AO1701" i="182"/>
  <c r="BD1701" i="182"/>
  <c r="B1702" i="182"/>
  <c r="V1702" i="182"/>
  <c r="Y1702" i="182"/>
  <c r="Z1702" i="182"/>
  <c r="AA1702" i="182"/>
  <c r="AX1702" i="182"/>
  <c r="AD1702" i="182"/>
  <c r="AY1702" i="182"/>
  <c r="AE1702" i="182"/>
  <c r="AZ1702" i="182" s="1"/>
  <c r="AF1702" i="182"/>
  <c r="BA1702" i="182"/>
  <c r="AI1702" i="182"/>
  <c r="AJ1702" i="182"/>
  <c r="AK1702" i="182"/>
  <c r="AN1702" i="182"/>
  <c r="AO1702" i="182"/>
  <c r="AV1702" i="182"/>
  <c r="AW1702" i="182"/>
  <c r="BD1702" i="182"/>
  <c r="B1703" i="182"/>
  <c r="V1703" i="182"/>
  <c r="Y1703" i="182"/>
  <c r="Z1703" i="182"/>
  <c r="AW1703" i="182"/>
  <c r="AA1703" i="182"/>
  <c r="AX1703" i="182"/>
  <c r="AD1703" i="182"/>
  <c r="AG1703" i="182" s="1"/>
  <c r="AH1703" i="182" s="1"/>
  <c r="AE1703" i="182"/>
  <c r="AZ1703" i="182"/>
  <c r="AF1703" i="182"/>
  <c r="BA1703" i="182"/>
  <c r="AI1703" i="182"/>
  <c r="AJ1703" i="182"/>
  <c r="AK1703" i="182"/>
  <c r="AN1703" i="182"/>
  <c r="AO1703" i="182"/>
  <c r="AP1703" i="182"/>
  <c r="BD1703" i="182"/>
  <c r="B1704" i="182"/>
  <c r="V1704" i="182"/>
  <c r="AJ1704" i="182"/>
  <c r="Y1704" i="182"/>
  <c r="Z1704" i="182"/>
  <c r="AA1704" i="182"/>
  <c r="AD1704" i="182"/>
  <c r="AY1704" i="182" s="1"/>
  <c r="AE1704" i="182"/>
  <c r="AZ1704" i="182" s="1"/>
  <c r="AF1704" i="182"/>
  <c r="AI1704" i="182"/>
  <c r="AK1704" i="182"/>
  <c r="AN1704" i="182"/>
  <c r="AO1704" i="182"/>
  <c r="AP1704" i="182"/>
  <c r="AX1704" i="182"/>
  <c r="BD1704" i="182"/>
  <c r="B1705" i="182"/>
  <c r="V1705" i="182"/>
  <c r="Y1705" i="182"/>
  <c r="Z1705" i="182"/>
  <c r="AA1705" i="182"/>
  <c r="AD1705" i="182"/>
  <c r="AE1705" i="182"/>
  <c r="AF1705" i="182"/>
  <c r="BA1705" i="182"/>
  <c r="AI1705" i="182"/>
  <c r="AJ1705" i="182"/>
  <c r="AK1705" i="182"/>
  <c r="AV1705" i="182"/>
  <c r="AX1705" i="182"/>
  <c r="BD1705" i="182"/>
  <c r="B1706" i="182"/>
  <c r="V1706" i="182"/>
  <c r="AK1706" i="182"/>
  <c r="Y1706" i="182"/>
  <c r="Z1706" i="182"/>
  <c r="AA1706" i="182"/>
  <c r="AX1706" i="182"/>
  <c r="AD1706" i="182"/>
  <c r="AE1706" i="182"/>
  <c r="AZ1706" i="182" s="1"/>
  <c r="AF1706" i="182"/>
  <c r="BA1706" i="182"/>
  <c r="AI1706" i="182"/>
  <c r="AJ1706" i="182"/>
  <c r="AN1706" i="182"/>
  <c r="AO1706" i="182"/>
  <c r="AQ1706" i="182"/>
  <c r="AP1706" i="182"/>
  <c r="AV1706" i="182"/>
  <c r="BD1706" i="182"/>
  <c r="B1707" i="182"/>
  <c r="V1707" i="182"/>
  <c r="Y1707" i="182"/>
  <c r="Z1707" i="182"/>
  <c r="AW1707" i="182"/>
  <c r="AA1707" i="182"/>
  <c r="AX1707" i="182"/>
  <c r="AD1707" i="182"/>
  <c r="AY1707" i="182" s="1"/>
  <c r="AE1707" i="182"/>
  <c r="AZ1707" i="182" s="1"/>
  <c r="AF1707" i="182"/>
  <c r="AI1707" i="182"/>
  <c r="AJ1707" i="182"/>
  <c r="AK1707" i="182"/>
  <c r="AN1707" i="182"/>
  <c r="AO1707" i="182"/>
  <c r="AV1707" i="182"/>
  <c r="BD1707" i="182"/>
  <c r="B1708" i="182"/>
  <c r="V1708" i="182"/>
  <c r="AJ1708" i="182"/>
  <c r="Y1708" i="182"/>
  <c r="AV1708" i="182"/>
  <c r="Z1708" i="182"/>
  <c r="AW1708" i="182"/>
  <c r="AA1708" i="182"/>
  <c r="AD1708" i="182"/>
  <c r="AE1708" i="182"/>
  <c r="AZ1708" i="182" s="1"/>
  <c r="AF1708" i="182"/>
  <c r="BA1708" i="182"/>
  <c r="AI1708" i="182"/>
  <c r="AK1708" i="182"/>
  <c r="AN1708" i="182"/>
  <c r="AO1708" i="182"/>
  <c r="AP1708" i="182"/>
  <c r="BD1708" i="182"/>
  <c r="B1709" i="182"/>
  <c r="V1709" i="182"/>
  <c r="Y1709" i="182"/>
  <c r="AB1709" i="182"/>
  <c r="Z1709" i="182"/>
  <c r="AA1709" i="182"/>
  <c r="AD1709" i="182"/>
  <c r="AE1709" i="182"/>
  <c r="AZ1709" i="182"/>
  <c r="AF1709" i="182"/>
  <c r="BA1709" i="182"/>
  <c r="AI1709" i="182"/>
  <c r="AJ1709" i="182"/>
  <c r="AK1709" i="182"/>
  <c r="AO1709" i="182"/>
  <c r="AP1709" i="182"/>
  <c r="AW1709" i="182"/>
  <c r="AX1709" i="182"/>
  <c r="BD1709" i="182"/>
  <c r="B1710" i="182"/>
  <c r="V1710" i="182"/>
  <c r="Y1710" i="182"/>
  <c r="Z1710" i="182"/>
  <c r="AW1710" i="182"/>
  <c r="AA1710" i="182"/>
  <c r="AX1710" i="182"/>
  <c r="AD1710" i="182"/>
  <c r="AE1710" i="182"/>
  <c r="AF1710" i="182"/>
  <c r="AI1710" i="182"/>
  <c r="AJ1710" i="182"/>
  <c r="AK1710" i="182"/>
  <c r="AN1710" i="182"/>
  <c r="AO1710" i="182"/>
  <c r="AP1710" i="182"/>
  <c r="AZ1710" i="182"/>
  <c r="BA1710" i="182"/>
  <c r="BD1710" i="182"/>
  <c r="B1711" i="182"/>
  <c r="V1711" i="182"/>
  <c r="AN1711" i="182"/>
  <c r="Y1711" i="182"/>
  <c r="AB1711" i="182"/>
  <c r="AC1711" i="182"/>
  <c r="Z1711" i="182"/>
  <c r="AW1711" i="182"/>
  <c r="AA1711" i="182"/>
  <c r="AD1711" i="182"/>
  <c r="AY1711" i="182" s="1"/>
  <c r="AE1711" i="182"/>
  <c r="AZ1711" i="182"/>
  <c r="AF1711" i="182"/>
  <c r="AI1711" i="182"/>
  <c r="AJ1711" i="182"/>
  <c r="AK1711" i="182"/>
  <c r="AO1711" i="182"/>
  <c r="AP1711" i="182"/>
  <c r="AV1711" i="182"/>
  <c r="AX1711" i="182"/>
  <c r="BA1711" i="182"/>
  <c r="BD1711" i="182"/>
  <c r="B1712" i="182"/>
  <c r="V1712" i="182"/>
  <c r="Y1712" i="182"/>
  <c r="Z1712" i="182"/>
  <c r="AW1712" i="182"/>
  <c r="AA1712" i="182"/>
  <c r="AD1712" i="182"/>
  <c r="AY1712" i="182" s="1"/>
  <c r="AE1712" i="182"/>
  <c r="AF1712" i="182"/>
  <c r="BA1712" i="182"/>
  <c r="AI1712" i="182"/>
  <c r="AJ1712" i="182"/>
  <c r="AK1712" i="182"/>
  <c r="AN1712" i="182"/>
  <c r="AO1712" i="182"/>
  <c r="AP1712" i="182"/>
  <c r="AX1712" i="182"/>
  <c r="BD1712" i="182"/>
  <c r="B1713" i="182"/>
  <c r="V1713" i="182"/>
  <c r="Y1713" i="182"/>
  <c r="AV1713" i="182"/>
  <c r="Z1713" i="182"/>
  <c r="AA1713" i="182"/>
  <c r="AX1713" i="182"/>
  <c r="AD1713" i="182"/>
  <c r="AY1713" i="182" s="1"/>
  <c r="AE1713" i="182"/>
  <c r="AF1713" i="182"/>
  <c r="AI1713" i="182"/>
  <c r="AJ1713" i="182"/>
  <c r="AK1713" i="182"/>
  <c r="AN1713" i="182"/>
  <c r="AO1713" i="182"/>
  <c r="AP1713" i="182"/>
  <c r="BA1713" i="182"/>
  <c r="BD1713" i="182"/>
  <c r="B1714" i="182"/>
  <c r="V1714" i="182"/>
  <c r="Y1714" i="182"/>
  <c r="AV1714" i="182"/>
  <c r="Z1714" i="182"/>
  <c r="AB1714" i="182"/>
  <c r="AC1714" i="182"/>
  <c r="AA1714" i="182"/>
  <c r="AD1714" i="182"/>
  <c r="AE1714" i="182"/>
  <c r="AZ1714" i="182"/>
  <c r="AF1714" i="182"/>
  <c r="BA1714" i="182"/>
  <c r="AI1714" i="182"/>
  <c r="AJ1714" i="182"/>
  <c r="AK1714" i="182"/>
  <c r="AN1714" i="182"/>
  <c r="AO1714" i="182"/>
  <c r="AP1714" i="182"/>
  <c r="AW1714" i="182"/>
  <c r="AX1714" i="182"/>
  <c r="BD1714" i="182"/>
  <c r="B1715" i="182"/>
  <c r="V1715" i="182"/>
  <c r="Y1715" i="182"/>
  <c r="Z1715" i="182"/>
  <c r="AW1715" i="182"/>
  <c r="AA1715" i="182"/>
  <c r="AX1715" i="182"/>
  <c r="AD1715" i="182"/>
  <c r="AY1715" i="182" s="1"/>
  <c r="AE1715" i="182"/>
  <c r="AF1715" i="182"/>
  <c r="AI1715" i="182"/>
  <c r="AJ1715" i="182"/>
  <c r="AK1715" i="182"/>
  <c r="AN1715" i="182"/>
  <c r="AO1715" i="182"/>
  <c r="AP1715" i="182"/>
  <c r="BD1715" i="182"/>
  <c r="B1716" i="182"/>
  <c r="V1716" i="182"/>
  <c r="AP1716" i="182"/>
  <c r="Y1716" i="182"/>
  <c r="AV1716" i="182"/>
  <c r="Z1716" i="182"/>
  <c r="AW1716" i="182"/>
  <c r="AA1716" i="182"/>
  <c r="AD1716" i="182"/>
  <c r="AE1716" i="182"/>
  <c r="AZ1716" i="182" s="1"/>
  <c r="AF1716" i="182"/>
  <c r="BA1716" i="182"/>
  <c r="AI1716" i="182"/>
  <c r="AJ1716" i="182"/>
  <c r="AK1716" i="182"/>
  <c r="AL1716" i="182"/>
  <c r="AN1716" i="182"/>
  <c r="AO1716" i="182"/>
  <c r="BD1716" i="182"/>
  <c r="B1717" i="182"/>
  <c r="V1717" i="182"/>
  <c r="Y1717" i="182"/>
  <c r="AB1717" i="182"/>
  <c r="Z1717" i="182"/>
  <c r="AW1717" i="182"/>
  <c r="AA1717" i="182"/>
  <c r="AX1717" i="182"/>
  <c r="AD1717" i="182"/>
  <c r="AY1717" i="182" s="1"/>
  <c r="AE1717" i="182"/>
  <c r="AZ1717" i="182" s="1"/>
  <c r="AF1717" i="182"/>
  <c r="BA1717" i="182"/>
  <c r="AI1717" i="182"/>
  <c r="AL1717" i="182"/>
  <c r="AJ1717" i="182"/>
  <c r="AK1717" i="182"/>
  <c r="AN1717" i="182"/>
  <c r="AO1717" i="182"/>
  <c r="BD1717" i="182"/>
  <c r="B1718" i="182"/>
  <c r="V1718" i="182"/>
  <c r="Y1718" i="182"/>
  <c r="Z1718" i="182"/>
  <c r="AW1718" i="182"/>
  <c r="AA1718" i="182"/>
  <c r="AX1718" i="182"/>
  <c r="AB1718" i="182"/>
  <c r="AD1718" i="182"/>
  <c r="AY1718" i="182" s="1"/>
  <c r="AE1718" i="182"/>
  <c r="AZ1718" i="182"/>
  <c r="AF1718" i="182"/>
  <c r="BA1718" i="182"/>
  <c r="AI1718" i="182"/>
  <c r="AJ1718" i="182"/>
  <c r="AK1718" i="182"/>
  <c r="AN1718" i="182"/>
  <c r="AQ1718" i="182" s="1"/>
  <c r="AR1718" i="182" s="1"/>
  <c r="AO1718" i="182"/>
  <c r="AP1718" i="182"/>
  <c r="BD1718" i="182"/>
  <c r="B1719" i="182"/>
  <c r="V1719" i="182"/>
  <c r="Y1719" i="182"/>
  <c r="AV1719" i="182"/>
  <c r="Z1719" i="182"/>
  <c r="AW1719" i="182"/>
  <c r="AA1719" i="182"/>
  <c r="AX1719" i="182"/>
  <c r="AB1719" i="182"/>
  <c r="AC1719" i="182"/>
  <c r="AD1719" i="182"/>
  <c r="AY1719" i="182" s="1"/>
  <c r="AE1719" i="182"/>
  <c r="AZ1719" i="182" s="1"/>
  <c r="AF1719" i="182"/>
  <c r="AI1719" i="182"/>
  <c r="AJ1719" i="182"/>
  <c r="AK1719" i="182"/>
  <c r="AN1719" i="182"/>
  <c r="AO1719" i="182"/>
  <c r="AP1719" i="182"/>
  <c r="BA1719" i="182"/>
  <c r="BD1719" i="182"/>
  <c r="B1720" i="182"/>
  <c r="V1720" i="182"/>
  <c r="Y1720" i="182"/>
  <c r="Z1720" i="182"/>
  <c r="AW1720" i="182"/>
  <c r="AA1720" i="182"/>
  <c r="AD1720" i="182"/>
  <c r="AY1720" i="182"/>
  <c r="AE1720" i="182"/>
  <c r="AF1720" i="182"/>
  <c r="AI1720" i="182"/>
  <c r="AJ1720" i="182"/>
  <c r="AK1720" i="182"/>
  <c r="AN1720" i="182"/>
  <c r="AP1720" i="182"/>
  <c r="AX1720" i="182"/>
  <c r="BA1720" i="182"/>
  <c r="BD1720" i="182"/>
  <c r="B1721" i="182"/>
  <c r="V1721" i="182"/>
  <c r="Y1721" i="182"/>
  <c r="Z1721" i="182"/>
  <c r="AA1721" i="182"/>
  <c r="AX1721" i="182"/>
  <c r="AD1721" i="182"/>
  <c r="AE1721" i="182"/>
  <c r="AF1721" i="182"/>
  <c r="AI1721" i="182"/>
  <c r="AJ1721" i="182"/>
  <c r="AK1721" i="182"/>
  <c r="AN1721" i="182"/>
  <c r="AO1721" i="182"/>
  <c r="AQ1721" i="182" s="1"/>
  <c r="AP1721" i="182"/>
  <c r="AV1721" i="182"/>
  <c r="BA1721" i="182"/>
  <c r="BD1721" i="182"/>
  <c r="B1722" i="182"/>
  <c r="V1722" i="182"/>
  <c r="Y1722" i="182"/>
  <c r="AV1722" i="182"/>
  <c r="Z1722" i="182"/>
  <c r="AA1722" i="182"/>
  <c r="AX1722" i="182"/>
  <c r="AD1722" i="182"/>
  <c r="AE1722" i="182"/>
  <c r="AZ1722" i="182"/>
  <c r="AF1722" i="182"/>
  <c r="BA1722" i="182"/>
  <c r="AI1722" i="182"/>
  <c r="AJ1722" i="182"/>
  <c r="AK1722" i="182"/>
  <c r="AN1722" i="182"/>
  <c r="AP1722" i="182"/>
  <c r="AW1722" i="182"/>
  <c r="BD1722" i="182"/>
  <c r="B1723" i="182"/>
  <c r="V1723" i="182"/>
  <c r="AL1723" i="182"/>
  <c r="Y1723" i="182"/>
  <c r="AB1723" i="182"/>
  <c r="Z1723" i="182"/>
  <c r="AW1723" i="182"/>
  <c r="AA1723" i="182"/>
  <c r="AX1723" i="182"/>
  <c r="AD1723" i="182"/>
  <c r="AY1723" i="182" s="1"/>
  <c r="AE1723" i="182"/>
  <c r="AZ1723" i="182" s="1"/>
  <c r="AF1723" i="182"/>
  <c r="AI1723" i="182"/>
  <c r="AJ1723" i="182"/>
  <c r="AK1723" i="182"/>
  <c r="AO1723" i="182"/>
  <c r="AQ1723" i="182" s="1"/>
  <c r="AR1723" i="182" s="1"/>
  <c r="AP1723" i="182"/>
  <c r="BD1723" i="182"/>
  <c r="B1724" i="182"/>
  <c r="V1724" i="182"/>
  <c r="Y1724" i="182"/>
  <c r="Z1724" i="182"/>
  <c r="AA1724" i="182"/>
  <c r="AD1724" i="182"/>
  <c r="AE1724" i="182"/>
  <c r="AZ1724" i="182" s="1"/>
  <c r="AF1724" i="182"/>
  <c r="BA1724" i="182"/>
  <c r="AI1724" i="182"/>
  <c r="AJ1724" i="182"/>
  <c r="AK1724" i="182"/>
  <c r="AO1724" i="182"/>
  <c r="AP1724" i="182"/>
  <c r="AV1724" i="182"/>
  <c r="AW1724" i="182"/>
  <c r="BD1724" i="182"/>
  <c r="B1725" i="182"/>
  <c r="V1725" i="182"/>
  <c r="AK1725" i="182"/>
  <c r="Y1725" i="182"/>
  <c r="Z1725" i="182"/>
  <c r="AA1725" i="182"/>
  <c r="AX1725" i="182"/>
  <c r="AD1725" i="182"/>
  <c r="AE1725" i="182"/>
  <c r="AZ1725" i="182" s="1"/>
  <c r="AF1725" i="182"/>
  <c r="BA1725" i="182"/>
  <c r="AI1725" i="182"/>
  <c r="AJ1725" i="182"/>
  <c r="AN1725" i="182"/>
  <c r="AO1725" i="182"/>
  <c r="AP1725" i="182"/>
  <c r="AW1725" i="182"/>
  <c r="BD1725" i="182"/>
  <c r="B1726" i="182"/>
  <c r="V1726" i="182"/>
  <c r="AP1726" i="182"/>
  <c r="Y1726" i="182"/>
  <c r="Z1726" i="182"/>
  <c r="AW1726" i="182"/>
  <c r="AA1726" i="182"/>
  <c r="AX1726" i="182"/>
  <c r="AD1726" i="182"/>
  <c r="AY1726" i="182" s="1"/>
  <c r="AE1726" i="182"/>
  <c r="AF1726" i="182"/>
  <c r="BA1726" i="182"/>
  <c r="AI1726" i="182"/>
  <c r="AJ1726" i="182"/>
  <c r="AK1726" i="182"/>
  <c r="AN1726" i="182"/>
  <c r="AO1726" i="182"/>
  <c r="AZ1726" i="182"/>
  <c r="BD1726" i="182"/>
  <c r="B1727" i="182"/>
  <c r="V1727" i="182"/>
  <c r="AN1727" i="182"/>
  <c r="Y1727" i="182"/>
  <c r="Z1727" i="182"/>
  <c r="AA1727" i="182"/>
  <c r="AB1727" i="182"/>
  <c r="AC1727" i="182"/>
  <c r="AD1727" i="182"/>
  <c r="AY1727" i="182"/>
  <c r="AE1727" i="182"/>
  <c r="AZ1727" i="182"/>
  <c r="AF1727" i="182"/>
  <c r="BA1727" i="182"/>
  <c r="AI1727" i="182"/>
  <c r="AJ1727" i="182"/>
  <c r="AK1727" i="182"/>
  <c r="AO1727" i="182"/>
  <c r="AP1727" i="182"/>
  <c r="AV1727" i="182"/>
  <c r="AW1727" i="182"/>
  <c r="AX1727" i="182"/>
  <c r="BD1727" i="182"/>
  <c r="B1728" i="182"/>
  <c r="V1728" i="182"/>
  <c r="Y1728" i="182"/>
  <c r="Z1728" i="182"/>
  <c r="AW1728" i="182"/>
  <c r="AA1728" i="182"/>
  <c r="AX1728" i="182"/>
  <c r="AD1728" i="182"/>
  <c r="AY1728" i="182" s="1"/>
  <c r="AE1728" i="182"/>
  <c r="AF1728" i="182"/>
  <c r="AI1728" i="182"/>
  <c r="AJ1728" i="182"/>
  <c r="AK1728" i="182"/>
  <c r="AN1728" i="182"/>
  <c r="AO1728" i="182"/>
  <c r="AP1728" i="182"/>
  <c r="BA1728" i="182"/>
  <c r="BD1728" i="182"/>
  <c r="B1729" i="182"/>
  <c r="V1729" i="182"/>
  <c r="Y1729" i="182"/>
  <c r="AV1729" i="182"/>
  <c r="Z1729" i="182"/>
  <c r="AB1729" i="182"/>
  <c r="AC1729" i="182"/>
  <c r="AA1729" i="182"/>
  <c r="AX1729" i="182"/>
  <c r="AD1729" i="182"/>
  <c r="AE1729" i="182"/>
  <c r="AF1729" i="182"/>
  <c r="BA1729" i="182"/>
  <c r="AI1729" i="182"/>
  <c r="AJ1729" i="182"/>
  <c r="AK1729" i="182"/>
  <c r="AN1729" i="182"/>
  <c r="AQ1729" i="182" s="1"/>
  <c r="AO1729" i="182"/>
  <c r="BD1729" i="182"/>
  <c r="B1730" i="182"/>
  <c r="V1730" i="182"/>
  <c r="Y1730" i="182"/>
  <c r="Z1730" i="182"/>
  <c r="AA1730" i="182"/>
  <c r="AD1730" i="182"/>
  <c r="AE1730" i="182"/>
  <c r="AZ1730" i="182" s="1"/>
  <c r="AF1730" i="182"/>
  <c r="BA1730" i="182"/>
  <c r="AI1730" i="182"/>
  <c r="AJ1730" i="182"/>
  <c r="AK1730" i="182"/>
  <c r="AN1730" i="182"/>
  <c r="AO1730" i="182"/>
  <c r="AV1730" i="182"/>
  <c r="AW1730" i="182"/>
  <c r="AX1730" i="182"/>
  <c r="BD1730" i="182"/>
  <c r="B1731" i="182"/>
  <c r="V1731" i="182"/>
  <c r="Y1731" i="182"/>
  <c r="Z1731" i="182"/>
  <c r="AW1731" i="182"/>
  <c r="AA1731" i="182"/>
  <c r="AX1731" i="182"/>
  <c r="AD1731" i="182"/>
  <c r="AE1731" i="182"/>
  <c r="AF1731" i="182"/>
  <c r="AI1731" i="182"/>
  <c r="AJ1731" i="182"/>
  <c r="AK1731" i="182"/>
  <c r="AN1731" i="182"/>
  <c r="AO1731" i="182"/>
  <c r="AY1731" i="182"/>
  <c r="AZ1731" i="182"/>
  <c r="BD1731" i="182"/>
  <c r="B1732" i="182"/>
  <c r="V1732" i="182"/>
  <c r="AP1732" i="182"/>
  <c r="Y1732" i="182"/>
  <c r="Z1732" i="182"/>
  <c r="AW1732" i="182"/>
  <c r="AA1732" i="182"/>
  <c r="AD1732" i="182"/>
  <c r="AE1732" i="182"/>
  <c r="AZ1732" i="182" s="1"/>
  <c r="AF1732" i="182"/>
  <c r="BA1732" i="182"/>
  <c r="AI1732" i="182"/>
  <c r="AJ1732" i="182"/>
  <c r="AK1732" i="182"/>
  <c r="AL1732" i="182"/>
  <c r="AN1732" i="182"/>
  <c r="AQ1732" i="182" s="1"/>
  <c r="AR1732" i="182" s="1"/>
  <c r="AO1732" i="182"/>
  <c r="AV1732" i="182"/>
  <c r="BD1732" i="182"/>
  <c r="B1733" i="182"/>
  <c r="V1733" i="182"/>
  <c r="AJ1733" i="182"/>
  <c r="AL1733" i="182"/>
  <c r="Y1733" i="182"/>
  <c r="Z1733" i="182"/>
  <c r="AW1733" i="182"/>
  <c r="AA1733" i="182"/>
  <c r="AX1733" i="182"/>
  <c r="AD1733" i="182"/>
  <c r="AE1733" i="182"/>
  <c r="AF1733" i="182"/>
  <c r="BA1733" i="182"/>
  <c r="AI1733" i="182"/>
  <c r="AK1733" i="182"/>
  <c r="AN1733" i="182"/>
  <c r="AO1733" i="182"/>
  <c r="AP1733" i="182"/>
  <c r="AZ1733" i="182"/>
  <c r="BD1733" i="182"/>
  <c r="B1734" i="182"/>
  <c r="V1734" i="182"/>
  <c r="Y1734" i="182"/>
  <c r="Z1734" i="182"/>
  <c r="AW1734" i="182"/>
  <c r="AA1734" i="182"/>
  <c r="AX1734" i="182"/>
  <c r="AD1734" i="182"/>
  <c r="AY1734" i="182"/>
  <c r="AE1734" i="182"/>
  <c r="AF1734" i="182"/>
  <c r="AI1734" i="182"/>
  <c r="AJ1734" i="182"/>
  <c r="AK1734" i="182"/>
  <c r="AN1734" i="182"/>
  <c r="AO1734" i="182"/>
  <c r="AP1734" i="182"/>
  <c r="AZ1734" i="182"/>
  <c r="BD1734" i="182"/>
  <c r="B1735" i="182"/>
  <c r="V1735" i="182"/>
  <c r="Y1735" i="182"/>
  <c r="Z1735" i="182"/>
  <c r="AA1735" i="182"/>
  <c r="AX1735" i="182"/>
  <c r="AB1735" i="182"/>
  <c r="AC1735" i="182"/>
  <c r="AD1735" i="182"/>
  <c r="AY1735" i="182" s="1"/>
  <c r="AE1735" i="182"/>
  <c r="AZ1735" i="182"/>
  <c r="AF1735" i="182"/>
  <c r="BA1735" i="182"/>
  <c r="AI1735" i="182"/>
  <c r="AJ1735" i="182"/>
  <c r="AK1735" i="182"/>
  <c r="AN1735" i="182"/>
  <c r="AO1735" i="182"/>
  <c r="AP1735" i="182"/>
  <c r="AV1735" i="182"/>
  <c r="AW1735" i="182"/>
  <c r="BD1735" i="182"/>
  <c r="B1736" i="182"/>
  <c r="V1736" i="182"/>
  <c r="AN1736" i="182"/>
  <c r="Y1736" i="182"/>
  <c r="Z1736" i="182"/>
  <c r="AW1736" i="182"/>
  <c r="AA1736" i="182"/>
  <c r="AX1736" i="182"/>
  <c r="AD1736" i="182"/>
  <c r="AY1736" i="182" s="1"/>
  <c r="AE1736" i="182"/>
  <c r="AF1736" i="182"/>
  <c r="AI1736" i="182"/>
  <c r="AJ1736" i="182"/>
  <c r="AK1736" i="182"/>
  <c r="BA1736" i="182"/>
  <c r="BD1736" i="182"/>
  <c r="B1737" i="182"/>
  <c r="V1737" i="182"/>
  <c r="Y1737" i="182"/>
  <c r="Z1737" i="182"/>
  <c r="AA1737" i="182"/>
  <c r="AX1737" i="182"/>
  <c r="AD1737" i="182"/>
  <c r="AY1737" i="182" s="1"/>
  <c r="AE1737" i="182"/>
  <c r="AZ1737" i="182"/>
  <c r="AF1737" i="182"/>
  <c r="BA1737" i="182"/>
  <c r="AI1737" i="182"/>
  <c r="AJ1737" i="182"/>
  <c r="AK1737" i="182"/>
  <c r="AN1737" i="182"/>
  <c r="AO1737" i="182"/>
  <c r="AP1737" i="182"/>
  <c r="AV1737" i="182"/>
  <c r="BD1737" i="182"/>
  <c r="B1738" i="182"/>
  <c r="V1738" i="182"/>
  <c r="Y1738" i="182"/>
  <c r="Z1738" i="182"/>
  <c r="AW1738" i="182"/>
  <c r="AA1738" i="182"/>
  <c r="AX1738" i="182"/>
  <c r="AD1738" i="182"/>
  <c r="AE1738" i="182"/>
  <c r="AZ1738" i="182"/>
  <c r="AF1738" i="182"/>
  <c r="BA1738" i="182"/>
  <c r="AI1738" i="182"/>
  <c r="AJ1738" i="182"/>
  <c r="AK1738" i="182"/>
  <c r="AN1738" i="182"/>
  <c r="AO1738" i="182"/>
  <c r="AV1738" i="182"/>
  <c r="BD1738" i="182"/>
  <c r="B1739" i="182"/>
  <c r="V1739" i="182"/>
  <c r="Y1739" i="182"/>
  <c r="AB1739" i="182"/>
  <c r="Z1739" i="182"/>
  <c r="AW1739" i="182"/>
  <c r="AA1739" i="182"/>
  <c r="AX1739" i="182"/>
  <c r="AD1739" i="182"/>
  <c r="AY1739" i="182" s="1"/>
  <c r="AE1739" i="182"/>
  <c r="AF1739" i="182"/>
  <c r="AI1739" i="182"/>
  <c r="AK1739" i="182"/>
  <c r="AN1739" i="182"/>
  <c r="AQ1739" i="182" s="1"/>
  <c r="AO1739" i="182"/>
  <c r="AP1739" i="182"/>
  <c r="BD1739" i="182"/>
  <c r="B1740" i="182"/>
  <c r="V1740" i="182"/>
  <c r="AL1740" i="182"/>
  <c r="Y1740" i="182"/>
  <c r="AV1740" i="182"/>
  <c r="Z1740" i="182"/>
  <c r="AW1740" i="182"/>
  <c r="AA1740" i="182"/>
  <c r="AD1740" i="182"/>
  <c r="AG1740" i="182"/>
  <c r="AE1740" i="182"/>
  <c r="AF1740" i="182"/>
  <c r="BA1740" i="182"/>
  <c r="AI1740" i="182"/>
  <c r="AJ1740" i="182"/>
  <c r="AK1740" i="182"/>
  <c r="AO1740" i="182"/>
  <c r="AP1740" i="182"/>
  <c r="AZ1740" i="182"/>
  <c r="BD1740" i="182"/>
  <c r="B1741" i="182"/>
  <c r="V1741" i="182"/>
  <c r="AL1741" i="182"/>
  <c r="Y1741" i="182"/>
  <c r="Z1741" i="182"/>
  <c r="AA1741" i="182"/>
  <c r="AD1741" i="182"/>
  <c r="AY1741" i="182"/>
  <c r="AE1741" i="182"/>
  <c r="AZ1741" i="182" s="1"/>
  <c r="AF1741" i="182"/>
  <c r="BA1741" i="182"/>
  <c r="AI1741" i="182"/>
  <c r="AJ1741" i="182"/>
  <c r="AK1741" i="182"/>
  <c r="AN1741" i="182"/>
  <c r="AO1741" i="182"/>
  <c r="AW1741" i="182"/>
  <c r="AX1741" i="182"/>
  <c r="BD1741" i="182"/>
  <c r="B1742" i="182"/>
  <c r="V1742" i="182"/>
  <c r="AP1742" i="182"/>
  <c r="Y1742" i="182"/>
  <c r="Z1742" i="182"/>
  <c r="AW1742" i="182"/>
  <c r="AA1742" i="182"/>
  <c r="AX1742" i="182"/>
  <c r="AD1742" i="182"/>
  <c r="AY1742" i="182"/>
  <c r="AE1742" i="182"/>
  <c r="AZ1742" i="182"/>
  <c r="AF1742" i="182"/>
  <c r="AI1742" i="182"/>
  <c r="AJ1742" i="182"/>
  <c r="AK1742" i="182"/>
  <c r="AN1742" i="182"/>
  <c r="AO1742" i="182"/>
  <c r="BA1742" i="182"/>
  <c r="BD1742" i="182"/>
  <c r="B1743" i="182"/>
  <c r="V1743" i="182"/>
  <c r="Y1743" i="182"/>
  <c r="AB1743" i="182"/>
  <c r="AC1743" i="182"/>
  <c r="Z1743" i="182"/>
  <c r="AW1743" i="182"/>
  <c r="AA1743" i="182"/>
  <c r="AD1743" i="182"/>
  <c r="AY1743" i="182" s="1"/>
  <c r="AE1743" i="182"/>
  <c r="AZ1743" i="182"/>
  <c r="AF1743" i="182"/>
  <c r="AI1743" i="182"/>
  <c r="AJ1743" i="182"/>
  <c r="AL1743" i="182"/>
  <c r="AM1743" i="182"/>
  <c r="AK1743" i="182"/>
  <c r="AN1743" i="182"/>
  <c r="AQ1743" i="182" s="1"/>
  <c r="AR1743" i="182" s="1"/>
  <c r="AO1743" i="182"/>
  <c r="AP1743" i="182"/>
  <c r="AX1743" i="182"/>
  <c r="BA1743" i="182"/>
  <c r="BD1743" i="182"/>
  <c r="B1744" i="182"/>
  <c r="V1744" i="182"/>
  <c r="AN1744" i="182"/>
  <c r="Y1744" i="182"/>
  <c r="Z1744" i="182"/>
  <c r="AW1744" i="182"/>
  <c r="AA1744" i="182"/>
  <c r="AD1744" i="182"/>
  <c r="AE1744" i="182"/>
  <c r="AF1744" i="182"/>
  <c r="AI1744" i="182"/>
  <c r="AJ1744" i="182"/>
  <c r="AK1744" i="182"/>
  <c r="AO1744" i="182"/>
  <c r="AP1744" i="182"/>
  <c r="AX1744" i="182"/>
  <c r="BA1744" i="182"/>
  <c r="BD1744" i="182"/>
  <c r="B1745" i="182"/>
  <c r="V1745" i="182"/>
  <c r="Y1745" i="182"/>
  <c r="Z1745" i="182"/>
  <c r="AA1745" i="182"/>
  <c r="AX1745" i="182"/>
  <c r="AD1745" i="182"/>
  <c r="AY1745" i="182"/>
  <c r="AE1745" i="182"/>
  <c r="AZ1745" i="182"/>
  <c r="AF1745" i="182"/>
  <c r="BA1745" i="182"/>
  <c r="AI1745" i="182"/>
  <c r="AJ1745" i="182"/>
  <c r="AK1745" i="182"/>
  <c r="AN1745" i="182"/>
  <c r="AO1745" i="182"/>
  <c r="AP1745" i="182"/>
  <c r="AV1745" i="182"/>
  <c r="BD1745" i="182"/>
  <c r="B1746" i="182"/>
  <c r="V1746" i="182"/>
  <c r="Y1746" i="182"/>
  <c r="AB1746" i="182"/>
  <c r="AC1746" i="182"/>
  <c r="Z1746" i="182"/>
  <c r="AW1746" i="182"/>
  <c r="AA1746" i="182"/>
  <c r="AX1746" i="182"/>
  <c r="AD1746" i="182"/>
  <c r="AE1746" i="182"/>
  <c r="AF1746" i="182"/>
  <c r="BA1746" i="182"/>
  <c r="AI1746" i="182"/>
  <c r="AJ1746" i="182"/>
  <c r="AK1746" i="182"/>
  <c r="AN1746" i="182"/>
  <c r="AO1746" i="182"/>
  <c r="BD1746" i="182"/>
  <c r="B1747" i="182"/>
  <c r="V1747" i="182"/>
  <c r="Y1747" i="182"/>
  <c r="Z1747" i="182"/>
  <c r="AW1747" i="182"/>
  <c r="AA1747" i="182"/>
  <c r="AX1747" i="182"/>
  <c r="AD1747" i="182"/>
  <c r="AE1747" i="182"/>
  <c r="AF1747" i="182"/>
  <c r="AI1747" i="182"/>
  <c r="AK1747" i="182"/>
  <c r="AN1747" i="182"/>
  <c r="AO1747" i="182"/>
  <c r="AP1747" i="182"/>
  <c r="AY1747" i="182"/>
  <c r="AZ1747" i="182"/>
  <c r="BD1747" i="182"/>
  <c r="B1748" i="182"/>
  <c r="V1748" i="182"/>
  <c r="AP1748" i="182"/>
  <c r="Y1748" i="182"/>
  <c r="Z1748" i="182"/>
  <c r="AA1748" i="182"/>
  <c r="AD1748" i="182"/>
  <c r="AE1748" i="182"/>
  <c r="AG1748" i="182" s="1"/>
  <c r="AF1748" i="182"/>
  <c r="BA1748" i="182"/>
  <c r="AI1748" i="182"/>
  <c r="AJ1748" i="182"/>
  <c r="AK1748" i="182"/>
  <c r="AN1748" i="182"/>
  <c r="AO1748" i="182"/>
  <c r="AV1748" i="182"/>
  <c r="AW1748" i="182"/>
  <c r="BD1748" i="182"/>
  <c r="B1749" i="182"/>
  <c r="V1749" i="182"/>
  <c r="Y1749" i="182"/>
  <c r="Z1749" i="182"/>
  <c r="AA1749" i="182"/>
  <c r="AX1749" i="182"/>
  <c r="AD1749" i="182"/>
  <c r="AY1749" i="182"/>
  <c r="AE1749" i="182"/>
  <c r="AZ1749" i="182" s="1"/>
  <c r="AF1749" i="182"/>
  <c r="BA1749" i="182"/>
  <c r="AI1749" i="182"/>
  <c r="AJ1749" i="182"/>
  <c r="AK1749" i="182"/>
  <c r="AL1749" i="182"/>
  <c r="AN1749" i="182"/>
  <c r="AO1749" i="182"/>
  <c r="AW1749" i="182"/>
  <c r="BD1749" i="182"/>
  <c r="B1750" i="182"/>
  <c r="V1750" i="182"/>
  <c r="AP1750" i="182"/>
  <c r="Y1750" i="182"/>
  <c r="Z1750" i="182"/>
  <c r="AW1750" i="182"/>
  <c r="AA1750" i="182"/>
  <c r="AX1750" i="182"/>
  <c r="AD1750" i="182"/>
  <c r="AY1750" i="182" s="1"/>
  <c r="AE1750" i="182"/>
  <c r="AF1750" i="182"/>
  <c r="AI1750" i="182"/>
  <c r="AJ1750" i="182"/>
  <c r="AK1750" i="182"/>
  <c r="AN1750" i="182"/>
  <c r="AQ1750" i="182"/>
  <c r="AO1750" i="182"/>
  <c r="BA1750" i="182"/>
  <c r="BD1750" i="182"/>
  <c r="B1751" i="182"/>
  <c r="V1751" i="182"/>
  <c r="Y1751" i="182"/>
  <c r="AB1751" i="182"/>
  <c r="AC1751" i="182"/>
  <c r="Z1751" i="182"/>
  <c r="AA1751" i="182"/>
  <c r="AD1751" i="182"/>
  <c r="AY1751" i="182" s="1"/>
  <c r="AE1751" i="182"/>
  <c r="AZ1751" i="182"/>
  <c r="AF1751" i="182"/>
  <c r="AI1751" i="182"/>
  <c r="AJ1751" i="182"/>
  <c r="AL1751" i="182"/>
  <c r="AM1751" i="182"/>
  <c r="AK1751" i="182"/>
  <c r="AN1751" i="182"/>
  <c r="AO1751" i="182"/>
  <c r="AP1751" i="182"/>
  <c r="AV1751" i="182"/>
  <c r="AW1751" i="182"/>
  <c r="AX1751" i="182"/>
  <c r="BA1751" i="182"/>
  <c r="BD1751" i="182"/>
  <c r="B1752" i="182"/>
  <c r="V1752" i="182"/>
  <c r="Y1752" i="182"/>
  <c r="Z1752" i="182"/>
  <c r="AW1752" i="182"/>
  <c r="AA1752" i="182"/>
  <c r="AD1752" i="182"/>
  <c r="AE1752" i="182"/>
  <c r="AF1752" i="182"/>
  <c r="AI1752" i="182"/>
  <c r="AJ1752" i="182"/>
  <c r="AK1752" i="182"/>
  <c r="AN1752" i="182"/>
  <c r="AO1752" i="182"/>
  <c r="AP1752" i="182"/>
  <c r="AX1752" i="182"/>
  <c r="BA1752" i="182"/>
  <c r="BD1752" i="182"/>
  <c r="B1753" i="182"/>
  <c r="V1753" i="182"/>
  <c r="AL1753" i="182"/>
  <c r="Y1753" i="182"/>
  <c r="AV1753" i="182"/>
  <c r="Z1753" i="182"/>
  <c r="AA1753" i="182"/>
  <c r="AX1753" i="182"/>
  <c r="AD1753" i="182"/>
  <c r="AY1753" i="182"/>
  <c r="AE1753" i="182"/>
  <c r="AZ1753" i="182" s="1"/>
  <c r="AF1753" i="182"/>
  <c r="AI1753" i="182"/>
  <c r="AJ1753" i="182"/>
  <c r="AK1753" i="182"/>
  <c r="AO1753" i="182"/>
  <c r="AP1753" i="182"/>
  <c r="BA1753" i="182"/>
  <c r="BD1753" i="182"/>
  <c r="B1754" i="182"/>
  <c r="V1754" i="182"/>
  <c r="AN1754" i="182"/>
  <c r="Y1754" i="182"/>
  <c r="AB1754" i="182"/>
  <c r="AC1754" i="182"/>
  <c r="Z1754" i="182"/>
  <c r="AA1754" i="182"/>
  <c r="AD1754" i="182"/>
  <c r="AY1754" i="182" s="1"/>
  <c r="AE1754" i="182"/>
  <c r="AF1754" i="182"/>
  <c r="BA1754" i="182"/>
  <c r="AI1754" i="182"/>
  <c r="AJ1754" i="182"/>
  <c r="AK1754" i="182"/>
  <c r="AW1754" i="182"/>
  <c r="AX1754" i="182"/>
  <c r="BD1754" i="182"/>
  <c r="B1755" i="182"/>
  <c r="V1755" i="182"/>
  <c r="Y1755" i="182"/>
  <c r="Z1755" i="182"/>
  <c r="AW1755" i="182"/>
  <c r="AA1755" i="182"/>
  <c r="AX1755" i="182"/>
  <c r="AD1755" i="182"/>
  <c r="AE1755" i="182"/>
  <c r="AZ1755" i="182"/>
  <c r="AF1755" i="182"/>
  <c r="AI1755" i="182"/>
  <c r="AJ1755" i="182"/>
  <c r="AK1755" i="182"/>
  <c r="AN1755" i="182"/>
  <c r="AO1755" i="182"/>
  <c r="BD1755" i="182"/>
  <c r="B1756" i="182"/>
  <c r="V1756" i="182"/>
  <c r="AL1756" i="182"/>
  <c r="Y1756" i="182"/>
  <c r="Z1756" i="182"/>
  <c r="AA1756" i="182"/>
  <c r="AB1756" i="182"/>
  <c r="AD1756" i="182"/>
  <c r="AE1756" i="182"/>
  <c r="AF1756" i="182"/>
  <c r="BA1756" i="182"/>
  <c r="AI1756" i="182"/>
  <c r="AJ1756" i="182"/>
  <c r="AK1756" i="182"/>
  <c r="AN1756" i="182"/>
  <c r="AO1756" i="182"/>
  <c r="AP1756" i="182"/>
  <c r="AV1756" i="182"/>
  <c r="AW1756" i="182"/>
  <c r="BD1756" i="182"/>
  <c r="B1757" i="182"/>
  <c r="V1757" i="182"/>
  <c r="Y1757" i="182"/>
  <c r="AB1757" i="182"/>
  <c r="Z1757" i="182"/>
  <c r="AW1757" i="182"/>
  <c r="AA1757" i="182"/>
  <c r="AD1757" i="182"/>
  <c r="AY1757" i="182"/>
  <c r="AE1757" i="182"/>
  <c r="AF1757" i="182"/>
  <c r="BA1757" i="182"/>
  <c r="AI1757" i="182"/>
  <c r="AJ1757" i="182"/>
  <c r="AK1757" i="182"/>
  <c r="AO1757" i="182"/>
  <c r="AP1757" i="182"/>
  <c r="AX1757" i="182"/>
  <c r="BD1757" i="182"/>
  <c r="B1758" i="182"/>
  <c r="V1758" i="182"/>
  <c r="AP1758" i="182"/>
  <c r="Y1758" i="182"/>
  <c r="Z1758" i="182"/>
  <c r="AW1758" i="182"/>
  <c r="AA1758" i="182"/>
  <c r="AX1758" i="182"/>
  <c r="AB1758" i="182"/>
  <c r="AD1758" i="182"/>
  <c r="AE1758" i="182"/>
  <c r="AZ1758" i="182" s="1"/>
  <c r="AF1758" i="182"/>
  <c r="AI1758" i="182"/>
  <c r="AJ1758" i="182"/>
  <c r="AK1758" i="182"/>
  <c r="AN1758" i="182"/>
  <c r="AO1758" i="182"/>
  <c r="BA1758" i="182"/>
  <c r="BD1758" i="182"/>
  <c r="B1759" i="182"/>
  <c r="V1759" i="182"/>
  <c r="Y1759" i="182"/>
  <c r="AB1759" i="182"/>
  <c r="AC1759" i="182"/>
  <c r="Z1759" i="182"/>
  <c r="AW1759" i="182"/>
  <c r="AA1759" i="182"/>
  <c r="AX1759" i="182"/>
  <c r="AD1759" i="182"/>
  <c r="AY1759" i="182" s="1"/>
  <c r="AE1759" i="182"/>
  <c r="AZ1759" i="182"/>
  <c r="AF1759" i="182"/>
  <c r="AI1759" i="182"/>
  <c r="AJ1759" i="182"/>
  <c r="AK1759" i="182"/>
  <c r="AN1759" i="182"/>
  <c r="AQ1759" i="182" s="1"/>
  <c r="AO1759" i="182"/>
  <c r="AP1759" i="182"/>
  <c r="BA1759" i="182"/>
  <c r="BD1759" i="182"/>
  <c r="B1760" i="182"/>
  <c r="V1760" i="182"/>
  <c r="AP1760" i="182"/>
  <c r="Y1760" i="182"/>
  <c r="Z1760" i="182"/>
  <c r="AW1760" i="182"/>
  <c r="AA1760" i="182"/>
  <c r="AD1760" i="182"/>
  <c r="AY1760" i="182"/>
  <c r="AE1760" i="182"/>
  <c r="AF1760" i="182"/>
  <c r="BA1760" i="182"/>
  <c r="AI1760" i="182"/>
  <c r="AJ1760" i="182"/>
  <c r="AK1760" i="182"/>
  <c r="AN1760" i="182"/>
  <c r="AO1760" i="182"/>
  <c r="AQ1760" i="182" s="1"/>
  <c r="AX1760" i="182"/>
  <c r="BD1760" i="182"/>
  <c r="B1761" i="182"/>
  <c r="V1761" i="182"/>
  <c r="Y1761" i="182"/>
  <c r="Z1761" i="182"/>
  <c r="AA1761" i="182"/>
  <c r="AX1761" i="182"/>
  <c r="AD1761" i="182"/>
  <c r="AE1761" i="182"/>
  <c r="AZ1761" i="182"/>
  <c r="AF1761" i="182"/>
  <c r="AI1761" i="182"/>
  <c r="AJ1761" i="182"/>
  <c r="AK1761" i="182"/>
  <c r="AN1761" i="182"/>
  <c r="AO1761" i="182"/>
  <c r="AP1761" i="182"/>
  <c r="AV1761" i="182"/>
  <c r="BA1761" i="182"/>
  <c r="BD1761" i="182"/>
  <c r="B1762" i="182"/>
  <c r="V1762" i="182"/>
  <c r="Y1762" i="182"/>
  <c r="Z1762" i="182"/>
  <c r="AW1762" i="182"/>
  <c r="AA1762" i="182"/>
  <c r="AD1762" i="182"/>
  <c r="AE1762" i="182"/>
  <c r="AZ1762" i="182" s="1"/>
  <c r="AF1762" i="182"/>
  <c r="AI1762" i="182"/>
  <c r="AJ1762" i="182"/>
  <c r="AK1762" i="182"/>
  <c r="AN1762" i="182"/>
  <c r="AP1762" i="182"/>
  <c r="AX1762" i="182"/>
  <c r="BD1762" i="182"/>
  <c r="B1763" i="182"/>
  <c r="V1763" i="182"/>
  <c r="Y1763" i="182"/>
  <c r="Z1763" i="182"/>
  <c r="AW1763" i="182"/>
  <c r="AA1763" i="182"/>
  <c r="AX1763" i="182"/>
  <c r="AD1763" i="182"/>
  <c r="AY1763" i="182" s="1"/>
  <c r="AE1763" i="182"/>
  <c r="AF1763" i="182"/>
  <c r="AI1763" i="182"/>
  <c r="AK1763" i="182"/>
  <c r="AN1763" i="182"/>
  <c r="AO1763" i="182"/>
  <c r="AQ1763" i="182"/>
  <c r="AP1763" i="182"/>
  <c r="AZ1763" i="182"/>
  <c r="BD1763" i="182"/>
  <c r="B1764" i="182"/>
  <c r="V1764" i="182"/>
  <c r="AP1764" i="182"/>
  <c r="Y1764" i="182"/>
  <c r="AV1764" i="182"/>
  <c r="Z1764" i="182"/>
  <c r="AA1764" i="182"/>
  <c r="AD1764" i="182"/>
  <c r="AE1764" i="182"/>
  <c r="AZ1764" i="182"/>
  <c r="AF1764" i="182"/>
  <c r="BA1764" i="182"/>
  <c r="AI1764" i="182"/>
  <c r="AL1764" i="182"/>
  <c r="AJ1764" i="182"/>
  <c r="AK1764" i="182"/>
  <c r="AN1764" i="182"/>
  <c r="AO1764" i="182"/>
  <c r="AW1764" i="182"/>
  <c r="BD1764" i="182"/>
  <c r="B1765" i="182"/>
  <c r="V1765" i="182"/>
  <c r="AJ1765" i="182"/>
  <c r="Y1765" i="182"/>
  <c r="AB1765" i="182"/>
  <c r="Z1765" i="182"/>
  <c r="AA1765" i="182"/>
  <c r="AD1765" i="182"/>
  <c r="AY1765" i="182" s="1"/>
  <c r="AE1765" i="182"/>
  <c r="AF1765" i="182"/>
  <c r="BA1765" i="182"/>
  <c r="AI1765" i="182"/>
  <c r="AK1765" i="182"/>
  <c r="AN1765" i="182"/>
  <c r="AO1765" i="182"/>
  <c r="AP1765" i="182"/>
  <c r="AW1765" i="182"/>
  <c r="AX1765" i="182"/>
  <c r="BD1765" i="182"/>
  <c r="B1766" i="182"/>
  <c r="V1766" i="182"/>
  <c r="Y1766" i="182"/>
  <c r="Z1766" i="182"/>
  <c r="AW1766" i="182"/>
  <c r="AA1766" i="182"/>
  <c r="AX1766" i="182"/>
  <c r="AD1766" i="182"/>
  <c r="AE1766" i="182"/>
  <c r="AZ1766" i="182"/>
  <c r="AF1766" i="182"/>
  <c r="BA1766" i="182"/>
  <c r="AI1766" i="182"/>
  <c r="AJ1766" i="182"/>
  <c r="AK1766" i="182"/>
  <c r="AN1766" i="182"/>
  <c r="AO1766" i="182"/>
  <c r="AQ1766" i="182"/>
  <c r="AP1766" i="182"/>
  <c r="BD1766" i="182"/>
  <c r="H1767" i="182"/>
  <c r="H1796" i="182"/>
  <c r="H1799" i="182"/>
  <c r="I1767" i="182"/>
  <c r="I1796" i="182"/>
  <c r="I1799" i="182"/>
  <c r="J1767" i="182"/>
  <c r="K1767" i="182"/>
  <c r="L1767" i="182"/>
  <c r="L1796" i="182"/>
  <c r="L1799" i="182"/>
  <c r="M1767" i="182"/>
  <c r="M1796" i="182"/>
  <c r="M1799" i="182"/>
  <c r="N1767" i="182"/>
  <c r="O1767" i="182"/>
  <c r="P1767" i="182"/>
  <c r="P1796" i="182"/>
  <c r="P1799" i="182"/>
  <c r="Q1767" i="182"/>
  <c r="Q1796" i="182"/>
  <c r="Q1799" i="182"/>
  <c r="R1767" i="182"/>
  <c r="R1796" i="182"/>
  <c r="R1799" i="182"/>
  <c r="S1767" i="182"/>
  <c r="BD1768" i="182"/>
  <c r="H1795" i="182"/>
  <c r="I1795" i="182"/>
  <c r="J1795" i="182"/>
  <c r="K1795" i="182"/>
  <c r="K1798" i="182"/>
  <c r="L1795" i="182"/>
  <c r="L1798" i="182"/>
  <c r="M1795" i="182"/>
  <c r="M1798" i="182"/>
  <c r="N1795" i="182"/>
  <c r="N1798" i="182"/>
  <c r="O1795" i="182"/>
  <c r="O1798" i="182"/>
  <c r="P1795" i="182"/>
  <c r="P1798" i="182"/>
  <c r="Q1795" i="182"/>
  <c r="R1795" i="182"/>
  <c r="R1798" i="182"/>
  <c r="S1795" i="182"/>
  <c r="S1798" i="182"/>
  <c r="J1796" i="182"/>
  <c r="K1796" i="182"/>
  <c r="K1799" i="182"/>
  <c r="N1796" i="182"/>
  <c r="N1799" i="182"/>
  <c r="O1796" i="182"/>
  <c r="O1799" i="182"/>
  <c r="S1796" i="182"/>
  <c r="S1799" i="182"/>
  <c r="H1798" i="182"/>
  <c r="I1798" i="182"/>
  <c r="Q1798" i="182"/>
  <c r="AP1680" i="182"/>
  <c r="AL1680" i="182"/>
  <c r="AM1680" i="182"/>
  <c r="AL1571" i="182"/>
  <c r="AM1571" i="182"/>
  <c r="AJ1376" i="182"/>
  <c r="AL1376" i="182"/>
  <c r="AB1766" i="182"/>
  <c r="AQ1764" i="182"/>
  <c r="AR1764" i="182" s="1"/>
  <c r="AB1763" i="182"/>
  <c r="AC1763" i="182"/>
  <c r="AR1759" i="182"/>
  <c r="AQ1745" i="182"/>
  <c r="AG1745" i="182"/>
  <c r="AB1742" i="182"/>
  <c r="AG1741" i="182"/>
  <c r="AH1741" i="182" s="1"/>
  <c r="AG1738" i="182"/>
  <c r="AB1733" i="182"/>
  <c r="AC1733" i="182"/>
  <c r="AG1726" i="182"/>
  <c r="AM1724" i="182"/>
  <c r="AL1724" i="182"/>
  <c r="AN1724" i="182"/>
  <c r="AQ1724" i="182" s="1"/>
  <c r="AR1724" i="182" s="1"/>
  <c r="AM1718" i="182"/>
  <c r="AB1734" i="182"/>
  <c r="AC1734" i="182"/>
  <c r="AL1705" i="182"/>
  <c r="AM1705" i="182"/>
  <c r="AN1705" i="182"/>
  <c r="AO1705" i="182"/>
  <c r="AQ1705" i="182"/>
  <c r="AR1705" i="182" s="1"/>
  <c r="AP1705" i="182"/>
  <c r="AB1582" i="182"/>
  <c r="AV1582" i="182"/>
  <c r="AB1325" i="182"/>
  <c r="AB1305" i="182"/>
  <c r="AC1305" i="182"/>
  <c r="AV1305" i="182"/>
  <c r="AY410" i="182"/>
  <c r="AG410" i="182"/>
  <c r="AB1762" i="182"/>
  <c r="AC1762" i="182"/>
  <c r="AG1760" i="182"/>
  <c r="AB1745" i="182"/>
  <c r="AC1745" i="182"/>
  <c r="AM1740" i="182"/>
  <c r="AQ1728" i="182"/>
  <c r="AB1698" i="182"/>
  <c r="AC1698" i="182"/>
  <c r="AV1698" i="182"/>
  <c r="AY1641" i="182"/>
  <c r="AG1641" i="182"/>
  <c r="AC1766" i="182"/>
  <c r="AG1763" i="182"/>
  <c r="AL1762" i="182"/>
  <c r="AB1761" i="182"/>
  <c r="AC1761" i="182"/>
  <c r="AL1752" i="182"/>
  <c r="AM1752" i="182"/>
  <c r="AY1746" i="182"/>
  <c r="AC1742" i="182"/>
  <c r="AO1736" i="182"/>
  <c r="AQ1736" i="182" s="1"/>
  <c r="AR1736" i="182" s="1"/>
  <c r="BA1734" i="182"/>
  <c r="AQ1727" i="182"/>
  <c r="AR1727" i="182" s="1"/>
  <c r="AB1713" i="182"/>
  <c r="AC1713" i="182"/>
  <c r="AM1709" i="182"/>
  <c r="AL1709" i="182"/>
  <c r="AN1709" i="182"/>
  <c r="AQ1709" i="182" s="1"/>
  <c r="AR1709" i="182" s="1"/>
  <c r="AY1681" i="182"/>
  <c r="AG1681" i="182"/>
  <c r="AG1675" i="182"/>
  <c r="AQ1641" i="182"/>
  <c r="AB1613" i="182"/>
  <c r="AC1613" i="182"/>
  <c r="AV1613" i="182"/>
  <c r="AL1586" i="182"/>
  <c r="AM1586" i="182"/>
  <c r="AG1579" i="182"/>
  <c r="AB1564" i="182"/>
  <c r="AB1518" i="182"/>
  <c r="AV1518" i="182"/>
  <c r="AL1643" i="182"/>
  <c r="AM1643" i="182"/>
  <c r="AP1643" i="182"/>
  <c r="AM1757" i="182"/>
  <c r="AL1746" i="182"/>
  <c r="AP1701" i="182"/>
  <c r="AQ1701" i="182"/>
  <c r="AR1701" i="182" s="1"/>
  <c r="AM1701" i="182"/>
  <c r="AB1630" i="182"/>
  <c r="AB1577" i="182"/>
  <c r="AA1767" i="182"/>
  <c r="AX1767" i="182"/>
  <c r="AX1769" i="182"/>
  <c r="AQ1765" i="182"/>
  <c r="AG1764" i="182"/>
  <c r="AH1764" i="182" s="1"/>
  <c r="AV1754" i="182"/>
  <c r="AQ1751" i="182"/>
  <c r="AR1751" i="182" s="1"/>
  <c r="AB1749" i="182"/>
  <c r="AB1748" i="182"/>
  <c r="AL1745" i="182"/>
  <c r="AV1743" i="182"/>
  <c r="AG1742" i="182"/>
  <c r="AH1742" i="182"/>
  <c r="AL1730" i="182"/>
  <c r="AM1730" i="182"/>
  <c r="AL1729" i="182"/>
  <c r="AP1729" i="182"/>
  <c r="AR1729" i="182"/>
  <c r="AL1728" i="182"/>
  <c r="AM1728" i="182"/>
  <c r="AL1720" i="182"/>
  <c r="AM1720" i="182"/>
  <c r="AO1720" i="182"/>
  <c r="AQ1720" i="182" s="1"/>
  <c r="AL1719" i="182"/>
  <c r="AM1719" i="182"/>
  <c r="AQ1712" i="182"/>
  <c r="AR1712" i="182" s="1"/>
  <c r="AY1703" i="182"/>
  <c r="AG1688" i="182"/>
  <c r="AY1688" i="182"/>
  <c r="AQ1681" i="182"/>
  <c r="AR1681" i="182" s="1"/>
  <c r="AB1626" i="182"/>
  <c r="AC1626" i="182"/>
  <c r="AV1626" i="182"/>
  <c r="AB1597" i="182"/>
  <c r="AC1597" i="182"/>
  <c r="AV1597" i="182"/>
  <c r="AQ1596" i="182"/>
  <c r="AR1596" i="182" s="1"/>
  <c r="AL1587" i="182"/>
  <c r="AM1587" i="182"/>
  <c r="AP1587" i="182"/>
  <c r="AQ1758" i="182"/>
  <c r="AR1758" i="182"/>
  <c r="AG1569" i="182"/>
  <c r="AZ1569" i="182"/>
  <c r="AM1466" i="182"/>
  <c r="AL1275" i="182"/>
  <c r="AM1275" i="182"/>
  <c r="AG342" i="182"/>
  <c r="AH342" i="182" s="1"/>
  <c r="BA342" i="182"/>
  <c r="AL1759" i="182"/>
  <c r="AM1759" i="182"/>
  <c r="AG1737" i="182"/>
  <c r="AH1737" i="182"/>
  <c r="AM1717" i="182"/>
  <c r="AB1612" i="182"/>
  <c r="AB1596" i="182"/>
  <c r="AB1586" i="182"/>
  <c r="AC1586" i="182"/>
  <c r="AV1586" i="182"/>
  <c r="Z1767" i="182"/>
  <c r="AB1764" i="182"/>
  <c r="AF1767" i="182"/>
  <c r="BA1767" i="182"/>
  <c r="AL1761" i="182"/>
  <c r="AV1759" i="182"/>
  <c r="AC1758" i="182"/>
  <c r="AB1755" i="182"/>
  <c r="AG1753" i="182"/>
  <c r="AH1753" i="182" s="1"/>
  <c r="AM1749" i="182"/>
  <c r="AL1748" i="182"/>
  <c r="AY1738" i="182"/>
  <c r="AY1733" i="182"/>
  <c r="AG1733" i="182"/>
  <c r="AB1725" i="182"/>
  <c r="AG1722" i="182"/>
  <c r="AY1722" i="182"/>
  <c r="AL1714" i="182"/>
  <c r="AL1713" i="182"/>
  <c r="AB1710" i="182"/>
  <c r="AG1706" i="182"/>
  <c r="AY1706" i="182"/>
  <c r="AY1685" i="182"/>
  <c r="AW1674" i="182"/>
  <c r="AB1674" i="182"/>
  <c r="AC1674" i="182"/>
  <c r="AB1652" i="182"/>
  <c r="AW1642" i="182"/>
  <c r="AB1642" i="182"/>
  <c r="AC1642" i="182"/>
  <c r="AL1626" i="182"/>
  <c r="AL1614" i="182"/>
  <c r="AQ1603" i="182"/>
  <c r="AR1603" i="182"/>
  <c r="AW1570" i="182"/>
  <c r="AB1570" i="182"/>
  <c r="AB1536" i="182"/>
  <c r="AL1499" i="182"/>
  <c r="AM1499" i="182"/>
  <c r="AP1499" i="182"/>
  <c r="AN1499" i="182"/>
  <c r="Y1767" i="182"/>
  <c r="AV1767" i="182"/>
  <c r="AV1769" i="182"/>
  <c r="AL1765" i="182"/>
  <c r="AN1757" i="182"/>
  <c r="AQ1757" i="182" s="1"/>
  <c r="AM1756" i="182"/>
  <c r="AL1755" i="182"/>
  <c r="AB1750" i="182"/>
  <c r="AC1750" i="182"/>
  <c r="AG1749" i="182"/>
  <c r="AH1749" i="182" s="1"/>
  <c r="AV1746" i="182"/>
  <c r="AL1744" i="182"/>
  <c r="AM1744" i="182"/>
  <c r="AL1737" i="182"/>
  <c r="AL1736" i="182"/>
  <c r="AM1736" i="182"/>
  <c r="AP1736" i="182"/>
  <c r="AB1726" i="182"/>
  <c r="AC1726" i="182"/>
  <c r="AB1716" i="182"/>
  <c r="AC1716" i="182"/>
  <c r="AG1700" i="182"/>
  <c r="AY1700" i="182"/>
  <c r="AW1682" i="182"/>
  <c r="AB1682" i="182"/>
  <c r="AB1637" i="182"/>
  <c r="AC1637" i="182"/>
  <c r="AV1637" i="182"/>
  <c r="AY1629" i="182"/>
  <c r="AL1616" i="182"/>
  <c r="AM1616" i="182"/>
  <c r="AL1598" i="182"/>
  <c r="AL1593" i="182"/>
  <c r="AG1589" i="182"/>
  <c r="AY1589" i="182"/>
  <c r="AY1585" i="182"/>
  <c r="AG1585" i="182"/>
  <c r="AQ1575" i="182"/>
  <c r="AL1539" i="182"/>
  <c r="AM1539" i="182"/>
  <c r="AP1539" i="182"/>
  <c r="AL1466" i="182"/>
  <c r="AP1466" i="182"/>
  <c r="AQ1466" i="182"/>
  <c r="AR1466" i="182"/>
  <c r="AB1458" i="182"/>
  <c r="AC1458" i="182"/>
  <c r="AY481" i="182"/>
  <c r="AV1762" i="182"/>
  <c r="AY1761" i="182"/>
  <c r="AL1760" i="182"/>
  <c r="AL1757" i="182"/>
  <c r="V1767" i="182"/>
  <c r="AN1753" i="182"/>
  <c r="AQ1753" i="182" s="1"/>
  <c r="AR1753" i="182" s="1"/>
  <c r="AB1753" i="182"/>
  <c r="AC1753" i="182"/>
  <c r="AB1747" i="182"/>
  <c r="AQ1742" i="182"/>
  <c r="AR1742" i="182"/>
  <c r="AM1741" i="182"/>
  <c r="AN1740" i="182"/>
  <c r="AQ1740" i="182"/>
  <c r="AR1740" i="182" s="1"/>
  <c r="AB1740" i="182"/>
  <c r="AB1732" i="182"/>
  <c r="AN1723" i="182"/>
  <c r="AB1722" i="182"/>
  <c r="AC1722" i="182"/>
  <c r="AL1711" i="182"/>
  <c r="AB1708" i="182"/>
  <c r="AB1704" i="182"/>
  <c r="AY1697" i="182"/>
  <c r="AC1682" i="182"/>
  <c r="AL1653" i="182"/>
  <c r="AL1650" i="182"/>
  <c r="AM1650" i="182"/>
  <c r="AL1637" i="182"/>
  <c r="AM1637" i="182"/>
  <c r="AL1600" i="182"/>
  <c r="AM1600" i="182"/>
  <c r="AB1591" i="182"/>
  <c r="AQ1585" i="182"/>
  <c r="AB1581" i="182"/>
  <c r="AC1581" i="182"/>
  <c r="AV1581" i="182"/>
  <c r="AL1570" i="182"/>
  <c r="AM1570" i="182"/>
  <c r="AL1543" i="182"/>
  <c r="AB1506" i="182"/>
  <c r="AC1506" i="182"/>
  <c r="AL1502" i="182"/>
  <c r="AN1502" i="182"/>
  <c r="AQ1682" i="182"/>
  <c r="AM1640" i="182"/>
  <c r="AL1638" i="182"/>
  <c r="AM1638" i="182"/>
  <c r="AX1634" i="182"/>
  <c r="AB1631" i="182"/>
  <c r="AL1627" i="182"/>
  <c r="AM1627" i="182"/>
  <c r="AG1622" i="182"/>
  <c r="AL1621" i="182"/>
  <c r="AQ1612" i="182"/>
  <c r="AR1612" i="182" s="1"/>
  <c r="AX1610" i="182"/>
  <c r="AL1605" i="182"/>
  <c r="AG1601" i="182"/>
  <c r="AL1572" i="182"/>
  <c r="AB1553" i="182"/>
  <c r="AB1551" i="182"/>
  <c r="AG1550" i="182"/>
  <c r="AX1537" i="182"/>
  <c r="AB1522" i="182"/>
  <c r="AB1517" i="182"/>
  <c r="AC1517" i="182"/>
  <c r="AV1517" i="182"/>
  <c r="AL1513" i="182"/>
  <c r="AQ1507" i="182"/>
  <c r="AB1507" i="182"/>
  <c r="AO1501" i="182"/>
  <c r="AN1501" i="182"/>
  <c r="AC1500" i="182"/>
  <c r="AB1475" i="182"/>
  <c r="AC1475" i="182"/>
  <c r="AL1470" i="182"/>
  <c r="AC1466" i="182"/>
  <c r="AB1466" i="182"/>
  <c r="AB1462" i="182"/>
  <c r="AV1462" i="182"/>
  <c r="AH1452" i="182"/>
  <c r="AG1398" i="182"/>
  <c r="AH1398" i="182" s="1"/>
  <c r="AY1398" i="182"/>
  <c r="AL1385" i="182"/>
  <c r="AB1379" i="182"/>
  <c r="AV1379" i="182"/>
  <c r="AR1371" i="182"/>
  <c r="AQ1283" i="182"/>
  <c r="AR1283" i="182" s="1"/>
  <c r="AG1558" i="182"/>
  <c r="AH1558" i="182" s="1"/>
  <c r="AL1556" i="182"/>
  <c r="AL1549" i="182"/>
  <c r="AB1542" i="182"/>
  <c r="AL1536" i="182"/>
  <c r="AM1536" i="182"/>
  <c r="AG1534" i="182"/>
  <c r="AL1528" i="182"/>
  <c r="AL1523" i="182"/>
  <c r="AL1505" i="182"/>
  <c r="AL1464" i="182"/>
  <c r="AP1464" i="182"/>
  <c r="AQ1464" i="182"/>
  <c r="AR1464" i="182" s="1"/>
  <c r="AM1463" i="182"/>
  <c r="AL1428" i="182"/>
  <c r="AP1428" i="182"/>
  <c r="AQ1428" i="182"/>
  <c r="AL1394" i="182"/>
  <c r="AJ1394" i="182"/>
  <c r="AG1386" i="182"/>
  <c r="AH1386" i="182" s="1"/>
  <c r="AQ1344" i="182"/>
  <c r="AG1336" i="182"/>
  <c r="AY1336" i="182"/>
  <c r="AG1297" i="182"/>
  <c r="AH1297" i="182" s="1"/>
  <c r="AY1297" i="182"/>
  <c r="AG1257" i="182"/>
  <c r="AY1257" i="182"/>
  <c r="AY1098" i="182"/>
  <c r="AG1098" i="182"/>
  <c r="AL1708" i="182"/>
  <c r="AB1707" i="182"/>
  <c r="AB1706" i="182"/>
  <c r="AC1706" i="182"/>
  <c r="BA1704" i="182"/>
  <c r="BA1689" i="182"/>
  <c r="BA1686" i="182"/>
  <c r="AQ1684" i="182"/>
  <c r="AG1684" i="182"/>
  <c r="AL1679" i="182"/>
  <c r="AQ1676" i="182"/>
  <c r="AG1676" i="182"/>
  <c r="AG1669" i="182"/>
  <c r="BA1665" i="182"/>
  <c r="AL1664" i="182"/>
  <c r="AL1660" i="182"/>
  <c r="AQ1659" i="182"/>
  <c r="BA1657" i="182"/>
  <c r="AL1652" i="182"/>
  <c r="AQ1651" i="182"/>
  <c r="AV1650" i="182"/>
  <c r="AG1645" i="182"/>
  <c r="AL1642" i="182"/>
  <c r="AM1632" i="182"/>
  <c r="AQ1631" i="182"/>
  <c r="AL1630" i="182"/>
  <c r="AB1625" i="182"/>
  <c r="AB1623" i="182"/>
  <c r="AL1619" i="182"/>
  <c r="AM1619" i="182"/>
  <c r="AG1614" i="182"/>
  <c r="AB1608" i="182"/>
  <c r="AB1607" i="182"/>
  <c r="AL1603" i="182"/>
  <c r="AM1603" i="182"/>
  <c r="AG1598" i="182"/>
  <c r="AH1598" i="182" s="1"/>
  <c r="AL1597" i="182"/>
  <c r="AM1597" i="182"/>
  <c r="BA1593" i="182"/>
  <c r="AB1592" i="182"/>
  <c r="AB1590" i="182"/>
  <c r="AB1580" i="182"/>
  <c r="AL1577" i="182"/>
  <c r="AL1576" i="182"/>
  <c r="AC1570" i="182"/>
  <c r="AG1566" i="182"/>
  <c r="AL1564" i="182"/>
  <c r="AG1559" i="182"/>
  <c r="AG1556" i="182"/>
  <c r="AB1555" i="182"/>
  <c r="AC1555" i="182"/>
  <c r="AC1553" i="182"/>
  <c r="AQ1545" i="182"/>
  <c r="AR1545" i="182"/>
  <c r="AC1534" i="182"/>
  <c r="AQ1532" i="182"/>
  <c r="AM1522" i="182"/>
  <c r="AC1522" i="182"/>
  <c r="AL1516" i="182"/>
  <c r="AL1515" i="182"/>
  <c r="AM1515" i="182"/>
  <c r="AP1515" i="182"/>
  <c r="AL1504" i="182"/>
  <c r="AM1504" i="182"/>
  <c r="AG1490" i="182"/>
  <c r="AQ1485" i="182"/>
  <c r="AM1464" i="182"/>
  <c r="AL1463" i="182"/>
  <c r="AP1456" i="182"/>
  <c r="AL1456" i="182"/>
  <c r="AM1456" i="182"/>
  <c r="AL1432" i="182"/>
  <c r="AP1413" i="182"/>
  <c r="AQ1413" i="182"/>
  <c r="AR1413" i="182" s="1"/>
  <c r="AM1171" i="182"/>
  <c r="AL1710" i="182"/>
  <c r="AM1710" i="182"/>
  <c r="AC1710" i="182"/>
  <c r="AL1707" i="182"/>
  <c r="AB1703" i="182"/>
  <c r="AQ1690" i="182"/>
  <c r="AR1690" i="182" s="1"/>
  <c r="AB1685" i="182"/>
  <c r="AC1685" i="182"/>
  <c r="AB1677" i="182"/>
  <c r="AC1677" i="182"/>
  <c r="AB1656" i="182"/>
  <c r="AB1648" i="182"/>
  <c r="AB1646" i="182"/>
  <c r="AL1636" i="182"/>
  <c r="AL1631" i="182"/>
  <c r="AM1631" i="182"/>
  <c r="AB1629" i="182"/>
  <c r="AC1629" i="182"/>
  <c r="AL1625" i="182"/>
  <c r="AQ1611" i="182"/>
  <c r="AM1608" i="182"/>
  <c r="AM1592" i="182"/>
  <c r="AQ1591" i="182"/>
  <c r="AL1590" i="182"/>
  <c r="AB1585" i="182"/>
  <c r="AQ1574" i="182"/>
  <c r="AR1574" i="182" s="1"/>
  <c r="AG1567" i="182"/>
  <c r="AC1559" i="182"/>
  <c r="AQ1558" i="182"/>
  <c r="AR1558" i="182"/>
  <c r="AL1542" i="182"/>
  <c r="AL1538" i="182"/>
  <c r="AM1538" i="182"/>
  <c r="AL1526" i="182"/>
  <c r="AM1526" i="182"/>
  <c r="AB1525" i="182"/>
  <c r="AC1525" i="182"/>
  <c r="AL1522" i="182"/>
  <c r="AG1491" i="182"/>
  <c r="AY1491" i="182"/>
  <c r="AB1486" i="182"/>
  <c r="AV1486" i="182"/>
  <c r="AB1355" i="182"/>
  <c r="AV1355" i="182"/>
  <c r="AB1342" i="182"/>
  <c r="AC1342" i="182"/>
  <c r="AV1342" i="182"/>
  <c r="AB1301" i="182"/>
  <c r="AY1276" i="182"/>
  <c r="AG1276" i="182"/>
  <c r="AH1276" i="182" s="1"/>
  <c r="AL1224" i="182"/>
  <c r="AP1224" i="182"/>
  <c r="AL1195" i="182"/>
  <c r="AQ1734" i="182"/>
  <c r="AB1731" i="182"/>
  <c r="AL1725" i="182"/>
  <c r="AG1724" i="182"/>
  <c r="AL1722" i="182"/>
  <c r="AB1721" i="182"/>
  <c r="AC1721" i="182"/>
  <c r="AQ1716" i="182"/>
  <c r="AR1716" i="182" s="1"/>
  <c r="AQ1694" i="182"/>
  <c r="AR1694" i="182" s="1"/>
  <c r="AM1685" i="182"/>
  <c r="AV1682" i="182"/>
  <c r="AV1674" i="182"/>
  <c r="AM1666" i="182"/>
  <c r="AV1661" i="182"/>
  <c r="AQ1658" i="182"/>
  <c r="AR1658" i="182"/>
  <c r="AV1653" i="182"/>
  <c r="AL1651" i="182"/>
  <c r="AM1651" i="182"/>
  <c r="AM1648" i="182"/>
  <c r="AQ1647" i="182"/>
  <c r="AR1647" i="182"/>
  <c r="AL1646" i="182"/>
  <c r="AB1641" i="182"/>
  <c r="AB1639" i="182"/>
  <c r="AL1635" i="182"/>
  <c r="AM1635" i="182"/>
  <c r="AQ1633" i="182"/>
  <c r="AG1630" i="182"/>
  <c r="AH1630" i="182"/>
  <c r="AL1629" i="182"/>
  <c r="AM1629" i="182"/>
  <c r="AG1625" i="182"/>
  <c r="AB1624" i="182"/>
  <c r="AB1622" i="182"/>
  <c r="AG1615" i="182"/>
  <c r="AH1615" i="182" s="1"/>
  <c r="AL1612" i="182"/>
  <c r="AB1606" i="182"/>
  <c r="AC1606" i="182"/>
  <c r="AG1599" i="182"/>
  <c r="AH1599" i="182" s="1"/>
  <c r="AL1596" i="182"/>
  <c r="AL1591" i="182"/>
  <c r="AB1589" i="182"/>
  <c r="AC1589" i="182"/>
  <c r="AB1588" i="182"/>
  <c r="AL1585" i="182"/>
  <c r="AN1584" i="182"/>
  <c r="AQ1584" i="182" s="1"/>
  <c r="AQ1579" i="182"/>
  <c r="AQ1573" i="182"/>
  <c r="AR1573" i="182" s="1"/>
  <c r="AB1573" i="182"/>
  <c r="AC1573" i="182"/>
  <c r="AV1565" i="182"/>
  <c r="AL1562" i="182"/>
  <c r="AM1562" i="182"/>
  <c r="AC1562" i="182"/>
  <c r="AN1560" i="182"/>
  <c r="AQ1560" i="182" s="1"/>
  <c r="AR1560" i="182" s="1"/>
  <c r="AN1559" i="182"/>
  <c r="AB1559" i="182"/>
  <c r="AN1557" i="182"/>
  <c r="AQ1557" i="182" s="1"/>
  <c r="AR1557" i="182" s="1"/>
  <c r="AM1555" i="182"/>
  <c r="AP1546" i="182"/>
  <c r="AB1540" i="182"/>
  <c r="AG1539" i="182"/>
  <c r="AL1535" i="182"/>
  <c r="AM1535" i="182"/>
  <c r="AQ1520" i="182"/>
  <c r="AG1505" i="182"/>
  <c r="AH1505" i="182" s="1"/>
  <c r="AY1501" i="182"/>
  <c r="AG1499" i="182"/>
  <c r="AH1499" i="182" s="1"/>
  <c r="AL1497" i="182"/>
  <c r="AW1482" i="182"/>
  <c r="AB1482" i="182"/>
  <c r="AG1478" i="182"/>
  <c r="AY1478" i="182"/>
  <c r="AL1473" i="182"/>
  <c r="AM1473" i="182"/>
  <c r="AY1465" i="182"/>
  <c r="AG1465" i="182"/>
  <c r="AH1465" i="182" s="1"/>
  <c r="AL1451" i="182"/>
  <c r="AM1451" i="182"/>
  <c r="AP1451" i="182"/>
  <c r="AG1443" i="182"/>
  <c r="AY1443" i="182"/>
  <c r="AB1422" i="182"/>
  <c r="AV1422" i="182"/>
  <c r="AL1400" i="182"/>
  <c r="AM1392" i="182"/>
  <c r="AL1392" i="182"/>
  <c r="AB1387" i="182"/>
  <c r="AC1387" i="182"/>
  <c r="AM1342" i="182"/>
  <c r="AQ1331" i="182"/>
  <c r="AR1331" i="182"/>
  <c r="AB1318" i="182"/>
  <c r="AC1318" i="182"/>
  <c r="AV1318" i="182"/>
  <c r="AQ1298" i="182"/>
  <c r="AQ1290" i="182"/>
  <c r="AG1272" i="182"/>
  <c r="AH1272" i="182" s="1"/>
  <c r="AY1272" i="182"/>
  <c r="AB1738" i="182"/>
  <c r="AC1738" i="182"/>
  <c r="AL1735" i="182"/>
  <c r="AM1735" i="182"/>
  <c r="AL1731" i="182"/>
  <c r="AB1730" i="182"/>
  <c r="AC1730" i="182"/>
  <c r="AQ1726" i="182"/>
  <c r="AB1724" i="182"/>
  <c r="AB1715" i="182"/>
  <c r="AC1715" i="182"/>
  <c r="AL1712" i="182"/>
  <c r="AM1712" i="182"/>
  <c r="AQ1711" i="182"/>
  <c r="AG1707" i="182"/>
  <c r="AH1707" i="182" s="1"/>
  <c r="AB1705" i="182"/>
  <c r="AC1705" i="182"/>
  <c r="AL1695" i="182"/>
  <c r="AN1672" i="182"/>
  <c r="AQ1672" i="182" s="1"/>
  <c r="AR1672" i="182" s="1"/>
  <c r="AQ1668" i="182"/>
  <c r="AB1662" i="182"/>
  <c r="AB1654" i="182"/>
  <c r="AL1647" i="182"/>
  <c r="AB1645" i="182"/>
  <c r="AC1645" i="182"/>
  <c r="AB1644" i="182"/>
  <c r="AL1640" i="182"/>
  <c r="AL1634" i="182"/>
  <c r="AQ1627" i="182"/>
  <c r="AR1627" i="182" s="1"/>
  <c r="AM1624" i="182"/>
  <c r="AQ1623" i="182"/>
  <c r="AR1623" i="182" s="1"/>
  <c r="AL1622" i="182"/>
  <c r="AB1617" i="182"/>
  <c r="AB1615" i="182"/>
  <c r="AL1610" i="182"/>
  <c r="AM1607" i="182"/>
  <c r="AL1606" i="182"/>
  <c r="AG1603" i="182"/>
  <c r="AB1601" i="182"/>
  <c r="AB1599" i="182"/>
  <c r="AL1595" i="182"/>
  <c r="AM1595" i="182"/>
  <c r="AL1589" i="182"/>
  <c r="AL1584" i="182"/>
  <c r="AM1584" i="182"/>
  <c r="AB1583" i="182"/>
  <c r="AC1583" i="182"/>
  <c r="AL1580" i="182"/>
  <c r="AB1572" i="182"/>
  <c r="AB1569" i="182"/>
  <c r="AB1568" i="182"/>
  <c r="AB1567" i="182"/>
  <c r="AL1563" i="182"/>
  <c r="AM1563" i="182"/>
  <c r="AB1561" i="182"/>
  <c r="AL1560" i="182"/>
  <c r="AM1560" i="182"/>
  <c r="AV1553" i="182"/>
  <c r="AG1549" i="182"/>
  <c r="AO1546" i="182"/>
  <c r="AL1537" i="182"/>
  <c r="AB1534" i="182"/>
  <c r="AG1533" i="182"/>
  <c r="AB1521" i="182"/>
  <c r="AG1518" i="182"/>
  <c r="AH1518" i="182" s="1"/>
  <c r="AY1518" i="182"/>
  <c r="AB1498" i="182"/>
  <c r="AC1498" i="182"/>
  <c r="AB1494" i="182"/>
  <c r="AV1494" i="182"/>
  <c r="AL1483" i="182"/>
  <c r="AM1483" i="182"/>
  <c r="AP1483" i="182"/>
  <c r="AL1469" i="182"/>
  <c r="AN1469" i="182"/>
  <c r="AQ1469" i="182" s="1"/>
  <c r="AR1469" i="182" s="1"/>
  <c r="AB1461" i="182"/>
  <c r="AQ1441" i="182"/>
  <c r="AR1441" i="182" s="1"/>
  <c r="AP1339" i="182"/>
  <c r="AN1339" i="182"/>
  <c r="AO1339" i="182"/>
  <c r="AB1741" i="182"/>
  <c r="AL1738" i="182"/>
  <c r="AB1737" i="182"/>
  <c r="AC1737" i="182"/>
  <c r="AL1727" i="182"/>
  <c r="AM1727" i="182"/>
  <c r="AL1721" i="182"/>
  <c r="AM1721" i="182"/>
  <c r="AR1720" i="182"/>
  <c r="AL1718" i="182"/>
  <c r="AC1718" i="182"/>
  <c r="AL1715" i="182"/>
  <c r="AG1713" i="182"/>
  <c r="AG1708" i="182"/>
  <c r="AH1708" i="182" s="1"/>
  <c r="AB1693" i="182"/>
  <c r="AC1693" i="182"/>
  <c r="AL1683" i="182"/>
  <c r="AL1675" i="182"/>
  <c r="AB1669" i="182"/>
  <c r="AC1669" i="182"/>
  <c r="AL1658" i="182"/>
  <c r="AL1654" i="182"/>
  <c r="AM1654" i="182"/>
  <c r="AP1652" i="182"/>
  <c r="AG1652" i="182"/>
  <c r="AL1645" i="182"/>
  <c r="AB1621" i="182"/>
  <c r="AC1621" i="182"/>
  <c r="AB1620" i="182"/>
  <c r="AC1620" i="182"/>
  <c r="AP1619" i="182"/>
  <c r="AL1617" i="182"/>
  <c r="AB1604" i="182"/>
  <c r="AP1603" i="182"/>
  <c r="AL1594" i="182"/>
  <c r="AL1579" i="182"/>
  <c r="AM1579" i="182"/>
  <c r="AL1578" i="182"/>
  <c r="AC1578" i="182"/>
  <c r="AQ1577" i="182"/>
  <c r="AR1577" i="182"/>
  <c r="AG1574" i="182"/>
  <c r="AL1569" i="182"/>
  <c r="AM1569" i="182"/>
  <c r="AL1568" i="182"/>
  <c r="AL1557" i="182"/>
  <c r="AM1557" i="182"/>
  <c r="AC1557" i="182"/>
  <c r="AL1554" i="182"/>
  <c r="AL1550" i="182"/>
  <c r="AB1546" i="182"/>
  <c r="AL1544" i="182"/>
  <c r="AQ1539" i="182"/>
  <c r="AP1522" i="182"/>
  <c r="AQ1522" i="182"/>
  <c r="AP1516" i="182"/>
  <c r="AB1492" i="182"/>
  <c r="AV1492" i="182"/>
  <c r="AM1444" i="182"/>
  <c r="AB1444" i="182"/>
  <c r="AV1444" i="182"/>
  <c r="AJ1419" i="182"/>
  <c r="AL1419" i="182"/>
  <c r="AQ1416" i="182"/>
  <c r="AR1416" i="182" s="1"/>
  <c r="AY1401" i="182"/>
  <c r="AB1380" i="182"/>
  <c r="AG1368" i="182"/>
  <c r="AH1368" i="182" s="1"/>
  <c r="AY1368" i="182"/>
  <c r="AG1320" i="182"/>
  <c r="AY1320" i="182"/>
  <c r="AL1299" i="182"/>
  <c r="AB1508" i="182"/>
  <c r="AQ1505" i="182"/>
  <c r="AB1499" i="182"/>
  <c r="AB1497" i="182"/>
  <c r="AG1496" i="182"/>
  <c r="AH1496" i="182"/>
  <c r="AL1490" i="182"/>
  <c r="AM1490" i="182"/>
  <c r="AQ1482" i="182"/>
  <c r="AB1476" i="182"/>
  <c r="AL1471" i="182"/>
  <c r="AB1470" i="182"/>
  <c r="AC1470" i="182"/>
  <c r="AB1469" i="182"/>
  <c r="AB1464" i="182"/>
  <c r="AL1459" i="182"/>
  <c r="AM1459" i="182"/>
  <c r="AG1453" i="182"/>
  <c r="AH1453" i="182"/>
  <c r="AQ1451" i="182"/>
  <c r="AB1451" i="182"/>
  <c r="AL1449" i="182"/>
  <c r="AB1449" i="182"/>
  <c r="AQ1448" i="182"/>
  <c r="AR1448" i="182"/>
  <c r="AG1448" i="182"/>
  <c r="AG1446" i="182"/>
  <c r="AH1446" i="182" s="1"/>
  <c r="AL1442" i="182"/>
  <c r="AL1439" i="182"/>
  <c r="AB1438" i="182"/>
  <c r="AB1437" i="182"/>
  <c r="AC1437" i="182"/>
  <c r="AG1436" i="182"/>
  <c r="AH1436" i="182"/>
  <c r="AL1435" i="182"/>
  <c r="AM1435" i="182"/>
  <c r="AG1433" i="182"/>
  <c r="AH1433" i="182" s="1"/>
  <c r="AB1428" i="182"/>
  <c r="AG1427" i="182"/>
  <c r="AH1427" i="182" s="1"/>
  <c r="AQ1425" i="182"/>
  <c r="AQ1421" i="182"/>
  <c r="AG1420" i="182"/>
  <c r="AQ1418" i="182"/>
  <c r="AR1418" i="182" s="1"/>
  <c r="AL1417" i="182"/>
  <c r="AG1416" i="182"/>
  <c r="AH1416" i="182" s="1"/>
  <c r="AL1413" i="182"/>
  <c r="AM1413" i="182"/>
  <c r="AG1409" i="182"/>
  <c r="AG1408" i="182"/>
  <c r="AB1405" i="182"/>
  <c r="AC1405" i="182"/>
  <c r="BA1397" i="182"/>
  <c r="AL1397" i="182"/>
  <c r="AQ1396" i="182"/>
  <c r="AQ1395" i="182"/>
  <c r="AR1395" i="182" s="1"/>
  <c r="AC1394" i="182"/>
  <c r="AB1391" i="182"/>
  <c r="AB1390" i="182"/>
  <c r="AC1390" i="182"/>
  <c r="AG1389" i="182"/>
  <c r="AH1389" i="182"/>
  <c r="AB1385" i="182"/>
  <c r="AQ1382" i="182"/>
  <c r="AR1382" i="182" s="1"/>
  <c r="AQ1381" i="182"/>
  <c r="AM1364" i="182"/>
  <c r="AG1357" i="182"/>
  <c r="AQ1354" i="182"/>
  <c r="AL1352" i="182"/>
  <c r="AB1345" i="182"/>
  <c r="AC1345" i="182"/>
  <c r="AG1344" i="182"/>
  <c r="AQ1341" i="182"/>
  <c r="AB1338" i="182"/>
  <c r="AL1335" i="182"/>
  <c r="AM1335" i="182"/>
  <c r="AB1334" i="182"/>
  <c r="AC1334" i="182"/>
  <c r="AB1332" i="182"/>
  <c r="AG1330" i="182"/>
  <c r="AH1330" i="182"/>
  <c r="AB1328" i="182"/>
  <c r="AC1328" i="182"/>
  <c r="AW1326" i="182"/>
  <c r="AM1323" i="182"/>
  <c r="AB1322" i="182"/>
  <c r="AG1316" i="182"/>
  <c r="AH1316" i="182"/>
  <c r="AB1315" i="182"/>
  <c r="AL1312" i="182"/>
  <c r="AQ1311" i="182"/>
  <c r="AL1308" i="182"/>
  <c r="AM1308" i="182"/>
  <c r="AQ1304" i="182"/>
  <c r="AG1304" i="182"/>
  <c r="AH1304" i="182"/>
  <c r="AG1303" i="182"/>
  <c r="AB1294" i="182"/>
  <c r="AC1294" i="182"/>
  <c r="AB1292" i="182"/>
  <c r="AB1291" i="182"/>
  <c r="AL1288" i="182"/>
  <c r="AQ1287" i="182"/>
  <c r="AG1285" i="182"/>
  <c r="AH1285" i="182" s="1"/>
  <c r="AQ1284" i="182"/>
  <c r="AQ1281" i="182"/>
  <c r="AB1281" i="182"/>
  <c r="AC1281" i="182"/>
  <c r="AB1274" i="182"/>
  <c r="AC1274" i="182"/>
  <c r="AG1271" i="182"/>
  <c r="AH1271" i="182" s="1"/>
  <c r="AC1269" i="182"/>
  <c r="AQ1268" i="182"/>
  <c r="AQ1264" i="182"/>
  <c r="AG1264" i="182"/>
  <c r="AG1263" i="182"/>
  <c r="AL1255" i="182"/>
  <c r="AM1255" i="182"/>
  <c r="AN1255" i="182"/>
  <c r="AQ1255" i="182" s="1"/>
  <c r="AR1255" i="182" s="1"/>
  <c r="AL1246" i="182"/>
  <c r="AM1246" i="182"/>
  <c r="AY1229" i="182"/>
  <c r="AG1229" i="182"/>
  <c r="AQ1220" i="182"/>
  <c r="AR1220" i="182"/>
  <c r="AG1215" i="182"/>
  <c r="AH1215" i="182" s="1"/>
  <c r="AL1200" i="182"/>
  <c r="AM1200" i="182"/>
  <c r="AP1200" i="182"/>
  <c r="AG1180" i="182"/>
  <c r="AY1180" i="182"/>
  <c r="AB1171" i="182"/>
  <c r="AC1171" i="182"/>
  <c r="AV1171" i="182"/>
  <c r="AB1166" i="182"/>
  <c r="AM1121" i="182"/>
  <c r="AG1104" i="182"/>
  <c r="AY1104" i="182"/>
  <c r="AB1083" i="182"/>
  <c r="AV1083" i="182"/>
  <c r="AL1444" i="182"/>
  <c r="AG1442" i="182"/>
  <c r="AC1434" i="182"/>
  <c r="AC1430" i="182"/>
  <c r="AQ1427" i="182"/>
  <c r="AB1427" i="182"/>
  <c r="AL1425" i="182"/>
  <c r="AG1424" i="182"/>
  <c r="AB1421" i="182"/>
  <c r="AC1421" i="182"/>
  <c r="AC1410" i="182"/>
  <c r="AL1405" i="182"/>
  <c r="AQ1404" i="182"/>
  <c r="AB1399" i="182"/>
  <c r="AB1393" i="182"/>
  <c r="AL1387" i="182"/>
  <c r="AQ1386" i="182"/>
  <c r="AL1380" i="182"/>
  <c r="AB1369" i="182"/>
  <c r="AC1369" i="182"/>
  <c r="AQ1366" i="182"/>
  <c r="AR1366" i="182"/>
  <c r="AQ1358" i="182"/>
  <c r="AQ1350" i="182"/>
  <c r="AL1339" i="182"/>
  <c r="AB1337" i="182"/>
  <c r="AC1337" i="182"/>
  <c r="AQ1333" i="182"/>
  <c r="AL1328" i="182"/>
  <c r="AM1328" i="182"/>
  <c r="AQ1327" i="182"/>
  <c r="AQ1324" i="182"/>
  <c r="AR1323" i="182"/>
  <c r="AB1321" i="182"/>
  <c r="AC1321" i="182"/>
  <c r="AG1313" i="182"/>
  <c r="AH1313" i="182"/>
  <c r="AQ1310" i="182"/>
  <c r="AR1310" i="182" s="1"/>
  <c r="AB1308" i="182"/>
  <c r="AC1308" i="182"/>
  <c r="AB1304" i="182"/>
  <c r="AC1304" i="182"/>
  <c r="AB1298" i="182"/>
  <c r="AQ1293" i="182"/>
  <c r="AG1289" i="182"/>
  <c r="AH1289" i="182" s="1"/>
  <c r="AQ1286" i="182"/>
  <c r="AR1286" i="182" s="1"/>
  <c r="AG1283" i="182"/>
  <c r="AH1283" i="182"/>
  <c r="AB1264" i="182"/>
  <c r="AC1264" i="182"/>
  <c r="AY1252" i="182"/>
  <c r="AG1252" i="182"/>
  <c r="AG1249" i="182"/>
  <c r="AY1249" i="182"/>
  <c r="AG1178" i="182"/>
  <c r="AH1178" i="182"/>
  <c r="AY1178" i="182"/>
  <c r="AB1165" i="182"/>
  <c r="AQ1104" i="182"/>
  <c r="AG1050" i="182"/>
  <c r="AH1050" i="182"/>
  <c r="AY1050" i="182"/>
  <c r="AX1034" i="182"/>
  <c r="AM1010" i="182"/>
  <c r="BA891" i="182"/>
  <c r="AL871" i="182"/>
  <c r="AB870" i="182"/>
  <c r="AV870" i="182"/>
  <c r="AJ1122" i="182"/>
  <c r="AG1509" i="182"/>
  <c r="AB1496" i="182"/>
  <c r="AL1492" i="182"/>
  <c r="AM1492" i="182"/>
  <c r="AB1491" i="182"/>
  <c r="AP1490" i="182"/>
  <c r="AL1489" i="182"/>
  <c r="AB1489" i="182"/>
  <c r="AG1488" i="182"/>
  <c r="AH1488" i="182" s="1"/>
  <c r="AM1482" i="182"/>
  <c r="AC1482" i="182"/>
  <c r="AB1479" i="182"/>
  <c r="AG1477" i="182"/>
  <c r="AL1475" i="182"/>
  <c r="AM1475" i="182"/>
  <c r="AG1473" i="182"/>
  <c r="AH1473" i="182" s="1"/>
  <c r="AM1468" i="182"/>
  <c r="AB1468" i="182"/>
  <c r="AQ1465" i="182"/>
  <c r="AL1462" i="182"/>
  <c r="AL1458" i="182"/>
  <c r="AL1455" i="182"/>
  <c r="AB1454" i="182"/>
  <c r="AY1451" i="182"/>
  <c r="AB1448" i="182"/>
  <c r="AG1445" i="182"/>
  <c r="AH1445" i="182"/>
  <c r="AQ1443" i="182"/>
  <c r="AB1443" i="182"/>
  <c r="AL1441" i="182"/>
  <c r="AB1441" i="182"/>
  <c r="AC1441" i="182"/>
  <c r="AQ1440" i="182"/>
  <c r="AG1440" i="182"/>
  <c r="AH1440" i="182" s="1"/>
  <c r="AG1438" i="182"/>
  <c r="AL1434" i="182"/>
  <c r="AG1425" i="182"/>
  <c r="AH1425" i="182"/>
  <c r="AB1424" i="182"/>
  <c r="AL1421" i="182"/>
  <c r="AL1412" i="182"/>
  <c r="AM1412" i="182"/>
  <c r="AB1411" i="182"/>
  <c r="AC1411" i="182"/>
  <c r="AL1410" i="182"/>
  <c r="AB1403" i="182"/>
  <c r="AC1403" i="182"/>
  <c r="AL1402" i="182"/>
  <c r="AM1402" i="182"/>
  <c r="AM1400" i="182"/>
  <c r="AL1393" i="182"/>
  <c r="AG1391" i="182"/>
  <c r="AH1391" i="182" s="1"/>
  <c r="AB1386" i="182"/>
  <c r="AB1384" i="182"/>
  <c r="AQ1374" i="182"/>
  <c r="AR1374" i="182"/>
  <c r="AB1374" i="182"/>
  <c r="AC1374" i="182"/>
  <c r="AZ1373" i="182"/>
  <c r="AB1371" i="182"/>
  <c r="AC1371" i="182"/>
  <c r="AL1361" i="182"/>
  <c r="AM1361" i="182"/>
  <c r="AG1356" i="182"/>
  <c r="AH1356" i="182"/>
  <c r="AL1348" i="182"/>
  <c r="AM1348" i="182"/>
  <c r="AB1347" i="182"/>
  <c r="AC1347" i="182"/>
  <c r="AB1333" i="182"/>
  <c r="AC1333" i="182"/>
  <c r="AB1324" i="182"/>
  <c r="AB1320" i="182"/>
  <c r="AC1320" i="182"/>
  <c r="AM1315" i="182"/>
  <c r="AB1314" i="182"/>
  <c r="AQ1309" i="182"/>
  <c r="AC1301" i="182"/>
  <c r="AQ1296" i="182"/>
  <c r="AR1296" i="182" s="1"/>
  <c r="AG1296" i="182"/>
  <c r="AG1295" i="182"/>
  <c r="AB1290" i="182"/>
  <c r="AQ1285" i="182"/>
  <c r="AG1284" i="182"/>
  <c r="AH1284" i="182" s="1"/>
  <c r="AB1283" i="182"/>
  <c r="AC1283" i="182"/>
  <c r="AL1280" i="182"/>
  <c r="AQ1279" i="182"/>
  <c r="AG1277" i="182"/>
  <c r="AQ1276" i="182"/>
  <c r="AR1276" i="182" s="1"/>
  <c r="AQ1265" i="182"/>
  <c r="AB1265" i="182"/>
  <c r="AC1265" i="182"/>
  <c r="AV1265" i="182"/>
  <c r="AQ1258" i="182"/>
  <c r="AG1247" i="182"/>
  <c r="AQ1208" i="182"/>
  <c r="AR1208" i="182" s="1"/>
  <c r="AG1196" i="182"/>
  <c r="AH1196" i="182"/>
  <c r="AB1181" i="182"/>
  <c r="AC1181" i="182"/>
  <c r="AM1163" i="182"/>
  <c r="AG1096" i="182"/>
  <c r="AH1096" i="182"/>
  <c r="AL1514" i="182"/>
  <c r="AM1512" i="182"/>
  <c r="AG1508" i="182"/>
  <c r="AH1508" i="182" s="1"/>
  <c r="AL1507" i="182"/>
  <c r="AM1507" i="182"/>
  <c r="AB1503" i="182"/>
  <c r="AB1501" i="182"/>
  <c r="AC1501" i="182"/>
  <c r="AB1495" i="182"/>
  <c r="AB1490" i="182"/>
  <c r="AY1486" i="182"/>
  <c r="AQ1484" i="182"/>
  <c r="AR1484" i="182"/>
  <c r="AL1482" i="182"/>
  <c r="AM1480" i="182"/>
  <c r="AG1476" i="182"/>
  <c r="AH1476" i="182" s="1"/>
  <c r="AB1472" i="182"/>
  <c r="AY1469" i="182"/>
  <c r="AL1468" i="182"/>
  <c r="AB1460" i="182"/>
  <c r="AC1460" i="182"/>
  <c r="AG1459" i="182"/>
  <c r="AL1454" i="182"/>
  <c r="AM1454" i="182"/>
  <c r="AM1450" i="182"/>
  <c r="AC1450" i="182"/>
  <c r="AQ1442" i="182"/>
  <c r="AR1442" i="182"/>
  <c r="AB1442" i="182"/>
  <c r="AB1436" i="182"/>
  <c r="AC1436" i="182"/>
  <c r="AQ1433" i="182"/>
  <c r="AR1433" i="182"/>
  <c r="AQ1430" i="182"/>
  <c r="AB1430" i="182"/>
  <c r="AV1428" i="182"/>
  <c r="AL1427" i="182"/>
  <c r="AM1427" i="182"/>
  <c r="AG1419" i="182"/>
  <c r="AH1419" i="182" s="1"/>
  <c r="BA1418" i="182"/>
  <c r="AC1418" i="182"/>
  <c r="AL1415" i="182"/>
  <c r="AB1407" i="182"/>
  <c r="AB1401" i="182"/>
  <c r="AC1401" i="182"/>
  <c r="AQ1398" i="182"/>
  <c r="AG1392" i="182"/>
  <c r="AH1392" i="182"/>
  <c r="AB1377" i="182"/>
  <c r="AC1377" i="182"/>
  <c r="AG1364" i="182"/>
  <c r="AH1364" i="182" s="1"/>
  <c r="AB1361" i="182"/>
  <c r="AC1361" i="182"/>
  <c r="AG1360" i="182"/>
  <c r="AB1357" i="182"/>
  <c r="AH1357" i="182"/>
  <c r="AB1353" i="182"/>
  <c r="AC1353" i="182"/>
  <c r="AG1352" i="182"/>
  <c r="AL1350" i="182"/>
  <c r="AG1348" i="182"/>
  <c r="AH1348" i="182"/>
  <c r="AG1329" i="182"/>
  <c r="AH1329" i="182"/>
  <c r="AQ1326" i="182"/>
  <c r="AC1317" i="182"/>
  <c r="AG1312" i="182"/>
  <c r="AL1304" i="182"/>
  <c r="AQ1300" i="182"/>
  <c r="AB1297" i="182"/>
  <c r="AC1297" i="182"/>
  <c r="AG1288" i="182"/>
  <c r="AH1288" i="182" s="1"/>
  <c r="AB1276" i="182"/>
  <c r="AQ1270" i="182"/>
  <c r="AR1270" i="182" s="1"/>
  <c r="AL1264" i="182"/>
  <c r="AO1259" i="182"/>
  <c r="AQ1259" i="182" s="1"/>
  <c r="AL1259" i="182"/>
  <c r="AB1258" i="182"/>
  <c r="AB1257" i="182"/>
  <c r="AC1257" i="182"/>
  <c r="AG1253" i="182"/>
  <c r="AH1253" i="182"/>
  <c r="AR1216" i="182"/>
  <c r="AY1213" i="182"/>
  <c r="AG1213" i="182"/>
  <c r="AB1179" i="182"/>
  <c r="AC1179" i="182"/>
  <c r="AV1179" i="182"/>
  <c r="AG1172" i="182"/>
  <c r="AY1172" i="182"/>
  <c r="AG1156" i="182"/>
  <c r="AH1156" i="182" s="1"/>
  <c r="AL1105" i="182"/>
  <c r="BA918" i="182"/>
  <c r="AG918" i="182"/>
  <c r="AM1516" i="182"/>
  <c r="AQ1513" i="182"/>
  <c r="AR1513" i="182"/>
  <c r="AQ1510" i="182"/>
  <c r="AB1510" i="182"/>
  <c r="AB1509" i="182"/>
  <c r="AC1509" i="182"/>
  <c r="AV1508" i="182"/>
  <c r="AB1504" i="182"/>
  <c r="AC1504" i="182"/>
  <c r="AB1502" i="182"/>
  <c r="AC1502" i="182"/>
  <c r="AL1498" i="182"/>
  <c r="AM1498" i="182"/>
  <c r="AM1496" i="182"/>
  <c r="AL1491" i="182"/>
  <c r="AM1491" i="182"/>
  <c r="AL1488" i="182"/>
  <c r="AM1488" i="182"/>
  <c r="AB1484" i="182"/>
  <c r="AQ1481" i="182"/>
  <c r="AR1481" i="182"/>
  <c r="AB1478" i="182"/>
  <c r="AC1478" i="182"/>
  <c r="AB1477" i="182"/>
  <c r="AC1477" i="182"/>
  <c r="AV1476" i="182"/>
  <c r="AC1474" i="182"/>
  <c r="AV1470" i="182"/>
  <c r="AB1467" i="182"/>
  <c r="AC1467" i="182"/>
  <c r="AL1465" i="182"/>
  <c r="AM1465" i="182"/>
  <c r="AB1465" i="182"/>
  <c r="AG1462" i="182"/>
  <c r="AH1462" i="182" s="1"/>
  <c r="AG1458" i="182"/>
  <c r="AL1450" i="182"/>
  <c r="AM1448" i="182"/>
  <c r="AL1447" i="182"/>
  <c r="AM1447" i="182"/>
  <c r="AB1446" i="182"/>
  <c r="AC1446" i="182"/>
  <c r="AB1445" i="182"/>
  <c r="AC1445" i="182"/>
  <c r="AG1444" i="182"/>
  <c r="AL1443" i="182"/>
  <c r="AM1443" i="182"/>
  <c r="AL1440" i="182"/>
  <c r="AM1440" i="182"/>
  <c r="AV1438" i="182"/>
  <c r="AY1437" i="182"/>
  <c r="AL1436" i="182"/>
  <c r="AM1436" i="182"/>
  <c r="AG1434" i="182"/>
  <c r="AH1434" i="182" s="1"/>
  <c r="AQ1429" i="182"/>
  <c r="AL1418" i="182"/>
  <c r="AM1418" i="182"/>
  <c r="AM1416" i="182"/>
  <c r="AM1408" i="182"/>
  <c r="AL1401" i="182"/>
  <c r="AM1401" i="182"/>
  <c r="AV1387" i="182"/>
  <c r="AG1382" i="182"/>
  <c r="AL1381" i="182"/>
  <c r="AL1379" i="182"/>
  <c r="AL1374" i="182"/>
  <c r="AM1366" i="182"/>
  <c r="AL1336" i="182"/>
  <c r="AM1331" i="182"/>
  <c r="AB1330" i="182"/>
  <c r="AL1320" i="182"/>
  <c r="AQ1313" i="182"/>
  <c r="AB1313" i="182"/>
  <c r="AC1313" i="182"/>
  <c r="AB1300" i="182"/>
  <c r="AG1298" i="182"/>
  <c r="AH1298" i="182"/>
  <c r="AB1296" i="182"/>
  <c r="AC1296" i="182"/>
  <c r="AQ1289" i="182"/>
  <c r="AB1289" i="182"/>
  <c r="AC1289" i="182"/>
  <c r="AG1281" i="182"/>
  <c r="AL1272" i="182"/>
  <c r="AB1262" i="182"/>
  <c r="AC1262" i="182"/>
  <c r="AV1262" i="182"/>
  <c r="AB1261" i="182"/>
  <c r="AB1254" i="182"/>
  <c r="AC1254" i="182"/>
  <c r="AB1174" i="182"/>
  <c r="AL1153" i="182"/>
  <c r="AY1114" i="182"/>
  <c r="AG1114" i="182"/>
  <c r="AB1099" i="182"/>
  <c r="AL1484" i="182"/>
  <c r="AL1478" i="182"/>
  <c r="AM1478" i="182"/>
  <c r="AL1474" i="182"/>
  <c r="AM1472" i="182"/>
  <c r="AQ1456" i="182"/>
  <c r="AR1456" i="182" s="1"/>
  <c r="AQ1449" i="182"/>
  <c r="AL1446" i="182"/>
  <c r="AP1444" i="182"/>
  <c r="AQ1444" i="182"/>
  <c r="AR1444" i="182" s="1"/>
  <c r="AC1438" i="182"/>
  <c r="AC1426" i="182"/>
  <c r="AQ1414" i="182"/>
  <c r="AB1414" i="182"/>
  <c r="AC1414" i="182"/>
  <c r="AB1409" i="182"/>
  <c r="AQ1402" i="182"/>
  <c r="AR1402" i="182" s="1"/>
  <c r="AG1400" i="182"/>
  <c r="AB1397" i="182"/>
  <c r="AC1397" i="182"/>
  <c r="AL1389" i="182"/>
  <c r="AQ1388" i="182"/>
  <c r="AR1388" i="182" s="1"/>
  <c r="AC1386" i="182"/>
  <c r="AM1384" i="182"/>
  <c r="AB1383" i="182"/>
  <c r="AG1380" i="182"/>
  <c r="AH1380" i="182" s="1"/>
  <c r="AV1369" i="182"/>
  <c r="AQ1342" i="182"/>
  <c r="AR1342" i="182" s="1"/>
  <c r="AG1327" i="182"/>
  <c r="AL1326" i="182"/>
  <c r="AM1326" i="182"/>
  <c r="AB1316" i="182"/>
  <c r="AB1312" i="182"/>
  <c r="AC1312" i="182"/>
  <c r="AG1305" i="182"/>
  <c r="AH1305" i="182" s="1"/>
  <c r="AQ1302" i="182"/>
  <c r="AR1302" i="182" s="1"/>
  <c r="AG1299" i="182"/>
  <c r="AH1299" i="182"/>
  <c r="AC1293" i="182"/>
  <c r="AM1283" i="182"/>
  <c r="AB1282" i="182"/>
  <c r="AL1262" i="182"/>
  <c r="AM1262" i="182"/>
  <c r="AR1262" i="182"/>
  <c r="AC1197" i="182"/>
  <c r="AG1170" i="182"/>
  <c r="AY1170" i="182"/>
  <c r="AG1164" i="182"/>
  <c r="AB1126" i="182"/>
  <c r="AC1126" i="182"/>
  <c r="AW1126" i="182"/>
  <c r="AQ1120" i="182"/>
  <c r="AL1109" i="182"/>
  <c r="AB1097" i="182"/>
  <c r="AC1097" i="182"/>
  <c r="AV1097" i="182"/>
  <c r="AB1519" i="182"/>
  <c r="AB1515" i="182"/>
  <c r="AQ1512" i="182"/>
  <c r="AR1512" i="182" s="1"/>
  <c r="AQ1500" i="182"/>
  <c r="AB1500" i="182"/>
  <c r="AL1494" i="182"/>
  <c r="AP1492" i="182"/>
  <c r="AQ1492" i="182"/>
  <c r="AR1492" i="182" s="1"/>
  <c r="AC1490" i="182"/>
  <c r="AB1487" i="182"/>
  <c r="AG1485" i="182"/>
  <c r="AQ1483" i="182"/>
  <c r="AB1483" i="182"/>
  <c r="AL1481" i="182"/>
  <c r="AB1481" i="182"/>
  <c r="AG1480" i="182"/>
  <c r="AH1480" i="182"/>
  <c r="AG1475" i="182"/>
  <c r="AQ1473" i="182"/>
  <c r="AG1468" i="182"/>
  <c r="AH1468" i="182" s="1"/>
  <c r="AL1467" i="182"/>
  <c r="AM1467" i="182"/>
  <c r="AG1461" i="182"/>
  <c r="AQ1458" i="182"/>
  <c r="AR1458" i="182" s="1"/>
  <c r="AY1453" i="182"/>
  <c r="AL1452" i="182"/>
  <c r="AM1452" i="182"/>
  <c r="AG1450" i="182"/>
  <c r="AH1450" i="182"/>
  <c r="AC1442" i="182"/>
  <c r="AQ1434" i="182"/>
  <c r="AR1434" i="182"/>
  <c r="AB1434" i="182"/>
  <c r="AL1426" i="182"/>
  <c r="AM1426" i="182"/>
  <c r="AM1424" i="182"/>
  <c r="AB1417" i="182"/>
  <c r="AB1413" i="182"/>
  <c r="AC1413" i="182"/>
  <c r="AP1412" i="182"/>
  <c r="AL1411" i="182"/>
  <c r="AM1411" i="182"/>
  <c r="AB1410" i="182"/>
  <c r="AM1409" i="182"/>
  <c r="AB1402" i="182"/>
  <c r="AC1402" i="182"/>
  <c r="AB1400" i="182"/>
  <c r="AC1400" i="182"/>
  <c r="AX1398" i="182"/>
  <c r="AL1386" i="182"/>
  <c r="AM1386" i="182"/>
  <c r="AQ1367" i="182"/>
  <c r="AB1365" i="182"/>
  <c r="AQ1364" i="182"/>
  <c r="AR1364" i="182"/>
  <c r="AL1347" i="182"/>
  <c r="AQ1345" i="182"/>
  <c r="AR1345" i="182" s="1"/>
  <c r="AV1337" i="182"/>
  <c r="AG1333" i="182"/>
  <c r="AQ1329" i="182"/>
  <c r="AB1329" i="182"/>
  <c r="AC1329" i="182"/>
  <c r="AV1321" i="182"/>
  <c r="AG1321" i="182"/>
  <c r="AH1321" i="182" s="1"/>
  <c r="AQ1318" i="182"/>
  <c r="AR1318" i="182" s="1"/>
  <c r="AY1313" i="182"/>
  <c r="AC1309" i="182"/>
  <c r="AM1307" i="182"/>
  <c r="AB1306" i="182"/>
  <c r="AG1300" i="182"/>
  <c r="AH1300" i="182" s="1"/>
  <c r="AB1299" i="182"/>
  <c r="AL1296" i="182"/>
  <c r="AQ1295" i="182"/>
  <c r="AG1293" i="182"/>
  <c r="AH1293" i="182"/>
  <c r="AQ1292" i="182"/>
  <c r="AR1292" i="182"/>
  <c r="AG1291" i="182"/>
  <c r="AH1291" i="182" s="1"/>
  <c r="AY1289" i="182"/>
  <c r="AC1285" i="182"/>
  <c r="AG1280" i="182"/>
  <c r="AG1279" i="182"/>
  <c r="AL1278" i="182"/>
  <c r="AM1278" i="182"/>
  <c r="AB1277" i="182"/>
  <c r="AC1277" i="182"/>
  <c r="AG1273" i="182"/>
  <c r="AH1273" i="182"/>
  <c r="AL1250" i="182"/>
  <c r="AN1250" i="182"/>
  <c r="AQ1250" i="182" s="1"/>
  <c r="AR1250" i="182" s="1"/>
  <c r="AB1246" i="182"/>
  <c r="AC1246" i="182"/>
  <c r="AV1246" i="182"/>
  <c r="AB1121" i="182"/>
  <c r="AC1121" i="182"/>
  <c r="AV1121" i="182"/>
  <c r="AG1111" i="182"/>
  <c r="AH1111" i="182" s="1"/>
  <c r="AY1111" i="182"/>
  <c r="AM1097" i="182"/>
  <c r="AL1097" i="182"/>
  <c r="AQ1086" i="182"/>
  <c r="AB989" i="182"/>
  <c r="AC989" i="182"/>
  <c r="AX989" i="182"/>
  <c r="AY985" i="182"/>
  <c r="AG982" i="182"/>
  <c r="AH982" i="182" s="1"/>
  <c r="AZ982" i="182"/>
  <c r="AG1274" i="182"/>
  <c r="AB1272" i="182"/>
  <c r="AC1272" i="182"/>
  <c r="AM1267" i="182"/>
  <c r="AB1266" i="182"/>
  <c r="AQ1261" i="182"/>
  <c r="AR1261" i="182" s="1"/>
  <c r="AL1256" i="182"/>
  <c r="AC1253" i="182"/>
  <c r="AM1251" i="182"/>
  <c r="AQ1245" i="182"/>
  <c r="AB1243" i="182"/>
  <c r="AL1241" i="182"/>
  <c r="AM1241" i="182"/>
  <c r="AB1238" i="182"/>
  <c r="AC1238" i="182"/>
  <c r="AB1236" i="182"/>
  <c r="AL1235" i="182"/>
  <c r="AG1233" i="182"/>
  <c r="AB1227" i="182"/>
  <c r="AG1225" i="182"/>
  <c r="AH1225" i="182"/>
  <c r="AQ1223" i="182"/>
  <c r="AB1223" i="182"/>
  <c r="AC1223" i="182"/>
  <c r="AG1210" i="182"/>
  <c r="AH1210" i="182"/>
  <c r="AB1208" i="182"/>
  <c r="AC1208" i="182"/>
  <c r="AL1207" i="182"/>
  <c r="AM1206" i="182"/>
  <c r="AB1195" i="182"/>
  <c r="AC1195" i="182"/>
  <c r="AQ1188" i="182"/>
  <c r="AR1188" i="182"/>
  <c r="AL1179" i="182"/>
  <c r="AM1179" i="182"/>
  <c r="AL1171" i="182"/>
  <c r="AY1164" i="182"/>
  <c r="AB1157" i="182"/>
  <c r="AC1157" i="182"/>
  <c r="AB1149" i="182"/>
  <c r="AC1149" i="182"/>
  <c r="AM1136" i="182"/>
  <c r="AG1134" i="182"/>
  <c r="AQ1132" i="182"/>
  <c r="AL1125" i="182"/>
  <c r="AQ1124" i="182"/>
  <c r="AX1113" i="182"/>
  <c r="AB1109" i="182"/>
  <c r="AC1108" i="182"/>
  <c r="AL1107" i="182"/>
  <c r="AM1105" i="182"/>
  <c r="AL1091" i="182"/>
  <c r="AB1089" i="182"/>
  <c r="AC1089" i="182"/>
  <c r="AL1088" i="182"/>
  <c r="AB1087" i="182"/>
  <c r="AG1085" i="182"/>
  <c r="AH1085" i="182" s="1"/>
  <c r="AL1077" i="182"/>
  <c r="AL1072" i="182"/>
  <c r="AM1072" i="182"/>
  <c r="AP1072" i="182"/>
  <c r="AQ1060" i="182"/>
  <c r="AR1060" i="182"/>
  <c r="AC1047" i="182"/>
  <c r="AX1047" i="182"/>
  <c r="AX1036" i="182"/>
  <c r="AC1036" i="182"/>
  <c r="AM1031" i="182"/>
  <c r="AL1015" i="182"/>
  <c r="AR1015" i="182"/>
  <c r="AG974" i="182"/>
  <c r="AZ974" i="182"/>
  <c r="AZ966" i="182"/>
  <c r="AL946" i="182"/>
  <c r="AP946" i="182"/>
  <c r="AP916" i="182"/>
  <c r="AL916" i="182"/>
  <c r="AM916" i="182"/>
  <c r="AX903" i="182"/>
  <c r="AL1240" i="182"/>
  <c r="AQ1237" i="182"/>
  <c r="AL1234" i="182"/>
  <c r="AG1219" i="182"/>
  <c r="AQ1215" i="182"/>
  <c r="AR1215" i="182" s="1"/>
  <c r="AQ1201" i="182"/>
  <c r="AG1194" i="182"/>
  <c r="AH1194" i="182"/>
  <c r="AQ1192" i="182"/>
  <c r="AR1192" i="182" s="1"/>
  <c r="AY1191" i="182"/>
  <c r="AC1190" i="182"/>
  <c r="AC1184" i="182"/>
  <c r="AL1183" i="182"/>
  <c r="AQ1182" i="182"/>
  <c r="AG1181" i="182"/>
  <c r="AQ1174" i="182"/>
  <c r="AB1163" i="182"/>
  <c r="AC1163" i="182"/>
  <c r="AB1155" i="182"/>
  <c r="AC1155" i="182"/>
  <c r="AG1154" i="182"/>
  <c r="AH1154" i="182" s="1"/>
  <c r="AQ1152" i="182"/>
  <c r="AR1152" i="182"/>
  <c r="AG1146" i="182"/>
  <c r="AH1146" i="182"/>
  <c r="AQ1144" i="182"/>
  <c r="AR1144" i="182"/>
  <c r="AB1142" i="182"/>
  <c r="AB1134" i="182"/>
  <c r="AB1132" i="182"/>
  <c r="AQ1131" i="182"/>
  <c r="AR1131" i="182" s="1"/>
  <c r="AB1129" i="182"/>
  <c r="AC1129" i="182"/>
  <c r="AL1127" i="182"/>
  <c r="AM1127" i="182"/>
  <c r="AQ1126" i="182"/>
  <c r="AQ1123" i="182"/>
  <c r="AR1123" i="182"/>
  <c r="AQ1117" i="182"/>
  <c r="AL1115" i="182"/>
  <c r="AL1108" i="182"/>
  <c r="AB1101" i="182"/>
  <c r="AL1099" i="182"/>
  <c r="AL1090" i="182"/>
  <c r="AM1090" i="182"/>
  <c r="AQ1089" i="182"/>
  <c r="AR1089" i="182" s="1"/>
  <c r="AL1083" i="182"/>
  <c r="AQ1079" i="182"/>
  <c r="AQ1069" i="182"/>
  <c r="AR1069" i="182" s="1"/>
  <c r="AX1066" i="182"/>
  <c r="AB1066" i="182"/>
  <c r="AC1066" i="182"/>
  <c r="BA1062" i="182"/>
  <c r="AG1062" i="182"/>
  <c r="AY1030" i="182"/>
  <c r="AG1030" i="182"/>
  <c r="AX975" i="182"/>
  <c r="AX967" i="182"/>
  <c r="AL954" i="182"/>
  <c r="AX927" i="182"/>
  <c r="AB927" i="182"/>
  <c r="AK829" i="182"/>
  <c r="AQ1249" i="182"/>
  <c r="AM1243" i="182"/>
  <c r="AL1238" i="182"/>
  <c r="AM1238" i="182"/>
  <c r="AB1237" i="182"/>
  <c r="AC1237" i="182"/>
  <c r="AL1233" i="182"/>
  <c r="AG1232" i="182"/>
  <c r="AH1232" i="182"/>
  <c r="AC1231" i="182"/>
  <c r="AQ1225" i="182"/>
  <c r="AQ1219" i="182"/>
  <c r="AR1219" i="182" s="1"/>
  <c r="AG1214" i="182"/>
  <c r="AH1214" i="182" s="1"/>
  <c r="AL1188" i="182"/>
  <c r="AM1188" i="182"/>
  <c r="AQ1184" i="182"/>
  <c r="AR1184" i="182" s="1"/>
  <c r="AC1182" i="182"/>
  <c r="AC1174" i="182"/>
  <c r="AC1166" i="182"/>
  <c r="AV1163" i="182"/>
  <c r="AV1155" i="182"/>
  <c r="AB1147" i="182"/>
  <c r="AC1147" i="182"/>
  <c r="AQ1142" i="182"/>
  <c r="AQ1136" i="182"/>
  <c r="AR1136" i="182" s="1"/>
  <c r="AQ1134" i="182"/>
  <c r="AR1134" i="182"/>
  <c r="AC1134" i="182"/>
  <c r="AG1131" i="182"/>
  <c r="AH1131" i="182"/>
  <c r="AG1123" i="182"/>
  <c r="AG1119" i="182"/>
  <c r="AH1119" i="182" s="1"/>
  <c r="AB1117" i="182"/>
  <c r="AB1106" i="182"/>
  <c r="AL1101" i="182"/>
  <c r="AQ1100" i="182"/>
  <c r="AG1095" i="182"/>
  <c r="AB1093" i="182"/>
  <c r="AG1084" i="182"/>
  <c r="AB1082" i="182"/>
  <c r="AL1080" i="182"/>
  <c r="AB1079" i="182"/>
  <c r="AC1079" i="182"/>
  <c r="AG1064" i="182"/>
  <c r="AH1064" i="182"/>
  <c r="AY1064" i="182"/>
  <c r="AL1047" i="182"/>
  <c r="AL1036" i="182"/>
  <c r="AX1020" i="182"/>
  <c r="AC1020" i="182"/>
  <c r="AW1017" i="182"/>
  <c r="AB1017" i="182"/>
  <c r="AG1014" i="182"/>
  <c r="AG1012" i="182"/>
  <c r="AH1012" i="182" s="1"/>
  <c r="AG1009" i="182"/>
  <c r="AH1009" i="182" s="1"/>
  <c r="AZ1009" i="182"/>
  <c r="AX983" i="182"/>
  <c r="AC983" i="182"/>
  <c r="AB975" i="182"/>
  <c r="AC975" i="182"/>
  <c r="BA972" i="182"/>
  <c r="AB949" i="182"/>
  <c r="AC949" i="182"/>
  <c r="AX949" i="182"/>
  <c r="AY945" i="182"/>
  <c r="AG942" i="182"/>
  <c r="AZ942" i="182"/>
  <c r="BA932" i="182"/>
  <c r="AL929" i="182"/>
  <c r="AP929" i="182"/>
  <c r="AG923" i="182"/>
  <c r="AY923" i="182"/>
  <c r="AG915" i="182"/>
  <c r="AY915" i="182"/>
  <c r="BA887" i="182"/>
  <c r="AG887" i="182"/>
  <c r="AH887" i="182" s="1"/>
  <c r="BA883" i="182"/>
  <c r="AB815" i="182"/>
  <c r="AC815" i="182"/>
  <c r="AV815" i="182"/>
  <c r="AL1258" i="182"/>
  <c r="AQ1256" i="182"/>
  <c r="AR1256" i="182"/>
  <c r="AG1256" i="182"/>
  <c r="AH1256" i="182" s="1"/>
  <c r="AB1252" i="182"/>
  <c r="AG1250" i="182"/>
  <c r="AH1250" i="182" s="1"/>
  <c r="AB1249" i="182"/>
  <c r="AC1249" i="182"/>
  <c r="AB1248" i="182"/>
  <c r="AC1248" i="182"/>
  <c r="AC1245" i="182"/>
  <c r="AB1242" i="182"/>
  <c r="AG1241" i="182"/>
  <c r="AG1234" i="182"/>
  <c r="AH1234" i="182"/>
  <c r="AC1232" i="182"/>
  <c r="AG1230" i="182"/>
  <c r="AH1230" i="182" s="1"/>
  <c r="AB1229" i="182"/>
  <c r="AL1222" i="182"/>
  <c r="AM1222" i="182"/>
  <c r="BA1204" i="182"/>
  <c r="AB1203" i="182"/>
  <c r="AC1203" i="182"/>
  <c r="AQ1200" i="182"/>
  <c r="AR1200" i="182" s="1"/>
  <c r="AB1187" i="182"/>
  <c r="AC1187" i="182"/>
  <c r="AL1184" i="182"/>
  <c r="AM1176" i="182"/>
  <c r="AC1158" i="182"/>
  <c r="AQ1156" i="182"/>
  <c r="AR1156" i="182"/>
  <c r="AC1150" i="182"/>
  <c r="AQ1148" i="182"/>
  <c r="AV1147" i="182"/>
  <c r="AB1141" i="182"/>
  <c r="AB1139" i="182"/>
  <c r="AC1139" i="182"/>
  <c r="AG1138" i="182"/>
  <c r="AH1138" i="182"/>
  <c r="AG1137" i="182"/>
  <c r="AB1136" i="182"/>
  <c r="AC1136" i="182"/>
  <c r="AB1133" i="182"/>
  <c r="AC1133" i="182"/>
  <c r="AG1129" i="182"/>
  <c r="AB1125" i="182"/>
  <c r="AL1117" i="182"/>
  <c r="AM1117" i="182"/>
  <c r="AL1116" i="182"/>
  <c r="AM1116" i="182"/>
  <c r="AV1115" i="182"/>
  <c r="AB1114" i="182"/>
  <c r="AL1112" i="182"/>
  <c r="AB1111" i="182"/>
  <c r="AL1106" i="182"/>
  <c r="AM1106" i="182"/>
  <c r="BA1101" i="182"/>
  <c r="AL1100" i="182"/>
  <c r="AM1100" i="182"/>
  <c r="AV1099" i="182"/>
  <c r="AB1098" i="182"/>
  <c r="AL1093" i="182"/>
  <c r="AQ1092" i="182"/>
  <c r="AB1092" i="182"/>
  <c r="AC1092" i="182"/>
  <c r="AB1091" i="182"/>
  <c r="AC1091" i="182"/>
  <c r="AQ1085" i="182"/>
  <c r="AR1085" i="182"/>
  <c r="AL1082" i="182"/>
  <c r="AM1082" i="182"/>
  <c r="AQ1055" i="182"/>
  <c r="AR1055" i="182" s="1"/>
  <c r="AG1005" i="182"/>
  <c r="AH1005" i="182"/>
  <c r="AY1005" i="182"/>
  <c r="AC986" i="182"/>
  <c r="AP965" i="182"/>
  <c r="AQ965" i="182"/>
  <c r="AR965" i="182" s="1"/>
  <c r="AL965" i="182"/>
  <c r="AM965" i="182"/>
  <c r="AB892" i="182"/>
  <c r="AC892" i="182"/>
  <c r="AW892" i="182"/>
  <c r="AL1249" i="182"/>
  <c r="AM1249" i="182"/>
  <c r="AL1242" i="182"/>
  <c r="AB1225" i="182"/>
  <c r="AC1225" i="182"/>
  <c r="AC1198" i="182"/>
  <c r="AL1187" i="182"/>
  <c r="AB1164" i="182"/>
  <c r="AC1164" i="182"/>
  <c r="AM1160" i="182"/>
  <c r="AB1156" i="182"/>
  <c r="AQ1139" i="182"/>
  <c r="AR1139" i="182" s="1"/>
  <c r="AL1114" i="182"/>
  <c r="AM1114" i="182"/>
  <c r="AL1104" i="182"/>
  <c r="AB1103" i="182"/>
  <c r="AQ1099" i="182"/>
  <c r="AR1099" i="182" s="1"/>
  <c r="AL1098" i="182"/>
  <c r="AM1098" i="182"/>
  <c r="AB1085" i="182"/>
  <c r="AG1076" i="182"/>
  <c r="AH1076" i="182"/>
  <c r="AC1058" i="182"/>
  <c r="AG1037" i="182"/>
  <c r="AH1037" i="182" s="1"/>
  <c r="AZ1037" i="182"/>
  <c r="AX1015" i="182"/>
  <c r="AB1013" i="182"/>
  <c r="AW1013" i="182"/>
  <c r="AL986" i="182"/>
  <c r="AM986" i="182"/>
  <c r="AI986" i="182"/>
  <c r="AG955" i="182"/>
  <c r="AZ955" i="182"/>
  <c r="AX943" i="182"/>
  <c r="AB943" i="182"/>
  <c r="AX941" i="182"/>
  <c r="AB941" i="182"/>
  <c r="AC941" i="182"/>
  <c r="AW880" i="182"/>
  <c r="AB880" i="182"/>
  <c r="AL1257" i="182"/>
  <c r="AB1256" i="182"/>
  <c r="AC1256" i="182"/>
  <c r="AQ1241" i="182"/>
  <c r="AR1241" i="182"/>
  <c r="AG1235" i="182"/>
  <c r="AH1235" i="182"/>
  <c r="AQ1230" i="182"/>
  <c r="AQ1228" i="182"/>
  <c r="AY1220" i="182"/>
  <c r="AX1203" i="182"/>
  <c r="AG1202" i="182"/>
  <c r="AG1190" i="182"/>
  <c r="AH1190" i="182"/>
  <c r="AP1188" i="182"/>
  <c r="AC1173" i="182"/>
  <c r="AG1171" i="182"/>
  <c r="AH1171" i="182" s="1"/>
  <c r="AC1165" i="182"/>
  <c r="AB1148" i="182"/>
  <c r="AB1131" i="182"/>
  <c r="AC1131" i="182"/>
  <c r="AB1123" i="182"/>
  <c r="AC1123" i="182"/>
  <c r="AL1120" i="182"/>
  <c r="AB1119" i="182"/>
  <c r="AL1096" i="182"/>
  <c r="AB1095" i="182"/>
  <c r="AL1085" i="182"/>
  <c r="AB1084" i="182"/>
  <c r="AC1084" i="182"/>
  <c r="AM1081" i="182"/>
  <c r="AP1080" i="182"/>
  <c r="AQ1080" i="182"/>
  <c r="AQ1077" i="182"/>
  <c r="AR1077" i="182" s="1"/>
  <c r="AI1068" i="182"/>
  <c r="AL1068" i="182"/>
  <c r="AM1068" i="182"/>
  <c r="AG1053" i="182"/>
  <c r="AY1053" i="182"/>
  <c r="AG1040" i="182"/>
  <c r="AB1031" i="182"/>
  <c r="AC1031" i="182"/>
  <c r="AB1015" i="182"/>
  <c r="AC1015" i="182"/>
  <c r="AC1013" i="182"/>
  <c r="AQ1007" i="182"/>
  <c r="AR1007" i="182" s="1"/>
  <c r="AQ977" i="182"/>
  <c r="AR977" i="182"/>
  <c r="AG968" i="182"/>
  <c r="AH968" i="182"/>
  <c r="AY968" i="182"/>
  <c r="AM926" i="182"/>
  <c r="AB922" i="182"/>
  <c r="AC922" i="182"/>
  <c r="AQ916" i="182"/>
  <c r="AR916" i="182"/>
  <c r="AI890" i="182"/>
  <c r="AL890" i="182"/>
  <c r="BA875" i="182"/>
  <c r="AG875" i="182"/>
  <c r="AZ820" i="182"/>
  <c r="AG820" i="182"/>
  <c r="AH820" i="182" s="1"/>
  <c r="AQ1273" i="182"/>
  <c r="AB1273" i="182"/>
  <c r="AC1273" i="182"/>
  <c r="AG1265" i="182"/>
  <c r="AH1265" i="182"/>
  <c r="AB1260" i="182"/>
  <c r="AB1259" i="182"/>
  <c r="AL1248" i="182"/>
  <c r="AL1247" i="182"/>
  <c r="AM1247" i="182"/>
  <c r="AB1244" i="182"/>
  <c r="AG1243" i="182"/>
  <c r="AH1243" i="182"/>
  <c r="AG1242" i="182"/>
  <c r="AH1242" i="182" s="1"/>
  <c r="AB1241" i="182"/>
  <c r="AB1240" i="182"/>
  <c r="AC1240" i="182"/>
  <c r="AG1237" i="182"/>
  <c r="AH1237" i="182"/>
  <c r="AB1235" i="182"/>
  <c r="AL1232" i="182"/>
  <c r="AM1232" i="182"/>
  <c r="AL1230" i="182"/>
  <c r="AB1224" i="182"/>
  <c r="AC1224" i="182"/>
  <c r="AY1219" i="182"/>
  <c r="AY1215" i="182"/>
  <c r="AC1214" i="182"/>
  <c r="AB1211" i="182"/>
  <c r="AC1211" i="182"/>
  <c r="AQ1206" i="182"/>
  <c r="AR1206" i="182"/>
  <c r="AB1206" i="182"/>
  <c r="AC1206" i="182"/>
  <c r="AQ1203" i="182"/>
  <c r="AR1203" i="182"/>
  <c r="AL1194" i="182"/>
  <c r="AQ1193" i="182"/>
  <c r="AB1190" i="182"/>
  <c r="AG1166" i="182"/>
  <c r="AM1152" i="182"/>
  <c r="AL1148" i="182"/>
  <c r="AV1139" i="182"/>
  <c r="AG1126" i="182"/>
  <c r="AM1125" i="182"/>
  <c r="AL1121" i="182"/>
  <c r="AY1120" i="182"/>
  <c r="AM1113" i="182"/>
  <c r="AP1112" i="182"/>
  <c r="AQ1112" i="182"/>
  <c r="AR1112" i="182"/>
  <c r="AG1108" i="182"/>
  <c r="AH1108" i="182" s="1"/>
  <c r="AP1101" i="182"/>
  <c r="AQ1101" i="182"/>
  <c r="AR1101" i="182"/>
  <c r="BA1085" i="182"/>
  <c r="AB1077" i="182"/>
  <c r="AY1048" i="182"/>
  <c r="AG1048" i="182"/>
  <c r="AW1038" i="182"/>
  <c r="AB1038" i="182"/>
  <c r="AI1033" i="182"/>
  <c r="AL1033" i="182"/>
  <c r="AR1033" i="182"/>
  <c r="AQ1022" i="182"/>
  <c r="AR1022" i="182"/>
  <c r="AB1010" i="182"/>
  <c r="AC1010" i="182"/>
  <c r="AW1010" i="182"/>
  <c r="AK999" i="182"/>
  <c r="AL999" i="182"/>
  <c r="AX954" i="182"/>
  <c r="AB935" i="182"/>
  <c r="AV935" i="182"/>
  <c r="AC933" i="182"/>
  <c r="AL899" i="182"/>
  <c r="AW895" i="182"/>
  <c r="AB862" i="182"/>
  <c r="AW862" i="182"/>
  <c r="AQ1058" i="182"/>
  <c r="AL1056" i="182"/>
  <c r="AM1056" i="182"/>
  <c r="AQ1045" i="182"/>
  <c r="AB1034" i="182"/>
  <c r="AC1034" i="182"/>
  <c r="AQ1030" i="182"/>
  <c r="AC1028" i="182"/>
  <c r="AL1024" i="182"/>
  <c r="AB1020" i="182"/>
  <c r="AL1019" i="182"/>
  <c r="AM1019" i="182"/>
  <c r="AC1018" i="182"/>
  <c r="AZ1014" i="182"/>
  <c r="AQ1013" i="182"/>
  <c r="AC1004" i="182"/>
  <c r="AB1003" i="182"/>
  <c r="AH1003" i="182"/>
  <c r="AC1001" i="182"/>
  <c r="AM999" i="182"/>
  <c r="AC996" i="182"/>
  <c r="AB995" i="182"/>
  <c r="AG993" i="182"/>
  <c r="AH993" i="182" s="1"/>
  <c r="AQ989" i="182"/>
  <c r="AR989" i="182"/>
  <c r="AW986" i="182"/>
  <c r="AB983" i="182"/>
  <c r="AL981" i="182"/>
  <c r="AM981" i="182"/>
  <c r="AG980" i="182"/>
  <c r="AP978" i="182"/>
  <c r="AQ978" i="182"/>
  <c r="AR978" i="182"/>
  <c r="AB973" i="182"/>
  <c r="AC973" i="182"/>
  <c r="AV970" i="182"/>
  <c r="AB967" i="182"/>
  <c r="AC967" i="182"/>
  <c r="AB956" i="182"/>
  <c r="AB954" i="182"/>
  <c r="AC954" i="182"/>
  <c r="AB952" i="182"/>
  <c r="AB939" i="182"/>
  <c r="AQ928" i="182"/>
  <c r="AR928" i="182"/>
  <c r="AL925" i="182"/>
  <c r="AQ914" i="182"/>
  <c r="AR914" i="182"/>
  <c r="AB909" i="182"/>
  <c r="AV905" i="182"/>
  <c r="AL905" i="182"/>
  <c r="AB899" i="182"/>
  <c r="AQ898" i="182"/>
  <c r="AR898" i="182"/>
  <c r="AL895" i="182"/>
  <c r="AI878" i="182"/>
  <c r="AL878" i="182"/>
  <c r="AI865" i="182"/>
  <c r="AL865" i="182"/>
  <c r="AL843" i="182"/>
  <c r="AN843" i="182"/>
  <c r="AO843" i="182"/>
  <c r="AZ825" i="182"/>
  <c r="AG785" i="182"/>
  <c r="AG758" i="182"/>
  <c r="AH758" i="182"/>
  <c r="AL1051" i="182"/>
  <c r="AQ1050" i="182"/>
  <c r="AL1043" i="182"/>
  <c r="AM1026" i="182"/>
  <c r="AQ1011" i="182"/>
  <c r="AG1002" i="182"/>
  <c r="AG997" i="182"/>
  <c r="AH997" i="182"/>
  <c r="AQ960" i="182"/>
  <c r="AB960" i="182"/>
  <c r="AM941" i="182"/>
  <c r="AL937" i="182"/>
  <c r="AL935" i="182"/>
  <c r="AG929" i="182"/>
  <c r="AH929" i="182"/>
  <c r="AB928" i="182"/>
  <c r="AC928" i="182"/>
  <c r="AV916" i="182"/>
  <c r="AQ915" i="182"/>
  <c r="AQ908" i="182"/>
  <c r="AY907" i="182"/>
  <c r="AL906" i="182"/>
  <c r="AG904" i="182"/>
  <c r="AY899" i="182"/>
  <c r="AZ895" i="182"/>
  <c r="AB895" i="182"/>
  <c r="AC895" i="182"/>
  <c r="AB886" i="182"/>
  <c r="AC880" i="182"/>
  <c r="AG877" i="182"/>
  <c r="AH877" i="182"/>
  <c r="AI867" i="182"/>
  <c r="AL867" i="182"/>
  <c r="AB809" i="182"/>
  <c r="AC809" i="182"/>
  <c r="AV809" i="182"/>
  <c r="AB767" i="182"/>
  <c r="AV767" i="182"/>
  <c r="AG748" i="182"/>
  <c r="BA748" i="182"/>
  <c r="AL728" i="182"/>
  <c r="AM728" i="182"/>
  <c r="AL1071" i="182"/>
  <c r="AM1071" i="182"/>
  <c r="AB1069" i="182"/>
  <c r="AZ1067" i="182"/>
  <c r="AB1063" i="182"/>
  <c r="AP1056" i="182"/>
  <c r="AL1050" i="182"/>
  <c r="AM1050" i="182"/>
  <c r="AB1046" i="182"/>
  <c r="AB1044" i="182"/>
  <c r="AC1044" i="182"/>
  <c r="AQ1042" i="182"/>
  <c r="AR1042" i="182"/>
  <c r="AL1041" i="182"/>
  <c r="AP1031" i="182"/>
  <c r="AQ1031" i="182"/>
  <c r="AR1031" i="182"/>
  <c r="AL1026" i="182"/>
  <c r="AB1026" i="182"/>
  <c r="AC1026" i="182"/>
  <c r="AQ1021" i="182"/>
  <c r="AR1021" i="182"/>
  <c r="AP1019" i="182"/>
  <c r="AQ1019" i="182"/>
  <c r="AR1019" i="182"/>
  <c r="AL1017" i="182"/>
  <c r="AM1015" i="182"/>
  <c r="AB1011" i="182"/>
  <c r="AB1009" i="182"/>
  <c r="AC1007" i="182"/>
  <c r="AM1002" i="182"/>
  <c r="AB1002" i="182"/>
  <c r="AC1002" i="182"/>
  <c r="AM994" i="182"/>
  <c r="AB994" i="182"/>
  <c r="AC994" i="182"/>
  <c r="AB980" i="182"/>
  <c r="AB978" i="182"/>
  <c r="AC978" i="182"/>
  <c r="AZ971" i="182"/>
  <c r="AC970" i="182"/>
  <c r="AM957" i="182"/>
  <c r="AB957" i="182"/>
  <c r="AC957" i="182"/>
  <c r="AY952" i="182"/>
  <c r="AB951" i="182"/>
  <c r="AC951" i="182"/>
  <c r="AL947" i="182"/>
  <c r="AQ944" i="182"/>
  <c r="AG944" i="182"/>
  <c r="AY939" i="182"/>
  <c r="AB938" i="182"/>
  <c r="AC938" i="182"/>
  <c r="AZ937" i="182"/>
  <c r="AL936" i="182"/>
  <c r="AY927" i="182"/>
  <c r="AP926" i="182"/>
  <c r="AP925" i="182"/>
  <c r="AQ925" i="182"/>
  <c r="AR925" i="182"/>
  <c r="AB915" i="182"/>
  <c r="AB903" i="182"/>
  <c r="AC903" i="182"/>
  <c r="AQ902" i="182"/>
  <c r="AR902" i="182" s="1"/>
  <c r="AV899" i="182"/>
  <c r="AB896" i="182"/>
  <c r="AQ884" i="182"/>
  <c r="AB884" i="182"/>
  <c r="AC884" i="182"/>
  <c r="AL881" i="182"/>
  <c r="AM881" i="182"/>
  <c r="AL879" i="182"/>
  <c r="AP873" i="182"/>
  <c r="AQ873" i="182"/>
  <c r="AR873" i="182"/>
  <c r="AL870" i="182"/>
  <c r="AG867" i="182"/>
  <c r="AI857" i="182"/>
  <c r="AL857" i="182"/>
  <c r="AI854" i="182"/>
  <c r="AL854" i="182"/>
  <c r="AR854" i="182"/>
  <c r="AQ849" i="182"/>
  <c r="AR849" i="182"/>
  <c r="AB826" i="182"/>
  <c r="AC826" i="182"/>
  <c r="AB811" i="182"/>
  <c r="AC811" i="182"/>
  <c r="AG795" i="182"/>
  <c r="AB790" i="182"/>
  <c r="AB786" i="182"/>
  <c r="AC786" i="182"/>
  <c r="AB765" i="182"/>
  <c r="AC765" i="182"/>
  <c r="AV765" i="182"/>
  <c r="AB551" i="182"/>
  <c r="AC551" i="182"/>
  <c r="AV551" i="182"/>
  <c r="AC1076" i="182"/>
  <c r="AO1056" i="182"/>
  <c r="AG1049" i="182"/>
  <c r="AH1049" i="182" s="1"/>
  <c r="AL1042" i="182"/>
  <c r="AM1042" i="182"/>
  <c r="AG1041" i="182"/>
  <c r="AL1034" i="182"/>
  <c r="AM1034" i="182"/>
  <c r="AG1028" i="182"/>
  <c r="AH1028" i="182"/>
  <c r="AY1025" i="182"/>
  <c r="AC1025" i="182"/>
  <c r="AC1012" i="182"/>
  <c r="AL1007" i="182"/>
  <c r="AG1006" i="182"/>
  <c r="AQ1005" i="182"/>
  <c r="AG1004" i="182"/>
  <c r="AH1004" i="182"/>
  <c r="AZ1000" i="182"/>
  <c r="AC999" i="182"/>
  <c r="AG996" i="182"/>
  <c r="AH996" i="182" s="1"/>
  <c r="AG987" i="182"/>
  <c r="AQ982" i="182"/>
  <c r="AY977" i="182"/>
  <c r="AC976" i="182"/>
  <c r="AQ974" i="182"/>
  <c r="AZ969" i="182"/>
  <c r="AC959" i="182"/>
  <c r="AG958" i="182"/>
  <c r="AL956" i="182"/>
  <c r="AG947" i="182"/>
  <c r="AC946" i="182"/>
  <c r="AM944" i="182"/>
  <c r="AB944" i="182"/>
  <c r="AC944" i="182"/>
  <c r="AL943" i="182"/>
  <c r="AL934" i="182"/>
  <c r="AM921" i="182"/>
  <c r="AB921" i="182"/>
  <c r="AC921" i="182"/>
  <c r="AY919" i="182"/>
  <c r="AY917" i="182"/>
  <c r="AB911" i="182"/>
  <c r="AC911" i="182"/>
  <c r="AY908" i="182"/>
  <c r="AQ891" i="182"/>
  <c r="AC891" i="182"/>
  <c r="AC888" i="182"/>
  <c r="AI886" i="182"/>
  <c r="AL886" i="182"/>
  <c r="AM886" i="182"/>
  <c r="AQ883" i="182"/>
  <c r="AW881" i="182"/>
  <c r="AG880" i="182"/>
  <c r="AH880" i="182" s="1"/>
  <c r="AB851" i="182"/>
  <c r="AC851" i="182"/>
  <c r="AV851" i="182"/>
  <c r="AL850" i="182"/>
  <c r="AM850" i="182"/>
  <c r="AP850" i="182"/>
  <c r="AQ847" i="182"/>
  <c r="AL813" i="182"/>
  <c r="AG737" i="182"/>
  <c r="AH737" i="182"/>
  <c r="BA737" i="182"/>
  <c r="AQ1059" i="182"/>
  <c r="AR1059" i="182" s="1"/>
  <c r="AV1058" i="182"/>
  <c r="AN1056" i="182"/>
  <c r="AL1044" i="182"/>
  <c r="AP1043" i="182"/>
  <c r="AQ1043" i="182"/>
  <c r="AR1043" i="182"/>
  <c r="AY1032" i="182"/>
  <c r="AL1025" i="182"/>
  <c r="AM1023" i="182"/>
  <c r="AQ1018" i="182"/>
  <c r="AR1018" i="182" s="1"/>
  <c r="AV1013" i="182"/>
  <c r="AG1013" i="182"/>
  <c r="AH1013" i="182"/>
  <c r="AB1001" i="182"/>
  <c r="AG998" i="182"/>
  <c r="AB988" i="182"/>
  <c r="BA980" i="182"/>
  <c r="AM978" i="182"/>
  <c r="AC968" i="182"/>
  <c r="AY960" i="182"/>
  <c r="AG956" i="182"/>
  <c r="AH956" i="182" s="1"/>
  <c r="AQ954" i="182"/>
  <c r="AR954" i="182" s="1"/>
  <c r="AL944" i="182"/>
  <c r="AG943" i="182"/>
  <c r="AH943" i="182"/>
  <c r="AQ941" i="182"/>
  <c r="AR941" i="182"/>
  <c r="AP937" i="182"/>
  <c r="AX936" i="182"/>
  <c r="AP935" i="182"/>
  <c r="AQ935" i="182"/>
  <c r="AG934" i="182"/>
  <c r="AQ926" i="182"/>
  <c r="AR926" i="182"/>
  <c r="AL913" i="182"/>
  <c r="AC905" i="182"/>
  <c r="AV876" i="182"/>
  <c r="AB876" i="182"/>
  <c r="AC876" i="182"/>
  <c r="AG868" i="182"/>
  <c r="AH868" i="182"/>
  <c r="AY868" i="182"/>
  <c r="AB865" i="182"/>
  <c r="AX865" i="182"/>
  <c r="AL825" i="182"/>
  <c r="AM825" i="182"/>
  <c r="AP825" i="182"/>
  <c r="AQ825" i="182"/>
  <c r="AR825" i="182"/>
  <c r="AM821" i="182"/>
  <c r="AB1075" i="182"/>
  <c r="AH1075" i="182"/>
  <c r="AL1052" i="182"/>
  <c r="AQ1051" i="182"/>
  <c r="AR1051" i="182"/>
  <c r="AL1016" i="182"/>
  <c r="AQ995" i="182"/>
  <c r="AQ990" i="182"/>
  <c r="AQ981" i="182"/>
  <c r="AR981" i="182" s="1"/>
  <c r="AB965" i="182"/>
  <c r="AC965" i="182"/>
  <c r="AL964" i="182"/>
  <c r="AQ963" i="182"/>
  <c r="AR963" i="182"/>
  <c r="AX957" i="182"/>
  <c r="AL942" i="182"/>
  <c r="AB924" i="182"/>
  <c r="AX905" i="182"/>
  <c r="AG901" i="182"/>
  <c r="AC896" i="182"/>
  <c r="AV886" i="182"/>
  <c r="AG885" i="182"/>
  <c r="AB883" i="182"/>
  <c r="AC883" i="182"/>
  <c r="AQ882" i="182"/>
  <c r="AB878" i="182"/>
  <c r="AL877" i="182"/>
  <c r="AC873" i="182"/>
  <c r="AP843" i="182"/>
  <c r="AC824" i="182"/>
  <c r="AV824" i="182"/>
  <c r="AW823" i="182"/>
  <c r="AB823" i="182"/>
  <c r="AC823" i="182"/>
  <c r="AB796" i="182"/>
  <c r="AC796" i="182"/>
  <c r="AV796" i="182"/>
  <c r="AY793" i="182"/>
  <c r="AG793" i="182"/>
  <c r="AG774" i="182"/>
  <c r="AP744" i="182"/>
  <c r="AL744" i="182"/>
  <c r="AM744" i="182"/>
  <c r="AL1040" i="182"/>
  <c r="AB981" i="182"/>
  <c r="AC981" i="182"/>
  <c r="AG964" i="182"/>
  <c r="AH964" i="182"/>
  <c r="AQ962" i="182"/>
  <c r="AR962" i="182" s="1"/>
  <c r="AB887" i="182"/>
  <c r="AC887" i="182"/>
  <c r="AV887" i="182"/>
  <c r="AQ886" i="182"/>
  <c r="AB881" i="182"/>
  <c r="AC881" i="182"/>
  <c r="AY879" i="182"/>
  <c r="AG879" i="182"/>
  <c r="AL875" i="182"/>
  <c r="AI875" i="182"/>
  <c r="AY855" i="182"/>
  <c r="AB671" i="182"/>
  <c r="AC671" i="182"/>
  <c r="AW671" i="182"/>
  <c r="AB639" i="182"/>
  <c r="AC639" i="182"/>
  <c r="AW639" i="182"/>
  <c r="AY624" i="182"/>
  <c r="AG586" i="182"/>
  <c r="AY586" i="182"/>
  <c r="AB875" i="182"/>
  <c r="AC875" i="182"/>
  <c r="AB874" i="182"/>
  <c r="AG872" i="182"/>
  <c r="AH872" i="182" s="1"/>
  <c r="AQ870" i="182"/>
  <c r="AR870" i="182" s="1"/>
  <c r="AQ864" i="182"/>
  <c r="AM862" i="182"/>
  <c r="AB861" i="182"/>
  <c r="AB860" i="182"/>
  <c r="AC860" i="182"/>
  <c r="AB859" i="182"/>
  <c r="AQ858" i="182"/>
  <c r="AR858" i="182" s="1"/>
  <c r="AG856" i="182"/>
  <c r="AQ855" i="182"/>
  <c r="AQ852" i="182"/>
  <c r="AR852" i="182" s="1"/>
  <c r="AB850" i="182"/>
  <c r="AC850" i="182"/>
  <c r="AQ846" i="182"/>
  <c r="AR846" i="182" s="1"/>
  <c r="AQ844" i="182"/>
  <c r="AB841" i="182"/>
  <c r="AQ829" i="182"/>
  <c r="AB828" i="182"/>
  <c r="AL826" i="182"/>
  <c r="AG823" i="182"/>
  <c r="AH823" i="182"/>
  <c r="AG818" i="182"/>
  <c r="AY810" i="182"/>
  <c r="AW804" i="182"/>
  <c r="AB801" i="182"/>
  <c r="AC801" i="182"/>
  <c r="AX799" i="182"/>
  <c r="AQ798" i="182"/>
  <c r="AY789" i="182"/>
  <c r="AL788" i="182"/>
  <c r="AB788" i="182"/>
  <c r="AC788" i="182"/>
  <c r="AQ786" i="182"/>
  <c r="AR786" i="182" s="1"/>
  <c r="AB783" i="182"/>
  <c r="AC783" i="182"/>
  <c r="AG782" i="182"/>
  <c r="AQ780" i="182"/>
  <c r="AR780" i="182" s="1"/>
  <c r="AZ777" i="182"/>
  <c r="AB775" i="182"/>
  <c r="AY774" i="182"/>
  <c r="AL773" i="182"/>
  <c r="AB773" i="182"/>
  <c r="AC773" i="182"/>
  <c r="AB771" i="182"/>
  <c r="AC762" i="182"/>
  <c r="AL760" i="182"/>
  <c r="AB759" i="182"/>
  <c r="AY758" i="182"/>
  <c r="AB752" i="182"/>
  <c r="AC752" i="182"/>
  <c r="AV752" i="182"/>
  <c r="AX751" i="182"/>
  <c r="AB751" i="182"/>
  <c r="AX743" i="182"/>
  <c r="AB743" i="182"/>
  <c r="AC743" i="182"/>
  <c r="AL736" i="182"/>
  <c r="AV730" i="182"/>
  <c r="AB730" i="182"/>
  <c r="AC730" i="182"/>
  <c r="AL720" i="182"/>
  <c r="AM720" i="182"/>
  <c r="AQ714" i="182"/>
  <c r="AR714" i="182"/>
  <c r="AB705" i="182"/>
  <c r="AC703" i="182"/>
  <c r="AY680" i="182"/>
  <c r="AG680" i="182"/>
  <c r="AG602" i="182"/>
  <c r="AY602" i="182"/>
  <c r="AQ576" i="182"/>
  <c r="AM554" i="182"/>
  <c r="AY542" i="182"/>
  <c r="AL855" i="182"/>
  <c r="AG853" i="182"/>
  <c r="AH853" i="182"/>
  <c r="AQ851" i="182"/>
  <c r="AB849" i="182"/>
  <c r="AB848" i="182"/>
  <c r="AG845" i="182"/>
  <c r="AQ840" i="182"/>
  <c r="AB838" i="182"/>
  <c r="AG831" i="182"/>
  <c r="AC829" i="182"/>
  <c r="AZ828" i="182"/>
  <c r="AM827" i="182"/>
  <c r="AQ821" i="182"/>
  <c r="AR821" i="182"/>
  <c r="AB813" i="182"/>
  <c r="AC813" i="182"/>
  <c r="AG784" i="182"/>
  <c r="AL783" i="182"/>
  <c r="AM783" i="182"/>
  <c r="AZ781" i="182"/>
  <c r="AL769" i="182"/>
  <c r="AM768" i="182"/>
  <c r="AB768" i="182"/>
  <c r="AC768" i="182"/>
  <c r="AL767" i="182"/>
  <c r="AB749" i="182"/>
  <c r="AC749" i="182"/>
  <c r="AW749" i="182"/>
  <c r="AG747" i="182"/>
  <c r="AY747" i="182"/>
  <c r="AG740" i="182"/>
  <c r="AY740" i="182"/>
  <c r="AQ724" i="182"/>
  <c r="AR724" i="182"/>
  <c r="AB723" i="182"/>
  <c r="AC723" i="182"/>
  <c r="AW723" i="182"/>
  <c r="AB711" i="182"/>
  <c r="AQ700" i="182"/>
  <c r="AR700" i="182" s="1"/>
  <c r="AB678" i="182"/>
  <c r="AB628" i="182"/>
  <c r="AC628" i="182"/>
  <c r="AG616" i="182"/>
  <c r="AG555" i="182"/>
  <c r="AB873" i="182"/>
  <c r="AC870" i="182"/>
  <c r="AB867" i="182"/>
  <c r="AC867" i="182"/>
  <c r="AB866" i="182"/>
  <c r="AC866" i="182"/>
  <c r="AG864" i="182"/>
  <c r="AH864" i="182"/>
  <c r="AQ862" i="182"/>
  <c r="AR862" i="182" s="1"/>
  <c r="AB857" i="182"/>
  <c r="AB846" i="182"/>
  <c r="AC840" i="182"/>
  <c r="AQ823" i="182"/>
  <c r="AR823" i="182"/>
  <c r="AL822" i="182"/>
  <c r="AM822" i="182"/>
  <c r="AQ818" i="182"/>
  <c r="AG814" i="182"/>
  <c r="AQ810" i="182"/>
  <c r="AG801" i="182"/>
  <c r="AW794" i="182"/>
  <c r="AG791" i="182"/>
  <c r="AH791" i="182"/>
  <c r="AX783" i="182"/>
  <c r="AB780" i="182"/>
  <c r="AC780" i="182"/>
  <c r="AZ779" i="182"/>
  <c r="AQ776" i="182"/>
  <c r="AR776" i="182" s="1"/>
  <c r="AG776" i="182"/>
  <c r="AH776" i="182"/>
  <c r="AB770" i="182"/>
  <c r="AC770" i="182"/>
  <c r="AG769" i="182"/>
  <c r="AH769" i="182"/>
  <c r="AG767" i="182"/>
  <c r="AG763" i="182"/>
  <c r="AW757" i="182"/>
  <c r="AZ756" i="182"/>
  <c r="AL751" i="182"/>
  <c r="AL743" i="182"/>
  <c r="AV736" i="182"/>
  <c r="AC725" i="182"/>
  <c r="AV725" i="182"/>
  <c r="AV679" i="182"/>
  <c r="AQ678" i="182"/>
  <c r="AQ836" i="182"/>
  <c r="AR836" i="182"/>
  <c r="AB832" i="182"/>
  <c r="AC832" i="182"/>
  <c r="AQ809" i="182"/>
  <c r="AG808" i="182"/>
  <c r="AB807" i="182"/>
  <c r="AC807" i="182"/>
  <c r="AZ803" i="182"/>
  <c r="AC802" i="182"/>
  <c r="BA798" i="182"/>
  <c r="AQ796" i="182"/>
  <c r="AB791" i="182"/>
  <c r="AC791" i="182"/>
  <c r="AC778" i="182"/>
  <c r="AM776" i="182"/>
  <c r="AB776" i="182"/>
  <c r="AC776" i="182"/>
  <c r="AL775" i="182"/>
  <c r="AL766" i="182"/>
  <c r="AX738" i="182"/>
  <c r="AB738" i="182"/>
  <c r="AC738" i="182"/>
  <c r="AY721" i="182"/>
  <c r="AV698" i="182"/>
  <c r="AB681" i="182"/>
  <c r="AC681" i="182"/>
  <c r="AV681" i="182"/>
  <c r="AL679" i="182"/>
  <c r="AM679" i="182"/>
  <c r="AM659" i="182"/>
  <c r="AP659" i="182"/>
  <c r="AQ659" i="182"/>
  <c r="AR659" i="182"/>
  <c r="AB633" i="182"/>
  <c r="AC633" i="182"/>
  <c r="AV633" i="182"/>
  <c r="AB620" i="182"/>
  <c r="AC620" i="182"/>
  <c r="AV620" i="182"/>
  <c r="AB585" i="182"/>
  <c r="AC585" i="182"/>
  <c r="AV585" i="182"/>
  <c r="AL564" i="182"/>
  <c r="AP564" i="182"/>
  <c r="AQ564" i="182"/>
  <c r="AR564" i="182" s="1"/>
  <c r="AM563" i="182"/>
  <c r="AL484" i="182"/>
  <c r="AP484" i="182"/>
  <c r="AI469" i="182"/>
  <c r="AL469" i="182"/>
  <c r="AX873" i="182"/>
  <c r="AQ868" i="182"/>
  <c r="AV867" i="182"/>
  <c r="AG863" i="182"/>
  <c r="AC859" i="182"/>
  <c r="AX857" i="182"/>
  <c r="AX849" i="182"/>
  <c r="AB843" i="182"/>
  <c r="AC843" i="182"/>
  <c r="AG840" i="182"/>
  <c r="AH840" i="182" s="1"/>
  <c r="AW838" i="182"/>
  <c r="AI838" i="182"/>
  <c r="AL838" i="182"/>
  <c r="BA823" i="182"/>
  <c r="AB816" i="182"/>
  <c r="AC816" i="182"/>
  <c r="AG806" i="182"/>
  <c r="AC799" i="182"/>
  <c r="AQ788" i="182"/>
  <c r="AR788" i="182"/>
  <c r="AG775" i="182"/>
  <c r="AH775" i="182" s="1"/>
  <c r="AQ773" i="182"/>
  <c r="AG771" i="182"/>
  <c r="AP769" i="182"/>
  <c r="AQ769" i="182"/>
  <c r="AR769" i="182" s="1"/>
  <c r="AX768" i="182"/>
  <c r="AG766" i="182"/>
  <c r="AH766" i="182"/>
  <c r="AY729" i="182"/>
  <c r="AG729" i="182"/>
  <c r="AQ722" i="182"/>
  <c r="AG714" i="182"/>
  <c r="AH714" i="182" s="1"/>
  <c r="AZ714" i="182"/>
  <c r="AL656" i="182"/>
  <c r="AP656" i="182"/>
  <c r="AB617" i="182"/>
  <c r="AC617" i="182"/>
  <c r="AB615" i="182"/>
  <c r="AC615" i="182"/>
  <c r="AW615" i="182"/>
  <c r="AB561" i="182"/>
  <c r="AV561" i="182"/>
  <c r="AY550" i="182"/>
  <c r="AB543" i="182"/>
  <c r="AC543" i="182"/>
  <c r="AG539" i="182"/>
  <c r="AY539" i="182"/>
  <c r="AL795" i="182"/>
  <c r="AM795" i="182"/>
  <c r="AL789" i="182"/>
  <c r="AM789" i="182"/>
  <c r="AW754" i="182"/>
  <c r="AB754" i="182"/>
  <c r="AC754" i="182"/>
  <c r="AG750" i="182"/>
  <c r="AZ750" i="182"/>
  <c r="AP741" i="182"/>
  <c r="AQ741" i="182"/>
  <c r="AR741" i="182"/>
  <c r="AL741" i="182"/>
  <c r="AM736" i="182"/>
  <c r="AC733" i="182"/>
  <c r="AL712" i="182"/>
  <c r="AM712" i="182"/>
  <c r="AQ706" i="182"/>
  <c r="AG640" i="182"/>
  <c r="AI623" i="182"/>
  <c r="AL623" i="182"/>
  <c r="AM623" i="182"/>
  <c r="AM620" i="182"/>
  <c r="AM572" i="182"/>
  <c r="AQ888" i="182"/>
  <c r="AC886" i="182"/>
  <c r="AB885" i="182"/>
  <c r="AL873" i="182"/>
  <c r="AM873" i="182"/>
  <c r="AL872" i="182"/>
  <c r="AQ871" i="182"/>
  <c r="AR871" i="182"/>
  <c r="AW854" i="182"/>
  <c r="AY851" i="182"/>
  <c r="AG848" i="182"/>
  <c r="AH848" i="182"/>
  <c r="AL845" i="182"/>
  <c r="AL842" i="182"/>
  <c r="AQ838" i="182"/>
  <c r="AR838" i="182"/>
  <c r="AG833" i="182"/>
  <c r="AX832" i="182"/>
  <c r="AQ831" i="182"/>
  <c r="AQ820" i="182"/>
  <c r="AL816" i="182"/>
  <c r="AG815" i="182"/>
  <c r="AG800" i="182"/>
  <c r="AL799" i="182"/>
  <c r="AM799" i="182"/>
  <c r="AL796" i="182"/>
  <c r="AR796" i="182"/>
  <c r="AY795" i="182"/>
  <c r="AC794" i="182"/>
  <c r="AQ791" i="182"/>
  <c r="AG783" i="182"/>
  <c r="AH783" i="182"/>
  <c r="AY764" i="182"/>
  <c r="AQ760" i="182"/>
  <c r="AR760" i="182"/>
  <c r="AB760" i="182"/>
  <c r="AC760" i="182"/>
  <c r="AG759" i="182"/>
  <c r="AH759" i="182"/>
  <c r="AY759" i="182"/>
  <c r="AV757" i="182"/>
  <c r="AC757" i="182"/>
  <c r="AQ746" i="182"/>
  <c r="AL745" i="182"/>
  <c r="AP743" i="182"/>
  <c r="AQ743" i="182"/>
  <c r="AL734" i="182"/>
  <c r="AQ730" i="182"/>
  <c r="AR730" i="182" s="1"/>
  <c r="AB722" i="182"/>
  <c r="AC722" i="182"/>
  <c r="AB717" i="182"/>
  <c r="AC717" i="182"/>
  <c r="AQ705" i="182"/>
  <c r="AG672" i="182"/>
  <c r="AY627" i="182"/>
  <c r="AG627" i="182"/>
  <c r="AQ569" i="182"/>
  <c r="AR569" i="182"/>
  <c r="AG547" i="182"/>
  <c r="AL541" i="182"/>
  <c r="AM541" i="182"/>
  <c r="AN541" i="182"/>
  <c r="AQ541" i="182"/>
  <c r="AQ753" i="182"/>
  <c r="AY745" i="182"/>
  <c r="AB744" i="182"/>
  <c r="AC744" i="182"/>
  <c r="AL742" i="182"/>
  <c r="AB735" i="182"/>
  <c r="AY734" i="182"/>
  <c r="AL733" i="182"/>
  <c r="AB733" i="182"/>
  <c r="AB731" i="182"/>
  <c r="AL713" i="182"/>
  <c r="AG707" i="182"/>
  <c r="AL702" i="182"/>
  <c r="AM702" i="182"/>
  <c r="AG700" i="182"/>
  <c r="AH700" i="182"/>
  <c r="AB679" i="182"/>
  <c r="AC679" i="182"/>
  <c r="AB676" i="182"/>
  <c r="AC676" i="182"/>
  <c r="AG675" i="182"/>
  <c r="AY672" i="182"/>
  <c r="AL671" i="182"/>
  <c r="AM671" i="182"/>
  <c r="AB668" i="182"/>
  <c r="AC668" i="182"/>
  <c r="AG667" i="182"/>
  <c r="AL662" i="182"/>
  <c r="AB658" i="182"/>
  <c r="AQ655" i="182"/>
  <c r="AM651" i="182"/>
  <c r="AQ650" i="182"/>
  <c r="AR650" i="182" s="1"/>
  <c r="AB649" i="182"/>
  <c r="AC649" i="182"/>
  <c r="AL648" i="182"/>
  <c r="AC644" i="182"/>
  <c r="AG643" i="182"/>
  <c r="AY640" i="182"/>
  <c r="AB636" i="182"/>
  <c r="AC636" i="182"/>
  <c r="AL631" i="182"/>
  <c r="AB631" i="182"/>
  <c r="AC631" i="182"/>
  <c r="AL628" i="182"/>
  <c r="AQ627" i="182"/>
  <c r="AG614" i="182"/>
  <c r="AC612" i="182"/>
  <c r="AG611" i="182"/>
  <c r="AB610" i="182"/>
  <c r="AG609" i="182"/>
  <c r="AH609" i="182"/>
  <c r="AL606" i="182"/>
  <c r="AG601" i="182"/>
  <c r="AH601" i="182"/>
  <c r="AQ600" i="182"/>
  <c r="AB599" i="182"/>
  <c r="AL597" i="182"/>
  <c r="AM597" i="182"/>
  <c r="AB596" i="182"/>
  <c r="AQ593" i="182"/>
  <c r="AL588" i="182"/>
  <c r="AL585" i="182"/>
  <c r="AQ580" i="182"/>
  <c r="AR580" i="182" s="1"/>
  <c r="AG574" i="182"/>
  <c r="AH574" i="182"/>
  <c r="AL572" i="182"/>
  <c r="AB572" i="182"/>
  <c r="AC572" i="182"/>
  <c r="AL571" i="182"/>
  <c r="AC570" i="182"/>
  <c r="AL569" i="182"/>
  <c r="AB569" i="182"/>
  <c r="AC569" i="182"/>
  <c r="AG568" i="182"/>
  <c r="AL565" i="182"/>
  <c r="AM565" i="182"/>
  <c r="AY558" i="182"/>
  <c r="AB554" i="182"/>
  <c r="AC554" i="182"/>
  <c r="AQ550" i="182"/>
  <c r="AQ546" i="182"/>
  <c r="AC546" i="182"/>
  <c r="AQ542" i="182"/>
  <c r="AR542" i="182" s="1"/>
  <c r="AW503" i="182"/>
  <c r="AC503" i="182"/>
  <c r="AM487" i="182"/>
  <c r="AY439" i="182"/>
  <c r="AB431" i="182"/>
  <c r="AV431" i="182"/>
  <c r="AB427" i="182"/>
  <c r="AC427" i="182"/>
  <c r="AV427" i="182"/>
  <c r="AQ752" i="182"/>
  <c r="AR752" i="182" s="1"/>
  <c r="AB741" i="182"/>
  <c r="AC741" i="182"/>
  <c r="AB739" i="182"/>
  <c r="AL729" i="182"/>
  <c r="AL727" i="182"/>
  <c r="AQ726" i="182"/>
  <c r="AL721" i="182"/>
  <c r="AL711" i="182"/>
  <c r="AG701" i="182"/>
  <c r="AH701" i="182"/>
  <c r="AQ695" i="182"/>
  <c r="AQ692" i="182"/>
  <c r="AR692" i="182" s="1"/>
  <c r="AB690" i="182"/>
  <c r="AG689" i="182"/>
  <c r="AQ660" i="182"/>
  <c r="AB647" i="182"/>
  <c r="AC647" i="182"/>
  <c r="AL633" i="182"/>
  <c r="AL603" i="182"/>
  <c r="AB603" i="182"/>
  <c r="AQ577" i="182"/>
  <c r="AB565" i="182"/>
  <c r="AL563" i="182"/>
  <c r="AG534" i="182"/>
  <c r="AH534" i="182"/>
  <c r="AY534" i="182"/>
  <c r="AG523" i="182"/>
  <c r="AY523" i="182"/>
  <c r="AQ505" i="182"/>
  <c r="AL503" i="182"/>
  <c r="AG480" i="182"/>
  <c r="AH480" i="182"/>
  <c r="AY480" i="182"/>
  <c r="AQ455" i="182"/>
  <c r="AR455" i="182" s="1"/>
  <c r="AL429" i="182"/>
  <c r="AG723" i="182"/>
  <c r="AB710" i="182"/>
  <c r="AG708" i="182"/>
  <c r="AH708" i="182"/>
  <c r="AL703" i="182"/>
  <c r="AM703" i="182"/>
  <c r="AQ697" i="182"/>
  <c r="AL691" i="182"/>
  <c r="AM691" i="182"/>
  <c r="AQ690" i="182"/>
  <c r="AR690" i="182" s="1"/>
  <c r="AL683" i="182"/>
  <c r="AB655" i="182"/>
  <c r="AC655" i="182"/>
  <c r="AL641" i="182"/>
  <c r="AM636" i="182"/>
  <c r="AQ632" i="182"/>
  <c r="AR632" i="182"/>
  <c r="AG618" i="182"/>
  <c r="AH618" i="182"/>
  <c r="AL610" i="182"/>
  <c r="AM610" i="182"/>
  <c r="AG606" i="182"/>
  <c r="AQ604" i="182"/>
  <c r="AG597" i="182"/>
  <c r="AL593" i="182"/>
  <c r="AQ583" i="182"/>
  <c r="AR583" i="182"/>
  <c r="AM560" i="182"/>
  <c r="AL552" i="182"/>
  <c r="AM552" i="182"/>
  <c r="AB544" i="182"/>
  <c r="AC526" i="182"/>
  <c r="AB518" i="182"/>
  <c r="AY507" i="182"/>
  <c r="AG507" i="182"/>
  <c r="AG491" i="182"/>
  <c r="AH491" i="182"/>
  <c r="AY486" i="182"/>
  <c r="AG486" i="182"/>
  <c r="AH486" i="182"/>
  <c r="AQ481" i="182"/>
  <c r="AR481" i="182" s="1"/>
  <c r="AG435" i="182"/>
  <c r="AI429" i="182"/>
  <c r="AG423" i="182"/>
  <c r="AH423" i="182" s="1"/>
  <c r="AZ423" i="182"/>
  <c r="AL419" i="182"/>
  <c r="AI419" i="182"/>
  <c r="AQ410" i="182"/>
  <c r="AL752" i="182"/>
  <c r="AM752" i="182"/>
  <c r="AQ749" i="182"/>
  <c r="AR749" i="182" s="1"/>
  <c r="AB747" i="182"/>
  <c r="AL737" i="182"/>
  <c r="AL735" i="182"/>
  <c r="AV733" i="182"/>
  <c r="AB728" i="182"/>
  <c r="AC728" i="182"/>
  <c r="AB720" i="182"/>
  <c r="AC720" i="182"/>
  <c r="AL718" i="182"/>
  <c r="AB712" i="182"/>
  <c r="AC712" i="182"/>
  <c r="AB695" i="182"/>
  <c r="AP679" i="182"/>
  <c r="AQ679" i="182"/>
  <c r="AR679" i="182"/>
  <c r="AV671" i="182"/>
  <c r="AB663" i="182"/>
  <c r="AC663" i="182"/>
  <c r="AL649" i="182"/>
  <c r="AG634" i="182"/>
  <c r="AL630" i="182"/>
  <c r="AV628" i="182"/>
  <c r="AI622" i="182"/>
  <c r="AL622" i="182"/>
  <c r="AR622" i="182"/>
  <c r="AQ621" i="182"/>
  <c r="AR621" i="182"/>
  <c r="AB621" i="182"/>
  <c r="AL619" i="182"/>
  <c r="AV617" i="182"/>
  <c r="AQ616" i="182"/>
  <c r="AB607" i="182"/>
  <c r="AC607" i="182"/>
  <c r="AQ602" i="182"/>
  <c r="AP597" i="182"/>
  <c r="AC593" i="182"/>
  <c r="AL591" i="182"/>
  <c r="AL583" i="182"/>
  <c r="AM583" i="182"/>
  <c r="AB580" i="182"/>
  <c r="AC580" i="182"/>
  <c r="AL577" i="182"/>
  <c r="AM577" i="182"/>
  <c r="AG576" i="182"/>
  <c r="AL573" i="182"/>
  <c r="AQ572" i="182"/>
  <c r="AB567" i="182"/>
  <c r="AL556" i="182"/>
  <c r="AN551" i="182"/>
  <c r="AQ551" i="182" s="1"/>
  <c r="AR551" i="182" s="1"/>
  <c r="AG531" i="182"/>
  <c r="AY530" i="182"/>
  <c r="AQ523" i="182"/>
  <c r="AQ515" i="182"/>
  <c r="AG512" i="182"/>
  <c r="BA512" i="182"/>
  <c r="AG509" i="182"/>
  <c r="AY509" i="182"/>
  <c r="AG483" i="182"/>
  <c r="AG478" i="182"/>
  <c r="AY478" i="182"/>
  <c r="AC471" i="182"/>
  <c r="AQ436" i="182"/>
  <c r="AR436" i="182" s="1"/>
  <c r="AY426" i="182"/>
  <c r="AG426" i="182"/>
  <c r="AB380" i="182"/>
  <c r="AC380" i="182"/>
  <c r="AX380" i="182"/>
  <c r="AQ747" i="182"/>
  <c r="AG731" i="182"/>
  <c r="AH731" i="182" s="1"/>
  <c r="AP729" i="182"/>
  <c r="AP727" i="182"/>
  <c r="AQ725" i="182"/>
  <c r="AR725" i="182"/>
  <c r="AP721" i="182"/>
  <c r="AQ721" i="182"/>
  <c r="AR721" i="182" s="1"/>
  <c r="AQ720" i="182"/>
  <c r="AR720" i="182" s="1"/>
  <c r="AG719" i="182"/>
  <c r="AH719" i="182"/>
  <c r="AY716" i="182"/>
  <c r="AC715" i="182"/>
  <c r="AV712" i="182"/>
  <c r="AG711" i="182"/>
  <c r="AH711" i="182" s="1"/>
  <c r="AM704" i="182"/>
  <c r="AV703" i="182"/>
  <c r="AV676" i="182"/>
  <c r="AL670" i="182"/>
  <c r="AV668" i="182"/>
  <c r="AX658" i="182"/>
  <c r="AL657" i="182"/>
  <c r="AM652" i="182"/>
  <c r="AG649" i="182"/>
  <c r="AW647" i="182"/>
  <c r="AL638" i="182"/>
  <c r="AR638" i="182"/>
  <c r="AV636" i="182"/>
  <c r="AB634" i="182"/>
  <c r="AB629" i="182"/>
  <c r="AL627" i="182"/>
  <c r="AQ626" i="182"/>
  <c r="AL624" i="182"/>
  <c r="AQ620" i="182"/>
  <c r="AG619" i="182"/>
  <c r="AL604" i="182"/>
  <c r="AM604" i="182"/>
  <c r="AQ603" i="182"/>
  <c r="AG584" i="182"/>
  <c r="AY573" i="182"/>
  <c r="AQ571" i="182"/>
  <c r="AR571" i="182"/>
  <c r="AG570" i="182"/>
  <c r="AH570" i="182"/>
  <c r="AL570" i="182"/>
  <c r="AL559" i="182"/>
  <c r="AM551" i="182"/>
  <c r="AY544" i="182"/>
  <c r="AN543" i="182"/>
  <c r="AQ543" i="182"/>
  <c r="AR543" i="182" s="1"/>
  <c r="AQ538" i="182"/>
  <c r="AB535" i="182"/>
  <c r="AC535" i="182"/>
  <c r="AG528" i="182"/>
  <c r="BA528" i="182"/>
  <c r="AG525" i="182"/>
  <c r="AY521" i="182"/>
  <c r="AG521" i="182"/>
  <c r="AG518" i="182"/>
  <c r="AH518" i="182"/>
  <c r="AB516" i="182"/>
  <c r="AC516" i="182"/>
  <c r="AM495" i="182"/>
  <c r="AB494" i="182"/>
  <c r="AQ479" i="182"/>
  <c r="AB466" i="182"/>
  <c r="AC466" i="182"/>
  <c r="AI464" i="182"/>
  <c r="AL464" i="182"/>
  <c r="AM464" i="182"/>
  <c r="AG443" i="182"/>
  <c r="AH443" i="182" s="1"/>
  <c r="AL411" i="182"/>
  <c r="AB387" i="182"/>
  <c r="AC387" i="182"/>
  <c r="AV387" i="182"/>
  <c r="AX690" i="182"/>
  <c r="AB687" i="182"/>
  <c r="AC687" i="182"/>
  <c r="AX682" i="182"/>
  <c r="AM682" i="182"/>
  <c r="AG678" i="182"/>
  <c r="AB674" i="182"/>
  <c r="AV673" i="182"/>
  <c r="AG657" i="182"/>
  <c r="AH657" i="182" s="1"/>
  <c r="AW655" i="182"/>
  <c r="AL646" i="182"/>
  <c r="AB642" i="182"/>
  <c r="AV641" i="182"/>
  <c r="AB637" i="182"/>
  <c r="AL635" i="182"/>
  <c r="AQ634" i="182"/>
  <c r="AL632" i="182"/>
  <c r="AQ628" i="182"/>
  <c r="AN606" i="182"/>
  <c r="AQ606" i="182" s="1"/>
  <c r="AR606" i="182" s="1"/>
  <c r="AG590" i="182"/>
  <c r="AH590" i="182"/>
  <c r="AG587" i="182"/>
  <c r="AC579" i="182"/>
  <c r="AQ565" i="182"/>
  <c r="AR565" i="182" s="1"/>
  <c r="AL524" i="182"/>
  <c r="AV508" i="182"/>
  <c r="AB508" i="182"/>
  <c r="AC508" i="182"/>
  <c r="AG496" i="182"/>
  <c r="BA496" i="182"/>
  <c r="AB487" i="182"/>
  <c r="AC487" i="182"/>
  <c r="AV487" i="182"/>
  <c r="AQ484" i="182"/>
  <c r="AR484" i="182" s="1"/>
  <c r="AC474" i="182"/>
  <c r="AL452" i="182"/>
  <c r="AI437" i="182"/>
  <c r="AL759" i="182"/>
  <c r="AG739" i="182"/>
  <c r="AH739" i="182" s="1"/>
  <c r="AP737" i="182"/>
  <c r="AP735" i="182"/>
  <c r="AQ735" i="182"/>
  <c r="AG735" i="182"/>
  <c r="AV728" i="182"/>
  <c r="AY724" i="182"/>
  <c r="AV720" i="182"/>
  <c r="AQ698" i="182"/>
  <c r="AB698" i="182"/>
  <c r="AC698" i="182"/>
  <c r="AG697" i="182"/>
  <c r="AQ676" i="182"/>
  <c r="AR676" i="182"/>
  <c r="AG670" i="182"/>
  <c r="AH670" i="182" s="1"/>
  <c r="AQ668" i="182"/>
  <c r="AR668" i="182"/>
  <c r="AB666" i="182"/>
  <c r="AG665" i="182"/>
  <c r="AW663" i="182"/>
  <c r="AL654" i="182"/>
  <c r="AM654" i="182"/>
  <c r="AB650" i="182"/>
  <c r="AB645" i="182"/>
  <c r="AL643" i="182"/>
  <c r="AL640" i="182"/>
  <c r="AQ636" i="182"/>
  <c r="AR636" i="182"/>
  <c r="AG635" i="182"/>
  <c r="AY632" i="182"/>
  <c r="AG630" i="182"/>
  <c r="AB623" i="182"/>
  <c r="AC623" i="182"/>
  <c r="AL620" i="182"/>
  <c r="AQ619" i="182"/>
  <c r="AR619" i="182"/>
  <c r="AY618" i="182"/>
  <c r="AL618" i="182"/>
  <c r="AM618" i="182"/>
  <c r="AL616" i="182"/>
  <c r="AB613" i="182"/>
  <c r="AC613" i="182"/>
  <c r="AX602" i="182"/>
  <c r="AL601" i="182"/>
  <c r="AC594" i="182"/>
  <c r="AB588" i="182"/>
  <c r="AC588" i="182"/>
  <c r="AQ584" i="182"/>
  <c r="AX583" i="182"/>
  <c r="AX575" i="182"/>
  <c r="AC565" i="182"/>
  <c r="AL547" i="182"/>
  <c r="AL543" i="182"/>
  <c r="AQ537" i="182"/>
  <c r="AR537" i="182" s="1"/>
  <c r="AL533" i="182"/>
  <c r="AM533" i="182"/>
  <c r="AN533" i="182"/>
  <c r="AQ533" i="182"/>
  <c r="AL532" i="182"/>
  <c r="AC522" i="182"/>
  <c r="AV522" i="182"/>
  <c r="AQ521" i="182"/>
  <c r="AB519" i="182"/>
  <c r="AG494" i="182"/>
  <c r="AL492" i="182"/>
  <c r="AR492" i="182"/>
  <c r="AM452" i="182"/>
  <c r="AG416" i="182"/>
  <c r="AY416" i="182"/>
  <c r="AL535" i="182"/>
  <c r="AR535" i="182"/>
  <c r="AV532" i="182"/>
  <c r="AL528" i="182"/>
  <c r="AC519" i="182"/>
  <c r="AB511" i="182"/>
  <c r="AQ509" i="182"/>
  <c r="AG506" i="182"/>
  <c r="AH506" i="182" s="1"/>
  <c r="AY501" i="182"/>
  <c r="AB500" i="182"/>
  <c r="AC500" i="182"/>
  <c r="AQ498" i="182"/>
  <c r="AB498" i="182"/>
  <c r="AC498" i="182"/>
  <c r="AB495" i="182"/>
  <c r="AC495" i="182"/>
  <c r="AM492" i="182"/>
  <c r="AL480" i="182"/>
  <c r="AQ473" i="182"/>
  <c r="AG460" i="182"/>
  <c r="AH460" i="182"/>
  <c r="AQ458" i="182"/>
  <c r="AR458" i="182" s="1"/>
  <c r="AQ456" i="182"/>
  <c r="AB456" i="182"/>
  <c r="AQ445" i="182"/>
  <c r="AR445" i="182" s="1"/>
  <c r="AB445" i="182"/>
  <c r="AC445" i="182"/>
  <c r="AQ444" i="182"/>
  <c r="AC442" i="182"/>
  <c r="AG438" i="182"/>
  <c r="AH438" i="182" s="1"/>
  <c r="AQ434" i="182"/>
  <c r="AB424" i="182"/>
  <c r="AC424" i="182"/>
  <c r="AG379" i="182"/>
  <c r="BA379" i="182"/>
  <c r="AL369" i="182"/>
  <c r="AM369" i="182"/>
  <c r="AG333" i="182"/>
  <c r="AY333" i="182"/>
  <c r="AQ487" i="182"/>
  <c r="AQ485" i="182"/>
  <c r="AQ461" i="182"/>
  <c r="AG453" i="182"/>
  <c r="AH453" i="182" s="1"/>
  <c r="AL445" i="182"/>
  <c r="AM445" i="182"/>
  <c r="AB430" i="182"/>
  <c r="AC430" i="182"/>
  <c r="AG425" i="182"/>
  <c r="AQ417" i="182"/>
  <c r="AB417" i="182"/>
  <c r="AG413" i="182"/>
  <c r="AH413" i="182" s="1"/>
  <c r="AY412" i="182"/>
  <c r="AG412" i="182"/>
  <c r="AG408" i="182"/>
  <c r="AH408" i="182"/>
  <c r="AY408" i="182"/>
  <c r="AY401" i="182"/>
  <c r="AG401" i="182"/>
  <c r="AL387" i="182"/>
  <c r="AG376" i="182"/>
  <c r="AH376" i="182"/>
  <c r="AY376" i="182"/>
  <c r="AG276" i="182"/>
  <c r="AY276" i="182"/>
  <c r="BA268" i="182"/>
  <c r="AG268" i="182"/>
  <c r="AG253" i="182"/>
  <c r="AH253" i="182"/>
  <c r="AY253" i="182"/>
  <c r="AL527" i="182"/>
  <c r="AQ506" i="182"/>
  <c r="AQ503" i="182"/>
  <c r="AR503" i="182"/>
  <c r="AL488" i="182"/>
  <c r="AG476" i="182"/>
  <c r="AH476" i="182"/>
  <c r="AV471" i="182"/>
  <c r="AQ464" i="182"/>
  <c r="AG452" i="182"/>
  <c r="AH452" i="182"/>
  <c r="AQ450" i="182"/>
  <c r="AR450" i="182" s="1"/>
  <c r="AQ448" i="182"/>
  <c r="AR448" i="182"/>
  <c r="AB448" i="182"/>
  <c r="AQ430" i="182"/>
  <c r="AG429" i="182"/>
  <c r="AH429" i="182"/>
  <c r="AG422" i="182"/>
  <c r="AL418" i="182"/>
  <c r="AB416" i="182"/>
  <c r="AC416" i="182"/>
  <c r="AW416" i="182"/>
  <c r="AQ415" i="182"/>
  <c r="AB415" i="182"/>
  <c r="AB414" i="182"/>
  <c r="AC414" i="182"/>
  <c r="AW414" i="182"/>
  <c r="AG404" i="182"/>
  <c r="AG391" i="182"/>
  <c r="AY391" i="182"/>
  <c r="AI387" i="182"/>
  <c r="AG370" i="182"/>
  <c r="AY370" i="182"/>
  <c r="AB363" i="182"/>
  <c r="AM345" i="182"/>
  <c r="AB536" i="182"/>
  <c r="AC530" i="182"/>
  <c r="AQ526" i="182"/>
  <c r="AC514" i="182"/>
  <c r="AV511" i="182"/>
  <c r="AL508" i="182"/>
  <c r="AM503" i="182"/>
  <c r="AG502" i="182"/>
  <c r="AH502" i="182"/>
  <c r="AM500" i="182"/>
  <c r="AV495" i="182"/>
  <c r="AG493" i="182"/>
  <c r="AQ490" i="182"/>
  <c r="AB490" i="182"/>
  <c r="AL487" i="182"/>
  <c r="AL477" i="182"/>
  <c r="AM477" i="182"/>
  <c r="AB477" i="182"/>
  <c r="AC477" i="182"/>
  <c r="AQ476" i="182"/>
  <c r="AG475" i="182"/>
  <c r="AQ474" i="182"/>
  <c r="AR474" i="182" s="1"/>
  <c r="AQ472" i="182"/>
  <c r="AQ466" i="182"/>
  <c r="AG462" i="182"/>
  <c r="AH462" i="182" s="1"/>
  <c r="AM458" i="182"/>
  <c r="AM455" i="182"/>
  <c r="AQ454" i="182"/>
  <c r="AB453" i="182"/>
  <c r="AC453" i="182"/>
  <c r="AQ452" i="182"/>
  <c r="AR452" i="182"/>
  <c r="AG451" i="182"/>
  <c r="AG449" i="182"/>
  <c r="AW445" i="182"/>
  <c r="AM434" i="182"/>
  <c r="AL430" i="182"/>
  <c r="AM430" i="182"/>
  <c r="AG428" i="182"/>
  <c r="AQ427" i="182"/>
  <c r="AR427" i="182" s="1"/>
  <c r="AV424" i="182"/>
  <c r="AZ420" i="182"/>
  <c r="AC419" i="182"/>
  <c r="AG418" i="182"/>
  <c r="AV411" i="182"/>
  <c r="AB409" i="182"/>
  <c r="AV409" i="182"/>
  <c r="AI385" i="182"/>
  <c r="AL385" i="182"/>
  <c r="AQ381" i="182"/>
  <c r="AQ378" i="182"/>
  <c r="AR378" i="182" s="1"/>
  <c r="AQ376" i="182"/>
  <c r="AG368" i="182"/>
  <c r="AC361" i="182"/>
  <c r="AV361" i="182"/>
  <c r="AB343" i="182"/>
  <c r="AC343" i="182"/>
  <c r="AX343" i="182"/>
  <c r="AL536" i="182"/>
  <c r="AY531" i="182"/>
  <c r="AY517" i="182"/>
  <c r="AY506" i="182"/>
  <c r="AG504" i="182"/>
  <c r="AQ501" i="182"/>
  <c r="AV498" i="182"/>
  <c r="AG498" i="182"/>
  <c r="AH498" i="182" s="1"/>
  <c r="AG488" i="182"/>
  <c r="AH488" i="182"/>
  <c r="AL483" i="182"/>
  <c r="AG473" i="182"/>
  <c r="AC472" i="182"/>
  <c r="AQ469" i="182"/>
  <c r="AR469" i="182"/>
  <c r="AG465" i="182"/>
  <c r="AB464" i="182"/>
  <c r="AG456" i="182"/>
  <c r="AH456" i="182"/>
  <c r="AI455" i="182"/>
  <c r="AL455" i="182"/>
  <c r="AQ453" i="182"/>
  <c r="AL444" i="182"/>
  <c r="AM444" i="182"/>
  <c r="AQ443" i="182"/>
  <c r="AG440" i="182"/>
  <c r="AQ438" i="182"/>
  <c r="AM436" i="182"/>
  <c r="AL436" i="182"/>
  <c r="AQ435" i="182"/>
  <c r="AQ425" i="182"/>
  <c r="AB425" i="182"/>
  <c r="AB423" i="182"/>
  <c r="AB422" i="182"/>
  <c r="AC422" i="182"/>
  <c r="AB421" i="182"/>
  <c r="AW413" i="182"/>
  <c r="AB413" i="182"/>
  <c r="AC405" i="182"/>
  <c r="AV405" i="182"/>
  <c r="AB397" i="182"/>
  <c r="AR339" i="182"/>
  <c r="AG307" i="182"/>
  <c r="AH307" i="182" s="1"/>
  <c r="AZ307" i="182"/>
  <c r="AL453" i="182"/>
  <c r="AM453" i="182"/>
  <c r="AY448" i="182"/>
  <c r="AB395" i="182"/>
  <c r="AX395" i="182"/>
  <c r="AB371" i="182"/>
  <c r="AV371" i="182"/>
  <c r="AG536" i="182"/>
  <c r="AH536" i="182"/>
  <c r="AQ522" i="182"/>
  <c r="AQ520" i="182"/>
  <c r="AM508" i="182"/>
  <c r="AQ495" i="182"/>
  <c r="AP488" i="182"/>
  <c r="AQ480" i="182"/>
  <c r="AR480" i="182" s="1"/>
  <c r="AG479" i="182"/>
  <c r="AH479" i="182"/>
  <c r="AB469" i="182"/>
  <c r="AC469" i="182"/>
  <c r="AG468" i="182"/>
  <c r="AG454" i="182"/>
  <c r="AQ446" i="182"/>
  <c r="AB446" i="182"/>
  <c r="AG444" i="182"/>
  <c r="AH444" i="182"/>
  <c r="AQ442" i="182"/>
  <c r="AR442" i="182" s="1"/>
  <c r="AQ437" i="182"/>
  <c r="AB437" i="182"/>
  <c r="AC437" i="182"/>
  <c r="AG436" i="182"/>
  <c r="AH436" i="182"/>
  <c r="AW430" i="182"/>
  <c r="AB411" i="182"/>
  <c r="AC411" i="182"/>
  <c r="AB406" i="182"/>
  <c r="AC406" i="182"/>
  <c r="AG384" i="182"/>
  <c r="AY384" i="182"/>
  <c r="AI377" i="182"/>
  <c r="AL377" i="182"/>
  <c r="AB369" i="182"/>
  <c r="AC369" i="182"/>
  <c r="AV369" i="182"/>
  <c r="AB337" i="182"/>
  <c r="AC337" i="182"/>
  <c r="AV337" i="182"/>
  <c r="AI322" i="182"/>
  <c r="AL322" i="182"/>
  <c r="AG421" i="182"/>
  <c r="AH421" i="182" s="1"/>
  <c r="AC408" i="182"/>
  <c r="AY404" i="182"/>
  <c r="AW385" i="182"/>
  <c r="AY368" i="182"/>
  <c r="AQ367" i="182"/>
  <c r="AB367" i="182"/>
  <c r="AG365" i="182"/>
  <c r="AB361" i="182"/>
  <c r="AB358" i="182"/>
  <c r="AC358" i="182"/>
  <c r="AB356" i="182"/>
  <c r="AC356" i="182"/>
  <c r="AL352" i="182"/>
  <c r="AQ348" i="182"/>
  <c r="AR348" i="182" s="1"/>
  <c r="AG343" i="182"/>
  <c r="AL342" i="182"/>
  <c r="AQ336" i="182"/>
  <c r="AG336" i="182"/>
  <c r="AH336" i="182"/>
  <c r="AG316" i="182"/>
  <c r="BA282" i="182"/>
  <c r="AG282" i="182"/>
  <c r="AC264" i="182"/>
  <c r="AG248" i="182"/>
  <c r="AY248" i="182"/>
  <c r="AB246" i="182"/>
  <c r="AC246" i="182"/>
  <c r="AV246" i="182"/>
  <c r="AQ242" i="182"/>
  <c r="AY230" i="182"/>
  <c r="AG230" i="182"/>
  <c r="AB227" i="182"/>
  <c r="AX225" i="182"/>
  <c r="AB225" i="182"/>
  <c r="AV342" i="182"/>
  <c r="AB341" i="182"/>
  <c r="AG335" i="182"/>
  <c r="AQ330" i="182"/>
  <c r="AB330" i="182"/>
  <c r="AV329" i="182"/>
  <c r="AQ316" i="182"/>
  <c r="AR316" i="182" s="1"/>
  <c r="AB302" i="182"/>
  <c r="AV302" i="182"/>
  <c r="AL290" i="182"/>
  <c r="AG271" i="182"/>
  <c r="AG257" i="182"/>
  <c r="AH257" i="182" s="1"/>
  <c r="AY257" i="182"/>
  <c r="AQ248" i="182"/>
  <c r="AQ230" i="182"/>
  <c r="AC225" i="182"/>
  <c r="AG402" i="182"/>
  <c r="AH402" i="182" s="1"/>
  <c r="AQ398" i="182"/>
  <c r="AR398" i="182" s="1"/>
  <c r="AC398" i="182"/>
  <c r="AQ391" i="182"/>
  <c r="AG372" i="182"/>
  <c r="AL371" i="182"/>
  <c r="AY351" i="182"/>
  <c r="AY347" i="182"/>
  <c r="AQ346" i="182"/>
  <c r="AB346" i="182"/>
  <c r="AI344" i="182"/>
  <c r="AL344" i="182"/>
  <c r="AQ343" i="182"/>
  <c r="AB336" i="182"/>
  <c r="AI331" i="182"/>
  <c r="AL331" i="182"/>
  <c r="AM331" i="182"/>
  <c r="AQ326" i="182"/>
  <c r="AB326" i="182"/>
  <c r="AC326" i="182"/>
  <c r="AV326" i="182"/>
  <c r="AQ299" i="182"/>
  <c r="AR299" i="182"/>
  <c r="BA279" i="182"/>
  <c r="AG279" i="182"/>
  <c r="AX269" i="182"/>
  <c r="AB269" i="182"/>
  <c r="AH269" i="182"/>
  <c r="AI243" i="182"/>
  <c r="AL243" i="182"/>
  <c r="AR243" i="182"/>
  <c r="AG161" i="182"/>
  <c r="AH161" i="182" s="1"/>
  <c r="AY161" i="182"/>
  <c r="AG160" i="182"/>
  <c r="AH160" i="182" s="1"/>
  <c r="AZ160" i="182"/>
  <c r="AQ414" i="182"/>
  <c r="AQ411" i="182"/>
  <c r="AQ405" i="182"/>
  <c r="AM398" i="182"/>
  <c r="AB398" i="182"/>
  <c r="AQ388" i="182"/>
  <c r="AQ380" i="182"/>
  <c r="AR380" i="182"/>
  <c r="AQ379" i="182"/>
  <c r="AB373" i="182"/>
  <c r="AB372" i="182"/>
  <c r="AC372" i="182"/>
  <c r="AG371" i="182"/>
  <c r="AH371" i="182"/>
  <c r="AL363" i="182"/>
  <c r="AB359" i="182"/>
  <c r="AC359" i="182"/>
  <c r="AL358" i="182"/>
  <c r="AQ352" i="182"/>
  <c r="AG341" i="182"/>
  <c r="AH341" i="182"/>
  <c r="AL339" i="182"/>
  <c r="AM339" i="182"/>
  <c r="AL336" i="182"/>
  <c r="AV334" i="182"/>
  <c r="AG334" i="182"/>
  <c r="AH334" i="182" s="1"/>
  <c r="AB333" i="182"/>
  <c r="AR323" i="182"/>
  <c r="AQ317" i="182"/>
  <c r="AB317" i="182"/>
  <c r="AC317" i="182"/>
  <c r="AV317" i="182"/>
  <c r="AB308" i="182"/>
  <c r="AC308" i="182"/>
  <c r="BA291" i="182"/>
  <c r="AG291" i="182"/>
  <c r="AB283" i="182"/>
  <c r="AL259" i="182"/>
  <c r="AG245" i="182"/>
  <c r="AL238" i="182"/>
  <c r="AM238" i="182"/>
  <c r="AI238" i="182"/>
  <c r="AL236" i="182"/>
  <c r="AI233" i="182"/>
  <c r="AM419" i="182"/>
  <c r="AL414" i="182"/>
  <c r="AL410" i="182"/>
  <c r="AM406" i="182"/>
  <c r="AQ404" i="182"/>
  <c r="AR404" i="182" s="1"/>
  <c r="AB403" i="182"/>
  <c r="AG399" i="182"/>
  <c r="AH399" i="182"/>
  <c r="AL391" i="182"/>
  <c r="AM391" i="182"/>
  <c r="AG389" i="182"/>
  <c r="AQ387" i="182"/>
  <c r="AQ383" i="182"/>
  <c r="AB383" i="182"/>
  <c r="AG381" i="182"/>
  <c r="AH381" i="182"/>
  <c r="AB379" i="182"/>
  <c r="AZ378" i="182"/>
  <c r="AQ369" i="182"/>
  <c r="AB364" i="182"/>
  <c r="AC364" i="182"/>
  <c r="AG363" i="182"/>
  <c r="AL360" i="182"/>
  <c r="AG358" i="182"/>
  <c r="AH358" i="182" s="1"/>
  <c r="AQ357" i="182"/>
  <c r="AL353" i="182"/>
  <c r="AY344" i="182"/>
  <c r="AY343" i="182"/>
  <c r="AQ342" i="182"/>
  <c r="AY339" i="182"/>
  <c r="AQ338" i="182"/>
  <c r="AR338" i="182" s="1"/>
  <c r="AB338" i="182"/>
  <c r="AQ335" i="182"/>
  <c r="AB335" i="182"/>
  <c r="AC335" i="182"/>
  <c r="AL333" i="182"/>
  <c r="AM333" i="182"/>
  <c r="AB332" i="182"/>
  <c r="AG331" i="182"/>
  <c r="AH331" i="182"/>
  <c r="AQ329" i="182"/>
  <c r="AR329" i="182"/>
  <c r="AG310" i="182"/>
  <c r="AL300" i="182"/>
  <c r="AB295" i="182"/>
  <c r="AV295" i="182"/>
  <c r="AC277" i="182"/>
  <c r="AB277" i="182"/>
  <c r="AX275" i="182"/>
  <c r="AB275" i="182"/>
  <c r="AC275" i="182"/>
  <c r="AG217" i="182"/>
  <c r="AH217" i="182" s="1"/>
  <c r="AY217" i="182"/>
  <c r="AC400" i="182"/>
  <c r="AQ371" i="182"/>
  <c r="AQ356" i="182"/>
  <c r="AR356" i="182"/>
  <c r="AC340" i="182"/>
  <c r="AG324" i="182"/>
  <c r="AZ324" i="182"/>
  <c r="AG301" i="182"/>
  <c r="AY301" i="182"/>
  <c r="AG297" i="182"/>
  <c r="AZ297" i="182"/>
  <c r="AM296" i="182"/>
  <c r="AL254" i="182"/>
  <c r="AI254" i="182"/>
  <c r="AG242" i="182"/>
  <c r="AY242" i="182"/>
  <c r="BA235" i="182"/>
  <c r="AG235" i="182"/>
  <c r="AH235" i="182"/>
  <c r="AG373" i="182"/>
  <c r="AH373" i="182" s="1"/>
  <c r="AQ363" i="182"/>
  <c r="AG360" i="182"/>
  <c r="AQ358" i="182"/>
  <c r="AR358" i="182" s="1"/>
  <c r="AB351" i="182"/>
  <c r="AC351" i="182"/>
  <c r="AG350" i="182"/>
  <c r="AL345" i="182"/>
  <c r="AQ334" i="182"/>
  <c r="AR334" i="182"/>
  <c r="AG320" i="182"/>
  <c r="AX273" i="182"/>
  <c r="AB273" i="182"/>
  <c r="AC273" i="182"/>
  <c r="AG232" i="182"/>
  <c r="AY232" i="182"/>
  <c r="AL293" i="182"/>
  <c r="AV204" i="182"/>
  <c r="AB204" i="182"/>
  <c r="AG189" i="182"/>
  <c r="AY189" i="182"/>
  <c r="AL180" i="182"/>
  <c r="AL179" i="182"/>
  <c r="AG165" i="182"/>
  <c r="AY165" i="182"/>
  <c r="AM159" i="182"/>
  <c r="AL89" i="182"/>
  <c r="AN89" i="182"/>
  <c r="AQ89" i="182" s="1"/>
  <c r="AL87" i="182"/>
  <c r="AN87" i="182"/>
  <c r="AQ87" i="182" s="1"/>
  <c r="AL47" i="182"/>
  <c r="AR47" i="182"/>
  <c r="AQ307" i="182"/>
  <c r="AR307" i="182" s="1"/>
  <c r="AQ304" i="182"/>
  <c r="AB304" i="182"/>
  <c r="AQ301" i="182"/>
  <c r="AB299" i="182"/>
  <c r="AQ298" i="182"/>
  <c r="AL278" i="182"/>
  <c r="AR270" i="182"/>
  <c r="AB258" i="182"/>
  <c r="BA229" i="182"/>
  <c r="AL214" i="182"/>
  <c r="AP214" i="182"/>
  <c r="AI203" i="182"/>
  <c r="AL203" i="182"/>
  <c r="AB200" i="182"/>
  <c r="AC200" i="182"/>
  <c r="AV200" i="182"/>
  <c r="AB166" i="182"/>
  <c r="AL156" i="182"/>
  <c r="AW152" i="182"/>
  <c r="AB152" i="182"/>
  <c r="AC152" i="182"/>
  <c r="AB136" i="182"/>
  <c r="AC136" i="182"/>
  <c r="AG126" i="182"/>
  <c r="AG123" i="182"/>
  <c r="AL315" i="182"/>
  <c r="AB310" i="182"/>
  <c r="AC298" i="182"/>
  <c r="AQ276" i="182"/>
  <c r="AM275" i="182"/>
  <c r="AL272" i="182"/>
  <c r="AQ265" i="182"/>
  <c r="AH248" i="182"/>
  <c r="AH245" i="182"/>
  <c r="AV241" i="182"/>
  <c r="AG241" i="182"/>
  <c r="AH241" i="182" s="1"/>
  <c r="AB237" i="182"/>
  <c r="AV231" i="182"/>
  <c r="AH230" i="182"/>
  <c r="AL222" i="182"/>
  <c r="AQ220" i="182"/>
  <c r="AB213" i="182"/>
  <c r="AB197" i="182"/>
  <c r="AC197" i="182"/>
  <c r="AV197" i="182"/>
  <c r="AG193" i="182"/>
  <c r="AH193" i="182" s="1"/>
  <c r="AY193" i="182"/>
  <c r="AB176" i="182"/>
  <c r="AG169" i="182"/>
  <c r="AY169" i="182"/>
  <c r="AG168" i="182"/>
  <c r="AZ168" i="182"/>
  <c r="AQ163" i="182"/>
  <c r="AB163" i="182"/>
  <c r="AW163" i="182"/>
  <c r="AM156" i="182"/>
  <c r="AL136" i="182"/>
  <c r="AM136" i="182"/>
  <c r="AN136" i="182"/>
  <c r="AQ136" i="182"/>
  <c r="AR136" i="182"/>
  <c r="AQ132" i="182"/>
  <c r="AY122" i="182"/>
  <c r="AG122" i="182"/>
  <c r="AH122" i="182"/>
  <c r="AQ322" i="182"/>
  <c r="AG322" i="182"/>
  <c r="AQ310" i="182"/>
  <c r="AQ306" i="182"/>
  <c r="AB301" i="182"/>
  <c r="AC301" i="182"/>
  <c r="AQ297" i="182"/>
  <c r="AB294" i="182"/>
  <c r="AQ288" i="182"/>
  <c r="AY287" i="182"/>
  <c r="AL285" i="182"/>
  <c r="AG281" i="182"/>
  <c r="AL280" i="182"/>
  <c r="AR280" i="182"/>
  <c r="AQ271" i="182"/>
  <c r="AR271" i="182"/>
  <c r="AL269" i="182"/>
  <c r="AL262" i="182"/>
  <c r="AB262" i="182"/>
  <c r="AC262" i="182"/>
  <c r="AY258" i="182"/>
  <c r="AQ257" i="182"/>
  <c r="AY256" i="182"/>
  <c r="AL251" i="182"/>
  <c r="AC243" i="182"/>
  <c r="AC241" i="182"/>
  <c r="AY234" i="182"/>
  <c r="AC233" i="182"/>
  <c r="AC231" i="182"/>
  <c r="AL228" i="182"/>
  <c r="AQ226" i="182"/>
  <c r="AR226" i="182"/>
  <c r="AM225" i="182"/>
  <c r="AL213" i="182"/>
  <c r="AM213" i="182"/>
  <c r="AQ210" i="182"/>
  <c r="AB207" i="182"/>
  <c r="AQ206" i="182"/>
  <c r="AL150" i="182"/>
  <c r="AI133" i="182"/>
  <c r="AL133" i="182"/>
  <c r="AB328" i="182"/>
  <c r="AG326" i="182"/>
  <c r="AB322" i="182"/>
  <c r="AG317" i="182"/>
  <c r="AH317" i="182" s="1"/>
  <c r="AQ305" i="182"/>
  <c r="AB296" i="182"/>
  <c r="AL291" i="182"/>
  <c r="AM291" i="182"/>
  <c r="AQ290" i="182"/>
  <c r="AR290" i="182"/>
  <c r="AV283" i="182"/>
  <c r="AY265" i="182"/>
  <c r="AL264" i="182"/>
  <c r="AR264" i="182"/>
  <c r="AY261" i="182"/>
  <c r="AB254" i="182"/>
  <c r="AC254" i="182"/>
  <c r="AC253" i="182"/>
  <c r="AY250" i="182"/>
  <c r="AQ249" i="182"/>
  <c r="AM246" i="182"/>
  <c r="AB238" i="182"/>
  <c r="AC238" i="182"/>
  <c r="AG237" i="182"/>
  <c r="AH237" i="182"/>
  <c r="AC217" i="182"/>
  <c r="AQ215" i="182"/>
  <c r="AQ205" i="182"/>
  <c r="AC204" i="182"/>
  <c r="AB173" i="182"/>
  <c r="AL164" i="182"/>
  <c r="AG157" i="182"/>
  <c r="AY157" i="182"/>
  <c r="AZ155" i="182"/>
  <c r="AG155" i="182"/>
  <c r="AH155" i="182" s="1"/>
  <c r="AY142" i="182"/>
  <c r="AG142" i="182"/>
  <c r="AG325" i="182"/>
  <c r="AL324" i="182"/>
  <c r="AB316" i="182"/>
  <c r="AB313" i="182"/>
  <c r="AB309" i="182"/>
  <c r="AC309" i="182"/>
  <c r="AQ308" i="182"/>
  <c r="AR308" i="182"/>
  <c r="AB300" i="182"/>
  <c r="AY298" i="182"/>
  <c r="AB293" i="182"/>
  <c r="AC283" i="182"/>
  <c r="AQ281" i="182"/>
  <c r="AR281" i="182" s="1"/>
  <c r="AV273" i="182"/>
  <c r="AG273" i="182"/>
  <c r="AH273" i="182" s="1"/>
  <c r="AC272" i="182"/>
  <c r="AL256" i="182"/>
  <c r="AC245" i="182"/>
  <c r="AQ241" i="182"/>
  <c r="AY240" i="182"/>
  <c r="AM236" i="182"/>
  <c r="AC236" i="182"/>
  <c r="AQ231" i="182"/>
  <c r="AG221" i="182"/>
  <c r="AL220" i="182"/>
  <c r="AM220" i="182"/>
  <c r="AM216" i="182"/>
  <c r="AP216" i="182"/>
  <c r="AQ216" i="182"/>
  <c r="AR216" i="182"/>
  <c r="AY213" i="182"/>
  <c r="AB194" i="182"/>
  <c r="AB192" i="182"/>
  <c r="AC192" i="182"/>
  <c r="AV192" i="182"/>
  <c r="AG188" i="182"/>
  <c r="AG177" i="182"/>
  <c r="AH177" i="182"/>
  <c r="AY177" i="182"/>
  <c r="AL151" i="182"/>
  <c r="AB130" i="182"/>
  <c r="AC130" i="182"/>
  <c r="AV130" i="182"/>
  <c r="AB127" i="182"/>
  <c r="AC127" i="182"/>
  <c r="AV127" i="182"/>
  <c r="AL125" i="182"/>
  <c r="AI121" i="182"/>
  <c r="AL121" i="182"/>
  <c r="AB318" i="182"/>
  <c r="AQ315" i="182"/>
  <c r="AV304" i="182"/>
  <c r="AC302" i="182"/>
  <c r="AV301" i="182"/>
  <c r="AQ295" i="182"/>
  <c r="AB290" i="182"/>
  <c r="AL282" i="182"/>
  <c r="AL281" i="182"/>
  <c r="AM281" i="182"/>
  <c r="AQ255" i="182"/>
  <c r="AL248" i="182"/>
  <c r="AR248" i="182"/>
  <c r="AY245" i="182"/>
  <c r="AC235" i="182"/>
  <c r="AY226" i="182"/>
  <c r="AB223" i="182"/>
  <c r="AL216" i="182"/>
  <c r="AG209" i="182"/>
  <c r="AL207" i="182"/>
  <c r="AZ196" i="182"/>
  <c r="AG196" i="182"/>
  <c r="AL171" i="182"/>
  <c r="AB158" i="182"/>
  <c r="AC158" i="182"/>
  <c r="AG147" i="182"/>
  <c r="AH147" i="182"/>
  <c r="AQ137" i="182"/>
  <c r="AQ204" i="182"/>
  <c r="AR204" i="182" s="1"/>
  <c r="AL192" i="182"/>
  <c r="AQ187" i="182"/>
  <c r="AR187" i="182" s="1"/>
  <c r="AG187" i="182"/>
  <c r="AG182" i="182"/>
  <c r="AH182" i="182"/>
  <c r="AL182" i="182"/>
  <c r="AM182" i="182"/>
  <c r="AV172" i="182"/>
  <c r="AQ155" i="182"/>
  <c r="AR155" i="182" s="1"/>
  <c r="AQ149" i="182"/>
  <c r="AG148" i="182"/>
  <c r="AB144" i="182"/>
  <c r="AQ138" i="182"/>
  <c r="AB138" i="182"/>
  <c r="AB135" i="182"/>
  <c r="AC135" i="182"/>
  <c r="AB132" i="182"/>
  <c r="AQ127" i="182"/>
  <c r="AL122" i="182"/>
  <c r="AL120" i="182"/>
  <c r="AM120" i="182"/>
  <c r="AL108" i="182"/>
  <c r="AG93" i="182"/>
  <c r="AY93" i="182"/>
  <c r="AL85" i="182"/>
  <c r="AN85" i="182"/>
  <c r="AQ85" i="182"/>
  <c r="AG28" i="182"/>
  <c r="AY28" i="182"/>
  <c r="AW19" i="182"/>
  <c r="AB19" i="182"/>
  <c r="AC19" i="182"/>
  <c r="AB11" i="182"/>
  <c r="AC11" i="182"/>
  <c r="AV11" i="182"/>
  <c r="AB9" i="182"/>
  <c r="AX9" i="182"/>
  <c r="AB38" i="182"/>
  <c r="AC38" i="182"/>
  <c r="AV38" i="182"/>
  <c r="AQ37" i="182"/>
  <c r="AR37" i="182" s="1"/>
  <c r="AQ22" i="182"/>
  <c r="AL199" i="182"/>
  <c r="AQ191" i="182"/>
  <c r="AG190" i="182"/>
  <c r="AB183" i="182"/>
  <c r="AC183" i="182"/>
  <c r="AL181" i="182"/>
  <c r="AM181" i="182"/>
  <c r="AQ172" i="182"/>
  <c r="AR172" i="182"/>
  <c r="AG167" i="182"/>
  <c r="AG159" i="182"/>
  <c r="AL158" i="182"/>
  <c r="AG154" i="182"/>
  <c r="AQ144" i="182"/>
  <c r="AQ141" i="182"/>
  <c r="AM122" i="182"/>
  <c r="AM115" i="182"/>
  <c r="AC115" i="182"/>
  <c r="AL63" i="182"/>
  <c r="AL57" i="182"/>
  <c r="AP57" i="182"/>
  <c r="AQ57" i="182"/>
  <c r="AR57" i="182" s="1"/>
  <c r="AN24" i="182"/>
  <c r="AO24" i="182"/>
  <c r="AQ15" i="182"/>
  <c r="AL215" i="182"/>
  <c r="AM215" i="182"/>
  <c r="AQ193" i="182"/>
  <c r="AY187" i="182"/>
  <c r="AC186" i="182"/>
  <c r="AG185" i="182"/>
  <c r="AQ182" i="182"/>
  <c r="AR182" i="182" s="1"/>
  <c r="AL175" i="182"/>
  <c r="AM175" i="182"/>
  <c r="AB174" i="182"/>
  <c r="AB170" i="182"/>
  <c r="AB169" i="182"/>
  <c r="AC169" i="182"/>
  <c r="AQ165" i="182"/>
  <c r="AM163" i="182"/>
  <c r="AB162" i="182"/>
  <c r="AB161" i="182"/>
  <c r="AC161" i="182"/>
  <c r="AQ157" i="182"/>
  <c r="AB155" i="182"/>
  <c r="AG152" i="182"/>
  <c r="AL142" i="182"/>
  <c r="AB137" i="182"/>
  <c r="AB134" i="182"/>
  <c r="AQ131" i="182"/>
  <c r="AB131" i="182"/>
  <c r="AL129" i="182"/>
  <c r="AQ123" i="182"/>
  <c r="AB122" i="182"/>
  <c r="AC122" i="182"/>
  <c r="AB117" i="182"/>
  <c r="AV115" i="182"/>
  <c r="AL104" i="182"/>
  <c r="AR104" i="182"/>
  <c r="AG82" i="182"/>
  <c r="AL39" i="182"/>
  <c r="AL24" i="182"/>
  <c r="BA10" i="182"/>
  <c r="AG10" i="182"/>
  <c r="AG197" i="182"/>
  <c r="AQ186" i="182"/>
  <c r="AQ177" i="182"/>
  <c r="AL172" i="182"/>
  <c r="AQ169" i="182"/>
  <c r="AL163" i="182"/>
  <c r="AQ161" i="182"/>
  <c r="AL160" i="182"/>
  <c r="AQ159" i="182"/>
  <c r="AB159" i="182"/>
  <c r="AG158" i="182"/>
  <c r="AH158" i="182" s="1"/>
  <c r="AB157" i="182"/>
  <c r="AQ156" i="182"/>
  <c r="AR156" i="182"/>
  <c r="AB154" i="182"/>
  <c r="AQ143" i="182"/>
  <c r="AR143" i="182" s="1"/>
  <c r="AW138" i="182"/>
  <c r="AB126" i="182"/>
  <c r="AQ116" i="182"/>
  <c r="AL110" i="182"/>
  <c r="AM110" i="182"/>
  <c r="AQ109" i="182"/>
  <c r="AW109" i="182"/>
  <c r="AB109" i="182"/>
  <c r="AL94" i="182"/>
  <c r="AN94" i="182"/>
  <c r="AQ94" i="182" s="1"/>
  <c r="AY84" i="182"/>
  <c r="AM75" i="182"/>
  <c r="AL73" i="182"/>
  <c r="AN73" i="182"/>
  <c r="AQ73" i="182" s="1"/>
  <c r="AB30" i="182"/>
  <c r="AC30" i="182"/>
  <c r="AV30" i="182"/>
  <c r="AN27" i="182"/>
  <c r="AO27" i="182"/>
  <c r="AP27" i="182"/>
  <c r="AQ179" i="182"/>
  <c r="AR179" i="182" s="1"/>
  <c r="AB147" i="182"/>
  <c r="AC147" i="182"/>
  <c r="AB146" i="182"/>
  <c r="AQ130" i="182"/>
  <c r="AR130" i="182"/>
  <c r="AG127" i="182"/>
  <c r="AH127" i="182" s="1"/>
  <c r="AQ120" i="182"/>
  <c r="AR120" i="182"/>
  <c r="AQ112" i="182"/>
  <c r="AR112" i="182" s="1"/>
  <c r="AG105" i="182"/>
  <c r="AY105" i="182"/>
  <c r="AN50" i="182"/>
  <c r="AO50" i="182"/>
  <c r="AP50" i="182"/>
  <c r="AQ32" i="182"/>
  <c r="AR32" i="182" s="1"/>
  <c r="AG18" i="182"/>
  <c r="AZ18" i="182"/>
  <c r="AG13" i="182"/>
  <c r="AY13" i="182"/>
  <c r="AL195" i="182"/>
  <c r="AM195" i="182"/>
  <c r="AL188" i="182"/>
  <c r="AG181" i="182"/>
  <c r="AH181" i="182" s="1"/>
  <c r="AL167" i="182"/>
  <c r="AL159" i="182"/>
  <c r="AL154" i="182"/>
  <c r="AM154" i="182"/>
  <c r="AQ153" i="182"/>
  <c r="AY148" i="182"/>
  <c r="AQ146" i="182"/>
  <c r="AR146" i="182" s="1"/>
  <c r="AQ145" i="182"/>
  <c r="AG144" i="182"/>
  <c r="AH144" i="182" s="1"/>
  <c r="AG134" i="182"/>
  <c r="AH134" i="182" s="1"/>
  <c r="AB128" i="182"/>
  <c r="AQ125" i="182"/>
  <c r="AQ122" i="182"/>
  <c r="AR122" i="182"/>
  <c r="AL92" i="182"/>
  <c r="AM92" i="182"/>
  <c r="AN92" i="182"/>
  <c r="AQ92" i="182" s="1"/>
  <c r="AB83" i="182"/>
  <c r="AL118" i="182"/>
  <c r="AG109" i="182"/>
  <c r="AH109" i="182"/>
  <c r="BA101" i="182"/>
  <c r="AL101" i="182"/>
  <c r="AG95" i="182"/>
  <c r="AH95" i="182" s="1"/>
  <c r="AY82" i="182"/>
  <c r="AQ78" i="182"/>
  <c r="AL75" i="182"/>
  <c r="AG66" i="182"/>
  <c r="AM65" i="182"/>
  <c r="AQ64" i="182"/>
  <c r="AB63" i="182"/>
  <c r="AC63" i="182"/>
  <c r="AG62" i="182"/>
  <c r="AH62" i="182" s="1"/>
  <c r="AQ60" i="182"/>
  <c r="AR60" i="182"/>
  <c r="AC59" i="182"/>
  <c r="AB57" i="182"/>
  <c r="AG55" i="182"/>
  <c r="AL53" i="182"/>
  <c r="AL35" i="182"/>
  <c r="AQ34" i="182"/>
  <c r="AR34" i="182" s="1"/>
  <c r="AW33" i="182"/>
  <c r="AL20" i="182"/>
  <c r="AM20" i="182"/>
  <c r="AL12" i="182"/>
  <c r="AL100" i="182"/>
  <c r="AM100" i="182"/>
  <c r="AQ91" i="182"/>
  <c r="AR91" i="182" s="1"/>
  <c r="AQ86" i="182"/>
  <c r="AL80" i="182"/>
  <c r="AG79" i="182"/>
  <c r="AG77" i="182"/>
  <c r="AQ66" i="182"/>
  <c r="AR66" i="182"/>
  <c r="AQ62" i="182"/>
  <c r="AM57" i="182"/>
  <c r="AQ55" i="182"/>
  <c r="AR55" i="182"/>
  <c r="AV54" i="182"/>
  <c r="AB37" i="182"/>
  <c r="AB36" i="182"/>
  <c r="AC36" i="182"/>
  <c r="AG35" i="182"/>
  <c r="AL34" i="182"/>
  <c r="AM34" i="182"/>
  <c r="AQ33" i="182"/>
  <c r="AG32" i="182"/>
  <c r="AB29" i="182"/>
  <c r="AB22" i="182"/>
  <c r="AC22" i="182"/>
  <c r="AG21" i="182"/>
  <c r="AQ18" i="182"/>
  <c r="AR18" i="182"/>
  <c r="AW17" i="182"/>
  <c r="AB107" i="182"/>
  <c r="AC107" i="182"/>
  <c r="AZ106" i="182"/>
  <c r="AL105" i="182"/>
  <c r="AM105" i="182"/>
  <c r="AG103" i="182"/>
  <c r="AM91" i="182"/>
  <c r="AC91" i="182"/>
  <c r="AG87" i="182"/>
  <c r="AB86" i="182"/>
  <c r="AC86" i="182"/>
  <c r="AG85" i="182"/>
  <c r="AH85" i="182" s="1"/>
  <c r="AV83" i="182"/>
  <c r="AG80" i="182"/>
  <c r="AP75" i="182"/>
  <c r="AB71" i="182"/>
  <c r="AC71" i="182"/>
  <c r="AG70" i="182"/>
  <c r="AH70" i="182"/>
  <c r="AL69" i="182"/>
  <c r="AM69" i="182"/>
  <c r="AQ68" i="182"/>
  <c r="AR68" i="182"/>
  <c r="AB68" i="182"/>
  <c r="AC68" i="182"/>
  <c r="AZ67" i="182"/>
  <c r="AB62" i="182"/>
  <c r="AC62" i="182"/>
  <c r="AG61" i="182"/>
  <c r="AL60" i="182"/>
  <c r="AM60" i="182"/>
  <c r="AB55" i="182"/>
  <c r="AC55" i="182"/>
  <c r="AB45" i="182"/>
  <c r="AC45" i="182"/>
  <c r="AL42" i="182"/>
  <c r="AM42" i="182"/>
  <c r="AL29" i="182"/>
  <c r="AB28" i="182"/>
  <c r="AC28" i="182"/>
  <c r="AQ25" i="182"/>
  <c r="AR25" i="182"/>
  <c r="AQ17" i="182"/>
  <c r="AR17" i="182" s="1"/>
  <c r="AL16" i="182"/>
  <c r="AL14" i="182"/>
  <c r="AB14" i="182"/>
  <c r="AC14" i="182"/>
  <c r="AM10" i="182"/>
  <c r="AQ101" i="182"/>
  <c r="AB99" i="182"/>
  <c r="AC99" i="182"/>
  <c r="AL98" i="182"/>
  <c r="AM90" i="182"/>
  <c r="AC90" i="182"/>
  <c r="AL86" i="182"/>
  <c r="AB84" i="182"/>
  <c r="AB77" i="182"/>
  <c r="AC77" i="182"/>
  <c r="AG64" i="182"/>
  <c r="AY63" i="182"/>
  <c r="AL62" i="182"/>
  <c r="AM62" i="182"/>
  <c r="AM58" i="182"/>
  <c r="AL55" i="182"/>
  <c r="AV50" i="182"/>
  <c r="AL49" i="182"/>
  <c r="AQ40" i="182"/>
  <c r="AG34" i="182"/>
  <c r="AB15" i="182"/>
  <c r="AG12" i="182"/>
  <c r="AH12" i="182" s="1"/>
  <c r="AL93" i="182"/>
  <c r="AL90" i="182"/>
  <c r="AL84" i="182"/>
  <c r="AM84" i="182"/>
  <c r="AQ75" i="182"/>
  <c r="AR75" i="182"/>
  <c r="AQ70" i="182"/>
  <c r="AR70" i="182" s="1"/>
  <c r="AH60" i="182"/>
  <c r="AL28" i="182"/>
  <c r="AM28" i="182"/>
  <c r="AL13" i="182"/>
  <c r="AL116" i="182"/>
  <c r="AB114" i="182"/>
  <c r="AB110" i="182"/>
  <c r="AC110" i="182"/>
  <c r="AQ106" i="182"/>
  <c r="AX102" i="182"/>
  <c r="AP100" i="182"/>
  <c r="AQ100" i="182"/>
  <c r="AR100" i="182"/>
  <c r="AB97" i="182"/>
  <c r="BA95" i="182"/>
  <c r="AL95" i="182"/>
  <c r="AB94" i="182"/>
  <c r="AC94" i="182"/>
  <c r="AM83" i="182"/>
  <c r="AC83" i="182"/>
  <c r="AY79" i="182"/>
  <c r="AG78" i="182"/>
  <c r="AY77" i="182"/>
  <c r="AG76" i="182"/>
  <c r="AH76" i="182" s="1"/>
  <c r="AM74" i="182"/>
  <c r="AB65" i="182"/>
  <c r="AP60" i="182"/>
  <c r="AG56" i="182"/>
  <c r="AH56" i="182"/>
  <c r="AY55" i="182"/>
  <c r="AL48" i="182"/>
  <c r="AL41" i="182"/>
  <c r="AC41" i="182"/>
  <c r="AV37" i="182"/>
  <c r="AY36" i="182"/>
  <c r="AC33" i="182"/>
  <c r="AL21" i="182"/>
  <c r="AR21" i="182"/>
  <c r="AN20" i="182"/>
  <c r="AQ20" i="182" s="1"/>
  <c r="AB20" i="182"/>
  <c r="AC20" i="182"/>
  <c r="AM12" i="182"/>
  <c r="AB12" i="182"/>
  <c r="AC12" i="182"/>
  <c r="AB113" i="182"/>
  <c r="AL97" i="182"/>
  <c r="AM88" i="182"/>
  <c r="AV86" i="182"/>
  <c r="AL83" i="182"/>
  <c r="AL82" i="182"/>
  <c r="AL79" i="182"/>
  <c r="AG74" i="182"/>
  <c r="AB70" i="182"/>
  <c r="AC70" i="182"/>
  <c r="AP69" i="182"/>
  <c r="AQ69" i="182"/>
  <c r="AG69" i="182"/>
  <c r="AL68" i="182"/>
  <c r="AM68" i="182"/>
  <c r="AB67" i="182"/>
  <c r="AC67" i="182"/>
  <c r="AM66" i="182"/>
  <c r="AQ65" i="182"/>
  <c r="AR65" i="182" s="1"/>
  <c r="AL61" i="182"/>
  <c r="AM61" i="182"/>
  <c r="AB60" i="182"/>
  <c r="AC60" i="182"/>
  <c r="AL59" i="182"/>
  <c r="AG58" i="182"/>
  <c r="AB56" i="182"/>
  <c r="AL54" i="182"/>
  <c r="AQ53" i="182"/>
  <c r="AG52" i="182"/>
  <c r="AG46" i="182"/>
  <c r="AV29" i="182"/>
  <c r="AG29" i="182"/>
  <c r="AH29" i="182" s="1"/>
  <c r="AC25" i="182"/>
  <c r="AC17" i="182"/>
  <c r="AR1765" i="182"/>
  <c r="AR1726" i="182"/>
  <c r="AH1713" i="182"/>
  <c r="AR1745" i="182"/>
  <c r="AH1740" i="182"/>
  <c r="AR1682" i="182"/>
  <c r="AM1737" i="182"/>
  <c r="AR1728" i="182"/>
  <c r="AH1748" i="182"/>
  <c r="AL1766" i="182"/>
  <c r="AR1766" i="182"/>
  <c r="AY1764" i="182"/>
  <c r="AV1763" i="182"/>
  <c r="BA1762" i="182"/>
  <c r="AM1761" i="182"/>
  <c r="AB1760" i="182"/>
  <c r="AC1760" i="182"/>
  <c r="AL1758" i="182"/>
  <c r="AY1756" i="182"/>
  <c r="AV1755" i="182"/>
  <c r="AC1755" i="182"/>
  <c r="AP1754" i="182"/>
  <c r="AM1753" i="182"/>
  <c r="AB1752" i="182"/>
  <c r="AG1751" i="182"/>
  <c r="AH1751" i="182" s="1"/>
  <c r="AL1750" i="182"/>
  <c r="AM1750" i="182"/>
  <c r="AY1748" i="182"/>
  <c r="AV1747" i="182"/>
  <c r="AC1747" i="182"/>
  <c r="AP1746" i="182"/>
  <c r="AQ1746" i="182"/>
  <c r="AR1746" i="182" s="1"/>
  <c r="AM1745" i="182"/>
  <c r="AB1744" i="182"/>
  <c r="AC1744" i="182"/>
  <c r="AG1743" i="182"/>
  <c r="AH1743" i="182" s="1"/>
  <c r="AL1742" i="182"/>
  <c r="AM1742" i="182"/>
  <c r="AY1740" i="182"/>
  <c r="AV1739" i="182"/>
  <c r="AC1739" i="182"/>
  <c r="AP1738" i="182"/>
  <c r="AQ1738" i="182"/>
  <c r="AR1738" i="182" s="1"/>
  <c r="AB1736" i="182"/>
  <c r="AC1736" i="182"/>
  <c r="AG1735" i="182"/>
  <c r="AH1735" i="182" s="1"/>
  <c r="AL1734" i="182"/>
  <c r="AM1734" i="182"/>
  <c r="AY1732" i="182"/>
  <c r="AV1731" i="182"/>
  <c r="AC1731" i="182"/>
  <c r="AP1730" i="182"/>
  <c r="AQ1730" i="182"/>
  <c r="AB1728" i="182"/>
  <c r="AG1727" i="182"/>
  <c r="AH1727" i="182"/>
  <c r="AL1726" i="182"/>
  <c r="AM1726" i="182"/>
  <c r="AY1724" i="182"/>
  <c r="AV1723" i="182"/>
  <c r="AC1723" i="182"/>
  <c r="AB1720" i="182"/>
  <c r="AC1720" i="182"/>
  <c r="AG1719" i="182"/>
  <c r="AH1719" i="182" s="1"/>
  <c r="AY1716" i="182"/>
  <c r="AV1715" i="182"/>
  <c r="AB1712" i="182"/>
  <c r="AG1711" i="182"/>
  <c r="AH1711" i="182" s="1"/>
  <c r="AY1708" i="182"/>
  <c r="AC1707" i="182"/>
  <c r="AV1703" i="182"/>
  <c r="AB1701" i="182"/>
  <c r="AC1701" i="182"/>
  <c r="AL1700" i="182"/>
  <c r="AG1699" i="182"/>
  <c r="AL1699" i="182"/>
  <c r="AM1699" i="182"/>
  <c r="AC1697" i="182"/>
  <c r="AV1697" i="182"/>
  <c r="AJ1694" i="182"/>
  <c r="AL1694" i="182"/>
  <c r="AB1692" i="182"/>
  <c r="AC1691" i="182"/>
  <c r="AV1691" i="182"/>
  <c r="AB1691" i="182"/>
  <c r="AN1685" i="182"/>
  <c r="AQ1685" i="182" s="1"/>
  <c r="AR1685" i="182" s="1"/>
  <c r="AB1684" i="182"/>
  <c r="AZ1683" i="182"/>
  <c r="AL1678" i="182"/>
  <c r="AM1678" i="182"/>
  <c r="AB1676" i="182"/>
  <c r="AH1676" i="182"/>
  <c r="AZ1675" i="182"/>
  <c r="AB1660" i="182"/>
  <c r="AW1660" i="182"/>
  <c r="AG1659" i="182"/>
  <c r="AZ1659" i="182"/>
  <c r="AM1658" i="182"/>
  <c r="AB1655" i="182"/>
  <c r="AC1655" i="182"/>
  <c r="AX1655" i="182"/>
  <c r="AM1652" i="182"/>
  <c r="AQ1634" i="182"/>
  <c r="AR1634" i="182"/>
  <c r="AM1625" i="182"/>
  <c r="AQ1610" i="182"/>
  <c r="AR1610" i="182"/>
  <c r="AH1567" i="182"/>
  <c r="AC1563" i="182"/>
  <c r="AV1766" i="182"/>
  <c r="AX1764" i="182"/>
  <c r="AM1764" i="182"/>
  <c r="AJ1763" i="182"/>
  <c r="AL1763" i="182"/>
  <c r="AO1762" i="182"/>
  <c r="AQ1762" i="182" s="1"/>
  <c r="AR1762" i="182" s="1"/>
  <c r="AW1761" i="182"/>
  <c r="AV1758" i="182"/>
  <c r="AX1756" i="182"/>
  <c r="AO1754" i="182"/>
  <c r="AW1753" i="182"/>
  <c r="AV1750" i="182"/>
  <c r="AP1749" i="182"/>
  <c r="AQ1749" i="182"/>
  <c r="AR1749" i="182"/>
  <c r="AX1748" i="182"/>
  <c r="AM1748" i="182"/>
  <c r="AJ1747" i="182"/>
  <c r="AL1747" i="182"/>
  <c r="AW1745" i="182"/>
  <c r="AV1742" i="182"/>
  <c r="AP1741" i="182"/>
  <c r="AQ1741" i="182"/>
  <c r="AR1741" i="182"/>
  <c r="AX1740" i="182"/>
  <c r="AJ1739" i="182"/>
  <c r="AL1739" i="182"/>
  <c r="AW1737" i="182"/>
  <c r="AV1734" i="182"/>
  <c r="AX1732" i="182"/>
  <c r="AM1732" i="182"/>
  <c r="AW1729" i="182"/>
  <c r="AV1726" i="182"/>
  <c r="AX1724" i="182"/>
  <c r="AO1722" i="182"/>
  <c r="AQ1722" i="182"/>
  <c r="AR1722" i="182" s="1"/>
  <c r="AW1721" i="182"/>
  <c r="AV1718" i="182"/>
  <c r="AP1717" i="182"/>
  <c r="AQ1717" i="182"/>
  <c r="AR1717" i="182" s="1"/>
  <c r="AX1716" i="182"/>
  <c r="AM1716" i="182"/>
  <c r="AW1713" i="182"/>
  <c r="AV1710" i="182"/>
  <c r="AX1708" i="182"/>
  <c r="AM1708" i="182"/>
  <c r="AW1705" i="182"/>
  <c r="AC1704" i="182"/>
  <c r="AV1704" i="182"/>
  <c r="AG1694" i="182"/>
  <c r="AJ1691" i="182"/>
  <c r="AL1691" i="182"/>
  <c r="AL1688" i="182"/>
  <c r="AM1688" i="182"/>
  <c r="AV1683" i="182"/>
  <c r="AB1683" i="182"/>
  <c r="AG1678" i="182"/>
  <c r="AV1675" i="182"/>
  <c r="AB1675" i="182"/>
  <c r="AQ1673" i="182"/>
  <c r="AR1673" i="182"/>
  <c r="AG1670" i="182"/>
  <c r="BA1670" i="182"/>
  <c r="AG1661" i="182"/>
  <c r="AH1661" i="182"/>
  <c r="AR1633" i="182"/>
  <c r="AH1625" i="182"/>
  <c r="AR1609" i="182"/>
  <c r="AQ1594" i="182"/>
  <c r="AR1594" i="182"/>
  <c r="AM1585" i="182"/>
  <c r="AM1580" i="182"/>
  <c r="AR1579" i="182"/>
  <c r="AQ1578" i="182"/>
  <c r="AR1578" i="182" s="1"/>
  <c r="AL1575" i="182"/>
  <c r="AR1575" i="182"/>
  <c r="AC1567" i="182"/>
  <c r="AB1702" i="182"/>
  <c r="AC1702" i="182"/>
  <c r="AL1669" i="182"/>
  <c r="AM1669" i="182"/>
  <c r="AO1669" i="182"/>
  <c r="AQ1669" i="182"/>
  <c r="AV1665" i="182"/>
  <c r="AM1663" i="182"/>
  <c r="AC1764" i="182"/>
  <c r="BA1763" i="182"/>
  <c r="AM1762" i="182"/>
  <c r="AZ1760" i="182"/>
  <c r="AC1756" i="182"/>
  <c r="BA1755" i="182"/>
  <c r="AP1755" i="182"/>
  <c r="AQ1755" i="182"/>
  <c r="AR1755" i="182" s="1"/>
  <c r="AZ1752" i="182"/>
  <c r="AC1748" i="182"/>
  <c r="BA1747" i="182"/>
  <c r="AM1746" i="182"/>
  <c r="AZ1744" i="182"/>
  <c r="AC1740" i="182"/>
  <c r="BA1739" i="182"/>
  <c r="AM1738" i="182"/>
  <c r="AZ1736" i="182"/>
  <c r="AC1732" i="182"/>
  <c r="BA1731" i="182"/>
  <c r="AP1731" i="182"/>
  <c r="AQ1731" i="182"/>
  <c r="AR1731" i="182"/>
  <c r="AZ1728" i="182"/>
  <c r="AC1724" i="182"/>
  <c r="BA1723" i="182"/>
  <c r="AM1722" i="182"/>
  <c r="AZ1720" i="182"/>
  <c r="BA1715" i="182"/>
  <c r="AZ1712" i="182"/>
  <c r="AC1708" i="182"/>
  <c r="BA1707" i="182"/>
  <c r="AP1707" i="182"/>
  <c r="AQ1707" i="182"/>
  <c r="AR1707" i="182"/>
  <c r="AM1703" i="182"/>
  <c r="AM1698" i="182"/>
  <c r="AY1698" i="182"/>
  <c r="AG1698" i="182"/>
  <c r="AH1698" i="182" s="1"/>
  <c r="AL1693" i="182"/>
  <c r="AM1693" i="182"/>
  <c r="AY1690" i="182"/>
  <c r="AG1690" i="182"/>
  <c r="AH1690" i="182" s="1"/>
  <c r="AB1689" i="182"/>
  <c r="AB1688" i="182"/>
  <c r="AV1688" i="182"/>
  <c r="AM1687" i="182"/>
  <c r="AL1677" i="182"/>
  <c r="AM1677" i="182"/>
  <c r="AB1673" i="182"/>
  <c r="AB1672" i="182"/>
  <c r="AC1672" i="182"/>
  <c r="AV1672" i="182"/>
  <c r="AG1671" i="182"/>
  <c r="AY1671" i="182"/>
  <c r="AQ1664" i="182"/>
  <c r="AR1664" i="182"/>
  <c r="AJ1662" i="182"/>
  <c r="AL1662" i="182"/>
  <c r="AM1655" i="182"/>
  <c r="AH1652" i="182"/>
  <c r="AM1617" i="182"/>
  <c r="AM1601" i="182"/>
  <c r="AM1561" i="182"/>
  <c r="AM1765" i="182"/>
  <c r="AL1754" i="182"/>
  <c r="AM1754" i="182"/>
  <c r="AM1733" i="182"/>
  <c r="AM1725" i="182"/>
  <c r="AW1706" i="182"/>
  <c r="AL1706" i="182"/>
  <c r="AM1706" i="182"/>
  <c r="AP1702" i="182"/>
  <c r="AQ1702" i="182"/>
  <c r="AG1702" i="182"/>
  <c r="AH1702" i="182"/>
  <c r="AG1701" i="182"/>
  <c r="AB1700" i="182"/>
  <c r="AH1700" i="182"/>
  <c r="AL1692" i="182"/>
  <c r="AL1684" i="182"/>
  <c r="AY1682" i="182"/>
  <c r="AG1682" i="182"/>
  <c r="AH1682" i="182"/>
  <c r="AB1681" i="182"/>
  <c r="AB1680" i="182"/>
  <c r="AV1680" i="182"/>
  <c r="AL1676" i="182"/>
  <c r="AY1674" i="182"/>
  <c r="AG1674" i="182"/>
  <c r="AB1671" i="182"/>
  <c r="AC1671" i="182"/>
  <c r="AX1671" i="182"/>
  <c r="AB1668" i="182"/>
  <c r="AC1668" i="182"/>
  <c r="AW1668" i="182"/>
  <c r="AG1667" i="182"/>
  <c r="AZ1667" i="182"/>
  <c r="AQ1586" i="182"/>
  <c r="AR1586" i="182"/>
  <c r="AH1569" i="182"/>
  <c r="AR1548" i="182"/>
  <c r="AL1704" i="182"/>
  <c r="AM1704" i="182"/>
  <c r="AB1696" i="182"/>
  <c r="AV1696" i="182"/>
  <c r="AL1689" i="182"/>
  <c r="AR1689" i="182"/>
  <c r="AG1687" i="182"/>
  <c r="AY1687" i="182"/>
  <c r="AN1683" i="182"/>
  <c r="AQ1683" i="182"/>
  <c r="AR1683" i="182"/>
  <c r="AG1679" i="182"/>
  <c r="AY1679" i="182"/>
  <c r="AN1675" i="182"/>
  <c r="AQ1675" i="182"/>
  <c r="AR1675" i="182" s="1"/>
  <c r="AB1664" i="182"/>
  <c r="AC1664" i="182"/>
  <c r="AV1664" i="182"/>
  <c r="AG1662" i="182"/>
  <c r="AH1662" i="182" s="1"/>
  <c r="BA1662" i="182"/>
  <c r="AB1657" i="182"/>
  <c r="AV1657" i="182"/>
  <c r="AY1656" i="182"/>
  <c r="AG1656" i="182"/>
  <c r="AH1656" i="182"/>
  <c r="AG1654" i="182"/>
  <c r="AH1654" i="182" s="1"/>
  <c r="BA1654" i="182"/>
  <c r="AM1633" i="182"/>
  <c r="AM1609" i="182"/>
  <c r="AV1765" i="182"/>
  <c r="AC1765" i="182"/>
  <c r="AV1757" i="182"/>
  <c r="AC1757" i="182"/>
  <c r="AM1755" i="182"/>
  <c r="AV1749" i="182"/>
  <c r="AC1749" i="182"/>
  <c r="AV1741" i="182"/>
  <c r="AC1741" i="182"/>
  <c r="AV1733" i="182"/>
  <c r="AM1731" i="182"/>
  <c r="AZ1729" i="182"/>
  <c r="AV1725" i="182"/>
  <c r="AC1725" i="182"/>
  <c r="AM1723" i="182"/>
  <c r="AZ1721" i="182"/>
  <c r="AV1717" i="182"/>
  <c r="AC1717" i="182"/>
  <c r="AM1715" i="182"/>
  <c r="AZ1713" i="182"/>
  <c r="AV1709" i="182"/>
  <c r="AC1709" i="182"/>
  <c r="AM1707" i="182"/>
  <c r="AZ1705" i="182"/>
  <c r="AW1704" i="182"/>
  <c r="AL1703" i="182"/>
  <c r="AC1703" i="182"/>
  <c r="AY1701" i="182"/>
  <c r="AG1695" i="182"/>
  <c r="AH1695" i="182"/>
  <c r="AY1695" i="182"/>
  <c r="AV1689" i="182"/>
  <c r="AB1686" i="182"/>
  <c r="AV1686" i="182"/>
  <c r="AM1683" i="182"/>
  <c r="AL1681" i="182"/>
  <c r="AM1675" i="182"/>
  <c r="AC1673" i="182"/>
  <c r="AV1673" i="182"/>
  <c r="AB1670" i="182"/>
  <c r="AL1668" i="182"/>
  <c r="AR1668" i="182"/>
  <c r="AM1664" i="182"/>
  <c r="AG1663" i="182"/>
  <c r="AY1663" i="182"/>
  <c r="AJ1661" i="182"/>
  <c r="AL1661" i="182"/>
  <c r="AM1661" i="182"/>
  <c r="AQ1618" i="182"/>
  <c r="AR1618" i="182" s="1"/>
  <c r="AH1607" i="182"/>
  <c r="AQ1602" i="182"/>
  <c r="AR1602" i="182"/>
  <c r="AM1593" i="182"/>
  <c r="AQ1590" i="182"/>
  <c r="AR1590" i="182"/>
  <c r="AH1589" i="182"/>
  <c r="AL1583" i="182"/>
  <c r="AM1556" i="182"/>
  <c r="AV1760" i="182"/>
  <c r="AV1752" i="182"/>
  <c r="AV1744" i="182"/>
  <c r="AV1736" i="182"/>
  <c r="AV1728" i="182"/>
  <c r="AV1720" i="182"/>
  <c r="AV1712" i="182"/>
  <c r="AL1702" i="182"/>
  <c r="AM1702" i="182"/>
  <c r="AB1699" i="182"/>
  <c r="AC1699" i="182"/>
  <c r="AL1697" i="182"/>
  <c r="AM1697" i="182"/>
  <c r="AB1694" i="182"/>
  <c r="AC1694" i="182"/>
  <c r="AV1694" i="182"/>
  <c r="AC1692" i="182"/>
  <c r="AQ1688" i="182"/>
  <c r="AR1688" i="182" s="1"/>
  <c r="AB1687" i="182"/>
  <c r="AC1687" i="182"/>
  <c r="AJ1686" i="182"/>
  <c r="AL1686" i="182"/>
  <c r="AC1681" i="182"/>
  <c r="AV1681" i="182"/>
  <c r="AB1679" i="182"/>
  <c r="AC1679" i="182"/>
  <c r="AB1678" i="182"/>
  <c r="AC1678" i="182"/>
  <c r="AV1678" i="182"/>
  <c r="AL1670" i="182"/>
  <c r="AM1670" i="182"/>
  <c r="AO1670" i="182"/>
  <c r="AQ1670" i="182"/>
  <c r="AP1670" i="182"/>
  <c r="AB1665" i="182"/>
  <c r="AC1665" i="182"/>
  <c r="AG1664" i="182"/>
  <c r="AH1664" i="182" s="1"/>
  <c r="AB1663" i="182"/>
  <c r="AC1663" i="182"/>
  <c r="AX1663" i="182"/>
  <c r="AH1645" i="182"/>
  <c r="AH1614" i="182"/>
  <c r="AM1577" i="182"/>
  <c r="AQ1562" i="182"/>
  <c r="AR1562" i="182" s="1"/>
  <c r="AH1556" i="182"/>
  <c r="AL1673" i="182"/>
  <c r="AM1673" i="182"/>
  <c r="AV1670" i="182"/>
  <c r="AC1670" i="182"/>
  <c r="AJ1667" i="182"/>
  <c r="AL1667" i="182"/>
  <c r="AB1667" i="182"/>
  <c r="AC1667" i="182"/>
  <c r="AG1666" i="182"/>
  <c r="AH1666" i="182"/>
  <c r="AL1665" i="182"/>
  <c r="AV1662" i="182"/>
  <c r="AC1662" i="182"/>
  <c r="AB1659" i="182"/>
  <c r="AC1659" i="182"/>
  <c r="AG1658" i="182"/>
  <c r="AH1658" i="182"/>
  <c r="AL1657" i="182"/>
  <c r="AM1657" i="182"/>
  <c r="AY1655" i="182"/>
  <c r="AV1654" i="182"/>
  <c r="AC1654" i="182"/>
  <c r="AP1653" i="182"/>
  <c r="AQ1653" i="182"/>
  <c r="AR1653" i="182"/>
  <c r="AB1651" i="182"/>
  <c r="AC1651" i="182"/>
  <c r="AG1650" i="182"/>
  <c r="AH1650" i="182" s="1"/>
  <c r="AL1649" i="182"/>
  <c r="AM1649" i="182"/>
  <c r="AY1647" i="182"/>
  <c r="AV1646" i="182"/>
  <c r="AC1646" i="182"/>
  <c r="AP1645" i="182"/>
  <c r="AQ1645" i="182"/>
  <c r="AR1645" i="182" s="1"/>
  <c r="AM1644" i="182"/>
  <c r="AB1643" i="182"/>
  <c r="AC1643" i="182"/>
  <c r="AG1642" i="182"/>
  <c r="AH1642" i="182"/>
  <c r="AL1641" i="182"/>
  <c r="AR1641" i="182"/>
  <c r="AY1639" i="182"/>
  <c r="AV1638" i="182"/>
  <c r="AC1638" i="182"/>
  <c r="AP1637" i="182"/>
  <c r="AQ1637" i="182"/>
  <c r="AB1635" i="182"/>
  <c r="AC1635" i="182"/>
  <c r="AG1634" i="182"/>
  <c r="AH1634" i="182" s="1"/>
  <c r="AL1633" i="182"/>
  <c r="AY1631" i="182"/>
  <c r="AV1630" i="182"/>
  <c r="AC1630" i="182"/>
  <c r="AP1629" i="182"/>
  <c r="AQ1629" i="182"/>
  <c r="AR1629" i="182" s="1"/>
  <c r="AM1628" i="182"/>
  <c r="AB1627" i="182"/>
  <c r="AG1626" i="182"/>
  <c r="AH1626" i="182" s="1"/>
  <c r="AY1623" i="182"/>
  <c r="AV1622" i="182"/>
  <c r="AC1622" i="182"/>
  <c r="AP1621" i="182"/>
  <c r="AQ1621" i="182"/>
  <c r="AR1621" i="182"/>
  <c r="AM1620" i="182"/>
  <c r="AB1619" i="182"/>
  <c r="AC1619" i="182"/>
  <c r="AG1618" i="182"/>
  <c r="AH1618" i="182" s="1"/>
  <c r="AY1615" i="182"/>
  <c r="AV1614" i="182"/>
  <c r="AC1614" i="182"/>
  <c r="AM1612" i="182"/>
  <c r="AJ1611" i="182"/>
  <c r="AB1611" i="182"/>
  <c r="AG1610" i="182"/>
  <c r="AH1610" i="182" s="1"/>
  <c r="AY1607" i="182"/>
  <c r="AV1606" i="182"/>
  <c r="AP1605" i="182"/>
  <c r="AQ1605" i="182"/>
  <c r="AR1605" i="182" s="1"/>
  <c r="AM1604" i="182"/>
  <c r="AB1603" i="182"/>
  <c r="AG1602" i="182"/>
  <c r="AH1602" i="182" s="1"/>
  <c r="AY1599" i="182"/>
  <c r="AV1598" i="182"/>
  <c r="AC1598" i="182"/>
  <c r="AP1597" i="182"/>
  <c r="AQ1597" i="182"/>
  <c r="AM1596" i="182"/>
  <c r="AB1595" i="182"/>
  <c r="AC1595" i="182"/>
  <c r="AG1594" i="182"/>
  <c r="AH1594" i="182"/>
  <c r="AY1591" i="182"/>
  <c r="AV1590" i="182"/>
  <c r="AC1590" i="182"/>
  <c r="AP1589" i="182"/>
  <c r="AQ1589" i="182"/>
  <c r="AR1589" i="182" s="1"/>
  <c r="AM1588" i="182"/>
  <c r="AB1587" i="182"/>
  <c r="AC1587" i="182"/>
  <c r="AG1586" i="182"/>
  <c r="AH1586" i="182"/>
  <c r="AY1583" i="182"/>
  <c r="AC1582" i="182"/>
  <c r="AB1579" i="182"/>
  <c r="AC1579" i="182"/>
  <c r="AG1578" i="182"/>
  <c r="AH1578" i="182" s="1"/>
  <c r="AY1575" i="182"/>
  <c r="AM1572" i="182"/>
  <c r="AB1571" i="182"/>
  <c r="AC1571" i="182"/>
  <c r="AG1570" i="182"/>
  <c r="AH1570" i="182" s="1"/>
  <c r="AY1567" i="182"/>
  <c r="AM1564" i="182"/>
  <c r="AB1563" i="182"/>
  <c r="AG1562" i="182"/>
  <c r="AH1562" i="182"/>
  <c r="AY1559" i="182"/>
  <c r="AB1558" i="182"/>
  <c r="AC1558" i="182"/>
  <c r="AG1557" i="182"/>
  <c r="AH1557" i="182" s="1"/>
  <c r="AB1547" i="182"/>
  <c r="AG1544" i="182"/>
  <c r="AH1544" i="182"/>
  <c r="AC1542" i="182"/>
  <c r="AC1538" i="182"/>
  <c r="AM1537" i="182"/>
  <c r="AL1533" i="182"/>
  <c r="AR1533" i="182"/>
  <c r="AM1533" i="182"/>
  <c r="AM1529" i="182"/>
  <c r="AJ1527" i="182"/>
  <c r="AQ1509" i="182"/>
  <c r="AQ1462" i="182"/>
  <c r="AR1462" i="182" s="1"/>
  <c r="AQ1461" i="182"/>
  <c r="AC1454" i="182"/>
  <c r="AH1443" i="182"/>
  <c r="AM1695" i="182"/>
  <c r="AM1679" i="182"/>
  <c r="AM1671" i="182"/>
  <c r="AW1652" i="182"/>
  <c r="AV1649" i="182"/>
  <c r="AC1649" i="182"/>
  <c r="AP1648" i="182"/>
  <c r="AQ1648" i="182"/>
  <c r="AR1648" i="182"/>
  <c r="AX1647" i="182"/>
  <c r="AM1647" i="182"/>
  <c r="AW1644" i="182"/>
  <c r="AV1641" i="182"/>
  <c r="AC1641" i="182"/>
  <c r="AP1640" i="182"/>
  <c r="AQ1640" i="182"/>
  <c r="AR1640" i="182"/>
  <c r="AX1639" i="182"/>
  <c r="AM1639" i="182"/>
  <c r="AW1636" i="182"/>
  <c r="AV1633" i="182"/>
  <c r="AC1633" i="182"/>
  <c r="AP1632" i="182"/>
  <c r="AQ1632" i="182"/>
  <c r="AR1632" i="182"/>
  <c r="AX1631" i="182"/>
  <c r="AW1628" i="182"/>
  <c r="AV1625" i="182"/>
  <c r="AC1625" i="182"/>
  <c r="AP1624" i="182"/>
  <c r="AQ1624" i="182"/>
  <c r="AR1624" i="182" s="1"/>
  <c r="AX1623" i="182"/>
  <c r="AM1623" i="182"/>
  <c r="AW1620" i="182"/>
  <c r="AV1617" i="182"/>
  <c r="AC1617" i="182"/>
  <c r="AP1616" i="182"/>
  <c r="AQ1616" i="182"/>
  <c r="AR1616" i="182" s="1"/>
  <c r="AX1615" i="182"/>
  <c r="AM1615" i="182"/>
  <c r="AW1612" i="182"/>
  <c r="AV1609" i="182"/>
  <c r="AC1609" i="182"/>
  <c r="AX1607" i="182"/>
  <c r="AW1604" i="182"/>
  <c r="AV1601" i="182"/>
  <c r="AP1600" i="182"/>
  <c r="AQ1600" i="182"/>
  <c r="AR1600" i="182" s="1"/>
  <c r="AX1599" i="182"/>
  <c r="AM1599" i="182"/>
  <c r="AW1596" i="182"/>
  <c r="AV1593" i="182"/>
  <c r="AC1593" i="182"/>
  <c r="AP1592" i="182"/>
  <c r="AQ1592" i="182"/>
  <c r="AR1592" i="182" s="1"/>
  <c r="AX1591" i="182"/>
  <c r="AM1591" i="182"/>
  <c r="AW1588" i="182"/>
  <c r="AV1585" i="182"/>
  <c r="AC1585" i="182"/>
  <c r="AX1583" i="182"/>
  <c r="AM1583" i="182"/>
  <c r="AJ1582" i="182"/>
  <c r="AL1582" i="182"/>
  <c r="AW1580" i="182"/>
  <c r="AV1577" i="182"/>
  <c r="AC1577" i="182"/>
  <c r="AX1575" i="182"/>
  <c r="AM1575" i="182"/>
  <c r="AJ1574" i="182"/>
  <c r="AB1574" i="182"/>
  <c r="AH1574" i="182"/>
  <c r="AZ1573" i="182"/>
  <c r="AW1572" i="182"/>
  <c r="AV1569" i="182"/>
  <c r="AC1569" i="182"/>
  <c r="AX1567" i="182"/>
  <c r="AM1567" i="182"/>
  <c r="AJ1566" i="182"/>
  <c r="AB1566" i="182"/>
  <c r="AC1566" i="182"/>
  <c r="AZ1565" i="182"/>
  <c r="AW1564" i="182"/>
  <c r="AV1561" i="182"/>
  <c r="AC1561" i="182"/>
  <c r="AP1560" i="182"/>
  <c r="AX1559" i="182"/>
  <c r="AM1559" i="182"/>
  <c r="AV1556" i="182"/>
  <c r="AC1556" i="182"/>
  <c r="AP1555" i="182"/>
  <c r="AB1554" i="182"/>
  <c r="AQ1553" i="182"/>
  <c r="AR1553" i="182"/>
  <c r="AB1552" i="182"/>
  <c r="AC1552" i="182"/>
  <c r="AM1545" i="182"/>
  <c r="AB1538" i="182"/>
  <c r="AZ1537" i="182"/>
  <c r="AB1535" i="182"/>
  <c r="AY1534" i="182"/>
  <c r="AB1531" i="182"/>
  <c r="AC1531" i="182"/>
  <c r="AB1530" i="182"/>
  <c r="AG1527" i="182"/>
  <c r="AG1523" i="182"/>
  <c r="AH1523" i="182" s="1"/>
  <c r="AL1518" i="182"/>
  <c r="AM1518" i="182"/>
  <c r="AP1518" i="182"/>
  <c r="AQ1518" i="182"/>
  <c r="AR1518" i="182" s="1"/>
  <c r="AJ1510" i="182"/>
  <c r="AM1510" i="182"/>
  <c r="AL1510" i="182"/>
  <c r="AR1510" i="182"/>
  <c r="AR1474" i="182"/>
  <c r="AM1458" i="182"/>
  <c r="AM1455" i="182"/>
  <c r="AQ1453" i="182"/>
  <c r="AM1434" i="182"/>
  <c r="AH1424" i="182"/>
  <c r="AM1410" i="182"/>
  <c r="AC1404" i="182"/>
  <c r="AH1384" i="182"/>
  <c r="AM1380" i="182"/>
  <c r="AC1652" i="182"/>
  <c r="AG1648" i="182"/>
  <c r="AH1648" i="182"/>
  <c r="AC1644" i="182"/>
  <c r="AC1636" i="182"/>
  <c r="AM1634" i="182"/>
  <c r="AG1632" i="182"/>
  <c r="AH1632" i="182" s="1"/>
  <c r="AC1628" i="182"/>
  <c r="AM1626" i="182"/>
  <c r="AG1624" i="182"/>
  <c r="AH1624" i="182" s="1"/>
  <c r="AM1618" i="182"/>
  <c r="AG1616" i="182"/>
  <c r="AH1616" i="182" s="1"/>
  <c r="AC1612" i="182"/>
  <c r="AM1610" i="182"/>
  <c r="AG1608" i="182"/>
  <c r="AH1608" i="182" s="1"/>
  <c r="AC1604" i="182"/>
  <c r="AM1602" i="182"/>
  <c r="AG1600" i="182"/>
  <c r="AH1600" i="182" s="1"/>
  <c r="AC1596" i="182"/>
  <c r="AM1594" i="182"/>
  <c r="AG1592" i="182"/>
  <c r="AH1592" i="182" s="1"/>
  <c r="AC1588" i="182"/>
  <c r="AG1584" i="182"/>
  <c r="AH1584" i="182"/>
  <c r="AC1580" i="182"/>
  <c r="AM1578" i="182"/>
  <c r="AG1576" i="182"/>
  <c r="AH1576" i="182"/>
  <c r="AC1572" i="182"/>
  <c r="AG1568" i="182"/>
  <c r="AH1568" i="182"/>
  <c r="AC1564" i="182"/>
  <c r="AG1560" i="182"/>
  <c r="AH1560" i="182" s="1"/>
  <c r="AM1553" i="182"/>
  <c r="AM1551" i="182"/>
  <c r="AP1534" i="182"/>
  <c r="AQ1534" i="182"/>
  <c r="AY1519" i="182"/>
  <c r="AG1519" i="182"/>
  <c r="AH1519" i="182" s="1"/>
  <c r="AB1513" i="182"/>
  <c r="AC1513" i="182"/>
  <c r="AV1513" i="182"/>
  <c r="AG1512" i="182"/>
  <c r="AH1512" i="182" s="1"/>
  <c r="AY1512" i="182"/>
  <c r="AM1653" i="182"/>
  <c r="AZ1651" i="182"/>
  <c r="AC1647" i="182"/>
  <c r="BA1646" i="182"/>
  <c r="AP1646" i="182"/>
  <c r="AQ1646" i="182"/>
  <c r="AR1646" i="182" s="1"/>
  <c r="AM1645" i="182"/>
  <c r="AZ1643" i="182"/>
  <c r="AC1639" i="182"/>
  <c r="BA1638" i="182"/>
  <c r="AP1638" i="182"/>
  <c r="AQ1638" i="182"/>
  <c r="AR1638" i="182" s="1"/>
  <c r="AZ1635" i="182"/>
  <c r="AC1631" i="182"/>
  <c r="BA1630" i="182"/>
  <c r="AP1630" i="182"/>
  <c r="AQ1630" i="182"/>
  <c r="AR1630" i="182"/>
  <c r="AZ1627" i="182"/>
  <c r="AC1623" i="182"/>
  <c r="BA1622" i="182"/>
  <c r="AP1622" i="182"/>
  <c r="AQ1622" i="182"/>
  <c r="AR1622" i="182" s="1"/>
  <c r="AM1621" i="182"/>
  <c r="AZ1619" i="182"/>
  <c r="AC1615" i="182"/>
  <c r="BA1614" i="182"/>
  <c r="AP1614" i="182"/>
  <c r="AQ1614" i="182"/>
  <c r="AR1614" i="182"/>
  <c r="AM1613" i="182"/>
  <c r="AZ1611" i="182"/>
  <c r="AC1607" i="182"/>
  <c r="BA1606" i="182"/>
  <c r="AP1606" i="182"/>
  <c r="AQ1606" i="182"/>
  <c r="AR1606" i="182"/>
  <c r="AM1605" i="182"/>
  <c r="AZ1603" i="182"/>
  <c r="AC1599" i="182"/>
  <c r="BA1598" i="182"/>
  <c r="AP1598" i="182"/>
  <c r="AQ1598" i="182"/>
  <c r="AR1598" i="182" s="1"/>
  <c r="AZ1595" i="182"/>
  <c r="AC1591" i="182"/>
  <c r="BA1590" i="182"/>
  <c r="AP1590" i="182"/>
  <c r="AM1589" i="182"/>
  <c r="AZ1587" i="182"/>
  <c r="BA1582" i="182"/>
  <c r="AZ1579" i="182"/>
  <c r="AC1575" i="182"/>
  <c r="BA1574" i="182"/>
  <c r="AZ1571" i="182"/>
  <c r="AZ1563" i="182"/>
  <c r="AZ1558" i="182"/>
  <c r="AN1555" i="182"/>
  <c r="AQ1555" i="182" s="1"/>
  <c r="AR1555" i="182" s="1"/>
  <c r="AB1548" i="182"/>
  <c r="AC1548" i="182"/>
  <c r="AB1545" i="182"/>
  <c r="AB1541" i="182"/>
  <c r="AC1541" i="182"/>
  <c r="AL1540" i="182"/>
  <c r="AM1540" i="182"/>
  <c r="AM1528" i="182"/>
  <c r="AC1528" i="182"/>
  <c r="AV1528" i="182"/>
  <c r="AL1525" i="182"/>
  <c r="AG1524" i="182"/>
  <c r="AB1523" i="182"/>
  <c r="AC1523" i="182"/>
  <c r="AW1523" i="182"/>
  <c r="AB1520" i="182"/>
  <c r="AC1520" i="182"/>
  <c r="AV1520" i="182"/>
  <c r="AP1517" i="182"/>
  <c r="AQ1517" i="182"/>
  <c r="AL1517" i="182"/>
  <c r="AM1517" i="182"/>
  <c r="AH1459" i="182"/>
  <c r="AM1421" i="182"/>
  <c r="AO1654" i="182"/>
  <c r="AQ1654" i="182" s="1"/>
  <c r="AR1654" i="182" s="1"/>
  <c r="AL1613" i="182"/>
  <c r="AL1581" i="182"/>
  <c r="AM1581" i="182"/>
  <c r="AV1578" i="182"/>
  <c r="AM1576" i="182"/>
  <c r="AL1573" i="182"/>
  <c r="AM1573" i="182"/>
  <c r="AV1570" i="182"/>
  <c r="AM1568" i="182"/>
  <c r="AZ1566" i="182"/>
  <c r="AL1565" i="182"/>
  <c r="AM1565" i="182"/>
  <c r="AV1562" i="182"/>
  <c r="AP1561" i="182"/>
  <c r="AQ1561" i="182"/>
  <c r="AR1561" i="182" s="1"/>
  <c r="AV1557" i="182"/>
  <c r="AG1555" i="182"/>
  <c r="AH1555" i="182" s="1"/>
  <c r="AP1554" i="182"/>
  <c r="AQ1554" i="182"/>
  <c r="AR1554" i="182" s="1"/>
  <c r="AB1550" i="182"/>
  <c r="AC1550" i="182"/>
  <c r="AB1549" i="182"/>
  <c r="AH1549" i="182"/>
  <c r="AL1548" i="182"/>
  <c r="AM1548" i="182"/>
  <c r="AL1547" i="182"/>
  <c r="AR1547" i="182"/>
  <c r="AX1544" i="182"/>
  <c r="AV1542" i="182"/>
  <c r="AG1542" i="182"/>
  <c r="AH1542" i="182" s="1"/>
  <c r="AM1542" i="182"/>
  <c r="AP1542" i="182"/>
  <c r="AQ1542" i="182"/>
  <c r="AR1542" i="182" s="1"/>
  <c r="AM1541" i="182"/>
  <c r="AP1540" i="182"/>
  <c r="AQ1540" i="182"/>
  <c r="AG1538" i="182"/>
  <c r="AH1538" i="182" s="1"/>
  <c r="AV1535" i="182"/>
  <c r="AB1532" i="182"/>
  <c r="AC1530" i="182"/>
  <c r="AV1530" i="182"/>
  <c r="AC1529" i="182"/>
  <c r="AV1529" i="182"/>
  <c r="AY1526" i="182"/>
  <c r="AB1526" i="182"/>
  <c r="AC1526" i="182"/>
  <c r="AQ1524" i="182"/>
  <c r="AG1522" i="182"/>
  <c r="AH1522" i="182" s="1"/>
  <c r="AZ1522" i="182"/>
  <c r="AQ1521" i="182"/>
  <c r="AM1520" i="182"/>
  <c r="AQ1516" i="182"/>
  <c r="AR1516" i="182"/>
  <c r="AQ1508" i="182"/>
  <c r="AC1508" i="182"/>
  <c r="AW1508" i="182"/>
  <c r="AM1503" i="182"/>
  <c r="AM1484" i="182"/>
  <c r="AM1474" i="182"/>
  <c r="AC1452" i="182"/>
  <c r="AQ1445" i="182"/>
  <c r="AH1444" i="182"/>
  <c r="AH1441" i="182"/>
  <c r="AR1428" i="182"/>
  <c r="AH1382" i="182"/>
  <c r="AM1374" i="182"/>
  <c r="AM1550" i="182"/>
  <c r="AP1550" i="182"/>
  <c r="AQ1550" i="182"/>
  <c r="AR1550" i="182"/>
  <c r="AM1549" i="182"/>
  <c r="AC1543" i="182"/>
  <c r="AV1543" i="182"/>
  <c r="AC1537" i="182"/>
  <c r="AV1537" i="182"/>
  <c r="AP1535" i="182"/>
  <c r="AQ1535" i="182"/>
  <c r="AJ1532" i="182"/>
  <c r="AL1532" i="182"/>
  <c r="AR1532" i="182"/>
  <c r="AL1531" i="182"/>
  <c r="AM1531" i="182"/>
  <c r="AL1530" i="182"/>
  <c r="AM1530" i="182"/>
  <c r="AP1526" i="182"/>
  <c r="AQ1526" i="182"/>
  <c r="AC1516" i="182"/>
  <c r="AW1516" i="182"/>
  <c r="AL1659" i="182"/>
  <c r="AV1656" i="182"/>
  <c r="AC1656" i="182"/>
  <c r="AV1648" i="182"/>
  <c r="AC1648" i="182"/>
  <c r="AM1646" i="182"/>
  <c r="AG1644" i="182"/>
  <c r="AH1644" i="182" s="1"/>
  <c r="AV1640" i="182"/>
  <c r="AC1640" i="182"/>
  <c r="AG1636" i="182"/>
  <c r="AH1636" i="182" s="1"/>
  <c r="AV1632" i="182"/>
  <c r="AC1632" i="182"/>
  <c r="AM1630" i="182"/>
  <c r="AG1628" i="182"/>
  <c r="AH1628" i="182"/>
  <c r="AV1624" i="182"/>
  <c r="AC1624" i="182"/>
  <c r="AM1622" i="182"/>
  <c r="AG1620" i="182"/>
  <c r="AV1616" i="182"/>
  <c r="AC1616" i="182"/>
  <c r="AM1614" i="182"/>
  <c r="AG1612" i="182"/>
  <c r="AH1612" i="182"/>
  <c r="AV1608" i="182"/>
  <c r="AC1608" i="182"/>
  <c r="AM1606" i="182"/>
  <c r="AG1604" i="182"/>
  <c r="AH1604" i="182" s="1"/>
  <c r="AV1600" i="182"/>
  <c r="AC1600" i="182"/>
  <c r="AM1598" i="182"/>
  <c r="AG1596" i="182"/>
  <c r="AH1596" i="182" s="1"/>
  <c r="AV1592" i="182"/>
  <c r="AC1592" i="182"/>
  <c r="AM1590" i="182"/>
  <c r="AG1588" i="182"/>
  <c r="AH1588" i="182"/>
  <c r="AV1584" i="182"/>
  <c r="AC1584" i="182"/>
  <c r="AG1580" i="182"/>
  <c r="AH1580" i="182"/>
  <c r="AV1576" i="182"/>
  <c r="AC1576" i="182"/>
  <c r="AG1572" i="182"/>
  <c r="AH1572" i="182"/>
  <c r="AV1568" i="182"/>
  <c r="AC1568" i="182"/>
  <c r="AG1564" i="182"/>
  <c r="AH1564" i="182"/>
  <c r="AV1560" i="182"/>
  <c r="AC1560" i="182"/>
  <c r="AP1559" i="182"/>
  <c r="AQ1559" i="182"/>
  <c r="AR1559" i="182"/>
  <c r="AM1552" i="182"/>
  <c r="AC1551" i="182"/>
  <c r="AV1551" i="182"/>
  <c r="AP1549" i="182"/>
  <c r="AQ1549" i="182"/>
  <c r="AR1549" i="182" s="1"/>
  <c r="AG1547" i="182"/>
  <c r="AH1547" i="182"/>
  <c r="AL1546" i="182"/>
  <c r="AM1546" i="182"/>
  <c r="AC1545" i="182"/>
  <c r="AV1545" i="182"/>
  <c r="AM1543" i="182"/>
  <c r="AP1543" i="182"/>
  <c r="AQ1543" i="182"/>
  <c r="AR1543" i="182"/>
  <c r="AG1540" i="182"/>
  <c r="AH1540" i="182" s="1"/>
  <c r="AQ1538" i="182"/>
  <c r="AR1538" i="182"/>
  <c r="AC1536" i="182"/>
  <c r="AV1536" i="182"/>
  <c r="AL1527" i="182"/>
  <c r="AR1527" i="182"/>
  <c r="AG1525" i="182"/>
  <c r="AL1521" i="182"/>
  <c r="AM1521" i="182"/>
  <c r="AM1519" i="182"/>
  <c r="AC1518" i="182"/>
  <c r="AX1518" i="182"/>
  <c r="AG1517" i="182"/>
  <c r="AH1517" i="182"/>
  <c r="AB1516" i="182"/>
  <c r="AM1514" i="182"/>
  <c r="AC1514" i="182"/>
  <c r="AB1511" i="182"/>
  <c r="AC1510" i="182"/>
  <c r="AH1509" i="182"/>
  <c r="AG1507" i="182"/>
  <c r="AH1507" i="182"/>
  <c r="AL1506" i="182"/>
  <c r="AM1506" i="182"/>
  <c r="AC1486" i="182"/>
  <c r="AH1485" i="182"/>
  <c r="AR1483" i="182"/>
  <c r="AC1476" i="182"/>
  <c r="AH1475" i="182"/>
  <c r="AR1473" i="182"/>
  <c r="AM1471" i="182"/>
  <c r="AM1442" i="182"/>
  <c r="AM1439" i="182"/>
  <c r="AM1433" i="182"/>
  <c r="AC1428" i="182"/>
  <c r="AR1412" i="182"/>
  <c r="AV1667" i="182"/>
  <c r="AV1659" i="182"/>
  <c r="AV1651" i="182"/>
  <c r="AV1643" i="182"/>
  <c r="AV1635" i="182"/>
  <c r="AV1627" i="182"/>
  <c r="AV1619" i="182"/>
  <c r="AV1611" i="182"/>
  <c r="AV1603" i="182"/>
  <c r="AV1595" i="182"/>
  <c r="AV1587" i="182"/>
  <c r="AV1579" i="182"/>
  <c r="AV1571" i="182"/>
  <c r="AV1563" i="182"/>
  <c r="AV1558" i="182"/>
  <c r="AM1554" i="182"/>
  <c r="AG1548" i="182"/>
  <c r="AH1548" i="182" s="1"/>
  <c r="AM1547" i="182"/>
  <c r="AC1547" i="182"/>
  <c r="AG1545" i="182"/>
  <c r="AH1545" i="182" s="1"/>
  <c r="AC1544" i="182"/>
  <c r="AV1544" i="182"/>
  <c r="AG1541" i="182"/>
  <c r="AH1541" i="182" s="1"/>
  <c r="AC1540" i="182"/>
  <c r="AB1539" i="182"/>
  <c r="AQ1537" i="182"/>
  <c r="AR1537" i="182" s="1"/>
  <c r="AG1536" i="182"/>
  <c r="AH1536" i="182"/>
  <c r="AL1534" i="182"/>
  <c r="AM1534" i="182"/>
  <c r="AB1533" i="182"/>
  <c r="AC1533" i="182"/>
  <c r="AQ1531" i="182"/>
  <c r="AR1531" i="182" s="1"/>
  <c r="AG1531" i="182"/>
  <c r="AQ1530" i="182"/>
  <c r="AR1530" i="182"/>
  <c r="AQ1529" i="182"/>
  <c r="AR1529" i="182" s="1"/>
  <c r="AB1527" i="182"/>
  <c r="AC1527" i="182"/>
  <c r="AV1527" i="182"/>
  <c r="AB1524" i="182"/>
  <c r="AC1524" i="182"/>
  <c r="AC1521" i="182"/>
  <c r="AV1521" i="182"/>
  <c r="AR1520" i="182"/>
  <c r="AR1507" i="182"/>
  <c r="AR1505" i="182"/>
  <c r="AR1482" i="182"/>
  <c r="AC1462" i="182"/>
  <c r="AH1448" i="182"/>
  <c r="AC1444" i="182"/>
  <c r="AQ1437" i="182"/>
  <c r="AM1428" i="182"/>
  <c r="AR1425" i="182"/>
  <c r="AR1421" i="182"/>
  <c r="AH1409" i="182"/>
  <c r="AH1408" i="182"/>
  <c r="AM1394" i="182"/>
  <c r="AR1381" i="182"/>
  <c r="AJ1524" i="182"/>
  <c r="AV1519" i="182"/>
  <c r="AC1519" i="182"/>
  <c r="AV1511" i="182"/>
  <c r="AC1511" i="182"/>
  <c r="AJ1508" i="182"/>
  <c r="AY1504" i="182"/>
  <c r="AV1503" i="182"/>
  <c r="AC1503" i="182"/>
  <c r="AP1502" i="182"/>
  <c r="AJ1500" i="182"/>
  <c r="AL1500" i="182"/>
  <c r="AR1500" i="182"/>
  <c r="AO1499" i="182"/>
  <c r="AY1496" i="182"/>
  <c r="AV1495" i="182"/>
  <c r="AC1495" i="182"/>
  <c r="AP1494" i="182"/>
  <c r="AQ1494" i="182"/>
  <c r="AR1494" i="182"/>
  <c r="AO1491" i="182"/>
  <c r="AQ1491" i="182" s="1"/>
  <c r="AR1491" i="182" s="1"/>
  <c r="AY1488" i="182"/>
  <c r="AV1487" i="182"/>
  <c r="AC1487" i="182"/>
  <c r="AY1480" i="182"/>
  <c r="AV1479" i="182"/>
  <c r="AC1479" i="182"/>
  <c r="AP1478" i="182"/>
  <c r="AQ1478" i="182"/>
  <c r="AJ1476" i="182"/>
  <c r="AO1475" i="182"/>
  <c r="AQ1475" i="182" s="1"/>
  <c r="AR1475" i="182" s="1"/>
  <c r="AY1472" i="182"/>
  <c r="AV1471" i="182"/>
  <c r="BA1470" i="182"/>
  <c r="AM1469" i="182"/>
  <c r="AY1464" i="182"/>
  <c r="AV1463" i="182"/>
  <c r="BA1462" i="182"/>
  <c r="AP1462" i="182"/>
  <c r="AJ1460" i="182"/>
  <c r="AY1456" i="182"/>
  <c r="AV1455" i="182"/>
  <c r="BA1454" i="182"/>
  <c r="AP1454" i="182"/>
  <c r="AQ1454" i="182"/>
  <c r="AY1448" i="182"/>
  <c r="AV1447" i="182"/>
  <c r="BA1446" i="182"/>
  <c r="AP1446" i="182"/>
  <c r="AQ1446" i="182"/>
  <c r="AR1446" i="182"/>
  <c r="AY1440" i="182"/>
  <c r="AV1439" i="182"/>
  <c r="BA1438" i="182"/>
  <c r="AP1438" i="182"/>
  <c r="AQ1438" i="182"/>
  <c r="AR1438" i="182" s="1"/>
  <c r="AY1432" i="182"/>
  <c r="AV1431" i="182"/>
  <c r="BA1430" i="182"/>
  <c r="AY1424" i="182"/>
  <c r="AV1423" i="182"/>
  <c r="BA1422" i="182"/>
  <c r="AJ1420" i="182"/>
  <c r="AB1420" i="182"/>
  <c r="AY1416" i="182"/>
  <c r="AV1415" i="182"/>
  <c r="BA1414" i="182"/>
  <c r="AB1412" i="182"/>
  <c r="AY1408" i="182"/>
  <c r="AV1407" i="182"/>
  <c r="AC1407" i="182"/>
  <c r="AJ1404" i="182"/>
  <c r="AB1404" i="182"/>
  <c r="AG1403" i="182"/>
  <c r="AY1400" i="182"/>
  <c r="AV1399" i="182"/>
  <c r="AC1399" i="182"/>
  <c r="AM1397" i="182"/>
  <c r="AJ1396" i="182"/>
  <c r="AB1396" i="182"/>
  <c r="AC1396" i="182"/>
  <c r="AG1395" i="182"/>
  <c r="AH1395" i="182"/>
  <c r="AY1392" i="182"/>
  <c r="AV1391" i="182"/>
  <c r="AC1391" i="182"/>
  <c r="AM1389" i="182"/>
  <c r="AJ1388" i="182"/>
  <c r="AB1388" i="182"/>
  <c r="AG1387" i="182"/>
  <c r="AH1387" i="182"/>
  <c r="AY1384" i="182"/>
  <c r="AV1383" i="182"/>
  <c r="AM1381" i="182"/>
  <c r="AG1375" i="182"/>
  <c r="AZ1372" i="182"/>
  <c r="AL1372" i="182"/>
  <c r="AY1369" i="182"/>
  <c r="AL1369" i="182"/>
  <c r="AY1366" i="182"/>
  <c r="AG1366" i="182"/>
  <c r="AH1366" i="182"/>
  <c r="AB1364" i="182"/>
  <c r="AC1364" i="182"/>
  <c r="AV1364" i="182"/>
  <c r="AM1363" i="182"/>
  <c r="AQ1357" i="182"/>
  <c r="AL1356" i="182"/>
  <c r="AM1356" i="182"/>
  <c r="AB1354" i="182"/>
  <c r="AH1354" i="182"/>
  <c r="AV1354" i="182"/>
  <c r="AG1353" i="182"/>
  <c r="AH1353" i="182"/>
  <c r="AB1352" i="182"/>
  <c r="AW1352" i="182"/>
  <c r="AG1351" i="182"/>
  <c r="AZ1351" i="182"/>
  <c r="AC1349" i="182"/>
  <c r="AV1349" i="182"/>
  <c r="AX1347" i="182"/>
  <c r="AG1340" i="182"/>
  <c r="AB1336" i="182"/>
  <c r="AC1336" i="182"/>
  <c r="AW1336" i="182"/>
  <c r="AL1332" i="182"/>
  <c r="AM1332" i="182"/>
  <c r="AR1320" i="182"/>
  <c r="AH1320" i="182"/>
  <c r="AL1292" i="182"/>
  <c r="AM1292" i="182"/>
  <c r="AV1522" i="182"/>
  <c r="AV1514" i="182"/>
  <c r="AJ1511" i="182"/>
  <c r="AW1509" i="182"/>
  <c r="AL1509" i="182"/>
  <c r="AM1509" i="182"/>
  <c r="AV1506" i="182"/>
  <c r="AO1502" i="182"/>
  <c r="AW1501" i="182"/>
  <c r="AL1501" i="182"/>
  <c r="AM1501" i="182"/>
  <c r="AV1498" i="182"/>
  <c r="AJ1495" i="182"/>
  <c r="AL1495" i="182"/>
  <c r="AW1493" i="182"/>
  <c r="AL1493" i="182"/>
  <c r="AM1493" i="182"/>
  <c r="AV1490" i="182"/>
  <c r="AJ1487" i="182"/>
  <c r="AW1485" i="182"/>
  <c r="AL1485" i="182"/>
  <c r="AR1485" i="182"/>
  <c r="AV1482" i="182"/>
  <c r="AJ1479" i="182"/>
  <c r="AL1479" i="182"/>
  <c r="AW1477" i="182"/>
  <c r="AL1477" i="182"/>
  <c r="AV1474" i="182"/>
  <c r="AB1471" i="182"/>
  <c r="AC1471" i="182"/>
  <c r="AO1470" i="182"/>
  <c r="AQ1470" i="182" s="1"/>
  <c r="AR1470" i="182" s="1"/>
  <c r="AW1469" i="182"/>
  <c r="AV1466" i="182"/>
  <c r="AB1463" i="182"/>
  <c r="AC1463" i="182"/>
  <c r="AW1461" i="182"/>
  <c r="AL1461" i="182"/>
  <c r="AM1461" i="182"/>
  <c r="AV1458" i="182"/>
  <c r="AB1455" i="182"/>
  <c r="AC1455" i="182"/>
  <c r="AW1453" i="182"/>
  <c r="AL1453" i="182"/>
  <c r="AM1453" i="182"/>
  <c r="AV1450" i="182"/>
  <c r="AB1447" i="182"/>
  <c r="AC1447" i="182"/>
  <c r="AW1445" i="182"/>
  <c r="AL1445" i="182"/>
  <c r="AM1445" i="182"/>
  <c r="AV1442" i="182"/>
  <c r="AB1439" i="182"/>
  <c r="AC1439" i="182"/>
  <c r="AW1437" i="182"/>
  <c r="AL1437" i="182"/>
  <c r="AM1437" i="182"/>
  <c r="AV1434" i="182"/>
  <c r="AJ1431" i="182"/>
  <c r="AB1431" i="182"/>
  <c r="AC1431" i="182"/>
  <c r="AW1429" i="182"/>
  <c r="AL1429" i="182"/>
  <c r="AR1429" i="182"/>
  <c r="AV1426" i="182"/>
  <c r="AX1424" i="182"/>
  <c r="AJ1423" i="182"/>
  <c r="AL1423" i="182"/>
  <c r="AB1423" i="182"/>
  <c r="AW1421" i="182"/>
  <c r="AV1418" i="182"/>
  <c r="AX1416" i="182"/>
  <c r="AB1415" i="182"/>
  <c r="AW1413" i="182"/>
  <c r="AV1410" i="182"/>
  <c r="AP1409" i="182"/>
  <c r="AQ1409" i="182"/>
  <c r="AR1409" i="182"/>
  <c r="AX1408" i="182"/>
  <c r="AJ1407" i="182"/>
  <c r="AL1407" i="182"/>
  <c r="AW1405" i="182"/>
  <c r="AV1402" i="182"/>
  <c r="AX1400" i="182"/>
  <c r="AJ1399" i="182"/>
  <c r="AL1399" i="182"/>
  <c r="AW1397" i="182"/>
  <c r="AV1394" i="182"/>
  <c r="AX1392" i="182"/>
  <c r="AJ1391" i="182"/>
  <c r="AL1391" i="182"/>
  <c r="AW1389" i="182"/>
  <c r="AV1386" i="182"/>
  <c r="AX1384" i="182"/>
  <c r="AJ1383" i="182"/>
  <c r="AL1383" i="182"/>
  <c r="AL1377" i="182"/>
  <c r="AY1374" i="182"/>
  <c r="AG1374" i="182"/>
  <c r="AB1372" i="182"/>
  <c r="AC1372" i="182"/>
  <c r="AV1372" i="182"/>
  <c r="AM1371" i="182"/>
  <c r="AL1368" i="182"/>
  <c r="AZ1356" i="182"/>
  <c r="AB1356" i="182"/>
  <c r="AV1356" i="182"/>
  <c r="AJ1354" i="182"/>
  <c r="AL1354" i="182"/>
  <c r="AQ1348" i="182"/>
  <c r="AR1348" i="182" s="1"/>
  <c r="AJ1345" i="182"/>
  <c r="AL1345" i="182"/>
  <c r="AG1337" i="182"/>
  <c r="AH1337" i="182" s="1"/>
  <c r="AG1335" i="182"/>
  <c r="AH1335" i="182"/>
  <c r="AZ1335" i="182"/>
  <c r="AL1284" i="182"/>
  <c r="AM1284" i="182"/>
  <c r="AM1264" i="182"/>
  <c r="AH1259" i="182"/>
  <c r="AM1237" i="182"/>
  <c r="AR1230" i="182"/>
  <c r="AL1365" i="182"/>
  <c r="AM1365" i="182"/>
  <c r="AG1363" i="182"/>
  <c r="AY1363" i="182"/>
  <c r="AJ1359" i="182"/>
  <c r="AG1355" i="182"/>
  <c r="AH1355" i="182" s="1"/>
  <c r="AY1355" i="182"/>
  <c r="AV1341" i="182"/>
  <c r="AP1519" i="182"/>
  <c r="AQ1519" i="182"/>
  <c r="AR1519" i="182" s="1"/>
  <c r="AW1515" i="182"/>
  <c r="AV1512" i="182"/>
  <c r="AC1512" i="182"/>
  <c r="AX1510" i="182"/>
  <c r="AZ1508" i="182"/>
  <c r="AW1507" i="182"/>
  <c r="AV1504" i="182"/>
  <c r="AP1503" i="182"/>
  <c r="AX1502" i="182"/>
  <c r="AM1502" i="182"/>
  <c r="AZ1500" i="182"/>
  <c r="AW1499" i="182"/>
  <c r="AV1496" i="182"/>
  <c r="AC1496" i="182"/>
  <c r="AX1494" i="182"/>
  <c r="AM1494" i="182"/>
  <c r="AZ1492" i="182"/>
  <c r="AW1491" i="182"/>
  <c r="AV1488" i="182"/>
  <c r="AC1488" i="182"/>
  <c r="AX1486" i="182"/>
  <c r="AZ1484" i="182"/>
  <c r="AW1483" i="182"/>
  <c r="AV1480" i="182"/>
  <c r="AC1480" i="182"/>
  <c r="AX1478" i="182"/>
  <c r="AZ1476" i="182"/>
  <c r="AW1475" i="182"/>
  <c r="AV1472" i="182"/>
  <c r="AX1470" i="182"/>
  <c r="AM1470" i="182"/>
  <c r="AZ1468" i="182"/>
  <c r="AO1468" i="182"/>
  <c r="AQ1468" i="182"/>
  <c r="AR1468" i="182" s="1"/>
  <c r="AW1467" i="182"/>
  <c r="AV1464" i="182"/>
  <c r="AP1463" i="182"/>
  <c r="AQ1463" i="182"/>
  <c r="AR1463" i="182" s="1"/>
  <c r="AX1462" i="182"/>
  <c r="AM1462" i="182"/>
  <c r="AZ1460" i="182"/>
  <c r="AW1459" i="182"/>
  <c r="AV1456" i="182"/>
  <c r="AC1456" i="182"/>
  <c r="AP1455" i="182"/>
  <c r="AQ1455" i="182"/>
  <c r="AR1455" i="182"/>
  <c r="AX1454" i="182"/>
  <c r="AZ1452" i="182"/>
  <c r="AW1451" i="182"/>
  <c r="AV1448" i="182"/>
  <c r="AC1448" i="182"/>
  <c r="AP1447" i="182"/>
  <c r="AQ1447" i="182"/>
  <c r="AX1446" i="182"/>
  <c r="AM1446" i="182"/>
  <c r="AZ1444" i="182"/>
  <c r="AW1443" i="182"/>
  <c r="AV1440" i="182"/>
  <c r="AC1440" i="182"/>
  <c r="AP1439" i="182"/>
  <c r="AQ1439" i="182"/>
  <c r="AR1439" i="182"/>
  <c r="AX1438" i="182"/>
  <c r="AM1438" i="182"/>
  <c r="AZ1436" i="182"/>
  <c r="AW1435" i="182"/>
  <c r="AV1432" i="182"/>
  <c r="AC1432" i="182"/>
  <c r="AX1430" i="182"/>
  <c r="AZ1428" i="182"/>
  <c r="AW1427" i="182"/>
  <c r="AC1424" i="182"/>
  <c r="BA1423" i="182"/>
  <c r="AZ1420" i="182"/>
  <c r="AC1416" i="182"/>
  <c r="BA1415" i="182"/>
  <c r="AP1415" i="182"/>
  <c r="AQ1415" i="182"/>
  <c r="AR1415" i="182"/>
  <c r="AZ1412" i="182"/>
  <c r="AC1408" i="182"/>
  <c r="BA1407" i="182"/>
  <c r="AM1406" i="182"/>
  <c r="AZ1404" i="182"/>
  <c r="BA1399" i="182"/>
  <c r="AZ1396" i="182"/>
  <c r="AC1392" i="182"/>
  <c r="BA1391" i="182"/>
  <c r="AM1390" i="182"/>
  <c r="AZ1388" i="182"/>
  <c r="AC1384" i="182"/>
  <c r="BA1383" i="182"/>
  <c r="AQ1375" i="182"/>
  <c r="AL1373" i="182"/>
  <c r="AM1373" i="182"/>
  <c r="AG1371" i="182"/>
  <c r="AH1371" i="182" s="1"/>
  <c r="AY1371" i="182"/>
  <c r="AV1365" i="182"/>
  <c r="AB1362" i="182"/>
  <c r="AC1362" i="182"/>
  <c r="AV1362" i="182"/>
  <c r="AQ1349" i="182"/>
  <c r="AM1347" i="182"/>
  <c r="AQ1340" i="182"/>
  <c r="AR1340" i="182"/>
  <c r="AL1338" i="182"/>
  <c r="AM1338" i="182"/>
  <c r="AP1338" i="182"/>
  <c r="AQ1338" i="182"/>
  <c r="AR1326" i="182"/>
  <c r="AL1324" i="182"/>
  <c r="AR1324" i="182"/>
  <c r="AH1312" i="182"/>
  <c r="AR1245" i="182"/>
  <c r="AM1513" i="182"/>
  <c r="AG1511" i="182"/>
  <c r="AH1511" i="182"/>
  <c r="AC1507" i="182"/>
  <c r="AM1505" i="182"/>
  <c r="AO1503" i="182"/>
  <c r="AG1503" i="182"/>
  <c r="AH1503" i="182"/>
  <c r="AC1499" i="182"/>
  <c r="AM1497" i="182"/>
  <c r="AG1495" i="182"/>
  <c r="AH1495" i="182"/>
  <c r="AM1489" i="182"/>
  <c r="AG1487" i="182"/>
  <c r="AH1487" i="182"/>
  <c r="AL1486" i="182"/>
  <c r="AM1486" i="182"/>
  <c r="AC1483" i="182"/>
  <c r="AM1481" i="182"/>
  <c r="AG1479" i="182"/>
  <c r="AG1471" i="182"/>
  <c r="AG1463" i="182"/>
  <c r="AH1463" i="182"/>
  <c r="AC1459" i="182"/>
  <c r="AM1457" i="182"/>
  <c r="AG1455" i="182"/>
  <c r="AH1455" i="182"/>
  <c r="AC1451" i="182"/>
  <c r="AM1449" i="182"/>
  <c r="AG1447" i="182"/>
  <c r="AH1447" i="182"/>
  <c r="AC1443" i="182"/>
  <c r="AM1441" i="182"/>
  <c r="AG1439" i="182"/>
  <c r="AH1439" i="182"/>
  <c r="AC1435" i="182"/>
  <c r="AG1431" i="182"/>
  <c r="AH1431" i="182" s="1"/>
  <c r="AL1430" i="182"/>
  <c r="AR1430" i="182"/>
  <c r="AC1427" i="182"/>
  <c r="AM1425" i="182"/>
  <c r="AL1422" i="182"/>
  <c r="AM1417" i="182"/>
  <c r="AL1414" i="182"/>
  <c r="AL1406" i="182"/>
  <c r="AR1406" i="182"/>
  <c r="AL1398" i="182"/>
  <c r="AR1398" i="182"/>
  <c r="AM1393" i="182"/>
  <c r="AL1390" i="182"/>
  <c r="AR1390" i="182"/>
  <c r="AM1385" i="182"/>
  <c r="AL1382" i="182"/>
  <c r="AB1378" i="182"/>
  <c r="AC1378" i="182"/>
  <c r="AV1378" i="182"/>
  <c r="AG1376" i="182"/>
  <c r="AH1376" i="182"/>
  <c r="AC1373" i="182"/>
  <c r="AV1373" i="182"/>
  <c r="AB1370" i="182"/>
  <c r="AV1370" i="182"/>
  <c r="AB1363" i="182"/>
  <c r="AC1363" i="182"/>
  <c r="AL1362" i="182"/>
  <c r="AJ1362" i="182"/>
  <c r="AG1361" i="182"/>
  <c r="AH1361" i="182" s="1"/>
  <c r="AC1355" i="182"/>
  <c r="AX1355" i="182"/>
  <c r="AC1351" i="182"/>
  <c r="AB1348" i="182"/>
  <c r="AC1348" i="182"/>
  <c r="AV1348" i="182"/>
  <c r="AB1346" i="182"/>
  <c r="AC1346" i="182"/>
  <c r="AV1346" i="182"/>
  <c r="AG1345" i="182"/>
  <c r="AB1344" i="182"/>
  <c r="AC1344" i="182"/>
  <c r="AW1344" i="182"/>
  <c r="AG1343" i="182"/>
  <c r="AZ1343" i="182"/>
  <c r="AH1281" i="182"/>
  <c r="AL1276" i="182"/>
  <c r="AH1275" i="182"/>
  <c r="AM1256" i="182"/>
  <c r="AH1249" i="182"/>
  <c r="AQ1238" i="182"/>
  <c r="AR1238" i="182"/>
  <c r="AL1236" i="182"/>
  <c r="AR1236" i="182"/>
  <c r="AZ1514" i="182"/>
  <c r="AZ1506" i="182"/>
  <c r="AP1501" i="182"/>
  <c r="AQ1501" i="182"/>
  <c r="AZ1498" i="182"/>
  <c r="AZ1490" i="182"/>
  <c r="AZ1482" i="182"/>
  <c r="AZ1474" i="182"/>
  <c r="AZ1466" i="182"/>
  <c r="AZ1458" i="182"/>
  <c r="AZ1450" i="182"/>
  <c r="AZ1442" i="182"/>
  <c r="AZ1434" i="182"/>
  <c r="AZ1426" i="182"/>
  <c r="AC1381" i="182"/>
  <c r="AM1378" i="182"/>
  <c r="AJ1378" i="182"/>
  <c r="AL1378" i="182"/>
  <c r="AJ1370" i="182"/>
  <c r="AL1370" i="182"/>
  <c r="AV1367" i="182"/>
  <c r="AB1367" i="182"/>
  <c r="AB1360" i="182"/>
  <c r="AC1360" i="182"/>
  <c r="AW1360" i="182"/>
  <c r="AG1359" i="182"/>
  <c r="AZ1359" i="182"/>
  <c r="AC1357" i="182"/>
  <c r="AV1357" i="182"/>
  <c r="AJ1353" i="182"/>
  <c r="AL1353" i="182"/>
  <c r="AJ1351" i="182"/>
  <c r="AJ1346" i="182"/>
  <c r="AL1346" i="182"/>
  <c r="AG1338" i="182"/>
  <c r="AH1338" i="182" s="1"/>
  <c r="BA1338" i="182"/>
  <c r="AL1300" i="182"/>
  <c r="AR1300" i="182"/>
  <c r="AM1300" i="182"/>
  <c r="AC1271" i="182"/>
  <c r="AV1505" i="182"/>
  <c r="AC1505" i="182"/>
  <c r="AW1500" i="182"/>
  <c r="AV1497" i="182"/>
  <c r="AC1497" i="182"/>
  <c r="AW1492" i="182"/>
  <c r="AV1489" i="182"/>
  <c r="AC1489" i="182"/>
  <c r="AW1484" i="182"/>
  <c r="AV1481" i="182"/>
  <c r="AC1481" i="182"/>
  <c r="AW1476" i="182"/>
  <c r="AV1473" i="182"/>
  <c r="AC1473" i="182"/>
  <c r="AW1468" i="182"/>
  <c r="AV1465" i="182"/>
  <c r="AC1465" i="182"/>
  <c r="AW1460" i="182"/>
  <c r="AV1457" i="182"/>
  <c r="AC1457" i="182"/>
  <c r="AW1452" i="182"/>
  <c r="AV1449" i="182"/>
  <c r="AC1449" i="182"/>
  <c r="AW1444" i="182"/>
  <c r="AV1441" i="182"/>
  <c r="AW1436" i="182"/>
  <c r="AV1433" i="182"/>
  <c r="AC1433" i="182"/>
  <c r="AW1428" i="182"/>
  <c r="AV1425" i="182"/>
  <c r="AC1425" i="182"/>
  <c r="AG1421" i="182"/>
  <c r="AH1421" i="182"/>
  <c r="AV1417" i="182"/>
  <c r="AM1415" i="182"/>
  <c r="AG1413" i="182"/>
  <c r="AH1413" i="182"/>
  <c r="AV1409" i="182"/>
  <c r="AC1409" i="182"/>
  <c r="AV1401" i="182"/>
  <c r="AV1393" i="182"/>
  <c r="AC1393" i="182"/>
  <c r="AV1385" i="182"/>
  <c r="AC1380" i="182"/>
  <c r="AV1380" i="182"/>
  <c r="AG1377" i="182"/>
  <c r="AH1377" i="182" s="1"/>
  <c r="AV1375" i="182"/>
  <c r="AB1375" i="182"/>
  <c r="AC1375" i="182"/>
  <c r="AQ1372" i="182"/>
  <c r="AR1372" i="182"/>
  <c r="AJ1367" i="182"/>
  <c r="AQ1356" i="182"/>
  <c r="AR1356" i="182" s="1"/>
  <c r="AG1347" i="182"/>
  <c r="AY1347" i="182"/>
  <c r="AG1346" i="182"/>
  <c r="AL1344" i="182"/>
  <c r="AQ1343" i="182"/>
  <c r="AB1340" i="182"/>
  <c r="AC1340" i="182"/>
  <c r="AV1340" i="182"/>
  <c r="AG1339" i="182"/>
  <c r="AY1339" i="182"/>
  <c r="AL1337" i="182"/>
  <c r="AM1337" i="182"/>
  <c r="AP1337" i="182"/>
  <c r="AQ1337" i="182"/>
  <c r="AR1337" i="182" s="1"/>
  <c r="AR1332" i="182"/>
  <c r="AL1316" i="182"/>
  <c r="AQ1308" i="182"/>
  <c r="AR1308" i="182" s="1"/>
  <c r="AR1280" i="182"/>
  <c r="AH1280" i="182"/>
  <c r="AV1420" i="182"/>
  <c r="AV1412" i="182"/>
  <c r="AV1404" i="182"/>
  <c r="AV1396" i="182"/>
  <c r="AV1388" i="182"/>
  <c r="AM1379" i="182"/>
  <c r="AJ1375" i="182"/>
  <c r="AM1372" i="182"/>
  <c r="AM1369" i="182"/>
  <c r="AY1361" i="182"/>
  <c r="AL1360" i="182"/>
  <c r="AQ1359" i="182"/>
  <c r="AL1358" i="182"/>
  <c r="AM1358" i="182"/>
  <c r="AB1341" i="182"/>
  <c r="AC1341" i="182"/>
  <c r="AB1339" i="182"/>
  <c r="AC1339" i="182"/>
  <c r="AX1339" i="182"/>
  <c r="AR1284" i="182"/>
  <c r="AL1268" i="182"/>
  <c r="AR1268" i="182"/>
  <c r="AM1268" i="182"/>
  <c r="AQ1260" i="182"/>
  <c r="AR1260" i="182"/>
  <c r="AM1245" i="182"/>
  <c r="AQ1244" i="182"/>
  <c r="AR1244" i="182"/>
  <c r="AM1368" i="182"/>
  <c r="AB1359" i="182"/>
  <c r="AC1359" i="182"/>
  <c r="AG1358" i="182"/>
  <c r="AH1358" i="182"/>
  <c r="AL1357" i="182"/>
  <c r="AM1357" i="182"/>
  <c r="AM1352" i="182"/>
  <c r="AB1351" i="182"/>
  <c r="AG1350" i="182"/>
  <c r="AH1350" i="182" s="1"/>
  <c r="AL1349" i="182"/>
  <c r="AM1349" i="182"/>
  <c r="AJ1343" i="182"/>
  <c r="AL1343" i="182"/>
  <c r="AB1343" i="182"/>
  <c r="AC1343" i="182"/>
  <c r="AG1342" i="182"/>
  <c r="AL1341" i="182"/>
  <c r="AR1341" i="182"/>
  <c r="AV1338" i="182"/>
  <c r="AC1338" i="182"/>
  <c r="AM1336" i="182"/>
  <c r="AB1335" i="182"/>
  <c r="AC1335" i="182"/>
  <c r="AG1334" i="182"/>
  <c r="AH1334" i="182" s="1"/>
  <c r="AL1333" i="182"/>
  <c r="AM1333" i="182"/>
  <c r="AY1331" i="182"/>
  <c r="AV1330" i="182"/>
  <c r="AC1330" i="182"/>
  <c r="AJ1327" i="182"/>
  <c r="AL1327" i="182"/>
  <c r="AB1327" i="182"/>
  <c r="AC1327" i="182"/>
  <c r="AG1326" i="182"/>
  <c r="AH1326" i="182" s="1"/>
  <c r="AL1325" i="182"/>
  <c r="AY1323" i="182"/>
  <c r="AV1322" i="182"/>
  <c r="AC1322" i="182"/>
  <c r="AM1320" i="182"/>
  <c r="AJ1319" i="182"/>
  <c r="AL1319" i="182"/>
  <c r="AR1319" i="182"/>
  <c r="AB1319" i="182"/>
  <c r="AC1319" i="182"/>
  <c r="AG1318" i="182"/>
  <c r="AL1317" i="182"/>
  <c r="AY1315" i="182"/>
  <c r="AV1314" i="182"/>
  <c r="AC1314" i="182"/>
  <c r="AJ1311" i="182"/>
  <c r="AL1311" i="182"/>
  <c r="AB1311" i="182"/>
  <c r="AC1311" i="182"/>
  <c r="AG1310" i="182"/>
  <c r="AH1310" i="182" s="1"/>
  <c r="AL1309" i="182"/>
  <c r="AR1309" i="182"/>
  <c r="AY1307" i="182"/>
  <c r="AV1306" i="182"/>
  <c r="AJ1303" i="182"/>
  <c r="AB1303" i="182"/>
  <c r="AH1303" i="182"/>
  <c r="AG1302" i="182"/>
  <c r="AH1302" i="182"/>
  <c r="AL1301" i="182"/>
  <c r="AM1301" i="182"/>
  <c r="AY1299" i="182"/>
  <c r="AV1298" i="182"/>
  <c r="AC1298" i="182"/>
  <c r="AM1296" i="182"/>
  <c r="AJ1295" i="182"/>
  <c r="AL1295" i="182"/>
  <c r="AR1295" i="182"/>
  <c r="AB1295" i="182"/>
  <c r="AH1295" i="182"/>
  <c r="AG1294" i="182"/>
  <c r="AH1294" i="182"/>
  <c r="AL1293" i="182"/>
  <c r="AR1293" i="182"/>
  <c r="AY1291" i="182"/>
  <c r="AV1290" i="182"/>
  <c r="AC1290" i="182"/>
  <c r="AM1288" i="182"/>
  <c r="AJ1287" i="182"/>
  <c r="AB1287" i="182"/>
  <c r="AG1286" i="182"/>
  <c r="AH1286" i="182" s="1"/>
  <c r="AL1285" i="182"/>
  <c r="AR1285" i="182"/>
  <c r="AY1283" i="182"/>
  <c r="AV1282" i="182"/>
  <c r="AC1282" i="182"/>
  <c r="AM1280" i="182"/>
  <c r="AJ1279" i="182"/>
  <c r="AB1279" i="182"/>
  <c r="AC1279" i="182"/>
  <c r="AG1278" i="182"/>
  <c r="AH1278" i="182" s="1"/>
  <c r="AL1277" i="182"/>
  <c r="AY1275" i="182"/>
  <c r="AV1274" i="182"/>
  <c r="AM1272" i="182"/>
  <c r="AJ1271" i="182"/>
  <c r="AL1271" i="182"/>
  <c r="AB1271" i="182"/>
  <c r="AG1270" i="182"/>
  <c r="AH1270" i="182" s="1"/>
  <c r="AL1269" i="182"/>
  <c r="AM1269" i="182"/>
  <c r="AY1267" i="182"/>
  <c r="AV1266" i="182"/>
  <c r="AK1266" i="182"/>
  <c r="AL1266" i="182"/>
  <c r="AB1263" i="182"/>
  <c r="AH1263" i="182"/>
  <c r="AG1262" i="182"/>
  <c r="AH1262" i="182"/>
  <c r="AL1261" i="182"/>
  <c r="AY1259" i="182"/>
  <c r="AV1258" i="182"/>
  <c r="AB1255" i="182"/>
  <c r="AC1255" i="182"/>
  <c r="AG1254" i="182"/>
  <c r="AH1254" i="182"/>
  <c r="AL1253" i="182"/>
  <c r="AR1253" i="182"/>
  <c r="AY1251" i="182"/>
  <c r="AV1250" i="182"/>
  <c r="AC1250" i="182"/>
  <c r="AM1248" i="182"/>
  <c r="AB1247" i="182"/>
  <c r="AC1247" i="182"/>
  <c r="AG1246" i="182"/>
  <c r="AH1246" i="182" s="1"/>
  <c r="AL1245" i="182"/>
  <c r="AY1243" i="182"/>
  <c r="AV1242" i="182"/>
  <c r="AC1242" i="182"/>
  <c r="AM1240" i="182"/>
  <c r="AJ1239" i="182"/>
  <c r="AB1239" i="182"/>
  <c r="AC1239" i="182"/>
  <c r="AG1238" i="182"/>
  <c r="AL1237" i="182"/>
  <c r="AR1237" i="182"/>
  <c r="AY1235" i="182"/>
  <c r="AV1234" i="182"/>
  <c r="AC1234" i="182"/>
  <c r="AM1229" i="182"/>
  <c r="AL1228" i="182"/>
  <c r="AM1228" i="182"/>
  <c r="AX1227" i="182"/>
  <c r="AC1227" i="182"/>
  <c r="AG1223" i="182"/>
  <c r="AL1223" i="182"/>
  <c r="AH1219" i="182"/>
  <c r="BA1218" i="182"/>
  <c r="BA1217" i="182"/>
  <c r="AB1216" i="182"/>
  <c r="AC1216" i="182"/>
  <c r="AB1209" i="182"/>
  <c r="AC1209" i="182"/>
  <c r="AV1209" i="182"/>
  <c r="AL1202" i="182"/>
  <c r="AL1198" i="182"/>
  <c r="AM1198" i="182"/>
  <c r="AW1194" i="182"/>
  <c r="AC1194" i="182"/>
  <c r="AV1191" i="182"/>
  <c r="AB1191" i="182"/>
  <c r="AQ1190" i="182"/>
  <c r="AB1188" i="182"/>
  <c r="AV1188" i="182"/>
  <c r="AB1177" i="182"/>
  <c r="AC1177" i="182"/>
  <c r="AV1177" i="182"/>
  <c r="AB1145" i="182"/>
  <c r="AC1145" i="182"/>
  <c r="AV1145" i="182"/>
  <c r="AC1120" i="182"/>
  <c r="AQ1119" i="182"/>
  <c r="AQ1095" i="182"/>
  <c r="AL1092" i="182"/>
  <c r="AM1092" i="182"/>
  <c r="AQ1084" i="182"/>
  <c r="AR1084" i="182" s="1"/>
  <c r="AR1080" i="182"/>
  <c r="AM1355" i="182"/>
  <c r="AM1339" i="182"/>
  <c r="AV1333" i="182"/>
  <c r="AX1331" i="182"/>
  <c r="AJ1330" i="182"/>
  <c r="AL1330" i="182"/>
  <c r="AW1328" i="182"/>
  <c r="AV1325" i="182"/>
  <c r="AX1323" i="182"/>
  <c r="AJ1322" i="182"/>
  <c r="AL1322" i="182"/>
  <c r="AW1320" i="182"/>
  <c r="AV1317" i="182"/>
  <c r="AX1315" i="182"/>
  <c r="AJ1314" i="182"/>
  <c r="AL1314" i="182"/>
  <c r="AW1312" i="182"/>
  <c r="AV1309" i="182"/>
  <c r="AX1307" i="182"/>
  <c r="AJ1306" i="182"/>
  <c r="AL1306" i="182"/>
  <c r="AW1304" i="182"/>
  <c r="AV1301" i="182"/>
  <c r="AX1299" i="182"/>
  <c r="AJ1298" i="182"/>
  <c r="AL1298" i="182"/>
  <c r="AR1298" i="182"/>
  <c r="AW1296" i="182"/>
  <c r="AV1293" i="182"/>
  <c r="AX1291" i="182"/>
  <c r="AM1291" i="182"/>
  <c r="AJ1290" i="182"/>
  <c r="AL1290" i="182"/>
  <c r="AW1288" i="182"/>
  <c r="AV1285" i="182"/>
  <c r="AX1283" i="182"/>
  <c r="AJ1282" i="182"/>
  <c r="AL1282" i="182"/>
  <c r="AW1280" i="182"/>
  <c r="AV1277" i="182"/>
  <c r="AX1275" i="182"/>
  <c r="AJ1274" i="182"/>
  <c r="AL1274" i="182"/>
  <c r="AW1272" i="182"/>
  <c r="AV1269" i="182"/>
  <c r="AX1267" i="182"/>
  <c r="AW1264" i="182"/>
  <c r="AV1261" i="182"/>
  <c r="AX1259" i="182"/>
  <c r="AM1259" i="182"/>
  <c r="AO1257" i="182"/>
  <c r="AQ1257" i="182"/>
  <c r="AW1256" i="182"/>
  <c r="AV1253" i="182"/>
  <c r="AX1251" i="182"/>
  <c r="AW1248" i="182"/>
  <c r="AV1245" i="182"/>
  <c r="AX1243" i="182"/>
  <c r="AW1240" i="182"/>
  <c r="AV1237" i="182"/>
  <c r="AX1235" i="182"/>
  <c r="AM1235" i="182"/>
  <c r="AL1227" i="182"/>
  <c r="AM1227" i="182"/>
  <c r="AC1226" i="182"/>
  <c r="AY1224" i="182"/>
  <c r="AG1224" i="182"/>
  <c r="AQ1222" i="182"/>
  <c r="AR1222" i="182"/>
  <c r="AM1219" i="182"/>
  <c r="AC1219" i="182"/>
  <c r="AB1218" i="182"/>
  <c r="AW1216" i="182"/>
  <c r="AM1216" i="182"/>
  <c r="AL1209" i="182"/>
  <c r="AM1209" i="182"/>
  <c r="AP1209" i="182"/>
  <c r="AL1197" i="182"/>
  <c r="AL1191" i="182"/>
  <c r="AB1189" i="182"/>
  <c r="AC1189" i="182"/>
  <c r="AG1187" i="182"/>
  <c r="AY1187" i="182"/>
  <c r="AM1184" i="182"/>
  <c r="AY1176" i="182"/>
  <c r="AG1176" i="182"/>
  <c r="AH1176" i="182" s="1"/>
  <c r="AK1158" i="182"/>
  <c r="AL1158" i="182"/>
  <c r="AR1158" i="182"/>
  <c r="AM1151" i="182"/>
  <c r="AL1151" i="182"/>
  <c r="AY1144" i="182"/>
  <c r="AG1144" i="182"/>
  <c r="AH1144" i="182" s="1"/>
  <c r="AH1114" i="182"/>
  <c r="AH1098" i="182"/>
  <c r="AC1215" i="182"/>
  <c r="AV1215" i="182"/>
  <c r="AB1215" i="182"/>
  <c r="AB1212" i="182"/>
  <c r="AV1212" i="182"/>
  <c r="AG1211" i="182"/>
  <c r="AH1211" i="182"/>
  <c r="AY1211" i="182"/>
  <c r="AY1208" i="182"/>
  <c r="AG1208" i="182"/>
  <c r="AH1208" i="182"/>
  <c r="AB1201" i="182"/>
  <c r="AC1201" i="182"/>
  <c r="AV1201" i="182"/>
  <c r="AM1192" i="182"/>
  <c r="AL1190" i="182"/>
  <c r="AM1190" i="182"/>
  <c r="AB1169" i="182"/>
  <c r="AV1169" i="182"/>
  <c r="AC1331" i="182"/>
  <c r="BA1330" i="182"/>
  <c r="AZ1327" i="182"/>
  <c r="AC1323" i="182"/>
  <c r="BA1322" i="182"/>
  <c r="AZ1319" i="182"/>
  <c r="AC1315" i="182"/>
  <c r="BA1314" i="182"/>
  <c r="AZ1311" i="182"/>
  <c r="AC1307" i="182"/>
  <c r="BA1306" i="182"/>
  <c r="AZ1303" i="182"/>
  <c r="AC1299" i="182"/>
  <c r="BA1298" i="182"/>
  <c r="AZ1295" i="182"/>
  <c r="AC1291" i="182"/>
  <c r="BA1290" i="182"/>
  <c r="AM1289" i="182"/>
  <c r="AZ1287" i="182"/>
  <c r="BA1282" i="182"/>
  <c r="AZ1279" i="182"/>
  <c r="AC1275" i="182"/>
  <c r="BA1274" i="182"/>
  <c r="AM1273" i="182"/>
  <c r="AZ1271" i="182"/>
  <c r="AC1267" i="182"/>
  <c r="BA1266" i="182"/>
  <c r="AZ1263" i="182"/>
  <c r="AC1259" i="182"/>
  <c r="BA1258" i="182"/>
  <c r="AM1257" i="182"/>
  <c r="AZ1255" i="182"/>
  <c r="AC1251" i="182"/>
  <c r="BA1250" i="182"/>
  <c r="AZ1247" i="182"/>
  <c r="AO1247" i="182"/>
  <c r="AC1243" i="182"/>
  <c r="BA1242" i="182"/>
  <c r="AZ1239" i="182"/>
  <c r="AC1235" i="182"/>
  <c r="BA1234" i="182"/>
  <c r="AP1234" i="182"/>
  <c r="AQ1234" i="182"/>
  <c r="AR1234" i="182"/>
  <c r="AX1233" i="182"/>
  <c r="AM1230" i="182"/>
  <c r="AB1228" i="182"/>
  <c r="AV1228" i="182"/>
  <c r="AW1224" i="182"/>
  <c r="AX1219" i="182"/>
  <c r="AB1217" i="182"/>
  <c r="AL1215" i="182"/>
  <c r="AL1212" i="182"/>
  <c r="AM1212" i="182"/>
  <c r="AM1211" i="182"/>
  <c r="AJ1201" i="182"/>
  <c r="AL1201" i="182"/>
  <c r="AM1201" i="182"/>
  <c r="AQ1196" i="182"/>
  <c r="AL1189" i="182"/>
  <c r="AM1187" i="182"/>
  <c r="AL1186" i="182"/>
  <c r="AQ1185" i="182"/>
  <c r="AK1182" i="182"/>
  <c r="AL1182" i="182"/>
  <c r="AR1182" i="182"/>
  <c r="AL1175" i="182"/>
  <c r="AM1175" i="182"/>
  <c r="AY1168" i="182"/>
  <c r="AG1168" i="182"/>
  <c r="AH1168" i="182"/>
  <c r="AQ1161" i="182"/>
  <c r="AP1150" i="182"/>
  <c r="AQ1150" i="182"/>
  <c r="AR1150" i="182"/>
  <c r="AL1150" i="182"/>
  <c r="AM1150" i="182"/>
  <c r="AL1143" i="182"/>
  <c r="AR1143" i="182"/>
  <c r="AC1142" i="182"/>
  <c r="AL1138" i="182"/>
  <c r="AQ1137" i="182"/>
  <c r="AL1329" i="182"/>
  <c r="AM1329" i="182"/>
  <c r="AL1321" i="182"/>
  <c r="AL1313" i="182"/>
  <c r="AL1305" i="182"/>
  <c r="AL1297" i="182"/>
  <c r="AM1297" i="182"/>
  <c r="AL1289" i="182"/>
  <c r="AL1281" i="182"/>
  <c r="AR1281" i="182"/>
  <c r="AL1273" i="182"/>
  <c r="AR1273" i="182"/>
  <c r="AL1265" i="182"/>
  <c r="AM1265" i="182"/>
  <c r="AY1232" i="182"/>
  <c r="AY1222" i="182"/>
  <c r="AB1221" i="182"/>
  <c r="AC1221" i="182"/>
  <c r="AJ1217" i="182"/>
  <c r="AW1210" i="182"/>
  <c r="AC1210" i="182"/>
  <c r="AM1207" i="182"/>
  <c r="AV1207" i="182"/>
  <c r="AB1207" i="182"/>
  <c r="AG1206" i="182"/>
  <c r="AH1206" i="182"/>
  <c r="AB1204" i="182"/>
  <c r="AV1204" i="182"/>
  <c r="AG1203" i="182"/>
  <c r="AH1203" i="182"/>
  <c r="AY1203" i="182"/>
  <c r="AB1202" i="182"/>
  <c r="AC1202" i="182"/>
  <c r="AG1201" i="182"/>
  <c r="AH1201" i="182" s="1"/>
  <c r="AY1200" i="182"/>
  <c r="AG1200" i="182"/>
  <c r="AH1200" i="182"/>
  <c r="AB1193" i="182"/>
  <c r="AC1193" i="182"/>
  <c r="AV1193" i="182"/>
  <c r="AB1185" i="182"/>
  <c r="AC1185" i="182"/>
  <c r="AV1185" i="182"/>
  <c r="AB1180" i="182"/>
  <c r="AH1180" i="182"/>
  <c r="AQ1172" i="182"/>
  <c r="AH1170" i="182"/>
  <c r="AB1161" i="182"/>
  <c r="AC1161" i="182"/>
  <c r="AV1161" i="182"/>
  <c r="AG1158" i="182"/>
  <c r="AH1158" i="182"/>
  <c r="AK1142" i="182"/>
  <c r="AL1142" i="182"/>
  <c r="AB1137" i="182"/>
  <c r="AC1137" i="182"/>
  <c r="AV1137" i="182"/>
  <c r="AY1136" i="182"/>
  <c r="AG1136" i="182"/>
  <c r="AH1136" i="182"/>
  <c r="AL1218" i="182"/>
  <c r="AM1218" i="182"/>
  <c r="AM1213" i="182"/>
  <c r="AL1213" i="182"/>
  <c r="AQ1209" i="182"/>
  <c r="AR1209" i="182" s="1"/>
  <c r="AL1204" i="182"/>
  <c r="AM1204" i="182"/>
  <c r="AB1196" i="182"/>
  <c r="AV1196" i="182"/>
  <c r="AJ1193" i="182"/>
  <c r="AJ1185" i="182"/>
  <c r="AL1185" i="182"/>
  <c r="AY1184" i="182"/>
  <c r="AG1184" i="182"/>
  <c r="AH1184" i="182"/>
  <c r="AK1174" i="182"/>
  <c r="AL1174" i="182"/>
  <c r="AL1167" i="182"/>
  <c r="AM1167" i="182"/>
  <c r="AY1160" i="182"/>
  <c r="AG1160" i="182"/>
  <c r="AH1160" i="182" s="1"/>
  <c r="AL1154" i="182"/>
  <c r="AL1135" i="182"/>
  <c r="AM1135" i="182"/>
  <c r="AQ1128" i="182"/>
  <c r="AV1332" i="182"/>
  <c r="AC1332" i="182"/>
  <c r="AV1324" i="182"/>
  <c r="AC1324" i="182"/>
  <c r="AV1316" i="182"/>
  <c r="AC1316" i="182"/>
  <c r="AV1308" i="182"/>
  <c r="AV1300" i="182"/>
  <c r="AC1300" i="182"/>
  <c r="AV1292" i="182"/>
  <c r="AV1284" i="182"/>
  <c r="AC1284" i="182"/>
  <c r="AV1276" i="182"/>
  <c r="AC1276" i="182"/>
  <c r="AV1268" i="182"/>
  <c r="AC1268" i="182"/>
  <c r="AL1263" i="182"/>
  <c r="AM1263" i="182"/>
  <c r="AV1260" i="182"/>
  <c r="AC1260" i="182"/>
  <c r="AM1258" i="182"/>
  <c r="AV1252" i="182"/>
  <c r="AM1250" i="182"/>
  <c r="AG1248" i="182"/>
  <c r="AH1248" i="182"/>
  <c r="AV1244" i="182"/>
  <c r="AC1244" i="182"/>
  <c r="AM1242" i="182"/>
  <c r="AG1240" i="182"/>
  <c r="AH1240" i="182"/>
  <c r="AV1236" i="182"/>
  <c r="AC1236" i="182"/>
  <c r="AM1234" i="182"/>
  <c r="AL1231" i="182"/>
  <c r="AC1229" i="182"/>
  <c r="AL1226" i="182"/>
  <c r="AL1225" i="182"/>
  <c r="AM1225" i="182"/>
  <c r="AC1222" i="182"/>
  <c r="AV1222" i="182"/>
  <c r="AM1221" i="182"/>
  <c r="AB1220" i="182"/>
  <c r="AC1220" i="182"/>
  <c r="AV1220" i="182"/>
  <c r="AP1218" i="182"/>
  <c r="AQ1218" i="182"/>
  <c r="AY1216" i="182"/>
  <c r="AG1216" i="182"/>
  <c r="AH1216" i="182"/>
  <c r="AY1214" i="182"/>
  <c r="AH1213" i="182"/>
  <c r="AL1210" i="182"/>
  <c r="AM1208" i="182"/>
  <c r="AW1202" i="182"/>
  <c r="AV1199" i="182"/>
  <c r="AB1199" i="182"/>
  <c r="AQ1198" i="182"/>
  <c r="AG1198" i="182"/>
  <c r="AH1198" i="182" s="1"/>
  <c r="AJ1196" i="182"/>
  <c r="AL1196" i="182"/>
  <c r="AG1195" i="182"/>
  <c r="AH1195" i="182" s="1"/>
  <c r="AY1195" i="182"/>
  <c r="AY1192" i="182"/>
  <c r="AG1192" i="182"/>
  <c r="AH1192" i="182" s="1"/>
  <c r="AG1185" i="182"/>
  <c r="AG1182" i="182"/>
  <c r="AH1182" i="182" s="1"/>
  <c r="AG1179" i="182"/>
  <c r="AH1179" i="182"/>
  <c r="AB1172" i="182"/>
  <c r="AQ1164" i="182"/>
  <c r="AB1153" i="182"/>
  <c r="AV1153" i="182"/>
  <c r="AG1150" i="182"/>
  <c r="AH1150" i="182" s="1"/>
  <c r="AH1137" i="182"/>
  <c r="AK1134" i="182"/>
  <c r="AL1134" i="182"/>
  <c r="AQ1116" i="182"/>
  <c r="AR1116" i="182"/>
  <c r="AM1115" i="182"/>
  <c r="AQ1111" i="182"/>
  <c r="AR1107" i="182"/>
  <c r="AR1100" i="182"/>
  <c r="AH1095" i="182"/>
  <c r="AQ1081" i="182"/>
  <c r="AR1081" i="182" s="1"/>
  <c r="AV1359" i="182"/>
  <c r="AV1351" i="182"/>
  <c r="AV1343" i="182"/>
  <c r="AV1335" i="182"/>
  <c r="AV1327" i="182"/>
  <c r="AV1319" i="182"/>
  <c r="AV1311" i="182"/>
  <c r="AV1303" i="182"/>
  <c r="AV1295" i="182"/>
  <c r="AV1287" i="182"/>
  <c r="AV1279" i="182"/>
  <c r="AV1271" i="182"/>
  <c r="AV1263" i="182"/>
  <c r="AV1255" i="182"/>
  <c r="AV1247" i="182"/>
  <c r="AV1239" i="182"/>
  <c r="AB1233" i="182"/>
  <c r="AC1233" i="182"/>
  <c r="AV1229" i="182"/>
  <c r="AG1227" i="182"/>
  <c r="AH1227" i="182"/>
  <c r="AV1223" i="182"/>
  <c r="AG1221" i="182"/>
  <c r="AH1221" i="182" s="1"/>
  <c r="AM1220" i="182"/>
  <c r="AQ1217" i="182"/>
  <c r="AQ1212" i="182"/>
  <c r="AR1212" i="182" s="1"/>
  <c r="AL1205" i="182"/>
  <c r="AP1204" i="182"/>
  <c r="AQ1204" i="182"/>
  <c r="AR1204" i="182" s="1"/>
  <c r="AL1199" i="182"/>
  <c r="AR1199" i="182"/>
  <c r="AB1186" i="182"/>
  <c r="AM1183" i="182"/>
  <c r="AM1168" i="182"/>
  <c r="AK1166" i="182"/>
  <c r="AL1166" i="182"/>
  <c r="AR1166" i="182"/>
  <c r="AL1159" i="182"/>
  <c r="AM1159" i="182"/>
  <c r="AY1152" i="182"/>
  <c r="AG1152" i="182"/>
  <c r="AH1152" i="182"/>
  <c r="AG1147" i="182"/>
  <c r="AH1147" i="182" s="1"/>
  <c r="AQ1145" i="182"/>
  <c r="AM1144" i="182"/>
  <c r="AH1129" i="182"/>
  <c r="AL1089" i="182"/>
  <c r="AB1183" i="182"/>
  <c r="AL1181" i="182"/>
  <c r="AY1179" i="182"/>
  <c r="AK1178" i="182"/>
  <c r="AL1178" i="182"/>
  <c r="AC1178" i="182"/>
  <c r="AB1175" i="182"/>
  <c r="AL1173" i="182"/>
  <c r="AY1171" i="182"/>
  <c r="AK1170" i="182"/>
  <c r="AL1170" i="182"/>
  <c r="AC1170" i="182"/>
  <c r="AB1167" i="182"/>
  <c r="AL1165" i="182"/>
  <c r="AR1165" i="182"/>
  <c r="AY1163" i="182"/>
  <c r="AK1162" i="182"/>
  <c r="AL1162" i="182"/>
  <c r="AC1162" i="182"/>
  <c r="AB1159" i="182"/>
  <c r="AL1157" i="182"/>
  <c r="AY1155" i="182"/>
  <c r="AK1154" i="182"/>
  <c r="AC1154" i="182"/>
  <c r="AP1153" i="182"/>
  <c r="AQ1153" i="182"/>
  <c r="AR1153" i="182"/>
  <c r="AB1151" i="182"/>
  <c r="AL1149" i="182"/>
  <c r="AY1147" i="182"/>
  <c r="AK1146" i="182"/>
  <c r="AL1146" i="182"/>
  <c r="AC1146" i="182"/>
  <c r="AB1143" i="182"/>
  <c r="AL1141" i="182"/>
  <c r="AY1139" i="182"/>
  <c r="AC1138" i="182"/>
  <c r="AB1135" i="182"/>
  <c r="AL1133" i="182"/>
  <c r="AY1131" i="182"/>
  <c r="AK1130" i="182"/>
  <c r="AL1130" i="182"/>
  <c r="AC1130" i="182"/>
  <c r="AM1128" i="182"/>
  <c r="AB1127" i="182"/>
  <c r="AY1123" i="182"/>
  <c r="AB1120" i="182"/>
  <c r="AL1118" i="182"/>
  <c r="AY1116" i="182"/>
  <c r="AC1115" i="182"/>
  <c r="AP1114" i="182"/>
  <c r="AQ1114" i="182"/>
  <c r="AR1114" i="182" s="1"/>
  <c r="AB1112" i="182"/>
  <c r="AL1110" i="182"/>
  <c r="AM1110" i="182"/>
  <c r="AY1108" i="182"/>
  <c r="AC1107" i="182"/>
  <c r="AB1104" i="182"/>
  <c r="AL1102" i="182"/>
  <c r="AM1102" i="182"/>
  <c r="AY1100" i="182"/>
  <c r="AC1099" i="182"/>
  <c r="AP1098" i="182"/>
  <c r="AQ1098" i="182"/>
  <c r="AR1098" i="182"/>
  <c r="AB1096" i="182"/>
  <c r="AL1094" i="182"/>
  <c r="AM1094" i="182"/>
  <c r="AY1092" i="182"/>
  <c r="AP1090" i="182"/>
  <c r="AQ1090" i="182"/>
  <c r="AR1090" i="182" s="1"/>
  <c r="AB1088" i="182"/>
  <c r="AC1088" i="182"/>
  <c r="AL1086" i="182"/>
  <c r="AM1086" i="182"/>
  <c r="AY1084" i="182"/>
  <c r="AC1083" i="182"/>
  <c r="AP1082" i="182"/>
  <c r="AQ1082" i="182"/>
  <c r="AR1082" i="182"/>
  <c r="AB1080" i="182"/>
  <c r="AL1078" i="182"/>
  <c r="AW1076" i="182"/>
  <c r="AL1076" i="182"/>
  <c r="AY1068" i="182"/>
  <c r="AG1068" i="182"/>
  <c r="AH1068" i="182" s="1"/>
  <c r="AL1066" i="182"/>
  <c r="AM1066" i="182"/>
  <c r="AB1065" i="182"/>
  <c r="AG1061" i="182"/>
  <c r="AY1060" i="182"/>
  <c r="AG1060" i="182"/>
  <c r="AH1060" i="182" s="1"/>
  <c r="AG1056" i="182"/>
  <c r="AH1056" i="182"/>
  <c r="AL1053" i="182"/>
  <c r="AB1049" i="182"/>
  <c r="AB1048" i="182"/>
  <c r="AH1048" i="182"/>
  <c r="AV1048" i="182"/>
  <c r="AM1044" i="182"/>
  <c r="AL1037" i="182"/>
  <c r="AM1037" i="182"/>
  <c r="AP1037" i="182"/>
  <c r="AQ1037" i="182"/>
  <c r="AY1036" i="182"/>
  <c r="AG1036" i="182"/>
  <c r="AH1036" i="182" s="1"/>
  <c r="AK1013" i="182"/>
  <c r="AL1013" i="182"/>
  <c r="AR1013" i="182"/>
  <c r="AB1008" i="182"/>
  <c r="AC1008" i="182"/>
  <c r="AV1008" i="182"/>
  <c r="AM985" i="182"/>
  <c r="AL985" i="182"/>
  <c r="AM977" i="182"/>
  <c r="AL977" i="182"/>
  <c r="AB971" i="182"/>
  <c r="AC971" i="182"/>
  <c r="AV971" i="182"/>
  <c r="AB963" i="182"/>
  <c r="AV963" i="182"/>
  <c r="AY954" i="182"/>
  <c r="AG954" i="182"/>
  <c r="AH954" i="182"/>
  <c r="AM933" i="182"/>
  <c r="AB929" i="182"/>
  <c r="AG928" i="182"/>
  <c r="AH928" i="182"/>
  <c r="AG1071" i="182"/>
  <c r="AH1071" i="182" s="1"/>
  <c r="AY1071" i="182"/>
  <c r="AL1065" i="182"/>
  <c r="AV1062" i="182"/>
  <c r="AG1055" i="182"/>
  <c r="AH1055" i="182" s="1"/>
  <c r="AY1055" i="182"/>
  <c r="AL1048" i="182"/>
  <c r="AM1048" i="182"/>
  <c r="AB1045" i="182"/>
  <c r="AC1045" i="182"/>
  <c r="AV1045" i="182"/>
  <c r="AG1039" i="182"/>
  <c r="AH1039" i="182" s="1"/>
  <c r="AY1039" i="182"/>
  <c r="AB1032" i="182"/>
  <c r="AV1032" i="182"/>
  <c r="AP1029" i="182"/>
  <c r="AL1029" i="182"/>
  <c r="AO1029" i="182"/>
  <c r="AY1007" i="182"/>
  <c r="AG1007" i="182"/>
  <c r="AH1007" i="182"/>
  <c r="AK992" i="182"/>
  <c r="AI984" i="182"/>
  <c r="AL984" i="182"/>
  <c r="AY970" i="182"/>
  <c r="AG970" i="182"/>
  <c r="AH970" i="182" s="1"/>
  <c r="AY962" i="182"/>
  <c r="AG962" i="182"/>
  <c r="AH962" i="182"/>
  <c r="AL945" i="182"/>
  <c r="AM945" i="182"/>
  <c r="AM1126" i="182"/>
  <c r="AA1122" i="182"/>
  <c r="AB1118" i="182"/>
  <c r="AC1118" i="182"/>
  <c r="AB1110" i="182"/>
  <c r="AC1110" i="182"/>
  <c r="AO1109" i="182"/>
  <c r="AQ1109" i="182" s="1"/>
  <c r="AR1109" i="182" s="1"/>
  <c r="AB1102" i="182"/>
  <c r="AC1102" i="182"/>
  <c r="AM1095" i="182"/>
  <c r="AB1094" i="182"/>
  <c r="AC1094" i="182"/>
  <c r="AB1086" i="182"/>
  <c r="AC1086" i="182"/>
  <c r="AB1078" i="182"/>
  <c r="AC1078" i="182"/>
  <c r="AY1074" i="182"/>
  <c r="AQ1072" i="182"/>
  <c r="AR1072" i="182"/>
  <c r="AB1070" i="182"/>
  <c r="AY1069" i="182"/>
  <c r="AB1068" i="182"/>
  <c r="AC1068" i="182"/>
  <c r="AL1062" i="182"/>
  <c r="AM1062" i="182"/>
  <c r="AQ1061" i="182"/>
  <c r="AV1059" i="182"/>
  <c r="AB1059" i="182"/>
  <c r="AM1055" i="182"/>
  <c r="AB1053" i="182"/>
  <c r="AC1053" i="182"/>
  <c r="AV1053" i="182"/>
  <c r="AL1049" i="182"/>
  <c r="AG1047" i="182"/>
  <c r="AH1047" i="182"/>
  <c r="AY1047" i="182"/>
  <c r="AI1045" i="182"/>
  <c r="AL1045" i="182"/>
  <c r="AR1045" i="182"/>
  <c r="AL1032" i="182"/>
  <c r="AM1032" i="182"/>
  <c r="AP1032" i="182"/>
  <c r="AY1031" i="182"/>
  <c r="AG1031" i="182"/>
  <c r="AH1031" i="182" s="1"/>
  <c r="AK1021" i="182"/>
  <c r="AL1021" i="182"/>
  <c r="AB1016" i="182"/>
  <c r="AC1016" i="182"/>
  <c r="AV1016" i="182"/>
  <c r="AQ1000" i="182"/>
  <c r="AG994" i="182"/>
  <c r="AG989" i="182"/>
  <c r="AH989" i="182" s="1"/>
  <c r="AG981" i="182"/>
  <c r="AH981" i="182"/>
  <c r="AI976" i="182"/>
  <c r="AL976" i="182"/>
  <c r="AR976" i="182"/>
  <c r="AL953" i="182"/>
  <c r="AM953" i="182"/>
  <c r="AB942" i="182"/>
  <c r="AH942" i="182"/>
  <c r="AV942" i="182"/>
  <c r="AB934" i="182"/>
  <c r="AC934" i="182"/>
  <c r="AV934" i="182"/>
  <c r="AB926" i="182"/>
  <c r="AC926" i="182"/>
  <c r="AV926" i="182"/>
  <c r="AM922" i="182"/>
  <c r="AC916" i="182"/>
  <c r="AY902" i="182"/>
  <c r="AG902" i="182"/>
  <c r="AM1153" i="182"/>
  <c r="AL1126" i="182"/>
  <c r="AR1126" i="182"/>
  <c r="Z1122" i="182"/>
  <c r="AW1122" i="182"/>
  <c r="AL1119" i="182"/>
  <c r="AM1119" i="182"/>
  <c r="AL1111" i="182"/>
  <c r="AM1111" i="182"/>
  <c r="AL1103" i="182"/>
  <c r="AM1103" i="182"/>
  <c r="AL1095" i="182"/>
  <c r="AL1087" i="182"/>
  <c r="AR1087" i="182"/>
  <c r="AL1079" i="182"/>
  <c r="AB1064" i="182"/>
  <c r="AC1064" i="182"/>
  <c r="AV1064" i="182"/>
  <c r="AL1059" i="182"/>
  <c r="AG1058" i="182"/>
  <c r="AH1058" i="182"/>
  <c r="AP1048" i="182"/>
  <c r="AY1044" i="182"/>
  <c r="AG1044" i="182"/>
  <c r="AM1041" i="182"/>
  <c r="AL1035" i="182"/>
  <c r="AG1034" i="182"/>
  <c r="AH1034" i="182" s="1"/>
  <c r="AG1029" i="182"/>
  <c r="AH1029" i="182"/>
  <c r="AB1027" i="182"/>
  <c r="AV1027" i="182"/>
  <c r="AB1024" i="182"/>
  <c r="AC1024" i="182"/>
  <c r="AV1024" i="182"/>
  <c r="AY1015" i="182"/>
  <c r="AG1015" i="182"/>
  <c r="AH1015" i="182"/>
  <c r="AG1010" i="182"/>
  <c r="AH1010" i="182" s="1"/>
  <c r="AB1000" i="182"/>
  <c r="AC1000" i="182"/>
  <c r="AV1000" i="182"/>
  <c r="AY999" i="182"/>
  <c r="AG999" i="182"/>
  <c r="AH999" i="182"/>
  <c r="AB974" i="182"/>
  <c r="AM969" i="182"/>
  <c r="AL969" i="182"/>
  <c r="AQ966" i="182"/>
  <c r="AL961" i="182"/>
  <c r="AM961" i="182"/>
  <c r="AP952" i="182"/>
  <c r="AQ952" i="182"/>
  <c r="AR952" i="182" s="1"/>
  <c r="AL952" i="182"/>
  <c r="AM952" i="182"/>
  <c r="AB950" i="182"/>
  <c r="AQ949" i="182"/>
  <c r="AR949" i="182" s="1"/>
  <c r="AG949" i="182"/>
  <c r="AH949" i="182"/>
  <c r="AM946" i="182"/>
  <c r="AY941" i="182"/>
  <c r="AG941" i="182"/>
  <c r="AH941" i="182"/>
  <c r="AG931" i="182"/>
  <c r="AH931" i="182" s="1"/>
  <c r="AY922" i="182"/>
  <c r="AL920" i="182"/>
  <c r="AM920" i="182"/>
  <c r="AL918" i="182"/>
  <c r="AR917" i="182"/>
  <c r="AG914" i="182"/>
  <c r="BA911" i="182"/>
  <c r="AG911" i="182"/>
  <c r="AL889" i="182"/>
  <c r="AM889" i="182"/>
  <c r="AV1214" i="182"/>
  <c r="AV1206" i="182"/>
  <c r="AV1198" i="182"/>
  <c r="AV1190" i="182"/>
  <c r="AV1182" i="182"/>
  <c r="AM1180" i="182"/>
  <c r="AL1177" i="182"/>
  <c r="AR1177" i="182"/>
  <c r="AV1174" i="182"/>
  <c r="AL1169" i="182"/>
  <c r="AV1166" i="182"/>
  <c r="AL1161" i="182"/>
  <c r="AM1161" i="182"/>
  <c r="AV1158" i="182"/>
  <c r="AV1150" i="182"/>
  <c r="AM1148" i="182"/>
  <c r="AL1145" i="182"/>
  <c r="AM1145" i="182"/>
  <c r="AV1142" i="182"/>
  <c r="AL1137" i="182"/>
  <c r="AM1137" i="182"/>
  <c r="AV1134" i="182"/>
  <c r="AG1130" i="182"/>
  <c r="AH1130" i="182"/>
  <c r="AL1129" i="182"/>
  <c r="AV1126" i="182"/>
  <c r="Y1122" i="182"/>
  <c r="AV1119" i="182"/>
  <c r="AC1119" i="182"/>
  <c r="AV1111" i="182"/>
  <c r="AC1111" i="182"/>
  <c r="AM1109" i="182"/>
  <c r="AV1103" i="182"/>
  <c r="AC1103" i="182"/>
  <c r="AM1101" i="182"/>
  <c r="AV1095" i="182"/>
  <c r="AC1095" i="182"/>
  <c r="AM1093" i="182"/>
  <c r="AG1091" i="182"/>
  <c r="AV1087" i="182"/>
  <c r="AC1087" i="182"/>
  <c r="AM1085" i="182"/>
  <c r="AG1083" i="182"/>
  <c r="AH1083" i="182"/>
  <c r="AV1079" i="182"/>
  <c r="AM1077" i="182"/>
  <c r="AB1073" i="182"/>
  <c r="AC1073" i="182"/>
  <c r="AV1067" i="182"/>
  <c r="AB1067" i="182"/>
  <c r="AO1062" i="182"/>
  <c r="AQ1062" i="182"/>
  <c r="AR1062" i="182" s="1"/>
  <c r="AL1061" i="182"/>
  <c r="AM1061" i="182"/>
  <c r="AY1052" i="182"/>
  <c r="AG1052" i="182"/>
  <c r="AH1052" i="182" s="1"/>
  <c r="AQ1040" i="182"/>
  <c r="AR1040" i="182"/>
  <c r="AN1034" i="182"/>
  <c r="AQ1034" i="182" s="1"/>
  <c r="AR1034" i="182" s="1"/>
  <c r="AN1029" i="182"/>
  <c r="AY1023" i="182"/>
  <c r="AG1023" i="182"/>
  <c r="AH1023" i="182"/>
  <c r="AG1021" i="182"/>
  <c r="AH1021" i="182"/>
  <c r="AB1019" i="182"/>
  <c r="AG1018" i="182"/>
  <c r="AH1018" i="182"/>
  <c r="AL988" i="182"/>
  <c r="AQ987" i="182"/>
  <c r="AL980" i="182"/>
  <c r="AQ979" i="182"/>
  <c r="AI960" i="182"/>
  <c r="AM960" i="182"/>
  <c r="AL960" i="182"/>
  <c r="AB958" i="182"/>
  <c r="AH958" i="182"/>
  <c r="AQ957" i="182"/>
  <c r="AR957" i="182"/>
  <c r="AG957" i="182"/>
  <c r="AH957" i="182"/>
  <c r="AM954" i="182"/>
  <c r="AQ937" i="182"/>
  <c r="AR937" i="182"/>
  <c r="AH934" i="182"/>
  <c r="AY933" i="182"/>
  <c r="AG933" i="182"/>
  <c r="AH933" i="182"/>
  <c r="AH926" i="182"/>
  <c r="AM832" i="182"/>
  <c r="AL1180" i="182"/>
  <c r="AR1180" i="182"/>
  <c r="AL1172" i="182"/>
  <c r="AM1172" i="182"/>
  <c r="AL1164" i="182"/>
  <c r="AM1164" i="182"/>
  <c r="AL1156" i="182"/>
  <c r="AZ1141" i="182"/>
  <c r="AL1140" i="182"/>
  <c r="AM1140" i="182"/>
  <c r="AZ1133" i="182"/>
  <c r="AL1132" i="182"/>
  <c r="AR1132" i="182"/>
  <c r="AV1129" i="182"/>
  <c r="AZ1125" i="182"/>
  <c r="AL1124" i="182"/>
  <c r="AR1124" i="182"/>
  <c r="AF1122" i="182"/>
  <c r="V1122" i="182"/>
  <c r="AM1120" i="182"/>
  <c r="AG1118" i="182"/>
  <c r="AH1118" i="182"/>
  <c r="AV1114" i="182"/>
  <c r="AC1114" i="182"/>
  <c r="AM1112" i="182"/>
  <c r="AG1110" i="182"/>
  <c r="AH1110" i="182" s="1"/>
  <c r="AV1106" i="182"/>
  <c r="AC1106" i="182"/>
  <c r="AM1104" i="182"/>
  <c r="AG1102" i="182"/>
  <c r="AH1102" i="182" s="1"/>
  <c r="AV1098" i="182"/>
  <c r="AC1098" i="182"/>
  <c r="AG1094" i="182"/>
  <c r="AV1090" i="182"/>
  <c r="AC1090" i="182"/>
  <c r="AM1088" i="182"/>
  <c r="AG1086" i="182"/>
  <c r="AH1086" i="182" s="1"/>
  <c r="AV1082" i="182"/>
  <c r="AC1082" i="182"/>
  <c r="AM1080" i="182"/>
  <c r="AG1078" i="182"/>
  <c r="AH1078" i="182"/>
  <c r="AC1075" i="182"/>
  <c r="AV1075" i="182"/>
  <c r="AM1073" i="182"/>
  <c r="AL1073" i="182"/>
  <c r="AV1070" i="182"/>
  <c r="AL1067" i="182"/>
  <c r="AM1067" i="182"/>
  <c r="AG1063" i="182"/>
  <c r="AH1063" i="182"/>
  <c r="AY1063" i="182"/>
  <c r="AM1060" i="182"/>
  <c r="AB1057" i="182"/>
  <c r="AC1054" i="182"/>
  <c r="AV1054" i="182"/>
  <c r="AQ1048" i="182"/>
  <c r="AC1046" i="182"/>
  <c r="AV1043" i="182"/>
  <c r="AB1043" i="182"/>
  <c r="AL1038" i="182"/>
  <c r="AM1036" i="182"/>
  <c r="AL1030" i="182"/>
  <c r="AR1030" i="182"/>
  <c r="AM1029" i="182"/>
  <c r="AG1026" i="182"/>
  <c r="AH1026" i="182"/>
  <c r="AC1009" i="182"/>
  <c r="AQ1003" i="182"/>
  <c r="AR1003" i="182"/>
  <c r="AG992" i="182"/>
  <c r="AH992" i="182" s="1"/>
  <c r="AB987" i="182"/>
  <c r="AC987" i="182"/>
  <c r="AV987" i="182"/>
  <c r="AG984" i="182"/>
  <c r="AH984" i="182" s="1"/>
  <c r="AH980" i="182"/>
  <c r="AB979" i="182"/>
  <c r="AV979" i="182"/>
  <c r="AG976" i="182"/>
  <c r="AH976" i="182"/>
  <c r="AG973" i="182"/>
  <c r="AH973" i="182" s="1"/>
  <c r="AM970" i="182"/>
  <c r="AI968" i="182"/>
  <c r="AL968" i="182"/>
  <c r="AR968" i="182"/>
  <c r="AB966" i="182"/>
  <c r="AG965" i="182"/>
  <c r="AM962" i="182"/>
  <c r="AL948" i="182"/>
  <c r="AL940" i="182"/>
  <c r="AQ929" i="182"/>
  <c r="AR929" i="182" s="1"/>
  <c r="AL927" i="182"/>
  <c r="AR927" i="182"/>
  <c r="AB919" i="182"/>
  <c r="AC919" i="182"/>
  <c r="AV919" i="182"/>
  <c r="AW806" i="182"/>
  <c r="AB806" i="182"/>
  <c r="AC806" i="182"/>
  <c r="AM1202" i="182"/>
  <c r="AV1180" i="182"/>
  <c r="AC1180" i="182"/>
  <c r="AV1172" i="182"/>
  <c r="AC1172" i="182"/>
  <c r="AV1164" i="182"/>
  <c r="AV1156" i="182"/>
  <c r="AC1156" i="182"/>
  <c r="AV1148" i="182"/>
  <c r="AC1148" i="182"/>
  <c r="AV1140" i="182"/>
  <c r="AC1140" i="182"/>
  <c r="AV1132" i="182"/>
  <c r="AC1132" i="182"/>
  <c r="AG1128" i="182"/>
  <c r="AH1128" i="182" s="1"/>
  <c r="AV1124" i="182"/>
  <c r="AC1124" i="182"/>
  <c r="AG1121" i="182"/>
  <c r="AH1121" i="182"/>
  <c r="AV1117" i="182"/>
  <c r="AC1117" i="182"/>
  <c r="AG1113" i="182"/>
  <c r="AH1113" i="182" s="1"/>
  <c r="AV1109" i="182"/>
  <c r="AC1109" i="182"/>
  <c r="AM1107" i="182"/>
  <c r="AG1105" i="182"/>
  <c r="AH1105" i="182" s="1"/>
  <c r="AV1101" i="182"/>
  <c r="AC1101" i="182"/>
  <c r="AM1099" i="182"/>
  <c r="AG1097" i="182"/>
  <c r="AH1097" i="182"/>
  <c r="AV1093" i="182"/>
  <c r="AC1093" i="182"/>
  <c r="AM1091" i="182"/>
  <c r="AG1089" i="182"/>
  <c r="AH1089" i="182"/>
  <c r="AV1085" i="182"/>
  <c r="AC1085" i="182"/>
  <c r="AM1083" i="182"/>
  <c r="AG1081" i="182"/>
  <c r="AH1081" i="182" s="1"/>
  <c r="AV1077" i="182"/>
  <c r="AC1077" i="182"/>
  <c r="AY1076" i="182"/>
  <c r="AL1075" i="182"/>
  <c r="AM1075" i="182"/>
  <c r="AL1070" i="182"/>
  <c r="AM1070" i="182"/>
  <c r="AQ1066" i="182"/>
  <c r="AR1066" i="182" s="1"/>
  <c r="AG1066" i="182"/>
  <c r="AH1066" i="182"/>
  <c r="AQ1064" i="182"/>
  <c r="AR1064" i="182" s="1"/>
  <c r="AM1063" i="182"/>
  <c r="AC1063" i="182"/>
  <c r="AB1062" i="182"/>
  <c r="AH1062" i="182"/>
  <c r="AB1061" i="182"/>
  <c r="AC1061" i="182"/>
  <c r="AV1061" i="182"/>
  <c r="AY1058" i="182"/>
  <c r="AL1058" i="182"/>
  <c r="AM1058" i="182"/>
  <c r="AL1057" i="182"/>
  <c r="AR1057" i="182"/>
  <c r="AB1056" i="182"/>
  <c r="AC1056" i="182"/>
  <c r="AV1056" i="182"/>
  <c r="AL1054" i="182"/>
  <c r="AR1054" i="182"/>
  <c r="AQ1053" i="182"/>
  <c r="AR1053" i="182"/>
  <c r="AC1051" i="182"/>
  <c r="AV1051" i="182"/>
  <c r="AB1051" i="182"/>
  <c r="AG1042" i="182"/>
  <c r="AH1042" i="182" s="1"/>
  <c r="AC1033" i="182"/>
  <c r="AM1028" i="182"/>
  <c r="AL1022" i="182"/>
  <c r="AM1022" i="182"/>
  <c r="AM1007" i="182"/>
  <c r="AK1005" i="182"/>
  <c r="AL1005" i="182"/>
  <c r="AR1005" i="182"/>
  <c r="AM991" i="182"/>
  <c r="AY986" i="182"/>
  <c r="AG986" i="182"/>
  <c r="AH986" i="182" s="1"/>
  <c r="AY978" i="182"/>
  <c r="AG978" i="182"/>
  <c r="AH978" i="182" s="1"/>
  <c r="AB947" i="182"/>
  <c r="AH947" i="182"/>
  <c r="AV947" i="182"/>
  <c r="AR946" i="182"/>
  <c r="AP939" i="182"/>
  <c r="AQ939" i="182"/>
  <c r="AR939" i="182"/>
  <c r="AL939" i="182"/>
  <c r="AM939" i="182"/>
  <c r="AM932" i="182"/>
  <c r="AL932" i="182"/>
  <c r="AV912" i="182"/>
  <c r="AB912" i="182"/>
  <c r="AL909" i="182"/>
  <c r="AM909" i="182"/>
  <c r="AI909" i="182"/>
  <c r="AC904" i="182"/>
  <c r="AV904" i="182"/>
  <c r="AB904" i="182"/>
  <c r="AY854" i="182"/>
  <c r="AG854" i="182"/>
  <c r="AH854" i="182"/>
  <c r="AI852" i="182"/>
  <c r="AL852" i="182"/>
  <c r="AB822" i="182"/>
  <c r="AC822" i="182"/>
  <c r="AV822" i="182"/>
  <c r="AV1183" i="182"/>
  <c r="AV1175" i="182"/>
  <c r="AV1167" i="182"/>
  <c r="AV1159" i="182"/>
  <c r="AV1151" i="182"/>
  <c r="AV1143" i="182"/>
  <c r="AV1135" i="182"/>
  <c r="AV1127" i="182"/>
  <c r="AV1120" i="182"/>
  <c r="AV1112" i="182"/>
  <c r="AV1104" i="182"/>
  <c r="AV1096" i="182"/>
  <c r="AV1088" i="182"/>
  <c r="AV1080" i="182"/>
  <c r="AB1072" i="182"/>
  <c r="AC1072" i="182"/>
  <c r="AV1072" i="182"/>
  <c r="AX1063" i="182"/>
  <c r="AM1053" i="182"/>
  <c r="AR1050" i="182"/>
  <c r="AC1049" i="182"/>
  <c r="AB1041" i="182"/>
  <c r="AH1041" i="182"/>
  <c r="AB1040" i="182"/>
  <c r="AC1040" i="182"/>
  <c r="AV1040" i="182"/>
  <c r="AB1037" i="182"/>
  <c r="AV1037" i="182"/>
  <c r="AQ1032" i="182"/>
  <c r="AR1032" i="182" s="1"/>
  <c r="AK997" i="182"/>
  <c r="AL997" i="182"/>
  <c r="AH987" i="182"/>
  <c r="AC977" i="182"/>
  <c r="AM975" i="182"/>
  <c r="AL972" i="182"/>
  <c r="AQ971" i="182"/>
  <c r="AB955" i="182"/>
  <c r="AH955" i="182"/>
  <c r="AC955" i="182"/>
  <c r="AV955" i="182"/>
  <c r="AY946" i="182"/>
  <c r="AG946" i="182"/>
  <c r="AH946" i="182"/>
  <c r="AP931" i="182"/>
  <c r="AQ931" i="182"/>
  <c r="AL931" i="182"/>
  <c r="AM931" i="182"/>
  <c r="AQ920" i="182"/>
  <c r="AR920" i="182" s="1"/>
  <c r="AY862" i="182"/>
  <c r="AG862" i="182"/>
  <c r="AH862" i="182" s="1"/>
  <c r="AI860" i="182"/>
  <c r="AL860" i="182"/>
  <c r="AR860" i="182"/>
  <c r="AV1046" i="182"/>
  <c r="AK1046" i="182"/>
  <c r="AL1046" i="182"/>
  <c r="AV1038" i="182"/>
  <c r="AB1035" i="182"/>
  <c r="AB1030" i="182"/>
  <c r="AL1028" i="182"/>
  <c r="AI1027" i="182"/>
  <c r="AL1027" i="182"/>
  <c r="AY1026" i="182"/>
  <c r="AV1025" i="182"/>
  <c r="AP1024" i="182"/>
  <c r="AQ1024" i="182"/>
  <c r="AR1024" i="182" s="1"/>
  <c r="AB1022" i="182"/>
  <c r="AL1020" i="182"/>
  <c r="AR1020" i="182"/>
  <c r="AY1018" i="182"/>
  <c r="AV1017" i="182"/>
  <c r="AP1016" i="182"/>
  <c r="AQ1016" i="182"/>
  <c r="AR1016" i="182" s="1"/>
  <c r="AB1014" i="182"/>
  <c r="AH1014" i="182"/>
  <c r="AL1012" i="182"/>
  <c r="AY1010" i="182"/>
  <c r="AV1009" i="182"/>
  <c r="AK1009" i="182"/>
  <c r="AL1009" i="182"/>
  <c r="AB1006" i="182"/>
  <c r="AH1006" i="182"/>
  <c r="AL1004" i="182"/>
  <c r="AY1002" i="182"/>
  <c r="AV1001" i="182"/>
  <c r="AK1001" i="182"/>
  <c r="AL1001" i="182"/>
  <c r="AB998" i="182"/>
  <c r="AH998" i="182"/>
  <c r="AL996" i="182"/>
  <c r="AY994" i="182"/>
  <c r="AV993" i="182"/>
  <c r="AB993" i="182"/>
  <c r="AL991" i="182"/>
  <c r="AY989" i="182"/>
  <c r="AC988" i="182"/>
  <c r="AB985" i="182"/>
  <c r="AL983" i="182"/>
  <c r="AR983" i="182"/>
  <c r="AI982" i="182"/>
  <c r="AL982" i="182"/>
  <c r="AR982" i="182"/>
  <c r="AY981" i="182"/>
  <c r="AC980" i="182"/>
  <c r="AB977" i="182"/>
  <c r="AL975" i="182"/>
  <c r="AI974" i="182"/>
  <c r="AL974" i="182"/>
  <c r="AY973" i="182"/>
  <c r="AC972" i="182"/>
  <c r="AB969" i="182"/>
  <c r="AL967" i="182"/>
  <c r="AI966" i="182"/>
  <c r="AL966" i="182"/>
  <c r="AM966" i="182"/>
  <c r="AY965" i="182"/>
  <c r="AC964" i="182"/>
  <c r="AB961" i="182"/>
  <c r="AL959" i="182"/>
  <c r="AI958" i="182"/>
  <c r="AY957" i="182"/>
  <c r="AC956" i="182"/>
  <c r="AB953" i="182"/>
  <c r="AL951" i="182"/>
  <c r="AR951" i="182"/>
  <c r="AI950" i="182"/>
  <c r="AL950" i="182"/>
  <c r="AY949" i="182"/>
  <c r="AC948" i="182"/>
  <c r="AP947" i="182"/>
  <c r="AQ947" i="182"/>
  <c r="AR947" i="182"/>
  <c r="AB945" i="182"/>
  <c r="AY944" i="182"/>
  <c r="AC943" i="182"/>
  <c r="AP942" i="182"/>
  <c r="AQ942" i="182"/>
  <c r="AR942" i="182"/>
  <c r="AB940" i="182"/>
  <c r="AL938" i="182"/>
  <c r="AR938" i="182"/>
  <c r="AY936" i="182"/>
  <c r="AC935" i="182"/>
  <c r="AP934" i="182"/>
  <c r="AQ934" i="182"/>
  <c r="AR934" i="182"/>
  <c r="AB932" i="182"/>
  <c r="AL930" i="182"/>
  <c r="AR930" i="182"/>
  <c r="AY928" i="182"/>
  <c r="AB923" i="182"/>
  <c r="AH923" i="182"/>
  <c r="AV920" i="182"/>
  <c r="AB918" i="182"/>
  <c r="AH918" i="182"/>
  <c r="AP911" i="182"/>
  <c r="AL901" i="182"/>
  <c r="AM901" i="182"/>
  <c r="AY898" i="182"/>
  <c r="AG898" i="182"/>
  <c r="AY894" i="182"/>
  <c r="AG894" i="182"/>
  <c r="AH894" i="182"/>
  <c r="AL891" i="182"/>
  <c r="AR891" i="182"/>
  <c r="AC872" i="182"/>
  <c r="AL866" i="182"/>
  <c r="AM866" i="182"/>
  <c r="AB863" i="182"/>
  <c r="AV863" i="182"/>
  <c r="AB855" i="182"/>
  <c r="AC855" i="182"/>
  <c r="AV855" i="182"/>
  <c r="AL832" i="182"/>
  <c r="AB825" i="182"/>
  <c r="AC825" i="182"/>
  <c r="AV825" i="182"/>
  <c r="AL809" i="182"/>
  <c r="AM809" i="182"/>
  <c r="AG802" i="182"/>
  <c r="AH802" i="182"/>
  <c r="AY802" i="182"/>
  <c r="AB789" i="182"/>
  <c r="AC789" i="182"/>
  <c r="AV789" i="182"/>
  <c r="AP709" i="182"/>
  <c r="AL709" i="182"/>
  <c r="AM709" i="182"/>
  <c r="AB925" i="182"/>
  <c r="AV925" i="182"/>
  <c r="AY921" i="182"/>
  <c r="AG921" i="182"/>
  <c r="AH921" i="182"/>
  <c r="AL912" i="182"/>
  <c r="AY910" i="182"/>
  <c r="AG910" i="182"/>
  <c r="AH904" i="182"/>
  <c r="AI904" i="182"/>
  <c r="AL904" i="182"/>
  <c r="AB890" i="182"/>
  <c r="AR889" i="182"/>
  <c r="AI888" i="182"/>
  <c r="AL888" i="182"/>
  <c r="AM877" i="182"/>
  <c r="AL874" i="182"/>
  <c r="AM874" i="182"/>
  <c r="AB871" i="182"/>
  <c r="AC871" i="182"/>
  <c r="AV871" i="182"/>
  <c r="AI868" i="182"/>
  <c r="AB847" i="182"/>
  <c r="AC847" i="182"/>
  <c r="AV847" i="182"/>
  <c r="AM845" i="182"/>
  <c r="AB842" i="182"/>
  <c r="AC842" i="182"/>
  <c r="AV803" i="182"/>
  <c r="AB803" i="182"/>
  <c r="AM1024" i="182"/>
  <c r="AM1016" i="182"/>
  <c r="AM963" i="182"/>
  <c r="AM947" i="182"/>
  <c r="AM942" i="182"/>
  <c r="AM934" i="182"/>
  <c r="AQ919" i="182"/>
  <c r="AY914" i="182"/>
  <c r="AY913" i="182"/>
  <c r="AG913" i="182"/>
  <c r="AH913" i="182"/>
  <c r="AQ911" i="182"/>
  <c r="AR911" i="182" s="1"/>
  <c r="AB907" i="182"/>
  <c r="AC907" i="182"/>
  <c r="AQ903" i="182"/>
  <c r="AR903" i="182"/>
  <c r="AB902" i="182"/>
  <c r="AC902" i="182"/>
  <c r="AB898" i="182"/>
  <c r="AI896" i="182"/>
  <c r="AL896" i="182"/>
  <c r="AQ895" i="182"/>
  <c r="AR895" i="182"/>
  <c r="AB894" i="182"/>
  <c r="AC894" i="182"/>
  <c r="AG893" i="182"/>
  <c r="AI892" i="182"/>
  <c r="AL892" i="182"/>
  <c r="AM892" i="182"/>
  <c r="AM890" i="182"/>
  <c r="AG888" i="182"/>
  <c r="AH888" i="182" s="1"/>
  <c r="BA888" i="182"/>
  <c r="AQ887" i="182"/>
  <c r="AL885" i="182"/>
  <c r="AL883" i="182"/>
  <c r="AM883" i="182"/>
  <c r="AB882" i="182"/>
  <c r="AC882" i="182"/>
  <c r="AQ879" i="182"/>
  <c r="AY870" i="182"/>
  <c r="AG870" i="182"/>
  <c r="AH870" i="182"/>
  <c r="AY846" i="182"/>
  <c r="AG846" i="182"/>
  <c r="AH846" i="182"/>
  <c r="AQ839" i="182"/>
  <c r="AR839" i="182"/>
  <c r="AB837" i="182"/>
  <c r="AG827" i="182"/>
  <c r="AH827" i="182"/>
  <c r="AY827" i="182"/>
  <c r="AM1040" i="182"/>
  <c r="AM1011" i="182"/>
  <c r="AL1008" i="182"/>
  <c r="AL1000" i="182"/>
  <c r="AM1000" i="182"/>
  <c r="AV992" i="182"/>
  <c r="AC992" i="182"/>
  <c r="AL987" i="182"/>
  <c r="AM987" i="182"/>
  <c r="AV984" i="182"/>
  <c r="AC984" i="182"/>
  <c r="AL979" i="182"/>
  <c r="AM979" i="182"/>
  <c r="AV976" i="182"/>
  <c r="AL971" i="182"/>
  <c r="AM971" i="182"/>
  <c r="AV968" i="182"/>
  <c r="AL963" i="182"/>
  <c r="AV960" i="182"/>
  <c r="AC960" i="182"/>
  <c r="AL955" i="182"/>
  <c r="AR955" i="182"/>
  <c r="AV952" i="182"/>
  <c r="AC952" i="182"/>
  <c r="AV939" i="182"/>
  <c r="AC939" i="182"/>
  <c r="AM937" i="182"/>
  <c r="AV931" i="182"/>
  <c r="AC931" i="182"/>
  <c r="AM929" i="182"/>
  <c r="AL923" i="182"/>
  <c r="AV922" i="182"/>
  <c r="AB917" i="182"/>
  <c r="AC917" i="182"/>
  <c r="AV917" i="182"/>
  <c r="AL911" i="182"/>
  <c r="AM911" i="182"/>
  <c r="AB910" i="182"/>
  <c r="AC910" i="182"/>
  <c r="AG909" i="182"/>
  <c r="AH909" i="182" s="1"/>
  <c r="AZ909" i="182"/>
  <c r="AL907" i="182"/>
  <c r="AQ906" i="182"/>
  <c r="AR906" i="182" s="1"/>
  <c r="AY906" i="182"/>
  <c r="AG906" i="182"/>
  <c r="AH906" i="182" s="1"/>
  <c r="AP900" i="182"/>
  <c r="AQ900" i="182"/>
  <c r="AL900" i="182"/>
  <c r="AM900" i="182"/>
  <c r="AM898" i="182"/>
  <c r="AG896" i="182"/>
  <c r="AH896" i="182"/>
  <c r="BA896" i="182"/>
  <c r="AW894" i="182"/>
  <c r="AM894" i="182"/>
  <c r="AM885" i="182"/>
  <c r="AL882" i="182"/>
  <c r="AR882" i="182"/>
  <c r="AB879" i="182"/>
  <c r="AC879" i="182"/>
  <c r="AV879" i="182"/>
  <c r="AI876" i="182"/>
  <c r="AL876" i="182"/>
  <c r="AG860" i="182"/>
  <c r="AH860" i="182" s="1"/>
  <c r="AG852" i="182"/>
  <c r="AH852" i="182"/>
  <c r="AH845" i="182"/>
  <c r="AI844" i="182"/>
  <c r="AL837" i="182"/>
  <c r="AL833" i="182"/>
  <c r="AM833" i="182"/>
  <c r="AG816" i="182"/>
  <c r="AH816" i="182" s="1"/>
  <c r="AY816" i="182"/>
  <c r="AR809" i="182"/>
  <c r="AB800" i="182"/>
  <c r="AH800" i="182"/>
  <c r="AV800" i="182"/>
  <c r="AB797" i="182"/>
  <c r="AC797" i="182"/>
  <c r="AV797" i="182"/>
  <c r="AM1051" i="182"/>
  <c r="AM1043" i="182"/>
  <c r="AM1030" i="182"/>
  <c r="AL1011" i="182"/>
  <c r="AR1011" i="182"/>
  <c r="AL1003" i="182"/>
  <c r="AM1003" i="182"/>
  <c r="AL995" i="182"/>
  <c r="AM995" i="182"/>
  <c r="AG991" i="182"/>
  <c r="AH991" i="182" s="1"/>
  <c r="AL990" i="182"/>
  <c r="AG983" i="182"/>
  <c r="AH983" i="182"/>
  <c r="AG967" i="182"/>
  <c r="AH967" i="182" s="1"/>
  <c r="AG959" i="182"/>
  <c r="AH959" i="182"/>
  <c r="AG951" i="182"/>
  <c r="AH951" i="182" s="1"/>
  <c r="AG938" i="182"/>
  <c r="AH938" i="182"/>
  <c r="AG930" i="182"/>
  <c r="AH930" i="182" s="1"/>
  <c r="AG924" i="182"/>
  <c r="AH924" i="182"/>
  <c r="AB920" i="182"/>
  <c r="AL919" i="182"/>
  <c r="AM919" i="182"/>
  <c r="AW910" i="182"/>
  <c r="AM906" i="182"/>
  <c r="AM902" i="182"/>
  <c r="AR899" i="182"/>
  <c r="AR886" i="182"/>
  <c r="AY878" i="182"/>
  <c r="AG878" i="182"/>
  <c r="AH878" i="182"/>
  <c r="AR875" i="182"/>
  <c r="AC856" i="182"/>
  <c r="AB839" i="182"/>
  <c r="AC839" i="182"/>
  <c r="AV839" i="182"/>
  <c r="AB821" i="182"/>
  <c r="AC821" i="182"/>
  <c r="AW821" i="182"/>
  <c r="AY780" i="182"/>
  <c r="AG780" i="182"/>
  <c r="AH780" i="182" s="1"/>
  <c r="AM1054" i="182"/>
  <c r="AM1033" i="182"/>
  <c r="AM1025" i="182"/>
  <c r="AV1019" i="182"/>
  <c r="AM1017" i="182"/>
  <c r="AL1014" i="182"/>
  <c r="AM1014" i="182"/>
  <c r="AV1011" i="182"/>
  <c r="AC1011" i="182"/>
  <c r="AL1006" i="182"/>
  <c r="AV1003" i="182"/>
  <c r="AC1003" i="182"/>
  <c r="AL998" i="182"/>
  <c r="AM998" i="182"/>
  <c r="AV995" i="182"/>
  <c r="AC995" i="182"/>
  <c r="AL993" i="182"/>
  <c r="AR993" i="182"/>
  <c r="AV990" i="182"/>
  <c r="AC990" i="182"/>
  <c r="AM988" i="182"/>
  <c r="AV982" i="182"/>
  <c r="AC982" i="182"/>
  <c r="AM980" i="182"/>
  <c r="AV974" i="182"/>
  <c r="AC974" i="182"/>
  <c r="AV966" i="182"/>
  <c r="AC966" i="182"/>
  <c r="AM964" i="182"/>
  <c r="AV958" i="182"/>
  <c r="AC958" i="182"/>
  <c r="AM956" i="182"/>
  <c r="AV950" i="182"/>
  <c r="AC950" i="182"/>
  <c r="AM948" i="182"/>
  <c r="AM943" i="182"/>
  <c r="AV937" i="182"/>
  <c r="AC937" i="182"/>
  <c r="AM935" i="182"/>
  <c r="AV929" i="182"/>
  <c r="AC929" i="182"/>
  <c r="AM925" i="182"/>
  <c r="AY924" i="182"/>
  <c r="AC924" i="182"/>
  <c r="AL915" i="182"/>
  <c r="AM915" i="182"/>
  <c r="AB914" i="182"/>
  <c r="AC914" i="182"/>
  <c r="AM910" i="182"/>
  <c r="AI908" i="182"/>
  <c r="AL908" i="182"/>
  <c r="AQ907" i="182"/>
  <c r="AR907" i="182"/>
  <c r="AB897" i="182"/>
  <c r="AC897" i="182"/>
  <c r="AB893" i="182"/>
  <c r="AG892" i="182"/>
  <c r="AH892" i="182"/>
  <c r="AC889" i="182"/>
  <c r="AL887" i="182"/>
  <c r="AM887" i="182"/>
  <c r="AI884" i="182"/>
  <c r="AL884" i="182"/>
  <c r="AR884" i="182"/>
  <c r="AH879" i="182"/>
  <c r="AB869" i="182"/>
  <c r="AQ866" i="182"/>
  <c r="AC864" i="182"/>
  <c r="AL861" i="182"/>
  <c r="AM861" i="182"/>
  <c r="AL859" i="182"/>
  <c r="AB858" i="182"/>
  <c r="AC858" i="182"/>
  <c r="AL853" i="182"/>
  <c r="AM853" i="182"/>
  <c r="AL851" i="182"/>
  <c r="AM851" i="182"/>
  <c r="AY838" i="182"/>
  <c r="AG838" i="182"/>
  <c r="AH838" i="182" s="1"/>
  <c r="AM807" i="182"/>
  <c r="AG805" i="182"/>
  <c r="AZ805" i="182"/>
  <c r="AV1035" i="182"/>
  <c r="AV1030" i="182"/>
  <c r="AV1022" i="182"/>
  <c r="AV1014" i="182"/>
  <c r="AV1006" i="182"/>
  <c r="AV998" i="182"/>
  <c r="AV985" i="182"/>
  <c r="AV977" i="182"/>
  <c r="AV969" i="182"/>
  <c r="AV961" i="182"/>
  <c r="AV953" i="182"/>
  <c r="AV945" i="182"/>
  <c r="AV940" i="182"/>
  <c r="AV932" i="182"/>
  <c r="AX924" i="182"/>
  <c r="AL924" i="182"/>
  <c r="AQ922" i="182"/>
  <c r="AR922" i="182"/>
  <c r="AG916" i="182"/>
  <c r="AH916" i="182"/>
  <c r="AG903" i="182"/>
  <c r="AH903" i="182"/>
  <c r="AB901" i="182"/>
  <c r="AH901" i="182"/>
  <c r="AG900" i="182"/>
  <c r="AH900" i="182"/>
  <c r="AM897" i="182"/>
  <c r="AL893" i="182"/>
  <c r="AM893" i="182"/>
  <c r="AY890" i="182"/>
  <c r="AG890" i="182"/>
  <c r="AX889" i="182"/>
  <c r="AY886" i="182"/>
  <c r="AG886" i="182"/>
  <c r="AH886" i="182"/>
  <c r="AH885" i="182"/>
  <c r="AC878" i="182"/>
  <c r="AG876" i="182"/>
  <c r="AH876" i="182"/>
  <c r="AM870" i="182"/>
  <c r="AL869" i="182"/>
  <c r="AM869" i="182"/>
  <c r="AR863" i="182"/>
  <c r="AL858" i="182"/>
  <c r="AH856" i="182"/>
  <c r="AR855" i="182"/>
  <c r="AC848" i="182"/>
  <c r="AM846" i="182"/>
  <c r="AG844" i="182"/>
  <c r="AH844" i="182"/>
  <c r="AP833" i="182"/>
  <c r="AQ833" i="182"/>
  <c r="AR833" i="182" s="1"/>
  <c r="AL817" i="182"/>
  <c r="AM817" i="182"/>
  <c r="AP817" i="182"/>
  <c r="AQ817" i="182"/>
  <c r="AB814" i="182"/>
  <c r="AH814" i="182"/>
  <c r="AV814" i="182"/>
  <c r="AP885" i="182"/>
  <c r="AQ885" i="182"/>
  <c r="AR885" i="182"/>
  <c r="AG882" i="182"/>
  <c r="AI880" i="182"/>
  <c r="AP877" i="182"/>
  <c r="AQ877" i="182"/>
  <c r="AR877" i="182" s="1"/>
  <c r="AG874" i="182"/>
  <c r="AH874" i="182"/>
  <c r="AP869" i="182"/>
  <c r="AQ869" i="182"/>
  <c r="AR869" i="182" s="1"/>
  <c r="AG866" i="182"/>
  <c r="AH866" i="182"/>
  <c r="AI864" i="182"/>
  <c r="AL864" i="182"/>
  <c r="AC862" i="182"/>
  <c r="AG858" i="182"/>
  <c r="AI856" i="182"/>
  <c r="AL856" i="182"/>
  <c r="AR856" i="182"/>
  <c r="AC854" i="182"/>
  <c r="AG850" i="182"/>
  <c r="AI848" i="182"/>
  <c r="AL848" i="182"/>
  <c r="AC846" i="182"/>
  <c r="AG842" i="182"/>
  <c r="AI840" i="182"/>
  <c r="AL840" i="182"/>
  <c r="AC838" i="182"/>
  <c r="AB835" i="182"/>
  <c r="AC835" i="182"/>
  <c r="AL823" i="182"/>
  <c r="AG822" i="182"/>
  <c r="AH822" i="182" s="1"/>
  <c r="AV819" i="182"/>
  <c r="AG817" i="182"/>
  <c r="AH817" i="182"/>
  <c r="AM816" i="182"/>
  <c r="AZ814" i="182"/>
  <c r="AI814" i="182"/>
  <c r="AL814" i="182"/>
  <c r="AM814" i="182"/>
  <c r="AL803" i="182"/>
  <c r="AL800" i="182"/>
  <c r="AM800" i="182"/>
  <c r="AI797" i="182"/>
  <c r="AR791" i="182"/>
  <c r="AY788" i="182"/>
  <c r="AG788" i="182"/>
  <c r="AH788" i="182" s="1"/>
  <c r="AL772" i="182"/>
  <c r="AM772" i="182"/>
  <c r="AL764" i="182"/>
  <c r="AG760" i="182"/>
  <c r="AH760" i="182" s="1"/>
  <c r="AB750" i="182"/>
  <c r="AV750" i="182"/>
  <c r="AY749" i="182"/>
  <c r="AG749" i="182"/>
  <c r="AB742" i="182"/>
  <c r="AC742" i="182"/>
  <c r="AV742" i="182"/>
  <c r="AB734" i="182"/>
  <c r="AC734" i="182"/>
  <c r="AV734" i="182"/>
  <c r="AB726" i="182"/>
  <c r="AC726" i="182"/>
  <c r="AV726" i="182"/>
  <c r="AB713" i="182"/>
  <c r="AG704" i="182"/>
  <c r="AH704" i="182" s="1"/>
  <c r="AP701" i="182"/>
  <c r="AL701" i="182"/>
  <c r="AM701" i="182"/>
  <c r="AM699" i="182"/>
  <c r="AL699" i="182"/>
  <c r="AP699" i="182"/>
  <c r="AQ699" i="182"/>
  <c r="AR699" i="182" s="1"/>
  <c r="AW694" i="182"/>
  <c r="AB694" i="182"/>
  <c r="AC694" i="182"/>
  <c r="AW686" i="182"/>
  <c r="AB686" i="182"/>
  <c r="AI677" i="182"/>
  <c r="AL677" i="182"/>
  <c r="AP669" i="182"/>
  <c r="AQ669" i="182"/>
  <c r="AR669" i="182" s="1"/>
  <c r="AL669" i="182"/>
  <c r="AM669" i="182"/>
  <c r="AY639" i="182"/>
  <c r="AG639" i="182"/>
  <c r="AH639" i="182" s="1"/>
  <c r="AP637" i="182"/>
  <c r="AL637" i="182"/>
  <c r="AM637" i="182"/>
  <c r="AB616" i="182"/>
  <c r="AH616" i="182"/>
  <c r="AV616" i="182"/>
  <c r="AM903" i="182"/>
  <c r="AM895" i="182"/>
  <c r="BA880" i="182"/>
  <c r="AM879" i="182"/>
  <c r="BA872" i="182"/>
  <c r="AP872" i="182"/>
  <c r="AQ872" i="182"/>
  <c r="AR872" i="182"/>
  <c r="AM871" i="182"/>
  <c r="AC865" i="182"/>
  <c r="BA864" i="182"/>
  <c r="AM863" i="182"/>
  <c r="AZ861" i="182"/>
  <c r="AC857" i="182"/>
  <c r="BA856" i="182"/>
  <c r="AM855" i="182"/>
  <c r="AZ853" i="182"/>
  <c r="AC849" i="182"/>
  <c r="BA848" i="182"/>
  <c r="AZ845" i="182"/>
  <c r="AC841" i="182"/>
  <c r="BA840" i="182"/>
  <c r="AM839" i="182"/>
  <c r="AZ837" i="182"/>
  <c r="AV820" i="182"/>
  <c r="AG819" i="182"/>
  <c r="AH818" i="182"/>
  <c r="AY813" i="182"/>
  <c r="AG813" i="182"/>
  <c r="AH813" i="182" s="1"/>
  <c r="AB812" i="182"/>
  <c r="AC812" i="182"/>
  <c r="AV812" i="182"/>
  <c r="AL806" i="182"/>
  <c r="AM804" i="182"/>
  <c r="AG799" i="182"/>
  <c r="AH799" i="182" s="1"/>
  <c r="AY799" i="182"/>
  <c r="AB798" i="182"/>
  <c r="AG797" i="182"/>
  <c r="AH797" i="182" s="1"/>
  <c r="AY796" i="182"/>
  <c r="AG796" i="182"/>
  <c r="AH796" i="182"/>
  <c r="AG794" i="182"/>
  <c r="AH794" i="182" s="1"/>
  <c r="AL779" i="182"/>
  <c r="AM779" i="182"/>
  <c r="AB777" i="182"/>
  <c r="AI771" i="182"/>
  <c r="AL771" i="182"/>
  <c r="AR771" i="182"/>
  <c r="AI763" i="182"/>
  <c r="AL763" i="182"/>
  <c r="AB761" i="182"/>
  <c r="AY741" i="182"/>
  <c r="AG741" i="182"/>
  <c r="AH741" i="182" s="1"/>
  <c r="AY733" i="182"/>
  <c r="AG733" i="182"/>
  <c r="AH733" i="182" s="1"/>
  <c r="AY725" i="182"/>
  <c r="AG725" i="182"/>
  <c r="AH725" i="182"/>
  <c r="AL719" i="182"/>
  <c r="AG715" i="182"/>
  <c r="AH715" i="182"/>
  <c r="AG710" i="182"/>
  <c r="AH710" i="182" s="1"/>
  <c r="AB706" i="182"/>
  <c r="AC706" i="182"/>
  <c r="AX706" i="182"/>
  <c r="AH675" i="182"/>
  <c r="AM579" i="182"/>
  <c r="AL579" i="182"/>
  <c r="AL847" i="182"/>
  <c r="AM847" i="182"/>
  <c r="AM842" i="182"/>
  <c r="AC836" i="182"/>
  <c r="AV836" i="182"/>
  <c r="AB834" i="182"/>
  <c r="AC834" i="182"/>
  <c r="AG832" i="182"/>
  <c r="AH832" i="182"/>
  <c r="AG830" i="182"/>
  <c r="AH830" i="182" s="1"/>
  <c r="AL820" i="182"/>
  <c r="AM820" i="182"/>
  <c r="AL812" i="182"/>
  <c r="AM812" i="182"/>
  <c r="AY811" i="182"/>
  <c r="AG811" i="182"/>
  <c r="AH811" i="182" s="1"/>
  <c r="AB810" i="182"/>
  <c r="AC810" i="182"/>
  <c r="AV810" i="182"/>
  <c r="AL801" i="182"/>
  <c r="AM801" i="182"/>
  <c r="AP800" i="182"/>
  <c r="AQ800" i="182"/>
  <c r="AL787" i="182"/>
  <c r="AQ784" i="182"/>
  <c r="AR784" i="182"/>
  <c r="AM773" i="182"/>
  <c r="AM765" i="182"/>
  <c r="AR758" i="182"/>
  <c r="AG755" i="182"/>
  <c r="AH755" i="182"/>
  <c r="AL748" i="182"/>
  <c r="AQ745" i="182"/>
  <c r="AR745" i="182"/>
  <c r="AQ737" i="182"/>
  <c r="AR737" i="182" s="1"/>
  <c r="AH735" i="182"/>
  <c r="AR733" i="182"/>
  <c r="AQ729" i="182"/>
  <c r="AR729" i="182" s="1"/>
  <c r="AB718" i="182"/>
  <c r="AC718" i="182"/>
  <c r="AV718" i="182"/>
  <c r="AY717" i="182"/>
  <c r="AG717" i="182"/>
  <c r="AH717" i="182"/>
  <c r="AG712" i="182"/>
  <c r="AH712" i="182" s="1"/>
  <c r="AB664" i="182"/>
  <c r="AC664" i="182"/>
  <c r="AV664" i="182"/>
  <c r="AL836" i="182"/>
  <c r="AM834" i="182"/>
  <c r="AC828" i="182"/>
  <c r="AV828" i="182"/>
  <c r="AY821" i="182"/>
  <c r="AG821" i="182"/>
  <c r="AH821" i="182"/>
  <c r="AL810" i="182"/>
  <c r="AR810" i="182"/>
  <c r="AY809" i="182"/>
  <c r="AG809" i="182"/>
  <c r="AH809" i="182"/>
  <c r="AB808" i="182"/>
  <c r="AH808" i="182"/>
  <c r="AV808" i="182"/>
  <c r="AB805" i="182"/>
  <c r="AC805" i="182"/>
  <c r="AV805" i="182"/>
  <c r="AH801" i="182"/>
  <c r="AW798" i="182"/>
  <c r="AB784" i="182"/>
  <c r="AH784" i="182"/>
  <c r="AM780" i="182"/>
  <c r="AI778" i="182"/>
  <c r="AL778" i="182"/>
  <c r="AM760" i="182"/>
  <c r="AB758" i="182"/>
  <c r="AC758" i="182"/>
  <c r="AV758" i="182"/>
  <c r="AY757" i="182"/>
  <c r="AG757" i="182"/>
  <c r="AH757" i="182"/>
  <c r="AL740" i="182"/>
  <c r="AM740" i="182"/>
  <c r="AM732" i="182"/>
  <c r="AL732" i="182"/>
  <c r="AL724" i="182"/>
  <c r="AB691" i="182"/>
  <c r="AV691" i="182"/>
  <c r="AB683" i="182"/>
  <c r="AC683" i="182"/>
  <c r="AV683" i="182"/>
  <c r="BA645" i="182"/>
  <c r="AG645" i="182"/>
  <c r="AH645" i="182" s="1"/>
  <c r="AL592" i="182"/>
  <c r="AM592" i="182"/>
  <c r="AX590" i="182"/>
  <c r="AC590" i="182"/>
  <c r="AB590" i="182"/>
  <c r="AV906" i="182"/>
  <c r="AC906" i="182"/>
  <c r="AV898" i="182"/>
  <c r="AC898" i="182"/>
  <c r="AV890" i="182"/>
  <c r="AC890" i="182"/>
  <c r="AV882" i="182"/>
  <c r="AV874" i="182"/>
  <c r="AC874" i="182"/>
  <c r="AM872" i="182"/>
  <c r="AV866" i="182"/>
  <c r="AV858" i="182"/>
  <c r="AV850" i="182"/>
  <c r="AV842" i="182"/>
  <c r="AQ830" i="182"/>
  <c r="AK828" i="182"/>
  <c r="AL828" i="182"/>
  <c r="AM826" i="182"/>
  <c r="AL824" i="182"/>
  <c r="AR824" i="182"/>
  <c r="AL815" i="182"/>
  <c r="AP812" i="182"/>
  <c r="AL808" i="182"/>
  <c r="AM808" i="182"/>
  <c r="AL805" i="182"/>
  <c r="AM805" i="182"/>
  <c r="AP805" i="182"/>
  <c r="AQ805" i="182"/>
  <c r="AR805" i="182"/>
  <c r="AH793" i="182"/>
  <c r="AQ792" i="182"/>
  <c r="AR792" i="182" s="1"/>
  <c r="AM788" i="182"/>
  <c r="AK786" i="182"/>
  <c r="AL786" i="182"/>
  <c r="AL784" i="182"/>
  <c r="AL747" i="182"/>
  <c r="AR747" i="182"/>
  <c r="AP739" i="182"/>
  <c r="AQ739" i="182"/>
  <c r="AL739" i="182"/>
  <c r="AM739" i="182"/>
  <c r="AP731" i="182"/>
  <c r="AQ731" i="182"/>
  <c r="AR731" i="182" s="1"/>
  <c r="AL731" i="182"/>
  <c r="AM731" i="182"/>
  <c r="AM716" i="182"/>
  <c r="AL716" i="182"/>
  <c r="AV702" i="182"/>
  <c r="AB702" i="182"/>
  <c r="AH702" i="182"/>
  <c r="AV700" i="182"/>
  <c r="AB700" i="182"/>
  <c r="AY687" i="182"/>
  <c r="AG687" i="182"/>
  <c r="AH687" i="182" s="1"/>
  <c r="AV909" i="182"/>
  <c r="AC909" i="182"/>
  <c r="AM907" i="182"/>
  <c r="AG905" i="182"/>
  <c r="AH905" i="182" s="1"/>
  <c r="AV901" i="182"/>
  <c r="AC901" i="182"/>
  <c r="AM899" i="182"/>
  <c r="AG897" i="182"/>
  <c r="AV893" i="182"/>
  <c r="AC893" i="182"/>
  <c r="AM891" i="182"/>
  <c r="AG889" i="182"/>
  <c r="AH889" i="182"/>
  <c r="AV885" i="182"/>
  <c r="AC885" i="182"/>
  <c r="AG881" i="182"/>
  <c r="AH881" i="182"/>
  <c r="AV877" i="182"/>
  <c r="AC877" i="182"/>
  <c r="AM875" i="182"/>
  <c r="AG873" i="182"/>
  <c r="AH873" i="182"/>
  <c r="AV869" i="182"/>
  <c r="AC869" i="182"/>
  <c r="AM867" i="182"/>
  <c r="AG865" i="182"/>
  <c r="AH865" i="182" s="1"/>
  <c r="AV861" i="182"/>
  <c r="AC861" i="182"/>
  <c r="AG857" i="182"/>
  <c r="AH857" i="182" s="1"/>
  <c r="AV853" i="182"/>
  <c r="AC853" i="182"/>
  <c r="AG849" i="182"/>
  <c r="AH849" i="182" s="1"/>
  <c r="AV845" i="182"/>
  <c r="AC845" i="182"/>
  <c r="AM843" i="182"/>
  <c r="AG841" i="182"/>
  <c r="AH841" i="182" s="1"/>
  <c r="AV837" i="182"/>
  <c r="AC837" i="182"/>
  <c r="AQ835" i="182"/>
  <c r="AR835" i="182" s="1"/>
  <c r="AG834" i="182"/>
  <c r="AH834" i="182"/>
  <c r="AB831" i="182"/>
  <c r="AH831" i="182"/>
  <c r="AM830" i="182"/>
  <c r="AL819" i="182"/>
  <c r="AB819" i="182"/>
  <c r="AC819" i="182"/>
  <c r="AL818" i="182"/>
  <c r="AM818" i="182"/>
  <c r="AC818" i="182"/>
  <c r="AQ814" i="182"/>
  <c r="AM813" i="182"/>
  <c r="AG807" i="182"/>
  <c r="AH807" i="182" s="1"/>
  <c r="AY807" i="182"/>
  <c r="AY804" i="182"/>
  <c r="AG804" i="182"/>
  <c r="AH804" i="182" s="1"/>
  <c r="AL798" i="182"/>
  <c r="AR798" i="182"/>
  <c r="AQ797" i="182"/>
  <c r="AB792" i="182"/>
  <c r="AQ789" i="182"/>
  <c r="AR789" i="182"/>
  <c r="AQ781" i="182"/>
  <c r="AB774" i="182"/>
  <c r="AH774" i="182"/>
  <c r="AV774" i="182"/>
  <c r="AR773" i="182"/>
  <c r="AH771" i="182"/>
  <c r="AH767" i="182"/>
  <c r="AB766" i="182"/>
  <c r="AC766" i="182"/>
  <c r="AV766" i="182"/>
  <c r="AR765" i="182"/>
  <c r="AH763" i="182"/>
  <c r="AL756" i="182"/>
  <c r="AR756" i="182"/>
  <c r="AG752" i="182"/>
  <c r="AH752" i="182" s="1"/>
  <c r="AB745" i="182"/>
  <c r="AQ744" i="182"/>
  <c r="AR744" i="182" s="1"/>
  <c r="AG744" i="182"/>
  <c r="AH744" i="182" s="1"/>
  <c r="AM741" i="182"/>
  <c r="AB737" i="182"/>
  <c r="AQ736" i="182"/>
  <c r="AR736" i="182" s="1"/>
  <c r="AG736" i="182"/>
  <c r="AH736" i="182" s="1"/>
  <c r="AM733" i="182"/>
  <c r="AR732" i="182"/>
  <c r="AB729" i="182"/>
  <c r="AH729" i="182"/>
  <c r="AQ728" i="182"/>
  <c r="AR728" i="182" s="1"/>
  <c r="AG728" i="182"/>
  <c r="AH728" i="182"/>
  <c r="AM725" i="182"/>
  <c r="AP723" i="182"/>
  <c r="AQ723" i="182"/>
  <c r="AL723" i="182"/>
  <c r="AM723" i="182"/>
  <c r="AL717" i="182"/>
  <c r="AM717" i="182"/>
  <c r="AQ713" i="182"/>
  <c r="AR713" i="182" s="1"/>
  <c r="AB680" i="182"/>
  <c r="AH680" i="182"/>
  <c r="AV680" i="182"/>
  <c r="AV896" i="182"/>
  <c r="AV888" i="182"/>
  <c r="AV880" i="182"/>
  <c r="AV872" i="182"/>
  <c r="AV864" i="182"/>
  <c r="AV856" i="182"/>
  <c r="AV848" i="182"/>
  <c r="AV840" i="182"/>
  <c r="AM835" i="182"/>
  <c r="AB833" i="182"/>
  <c r="AH833" i="182"/>
  <c r="AV833" i="182"/>
  <c r="AI831" i="182"/>
  <c r="AL831" i="182"/>
  <c r="AL830" i="182"/>
  <c r="AC830" i="182"/>
  <c r="AY829" i="182"/>
  <c r="AG829" i="182"/>
  <c r="AH829" i="182"/>
  <c r="AQ827" i="182"/>
  <c r="AR827" i="182" s="1"/>
  <c r="AG826" i="182"/>
  <c r="AH826" i="182"/>
  <c r="AB820" i="182"/>
  <c r="AB817" i="182"/>
  <c r="AC817" i="182"/>
  <c r="AV817" i="182"/>
  <c r="AQ812" i="182"/>
  <c r="AR812" i="182" s="1"/>
  <c r="AM811" i="182"/>
  <c r="AP808" i="182"/>
  <c r="AQ808" i="182"/>
  <c r="AR808" i="182" s="1"/>
  <c r="AI794" i="182"/>
  <c r="AL794" i="182"/>
  <c r="AL792" i="182"/>
  <c r="AM792" i="182"/>
  <c r="AL790" i="182"/>
  <c r="AH782" i="182"/>
  <c r="AB781" i="182"/>
  <c r="AC781" i="182"/>
  <c r="AV781" i="182"/>
  <c r="AG778" i="182"/>
  <c r="AH778" i="182" s="1"/>
  <c r="AY773" i="182"/>
  <c r="AG773" i="182"/>
  <c r="AH773" i="182"/>
  <c r="AY765" i="182"/>
  <c r="AG765" i="182"/>
  <c r="AH765" i="182" s="1"/>
  <c r="AL757" i="182"/>
  <c r="AI755" i="182"/>
  <c r="AL755" i="182"/>
  <c r="AR755" i="182"/>
  <c r="AB753" i="182"/>
  <c r="AM749" i="182"/>
  <c r="AP715" i="182"/>
  <c r="AQ715" i="182"/>
  <c r="AR715" i="182"/>
  <c r="AL715" i="182"/>
  <c r="AM715" i="182"/>
  <c r="AL710" i="182"/>
  <c r="AR710" i="182"/>
  <c r="AL695" i="182"/>
  <c r="AM695" i="182"/>
  <c r="AX689" i="182"/>
  <c r="AC689" i="182"/>
  <c r="AB689" i="182"/>
  <c r="AB672" i="182"/>
  <c r="AC672" i="182"/>
  <c r="AV672" i="182"/>
  <c r="AB795" i="182"/>
  <c r="AH795" i="182"/>
  <c r="AL793" i="182"/>
  <c r="AM793" i="182"/>
  <c r="AI792" i="182"/>
  <c r="AY791" i="182"/>
  <c r="AC790" i="182"/>
  <c r="AP789" i="182"/>
  <c r="AB787" i="182"/>
  <c r="AL785" i="182"/>
  <c r="AI784" i="182"/>
  <c r="AY783" i="182"/>
  <c r="AK782" i="182"/>
  <c r="AL782" i="182"/>
  <c r="AC782" i="182"/>
  <c r="AB779" i="182"/>
  <c r="AL777" i="182"/>
  <c r="AM777" i="182"/>
  <c r="AY776" i="182"/>
  <c r="AC775" i="182"/>
  <c r="AB772" i="182"/>
  <c r="AL770" i="182"/>
  <c r="AR770" i="182"/>
  <c r="AY768" i="182"/>
  <c r="AC767" i="182"/>
  <c r="AP766" i="182"/>
  <c r="AQ766" i="182"/>
  <c r="AR766" i="182"/>
  <c r="AB764" i="182"/>
  <c r="AL762" i="182"/>
  <c r="AI761" i="182"/>
  <c r="AL761" i="182"/>
  <c r="AY760" i="182"/>
  <c r="AC759" i="182"/>
  <c r="AB756" i="182"/>
  <c r="AL754" i="182"/>
  <c r="AI753" i="182"/>
  <c r="AL753" i="182"/>
  <c r="AY752" i="182"/>
  <c r="AC751" i="182"/>
  <c r="AB748" i="182"/>
  <c r="AH748" i="182"/>
  <c r="AL746" i="182"/>
  <c r="AR746" i="182"/>
  <c r="AY744" i="182"/>
  <c r="AP742" i="182"/>
  <c r="AQ742" i="182"/>
  <c r="AR742" i="182" s="1"/>
  <c r="AB740" i="182"/>
  <c r="AH740" i="182"/>
  <c r="AL738" i="182"/>
  <c r="AR738" i="182"/>
  <c r="AY736" i="182"/>
  <c r="AC735" i="182"/>
  <c r="AP734" i="182"/>
  <c r="AQ734" i="182"/>
  <c r="AR734" i="182" s="1"/>
  <c r="AB732" i="182"/>
  <c r="AL730" i="182"/>
  <c r="AY728" i="182"/>
  <c r="AC727" i="182"/>
  <c r="AB724" i="182"/>
  <c r="AL722" i="182"/>
  <c r="AR722" i="182"/>
  <c r="AY720" i="182"/>
  <c r="AC719" i="182"/>
  <c r="AP718" i="182"/>
  <c r="AQ718" i="182"/>
  <c r="AR718" i="182" s="1"/>
  <c r="AB716" i="182"/>
  <c r="AL714" i="182"/>
  <c r="AY712" i="182"/>
  <c r="AC711" i="182"/>
  <c r="AG709" i="182"/>
  <c r="AH709" i="182"/>
  <c r="AM708" i="182"/>
  <c r="AL707" i="182"/>
  <c r="AM707" i="182"/>
  <c r="AL706" i="182"/>
  <c r="AR706" i="182"/>
  <c r="AC705" i="182"/>
  <c r="AQ704" i="182"/>
  <c r="AR704" i="182"/>
  <c r="AC701" i="182"/>
  <c r="AV701" i="182"/>
  <c r="AM700" i="182"/>
  <c r="AB699" i="182"/>
  <c r="AV699" i="182"/>
  <c r="AC695" i="182"/>
  <c r="AG693" i="182"/>
  <c r="AH693" i="182"/>
  <c r="AY692" i="182"/>
  <c r="AG692" i="182"/>
  <c r="AH692" i="182" s="1"/>
  <c r="AI688" i="182"/>
  <c r="AM688" i="182"/>
  <c r="AL688" i="182"/>
  <c r="AG685" i="182"/>
  <c r="AY684" i="182"/>
  <c r="AG684" i="182"/>
  <c r="AH684" i="182"/>
  <c r="AB677" i="182"/>
  <c r="AC677" i="182"/>
  <c r="AV677" i="182"/>
  <c r="AC673" i="182"/>
  <c r="AB669" i="182"/>
  <c r="AC669" i="182"/>
  <c r="AV669" i="182"/>
  <c r="AX654" i="182"/>
  <c r="AB654" i="182"/>
  <c r="AC654" i="182"/>
  <c r="AB640" i="182"/>
  <c r="AC640" i="182"/>
  <c r="AV640" i="182"/>
  <c r="AM638" i="182"/>
  <c r="AB635" i="182"/>
  <c r="AH635" i="182"/>
  <c r="AH634" i="182"/>
  <c r="AC630" i="182"/>
  <c r="AX622" i="182"/>
  <c r="AB622" i="182"/>
  <c r="AL614" i="182"/>
  <c r="AM614" i="182"/>
  <c r="AH606" i="182"/>
  <c r="AL605" i="182"/>
  <c r="AM605" i="182"/>
  <c r="AH602" i="182"/>
  <c r="AB592" i="182"/>
  <c r="AV592" i="182"/>
  <c r="AG572" i="182"/>
  <c r="AH572" i="182"/>
  <c r="AY572" i="182"/>
  <c r="AB793" i="182"/>
  <c r="AC793" i="182"/>
  <c r="AB785" i="182"/>
  <c r="AC785" i="182"/>
  <c r="AQ709" i="182"/>
  <c r="AR709" i="182" s="1"/>
  <c r="AG698" i="182"/>
  <c r="AG690" i="182"/>
  <c r="AH690" i="182" s="1"/>
  <c r="AM686" i="182"/>
  <c r="AM683" i="182"/>
  <c r="AL680" i="182"/>
  <c r="AM680" i="182"/>
  <c r="AY676" i="182"/>
  <c r="AG676" i="182"/>
  <c r="AH676" i="182"/>
  <c r="AL672" i="182"/>
  <c r="AM672" i="182"/>
  <c r="AG669" i="182"/>
  <c r="AY668" i="182"/>
  <c r="AG668" i="182"/>
  <c r="AH668" i="182" s="1"/>
  <c r="AM662" i="182"/>
  <c r="AB659" i="182"/>
  <c r="AG658" i="182"/>
  <c r="AH658" i="182" s="1"/>
  <c r="AQ656" i="182"/>
  <c r="AR656" i="182"/>
  <c r="AX646" i="182"/>
  <c r="AB646" i="182"/>
  <c r="AC646" i="182"/>
  <c r="AB632" i="182"/>
  <c r="AC632" i="182"/>
  <c r="AV632" i="182"/>
  <c r="AM630" i="182"/>
  <c r="AB627" i="182"/>
  <c r="AH627" i="182"/>
  <c r="AG626" i="182"/>
  <c r="AH626" i="182" s="1"/>
  <c r="AQ624" i="182"/>
  <c r="AR624" i="182" s="1"/>
  <c r="AC622" i="182"/>
  <c r="AY615" i="182"/>
  <c r="AG615" i="182"/>
  <c r="AH615" i="182" s="1"/>
  <c r="AB611" i="182"/>
  <c r="AH611" i="182"/>
  <c r="AX606" i="182"/>
  <c r="AB606" i="182"/>
  <c r="BA605" i="182"/>
  <c r="AG605" i="182"/>
  <c r="AH605" i="182"/>
  <c r="AX595" i="182"/>
  <c r="AB595" i="182"/>
  <c r="AC595" i="182"/>
  <c r="AM766" i="182"/>
  <c r="AM742" i="182"/>
  <c r="AM734" i="182"/>
  <c r="AM726" i="182"/>
  <c r="AM718" i="182"/>
  <c r="AB707" i="182"/>
  <c r="AV707" i="182"/>
  <c r="AY703" i="182"/>
  <c r="AG703" i="182"/>
  <c r="AH703" i="182" s="1"/>
  <c r="AQ701" i="182"/>
  <c r="AR701" i="182"/>
  <c r="AL694" i="182"/>
  <c r="AL686" i="182"/>
  <c r="AG682" i="182"/>
  <c r="AH682" i="182" s="1"/>
  <c r="AY679" i="182"/>
  <c r="AG679" i="182"/>
  <c r="AH679" i="182" s="1"/>
  <c r="AB675" i="182"/>
  <c r="AC675" i="182"/>
  <c r="AV675" i="182"/>
  <c r="AY671" i="182"/>
  <c r="AG671" i="182"/>
  <c r="AH671" i="182"/>
  <c r="AB667" i="182"/>
  <c r="AH667" i="182"/>
  <c r="AC667" i="182"/>
  <c r="AV667" i="182"/>
  <c r="AY663" i="182"/>
  <c r="AG663" i="182"/>
  <c r="AH663" i="182" s="1"/>
  <c r="AP661" i="182"/>
  <c r="AQ661" i="182"/>
  <c r="AR661" i="182" s="1"/>
  <c r="AL661" i="182"/>
  <c r="AM661" i="182"/>
  <c r="AR660" i="182"/>
  <c r="AR658" i="182"/>
  <c r="AM644" i="182"/>
  <c r="BA637" i="182"/>
  <c r="AG637" i="182"/>
  <c r="AH637" i="182" s="1"/>
  <c r="AY631" i="182"/>
  <c r="AG631" i="182"/>
  <c r="AH631" i="182" s="1"/>
  <c r="AP629" i="182"/>
  <c r="AQ629" i="182"/>
  <c r="AR629" i="182"/>
  <c r="AL629" i="182"/>
  <c r="AM629" i="182"/>
  <c r="AR628" i="182"/>
  <c r="AH614" i="182"/>
  <c r="AL613" i="182"/>
  <c r="AR612" i="182"/>
  <c r="AG610" i="182"/>
  <c r="AH610" i="182"/>
  <c r="AR603" i="182"/>
  <c r="AG600" i="182"/>
  <c r="BA600" i="182"/>
  <c r="AL596" i="182"/>
  <c r="AL581" i="182"/>
  <c r="AM581" i="182"/>
  <c r="AN581" i="182"/>
  <c r="AQ581" i="182"/>
  <c r="AR581" i="182" s="1"/>
  <c r="AM511" i="182"/>
  <c r="AV802" i="182"/>
  <c r="AV794" i="182"/>
  <c r="AV786" i="182"/>
  <c r="AL781" i="182"/>
  <c r="AM781" i="182"/>
  <c r="AV778" i="182"/>
  <c r="AP777" i="182"/>
  <c r="AQ777" i="182"/>
  <c r="AR777" i="182" s="1"/>
  <c r="AL774" i="182"/>
  <c r="AV771" i="182"/>
  <c r="AC771" i="182"/>
  <c r="AM769" i="182"/>
  <c r="AV763" i="182"/>
  <c r="AC763" i="182"/>
  <c r="AL758" i="182"/>
  <c r="AM758" i="182"/>
  <c r="AV755" i="182"/>
  <c r="AC755" i="182"/>
  <c r="AL750" i="182"/>
  <c r="AM750" i="182"/>
  <c r="AV747" i="182"/>
  <c r="AC747" i="182"/>
  <c r="AM745" i="182"/>
  <c r="AV739" i="182"/>
  <c r="AC739" i="182"/>
  <c r="AM737" i="182"/>
  <c r="AV731" i="182"/>
  <c r="AC731" i="182"/>
  <c r="AM729" i="182"/>
  <c r="AL726" i="182"/>
  <c r="AV723" i="182"/>
  <c r="AM721" i="182"/>
  <c r="AV715" i="182"/>
  <c r="AM713" i="182"/>
  <c r="AC709" i="182"/>
  <c r="AG705" i="182"/>
  <c r="AH705" i="182" s="1"/>
  <c r="AW703" i="182"/>
  <c r="AY698" i="182"/>
  <c r="AL698" i="182"/>
  <c r="AM698" i="182"/>
  <c r="AB696" i="182"/>
  <c r="AC696" i="182"/>
  <c r="AR695" i="182"/>
  <c r="AH689" i="182"/>
  <c r="AL689" i="182"/>
  <c r="AQ685" i="182"/>
  <c r="AC678" i="182"/>
  <c r="AM675" i="182"/>
  <c r="AQ674" i="182"/>
  <c r="AG674" i="182"/>
  <c r="AH674" i="182" s="1"/>
  <c r="AP672" i="182"/>
  <c r="AQ672" i="182"/>
  <c r="AR672" i="182" s="1"/>
  <c r="AM670" i="182"/>
  <c r="AC670" i="182"/>
  <c r="AM667" i="182"/>
  <c r="AG666" i="182"/>
  <c r="AH666" i="182" s="1"/>
  <c r="AB656" i="182"/>
  <c r="AC656" i="182"/>
  <c r="AV656" i="182"/>
  <c r="AR655" i="182"/>
  <c r="AB651" i="182"/>
  <c r="AG650" i="182"/>
  <c r="AH650" i="182" s="1"/>
  <c r="AH649" i="182"/>
  <c r="AQ648" i="182"/>
  <c r="AR648" i="182"/>
  <c r="AX638" i="182"/>
  <c r="AB638" i="182"/>
  <c r="AC638" i="182"/>
  <c r="AB624" i="182"/>
  <c r="AC624" i="182"/>
  <c r="AV624" i="182"/>
  <c r="AB619" i="182"/>
  <c r="AH619" i="182"/>
  <c r="AL609" i="182"/>
  <c r="AC606" i="182"/>
  <c r="AL598" i="182"/>
  <c r="AM598" i="182"/>
  <c r="AG770" i="182"/>
  <c r="AH770" i="182" s="1"/>
  <c r="AG762" i="182"/>
  <c r="AH762" i="182"/>
  <c r="AG754" i="182"/>
  <c r="AH754" i="182" s="1"/>
  <c r="AG746" i="182"/>
  <c r="AH746" i="182"/>
  <c r="AG738" i="182"/>
  <c r="AH738" i="182" s="1"/>
  <c r="AG730" i="182"/>
  <c r="AH730" i="182"/>
  <c r="AL705" i="182"/>
  <c r="AM705" i="182"/>
  <c r="AL696" i="182"/>
  <c r="AM696" i="182"/>
  <c r="AG694" i="182"/>
  <c r="AZ694" i="182"/>
  <c r="AM692" i="182"/>
  <c r="AY690" i="182"/>
  <c r="AQ688" i="182"/>
  <c r="AM684" i="182"/>
  <c r="AY682" i="182"/>
  <c r="AL681" i="182"/>
  <c r="AL678" i="182"/>
  <c r="AR678" i="182"/>
  <c r="AL673" i="182"/>
  <c r="AM673" i="182"/>
  <c r="BA661" i="182"/>
  <c r="AG661" i="182"/>
  <c r="AH661" i="182"/>
  <c r="AY655" i="182"/>
  <c r="AG655" i="182"/>
  <c r="AH655" i="182" s="1"/>
  <c r="AP653" i="182"/>
  <c r="AQ653" i="182"/>
  <c r="AR653" i="182" s="1"/>
  <c r="AL653" i="182"/>
  <c r="AM653" i="182"/>
  <c r="BA629" i="182"/>
  <c r="AG629" i="182"/>
  <c r="AH629" i="182" s="1"/>
  <c r="AR627" i="182"/>
  <c r="AY623" i="182"/>
  <c r="AG623" i="182"/>
  <c r="AH623" i="182" s="1"/>
  <c r="AI621" i="182"/>
  <c r="AL621" i="182"/>
  <c r="AX614" i="182"/>
  <c r="AB614" i="182"/>
  <c r="BA613" i="182"/>
  <c r="AG613" i="182"/>
  <c r="AH613" i="182" s="1"/>
  <c r="AM595" i="182"/>
  <c r="AY585" i="182"/>
  <c r="AG585" i="182"/>
  <c r="AH585" i="182"/>
  <c r="AX582" i="182"/>
  <c r="AB582" i="182"/>
  <c r="AC582" i="182"/>
  <c r="AM815" i="182"/>
  <c r="AM806" i="182"/>
  <c r="AM798" i="182"/>
  <c r="AV792" i="182"/>
  <c r="AV784" i="182"/>
  <c r="AC777" i="182"/>
  <c r="AM775" i="182"/>
  <c r="AV769" i="182"/>
  <c r="AC769" i="182"/>
  <c r="AM767" i="182"/>
  <c r="AV761" i="182"/>
  <c r="AC761" i="182"/>
  <c r="AM759" i="182"/>
  <c r="AV753" i="182"/>
  <c r="AM751" i="182"/>
  <c r="AV745" i="182"/>
  <c r="AM743" i="182"/>
  <c r="AV737" i="182"/>
  <c r="AC737" i="182"/>
  <c r="AM735" i="182"/>
  <c r="AV729" i="182"/>
  <c r="AM727" i="182"/>
  <c r="AV721" i="182"/>
  <c r="AC721" i="182"/>
  <c r="AM719" i="182"/>
  <c r="AV713" i="182"/>
  <c r="AC713" i="182"/>
  <c r="AM711" i="182"/>
  <c r="AC708" i="182"/>
  <c r="AG706" i="182"/>
  <c r="AH706" i="182" s="1"/>
  <c r="AB704" i="182"/>
  <c r="AC704" i="182"/>
  <c r="AH697" i="182"/>
  <c r="AL697" i="182"/>
  <c r="AR697" i="182"/>
  <c r="AM697" i="182"/>
  <c r="AP696" i="182"/>
  <c r="AQ696" i="182"/>
  <c r="AR696" i="182" s="1"/>
  <c r="AB693" i="182"/>
  <c r="AC693" i="182"/>
  <c r="AV693" i="182"/>
  <c r="AB685" i="182"/>
  <c r="AC685" i="182"/>
  <c r="AV685" i="182"/>
  <c r="AN680" i="182"/>
  <c r="AQ680" i="182" s="1"/>
  <c r="AR680" i="182" s="1"/>
  <c r="AQ677" i="182"/>
  <c r="AL674" i="182"/>
  <c r="AM674" i="182"/>
  <c r="AM666" i="182"/>
  <c r="AH665" i="182"/>
  <c r="AL665" i="182"/>
  <c r="AX662" i="182"/>
  <c r="AB662" i="182"/>
  <c r="AC662" i="182"/>
  <c r="AB648" i="182"/>
  <c r="AC648" i="182"/>
  <c r="AV648" i="182"/>
  <c r="AM646" i="182"/>
  <c r="AB643" i="182"/>
  <c r="AH643" i="182"/>
  <c r="AG642" i="182"/>
  <c r="AH642" i="182" s="1"/>
  <c r="AQ640" i="182"/>
  <c r="AR640" i="182" s="1"/>
  <c r="AX630" i="182"/>
  <c r="AB630" i="182"/>
  <c r="AH630" i="182"/>
  <c r="AL617" i="182"/>
  <c r="AB608" i="182"/>
  <c r="AV608" i="182"/>
  <c r="AM606" i="182"/>
  <c r="AN605" i="182"/>
  <c r="AQ605" i="182"/>
  <c r="AR605" i="182" s="1"/>
  <c r="BA598" i="182"/>
  <c r="AG598" i="182"/>
  <c r="AR585" i="182"/>
  <c r="AV795" i="182"/>
  <c r="AV787" i="182"/>
  <c r="AV779" i="182"/>
  <c r="AV772" i="182"/>
  <c r="AV764" i="182"/>
  <c r="AV756" i="182"/>
  <c r="AV748" i="182"/>
  <c r="AV740" i="182"/>
  <c r="AV732" i="182"/>
  <c r="AV724" i="182"/>
  <c r="AV716" i="182"/>
  <c r="AC710" i="182"/>
  <c r="AV710" i="182"/>
  <c r="AV708" i="182"/>
  <c r="AY695" i="182"/>
  <c r="AG695" i="182"/>
  <c r="AH695" i="182" s="1"/>
  <c r="AP693" i="182"/>
  <c r="AQ693" i="182"/>
  <c r="AR693" i="182"/>
  <c r="AL693" i="182"/>
  <c r="AM693" i="182"/>
  <c r="AB688" i="182"/>
  <c r="AC688" i="182"/>
  <c r="AV688" i="182"/>
  <c r="AI685" i="182"/>
  <c r="AL685" i="182"/>
  <c r="AM676" i="182"/>
  <c r="AM668" i="182"/>
  <c r="AQ664" i="182"/>
  <c r="AR664" i="182" s="1"/>
  <c r="AM660" i="182"/>
  <c r="BA653" i="182"/>
  <c r="AG653" i="182"/>
  <c r="AH653" i="182"/>
  <c r="AY647" i="182"/>
  <c r="AG647" i="182"/>
  <c r="AH647" i="182" s="1"/>
  <c r="AP645" i="182"/>
  <c r="AQ645" i="182"/>
  <c r="AR645" i="182" s="1"/>
  <c r="AL645" i="182"/>
  <c r="AM645" i="182"/>
  <c r="AR644" i="182"/>
  <c r="AQ642" i="182"/>
  <c r="AR642" i="182" s="1"/>
  <c r="AQ637" i="182"/>
  <c r="AR637" i="182"/>
  <c r="AM628" i="182"/>
  <c r="BA621" i="182"/>
  <c r="AG621" i="182"/>
  <c r="AH621" i="182"/>
  <c r="AR616" i="182"/>
  <c r="AC614" i="182"/>
  <c r="AM612" i="182"/>
  <c r="AY607" i="182"/>
  <c r="AG607" i="182"/>
  <c r="AH607" i="182" s="1"/>
  <c r="AL589" i="182"/>
  <c r="AM589" i="182"/>
  <c r="AP589" i="182"/>
  <c r="AQ589" i="182"/>
  <c r="AR589" i="182" s="1"/>
  <c r="AC596" i="182"/>
  <c r="AB589" i="182"/>
  <c r="AV589" i="182"/>
  <c r="AR588" i="182"/>
  <c r="AB587" i="182"/>
  <c r="AH587" i="182"/>
  <c r="AP586" i="182"/>
  <c r="AQ586" i="182"/>
  <c r="AR586" i="182"/>
  <c r="AL586" i="182"/>
  <c r="AM586" i="182"/>
  <c r="AB581" i="182"/>
  <c r="AV581" i="182"/>
  <c r="AY564" i="182"/>
  <c r="AG564" i="182"/>
  <c r="AH564" i="182" s="1"/>
  <c r="AB549" i="182"/>
  <c r="AC549" i="182"/>
  <c r="AV549" i="182"/>
  <c r="AB541" i="182"/>
  <c r="AC541" i="182"/>
  <c r="AV541" i="182"/>
  <c r="AI472" i="182"/>
  <c r="AL472" i="182"/>
  <c r="BA467" i="182"/>
  <c r="AG467" i="182"/>
  <c r="AH467" i="182" s="1"/>
  <c r="AB443" i="182"/>
  <c r="AC443" i="182"/>
  <c r="AV443" i="182"/>
  <c r="AL658" i="182"/>
  <c r="AM658" i="182"/>
  <c r="AL650" i="182"/>
  <c r="AM650" i="182"/>
  <c r="AL642" i="182"/>
  <c r="AM642" i="182"/>
  <c r="AL634" i="182"/>
  <c r="AM634" i="182"/>
  <c r="AL626" i="182"/>
  <c r="AM626" i="182"/>
  <c r="AL602" i="182"/>
  <c r="AM602" i="182"/>
  <c r="AG599" i="182"/>
  <c r="AH599" i="182" s="1"/>
  <c r="AB597" i="182"/>
  <c r="AH597" i="182"/>
  <c r="AM593" i="182"/>
  <c r="AY588" i="182"/>
  <c r="AG588" i="182"/>
  <c r="AH588" i="182" s="1"/>
  <c r="AL584" i="182"/>
  <c r="AM584" i="182"/>
  <c r="AB584" i="182"/>
  <c r="AH584" i="182"/>
  <c r="AV584" i="182"/>
  <c r="AY580" i="182"/>
  <c r="AG580" i="182"/>
  <c r="AH580" i="182" s="1"/>
  <c r="AB571" i="182"/>
  <c r="AC571" i="182"/>
  <c r="AV571" i="182"/>
  <c r="AG563" i="182"/>
  <c r="AZ563" i="182"/>
  <c r="AY532" i="182"/>
  <c r="AG532" i="182"/>
  <c r="AH532" i="182" s="1"/>
  <c r="AC690" i="182"/>
  <c r="BA689" i="182"/>
  <c r="AZ686" i="182"/>
  <c r="AC682" i="182"/>
  <c r="BA681" i="182"/>
  <c r="AZ678" i="182"/>
  <c r="AC674" i="182"/>
  <c r="BA673" i="182"/>
  <c r="AP673" i="182"/>
  <c r="AQ673" i="182"/>
  <c r="AZ670" i="182"/>
  <c r="AC666" i="182"/>
  <c r="BA665" i="182"/>
  <c r="AM664" i="182"/>
  <c r="AZ662" i="182"/>
  <c r="AC658" i="182"/>
  <c r="BA657" i="182"/>
  <c r="AP657" i="182"/>
  <c r="AQ657" i="182"/>
  <c r="AR657" i="182" s="1"/>
  <c r="AM656" i="182"/>
  <c r="AZ654" i="182"/>
  <c r="AC650" i="182"/>
  <c r="BA649" i="182"/>
  <c r="AP649" i="182"/>
  <c r="AQ649" i="182"/>
  <c r="AR649" i="182"/>
  <c r="AM648" i="182"/>
  <c r="AZ646" i="182"/>
  <c r="AC642" i="182"/>
  <c r="BA641" i="182"/>
  <c r="AP641" i="182"/>
  <c r="AQ641" i="182"/>
  <c r="AR641" i="182"/>
  <c r="AM640" i="182"/>
  <c r="AZ638" i="182"/>
  <c r="AC634" i="182"/>
  <c r="BA633" i="182"/>
  <c r="AP633" i="182"/>
  <c r="AQ633" i="182"/>
  <c r="AR633" i="182" s="1"/>
  <c r="AM632" i="182"/>
  <c r="AZ630" i="182"/>
  <c r="AC626" i="182"/>
  <c r="BA625" i="182"/>
  <c r="AP625" i="182"/>
  <c r="AQ625" i="182"/>
  <c r="AR625" i="182" s="1"/>
  <c r="AM624" i="182"/>
  <c r="AZ622" i="182"/>
  <c r="AC618" i="182"/>
  <c r="BA617" i="182"/>
  <c r="AM616" i="182"/>
  <c r="AZ614" i="182"/>
  <c r="AC610" i="182"/>
  <c r="BA609" i="182"/>
  <c r="AZ606" i="182"/>
  <c r="AC602" i="182"/>
  <c r="BA601" i="182"/>
  <c r="AP601" i="182"/>
  <c r="AQ601" i="182"/>
  <c r="AR601" i="182" s="1"/>
  <c r="AX600" i="182"/>
  <c r="AL600" i="182"/>
  <c r="AR600" i="182"/>
  <c r="AY599" i="182"/>
  <c r="AC599" i="182"/>
  <c r="AG594" i="182"/>
  <c r="AH594" i="182" s="1"/>
  <c r="AG591" i="182"/>
  <c r="AH591" i="182"/>
  <c r="AM588" i="182"/>
  <c r="AG583" i="182"/>
  <c r="AH583" i="182"/>
  <c r="AB578" i="182"/>
  <c r="AC578" i="182"/>
  <c r="AV578" i="182"/>
  <c r="AG575" i="182"/>
  <c r="AH575" i="182"/>
  <c r="AQ573" i="182"/>
  <c r="AR573" i="182"/>
  <c r="AL568" i="182"/>
  <c r="AM568" i="182"/>
  <c r="AQ566" i="182"/>
  <c r="AG565" i="182"/>
  <c r="AH565" i="182" s="1"/>
  <c r="AL664" i="182"/>
  <c r="AV661" i="182"/>
  <c r="AC661" i="182"/>
  <c r="AV653" i="182"/>
  <c r="AC653" i="182"/>
  <c r="AV645" i="182"/>
  <c r="AC645" i="182"/>
  <c r="AV637" i="182"/>
  <c r="AC637" i="182"/>
  <c r="AM635" i="182"/>
  <c r="AV629" i="182"/>
  <c r="AC629" i="182"/>
  <c r="AM627" i="182"/>
  <c r="AV621" i="182"/>
  <c r="AC621" i="182"/>
  <c r="AM619" i="182"/>
  <c r="AV613" i="182"/>
  <c r="AM611" i="182"/>
  <c r="AL608" i="182"/>
  <c r="AM608" i="182"/>
  <c r="AV605" i="182"/>
  <c r="AC605" i="182"/>
  <c r="AM603" i="182"/>
  <c r="AL599" i="182"/>
  <c r="AQ597" i="182"/>
  <c r="AR597" i="182" s="1"/>
  <c r="AL595" i="182"/>
  <c r="AP594" i="182"/>
  <c r="AQ594" i="182"/>
  <c r="AL594" i="182"/>
  <c r="AM594" i="182"/>
  <c r="AM591" i="182"/>
  <c r="AB591" i="182"/>
  <c r="AC591" i="182"/>
  <c r="AL590" i="182"/>
  <c r="AL587" i="182"/>
  <c r="AM587" i="182"/>
  <c r="AL582" i="182"/>
  <c r="AM582" i="182"/>
  <c r="AP578" i="182"/>
  <c r="AQ578" i="182"/>
  <c r="AR578" i="182" s="1"/>
  <c r="AL578" i="182"/>
  <c r="AM578" i="182"/>
  <c r="AR577" i="182"/>
  <c r="AY577" i="182"/>
  <c r="AG577" i="182"/>
  <c r="AH577" i="182" s="1"/>
  <c r="AB576" i="182"/>
  <c r="AH576" i="182"/>
  <c r="AP567" i="182"/>
  <c r="AQ567" i="182"/>
  <c r="AR567" i="182" s="1"/>
  <c r="AL567" i="182"/>
  <c r="AM567" i="182"/>
  <c r="AG560" i="182"/>
  <c r="AY560" i="182"/>
  <c r="AQ547" i="182"/>
  <c r="AR547" i="182" s="1"/>
  <c r="AL544" i="182"/>
  <c r="AM544" i="182"/>
  <c r="AN544" i="182"/>
  <c r="AQ544" i="182" s="1"/>
  <c r="AR544" i="182" s="1"/>
  <c r="AY516" i="182"/>
  <c r="AG516" i="182"/>
  <c r="AH516" i="182" s="1"/>
  <c r="AC515" i="182"/>
  <c r="AB493" i="182"/>
  <c r="AH493" i="182"/>
  <c r="AV493" i="182"/>
  <c r="AG660" i="182"/>
  <c r="AH660" i="182" s="1"/>
  <c r="AG652" i="182"/>
  <c r="AH652" i="182" s="1"/>
  <c r="AG644" i="182"/>
  <c r="AH644" i="182" s="1"/>
  <c r="AG636" i="182"/>
  <c r="AH636" i="182" s="1"/>
  <c r="AG628" i="182"/>
  <c r="AH628" i="182" s="1"/>
  <c r="AG620" i="182"/>
  <c r="AH620" i="182" s="1"/>
  <c r="AG612" i="182"/>
  <c r="AH612" i="182" s="1"/>
  <c r="AG604" i="182"/>
  <c r="AH604" i="182" s="1"/>
  <c r="AB598" i="182"/>
  <c r="AC598" i="182"/>
  <c r="AL576" i="182"/>
  <c r="AM576" i="182"/>
  <c r="AB557" i="182"/>
  <c r="AC557" i="182"/>
  <c r="AV557" i="182"/>
  <c r="AI538" i="182"/>
  <c r="AM681" i="182"/>
  <c r="AM665" i="182"/>
  <c r="AV659" i="182"/>
  <c r="AM657" i="182"/>
  <c r="AV651" i="182"/>
  <c r="AC651" i="182"/>
  <c r="AM649" i="182"/>
  <c r="AV643" i="182"/>
  <c r="AM641" i="182"/>
  <c r="AV635" i="182"/>
  <c r="AC635" i="182"/>
  <c r="AM633" i="182"/>
  <c r="AV627" i="182"/>
  <c r="AC627" i="182"/>
  <c r="AM625" i="182"/>
  <c r="AV619" i="182"/>
  <c r="AV611" i="182"/>
  <c r="AC611" i="182"/>
  <c r="AM609" i="182"/>
  <c r="AV603" i="182"/>
  <c r="AM601" i="182"/>
  <c r="AG595" i="182"/>
  <c r="AZ595" i="182"/>
  <c r="AX591" i="182"/>
  <c r="AY583" i="182"/>
  <c r="AB573" i="182"/>
  <c r="AC561" i="182"/>
  <c r="AB559" i="182"/>
  <c r="AX559" i="182"/>
  <c r="AC559" i="182"/>
  <c r="AL555" i="182"/>
  <c r="AM555" i="182"/>
  <c r="AO555" i="182"/>
  <c r="AQ555" i="182" s="1"/>
  <c r="AR555" i="182" s="1"/>
  <c r="AG552" i="182"/>
  <c r="AH552" i="182" s="1"/>
  <c r="AZ552" i="182"/>
  <c r="AX545" i="182"/>
  <c r="AB545" i="182"/>
  <c r="AV694" i="182"/>
  <c r="AV686" i="182"/>
  <c r="AV678" i="182"/>
  <c r="AV670" i="182"/>
  <c r="AV662" i="182"/>
  <c r="AV654" i="182"/>
  <c r="AV646" i="182"/>
  <c r="AV638" i="182"/>
  <c r="AV630" i="182"/>
  <c r="AV622" i="182"/>
  <c r="AV614" i="182"/>
  <c r="AV606" i="182"/>
  <c r="AB600" i="182"/>
  <c r="AC600" i="182"/>
  <c r="AC597" i="182"/>
  <c r="AY596" i="182"/>
  <c r="AG596" i="182"/>
  <c r="AH596" i="182" s="1"/>
  <c r="AB586" i="182"/>
  <c r="AC586" i="182"/>
  <c r="AV586" i="182"/>
  <c r="AM585" i="182"/>
  <c r="AR576" i="182"/>
  <c r="AP575" i="182"/>
  <c r="AQ575" i="182"/>
  <c r="AR575" i="182" s="1"/>
  <c r="AL575" i="182"/>
  <c r="AM575" i="182"/>
  <c r="AQ568" i="182"/>
  <c r="AR568" i="182" s="1"/>
  <c r="AG566" i="182"/>
  <c r="BA566" i="182"/>
  <c r="AL561" i="182"/>
  <c r="AR561" i="182"/>
  <c r="AV558" i="182"/>
  <c r="AG557" i="182"/>
  <c r="AG554" i="182"/>
  <c r="AH554" i="182"/>
  <c r="AL545" i="182"/>
  <c r="AG535" i="182"/>
  <c r="AH535" i="182"/>
  <c r="AL531" i="182"/>
  <c r="AB520" i="182"/>
  <c r="AL515" i="182"/>
  <c r="AM515" i="182"/>
  <c r="AB509" i="182"/>
  <c r="AC509" i="182"/>
  <c r="AV509" i="182"/>
  <c r="AB501" i="182"/>
  <c r="AC501" i="182"/>
  <c r="AV501" i="182"/>
  <c r="AG487" i="182"/>
  <c r="AH487" i="182" s="1"/>
  <c r="AL482" i="182"/>
  <c r="AM482" i="182"/>
  <c r="AY419" i="182"/>
  <c r="AG419" i="182"/>
  <c r="AH419" i="182"/>
  <c r="AY348" i="182"/>
  <c r="AG348" i="182"/>
  <c r="AH348" i="182" s="1"/>
  <c r="AG567" i="182"/>
  <c r="AH567" i="182" s="1"/>
  <c r="AL558" i="182"/>
  <c r="AY548" i="182"/>
  <c r="AG548" i="182"/>
  <c r="AY540" i="182"/>
  <c r="AG540" i="182"/>
  <c r="AH540" i="182" s="1"/>
  <c r="AV539" i="182"/>
  <c r="AB539" i="182"/>
  <c r="AH539" i="182"/>
  <c r="AG538" i="182"/>
  <c r="AH538" i="182"/>
  <c r="AL526" i="182"/>
  <c r="AR526" i="182"/>
  <c r="AI522" i="182"/>
  <c r="AL522" i="182"/>
  <c r="AR522" i="182"/>
  <c r="AG519" i="182"/>
  <c r="AH519" i="182" s="1"/>
  <c r="AY508" i="182"/>
  <c r="AG508" i="182"/>
  <c r="AH508" i="182" s="1"/>
  <c r="AM505" i="182"/>
  <c r="AY500" i="182"/>
  <c r="AG500" i="182"/>
  <c r="AH500" i="182"/>
  <c r="AQ496" i="182"/>
  <c r="AY492" i="182"/>
  <c r="AG492" i="182"/>
  <c r="AH492" i="182" s="1"/>
  <c r="AB488" i="182"/>
  <c r="AG485" i="182"/>
  <c r="AH485" i="182" s="1"/>
  <c r="AY485" i="182"/>
  <c r="AB484" i="182"/>
  <c r="AV484" i="182"/>
  <c r="AC484" i="182"/>
  <c r="AR479" i="182"/>
  <c r="AL422" i="182"/>
  <c r="AM422" i="182"/>
  <c r="AG383" i="182"/>
  <c r="AH383" i="182"/>
  <c r="AY383" i="182"/>
  <c r="BA590" i="182"/>
  <c r="AP590" i="182"/>
  <c r="AQ590" i="182"/>
  <c r="AR590" i="182" s="1"/>
  <c r="AZ587" i="182"/>
  <c r="AC583" i="182"/>
  <c r="BA582" i="182"/>
  <c r="AP582" i="182"/>
  <c r="AQ582" i="182"/>
  <c r="AZ579" i="182"/>
  <c r="AO579" i="182"/>
  <c r="AQ579" i="182" s="1"/>
  <c r="AR579" i="182" s="1"/>
  <c r="AC575" i="182"/>
  <c r="BA574" i="182"/>
  <c r="AP574" i="182"/>
  <c r="AQ574" i="182"/>
  <c r="AR574" i="182" s="1"/>
  <c r="AM573" i="182"/>
  <c r="AM571" i="182"/>
  <c r="AP570" i="182"/>
  <c r="AY567" i="182"/>
  <c r="AC567" i="182"/>
  <c r="AB566" i="182"/>
  <c r="AC566" i="182"/>
  <c r="AY565" i="182"/>
  <c r="AB560" i="182"/>
  <c r="AC560" i="182"/>
  <c r="AV560" i="182"/>
  <c r="AY556" i="182"/>
  <c r="AG556" i="182"/>
  <c r="AH556" i="182" s="1"/>
  <c r="AY554" i="182"/>
  <c r="AB553" i="182"/>
  <c r="AC550" i="182"/>
  <c r="AV550" i="182"/>
  <c r="AC542" i="182"/>
  <c r="AL539" i="182"/>
  <c r="AR539" i="182"/>
  <c r="AC534" i="182"/>
  <c r="AQ525" i="182"/>
  <c r="AR525" i="182" s="1"/>
  <c r="AR515" i="182"/>
  <c r="AQ512" i="182"/>
  <c r="AR512" i="182"/>
  <c r="AQ504" i="182"/>
  <c r="AB496" i="182"/>
  <c r="AH496" i="182"/>
  <c r="AG495" i="182"/>
  <c r="AH495" i="182" s="1"/>
  <c r="AK490" i="182"/>
  <c r="AL490" i="182"/>
  <c r="AR490" i="182"/>
  <c r="AL486" i="182"/>
  <c r="AR485" i="182"/>
  <c r="AX468" i="182"/>
  <c r="AB468" i="182"/>
  <c r="AH468" i="182"/>
  <c r="BA570" i="182"/>
  <c r="AM569" i="182"/>
  <c r="AX567" i="182"/>
  <c r="AM564" i="182"/>
  <c r="AV563" i="182"/>
  <c r="AB563" i="182"/>
  <c r="AC563" i="182"/>
  <c r="AQ557" i="182"/>
  <c r="AC556" i="182"/>
  <c r="AM553" i="182"/>
  <c r="AL553" i="182"/>
  <c r="AB552" i="182"/>
  <c r="AC552" i="182"/>
  <c r="AV552" i="182"/>
  <c r="AL550" i="182"/>
  <c r="AR550" i="182"/>
  <c r="AQ549" i="182"/>
  <c r="AB548" i="182"/>
  <c r="AC548" i="182"/>
  <c r="AC547" i="182"/>
  <c r="AV547" i="182"/>
  <c r="AB547" i="182"/>
  <c r="AH547" i="182"/>
  <c r="AL542" i="182"/>
  <c r="AL534" i="182"/>
  <c r="AQ528" i="182"/>
  <c r="AR528" i="182"/>
  <c r="AB525" i="182"/>
  <c r="AC525" i="182"/>
  <c r="AV525" i="182"/>
  <c r="AG522" i="182"/>
  <c r="AH522" i="182" s="1"/>
  <c r="AM519" i="182"/>
  <c r="AC518" i="182"/>
  <c r="AB512" i="182"/>
  <c r="AH512" i="182"/>
  <c r="AR505" i="182"/>
  <c r="AB504" i="182"/>
  <c r="AH504" i="182"/>
  <c r="AG503" i="182"/>
  <c r="AH503" i="182" s="1"/>
  <c r="AK498" i="182"/>
  <c r="AL498" i="182"/>
  <c r="AR495" i="182"/>
  <c r="AM480" i="182"/>
  <c r="AB475" i="182"/>
  <c r="AC475" i="182"/>
  <c r="AV475" i="182"/>
  <c r="AG464" i="182"/>
  <c r="AH464" i="182" s="1"/>
  <c r="AY464" i="182"/>
  <c r="AB428" i="182"/>
  <c r="AC428" i="182"/>
  <c r="AV428" i="182"/>
  <c r="AV573" i="182"/>
  <c r="AC573" i="182"/>
  <c r="AQ570" i="182"/>
  <c r="AR570" i="182" s="1"/>
  <c r="AG559" i="182"/>
  <c r="AH559" i="182" s="1"/>
  <c r="AY559" i="182"/>
  <c r="AM549" i="182"/>
  <c r="AR541" i="182"/>
  <c r="AR533" i="182"/>
  <c r="AM532" i="182"/>
  <c r="AY524" i="182"/>
  <c r="AG524" i="182"/>
  <c r="AH524" i="182" s="1"/>
  <c r="AL518" i="182"/>
  <c r="AM516" i="182"/>
  <c r="AK514" i="182"/>
  <c r="AL514" i="182"/>
  <c r="AC465" i="182"/>
  <c r="AV465" i="182"/>
  <c r="AB465" i="182"/>
  <c r="AY405" i="182"/>
  <c r="AG405" i="182"/>
  <c r="AH405" i="182" s="1"/>
  <c r="AM590" i="182"/>
  <c r="AV576" i="182"/>
  <c r="AM574" i="182"/>
  <c r="AM570" i="182"/>
  <c r="AG569" i="182"/>
  <c r="AH569" i="182" s="1"/>
  <c r="AV566" i="182"/>
  <c r="AV565" i="182"/>
  <c r="AP563" i="182"/>
  <c r="AQ563" i="182"/>
  <c r="AR563" i="182" s="1"/>
  <c r="AQ562" i="182"/>
  <c r="AR562" i="182"/>
  <c r="AG562" i="182"/>
  <c r="AH562" i="182" s="1"/>
  <c r="AN560" i="182"/>
  <c r="AQ560" i="182"/>
  <c r="AR560" i="182" s="1"/>
  <c r="AM559" i="182"/>
  <c r="AB558" i="182"/>
  <c r="AL557" i="182"/>
  <c r="AM557" i="182"/>
  <c r="AL549" i="182"/>
  <c r="AR546" i="182"/>
  <c r="AG546" i="182"/>
  <c r="AH546" i="182" s="1"/>
  <c r="AY538" i="182"/>
  <c r="AL530" i="182"/>
  <c r="AM530" i="182"/>
  <c r="AB528" i="182"/>
  <c r="AH528" i="182"/>
  <c r="AL523" i="182"/>
  <c r="AR523" i="182"/>
  <c r="AM521" i="182"/>
  <c r="AQ517" i="182"/>
  <c r="AR517" i="182" s="1"/>
  <c r="AC510" i="182"/>
  <c r="AK506" i="182"/>
  <c r="AL506" i="182"/>
  <c r="AM506" i="182"/>
  <c r="AC502" i="182"/>
  <c r="AB470" i="182"/>
  <c r="AV470" i="182"/>
  <c r="AG469" i="182"/>
  <c r="AH469" i="182"/>
  <c r="AY469" i="182"/>
  <c r="AR466" i="182"/>
  <c r="AL465" i="182"/>
  <c r="AM465" i="182"/>
  <c r="AV595" i="182"/>
  <c r="AV587" i="182"/>
  <c r="AV579" i="182"/>
  <c r="AB568" i="182"/>
  <c r="AH568" i="182"/>
  <c r="AV568" i="182"/>
  <c r="AL566" i="182"/>
  <c r="AM566" i="182"/>
  <c r="AM562" i="182"/>
  <c r="AM556" i="182"/>
  <c r="AV555" i="182"/>
  <c r="AB555" i="182"/>
  <c r="AH555" i="182"/>
  <c r="AG551" i="182"/>
  <c r="AH551" i="182" s="1"/>
  <c r="AY551" i="182"/>
  <c r="AM548" i="182"/>
  <c r="AM540" i="182"/>
  <c r="AB533" i="182"/>
  <c r="AC533" i="182"/>
  <c r="AV533" i="182"/>
  <c r="AG527" i="182"/>
  <c r="AH527" i="182" s="1"/>
  <c r="AH523" i="182"/>
  <c r="AB517" i="182"/>
  <c r="AH517" i="182"/>
  <c r="AV517" i="182"/>
  <c r="AG514" i="182"/>
  <c r="AH514" i="182" s="1"/>
  <c r="AL502" i="182"/>
  <c r="AL494" i="182"/>
  <c r="AQ493" i="182"/>
  <c r="AG490" i="182"/>
  <c r="AH490" i="182" s="1"/>
  <c r="AH465" i="182"/>
  <c r="AY543" i="182"/>
  <c r="AV542" i="182"/>
  <c r="AL537" i="182"/>
  <c r="AY535" i="182"/>
  <c r="AV534" i="182"/>
  <c r="AB531" i="182"/>
  <c r="AH531" i="182"/>
  <c r="AL529" i="182"/>
  <c r="AM529" i="182"/>
  <c r="AY527" i="182"/>
  <c r="AV526" i="182"/>
  <c r="AB523" i="182"/>
  <c r="AC523" i="182"/>
  <c r="AL521" i="182"/>
  <c r="AR521" i="182"/>
  <c r="AI520" i="182"/>
  <c r="AY519" i="182"/>
  <c r="AV518" i="182"/>
  <c r="AB515" i="182"/>
  <c r="AL513" i="182"/>
  <c r="AY511" i="182"/>
  <c r="AV510" i="182"/>
  <c r="AK510" i="182"/>
  <c r="AL510" i="182"/>
  <c r="AB507" i="182"/>
  <c r="AC507" i="182"/>
  <c r="AL505" i="182"/>
  <c r="AY503" i="182"/>
  <c r="AV502" i="182"/>
  <c r="AB499" i="182"/>
  <c r="AC499" i="182"/>
  <c r="AL497" i="182"/>
  <c r="AY495" i="182"/>
  <c r="AC494" i="182"/>
  <c r="AB491" i="182"/>
  <c r="AL489" i="182"/>
  <c r="AM489" i="182"/>
  <c r="AY487" i="182"/>
  <c r="AV486" i="182"/>
  <c r="AW482" i="182"/>
  <c r="AB482" i="182"/>
  <c r="AC482" i="182"/>
  <c r="AM481" i="182"/>
  <c r="AB479" i="182"/>
  <c r="AC479" i="182"/>
  <c r="AY466" i="182"/>
  <c r="AG466" i="182"/>
  <c r="AH466" i="182" s="1"/>
  <c r="AM447" i="182"/>
  <c r="AR443" i="182"/>
  <c r="AH440" i="182"/>
  <c r="AI432" i="182"/>
  <c r="AL432" i="182"/>
  <c r="AR428" i="182"/>
  <c r="AM410" i="182"/>
  <c r="AR405" i="182"/>
  <c r="AB537" i="182"/>
  <c r="AB529" i="182"/>
  <c r="AB521" i="182"/>
  <c r="AB513" i="182"/>
  <c r="AB505" i="182"/>
  <c r="AC505" i="182"/>
  <c r="AB497" i="182"/>
  <c r="AC497" i="182"/>
  <c r="AB489" i="182"/>
  <c r="AC489" i="182"/>
  <c r="AB483" i="182"/>
  <c r="AH483" i="182"/>
  <c r="AB478" i="182"/>
  <c r="AH478" i="182"/>
  <c r="AC478" i="182"/>
  <c r="AV478" i="182"/>
  <c r="AI475" i="182"/>
  <c r="AI470" i="182"/>
  <c r="AL470" i="182"/>
  <c r="AM470" i="182"/>
  <c r="AW468" i="182"/>
  <c r="AC468" i="182"/>
  <c r="AL463" i="182"/>
  <c r="AQ462" i="182"/>
  <c r="AG461" i="182"/>
  <c r="AH461" i="182" s="1"/>
  <c r="AL460" i="182"/>
  <c r="AQ459" i="182"/>
  <c r="AB454" i="182"/>
  <c r="AH454" i="182"/>
  <c r="AB451" i="182"/>
  <c r="AC451" i="182"/>
  <c r="AV451" i="182"/>
  <c r="AY442" i="182"/>
  <c r="AG442" i="182"/>
  <c r="AH442" i="182" s="1"/>
  <c r="AB438" i="182"/>
  <c r="AG437" i="182"/>
  <c r="AH437" i="182" s="1"/>
  <c r="AM418" i="182"/>
  <c r="AR410" i="182"/>
  <c r="AI409" i="182"/>
  <c r="AL409" i="182"/>
  <c r="AL395" i="182"/>
  <c r="AB486" i="182"/>
  <c r="AC480" i="182"/>
  <c r="AV480" i="182"/>
  <c r="AH475" i="182"/>
  <c r="AY474" i="182"/>
  <c r="AG474" i="182"/>
  <c r="AH474" i="182" s="1"/>
  <c r="AB459" i="182"/>
  <c r="AC459" i="182"/>
  <c r="AV459" i="182"/>
  <c r="AC457" i="182"/>
  <c r="AY450" i="182"/>
  <c r="AG450" i="182"/>
  <c r="AH450" i="182" s="1"/>
  <c r="AL449" i="182"/>
  <c r="AM449" i="182"/>
  <c r="AL441" i="182"/>
  <c r="AM441" i="182"/>
  <c r="AH428" i="182"/>
  <c r="AY427" i="182"/>
  <c r="AG427" i="182"/>
  <c r="AH427" i="182" s="1"/>
  <c r="AQ423" i="182"/>
  <c r="AI417" i="182"/>
  <c r="AL417" i="182"/>
  <c r="AR417" i="182"/>
  <c r="AM411" i="182"/>
  <c r="AI395" i="182"/>
  <c r="AV384" i="182"/>
  <c r="AB384" i="182"/>
  <c r="AM536" i="182"/>
  <c r="AM528" i="182"/>
  <c r="AL525" i="182"/>
  <c r="AM525" i="182"/>
  <c r="AL517" i="182"/>
  <c r="AM517" i="182"/>
  <c r="AL509" i="182"/>
  <c r="AM509" i="182"/>
  <c r="AM504" i="182"/>
  <c r="AL501" i="182"/>
  <c r="AL493" i="182"/>
  <c r="AM493" i="182"/>
  <c r="AV490" i="182"/>
  <c r="AC490" i="182"/>
  <c r="AM488" i="182"/>
  <c r="AM484" i="182"/>
  <c r="AC481" i="182"/>
  <c r="AV481" i="182"/>
  <c r="AM479" i="182"/>
  <c r="AG477" i="182"/>
  <c r="AH477" i="182" s="1"/>
  <c r="AY477" i="182"/>
  <c r="AL473" i="182"/>
  <c r="AR473" i="182"/>
  <c r="AC473" i="182"/>
  <c r="AV473" i="182"/>
  <c r="AB473" i="182"/>
  <c r="AH473" i="182"/>
  <c r="AG472" i="182"/>
  <c r="AH472" i="182" s="1"/>
  <c r="AL468" i="182"/>
  <c r="AQ467" i="182"/>
  <c r="AR467" i="182" s="1"/>
  <c r="AM466" i="182"/>
  <c r="AI462" i="182"/>
  <c r="AL462" i="182"/>
  <c r="AY458" i="182"/>
  <c r="AG458" i="182"/>
  <c r="AH458" i="182"/>
  <c r="AL457" i="182"/>
  <c r="AM457" i="182"/>
  <c r="AI448" i="182"/>
  <c r="AL448" i="182"/>
  <c r="AI440" i="182"/>
  <c r="AL440" i="182"/>
  <c r="AB435" i="182"/>
  <c r="AC435" i="182"/>
  <c r="AV435" i="182"/>
  <c r="AG432" i="182"/>
  <c r="AH432" i="182" s="1"/>
  <c r="AL426" i="182"/>
  <c r="AL413" i="182"/>
  <c r="AQ412" i="182"/>
  <c r="AR412" i="182" s="1"/>
  <c r="AL403" i="182"/>
  <c r="AI403" i="182"/>
  <c r="AM400" i="182"/>
  <c r="AM547" i="182"/>
  <c r="AM531" i="182"/>
  <c r="AM523" i="182"/>
  <c r="AL512" i="182"/>
  <c r="AM512" i="182"/>
  <c r="AG505" i="182"/>
  <c r="AH505" i="182" s="1"/>
  <c r="AL504" i="182"/>
  <c r="AM499" i="182"/>
  <c r="AG497" i="182"/>
  <c r="AL496" i="182"/>
  <c r="AM496" i="182"/>
  <c r="AG489" i="182"/>
  <c r="AH489" i="182" s="1"/>
  <c r="AQ483" i="182"/>
  <c r="AR483" i="182" s="1"/>
  <c r="AW476" i="182"/>
  <c r="AC476" i="182"/>
  <c r="AI456" i="182"/>
  <c r="AL456" i="182"/>
  <c r="AI425" i="182"/>
  <c r="AL425" i="182"/>
  <c r="AR425" i="182"/>
  <c r="AB412" i="182"/>
  <c r="AC412" i="182"/>
  <c r="AV412" i="182"/>
  <c r="AV402" i="182"/>
  <c r="AB402" i="182"/>
  <c r="AB396" i="182"/>
  <c r="AV396" i="182"/>
  <c r="AI394" i="182"/>
  <c r="AG386" i="182"/>
  <c r="AZ386" i="182"/>
  <c r="AX355" i="182"/>
  <c r="AB355" i="182"/>
  <c r="AH355" i="182"/>
  <c r="AM550" i="182"/>
  <c r="AV544" i="182"/>
  <c r="AC544" i="182"/>
  <c r="AM542" i="182"/>
  <c r="AV536" i="182"/>
  <c r="AV528" i="182"/>
  <c r="AC528" i="182"/>
  <c r="AV520" i="182"/>
  <c r="AC520" i="182"/>
  <c r="AV512" i="182"/>
  <c r="AC512" i="182"/>
  <c r="AL507" i="182"/>
  <c r="AM507" i="182"/>
  <c r="AV504" i="182"/>
  <c r="AL499" i="182"/>
  <c r="AV496" i="182"/>
  <c r="AC496" i="182"/>
  <c r="AL491" i="182"/>
  <c r="AM491" i="182"/>
  <c r="AV488" i="182"/>
  <c r="AC488" i="182"/>
  <c r="AM483" i="182"/>
  <c r="AY482" i="182"/>
  <c r="AG482" i="182"/>
  <c r="AH482" i="182" s="1"/>
  <c r="AL471" i="182"/>
  <c r="AB467" i="182"/>
  <c r="AC467" i="182"/>
  <c r="AV467" i="182"/>
  <c r="AL461" i="182"/>
  <c r="AM461" i="182"/>
  <c r="AM442" i="182"/>
  <c r="AR434" i="182"/>
  <c r="AY434" i="182"/>
  <c r="AG434" i="182"/>
  <c r="AH434" i="182" s="1"/>
  <c r="AL421" i="182"/>
  <c r="AQ420" i="182"/>
  <c r="AR420" i="182"/>
  <c r="AM414" i="182"/>
  <c r="AG409" i="182"/>
  <c r="AH409" i="182" s="1"/>
  <c r="AL396" i="182"/>
  <c r="AG394" i="182"/>
  <c r="AH394" i="182" s="1"/>
  <c r="BA394" i="182"/>
  <c r="AM362" i="182"/>
  <c r="AV531" i="182"/>
  <c r="AV523" i="182"/>
  <c r="AV515" i="182"/>
  <c r="AV507" i="182"/>
  <c r="AV499" i="182"/>
  <c r="AV491" i="182"/>
  <c r="AL478" i="182"/>
  <c r="AL476" i="182"/>
  <c r="AR476" i="182"/>
  <c r="AM474" i="182"/>
  <c r="AQ470" i="182"/>
  <c r="AI467" i="182"/>
  <c r="AL467" i="182"/>
  <c r="AX463" i="182"/>
  <c r="AB463" i="182"/>
  <c r="AC463" i="182"/>
  <c r="AM450" i="182"/>
  <c r="AL433" i="182"/>
  <c r="AM433" i="182"/>
  <c r="AM427" i="182"/>
  <c r="AB420" i="182"/>
  <c r="AC420" i="182"/>
  <c r="AV420" i="182"/>
  <c r="AG417" i="182"/>
  <c r="AH417" i="182" s="1"/>
  <c r="AH412" i="182"/>
  <c r="AR411" i="182"/>
  <c r="AY411" i="182"/>
  <c r="AG411" i="182"/>
  <c r="AH411" i="182" s="1"/>
  <c r="AG398" i="182"/>
  <c r="AH398" i="182"/>
  <c r="AY398" i="182"/>
  <c r="AQ389" i="182"/>
  <c r="AM364" i="182"/>
  <c r="AY461" i="182"/>
  <c r="AC460" i="182"/>
  <c r="AB457" i="182"/>
  <c r="AI454" i="182"/>
  <c r="AL454" i="182"/>
  <c r="AM454" i="182"/>
  <c r="AY453" i="182"/>
  <c r="AC452" i="182"/>
  <c r="AB449" i="182"/>
  <c r="AI446" i="182"/>
  <c r="AL446" i="182"/>
  <c r="AR446" i="182"/>
  <c r="AY445" i="182"/>
  <c r="AC444" i="182"/>
  <c r="AB441" i="182"/>
  <c r="AH441" i="182"/>
  <c r="AL439" i="182"/>
  <c r="AI438" i="182"/>
  <c r="AL438" i="182"/>
  <c r="AR438" i="182"/>
  <c r="AY437" i="182"/>
  <c r="AC436" i="182"/>
  <c r="AB433" i="182"/>
  <c r="AL431" i="182"/>
  <c r="AM431" i="182"/>
  <c r="AY430" i="182"/>
  <c r="AC429" i="182"/>
  <c r="AB426" i="182"/>
  <c r="AH426" i="182"/>
  <c r="AL424" i="182"/>
  <c r="AI423" i="182"/>
  <c r="AL423" i="182"/>
  <c r="AY422" i="182"/>
  <c r="AC421" i="182"/>
  <c r="AB418" i="182"/>
  <c r="AL416" i="182"/>
  <c r="AI415" i="182"/>
  <c r="AY414" i="182"/>
  <c r="AC413" i="182"/>
  <c r="AB410" i="182"/>
  <c r="AH410" i="182"/>
  <c r="AL408" i="182"/>
  <c r="AI407" i="182"/>
  <c r="AL407" i="182"/>
  <c r="AW400" i="182"/>
  <c r="AL400" i="182"/>
  <c r="AG397" i="182"/>
  <c r="AH397" i="182" s="1"/>
  <c r="AG393" i="182"/>
  <c r="AH393" i="182" s="1"/>
  <c r="AI393" i="182"/>
  <c r="AL393" i="182"/>
  <c r="AM393" i="182"/>
  <c r="AR391" i="182"/>
  <c r="AY385" i="182"/>
  <c r="AG385" i="182"/>
  <c r="AH385" i="182"/>
  <c r="AM376" i="182"/>
  <c r="AL376" i="182"/>
  <c r="AH372" i="182"/>
  <c r="AB362" i="182"/>
  <c r="AV362" i="182"/>
  <c r="BA354" i="182"/>
  <c r="AG354" i="182"/>
  <c r="AH354" i="182"/>
  <c r="AB349" i="182"/>
  <c r="AC349" i="182"/>
  <c r="AV349" i="182"/>
  <c r="AH343" i="182"/>
  <c r="AB455" i="182"/>
  <c r="AC455" i="182"/>
  <c r="AB447" i="182"/>
  <c r="AC447" i="182"/>
  <c r="AB439" i="182"/>
  <c r="AC439" i="182"/>
  <c r="AB401" i="182"/>
  <c r="AH401" i="182"/>
  <c r="AI388" i="182"/>
  <c r="AL388" i="182"/>
  <c r="AR388" i="182"/>
  <c r="AQ386" i="182"/>
  <c r="AR386" i="182" s="1"/>
  <c r="AL384" i="182"/>
  <c r="AL382" i="182"/>
  <c r="AM382" i="182"/>
  <c r="AR376" i="182"/>
  <c r="AI375" i="182"/>
  <c r="AQ370" i="182"/>
  <c r="AB357" i="182"/>
  <c r="AV357" i="182"/>
  <c r="AM347" i="182"/>
  <c r="AL347" i="182"/>
  <c r="AC324" i="182"/>
  <c r="AM428" i="182"/>
  <c r="AG403" i="182"/>
  <c r="AH403" i="182" s="1"/>
  <c r="AQ393" i="182"/>
  <c r="AB391" i="182"/>
  <c r="AH391" i="182"/>
  <c r="AC391" i="182"/>
  <c r="AV391" i="182"/>
  <c r="AB381" i="182"/>
  <c r="AG380" i="182"/>
  <c r="AH380" i="182" s="1"/>
  <c r="AM377" i="182"/>
  <c r="AB370" i="182"/>
  <c r="AC370" i="182"/>
  <c r="AV370" i="182"/>
  <c r="AG367" i="182"/>
  <c r="AH367" i="182"/>
  <c r="AR360" i="182"/>
  <c r="AY356" i="182"/>
  <c r="AG356" i="182"/>
  <c r="AH356" i="182"/>
  <c r="AC355" i="182"/>
  <c r="AM353" i="182"/>
  <c r="AM337" i="182"/>
  <c r="AH325" i="182"/>
  <c r="AZ476" i="182"/>
  <c r="AV472" i="182"/>
  <c r="AZ468" i="182"/>
  <c r="AV464" i="182"/>
  <c r="AC464" i="182"/>
  <c r="AZ460" i="182"/>
  <c r="AL459" i="182"/>
  <c r="AM459" i="182"/>
  <c r="AV456" i="182"/>
  <c r="AC456" i="182"/>
  <c r="AZ452" i="182"/>
  <c r="AL451" i="182"/>
  <c r="AV448" i="182"/>
  <c r="AC448" i="182"/>
  <c r="AZ444" i="182"/>
  <c r="AL443" i="182"/>
  <c r="AM443" i="182"/>
  <c r="AV440" i="182"/>
  <c r="AC440" i="182"/>
  <c r="AZ436" i="182"/>
  <c r="AL435" i="182"/>
  <c r="AV432" i="182"/>
  <c r="AC432" i="182"/>
  <c r="AP431" i="182"/>
  <c r="AQ431" i="182"/>
  <c r="AR431" i="182" s="1"/>
  <c r="AZ429" i="182"/>
  <c r="AL428" i="182"/>
  <c r="AV425" i="182"/>
  <c r="AC425" i="182"/>
  <c r="AM423" i="182"/>
  <c r="AZ421" i="182"/>
  <c r="AL420" i="182"/>
  <c r="AM420" i="182"/>
  <c r="AV417" i="182"/>
  <c r="AC417" i="182"/>
  <c r="AZ413" i="182"/>
  <c r="AL412" i="182"/>
  <c r="AM412" i="182"/>
  <c r="AC409" i="182"/>
  <c r="AG406" i="182"/>
  <c r="AH406" i="182" s="1"/>
  <c r="AM405" i="182"/>
  <c r="AL404" i="182"/>
  <c r="AM404" i="182"/>
  <c r="AX403" i="182"/>
  <c r="AC403" i="182"/>
  <c r="AC397" i="182"/>
  <c r="AG395" i="182"/>
  <c r="AH395" i="182" s="1"/>
  <c r="AC394" i="182"/>
  <c r="AL379" i="182"/>
  <c r="AR379" i="182"/>
  <c r="AY369" i="182"/>
  <c r="AG369" i="182"/>
  <c r="AH369" i="182" s="1"/>
  <c r="AC368" i="182"/>
  <c r="AQ365" i="182"/>
  <c r="AL355" i="182"/>
  <c r="AM355" i="182"/>
  <c r="AI346" i="182"/>
  <c r="AR315" i="182"/>
  <c r="AG471" i="182"/>
  <c r="AH471" i="182" s="1"/>
  <c r="AG463" i="182"/>
  <c r="AH463" i="182" s="1"/>
  <c r="AG455" i="182"/>
  <c r="AH455" i="182" s="1"/>
  <c r="AG447" i="182"/>
  <c r="AH447" i="182"/>
  <c r="AQ401" i="182"/>
  <c r="AR401" i="182"/>
  <c r="AC399" i="182"/>
  <c r="AV399" i="182"/>
  <c r="AV397" i="182"/>
  <c r="AC395" i="182"/>
  <c r="AY390" i="182"/>
  <c r="AG390" i="182"/>
  <c r="BA389" i="182"/>
  <c r="AB389" i="182"/>
  <c r="AH389" i="182"/>
  <c r="AG388" i="182"/>
  <c r="AH388" i="182" s="1"/>
  <c r="AB386" i="182"/>
  <c r="AC386" i="182"/>
  <c r="AV386" i="182"/>
  <c r="AI383" i="182"/>
  <c r="AH379" i="182"/>
  <c r="AL368" i="182"/>
  <c r="AM368" i="182"/>
  <c r="AB365" i="182"/>
  <c r="AC365" i="182"/>
  <c r="AG364" i="182"/>
  <c r="AH364" i="182" s="1"/>
  <c r="AM361" i="182"/>
  <c r="AR342" i="182"/>
  <c r="AR331" i="182"/>
  <c r="AL327" i="182"/>
  <c r="AH316" i="182"/>
  <c r="AV462" i="182"/>
  <c r="AC462" i="182"/>
  <c r="AM460" i="182"/>
  <c r="AV454" i="182"/>
  <c r="AV446" i="182"/>
  <c r="AC446" i="182"/>
  <c r="AV438" i="182"/>
  <c r="AC431" i="182"/>
  <c r="AV423" i="182"/>
  <c r="AC423" i="182"/>
  <c r="AV415" i="182"/>
  <c r="AC415" i="182"/>
  <c r="AV407" i="182"/>
  <c r="AC407" i="182"/>
  <c r="AM401" i="182"/>
  <c r="AL399" i="182"/>
  <c r="AM399" i="182"/>
  <c r="AM397" i="182"/>
  <c r="AC392" i="182"/>
  <c r="AL389" i="182"/>
  <c r="AM389" i="182"/>
  <c r="AB378" i="182"/>
  <c r="AC378" i="182"/>
  <c r="AV378" i="182"/>
  <c r="AR377" i="182"/>
  <c r="AG375" i="182"/>
  <c r="AH375" i="182" s="1"/>
  <c r="AP354" i="182"/>
  <c r="AQ354" i="182"/>
  <c r="AR354" i="182" s="1"/>
  <c r="AL354" i="182"/>
  <c r="AM354" i="182"/>
  <c r="AQ351" i="182"/>
  <c r="AR351" i="182" s="1"/>
  <c r="AL350" i="182"/>
  <c r="BA346" i="182"/>
  <c r="AG346" i="182"/>
  <c r="AH346" i="182" s="1"/>
  <c r="AH344" i="182"/>
  <c r="AH324" i="182"/>
  <c r="AV457" i="182"/>
  <c r="AV449" i="182"/>
  <c r="AV441" i="182"/>
  <c r="AV433" i="182"/>
  <c r="AV426" i="182"/>
  <c r="AV418" i="182"/>
  <c r="AV410" i="182"/>
  <c r="AQ406" i="182"/>
  <c r="AR406" i="182"/>
  <c r="AB404" i="182"/>
  <c r="AH404" i="182"/>
  <c r="AV404" i="182"/>
  <c r="AI402" i="182"/>
  <c r="AL401" i="182"/>
  <c r="AY400" i="182"/>
  <c r="AG400" i="182"/>
  <c r="AH400" i="182"/>
  <c r="AB393" i="182"/>
  <c r="AC393" i="182"/>
  <c r="AV392" i="182"/>
  <c r="AL390" i="182"/>
  <c r="AM390" i="182"/>
  <c r="AX390" i="182"/>
  <c r="AB390" i="182"/>
  <c r="AC390" i="182"/>
  <c r="AY377" i="182"/>
  <c r="AG377" i="182"/>
  <c r="AH377" i="182" s="1"/>
  <c r="AM374" i="182"/>
  <c r="AQ373" i="182"/>
  <c r="AI367" i="182"/>
  <c r="AL367" i="182"/>
  <c r="AR367" i="182"/>
  <c r="AH363" i="182"/>
  <c r="AQ362" i="182"/>
  <c r="AR362" i="182" s="1"/>
  <c r="AB360" i="182"/>
  <c r="AH360" i="182"/>
  <c r="AG359" i="182"/>
  <c r="AH359" i="182" s="1"/>
  <c r="AH350" i="182"/>
  <c r="AQ349" i="182"/>
  <c r="AX347" i="182"/>
  <c r="AB347" i="182"/>
  <c r="AC347" i="182"/>
  <c r="AL332" i="182"/>
  <c r="AM329" i="182"/>
  <c r="AI381" i="182"/>
  <c r="AL381" i="182"/>
  <c r="AR381" i="182"/>
  <c r="AC379" i="182"/>
  <c r="AB376" i="182"/>
  <c r="AL374" i="182"/>
  <c r="AI373" i="182"/>
  <c r="AL373" i="182"/>
  <c r="AC371" i="182"/>
  <c r="AB368" i="182"/>
  <c r="AH368" i="182"/>
  <c r="AL366" i="182"/>
  <c r="AM366" i="182"/>
  <c r="AI365" i="182"/>
  <c r="AL365" i="182"/>
  <c r="AC363" i="182"/>
  <c r="AB339" i="182"/>
  <c r="AG338" i="182"/>
  <c r="AH338" i="182" s="1"/>
  <c r="AB331" i="182"/>
  <c r="AC331" i="182"/>
  <c r="AG330" i="182"/>
  <c r="AH330" i="182" s="1"/>
  <c r="AL329" i="182"/>
  <c r="AB327" i="182"/>
  <c r="AC327" i="182"/>
  <c r="AI325" i="182"/>
  <c r="AB314" i="182"/>
  <c r="AY308" i="182"/>
  <c r="AG308" i="182"/>
  <c r="AH308" i="182" s="1"/>
  <c r="AM285" i="182"/>
  <c r="AB319" i="182"/>
  <c r="AW319" i="182"/>
  <c r="AL318" i="182"/>
  <c r="AI318" i="182"/>
  <c r="AI310" i="182"/>
  <c r="AL310" i="182"/>
  <c r="AR310" i="182"/>
  <c r="AI304" i="182"/>
  <c r="AL304" i="182"/>
  <c r="AM304" i="182"/>
  <c r="AB382" i="182"/>
  <c r="AC382" i="182"/>
  <c r="AL380" i="182"/>
  <c r="AB374" i="182"/>
  <c r="AC374" i="182"/>
  <c r="AL372" i="182"/>
  <c r="AB366" i="182"/>
  <c r="AC366" i="182"/>
  <c r="AL364" i="182"/>
  <c r="AL359" i="182"/>
  <c r="AM359" i="182"/>
  <c r="AB353" i="182"/>
  <c r="AC353" i="182"/>
  <c r="AL351" i="182"/>
  <c r="AM351" i="182"/>
  <c r="AB345" i="182"/>
  <c r="AC345" i="182"/>
  <c r="AL343" i="182"/>
  <c r="AL335" i="182"/>
  <c r="AR335" i="182"/>
  <c r="AI334" i="182"/>
  <c r="AL334" i="182"/>
  <c r="AC332" i="182"/>
  <c r="AQ325" i="182"/>
  <c r="AR325" i="182" s="1"/>
  <c r="AQ324" i="182"/>
  <c r="AR324" i="182" s="1"/>
  <c r="AX322" i="182"/>
  <c r="AB321" i="182"/>
  <c r="AC321" i="182"/>
  <c r="AL319" i="182"/>
  <c r="AY314" i="182"/>
  <c r="AV313" i="182"/>
  <c r="AG313" i="182"/>
  <c r="AH313" i="182" s="1"/>
  <c r="AL313" i="182"/>
  <c r="AB311" i="182"/>
  <c r="AC311" i="182"/>
  <c r="AQ309" i="182"/>
  <c r="AB307" i="182"/>
  <c r="AV307" i="182"/>
  <c r="AI302" i="182"/>
  <c r="AM300" i="182"/>
  <c r="AC300" i="182"/>
  <c r="AG299" i="182"/>
  <c r="AH299" i="182" s="1"/>
  <c r="AZ299" i="182"/>
  <c r="AC293" i="182"/>
  <c r="AL338" i="182"/>
  <c r="AZ331" i="182"/>
  <c r="AL330" i="182"/>
  <c r="AZ325" i="182"/>
  <c r="AC325" i="182"/>
  <c r="AY320" i="182"/>
  <c r="AG318" i="182"/>
  <c r="AH318" i="182" s="1"/>
  <c r="AZ318" i="182"/>
  <c r="AM315" i="182"/>
  <c r="AC314" i="182"/>
  <c r="AG312" i="182"/>
  <c r="AH312" i="182"/>
  <c r="AM308" i="182"/>
  <c r="AB305" i="182"/>
  <c r="AC305" i="182"/>
  <c r="AL386" i="182"/>
  <c r="AM386" i="182"/>
  <c r="AV383" i="182"/>
  <c r="AC383" i="182"/>
  <c r="AL378" i="182"/>
  <c r="AM378" i="182"/>
  <c r="AV375" i="182"/>
  <c r="AC375" i="182"/>
  <c r="AM373" i="182"/>
  <c r="AL370" i="182"/>
  <c r="AM370" i="182"/>
  <c r="AV367" i="182"/>
  <c r="AC367" i="182"/>
  <c r="AL362" i="182"/>
  <c r="AM360" i="182"/>
  <c r="AL357" i="182"/>
  <c r="AM357" i="182"/>
  <c r="AV354" i="182"/>
  <c r="AC354" i="182"/>
  <c r="AM352" i="182"/>
  <c r="AL349" i="182"/>
  <c r="AM349" i="182"/>
  <c r="AV346" i="182"/>
  <c r="AC346" i="182"/>
  <c r="AM344" i="182"/>
  <c r="AL341" i="182"/>
  <c r="AV338" i="182"/>
  <c r="AC338" i="182"/>
  <c r="AM336" i="182"/>
  <c r="AV330" i="182"/>
  <c r="AC330" i="182"/>
  <c r="AL328" i="182"/>
  <c r="AM328" i="182"/>
  <c r="AB325" i="182"/>
  <c r="AM324" i="182"/>
  <c r="AC323" i="182"/>
  <c r="AV323" i="182"/>
  <c r="AB320" i="182"/>
  <c r="AZ317" i="182"/>
  <c r="AM314" i="182"/>
  <c r="AL311" i="182"/>
  <c r="AM311" i="182"/>
  <c r="AZ309" i="182"/>
  <c r="AV305" i="182"/>
  <c r="AL305" i="182"/>
  <c r="AR305" i="182"/>
  <c r="AB303" i="182"/>
  <c r="AC303" i="182"/>
  <c r="AG302" i="182"/>
  <c r="AH302" i="182" s="1"/>
  <c r="AW300" i="182"/>
  <c r="AG382" i="182"/>
  <c r="AH382" i="182"/>
  <c r="AG374" i="182"/>
  <c r="AG366" i="182"/>
  <c r="AH366" i="182" s="1"/>
  <c r="AG361" i="182"/>
  <c r="AH361" i="182" s="1"/>
  <c r="AG353" i="182"/>
  <c r="AH353" i="182" s="1"/>
  <c r="AG345" i="182"/>
  <c r="AV341" i="182"/>
  <c r="AG337" i="182"/>
  <c r="AH337" i="182" s="1"/>
  <c r="AV333" i="182"/>
  <c r="AC333" i="182"/>
  <c r="AX331" i="182"/>
  <c r="AG329" i="182"/>
  <c r="AH329" i="182"/>
  <c r="AC328" i="182"/>
  <c r="AG323" i="182"/>
  <c r="AH323" i="182" s="1"/>
  <c r="AC322" i="182"/>
  <c r="AM320" i="182"/>
  <c r="AQ318" i="182"/>
  <c r="AM316" i="182"/>
  <c r="AC312" i="182"/>
  <c r="AC306" i="182"/>
  <c r="AG304" i="182"/>
  <c r="AH304" i="182" s="1"/>
  <c r="AV389" i="182"/>
  <c r="AM387" i="182"/>
  <c r="AV381" i="182"/>
  <c r="AC381" i="182"/>
  <c r="AM379" i="182"/>
  <c r="AV373" i="182"/>
  <c r="AC373" i="182"/>
  <c r="AM371" i="182"/>
  <c r="AV365" i="182"/>
  <c r="AM363" i="182"/>
  <c r="AV360" i="182"/>
  <c r="AM358" i="182"/>
  <c r="AV352" i="182"/>
  <c r="AC352" i="182"/>
  <c r="AV344" i="182"/>
  <c r="AC344" i="182"/>
  <c r="AM342" i="182"/>
  <c r="AG340" i="182"/>
  <c r="AH340" i="182" s="1"/>
  <c r="AV336" i="182"/>
  <c r="AC336" i="182"/>
  <c r="AM334" i="182"/>
  <c r="AG332" i="182"/>
  <c r="AH332" i="182" s="1"/>
  <c r="AV328" i="182"/>
  <c r="AX327" i="182"/>
  <c r="AG327" i="182"/>
  <c r="AW324" i="182"/>
  <c r="AL321" i="182"/>
  <c r="AP320" i="182"/>
  <c r="AQ320" i="182"/>
  <c r="AR320" i="182" s="1"/>
  <c r="AM318" i="182"/>
  <c r="AB315" i="182"/>
  <c r="AC315" i="182"/>
  <c r="AV315" i="182"/>
  <c r="AC313" i="182"/>
  <c r="AB312" i="182"/>
  <c r="AY306" i="182"/>
  <c r="AI306" i="182"/>
  <c r="AL306" i="182"/>
  <c r="AR306" i="182"/>
  <c r="AM306" i="182"/>
  <c r="AH301" i="182"/>
  <c r="AQ300" i="182"/>
  <c r="AR300" i="182" s="1"/>
  <c r="AM293" i="182"/>
  <c r="AV376" i="182"/>
  <c r="AV368" i="182"/>
  <c r="AV355" i="182"/>
  <c r="AV347" i="182"/>
  <c r="AV339" i="182"/>
  <c r="AL326" i="182"/>
  <c r="AM326" i="182"/>
  <c r="AC319" i="182"/>
  <c r="AC318" i="182"/>
  <c r="AW318" i="182"/>
  <c r="AC316" i="182"/>
  <c r="AV316" i="182"/>
  <c r="AI312" i="182"/>
  <c r="AL312" i="182"/>
  <c r="AC310" i="182"/>
  <c r="AW310" i="182"/>
  <c r="AC304" i="182"/>
  <c r="AW311" i="182"/>
  <c r="AV308" i="182"/>
  <c r="AW303" i="182"/>
  <c r="AV300" i="182"/>
  <c r="AI297" i="182"/>
  <c r="AB297" i="182"/>
  <c r="AC297" i="182"/>
  <c r="AY294" i="182"/>
  <c r="AL294" i="182"/>
  <c r="AM294" i="182"/>
  <c r="AC294" i="182"/>
  <c r="AX293" i="182"/>
  <c r="AY293" i="182"/>
  <c r="AG293" i="182"/>
  <c r="AH293" i="182" s="1"/>
  <c r="AL289" i="182"/>
  <c r="AM289" i="182"/>
  <c r="AL287" i="182"/>
  <c r="AR287" i="182"/>
  <c r="AY285" i="182"/>
  <c r="AG285" i="182"/>
  <c r="AH285" i="182" s="1"/>
  <c r="AC280" i="182"/>
  <c r="AL277" i="182"/>
  <c r="AB260" i="182"/>
  <c r="AC260" i="182"/>
  <c r="AV260" i="182"/>
  <c r="AI257" i="182"/>
  <c r="AM248" i="182"/>
  <c r="AY243" i="182"/>
  <c r="AG243" i="182"/>
  <c r="AH243" i="182" s="1"/>
  <c r="AB226" i="182"/>
  <c r="AC226" i="182"/>
  <c r="AV226" i="182"/>
  <c r="AI217" i="182"/>
  <c r="AL217" i="182"/>
  <c r="AM217" i="182"/>
  <c r="AG215" i="182"/>
  <c r="AH215" i="182" s="1"/>
  <c r="AY215" i="182"/>
  <c r="AB210" i="182"/>
  <c r="AX210" i="182"/>
  <c r="AC210" i="182"/>
  <c r="AL298" i="182"/>
  <c r="AR298" i="182"/>
  <c r="AG289" i="182"/>
  <c r="AG288" i="182"/>
  <c r="AH288" i="182"/>
  <c r="AQ286" i="182"/>
  <c r="AB284" i="182"/>
  <c r="AV284" i="182"/>
  <c r="AB279" i="182"/>
  <c r="AC279" i="182"/>
  <c r="AV279" i="182"/>
  <c r="AL266" i="182"/>
  <c r="AL253" i="182"/>
  <c r="AB242" i="182"/>
  <c r="AH242" i="182"/>
  <c r="AL235" i="182"/>
  <c r="AQ229" i="182"/>
  <c r="AR229" i="182" s="1"/>
  <c r="AY225" i="182"/>
  <c r="AG225" i="182"/>
  <c r="AH225" i="182"/>
  <c r="AG223" i="182"/>
  <c r="AH223" i="182"/>
  <c r="AQ221" i="182"/>
  <c r="AL219" i="182"/>
  <c r="AR215" i="182"/>
  <c r="AV322" i="182"/>
  <c r="AL317" i="182"/>
  <c r="AV314" i="182"/>
  <c r="AZ310" i="182"/>
  <c r="AL309" i="182"/>
  <c r="AM309" i="182"/>
  <c r="AV306" i="182"/>
  <c r="AZ302" i="182"/>
  <c r="AL301" i="182"/>
  <c r="AM301" i="182"/>
  <c r="AV298" i="182"/>
  <c r="AG295" i="182"/>
  <c r="AH295" i="182" s="1"/>
  <c r="AQ291" i="182"/>
  <c r="AR291" i="182"/>
  <c r="AL284" i="182"/>
  <c r="AM284" i="182"/>
  <c r="AG283" i="182"/>
  <c r="AH283" i="182"/>
  <c r="AI279" i="182"/>
  <c r="AL279" i="182"/>
  <c r="AR279" i="182"/>
  <c r="AB276" i="182"/>
  <c r="AC276" i="182"/>
  <c r="AV276" i="182"/>
  <c r="AI273" i="182"/>
  <c r="AL273" i="182"/>
  <c r="AC269" i="182"/>
  <c r="AY259" i="182"/>
  <c r="AG259" i="182"/>
  <c r="AH259" i="182"/>
  <c r="AB255" i="182"/>
  <c r="AQ252" i="182"/>
  <c r="AL242" i="182"/>
  <c r="AQ234" i="182"/>
  <c r="AR234" i="182" s="1"/>
  <c r="AI231" i="182"/>
  <c r="AL231" i="182"/>
  <c r="AR231" i="182"/>
  <c r="AB229" i="182"/>
  <c r="AB224" i="182"/>
  <c r="AB221" i="182"/>
  <c r="AH221" i="182"/>
  <c r="AM212" i="182"/>
  <c r="AI206" i="182"/>
  <c r="AL206" i="182"/>
  <c r="AR206" i="182"/>
  <c r="AY199" i="182"/>
  <c r="AG199" i="182"/>
  <c r="AY192" i="182"/>
  <c r="AG192" i="182"/>
  <c r="AH192" i="182" s="1"/>
  <c r="AL295" i="182"/>
  <c r="AR295" i="182"/>
  <c r="AY290" i="182"/>
  <c r="AG290" i="182"/>
  <c r="AH290" i="182" s="1"/>
  <c r="AB252" i="182"/>
  <c r="AC252" i="182"/>
  <c r="AV252" i="182"/>
  <c r="AM251" i="182"/>
  <c r="AI249" i="182"/>
  <c r="AL249" i="182"/>
  <c r="AB234" i="182"/>
  <c r="AC234" i="182"/>
  <c r="AV234" i="182"/>
  <c r="AL224" i="182"/>
  <c r="AM224" i="182"/>
  <c r="AY202" i="182"/>
  <c r="AG202" i="182"/>
  <c r="AH202" i="182"/>
  <c r="AG300" i="182"/>
  <c r="AH300" i="182" s="1"/>
  <c r="AG296" i="182"/>
  <c r="AH296" i="182"/>
  <c r="AB291" i="182"/>
  <c r="AC291" i="182"/>
  <c r="AC290" i="182"/>
  <c r="AL288" i="182"/>
  <c r="AB286" i="182"/>
  <c r="AC286" i="182"/>
  <c r="AV286" i="182"/>
  <c r="AY281" i="182"/>
  <c r="AB281" i="182"/>
  <c r="AH281" i="182"/>
  <c r="AV281" i="182"/>
  <c r="AM280" i="182"/>
  <c r="AY278" i="182"/>
  <c r="AG278" i="182"/>
  <c r="AH278" i="182" s="1"/>
  <c r="AH276" i="182"/>
  <c r="AY275" i="182"/>
  <c r="AG275" i="182"/>
  <c r="AH275" i="182" s="1"/>
  <c r="AB271" i="182"/>
  <c r="AH271" i="182"/>
  <c r="AQ268" i="182"/>
  <c r="AM267" i="182"/>
  <c r="AL258" i="182"/>
  <c r="AM258" i="182"/>
  <c r="AL245" i="182"/>
  <c r="AR242" i="182"/>
  <c r="AL240" i="182"/>
  <c r="AM240" i="182"/>
  <c r="AL237" i="182"/>
  <c r="AR237" i="182"/>
  <c r="AY233" i="182"/>
  <c r="AG233" i="182"/>
  <c r="AH233" i="182" s="1"/>
  <c r="AG231" i="182"/>
  <c r="AH231" i="182"/>
  <c r="AM218" i="182"/>
  <c r="AL210" i="182"/>
  <c r="AR210" i="182"/>
  <c r="AB208" i="182"/>
  <c r="AC208" i="182"/>
  <c r="AV208" i="182"/>
  <c r="AG319" i="182"/>
  <c r="AM313" i="182"/>
  <c r="AG311" i="182"/>
  <c r="AH311" i="182" s="1"/>
  <c r="AM305" i="182"/>
  <c r="AG303" i="182"/>
  <c r="AH303" i="182" s="1"/>
  <c r="AW302" i="182"/>
  <c r="AV299" i="182"/>
  <c r="AC299" i="182"/>
  <c r="AX296" i="182"/>
  <c r="AC296" i="182"/>
  <c r="AW290" i="182"/>
  <c r="AI286" i="182"/>
  <c r="AL286" i="182"/>
  <c r="AY283" i="182"/>
  <c r="AL283" i="182"/>
  <c r="AM283" i="182"/>
  <c r="AB282" i="182"/>
  <c r="AH282" i="182"/>
  <c r="AB274" i="182"/>
  <c r="AB268" i="182"/>
  <c r="AC268" i="182"/>
  <c r="AV268" i="182"/>
  <c r="AI265" i="182"/>
  <c r="AQ263" i="182"/>
  <c r="AR263" i="182" s="1"/>
  <c r="AC261" i="182"/>
  <c r="AY251" i="182"/>
  <c r="AG251" i="182"/>
  <c r="AH251" i="182"/>
  <c r="AG249" i="182"/>
  <c r="AH249" i="182" s="1"/>
  <c r="AB247" i="182"/>
  <c r="AH247" i="182"/>
  <c r="AQ244" i="182"/>
  <c r="AR244" i="182" s="1"/>
  <c r="AQ239" i="182"/>
  <c r="AB232" i="182"/>
  <c r="AH232" i="182"/>
  <c r="AC227" i="182"/>
  <c r="AI223" i="182"/>
  <c r="AL223" i="182"/>
  <c r="AM223" i="182"/>
  <c r="AQ214" i="182"/>
  <c r="AR214" i="182" s="1"/>
  <c r="AC295" i="182"/>
  <c r="AQ294" i="182"/>
  <c r="AR294" i="182" s="1"/>
  <c r="AC292" i="182"/>
  <c r="AV292" i="182"/>
  <c r="AL274" i="182"/>
  <c r="AL261" i="182"/>
  <c r="AB250" i="182"/>
  <c r="AB244" i="182"/>
  <c r="AV244" i="182"/>
  <c r="AM243" i="182"/>
  <c r="AI241" i="182"/>
  <c r="AL241" i="182"/>
  <c r="AR241" i="182"/>
  <c r="AL232" i="182"/>
  <c r="AL230" i="182"/>
  <c r="AR230" i="182"/>
  <c r="AL227" i="182"/>
  <c r="AR227" i="182"/>
  <c r="AQ217" i="182"/>
  <c r="AG211" i="182"/>
  <c r="AH211" i="182"/>
  <c r="AZ211" i="182"/>
  <c r="AV201" i="182"/>
  <c r="AB201" i="182"/>
  <c r="AC201" i="182"/>
  <c r="AG200" i="182"/>
  <c r="AH200" i="182" s="1"/>
  <c r="AL292" i="182"/>
  <c r="AM290" i="182"/>
  <c r="AB289" i="182"/>
  <c r="AC289" i="182"/>
  <c r="AV289" i="182"/>
  <c r="AY280" i="182"/>
  <c r="AG280" i="182"/>
  <c r="AH280" i="182" s="1"/>
  <c r="AY267" i="182"/>
  <c r="AG267" i="182"/>
  <c r="AH267" i="182"/>
  <c r="AL250" i="182"/>
  <c r="AB214" i="182"/>
  <c r="AC214" i="182"/>
  <c r="AV214" i="182"/>
  <c r="AB240" i="182"/>
  <c r="AB222" i="182"/>
  <c r="AC222" i="182"/>
  <c r="AV219" i="182"/>
  <c r="AB218" i="182"/>
  <c r="AC218" i="182"/>
  <c r="AV213" i="182"/>
  <c r="AB212" i="182"/>
  <c r="AC212" i="182"/>
  <c r="AV209" i="182"/>
  <c r="AG208" i="182"/>
  <c r="AH208" i="182"/>
  <c r="AG206" i="182"/>
  <c r="AG205" i="182"/>
  <c r="AH205" i="182"/>
  <c r="AQ203" i="182"/>
  <c r="AX202" i="182"/>
  <c r="AG201" i="182"/>
  <c r="AH201" i="182"/>
  <c r="AL201" i="182"/>
  <c r="AM201" i="182"/>
  <c r="AP201" i="182"/>
  <c r="AQ201" i="182"/>
  <c r="AR201" i="182" s="1"/>
  <c r="AB198" i="182"/>
  <c r="AC198" i="182"/>
  <c r="AQ192" i="182"/>
  <c r="AR192" i="182"/>
  <c r="AW188" i="182"/>
  <c r="AM183" i="182"/>
  <c r="AM268" i="182"/>
  <c r="AB216" i="182"/>
  <c r="AL209" i="182"/>
  <c r="AM209" i="182"/>
  <c r="AC202" i="182"/>
  <c r="AL198" i="182"/>
  <c r="AM198" i="182"/>
  <c r="AL196" i="182"/>
  <c r="AM196" i="182"/>
  <c r="AC194" i="182"/>
  <c r="AB188" i="182"/>
  <c r="AH188" i="182"/>
  <c r="AL276" i="182"/>
  <c r="AM271" i="182"/>
  <c r="AL268" i="182"/>
  <c r="AL260" i="182"/>
  <c r="AM260" i="182"/>
  <c r="AL252" i="182"/>
  <c r="AM252" i="182"/>
  <c r="AL244" i="182"/>
  <c r="AM244" i="182"/>
  <c r="AL234" i="182"/>
  <c r="AM234" i="182"/>
  <c r="AL226" i="182"/>
  <c r="AM226" i="182"/>
  <c r="AC223" i="182"/>
  <c r="AG216" i="182"/>
  <c r="AM214" i="182"/>
  <c r="AP209" i="182"/>
  <c r="AQ209" i="182"/>
  <c r="AR209" i="182"/>
  <c r="AY207" i="182"/>
  <c r="AG207" i="182"/>
  <c r="AH207" i="182"/>
  <c r="AY205" i="182"/>
  <c r="AB199" i="182"/>
  <c r="AC199" i="182"/>
  <c r="AB196" i="182"/>
  <c r="AG195" i="182"/>
  <c r="AH195" i="182" s="1"/>
  <c r="AL186" i="182"/>
  <c r="AR186" i="182"/>
  <c r="AL271" i="182"/>
  <c r="AM266" i="182"/>
  <c r="AL263" i="182"/>
  <c r="AM263" i="182"/>
  <c r="AL255" i="182"/>
  <c r="AR255" i="182"/>
  <c r="AL247" i="182"/>
  <c r="AM242" i="182"/>
  <c r="AL239" i="182"/>
  <c r="AM239" i="182"/>
  <c r="AM232" i="182"/>
  <c r="AL229" i="182"/>
  <c r="AM229" i="182"/>
  <c r="AZ222" i="182"/>
  <c r="AL221" i="182"/>
  <c r="AM221" i="182"/>
  <c r="AG218" i="182"/>
  <c r="AH218" i="182" s="1"/>
  <c r="AQ213" i="182"/>
  <c r="AR213" i="182" s="1"/>
  <c r="AB211" i="182"/>
  <c r="AC211" i="182"/>
  <c r="AV211" i="182"/>
  <c r="AQ208" i="182"/>
  <c r="AC207" i="182"/>
  <c r="AL205" i="182"/>
  <c r="AM205" i="182"/>
  <c r="AL204" i="182"/>
  <c r="AY203" i="182"/>
  <c r="AM199" i="182"/>
  <c r="AV196" i="182"/>
  <c r="AQ195" i="182"/>
  <c r="AR195" i="182" s="1"/>
  <c r="AM277" i="182"/>
  <c r="AV271" i="182"/>
  <c r="AC271" i="182"/>
  <c r="AM269" i="182"/>
  <c r="AV263" i="182"/>
  <c r="AC263" i="182"/>
  <c r="AV255" i="182"/>
  <c r="AV247" i="182"/>
  <c r="AC247" i="182"/>
  <c r="AV239" i="182"/>
  <c r="AC239" i="182"/>
  <c r="AM235" i="182"/>
  <c r="AV229" i="182"/>
  <c r="AV221" i="182"/>
  <c r="AC221" i="182"/>
  <c r="AL211" i="182"/>
  <c r="AM211" i="182"/>
  <c r="AY210" i="182"/>
  <c r="AG210" i="182"/>
  <c r="AH210" i="182" s="1"/>
  <c r="AW207" i="182"/>
  <c r="AB203" i="182"/>
  <c r="AC203" i="182"/>
  <c r="AV203" i="182"/>
  <c r="AY200" i="182"/>
  <c r="AR199" i="182"/>
  <c r="AG198" i="182"/>
  <c r="AH198" i="182" s="1"/>
  <c r="AZ198" i="182"/>
  <c r="AM287" i="182"/>
  <c r="AM282" i="182"/>
  <c r="AV274" i="182"/>
  <c r="AC274" i="182"/>
  <c r="AM272" i="182"/>
  <c r="AG270" i="182"/>
  <c r="AH270" i="182" s="1"/>
  <c r="AV266" i="182"/>
  <c r="AC266" i="182"/>
  <c r="AM264" i="182"/>
  <c r="AG262" i="182"/>
  <c r="AH262" i="182"/>
  <c r="AV258" i="182"/>
  <c r="AC258" i="182"/>
  <c r="AM256" i="182"/>
  <c r="AG254" i="182"/>
  <c r="AH254" i="182"/>
  <c r="AV250" i="182"/>
  <c r="AG246" i="182"/>
  <c r="AH246" i="182"/>
  <c r="AV242" i="182"/>
  <c r="AG238" i="182"/>
  <c r="AH238" i="182" s="1"/>
  <c r="AC237" i="182"/>
  <c r="AG236" i="182"/>
  <c r="AH236" i="182" s="1"/>
  <c r="AV232" i="182"/>
  <c r="AG228" i="182"/>
  <c r="AH228" i="182" s="1"/>
  <c r="AV224" i="182"/>
  <c r="AM222" i="182"/>
  <c r="AG220" i="182"/>
  <c r="AH220" i="182"/>
  <c r="AB219" i="182"/>
  <c r="AC219" i="182"/>
  <c r="AB209" i="182"/>
  <c r="AC209" i="182"/>
  <c r="AL208" i="182"/>
  <c r="AM208" i="182"/>
  <c r="AQ196" i="182"/>
  <c r="AR196" i="182"/>
  <c r="AB195" i="182"/>
  <c r="AI191" i="182"/>
  <c r="AL191" i="182"/>
  <c r="AR191" i="182"/>
  <c r="AQ188" i="182"/>
  <c r="AR188" i="182" s="1"/>
  <c r="AV277" i="182"/>
  <c r="AV269" i="182"/>
  <c r="AV261" i="182"/>
  <c r="AV253" i="182"/>
  <c r="AV245" i="182"/>
  <c r="AV237" i="182"/>
  <c r="AV235" i="182"/>
  <c r="AV227" i="182"/>
  <c r="AC216" i="182"/>
  <c r="AC213" i="182"/>
  <c r="AY212" i="182"/>
  <c r="AG212" i="182"/>
  <c r="AH212" i="182"/>
  <c r="AM207" i="182"/>
  <c r="AB206" i="182"/>
  <c r="AC206" i="182"/>
  <c r="AV206" i="182"/>
  <c r="AP200" i="182"/>
  <c r="AQ200" i="182"/>
  <c r="AR200" i="182" s="1"/>
  <c r="AM200" i="182"/>
  <c r="AI197" i="182"/>
  <c r="AL197" i="182"/>
  <c r="AC193" i="182"/>
  <c r="AV193" i="182"/>
  <c r="AY195" i="182"/>
  <c r="AM192" i="182"/>
  <c r="AB190" i="182"/>
  <c r="AH190" i="182"/>
  <c r="AQ189" i="182"/>
  <c r="AR189" i="182" s="1"/>
  <c r="AX186" i="182"/>
  <c r="AC184" i="182"/>
  <c r="AM179" i="182"/>
  <c r="AV176" i="182"/>
  <c r="AQ175" i="182"/>
  <c r="AR175" i="182"/>
  <c r="AG175" i="182"/>
  <c r="AY175" i="182"/>
  <c r="AI170" i="182"/>
  <c r="AV165" i="182"/>
  <c r="AY164" i="182"/>
  <c r="AG164" i="182"/>
  <c r="AH164" i="182" s="1"/>
  <c r="AP162" i="182"/>
  <c r="AQ162" i="182"/>
  <c r="AL162" i="182"/>
  <c r="AM162" i="182"/>
  <c r="AB160" i="182"/>
  <c r="AR157" i="182"/>
  <c r="AL141" i="182"/>
  <c r="AM141" i="182"/>
  <c r="AB185" i="182"/>
  <c r="AC185" i="182"/>
  <c r="AZ184" i="182"/>
  <c r="AW183" i="182"/>
  <c r="AG178" i="182"/>
  <c r="AH178" i="182" s="1"/>
  <c r="AI177" i="182"/>
  <c r="AM177" i="182"/>
  <c r="AL177" i="182"/>
  <c r="AR177" i="182"/>
  <c r="AC174" i="182"/>
  <c r="AB168" i="182"/>
  <c r="AC168" i="182"/>
  <c r="AL155" i="182"/>
  <c r="AM180" i="182"/>
  <c r="AB175" i="182"/>
  <c r="AC175" i="182"/>
  <c r="AL174" i="182"/>
  <c r="AM171" i="182"/>
  <c r="AL168" i="182"/>
  <c r="AV195" i="182"/>
  <c r="AC195" i="182"/>
  <c r="AG191" i="182"/>
  <c r="AH191" i="182" s="1"/>
  <c r="AB189" i="182"/>
  <c r="AC189" i="182"/>
  <c r="AC187" i="182"/>
  <c r="AV187" i="182"/>
  <c r="AB187" i="182"/>
  <c r="AH187" i="182"/>
  <c r="AB184" i="182"/>
  <c r="AC181" i="182"/>
  <c r="AV181" i="182"/>
  <c r="AG180" i="182"/>
  <c r="AH180" i="182" s="1"/>
  <c r="AQ176" i="182"/>
  <c r="AC176" i="182"/>
  <c r="AG170" i="182"/>
  <c r="AH170" i="182"/>
  <c r="AI169" i="182"/>
  <c r="AQ167" i="182"/>
  <c r="AR167" i="182"/>
  <c r="AC166" i="182"/>
  <c r="AG162" i="182"/>
  <c r="AH162" i="182" s="1"/>
  <c r="AH157" i="182"/>
  <c r="AV198" i="182"/>
  <c r="AG194" i="182"/>
  <c r="AH194" i="182"/>
  <c r="AL193" i="182"/>
  <c r="AR193" i="182"/>
  <c r="AW191" i="182"/>
  <c r="AC191" i="182"/>
  <c r="AL190" i="182"/>
  <c r="AM188" i="182"/>
  <c r="AV184" i="182"/>
  <c r="AI184" i="182"/>
  <c r="AP181" i="182"/>
  <c r="AQ181" i="182"/>
  <c r="AY179" i="182"/>
  <c r="AG179" i="182"/>
  <c r="AX178" i="182"/>
  <c r="AB178" i="182"/>
  <c r="AC178" i="182"/>
  <c r="AW175" i="182"/>
  <c r="AG174" i="182"/>
  <c r="AH174" i="182" s="1"/>
  <c r="AZ174" i="182"/>
  <c r="AQ173" i="182"/>
  <c r="AM172" i="182"/>
  <c r="AC170" i="182"/>
  <c r="AM167" i="182"/>
  <c r="AB167" i="182"/>
  <c r="AC167" i="182"/>
  <c r="AL166" i="182"/>
  <c r="AQ160" i="182"/>
  <c r="AR160" i="182" s="1"/>
  <c r="AM185" i="182"/>
  <c r="AL185" i="182"/>
  <c r="AC182" i="182"/>
  <c r="AV182" i="182"/>
  <c r="AL178" i="182"/>
  <c r="AM178" i="182"/>
  <c r="AG172" i="182"/>
  <c r="AH172" i="182" s="1"/>
  <c r="AH169" i="182"/>
  <c r="AB165" i="182"/>
  <c r="AC165" i="182"/>
  <c r="AM164" i="182"/>
  <c r="AC162" i="182"/>
  <c r="AC173" i="182"/>
  <c r="AV173" i="182"/>
  <c r="AY171" i="182"/>
  <c r="AG171" i="182"/>
  <c r="AH171" i="182" s="1"/>
  <c r="AM168" i="182"/>
  <c r="AG166" i="182"/>
  <c r="AH166" i="182" s="1"/>
  <c r="AZ166" i="182"/>
  <c r="AC163" i="182"/>
  <c r="AM160" i="182"/>
  <c r="AM158" i="182"/>
  <c r="AG186" i="182"/>
  <c r="AH186" i="182"/>
  <c r="AQ184" i="182"/>
  <c r="AG183" i="182"/>
  <c r="AH183" i="182"/>
  <c r="AY183" i="182"/>
  <c r="AI173" i="182"/>
  <c r="AL173" i="182"/>
  <c r="AL170" i="182"/>
  <c r="AW160" i="182"/>
  <c r="AB179" i="182"/>
  <c r="AC179" i="182"/>
  <c r="AI176" i="182"/>
  <c r="AL176" i="182"/>
  <c r="AV174" i="182"/>
  <c r="AB171" i="182"/>
  <c r="AC171" i="182"/>
  <c r="AY167" i="182"/>
  <c r="AV166" i="182"/>
  <c r="AZ162" i="182"/>
  <c r="AY159" i="182"/>
  <c r="AV158" i="182"/>
  <c r="AI155" i="182"/>
  <c r="AW154" i="182"/>
  <c r="AB153" i="182"/>
  <c r="AC153" i="182"/>
  <c r="AZ152" i="182"/>
  <c r="AB149" i="182"/>
  <c r="AC149" i="182"/>
  <c r="AQ147" i="182"/>
  <c r="AL146" i="182"/>
  <c r="AM146" i="182"/>
  <c r="AI144" i="182"/>
  <c r="AL144" i="182"/>
  <c r="AR144" i="182"/>
  <c r="AG141" i="182"/>
  <c r="AG139" i="182"/>
  <c r="AH139" i="182" s="1"/>
  <c r="AL139" i="182"/>
  <c r="AM139" i="182"/>
  <c r="AV134" i="182"/>
  <c r="AQ133" i="182"/>
  <c r="AR133" i="182" s="1"/>
  <c r="AG133" i="182"/>
  <c r="AH133" i="182" s="1"/>
  <c r="AY133" i="182"/>
  <c r="AV123" i="182"/>
  <c r="AI119" i="182"/>
  <c r="AG114" i="182"/>
  <c r="AH114" i="182" s="1"/>
  <c r="AZ114" i="182"/>
  <c r="AW145" i="182"/>
  <c r="AR138" i="182"/>
  <c r="AG137" i="182"/>
  <c r="AH137" i="182" s="1"/>
  <c r="AZ137" i="182"/>
  <c r="AI123" i="182"/>
  <c r="AL123" i="182"/>
  <c r="AY121" i="182"/>
  <c r="AG121" i="182"/>
  <c r="AH121" i="182"/>
  <c r="AB120" i="182"/>
  <c r="AC120" i="182"/>
  <c r="AV164" i="182"/>
  <c r="AC164" i="182"/>
  <c r="AX162" i="182"/>
  <c r="AW159" i="182"/>
  <c r="AV156" i="182"/>
  <c r="AC156" i="182"/>
  <c r="BA147" i="182"/>
  <c r="AW146" i="182"/>
  <c r="AP140" i="182"/>
  <c r="AQ140" i="182"/>
  <c r="AL140" i="182"/>
  <c r="AM140" i="182"/>
  <c r="AG138" i="182"/>
  <c r="AH138" i="182"/>
  <c r="AY138" i="182"/>
  <c r="AL135" i="182"/>
  <c r="AR135" i="182"/>
  <c r="AB133" i="182"/>
  <c r="AC133" i="182"/>
  <c r="AR125" i="182"/>
  <c r="AG125" i="182"/>
  <c r="AH125" i="182" s="1"/>
  <c r="AY125" i="182"/>
  <c r="AW120" i="182"/>
  <c r="AG113" i="182"/>
  <c r="AH113" i="182"/>
  <c r="AL103" i="182"/>
  <c r="AM103" i="182"/>
  <c r="AP103" i="182"/>
  <c r="AQ103" i="182"/>
  <c r="AR103" i="182" s="1"/>
  <c r="AG163" i="182"/>
  <c r="AH163" i="182" s="1"/>
  <c r="AI161" i="182"/>
  <c r="AL161" i="182"/>
  <c r="AR161" i="182"/>
  <c r="AC159" i="182"/>
  <c r="AB151" i="182"/>
  <c r="AC151" i="182"/>
  <c r="AB148" i="182"/>
  <c r="AC148" i="182"/>
  <c r="AL145" i="182"/>
  <c r="AM145" i="182"/>
  <c r="AB141" i="182"/>
  <c r="AC141" i="182"/>
  <c r="AN139" i="182"/>
  <c r="AQ139" i="182"/>
  <c r="AR139" i="182"/>
  <c r="AC138" i="182"/>
  <c r="AQ134" i="182"/>
  <c r="AC134" i="182"/>
  <c r="AL132" i="182"/>
  <c r="AR132" i="182"/>
  <c r="AM129" i="182"/>
  <c r="AG128" i="182"/>
  <c r="AH128" i="182"/>
  <c r="AM125" i="182"/>
  <c r="AL165" i="182"/>
  <c r="AM165" i="182"/>
  <c r="AZ158" i="182"/>
  <c r="AL157" i="182"/>
  <c r="AM157" i="182"/>
  <c r="AL153" i="182"/>
  <c r="AR153" i="182"/>
  <c r="AM150" i="182"/>
  <c r="AC150" i="182"/>
  <c r="AV150" i="182"/>
  <c r="AB150" i="182"/>
  <c r="AG140" i="182"/>
  <c r="AH140" i="182" s="1"/>
  <c r="AV136" i="182"/>
  <c r="AW133" i="182"/>
  <c r="AM130" i="182"/>
  <c r="AI127" i="182"/>
  <c r="AB125" i="182"/>
  <c r="AC125" i="182"/>
  <c r="AV157" i="182"/>
  <c r="AC157" i="182"/>
  <c r="AG153" i="182"/>
  <c r="AH153" i="182" s="1"/>
  <c r="AZ153" i="182"/>
  <c r="AI152" i="182"/>
  <c r="AL152" i="182"/>
  <c r="AG149" i="182"/>
  <c r="AH149" i="182" s="1"/>
  <c r="AV147" i="182"/>
  <c r="AL147" i="182"/>
  <c r="AM147" i="182"/>
  <c r="AG145" i="182"/>
  <c r="AH145" i="182" s="1"/>
  <c r="AZ145" i="182"/>
  <c r="AB143" i="182"/>
  <c r="AW137" i="182"/>
  <c r="AC137" i="182"/>
  <c r="AG136" i="182"/>
  <c r="BA134" i="182"/>
  <c r="AG132" i="182"/>
  <c r="AH132" i="182"/>
  <c r="AZ132" i="182"/>
  <c r="AQ126" i="182"/>
  <c r="AR126" i="182"/>
  <c r="AC126" i="182"/>
  <c r="AL124" i="182"/>
  <c r="AM124" i="182"/>
  <c r="AB123" i="182"/>
  <c r="AC123" i="182"/>
  <c r="AM121" i="182"/>
  <c r="AQ119" i="182"/>
  <c r="AX104" i="182"/>
  <c r="AB104" i="182"/>
  <c r="AC104" i="182"/>
  <c r="AG156" i="182"/>
  <c r="AH156" i="182"/>
  <c r="AC155" i="182"/>
  <c r="AG151" i="182"/>
  <c r="AH151" i="182" s="1"/>
  <c r="AG150" i="182"/>
  <c r="AH150" i="182" s="1"/>
  <c r="AG146" i="182"/>
  <c r="AH146" i="182" s="1"/>
  <c r="AY146" i="182"/>
  <c r="AM143" i="182"/>
  <c r="AM142" i="182"/>
  <c r="AV142" i="182"/>
  <c r="AB142" i="182"/>
  <c r="AC142" i="182"/>
  <c r="AC131" i="182"/>
  <c r="AV131" i="182"/>
  <c r="AG130" i="182"/>
  <c r="AH130" i="182"/>
  <c r="AR121" i="182"/>
  <c r="AY112" i="182"/>
  <c r="AG112" i="182"/>
  <c r="AH112" i="182" s="1"/>
  <c r="AV179" i="182"/>
  <c r="AV171" i="182"/>
  <c r="AV163" i="182"/>
  <c r="AV155" i="182"/>
  <c r="AC154" i="182"/>
  <c r="AM153" i="182"/>
  <c r="AQ152" i="182"/>
  <c r="AL149" i="182"/>
  <c r="AR149" i="182"/>
  <c r="AM148" i="182"/>
  <c r="AP148" i="182"/>
  <c r="AQ148" i="182"/>
  <c r="AR148" i="182" s="1"/>
  <c r="AL148" i="182"/>
  <c r="AC146" i="182"/>
  <c r="AB145" i="182"/>
  <c r="AC145" i="182"/>
  <c r="AC144" i="182"/>
  <c r="AV144" i="182"/>
  <c r="AB139" i="182"/>
  <c r="AC139" i="182"/>
  <c r="AL137" i="182"/>
  <c r="AM137" i="182"/>
  <c r="AL134" i="182"/>
  <c r="AI134" i="182"/>
  <c r="AG131" i="182"/>
  <c r="AH131" i="182"/>
  <c r="AI131" i="182"/>
  <c r="AL131" i="182"/>
  <c r="AR131" i="182"/>
  <c r="AY129" i="182"/>
  <c r="AG129" i="182"/>
  <c r="AL128" i="182"/>
  <c r="AM128" i="182"/>
  <c r="AG124" i="182"/>
  <c r="AH124" i="182"/>
  <c r="AZ124" i="182"/>
  <c r="AY120" i="182"/>
  <c r="AG120" i="182"/>
  <c r="AH120" i="182" s="1"/>
  <c r="AW117" i="182"/>
  <c r="AC117" i="182"/>
  <c r="AC132" i="182"/>
  <c r="AB129" i="182"/>
  <c r="AC129" i="182"/>
  <c r="AI126" i="182"/>
  <c r="AL126" i="182"/>
  <c r="AC124" i="182"/>
  <c r="AB121" i="182"/>
  <c r="AC121" i="182"/>
  <c r="AB119" i="182"/>
  <c r="AC119" i="182"/>
  <c r="AV119" i="182"/>
  <c r="AV117" i="182"/>
  <c r="AY115" i="182"/>
  <c r="AG115" i="182"/>
  <c r="AH115" i="182" s="1"/>
  <c r="AB103" i="182"/>
  <c r="AH103" i="182"/>
  <c r="AV103" i="182"/>
  <c r="AG102" i="182"/>
  <c r="AH102" i="182" s="1"/>
  <c r="AR78" i="182"/>
  <c r="AQ113" i="182"/>
  <c r="AR113" i="182"/>
  <c r="BA111" i="182"/>
  <c r="AL109" i="182"/>
  <c r="AR109" i="182"/>
  <c r="AY107" i="182"/>
  <c r="AG107" i="182"/>
  <c r="AH107" i="182"/>
  <c r="AL117" i="182"/>
  <c r="AR117" i="182"/>
  <c r="AM117" i="182"/>
  <c r="AB116" i="182"/>
  <c r="AC116" i="182"/>
  <c r="AY113" i="182"/>
  <c r="AM113" i="182"/>
  <c r="AB111" i="182"/>
  <c r="AV111" i="182"/>
  <c r="AQ108" i="182"/>
  <c r="AR108" i="182" s="1"/>
  <c r="AM107" i="182"/>
  <c r="AB105" i="182"/>
  <c r="AC105" i="182"/>
  <c r="AV105" i="182"/>
  <c r="AM104" i="182"/>
  <c r="AH87" i="182"/>
  <c r="AR85" i="182"/>
  <c r="AV149" i="182"/>
  <c r="AV141" i="182"/>
  <c r="AV128" i="182"/>
  <c r="AC128" i="182"/>
  <c r="AG118" i="182"/>
  <c r="AH118" i="182"/>
  <c r="AG116" i="182"/>
  <c r="AL111" i="182"/>
  <c r="AM108" i="182"/>
  <c r="AR101" i="182"/>
  <c r="AM96" i="182"/>
  <c r="AR87" i="182"/>
  <c r="AG135" i="182"/>
  <c r="AH135" i="182"/>
  <c r="AN110" i="182"/>
  <c r="AQ110" i="182" s="1"/>
  <c r="AR110" i="182" s="1"/>
  <c r="AG110" i="182"/>
  <c r="AH110" i="182"/>
  <c r="AC109" i="182"/>
  <c r="AP102" i="182"/>
  <c r="AQ102" i="182"/>
  <c r="AR102" i="182" s="1"/>
  <c r="AL102" i="182"/>
  <c r="AM102" i="182"/>
  <c r="AQ83" i="182"/>
  <c r="AR83" i="182"/>
  <c r="AR116" i="182"/>
  <c r="AC114" i="182"/>
  <c r="AV114" i="182"/>
  <c r="AC113" i="182"/>
  <c r="AM112" i="182"/>
  <c r="AC106" i="182"/>
  <c r="AV106" i="182"/>
  <c r="AY104" i="182"/>
  <c r="AG104" i="182"/>
  <c r="AH104" i="182" s="1"/>
  <c r="AR92" i="182"/>
  <c r="AR89" i="182"/>
  <c r="AV129" i="182"/>
  <c r="AV121" i="182"/>
  <c r="AM116" i="182"/>
  <c r="AL114" i="182"/>
  <c r="AM114" i="182"/>
  <c r="AY110" i="182"/>
  <c r="AB108" i="182"/>
  <c r="AC108" i="182"/>
  <c r="AV108" i="182"/>
  <c r="AL106" i="182"/>
  <c r="AM106" i="182"/>
  <c r="AQ105" i="182"/>
  <c r="AR105" i="182" s="1"/>
  <c r="AR94" i="182"/>
  <c r="AQ81" i="182"/>
  <c r="AR81" i="182" s="1"/>
  <c r="AB98" i="182"/>
  <c r="AG97" i="182"/>
  <c r="AH97" i="182" s="1"/>
  <c r="AB82" i="182"/>
  <c r="AH82" i="182"/>
  <c r="AG81" i="182"/>
  <c r="AH81" i="182" s="1"/>
  <c r="AB74" i="182"/>
  <c r="AC74" i="182"/>
  <c r="AV74" i="182"/>
  <c r="AY73" i="182"/>
  <c r="AG73" i="182"/>
  <c r="AH73" i="182"/>
  <c r="AB69" i="182"/>
  <c r="AH69" i="182"/>
  <c r="AW69" i="182"/>
  <c r="AG68" i="182"/>
  <c r="AH68" i="182" s="1"/>
  <c r="AZ68" i="182"/>
  <c r="AB101" i="182"/>
  <c r="AC101" i="182"/>
  <c r="AZ100" i="182"/>
  <c r="AM94" i="182"/>
  <c r="AB93" i="182"/>
  <c r="AC93" i="182"/>
  <c r="AM86" i="182"/>
  <c r="AL71" i="182"/>
  <c r="AM71" i="182"/>
  <c r="AP71" i="182"/>
  <c r="AM97" i="182"/>
  <c r="AB96" i="182"/>
  <c r="AC96" i="182"/>
  <c r="AM89" i="182"/>
  <c r="AB88" i="182"/>
  <c r="AC88" i="182"/>
  <c r="AH80" i="182"/>
  <c r="AH74" i="182"/>
  <c r="AG71" i="182"/>
  <c r="AH71" i="182" s="1"/>
  <c r="BA71" i="182"/>
  <c r="AL81" i="182"/>
  <c r="AM81" i="182"/>
  <c r="AB79" i="182"/>
  <c r="AC79" i="182"/>
  <c r="AB73" i="182"/>
  <c r="AC73" i="182"/>
  <c r="AG72" i="182"/>
  <c r="AL67" i="182"/>
  <c r="AM67" i="182"/>
  <c r="AH61" i="182"/>
  <c r="AV97" i="182"/>
  <c r="AC97" i="182"/>
  <c r="AM95" i="182"/>
  <c r="AV89" i="182"/>
  <c r="AC89" i="182"/>
  <c r="AM87" i="182"/>
  <c r="AV81" i="182"/>
  <c r="AN80" i="182"/>
  <c r="AQ80" i="182"/>
  <c r="AR80" i="182"/>
  <c r="AM79" i="182"/>
  <c r="AB78" i="182"/>
  <c r="AC78" i="182"/>
  <c r="AC75" i="182"/>
  <c r="AV75" i="182"/>
  <c r="AB72" i="182"/>
  <c r="AC72" i="182"/>
  <c r="AX72" i="182"/>
  <c r="AH64" i="182"/>
  <c r="AM49" i="182"/>
  <c r="AR40" i="182"/>
  <c r="AV100" i="182"/>
  <c r="AC100" i="182"/>
  <c r="AG96" i="182"/>
  <c r="AH96" i="182"/>
  <c r="AV92" i="182"/>
  <c r="AC92" i="182"/>
  <c r="AG88" i="182"/>
  <c r="AH88" i="182"/>
  <c r="AV84" i="182"/>
  <c r="AC84" i="182"/>
  <c r="AM80" i="182"/>
  <c r="AC76" i="182"/>
  <c r="AV76" i="182"/>
  <c r="AM73" i="182"/>
  <c r="AR69" i="182"/>
  <c r="AH63" i="182"/>
  <c r="AM109" i="182"/>
  <c r="AM101" i="182"/>
  <c r="AG99" i="182"/>
  <c r="AH99" i="182" s="1"/>
  <c r="AV95" i="182"/>
  <c r="AC95" i="182"/>
  <c r="AM93" i="182"/>
  <c r="AG91" i="182"/>
  <c r="AH91" i="182"/>
  <c r="AV87" i="182"/>
  <c r="AC87" i="182"/>
  <c r="AM85" i="182"/>
  <c r="AG83" i="182"/>
  <c r="AH83" i="182"/>
  <c r="AC80" i="182"/>
  <c r="AL77" i="182"/>
  <c r="AM77" i="182"/>
  <c r="AL76" i="182"/>
  <c r="AM76" i="182"/>
  <c r="AR73" i="182"/>
  <c r="AQ71" i="182"/>
  <c r="AR71" i="182"/>
  <c r="AL70" i="182"/>
  <c r="AM70" i="182"/>
  <c r="AB66" i="182"/>
  <c r="AH66" i="182"/>
  <c r="AV66" i="182"/>
  <c r="AV98" i="182"/>
  <c r="AV90" i="182"/>
  <c r="AV82" i="182"/>
  <c r="AC81" i="182"/>
  <c r="AV80" i="182"/>
  <c r="AP72" i="182"/>
  <c r="AQ72" i="182"/>
  <c r="AR72" i="182" s="1"/>
  <c r="AL72" i="182"/>
  <c r="AM72" i="182"/>
  <c r="AH58" i="182"/>
  <c r="AR53" i="182"/>
  <c r="AX64" i="182"/>
  <c r="AW61" i="182"/>
  <c r="AV58" i="182"/>
  <c r="AC58" i="182"/>
  <c r="AX56" i="182"/>
  <c r="AL51" i="182"/>
  <c r="AO51" i="182"/>
  <c r="AQ51" i="182" s="1"/>
  <c r="AR51" i="182" s="1"/>
  <c r="AV49" i="182"/>
  <c r="AB46" i="182"/>
  <c r="AC46" i="182"/>
  <c r="AG45" i="182"/>
  <c r="AH45" i="182"/>
  <c r="AY41" i="182"/>
  <c r="AG41" i="182"/>
  <c r="AH41" i="182" s="1"/>
  <c r="AL40" i="182"/>
  <c r="AM40" i="182"/>
  <c r="AV40" i="182"/>
  <c r="AM38" i="182"/>
  <c r="AG37" i="182"/>
  <c r="AH37" i="182"/>
  <c r="AL27" i="182"/>
  <c r="AQ26" i="182"/>
  <c r="AR26" i="182"/>
  <c r="AG65" i="182"/>
  <c r="AH65" i="182" s="1"/>
  <c r="AL64" i="182"/>
  <c r="AR64" i="182"/>
  <c r="AC61" i="182"/>
  <c r="AM59" i="182"/>
  <c r="AG57" i="182"/>
  <c r="AH57" i="182"/>
  <c r="AL56" i="182"/>
  <c r="AM56" i="182"/>
  <c r="AB53" i="182"/>
  <c r="AC53" i="182"/>
  <c r="AL52" i="182"/>
  <c r="AG51" i="182"/>
  <c r="AH51" i="182"/>
  <c r="AZ51" i="182"/>
  <c r="AG49" i="182"/>
  <c r="AH49" i="182" s="1"/>
  <c r="AM46" i="182"/>
  <c r="AB44" i="182"/>
  <c r="AC44" i="182"/>
  <c r="AW44" i="182"/>
  <c r="AM41" i="182"/>
  <c r="AC35" i="182"/>
  <c r="AB32" i="182"/>
  <c r="AH32" i="182"/>
  <c r="AX32" i="182"/>
  <c r="AM24" i="182"/>
  <c r="AB18" i="182"/>
  <c r="AC18" i="182"/>
  <c r="AV18" i="182"/>
  <c r="AL15" i="182"/>
  <c r="AM15" i="182"/>
  <c r="AM14" i="182"/>
  <c r="AW13" i="182"/>
  <c r="AL11" i="182"/>
  <c r="AM11" i="182"/>
  <c r="AQ10" i="182"/>
  <c r="AC64" i="182"/>
  <c r="AP63" i="182"/>
  <c r="AQ63" i="182"/>
  <c r="AR63" i="182" s="1"/>
  <c r="AZ60" i="182"/>
  <c r="AC56" i="182"/>
  <c r="AQ50" i="182"/>
  <c r="AR50" i="182" s="1"/>
  <c r="AB47" i="182"/>
  <c r="AC47" i="182"/>
  <c r="AV47" i="182"/>
  <c r="AL43" i="182"/>
  <c r="AM43" i="182"/>
  <c r="AQ42" i="182"/>
  <c r="AR42" i="182"/>
  <c r="AC37" i="182"/>
  <c r="AW37" i="182"/>
  <c r="AM35" i="182"/>
  <c r="AB26" i="182"/>
  <c r="AC26" i="182"/>
  <c r="AV26" i="182"/>
  <c r="AY25" i="182"/>
  <c r="AG25" i="182"/>
  <c r="AH25" i="182"/>
  <c r="AO23" i="182"/>
  <c r="AQ23" i="182" s="1"/>
  <c r="AR23" i="182" s="1"/>
  <c r="AL23" i="182"/>
  <c r="AM23" i="182"/>
  <c r="AB13" i="182"/>
  <c r="AC13" i="182"/>
  <c r="AV67" i="182"/>
  <c r="AV59" i="182"/>
  <c r="AM51" i="182"/>
  <c r="AC51" i="182"/>
  <c r="AM47" i="182"/>
  <c r="AL44" i="182"/>
  <c r="AM44" i="182"/>
  <c r="AG43" i="182"/>
  <c r="AH43" i="182"/>
  <c r="AZ43" i="182"/>
  <c r="AB39" i="182"/>
  <c r="AC39" i="182"/>
  <c r="AV39" i="182"/>
  <c r="AY38" i="182"/>
  <c r="AG38" i="182"/>
  <c r="AH38" i="182"/>
  <c r="AQ36" i="182"/>
  <c r="AR36" i="182" s="1"/>
  <c r="AH18" i="182"/>
  <c r="AG15" i="182"/>
  <c r="BA15" i="182"/>
  <c r="AP39" i="182"/>
  <c r="AQ39" i="182"/>
  <c r="AR39" i="182"/>
  <c r="AM39" i="182"/>
  <c r="AL37" i="182"/>
  <c r="AM37" i="182"/>
  <c r="AL32" i="182"/>
  <c r="AM32" i="182"/>
  <c r="AG23" i="182"/>
  <c r="AH23" i="182"/>
  <c r="BA23" i="182"/>
  <c r="AB16" i="182"/>
  <c r="AX16" i="182"/>
  <c r="AV73" i="182"/>
  <c r="AV65" i="182"/>
  <c r="AC65" i="182"/>
  <c r="AM63" i="182"/>
  <c r="AV57" i="182"/>
  <c r="AC57" i="182"/>
  <c r="AM55" i="182"/>
  <c r="AM53" i="182"/>
  <c r="AG53" i="182"/>
  <c r="AM52" i="182"/>
  <c r="AL50" i="182"/>
  <c r="AM50" i="182"/>
  <c r="AB49" i="182"/>
  <c r="AC49" i="182"/>
  <c r="AM48" i="182"/>
  <c r="AC48" i="182"/>
  <c r="AV48" i="182"/>
  <c r="AN46" i="182"/>
  <c r="AQ46" i="182"/>
  <c r="AR46" i="182" s="1"/>
  <c r="AL45" i="182"/>
  <c r="AM45" i="182"/>
  <c r="AO45" i="182"/>
  <c r="AQ45" i="182"/>
  <c r="AR45" i="182" s="1"/>
  <c r="AC43" i="182"/>
  <c r="AB40" i="182"/>
  <c r="AH40" i="182"/>
  <c r="AG39" i="182"/>
  <c r="AH35" i="182"/>
  <c r="AB34" i="182"/>
  <c r="AC34" i="182"/>
  <c r="AV34" i="182"/>
  <c r="AR33" i="182"/>
  <c r="AY33" i="182"/>
  <c r="AG33" i="182"/>
  <c r="AH33" i="182" s="1"/>
  <c r="AP31" i="182"/>
  <c r="AQ31" i="182"/>
  <c r="AR31" i="182"/>
  <c r="AL31" i="182"/>
  <c r="AM31" i="182"/>
  <c r="AL22" i="182"/>
  <c r="AM22" i="182"/>
  <c r="AB10" i="182"/>
  <c r="AC10" i="182"/>
  <c r="AV10" i="182"/>
  <c r="AV68" i="182"/>
  <c r="AQ44" i="182"/>
  <c r="AR44" i="182" s="1"/>
  <c r="AG44" i="182"/>
  <c r="AH44" i="182" s="1"/>
  <c r="AB42" i="182"/>
  <c r="AC42" i="182"/>
  <c r="AV42" i="182"/>
  <c r="AM30" i="182"/>
  <c r="AC29" i="182"/>
  <c r="AW29" i="182"/>
  <c r="AB24" i="182"/>
  <c r="AC24" i="182"/>
  <c r="AX24" i="182"/>
  <c r="AB21" i="182"/>
  <c r="AH21" i="182"/>
  <c r="AC21" i="182"/>
  <c r="AW21" i="182"/>
  <c r="AG20" i="182"/>
  <c r="AH20" i="182"/>
  <c r="AZ20" i="182"/>
  <c r="AL19" i="182"/>
  <c r="AM19" i="182"/>
  <c r="AB52" i="182"/>
  <c r="AH52" i="182"/>
  <c r="AW52" i="182"/>
  <c r="AY46" i="182"/>
  <c r="AH34" i="182"/>
  <c r="AG31" i="182"/>
  <c r="AH31" i="182" s="1"/>
  <c r="BA31" i="182"/>
  <c r="AM27" i="182"/>
  <c r="AY17" i="182"/>
  <c r="AG17" i="182"/>
  <c r="AH17" i="182"/>
  <c r="AM16" i="182"/>
  <c r="AR15" i="182"/>
  <c r="AH10" i="182"/>
  <c r="AY9" i="182"/>
  <c r="AG9" i="182"/>
  <c r="AV41" i="182"/>
  <c r="AW36" i="182"/>
  <c r="AL36" i="182"/>
  <c r="AM36" i="182"/>
  <c r="AV33" i="182"/>
  <c r="AO29" i="182"/>
  <c r="AQ29" i="182"/>
  <c r="AR29" i="182"/>
  <c r="AW28" i="182"/>
  <c r="AV25" i="182"/>
  <c r="AP24" i="182"/>
  <c r="AQ24" i="182"/>
  <c r="AR24" i="182" s="1"/>
  <c r="AW20" i="182"/>
  <c r="AV17" i="182"/>
  <c r="AO13" i="182"/>
  <c r="AQ13" i="182"/>
  <c r="AR13" i="182" s="1"/>
  <c r="AW12" i="182"/>
  <c r="AC9" i="182"/>
  <c r="AO43" i="182"/>
  <c r="AQ43" i="182" s="1"/>
  <c r="AR43" i="182" s="1"/>
  <c r="AP38" i="182"/>
  <c r="AQ38" i="182"/>
  <c r="AR38" i="182" s="1"/>
  <c r="AZ35" i="182"/>
  <c r="AV31" i="182"/>
  <c r="AC31" i="182"/>
  <c r="AP30" i="182"/>
  <c r="AM29" i="182"/>
  <c r="AV23" i="182"/>
  <c r="AC23" i="182"/>
  <c r="AM21" i="182"/>
  <c r="AZ19" i="182"/>
  <c r="AV15" i="182"/>
  <c r="AC15" i="182"/>
  <c r="AP14" i="182"/>
  <c r="AM13" i="182"/>
  <c r="AO30" i="182"/>
  <c r="AQ30" i="182" s="1"/>
  <c r="AR30" i="182" s="1"/>
  <c r="AG22" i="182"/>
  <c r="AH22" i="182" s="1"/>
  <c r="AO14" i="182"/>
  <c r="AW35" i="182"/>
  <c r="AV32" i="182"/>
  <c r="AV24" i="182"/>
  <c r="AV16" i="182"/>
  <c r="A3" i="69"/>
  <c r="AR249" i="182"/>
  <c r="AM249" i="182"/>
  <c r="AR908" i="182"/>
  <c r="AM908" i="182"/>
  <c r="AM456" i="182"/>
  <c r="AR456" i="182"/>
  <c r="AR252" i="182"/>
  <c r="AM774" i="182"/>
  <c r="AM785" i="182"/>
  <c r="AC680" i="182"/>
  <c r="AC774" i="182"/>
  <c r="AC700" i="182"/>
  <c r="AM810" i="182"/>
  <c r="AC1186" i="182"/>
  <c r="AM1195" i="182"/>
  <c r="AR1414" i="182"/>
  <c r="AM1414" i="182"/>
  <c r="AC1365" i="182"/>
  <c r="AC1657" i="182"/>
  <c r="AH1684" i="182"/>
  <c r="AC1684" i="182"/>
  <c r="AC927" i="182"/>
  <c r="AC1417" i="182"/>
  <c r="AC1492" i="182"/>
  <c r="AM1544" i="182"/>
  <c r="AR1721" i="182"/>
  <c r="AH15" i="182"/>
  <c r="AH13" i="182"/>
  <c r="AH141" i="182"/>
  <c r="AM170" i="182"/>
  <c r="AC224" i="182"/>
  <c r="AC242" i="182"/>
  <c r="AC229" i="182"/>
  <c r="AM253" i="182"/>
  <c r="AM219" i="182"/>
  <c r="AM250" i="182"/>
  <c r="AH216" i="182"/>
  <c r="AR203" i="182"/>
  <c r="AC284" i="182"/>
  <c r="AM350" i="182"/>
  <c r="AC389" i="182"/>
  <c r="AR318" i="182"/>
  <c r="AM332" i="182"/>
  <c r="AM438" i="182"/>
  <c r="AC362" i="182"/>
  <c r="AC483" i="182"/>
  <c r="AM510" i="182"/>
  <c r="AM534" i="182"/>
  <c r="AC402" i="182"/>
  <c r="AM539" i="182"/>
  <c r="AM440" i="182"/>
  <c r="AM409" i="182"/>
  <c r="AC441" i="182"/>
  <c r="AH525" i="182"/>
  <c r="AR549" i="182"/>
  <c r="AM558" i="182"/>
  <c r="AC659" i="182"/>
  <c r="AC745" i="182"/>
  <c r="AM622" i="182"/>
  <c r="AC707" i="182"/>
  <c r="AH707" i="182"/>
  <c r="AH640" i="182"/>
  <c r="AM794" i="182"/>
  <c r="AM859" i="182"/>
  <c r="AM786" i="182"/>
  <c r="AR830" i="182"/>
  <c r="AR778" i="182"/>
  <c r="AC750" i="182"/>
  <c r="AH750" i="182"/>
  <c r="AH850" i="182"/>
  <c r="AH806" i="182"/>
  <c r="AR900" i="182"/>
  <c r="AM955" i="182"/>
  <c r="AC1037" i="182"/>
  <c r="AC1043" i="182"/>
  <c r="AR979" i="182"/>
  <c r="AR1037" i="182"/>
  <c r="AC1188" i="182"/>
  <c r="AM1382" i="182"/>
  <c r="AM1277" i="182"/>
  <c r="AC1688" i="182"/>
  <c r="AH1688" i="182"/>
  <c r="AH1675" i="182"/>
  <c r="AC1675" i="182"/>
  <c r="AR593" i="182"/>
  <c r="AM1052" i="182"/>
  <c r="AM854" i="182"/>
  <c r="AC899" i="182"/>
  <c r="AM1233" i="182"/>
  <c r="AR1304" i="182"/>
  <c r="AM1304" i="182"/>
  <c r="AR1350" i="182"/>
  <c r="AM1350" i="182"/>
  <c r="AH1464" i="182"/>
  <c r="AC1464" i="182"/>
  <c r="AM1432" i="182"/>
  <c r="AR1569" i="182"/>
  <c r="AC401" i="182"/>
  <c r="AR1317" i="182"/>
  <c r="AM1317" i="182"/>
  <c r="AM1299" i="182"/>
  <c r="AC52" i="182"/>
  <c r="AR181" i="182"/>
  <c r="AM193" i="182"/>
  <c r="AM197" i="182"/>
  <c r="AC255" i="182"/>
  <c r="AM494" i="182"/>
  <c r="AC536" i="182"/>
  <c r="AH497" i="182"/>
  <c r="AM426" i="182"/>
  <c r="AM513" i="182"/>
  <c r="AH557" i="182"/>
  <c r="AM617" i="182"/>
  <c r="AR602" i="182"/>
  <c r="AC863" i="182"/>
  <c r="AH863" i="182"/>
  <c r="AM1146" i="182"/>
  <c r="AM1154" i="182"/>
  <c r="AC1689" i="182"/>
  <c r="AR444" i="182"/>
  <c r="AM429" i="182"/>
  <c r="AH1400" i="182"/>
  <c r="AM1405" i="182"/>
  <c r="AC1385" i="182"/>
  <c r="AC1469" i="182"/>
  <c r="AM1419" i="182"/>
  <c r="AC1422" i="182"/>
  <c r="AM1642" i="182"/>
  <c r="AM1660" i="182"/>
  <c r="AM1376" i="182"/>
  <c r="AH129" i="182"/>
  <c r="AM191" i="182"/>
  <c r="AH189" i="182"/>
  <c r="AC920" i="182"/>
  <c r="AC1546" i="182"/>
  <c r="AC32" i="182"/>
  <c r="AR20" i="182"/>
  <c r="AM155" i="182"/>
  <c r="AR140" i="182"/>
  <c r="AR141" i="182"/>
  <c r="AR276" i="182"/>
  <c r="AM278" i="182"/>
  <c r="AH319" i="182"/>
  <c r="AH297" i="182"/>
  <c r="AM468" i="182"/>
  <c r="AM537" i="182"/>
  <c r="AL520" i="182"/>
  <c r="AR520" i="182"/>
  <c r="AH595" i="182"/>
  <c r="AC619" i="182"/>
  <c r="AC531" i="182"/>
  <c r="AC748" i="182"/>
  <c r="AC820" i="182"/>
  <c r="AM803" i="182"/>
  <c r="AM837" i="182"/>
  <c r="AR1169" i="182"/>
  <c r="AM1169" i="182"/>
  <c r="AM1035" i="182"/>
  <c r="AC963" i="182"/>
  <c r="AR1313" i="182"/>
  <c r="AM1313" i="182"/>
  <c r="AM1186" i="182"/>
  <c r="AC511" i="182"/>
  <c r="AL437" i="182"/>
  <c r="AM437" i="182"/>
  <c r="AM631" i="182"/>
  <c r="AC1038" i="182"/>
  <c r="AC1241" i="182"/>
  <c r="AH1241" i="182"/>
  <c r="AC1141" i="182"/>
  <c r="AC1266" i="182"/>
  <c r="AC1258" i="182"/>
  <c r="AR1490" i="182"/>
  <c r="AM1387" i="182"/>
  <c r="AC1292" i="182"/>
  <c r="AM1312" i="182"/>
  <c r="AH1601" i="182"/>
  <c r="AC1601" i="182"/>
  <c r="AH1583" i="182"/>
  <c r="AC1325" i="182"/>
  <c r="AH365" i="182"/>
  <c r="AM1038" i="182"/>
  <c r="AM203" i="182"/>
  <c r="AC1306" i="182"/>
  <c r="AC66" i="182"/>
  <c r="AC82" i="182"/>
  <c r="AM134" i="182"/>
  <c r="AM118" i="182"/>
  <c r="AR162" i="182"/>
  <c r="AC232" i="182"/>
  <c r="AC250" i="182"/>
  <c r="AM261" i="182"/>
  <c r="AM231" i="182"/>
  <c r="AC341" i="182"/>
  <c r="AM476" i="182"/>
  <c r="AM396" i="182"/>
  <c r="AC357" i="182"/>
  <c r="AM384" i="182"/>
  <c r="AR422" i="182"/>
  <c r="AH435" i="182"/>
  <c r="AM462" i="182"/>
  <c r="AM473" i="182"/>
  <c r="AC517" i="182"/>
  <c r="AM522" i="182"/>
  <c r="AC753" i="182"/>
  <c r="AR726" i="182"/>
  <c r="AM694" i="182"/>
  <c r="AR584" i="182"/>
  <c r="AH792" i="182"/>
  <c r="AC702" i="182"/>
  <c r="AR739" i="182"/>
  <c r="AR800" i="182"/>
  <c r="AM757" i="182"/>
  <c r="AL844" i="182"/>
  <c r="AR844" i="182"/>
  <c r="AM912" i="182"/>
  <c r="AM940" i="182"/>
  <c r="AC1207" i="182"/>
  <c r="AR1321" i="182"/>
  <c r="AM1321" i="182"/>
  <c r="AM1191" i="182"/>
  <c r="AM1344" i="182"/>
  <c r="AR1344" i="182"/>
  <c r="AL1351" i="182"/>
  <c r="AR1351" i="182"/>
  <c r="AR1501" i="182"/>
  <c r="AM1377" i="182"/>
  <c r="AC1468" i="182"/>
  <c r="AC1696" i="182"/>
  <c r="AM1700" i="182"/>
  <c r="AC1728" i="182"/>
  <c r="AM254" i="182"/>
  <c r="AM878" i="182"/>
  <c r="AM936" i="182"/>
  <c r="AC1069" i="182"/>
  <c r="AM1194" i="182"/>
  <c r="AR1071" i="182"/>
  <c r="AM1096" i="182"/>
  <c r="AR1103" i="182"/>
  <c r="AC1125" i="182"/>
  <c r="AC1252" i="182"/>
  <c r="AH1252" i="182"/>
  <c r="AM1108" i="182"/>
  <c r="AC1383" i="182"/>
  <c r="AC1261" i="182"/>
  <c r="AC1472" i="182"/>
  <c r="AH1491" i="182"/>
  <c r="AC1491" i="182"/>
  <c r="AC1494" i="182"/>
  <c r="AC1379" i="182"/>
  <c r="AM1713" i="182"/>
  <c r="AM1729" i="182"/>
  <c r="AM149" i="182"/>
  <c r="AH167" i="182"/>
  <c r="AM204" i="182"/>
  <c r="AM210" i="182"/>
  <c r="AM295" i="182"/>
  <c r="AC360" i="182"/>
  <c r="AR373" i="182"/>
  <c r="AR470" i="182"/>
  <c r="AH451" i="182"/>
  <c r="AM417" i="182"/>
  <c r="AC568" i="182"/>
  <c r="AM490" i="182"/>
  <c r="AC603" i="182"/>
  <c r="AR688" i="182"/>
  <c r="AM678" i="182"/>
  <c r="AH685" i="182"/>
  <c r="AM710" i="182"/>
  <c r="AR795" i="182"/>
  <c r="AM747" i="182"/>
  <c r="AM819" i="182"/>
  <c r="AM868" i="182"/>
  <c r="AL868" i="182"/>
  <c r="AR868" i="182"/>
  <c r="AM1197" i="182"/>
  <c r="AM1285" i="182"/>
  <c r="AM1293" i="182"/>
  <c r="AR1692" i="182"/>
  <c r="AM1692" i="182"/>
  <c r="AM133" i="182"/>
  <c r="AM527" i="182"/>
  <c r="AM1636" i="182"/>
  <c r="AM1760" i="182"/>
  <c r="AR1760" i="182"/>
  <c r="AM1714" i="182"/>
  <c r="AW1767" i="182"/>
  <c r="AW1769" i="182"/>
  <c r="Z1769" i="182"/>
  <c r="AM173" i="182"/>
  <c r="AM227" i="182"/>
  <c r="AM413" i="182"/>
  <c r="AM545" i="182"/>
  <c r="AR990" i="182"/>
  <c r="AM990" i="182"/>
  <c r="AM1076" i="182"/>
  <c r="AM1325" i="182"/>
  <c r="AH136" i="182"/>
  <c r="AR145" i="182"/>
  <c r="AM245" i="182"/>
  <c r="AM186" i="182"/>
  <c r="AR217" i="182"/>
  <c r="AL265" i="182"/>
  <c r="AR265" i="182"/>
  <c r="AM292" i="182"/>
  <c r="AL257" i="182"/>
  <c r="AR257" i="182"/>
  <c r="AR289" i="182"/>
  <c r="AH327" i="182"/>
  <c r="AH345" i="182"/>
  <c r="AM365" i="182"/>
  <c r="AM381" i="182"/>
  <c r="AM338" i="182"/>
  <c r="AR326" i="182"/>
  <c r="AC454" i="182"/>
  <c r="AC504" i="182"/>
  <c r="AM526" i="182"/>
  <c r="AC396" i="182"/>
  <c r="AR493" i="182"/>
  <c r="AM599" i="182"/>
  <c r="AM600" i="182"/>
  <c r="AC608" i="182"/>
  <c r="AH698" i="182"/>
  <c r="AC592" i="182"/>
  <c r="AC699" i="182"/>
  <c r="AM784" i="182"/>
  <c r="AM796" i="182"/>
  <c r="AC798" i="182"/>
  <c r="AM882" i="182"/>
  <c r="AM1298" i="182"/>
  <c r="AC1169" i="182"/>
  <c r="AH1342" i="182"/>
  <c r="AR1676" i="182"/>
  <c r="AM1676" i="182"/>
  <c r="AH1763" i="182"/>
  <c r="AM838" i="182"/>
  <c r="AM913" i="182"/>
  <c r="AL829" i="182"/>
  <c r="AM829" i="182"/>
  <c r="AC1515" i="182"/>
  <c r="AC1461" i="182"/>
  <c r="AH1461" i="182"/>
  <c r="AM1523" i="182"/>
  <c r="AM1711" i="182"/>
  <c r="AR1711" i="182"/>
  <c r="AH1104" i="182"/>
  <c r="AR1257" i="182"/>
  <c r="AH1318" i="182"/>
  <c r="AM1487" i="182"/>
  <c r="AQ1502" i="182"/>
  <c r="AR1502" i="182" s="1"/>
  <c r="AR1535" i="182"/>
  <c r="AH1701" i="182"/>
  <c r="AR1730" i="182"/>
  <c r="AQ27" i="182"/>
  <c r="AR27" i="182"/>
  <c r="AM228" i="182"/>
  <c r="AR464" i="182"/>
  <c r="AR387" i="182"/>
  <c r="AR727" i="182"/>
  <c r="AR867" i="182"/>
  <c r="AR1148" i="182"/>
  <c r="AH1181" i="182"/>
  <c r="AR1584" i="182"/>
  <c r="AR1224" i="182"/>
  <c r="AH1733" i="182"/>
  <c r="AH1738" i="182"/>
  <c r="AH898" i="182"/>
  <c r="AC993" i="182"/>
  <c r="AH1094" i="182"/>
  <c r="AH974" i="182"/>
  <c r="AH994" i="182"/>
  <c r="AH1185" i="182"/>
  <c r="AR1198" i="182"/>
  <c r="AC1196" i="182"/>
  <c r="AM1281" i="182"/>
  <c r="AR1223" i="182"/>
  <c r="AH1327" i="182"/>
  <c r="AQ1499" i="182"/>
  <c r="AR1499" i="182"/>
  <c r="AH1620" i="182"/>
  <c r="AH1372" i="182"/>
  <c r="AR1445" i="182"/>
  <c r="AL1487" i="182"/>
  <c r="AM1527" i="182"/>
  <c r="AR1637" i="182"/>
  <c r="AR1669" i="182"/>
  <c r="AR1678" i="182"/>
  <c r="AM98" i="182"/>
  <c r="AR86" i="182"/>
  <c r="AR159" i="182"/>
  <c r="AH197" i="182"/>
  <c r="AR220" i="182"/>
  <c r="AH351" i="182"/>
  <c r="AR369" i="182"/>
  <c r="AR453" i="182"/>
  <c r="AH422" i="182"/>
  <c r="AH494" i="182"/>
  <c r="AR604" i="182"/>
  <c r="AH815" i="182"/>
  <c r="AM469" i="182"/>
  <c r="AH915" i="182"/>
  <c r="AM865" i="182"/>
  <c r="AM1047" i="182"/>
  <c r="AR1117" i="182"/>
  <c r="AH1274" i="182"/>
  <c r="AH1333" i="182"/>
  <c r="AH1458" i="182"/>
  <c r="AR1259" i="182"/>
  <c r="AR1443" i="182"/>
  <c r="AH1442" i="182"/>
  <c r="AH1478" i="182"/>
  <c r="AH1724" i="182"/>
  <c r="AM1224" i="182"/>
  <c r="AH1622" i="182"/>
  <c r="AR1585" i="182"/>
  <c r="AH1585" i="182"/>
  <c r="AH749" i="182"/>
  <c r="AH890" i="182"/>
  <c r="AM997" i="182"/>
  <c r="AM1005" i="182"/>
  <c r="AM1057" i="182"/>
  <c r="AC923" i="182"/>
  <c r="AM1156" i="182"/>
  <c r="AH911" i="182"/>
  <c r="AH1044" i="182"/>
  <c r="AM1089" i="182"/>
  <c r="AM1189" i="182"/>
  <c r="AH1224" i="182"/>
  <c r="AC1065" i="182"/>
  <c r="AH1223" i="182"/>
  <c r="AR1311" i="182"/>
  <c r="AR1327" i="182"/>
  <c r="AM1276" i="182"/>
  <c r="AH1471" i="182"/>
  <c r="AM1345" i="182"/>
  <c r="AH1403" i="182"/>
  <c r="AR1526" i="182"/>
  <c r="AR1534" i="182"/>
  <c r="AH1603" i="182"/>
  <c r="AC1686" i="182"/>
  <c r="AH1681" i="182"/>
  <c r="AR1702" i="182"/>
  <c r="AM1665" i="182"/>
  <c r="AQ1754" i="182"/>
  <c r="AR1754" i="182" s="1"/>
  <c r="AR1657" i="182"/>
  <c r="AR62" i="182"/>
  <c r="AH152" i="182"/>
  <c r="AH154" i="182"/>
  <c r="AM151" i="182"/>
  <c r="AH322" i="182"/>
  <c r="AM262" i="182"/>
  <c r="AH310" i="182"/>
  <c r="AL233" i="182"/>
  <c r="AM259" i="182"/>
  <c r="AR414" i="182"/>
  <c r="AR487" i="182"/>
  <c r="AM643" i="182"/>
  <c r="AR826" i="182"/>
  <c r="AR829" i="182"/>
  <c r="AM857" i="182"/>
  <c r="AH944" i="182"/>
  <c r="AH1084" i="182"/>
  <c r="AR1249" i="182"/>
  <c r="AR1449" i="182"/>
  <c r="AR1411" i="182"/>
  <c r="AC1484" i="182"/>
  <c r="AR1488" i="182"/>
  <c r="AH1229" i="182"/>
  <c r="AH1264" i="182"/>
  <c r="AR1451" i="182"/>
  <c r="AH1590" i="182"/>
  <c r="AR1651" i="182"/>
  <c r="AH1669" i="182"/>
  <c r="AH1534" i="182"/>
  <c r="AR1504" i="182"/>
  <c r="AH842" i="182"/>
  <c r="AC925" i="182"/>
  <c r="AH1040" i="182"/>
  <c r="AH965" i="182"/>
  <c r="AH1091" i="182"/>
  <c r="AR1079" i="182"/>
  <c r="AM1129" i="182"/>
  <c r="AR1289" i="182"/>
  <c r="AC1191" i="182"/>
  <c r="AR1225" i="182"/>
  <c r="AH1279" i="182"/>
  <c r="AH1347" i="182"/>
  <c r="AH1345" i="182"/>
  <c r="AR1447" i="182"/>
  <c r="AH1525" i="182"/>
  <c r="AC1535" i="182"/>
  <c r="AR1670" i="182"/>
  <c r="AR1750" i="182"/>
  <c r="AH55" i="182"/>
  <c r="AH28" i="182"/>
  <c r="AH326" i="182"/>
  <c r="AR322" i="182"/>
  <c r="AR352" i="182"/>
  <c r="AR371" i="182"/>
  <c r="AR336" i="182"/>
  <c r="AR437" i="182"/>
  <c r="AM385" i="182"/>
  <c r="AR430" i="182"/>
  <c r="AH425" i="182"/>
  <c r="AR572" i="182"/>
  <c r="AR735" i="182"/>
  <c r="AR743" i="182"/>
  <c r="AH678" i="182"/>
  <c r="AR944" i="182"/>
  <c r="AR935" i="182"/>
  <c r="AH1002" i="182"/>
  <c r="AH1166" i="182"/>
  <c r="AH875" i="182"/>
  <c r="AM905" i="182"/>
  <c r="AH1123" i="182"/>
  <c r="AR1093" i="182"/>
  <c r="AH1164" i="182"/>
  <c r="AH1369" i="182"/>
  <c r="AH1277" i="182"/>
  <c r="AH1438" i="182"/>
  <c r="AR1264" i="182"/>
  <c r="AR1568" i="182"/>
  <c r="AH1559" i="182"/>
  <c r="AH1257" i="182"/>
  <c r="AR1757" i="182"/>
  <c r="AH1706" i="182"/>
  <c r="AH1722" i="182"/>
  <c r="AH1745" i="182"/>
  <c r="AR960" i="182"/>
  <c r="AR1092" i="182"/>
  <c r="AM1205" i="182"/>
  <c r="AM1134" i="182"/>
  <c r="AM1199" i="182"/>
  <c r="AM1226" i="182"/>
  <c r="AM1305" i="182"/>
  <c r="AH1187" i="182"/>
  <c r="AH1238" i="182"/>
  <c r="AR1316" i="182"/>
  <c r="AM1362" i="182"/>
  <c r="AM1398" i="182"/>
  <c r="AM1477" i="182"/>
  <c r="AR1659" i="182"/>
  <c r="AH1699" i="182"/>
  <c r="AM82" i="182"/>
  <c r="AH159" i="182"/>
  <c r="AH335" i="182"/>
  <c r="AM322" i="182"/>
  <c r="AH333" i="182"/>
  <c r="AM524" i="182"/>
  <c r="AH747" i="182"/>
  <c r="AH867" i="182"/>
  <c r="AQ843" i="182"/>
  <c r="AR843" i="182" s="1"/>
  <c r="AH1296" i="182"/>
  <c r="AH1477" i="182"/>
  <c r="AR1104" i="182"/>
  <c r="AH1401" i="182"/>
  <c r="AR1631" i="182"/>
  <c r="AH1606" i="182"/>
  <c r="AH1726" i="182"/>
  <c r="AR817" i="182"/>
  <c r="AH805" i="182"/>
  <c r="AR879" i="182"/>
  <c r="AH1030" i="182"/>
  <c r="AM1210" i="182"/>
  <c r="AH1172" i="182"/>
  <c r="AR1218" i="182"/>
  <c r="AM1182" i="182"/>
  <c r="AH1479" i="182"/>
  <c r="AH1374" i="182"/>
  <c r="AH1388" i="182"/>
  <c r="AH1420" i="182"/>
  <c r="AR1454" i="182"/>
  <c r="AR1478" i="182"/>
  <c r="AR1517" i="182"/>
  <c r="AR1597" i="182"/>
  <c r="AH1674" i="182"/>
  <c r="AR1684" i="182"/>
  <c r="AM54" i="182"/>
  <c r="AH77" i="182"/>
  <c r="AR163" i="182"/>
  <c r="AH126" i="182"/>
  <c r="AR363" i="182"/>
  <c r="AH416" i="182"/>
  <c r="AM535" i="182"/>
  <c r="AR620" i="182"/>
  <c r="AH723" i="182"/>
  <c r="AM543" i="182"/>
  <c r="AR552" i="182"/>
  <c r="AR1044" i="182"/>
  <c r="AC915" i="182"/>
  <c r="AC1017" i="182"/>
  <c r="AH1126" i="182"/>
  <c r="AH1134" i="182"/>
  <c r="AR1120" i="182"/>
  <c r="AR1258" i="182"/>
  <c r="AR1401" i="182"/>
  <c r="AR1440" i="182"/>
  <c r="AR1465" i="182"/>
  <c r="AR1386" i="182"/>
  <c r="AR1427" i="182"/>
  <c r="AR1539" i="182"/>
  <c r="AR1556" i="182"/>
  <c r="AR1522" i="182"/>
  <c r="AR1591" i="182"/>
  <c r="AH1490" i="182"/>
  <c r="AH1641" i="182"/>
  <c r="AR123" i="182"/>
  <c r="AM123" i="182"/>
  <c r="AM273" i="182"/>
  <c r="AR22" i="182"/>
  <c r="AC69" i="182"/>
  <c r="AM126" i="182"/>
  <c r="AH79" i="182"/>
  <c r="AC190" i="182"/>
  <c r="AM166" i="182"/>
  <c r="AM161" i="182"/>
  <c r="AM132" i="182"/>
  <c r="AH196" i="182"/>
  <c r="AC196" i="182"/>
  <c r="AM247" i="182"/>
  <c r="AH168" i="182"/>
  <c r="AH268" i="182"/>
  <c r="AH291" i="182"/>
  <c r="AR268" i="182"/>
  <c r="AR288" i="182"/>
  <c r="AM288" i="182"/>
  <c r="AR165" i="182"/>
  <c r="AM341" i="182"/>
  <c r="AR301" i="182"/>
  <c r="AM319" i="182"/>
  <c r="AH521" i="182"/>
  <c r="AC521" i="182"/>
  <c r="AM497" i="182"/>
  <c r="AC470" i="182"/>
  <c r="AM1178" i="182"/>
  <c r="AM1282" i="182"/>
  <c r="AM1266" i="182"/>
  <c r="AM1391" i="182"/>
  <c r="AM1407" i="182"/>
  <c r="AM1479" i="182"/>
  <c r="AH9" i="182"/>
  <c r="AC16" i="182"/>
  <c r="AC40" i="182"/>
  <c r="AM64" i="182"/>
  <c r="AH78" i="182"/>
  <c r="AC98" i="182"/>
  <c r="AC111" i="182"/>
  <c r="AM144" i="182"/>
  <c r="AM152" i="182"/>
  <c r="AL127" i="182"/>
  <c r="AR127" i="182"/>
  <c r="AH93" i="182"/>
  <c r="AH123" i="182"/>
  <c r="AH148" i="182"/>
  <c r="AC160" i="182"/>
  <c r="AR137" i="182"/>
  <c r="AL184" i="182"/>
  <c r="AM184" i="182"/>
  <c r="AH142" i="182"/>
  <c r="AM237" i="182"/>
  <c r="AM276" i="182"/>
  <c r="AC188" i="182"/>
  <c r="AC244" i="182"/>
  <c r="AC281" i="182"/>
  <c r="AR221" i="182"/>
  <c r="AH185" i="182"/>
  <c r="AR304" i="182"/>
  <c r="AL297" i="182"/>
  <c r="AR297" i="182"/>
  <c r="AC307" i="182"/>
  <c r="AM372" i="182"/>
  <c r="AM310" i="182"/>
  <c r="AC376" i="182"/>
  <c r="AC438" i="182"/>
  <c r="AH370" i="182"/>
  <c r="AR328" i="182"/>
  <c r="AM421" i="182"/>
  <c r="AM425" i="182"/>
  <c r="AM478" i="182"/>
  <c r="AR454" i="182"/>
  <c r="AM472" i="182"/>
  <c r="AR472" i="182"/>
  <c r="AM753" i="182"/>
  <c r="AR753" i="182"/>
  <c r="AM831" i="182"/>
  <c r="AR831" i="182"/>
  <c r="AR848" i="182"/>
  <c r="AM848" i="182"/>
  <c r="AR1142" i="182"/>
  <c r="AM1142" i="182"/>
  <c r="AM1314" i="182"/>
  <c r="AM1330" i="182"/>
  <c r="AR1346" i="182"/>
  <c r="AM1346" i="182"/>
  <c r="AM1354" i="182"/>
  <c r="AR1354" i="182"/>
  <c r="AM1686" i="182"/>
  <c r="AH46" i="182"/>
  <c r="AR106" i="182"/>
  <c r="AH105" i="182"/>
  <c r="AR176" i="182"/>
  <c r="AH175" i="182"/>
  <c r="AM255" i="182"/>
  <c r="AR283" i="182"/>
  <c r="AH199" i="182"/>
  <c r="AM343" i="182"/>
  <c r="AR343" i="182"/>
  <c r="AL346" i="182"/>
  <c r="AR346" i="182"/>
  <c r="AL375" i="182"/>
  <c r="AM388" i="182"/>
  <c r="AM463" i="182"/>
  <c r="AR888" i="182"/>
  <c r="AM888" i="182"/>
  <c r="AM1130" i="182"/>
  <c r="AM1423" i="182"/>
  <c r="AP1122" i="182"/>
  <c r="AM131" i="182"/>
  <c r="AC143" i="182"/>
  <c r="AH165" i="182"/>
  <c r="AM174" i="182"/>
  <c r="AM274" i="182"/>
  <c r="AR317" i="182"/>
  <c r="AM317" i="182"/>
  <c r="AM298" i="182"/>
  <c r="AR309" i="182"/>
  <c r="AM380" i="182"/>
  <c r="AM446" i="182"/>
  <c r="AM467" i="182"/>
  <c r="AR357" i="182"/>
  <c r="AM782" i="182"/>
  <c r="AM1170" i="182"/>
  <c r="AR1739" i="182"/>
  <c r="AM1739" i="182"/>
  <c r="AR1763" i="182"/>
  <c r="AM1763" i="182"/>
  <c r="AH53" i="182"/>
  <c r="AH72" i="182"/>
  <c r="AM111" i="182"/>
  <c r="AC103" i="182"/>
  <c r="AR152" i="182"/>
  <c r="AR134" i="182"/>
  <c r="AH179" i="182"/>
  <c r="AL169" i="182"/>
  <c r="AR169" i="182"/>
  <c r="AH206" i="182"/>
  <c r="AM241" i="182"/>
  <c r="AH209" i="182"/>
  <c r="AC282" i="182"/>
  <c r="AR205" i="182"/>
  <c r="AR286" i="182"/>
  <c r="AM321" i="182"/>
  <c r="AH279" i="182"/>
  <c r="AM335" i="182"/>
  <c r="AM407" i="182"/>
  <c r="AR435" i="182"/>
  <c r="AM435" i="182"/>
  <c r="AM471" i="182"/>
  <c r="AM498" i="182"/>
  <c r="AR498" i="182"/>
  <c r="AM1046" i="182"/>
  <c r="AM1274" i="182"/>
  <c r="AR1290" i="182"/>
  <c r="AM1290" i="182"/>
  <c r="AR1353" i="182"/>
  <c r="AM1353" i="182"/>
  <c r="AM1383" i="182"/>
  <c r="AR1399" i="182"/>
  <c r="AM1399" i="182"/>
  <c r="AR10" i="182"/>
  <c r="AI1122" i="182"/>
  <c r="AI1769" i="182"/>
  <c r="AM176" i="182"/>
  <c r="AM190" i="182"/>
  <c r="AM286" i="182"/>
  <c r="AM206" i="182"/>
  <c r="AM279" i="182"/>
  <c r="AM312" i="182"/>
  <c r="AH374" i="182"/>
  <c r="AC320" i="182"/>
  <c r="AH320" i="182"/>
  <c r="AM330" i="182"/>
  <c r="AR330" i="182"/>
  <c r="AL402" i="182"/>
  <c r="AR402" i="182"/>
  <c r="AM327" i="182"/>
  <c r="AH418" i="182"/>
  <c r="AC418" i="182"/>
  <c r="AH386" i="182"/>
  <c r="AM501" i="182"/>
  <c r="AR501" i="182"/>
  <c r="AC384" i="182"/>
  <c r="AH384" i="182"/>
  <c r="AM763" i="182"/>
  <c r="AM974" i="182"/>
  <c r="AR974" i="182"/>
  <c r="AR1001" i="182"/>
  <c r="AM1001" i="182"/>
  <c r="AM1306" i="182"/>
  <c r="AM1322" i="182"/>
  <c r="AM1370" i="182"/>
  <c r="AR1370" i="182"/>
  <c r="AM1582" i="182"/>
  <c r="AH39" i="182"/>
  <c r="AH116" i="182"/>
  <c r="AR184" i="182"/>
  <c r="AR173" i="182"/>
  <c r="AR208" i="182"/>
  <c r="AC240" i="182"/>
  <c r="AR239" i="182"/>
  <c r="AH289" i="182"/>
  <c r="AL302" i="182"/>
  <c r="AR302" i="182"/>
  <c r="AC339" i="182"/>
  <c r="AC433" i="182"/>
  <c r="AL394" i="182"/>
  <c r="AR394" i="182"/>
  <c r="AM394" i="182"/>
  <c r="AM761" i="182"/>
  <c r="AR761" i="182"/>
  <c r="AR840" i="182"/>
  <c r="AM840" i="182"/>
  <c r="AM950" i="182"/>
  <c r="AM1162" i="182"/>
  <c r="AM135" i="182"/>
  <c r="AL119" i="182"/>
  <c r="AR119" i="182"/>
  <c r="AR147" i="182"/>
  <c r="AM230" i="182"/>
  <c r="AL325" i="182"/>
  <c r="AM325" i="182"/>
  <c r="AC404" i="182"/>
  <c r="AM408" i="182"/>
  <c r="AC449" i="182"/>
  <c r="AH449" i="182"/>
  <c r="AM403" i="182"/>
  <c r="AM395" i="182"/>
  <c r="AR828" i="182"/>
  <c r="AM828" i="182"/>
  <c r="AR864" i="182"/>
  <c r="AM864" i="182"/>
  <c r="AR1027" i="182"/>
  <c r="AM1027" i="182"/>
  <c r="AR1174" i="182"/>
  <c r="AM1174" i="182"/>
  <c r="AM1662" i="182"/>
  <c r="AR365" i="182"/>
  <c r="AL383" i="182"/>
  <c r="AR383" i="182"/>
  <c r="AC426" i="182"/>
  <c r="AM451" i="182"/>
  <c r="AH509" i="182"/>
  <c r="AC486" i="182"/>
  <c r="AC491" i="182"/>
  <c r="AM689" i="182"/>
  <c r="AC792" i="182"/>
  <c r="AH669" i="182"/>
  <c r="AM706" i="182"/>
  <c r="AR781" i="182"/>
  <c r="AM856" i="182"/>
  <c r="AR723" i="182"/>
  <c r="AM771" i="182"/>
  <c r="AC787" i="182"/>
  <c r="AR820" i="182"/>
  <c r="AM927" i="182"/>
  <c r="AM972" i="182"/>
  <c r="AM876" i="182"/>
  <c r="AM982" i="182"/>
  <c r="AL880" i="182"/>
  <c r="AR818" i="182"/>
  <c r="AR847" i="182"/>
  <c r="AM860" i="182"/>
  <c r="AR851" i="182"/>
  <c r="AM983" i="182"/>
  <c r="AM968" i="182"/>
  <c r="AC1070" i="182"/>
  <c r="AC1030" i="182"/>
  <c r="AR1058" i="182"/>
  <c r="AH914" i="182"/>
  <c r="AM1059" i="182"/>
  <c r="AH902" i="182"/>
  <c r="AM1004" i="182"/>
  <c r="AM1087" i="182"/>
  <c r="AL992" i="182"/>
  <c r="AM951" i="182"/>
  <c r="AR1145" i="182"/>
  <c r="AM1166" i="182"/>
  <c r="AM1118" i="182"/>
  <c r="AC1153" i="182"/>
  <c r="AC1080" i="182"/>
  <c r="AL1217" i="182"/>
  <c r="AM1217" i="182"/>
  <c r="AM1143" i="182"/>
  <c r="AC1228" i="182"/>
  <c r="AC1175" i="182"/>
  <c r="AC1212" i="182"/>
  <c r="AR1119" i="182"/>
  <c r="AM1181" i="182"/>
  <c r="AR1201" i="182"/>
  <c r="AC1218" i="182"/>
  <c r="AC1287" i="182"/>
  <c r="AC1295" i="182"/>
  <c r="AM1316" i="182"/>
  <c r="AH1339" i="182"/>
  <c r="AH1233" i="182"/>
  <c r="AC1356" i="182"/>
  <c r="AC1539" i="182"/>
  <c r="AH1539" i="182"/>
  <c r="AC1423" i="182"/>
  <c r="AM1525" i="182"/>
  <c r="AR1365" i="182"/>
  <c r="AC1412" i="182"/>
  <c r="AR1486" i="182"/>
  <c r="AL1511" i="182"/>
  <c r="AH1566" i="182"/>
  <c r="AC1676" i="182"/>
  <c r="AH1663" i="182"/>
  <c r="AH1679" i="182"/>
  <c r="AH1651" i="182"/>
  <c r="AC1680" i="182"/>
  <c r="AH1665" i="182"/>
  <c r="AR1506" i="182"/>
  <c r="AH1571" i="182"/>
  <c r="AM1691" i="182"/>
  <c r="AC1611" i="182"/>
  <c r="AC1712" i="182"/>
  <c r="AM1758" i="182"/>
  <c r="AR1706" i="182"/>
  <c r="AR368" i="182"/>
  <c r="AC410" i="182"/>
  <c r="AL415" i="182"/>
  <c r="AR415" i="182"/>
  <c r="AR461" i="182"/>
  <c r="AR462" i="182"/>
  <c r="AL475" i="182"/>
  <c r="AH548" i="182"/>
  <c r="AM561" i="182"/>
  <c r="AL538" i="182"/>
  <c r="AR538" i="182"/>
  <c r="AC493" i="182"/>
  <c r="AR566" i="182"/>
  <c r="AR673" i="182"/>
  <c r="AR509" i="182"/>
  <c r="AH586" i="182"/>
  <c r="AC729" i="182"/>
  <c r="AM621" i="182"/>
  <c r="AH632" i="182"/>
  <c r="AC686" i="182"/>
  <c r="AM770" i="182"/>
  <c r="AC833" i="182"/>
  <c r="AM756" i="182"/>
  <c r="AR705" i="182"/>
  <c r="AC756" i="182"/>
  <c r="AC831" i="182"/>
  <c r="AM724" i="182"/>
  <c r="AC724" i="182"/>
  <c r="AM748" i="182"/>
  <c r="AM787" i="182"/>
  <c r="AM746" i="182"/>
  <c r="AH819" i="182"/>
  <c r="AM764" i="182"/>
  <c r="AM884" i="182"/>
  <c r="AM1009" i="182"/>
  <c r="AC800" i="182"/>
  <c r="AM1008" i="182"/>
  <c r="AR971" i="182"/>
  <c r="AM852" i="182"/>
  <c r="AR915" i="182"/>
  <c r="AC947" i="182"/>
  <c r="AC979" i="182"/>
  <c r="AC1022" i="182"/>
  <c r="AM1132" i="182"/>
  <c r="AM938" i="182"/>
  <c r="AC961" i="182"/>
  <c r="AM1006" i="182"/>
  <c r="AH1061" i="182"/>
  <c r="AJ1767" i="182"/>
  <c r="AM1165" i="182"/>
  <c r="AM1078" i="182"/>
  <c r="AR1095" i="182"/>
  <c r="AC1151" i="182"/>
  <c r="AL1239" i="182"/>
  <c r="AR1239" i="182"/>
  <c r="AR1297" i="182"/>
  <c r="AH1202" i="182"/>
  <c r="AC1263" i="182"/>
  <c r="AC1352" i="182"/>
  <c r="AH1352" i="182"/>
  <c r="AC1388" i="182"/>
  <c r="AH1533" i="182"/>
  <c r="AR1734" i="182"/>
  <c r="AC513" i="182"/>
  <c r="AC545" i="182"/>
  <c r="AR594" i="182"/>
  <c r="AM596" i="182"/>
  <c r="AR685" i="182"/>
  <c r="AM613" i="182"/>
  <c r="AM755" i="182"/>
  <c r="AC616" i="182"/>
  <c r="AL797" i="182"/>
  <c r="AM797" i="182"/>
  <c r="AM823" i="182"/>
  <c r="AC814" i="182"/>
  <c r="AM858" i="182"/>
  <c r="AM923" i="182"/>
  <c r="AM896" i="182"/>
  <c r="AM904" i="182"/>
  <c r="AM1020" i="182"/>
  <c r="AL958" i="182"/>
  <c r="AX1122" i="182"/>
  <c r="AA1769" i="182"/>
  <c r="AC1062" i="182"/>
  <c r="AM993" i="182"/>
  <c r="AC1048" i="182"/>
  <c r="AC1104" i="182"/>
  <c r="AR1217" i="182"/>
  <c r="AM1157" i="182"/>
  <c r="AC1199" i="182"/>
  <c r="AL1193" i="182"/>
  <c r="AR1193" i="182"/>
  <c r="AC1167" i="182"/>
  <c r="AR1086" i="182"/>
  <c r="AC1143" i="182"/>
  <c r="AM1158" i="182"/>
  <c r="AC1096" i="182"/>
  <c r="AR1140" i="182"/>
  <c r="AM1261" i="182"/>
  <c r="AL1375" i="182"/>
  <c r="AR1375" i="182"/>
  <c r="AR1329" i="182"/>
  <c r="AH1247" i="182"/>
  <c r="AM1253" i="182"/>
  <c r="AM1324" i="182"/>
  <c r="AL1359" i="182"/>
  <c r="AR1359" i="182"/>
  <c r="AR1263" i="182"/>
  <c r="AH1375" i="182"/>
  <c r="AM1485" i="182"/>
  <c r="AH1344" i="182"/>
  <c r="AH1531" i="182"/>
  <c r="AC1420" i="182"/>
  <c r="AR1358" i="182"/>
  <c r="AH1336" i="182"/>
  <c r="AL1396" i="182"/>
  <c r="AR1396" i="182"/>
  <c r="AR1667" i="182"/>
  <c r="AM1681" i="182"/>
  <c r="AL1566" i="182"/>
  <c r="AH1671" i="182"/>
  <c r="AL1574" i="182"/>
  <c r="AH1678" i="182"/>
  <c r="AR1693" i="182"/>
  <c r="AM1766" i="182"/>
  <c r="AC1752" i="182"/>
  <c r="AR677" i="182"/>
  <c r="AM730" i="182"/>
  <c r="AM1177" i="182"/>
  <c r="AC918" i="182"/>
  <c r="AM967" i="182"/>
  <c r="AC1006" i="182"/>
  <c r="AC1159" i="182"/>
  <c r="AM1196" i="182"/>
  <c r="AC1135" i="182"/>
  <c r="AR1137" i="182"/>
  <c r="AM1343" i="182"/>
  <c r="AM1223" i="182"/>
  <c r="AR1265" i="182"/>
  <c r="AC1367" i="182"/>
  <c r="AM1236" i="182"/>
  <c r="AC1370" i="182"/>
  <c r="AC1303" i="182"/>
  <c r="AM1430" i="182"/>
  <c r="AC1217" i="182"/>
  <c r="AM1341" i="182"/>
  <c r="AM1215" i="182"/>
  <c r="AH1550" i="182"/>
  <c r="AL1460" i="182"/>
  <c r="AM1495" i="182"/>
  <c r="AR1521" i="182"/>
  <c r="AR1540" i="182"/>
  <c r="AL1404" i="182"/>
  <c r="AR1404" i="182"/>
  <c r="AH1527" i="182"/>
  <c r="AC1554" i="182"/>
  <c r="AM1684" i="182"/>
  <c r="AC1660" i="182"/>
  <c r="AM1747" i="182"/>
  <c r="AM1668" i="182"/>
  <c r="AH1687" i="182"/>
  <c r="AC1700" i="182"/>
  <c r="AH1694" i="182"/>
  <c r="AM1659" i="182"/>
  <c r="AC529" i="182"/>
  <c r="AC553" i="182"/>
  <c r="AC587" i="182"/>
  <c r="AM836" i="182"/>
  <c r="AR793" i="182"/>
  <c r="AR717" i="182"/>
  <c r="AR634" i="182"/>
  <c r="AR883" i="182"/>
  <c r="AR698" i="182"/>
  <c r="AR995" i="182"/>
  <c r="BA1122" i="182"/>
  <c r="BA1769" i="182"/>
  <c r="AF1769" i="182"/>
  <c r="AR987" i="182"/>
  <c r="AB1122" i="182"/>
  <c r="AV1122" i="182"/>
  <c r="Y1769" i="182"/>
  <c r="AM918" i="182"/>
  <c r="AM996" i="182"/>
  <c r="AC1027" i="182"/>
  <c r="AC942" i="182"/>
  <c r="AC969" i="182"/>
  <c r="AM1049" i="182"/>
  <c r="AC1059" i="182"/>
  <c r="AC953" i="182"/>
  <c r="AM984" i="182"/>
  <c r="AC1032" i="182"/>
  <c r="AM1065" i="182"/>
  <c r="AB1767" i="182"/>
  <c r="AR1111" i="182"/>
  <c r="AM1138" i="182"/>
  <c r="AP1767" i="182"/>
  <c r="AR1196" i="182"/>
  <c r="AH1053" i="182"/>
  <c r="AM1360" i="182"/>
  <c r="AR1301" i="182"/>
  <c r="AR1343" i="182"/>
  <c r="AR1349" i="182"/>
  <c r="AH1363" i="182"/>
  <c r="AR1333" i="182"/>
  <c r="AR1269" i="182"/>
  <c r="AC1354" i="182"/>
  <c r="AL1508" i="182"/>
  <c r="AM1508" i="182"/>
  <c r="AL1420" i="182"/>
  <c r="AR1461" i="182"/>
  <c r="AL1524" i="182"/>
  <c r="AM1524" i="182"/>
  <c r="AH1579" i="182"/>
  <c r="AC1603" i="182"/>
  <c r="AM1641" i="182"/>
  <c r="AH1670" i="182"/>
  <c r="AM1694" i="182"/>
  <c r="AH1760" i="182"/>
  <c r="AR389" i="182"/>
  <c r="AM518" i="182"/>
  <c r="AC537" i="182"/>
  <c r="AM439" i="182"/>
  <c r="AC576" i="182"/>
  <c r="AR557" i="182"/>
  <c r="AK1122" i="182"/>
  <c r="AR504" i="182"/>
  <c r="AC539" i="182"/>
  <c r="AC643" i="182"/>
  <c r="AH560" i="182"/>
  <c r="AC784" i="182"/>
  <c r="AH897" i="182"/>
  <c r="AM714" i="182"/>
  <c r="AC740" i="182"/>
  <c r="AH672" i="182"/>
  <c r="AC779" i="182"/>
  <c r="AH858" i="182"/>
  <c r="AH882" i="182"/>
  <c r="AR866" i="182"/>
  <c r="AM924" i="182"/>
  <c r="AH910" i="182"/>
  <c r="AR931" i="182"/>
  <c r="AC940" i="182"/>
  <c r="AC1067" i="182"/>
  <c r="AM1124" i="182"/>
  <c r="AC998" i="182"/>
  <c r="AC1014" i="182"/>
  <c r="AC764" i="182"/>
  <c r="AR1061" i="182"/>
  <c r="AC1112" i="182"/>
  <c r="AM1133" i="182"/>
  <c r="AM1271" i="182"/>
  <c r="AM1295" i="182"/>
  <c r="AM1311" i="182"/>
  <c r="AM1319" i="182"/>
  <c r="AM1327" i="182"/>
  <c r="AL1303" i="182"/>
  <c r="AR1303" i="182"/>
  <c r="AL1279" i="182"/>
  <c r="AR1279" i="182"/>
  <c r="AR1228" i="182"/>
  <c r="AM1500" i="182"/>
  <c r="AH1360" i="182"/>
  <c r="AC1415" i="182"/>
  <c r="AM367" i="182"/>
  <c r="AR355" i="182"/>
  <c r="AH390" i="182"/>
  <c r="AR393" i="182"/>
  <c r="AR370" i="182"/>
  <c r="AM486" i="182"/>
  <c r="AM502" i="182"/>
  <c r="AM448" i="182"/>
  <c r="AR423" i="182"/>
  <c r="AR459" i="182"/>
  <c r="AM432" i="182"/>
  <c r="AC555" i="182"/>
  <c r="AM514" i="182"/>
  <c r="AR506" i="182"/>
  <c r="AH566" i="182"/>
  <c r="AC584" i="182"/>
  <c r="AC589" i="182"/>
  <c r="AR674" i="182"/>
  <c r="AH600" i="182"/>
  <c r="AM762" i="182"/>
  <c r="AR814" i="182"/>
  <c r="AM754" i="182"/>
  <c r="AM778" i="182"/>
  <c r="AC795" i="182"/>
  <c r="AH785" i="182"/>
  <c r="AM738" i="182"/>
  <c r="AM677" i="182"/>
  <c r="AC1019" i="182"/>
  <c r="AM824" i="182"/>
  <c r="AH893" i="182"/>
  <c r="AC1041" i="182"/>
  <c r="AC932" i="182"/>
  <c r="AR1048" i="182"/>
  <c r="AM976" i="182"/>
  <c r="AM1021" i="182"/>
  <c r="AC1035" i="182"/>
  <c r="AM1079" i="182"/>
  <c r="AM959" i="182"/>
  <c r="AC945" i="182"/>
  <c r="AM1013" i="182"/>
  <c r="AM1141" i="182"/>
  <c r="AR1128" i="182"/>
  <c r="AR1172" i="182"/>
  <c r="AM1045" i="182"/>
  <c r="AR1161" i="182"/>
  <c r="AR1190" i="182"/>
  <c r="AM1231" i="182"/>
  <c r="AM1309" i="182"/>
  <c r="AL1367" i="182"/>
  <c r="AR1367" i="182"/>
  <c r="AH1359" i="182"/>
  <c r="AR1338" i="182"/>
  <c r="AM1422" i="182"/>
  <c r="AQ1247" i="182"/>
  <c r="AR1247" i="182" s="1"/>
  <c r="AL1287" i="182"/>
  <c r="AR1287" i="182"/>
  <c r="AM1429" i="182"/>
  <c r="AR1437" i="182"/>
  <c r="AL1388" i="182"/>
  <c r="AR1524" i="182"/>
  <c r="AL1431" i="182"/>
  <c r="AR1431" i="182"/>
  <c r="AC1532" i="182"/>
  <c r="AR1509" i="182"/>
  <c r="AM1667" i="182"/>
  <c r="AM1689" i="182"/>
  <c r="AC1549" i="182"/>
  <c r="AH1667" i="182"/>
  <c r="AC1627" i="182"/>
  <c r="AL1611" i="182"/>
  <c r="AR1611" i="182"/>
  <c r="AC1683" i="182"/>
  <c r="AR349" i="182"/>
  <c r="AM424" i="182"/>
  <c r="AH507" i="182"/>
  <c r="AR582" i="182"/>
  <c r="AR496" i="182"/>
  <c r="AM416" i="182"/>
  <c r="AC558" i="182"/>
  <c r="AH563" i="182"/>
  <c r="AC581" i="182"/>
  <c r="AM685" i="182"/>
  <c r="AH598" i="182"/>
  <c r="AM790" i="182"/>
  <c r="AH694" i="182"/>
  <c r="AR626" i="182"/>
  <c r="AR797" i="182"/>
  <c r="AC691" i="182"/>
  <c r="AC716" i="182"/>
  <c r="AC808" i="182"/>
  <c r="AM722" i="182"/>
  <c r="AC732" i="182"/>
  <c r="AC772" i="182"/>
  <c r="AR887" i="182"/>
  <c r="AR919" i="182"/>
  <c r="AC803" i="182"/>
  <c r="AC985" i="182"/>
  <c r="AC912" i="182"/>
  <c r="AM930" i="182"/>
  <c r="AM1012" i="182"/>
  <c r="AC1057" i="182"/>
  <c r="AR966" i="182"/>
  <c r="AR1000" i="182"/>
  <c r="AK1767" i="182"/>
  <c r="AC1183" i="182"/>
  <c r="AR1164" i="182"/>
  <c r="AM1185" i="182"/>
  <c r="AC1127" i="182"/>
  <c r="AC1204" i="182"/>
  <c r="AR1185" i="182"/>
  <c r="AM1173" i="182"/>
  <c r="AM1149" i="182"/>
  <c r="AH1346" i="182"/>
  <c r="AH1343" i="182"/>
  <c r="AH1340" i="182"/>
  <c r="AH1351" i="182"/>
  <c r="AR1357" i="182"/>
  <c r="AM1532" i="182"/>
  <c r="AR1508" i="182"/>
  <c r="AH1524" i="182"/>
  <c r="AR1453" i="182"/>
  <c r="AL1476" i="182"/>
  <c r="AR1476" i="182"/>
  <c r="AC1574" i="182"/>
  <c r="AH1659" i="182"/>
  <c r="F11" i="163"/>
  <c r="E11" i="163"/>
  <c r="E1808" i="167"/>
  <c r="D42" i="163"/>
  <c r="D38" i="163"/>
  <c r="D28" i="163"/>
  <c r="D25" i="163"/>
  <c r="D120" i="174"/>
  <c r="O120" i="174" s="1"/>
  <c r="D65" i="174"/>
  <c r="D7" i="174"/>
  <c r="A3" i="174"/>
  <c r="G475" i="171"/>
  <c r="H475" i="171"/>
  <c r="I475" i="171"/>
  <c r="J475" i="171"/>
  <c r="K475" i="171"/>
  <c r="L475" i="171"/>
  <c r="M475" i="171"/>
  <c r="N475" i="171"/>
  <c r="O475" i="171"/>
  <c r="P475" i="171"/>
  <c r="Q475" i="171"/>
  <c r="R475" i="171"/>
  <c r="E16" i="163"/>
  <c r="F475" i="171"/>
  <c r="C49" i="174"/>
  <c r="G32" i="174"/>
  <c r="E17" i="163"/>
  <c r="F15" i="163"/>
  <c r="G15" i="163"/>
  <c r="E15" i="163"/>
  <c r="G163" i="172"/>
  <c r="H163" i="172"/>
  <c r="I163" i="172"/>
  <c r="J163" i="172"/>
  <c r="K163" i="172"/>
  <c r="L163" i="172"/>
  <c r="M163" i="172"/>
  <c r="N163" i="172"/>
  <c r="O163" i="172"/>
  <c r="P163" i="172"/>
  <c r="Q163" i="172"/>
  <c r="R163" i="172"/>
  <c r="F17" i="163"/>
  <c r="F163" i="172"/>
  <c r="G102" i="172"/>
  <c r="H102" i="172"/>
  <c r="I102" i="172"/>
  <c r="J102" i="172"/>
  <c r="K102" i="172"/>
  <c r="L102" i="172"/>
  <c r="M102" i="172"/>
  <c r="N102" i="172"/>
  <c r="O102" i="172"/>
  <c r="P102" i="172"/>
  <c r="Q102" i="172"/>
  <c r="R102" i="172"/>
  <c r="F102" i="172"/>
  <c r="G10" i="172"/>
  <c r="H10" i="172"/>
  <c r="I10" i="172"/>
  <c r="J10" i="172"/>
  <c r="K10" i="172"/>
  <c r="L10" i="172"/>
  <c r="M10" i="172"/>
  <c r="N10" i="172"/>
  <c r="O10" i="172"/>
  <c r="P10" i="172"/>
  <c r="Q10" i="172"/>
  <c r="R10" i="172"/>
  <c r="S10" i="172"/>
  <c r="F16" i="163"/>
  <c r="F10" i="172"/>
  <c r="R783" i="171"/>
  <c r="Q783" i="171"/>
  <c r="P783" i="171"/>
  <c r="O783" i="171"/>
  <c r="N783" i="171"/>
  <c r="M783" i="171"/>
  <c r="L783" i="171"/>
  <c r="K783" i="171"/>
  <c r="J783" i="171"/>
  <c r="I783" i="171"/>
  <c r="H783" i="171"/>
  <c r="G783" i="171"/>
  <c r="F783" i="171"/>
  <c r="G583" i="171"/>
  <c r="H583" i="171"/>
  <c r="I583" i="171"/>
  <c r="J583" i="171"/>
  <c r="K583" i="171"/>
  <c r="L583" i="171"/>
  <c r="M583" i="171"/>
  <c r="N583" i="171"/>
  <c r="O583" i="171"/>
  <c r="P583" i="171"/>
  <c r="Q583" i="171"/>
  <c r="R583" i="171"/>
  <c r="F583" i="171"/>
  <c r="F8" i="163"/>
  <c r="E8" i="163"/>
  <c r="E22" i="163"/>
  <c r="F22" i="163"/>
  <c r="G8" i="163"/>
  <c r="G22" i="163"/>
  <c r="F23" i="163"/>
  <c r="F9" i="163"/>
  <c r="E9" i="163"/>
  <c r="E23" i="163"/>
  <c r="G23" i="163"/>
  <c r="G9" i="163"/>
  <c r="N92" i="174"/>
  <c r="N84" i="174"/>
  <c r="D85" i="174"/>
  <c r="N82" i="174"/>
  <c r="N83" i="174"/>
  <c r="N60" i="174"/>
  <c r="L14" i="174"/>
  <c r="L16" i="174"/>
  <c r="L15" i="174"/>
  <c r="M25" i="174"/>
  <c r="N69" i="174"/>
  <c r="G16" i="174"/>
  <c r="N81" i="174"/>
  <c r="L53" i="174"/>
  <c r="M105" i="174"/>
  <c r="M104" i="174"/>
  <c r="M103" i="174"/>
  <c r="M102" i="174"/>
  <c r="N88" i="174"/>
  <c r="N87" i="174"/>
  <c r="D70" i="174"/>
  <c r="D72" i="174" s="1"/>
  <c r="N67" i="174"/>
  <c r="N59" i="174"/>
  <c r="J49" i="174"/>
  <c r="M51" i="174"/>
  <c r="J22" i="174"/>
  <c r="M21" i="174"/>
  <c r="L21" i="174"/>
  <c r="H26" i="174" s="1"/>
  <c r="J11" i="174"/>
  <c r="M10" i="174"/>
  <c r="D12" i="174"/>
  <c r="M9" i="174"/>
  <c r="L35" i="174"/>
  <c r="J34" i="174"/>
  <c r="J32" i="174"/>
  <c r="M32" i="174"/>
  <c r="M42" i="174"/>
  <c r="L40" i="174"/>
  <c r="M11" i="174"/>
  <c r="J51" i="174"/>
  <c r="K51" i="174"/>
  <c r="L51" i="174"/>
  <c r="K35" i="174"/>
  <c r="K10" i="174"/>
  <c r="M34" i="174"/>
  <c r="AB1769" i="182"/>
  <c r="AM402" i="182"/>
  <c r="AM1359" i="182"/>
  <c r="AM346" i="182"/>
  <c r="AM233" i="182"/>
  <c r="AM265" i="182"/>
  <c r="AM1574" i="182"/>
  <c r="AM119" i="182"/>
  <c r="AM880" i="182"/>
  <c r="AM1351" i="182"/>
  <c r="AM1476" i="182"/>
  <c r="AM475" i="182"/>
  <c r="AM844" i="182"/>
  <c r="AM520" i="182"/>
  <c r="AM1303" i="182"/>
  <c r="AM257" i="182"/>
  <c r="AM1287" i="182"/>
  <c r="AM1388" i="182"/>
  <c r="AJ1769" i="182"/>
  <c r="AM1279" i="182"/>
  <c r="AK1769" i="182"/>
  <c r="AM1460" i="182"/>
  <c r="AM1375" i="182"/>
  <c r="AM958" i="182"/>
  <c r="AM992" i="182"/>
  <c r="AM297" i="182"/>
  <c r="AM1367" i="182"/>
  <c r="AM1611" i="182"/>
  <c r="AM1396" i="182"/>
  <c r="AM1239" i="182"/>
  <c r="AM1431" i="182"/>
  <c r="AM127" i="182"/>
  <c r="AC1767" i="182"/>
  <c r="A7" i="182"/>
  <c r="AC1122" i="182"/>
  <c r="AM1566" i="182"/>
  <c r="AM302" i="182"/>
  <c r="AP1769" i="182"/>
  <c r="AL1767" i="182"/>
  <c r="AM169" i="182"/>
  <c r="AM1404" i="182"/>
  <c r="AM538" i="182"/>
  <c r="AM383" i="182"/>
  <c r="AM1193" i="182"/>
  <c r="AM415" i="182"/>
  <c r="AM1420" i="182"/>
  <c r="AL1122" i="182"/>
  <c r="AM375" i="182"/>
  <c r="AM1511" i="182"/>
  <c r="K22" i="174"/>
  <c r="L42" i="174"/>
  <c r="L25" i="174"/>
  <c r="AM1767" i="182"/>
  <c r="B7" i="182"/>
  <c r="AL1769" i="182"/>
  <c r="AM1122" i="182"/>
  <c r="M35" i="174"/>
  <c r="J35" i="174"/>
  <c r="L11" i="174"/>
  <c r="AR346" i="181"/>
  <c r="AM346" i="181"/>
  <c r="AM1315" i="181"/>
  <c r="AR919" i="181"/>
  <c r="AM919" i="181"/>
  <c r="AL256" i="181"/>
  <c r="AM256" i="181" s="1"/>
  <c r="AR39" i="181"/>
  <c r="AL476" i="181"/>
  <c r="AM476" i="181" s="1"/>
  <c r="AL881" i="181"/>
  <c r="AM881" i="181" s="1"/>
  <c r="AR1585" i="181"/>
  <c r="AH409" i="181"/>
  <c r="AH1031" i="181"/>
  <c r="AM1040" i="181"/>
  <c r="AR20" i="181"/>
  <c r="AH208" i="181"/>
  <c r="AR658" i="181"/>
  <c r="AR1645" i="181"/>
  <c r="AR1798" i="181"/>
  <c r="AR46" i="181"/>
  <c r="AR1169" i="181"/>
  <c r="AR1445" i="181"/>
  <c r="AR1693" i="181"/>
  <c r="AM1787" i="181"/>
  <c r="AR1476" i="181"/>
  <c r="AR1574" i="181"/>
  <c r="AR1121" i="181"/>
  <c r="AR1129" i="181"/>
  <c r="AC1312" i="181"/>
  <c r="AC439" i="181"/>
  <c r="AH1426" i="181"/>
  <c r="AH365" i="181"/>
  <c r="AR1076" i="181"/>
  <c r="AM299" i="181"/>
  <c r="AR737" i="181"/>
  <c r="AR810" i="181"/>
  <c r="AR913" i="181"/>
  <c r="AM224" i="181"/>
  <c r="AH369" i="181"/>
  <c r="AC459" i="181"/>
  <c r="AM1746" i="181"/>
  <c r="AC1194" i="181"/>
  <c r="AH1194" i="181"/>
  <c r="AH1361" i="181"/>
  <c r="AL1405" i="181"/>
  <c r="AR1405" i="181" s="1"/>
  <c r="AM1410" i="181"/>
  <c r="AM1740" i="181"/>
  <c r="AL239" i="181"/>
  <c r="AR1292" i="181"/>
  <c r="AC531" i="181"/>
  <c r="AC1329" i="181"/>
  <c r="AR563" i="181"/>
  <c r="AL1344" i="181"/>
  <c r="AR1344" i="181" s="1"/>
  <c r="AL419" i="181"/>
  <c r="AM441" i="181"/>
  <c r="AR1266" i="181"/>
  <c r="AR1742" i="181"/>
  <c r="AM848" i="181"/>
  <c r="AM815" i="181"/>
  <c r="AH1330" i="181"/>
  <c r="AR1245" i="181"/>
  <c r="AL1704" i="181"/>
  <c r="AR1704" i="181" s="1"/>
  <c r="AR63" i="181"/>
  <c r="AC1423" i="181"/>
  <c r="AR1570" i="181"/>
  <c r="AC471" i="181"/>
  <c r="AR545" i="181"/>
  <c r="AL475" i="181"/>
  <c r="AR475" i="181" s="1"/>
  <c r="AR640" i="181"/>
  <c r="AR18" i="181"/>
  <c r="AR808" i="181"/>
  <c r="AH1390" i="181"/>
  <c r="AR840" i="181"/>
  <c r="AH850" i="181"/>
  <c r="AR1369" i="181"/>
  <c r="AR1794" i="181"/>
  <c r="AH801" i="181"/>
  <c r="AH1311" i="181"/>
  <c r="AH805" i="181"/>
  <c r="AC1438" i="181"/>
  <c r="AM1463" i="181"/>
  <c r="AH433" i="181"/>
  <c r="AC433" i="181"/>
  <c r="AR609" i="181"/>
  <c r="AR491" i="181"/>
  <c r="AM1086" i="181"/>
  <c r="AR1580" i="181"/>
  <c r="AR1659" i="181"/>
  <c r="AH1067" i="181"/>
  <c r="AR1179" i="181"/>
  <c r="AL304" i="181"/>
  <c r="AR304" i="181" s="1"/>
  <c r="AR944" i="181"/>
  <c r="AR1094" i="181"/>
  <c r="AM1325" i="181"/>
  <c r="AR1477" i="181"/>
  <c r="AR1789" i="181"/>
  <c r="AR1745" i="181"/>
  <c r="AR1307" i="181"/>
  <c r="AC1776" i="181"/>
  <c r="AH1776" i="181"/>
  <c r="AR1036" i="181"/>
  <c r="AM1036" i="181"/>
  <c r="AM487" i="181"/>
  <c r="AR1421" i="181"/>
  <c r="AM1421" i="181"/>
  <c r="AM365" i="181"/>
  <c r="AM776" i="181"/>
  <c r="AM446" i="181"/>
  <c r="AR929" i="181"/>
  <c r="AM929" i="181"/>
  <c r="AR334" i="181"/>
  <c r="AM334" i="181"/>
  <c r="AR859" i="181"/>
  <c r="AM859" i="181"/>
  <c r="AR856" i="181"/>
  <c r="AM856" i="181"/>
  <c r="AR1248" i="181"/>
  <c r="AM1248" i="181"/>
  <c r="AR802" i="181"/>
  <c r="AM802" i="181"/>
  <c r="AM992" i="181"/>
  <c r="AR992" i="181"/>
  <c r="AR1566" i="181"/>
  <c r="AM1566" i="181"/>
  <c r="AM1003" i="181"/>
  <c r="AR1003" i="181"/>
  <c r="AM303" i="181"/>
  <c r="AM142" i="181"/>
  <c r="AM923" i="181"/>
  <c r="AR923" i="181"/>
  <c r="AR663" i="181"/>
  <c r="AH465" i="181"/>
  <c r="AR691" i="181"/>
  <c r="AR1268" i="181"/>
  <c r="AM1402" i="181"/>
  <c r="AR1723" i="181"/>
  <c r="AR1748" i="181"/>
  <c r="AH480" i="181"/>
  <c r="AR749" i="181"/>
  <c r="AC385" i="181"/>
  <c r="AH385" i="181"/>
  <c r="AC1009" i="181"/>
  <c r="AH1009" i="181"/>
  <c r="AR1483" i="181"/>
  <c r="AL1781" i="181"/>
  <c r="AR1781" i="181" s="1"/>
  <c r="AM264" i="181"/>
  <c r="AM1437" i="181"/>
  <c r="AR1530" i="181"/>
  <c r="AR104" i="181"/>
  <c r="AM483" i="181"/>
  <c r="AL892" i="181"/>
  <c r="AL1440" i="181"/>
  <c r="AR1440" i="181"/>
  <c r="AC359" i="181"/>
  <c r="AC881" i="181"/>
  <c r="AH881" i="181"/>
  <c r="AH1588" i="181"/>
  <c r="AR1688" i="181"/>
  <c r="AR1683" i="181"/>
  <c r="AR706" i="181"/>
  <c r="AR1071" i="181"/>
  <c r="AR19" i="181"/>
  <c r="AM619" i="181"/>
  <c r="AL678" i="181"/>
  <c r="AR678" i="181" s="1"/>
  <c r="AR668" i="181"/>
  <c r="AR756" i="181"/>
  <c r="AH1437" i="181"/>
  <c r="AR1603" i="181"/>
  <c r="AH1349" i="181"/>
  <c r="AR1807" i="181"/>
  <c r="AM252" i="181"/>
  <c r="AR672" i="181"/>
  <c r="AH735" i="181"/>
  <c r="AR847" i="181"/>
  <c r="AR1170" i="181"/>
  <c r="AR1773" i="181"/>
  <c r="AR61" i="181"/>
  <c r="AR622" i="181"/>
  <c r="AH1172" i="181"/>
  <c r="AR1078" i="181"/>
  <c r="AH1176" i="181"/>
  <c r="AC505" i="181"/>
  <c r="AC241" i="181"/>
  <c r="AH355" i="181"/>
  <c r="AM122" i="181"/>
  <c r="AM290" i="181"/>
  <c r="AM1567" i="181"/>
  <c r="AR683" i="181"/>
  <c r="AR66" i="181"/>
  <c r="AM232" i="181"/>
  <c r="AR654" i="181"/>
  <c r="AR77" i="181"/>
  <c r="AH1705" i="181"/>
  <c r="AH996" i="181"/>
  <c r="AC1210" i="181"/>
  <c r="AC833" i="181"/>
  <c r="AH1752" i="181"/>
  <c r="AC1752" i="181"/>
  <c r="AH305" i="181"/>
  <c r="AC305" i="181"/>
  <c r="AM767" i="181"/>
  <c r="AL172" i="181"/>
  <c r="AR172" i="181"/>
  <c r="AL399" i="181"/>
  <c r="AR399" i="181" s="1"/>
  <c r="AR736" i="181"/>
  <c r="AM272" i="181"/>
  <c r="AM244" i="181"/>
  <c r="AM888" i="181"/>
  <c r="AM1559" i="181"/>
  <c r="AL1707" i="181"/>
  <c r="AR1707" i="181" s="1"/>
  <c r="AM1399" i="181"/>
  <c r="AR740" i="181"/>
  <c r="AM1394" i="181"/>
  <c r="AM319" i="181"/>
  <c r="AR688" i="181"/>
  <c r="AR1367" i="181"/>
  <c r="AM1771" i="181"/>
  <c r="AM1429" i="181"/>
  <c r="AH1427" i="181"/>
  <c r="AH521" i="181"/>
  <c r="AC777" i="181"/>
  <c r="AC236" i="181"/>
  <c r="AR1689" i="181"/>
  <c r="AR1805" i="181"/>
  <c r="AR1641" i="181"/>
  <c r="AR574" i="181"/>
  <c r="AM885" i="181"/>
  <c r="AR975" i="181"/>
  <c r="AR1551" i="181"/>
  <c r="AR1770" i="181"/>
  <c r="AR219" i="181"/>
  <c r="AR939" i="181"/>
  <c r="AR1497" i="181"/>
  <c r="AR45" i="181"/>
  <c r="AM472" i="181"/>
  <c r="AR980" i="181"/>
  <c r="AR911" i="181"/>
  <c r="AR1679" i="181"/>
  <c r="AR1662" i="181"/>
  <c r="AC296" i="181"/>
  <c r="AH427" i="181"/>
  <c r="AM457" i="181"/>
  <c r="AR765" i="181"/>
  <c r="AR1473" i="181"/>
  <c r="AR86" i="181"/>
  <c r="AR592" i="181"/>
  <c r="AR907" i="181"/>
  <c r="AR1077" i="181"/>
  <c r="AR1063" i="181"/>
  <c r="AR1639" i="181"/>
  <c r="AR1790" i="181"/>
  <c r="AR1806" i="181"/>
  <c r="AR101" i="181"/>
  <c r="AH128" i="181"/>
  <c r="AR711" i="181"/>
  <c r="AL886" i="181"/>
  <c r="AR886" i="181" s="1"/>
  <c r="AR959" i="181"/>
  <c r="AH1211" i="181"/>
  <c r="AM1330" i="181"/>
  <c r="AH825" i="181"/>
  <c r="AH873" i="181"/>
  <c r="AC873" i="181"/>
  <c r="AH1393" i="181"/>
  <c r="AC1393" i="181"/>
  <c r="AM553" i="181"/>
  <c r="AM786" i="181"/>
  <c r="AM330" i="181"/>
  <c r="AM1041" i="181"/>
  <c r="AL169" i="181"/>
  <c r="AR169" i="181" s="1"/>
  <c r="AM266" i="181"/>
  <c r="AM445" i="181"/>
  <c r="AM350" i="181"/>
  <c r="AM253" i="181"/>
  <c r="AM322" i="181"/>
  <c r="AM1565" i="181"/>
  <c r="AL368" i="181"/>
  <c r="AR368" i="181" s="1"/>
  <c r="AH301" i="181"/>
  <c r="AR766" i="181"/>
  <c r="AL1398" i="181"/>
  <c r="AR1398" i="181" s="1"/>
  <c r="AH784" i="181"/>
  <c r="AC784" i="181"/>
  <c r="AC1040" i="181"/>
  <c r="AH1040" i="181"/>
  <c r="AC1202" i="181"/>
  <c r="AR617" i="181"/>
  <c r="AR1573" i="181"/>
  <c r="AR1658" i="181"/>
  <c r="AR49" i="181"/>
  <c r="AH403" i="181"/>
  <c r="AR588" i="181"/>
  <c r="AM1211" i="181"/>
  <c r="AH1409" i="181"/>
  <c r="AR952" i="181"/>
  <c r="AR1045" i="181"/>
  <c r="AR1256" i="181"/>
  <c r="AR1221" i="181"/>
  <c r="AR1799" i="181"/>
  <c r="AR70" i="181"/>
  <c r="AM1206" i="181"/>
  <c r="AR710" i="181"/>
  <c r="AR753" i="181"/>
  <c r="AR837" i="181"/>
  <c r="AR1276" i="181"/>
  <c r="AI1153" i="181"/>
  <c r="AI1818" i="181" s="1"/>
  <c r="AH444" i="181"/>
  <c r="AR954" i="181"/>
  <c r="AR953" i="181"/>
  <c r="AR1110" i="181"/>
  <c r="AR1115" i="181"/>
  <c r="AH1363" i="181"/>
  <c r="AR1584" i="181"/>
  <c r="AH377" i="181"/>
  <c r="AC232" i="181"/>
  <c r="AM985" i="181"/>
  <c r="AL817" i="181"/>
  <c r="AC906" i="181"/>
  <c r="AH906" i="181"/>
  <c r="AL697" i="181"/>
  <c r="AR697" i="181" s="1"/>
  <c r="AR1102" i="181"/>
  <c r="AM1102" i="181"/>
  <c r="AR1706" i="181"/>
  <c r="AM1706" i="181"/>
  <c r="AR1053" i="181"/>
  <c r="AM1053" i="181"/>
  <c r="AR1313" i="181"/>
  <c r="AM1313" i="181"/>
  <c r="AM147" i="181"/>
  <c r="AM291" i="181"/>
  <c r="AM157" i="181"/>
  <c r="AR835" i="181"/>
  <c r="AM835" i="181"/>
  <c r="AR1037" i="181"/>
  <c r="AM1037" i="181"/>
  <c r="AR1363" i="181"/>
  <c r="AM1363" i="181"/>
  <c r="AM1564" i="181"/>
  <c r="AM220" i="181"/>
  <c r="AR467" i="181"/>
  <c r="AM467" i="181"/>
  <c r="AM631" i="181"/>
  <c r="AR631" i="181"/>
  <c r="AR780" i="181"/>
  <c r="AM780" i="181"/>
  <c r="AR1381" i="181"/>
  <c r="AM1381" i="181"/>
  <c r="AR1782" i="181"/>
  <c r="AM1782" i="181"/>
  <c r="AR227" i="181"/>
  <c r="AM227" i="181"/>
  <c r="AR249" i="181"/>
  <c r="AM249" i="181"/>
  <c r="AR452" i="181"/>
  <c r="AM452" i="181"/>
  <c r="AM479" i="181"/>
  <c r="AM506" i="181"/>
  <c r="AR784" i="181"/>
  <c r="AM784" i="181"/>
  <c r="AR1451" i="181"/>
  <c r="AM1451" i="181"/>
  <c r="AR1454" i="181"/>
  <c r="AM1454" i="181"/>
  <c r="AR1811" i="181"/>
  <c r="AM1811" i="181"/>
  <c r="AM261" i="181"/>
  <c r="AM255" i="181"/>
  <c r="AR633" i="181"/>
  <c r="AM633" i="181"/>
  <c r="AM1408" i="181"/>
  <c r="AM635" i="181"/>
  <c r="AR635" i="181"/>
  <c r="AR882" i="181"/>
  <c r="AM882" i="181"/>
  <c r="AR1416" i="181"/>
  <c r="AM1416" i="181"/>
  <c r="AR1382" i="181"/>
  <c r="AM1382" i="181"/>
  <c r="AM1447" i="181"/>
  <c r="AM448" i="181"/>
  <c r="AM1027" i="181"/>
  <c r="AR1158" i="181"/>
  <c r="AM1158" i="181"/>
  <c r="AM1164" i="181"/>
  <c r="AR1411" i="181"/>
  <c r="AM1411" i="181"/>
  <c r="AR1383" i="181"/>
  <c r="AM1383" i="181"/>
  <c r="AM296" i="181"/>
  <c r="AM462" i="181"/>
  <c r="AR498" i="181"/>
  <c r="AM498" i="181"/>
  <c r="AR1332" i="181"/>
  <c r="AM1332" i="181"/>
  <c r="AR1735" i="181"/>
  <c r="AM1735" i="181"/>
  <c r="AM1532" i="181"/>
  <c r="AR325" i="181"/>
  <c r="AM325" i="181"/>
  <c r="AR735" i="181"/>
  <c r="AM735" i="181"/>
  <c r="AR1302" i="181"/>
  <c r="AM1302" i="181"/>
  <c r="AR1400" i="181"/>
  <c r="AM1400" i="181"/>
  <c r="AR1396" i="181"/>
  <c r="AM1396" i="181"/>
  <c r="AR1375" i="181"/>
  <c r="AM1375" i="181"/>
  <c r="AR481" i="181"/>
  <c r="AM481" i="181"/>
  <c r="AM820" i="181"/>
  <c r="AR1362" i="181"/>
  <c r="AM1362" i="181"/>
  <c r="AM1392" i="181"/>
  <c r="AM485" i="181"/>
  <c r="AR1412" i="181"/>
  <c r="AM1412" i="181"/>
  <c r="AM1546" i="181"/>
  <c r="AR1549" i="181"/>
  <c r="AM1549" i="181"/>
  <c r="AR1721" i="181"/>
  <c r="AM1721" i="181"/>
  <c r="AR826" i="181"/>
  <c r="AM826" i="181"/>
  <c r="AR1337" i="181"/>
  <c r="AM1337" i="181"/>
  <c r="AR1754" i="181"/>
  <c r="AM1754" i="181"/>
  <c r="AR228" i="181"/>
  <c r="AM228" i="181"/>
  <c r="AM146" i="181"/>
  <c r="AR463" i="181"/>
  <c r="AM463" i="181"/>
  <c r="AM1167" i="181"/>
  <c r="AR1167" i="181"/>
  <c r="AR634" i="181"/>
  <c r="AM634" i="181"/>
  <c r="AR772" i="181"/>
  <c r="AM772" i="181"/>
  <c r="AR854" i="181"/>
  <c r="AM854" i="181"/>
  <c r="AR1422" i="181"/>
  <c r="AM1422" i="181"/>
  <c r="AR226" i="181"/>
  <c r="AM226" i="181"/>
  <c r="AR880" i="181"/>
  <c r="AM880" i="181"/>
  <c r="AR858" i="181"/>
  <c r="AM858" i="181"/>
  <c r="AR1467" i="181"/>
  <c r="AM1467" i="181"/>
  <c r="AR229" i="181"/>
  <c r="AM229" i="181"/>
  <c r="AR345" i="181"/>
  <c r="AM345" i="181"/>
  <c r="AR1384" i="181"/>
  <c r="AM1384" i="181"/>
  <c r="AR262" i="181"/>
  <c r="AM262" i="181"/>
  <c r="AM297" i="181"/>
  <c r="AR329" i="181"/>
  <c r="AM329" i="181"/>
  <c r="AM534" i="181"/>
  <c r="AR534" i="181"/>
  <c r="AM902" i="181"/>
  <c r="AR1178" i="181"/>
  <c r="AM1178" i="181"/>
  <c r="AR1335" i="181"/>
  <c r="AM1335" i="181"/>
  <c r="AR154" i="181"/>
  <c r="AM154" i="181"/>
  <c r="AR315" i="181"/>
  <c r="AM315" i="181"/>
  <c r="AR972" i="181"/>
  <c r="AM972" i="181"/>
  <c r="AR1022" i="181"/>
  <c r="AM1022" i="181"/>
  <c r="AR1314" i="181"/>
  <c r="AM1314" i="181"/>
  <c r="AR1815" i="181"/>
  <c r="AM1815" i="181"/>
  <c r="AM280" i="181"/>
  <c r="AM468" i="181"/>
  <c r="AM1533" i="181"/>
  <c r="AR1691" i="181"/>
  <c r="AM1691" i="181"/>
  <c r="AM161" i="181"/>
  <c r="AR161" i="181"/>
  <c r="AR1427" i="181"/>
  <c r="AM1427" i="181"/>
  <c r="AR1725" i="181"/>
  <c r="AM1725" i="181"/>
  <c r="AR778" i="181"/>
  <c r="AM778" i="181"/>
  <c r="AR873" i="181"/>
  <c r="AM873" i="181"/>
  <c r="AM991" i="181"/>
  <c r="AM277" i="181"/>
  <c r="AR935" i="181"/>
  <c r="AM935" i="181"/>
  <c r="AM1324" i="181"/>
  <c r="AR259" i="181"/>
  <c r="AM259" i="181"/>
  <c r="AR268" i="181"/>
  <c r="AM268" i="181"/>
  <c r="AR1450" i="181"/>
  <c r="AM1450" i="181"/>
  <c r="AM1756" i="181"/>
  <c r="AR312" i="181"/>
  <c r="AM312" i="181"/>
  <c r="AM489" i="181"/>
  <c r="AR1073" i="181"/>
  <c r="AM1073" i="181"/>
  <c r="AR1804" i="181"/>
  <c r="AM1804" i="181"/>
  <c r="AM333" i="181"/>
  <c r="AM1029" i="181"/>
  <c r="AM1208" i="181"/>
  <c r="AR273" i="181"/>
  <c r="AM273" i="181"/>
  <c r="AM145" i="181"/>
  <c r="AR404" i="181"/>
  <c r="AM404" i="181"/>
  <c r="AM411" i="181"/>
  <c r="AR1420" i="181"/>
  <c r="AM1420" i="181"/>
  <c r="AR1709" i="181"/>
  <c r="AM1709" i="181"/>
  <c r="AR327" i="181"/>
  <c r="AM327" i="181"/>
  <c r="AM478" i="181"/>
  <c r="AM995" i="181"/>
  <c r="AR1190" i="181"/>
  <c r="AM1190" i="181"/>
  <c r="AM1438" i="181"/>
  <c r="AR1494" i="181"/>
  <c r="AM1494" i="181"/>
  <c r="AR153" i="181"/>
  <c r="AM153" i="181"/>
  <c r="AR818" i="181"/>
  <c r="AM818" i="181"/>
  <c r="AM877" i="181"/>
  <c r="AR996" i="181"/>
  <c r="AM996" i="181"/>
  <c r="AM1103" i="181"/>
  <c r="AR1103" i="181"/>
  <c r="AR248" i="181"/>
  <c r="AM248" i="181"/>
  <c r="AR234" i="181"/>
  <c r="AM234" i="181"/>
  <c r="AM469" i="181"/>
  <c r="AM321" i="181"/>
  <c r="AR503" i="181"/>
  <c r="AM503" i="181"/>
  <c r="AR1192" i="181"/>
  <c r="AM1192" i="181"/>
  <c r="AR1241" i="181"/>
  <c r="AM1241" i="181"/>
  <c r="AR284" i="181"/>
  <c r="AM284" i="181"/>
  <c r="AR1468" i="181"/>
  <c r="AM1468" i="181"/>
  <c r="AR1701" i="181"/>
  <c r="AM1701" i="181"/>
  <c r="AM235" i="181"/>
  <c r="AR931" i="181"/>
  <c r="AM931" i="181"/>
  <c r="AR1346" i="181"/>
  <c r="AM1346" i="181"/>
  <c r="AR338" i="181"/>
  <c r="AM338" i="181"/>
  <c r="AM443" i="181"/>
  <c r="AR790" i="181"/>
  <c r="AM790" i="181"/>
  <c r="AR715" i="181"/>
  <c r="AM715" i="181"/>
  <c r="AR1401" i="181"/>
  <c r="AM1401" i="181"/>
  <c r="AR1436" i="181"/>
  <c r="AM1436" i="181"/>
  <c r="AR1795" i="181"/>
  <c r="AM1795" i="181"/>
  <c r="AR260" i="181"/>
  <c r="AM260" i="181"/>
  <c r="AR287" i="181"/>
  <c r="AM287" i="181"/>
  <c r="AR1433" i="181"/>
  <c r="AM1433" i="181"/>
  <c r="AM1613" i="181"/>
  <c r="AM1738" i="181"/>
  <c r="AM1791" i="181"/>
  <c r="AM689" i="181"/>
  <c r="AR1212" i="181"/>
  <c r="AM1212" i="181"/>
  <c r="AR1227" i="181"/>
  <c r="AM1227" i="181"/>
  <c r="AM1465" i="181"/>
  <c r="AM251" i="181"/>
  <c r="AR781" i="181"/>
  <c r="AM781" i="181"/>
  <c r="AR863" i="181"/>
  <c r="AM863" i="181"/>
  <c r="AR1007" i="181"/>
  <c r="AM1007" i="181"/>
  <c r="AR1299" i="181"/>
  <c r="AM1299" i="181"/>
  <c r="AR1444" i="181"/>
  <c r="AM1444" i="181"/>
  <c r="AM295" i="181"/>
  <c r="AR269" i="181"/>
  <c r="AM269" i="181"/>
  <c r="AR318" i="181"/>
  <c r="AM318" i="181"/>
  <c r="AM403" i="181"/>
  <c r="AM470" i="181"/>
  <c r="AM699" i="181"/>
  <c r="AR699" i="181"/>
  <c r="AR1054" i="181"/>
  <c r="AM1054" i="181"/>
  <c r="AM1198" i="181"/>
  <c r="AM1655" i="181"/>
  <c r="AM265" i="181"/>
  <c r="AR466" i="181"/>
  <c r="AM466" i="181"/>
  <c r="AM274" i="181"/>
  <c r="AR270" i="181"/>
  <c r="AM270" i="181"/>
  <c r="AR407" i="181"/>
  <c r="AM407" i="181"/>
  <c r="AR910" i="181"/>
  <c r="AM910" i="181"/>
  <c r="AR1048" i="181"/>
  <c r="AM1048" i="181"/>
  <c r="AR1297" i="181"/>
  <c r="AM1297" i="181"/>
  <c r="AM1428" i="181"/>
  <c r="AR1466" i="181"/>
  <c r="AM1466" i="181"/>
  <c r="AR354" i="181"/>
  <c r="AM354" i="181"/>
  <c r="AM499" i="181"/>
  <c r="AR1389" i="181"/>
  <c r="AM1389" i="181"/>
  <c r="AR1351" i="181"/>
  <c r="AM1351" i="181"/>
  <c r="AM298" i="181"/>
  <c r="AR500" i="181"/>
  <c r="AM500" i="181"/>
  <c r="AR884" i="181"/>
  <c r="AM884" i="181"/>
  <c r="AR1456" i="181"/>
  <c r="AM1456" i="181"/>
  <c r="AM1542" i="181"/>
  <c r="AM1653" i="181"/>
  <c r="AR1653" i="181"/>
  <c r="AM1741" i="181"/>
  <c r="AR1523" i="181"/>
  <c r="AM1523" i="181"/>
  <c r="AM1543" i="181"/>
  <c r="AR921" i="181"/>
  <c r="AM921" i="181"/>
  <c r="AR1326" i="181"/>
  <c r="AM1326" i="181"/>
  <c r="AR323" i="181"/>
  <c r="AM323" i="181"/>
  <c r="AR236" i="181"/>
  <c r="AM236" i="181"/>
  <c r="AM282" i="181"/>
  <c r="AM1057" i="181"/>
  <c r="AR1195" i="181"/>
  <c r="AM1195" i="181"/>
  <c r="AR1512" i="181"/>
  <c r="AM1512" i="181"/>
  <c r="AM311" i="181"/>
  <c r="AR223" i="181"/>
  <c r="AM223" i="181"/>
  <c r="AR412" i="181"/>
  <c r="AM412" i="181"/>
  <c r="AM486" i="181"/>
  <c r="AM878" i="181"/>
  <c r="AM1457" i="181"/>
  <c r="AR306" i="181"/>
  <c r="AM306" i="181"/>
  <c r="AM455" i="181"/>
  <c r="AM1031" i="181"/>
  <c r="AR279" i="181"/>
  <c r="AM279" i="181"/>
  <c r="AR449" i="181"/>
  <c r="AM449" i="181"/>
  <c r="AR1418" i="181"/>
  <c r="AM1418" i="181"/>
  <c r="AR243" i="181"/>
  <c r="AM243" i="181"/>
  <c r="AR1319" i="181"/>
  <c r="AM1319" i="181"/>
  <c r="AR309" i="181"/>
  <c r="AM309" i="181"/>
  <c r="AM331" i="181"/>
  <c r="AR511" i="181"/>
  <c r="AM511" i="181"/>
  <c r="AR459" i="181"/>
  <c r="AM459" i="181"/>
  <c r="AR1052" i="181"/>
  <c r="AM1052" i="181"/>
  <c r="AR1174" i="181"/>
  <c r="AM1174" i="181"/>
  <c r="AR1414" i="181"/>
  <c r="AM1414" i="181"/>
  <c r="AM768" i="181"/>
  <c r="AR1417" i="181"/>
  <c r="AM1417" i="181"/>
  <c r="AM774" i="181"/>
  <c r="AR1203" i="181"/>
  <c r="AM1203" i="181"/>
  <c r="AM1352" i="181"/>
  <c r="AR276" i="181"/>
  <c r="AM276" i="181"/>
  <c r="AR614" i="181"/>
  <c r="AM614" i="181"/>
  <c r="AR230" i="181"/>
  <c r="AM230" i="181"/>
  <c r="AR464" i="181"/>
  <c r="AM464" i="181"/>
  <c r="AR505" i="181"/>
  <c r="AM505" i="181"/>
  <c r="AR1200" i="181"/>
  <c r="AM1200" i="181"/>
  <c r="AM1750" i="181"/>
  <c r="AR289" i="181"/>
  <c r="AM289" i="181"/>
  <c r="AR870" i="181"/>
  <c r="AM870" i="181"/>
  <c r="AR1033" i="181"/>
  <c r="AM1033" i="181"/>
  <c r="AR1224" i="181"/>
  <c r="AM1224" i="181"/>
  <c r="AM1609" i="181"/>
  <c r="AM874" i="181"/>
  <c r="AR1547" i="181"/>
  <c r="AM1547" i="181"/>
  <c r="AR1775" i="181"/>
  <c r="AM1775" i="181"/>
  <c r="AC166" i="181"/>
  <c r="AC292" i="181"/>
  <c r="AH1064" i="181"/>
  <c r="AC1064" i="181"/>
  <c r="AR1651" i="181"/>
  <c r="AH329" i="181"/>
  <c r="AH396" i="181"/>
  <c r="AC396" i="181"/>
  <c r="AR938" i="181"/>
  <c r="AM1025" i="181"/>
  <c r="AC1195" i="181"/>
  <c r="AH1195" i="181"/>
  <c r="AQ1260" i="181"/>
  <c r="AR1260" i="181" s="1"/>
  <c r="AM1453" i="181"/>
  <c r="AR1526" i="181"/>
  <c r="AR1635" i="181"/>
  <c r="AR1646" i="181"/>
  <c r="AR85" i="181"/>
  <c r="AM308" i="181"/>
  <c r="AH172" i="181"/>
  <c r="AC172" i="181"/>
  <c r="AM305" i="181"/>
  <c r="AM451" i="181"/>
  <c r="AC460" i="181"/>
  <c r="AH460" i="181"/>
  <c r="AM454" i="181"/>
  <c r="AC812" i="181"/>
  <c r="AR604" i="181"/>
  <c r="AR917" i="181"/>
  <c r="AR895" i="181"/>
  <c r="AC1324" i="181"/>
  <c r="AM1458" i="181"/>
  <c r="AC1465" i="181"/>
  <c r="AH1465" i="181"/>
  <c r="AR1525" i="181"/>
  <c r="AR1660" i="181"/>
  <c r="AR1640" i="181"/>
  <c r="AC162" i="181"/>
  <c r="AH162" i="181"/>
  <c r="AC372" i="181"/>
  <c r="AH372" i="181"/>
  <c r="AR493" i="181"/>
  <c r="AM502" i="181"/>
  <c r="AR664" i="181"/>
  <c r="AR958" i="181"/>
  <c r="AH1070" i="181"/>
  <c r="AK1816" i="181"/>
  <c r="Z1818" i="181"/>
  <c r="AW1816" i="181"/>
  <c r="AW1818" i="181" s="1"/>
  <c r="AH1414" i="181"/>
  <c r="AR1470" i="181"/>
  <c r="AR1619" i="181"/>
  <c r="AM293" i="181"/>
  <c r="AC269" i="181"/>
  <c r="AH269" i="181"/>
  <c r="AH451" i="181"/>
  <c r="AH349" i="181"/>
  <c r="AC457" i="181"/>
  <c r="AH457" i="181"/>
  <c r="AH792" i="181"/>
  <c r="AC792" i="181"/>
  <c r="AC932" i="181"/>
  <c r="AM1020" i="181"/>
  <c r="AR1050" i="181"/>
  <c r="AH1156" i="181"/>
  <c r="AR1478" i="181"/>
  <c r="AC1565" i="181"/>
  <c r="AH1565" i="181"/>
  <c r="AC1563" i="181"/>
  <c r="AH1563" i="181"/>
  <c r="AR1715" i="181"/>
  <c r="AR95" i="181"/>
  <c r="AR217" i="181"/>
  <c r="AM482" i="181"/>
  <c r="AR583" i="181"/>
  <c r="AR647" i="181"/>
  <c r="AH790" i="181"/>
  <c r="AR978" i="181"/>
  <c r="AR1107" i="181"/>
  <c r="AR1229" i="181"/>
  <c r="AC1429" i="181"/>
  <c r="AH1450" i="181"/>
  <c r="AC1569" i="181"/>
  <c r="AH1569" i="181"/>
  <c r="AR1722" i="181"/>
  <c r="AC303" i="181"/>
  <c r="AH802" i="181"/>
  <c r="AC802" i="181"/>
  <c r="AH878" i="181"/>
  <c r="AH995" i="181"/>
  <c r="AH1037" i="181"/>
  <c r="AM1435" i="181"/>
  <c r="AR1500" i="181"/>
  <c r="AM1569" i="181"/>
  <c r="AH227" i="181"/>
  <c r="AR139" i="181"/>
  <c r="AM294" i="181"/>
  <c r="AC289" i="181"/>
  <c r="AR819" i="181"/>
  <c r="AR671" i="181"/>
  <c r="AM876" i="181"/>
  <c r="AC1203" i="181"/>
  <c r="AR1239" i="181"/>
  <c r="AR1601" i="181"/>
  <c r="AC378" i="181"/>
  <c r="AH378" i="181"/>
  <c r="AH196" i="181"/>
  <c r="AC196" i="181"/>
  <c r="AC473" i="181"/>
  <c r="AC1549" i="181"/>
  <c r="AH1549" i="181"/>
  <c r="AC157" i="181"/>
  <c r="AC1011" i="181"/>
  <c r="AH1011" i="181"/>
  <c r="AH225" i="181"/>
  <c r="AC904" i="181"/>
  <c r="AH904" i="181"/>
  <c r="AC1167" i="181"/>
  <c r="AH1167" i="181"/>
  <c r="AR798" i="181"/>
  <c r="AC935" i="181"/>
  <c r="AC1155" i="181"/>
  <c r="AH1155" i="181"/>
  <c r="AH1403" i="181"/>
  <c r="AH1379" i="181"/>
  <c r="AC1379" i="181"/>
  <c r="AH1386" i="181"/>
  <c r="AC235" i="181"/>
  <c r="AH481" i="181"/>
  <c r="AC1032" i="181"/>
  <c r="AC900" i="181"/>
  <c r="AH900" i="181"/>
  <c r="AC1163" i="181"/>
  <c r="AH1163" i="181"/>
  <c r="AC1541" i="181"/>
  <c r="AH1541" i="181"/>
  <c r="AH1016" i="181"/>
  <c r="AC1016" i="181"/>
  <c r="AC1223" i="181"/>
  <c r="AH1208" i="181"/>
  <c r="AC1208" i="181"/>
  <c r="AC1395" i="181"/>
  <c r="AH1395" i="181"/>
  <c r="AC1653" i="181"/>
  <c r="AH1653" i="181"/>
  <c r="AC478" i="181"/>
  <c r="AC441" i="181"/>
  <c r="AH441" i="181"/>
  <c r="AH534" i="181"/>
  <c r="AC534" i="181"/>
  <c r="AH888" i="181"/>
  <c r="AC888" i="181"/>
  <c r="AR1602" i="181"/>
  <c r="AC1711" i="181"/>
  <c r="AH273" i="181"/>
  <c r="AH468" i="181"/>
  <c r="AR656" i="181"/>
  <c r="AR655" i="181"/>
  <c r="AR745" i="181"/>
  <c r="AM1004" i="181"/>
  <c r="AM1032" i="181"/>
  <c r="AC1174" i="181"/>
  <c r="AH1174" i="181"/>
  <c r="AH1382" i="181"/>
  <c r="AH1605" i="181"/>
  <c r="AC1605" i="181"/>
  <c r="AM1589" i="181"/>
  <c r="AM1776" i="181"/>
  <c r="AR58" i="181"/>
  <c r="AM168" i="181"/>
  <c r="AM474" i="181"/>
  <c r="AC470" i="181"/>
  <c r="AH772" i="181"/>
  <c r="AC772" i="181"/>
  <c r="AR950" i="181"/>
  <c r="AM1028" i="181"/>
  <c r="AH1079" i="181"/>
  <c r="AM1080" i="181"/>
  <c r="AM1171" i="181"/>
  <c r="AC1385" i="181"/>
  <c r="AH1385" i="181"/>
  <c r="AM1413" i="181"/>
  <c r="AC1589" i="181"/>
  <c r="AR1768" i="181"/>
  <c r="AR216" i="181"/>
  <c r="AM254" i="181"/>
  <c r="AM458" i="181"/>
  <c r="AR538" i="181"/>
  <c r="AR761" i="181"/>
  <c r="AR945" i="181"/>
  <c r="AM909" i="181"/>
  <c r="AM1021" i="181"/>
  <c r="AM1162" i="181"/>
  <c r="AM1155" i="181"/>
  <c r="AM1354" i="181"/>
  <c r="AH1547" i="181"/>
  <c r="AC1547" i="181"/>
  <c r="AR1633" i="181"/>
  <c r="AQ9" i="181"/>
  <c r="AR9" i="181" s="1"/>
  <c r="AC374" i="181"/>
  <c r="AH374" i="181"/>
  <c r="AM461" i="181"/>
  <c r="AC204" i="181"/>
  <c r="AM440" i="181"/>
  <c r="AR824" i="181"/>
  <c r="AM927" i="181"/>
  <c r="AM890" i="181"/>
  <c r="AR1184" i="181"/>
  <c r="AM1172" i="181"/>
  <c r="AM1095" i="181"/>
  <c r="AC1199" i="181"/>
  <c r="AH1199" i="181"/>
  <c r="AM1560" i="181"/>
  <c r="AC1617" i="181"/>
  <c r="AH1617" i="181"/>
  <c r="AC1655" i="181"/>
  <c r="AH1655" i="181"/>
  <c r="AH1804" i="181"/>
  <c r="AC1804" i="181"/>
  <c r="AM250" i="181"/>
  <c r="AM497" i="181"/>
  <c r="AC380" i="181"/>
  <c r="AH380" i="181"/>
  <c r="AM525" i="181"/>
  <c r="AR762" i="181"/>
  <c r="AM852" i="181"/>
  <c r="AR948" i="181"/>
  <c r="AM1426" i="181"/>
  <c r="AR1479" i="181"/>
  <c r="AM1625" i="181"/>
  <c r="AR215" i="181"/>
  <c r="AM237" i="181"/>
  <c r="AC233" i="181"/>
  <c r="AR576" i="181"/>
  <c r="AM509" i="181"/>
  <c r="AH875" i="181"/>
  <c r="AC875" i="181"/>
  <c r="AC1104" i="181"/>
  <c r="AR1106" i="181"/>
  <c r="AH1120" i="181"/>
  <c r="AM1199" i="181"/>
  <c r="AM1338" i="181"/>
  <c r="AH1467" i="181"/>
  <c r="AR1666" i="181"/>
  <c r="AH224" i="181"/>
  <c r="AR496" i="181"/>
  <c r="AH512" i="181"/>
  <c r="AC512" i="181"/>
  <c r="AR578" i="181"/>
  <c r="AH972" i="181"/>
  <c r="AH1360" i="181"/>
  <c r="AC1360" i="181"/>
  <c r="AR1561" i="181"/>
  <c r="AM1711" i="181"/>
  <c r="AR1698" i="181"/>
  <c r="AC245" i="181"/>
  <c r="AC386" i="181"/>
  <c r="AH386" i="181"/>
  <c r="AC500" i="181"/>
  <c r="AH286" i="181"/>
  <c r="AC286" i="181"/>
  <c r="AH689" i="181"/>
  <c r="AC689" i="181"/>
  <c r="AH702" i="181"/>
  <c r="AC702" i="181"/>
  <c r="AH923" i="181"/>
  <c r="AC923" i="181"/>
  <c r="AR1687" i="181"/>
  <c r="AR1767" i="181"/>
  <c r="AC302" i="181"/>
  <c r="AH302" i="181"/>
  <c r="AH483" i="181"/>
  <c r="AR690" i="181"/>
  <c r="AM675" i="181"/>
  <c r="AC918" i="181"/>
  <c r="AR933" i="181"/>
  <c r="AH1775" i="181"/>
  <c r="AC1775" i="181"/>
  <c r="AR15" i="181"/>
  <c r="AR35" i="181"/>
  <c r="AM310" i="181"/>
  <c r="AH258" i="181"/>
  <c r="AM317" i="181"/>
  <c r="AH463" i="181"/>
  <c r="AC463" i="181"/>
  <c r="AR357" i="181"/>
  <c r="AH519" i="181"/>
  <c r="AH676" i="181"/>
  <c r="AR838" i="181"/>
  <c r="AC1086" i="181"/>
  <c r="AH1086" i="181"/>
  <c r="AM1204" i="181"/>
  <c r="AC1383" i="181"/>
  <c r="AH1383" i="181"/>
  <c r="AR1441" i="181"/>
  <c r="AR1558" i="181"/>
  <c r="AM450" i="181"/>
  <c r="AR618" i="181"/>
  <c r="AR615" i="181"/>
  <c r="AR806" i="181"/>
  <c r="AH248" i="181"/>
  <c r="AM307" i="181"/>
  <c r="AC254" i="181"/>
  <c r="AR707" i="181"/>
  <c r="AR666" i="181"/>
  <c r="AR1090" i="181"/>
  <c r="AH1355" i="181"/>
  <c r="AC1355" i="181"/>
  <c r="AC1464" i="181"/>
  <c r="AR1685" i="181"/>
  <c r="AR69" i="181"/>
  <c r="AM447" i="181"/>
  <c r="AK1153" i="181"/>
  <c r="AK1818" i="181" s="1"/>
  <c r="AC619" i="181"/>
  <c r="AH619" i="181"/>
  <c r="AM800" i="181"/>
  <c r="AR844" i="181"/>
  <c r="AM1336" i="181"/>
  <c r="AH1731" i="181"/>
  <c r="AR1772" i="181"/>
  <c r="AC250" i="181"/>
  <c r="AH250" i="181"/>
  <c r="AC210" i="181"/>
  <c r="AH477" i="181"/>
  <c r="AH384" i="181"/>
  <c r="AC384" i="181"/>
  <c r="AH879" i="181"/>
  <c r="AC879" i="181"/>
  <c r="AR946" i="181"/>
  <c r="AM915" i="181"/>
  <c r="AH977" i="181"/>
  <c r="AC977" i="181"/>
  <c r="AR1108" i="181"/>
  <c r="AM1188" i="181"/>
  <c r="AR1231" i="181"/>
  <c r="AR1233" i="181"/>
  <c r="AR1514" i="181"/>
  <c r="AM1617" i="181"/>
  <c r="AR1643" i="181"/>
  <c r="AR1648" i="181"/>
  <c r="AH425" i="181"/>
  <c r="AC388" i="181"/>
  <c r="AR596" i="181"/>
  <c r="AR643" i="181"/>
  <c r="AH774" i="181"/>
  <c r="AH1003" i="181"/>
  <c r="AC1053" i="181"/>
  <c r="AH1053" i="181"/>
  <c r="AR1215" i="181"/>
  <c r="AR1581" i="181"/>
  <c r="AM1493" i="181"/>
  <c r="AR1579" i="181"/>
  <c r="AC675" i="181"/>
  <c r="AH675" i="181"/>
  <c r="AH1398" i="181"/>
  <c r="AC1398" i="181"/>
  <c r="AC475" i="181"/>
  <c r="AH475" i="181"/>
  <c r="AC525" i="181"/>
  <c r="AC991" i="181"/>
  <c r="AH1299" i="181"/>
  <c r="AC1610" i="181"/>
  <c r="AH1610" i="181"/>
  <c r="Y1818" i="181"/>
  <c r="AV1153" i="181"/>
  <c r="AC311" i="181"/>
  <c r="AC223" i="181"/>
  <c r="AC266" i="181"/>
  <c r="AH382" i="181"/>
  <c r="AC382" i="181"/>
  <c r="AH376" i="181"/>
  <c r="AC376" i="181"/>
  <c r="AC504" i="181"/>
  <c r="AC1417" i="181"/>
  <c r="AH9" i="181"/>
  <c r="AH306" i="181"/>
  <c r="AC440" i="181"/>
  <c r="AC423" i="181"/>
  <c r="AC1394" i="181"/>
  <c r="AH1394" i="181"/>
  <c r="AP1153" i="181"/>
  <c r="AH883" i="181"/>
  <c r="AC883" i="181"/>
  <c r="AA1818" i="181"/>
  <c r="AX1153" i="181"/>
  <c r="AH452" i="181"/>
  <c r="AR570" i="181"/>
  <c r="AM769" i="181"/>
  <c r="AR905" i="181"/>
  <c r="AM1301" i="181"/>
  <c r="AR1388" i="181"/>
  <c r="AM1432" i="181"/>
  <c r="AM1425" i="181"/>
  <c r="AR1657" i="181"/>
  <c r="AR1764" i="181"/>
  <c r="AC394" i="181"/>
  <c r="AH394" i="181"/>
  <c r="AH392" i="181"/>
  <c r="AC392" i="181"/>
  <c r="AC516" i="181"/>
  <c r="AM1462" i="181"/>
  <c r="AR1577" i="181"/>
  <c r="AC415" i="181"/>
  <c r="AH415" i="181"/>
  <c r="AM517" i="181"/>
  <c r="AH550" i="181"/>
  <c r="AC550" i="181"/>
  <c r="AR869" i="181"/>
  <c r="AM983" i="181"/>
  <c r="AC1023" i="181"/>
  <c r="AR971" i="181"/>
  <c r="AM1443" i="181"/>
  <c r="AR1669" i="181"/>
  <c r="AR1680" i="181"/>
  <c r="AR76" i="181"/>
  <c r="AH331" i="181"/>
  <c r="AC184" i="181"/>
  <c r="AR642" i="181"/>
  <c r="AR586" i="181"/>
  <c r="AC892" i="181"/>
  <c r="AR940" i="181"/>
  <c r="AR1089" i="181"/>
  <c r="AR1279" i="181"/>
  <c r="AM1329" i="181"/>
  <c r="AM1434" i="181"/>
  <c r="AR1630" i="181"/>
  <c r="AR1672" i="181"/>
  <c r="AC535" i="181"/>
  <c r="AR495" i="181"/>
  <c r="AR644" i="181"/>
  <c r="AM782" i="181"/>
  <c r="AR650" i="181"/>
  <c r="AR872" i="181"/>
  <c r="AR961" i="181"/>
  <c r="AR1066" i="181"/>
  <c r="AM1175" i="181"/>
  <c r="AM1386" i="181"/>
  <c r="AM1550" i="181"/>
  <c r="AR141" i="181"/>
  <c r="AC226" i="181"/>
  <c r="AH226" i="181"/>
  <c r="AC497" i="181"/>
  <c r="AM501" i="181"/>
  <c r="AH848" i="181"/>
  <c r="AC848" i="181"/>
  <c r="AR597" i="181"/>
  <c r="AH924" i="181"/>
  <c r="AC924" i="181"/>
  <c r="AR1081" i="181"/>
  <c r="AH1392" i="181"/>
  <c r="AC1392" i="181"/>
  <c r="AC1457" i="181"/>
  <c r="AR1496" i="181"/>
  <c r="AH1567" i="181"/>
  <c r="AC1567" i="181"/>
  <c r="AR1808" i="181"/>
  <c r="AR1797" i="181"/>
  <c r="AR1774" i="181"/>
  <c r="AR74" i="181"/>
  <c r="AC165" i="181"/>
  <c r="AC252" i="181"/>
  <c r="AM361" i="181"/>
  <c r="AH455" i="181"/>
  <c r="AC455" i="181"/>
  <c r="AM425" i="181"/>
  <c r="AM925" i="181"/>
  <c r="AR1251" i="181"/>
  <c r="AR1257" i="181"/>
  <c r="AM1317" i="181"/>
  <c r="AR1670" i="181"/>
  <c r="AM1785" i="181"/>
  <c r="AR490" i="181"/>
  <c r="AR625" i="181"/>
  <c r="AM1207" i="181"/>
  <c r="AM1218" i="181"/>
  <c r="AR1471" i="181"/>
  <c r="AR1788" i="181"/>
  <c r="AR1681" i="181"/>
  <c r="AR12" i="181"/>
  <c r="AM292" i="181"/>
  <c r="AH464" i="181"/>
  <c r="AH361" i="181"/>
  <c r="AH431" i="181"/>
  <c r="AC567" i="181"/>
  <c r="AH567" i="181"/>
  <c r="AR646" i="181"/>
  <c r="AM968" i="181"/>
  <c r="AH886" i="181"/>
  <c r="AC886" i="181"/>
  <c r="AR1180" i="181"/>
  <c r="AR1287" i="181"/>
  <c r="AM1518" i="181"/>
  <c r="AC239" i="181"/>
  <c r="AC563" i="181"/>
  <c r="AH563" i="181"/>
  <c r="AH897" i="181"/>
  <c r="AC897" i="181"/>
  <c r="AC1424" i="181"/>
  <c r="AH1424" i="181"/>
  <c r="AR1370" i="181"/>
  <c r="AC1425" i="181"/>
  <c r="AH1425" i="181"/>
  <c r="AR96" i="181"/>
  <c r="AH368" i="181"/>
  <c r="AC368" i="181"/>
  <c r="AC520" i="181"/>
  <c r="AC999" i="181"/>
  <c r="AH999" i="181"/>
  <c r="AC890" i="181"/>
  <c r="AH890" i="181"/>
  <c r="AC1270" i="181"/>
  <c r="AH1270" i="181"/>
  <c r="AR1578" i="181"/>
  <c r="AR40" i="181"/>
  <c r="AH257" i="181"/>
  <c r="AR601" i="181"/>
  <c r="AR754" i="181"/>
  <c r="AR746" i="181"/>
  <c r="AC1021" i="181"/>
  <c r="AH1021" i="181"/>
  <c r="AC1036" i="181"/>
  <c r="AH1036" i="181"/>
  <c r="AH1073" i="181"/>
  <c r="AC1073" i="181"/>
  <c r="AR150" i="181"/>
  <c r="AR1099" i="181"/>
  <c r="AR1214" i="181"/>
  <c r="AR1629" i="181"/>
  <c r="AR1620" i="181"/>
  <c r="AC277" i="181"/>
  <c r="AH390" i="181"/>
  <c r="AC390" i="181"/>
  <c r="AH333" i="181"/>
  <c r="AC1004" i="181"/>
  <c r="AH1004" i="181"/>
  <c r="AH1134" i="181"/>
  <c r="AR1230" i="181"/>
  <c r="AR1261" i="181"/>
  <c r="AR1553" i="181"/>
  <c r="AC1815" i="181"/>
  <c r="AH1815" i="181"/>
  <c r="AR57" i="181"/>
  <c r="AH124" i="181"/>
  <c r="AH317" i="181"/>
  <c r="AC1421" i="181"/>
  <c r="AH1421" i="181"/>
  <c r="AC262" i="181"/>
  <c r="AC300" i="181"/>
  <c r="AC447" i="181"/>
  <c r="AH447" i="181"/>
  <c r="AR684" i="181"/>
  <c r="AR760" i="181"/>
  <c r="AC929" i="181"/>
  <c r="AH1033" i="181"/>
  <c r="AR1043" i="181"/>
  <c r="AR1293" i="181"/>
  <c r="AC1440" i="181"/>
  <c r="AR1729" i="181"/>
  <c r="AH231" i="181"/>
  <c r="AC231" i="181"/>
  <c r="AC936" i="181"/>
  <c r="AH936" i="181"/>
  <c r="AC1303" i="181"/>
  <c r="AH1303" i="181"/>
  <c r="AC1741" i="181"/>
  <c r="AH1741" i="181"/>
  <c r="AC370" i="181"/>
  <c r="AH1301" i="181"/>
  <c r="AM770" i="181"/>
  <c r="AR579" i="181"/>
  <c r="AH992" i="181"/>
  <c r="AC992" i="181"/>
  <c r="AC1224" i="181"/>
  <c r="AH1224" i="181"/>
  <c r="AR1236" i="181"/>
  <c r="AC1227" i="181"/>
  <c r="AH1227" i="181"/>
  <c r="AM1515" i="181"/>
  <c r="AR1626" i="181"/>
  <c r="AM302" i="181"/>
  <c r="AM362" i="181"/>
  <c r="AM341" i="181"/>
  <c r="AC435" i="181"/>
  <c r="AM533" i="181"/>
  <c r="AH776" i="181"/>
  <c r="AC776" i="181"/>
  <c r="AH780" i="181"/>
  <c r="AC780" i="181"/>
  <c r="AM850" i="181"/>
  <c r="AM1176" i="181"/>
  <c r="AR1272" i="181"/>
  <c r="AH1332" i="181"/>
  <c r="AM1360" i="181"/>
  <c r="AR1442" i="181"/>
  <c r="AH1391" i="181"/>
  <c r="AR1501" i="181"/>
  <c r="AM521" i="181"/>
  <c r="AM794" i="181"/>
  <c r="AM677" i="181"/>
  <c r="AH854" i="181"/>
  <c r="AM1156" i="181"/>
  <c r="AM1104" i="181"/>
  <c r="AM1154" i="181"/>
  <c r="AR1240" i="181"/>
  <c r="AR1572" i="181"/>
  <c r="AH158" i="181"/>
  <c r="AM366" i="181"/>
  <c r="AM442" i="181"/>
  <c r="AM700" i="181"/>
  <c r="AH1025" i="181"/>
  <c r="AM1355" i="181"/>
  <c r="AM1390" i="181"/>
  <c r="AM1347" i="181"/>
  <c r="AM1460" i="181"/>
  <c r="BA1153" i="181"/>
  <c r="BA1818" i="181" s="1"/>
  <c r="AR103" i="181"/>
  <c r="AM477" i="181"/>
  <c r="AR626" i="181"/>
  <c r="AR973" i="181"/>
  <c r="AR830" i="181"/>
  <c r="AQ1159" i="181"/>
  <c r="AR1159" i="181" s="1"/>
  <c r="AC1198" i="181"/>
  <c r="AH1365" i="181"/>
  <c r="AR1323" i="181"/>
  <c r="AM1406" i="181"/>
  <c r="AM1464" i="181"/>
  <c r="AR1528" i="181"/>
  <c r="AR1591" i="181"/>
  <c r="AR1661" i="181"/>
  <c r="AH1614" i="181"/>
  <c r="AC1614" i="181"/>
  <c r="AH1704" i="181"/>
  <c r="AR1727" i="181"/>
  <c r="AR1734" i="181"/>
  <c r="AR1717" i="181"/>
  <c r="AR31" i="181"/>
  <c r="AM231" i="181"/>
  <c r="AH449" i="181"/>
  <c r="AM349" i="181"/>
  <c r="AH508" i="181"/>
  <c r="AC508" i="181"/>
  <c r="AR679" i="181"/>
  <c r="AR965" i="181"/>
  <c r="AC1187" i="181"/>
  <c r="AM1194" i="181"/>
  <c r="AH1191" i="181"/>
  <c r="AC1191" i="181"/>
  <c r="AM1191" i="181"/>
  <c r="AH1297" i="181"/>
  <c r="AC1416" i="181"/>
  <c r="AH1416" i="181"/>
  <c r="AC1456" i="181"/>
  <c r="AH1456" i="181"/>
  <c r="AR1461" i="181"/>
  <c r="AR1499" i="181"/>
  <c r="AR1556" i="181"/>
  <c r="AM1610" i="181"/>
  <c r="AR1656" i="181"/>
  <c r="AR1724" i="181"/>
  <c r="AR1800" i="181"/>
  <c r="AM245" i="181"/>
  <c r="AM233" i="181"/>
  <c r="AR152" i="181"/>
  <c r="AH443" i="181"/>
  <c r="AC443" i="181"/>
  <c r="AM513" i="181"/>
  <c r="AR750" i="181"/>
  <c r="AR741" i="181"/>
  <c r="AR764" i="181"/>
  <c r="AR846" i="181"/>
  <c r="AM937" i="181"/>
  <c r="AC1022" i="181"/>
  <c r="AH1022" i="181"/>
  <c r="AC1171" i="181"/>
  <c r="AH1296" i="181"/>
  <c r="AH1410" i="181"/>
  <c r="AH1435" i="181"/>
  <c r="AH1725" i="181"/>
  <c r="AZ1554" i="182"/>
  <c r="AG1554" i="182"/>
  <c r="AH1554" i="182"/>
  <c r="AY1552" i="182"/>
  <c r="AG1552" i="182"/>
  <c r="AH1552" i="182"/>
  <c r="AY1087" i="182"/>
  <c r="AG1087" i="182"/>
  <c r="AH1087" i="182"/>
  <c r="AG812" i="182"/>
  <c r="AH812" i="182"/>
  <c r="AY812" i="182"/>
  <c r="AY790" i="182"/>
  <c r="AG790" i="182"/>
  <c r="AH790" i="182" s="1"/>
  <c r="AZ786" i="182"/>
  <c r="AG786" i="182"/>
  <c r="AH786" i="182"/>
  <c r="AZ481" i="182"/>
  <c r="AG481" i="182"/>
  <c r="AH481" i="182" s="1"/>
  <c r="K36" i="174"/>
  <c r="K11" i="174"/>
  <c r="AY1328" i="182"/>
  <c r="AG1328" i="182"/>
  <c r="AH1328" i="182" s="1"/>
  <c r="AY1322" i="182"/>
  <c r="AG1322" i="182"/>
  <c r="AH1322" i="182" s="1"/>
  <c r="AZ1315" i="182"/>
  <c r="AG1315" i="182"/>
  <c r="AH1315" i="182"/>
  <c r="AZ1314" i="182"/>
  <c r="AG1314" i="182"/>
  <c r="AH1314" i="182" s="1"/>
  <c r="AZ1309" i="182"/>
  <c r="AG1309" i="182"/>
  <c r="AH1309" i="182"/>
  <c r="AY1103" i="182"/>
  <c r="AG1103" i="182"/>
  <c r="AH1103" i="182"/>
  <c r="AZ917" i="182"/>
  <c r="AG917" i="182"/>
  <c r="AH917" i="182"/>
  <c r="AG912" i="182"/>
  <c r="AH912" i="182"/>
  <c r="AZ912" i="182"/>
  <c r="AZ891" i="182"/>
  <c r="AG891" i="182"/>
  <c r="AH891" i="182" s="1"/>
  <c r="AY884" i="182"/>
  <c r="AG884" i="182"/>
  <c r="AH884" i="182" s="1"/>
  <c r="AZ883" i="182"/>
  <c r="AG883" i="182"/>
  <c r="AH883" i="182"/>
  <c r="AY869" i="182"/>
  <c r="AG869" i="182"/>
  <c r="AH869" i="182"/>
  <c r="AZ855" i="182"/>
  <c r="AG855" i="182"/>
  <c r="AH855" i="182"/>
  <c r="AY1605" i="182"/>
  <c r="AG1605" i="182"/>
  <c r="AH1605" i="182"/>
  <c r="AY1390" i="182"/>
  <c r="AG1390" i="182"/>
  <c r="AH1390" i="182"/>
  <c r="AG1381" i="182"/>
  <c r="AH1381" i="182"/>
  <c r="AY1381" i="182"/>
  <c r="AG677" i="182"/>
  <c r="AH677" i="182"/>
  <c r="AY677" i="182"/>
  <c r="M15" i="174"/>
  <c r="AZ1142" i="182"/>
  <c r="AG1142" i="182"/>
  <c r="AH1142" i="182"/>
  <c r="AZ945" i="182"/>
  <c r="AG945" i="182"/>
  <c r="AH945" i="182"/>
  <c r="AZ721" i="182"/>
  <c r="AG721" i="182"/>
  <c r="AH721" i="182"/>
  <c r="AG1411" i="182"/>
  <c r="AH1411" i="182"/>
  <c r="AY1411" i="182"/>
  <c r="AZ1407" i="182"/>
  <c r="AG1407" i="182"/>
  <c r="AH1407" i="182" s="1"/>
  <c r="AY1186" i="182"/>
  <c r="AG1186" i="182"/>
  <c r="AH1186" i="182" s="1"/>
  <c r="AZ1174" i="182"/>
  <c r="AG1174" i="182"/>
  <c r="AH1174" i="182"/>
  <c r="AZ1162" i="182"/>
  <c r="AG1162" i="182"/>
  <c r="AH1162" i="182" s="1"/>
  <c r="AZ1155" i="182"/>
  <c r="AG1155" i="182"/>
  <c r="AH1155" i="182"/>
  <c r="AY727" i="182"/>
  <c r="AG727" i="182"/>
  <c r="AH727" i="182"/>
  <c r="AY533" i="182"/>
  <c r="AG533" i="182"/>
  <c r="AH533" i="182"/>
  <c r="AZ530" i="182"/>
  <c r="AG530" i="182"/>
  <c r="AH530" i="182"/>
  <c r="AY510" i="182"/>
  <c r="AG510" i="182"/>
  <c r="AH510" i="182" s="1"/>
  <c r="AZ1668" i="182"/>
  <c r="AG1668" i="182"/>
  <c r="AH1668" i="182" s="1"/>
  <c r="AZ1660" i="182"/>
  <c r="AG1660" i="182"/>
  <c r="AH1660" i="182"/>
  <c r="AY1467" i="182"/>
  <c r="AG1467" i="182"/>
  <c r="AH1467" i="182" s="1"/>
  <c r="AY1466" i="182"/>
  <c r="AG1466" i="182"/>
  <c r="AH1466" i="182"/>
  <c r="AY1460" i="182"/>
  <c r="AG1460" i="182"/>
  <c r="AH1460" i="182" s="1"/>
  <c r="AZ1457" i="182"/>
  <c r="AG1457" i="182"/>
  <c r="AH1457" i="182"/>
  <c r="AY1430" i="182"/>
  <c r="AG1430" i="182"/>
  <c r="AH1430" i="182"/>
  <c r="AZ1429" i="182"/>
  <c r="AG1429" i="182"/>
  <c r="AH1429" i="182" s="1"/>
  <c r="AZ1422" i="182"/>
  <c r="AG1422" i="182"/>
  <c r="AH1422" i="182" s="1"/>
  <c r="AZ751" i="182"/>
  <c r="AG751" i="182"/>
  <c r="AH751" i="182"/>
  <c r="AZ543" i="182"/>
  <c r="AG543" i="182"/>
  <c r="AH543" i="182" s="1"/>
  <c r="AZ542" i="182"/>
  <c r="AG542" i="182"/>
  <c r="AH542" i="182" s="1"/>
  <c r="AY1673" i="182"/>
  <c r="AG1673" i="182"/>
  <c r="AH1673" i="182" s="1"/>
  <c r="AG1535" i="182"/>
  <c r="AH1535" i="182" s="1"/>
  <c r="AY1535" i="182"/>
  <c r="AY1529" i="182"/>
  <c r="AG1529" i="182"/>
  <c r="AH1529" i="182"/>
  <c r="AZ1502" i="182"/>
  <c r="AG1502" i="182"/>
  <c r="AH1502" i="182" s="1"/>
  <c r="AY1498" i="182"/>
  <c r="AG1498" i="182"/>
  <c r="AH1498" i="182" s="1"/>
  <c r="AZ1494" i="182"/>
  <c r="AG1494" i="182"/>
  <c r="AH1494" i="182"/>
  <c r="AZ1493" i="182"/>
  <c r="AG1493" i="182"/>
  <c r="AH1493" i="182"/>
  <c r="AY1489" i="182"/>
  <c r="AG1489" i="182"/>
  <c r="AH1489" i="182" s="1"/>
  <c r="AZ1483" i="182"/>
  <c r="AG1483" i="182"/>
  <c r="AH1483" i="182" s="1"/>
  <c r="AG1199" i="182"/>
  <c r="AH1199" i="182"/>
  <c r="AY1199" i="182"/>
  <c r="AG1016" i="182"/>
  <c r="AH1016" i="182" s="1"/>
  <c r="AZ1016" i="182"/>
  <c r="AY1011" i="182"/>
  <c r="AG1011" i="182"/>
  <c r="AH1011" i="182" s="1"/>
  <c r="AZ985" i="182"/>
  <c r="AG985" i="182"/>
  <c r="AH985" i="182" s="1"/>
  <c r="AZ972" i="182"/>
  <c r="AG972" i="182"/>
  <c r="AH972" i="182"/>
  <c r="AZ550" i="182"/>
  <c r="AG550" i="182"/>
  <c r="AH550" i="182"/>
  <c r="AY1766" i="182"/>
  <c r="AG1766" i="182"/>
  <c r="AH1766" i="182" s="1"/>
  <c r="AY1762" i="182"/>
  <c r="AG1762" i="182"/>
  <c r="AH1762" i="182" s="1"/>
  <c r="AY1758" i="182"/>
  <c r="AG1758" i="182"/>
  <c r="AH1758" i="182"/>
  <c r="AY1755" i="182"/>
  <c r="AG1755" i="182"/>
  <c r="AH1755" i="182"/>
  <c r="AZ1754" i="182"/>
  <c r="AG1754" i="182"/>
  <c r="AH1754" i="182" s="1"/>
  <c r="AZ1739" i="182"/>
  <c r="AG1739" i="182"/>
  <c r="AH1739" i="182" s="1"/>
  <c r="AY1721" i="182"/>
  <c r="AG1721" i="182"/>
  <c r="AH1721" i="182"/>
  <c r="AY1710" i="182"/>
  <c r="AG1710" i="182"/>
  <c r="AH1710" i="182"/>
  <c r="AZ1697" i="182"/>
  <c r="AG1697" i="182"/>
  <c r="AH1697" i="182" s="1"/>
  <c r="AY1692" i="182"/>
  <c r="AG1692" i="182"/>
  <c r="AH1692" i="182"/>
  <c r="AZ1079" i="182"/>
  <c r="AG1079" i="182"/>
  <c r="AH1079" i="182"/>
  <c r="AY1077" i="182"/>
  <c r="AG1077" i="182"/>
  <c r="AH1077" i="182"/>
  <c r="AY1072" i="182"/>
  <c r="AG1072" i="182"/>
  <c r="AH1072" i="182" s="1"/>
  <c r="AG1046" i="182"/>
  <c r="AH1046" i="182"/>
  <c r="AZ1046" i="182"/>
  <c r="AY654" i="182"/>
  <c r="AG654" i="182"/>
  <c r="AH654" i="182"/>
  <c r="AZ624" i="182"/>
  <c r="AG624" i="182"/>
  <c r="AH624" i="182" s="1"/>
  <c r="AG589" i="182"/>
  <c r="AH589" i="182" s="1"/>
  <c r="AY589" i="182"/>
  <c r="AZ439" i="182"/>
  <c r="AG439" i="182"/>
  <c r="AH439" i="182"/>
  <c r="AG1677" i="182"/>
  <c r="AH1677" i="182" s="1"/>
  <c r="AG1501" i="182"/>
  <c r="AH1501" i="182" s="1"/>
  <c r="AQ1380" i="182"/>
  <c r="AR1380" i="182"/>
  <c r="AQ1347" i="182"/>
  <c r="AR1347" i="182" s="1"/>
  <c r="AQ1334" i="182"/>
  <c r="AR1334" i="182" s="1"/>
  <c r="AQ1271" i="182"/>
  <c r="AR1271" i="182" s="1"/>
  <c r="AG1260" i="182"/>
  <c r="AH1260" i="182"/>
  <c r="AG1057" i="182"/>
  <c r="AH1057" i="182" s="1"/>
  <c r="AQ1052" i="182"/>
  <c r="AR1052" i="182"/>
  <c r="AQ1006" i="182"/>
  <c r="AR1006" i="182"/>
  <c r="AQ991" i="182"/>
  <c r="AR991" i="182" s="1"/>
  <c r="AQ943" i="182"/>
  <c r="AR943" i="182" s="1"/>
  <c r="AQ857" i="182"/>
  <c r="AR857" i="182" s="1"/>
  <c r="AQ614" i="182"/>
  <c r="AR614" i="182"/>
  <c r="AG541" i="182"/>
  <c r="AH541" i="182" s="1"/>
  <c r="AQ511" i="182"/>
  <c r="AR511" i="182" s="1"/>
  <c r="AQ440" i="182"/>
  <c r="AR440" i="182" s="1"/>
  <c r="AQ384" i="182"/>
  <c r="AR384" i="182"/>
  <c r="AQ207" i="182"/>
  <c r="AR207" i="182" s="1"/>
  <c r="AQ151" i="182"/>
  <c r="AR151" i="182" s="1"/>
  <c r="AQ118" i="182"/>
  <c r="AR118" i="182" s="1"/>
  <c r="AQ1546" i="182"/>
  <c r="AR1546" i="182"/>
  <c r="AQ1710" i="182"/>
  <c r="AR1710" i="182" s="1"/>
  <c r="AQ1703" i="182"/>
  <c r="AR1703" i="182" s="1"/>
  <c r="AQ1700" i="182"/>
  <c r="AR1700" i="182" s="1"/>
  <c r="AG1561" i="182"/>
  <c r="AH1561" i="182"/>
  <c r="AG1546" i="182"/>
  <c r="AH1546" i="182" s="1"/>
  <c r="AG1311" i="182"/>
  <c r="AH1311" i="182" s="1"/>
  <c r="AG1197" i="182"/>
  <c r="AH1197" i="182" s="1"/>
  <c r="AQ1195" i="182"/>
  <c r="AR1195" i="182"/>
  <c r="AQ1194" i="182"/>
  <c r="AR1194" i="182" s="1"/>
  <c r="AG1043" i="182"/>
  <c r="AH1043" i="182" s="1"/>
  <c r="AQ958" i="182"/>
  <c r="AR958" i="182" s="1"/>
  <c r="AQ894" i="182"/>
  <c r="AR894" i="182"/>
  <c r="AQ764" i="182"/>
  <c r="AR764" i="182" s="1"/>
  <c r="AQ499" i="182"/>
  <c r="AR499" i="182" s="1"/>
  <c r="AQ463" i="182"/>
  <c r="AR463" i="182" s="1"/>
  <c r="AG414" i="182"/>
  <c r="AH414" i="182"/>
  <c r="AQ364" i="182"/>
  <c r="AR364" i="182" s="1"/>
  <c r="AQ333" i="182"/>
  <c r="AR333" i="182" s="1"/>
  <c r="AG258" i="182"/>
  <c r="AH258" i="182" s="1"/>
  <c r="AQ254" i="182"/>
  <c r="AR254" i="182"/>
  <c r="AQ251" i="182"/>
  <c r="AR251" i="182" s="1"/>
  <c r="AQ235" i="182"/>
  <c r="AR235" i="182" s="1"/>
  <c r="AG59" i="182"/>
  <c r="AH59" i="182" s="1"/>
  <c r="AQ56" i="182"/>
  <c r="AR56" i="182"/>
  <c r="AG1611" i="182"/>
  <c r="AH1611" i="182" s="1"/>
  <c r="AQ1583" i="182"/>
  <c r="AR1583" i="182" s="1"/>
  <c r="AG1045" i="182"/>
  <c r="AH1045" i="182" s="1"/>
  <c r="AG1000" i="182"/>
  <c r="AH1000" i="182"/>
  <c r="AG969" i="182"/>
  <c r="AH969" i="182" s="1"/>
  <c r="AQ617" i="182"/>
  <c r="AR617" i="182" s="1"/>
  <c r="AQ608" i="182"/>
  <c r="AR608" i="182" s="1"/>
  <c r="AQ599" i="182"/>
  <c r="AR599" i="182"/>
  <c r="AQ545" i="182"/>
  <c r="AR545" i="182" s="1"/>
  <c r="AG260" i="182"/>
  <c r="AH260" i="182" s="1"/>
  <c r="AQ95" i="182"/>
  <c r="AR95" i="182" s="1"/>
  <c r="AG1482" i="182"/>
  <c r="AH1482" i="182"/>
  <c r="AQ1471" i="182"/>
  <c r="AR1471" i="182" s="1"/>
  <c r="AQ1377" i="182"/>
  <c r="AR1377" i="182" s="1"/>
  <c r="AG1193" i="182"/>
  <c r="AH1193" i="182" s="1"/>
  <c r="AG798" i="182"/>
  <c r="AH798" i="182"/>
  <c r="AQ686" i="182"/>
  <c r="AR686" i="182" s="1"/>
  <c r="AQ662" i="182"/>
  <c r="AR662" i="182" s="1"/>
  <c r="AG537" i="182"/>
  <c r="AH537" i="182" s="1"/>
  <c r="AQ303" i="182"/>
  <c r="AR303" i="182"/>
  <c r="AQ178" i="182"/>
  <c r="AR178" i="182" s="1"/>
  <c r="AG47" i="182"/>
  <c r="AH47" i="182" s="1"/>
  <c r="AQ1719" i="182"/>
  <c r="AR1719" i="182" s="1"/>
  <c r="AQ1691" i="182"/>
  <c r="AR1691" i="182"/>
  <c r="AG1528" i="182"/>
  <c r="AH1528" i="182" s="1"/>
  <c r="AQ1407" i="182"/>
  <c r="AR1407" i="182" s="1"/>
  <c r="AQ1405" i="182"/>
  <c r="AR1405" i="182" s="1"/>
  <c r="AQ1336" i="182"/>
  <c r="AR1336" i="182"/>
  <c r="AQ1242" i="182"/>
  <c r="AR1242" i="182" s="1"/>
  <c r="AQ1076" i="182"/>
  <c r="AR1076" i="182" s="1"/>
  <c r="AQ1023" i="182"/>
  <c r="AR1023" i="182" s="1"/>
  <c r="AY926" i="182"/>
  <c r="AQ274" i="182"/>
  <c r="AR274" i="182"/>
  <c r="AD11" i="182"/>
  <c r="AY11" i="182" s="1"/>
  <c r="AQ1708" i="182"/>
  <c r="AR1708" i="182"/>
  <c r="AQ1671" i="182"/>
  <c r="AR1671" i="182"/>
  <c r="AQ1528" i="182"/>
  <c r="AR1528" i="182"/>
  <c r="AQ1389" i="182"/>
  <c r="AR1389" i="182" s="1"/>
  <c r="AQ1282" i="182"/>
  <c r="AR1282" i="182"/>
  <c r="AG1269" i="182"/>
  <c r="AH1269" i="182"/>
  <c r="AG1149" i="182"/>
  <c r="AH1149" i="182"/>
  <c r="AQ1127" i="182"/>
  <c r="AR1127" i="182" s="1"/>
  <c r="AG1022" i="182"/>
  <c r="AH1022" i="182"/>
  <c r="AQ969" i="182"/>
  <c r="AR969" i="182"/>
  <c r="AG899" i="182"/>
  <c r="AH899" i="182"/>
  <c r="AQ861" i="182"/>
  <c r="AR861" i="182" s="1"/>
  <c r="AG847" i="182"/>
  <c r="AH847" i="182"/>
  <c r="AQ845" i="182"/>
  <c r="AR845" i="182"/>
  <c r="AG779" i="182"/>
  <c r="AH779" i="182"/>
  <c r="AQ759" i="182"/>
  <c r="AR759" i="182" s="1"/>
  <c r="AQ712" i="182"/>
  <c r="AR712" i="182"/>
  <c r="AQ611" i="182"/>
  <c r="AR611" i="182"/>
  <c r="AQ553" i="182"/>
  <c r="AR553" i="182"/>
  <c r="AG549" i="182"/>
  <c r="AH549" i="182" s="1"/>
  <c r="AQ413" i="182"/>
  <c r="AR413" i="182"/>
  <c r="AQ397" i="182"/>
  <c r="AR397" i="182" s="1"/>
  <c r="AQ382" i="182"/>
  <c r="AR382" i="182"/>
  <c r="AG226" i="182"/>
  <c r="AH226" i="182" s="1"/>
  <c r="AQ180" i="182"/>
  <c r="AR180" i="182"/>
  <c r="AQ129" i="182"/>
  <c r="AR129" i="182" s="1"/>
  <c r="AQ1744" i="182"/>
  <c r="AR1744" i="182"/>
  <c r="AQ285" i="182"/>
  <c r="AR285" i="182" s="1"/>
  <c r="AQ74" i="182"/>
  <c r="AR74" i="182"/>
  <c r="L49" i="174"/>
  <c r="L36" i="174"/>
  <c r="AQ1503" i="182"/>
  <c r="AR1503" i="182"/>
  <c r="AO1767" i="182"/>
  <c r="L34" i="174"/>
  <c r="D106" i="174"/>
  <c r="G31" i="174" s="1"/>
  <c r="G33" i="174" s="1"/>
  <c r="AN1767" i="182"/>
  <c r="M49" i="174"/>
  <c r="M14" i="174"/>
  <c r="AQ1029" i="182"/>
  <c r="AR1029" i="182"/>
  <c r="AG1731" i="182"/>
  <c r="AH1731" i="182" s="1"/>
  <c r="AQ1615" i="182"/>
  <c r="AR1615" i="182"/>
  <c r="AQ1436" i="182"/>
  <c r="AR1436" i="182" s="1"/>
  <c r="AG1428" i="182"/>
  <c r="AH1428" i="182"/>
  <c r="AQ1422" i="182"/>
  <c r="AR1422" i="182" s="1"/>
  <c r="AG1399" i="182"/>
  <c r="AH1399" i="182"/>
  <c r="AG1349" i="182"/>
  <c r="AH1349" i="182" s="1"/>
  <c r="AQ1335" i="182"/>
  <c r="AR1335" i="182"/>
  <c r="AQ1305" i="182"/>
  <c r="AR1305" i="182" s="1"/>
  <c r="AG1292" i="182"/>
  <c r="AH1292" i="182"/>
  <c r="AQ1213" i="182"/>
  <c r="AR1213" i="182" s="1"/>
  <c r="AG1175" i="182"/>
  <c r="AH1175" i="182"/>
  <c r="AQ1171" i="182"/>
  <c r="AR1171" i="182" s="1"/>
  <c r="AQ1138" i="182"/>
  <c r="AR1138" i="182"/>
  <c r="AG988" i="182"/>
  <c r="AH988" i="182" s="1"/>
  <c r="AQ986" i="182"/>
  <c r="AR986" i="182"/>
  <c r="AQ985" i="182"/>
  <c r="AR985" i="182" s="1"/>
  <c r="AG948" i="182"/>
  <c r="AH948" i="182"/>
  <c r="AQ779" i="182"/>
  <c r="AR779" i="182" s="1"/>
  <c r="AQ751" i="182"/>
  <c r="AR751" i="182"/>
  <c r="AQ702" i="182"/>
  <c r="AR702" i="182" s="1"/>
  <c r="AY702" i="182"/>
  <c r="AQ598" i="182"/>
  <c r="AR598" i="182" s="1"/>
  <c r="AQ524" i="182"/>
  <c r="AR524" i="182"/>
  <c r="AQ457" i="182"/>
  <c r="AR457" i="182" s="1"/>
  <c r="AG448" i="182"/>
  <c r="AH448" i="182"/>
  <c r="AQ441" i="182"/>
  <c r="AR441" i="182" s="1"/>
  <c r="AQ429" i="182"/>
  <c r="AR429" i="182"/>
  <c r="AG349" i="182"/>
  <c r="AH349" i="182" s="1"/>
  <c r="AQ313" i="182"/>
  <c r="AR313" i="182"/>
  <c r="AG306" i="182"/>
  <c r="AH306" i="182" s="1"/>
  <c r="AQ236" i="182"/>
  <c r="AR236" i="182"/>
  <c r="AG219" i="182"/>
  <c r="AH219" i="182" s="1"/>
  <c r="AQ211" i="182"/>
  <c r="AR211" i="182"/>
  <c r="AQ168" i="182"/>
  <c r="AR168" i="182" s="1"/>
  <c r="AG108" i="182"/>
  <c r="AH108" i="182"/>
  <c r="AD24" i="182"/>
  <c r="AG1635" i="182"/>
  <c r="AH1635" i="182" s="1"/>
  <c r="AG1619" i="182"/>
  <c r="AH1619" i="182"/>
  <c r="AG1609" i="182"/>
  <c r="AH1609" i="182" s="1"/>
  <c r="AG1597" i="182"/>
  <c r="AH1597" i="182"/>
  <c r="AG1573" i="182"/>
  <c r="AH1573" i="182" s="1"/>
  <c r="AQ1541" i="182"/>
  <c r="AR1541" i="182"/>
  <c r="AQ1514" i="182"/>
  <c r="AR1514" i="182" s="1"/>
  <c r="AQ1392" i="182"/>
  <c r="AR1392" i="182"/>
  <c r="AG1383" i="182"/>
  <c r="AH1383" i="182" s="1"/>
  <c r="AQ1294" i="182"/>
  <c r="AR1294" i="182"/>
  <c r="AQ1266" i="182"/>
  <c r="AR1266" i="182" s="1"/>
  <c r="AQ1181" i="182"/>
  <c r="AR1181" i="182"/>
  <c r="AQ1178" i="182"/>
  <c r="AR1178" i="182" s="1"/>
  <c r="AG1074" i="182"/>
  <c r="AH1074" i="182"/>
  <c r="AQ1065" i="182"/>
  <c r="AR1065" i="182" s="1"/>
  <c r="AQ803" i="182"/>
  <c r="AR803" i="182"/>
  <c r="AQ783" i="182"/>
  <c r="AR783" i="182" s="1"/>
  <c r="AQ763" i="182"/>
  <c r="AR763" i="182"/>
  <c r="AQ591" i="182"/>
  <c r="AR591" i="182" s="1"/>
  <c r="AG571" i="182"/>
  <c r="AH571" i="182"/>
  <c r="AQ554" i="182"/>
  <c r="AR554" i="182" s="1"/>
  <c r="AQ510" i="182"/>
  <c r="AR510" i="182"/>
  <c r="AQ489" i="182"/>
  <c r="AR489" i="182" s="1"/>
  <c r="AQ449" i="182"/>
  <c r="AR449" i="182"/>
  <c r="AQ418" i="182"/>
  <c r="AR418" i="182" s="1"/>
  <c r="AQ403" i="182"/>
  <c r="AR403" i="182"/>
  <c r="AG256" i="182"/>
  <c r="AH256" i="182" s="1"/>
  <c r="AG143" i="182"/>
  <c r="AH143" i="182"/>
  <c r="AG19" i="182"/>
  <c r="AH19" i="182" s="1"/>
  <c r="AG1756" i="182"/>
  <c r="AH1756" i="182"/>
  <c r="AG1686" i="182"/>
  <c r="AH1686" i="182" s="1"/>
  <c r="AQ1665" i="182"/>
  <c r="AR1665" i="182"/>
  <c r="AG1470" i="182"/>
  <c r="AH1470" i="182" s="1"/>
  <c r="AG1449" i="182"/>
  <c r="AH1449" i="182"/>
  <c r="AG1402" i="182"/>
  <c r="AH1402" i="182" s="1"/>
  <c r="AG1306" i="182"/>
  <c r="AH1306" i="182"/>
  <c r="AG1301" i="182"/>
  <c r="AH1301" i="182" s="1"/>
  <c r="AQ1291" i="182"/>
  <c r="AR1291" i="182"/>
  <c r="AG1217" i="182"/>
  <c r="AH1217" i="182" s="1"/>
  <c r="AQ1202" i="182"/>
  <c r="AR1202" i="182"/>
  <c r="AQ1106" i="182"/>
  <c r="AR1106" i="182" s="1"/>
  <c r="AQ988" i="182"/>
  <c r="AR988" i="182"/>
  <c r="AQ719" i="182"/>
  <c r="AR719" i="182" s="1"/>
  <c r="AG681" i="182"/>
  <c r="AH681" i="182"/>
  <c r="AQ491" i="182"/>
  <c r="AR491" i="182" s="1"/>
  <c r="AQ409" i="182"/>
  <c r="AR409" i="182"/>
  <c r="AQ190" i="182"/>
  <c r="AR190" i="182" s="1"/>
  <c r="AQ174" i="182"/>
  <c r="AR174" i="182"/>
  <c r="AQ111" i="182"/>
  <c r="AR111" i="182" s="1"/>
  <c r="AQ49" i="182"/>
  <c r="AR49" i="182"/>
  <c r="AG979" i="182"/>
  <c r="AH979" i="182" s="1"/>
  <c r="AQ740" i="182"/>
  <c r="AR740" i="182"/>
  <c r="AG484" i="182"/>
  <c r="AH484" i="182" s="1"/>
  <c r="AZ47" i="182"/>
  <c r="AQ1748" i="182"/>
  <c r="AR1748" i="182" s="1"/>
  <c r="AQ1697" i="182"/>
  <c r="AR1697" i="182"/>
  <c r="AG1689" i="182"/>
  <c r="AH1689" i="182" s="1"/>
  <c r="AY1613" i="182"/>
  <c r="AQ1599" i="182"/>
  <c r="AR1599" i="182"/>
  <c r="AQ1581" i="182"/>
  <c r="AR1581" i="182" s="1"/>
  <c r="AG1492" i="182"/>
  <c r="AH1492" i="182"/>
  <c r="AQ1420" i="182"/>
  <c r="AR1420" i="182"/>
  <c r="AG1415" i="182"/>
  <c r="AH1415" i="182"/>
  <c r="AQ1376" i="182"/>
  <c r="AR1376" i="182" s="1"/>
  <c r="AQ1363" i="182"/>
  <c r="AR1363" i="182"/>
  <c r="AQ1254" i="182"/>
  <c r="AR1254" i="182"/>
  <c r="AQ1197" i="182"/>
  <c r="AR1197" i="182"/>
  <c r="AQ1154" i="182"/>
  <c r="AR1154" i="182" s="1"/>
  <c r="AQ1091" i="182"/>
  <c r="AR1091" i="182"/>
  <c r="AY1075" i="182"/>
  <c r="AQ1039" i="182"/>
  <c r="AR1039" i="182"/>
  <c r="AG1027" i="182"/>
  <c r="AH1027" i="182" s="1"/>
  <c r="AQ1025" i="182"/>
  <c r="AR1025" i="182"/>
  <c r="AQ896" i="182"/>
  <c r="AR896" i="182" s="1"/>
  <c r="AY847" i="182"/>
  <c r="AQ807" i="182"/>
  <c r="AR807" i="182"/>
  <c r="AG578" i="182"/>
  <c r="AH578" i="182" s="1"/>
  <c r="AG501" i="182"/>
  <c r="AH501" i="182"/>
  <c r="AQ460" i="182"/>
  <c r="AR460" i="182"/>
  <c r="AG430" i="182"/>
  <c r="AH430" i="182"/>
  <c r="AQ347" i="182"/>
  <c r="AR347" i="182" s="1"/>
  <c r="AQ327" i="182"/>
  <c r="AR327" i="182"/>
  <c r="AQ319" i="182"/>
  <c r="AR319" i="182"/>
  <c r="AG266" i="182"/>
  <c r="AH266" i="182"/>
  <c r="AQ246" i="182"/>
  <c r="AR246" i="182" s="1"/>
  <c r="AG234" i="182"/>
  <c r="AH234" i="182"/>
  <c r="AQ218" i="182"/>
  <c r="AR218" i="182" s="1"/>
  <c r="AG213" i="182"/>
  <c r="AH213" i="182"/>
  <c r="AG101" i="182"/>
  <c r="AH101" i="182" s="1"/>
  <c r="AQ82" i="182"/>
  <c r="AR82" i="182"/>
  <c r="AQ79" i="182"/>
  <c r="AR79" i="182" s="1"/>
  <c r="AG1765" i="182"/>
  <c r="AH1765" i="182"/>
  <c r="AG1761" i="182"/>
  <c r="AH1761" i="182" s="1"/>
  <c r="AQ1752" i="182"/>
  <c r="AR1752" i="182"/>
  <c r="AG1747" i="182"/>
  <c r="AH1747" i="182" s="1"/>
  <c r="AQ1714" i="182"/>
  <c r="AR1714" i="182"/>
  <c r="AQ1677" i="182"/>
  <c r="AR1677" i="182" s="1"/>
  <c r="AQ1408" i="182"/>
  <c r="AR1408" i="182"/>
  <c r="AQ1110" i="182"/>
  <c r="AR1110" i="182" s="1"/>
  <c r="AQ984" i="182"/>
  <c r="AR984" i="182"/>
  <c r="AG810" i="182"/>
  <c r="AH810" i="182" s="1"/>
  <c r="AG726" i="182"/>
  <c r="AH726" i="182"/>
  <c r="AG718" i="182"/>
  <c r="AH718" i="182" s="1"/>
  <c r="AQ703" i="182"/>
  <c r="AR703" i="182"/>
  <c r="AG633" i="182"/>
  <c r="AH633" i="182" s="1"/>
  <c r="AG526" i="182"/>
  <c r="AH526" i="182"/>
  <c r="AQ432" i="182"/>
  <c r="AR432" i="182" s="1"/>
  <c r="AG309" i="182"/>
  <c r="AH309" i="182"/>
  <c r="AQ197" i="182"/>
  <c r="AR197" i="182" s="1"/>
  <c r="AQ194" i="182"/>
  <c r="AR194" i="182"/>
  <c r="AG98" i="182"/>
  <c r="AH98" i="182" s="1"/>
  <c r="AQ76" i="182"/>
  <c r="AR76" i="182"/>
  <c r="AQ28" i="182"/>
  <c r="AR28" i="182" s="1"/>
  <c r="AQ16" i="182"/>
  <c r="AR16" i="182"/>
  <c r="AG1757" i="182"/>
  <c r="AH1757" i="182" s="1"/>
  <c r="AQ1552" i="182"/>
  <c r="AR1552" i="182"/>
  <c r="AG1514" i="182"/>
  <c r="AH1514" i="182" s="1"/>
  <c r="AG1308" i="182"/>
  <c r="AH1308" i="182"/>
  <c r="AQ1306" i="182"/>
  <c r="AR1306" i="182" s="1"/>
  <c r="AQ1167" i="182"/>
  <c r="AR1167" i="182"/>
  <c r="AQ1149" i="182"/>
  <c r="AR1149" i="182" s="1"/>
  <c r="AG1132" i="182"/>
  <c r="AH1132" i="182"/>
  <c r="AQ1129" i="182"/>
  <c r="AR1129" i="182" s="1"/>
  <c r="AG1035" i="182"/>
  <c r="AH1035" i="182"/>
  <c r="AQ1017" i="182"/>
  <c r="AR1017" i="182" s="1"/>
  <c r="AQ959" i="182"/>
  <c r="AR959" i="182"/>
  <c r="AQ790" i="182"/>
  <c r="AR790" i="182" s="1"/>
  <c r="AQ782" i="182"/>
  <c r="AR782" i="182"/>
  <c r="AQ694" i="182"/>
  <c r="AR694" i="182" s="1"/>
  <c r="AQ426" i="182"/>
  <c r="AR426" i="182"/>
  <c r="AQ407" i="182"/>
  <c r="AR407" i="182" s="1"/>
  <c r="AQ337" i="182"/>
  <c r="AR337" i="182"/>
  <c r="AQ332" i="182"/>
  <c r="AR332" i="182" s="1"/>
  <c r="AQ292" i="182"/>
  <c r="AR292" i="182"/>
  <c r="AQ266" i="182"/>
  <c r="AR266" i="182" s="1"/>
  <c r="AG252" i="182"/>
  <c r="AH252" i="182"/>
  <c r="AQ250" i="182"/>
  <c r="AR250" i="182" s="1"/>
  <c r="AQ90" i="182"/>
  <c r="AR90" i="182"/>
  <c r="AQ59" i="182"/>
  <c r="AR59" i="182" s="1"/>
  <c r="M53" i="174"/>
  <c r="J21" i="174"/>
  <c r="K55" i="174"/>
  <c r="H10" i="174" s="1"/>
  <c r="C7" i="69" s="1"/>
  <c r="C8" i="69" s="1"/>
  <c r="F28" i="163" s="1"/>
  <c r="M101" i="174"/>
  <c r="D79" i="174"/>
  <c r="M16" i="174"/>
  <c r="L39" i="174"/>
  <c r="M39" i="174"/>
  <c r="AQ1339" i="182"/>
  <c r="AR1339" i="182"/>
  <c r="AQ1056" i="182"/>
  <c r="AR1056" i="182" s="1"/>
  <c r="AG1744" i="182"/>
  <c r="AH1744" i="182"/>
  <c r="AY1744" i="182"/>
  <c r="AG1593" i="182"/>
  <c r="AH1593" i="182"/>
  <c r="AG1746" i="182"/>
  <c r="AH1746" i="182" s="1"/>
  <c r="AZ1746" i="182"/>
  <c r="AQ1699" i="182"/>
  <c r="AR1699" i="182"/>
  <c r="AQ1620" i="182"/>
  <c r="AR1620" i="182" s="1"/>
  <c r="AQ1608" i="182"/>
  <c r="AR1608" i="182"/>
  <c r="AY1528" i="182"/>
  <c r="AY1349" i="182"/>
  <c r="AQ1307" i="182"/>
  <c r="AR1307" i="182"/>
  <c r="AQ1232" i="182"/>
  <c r="AR1232" i="182" s="1"/>
  <c r="AY1197" i="182"/>
  <c r="AG1109" i="182"/>
  <c r="AH1109" i="182" s="1"/>
  <c r="AZ1022" i="182"/>
  <c r="AG939" i="182"/>
  <c r="AH939" i="182"/>
  <c r="AZ939" i="182"/>
  <c r="AY828" i="182"/>
  <c r="AG828" i="182"/>
  <c r="AH828" i="182" s="1"/>
  <c r="AY244" i="182"/>
  <c r="AG244" i="182"/>
  <c r="AH244" i="182" s="1"/>
  <c r="AQ1733" i="182"/>
  <c r="AR1733" i="182" s="1"/>
  <c r="AQ1725" i="182"/>
  <c r="AR1725" i="182"/>
  <c r="AG1725" i="182"/>
  <c r="AH1725" i="182" s="1"/>
  <c r="AG1672" i="182"/>
  <c r="AH1672" i="182" s="1"/>
  <c r="AG1657" i="182"/>
  <c r="AH1657" i="182" s="1"/>
  <c r="AG1647" i="182"/>
  <c r="AH1647" i="182"/>
  <c r="AQ1644" i="182"/>
  <c r="AR1644" i="182" s="1"/>
  <c r="AG1633" i="182"/>
  <c r="AH1633" i="182" s="1"/>
  <c r="AG1617" i="182"/>
  <c r="AH1617" i="182" s="1"/>
  <c r="AY1593" i="182"/>
  <c r="AQ1570" i="182"/>
  <c r="AR1570" i="182" s="1"/>
  <c r="AG1551" i="182"/>
  <c r="AH1551" i="182" s="1"/>
  <c r="AG1510" i="182"/>
  <c r="AH1510" i="182"/>
  <c r="AQ1495" i="182"/>
  <c r="AR1495" i="182" s="1"/>
  <c r="AG1418" i="182"/>
  <c r="AH1418" i="182" s="1"/>
  <c r="AQ1410" i="182"/>
  <c r="AR1410" i="182" s="1"/>
  <c r="AQ1403" i="182"/>
  <c r="AR1403" i="182"/>
  <c r="AQ1393" i="182"/>
  <c r="AR1393" i="182" s="1"/>
  <c r="AG1393" i="182"/>
  <c r="AH1393" i="182" s="1"/>
  <c r="AQ1369" i="182"/>
  <c r="AR1369" i="182" s="1"/>
  <c r="AG1367" i="182"/>
  <c r="AH1367" i="182"/>
  <c r="AQ1355" i="182"/>
  <c r="AR1355" i="182" s="1"/>
  <c r="AQ1352" i="182"/>
  <c r="AR1352" i="182" s="1"/>
  <c r="AQ1325" i="182"/>
  <c r="AR1325" i="182" s="1"/>
  <c r="AG1324" i="182"/>
  <c r="AH1324" i="182"/>
  <c r="AQ1322" i="182"/>
  <c r="AR1322" i="182" s="1"/>
  <c r="AG1319" i="182"/>
  <c r="AH1319" i="182" s="1"/>
  <c r="AQ1299" i="182"/>
  <c r="AR1299" i="182" s="1"/>
  <c r="AG1261" i="182"/>
  <c r="AH1261" i="182"/>
  <c r="AQ1251" i="182"/>
  <c r="AR1251" i="182" s="1"/>
  <c r="AQ1191" i="182"/>
  <c r="AR1191" i="182" s="1"/>
  <c r="AQ1168" i="182"/>
  <c r="AR1168" i="182" s="1"/>
  <c r="AQ1159" i="182"/>
  <c r="AR1159" i="182"/>
  <c r="AQ1078" i="182"/>
  <c r="AR1078" i="182" s="1"/>
  <c r="AQ1068" i="182"/>
  <c r="AR1068" i="182" s="1"/>
  <c r="AY1003" i="182"/>
  <c r="AQ998" i="182"/>
  <c r="AR998" i="182" s="1"/>
  <c r="AY1597" i="182"/>
  <c r="AG1575" i="182"/>
  <c r="AH1575" i="182" s="1"/>
  <c r="AQ1567" i="182"/>
  <c r="AR1567" i="182" s="1"/>
  <c r="AQ1564" i="182"/>
  <c r="AR1564" i="182" s="1"/>
  <c r="AQ1459" i="182"/>
  <c r="AR1459" i="182"/>
  <c r="AG1404" i="182"/>
  <c r="AH1404" i="182" s="1"/>
  <c r="AQ1330" i="182"/>
  <c r="AR1330" i="182" s="1"/>
  <c r="AY1292" i="182"/>
  <c r="AG1244" i="182"/>
  <c r="AH1244" i="182" s="1"/>
  <c r="AQ1240" i="182"/>
  <c r="AR1240" i="182" s="1"/>
  <c r="AQ1183" i="182"/>
  <c r="AR1183" i="182"/>
  <c r="AQ1108" i="182"/>
  <c r="AR1108" i="182"/>
  <c r="AZ573" i="182"/>
  <c r="AG573" i="182"/>
  <c r="AH573" i="182"/>
  <c r="AG515" i="182"/>
  <c r="AH515" i="182" s="1"/>
  <c r="AZ515" i="182"/>
  <c r="AQ1735" i="182"/>
  <c r="AR1735" i="182"/>
  <c r="AG1716" i="182"/>
  <c r="AH1716" i="182" s="1"/>
  <c r="AQ1695" i="182"/>
  <c r="AR1695" i="182" s="1"/>
  <c r="AG1655" i="182"/>
  <c r="AH1655" i="182"/>
  <c r="AQ1642" i="182"/>
  <c r="AR1642" i="182"/>
  <c r="AQ1493" i="182"/>
  <c r="AR1493" i="182" s="1"/>
  <c r="AQ1452" i="182"/>
  <c r="AR1452" i="182" s="1"/>
  <c r="AG1451" i="182"/>
  <c r="AH1451" i="182"/>
  <c r="AG1417" i="182"/>
  <c r="AH1417" i="182"/>
  <c r="AQ1400" i="182"/>
  <c r="AR1400" i="182" s="1"/>
  <c r="AQ1383" i="182"/>
  <c r="AR1383" i="182" s="1"/>
  <c r="AQ1379" i="182"/>
  <c r="AR1379" i="182"/>
  <c r="AG1378" i="182"/>
  <c r="AH1378" i="182"/>
  <c r="AQ1368" i="182"/>
  <c r="AR1368" i="182" s="1"/>
  <c r="AG1317" i="182"/>
  <c r="AH1317" i="182" s="1"/>
  <c r="AQ1275" i="182"/>
  <c r="AR1275" i="182"/>
  <c r="AQ1267" i="182"/>
  <c r="AR1267" i="182"/>
  <c r="AG1267" i="182"/>
  <c r="AH1267" i="182" s="1"/>
  <c r="AQ1252" i="182"/>
  <c r="AR1252" i="182" s="1"/>
  <c r="AQ1226" i="182"/>
  <c r="AR1226" i="182"/>
  <c r="AQ1170" i="182"/>
  <c r="AR1170" i="182"/>
  <c r="AQ1151" i="182"/>
  <c r="AR1151" i="182" s="1"/>
  <c r="AQ1146" i="182"/>
  <c r="AR1146" i="182" s="1"/>
  <c r="AG1139" i="182"/>
  <c r="AH1139" i="182"/>
  <c r="AQ1135" i="182"/>
  <c r="AR1135" i="182"/>
  <c r="AQ1105" i="182"/>
  <c r="AR1105" i="182" s="1"/>
  <c r="AQ1088" i="182"/>
  <c r="AR1088" i="182" s="1"/>
  <c r="AG1088" i="182"/>
  <c r="AH1088" i="182"/>
  <c r="AQ1075" i="182"/>
  <c r="AR1075" i="182" s="1"/>
  <c r="AQ992" i="182"/>
  <c r="AR992" i="182" s="1"/>
  <c r="AQ876" i="182"/>
  <c r="AR876" i="182" s="1"/>
  <c r="AQ1686" i="182"/>
  <c r="AR1686" i="182"/>
  <c r="AG1685" i="182"/>
  <c r="AH1685" i="182" s="1"/>
  <c r="AQ1679" i="182"/>
  <c r="AR1679" i="182" s="1"/>
  <c r="AG1565" i="182"/>
  <c r="AH1565" i="182" s="1"/>
  <c r="AZ1546" i="182"/>
  <c r="AG1124" i="182"/>
  <c r="AH1124" i="182" s="1"/>
  <c r="AG1107" i="182"/>
  <c r="AH1107" i="182" s="1"/>
  <c r="AG1082" i="182"/>
  <c r="AH1082" i="182"/>
  <c r="AY824" i="182"/>
  <c r="AG824" i="182"/>
  <c r="AH824" i="182"/>
  <c r="AZ745" i="182"/>
  <c r="AG745" i="182"/>
  <c r="AH745" i="182" s="1"/>
  <c r="AZ446" i="182"/>
  <c r="AG446" i="182"/>
  <c r="AH446" i="182" s="1"/>
  <c r="AQ1761" i="182"/>
  <c r="AR1761" i="182"/>
  <c r="AG1631" i="182"/>
  <c r="AH1631" i="182" s="1"/>
  <c r="AQ1572" i="182"/>
  <c r="AR1572" i="182" s="1"/>
  <c r="AQ1565" i="182"/>
  <c r="AR1565" i="182" s="1"/>
  <c r="AY1510" i="182"/>
  <c r="AQ1497" i="182"/>
  <c r="AR1497" i="182" s="1"/>
  <c r="AQ1394" i="182"/>
  <c r="AR1394" i="182" s="1"/>
  <c r="AQ1391" i="182"/>
  <c r="AR1391" i="182"/>
  <c r="AQ1362" i="182"/>
  <c r="AR1362" i="182" s="1"/>
  <c r="AQ1312" i="182"/>
  <c r="AR1312" i="182" s="1"/>
  <c r="AY1311" i="182"/>
  <c r="AQ1243" i="182"/>
  <c r="AR1243" i="182" s="1"/>
  <c r="AQ1211" i="182"/>
  <c r="AR1211" i="182" s="1"/>
  <c r="AQ1157" i="182"/>
  <c r="AR1157" i="182"/>
  <c r="AQ999" i="182"/>
  <c r="AR999" i="182" s="1"/>
  <c r="AG239" i="182"/>
  <c r="AH239" i="182" s="1"/>
  <c r="AY92" i="182"/>
  <c r="AG92" i="182"/>
  <c r="AH92" i="182" s="1"/>
  <c r="AG953" i="182"/>
  <c r="AH953" i="182" s="1"/>
  <c r="AQ936" i="182"/>
  <c r="AR936" i="182" s="1"/>
  <c r="AQ912" i="182"/>
  <c r="AR912" i="182"/>
  <c r="AQ757" i="182"/>
  <c r="AR757" i="182" s="1"/>
  <c r="AG713" i="182"/>
  <c r="AH713" i="182" s="1"/>
  <c r="AQ707" i="182"/>
  <c r="AR707" i="182" s="1"/>
  <c r="AQ691" i="182"/>
  <c r="AR691" i="182"/>
  <c r="AQ671" i="182"/>
  <c r="AR671" i="182" s="1"/>
  <c r="AQ667" i="182"/>
  <c r="AR667" i="182" s="1"/>
  <c r="AQ665" i="182"/>
  <c r="AR665" i="182" s="1"/>
  <c r="AQ609" i="182"/>
  <c r="AR609" i="182"/>
  <c r="AQ595" i="182"/>
  <c r="AR595" i="182" s="1"/>
  <c r="AG592" i="182"/>
  <c r="AH592" i="182" s="1"/>
  <c r="AQ534" i="182"/>
  <c r="AR534" i="182" s="1"/>
  <c r="AG529" i="182"/>
  <c r="AH529" i="182"/>
  <c r="AQ494" i="182"/>
  <c r="AR494" i="182" s="1"/>
  <c r="AQ482" i="182"/>
  <c r="AR482" i="182" s="1"/>
  <c r="AQ478" i="182"/>
  <c r="AR478" i="182" s="1"/>
  <c r="AG431" i="182"/>
  <c r="AH431" i="182"/>
  <c r="AQ399" i="182"/>
  <c r="AR399" i="182" s="1"/>
  <c r="AQ392" i="182"/>
  <c r="AR392" i="182" s="1"/>
  <c r="AQ385" i="182"/>
  <c r="AR385" i="182" s="1"/>
  <c r="AQ375" i="182"/>
  <c r="AR375" i="182"/>
  <c r="AQ372" i="182"/>
  <c r="AR372" i="182" s="1"/>
  <c r="AQ345" i="182"/>
  <c r="AR345" i="182" s="1"/>
  <c r="AQ340" i="182"/>
  <c r="AR340" i="182" s="1"/>
  <c r="AQ284" i="182"/>
  <c r="AR284" i="182"/>
  <c r="AQ273" i="182"/>
  <c r="AR273" i="182" s="1"/>
  <c r="AY260" i="182"/>
  <c r="AQ198" i="182"/>
  <c r="AR198" i="182" s="1"/>
  <c r="AG106" i="182"/>
  <c r="AH106" i="182" s="1"/>
  <c r="AG75" i="182"/>
  <c r="AH75" i="182" s="1"/>
  <c r="AG67" i="182"/>
  <c r="AH67" i="182"/>
  <c r="AQ41" i="182"/>
  <c r="AR41" i="182" s="1"/>
  <c r="AG36" i="182"/>
  <c r="AH36" i="182" s="1"/>
  <c r="AG940" i="182"/>
  <c r="AH940" i="182" s="1"/>
  <c r="AQ897" i="182"/>
  <c r="AR897" i="182"/>
  <c r="AQ842" i="182"/>
  <c r="AR842" i="182" s="1"/>
  <c r="AY779" i="182"/>
  <c r="AG764" i="182"/>
  <c r="AH764" i="182"/>
  <c r="AG761" i="182"/>
  <c r="AH761" i="182" s="1"/>
  <c r="AQ748" i="182"/>
  <c r="AR748" i="182" s="1"/>
  <c r="AG734" i="182"/>
  <c r="AH734" i="182"/>
  <c r="AQ708" i="182"/>
  <c r="AR708" i="182"/>
  <c r="AQ651" i="182"/>
  <c r="AR651" i="182" s="1"/>
  <c r="AG641" i="182"/>
  <c r="AH641" i="182" s="1"/>
  <c r="AQ639" i="182"/>
  <c r="AR639" i="182"/>
  <c r="AQ592" i="182"/>
  <c r="AR592" i="182"/>
  <c r="AQ587" i="182"/>
  <c r="AR587" i="182" s="1"/>
  <c r="AQ559" i="182"/>
  <c r="AR559" i="182" s="1"/>
  <c r="AQ548" i="182"/>
  <c r="AR548" i="182"/>
  <c r="AQ529" i="182"/>
  <c r="AR529" i="182"/>
  <c r="AG445" i="182"/>
  <c r="AH445" i="182" s="1"/>
  <c r="AQ439" i="182"/>
  <c r="AR439" i="182" s="1"/>
  <c r="AQ374" i="182"/>
  <c r="AR374" i="182" s="1"/>
  <c r="AQ359" i="182"/>
  <c r="AR359" i="182"/>
  <c r="AQ321" i="182"/>
  <c r="AR321" i="182" s="1"/>
  <c r="AQ312" i="182"/>
  <c r="AR312" i="182" s="1"/>
  <c r="AQ158" i="182"/>
  <c r="AR158" i="182" s="1"/>
  <c r="AZ108" i="182"/>
  <c r="AQ97" i="182"/>
  <c r="AR97" i="182" s="1"/>
  <c r="AY40" i="182"/>
  <c r="AQ12" i="182"/>
  <c r="AR12" i="182" s="1"/>
  <c r="AQ953" i="182"/>
  <c r="AR953" i="182" s="1"/>
  <c r="AQ923" i="182"/>
  <c r="AR923" i="182"/>
  <c r="AQ834" i="182"/>
  <c r="AR834" i="182" s="1"/>
  <c r="AG608" i="182"/>
  <c r="AH608" i="182" s="1"/>
  <c r="AQ556" i="182"/>
  <c r="AR556" i="182" s="1"/>
  <c r="AG553" i="182"/>
  <c r="AH553" i="182"/>
  <c r="AQ477" i="182"/>
  <c r="AR477" i="182" s="1"/>
  <c r="AY441" i="182"/>
  <c r="AG339" i="182"/>
  <c r="AH339" i="182" s="1"/>
  <c r="AQ314" i="182"/>
  <c r="AR314" i="182" s="1"/>
  <c r="AG227" i="182"/>
  <c r="AH227" i="182" s="1"/>
  <c r="AG222" i="182"/>
  <c r="AH222" i="182"/>
  <c r="AG204" i="182"/>
  <c r="AH204" i="182" s="1"/>
  <c r="AG907" i="182"/>
  <c r="AH907" i="182" s="1"/>
  <c r="AQ905" i="182"/>
  <c r="AR905" i="182" s="1"/>
  <c r="AG789" i="182"/>
  <c r="AH789" i="182"/>
  <c r="AQ681" i="182"/>
  <c r="AR681" i="182" s="1"/>
  <c r="AQ652" i="182"/>
  <c r="AR652" i="182" s="1"/>
  <c r="AG603" i="182"/>
  <c r="AH603" i="182" s="1"/>
  <c r="AG579" i="182"/>
  <c r="AH579" i="182"/>
  <c r="AQ516" i="182"/>
  <c r="AR516" i="182" s="1"/>
  <c r="AQ424" i="182"/>
  <c r="AR424" i="182" s="1"/>
  <c r="AG407" i="182"/>
  <c r="AH407" i="182" s="1"/>
  <c r="AQ396" i="182"/>
  <c r="AR396" i="182"/>
  <c r="AQ395" i="182"/>
  <c r="AR395" i="182" s="1"/>
  <c r="AG352" i="182"/>
  <c r="AH352" i="182" s="1"/>
  <c r="AG287" i="182"/>
  <c r="AH287" i="182" s="1"/>
  <c r="AQ262" i="182"/>
  <c r="AR262" i="182"/>
  <c r="AQ256" i="182"/>
  <c r="AR256" i="182" s="1"/>
  <c r="AQ240" i="182"/>
  <c r="AR240" i="182" s="1"/>
  <c r="AQ185" i="182"/>
  <c r="AR185" i="182" s="1"/>
  <c r="AQ142" i="182"/>
  <c r="AR142" i="182"/>
  <c r="AQ96" i="182"/>
  <c r="AR96" i="182" s="1"/>
  <c r="AG86" i="182"/>
  <c r="AH86" i="182" s="1"/>
  <c r="AQ77" i="182"/>
  <c r="AR77" i="182" s="1"/>
  <c r="AQ841" i="182"/>
  <c r="AR841" i="182"/>
  <c r="AQ811" i="182"/>
  <c r="AR811" i="182" s="1"/>
  <c r="AQ768" i="182"/>
  <c r="AR768" i="182" s="1"/>
  <c r="AG768" i="182"/>
  <c r="AH768" i="182" s="1"/>
  <c r="AG743" i="182"/>
  <c r="AH743" i="182"/>
  <c r="AG691" i="182"/>
  <c r="AH691" i="182" s="1"/>
  <c r="AQ643" i="182"/>
  <c r="AR643" i="182" s="1"/>
  <c r="AQ631" i="182"/>
  <c r="AR631" i="182" s="1"/>
  <c r="AQ630" i="182"/>
  <c r="AR630" i="182"/>
  <c r="AQ623" i="182"/>
  <c r="AR623" i="182" s="1"/>
  <c r="AG392" i="182"/>
  <c r="AH392" i="182" s="1"/>
  <c r="AQ353" i="182"/>
  <c r="AR353" i="182" s="1"/>
  <c r="AQ341" i="182"/>
  <c r="AR341" i="182"/>
  <c r="AQ282" i="182"/>
  <c r="AR282" i="182" s="1"/>
  <c r="AG274" i="182"/>
  <c r="AH274" i="182" s="1"/>
  <c r="AG265" i="182"/>
  <c r="AH265" i="182" s="1"/>
  <c r="AQ260" i="182"/>
  <c r="AR260" i="182"/>
  <c r="AQ224" i="182"/>
  <c r="AR224" i="182" s="1"/>
  <c r="AQ222" i="182"/>
  <c r="AR222" i="182"/>
  <c r="AQ171" i="182"/>
  <c r="AR171" i="182" s="1"/>
  <c r="AQ964" i="182"/>
  <c r="AR964" i="182"/>
  <c r="AG936" i="182"/>
  <c r="AH936" i="182" s="1"/>
  <c r="AG919" i="182"/>
  <c r="AH919" i="182"/>
  <c r="AG861" i="182"/>
  <c r="AH861" i="182" s="1"/>
  <c r="AQ816" i="182"/>
  <c r="AR816" i="182"/>
  <c r="AG803" i="182"/>
  <c r="AH803" i="182" s="1"/>
  <c r="AG724" i="182"/>
  <c r="AH724" i="182"/>
  <c r="AQ716" i="182"/>
  <c r="AR716" i="182" s="1"/>
  <c r="AG696" i="182"/>
  <c r="AH696" i="182"/>
  <c r="AQ527" i="182"/>
  <c r="AR527" i="182" s="1"/>
  <c r="AG520" i="182"/>
  <c r="AH520" i="182"/>
  <c r="AQ500" i="182"/>
  <c r="AR500" i="182" s="1"/>
  <c r="AQ465" i="182"/>
  <c r="AR465" i="182"/>
  <c r="AQ390" i="182"/>
  <c r="AR390" i="182" s="1"/>
  <c r="AY252" i="182"/>
  <c r="AQ247" i="182"/>
  <c r="AR247" i="182"/>
  <c r="AQ233" i="182"/>
  <c r="AR233" i="182" s="1"/>
  <c r="AG214" i="182"/>
  <c r="AH214" i="182" s="1"/>
  <c r="AQ164" i="182"/>
  <c r="AR164" i="182"/>
  <c r="AQ124" i="182"/>
  <c r="AR124" i="182"/>
  <c r="AQ115" i="182"/>
  <c r="AR115" i="182" s="1"/>
  <c r="AG90" i="182"/>
  <c r="AH90" i="182" s="1"/>
  <c r="AQ58" i="182"/>
  <c r="AR58" i="182"/>
  <c r="AN14" i="182"/>
  <c r="D99" i="174"/>
  <c r="N95" i="174"/>
  <c r="N58" i="174"/>
  <c r="D61" i="174"/>
  <c r="D113" i="174"/>
  <c r="F44" i="163"/>
  <c r="O110" i="174"/>
  <c r="O121" i="174" s="1"/>
  <c r="M23" i="174"/>
  <c r="G19" i="174"/>
  <c r="J9" i="174"/>
  <c r="D89" i="174"/>
  <c r="AG1161" i="182"/>
  <c r="AH1161" i="182"/>
  <c r="AY1161" i="182"/>
  <c r="AQ1662" i="182"/>
  <c r="AR1662" i="182"/>
  <c r="AZ1649" i="182"/>
  <c r="AG1649" i="182"/>
  <c r="AH1649" i="182"/>
  <c r="AG1623" i="182"/>
  <c r="AH1623" i="182"/>
  <c r="AG1543" i="182"/>
  <c r="AH1543" i="182" s="1"/>
  <c r="AY1543" i="182"/>
  <c r="AY1515" i="182"/>
  <c r="AG1515" i="182"/>
  <c r="AH1515" i="182"/>
  <c r="AG1750" i="182"/>
  <c r="AH1750" i="182"/>
  <c r="AZ1750" i="182"/>
  <c r="AG1723" i="182"/>
  <c r="AH1723" i="182"/>
  <c r="AG1709" i="182"/>
  <c r="AH1709" i="182"/>
  <c r="AY1689" i="182"/>
  <c r="AG1412" i="182"/>
  <c r="AH1412" i="182"/>
  <c r="AY1412" i="182"/>
  <c r="AG1752" i="182"/>
  <c r="AH1752" i="182"/>
  <c r="AY1752" i="182"/>
  <c r="AG1728" i="182"/>
  <c r="AH1728" i="182"/>
  <c r="AG1093" i="182"/>
  <c r="AH1093" i="182"/>
  <c r="AZ1093" i="182"/>
  <c r="AQ1655" i="182"/>
  <c r="AR1655" i="182"/>
  <c r="AG1537" i="182"/>
  <c r="AH1537" i="182"/>
  <c r="AY1537" i="182"/>
  <c r="AQ1747" i="182"/>
  <c r="AR1747" i="182"/>
  <c r="AG1717" i="182"/>
  <c r="AH1717" i="182" s="1"/>
  <c r="AQ1698" i="182"/>
  <c r="AR1698" i="182"/>
  <c r="AG1693" i="182"/>
  <c r="AH1693" i="182" s="1"/>
  <c r="AG1691" i="182"/>
  <c r="AH1691" i="182"/>
  <c r="AG1680" i="182"/>
  <c r="AH1680" i="182" s="1"/>
  <c r="AQ1643" i="182"/>
  <c r="AR1643" i="182"/>
  <c r="AG1587" i="182"/>
  <c r="AH1587" i="182"/>
  <c r="AQ1582" i="182"/>
  <c r="AR1582" i="182"/>
  <c r="AQ1576" i="182"/>
  <c r="AR1576" i="182" s="1"/>
  <c r="AQ1523" i="182"/>
  <c r="AR1523" i="182"/>
  <c r="AQ1435" i="182"/>
  <c r="AR1435" i="182"/>
  <c r="AQ1360" i="182"/>
  <c r="AR1360" i="182"/>
  <c r="AG1341" i="182"/>
  <c r="AH1341" i="182" s="1"/>
  <c r="AQ1314" i="182"/>
  <c r="AR1314" i="182"/>
  <c r="AZ1308" i="182"/>
  <c r="AQ1288" i="182"/>
  <c r="AR1288" i="182" s="1"/>
  <c r="AG871" i="182"/>
  <c r="AH871" i="182" s="1"/>
  <c r="AY871" i="182"/>
  <c r="AY837" i="182"/>
  <c r="AG837" i="182"/>
  <c r="AH837" i="182"/>
  <c r="AQ689" i="182"/>
  <c r="AR689" i="182" s="1"/>
  <c r="AG1532" i="182"/>
  <c r="AH1532" i="182" s="1"/>
  <c r="AG1456" i="182"/>
  <c r="AH1456" i="182" s="1"/>
  <c r="AG1432" i="182"/>
  <c r="AH1432" i="182"/>
  <c r="AQ1419" i="182"/>
  <c r="AR1419" i="182" s="1"/>
  <c r="AG1397" i="182"/>
  <c r="AH1397" i="182" s="1"/>
  <c r="AG1282" i="182"/>
  <c r="AH1282" i="182" s="1"/>
  <c r="AG1069" i="182"/>
  <c r="AH1069" i="182"/>
  <c r="AZ1069" i="182"/>
  <c r="AQ837" i="182"/>
  <c r="AR837" i="182"/>
  <c r="AG1720" i="182"/>
  <c r="AH1720" i="182" s="1"/>
  <c r="AQ1715" i="182"/>
  <c r="AR1715" i="182"/>
  <c r="AY1709" i="182"/>
  <c r="AQ1696" i="182"/>
  <c r="AR1696" i="182" s="1"/>
  <c r="AQ1656" i="182"/>
  <c r="AR1656" i="182" s="1"/>
  <c r="AG1638" i="182"/>
  <c r="AH1638" i="182" s="1"/>
  <c r="AQ1566" i="182"/>
  <c r="AR1566" i="182"/>
  <c r="AY1565" i="182"/>
  <c r="AZ1561" i="182"/>
  <c r="AG1513" i="182"/>
  <c r="AH1513" i="182" s="1"/>
  <c r="AQ1511" i="182"/>
  <c r="AR1511" i="182" s="1"/>
  <c r="AG1504" i="182"/>
  <c r="AH1504" i="182"/>
  <c r="AG1469" i="182"/>
  <c r="AH1469" i="182" s="1"/>
  <c r="AQ1450" i="182"/>
  <c r="AR1450" i="182" s="1"/>
  <c r="AY1418" i="182"/>
  <c r="AQ1417" i="182"/>
  <c r="AR1417" i="182"/>
  <c r="AG1396" i="182"/>
  <c r="AH1396" i="182"/>
  <c r="AQ1387" i="182"/>
  <c r="AR1387" i="182"/>
  <c r="AQ1378" i="182"/>
  <c r="AR1378" i="182" s="1"/>
  <c r="AG1365" i="182"/>
  <c r="AH1365" i="182"/>
  <c r="AQ1328" i="182"/>
  <c r="AR1328" i="182"/>
  <c r="AZ1317" i="182"/>
  <c r="AG1287" i="182"/>
  <c r="AH1287" i="182" s="1"/>
  <c r="AQ1272" i="182"/>
  <c r="AR1272" i="182" s="1"/>
  <c r="AG1255" i="182"/>
  <c r="AH1255" i="182"/>
  <c r="AG1191" i="182"/>
  <c r="AH1191" i="182" s="1"/>
  <c r="AG1116" i="182"/>
  <c r="AH1116" i="182" s="1"/>
  <c r="AZ1116" i="182"/>
  <c r="AQ1035" i="182"/>
  <c r="AR1035" i="182"/>
  <c r="AY988" i="182"/>
  <c r="AY961" i="182"/>
  <c r="AG961" i="182"/>
  <c r="AH961" i="182"/>
  <c r="AQ801" i="182"/>
  <c r="AR801" i="182" s="1"/>
  <c r="AY753" i="182"/>
  <c r="AG753" i="182"/>
  <c r="AH753" i="182"/>
  <c r="AQ1756" i="182"/>
  <c r="AR1756" i="182" s="1"/>
  <c r="AQ1661" i="182"/>
  <c r="AR1661" i="182" s="1"/>
  <c r="AQ1639" i="182"/>
  <c r="AR1639" i="182" s="1"/>
  <c r="AQ1636" i="182"/>
  <c r="AR1636" i="182"/>
  <c r="AZ1617" i="182"/>
  <c r="AG1591" i="182"/>
  <c r="AH1591" i="182"/>
  <c r="AQ1580" i="182"/>
  <c r="AR1580" i="182" s="1"/>
  <c r="AQ1551" i="182"/>
  <c r="AR1551" i="182"/>
  <c r="AQ1487" i="182"/>
  <c r="AR1487" i="182" s="1"/>
  <c r="AQ1477" i="182"/>
  <c r="AR1477" i="182"/>
  <c r="AG1454" i="182"/>
  <c r="AH1454" i="182" s="1"/>
  <c r="AQ1432" i="182"/>
  <c r="AR1432" i="182"/>
  <c r="AG1426" i="182"/>
  <c r="AH1426" i="182"/>
  <c r="AG1423" i="182"/>
  <c r="AH1423" i="182"/>
  <c r="AG1414" i="182"/>
  <c r="AH1414" i="182" s="1"/>
  <c r="AQ1397" i="182"/>
  <c r="AR1397" i="182"/>
  <c r="AG1394" i="182"/>
  <c r="AH1394" i="182"/>
  <c r="AG1385" i="182"/>
  <c r="AH1385" i="182"/>
  <c r="AG1373" i="182"/>
  <c r="AH1373" i="182" s="1"/>
  <c r="AQ1361" i="182"/>
  <c r="AR1361" i="182"/>
  <c r="AG1258" i="182"/>
  <c r="AH1258" i="182" s="1"/>
  <c r="AG1183" i="182"/>
  <c r="AH1183" i="182"/>
  <c r="AY1183" i="182"/>
  <c r="AG1140" i="182"/>
  <c r="AH1140" i="182" s="1"/>
  <c r="AY1140" i="182"/>
  <c r="AG1073" i="182"/>
  <c r="AH1073" i="182"/>
  <c r="AY1073" i="182"/>
  <c r="AQ1038" i="182"/>
  <c r="AR1038" i="182" s="1"/>
  <c r="AG843" i="182"/>
  <c r="AH843" i="182" s="1"/>
  <c r="AQ1713" i="182"/>
  <c r="AR1713" i="182"/>
  <c r="AG1705" i="182"/>
  <c r="AH1705" i="182" s="1"/>
  <c r="AG1704" i="182"/>
  <c r="AH1704" i="182" s="1"/>
  <c r="AG1683" i="182"/>
  <c r="AH1683" i="182" s="1"/>
  <c r="AY1680" i="182"/>
  <c r="AQ1650" i="182"/>
  <c r="AR1650" i="182"/>
  <c r="AQ1628" i="182"/>
  <c r="AR1628" i="182"/>
  <c r="AQ1626" i="182"/>
  <c r="AR1626" i="182" s="1"/>
  <c r="AQ1373" i="182"/>
  <c r="AR1373" i="182"/>
  <c r="AG1362" i="182"/>
  <c r="AH1362" i="182"/>
  <c r="AQ1315" i="182"/>
  <c r="AR1315" i="182"/>
  <c r="AG1212" i="182"/>
  <c r="AH1212" i="182" s="1"/>
  <c r="AY1212" i="182"/>
  <c r="AG1008" i="182"/>
  <c r="AH1008" i="182"/>
  <c r="AY1008" i="182"/>
  <c r="AQ1704" i="182"/>
  <c r="AR1704" i="182"/>
  <c r="AY1236" i="182"/>
  <c r="AG1236" i="182"/>
  <c r="AH1236" i="182"/>
  <c r="AY1033" i="182"/>
  <c r="AG1033" i="182"/>
  <c r="AH1033" i="182" s="1"/>
  <c r="AG699" i="182"/>
  <c r="AH699" i="182"/>
  <c r="AZ699" i="182"/>
  <c r="AQ1737" i="182"/>
  <c r="AR1737" i="182"/>
  <c r="AG1734" i="182"/>
  <c r="AH1734" i="182"/>
  <c r="AG1732" i="182"/>
  <c r="AH1732" i="182" s="1"/>
  <c r="AQ1674" i="182"/>
  <c r="AR1674" i="182" s="1"/>
  <c r="AQ1663" i="182"/>
  <c r="AR1663" i="182" s="1"/>
  <c r="AQ1660" i="182"/>
  <c r="AR1660" i="182"/>
  <c r="AQ1635" i="182"/>
  <c r="AR1635" i="182" s="1"/>
  <c r="AQ1617" i="182"/>
  <c r="AR1617" i="182" s="1"/>
  <c r="AQ1607" i="182"/>
  <c r="AR1607" i="182" s="1"/>
  <c r="AG1582" i="182"/>
  <c r="AH1582" i="182"/>
  <c r="AG1581" i="182"/>
  <c r="AH1581" i="182" s="1"/>
  <c r="AQ1563" i="182"/>
  <c r="AR1563" i="182" s="1"/>
  <c r="AQ1544" i="182"/>
  <c r="AR1544" i="182" s="1"/>
  <c r="AQ1460" i="182"/>
  <c r="AR1460" i="182"/>
  <c r="AG1437" i="182"/>
  <c r="AH1437" i="182" s="1"/>
  <c r="AQ1423" i="182"/>
  <c r="AR1423" i="182" s="1"/>
  <c r="AG1410" i="182"/>
  <c r="AH1410" i="182" s="1"/>
  <c r="AG1379" i="182"/>
  <c r="AH1379" i="182"/>
  <c r="AY1341" i="182"/>
  <c r="AG1331" i="182"/>
  <c r="AH1331" i="182"/>
  <c r="AG1290" i="182"/>
  <c r="AH1290" i="182" s="1"/>
  <c r="AQ1277" i="182"/>
  <c r="AR1277" i="182"/>
  <c r="AQ1274" i="182"/>
  <c r="AR1274" i="182" s="1"/>
  <c r="AQ1248" i="182"/>
  <c r="AR1248" i="182"/>
  <c r="AQ1063" i="182"/>
  <c r="AR1063" i="182" s="1"/>
  <c r="AG995" i="182"/>
  <c r="AH995" i="182"/>
  <c r="AQ913" i="182"/>
  <c r="AR913" i="182"/>
  <c r="AG835" i="182"/>
  <c r="AH835" i="182"/>
  <c r="AY835" i="182"/>
  <c r="AG1239" i="182"/>
  <c r="AH1239" i="182" s="1"/>
  <c r="AG1117" i="182"/>
  <c r="AH1117" i="182"/>
  <c r="AQ1036" i="182"/>
  <c r="AR1036" i="182" s="1"/>
  <c r="AQ1028" i="182"/>
  <c r="AR1028" i="182" s="1"/>
  <c r="AQ996" i="182"/>
  <c r="AR996" i="182" s="1"/>
  <c r="AQ994" i="182"/>
  <c r="AR994" i="182"/>
  <c r="AG990" i="182"/>
  <c r="AH990" i="182" s="1"/>
  <c r="AQ799" i="182"/>
  <c r="AR799" i="182" s="1"/>
  <c r="AQ785" i="182"/>
  <c r="AR785" i="182" s="1"/>
  <c r="AQ774" i="182"/>
  <c r="AR774" i="182"/>
  <c r="AQ767" i="182"/>
  <c r="AR767" i="182" s="1"/>
  <c r="AG648" i="182"/>
  <c r="AH648" i="182" s="1"/>
  <c r="AY648" i="182"/>
  <c r="AQ475" i="182"/>
  <c r="AR475" i="182"/>
  <c r="AG415" i="182"/>
  <c r="AH415" i="182"/>
  <c r="AY415" i="182"/>
  <c r="AY315" i="182"/>
  <c r="AG315" i="182"/>
  <c r="AH315" i="182" s="1"/>
  <c r="AG298" i="182"/>
  <c r="AH298" i="182"/>
  <c r="AY1217" i="182"/>
  <c r="AG1207" i="182"/>
  <c r="AH1207" i="182" s="1"/>
  <c r="AQ1205" i="182"/>
  <c r="AR1205" i="182" s="1"/>
  <c r="AQ1163" i="182"/>
  <c r="AR1163" i="182" s="1"/>
  <c r="AG1159" i="182"/>
  <c r="AH1159" i="182"/>
  <c r="AG1157" i="182"/>
  <c r="AH1157" i="182" s="1"/>
  <c r="AQ1155" i="182"/>
  <c r="AR1155" i="182" s="1"/>
  <c r="AQ1102" i="182"/>
  <c r="AR1102" i="182" s="1"/>
  <c r="AQ1097" i="182"/>
  <c r="AR1097" i="182"/>
  <c r="AQ1096" i="182"/>
  <c r="AR1096" i="182" s="1"/>
  <c r="AQ1049" i="182"/>
  <c r="AR1049" i="182" s="1"/>
  <c r="AY1027" i="182"/>
  <c r="AG1025" i="182"/>
  <c r="AH1025" i="182"/>
  <c r="AQ1014" i="182"/>
  <c r="AR1014" i="182" s="1"/>
  <c r="AG963" i="182"/>
  <c r="AH963" i="182"/>
  <c r="AQ961" i="182"/>
  <c r="AR961" i="182" s="1"/>
  <c r="AG960" i="182"/>
  <c r="AH960" i="182"/>
  <c r="AQ956" i="182"/>
  <c r="AR956" i="182"/>
  <c r="AQ909" i="182"/>
  <c r="AR909" i="182"/>
  <c r="AQ893" i="182"/>
  <c r="AR893" i="182" s="1"/>
  <c r="AQ878" i="182"/>
  <c r="AR878" i="182"/>
  <c r="AG851" i="182"/>
  <c r="AH851" i="182"/>
  <c r="AQ815" i="182"/>
  <c r="AR815" i="182"/>
  <c r="AQ806" i="182"/>
  <c r="AR806" i="182" s="1"/>
  <c r="AQ787" i="182"/>
  <c r="AR787" i="182"/>
  <c r="AQ762" i="182"/>
  <c r="AR762" i="182" s="1"/>
  <c r="AG732" i="182"/>
  <c r="AH732" i="182"/>
  <c r="AG720" i="182"/>
  <c r="AH720" i="182" s="1"/>
  <c r="AG716" i="182"/>
  <c r="AH716" i="182"/>
  <c r="AQ675" i="182"/>
  <c r="AR675" i="182"/>
  <c r="AG673" i="182"/>
  <c r="AH673" i="182"/>
  <c r="AQ366" i="182"/>
  <c r="AR366" i="182" s="1"/>
  <c r="AY292" i="182"/>
  <c r="AG292" i="182"/>
  <c r="AH292" i="182"/>
  <c r="AQ278" i="182"/>
  <c r="AR278" i="182" s="1"/>
  <c r="AQ228" i="182"/>
  <c r="AR228" i="182" s="1"/>
  <c r="AG89" i="182"/>
  <c r="AH89" i="182" s="1"/>
  <c r="AY89" i="182"/>
  <c r="AQ1246" i="182"/>
  <c r="AR1246" i="182" s="1"/>
  <c r="AG1226" i="182"/>
  <c r="AH1226" i="182"/>
  <c r="AQ1210" i="182"/>
  <c r="AR1210" i="182" s="1"/>
  <c r="AQ1207" i="182"/>
  <c r="AR1207" i="182"/>
  <c r="AG1205" i="182"/>
  <c r="AH1205" i="182"/>
  <c r="AG1151" i="182"/>
  <c r="AH1151" i="182"/>
  <c r="AG1141" i="182"/>
  <c r="AH1141" i="182" s="1"/>
  <c r="AQ1004" i="182"/>
  <c r="AR1004" i="182"/>
  <c r="AQ970" i="182"/>
  <c r="AR970" i="182"/>
  <c r="AZ810" i="182"/>
  <c r="AQ775" i="182"/>
  <c r="AR775" i="182" s="1"/>
  <c r="AY184" i="182"/>
  <c r="AG184" i="182"/>
  <c r="AH184" i="182"/>
  <c r="AE50" i="182"/>
  <c r="AE54" i="182"/>
  <c r="AO84" i="182"/>
  <c r="AQ84" i="182"/>
  <c r="AR84" i="182" s="1"/>
  <c r="AO11" i="182"/>
  <c r="AE14" i="182"/>
  <c r="AE24" i="182"/>
  <c r="AE84" i="182"/>
  <c r="AE30" i="182"/>
  <c r="AE27" i="182"/>
  <c r="AE48" i="182"/>
  <c r="AO48" i="182"/>
  <c r="AQ48" i="182" s="1"/>
  <c r="AR48" i="182" s="1"/>
  <c r="AO54" i="182"/>
  <c r="AQ54" i="182"/>
  <c r="AR54" i="182"/>
  <c r="AG1231" i="182"/>
  <c r="AH1231" i="182"/>
  <c r="AG1228" i="182"/>
  <c r="AH1228" i="182" s="1"/>
  <c r="AY1193" i="182"/>
  <c r="AQ1173" i="182"/>
  <c r="AR1173" i="182" s="1"/>
  <c r="AG1165" i="182"/>
  <c r="AH1165" i="182" s="1"/>
  <c r="AQ1162" i="182"/>
  <c r="AR1162" i="182" s="1"/>
  <c r="AQ1147" i="182"/>
  <c r="AR1147" i="182"/>
  <c r="AQ1141" i="182"/>
  <c r="AR1141" i="182"/>
  <c r="AQ1121" i="182"/>
  <c r="AR1121" i="182" s="1"/>
  <c r="AQ1115" i="182"/>
  <c r="AR1115" i="182" s="1"/>
  <c r="AG1092" i="182"/>
  <c r="AH1092" i="182"/>
  <c r="AG1080" i="182"/>
  <c r="AH1080" i="182"/>
  <c r="AQ1067" i="182"/>
  <c r="AR1067" i="182" s="1"/>
  <c r="AQ1002" i="182"/>
  <c r="AR1002" i="182" s="1"/>
  <c r="AQ997" i="182"/>
  <c r="AR997" i="182"/>
  <c r="AQ975" i="182"/>
  <c r="AR975" i="182"/>
  <c r="AG952" i="182"/>
  <c r="AH952" i="182" s="1"/>
  <c r="AQ940" i="182"/>
  <c r="AR940" i="182" s="1"/>
  <c r="AQ921" i="182"/>
  <c r="AR921" i="182" s="1"/>
  <c r="AG908" i="182"/>
  <c r="AH908" i="182"/>
  <c r="AQ904" i="182"/>
  <c r="AR904" i="182"/>
  <c r="AQ901" i="182"/>
  <c r="AR901" i="182" s="1"/>
  <c r="AQ890" i="182"/>
  <c r="AR890" i="182" s="1"/>
  <c r="AQ881" i="182"/>
  <c r="AR881" i="182" s="1"/>
  <c r="AG839" i="182"/>
  <c r="AH839" i="182"/>
  <c r="AG781" i="182"/>
  <c r="AH781" i="182" s="1"/>
  <c r="AG772" i="182"/>
  <c r="AH772" i="182" s="1"/>
  <c r="AQ711" i="182"/>
  <c r="AR711" i="182" s="1"/>
  <c r="AY659" i="182"/>
  <c r="AG659" i="182"/>
  <c r="AH659" i="182"/>
  <c r="AY457" i="182"/>
  <c r="AG457" i="182"/>
  <c r="AH457" i="182" s="1"/>
  <c r="AG362" i="182"/>
  <c r="AH362" i="182"/>
  <c r="AY362" i="182"/>
  <c r="AG117" i="182"/>
  <c r="AH117" i="182" s="1"/>
  <c r="AE11" i="182"/>
  <c r="AQ1233" i="182"/>
  <c r="AR1233" i="182" s="1"/>
  <c r="AG1204" i="182"/>
  <c r="AH1204" i="182"/>
  <c r="AQ1179" i="182"/>
  <c r="AR1179" i="182" s="1"/>
  <c r="AG1133" i="182"/>
  <c r="AH1133" i="182" s="1"/>
  <c r="AQ1130" i="182"/>
  <c r="AR1130" i="182"/>
  <c r="AG1125" i="182"/>
  <c r="AH1125" i="182"/>
  <c r="AG1120" i="182"/>
  <c r="AH1120" i="182" s="1"/>
  <c r="AQ1047" i="182"/>
  <c r="AR1047" i="182" s="1"/>
  <c r="AQ1010" i="182"/>
  <c r="AR1010" i="182"/>
  <c r="AQ980" i="182"/>
  <c r="AR980" i="182"/>
  <c r="AQ972" i="182"/>
  <c r="AR972" i="182" s="1"/>
  <c r="AQ967" i="182"/>
  <c r="AR967" i="182" s="1"/>
  <c r="AQ948" i="182"/>
  <c r="AR948" i="182"/>
  <c r="AQ945" i="182"/>
  <c r="AR945" i="182"/>
  <c r="AG927" i="182"/>
  <c r="AH927" i="182" s="1"/>
  <c r="AG922" i="182"/>
  <c r="AH922" i="182" s="1"/>
  <c r="AG920" i="182"/>
  <c r="AH920" i="182"/>
  <c r="AQ892" i="182"/>
  <c r="AR892" i="182"/>
  <c r="AQ865" i="182"/>
  <c r="AR865" i="182" s="1"/>
  <c r="AQ832" i="182"/>
  <c r="AR832" i="182" s="1"/>
  <c r="AG787" i="182"/>
  <c r="AH787" i="182"/>
  <c r="AQ750" i="182"/>
  <c r="AR750" i="182"/>
  <c r="AG722" i="182"/>
  <c r="AH722" i="182" s="1"/>
  <c r="AQ1231" i="182"/>
  <c r="AR1231" i="182" s="1"/>
  <c r="AQ1221" i="182"/>
  <c r="AR1221" i="182"/>
  <c r="AQ1189" i="182"/>
  <c r="AR1189" i="182"/>
  <c r="AG1189" i="182"/>
  <c r="AH1189" i="182" s="1"/>
  <c r="AQ1176" i="182"/>
  <c r="AR1176" i="182" s="1"/>
  <c r="AG1169" i="182"/>
  <c r="AH1169" i="182"/>
  <c r="AG1153" i="182"/>
  <c r="AH1153" i="182"/>
  <c r="AG1127" i="182"/>
  <c r="AQ1125" i="182"/>
  <c r="AR1125" i="182" s="1"/>
  <c r="AQ1118" i="182"/>
  <c r="AR1118" i="182"/>
  <c r="AG1099" i="182"/>
  <c r="AH1099" i="182"/>
  <c r="AQ1083" i="182"/>
  <c r="AR1083" i="182" s="1"/>
  <c r="AQ1026" i="182"/>
  <c r="AR1026" i="182" s="1"/>
  <c r="AQ1012" i="182"/>
  <c r="AR1012" i="182"/>
  <c r="AQ1009" i="182"/>
  <c r="AR1009" i="182"/>
  <c r="AY990" i="182"/>
  <c r="AQ973" i="182"/>
  <c r="AR973" i="182" s="1"/>
  <c r="AQ932" i="182"/>
  <c r="AR932" i="182"/>
  <c r="AG925" i="182"/>
  <c r="AH925" i="182" s="1"/>
  <c r="AQ924" i="182"/>
  <c r="AR924" i="182"/>
  <c r="AQ880" i="182"/>
  <c r="AR880" i="182" s="1"/>
  <c r="AQ859" i="182"/>
  <c r="AR859" i="182"/>
  <c r="AQ794" i="182"/>
  <c r="AR794" i="182" s="1"/>
  <c r="AQ754" i="182"/>
  <c r="AR754" i="182"/>
  <c r="AQ687" i="182"/>
  <c r="AR687" i="182" s="1"/>
  <c r="AQ683" i="182"/>
  <c r="AR683" i="182"/>
  <c r="AQ433" i="182"/>
  <c r="AR433" i="182" s="1"/>
  <c r="AG424" i="182"/>
  <c r="AH424" i="182"/>
  <c r="AQ408" i="182"/>
  <c r="AR408" i="182" s="1"/>
  <c r="AG387" i="182"/>
  <c r="AH387" i="182"/>
  <c r="AG378" i="182"/>
  <c r="AH378" i="182" s="1"/>
  <c r="AG321" i="182"/>
  <c r="AH321" i="182"/>
  <c r="AQ296" i="182"/>
  <c r="AR296" i="182" s="1"/>
  <c r="AG286" i="182"/>
  <c r="AH286" i="182"/>
  <c r="AY274" i="182"/>
  <c r="AQ269" i="182"/>
  <c r="AR269" i="182"/>
  <c r="AG263" i="182"/>
  <c r="AH263" i="182" s="1"/>
  <c r="AG261" i="182"/>
  <c r="AH261" i="182" s="1"/>
  <c r="AG255" i="182"/>
  <c r="AH255" i="182"/>
  <c r="AG250" i="182"/>
  <c r="AH250" i="182"/>
  <c r="AQ225" i="182"/>
  <c r="AR225" i="182" s="1"/>
  <c r="AQ183" i="182"/>
  <c r="AR183" i="182" s="1"/>
  <c r="AG173" i="182"/>
  <c r="AH173" i="182"/>
  <c r="AQ166" i="182"/>
  <c r="AR166" i="182"/>
  <c r="AQ93" i="182"/>
  <c r="AR93" i="182" s="1"/>
  <c r="AY60" i="182"/>
  <c r="AQ19" i="182"/>
  <c r="AR19" i="182"/>
  <c r="AG16" i="182"/>
  <c r="AH16" i="182" s="1"/>
  <c r="AG656" i="182"/>
  <c r="AH656" i="182"/>
  <c r="AQ654" i="182"/>
  <c r="AR654" i="182"/>
  <c r="AQ647" i="182"/>
  <c r="AR647" i="182"/>
  <c r="AY578" i="182"/>
  <c r="AG544" i="182"/>
  <c r="AH544" i="182"/>
  <c r="AZ537" i="182"/>
  <c r="AQ531" i="182"/>
  <c r="AR531" i="182"/>
  <c r="AQ530" i="182"/>
  <c r="AR530" i="182"/>
  <c r="AQ514" i="182"/>
  <c r="AR514" i="182" s="1"/>
  <c r="AG513" i="182"/>
  <c r="AH513" i="182"/>
  <c r="AG511" i="182"/>
  <c r="AH511" i="182"/>
  <c r="AG470" i="182"/>
  <c r="AH470" i="182"/>
  <c r="AG357" i="182"/>
  <c r="AH357" i="182" s="1"/>
  <c r="AG305" i="182"/>
  <c r="AH305" i="182"/>
  <c r="AG284" i="182"/>
  <c r="AH284" i="182"/>
  <c r="AG277" i="182"/>
  <c r="AH277" i="182"/>
  <c r="AQ275" i="182"/>
  <c r="AR275" i="182" s="1"/>
  <c r="AG272" i="182"/>
  <c r="AH272" i="182"/>
  <c r="AQ238" i="182"/>
  <c r="AR238" i="182"/>
  <c r="AQ232" i="182"/>
  <c r="AR232" i="182"/>
  <c r="AG203" i="182"/>
  <c r="AH203" i="182" s="1"/>
  <c r="AQ114" i="182"/>
  <c r="AR114" i="182"/>
  <c r="AG94" i="182"/>
  <c r="AH94" i="182"/>
  <c r="AG26" i="182"/>
  <c r="AH26" i="182"/>
  <c r="AG625" i="182"/>
  <c r="AH625" i="182" s="1"/>
  <c r="AQ613" i="182"/>
  <c r="AR613" i="182"/>
  <c r="AQ532" i="182"/>
  <c r="AR532" i="182"/>
  <c r="AQ513" i="182"/>
  <c r="AR513" i="182"/>
  <c r="AQ502" i="182"/>
  <c r="AR502" i="182" s="1"/>
  <c r="AQ497" i="182"/>
  <c r="AR497" i="182"/>
  <c r="AQ471" i="182"/>
  <c r="AR471" i="182"/>
  <c r="AQ447" i="182"/>
  <c r="AR447" i="182"/>
  <c r="AY431" i="182"/>
  <c r="AQ416" i="182"/>
  <c r="AR416" i="182"/>
  <c r="AY407" i="182"/>
  <c r="AY352" i="182"/>
  <c r="AQ311" i="182"/>
  <c r="AR311" i="182"/>
  <c r="AQ293" i="182"/>
  <c r="AR293" i="182"/>
  <c r="AQ277" i="182"/>
  <c r="AR277" i="182"/>
  <c r="AQ272" i="182"/>
  <c r="AR272" i="182" s="1"/>
  <c r="AQ261" i="182"/>
  <c r="AR261" i="182"/>
  <c r="AQ253" i="182"/>
  <c r="AR253" i="182"/>
  <c r="AQ150" i="182"/>
  <c r="AR150" i="182"/>
  <c r="AQ98" i="182"/>
  <c r="AR98" i="182" s="1"/>
  <c r="AG622" i="182"/>
  <c r="AH622" i="182" s="1"/>
  <c r="AQ618" i="182"/>
  <c r="AR618" i="182"/>
  <c r="AZ549" i="182"/>
  <c r="AQ519" i="182"/>
  <c r="AR519" i="182"/>
  <c r="AQ468" i="182"/>
  <c r="AR468" i="182" s="1"/>
  <c r="AQ421" i="182"/>
  <c r="AR421" i="182"/>
  <c r="AQ350" i="182"/>
  <c r="AR350" i="182" s="1"/>
  <c r="AQ344" i="182"/>
  <c r="AR344" i="182"/>
  <c r="AQ258" i="182"/>
  <c r="AR258" i="182" s="1"/>
  <c r="AQ170" i="182"/>
  <c r="AR170" i="182"/>
  <c r="AQ128" i="182"/>
  <c r="AR128" i="182" s="1"/>
  <c r="AQ52" i="182"/>
  <c r="AR52" i="182"/>
  <c r="AQ663" i="182"/>
  <c r="AR663" i="182" s="1"/>
  <c r="AG646" i="182"/>
  <c r="AH646" i="182"/>
  <c r="AQ596" i="182"/>
  <c r="AR596" i="182" s="1"/>
  <c r="AG561" i="182"/>
  <c r="AH561" i="182"/>
  <c r="AQ508" i="182"/>
  <c r="AR508" i="182" s="1"/>
  <c r="AG420" i="182"/>
  <c r="AH420" i="182"/>
  <c r="AG396" i="182"/>
  <c r="AH396" i="182" s="1"/>
  <c r="AG347" i="182"/>
  <c r="AH347" i="182"/>
  <c r="AG294" i="182"/>
  <c r="AH294" i="182" s="1"/>
  <c r="AQ245" i="182"/>
  <c r="AR245" i="182"/>
  <c r="AG240" i="182"/>
  <c r="AH240" i="182" s="1"/>
  <c r="AG229" i="182"/>
  <c r="AH229" i="182"/>
  <c r="AQ202" i="182"/>
  <c r="AR202" i="182" s="1"/>
  <c r="AQ154" i="182"/>
  <c r="AR154" i="182"/>
  <c r="AG111" i="182"/>
  <c r="AH111" i="182" s="1"/>
  <c r="AQ107" i="182"/>
  <c r="AR107" i="182"/>
  <c r="AG100" i="182"/>
  <c r="AH100" i="182" s="1"/>
  <c r="AG617" i="182"/>
  <c r="AH617" i="182"/>
  <c r="AQ9" i="182"/>
  <c r="AQ666" i="182"/>
  <c r="AR666" i="182"/>
  <c r="AQ646" i="182"/>
  <c r="AR646" i="182" s="1"/>
  <c r="AQ635" i="182"/>
  <c r="AR635" i="182"/>
  <c r="AQ610" i="182"/>
  <c r="AR610" i="182" s="1"/>
  <c r="AQ607" i="182"/>
  <c r="AR607" i="182"/>
  <c r="AQ558" i="182"/>
  <c r="AR558" i="182" s="1"/>
  <c r="AG558" i="182"/>
  <c r="AH558" i="182"/>
  <c r="AY553" i="182"/>
  <c r="AG545" i="182"/>
  <c r="AH545" i="182"/>
  <c r="AQ536" i="182"/>
  <c r="AR536" i="182" s="1"/>
  <c r="AY529" i="182"/>
  <c r="AQ518" i="182"/>
  <c r="AR518" i="182"/>
  <c r="AQ507" i="182"/>
  <c r="AR507" i="182" s="1"/>
  <c r="AQ486" i="182"/>
  <c r="AR486" i="182"/>
  <c r="AQ400" i="182"/>
  <c r="AR400" i="182" s="1"/>
  <c r="AQ259" i="182"/>
  <c r="AR259" i="182"/>
  <c r="AQ223" i="182"/>
  <c r="AR223" i="182" s="1"/>
  <c r="AQ219" i="182"/>
  <c r="AR219" i="182"/>
  <c r="AQ212" i="182"/>
  <c r="AR212" i="182" s="1"/>
  <c r="AQ88" i="182"/>
  <c r="AR88" i="182"/>
  <c r="AQ67" i="182"/>
  <c r="AR67" i="182" s="1"/>
  <c r="AQ61" i="182"/>
  <c r="AR61" i="182"/>
  <c r="AQ35" i="182"/>
  <c r="AR35" i="182" s="1"/>
  <c r="AG1637" i="182"/>
  <c r="AH1637" i="182"/>
  <c r="AG1736" i="182"/>
  <c r="AH1736" i="182" s="1"/>
  <c r="AY1725" i="182"/>
  <c r="AZ1765" i="182"/>
  <c r="AZ1757" i="182"/>
  <c r="AZ1756" i="182"/>
  <c r="AY1705" i="182"/>
  <c r="AZ1693" i="182"/>
  <c r="AZ1685" i="182"/>
  <c r="AY1683" i="182"/>
  <c r="AZ1672" i="182"/>
  <c r="AZ1655" i="182"/>
  <c r="AY1635" i="182"/>
  <c r="AY1611" i="182"/>
  <c r="AG1577" i="182"/>
  <c r="AH1577" i="182"/>
  <c r="AY1577" i="182"/>
  <c r="AG1486" i="182"/>
  <c r="AH1486" i="182"/>
  <c r="AY1553" i="182"/>
  <c r="AG1553" i="182"/>
  <c r="AH1553" i="182" s="1"/>
  <c r="AG1696" i="182"/>
  <c r="AH1696" i="182"/>
  <c r="AY1633" i="182"/>
  <c r="AZ1631" i="182"/>
  <c r="AG1472" i="182"/>
  <c r="AH1472" i="182"/>
  <c r="AY1677" i="182"/>
  <c r="AG1563" i="182"/>
  <c r="AH1563" i="182" s="1"/>
  <c r="AG1718" i="182"/>
  <c r="AH1718" i="182"/>
  <c r="AG1712" i="182"/>
  <c r="AH1712" i="182"/>
  <c r="AQ1479" i="182"/>
  <c r="AR1479" i="182" s="1"/>
  <c r="AE1767" i="182"/>
  <c r="AZ1767" i="182" s="1"/>
  <c r="AG1643" i="182"/>
  <c r="AH1643" i="182"/>
  <c r="AG1520" i="182"/>
  <c r="AH1520" i="182" s="1"/>
  <c r="AZ1520" i="182"/>
  <c r="AG1481" i="182"/>
  <c r="AH1481" i="182" s="1"/>
  <c r="AY1481" i="182"/>
  <c r="AG1497" i="182"/>
  <c r="AH1497" i="182"/>
  <c r="AY1428" i="182"/>
  <c r="AY1426" i="182"/>
  <c r="AY1378" i="182"/>
  <c r="AZ1362" i="182"/>
  <c r="AY1319" i="182"/>
  <c r="AZ1306" i="182"/>
  <c r="AZ1290" i="182"/>
  <c r="AY1269" i="182"/>
  <c r="AY1260" i="182"/>
  <c r="AY1231" i="182"/>
  <c r="AQ1175" i="182"/>
  <c r="AR1175" i="182"/>
  <c r="AQ1133" i="182"/>
  <c r="AY1090" i="182"/>
  <c r="AG1090" i="182"/>
  <c r="AH1090" i="182"/>
  <c r="AZ1070" i="182"/>
  <c r="AG1070" i="182"/>
  <c r="AH1070" i="182"/>
  <c r="AY1054" i="182"/>
  <c r="AG1054" i="182"/>
  <c r="AH1054" i="182"/>
  <c r="AG1017" i="182"/>
  <c r="AH1017" i="182"/>
  <c r="AY1017" i="182"/>
  <c r="AZ1001" i="182"/>
  <c r="AG1001" i="182"/>
  <c r="AH1001" i="182"/>
  <c r="AG1530" i="182"/>
  <c r="AH1530" i="182"/>
  <c r="AY1482" i="182"/>
  <c r="AG1325" i="182"/>
  <c r="AH1325" i="182"/>
  <c r="AG1268" i="182"/>
  <c r="AH1268" i="182"/>
  <c r="AG1245" i="182"/>
  <c r="AH1245" i="182" s="1"/>
  <c r="AG1209" i="182"/>
  <c r="AH1209" i="182" s="1"/>
  <c r="AG1188" i="182"/>
  <c r="AH1188" i="182"/>
  <c r="AQ1186" i="182"/>
  <c r="AR1186" i="182"/>
  <c r="AG1135" i="182"/>
  <c r="AH1135" i="182" s="1"/>
  <c r="AZ1135" i="182"/>
  <c r="AG1112" i="182"/>
  <c r="AH1112" i="182" s="1"/>
  <c r="AG1106" i="182"/>
  <c r="AH1106" i="182"/>
  <c r="AZ1106" i="182"/>
  <c r="AQ1094" i="182"/>
  <c r="AR1094" i="182"/>
  <c r="AQ1046" i="182"/>
  <c r="AR1046" i="182"/>
  <c r="AG971" i="182"/>
  <c r="AH971" i="182"/>
  <c r="AY971" i="182"/>
  <c r="AZ1581" i="182"/>
  <c r="AG1521" i="182"/>
  <c r="AH1521" i="182"/>
  <c r="AY1513" i="182"/>
  <c r="AY1417" i="182"/>
  <c r="AY1396" i="182"/>
  <c r="AY1379" i="182"/>
  <c r="AG1332" i="182"/>
  <c r="AH1332" i="182" s="1"/>
  <c r="AY1324" i="182"/>
  <c r="AY1301" i="182"/>
  <c r="AY1228" i="182"/>
  <c r="AG1177" i="182"/>
  <c r="AH1177" i="182" s="1"/>
  <c r="AZ1177" i="182"/>
  <c r="AG1024" i="182"/>
  <c r="AH1024" i="182" s="1"/>
  <c r="AY1024" i="182"/>
  <c r="AQ918" i="182"/>
  <c r="AR918" i="182" s="1"/>
  <c r="AG1484" i="182"/>
  <c r="AH1484" i="182" s="1"/>
  <c r="AY1207" i="182"/>
  <c r="AZ1173" i="182"/>
  <c r="AG1173" i="182"/>
  <c r="AH1173" i="182"/>
  <c r="AG1148" i="182"/>
  <c r="AH1148" i="182" s="1"/>
  <c r="AY1148" i="182"/>
  <c r="AG1218" i="182"/>
  <c r="AH1218" i="182"/>
  <c r="AQ1187" i="182"/>
  <c r="AR1187" i="182" s="1"/>
  <c r="AY1115" i="182"/>
  <c r="AG1115" i="182"/>
  <c r="AH1115" i="182" s="1"/>
  <c r="AG1101" i="182"/>
  <c r="AH1101" i="182" s="1"/>
  <c r="AG1067" i="182"/>
  <c r="AH1067" i="182"/>
  <c r="AG1051" i="182"/>
  <c r="AH1051" i="182"/>
  <c r="AY1051" i="182"/>
  <c r="AG1038" i="182"/>
  <c r="AH1038" i="182"/>
  <c r="AY1038" i="182"/>
  <c r="AY1020" i="182"/>
  <c r="AG1020" i="182"/>
  <c r="AH1020" i="182" s="1"/>
  <c r="AY1410" i="182"/>
  <c r="AY1397" i="182"/>
  <c r="AG1167" i="182"/>
  <c r="AH1167" i="182"/>
  <c r="AY1394" i="182"/>
  <c r="AG1145" i="182"/>
  <c r="AH1145" i="182"/>
  <c r="AZ1145" i="182"/>
  <c r="AG1032" i="182"/>
  <c r="AH1032" i="182"/>
  <c r="AZ1032" i="182"/>
  <c r="AG977" i="182"/>
  <c r="AH977" i="182" s="1"/>
  <c r="AZ977" i="182"/>
  <c r="AY1149" i="182"/>
  <c r="AG1143" i="182"/>
  <c r="AH1143" i="182"/>
  <c r="AZ1127" i="182"/>
  <c r="AY1057" i="182"/>
  <c r="AG975" i="182"/>
  <c r="AH975" i="182" s="1"/>
  <c r="AG1100" i="182"/>
  <c r="AH1100" i="182"/>
  <c r="AY1157" i="182"/>
  <c r="AG1059" i="182"/>
  <c r="AH1059" i="182"/>
  <c r="AZ936" i="182"/>
  <c r="AY925" i="182"/>
  <c r="AY1167" i="182"/>
  <c r="AY1067" i="182"/>
  <c r="AG1065" i="182"/>
  <c r="AH1065" i="182" s="1"/>
  <c r="AG950" i="182"/>
  <c r="AH950" i="182"/>
  <c r="AY1159" i="182"/>
  <c r="AG1019" i="182"/>
  <c r="AH1019" i="182" s="1"/>
  <c r="AG895" i="182"/>
  <c r="AH895" i="182"/>
  <c r="AG836" i="182"/>
  <c r="AH836" i="182"/>
  <c r="AY743" i="182"/>
  <c r="AG651" i="182"/>
  <c r="AH651" i="182"/>
  <c r="AY641" i="182"/>
  <c r="AY603" i="182"/>
  <c r="AG581" i="182"/>
  <c r="AH581" i="182" s="1"/>
  <c r="AY545" i="182"/>
  <c r="AG859" i="182"/>
  <c r="AH859" i="182" s="1"/>
  <c r="AY513" i="182"/>
  <c r="AZ445" i="182"/>
  <c r="AY420" i="182"/>
  <c r="AY839" i="182"/>
  <c r="AG742" i="182"/>
  <c r="AH742" i="182"/>
  <c r="AY722" i="182"/>
  <c r="AG688" i="182"/>
  <c r="AH688" i="182"/>
  <c r="AY561" i="182"/>
  <c r="AG499" i="182"/>
  <c r="AH499" i="182"/>
  <c r="AZ843" i="182"/>
  <c r="AY772" i="182"/>
  <c r="AG683" i="182"/>
  <c r="AH683" i="182" s="1"/>
  <c r="AG664" i="182"/>
  <c r="AH664" i="182" s="1"/>
  <c r="AG593" i="182"/>
  <c r="AH593" i="182"/>
  <c r="AY592" i="182"/>
  <c r="AG433" i="182"/>
  <c r="AH433" i="182"/>
  <c r="AG777" i="182"/>
  <c r="AH777" i="182"/>
  <c r="AZ691" i="182"/>
  <c r="AZ632" i="182"/>
  <c r="AG459" i="182"/>
  <c r="AH459" i="182" s="1"/>
  <c r="AZ396" i="182"/>
  <c r="AY541" i="182"/>
  <c r="AG582" i="182"/>
  <c r="AH582" i="182"/>
  <c r="AY571" i="182"/>
  <c r="AY392" i="182"/>
  <c r="AY378" i="182"/>
  <c r="AG264" i="182"/>
  <c r="AH264" i="182"/>
  <c r="AZ227" i="182"/>
  <c r="AY214" i="182"/>
  <c r="AZ204" i="182"/>
  <c r="AY94" i="182"/>
  <c r="AY90" i="182"/>
  <c r="AY86" i="182"/>
  <c r="AZ75" i="182"/>
  <c r="AZ63" i="182"/>
  <c r="AY59" i="182"/>
  <c r="AG42" i="182"/>
  <c r="AY357" i="182"/>
  <c r="AG314" i="182"/>
  <c r="AH314" i="182"/>
  <c r="AZ339" i="182"/>
  <c r="AZ176" i="182"/>
  <c r="AY111" i="182"/>
  <c r="AY355" i="182"/>
  <c r="AZ272" i="182"/>
  <c r="AY100" i="182"/>
  <c r="AG328" i="182"/>
  <c r="AH328" i="182"/>
  <c r="AY284" i="182"/>
  <c r="AY269" i="182"/>
  <c r="AG119" i="182"/>
  <c r="AH119" i="182"/>
  <c r="AY277" i="182"/>
  <c r="AY266" i="182"/>
  <c r="AY173" i="182"/>
  <c r="AZ143" i="182"/>
  <c r="AY321" i="182"/>
  <c r="AY101" i="182"/>
  <c r="AM419" i="181"/>
  <c r="AM1707" i="181"/>
  <c r="AM892" i="181"/>
  <c r="AM304" i="181"/>
  <c r="AM1344" i="181"/>
  <c r="AM1405" i="181"/>
  <c r="AM239" i="181"/>
  <c r="AM1398" i="181"/>
  <c r="AM1781" i="181"/>
  <c r="AM1440" i="181"/>
  <c r="AM678" i="181"/>
  <c r="AM368" i="181"/>
  <c r="AM817" i="181"/>
  <c r="AM172" i="181"/>
  <c r="AM399" i="181"/>
  <c r="AM697" i="181"/>
  <c r="AM169" i="181"/>
  <c r="AM886" i="181"/>
  <c r="AY24" i="182"/>
  <c r="AD1122" i="182"/>
  <c r="AQ14" i="182"/>
  <c r="AR14" i="182" s="1"/>
  <c r="AN1122" i="182"/>
  <c r="AN1769" i="182" s="1"/>
  <c r="AZ84" i="182"/>
  <c r="AG84" i="182"/>
  <c r="AH84" i="182" s="1"/>
  <c r="AZ24" i="182"/>
  <c r="AG24" i="182"/>
  <c r="AH24" i="182"/>
  <c r="AZ14" i="182"/>
  <c r="AG14" i="182"/>
  <c r="AH14" i="182"/>
  <c r="AQ11" i="182"/>
  <c r="AR11" i="182" s="1"/>
  <c r="AO1122" i="182"/>
  <c r="AO1769" i="182" s="1"/>
  <c r="AZ11" i="182"/>
  <c r="AE1122" i="182"/>
  <c r="AE1769" i="182" s="1"/>
  <c r="AZ1122" i="182"/>
  <c r="AZ1769" i="182" s="1"/>
  <c r="AG11" i="182"/>
  <c r="AH11" i="182" s="1"/>
  <c r="AZ30" i="182"/>
  <c r="AG30" i="182"/>
  <c r="AH30" i="182" s="1"/>
  <c r="AZ48" i="182"/>
  <c r="AG48" i="182"/>
  <c r="AH48" i="182" s="1"/>
  <c r="AZ54" i="182"/>
  <c r="AG54" i="182"/>
  <c r="AH54" i="182"/>
  <c r="AG27" i="182"/>
  <c r="AH27" i="182" s="1"/>
  <c r="AZ27" i="182"/>
  <c r="AZ50" i="182"/>
  <c r="AG50" i="182"/>
  <c r="AH50" i="182" s="1"/>
  <c r="AH42" i="182"/>
  <c r="AR1133" i="182"/>
  <c r="AY1122" i="182"/>
  <c r="AY1769" i="182" s="1"/>
  <c r="G17" i="163"/>
  <c r="E18" i="163"/>
  <c r="G16" i="163"/>
  <c r="G18" i="163"/>
  <c r="E19" i="163"/>
  <c r="F18" i="163"/>
  <c r="G11" i="163"/>
  <c r="F12" i="163"/>
  <c r="F19" i="163"/>
  <c r="G19" i="163"/>
  <c r="E12" i="163"/>
  <c r="G12" i="163"/>
  <c r="K23" i="174"/>
  <c r="L23" i="174"/>
  <c r="J23" i="174"/>
  <c r="D18" i="174"/>
  <c r="D19" i="174" s="1"/>
  <c r="D30" i="174" s="1"/>
  <c r="M40" i="174"/>
  <c r="N68" i="174"/>
  <c r="L33" i="174"/>
  <c r="M33" i="174"/>
  <c r="L22" i="174"/>
  <c r="D43" i="174"/>
  <c r="D24" i="174"/>
  <c r="D26" i="174"/>
  <c r="L9" i="174"/>
  <c r="J33" i="174"/>
  <c r="J10" i="174"/>
  <c r="J30" i="174" s="1"/>
  <c r="G9" i="174" s="1"/>
  <c r="L10" i="174"/>
  <c r="AG47" i="181"/>
  <c r="AH47" i="181" s="1"/>
  <c r="AY47" i="181"/>
  <c r="AZ61" i="181"/>
  <c r="AG61" i="181"/>
  <c r="AH61" i="181" s="1"/>
  <c r="AY62" i="181"/>
  <c r="AG264" i="181"/>
  <c r="AH264" i="181" s="1"/>
  <c r="AY264" i="181"/>
  <c r="AY324" i="181"/>
  <c r="AG324" i="181"/>
  <c r="AH324" i="181" s="1"/>
  <c r="AY1287" i="181"/>
  <c r="AG1287" i="181"/>
  <c r="AH1287" i="181" s="1"/>
  <c r="AZ234" i="181"/>
  <c r="AG234" i="181"/>
  <c r="AH234" i="181" s="1"/>
  <c r="AY253" i="181"/>
  <c r="AG253" i="181"/>
  <c r="AH253" i="181" s="1"/>
  <c r="AY1627" i="181"/>
  <c r="AG1627" i="181"/>
  <c r="AH1627" i="181" s="1"/>
  <c r="AY137" i="181"/>
  <c r="AG137" i="181"/>
  <c r="AH137" i="181"/>
  <c r="AY176" i="181"/>
  <c r="AG176" i="181"/>
  <c r="AH176" i="181" s="1"/>
  <c r="AG1090" i="181"/>
  <c r="AH1090" i="181" s="1"/>
  <c r="AZ1090" i="181"/>
  <c r="AZ99" i="181"/>
  <c r="AG99" i="181"/>
  <c r="AH99" i="181" s="1"/>
  <c r="AG103" i="181"/>
  <c r="AH103" i="181" s="1"/>
  <c r="AZ103" i="181"/>
  <c r="AY149" i="181"/>
  <c r="AG149" i="181"/>
  <c r="AH149" i="181" s="1"/>
  <c r="AZ86" i="181"/>
  <c r="AG86" i="181"/>
  <c r="AH86" i="181" s="1"/>
  <c r="AG1768" i="181"/>
  <c r="AH1768" i="181" s="1"/>
  <c r="AG43" i="181"/>
  <c r="AH43" i="181" s="1"/>
  <c r="AY28" i="181"/>
  <c r="AG28" i="181"/>
  <c r="AG78" i="181"/>
  <c r="AH78" i="181" s="1"/>
  <c r="AY78" i="181"/>
  <c r="AG119" i="181"/>
  <c r="AH119" i="181" s="1"/>
  <c r="AZ119" i="181"/>
  <c r="AG174" i="181"/>
  <c r="AZ174" i="181"/>
  <c r="AG203" i="181"/>
  <c r="AH203" i="181" s="1"/>
  <c r="AY203" i="181"/>
  <c r="AZ255" i="181"/>
  <c r="AG255" i="181"/>
  <c r="AH255" i="181" s="1"/>
  <c r="AQ264" i="181"/>
  <c r="AR264" i="181" s="1"/>
  <c r="AY266" i="181"/>
  <c r="AG266" i="181"/>
  <c r="AH266" i="181" s="1"/>
  <c r="AG117" i="181"/>
  <c r="AH117" i="181" s="1"/>
  <c r="AY117" i="181"/>
  <c r="AY173" i="181"/>
  <c r="AG173" i="181"/>
  <c r="AH173" i="181" s="1"/>
  <c r="AZ195" i="181"/>
  <c r="AG195" i="181"/>
  <c r="AH195" i="181" s="1"/>
  <c r="AZ229" i="181"/>
  <c r="AG229" i="181"/>
  <c r="AH229" i="181" s="1"/>
  <c r="AY232" i="181"/>
  <c r="AG232" i="181"/>
  <c r="AH232" i="181" s="1"/>
  <c r="AG116" i="181"/>
  <c r="AH116" i="181" s="1"/>
  <c r="AZ116" i="181"/>
  <c r="AG147" i="181"/>
  <c r="AH147" i="181" s="1"/>
  <c r="AY147" i="181"/>
  <c r="AY161" i="181"/>
  <c r="AG161" i="181"/>
  <c r="AH161" i="181" s="1"/>
  <c r="AZ166" i="181"/>
  <c r="AG166" i="181"/>
  <c r="AH166" i="181" s="1"/>
  <c r="AY197" i="181"/>
  <c r="AG197" i="181"/>
  <c r="AG295" i="181"/>
  <c r="AH295" i="181" s="1"/>
  <c r="AY295" i="181"/>
  <c r="AG68" i="181"/>
  <c r="AH68" i="181" s="1"/>
  <c r="AY68" i="181"/>
  <c r="AG245" i="181"/>
  <c r="AH245" i="181" s="1"/>
  <c r="AZ245" i="181"/>
  <c r="AZ279" i="181"/>
  <c r="AG279" i="181"/>
  <c r="AH279" i="181" s="1"/>
  <c r="AG65" i="181"/>
  <c r="AH65" i="181" s="1"/>
  <c r="AZ65" i="181"/>
  <c r="AZ106" i="181"/>
  <c r="AZ146" i="181"/>
  <c r="AG244" i="181"/>
  <c r="AH244" i="181" s="1"/>
  <c r="AY244" i="181"/>
  <c r="AG293" i="181"/>
  <c r="AH293" i="181" s="1"/>
  <c r="AZ293" i="181"/>
  <c r="AG33" i="181"/>
  <c r="AH33" i="181" s="1"/>
  <c r="AY33" i="181"/>
  <c r="AY157" i="181"/>
  <c r="AG177" i="181"/>
  <c r="AH177" i="181" s="1"/>
  <c r="AY180" i="181"/>
  <c r="AQ180" i="181"/>
  <c r="AR180" i="181" s="1"/>
  <c r="AQ235" i="181"/>
  <c r="AR235" i="181" s="1"/>
  <c r="AG292" i="181"/>
  <c r="AH292" i="181" s="1"/>
  <c r="AZ292" i="181"/>
  <c r="AG120" i="181"/>
  <c r="AH120" i="181" s="1"/>
  <c r="AY120" i="181"/>
  <c r="AY122" i="181"/>
  <c r="AG122" i="181"/>
  <c r="AH122" i="181" s="1"/>
  <c r="AY142" i="181"/>
  <c r="AQ142" i="181"/>
  <c r="AR142" i="181" s="1"/>
  <c r="AG291" i="181"/>
  <c r="AH291" i="181" s="1"/>
  <c r="AZ291" i="181"/>
  <c r="AG352" i="181"/>
  <c r="AH352" i="181" s="1"/>
  <c r="AZ352" i="181"/>
  <c r="AG334" i="181"/>
  <c r="AH334" i="181" s="1"/>
  <c r="AY334" i="181"/>
  <c r="AG344" i="181"/>
  <c r="AH344" i="181" s="1"/>
  <c r="AY344" i="181"/>
  <c r="AG56" i="181"/>
  <c r="AQ244" i="181"/>
  <c r="AR244" i="181" s="1"/>
  <c r="AQ164" i="181"/>
  <c r="AR164" i="181" s="1"/>
  <c r="AG414" i="181"/>
  <c r="AH414" i="181" s="1"/>
  <c r="AG470" i="181"/>
  <c r="AH470" i="181" s="1"/>
  <c r="AZ525" i="181"/>
  <c r="AZ529" i="181"/>
  <c r="AG930" i="181"/>
  <c r="AH930" i="181" s="1"/>
  <c r="AZ930" i="181"/>
  <c r="AZ1157" i="181"/>
  <c r="AG1157" i="181"/>
  <c r="AG1223" i="181"/>
  <c r="AH1223" i="181" s="1"/>
  <c r="AZ1223" i="181"/>
  <c r="AY501" i="181"/>
  <c r="AG793" i="181"/>
  <c r="AH793" i="181" s="1"/>
  <c r="AZ793" i="181"/>
  <c r="AQ909" i="181"/>
  <c r="AR909" i="181" s="1"/>
  <c r="AG1010" i="181"/>
  <c r="AH1010" i="181" s="1"/>
  <c r="AG1128" i="181"/>
  <c r="AH1128" i="181" s="1"/>
  <c r="AG1352" i="181"/>
  <c r="AH1352" i="181" s="1"/>
  <c r="AZ1352" i="181"/>
  <c r="AY1564" i="181"/>
  <c r="AG1564" i="181"/>
  <c r="AH1564" i="181" s="1"/>
  <c r="AG803" i="181"/>
  <c r="AH803" i="181" s="1"/>
  <c r="AG1038" i="181"/>
  <c r="AH1038" i="181" s="1"/>
  <c r="AG743" i="181"/>
  <c r="AH743" i="181" s="1"/>
  <c r="AQ1162" i="181"/>
  <c r="AG1468" i="181"/>
  <c r="AH1468" i="181" s="1"/>
  <c r="AG1597" i="181"/>
  <c r="AH1597" i="181" s="1"/>
  <c r="AY1611" i="181"/>
  <c r="AY1716" i="181"/>
  <c r="D28" i="174"/>
  <c r="AR1162" i="181"/>
  <c r="AH1157" i="181"/>
  <c r="AQ81" i="181" l="1"/>
  <c r="AR81" i="181" s="1"/>
  <c r="AG1508" i="181"/>
  <c r="AH1508" i="181" s="1"/>
  <c r="AH777" i="181"/>
  <c r="AG1113" i="181"/>
  <c r="AH1113" i="181" s="1"/>
  <c r="AG336" i="181"/>
  <c r="AH336" i="181" s="1"/>
  <c r="AZ336" i="181"/>
  <c r="AZ456" i="181"/>
  <c r="AG456" i="181"/>
  <c r="AH456" i="181" s="1"/>
  <c r="AY458" i="181"/>
  <c r="AG458" i="181"/>
  <c r="AH458" i="181" s="1"/>
  <c r="AY461" i="181"/>
  <c r="AG461" i="181"/>
  <c r="AY466" i="181"/>
  <c r="AG466" i="181"/>
  <c r="AH466" i="181" s="1"/>
  <c r="AY759" i="181"/>
  <c r="AG759" i="181"/>
  <c r="AH759" i="181" s="1"/>
  <c r="AY763" i="181"/>
  <c r="AG763" i="181"/>
  <c r="AH763" i="181" s="1"/>
  <c r="AY770" i="181"/>
  <c r="AG770" i="181"/>
  <c r="AH770" i="181" s="1"/>
  <c r="AZ773" i="181"/>
  <c r="AG773" i="181"/>
  <c r="AH773" i="181" s="1"/>
  <c r="AG781" i="181"/>
  <c r="AH781" i="181" s="1"/>
  <c r="AY781" i="181"/>
  <c r="AZ786" i="181"/>
  <c r="AG786" i="181"/>
  <c r="AZ795" i="181"/>
  <c r="AG795" i="181"/>
  <c r="AY797" i="181"/>
  <c r="AG797" i="181"/>
  <c r="AH797" i="181" s="1"/>
  <c r="AZ807" i="181"/>
  <c r="AG807" i="181"/>
  <c r="AZ812" i="181"/>
  <c r="AG812" i="181"/>
  <c r="AH812" i="181" s="1"/>
  <c r="AY816" i="181"/>
  <c r="AG816" i="181"/>
  <c r="AH816" i="181" s="1"/>
  <c r="AY827" i="181"/>
  <c r="AG827" i="181"/>
  <c r="AH827" i="181" s="1"/>
  <c r="AZ832" i="181"/>
  <c r="AG832" i="181"/>
  <c r="AH832" i="181" s="1"/>
  <c r="AY834" i="181"/>
  <c r="AG834" i="181"/>
  <c r="AH834" i="181" s="1"/>
  <c r="AG1032" i="181"/>
  <c r="AH1032" i="181" s="1"/>
  <c r="AZ1032" i="181"/>
  <c r="AG1177" i="181"/>
  <c r="AH1177" i="181" s="1"/>
  <c r="AZ1177" i="181"/>
  <c r="AY1187" i="181"/>
  <c r="AG1187" i="181"/>
  <c r="AH1187" i="181" s="1"/>
  <c r="AY1198" i="181"/>
  <c r="AG1198" i="181"/>
  <c r="AH1198" i="181" s="1"/>
  <c r="AZ1206" i="181"/>
  <c r="AG1206" i="181"/>
  <c r="AH1206" i="181" s="1"/>
  <c r="AG1217" i="181"/>
  <c r="AH1217" i="181" s="1"/>
  <c r="AZ1217" i="181"/>
  <c r="AG1334" i="181"/>
  <c r="AH1334" i="181" s="1"/>
  <c r="AZ1334" i="181"/>
  <c r="AG237" i="181"/>
  <c r="AH237" i="181" s="1"/>
  <c r="AZ237" i="181"/>
  <c r="AG252" i="181"/>
  <c r="AH252" i="181" s="1"/>
  <c r="AZ252" i="181"/>
  <c r="AZ254" i="181"/>
  <c r="AG254" i="181"/>
  <c r="AH254" i="181" s="1"/>
  <c r="AY259" i="181"/>
  <c r="AG259" i="181"/>
  <c r="AH259" i="181" s="1"/>
  <c r="AZ262" i="181"/>
  <c r="AG262" i="181"/>
  <c r="AH262" i="181" s="1"/>
  <c r="AY274" i="181"/>
  <c r="AG274" i="181"/>
  <c r="AH274" i="181" s="1"/>
  <c r="AZ275" i="181"/>
  <c r="AG275" i="181"/>
  <c r="AH275" i="181" s="1"/>
  <c r="AZ282" i="181"/>
  <c r="AG282" i="181"/>
  <c r="AH282" i="181" s="1"/>
  <c r="AZ283" i="181"/>
  <c r="AG283" i="181"/>
  <c r="AZ294" i="181"/>
  <c r="AG294" i="181"/>
  <c r="AH294" i="181" s="1"/>
  <c r="AY297" i="181"/>
  <c r="AG297" i="181"/>
  <c r="AH297" i="181" s="1"/>
  <c r="AG319" i="181"/>
  <c r="AZ319" i="181"/>
  <c r="AZ321" i="181"/>
  <c r="AG321" i="181"/>
  <c r="AH321" i="181" s="1"/>
  <c r="AZ323" i="181"/>
  <c r="AG323" i="181"/>
  <c r="AH323" i="181" s="1"/>
  <c r="AY325" i="181"/>
  <c r="AG325" i="181"/>
  <c r="AH325" i="181" s="1"/>
  <c r="AY327" i="181"/>
  <c r="AG327" i="181"/>
  <c r="AH327" i="181" s="1"/>
  <c r="AY432" i="181"/>
  <c r="AG432" i="181"/>
  <c r="AH432" i="181" s="1"/>
  <c r="AZ440" i="181"/>
  <c r="AG440" i="181"/>
  <c r="AH440" i="181" s="1"/>
  <c r="AY450" i="181"/>
  <c r="AG450" i="181"/>
  <c r="AH450" i="181" s="1"/>
  <c r="AY453" i="181"/>
  <c r="AG453" i="181"/>
  <c r="AH453" i="181" s="1"/>
  <c r="AZ612" i="181"/>
  <c r="AG612" i="181"/>
  <c r="AH612" i="181" s="1"/>
  <c r="AZ734" i="181"/>
  <c r="AG734" i="181"/>
  <c r="AH734" i="181" s="1"/>
  <c r="AG1023" i="181"/>
  <c r="AH1023" i="181" s="1"/>
  <c r="AZ1023" i="181"/>
  <c r="AZ1029" i="181"/>
  <c r="AG1029" i="181"/>
  <c r="AH1029" i="181" s="1"/>
  <c r="AZ1096" i="181"/>
  <c r="AG1096" i="181"/>
  <c r="AH1096" i="181" s="1"/>
  <c r="AZ1104" i="181"/>
  <c r="AG1104" i="181"/>
  <c r="AH1104" i="181" s="1"/>
  <c r="AY1171" i="181"/>
  <c r="AG1171" i="181"/>
  <c r="AH1171" i="181" s="1"/>
  <c r="AZ1321" i="181"/>
  <c r="AG1321" i="181"/>
  <c r="AH1321" i="181" s="1"/>
  <c r="AY1327" i="181"/>
  <c r="AG1327" i="181"/>
  <c r="AH1327" i="181" s="1"/>
  <c r="AG1515" i="181"/>
  <c r="AZ1515" i="181"/>
  <c r="AY1520" i="181"/>
  <c r="AG1520" i="181"/>
  <c r="AH1520" i="181" s="1"/>
  <c r="AY1679" i="181"/>
  <c r="AG1679" i="181"/>
  <c r="AZ1527" i="181"/>
  <c r="AH1015" i="181"/>
  <c r="AZ228" i="181"/>
  <c r="AG228" i="181"/>
  <c r="AH228" i="181" s="1"/>
  <c r="AY233" i="181"/>
  <c r="AG233" i="181"/>
  <c r="AH233" i="181" s="1"/>
  <c r="AY236" i="181"/>
  <c r="AG236" i="181"/>
  <c r="AH236" i="181" s="1"/>
  <c r="AG404" i="181"/>
  <c r="AH404" i="181" s="1"/>
  <c r="AY404" i="181"/>
  <c r="AZ408" i="181"/>
  <c r="AG408" i="181"/>
  <c r="AH408" i="181" s="1"/>
  <c r="AZ411" i="181"/>
  <c r="AG411" i="181"/>
  <c r="AH411" i="181" s="1"/>
  <c r="AG419" i="181"/>
  <c r="AH419" i="181" s="1"/>
  <c r="AY419" i="181"/>
  <c r="AY420" i="181"/>
  <c r="AG420" i="181"/>
  <c r="AH420" i="181" s="1"/>
  <c r="AG730" i="181"/>
  <c r="AY730" i="181"/>
  <c r="AZ1007" i="181"/>
  <c r="AG1007" i="181"/>
  <c r="AH1007" i="181" s="1"/>
  <c r="AZ1008" i="181"/>
  <c r="AG1008" i="181"/>
  <c r="AY1074" i="181"/>
  <c r="AG1074" i="181"/>
  <c r="AH1074" i="181" s="1"/>
  <c r="AY1312" i="181"/>
  <c r="AG1312" i="181"/>
  <c r="AH1312" i="181" s="1"/>
  <c r="AZ1417" i="181"/>
  <c r="AG1417" i="181"/>
  <c r="AH1417" i="181" s="1"/>
  <c r="AY1420" i="181"/>
  <c r="AG1420" i="181"/>
  <c r="AH1420" i="181" s="1"/>
  <c r="AZ1429" i="181"/>
  <c r="AG1429" i="181"/>
  <c r="AH1429" i="181" s="1"/>
  <c r="AZ1438" i="181"/>
  <c r="AG1438" i="181"/>
  <c r="AH1438" i="181" s="1"/>
  <c r="AG1440" i="181"/>
  <c r="AH1440" i="181" s="1"/>
  <c r="AY1440" i="181"/>
  <c r="AY1586" i="181"/>
  <c r="AG1586" i="181"/>
  <c r="AH1586" i="181" s="1"/>
  <c r="AY1589" i="181"/>
  <c r="AG1589" i="181"/>
  <c r="AH1589" i="181" s="1"/>
  <c r="AZ1613" i="181"/>
  <c r="AG1613" i="181"/>
  <c r="AY1616" i="181"/>
  <c r="AG1616" i="181"/>
  <c r="AH1616" i="181" s="1"/>
  <c r="AY1622" i="181"/>
  <c r="AG1622" i="181"/>
  <c r="AH1622" i="181" s="1"/>
  <c r="AR700" i="181"/>
  <c r="AH1515" i="181"/>
  <c r="AR1112" i="181"/>
  <c r="AG1094" i="181"/>
  <c r="AH1094" i="181" s="1"/>
  <c r="AR1122" i="181"/>
  <c r="AG448" i="181"/>
  <c r="AH448" i="181" s="1"/>
  <c r="AG1634" i="181"/>
  <c r="AH1634" i="181" s="1"/>
  <c r="AG437" i="181"/>
  <c r="AZ178" i="181"/>
  <c r="AG178" i="181"/>
  <c r="AY194" i="181"/>
  <c r="AG194" i="181"/>
  <c r="AH194" i="181" s="1"/>
  <c r="AY199" i="181"/>
  <c r="AG199" i="181"/>
  <c r="AH199" i="181" s="1"/>
  <c r="AZ204" i="181"/>
  <c r="AG204" i="181"/>
  <c r="AH204" i="181" s="1"/>
  <c r="AY206" i="181"/>
  <c r="AG206" i="181"/>
  <c r="AZ220" i="181"/>
  <c r="AG220" i="181"/>
  <c r="AH220" i="181" s="1"/>
  <c r="AZ373" i="181"/>
  <c r="AG373" i="181"/>
  <c r="AH373" i="181" s="1"/>
  <c r="AZ381" i="181"/>
  <c r="AG381" i="181"/>
  <c r="AH381" i="181" s="1"/>
  <c r="AZ388" i="181"/>
  <c r="AG388" i="181"/>
  <c r="AH388" i="181" s="1"/>
  <c r="AY401" i="181"/>
  <c r="AG401" i="181"/>
  <c r="AH401" i="181" s="1"/>
  <c r="AZ570" i="181"/>
  <c r="AG570" i="181"/>
  <c r="AH570" i="181" s="1"/>
  <c r="AY577" i="181"/>
  <c r="AG577" i="181"/>
  <c r="AH577" i="181" s="1"/>
  <c r="AZ585" i="181"/>
  <c r="AG585" i="181"/>
  <c r="AH585" i="181" s="1"/>
  <c r="AY700" i="181"/>
  <c r="AG700" i="181"/>
  <c r="AH700" i="181" s="1"/>
  <c r="AZ717" i="181"/>
  <c r="AG717" i="181"/>
  <c r="AY720" i="181"/>
  <c r="AG720" i="181"/>
  <c r="AH720" i="181" s="1"/>
  <c r="AG1002" i="181"/>
  <c r="AH1002" i="181" s="1"/>
  <c r="AZ1002" i="181"/>
  <c r="AY1293" i="181"/>
  <c r="AG1293" i="181"/>
  <c r="AH1293" i="181" s="1"/>
  <c r="AY1295" i="181"/>
  <c r="AG1295" i="181"/>
  <c r="AH1295" i="181" s="1"/>
  <c r="AZ1298" i="181"/>
  <c r="AG1298" i="181"/>
  <c r="AH1298" i="181" s="1"/>
  <c r="AY1728" i="181"/>
  <c r="AG1728" i="181"/>
  <c r="AH1728" i="181" s="1"/>
  <c r="AH206" i="181"/>
  <c r="AG91" i="181"/>
  <c r="AH91" i="181" s="1"/>
  <c r="AG42" i="181"/>
  <c r="AH42" i="181" s="1"/>
  <c r="AG268" i="181"/>
  <c r="AH268" i="181" s="1"/>
  <c r="AG277" i="181"/>
  <c r="AH277" i="181" s="1"/>
  <c r="AZ367" i="181"/>
  <c r="AG367" i="181"/>
  <c r="AH367" i="181" s="1"/>
  <c r="AY1001" i="181"/>
  <c r="AG1001" i="181"/>
  <c r="AH1001" i="181" s="1"/>
  <c r="AZ1046" i="181"/>
  <c r="AG1046" i="181"/>
  <c r="AH1046" i="181" s="1"/>
  <c r="AG1719" i="181"/>
  <c r="AH1719" i="181" s="1"/>
  <c r="AY1719" i="181"/>
  <c r="AZ301" i="181"/>
  <c r="AZ100" i="181"/>
  <c r="AG100" i="181"/>
  <c r="AH100" i="181" s="1"/>
  <c r="AY129" i="181"/>
  <c r="AG129" i="181"/>
  <c r="AH129" i="181" s="1"/>
  <c r="AY136" i="181"/>
  <c r="AG136" i="181"/>
  <c r="AH136" i="181" s="1"/>
  <c r="AG562" i="181"/>
  <c r="AH562" i="181" s="1"/>
  <c r="AY562" i="181"/>
  <c r="AY866" i="181"/>
  <c r="AG866" i="181"/>
  <c r="AH866" i="181" s="1"/>
  <c r="AY880" i="181"/>
  <c r="AG880" i="181"/>
  <c r="AH880" i="181" s="1"/>
  <c r="AG885" i="181"/>
  <c r="AH885" i="181" s="1"/>
  <c r="AZ885" i="181"/>
  <c r="AY887" i="181"/>
  <c r="AG887" i="181"/>
  <c r="AH887" i="181" s="1"/>
  <c r="AY889" i="181"/>
  <c r="AG889" i="181"/>
  <c r="AY892" i="181"/>
  <c r="AG892" i="181"/>
  <c r="AH892" i="181" s="1"/>
  <c r="AZ896" i="181"/>
  <c r="AG896" i="181"/>
  <c r="AH896" i="181" s="1"/>
  <c r="AZ929" i="181"/>
  <c r="AG929" i="181"/>
  <c r="AH929" i="181" s="1"/>
  <c r="AY932" i="181"/>
  <c r="AG932" i="181"/>
  <c r="AH932" i="181" s="1"/>
  <c r="AY935" i="181"/>
  <c r="AG935" i="181"/>
  <c r="AH935" i="181" s="1"/>
  <c r="AY954" i="181"/>
  <c r="AG954" i="181"/>
  <c r="AH954" i="181" s="1"/>
  <c r="AZ982" i="181"/>
  <c r="AG982" i="181"/>
  <c r="AH982" i="181" s="1"/>
  <c r="AG1366" i="181"/>
  <c r="AH1366" i="181" s="1"/>
  <c r="AZ1366" i="181"/>
  <c r="AZ1378" i="181"/>
  <c r="AG1378" i="181"/>
  <c r="AH1378" i="181" s="1"/>
  <c r="AY1381" i="181"/>
  <c r="AG1381" i="181"/>
  <c r="AH1381" i="181" s="1"/>
  <c r="AY1550" i="181"/>
  <c r="AG1550" i="181"/>
  <c r="AY1711" i="181"/>
  <c r="AG1711" i="181"/>
  <c r="AH1711" i="181" s="1"/>
  <c r="AH1613" i="181"/>
  <c r="AR993" i="181"/>
  <c r="AY1318" i="181"/>
  <c r="AY345" i="181"/>
  <c r="AG345" i="181"/>
  <c r="AH345" i="181" s="1"/>
  <c r="AZ353" i="181"/>
  <c r="AG353" i="181"/>
  <c r="AH353" i="181" s="1"/>
  <c r="AZ356" i="181"/>
  <c r="AG356" i="181"/>
  <c r="AH356" i="181" s="1"/>
  <c r="AZ358" i="181"/>
  <c r="AG358" i="181"/>
  <c r="AH358" i="181" s="1"/>
  <c r="AZ363" i="181"/>
  <c r="AG363" i="181"/>
  <c r="AH363" i="181" s="1"/>
  <c r="AY482" i="181"/>
  <c r="AG482" i="181"/>
  <c r="AH482" i="181" s="1"/>
  <c r="AY497" i="181"/>
  <c r="AG497" i="181"/>
  <c r="AH497" i="181" s="1"/>
  <c r="AZ500" i="181"/>
  <c r="AG500" i="181"/>
  <c r="AH500" i="181" s="1"/>
  <c r="AY503" i="181"/>
  <c r="AG503" i="181"/>
  <c r="AH503" i="181" s="1"/>
  <c r="AZ505" i="181"/>
  <c r="AG505" i="181"/>
  <c r="AH505" i="181" s="1"/>
  <c r="AZ520" i="181"/>
  <c r="AG520" i="181"/>
  <c r="AH520" i="181" s="1"/>
  <c r="AY526" i="181"/>
  <c r="AG526" i="181"/>
  <c r="AH526" i="181" s="1"/>
  <c r="AZ533" i="181"/>
  <c r="AG533" i="181"/>
  <c r="AH533" i="181" s="1"/>
  <c r="AZ535" i="181"/>
  <c r="AG535" i="181"/>
  <c r="AH535" i="181" s="1"/>
  <c r="AZ538" i="181"/>
  <c r="AG538" i="181"/>
  <c r="AH538" i="181" s="1"/>
  <c r="AZ544" i="181"/>
  <c r="AG544" i="181"/>
  <c r="AH544" i="181" s="1"/>
  <c r="AY554" i="181"/>
  <c r="AG554" i="181"/>
  <c r="AH554" i="181" s="1"/>
  <c r="AZ558" i="181"/>
  <c r="AG558" i="181"/>
  <c r="AH558" i="181" s="1"/>
  <c r="AY655" i="181"/>
  <c r="AG655" i="181"/>
  <c r="AH655" i="181" s="1"/>
  <c r="AG858" i="181"/>
  <c r="AZ858" i="181"/>
  <c r="AZ862" i="181"/>
  <c r="AG862" i="181"/>
  <c r="AH862" i="181" s="1"/>
  <c r="AZ1039" i="181"/>
  <c r="AG1039" i="181"/>
  <c r="AH1039" i="181" s="1"/>
  <c r="AY1543" i="181"/>
  <c r="AG1543" i="181"/>
  <c r="AH1543" i="181" s="1"/>
  <c r="AY1696" i="181"/>
  <c r="AG1696" i="181"/>
  <c r="AH1696" i="181" s="1"/>
  <c r="AZ1708" i="181"/>
  <c r="AG1708" i="181"/>
  <c r="AR1336" i="181"/>
  <c r="AG55" i="181"/>
  <c r="AH55" i="181" s="1"/>
  <c r="AH974" i="181"/>
  <c r="AG445" i="181"/>
  <c r="AH445" i="181" s="1"/>
  <c r="AG1141" i="181"/>
  <c r="AH1141" i="181" s="1"/>
  <c r="AG1026" i="181"/>
  <c r="AH1026" i="181" s="1"/>
  <c r="AG603" i="181"/>
  <c r="AH603" i="181" s="1"/>
  <c r="AZ96" i="181"/>
  <c r="AG96" i="181"/>
  <c r="AH96" i="181" s="1"/>
  <c r="AZ339" i="181"/>
  <c r="AG339" i="181"/>
  <c r="AH339" i="181" s="1"/>
  <c r="AG628" i="181"/>
  <c r="AH628" i="181" s="1"/>
  <c r="AZ628" i="181"/>
  <c r="AY631" i="181"/>
  <c r="AG631" i="181"/>
  <c r="AZ853" i="181"/>
  <c r="AG853" i="181"/>
  <c r="AH853" i="181" s="1"/>
  <c r="AY1222" i="181"/>
  <c r="AG1222" i="181"/>
  <c r="AH1222" i="181" s="1"/>
  <c r="AZ1464" i="181"/>
  <c r="AG1464" i="181"/>
  <c r="AH1464" i="181" s="1"/>
  <c r="AY1531" i="181"/>
  <c r="AG1531" i="181"/>
  <c r="AR896" i="181"/>
  <c r="AR836" i="181"/>
  <c r="AQ831" i="181"/>
  <c r="AR665" i="181"/>
  <c r="AQ611" i="181"/>
  <c r="AR611" i="181" s="1"/>
  <c r="AQ681" i="181"/>
  <c r="AR681" i="181" s="1"/>
  <c r="AQ170" i="181"/>
  <c r="AR170" i="181" s="1"/>
  <c r="AH889" i="181"/>
  <c r="AQ796" i="181"/>
  <c r="AR796" i="181" s="1"/>
  <c r="AR775" i="181"/>
  <c r="AQ569" i="181"/>
  <c r="AR569" i="181" s="1"/>
  <c r="AR423" i="181"/>
  <c r="AR510" i="181"/>
  <c r="AR434" i="181"/>
  <c r="AQ673" i="181"/>
  <c r="AR673" i="181" s="1"/>
  <c r="AR999" i="181"/>
  <c r="AQ594" i="181"/>
  <c r="AR594" i="181" s="1"/>
  <c r="AQ841" i="181"/>
  <c r="AR841" i="181" s="1"/>
  <c r="AQ747" i="181"/>
  <c r="AR747" i="181" s="1"/>
  <c r="AH795" i="181"/>
  <c r="AH437" i="181"/>
  <c r="AQ443" i="181"/>
  <c r="AR443" i="181" s="1"/>
  <c r="AQ479" i="181"/>
  <c r="AR479" i="181" s="1"/>
  <c r="AQ1532" i="181"/>
  <c r="AR1532" i="181" s="1"/>
  <c r="AR194" i="181"/>
  <c r="AR702" i="181"/>
  <c r="AQ716" i="181"/>
  <c r="AR716" i="181" s="1"/>
  <c r="AQ446" i="181"/>
  <c r="AR446" i="181" s="1"/>
  <c r="AQ22" i="181"/>
  <c r="AQ25" i="181"/>
  <c r="AR25" i="181" s="1"/>
  <c r="AQ98" i="181"/>
  <c r="AQ1550" i="181"/>
  <c r="AR1550" i="181" s="1"/>
  <c r="AQ599" i="181"/>
  <c r="AR599" i="181" s="1"/>
  <c r="AG1054" i="181"/>
  <c r="AH1054" i="181" s="1"/>
  <c r="AR977" i="181"/>
  <c r="AM977" i="181"/>
  <c r="AM1024" i="181"/>
  <c r="AR1024" i="181"/>
  <c r="AR1064" i="181"/>
  <c r="AM1064" i="181"/>
  <c r="AR1424" i="181"/>
  <c r="AM1424" i="181"/>
  <c r="AR1035" i="181"/>
  <c r="AM1035" i="181"/>
  <c r="AM1541" i="181"/>
  <c r="AR1541" i="181"/>
  <c r="AR473" i="181"/>
  <c r="AM473" i="181"/>
  <c r="AR342" i="181"/>
  <c r="AM342" i="181"/>
  <c r="AR1311" i="181"/>
  <c r="AM1311" i="181"/>
  <c r="AM275" i="181"/>
  <c r="AR275" i="181"/>
  <c r="AR1353" i="181"/>
  <c r="AM1353" i="181"/>
  <c r="AR166" i="181"/>
  <c r="AM166" i="181"/>
  <c r="AR1409" i="181"/>
  <c r="AM1409" i="181"/>
  <c r="AR1404" i="181"/>
  <c r="AM1404" i="181"/>
  <c r="AR1452" i="181"/>
  <c r="AM1452" i="181"/>
  <c r="AR222" i="181"/>
  <c r="AM222" i="181"/>
  <c r="AM1321" i="181"/>
  <c r="AR1321" i="181"/>
  <c r="AR453" i="181"/>
  <c r="AM453" i="181"/>
  <c r="AR465" i="181"/>
  <c r="AM465" i="181"/>
  <c r="AR1328" i="181"/>
  <c r="AM1328" i="181"/>
  <c r="AM480" i="181"/>
  <c r="AR480" i="181"/>
  <c r="AR337" i="181"/>
  <c r="AM337" i="181"/>
  <c r="AR1166" i="181"/>
  <c r="AM1166" i="181"/>
  <c r="AR1196" i="181"/>
  <c r="AM1196" i="181"/>
  <c r="AR1312" i="181"/>
  <c r="AM1312" i="181"/>
  <c r="AR901" i="181"/>
  <c r="AM901" i="181"/>
  <c r="AR1341" i="181"/>
  <c r="AM1341" i="181"/>
  <c r="AR605" i="181"/>
  <c r="AR1237" i="181"/>
  <c r="AM1237" i="181"/>
  <c r="AR1205" i="181"/>
  <c r="AM1205" i="181"/>
  <c r="AR1046" i="181"/>
  <c r="AR1812" i="181"/>
  <c r="AM1303" i="181"/>
  <c r="AR1303" i="181"/>
  <c r="AR1197" i="181"/>
  <c r="AM1197" i="181"/>
  <c r="AR33" i="181"/>
  <c r="AR1710" i="181"/>
  <c r="AM1710" i="181"/>
  <c r="AH1559" i="181"/>
  <c r="AC1559" i="181"/>
  <c r="AR1548" i="181"/>
  <c r="AM1548" i="181"/>
  <c r="AR1419" i="181"/>
  <c r="AM1419" i="181"/>
  <c r="AM1415" i="181"/>
  <c r="AR1415" i="181"/>
  <c r="AM1407" i="181"/>
  <c r="AR1407" i="181"/>
  <c r="AR1294" i="181"/>
  <c r="AM1294" i="181"/>
  <c r="AR967" i="181"/>
  <c r="AR1575" i="181"/>
  <c r="AH1542" i="181"/>
  <c r="AC1542" i="181"/>
  <c r="AR947" i="181"/>
  <c r="AR956" i="181"/>
  <c r="AR1517" i="181"/>
  <c r="AR214" i="181"/>
  <c r="AR758" i="181"/>
  <c r="AM798" i="181"/>
  <c r="AR1274" i="181"/>
  <c r="AM283" i="181"/>
  <c r="AR1623" i="181"/>
  <c r="AM1623" i="181"/>
  <c r="AR1377" i="181"/>
  <c r="AM1377" i="181"/>
  <c r="AR79" i="181"/>
  <c r="AR651" i="181"/>
  <c r="AM1304" i="181"/>
  <c r="AR1304" i="181"/>
  <c r="AH1707" i="181"/>
  <c r="AR1642" i="181"/>
  <c r="AB1430" i="181"/>
  <c r="AM1333" i="181"/>
  <c r="AB1193" i="181"/>
  <c r="AM1112" i="181"/>
  <c r="AR1183" i="181"/>
  <c r="AR1650" i="181"/>
  <c r="AR752" i="181"/>
  <c r="AR1576" i="181"/>
  <c r="AR1235" i="181"/>
  <c r="AR638" i="181"/>
  <c r="AL283" i="181"/>
  <c r="AR757" i="181"/>
  <c r="AY1773" i="181"/>
  <c r="AR1796" i="181"/>
  <c r="AR1674" i="181"/>
  <c r="AB1735" i="181"/>
  <c r="AC1766" i="181"/>
  <c r="AH1387" i="181"/>
  <c r="AB1212" i="181"/>
  <c r="AR1290" i="181"/>
  <c r="AR744" i="181"/>
  <c r="AM1730" i="181"/>
  <c r="AH1757" i="181"/>
  <c r="AH1699" i="181"/>
  <c r="AR1690" i="181"/>
  <c r="AR1663" i="181"/>
  <c r="AR1487" i="181"/>
  <c r="AH1479" i="181"/>
  <c r="AW1326" i="181"/>
  <c r="AM205" i="181"/>
  <c r="AR1694" i="181"/>
  <c r="AR91" i="181"/>
  <c r="AH413" i="181"/>
  <c r="AR962" i="181"/>
  <c r="AR1137" i="181"/>
  <c r="AH1807" i="181"/>
  <c r="AR1697" i="181"/>
  <c r="AH1081" i="181"/>
  <c r="AH1052" i="181"/>
  <c r="AV835" i="181"/>
  <c r="AC835" i="181"/>
  <c r="AR360" i="181"/>
  <c r="AR894" i="181"/>
  <c r="AR1486" i="181"/>
  <c r="AR680" i="181"/>
  <c r="AR600" i="181"/>
  <c r="AR1484" i="181"/>
  <c r="AR1757" i="181"/>
  <c r="AR1097" i="181"/>
  <c r="AF1816" i="181"/>
  <c r="AR1778" i="181"/>
  <c r="AC1750" i="181"/>
  <c r="AR1555" i="181"/>
  <c r="AM1357" i="181"/>
  <c r="AR660" i="181"/>
  <c r="AR951" i="181"/>
  <c r="AR584" i="181"/>
  <c r="AR627" i="181"/>
  <c r="AR108" i="181"/>
  <c r="AR1708" i="181"/>
  <c r="AR17" i="181"/>
  <c r="AC1795" i="181"/>
  <c r="AH1796" i="181"/>
  <c r="AH1783" i="181"/>
  <c r="AR1762" i="181"/>
  <c r="AR1720" i="181"/>
  <c r="AR1634" i="181"/>
  <c r="AH1661" i="181"/>
  <c r="AW1468" i="181"/>
  <c r="AH1362" i="181"/>
  <c r="AR943" i="181"/>
  <c r="AR1739" i="181"/>
  <c r="AR1809" i="181"/>
  <c r="AH1310" i="181"/>
  <c r="AV527" i="181"/>
  <c r="AB527" i="181"/>
  <c r="AL167" i="181"/>
  <c r="AM167" i="181"/>
  <c r="AR1284" i="181"/>
  <c r="AR1673" i="181"/>
  <c r="AR16" i="181"/>
  <c r="AR1058" i="181"/>
  <c r="AR137" i="181"/>
  <c r="AR630" i="181"/>
  <c r="AR87" i="181"/>
  <c r="AR75" i="181"/>
  <c r="AR21" i="181"/>
  <c r="AR842" i="181"/>
  <c r="AR1481" i="181"/>
  <c r="AC479" i="181"/>
  <c r="AH1736" i="181"/>
  <c r="AR1636" i="181"/>
  <c r="AG1562" i="181"/>
  <c r="AH1562" i="181" s="1"/>
  <c r="AR1333" i="181"/>
  <c r="AL335" i="181"/>
  <c r="AR335" i="181" s="1"/>
  <c r="AB858" i="181"/>
  <c r="AB487" i="181"/>
  <c r="AC487" i="181" s="1"/>
  <c r="AB1185" i="181"/>
  <c r="AR167" i="181"/>
  <c r="AG665" i="181"/>
  <c r="AH665" i="181" s="1"/>
  <c r="AB322" i="181"/>
  <c r="AH963" i="181"/>
  <c r="AG680" i="181"/>
  <c r="AH680" i="181" s="1"/>
  <c r="AR559" i="181"/>
  <c r="AR418" i="181"/>
  <c r="AM186" i="181"/>
  <c r="AH101" i="181"/>
  <c r="AH717" i="181"/>
  <c r="AH783" i="181"/>
  <c r="AR561" i="181"/>
  <c r="AH153" i="181"/>
  <c r="AH190" i="181"/>
  <c r="AH34" i="181"/>
  <c r="AG146" i="181"/>
  <c r="AH146" i="181" s="1"/>
  <c r="AH909" i="181"/>
  <c r="AH922" i="181"/>
  <c r="AH552" i="181"/>
  <c r="AR613" i="181"/>
  <c r="AM352" i="181"/>
  <c r="AR376" i="181"/>
  <c r="AL1209" i="181"/>
  <c r="AQ359" i="181"/>
  <c r="AR359" i="181" s="1"/>
  <c r="AR831" i="181"/>
  <c r="AR843" i="181"/>
  <c r="AH574" i="181"/>
  <c r="AM128" i="181"/>
  <c r="AH649" i="181"/>
  <c r="AG126" i="181"/>
  <c r="AH126" i="181" s="1"/>
  <c r="AG130" i="181"/>
  <c r="AR598" i="181"/>
  <c r="AV209" i="181"/>
  <c r="AB56" i="181"/>
  <c r="AC56" i="181" s="1"/>
  <c r="AG188" i="181"/>
  <c r="AH188" i="181" s="1"/>
  <c r="AH371" i="181"/>
  <c r="AL201" i="181"/>
  <c r="AM201" i="181" s="1"/>
  <c r="AR585" i="181"/>
  <c r="AR205" i="181"/>
  <c r="AG657" i="181"/>
  <c r="AH657" i="181" s="1"/>
  <c r="AQ502" i="181"/>
  <c r="AR502" i="181" s="1"/>
  <c r="AH157" i="181"/>
  <c r="AQ295" i="181"/>
  <c r="AR295" i="181" s="1"/>
  <c r="AQ317" i="181"/>
  <c r="AR317" i="181" s="1"/>
  <c r="AB371" i="181"/>
  <c r="AC371" i="181" s="1"/>
  <c r="AQ506" i="181"/>
  <c r="AR506" i="181" s="1"/>
  <c r="AL119" i="181"/>
  <c r="AM119" i="181" s="1"/>
  <c r="AQ321" i="181"/>
  <c r="AR321" i="181" s="1"/>
  <c r="AQ370" i="181"/>
  <c r="AB174" i="181"/>
  <c r="AC174" i="181" s="1"/>
  <c r="AQ200" i="181"/>
  <c r="AQ331" i="181"/>
  <c r="AR331" i="181" s="1"/>
  <c r="AQ353" i="181"/>
  <c r="AQ298" i="181"/>
  <c r="AR298" i="181" s="1"/>
  <c r="AQ299" i="181"/>
  <c r="AR299" i="181" s="1"/>
  <c r="AQ408" i="181"/>
  <c r="AB171" i="181"/>
  <c r="AQ188" i="181"/>
  <c r="AR188" i="181" s="1"/>
  <c r="AG235" i="181"/>
  <c r="AH235" i="181" s="1"/>
  <c r="AQ324" i="181"/>
  <c r="AR324" i="181" s="1"/>
  <c r="AL376" i="181"/>
  <c r="AM376" i="181" s="1"/>
  <c r="AQ411" i="181"/>
  <c r="AR411" i="181" s="1"/>
  <c r="AQ485" i="181"/>
  <c r="AR485" i="181" s="1"/>
  <c r="AQ797" i="181"/>
  <c r="AR797" i="181" s="1"/>
  <c r="AG799" i="181"/>
  <c r="AH799" i="181" s="1"/>
  <c r="AQ499" i="181"/>
  <c r="AR499" i="181" s="1"/>
  <c r="AB552" i="181"/>
  <c r="AC552" i="181" s="1"/>
  <c r="AG504" i="181"/>
  <c r="AH504" i="181" s="1"/>
  <c r="AR514" i="181"/>
  <c r="AQ817" i="181"/>
  <c r="AR817" i="181" s="1"/>
  <c r="AQ448" i="181"/>
  <c r="AL562" i="181"/>
  <c r="AM562" i="181" s="1"/>
  <c r="AQ820" i="181"/>
  <c r="AR820" i="181" s="1"/>
  <c r="AQ469" i="181"/>
  <c r="AR469" i="181" s="1"/>
  <c r="AQ486" i="181"/>
  <c r="AR486" i="181" s="1"/>
  <c r="AL726" i="181"/>
  <c r="AM726" i="181" s="1"/>
  <c r="AQ1015" i="181"/>
  <c r="AR1015" i="181" s="1"/>
  <c r="AL1093" i="181"/>
  <c r="AM1093" i="181" s="1"/>
  <c r="D33" i="103"/>
  <c r="AN1283" i="181"/>
  <c r="AQ1283" i="181" s="1"/>
  <c r="AR1283" i="181" s="1"/>
  <c r="AB861" i="181"/>
  <c r="AC861" i="181" s="1"/>
  <c r="AQ1168" i="181"/>
  <c r="AQ832" i="181"/>
  <c r="AR832" i="181" s="1"/>
  <c r="AL1002" i="181"/>
  <c r="AM1002" i="181" s="1"/>
  <c r="AQ1104" i="181"/>
  <c r="AR1104" i="181" s="1"/>
  <c r="AQ1040" i="181"/>
  <c r="AR1040" i="181" s="1"/>
  <c r="AQ1057" i="181"/>
  <c r="AR1057" i="181" s="1"/>
  <c r="AQ1085" i="181"/>
  <c r="AR1085" i="181" s="1"/>
  <c r="AQ1258" i="181"/>
  <c r="AR1258" i="181" s="1"/>
  <c r="AL1258" i="181"/>
  <c r="AQ1207" i="181"/>
  <c r="AR1207" i="181" s="1"/>
  <c r="AQ1465" i="181"/>
  <c r="AR1465" i="181" s="1"/>
  <c r="AV1654" i="181"/>
  <c r="AB1654" i="181"/>
  <c r="AC1654" i="181" s="1"/>
  <c r="AQ1655" i="181"/>
  <c r="AR1655" i="181" s="1"/>
  <c r="AQ1813" i="181"/>
  <c r="AR1813" i="181" s="1"/>
  <c r="AQ1565" i="181"/>
  <c r="AR1565" i="181" s="1"/>
  <c r="AQ1613" i="181"/>
  <c r="AR1613" i="181" s="1"/>
  <c r="AQ1750" i="181"/>
  <c r="AL1765" i="181"/>
  <c r="AM1765" i="181" s="1"/>
  <c r="AQ1593" i="181"/>
  <c r="AR1593" i="181" s="1"/>
  <c r="AB1749" i="181"/>
  <c r="AC1749" i="181" s="1"/>
  <c r="AQ1515" i="181"/>
  <c r="AQ1568" i="181"/>
  <c r="AQ1771" i="181"/>
  <c r="AR1771" i="181" s="1"/>
  <c r="AG1729" i="181"/>
  <c r="AH1729" i="181" s="1"/>
  <c r="AY1729" i="181"/>
  <c r="AY1788" i="181"/>
  <c r="AG1788" i="181"/>
  <c r="AH1788" i="181" s="1"/>
  <c r="AG1727" i="181"/>
  <c r="AH1727" i="181" s="1"/>
  <c r="AH536" i="181"/>
  <c r="AQ89" i="181"/>
  <c r="AR89" i="181" s="1"/>
  <c r="AQ92" i="181"/>
  <c r="AR92" i="181" s="1"/>
  <c r="AG109" i="181"/>
  <c r="AQ120" i="181"/>
  <c r="AR120" i="181" s="1"/>
  <c r="AQ168" i="181"/>
  <c r="AR168" i="181" s="1"/>
  <c r="AQ231" i="181"/>
  <c r="AR231" i="181" s="1"/>
  <c r="AQ442" i="181"/>
  <c r="AR442" i="181" s="1"/>
  <c r="AG525" i="181"/>
  <c r="AH525" i="181" s="1"/>
  <c r="AQ689" i="181"/>
  <c r="AR689" i="181" s="1"/>
  <c r="AQ110" i="181"/>
  <c r="AR110" i="181" s="1"/>
  <c r="AQ111" i="181"/>
  <c r="AQ119" i="181"/>
  <c r="AR119" i="181" s="1"/>
  <c r="AQ132" i="181"/>
  <c r="AR132" i="181" s="1"/>
  <c r="AG223" i="181"/>
  <c r="AH223" i="181" s="1"/>
  <c r="AQ245" i="181"/>
  <c r="AR245" i="181" s="1"/>
  <c r="AG342" i="181"/>
  <c r="AH342" i="181" s="1"/>
  <c r="AQ415" i="181"/>
  <c r="AQ471" i="181"/>
  <c r="AR1749" i="181"/>
  <c r="AG167" i="181"/>
  <c r="AH167" i="181" s="1"/>
  <c r="AG182" i="181"/>
  <c r="AH182" i="181" s="1"/>
  <c r="AQ220" i="181"/>
  <c r="AR220" i="181" s="1"/>
  <c r="AQ238" i="181"/>
  <c r="AR238" i="181" s="1"/>
  <c r="AQ297" i="181"/>
  <c r="AR297" i="181" s="1"/>
  <c r="AG303" i="181"/>
  <c r="AH303" i="181" s="1"/>
  <c r="AG435" i="181"/>
  <c r="AH435" i="181" s="1"/>
  <c r="AQ441" i="181"/>
  <c r="AR441" i="181" s="1"/>
  <c r="AQ130" i="181"/>
  <c r="AR130" i="181" s="1"/>
  <c r="AQ470" i="181"/>
  <c r="AR470" i="181" s="1"/>
  <c r="AG45" i="181"/>
  <c r="AH45" i="181" s="1"/>
  <c r="AQ106" i="181"/>
  <c r="AR106" i="181" s="1"/>
  <c r="AQ124" i="181"/>
  <c r="AR124" i="181" s="1"/>
  <c r="AQ129" i="181"/>
  <c r="AR129" i="181" s="1"/>
  <c r="AQ199" i="181"/>
  <c r="AR199" i="181" s="1"/>
  <c r="AQ347" i="181"/>
  <c r="AR347" i="181" s="1"/>
  <c r="AQ487" i="181"/>
  <c r="AR487" i="181" s="1"/>
  <c r="AH1434" i="181"/>
  <c r="AR529" i="181"/>
  <c r="AR377" i="181"/>
  <c r="AG62" i="181"/>
  <c r="AH62" i="181" s="1"/>
  <c r="AQ251" i="181"/>
  <c r="AR251" i="181" s="1"/>
  <c r="AQ371" i="181"/>
  <c r="AR371" i="181" s="1"/>
  <c r="AQ862" i="181"/>
  <c r="AG926" i="181"/>
  <c r="AH926" i="181" s="1"/>
  <c r="AQ1222" i="181"/>
  <c r="AR1222" i="181" s="1"/>
  <c r="AQ1255" i="181"/>
  <c r="AR1255" i="181" s="1"/>
  <c r="AQ1386" i="181"/>
  <c r="AR1386" i="181" s="1"/>
  <c r="AQ1438" i="181"/>
  <c r="AR1438" i="181" s="1"/>
  <c r="AG1109" i="181"/>
  <c r="AH1109" i="181" s="1"/>
  <c r="AQ1544" i="181"/>
  <c r="AR1544" i="181" s="1"/>
  <c r="AQ1606" i="181"/>
  <c r="AR1606" i="181" s="1"/>
  <c r="AQ1616" i="181"/>
  <c r="AR1616" i="181" s="1"/>
  <c r="AG1756" i="181"/>
  <c r="AQ1787" i="181"/>
  <c r="AR1787" i="181" s="1"/>
  <c r="AQ1006" i="181"/>
  <c r="AR1006" i="181" s="1"/>
  <c r="AQ879" i="181"/>
  <c r="AR879" i="181" s="1"/>
  <c r="AQ888" i="181"/>
  <c r="AR888" i="181" s="1"/>
  <c r="AG967" i="181"/>
  <c r="AH967" i="181" s="1"/>
  <c r="AG1093" i="181"/>
  <c r="AH1093" i="181" s="1"/>
  <c r="AQ774" i="181"/>
  <c r="AR774" i="181" s="1"/>
  <c r="AQ803" i="181"/>
  <c r="AR803" i="181" s="1"/>
  <c r="AQ878" i="181"/>
  <c r="AR878" i="181" s="1"/>
  <c r="AQ934" i="181"/>
  <c r="AR934" i="181" s="1"/>
  <c r="AQ1154" i="181"/>
  <c r="AR1154" i="181" s="1"/>
  <c r="AQ1187" i="181"/>
  <c r="AR1187" i="181" s="1"/>
  <c r="AG1814" i="181"/>
  <c r="AH1814" i="181" s="1"/>
  <c r="AQ1393" i="181"/>
  <c r="AQ1546" i="181"/>
  <c r="AR1546" i="181" s="1"/>
  <c r="AQ1730" i="181"/>
  <c r="AR1730" i="181" s="1"/>
  <c r="AQ1165" i="181"/>
  <c r="AR1165" i="181" s="1"/>
  <c r="AG1716" i="181"/>
  <c r="AG633" i="181"/>
  <c r="AH633" i="181" s="1"/>
  <c r="AQ645" i="181"/>
  <c r="AR645" i="181" s="1"/>
  <c r="AQ877" i="181"/>
  <c r="AR877" i="181" s="1"/>
  <c r="AQ890" i="181"/>
  <c r="AR890" i="181" s="1"/>
  <c r="AQ915" i="181"/>
  <c r="AR915" i="181" s="1"/>
  <c r="AQ920" i="181"/>
  <c r="AR920" i="181" s="1"/>
  <c r="AQ1005" i="181"/>
  <c r="AR1005" i="181" s="1"/>
  <c r="AQ1208" i="181"/>
  <c r="AR1208" i="181" s="1"/>
  <c r="AQ1376" i="181"/>
  <c r="AR1376" i="181" s="1"/>
  <c r="AQ1392" i="181"/>
  <c r="AR1392" i="181" s="1"/>
  <c r="AQ1622" i="181"/>
  <c r="AR1622" i="181" s="1"/>
  <c r="AR278" i="181"/>
  <c r="AM278" i="181"/>
  <c r="AM241" i="181"/>
  <c r="AR241" i="181"/>
  <c r="AM507" i="181"/>
  <c r="AR507" i="181"/>
  <c r="AR816" i="181"/>
  <c r="AM816" i="181"/>
  <c r="AR1023" i="181"/>
  <c r="AM1023" i="181"/>
  <c r="AR777" i="181"/>
  <c r="AM777" i="181"/>
  <c r="AR1308" i="181"/>
  <c r="AM1308" i="181"/>
  <c r="AR804" i="181"/>
  <c r="AM804" i="181"/>
  <c r="AM1163" i="181"/>
  <c r="AR1163" i="181"/>
  <c r="AR1612" i="181"/>
  <c r="AM1612" i="181"/>
  <c r="AR460" i="181"/>
  <c r="AM460" i="181"/>
  <c r="AM155" i="181"/>
  <c r="AR155" i="181"/>
  <c r="AR862" i="181"/>
  <c r="AM862" i="181"/>
  <c r="AM1160" i="181"/>
  <c r="AR1393" i="181"/>
  <c r="AM1393" i="181"/>
  <c r="AR924" i="181"/>
  <c r="AM924" i="181"/>
  <c r="AR258" i="181"/>
  <c r="AM258" i="181"/>
  <c r="AM456" i="181"/>
  <c r="AR456" i="181"/>
  <c r="AR1568" i="181"/>
  <c r="AM1568" i="181"/>
  <c r="AR314" i="181"/>
  <c r="AM314" i="181"/>
  <c r="AR1098" i="181"/>
  <c r="AM1098" i="181"/>
  <c r="AM484" i="181"/>
  <c r="AR484" i="181"/>
  <c r="AR221" i="181"/>
  <c r="AM221" i="181"/>
  <c r="AR471" i="181"/>
  <c r="AM471" i="181"/>
  <c r="AM1705" i="181"/>
  <c r="AR1705" i="181"/>
  <c r="AR242" i="181"/>
  <c r="AM242" i="181"/>
  <c r="AR408" i="181"/>
  <c r="AM408" i="181"/>
  <c r="AR1397" i="181"/>
  <c r="AM1397" i="181"/>
  <c r="AR225" i="181"/>
  <c r="AM225" i="181"/>
  <c r="AR1423" i="181"/>
  <c r="AM1423" i="181"/>
  <c r="AM238" i="181"/>
  <c r="AR301" i="181"/>
  <c r="AM301" i="181"/>
  <c r="AR353" i="181"/>
  <c r="AM353" i="181"/>
  <c r="AR444" i="181"/>
  <c r="AM444" i="181"/>
  <c r="AR531" i="181"/>
  <c r="AM531" i="181"/>
  <c r="AR822" i="181"/>
  <c r="AM822" i="181"/>
  <c r="AR1430" i="181"/>
  <c r="AM1430" i="181"/>
  <c r="AR247" i="181"/>
  <c r="AM247" i="181"/>
  <c r="AM257" i="181"/>
  <c r="AR257" i="181"/>
  <c r="AR271" i="181"/>
  <c r="AM271" i="181"/>
  <c r="AR358" i="181"/>
  <c r="AM358" i="181"/>
  <c r="AR773" i="181"/>
  <c r="AM773" i="181"/>
  <c r="AM969" i="181"/>
  <c r="AR969" i="181"/>
  <c r="AM1703" i="181"/>
  <c r="AR1703" i="181"/>
  <c r="AR1508" i="181"/>
  <c r="AR881" i="181"/>
  <c r="AM300" i="181"/>
  <c r="AR300" i="181"/>
  <c r="AR955" i="181"/>
  <c r="AR903" i="181"/>
  <c r="AR1065" i="181"/>
  <c r="AR476" i="181"/>
  <c r="AR1810" i="181"/>
  <c r="AM475" i="181"/>
  <c r="AM1704" i="181"/>
  <c r="AR623" i="181"/>
  <c r="AC1048" i="181"/>
  <c r="AH1048" i="181"/>
  <c r="AR1168" i="181"/>
  <c r="AM1168" i="181"/>
  <c r="AR960" i="181"/>
  <c r="AR1282" i="181"/>
  <c r="AR1505" i="181"/>
  <c r="AR93" i="181"/>
  <c r="AR138" i="181"/>
  <c r="AM400" i="181"/>
  <c r="AG1689" i="181"/>
  <c r="AH1689" i="181" s="1"/>
  <c r="BA1689" i="181"/>
  <c r="BA1639" i="181"/>
  <c r="AG1639" i="181"/>
  <c r="AH1639" i="181" s="1"/>
  <c r="AW1546" i="181"/>
  <c r="AB1546" i="181"/>
  <c r="AB1407" i="181"/>
  <c r="AW1407" i="181"/>
  <c r="AB1411" i="181"/>
  <c r="AW1411" i="181"/>
  <c r="AR1472" i="181"/>
  <c r="AR1480" i="181"/>
  <c r="AR575" i="181"/>
  <c r="AR151" i="181"/>
  <c r="AR922" i="181"/>
  <c r="AR1111" i="181"/>
  <c r="AH1809" i="181"/>
  <c r="AC1809" i="181"/>
  <c r="AM1777" i="181"/>
  <c r="AP1777" i="181"/>
  <c r="AQ1777" i="181" s="1"/>
  <c r="AR1777" i="181" s="1"/>
  <c r="AH1773" i="181"/>
  <c r="AC1773" i="181"/>
  <c r="AG1576" i="181"/>
  <c r="AH1576" i="181" s="1"/>
  <c r="BA1576" i="181"/>
  <c r="AC1493" i="181"/>
  <c r="AH1493" i="181"/>
  <c r="BA1500" i="181"/>
  <c r="AG1500" i="181"/>
  <c r="AH1500" i="181" s="1"/>
  <c r="AC1434" i="181"/>
  <c r="AH1318" i="181"/>
  <c r="AC1318" i="181"/>
  <c r="AB1300" i="181"/>
  <c r="AW1300" i="181"/>
  <c r="AH1244" i="181"/>
  <c r="AC1244" i="181"/>
  <c r="AR1124" i="181"/>
  <c r="AR1342" i="181"/>
  <c r="AH1294" i="181"/>
  <c r="AC1294" i="181"/>
  <c r="AH1531" i="181"/>
  <c r="AC1531" i="181"/>
  <c r="AR1536" i="181"/>
  <c r="AM1536" i="181"/>
  <c r="AG1470" i="181"/>
  <c r="AH1470" i="181" s="1"/>
  <c r="BA1470" i="181"/>
  <c r="AH247" i="181"/>
  <c r="AC1800" i="181"/>
  <c r="AH1800" i="181"/>
  <c r="AH1803" i="181"/>
  <c r="AC1803" i="181"/>
  <c r="AR1733" i="181"/>
  <c r="AO1713" i="181"/>
  <c r="AQ1713" i="181" s="1"/>
  <c r="AL1713" i="181"/>
  <c r="AM1713" i="181" s="1"/>
  <c r="AH1473" i="181"/>
  <c r="AR1503" i="181"/>
  <c r="AB1406" i="181"/>
  <c r="AW1406" i="181"/>
  <c r="AR543" i="181"/>
  <c r="AR1702" i="181"/>
  <c r="AC1754" i="181"/>
  <c r="AH1754" i="181"/>
  <c r="AC1314" i="181"/>
  <c r="BA1762" i="181"/>
  <c r="AG1762" i="181"/>
  <c r="AH1762" i="181" s="1"/>
  <c r="AR1664" i="181"/>
  <c r="AG1554" i="181"/>
  <c r="AH1554" i="181" s="1"/>
  <c r="BA1554" i="181"/>
  <c r="AB1550" i="181"/>
  <c r="AW1550" i="181"/>
  <c r="AL1459" i="181"/>
  <c r="AM1459" i="181" s="1"/>
  <c r="AB1433" i="181"/>
  <c r="AW1433" i="181"/>
  <c r="AW1432" i="181"/>
  <c r="AB1432" i="181"/>
  <c r="AB1418" i="181"/>
  <c r="AW1418" i="181"/>
  <c r="AB1443" i="181"/>
  <c r="AC1443" i="181" s="1"/>
  <c r="AW1443" i="181"/>
  <c r="AM1364" i="181"/>
  <c r="AR1364" i="181"/>
  <c r="BD1816" i="181"/>
  <c r="AR1769" i="181"/>
  <c r="AR1527" i="181"/>
  <c r="AR1760" i="181"/>
  <c r="AR621" i="181"/>
  <c r="AL1786" i="181"/>
  <c r="AM1786" i="181" s="1"/>
  <c r="AP1786" i="181"/>
  <c r="AQ1786" i="181" s="1"/>
  <c r="AC1612" i="181"/>
  <c r="AH1612" i="181"/>
  <c r="AM1607" i="181"/>
  <c r="AR1607" i="181"/>
  <c r="AR1627" i="181"/>
  <c r="AM1627" i="181"/>
  <c r="AR1644" i="181"/>
  <c r="AM1531" i="181"/>
  <c r="AR1531" i="181"/>
  <c r="AG1472" i="181"/>
  <c r="AH1472" i="181" s="1"/>
  <c r="BA1472" i="181"/>
  <c r="AB1412" i="181"/>
  <c r="AW1412" i="181"/>
  <c r="AR1379" i="181"/>
  <c r="AM1379" i="181"/>
  <c r="AC1354" i="181"/>
  <c r="AH1354" i="181"/>
  <c r="AM1376" i="181"/>
  <c r="AR1459" i="181"/>
  <c r="AP1677" i="181"/>
  <c r="AQ1677" i="181" s="1"/>
  <c r="AL1677" i="181"/>
  <c r="AM1677" i="181" s="1"/>
  <c r="AH1679" i="181"/>
  <c r="AC1679" i="181"/>
  <c r="AH1660" i="181"/>
  <c r="AR1588" i="181"/>
  <c r="AM1588" i="181"/>
  <c r="AW1544" i="181"/>
  <c r="AB1544" i="181"/>
  <c r="AM1507" i="181"/>
  <c r="AL1507" i="181"/>
  <c r="AR1507" i="181" s="1"/>
  <c r="AR1490" i="181"/>
  <c r="AM1490" i="181"/>
  <c r="AM1366" i="181"/>
  <c r="AR1366" i="181"/>
  <c r="AM1136" i="181"/>
  <c r="AR1136" i="181"/>
  <c r="AR799" i="181"/>
  <c r="AM799" i="181"/>
  <c r="AR1061" i="181"/>
  <c r="AR1265" i="181"/>
  <c r="AR73" i="181"/>
  <c r="AR652" i="181"/>
  <c r="AR1647" i="181"/>
  <c r="AC515" i="181"/>
  <c r="AH515" i="181"/>
  <c r="AM1802" i="181"/>
  <c r="AP1802" i="181"/>
  <c r="AC1769" i="181"/>
  <c r="AH1769" i="181"/>
  <c r="BA1587" i="181"/>
  <c r="AG1587" i="181"/>
  <c r="AH1587" i="181" s="1"/>
  <c r="AP1562" i="181"/>
  <c r="AL1562" i="181"/>
  <c r="AM1562" i="181"/>
  <c r="AR1524" i="181"/>
  <c r="AM1524" i="181"/>
  <c r="AM1385" i="181"/>
  <c r="AR1385" i="181"/>
  <c r="AH1347" i="181"/>
  <c r="AC1347" i="181"/>
  <c r="AW1339" i="181"/>
  <c r="AB1339" i="181"/>
  <c r="AC1326" i="181"/>
  <c r="AH1326" i="181"/>
  <c r="AR1298" i="181"/>
  <c r="AM1298" i="181"/>
  <c r="AR1728" i="181"/>
  <c r="AH1313" i="181"/>
  <c r="AR1315" i="181"/>
  <c r="AR771" i="181"/>
  <c r="AH1792" i="181"/>
  <c r="AB1737" i="181"/>
  <c r="AC1737" i="181" s="1"/>
  <c r="AB1454" i="181"/>
  <c r="AC1454" i="181" s="1"/>
  <c r="AH1422" i="181"/>
  <c r="AH1460" i="181"/>
  <c r="AH1444" i="181"/>
  <c r="AR1288" i="181"/>
  <c r="AG1780" i="181"/>
  <c r="AH1780" i="181" s="1"/>
  <c r="AH1345" i="181"/>
  <c r="AB1756" i="181"/>
  <c r="AH1436" i="181"/>
  <c r="AB1428" i="181"/>
  <c r="AH461" i="181"/>
  <c r="AH1716" i="181"/>
  <c r="AR1684" i="181"/>
  <c r="AH1708" i="181"/>
  <c r="AG1514" i="181"/>
  <c r="AH1514" i="181" s="1"/>
  <c r="AH1490" i="181"/>
  <c r="AW1396" i="181"/>
  <c r="AH1454" i="181"/>
  <c r="AH1455" i="181"/>
  <c r="AH1346" i="181"/>
  <c r="AR416" i="181"/>
  <c r="AM416" i="181"/>
  <c r="AB1466" i="181"/>
  <c r="AC1466" i="181" s="1"/>
  <c r="AG1777" i="181"/>
  <c r="AH1777" i="181" s="1"/>
  <c r="AR1281" i="181"/>
  <c r="AR553" i="181"/>
  <c r="AH1739" i="181"/>
  <c r="AR1716" i="181"/>
  <c r="AR1614" i="181"/>
  <c r="AB1521" i="181"/>
  <c r="AC1521" i="181" s="1"/>
  <c r="AH1521" i="181"/>
  <c r="AH1098" i="181"/>
  <c r="AR1125" i="181"/>
  <c r="AR1034" i="181"/>
  <c r="AM989" i="181"/>
  <c r="AV782" i="181"/>
  <c r="AH678" i="181"/>
  <c r="AH499" i="181"/>
  <c r="AR428" i="181"/>
  <c r="AH1516" i="181"/>
  <c r="AR406" i="181"/>
  <c r="AH1162" i="181"/>
  <c r="AR984" i="181"/>
  <c r="AH1041" i="181"/>
  <c r="BA583" i="181"/>
  <c r="AR568" i="181"/>
  <c r="AV265" i="181"/>
  <c r="AB265" i="181"/>
  <c r="AH1801" i="181"/>
  <c r="AR427" i="181"/>
  <c r="BA1081" i="181"/>
  <c r="AC1043" i="181"/>
  <c r="AH1083" i="181"/>
  <c r="AH921" i="181"/>
  <c r="AB786" i="181"/>
  <c r="AC795" i="181"/>
  <c r="AH634" i="181"/>
  <c r="AV445" i="181"/>
  <c r="AR198" i="181"/>
  <c r="AG949" i="181"/>
  <c r="AH949" i="181" s="1"/>
  <c r="AR420" i="181"/>
  <c r="AR1114" i="181"/>
  <c r="AH946" i="181"/>
  <c r="AH620" i="181"/>
  <c r="AH407" i="181"/>
  <c r="AH469" i="181"/>
  <c r="AH319" i="181"/>
  <c r="AR177" i="181"/>
  <c r="AR140" i="181"/>
  <c r="AH1782" i="181"/>
  <c r="AH983" i="181"/>
  <c r="AH876" i="181"/>
  <c r="AH893" i="181"/>
  <c r="AR693" i="181"/>
  <c r="AR552" i="181"/>
  <c r="AR381" i="181"/>
  <c r="AM381" i="181"/>
  <c r="AH328" i="181"/>
  <c r="AH312" i="181"/>
  <c r="AH971" i="181"/>
  <c r="AH1008" i="181"/>
  <c r="AH820" i="181"/>
  <c r="AR210" i="181"/>
  <c r="AM529" i="181"/>
  <c r="AR811" i="181"/>
  <c r="AG841" i="181"/>
  <c r="AH841" i="181" s="1"/>
  <c r="AR516" i="181"/>
  <c r="AR285" i="181"/>
  <c r="AH446" i="181"/>
  <c r="AC536" i="181"/>
  <c r="AR392" i="181"/>
  <c r="AB697" i="181"/>
  <c r="AV201" i="181"/>
  <c r="D58" i="103"/>
  <c r="AB32" i="181"/>
  <c r="AB88" i="181"/>
  <c r="AW88" i="181"/>
  <c r="AB107" i="181"/>
  <c r="AC107" i="181" s="1"/>
  <c r="AX107" i="181"/>
  <c r="AW151" i="181"/>
  <c r="AB151" i="181"/>
  <c r="AX178" i="181"/>
  <c r="AB178" i="181"/>
  <c r="AC178" i="181" s="1"/>
  <c r="AQ239" i="181"/>
  <c r="AR239" i="181" s="1"/>
  <c r="AB240" i="181"/>
  <c r="AC240" i="181" s="1"/>
  <c r="AX240" i="181"/>
  <c r="AC426" i="181"/>
  <c r="AR769" i="181"/>
  <c r="AR111" i="181"/>
  <c r="AB189" i="181"/>
  <c r="AC189" i="181" s="1"/>
  <c r="AW189" i="181"/>
  <c r="AB202" i="181"/>
  <c r="AC202" i="181" s="1"/>
  <c r="AW202" i="181"/>
  <c r="AR448" i="181"/>
  <c r="AR144" i="181"/>
  <c r="AR10" i="181"/>
  <c r="AH1513" i="181"/>
  <c r="AH877" i="181"/>
  <c r="AH916" i="181"/>
  <c r="AR474" i="181"/>
  <c r="AH807" i="181"/>
  <c r="AH164" i="181"/>
  <c r="AH422" i="181"/>
  <c r="AH283" i="181"/>
  <c r="AB38" i="181"/>
  <c r="AC38" i="181" s="1"/>
  <c r="AV38" i="181"/>
  <c r="AR692" i="181"/>
  <c r="AH1210" i="181"/>
  <c r="AH581" i="181"/>
  <c r="AQ72" i="181"/>
  <c r="AR72" i="181" s="1"/>
  <c r="D23" i="103"/>
  <c r="AL80" i="181"/>
  <c r="AM80" i="181" s="1"/>
  <c r="AN80" i="181"/>
  <c r="AQ80" i="181" s="1"/>
  <c r="AB87" i="181"/>
  <c r="AC87" i="181" s="1"/>
  <c r="AX87" i="181"/>
  <c r="AB197" i="181"/>
  <c r="AC197" i="181" s="1"/>
  <c r="AV197" i="181"/>
  <c r="AR200" i="181"/>
  <c r="AG239" i="181"/>
  <c r="AH239" i="181" s="1"/>
  <c r="AY239" i="181"/>
  <c r="AH1161" i="181"/>
  <c r="AR1092" i="181"/>
  <c r="AH178" i="181"/>
  <c r="AM1209" i="181"/>
  <c r="AQ38" i="181"/>
  <c r="AR38" i="181" s="1"/>
  <c r="AG66" i="181"/>
  <c r="AH66" i="181" s="1"/>
  <c r="AY66" i="181"/>
  <c r="AG210" i="181"/>
  <c r="AH210" i="181" s="1"/>
  <c r="BA210" i="181"/>
  <c r="AR22" i="181"/>
  <c r="AH12" i="181"/>
  <c r="AH16" i="181"/>
  <c r="AR1741" i="181"/>
  <c r="AR1738" i="181"/>
  <c r="AH631" i="181"/>
  <c r="AH681" i="181"/>
  <c r="AR204" i="181"/>
  <c r="D20" i="103"/>
  <c r="AN55" i="181"/>
  <c r="AQ55" i="181" s="1"/>
  <c r="AR55" i="181" s="1"/>
  <c r="AR98" i="181"/>
  <c r="AG115" i="181"/>
  <c r="AH115" i="181" s="1"/>
  <c r="BA115" i="181"/>
  <c r="AH1740" i="181"/>
  <c r="AH1140" i="181"/>
  <c r="AR1044" i="181"/>
  <c r="AR369" i="181"/>
  <c r="AR330" i="181"/>
  <c r="AV11" i="181"/>
  <c r="AB11" i="181"/>
  <c r="AX23" i="181"/>
  <c r="AB23" i="181"/>
  <c r="AC23" i="181" s="1"/>
  <c r="AB40" i="181"/>
  <c r="AC40" i="181" s="1"/>
  <c r="AW40" i="181"/>
  <c r="AH130" i="181"/>
  <c r="AG202" i="181"/>
  <c r="BA202" i="181"/>
  <c r="AH859" i="181"/>
  <c r="AB28" i="181"/>
  <c r="AC28" i="181" s="1"/>
  <c r="AW28" i="181"/>
  <c r="AB57" i="181"/>
  <c r="AC57" i="181" s="1"/>
  <c r="AX57" i="181"/>
  <c r="AB154" i="181"/>
  <c r="AC154" i="181" s="1"/>
  <c r="AQ176" i="181"/>
  <c r="AR176" i="181" s="1"/>
  <c r="AQ193" i="181"/>
  <c r="AR193" i="181" s="1"/>
  <c r="AQ201" i="181"/>
  <c r="AR201" i="181" s="1"/>
  <c r="AQ288" i="181"/>
  <c r="AR288" i="181" s="1"/>
  <c r="AR1408" i="181"/>
  <c r="AH771" i="181"/>
  <c r="AR277" i="181"/>
  <c r="AQ29" i="181"/>
  <c r="AR29" i="181" s="1"/>
  <c r="AQ34" i="181"/>
  <c r="AR34" i="181" s="1"/>
  <c r="AO47" i="181"/>
  <c r="AQ47" i="181" s="1"/>
  <c r="AR47" i="181" s="1"/>
  <c r="AG51" i="181"/>
  <c r="AH51" i="181" s="1"/>
  <c r="AG53" i="181"/>
  <c r="AH53" i="181" s="1"/>
  <c r="AQ56" i="181"/>
  <c r="AR56" i="181" s="1"/>
  <c r="AQ68" i="181"/>
  <c r="AR68" i="181" s="1"/>
  <c r="AG107" i="181"/>
  <c r="AH107" i="181" s="1"/>
  <c r="AQ107" i="181"/>
  <c r="AR107" i="181" s="1"/>
  <c r="AQ114" i="181"/>
  <c r="AR114" i="181" s="1"/>
  <c r="AQ171" i="181"/>
  <c r="AR171" i="181" s="1"/>
  <c r="AL178" i="181"/>
  <c r="AM178" i="181" s="1"/>
  <c r="AG200" i="181"/>
  <c r="AH200" i="181" s="1"/>
  <c r="AQ255" i="181"/>
  <c r="AR255" i="181" s="1"/>
  <c r="AQ256" i="181"/>
  <c r="AR256" i="181" s="1"/>
  <c r="AB285" i="181"/>
  <c r="AC285" i="181" s="1"/>
  <c r="AG428" i="181"/>
  <c r="AH428" i="181" s="1"/>
  <c r="AQ455" i="181"/>
  <c r="AR455" i="181" s="1"/>
  <c r="AR156" i="181"/>
  <c r="AQ145" i="181"/>
  <c r="AR145" i="181" s="1"/>
  <c r="AQ146" i="181"/>
  <c r="AR146" i="181" s="1"/>
  <c r="AQ147" i="181"/>
  <c r="AR147" i="181" s="1"/>
  <c r="AH170" i="181"/>
  <c r="AV174" i="181"/>
  <c r="AR370" i="181"/>
  <c r="AQ100" i="181"/>
  <c r="AR100" i="181" s="1"/>
  <c r="AH109" i="181"/>
  <c r="AR1193" i="181"/>
  <c r="AH209" i="181"/>
  <c r="AN59" i="181"/>
  <c r="AQ59" i="181" s="1"/>
  <c r="AR59" i="181" s="1"/>
  <c r="AQ105" i="181"/>
  <c r="AR105" i="181" s="1"/>
  <c r="AG110" i="181"/>
  <c r="AH110" i="181" s="1"/>
  <c r="AQ126" i="181"/>
  <c r="AR126" i="181" s="1"/>
  <c r="AG133" i="181"/>
  <c r="AH133" i="181" s="1"/>
  <c r="AQ133" i="181"/>
  <c r="AR133" i="181" s="1"/>
  <c r="AQ134" i="181"/>
  <c r="AR134" i="181" s="1"/>
  <c r="AQ157" i="181"/>
  <c r="AR157" i="181" s="1"/>
  <c r="AQ158" i="181"/>
  <c r="AR158" i="181" s="1"/>
  <c r="AQ184" i="181"/>
  <c r="AR184" i="181" s="1"/>
  <c r="AG189" i="181"/>
  <c r="AQ189" i="181"/>
  <c r="AR189" i="181" s="1"/>
  <c r="AQ190" i="181"/>
  <c r="AR190" i="181" s="1"/>
  <c r="AQ283" i="181"/>
  <c r="AR283" i="181" s="1"/>
  <c r="AG423" i="181"/>
  <c r="AH423" i="181" s="1"/>
  <c r="AG454" i="181"/>
  <c r="AH454" i="181" s="1"/>
  <c r="AR549" i="181"/>
  <c r="AR616" i="181"/>
  <c r="AQ71" i="181"/>
  <c r="AR71" i="181" s="1"/>
  <c r="AQ99" i="181"/>
  <c r="AR99" i="181" s="1"/>
  <c r="AQ163" i="181"/>
  <c r="AR163" i="181" s="1"/>
  <c r="AG169" i="181"/>
  <c r="AH169" i="181" s="1"/>
  <c r="AG184" i="181"/>
  <c r="AH184" i="181" s="1"/>
  <c r="AG473" i="181"/>
  <c r="AH473" i="181" s="1"/>
  <c r="AY473" i="181"/>
  <c r="AR540" i="181"/>
  <c r="AR417" i="181"/>
  <c r="AR196" i="181"/>
  <c r="AH387" i="181"/>
  <c r="AQ37" i="181"/>
  <c r="AR37" i="181" s="1"/>
  <c r="AO43" i="181"/>
  <c r="AQ43" i="181" s="1"/>
  <c r="AR43" i="181" s="1"/>
  <c r="AN52" i="181"/>
  <c r="AQ52" i="181" s="1"/>
  <c r="AR52" i="181" s="1"/>
  <c r="AG52" i="181"/>
  <c r="AH52" i="181" s="1"/>
  <c r="AQ60" i="181"/>
  <c r="AR60" i="181" s="1"/>
  <c r="AQ64" i="181"/>
  <c r="AR64" i="181" s="1"/>
  <c r="AQ94" i="181"/>
  <c r="AR94" i="181" s="1"/>
  <c r="AQ102" i="181"/>
  <c r="AR102" i="181" s="1"/>
  <c r="AG106" i="181"/>
  <c r="AH106" i="181" s="1"/>
  <c r="AQ113" i="181"/>
  <c r="AR113" i="181" s="1"/>
  <c r="AQ118" i="181"/>
  <c r="AR118" i="181" s="1"/>
  <c r="AG134" i="181"/>
  <c r="AH134" i="181" s="1"/>
  <c r="AG230" i="181"/>
  <c r="AH230" i="181" s="1"/>
  <c r="AQ266" i="181"/>
  <c r="AR266" i="181" s="1"/>
  <c r="AQ267" i="181"/>
  <c r="AR267" i="181" s="1"/>
  <c r="AQ296" i="181"/>
  <c r="AR296" i="181" s="1"/>
  <c r="AQ320" i="181"/>
  <c r="AR320" i="181" s="1"/>
  <c r="AQ326" i="181"/>
  <c r="AR326" i="181" s="1"/>
  <c r="AQ339" i="181"/>
  <c r="AR339" i="181" s="1"/>
  <c r="AG354" i="181"/>
  <c r="AH354" i="181" s="1"/>
  <c r="AG529" i="181"/>
  <c r="AH529" i="181" s="1"/>
  <c r="AQ403" i="181"/>
  <c r="AR403" i="181" s="1"/>
  <c r="AG501" i="181"/>
  <c r="AH501" i="181" s="1"/>
  <c r="AQ261" i="181"/>
  <c r="AR261" i="181" s="1"/>
  <c r="AQ281" i="181"/>
  <c r="AR281" i="181" s="1"/>
  <c r="AG285" i="181"/>
  <c r="AG338" i="181"/>
  <c r="AH338" i="181" s="1"/>
  <c r="AG397" i="181"/>
  <c r="AH397" i="181" s="1"/>
  <c r="AQ419" i="181"/>
  <c r="AR419" i="181" s="1"/>
  <c r="AQ462" i="181"/>
  <c r="AR462" i="181" s="1"/>
  <c r="AQ488" i="181"/>
  <c r="AR488" i="181" s="1"/>
  <c r="AQ489" i="181"/>
  <c r="AR489" i="181" s="1"/>
  <c r="AQ530" i="181"/>
  <c r="AR530" i="181" s="1"/>
  <c r="AQ547" i="181"/>
  <c r="AR547" i="181" s="1"/>
  <c r="AQ548" i="181"/>
  <c r="AR548" i="181" s="1"/>
  <c r="AQ560" i="181"/>
  <c r="AR560" i="181" s="1"/>
  <c r="AQ307" i="181"/>
  <c r="AR307" i="181" s="1"/>
  <c r="AQ365" i="181"/>
  <c r="AR365" i="181" s="1"/>
  <c r="AQ395" i="181"/>
  <c r="AR395" i="181" s="1"/>
  <c r="AQ398" i="181"/>
  <c r="AR398" i="181" s="1"/>
  <c r="AR415" i="181"/>
  <c r="AQ472" i="181"/>
  <c r="AR472" i="181" s="1"/>
  <c r="AQ532" i="181"/>
  <c r="AR532" i="181" s="1"/>
  <c r="AQ280" i="181"/>
  <c r="AR280" i="181" s="1"/>
  <c r="AQ282" i="181"/>
  <c r="AR282" i="181" s="1"/>
  <c r="AQ303" i="181"/>
  <c r="AR303" i="181" s="1"/>
  <c r="AQ333" i="181"/>
  <c r="AR333" i="181" s="1"/>
  <c r="AQ313" i="181"/>
  <c r="AR313" i="181" s="1"/>
  <c r="AG370" i="181"/>
  <c r="AH370" i="181" s="1"/>
  <c r="AQ372" i="181"/>
  <c r="AR372" i="181" s="1"/>
  <c r="AQ439" i="181"/>
  <c r="AR439" i="181" s="1"/>
  <c r="AQ468" i="181"/>
  <c r="AR468" i="181" s="1"/>
  <c r="AG474" i="181"/>
  <c r="AH474" i="181" s="1"/>
  <c r="AQ263" i="181"/>
  <c r="AR263" i="181" s="1"/>
  <c r="AQ265" i="181"/>
  <c r="AR265" i="181" s="1"/>
  <c r="AQ274" i="181"/>
  <c r="AR274" i="181" s="1"/>
  <c r="AG300" i="181"/>
  <c r="AH300" i="181" s="1"/>
  <c r="AQ311" i="181"/>
  <c r="AR311" i="181" s="1"/>
  <c r="AZ354" i="181"/>
  <c r="AQ401" i="181"/>
  <c r="AR401" i="181" s="1"/>
  <c r="AQ421" i="181"/>
  <c r="AR421" i="181" s="1"/>
  <c r="AV704" i="181"/>
  <c r="AB730" i="181"/>
  <c r="AC730" i="181" s="1"/>
  <c r="AQ661" i="181"/>
  <c r="AR661" i="181" s="1"/>
  <c r="AQ698" i="181"/>
  <c r="AR698" i="181" s="1"/>
  <c r="AQ770" i="181"/>
  <c r="AR770" i="181" s="1"/>
  <c r="AQ874" i="181"/>
  <c r="AR874" i="181" s="1"/>
  <c r="AQ788" i="181"/>
  <c r="AR788" i="181" s="1"/>
  <c r="AY799" i="181"/>
  <c r="AQ792" i="181"/>
  <c r="AR792" i="181" s="1"/>
  <c r="AQ867" i="181"/>
  <c r="AR867" i="181" s="1"/>
  <c r="AQ768" i="181"/>
  <c r="AR768" i="181" s="1"/>
  <c r="AQ868" i="181"/>
  <c r="AR868" i="181" s="1"/>
  <c r="AQ1027" i="181"/>
  <c r="AR1027" i="181" s="1"/>
  <c r="AQ906" i="181"/>
  <c r="AR906" i="181" s="1"/>
  <c r="AG975" i="181"/>
  <c r="AH975" i="181" s="1"/>
  <c r="AQ892" i="181"/>
  <c r="AR892" i="181" s="1"/>
  <c r="AQ927" i="181"/>
  <c r="AR927" i="181" s="1"/>
  <c r="AQ908" i="181"/>
  <c r="AR908" i="181" s="1"/>
  <c r="AQ928" i="181"/>
  <c r="AR928" i="181" s="1"/>
  <c r="AB984" i="181"/>
  <c r="AC984" i="181" s="1"/>
  <c r="AQ985" i="181"/>
  <c r="AR985" i="181" s="1"/>
  <c r="AQ995" i="181"/>
  <c r="AR995" i="181" s="1"/>
  <c r="AL1055" i="181"/>
  <c r="AM1055" i="181" s="1"/>
  <c r="AO1055" i="181"/>
  <c r="AQ1055" i="181" s="1"/>
  <c r="AQ990" i="181"/>
  <c r="AR990" i="181" s="1"/>
  <c r="AQ991" i="181"/>
  <c r="AR991" i="181" s="1"/>
  <c r="AQ902" i="181"/>
  <c r="AR902" i="181" s="1"/>
  <c r="AQ964" i="181"/>
  <c r="AR964" i="181" s="1"/>
  <c r="AG986" i="181"/>
  <c r="AH986" i="181" s="1"/>
  <c r="AQ1039" i="181"/>
  <c r="AR1039" i="181" s="1"/>
  <c r="AQ1074" i="181"/>
  <c r="AR1074" i="181" s="1"/>
  <c r="AQ1206" i="181"/>
  <c r="AR1206" i="181" s="1"/>
  <c r="AM1258" i="181"/>
  <c r="AR1515" i="181"/>
  <c r="AJ1322" i="181"/>
  <c r="AL1087" i="181"/>
  <c r="AM1087" i="181" s="1"/>
  <c r="AB1107" i="181"/>
  <c r="AC1107" i="181" s="1"/>
  <c r="AQ1210" i="181"/>
  <c r="AR1210" i="181" s="1"/>
  <c r="AV1220" i="181"/>
  <c r="AQ1091" i="181"/>
  <c r="AR1091" i="181" s="1"/>
  <c r="AQ1134" i="181"/>
  <c r="AR1134" i="181" s="1"/>
  <c r="AQ1182" i="181"/>
  <c r="AR1182" i="181" s="1"/>
  <c r="AQ1189" i="181"/>
  <c r="AR1189" i="181" s="1"/>
  <c r="AQ1198" i="181"/>
  <c r="AR1198" i="181" s="1"/>
  <c r="AQ1209" i="181"/>
  <c r="AR1209" i="181" s="1"/>
  <c r="AG1220" i="181"/>
  <c r="AH1220" i="181" s="1"/>
  <c r="AQ1223" i="181"/>
  <c r="AR1223" i="181" s="1"/>
  <c r="AQ1271" i="181"/>
  <c r="AR1271" i="181" s="1"/>
  <c r="AN1277" i="181"/>
  <c r="AQ1277" i="181" s="1"/>
  <c r="AR1277" i="181" s="1"/>
  <c r="AQ1172" i="181"/>
  <c r="AR1172" i="181" s="1"/>
  <c r="AQ1202" i="181"/>
  <c r="AR1202" i="181" s="1"/>
  <c r="AQ1211" i="181"/>
  <c r="AR1211" i="181" s="1"/>
  <c r="AG1322" i="181"/>
  <c r="AH1322" i="181" s="1"/>
  <c r="AL1349" i="181"/>
  <c r="AR1349" i="181" s="1"/>
  <c r="AM1349" i="181"/>
  <c r="AQ1160" i="181"/>
  <c r="AR1160" i="181" s="1"/>
  <c r="AQ1164" i="181"/>
  <c r="AR1164" i="181" s="1"/>
  <c r="AQ1216" i="181"/>
  <c r="AR1216" i="181" s="1"/>
  <c r="AQ1301" i="181"/>
  <c r="AR1301" i="181" s="1"/>
  <c r="AQ1316" i="181"/>
  <c r="AR1316" i="181" s="1"/>
  <c r="AQ1317" i="181"/>
  <c r="AR1317" i="181" s="1"/>
  <c r="AQ1402" i="181"/>
  <c r="AR1402" i="181" s="1"/>
  <c r="AQ1318" i="181"/>
  <c r="AR1318" i="181" s="1"/>
  <c r="AQ1324" i="181"/>
  <c r="AR1324" i="181" s="1"/>
  <c r="AQ1334" i="181"/>
  <c r="AR1334" i="181" s="1"/>
  <c r="AQ1339" i="181"/>
  <c r="AR1339" i="181" s="1"/>
  <c r="AQ1350" i="181"/>
  <c r="AR1350" i="181" s="1"/>
  <c r="AQ1521" i="181"/>
  <c r="AR1521" i="181" s="1"/>
  <c r="AQ1434" i="181"/>
  <c r="AR1434" i="181" s="1"/>
  <c r="AQ1447" i="181"/>
  <c r="AR1447" i="181" s="1"/>
  <c r="AQ1448" i="181"/>
  <c r="AR1448" i="181" s="1"/>
  <c r="AQ1449" i="181"/>
  <c r="AR1449" i="181" s="1"/>
  <c r="AQ1457" i="181"/>
  <c r="AR1457" i="181" s="1"/>
  <c r="AQ1482" i="181"/>
  <c r="AR1482" i="181" s="1"/>
  <c r="AQ1491" i="181"/>
  <c r="AR1491" i="181" s="1"/>
  <c r="AG1495" i="181"/>
  <c r="AH1495" i="181" s="1"/>
  <c r="AQ1510" i="181"/>
  <c r="AR1510" i="181" s="1"/>
  <c r="AG1517" i="181"/>
  <c r="AH1517" i="181" s="1"/>
  <c r="AQ1542" i="181"/>
  <c r="AR1542" i="181" s="1"/>
  <c r="AQ1460" i="181"/>
  <c r="AR1460" i="181" s="1"/>
  <c r="AQ1462" i="181"/>
  <c r="AR1462" i="181" s="1"/>
  <c r="AG1512" i="181"/>
  <c r="AH1512" i="181" s="1"/>
  <c r="AZ1623" i="181"/>
  <c r="AG1623" i="181"/>
  <c r="AH1623" i="181" s="1"/>
  <c r="AQ1413" i="181"/>
  <c r="AR1413" i="181" s="1"/>
  <c r="AG1522" i="181"/>
  <c r="AH1522" i="181" s="1"/>
  <c r="AB1571" i="181"/>
  <c r="AW1571" i="181"/>
  <c r="AB1609" i="181"/>
  <c r="AV1609" i="181"/>
  <c r="AQ1543" i="181"/>
  <c r="AR1543" i="181" s="1"/>
  <c r="AG1611" i="181"/>
  <c r="AH1611" i="181" s="1"/>
  <c r="AQ1746" i="181"/>
  <c r="AR1746" i="181" s="1"/>
  <c r="AY1787" i="181"/>
  <c r="AG1787" i="181"/>
  <c r="AH1787" i="181" s="1"/>
  <c r="AG1624" i="181"/>
  <c r="AH1624" i="181" s="1"/>
  <c r="AG1642" i="181"/>
  <c r="AH1642" i="181" s="1"/>
  <c r="AG1793" i="181"/>
  <c r="AH1793" i="181" s="1"/>
  <c r="AQ1545" i="181"/>
  <c r="AR1545" i="181" s="1"/>
  <c r="AQ1609" i="181"/>
  <c r="AR1609" i="181" s="1"/>
  <c r="AQ1665" i="181"/>
  <c r="AR1665" i="181" s="1"/>
  <c r="AQ1752" i="181"/>
  <c r="AR1752" i="181" s="1"/>
  <c r="AQ1756" i="181"/>
  <c r="AR1756" i="181" s="1"/>
  <c r="AY1793" i="181"/>
  <c r="AB1799" i="181"/>
  <c r="AR1750" i="181"/>
  <c r="AQ1711" i="181"/>
  <c r="AR1711" i="181" s="1"/>
  <c r="AQ1791" i="181"/>
  <c r="AR1791" i="181" s="1"/>
  <c r="AN1289" i="181"/>
  <c r="AQ1289" i="181" s="1"/>
  <c r="AR1289" i="181" s="1"/>
  <c r="AY58" i="181"/>
  <c r="AG58" i="181"/>
  <c r="AH58" i="181" s="1"/>
  <c r="AG193" i="181"/>
  <c r="AH193" i="181" s="1"/>
  <c r="AZ193" i="181"/>
  <c r="AY261" i="181"/>
  <c r="AG261" i="181"/>
  <c r="AH261" i="181" s="1"/>
  <c r="AY290" i="181"/>
  <c r="AG290" i="181"/>
  <c r="AH290" i="181" s="1"/>
  <c r="AG399" i="181"/>
  <c r="AH399" i="181" s="1"/>
  <c r="AY399" i="181"/>
  <c r="AY402" i="181"/>
  <c r="AG402" i="181"/>
  <c r="AH402" i="181" s="1"/>
  <c r="AZ502" i="181"/>
  <c r="AG502" i="181"/>
  <c r="AH502" i="181" s="1"/>
  <c r="AY511" i="181"/>
  <c r="AG511" i="181"/>
  <c r="AH511" i="181" s="1"/>
  <c r="AZ516" i="181"/>
  <c r="AG516" i="181"/>
  <c r="AH516" i="181" s="1"/>
  <c r="AY517" i="181"/>
  <c r="AG517" i="181"/>
  <c r="AH517" i="181" s="1"/>
  <c r="AZ539" i="181"/>
  <c r="AG539" i="181"/>
  <c r="AH539" i="181" s="1"/>
  <c r="AZ546" i="181"/>
  <c r="AG546" i="181"/>
  <c r="AH546" i="181" s="1"/>
  <c r="AY611" i="181"/>
  <c r="AG611" i="181"/>
  <c r="AH611" i="181" s="1"/>
  <c r="AY630" i="181"/>
  <c r="AG630" i="181"/>
  <c r="AH630" i="181" s="1"/>
  <c r="AG990" i="181"/>
  <c r="AH990" i="181" s="1"/>
  <c r="AY990" i="181"/>
  <c r="AG991" i="181"/>
  <c r="AH991" i="181" s="1"/>
  <c r="AY991" i="181"/>
  <c r="AG1005" i="181"/>
  <c r="AH1005" i="181" s="1"/>
  <c r="AY1005" i="181"/>
  <c r="AZ1133" i="181"/>
  <c r="AG1133" i="181"/>
  <c r="AH1133" i="181" s="1"/>
  <c r="AZ1145" i="181"/>
  <c r="AG1145" i="181"/>
  <c r="AH1145" i="181" s="1"/>
  <c r="AZ1152" i="181"/>
  <c r="AG1152" i="181"/>
  <c r="AH1152" i="181" s="1"/>
  <c r="AZ1192" i="181"/>
  <c r="AG1192" i="181"/>
  <c r="AY1203" i="181"/>
  <c r="AG1203" i="181"/>
  <c r="AH1203" i="181" s="1"/>
  <c r="AZ1214" i="181"/>
  <c r="AG1214" i="181"/>
  <c r="AH1214" i="181" s="1"/>
  <c r="AZ1231" i="181"/>
  <c r="AG1231" i="181"/>
  <c r="AH1231" i="181" s="1"/>
  <c r="AZ1232" i="181"/>
  <c r="AG1232" i="181"/>
  <c r="AH1232" i="181" s="1"/>
  <c r="AY1267" i="181"/>
  <c r="AG1267" i="181"/>
  <c r="AH1267" i="181" s="1"/>
  <c r="AZ1273" i="181"/>
  <c r="AG1273" i="181"/>
  <c r="AH1273" i="181" s="1"/>
  <c r="AY1324" i="181"/>
  <c r="AG1324" i="181"/>
  <c r="AH1324" i="181" s="1"/>
  <c r="AY1351" i="181"/>
  <c r="AG1351" i="181"/>
  <c r="AH1351" i="181" s="1"/>
  <c r="AY1447" i="181"/>
  <c r="AG1447" i="181"/>
  <c r="AH1447" i="181" s="1"/>
  <c r="AY1453" i="181"/>
  <c r="AG1453" i="181"/>
  <c r="AH1453" i="181" s="1"/>
  <c r="AY1457" i="181"/>
  <c r="AG1457" i="181"/>
  <c r="AH1457" i="181" s="1"/>
  <c r="AG1524" i="181"/>
  <c r="AH1524" i="181" s="1"/>
  <c r="AZ1524" i="181"/>
  <c r="AY1560" i="181"/>
  <c r="AG1560" i="181"/>
  <c r="AH1560" i="181" s="1"/>
  <c r="AG1626" i="181"/>
  <c r="AH1626" i="181" s="1"/>
  <c r="AY1626" i="181"/>
  <c r="AZ1628" i="181"/>
  <c r="AG1628" i="181"/>
  <c r="AH1628" i="181" s="1"/>
  <c r="AY1694" i="181"/>
  <c r="AG1694" i="181"/>
  <c r="AH1694" i="181" s="1"/>
  <c r="AZ1747" i="181"/>
  <c r="AG1747" i="181"/>
  <c r="AH1747" i="181" s="1"/>
  <c r="AG1748" i="181"/>
  <c r="AH1748" i="181" s="1"/>
  <c r="AY1748" i="181"/>
  <c r="AZ1760" i="181"/>
  <c r="AG1760" i="181"/>
  <c r="AH1760" i="181" s="1"/>
  <c r="AQ1766" i="181"/>
  <c r="AR1766" i="181" s="1"/>
  <c r="AY1794" i="181"/>
  <c r="AG1794" i="181"/>
  <c r="AH1794" i="181" s="1"/>
  <c r="AY92" i="181"/>
  <c r="AG92" i="181"/>
  <c r="AH92" i="181" s="1"/>
  <c r="AG49" i="181"/>
  <c r="AH49" i="181" s="1"/>
  <c r="AZ49" i="181"/>
  <c r="AG118" i="181"/>
  <c r="AH118" i="181" s="1"/>
  <c r="AZ118" i="181"/>
  <c r="AG263" i="181"/>
  <c r="AH263" i="181" s="1"/>
  <c r="AZ263" i="181"/>
  <c r="AY145" i="181"/>
  <c r="AG145" i="181"/>
  <c r="AH145" i="181" s="1"/>
  <c r="AG192" i="181"/>
  <c r="AH192" i="181" s="1"/>
  <c r="AZ192" i="181"/>
  <c r="AG289" i="181"/>
  <c r="AH289" i="181" s="1"/>
  <c r="AZ289" i="181"/>
  <c r="AG311" i="181"/>
  <c r="AH311" i="181" s="1"/>
  <c r="AZ311" i="181"/>
  <c r="AZ393" i="181"/>
  <c r="AG393" i="181"/>
  <c r="AH393" i="181" s="1"/>
  <c r="AG478" i="181"/>
  <c r="AH478" i="181" s="1"/>
  <c r="AY478" i="181"/>
  <c r="AY485" i="181"/>
  <c r="AG485" i="181"/>
  <c r="AH485" i="181" s="1"/>
  <c r="AY486" i="181"/>
  <c r="AG486" i="181"/>
  <c r="AH486" i="181" s="1"/>
  <c r="AY487" i="181"/>
  <c r="AG487" i="181"/>
  <c r="AH487" i="181" s="1"/>
  <c r="AG310" i="181"/>
  <c r="AH310" i="181" s="1"/>
  <c r="AZ310" i="181"/>
  <c r="AG21" i="181"/>
  <c r="AH21" i="181" s="1"/>
  <c r="AY21" i="181"/>
  <c r="AG276" i="181"/>
  <c r="AH276" i="181" s="1"/>
  <c r="AZ276" i="181"/>
  <c r="AZ309" i="181"/>
  <c r="AG309" i="181"/>
  <c r="AH309" i="181" s="1"/>
  <c r="AG1129" i="181"/>
  <c r="AH1129" i="181" s="1"/>
  <c r="AZ125" i="181"/>
  <c r="AG125" i="181"/>
  <c r="AH125" i="181" s="1"/>
  <c r="AG132" i="181"/>
  <c r="AH132" i="181" s="1"/>
  <c r="AZ132" i="181"/>
  <c r="AY168" i="181"/>
  <c r="AG168" i="181"/>
  <c r="AH168" i="181" s="1"/>
  <c r="AZ308" i="181"/>
  <c r="AG308" i="181"/>
  <c r="AH308" i="181" s="1"/>
  <c r="AG753" i="181"/>
  <c r="AH753" i="181" s="1"/>
  <c r="AY753" i="181"/>
  <c r="AG94" i="181"/>
  <c r="AH94" i="181" s="1"/>
  <c r="AZ94" i="181"/>
  <c r="AG102" i="181"/>
  <c r="AH102" i="181" s="1"/>
  <c r="AY102" i="181"/>
  <c r="AG131" i="181"/>
  <c r="AH131" i="181" s="1"/>
  <c r="AZ131" i="181"/>
  <c r="AG156" i="181"/>
  <c r="AH156" i="181" s="1"/>
  <c r="AY156" i="181"/>
  <c r="AY348" i="181"/>
  <c r="AG348" i="181"/>
  <c r="AH348" i="181" s="1"/>
  <c r="AY430" i="181"/>
  <c r="AG430" i="181"/>
  <c r="AH430" i="181" s="1"/>
  <c r="AG155" i="181"/>
  <c r="AH155" i="181" s="1"/>
  <c r="AZ155" i="181"/>
  <c r="AQ292" i="181"/>
  <c r="AR292" i="181" s="1"/>
  <c r="AG183" i="181"/>
  <c r="AH183" i="181" s="1"/>
  <c r="AG299" i="181"/>
  <c r="AH299" i="181" s="1"/>
  <c r="AY299" i="181"/>
  <c r="AY412" i="181"/>
  <c r="AG412" i="181"/>
  <c r="AH412" i="181" s="1"/>
  <c r="AQ478" i="181"/>
  <c r="AR478" i="181" s="1"/>
  <c r="AZ142" i="181"/>
  <c r="AG142" i="181"/>
  <c r="AH142" i="181" s="1"/>
  <c r="AG80" i="181"/>
  <c r="AH80" i="181" s="1"/>
  <c r="AG38" i="181"/>
  <c r="AH38" i="181" s="1"/>
  <c r="AY106" i="181"/>
  <c r="AG180" i="181"/>
  <c r="AH180" i="181" s="1"/>
  <c r="AG135" i="181"/>
  <c r="AH135" i="181" s="1"/>
  <c r="AY134" i="181"/>
  <c r="AY53" i="181"/>
  <c r="AY189" i="181"/>
  <c r="AG154" i="181"/>
  <c r="AH154" i="181" s="1"/>
  <c r="AZ201" i="181"/>
  <c r="AG201" i="181"/>
  <c r="AH201" i="181" s="1"/>
  <c r="AG313" i="181"/>
  <c r="AH313" i="181" s="1"/>
  <c r="AY313" i="181"/>
  <c r="AZ342" i="181"/>
  <c r="AQ349" i="181"/>
  <c r="AR349" i="181" s="1"/>
  <c r="AQ363" i="181"/>
  <c r="AR363" i="181" s="1"/>
  <c r="AG165" i="181"/>
  <c r="AH165" i="181" s="1"/>
  <c r="AG127" i="181"/>
  <c r="AH127" i="181" s="1"/>
  <c r="AQ833" i="181"/>
  <c r="AR833" i="181" s="1"/>
  <c r="AY162" i="181"/>
  <c r="AY235" i="181"/>
  <c r="AQ776" i="181"/>
  <c r="AR776" i="181" s="1"/>
  <c r="AG1000" i="181"/>
  <c r="AH1000" i="181" s="1"/>
  <c r="AY1000" i="181"/>
  <c r="AQ1029" i="181"/>
  <c r="AR1029" i="181" s="1"/>
  <c r="AG1202" i="181"/>
  <c r="AH1202" i="181" s="1"/>
  <c r="AY1202" i="181"/>
  <c r="AG918" i="181"/>
  <c r="AH918" i="181" s="1"/>
  <c r="AQ968" i="181"/>
  <c r="AR968" i="181" s="1"/>
  <c r="AQ1225" i="181"/>
  <c r="AQ1533" i="181"/>
  <c r="AR1533" i="181" s="1"/>
  <c r="AQ1564" i="181"/>
  <c r="AR1564" i="181" s="1"/>
  <c r="AQ1352" i="181"/>
  <c r="AR1352" i="181" s="1"/>
  <c r="AQ1428" i="181"/>
  <c r="AR1428" i="181" s="1"/>
  <c r="AQ1453" i="181"/>
  <c r="AR1453" i="181" s="1"/>
  <c r="E25" i="163"/>
  <c r="AH1127" i="182"/>
  <c r="D108" i="174"/>
  <c r="AR9" i="182"/>
  <c r="H25" i="174"/>
  <c r="H27" i="174" s="1"/>
  <c r="D52" i="174"/>
  <c r="D54" i="174" s="1"/>
  <c r="K30" i="174"/>
  <c r="H9" i="174" s="1"/>
  <c r="M36" i="174"/>
  <c r="J36" i="174"/>
  <c r="J55" i="174" s="1"/>
  <c r="G10" i="174" s="1"/>
  <c r="F25" i="163" s="1"/>
  <c r="N78" i="174"/>
  <c r="N121" i="174" s="1"/>
  <c r="G17" i="174" s="1"/>
  <c r="L17" i="174"/>
  <c r="L30" i="174" s="1"/>
  <c r="M17" i="174"/>
  <c r="M41" i="174"/>
  <c r="L41" i="174"/>
  <c r="D37" i="174"/>
  <c r="M22" i="174"/>
  <c r="L32" i="174"/>
  <c r="L55" i="174" s="1"/>
  <c r="G41" i="174" s="1"/>
  <c r="AG1640" i="182"/>
  <c r="AH1640" i="182" s="1"/>
  <c r="AD1767" i="182"/>
  <c r="AY1767" i="182" s="1"/>
  <c r="AG1595" i="182"/>
  <c r="AH1595" i="182" s="1"/>
  <c r="AY1595" i="182"/>
  <c r="AG1435" i="182"/>
  <c r="AH1435" i="182" s="1"/>
  <c r="AY1435" i="182"/>
  <c r="AG1714" i="182"/>
  <c r="AH1714" i="182" s="1"/>
  <c r="AY1714" i="182"/>
  <c r="AY1729" i="182"/>
  <c r="AG1729" i="182"/>
  <c r="AH1729" i="182" s="1"/>
  <c r="AG1405" i="182"/>
  <c r="AH1405" i="182" s="1"/>
  <c r="AY1405" i="182"/>
  <c r="AG1730" i="182"/>
  <c r="AH1730" i="182" s="1"/>
  <c r="AY1730" i="182"/>
  <c r="AG1715" i="182"/>
  <c r="AH1715" i="182" s="1"/>
  <c r="AZ1715" i="182"/>
  <c r="AY1370" i="182"/>
  <c r="AG1370" i="182"/>
  <c r="AH1370" i="182" s="1"/>
  <c r="AG1621" i="182"/>
  <c r="AH1621" i="182" s="1"/>
  <c r="AZ1621" i="182"/>
  <c r="AG1759" i="182"/>
  <c r="AH1759" i="182" s="1"/>
  <c r="AG1406" i="182"/>
  <c r="AH1406" i="182" s="1"/>
  <c r="AG1506" i="182"/>
  <c r="AH1506" i="182" s="1"/>
  <c r="AY1506" i="182"/>
  <c r="AG1653" i="182"/>
  <c r="AH1653" i="182" s="1"/>
  <c r="AZ1653" i="182"/>
  <c r="AQ1625" i="182"/>
  <c r="AR1625" i="182" s="1"/>
  <c r="AG1516" i="182"/>
  <c r="AH1516" i="182" s="1"/>
  <c r="AY1516" i="182"/>
  <c r="AG1163" i="182"/>
  <c r="AH1163" i="182" s="1"/>
  <c r="AQ1160" i="182"/>
  <c r="AQ1073" i="182"/>
  <c r="AR1073" i="182" s="1"/>
  <c r="AZ1748" i="182"/>
  <c r="AG1266" i="182"/>
  <c r="AH1266" i="182" s="1"/>
  <c r="AZ1266" i="182"/>
  <c r="AQ853" i="182"/>
  <c r="AR853" i="182" s="1"/>
  <c r="AG1500" i="182"/>
  <c r="AH1500" i="182" s="1"/>
  <c r="AQ950" i="182"/>
  <c r="AR950" i="182" s="1"/>
  <c r="AG1222" i="182"/>
  <c r="AH1222" i="182" s="1"/>
  <c r="AG1220" i="182"/>
  <c r="AH1220" i="182" s="1"/>
  <c r="AZ1220" i="182"/>
  <c r="AG935" i="182"/>
  <c r="AH935" i="182" s="1"/>
  <c r="AG932" i="182"/>
  <c r="AH932" i="182" s="1"/>
  <c r="AY932" i="182"/>
  <c r="AY937" i="182"/>
  <c r="AG937" i="182"/>
  <c r="AH937" i="182" s="1"/>
  <c r="AQ819" i="182"/>
  <c r="AR819" i="182" s="1"/>
  <c r="AQ772" i="182"/>
  <c r="AR772" i="182" s="1"/>
  <c r="AG756" i="182"/>
  <c r="AH756" i="182" s="1"/>
  <c r="AG686" i="182"/>
  <c r="AH686" i="182" s="1"/>
  <c r="AY686" i="182"/>
  <c r="AG825" i="182"/>
  <c r="AH825" i="182" s="1"/>
  <c r="AY825" i="182"/>
  <c r="AG966" i="182"/>
  <c r="AH966" i="182" s="1"/>
  <c r="AQ813" i="182"/>
  <c r="AR813" i="182" s="1"/>
  <c r="AQ682" i="182"/>
  <c r="AR682" i="182" s="1"/>
  <c r="AG662" i="182"/>
  <c r="AH662" i="182" s="1"/>
  <c r="AQ451" i="182"/>
  <c r="AR451" i="182" s="1"/>
  <c r="AQ419" i="182"/>
  <c r="AR419" i="182" s="1"/>
  <c r="AG224" i="182"/>
  <c r="AH224" i="182" s="1"/>
  <c r="AZ224" i="182"/>
  <c r="AZ792" i="182"/>
  <c r="AG176" i="182"/>
  <c r="AH176" i="182" s="1"/>
  <c r="D41" i="103" l="1"/>
  <c r="D61" i="103" s="1"/>
  <c r="D62" i="103" s="1"/>
  <c r="AR726" i="181"/>
  <c r="AC858" i="181"/>
  <c r="AH858" i="181"/>
  <c r="AH1749" i="181"/>
  <c r="AC1430" i="181"/>
  <c r="AH1430" i="181"/>
  <c r="AM335" i="181"/>
  <c r="AC1735" i="181"/>
  <c r="AH1735" i="181"/>
  <c r="AH56" i="181"/>
  <c r="AH1107" i="181"/>
  <c r="AC171" i="181"/>
  <c r="AH171" i="181"/>
  <c r="AC322" i="181"/>
  <c r="AH322" i="181"/>
  <c r="BA1816" i="181"/>
  <c r="AF1818" i="181"/>
  <c r="AH1654" i="181"/>
  <c r="AR1093" i="181"/>
  <c r="AH1443" i="181"/>
  <c r="AH174" i="181"/>
  <c r="AH730" i="181"/>
  <c r="AR1713" i="181"/>
  <c r="AR562" i="181"/>
  <c r="AC1185" i="181"/>
  <c r="AH1185" i="181"/>
  <c r="AR1765" i="181"/>
  <c r="AR1002" i="181"/>
  <c r="AH861" i="181"/>
  <c r="AH1466" i="181"/>
  <c r="AC527" i="181"/>
  <c r="AH527" i="181"/>
  <c r="AH1212" i="181"/>
  <c r="AC1212" i="181"/>
  <c r="AC1193" i="181"/>
  <c r="AH1193" i="181"/>
  <c r="AH202" i="181"/>
  <c r="AC151" i="181"/>
  <c r="AH151" i="181"/>
  <c r="AH1756" i="181"/>
  <c r="AC1756" i="181"/>
  <c r="AH1412" i="181"/>
  <c r="AC1412" i="181"/>
  <c r="AR1055" i="181"/>
  <c r="AH189" i="181"/>
  <c r="AH240" i="181"/>
  <c r="AC697" i="181"/>
  <c r="AH697" i="181"/>
  <c r="AC1418" i="181"/>
  <c r="AH1418" i="181"/>
  <c r="AH1550" i="181"/>
  <c r="AC1550" i="181"/>
  <c r="AC1300" i="181"/>
  <c r="AH1300" i="181"/>
  <c r="AB1816" i="181"/>
  <c r="AH1411" i="181"/>
  <c r="AC1411" i="181"/>
  <c r="AC1339" i="181"/>
  <c r="AH1339" i="181"/>
  <c r="AC1432" i="181"/>
  <c r="AH1432" i="181"/>
  <c r="AR1087" i="181"/>
  <c r="E31" i="163"/>
  <c r="AH1737" i="181"/>
  <c r="AC1407" i="181"/>
  <c r="AH1407" i="181"/>
  <c r="AH197" i="181"/>
  <c r="AH87" i="181"/>
  <c r="AH57" i="181"/>
  <c r="AC1799" i="181"/>
  <c r="AH1799" i="181"/>
  <c r="AH1609" i="181"/>
  <c r="AC1609" i="181"/>
  <c r="AL1322" i="181"/>
  <c r="AJ1816" i="181"/>
  <c r="AH285" i="181"/>
  <c r="AR80" i="181"/>
  <c r="AQ1562" i="181"/>
  <c r="AR1562" i="181" s="1"/>
  <c r="AP1816" i="181"/>
  <c r="AP1818" i="181" s="1"/>
  <c r="AR1786" i="181"/>
  <c r="AC1546" i="181"/>
  <c r="AH1546" i="181"/>
  <c r="AC88" i="181"/>
  <c r="AH88" i="181"/>
  <c r="AH1433" i="181"/>
  <c r="AC1433" i="181"/>
  <c r="AH1406" i="181"/>
  <c r="AC1406" i="181"/>
  <c r="AH40" i="181"/>
  <c r="AC1571" i="181"/>
  <c r="AH1571" i="181"/>
  <c r="AL1153" i="181"/>
  <c r="AR178" i="181"/>
  <c r="AC32" i="181"/>
  <c r="AH32" i="181"/>
  <c r="AC265" i="181"/>
  <c r="AH265" i="181"/>
  <c r="AH984" i="181"/>
  <c r="AC1428" i="181"/>
  <c r="AH1428" i="181"/>
  <c r="AC1544" i="181"/>
  <c r="AH1544" i="181"/>
  <c r="AH28" i="181"/>
  <c r="AC11" i="181"/>
  <c r="AB1153" i="181"/>
  <c r="F31" i="163"/>
  <c r="AC786" i="181"/>
  <c r="AH786" i="181"/>
  <c r="AR1677" i="181"/>
  <c r="AH23" i="181"/>
  <c r="AR1225" i="181"/>
  <c r="AH1192" i="181"/>
  <c r="F45" i="163"/>
  <c r="H29" i="174"/>
  <c r="G40" i="174"/>
  <c r="B7" i="69"/>
  <c r="B8" i="69" s="1"/>
  <c r="E28" i="163" s="1"/>
  <c r="H11" i="174"/>
  <c r="AD1769" i="182"/>
  <c r="M121" i="174"/>
  <c r="G15" i="174" s="1"/>
  <c r="G25" i="163"/>
  <c r="E26" i="163" s="1"/>
  <c r="F38" i="163"/>
  <c r="F39" i="163" s="1"/>
  <c r="AG1122" i="182"/>
  <c r="G11" i="174"/>
  <c r="AR1160" i="182"/>
  <c r="AQ1767" i="182"/>
  <c r="AR1767" i="182" s="1"/>
  <c r="F26" i="163"/>
  <c r="AG1767" i="182"/>
  <c r="AH1767" i="182" s="1"/>
  <c r="D56" i="174"/>
  <c r="D44" i="174"/>
  <c r="AQ1122" i="182"/>
  <c r="AM1153" i="181" l="1"/>
  <c r="D63" i="103"/>
  <c r="AL1816" i="181"/>
  <c r="AM1816" i="181" s="1"/>
  <c r="AM1322" i="181"/>
  <c r="AR1322" i="181"/>
  <c r="AB1818" i="181"/>
  <c r="AC1153" i="181"/>
  <c r="G31" i="163"/>
  <c r="F32" i="163" s="1"/>
  <c r="AC1816" i="181"/>
  <c r="A7" i="181"/>
  <c r="AJ1818" i="181"/>
  <c r="G26" i="163"/>
  <c r="G18" i="174"/>
  <c r="F43" i="163"/>
  <c r="G28" i="163"/>
  <c r="F29" i="163" s="1"/>
  <c r="AD1771" i="182"/>
  <c r="D118" i="174"/>
  <c r="G42" i="174"/>
  <c r="H41" i="174" s="1"/>
  <c r="E38" i="163"/>
  <c r="AG1769" i="182"/>
  <c r="AH1122" i="182"/>
  <c r="AR1122" i="182"/>
  <c r="AQ1769" i="182"/>
  <c r="E32" i="163" l="1"/>
  <c r="F34" i="163"/>
  <c r="F35" i="163" s="1"/>
  <c r="G32" i="163"/>
  <c r="AL1818" i="181"/>
  <c r="B7" i="181"/>
  <c r="G21" i="174"/>
  <c r="G38" i="163"/>
  <c r="G39" i="163" s="1"/>
  <c r="F40" i="163" s="1"/>
  <c r="E39" i="163"/>
  <c r="E40" i="163" s="1"/>
  <c r="AP1771" i="182"/>
  <c r="AN1771" i="182"/>
  <c r="AO1771" i="182"/>
  <c r="G20" i="174"/>
  <c r="G22" i="174" s="1"/>
  <c r="F46" i="163"/>
  <c r="H16" i="174"/>
  <c r="G44" i="163" s="1"/>
  <c r="H17" i="174"/>
  <c r="G45" i="163" s="1"/>
  <c r="AF1771" i="182"/>
  <c r="AE1771" i="182"/>
  <c r="E29" i="163"/>
  <c r="H40" i="174"/>
  <c r="H42" i="174" s="1"/>
  <c r="H15" i="174"/>
  <c r="AK2" i="181" l="1"/>
  <c r="G40" i="163"/>
  <c r="G43" i="163"/>
  <c r="H18" i="174"/>
  <c r="G29" i="163"/>
  <c r="G34" i="163" s="1"/>
  <c r="G35" i="163" s="1"/>
  <c r="E34" i="163"/>
  <c r="E35" i="163" s="1"/>
  <c r="AK1" i="181" l="1"/>
  <c r="AO1538" i="181"/>
  <c r="AE1557" i="181"/>
  <c r="AZ1557" i="181" s="1"/>
  <c r="AO1784" i="181"/>
  <c r="AO1084" i="181"/>
  <c r="AO1088" i="181"/>
  <c r="AO1596" i="181"/>
  <c r="AE1594" i="181"/>
  <c r="AZ1594" i="181" s="1"/>
  <c r="AO1594" i="181"/>
  <c r="AO1598" i="181"/>
  <c r="AO1534" i="181"/>
  <c r="AO1535" i="181"/>
  <c r="AE84" i="181"/>
  <c r="AZ84" i="181" s="1"/>
  <c r="AE1583" i="181"/>
  <c r="AZ1583" i="181" s="1"/>
  <c r="AE1595" i="181"/>
  <c r="AZ1595" i="181" s="1"/>
  <c r="AO1751" i="181"/>
  <c r="AE1784" i="181"/>
  <c r="AZ1784" i="181" s="1"/>
  <c r="AO1557" i="181"/>
  <c r="AO24" i="181"/>
  <c r="AE1372" i="181"/>
  <c r="AZ1372" i="181" s="1"/>
  <c r="AO1583" i="181"/>
  <c r="AO1582" i="181"/>
  <c r="AO1592" i="181"/>
  <c r="AO30" i="181"/>
  <c r="AO1714" i="181"/>
  <c r="AO50" i="181"/>
  <c r="AO1600" i="181"/>
  <c r="AO84" i="181"/>
  <c r="AE1084" i="181"/>
  <c r="AZ1084" i="181" s="1"/>
  <c r="AE1537" i="181"/>
  <c r="AZ1537" i="181" s="1"/>
  <c r="AE1600" i="181"/>
  <c r="AZ1600" i="181" s="1"/>
  <c r="AE1592" i="181"/>
  <c r="AZ1592" i="181" s="1"/>
  <c r="AE1802" i="181"/>
  <c r="AZ1802" i="181" s="1"/>
  <c r="AO1539" i="181"/>
  <c r="AO865" i="181"/>
  <c r="AO1372" i="181"/>
  <c r="AE1291" i="181"/>
  <c r="AZ1291" i="181" s="1"/>
  <c r="AE1596" i="181"/>
  <c r="AZ1596" i="181" s="1"/>
  <c r="AO14" i="181"/>
  <c r="AO11" i="181"/>
  <c r="AO1275" i="181"/>
  <c r="AE1582" i="181"/>
  <c r="AZ1582" i="181" s="1"/>
  <c r="AO1537" i="181"/>
  <c r="AO1599" i="181"/>
  <c r="AO1595" i="181"/>
  <c r="AE1751" i="181"/>
  <c r="AZ1751" i="181" s="1"/>
  <c r="AO48" i="181"/>
  <c r="AE1535" i="181"/>
  <c r="AZ1535" i="181" s="1"/>
  <c r="AE50" i="181"/>
  <c r="AZ50" i="181" s="1"/>
  <c r="AO54" i="181"/>
  <c r="AE1275" i="181"/>
  <c r="AE1598" i="181"/>
  <c r="AZ1598" i="181" s="1"/>
  <c r="AO1291" i="181"/>
  <c r="AO27" i="181"/>
  <c r="AO1056" i="181"/>
  <c r="AE1534" i="181"/>
  <c r="AZ1534" i="181" s="1"/>
  <c r="AE11" i="181"/>
  <c r="AO1802" i="181"/>
  <c r="AE48" i="181"/>
  <c r="AZ48" i="181" s="1"/>
  <c r="AE27" i="181"/>
  <c r="AZ27" i="181" s="1"/>
  <c r="AE54" i="181"/>
  <c r="AZ54" i="181" s="1"/>
  <c r="AE1599" i="181"/>
  <c r="AZ1599" i="181" s="1"/>
  <c r="AE30" i="181"/>
  <c r="AZ30" i="181" s="1"/>
  <c r="AE1539" i="181"/>
  <c r="AZ1539" i="181" s="1"/>
  <c r="AE1127" i="181"/>
  <c r="AZ1127" i="181" s="1"/>
  <c r="AO1127" i="181"/>
  <c r="AE14" i="181"/>
  <c r="AZ14" i="181" s="1"/>
  <c r="AE1538" i="181"/>
  <c r="AZ1538" i="181" s="1"/>
  <c r="AE1714" i="181"/>
  <c r="AZ1714" i="181" s="1"/>
  <c r="AE24" i="181"/>
  <c r="AZ24" i="181" s="1"/>
  <c r="AE865" i="181"/>
  <c r="AZ865" i="181" s="1"/>
  <c r="AE1088" i="181"/>
  <c r="AZ1088" i="181" s="1"/>
  <c r="AE1056" i="181"/>
  <c r="AZ1056" i="181" s="1"/>
  <c r="G46" i="163"/>
  <c r="G30" i="174"/>
  <c r="H33" i="174" s="1"/>
  <c r="H34" i="174" s="1"/>
  <c r="H35" i="174" s="1"/>
  <c r="AZ1275" i="181" l="1"/>
  <c r="AE1816" i="181"/>
  <c r="AZ1816" i="181" s="1"/>
  <c r="AE1153" i="181"/>
  <c r="AZ11" i="181"/>
  <c r="AO1816" i="181"/>
  <c r="AN54" i="181"/>
  <c r="AQ54" i="181" s="1"/>
  <c r="AR54" i="181" s="1"/>
  <c r="AD14" i="181"/>
  <c r="AD1592" i="181"/>
  <c r="AD865" i="181"/>
  <c r="AN1275" i="181"/>
  <c r="AD1538" i="181"/>
  <c r="AD1599" i="181"/>
  <c r="AD1596" i="181"/>
  <c r="AN1751" i="181"/>
  <c r="AQ1751" i="181" s="1"/>
  <c r="AR1751" i="181" s="1"/>
  <c r="AN1557" i="181"/>
  <c r="AQ1557" i="181" s="1"/>
  <c r="AR1557" i="181" s="1"/>
  <c r="AN1595" i="181"/>
  <c r="AQ1595" i="181" s="1"/>
  <c r="AR1595" i="181" s="1"/>
  <c r="AN1582" i="181"/>
  <c r="AQ1582" i="181" s="1"/>
  <c r="AR1582" i="181" s="1"/>
  <c r="AD1275" i="181"/>
  <c r="AD1537" i="181"/>
  <c r="AN1084" i="181"/>
  <c r="AQ1084" i="181" s="1"/>
  <c r="AR1084" i="181" s="1"/>
  <c r="AN30" i="181"/>
  <c r="AQ30" i="181" s="1"/>
  <c r="AR30" i="181" s="1"/>
  <c r="AN1088" i="181"/>
  <c r="AQ1088" i="181" s="1"/>
  <c r="AR1088" i="181" s="1"/>
  <c r="AN1596" i="181"/>
  <c r="AQ1596" i="181" s="1"/>
  <c r="AR1596" i="181" s="1"/>
  <c r="AD50" i="181"/>
  <c r="AN1538" i="181"/>
  <c r="AQ1538" i="181" s="1"/>
  <c r="AR1538" i="181" s="1"/>
  <c r="AD84" i="181"/>
  <c r="AD1539" i="181"/>
  <c r="AD1535" i="181"/>
  <c r="AN1594" i="181"/>
  <c r="AQ1594" i="181" s="1"/>
  <c r="AR1594" i="181" s="1"/>
  <c r="AN1598" i="181"/>
  <c r="AQ1598" i="181" s="1"/>
  <c r="AR1598" i="181" s="1"/>
  <c r="AN1534" i="181"/>
  <c r="AQ1534" i="181" s="1"/>
  <c r="AR1534" i="181" s="1"/>
  <c r="AN865" i="181"/>
  <c r="AQ865" i="181" s="1"/>
  <c r="AR865" i="181" s="1"/>
  <c r="AN1600" i="181"/>
  <c r="AQ1600" i="181" s="1"/>
  <c r="AR1600" i="181" s="1"/>
  <c r="AN84" i="181"/>
  <c r="AQ84" i="181" s="1"/>
  <c r="AR84" i="181" s="1"/>
  <c r="AN1535" i="181"/>
  <c r="AQ1535" i="181" s="1"/>
  <c r="AR1535" i="181" s="1"/>
  <c r="AD11" i="181"/>
  <c r="AN1291" i="181"/>
  <c r="AQ1291" i="181" s="1"/>
  <c r="AR1291" i="181" s="1"/>
  <c r="AD1372" i="181"/>
  <c r="AD1598" i="181"/>
  <c r="AN14" i="181"/>
  <c r="AQ14" i="181" s="1"/>
  <c r="AR14" i="181" s="1"/>
  <c r="AN24" i="181"/>
  <c r="AQ24" i="181" s="1"/>
  <c r="AR24" i="181" s="1"/>
  <c r="AD54" i="181"/>
  <c r="AD1594" i="181"/>
  <c r="AD1127" i="181"/>
  <c r="AD1291" i="181"/>
  <c r="AN1583" i="181"/>
  <c r="AQ1583" i="181" s="1"/>
  <c r="AR1583" i="181" s="1"/>
  <c r="AN1537" i="181"/>
  <c r="AQ1537" i="181" s="1"/>
  <c r="AR1537" i="181" s="1"/>
  <c r="AN1592" i="181"/>
  <c r="AQ1592" i="181" s="1"/>
  <c r="AR1592" i="181" s="1"/>
  <c r="AN1714" i="181"/>
  <c r="AQ1714" i="181" s="1"/>
  <c r="AR1714" i="181" s="1"/>
  <c r="AN50" i="181"/>
  <c r="AQ50" i="181" s="1"/>
  <c r="AR50" i="181" s="1"/>
  <c r="AD1595" i="181"/>
  <c r="AD1056" i="181"/>
  <c r="AN48" i="181"/>
  <c r="AQ48" i="181" s="1"/>
  <c r="AR48" i="181" s="1"/>
  <c r="AN1127" i="181"/>
  <c r="AQ1127" i="181" s="1"/>
  <c r="AR1127" i="181" s="1"/>
  <c r="AD1534" i="181"/>
  <c r="AD1600" i="181"/>
  <c r="AN1539" i="181"/>
  <c r="AQ1539" i="181" s="1"/>
  <c r="AR1539" i="181" s="1"/>
  <c r="AN1599" i="181"/>
  <c r="AQ1599" i="181" s="1"/>
  <c r="AR1599" i="181" s="1"/>
  <c r="AN1372" i="181"/>
  <c r="AQ1372" i="181" s="1"/>
  <c r="AR1372" i="181" s="1"/>
  <c r="AD27" i="181"/>
  <c r="AD1583" i="181"/>
  <c r="AD1084" i="181"/>
  <c r="AD30" i="181"/>
  <c r="AD1582" i="181"/>
  <c r="AD1088" i="181"/>
  <c r="AD1557" i="181"/>
  <c r="AD1784" i="181"/>
  <c r="AN27" i="181"/>
  <c r="AQ27" i="181" s="1"/>
  <c r="AR27" i="181" s="1"/>
  <c r="AD48" i="181"/>
  <c r="AD1802" i="181"/>
  <c r="AN1784" i="181"/>
  <c r="AQ1784" i="181" s="1"/>
  <c r="AR1784" i="181" s="1"/>
  <c r="AD24" i="181"/>
  <c r="AD1751" i="181"/>
  <c r="AD1714" i="181"/>
  <c r="AN11" i="181"/>
  <c r="AN1056" i="181"/>
  <c r="AQ1056" i="181" s="1"/>
  <c r="AR1056" i="181" s="1"/>
  <c r="AN1802" i="181"/>
  <c r="AQ1802" i="181" s="1"/>
  <c r="AR1802" i="181" s="1"/>
  <c r="AO1153" i="181"/>
  <c r="AO1818" i="181" l="1"/>
  <c r="AN1153" i="181"/>
  <c r="AQ11" i="181"/>
  <c r="AG1784" i="181"/>
  <c r="AH1784" i="181" s="1"/>
  <c r="AY1784" i="181"/>
  <c r="AG1595" i="181"/>
  <c r="AH1595" i="181" s="1"/>
  <c r="AY1595" i="181"/>
  <c r="AG1594" i="181"/>
  <c r="AH1594" i="181" s="1"/>
  <c r="AY1594" i="181"/>
  <c r="AY1539" i="181"/>
  <c r="AG1539" i="181"/>
  <c r="AH1539" i="181" s="1"/>
  <c r="AG1537" i="181"/>
  <c r="AH1537" i="181" s="1"/>
  <c r="AY1537" i="181"/>
  <c r="AY1538" i="181"/>
  <c r="AG1538" i="181"/>
  <c r="AH1538" i="181" s="1"/>
  <c r="AY1714" i="181"/>
  <c r="AG1714" i="181"/>
  <c r="AH1714" i="181" s="1"/>
  <c r="AY1557" i="181"/>
  <c r="AG1557" i="181"/>
  <c r="AH1557" i="181" s="1"/>
  <c r="AY54" i="181"/>
  <c r="AG54" i="181"/>
  <c r="AH54" i="181" s="1"/>
  <c r="AG84" i="181"/>
  <c r="AH84" i="181" s="1"/>
  <c r="AY84" i="181"/>
  <c r="AD1816" i="181"/>
  <c r="AY1275" i="181"/>
  <c r="AG1275" i="181"/>
  <c r="AQ1275" i="181"/>
  <c r="AN1816" i="181"/>
  <c r="AY1751" i="181"/>
  <c r="AG1751" i="181"/>
  <c r="AH1751" i="181" s="1"/>
  <c r="AY1088" i="181"/>
  <c r="AG1088" i="181"/>
  <c r="AH1088" i="181" s="1"/>
  <c r="AG865" i="181"/>
  <c r="AH865" i="181" s="1"/>
  <c r="AY865" i="181"/>
  <c r="AY24" i="181"/>
  <c r="AG24" i="181"/>
  <c r="AH24" i="181" s="1"/>
  <c r="AY1582" i="181"/>
  <c r="AG1582" i="181"/>
  <c r="AH1582" i="181" s="1"/>
  <c r="AG1600" i="181"/>
  <c r="AH1600" i="181" s="1"/>
  <c r="AY1600" i="181"/>
  <c r="AY50" i="181"/>
  <c r="AG50" i="181"/>
  <c r="AH50" i="181" s="1"/>
  <c r="AY1592" i="181"/>
  <c r="AG1592" i="181"/>
  <c r="AH1592" i="181" s="1"/>
  <c r="AY30" i="181"/>
  <c r="AG30" i="181"/>
  <c r="AH30" i="181" s="1"/>
  <c r="AG1534" i="181"/>
  <c r="AH1534" i="181" s="1"/>
  <c r="AY1534" i="181"/>
  <c r="AY1598" i="181"/>
  <c r="AG1598" i="181"/>
  <c r="AH1598" i="181" s="1"/>
  <c r="AY14" i="181"/>
  <c r="AG14" i="181"/>
  <c r="AH14" i="181" s="1"/>
  <c r="AY1802" i="181"/>
  <c r="AG1802" i="181"/>
  <c r="AH1802" i="181" s="1"/>
  <c r="AY1084" i="181"/>
  <c r="AG1084" i="181"/>
  <c r="AH1084" i="181" s="1"/>
  <c r="AY1372" i="181"/>
  <c r="AG1372" i="181"/>
  <c r="AH1372" i="181" s="1"/>
  <c r="AO2" i="181"/>
  <c r="AG48" i="181"/>
  <c r="AH48" i="181" s="1"/>
  <c r="AY48" i="181"/>
  <c r="AG1583" i="181"/>
  <c r="AH1583" i="181" s="1"/>
  <c r="AY1583" i="181"/>
  <c r="AY1291" i="181"/>
  <c r="AG1291" i="181"/>
  <c r="AH1291" i="181" s="1"/>
  <c r="AY1596" i="181"/>
  <c r="AG1596" i="181"/>
  <c r="AH1596" i="181" s="1"/>
  <c r="AY27" i="181"/>
  <c r="AG27" i="181"/>
  <c r="AH27" i="181" s="1"/>
  <c r="AY1056" i="181"/>
  <c r="AG1056" i="181"/>
  <c r="AH1056" i="181" s="1"/>
  <c r="AG1127" i="181"/>
  <c r="AH1127" i="181" s="1"/>
  <c r="AY1127" i="181"/>
  <c r="AY11" i="181"/>
  <c r="AD1153" i="181"/>
  <c r="AY1153" i="181" s="1"/>
  <c r="AY1818" i="181" s="1"/>
  <c r="AG11" i="181"/>
  <c r="AY1535" i="181"/>
  <c r="AG1535" i="181"/>
  <c r="AH1535" i="181" s="1"/>
  <c r="AY1599" i="181"/>
  <c r="AG1599" i="181"/>
  <c r="AH1599" i="181" s="1"/>
  <c r="AZ1153" i="181"/>
  <c r="AZ1818" i="181" s="1"/>
  <c r="AE1818" i="181"/>
  <c r="AD1818" i="181" l="1"/>
  <c r="AY1816" i="181"/>
  <c r="AH1275" i="181"/>
  <c r="AG1816" i="181"/>
  <c r="AH1816" i="181" s="1"/>
  <c r="AG1153" i="181"/>
  <c r="AH11" i="181"/>
  <c r="AN1818" i="181"/>
  <c r="AR1275" i="181"/>
  <c r="AQ1816" i="181"/>
  <c r="AR1816" i="181" s="1"/>
  <c r="AR11" i="181"/>
  <c r="AQ1153" i="181"/>
  <c r="AG1818" i="181" l="1"/>
  <c r="AD1820" i="181" s="1"/>
  <c r="AH1153" i="181"/>
  <c r="AR1153" i="181"/>
  <c r="AQ1818" i="181"/>
  <c r="AN1820" i="181"/>
  <c r="AP1820" i="181" l="1"/>
  <c r="AO1820" i="181"/>
  <c r="AF1820" i="181"/>
  <c r="AE1820" i="181"/>
  <c r="AN2" i="181" l="1"/>
</calcChain>
</file>

<file path=xl/comments1.xml><?xml version="1.0" encoding="utf-8"?>
<comments xmlns="http://schemas.openxmlformats.org/spreadsheetml/2006/main">
  <authors>
    <author>Puget Sound Energy</author>
  </authors>
  <commentList>
    <comment ref="A11" authorId="0" shapeId="0">
      <text>
        <r>
          <rPr>
            <b/>
            <sz val="9"/>
            <color indexed="81"/>
            <rFont val="Tahoma"/>
            <family val="2"/>
          </rPr>
          <t xml:space="preserve">Eff Oct 21, no longer tracking this acct.  This acct will be deleted when AMA is zero.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A20" authorId="0" shapeId="0">
      <text>
        <r>
          <rPr>
            <b/>
            <sz val="9"/>
            <color indexed="81"/>
            <rFont val="Tahoma"/>
            <family val="2"/>
          </rPr>
          <t xml:space="preserve">Eff Oct 21, no longer tracking this acct.  This acct will be deleted when AMA is zero.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>
      <text>
        <r>
          <rPr>
            <sz val="9"/>
            <color indexed="81"/>
            <rFont val="Tahoma"/>
            <family val="2"/>
          </rPr>
          <t xml:space="preserve">This acct will be deleted when AMA is zero.
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</text>
    </comment>
    <comment ref="D58" authorId="0" shapeId="0">
      <text>
        <r>
          <rPr>
            <sz val="9"/>
            <color indexed="81"/>
            <rFont val="Tahoma"/>
            <family val="2"/>
          </rPr>
          <t xml:space="preserve">Coding change RB to NonOp eff Oct 21
</t>
        </r>
      </text>
    </comment>
    <comment ref="D59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6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67" authorId="0" shapeId="0">
      <text>
        <r>
          <rPr>
            <b/>
            <sz val="9"/>
            <color indexed="81"/>
            <rFont val="Tahoma"/>
            <family val="2"/>
          </rPr>
          <t>Treatment changed from CA to Non Operating eff Jan 22 
(this changed was also in Dec 21CBR) 22GRC)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ERB to Non Operating eff Sept 21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73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81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753" authorId="0" shapeId="0">
      <text>
        <r>
          <rPr>
            <b/>
            <sz val="9"/>
            <color indexed="81"/>
            <rFont val="Tahoma"/>
            <family val="2"/>
          </rPr>
          <t>Coding change from Non Op to ERB eff June 21</t>
        </r>
      </text>
    </comment>
    <comment ref="D952" authorId="0" shapeId="0">
      <text>
        <r>
          <rPr>
            <b/>
            <sz val="9"/>
            <color indexed="81"/>
            <rFont val="Tahoma"/>
            <family val="2"/>
          </rPr>
          <t>Eff Oct21, coding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80" authorId="0" shapeId="0">
      <text>
        <r>
          <rPr>
            <b/>
            <sz val="9"/>
            <color indexed="81"/>
            <rFont val="Tahoma"/>
            <family val="2"/>
          </rPr>
          <t>Eff Oct21, treatment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19" authorId="0" shapeId="0">
      <text>
        <r>
          <rPr>
            <b/>
            <sz val="9"/>
            <color indexed="81"/>
            <rFont val="Tahoma"/>
            <family val="2"/>
          </rPr>
          <t>Coding Changed from Non-Op to RB eff Sept 21 (2022GRC changed)</t>
        </r>
      </text>
    </comment>
    <comment ref="D1720" authorId="0" shapeId="0">
      <text>
        <r>
          <rPr>
            <sz val="9"/>
            <color indexed="81"/>
            <rFont val="Tahoma"/>
            <family val="2"/>
          </rPr>
          <t xml:space="preserve">Coding Changed from Non-Op to RB eff Sept 21 (2022GRC changed)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A20" authorId="0" shapeId="0">
      <text>
        <r>
          <rPr>
            <b/>
            <sz val="9"/>
            <color indexed="81"/>
            <rFont val="Tahoma"/>
            <family val="2"/>
          </rPr>
          <t xml:space="preserve">Eff Oct 21, no longer tracking this acct.  This acct will be deleted when AMA is zero.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" authorId="0" shapeId="0">
      <text>
        <r>
          <rPr>
            <sz val="9"/>
            <color indexed="81"/>
            <rFont val="Tahoma"/>
            <family val="2"/>
          </rPr>
          <t xml:space="preserve">This acct will be deleted when AMA is zero.
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</text>
    </comment>
    <comment ref="D58" authorId="0" shapeId="0">
      <text>
        <r>
          <rPr>
            <sz val="9"/>
            <color indexed="81"/>
            <rFont val="Tahoma"/>
            <family val="2"/>
          </rPr>
          <t xml:space="preserve">Coding change RB to NonOp eff Oct 21
</t>
        </r>
      </text>
    </comment>
    <comment ref="D59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6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ERB to Non Operating eff Sept 21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" authorId="0" shapeId="0">
      <text>
        <r>
          <rPr>
            <b/>
            <sz val="9"/>
            <color indexed="81"/>
            <rFont val="Tahoma"/>
            <family val="2"/>
          </rPr>
          <t xml:space="preserve">Treatment changed from CA to Non Operating eff Oct 21 </t>
        </r>
        <r>
          <rPr>
            <sz val="9"/>
            <color indexed="81"/>
            <rFont val="Tahoma"/>
            <family val="2"/>
          </rPr>
          <t xml:space="preserve">
(this changed was also in TY RB 22GRC)</t>
        </r>
      </text>
    </comment>
    <comment ref="D73" authorId="0" shapeId="0">
      <text>
        <r>
          <rPr>
            <b/>
            <sz val="9"/>
            <color indexed="81"/>
            <rFont val="Tahoma"/>
            <family val="2"/>
          </rPr>
          <t>Treatment changed NonOp to RB eff Jul21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81" authorId="0" shapeId="0">
      <text>
        <r>
          <rPr>
            <sz val="9"/>
            <color indexed="81"/>
            <rFont val="Tahoma"/>
            <family val="2"/>
          </rPr>
          <t xml:space="preserve">Eff Oct 21, no longer manually tracking this acct.  Will deleted the acct when AMA is zero
</t>
        </r>
      </text>
    </comment>
    <comment ref="A740" authorId="0" shapeId="0">
      <text>
        <r>
          <rPr>
            <b/>
            <sz val="9"/>
            <color indexed="81"/>
            <rFont val="Tahoma"/>
            <family val="2"/>
          </rPr>
          <t>Coding change from Non Op to ERB eff June 21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Eff Oct21, coding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6" authorId="0" shapeId="0">
      <text>
        <r>
          <rPr>
            <b/>
            <sz val="9"/>
            <color indexed="81"/>
            <rFont val="Tahoma"/>
            <family val="2"/>
          </rPr>
          <t>Eff Oct21, treatment changed from RB to Non-Op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75" authorId="0" shapeId="0">
      <text>
        <r>
          <rPr>
            <b/>
            <sz val="9"/>
            <color indexed="81"/>
            <rFont val="Tahoma"/>
            <family val="2"/>
          </rPr>
          <t>Coding Changed from Non-Op to RB eff Sept 21 (2022GRC changed)</t>
        </r>
      </text>
    </comment>
    <comment ref="D1676" authorId="0" shapeId="0">
      <text>
        <r>
          <rPr>
            <sz val="9"/>
            <color indexed="81"/>
            <rFont val="Tahoma"/>
            <family val="2"/>
          </rPr>
          <t xml:space="preserve">Coding Changed from Non-Op to RB eff Sept 21 (2022GRC changed)
</t>
        </r>
      </text>
    </comment>
  </commentList>
</comments>
</file>

<file path=xl/sharedStrings.xml><?xml version="1.0" encoding="utf-8"?>
<sst xmlns="http://schemas.openxmlformats.org/spreadsheetml/2006/main" count="17693" uniqueCount="3180">
  <si>
    <t>E352 TSM Str/Impv, Mint Farm OP</t>
  </si>
  <si>
    <t>E3620 DST Sub Eq Wild Horse Solar</t>
  </si>
  <si>
    <t>G3740 105 DST Land &amp; Land Rights</t>
  </si>
  <si>
    <t>G3740 DST Land &amp; Land Rights</t>
  </si>
  <si>
    <t>G3741 DST Land &amp; Land Rights, Trans</t>
  </si>
  <si>
    <t>G3741 DST Land, Trans, Everett-Delt</t>
  </si>
  <si>
    <t>G3742 DST Easements</t>
  </si>
  <si>
    <t>G3742 DST Easements, Everett-Delta</t>
  </si>
  <si>
    <t>G3743 DST Easements, From Transmsn</t>
  </si>
  <si>
    <t>G3743 DST Easements, Trans, Everett</t>
  </si>
  <si>
    <t>G3750 DST Structures &amp; Improvements</t>
  </si>
  <si>
    <t>G3751 DST Structures &amp; Imprv, Trans</t>
  </si>
  <si>
    <t>G3762 DST Mains, Plastic</t>
  </si>
  <si>
    <t>G3764 DST Mains, Wrap Stl, Kittitas</t>
  </si>
  <si>
    <t>G3764 DST Mains, Wrapped Steel</t>
  </si>
  <si>
    <t>G3765 DST Mains, Cathodic Protectio</t>
  </si>
  <si>
    <t>G3766 DST Mains, Frm Trans, St Wrap</t>
  </si>
  <si>
    <t>G3766 DST Mains, Trans, Everett</t>
  </si>
  <si>
    <t>G3780 DST Measuring &amp; Reg Station</t>
  </si>
  <si>
    <t>G3781 DST Measuring &amp; Reg Sta, Tran</t>
  </si>
  <si>
    <t>G3800 DST Services-DO NOT USE</t>
  </si>
  <si>
    <t>G3801 DST Services, Cathodic Protec</t>
  </si>
  <si>
    <t>G3802 DST Services, Plastic</t>
  </si>
  <si>
    <t>G3803 DST Services, Steel Wrapped</t>
  </si>
  <si>
    <t>G383 DST House Regulators</t>
  </si>
  <si>
    <t>G384 DST House Regulator Installs</t>
  </si>
  <si>
    <t>G385 DST Industrial M&amp;R Sta Eq</t>
  </si>
  <si>
    <t>G3861 DST Com Water Heater</t>
  </si>
  <si>
    <t>G3862 DST Res Water Heater</t>
  </si>
  <si>
    <t>G3863 DST Res Conv Burner</t>
  </si>
  <si>
    <t>G3865 DST Com Conv Burner</t>
  </si>
  <si>
    <t>G387 DST Other Equipment</t>
  </si>
  <si>
    <t>E3940 GEN Tools/Garage,  MTF OP</t>
  </si>
  <si>
    <t>E3940 GEN Tools/Garage, MTF new</t>
  </si>
  <si>
    <t>E3970 GEN CommEq, 3rd AC new</t>
  </si>
  <si>
    <t>E3970 GEN CommEq, 3rd AC old</t>
  </si>
  <si>
    <t>E3970 GEN CommEq, Colstrip 1-2 new</t>
  </si>
  <si>
    <t>E3970 GEN CommEq, Colstrip 1-2 old</t>
  </si>
  <si>
    <t>E3970 GEN CommEq, Colstrip 1-4 new</t>
  </si>
  <si>
    <t>E3970 GEN CommEq, Hopkins Ridge new</t>
  </si>
  <si>
    <t>G389 105 GEN Land &amp; Land Rights</t>
  </si>
  <si>
    <t>G390 105 GEN Structure  &amp; Improv</t>
  </si>
  <si>
    <t>16</t>
  </si>
  <si>
    <t>Account</t>
  </si>
  <si>
    <t>Account Description</t>
  </si>
  <si>
    <t>PUGET SOUND ENERGY</t>
  </si>
  <si>
    <t>DETERMINATION OF INPUT DATA TO FERC DL PAGES</t>
  </si>
  <si>
    <t>Direct Labor</t>
  </si>
  <si>
    <t>Item List</t>
  </si>
  <si>
    <t>Code</t>
  </si>
  <si>
    <t>CCA    Common Cust Accts OG RPTFERC1AC</t>
  </si>
  <si>
    <t>CCS    Common Cust Svce OG RPTFERC1AD</t>
  </si>
  <si>
    <t>CSA    Common Sales OG RPTFERC1AE</t>
  </si>
  <si>
    <t>CAG    Common A&amp;G OG RPTFERC1AF</t>
  </si>
  <si>
    <t>CMT    Common Maintenance OG RPTFERC1AG</t>
  </si>
  <si>
    <t>65E    Electric Plant OG 107E</t>
  </si>
  <si>
    <t>66G    Gas Plant OG 107G</t>
  </si>
  <si>
    <t>67C    Common Plant OG 107C</t>
  </si>
  <si>
    <t>70E    Electric Plant Removal OG 108E</t>
  </si>
  <si>
    <t>71G    Gas Plant removal OG 108G</t>
  </si>
  <si>
    <t>72C    Common Plant removal OG 108C</t>
  </si>
  <si>
    <t>74.01  Non Utility Property OG 107CL</t>
  </si>
  <si>
    <t>74.01</t>
  </si>
  <si>
    <t>74.01  Non Utility Prop Removal OG 108CL</t>
  </si>
  <si>
    <t>74.01T Non Utility Property Total</t>
  </si>
  <si>
    <t>74.02  Exp Cost Centers 400-405</t>
  </si>
  <si>
    <t>74.02</t>
  </si>
  <si>
    <t>74.02  Stores OG 199_STORES</t>
  </si>
  <si>
    <t>74.02  Cost Center  415</t>
  </si>
  <si>
    <t>74.02  Small Tools OG 199_SMTOOL</t>
  </si>
  <si>
    <t>74.02T Stores Total</t>
  </si>
  <si>
    <t>74.03  Conservation OG 1823</t>
  </si>
  <si>
    <t>74.04  Temp facilities OG 185</t>
  </si>
  <si>
    <t>74.05  Misc def debits OG 186</t>
  </si>
  <si>
    <t>74.06  400 Accts (orders starting w/a 4)</t>
  </si>
  <si>
    <t>74.07  143 Accts Receivable OG 143</t>
  </si>
  <si>
    <t>74.07</t>
  </si>
  <si>
    <t>74.07  JP Capital Non PSE (OG 150  x2/3)</t>
  </si>
  <si>
    <t>74.07  JP Expense Non PSE (OG 151 x2/3)</t>
  </si>
  <si>
    <t>74M2   Misc 200 Accounts OG 2</t>
  </si>
  <si>
    <t>74M2</t>
  </si>
  <si>
    <t>74JPE  JP Expense PSE Share (OG 151 / 3)</t>
  </si>
  <si>
    <t>74JPC  JP Capital PSE Share (OG 151 / 3)</t>
  </si>
  <si>
    <t>PTO    PTO - to be allocated (CC 291)</t>
  </si>
  <si>
    <t>CONSUP Construction Supprt OG 199_CONSUP</t>
  </si>
  <si>
    <t>RMA    Fleet  OG 199_FLEET</t>
  </si>
  <si>
    <t>RMA</t>
  </si>
  <si>
    <t>RMA    Fleet Cost Cntrs (Group P-FLEET)</t>
  </si>
  <si>
    <t>RMA    184 Orders  - allocated OG 184</t>
  </si>
  <si>
    <t>RMA    Labor Benefits OG 199_LBRBEN</t>
  </si>
  <si>
    <t>RMA    Cost Center  280</t>
  </si>
  <si>
    <t>RMA    Cost Center 260</t>
  </si>
  <si>
    <t>Total Labor</t>
  </si>
  <si>
    <t>PUGET SOUND ENERGY-ELECTRIC &amp; GAS</t>
  </si>
  <si>
    <t>Total Before PTO</t>
  </si>
  <si>
    <t>Grand Total</t>
  </si>
  <si>
    <t>74.03  Storm OG 1821</t>
  </si>
  <si>
    <t>74.03T Regulatory Assets Total</t>
  </si>
  <si>
    <t>74.03T</t>
  </si>
  <si>
    <t>ARO - Gas Mains</t>
  </si>
  <si>
    <t>ARO - Gas Short Term</t>
  </si>
  <si>
    <t>ARO - Frederickson</t>
  </si>
  <si>
    <t>Elec-Accum Depreciation -PP</t>
  </si>
  <si>
    <t>E3500 105 TSM Land &amp; Land Rights</t>
  </si>
  <si>
    <t>Transmission Plant - Electric</t>
  </si>
  <si>
    <t>E3500 TSM Land &amp; Land Rights</t>
  </si>
  <si>
    <t>Scenario</t>
  </si>
  <si>
    <t>AMA Monthly Report NOL Repairs Retirements</t>
  </si>
  <si>
    <t xml:space="preserve">Scenario Comments: </t>
  </si>
  <si>
    <t xml:space="preserve">Scenario Run Date/Time: </t>
  </si>
  <si>
    <t> January 20, 2012 10:55:29</t>
  </si>
  <si>
    <t>Version ID: 1</t>
  </si>
  <si>
    <t>Executable version: 5.05</t>
  </si>
  <si>
    <t>Base Year: 200801.0</t>
  </si>
  <si>
    <t>Years run monthly: 4</t>
  </si>
  <si>
    <t>Scenario Actuals Date: 201112.0</t>
  </si>
  <si>
    <t>Updated 2012.01.20-10:10 Attribute</t>
  </si>
  <si>
    <t>2010 GRC NEW Base Attribute</t>
  </si>
  <si>
    <t>Updated 2010.05.18-13:36 Attribute</t>
  </si>
  <si>
    <t>AMA (BS) / Monthly (IS) Overlay Attribute</t>
  </si>
  <si>
    <t>Updated 2012.01.18-11:25 Formula</t>
  </si>
  <si>
    <t>March 2010 Logic Case</t>
  </si>
  <si>
    <t>Updated 2012.01.18-15:18 Overlay</t>
  </si>
  <si>
    <t>Base Time Date</t>
  </si>
  <si>
    <t>Updated 2010.09.20-17:04 Overlay</t>
  </si>
  <si>
    <t>Monthly Alloction Factors</t>
  </si>
  <si>
    <t>Updated 2012.01.19-14:58 Overlay</t>
  </si>
  <si>
    <t>Actual Adjustments- Unit Cost</t>
  </si>
  <si>
    <t>Updated 2011.02.14-10:22 Overlay</t>
  </si>
  <si>
    <t>2010 GRC Oct Filing Allocations</t>
  </si>
  <si>
    <t>Updated 2011.07.19-14:29 Overlay</t>
  </si>
  <si>
    <t>2011 GRC and CBR Allocations</t>
  </si>
  <si>
    <t>Updated 0 Overlay</t>
  </si>
  <si>
    <t>MIOV Temp Data</t>
  </si>
  <si>
    <t>Updated 2012.01.19-14:06 Actuals</t>
  </si>
  <si>
    <t>Base Actuals NOL Adj</t>
  </si>
  <si>
    <t>E3500 TSM Land, 3rd AC</t>
  </si>
  <si>
    <t>E3500 TSM Land, Baker</t>
  </si>
  <si>
    <t>E3500 TSM Land, Colstrip</t>
  </si>
  <si>
    <t>E3500 TSM Land, N Intertie</t>
  </si>
  <si>
    <t>E3500 TSM Land, Wild Horse</t>
  </si>
  <si>
    <t>E3500 TSM Land, Wind Ridge</t>
  </si>
  <si>
    <t>E3501 105 TSM Easement</t>
  </si>
  <si>
    <t>E3640 DST Poles, Wild Horse Solar</t>
  </si>
  <si>
    <t>E3660 DST U/G Cond,Wild Horse Solar</t>
  </si>
  <si>
    <t>E3660 DST U/G Cond,Wild HorseWind</t>
  </si>
  <si>
    <t>E3911 GEN Off Furn &amp; Eq, Mint Farm</t>
  </si>
  <si>
    <t>E3911 GEN Off Furn &amp; Eq, MTF OP</t>
  </si>
  <si>
    <t>E3970 GEN CommEq, Hopkins Ridge old</t>
  </si>
  <si>
    <t>E3970 GEN CommEq, MFT OP</t>
  </si>
  <si>
    <t>E3970 GEN CommEq, Mint Farm</t>
  </si>
  <si>
    <t>G3980 GEN Misc Equip, new</t>
  </si>
  <si>
    <t xml:space="preserve">     Net Classified Plant (Excluding General (Common) Plant)</t>
  </si>
  <si>
    <t>Employee Benefits</t>
  </si>
  <si>
    <t>Direct Labor Accts 500-935</t>
  </si>
  <si>
    <t>E352 TSM Str/Impv, Colstrip 3-4 Com</t>
  </si>
  <si>
    <t>E352 TSM Structures &amp; Improvement</t>
  </si>
  <si>
    <t>E353 TSM Sta Eq, Colstrip 1-2 Com</t>
  </si>
  <si>
    <t>E353 TSM Sta Eq, Wild Horse</t>
  </si>
  <si>
    <t>E3901 GEN LH, Dayton</t>
  </si>
  <si>
    <t>E3911 GEN Off F&amp;E Sumas OP old</t>
  </si>
  <si>
    <t>E3911 GEN Office F&amp;E, GLD OP old</t>
  </si>
  <si>
    <t>E3970 GEN CommEq, GLD OP old</t>
  </si>
  <si>
    <t>G3742 105 DST Easements</t>
  </si>
  <si>
    <t>E353 TSM Sta Eq, Wild Horse-WindRid</t>
  </si>
  <si>
    <t>E353 TSM Sta Eq, Wind Ridge-NonProj</t>
  </si>
  <si>
    <t>E353 TSM Station Equipment</t>
  </si>
  <si>
    <t>E354 TSM Towers &amp; Fixtures</t>
  </si>
  <si>
    <t>E354 TSM Twr/Fixt, Colstrip 1-2 Com</t>
  </si>
  <si>
    <t>E354 TSM Twr/Fixt, Colstrip 3-4 Com</t>
  </si>
  <si>
    <t>E354 TSM Twr/Fixt, N Intertie</t>
  </si>
  <si>
    <t>E355 TSM Poles &amp; Fixtures</t>
  </si>
  <si>
    <t>E355 TSM Poles, N Intertie</t>
  </si>
  <si>
    <t>E355 TSM Poles, Wild Horse</t>
  </si>
  <si>
    <t>E355 TSM Poles, Wild Horse-WindRidg</t>
  </si>
  <si>
    <t>E355 TSM Poles, Wind Ridge-NonProje</t>
  </si>
  <si>
    <t>E356 TSM O/H Cond, Baker Common</t>
  </si>
  <si>
    <t>E356 TSM O/H Cond, Colstrip 1-2 Com</t>
  </si>
  <si>
    <t>E356 TSM O/H Cond, Colstrip 3-4 Com</t>
  </si>
  <si>
    <t>E356 TSM O/H Cond, N Intertie</t>
  </si>
  <si>
    <t>E356 TSM O/H Cond, Wild Horse</t>
  </si>
  <si>
    <t>E356 TSM O/H Cond, Wild Horse-WindR</t>
  </si>
  <si>
    <t>E356 TSM O/H Cond, Wind Ridge-NonPr</t>
  </si>
  <si>
    <t>E356 TSM O/H Conductor &amp; Devices</t>
  </si>
  <si>
    <t>E354 TSM Poles, Mint Farm OP</t>
  </si>
  <si>
    <t>E356 TSM O/H Cov-Ber NOT USED</t>
  </si>
  <si>
    <t>E3620 DST Sub Eq Wild Horse Expan</t>
  </si>
  <si>
    <t>E3620 DST Sub@Plant WildHorse Expan</t>
  </si>
  <si>
    <t>E3660 DST U/G Cond,Wild Horse Expan</t>
  </si>
  <si>
    <t>E3670 DST U/G Cond, Wild Horse Exp</t>
  </si>
  <si>
    <t>E3911 GEN Off Furn &amp; Eq,Sumas</t>
  </si>
  <si>
    <t>E392 GEN Transp Eq, Encogen old</t>
  </si>
  <si>
    <t>E3970 GEN CommEq, Wild Horse new</t>
  </si>
  <si>
    <t>E3970 GEN CommEq, Wild Horse old</t>
  </si>
  <si>
    <t>E3590 TSM Roads &amp; Trails</t>
  </si>
  <si>
    <t>E3590 TSM Roads, Colstrip 1-2 Com</t>
  </si>
  <si>
    <t>E3590 TSM Roads, Colstrip 3-4 Com</t>
  </si>
  <si>
    <t>E3599 TSM ARO Transmission</t>
  </si>
  <si>
    <t>Tax only - Milwaukee Acq Adj</t>
  </si>
  <si>
    <t>E3600 105 DST Land &amp; Land Rights</t>
  </si>
  <si>
    <t>E3600 DST Land &amp; Land Rights</t>
  </si>
  <si>
    <t>E3600 DST Land, Sub, Alpac</t>
  </si>
  <si>
    <t>E3600 DST Land, Sub, Capitol</t>
  </si>
  <si>
    <t>E3600 DST Land, Sub, Crescent Harbr</t>
  </si>
  <si>
    <t>E3600 DST Land, Sub, Miller Bay</t>
  </si>
  <si>
    <t>E3600 DST Land, Sub, Paccar</t>
  </si>
  <si>
    <t>E3600 DST Land, Sub, Poulsbo</t>
  </si>
  <si>
    <t>E3600 DST Land, Sub, Sumas Generati</t>
  </si>
  <si>
    <t>E3600 DST Land, Sub, Viking</t>
  </si>
  <si>
    <t>E3600 DST Land, Sub, Vitulli</t>
  </si>
  <si>
    <t>E3601 105 DST Easements</t>
  </si>
  <si>
    <t>E3610 DST Structures &amp; Improvement</t>
  </si>
  <si>
    <t>17</t>
  </si>
  <si>
    <t>1</t>
  </si>
  <si>
    <t>5</t>
  </si>
  <si>
    <t>E3620 DST Substation Equipment</t>
  </si>
  <si>
    <t>E3640 DST Poles, Hopkins Ridge</t>
  </si>
  <si>
    <t>E3640 DST Poles/Towers/Fixtures</t>
  </si>
  <si>
    <t>E3650 105 DST O/H Conductor/Devices</t>
  </si>
  <si>
    <t>E3650 DST O/H Cond, Hopkins Ridge</t>
  </si>
  <si>
    <t>E3650 DST O/H Cond, WildHorse Solar</t>
  </si>
  <si>
    <t>E3650 DST O/H Conductor/Devices</t>
  </si>
  <si>
    <t>E3660 DST U/G Conduit</t>
  </si>
  <si>
    <t>E3660 DST U/G Conduit, HopkinsRidge</t>
  </si>
  <si>
    <t>E3670 DST U/G Cond, Hopkins Ridge</t>
  </si>
  <si>
    <t>E3670 DST U/G Cond, Wild Horse</t>
  </si>
  <si>
    <t>E3670 DST U/G Conductor/Devices</t>
  </si>
  <si>
    <t>E368 DST Line Transformers</t>
  </si>
  <si>
    <t>E369 DST Services</t>
  </si>
  <si>
    <t>E373 DST Street Lighting &amp; Signal</t>
  </si>
  <si>
    <t>E374 DST ARO Distribution</t>
  </si>
  <si>
    <t>Tax only - Dupont Acq Adj</t>
  </si>
  <si>
    <t>E389 105 GEN Land &amp; Land Rights</t>
  </si>
  <si>
    <t>General Plant, Electric</t>
  </si>
  <si>
    <t>E389 GEN Land &amp; Land Rights</t>
  </si>
  <si>
    <t>E3900 GEN Str/Impv, Colstrip 3-4</t>
  </si>
  <si>
    <t>E3900 GEN Str/Impv, Wildhorse</t>
  </si>
  <si>
    <t>E3900 GEN Structures &amp; Improvement</t>
  </si>
  <si>
    <t>E3901 GEN LH, Bellingham</t>
  </si>
  <si>
    <t>E3901 GEN LH, Expired</t>
  </si>
  <si>
    <t>E3911 GEN Office Furn &amp; Eq, new</t>
  </si>
  <si>
    <t>E3911 GEN Office Furn &amp; Eq, old</t>
  </si>
  <si>
    <t>E3912 GEN Computer Eq, new</t>
  </si>
  <si>
    <t>E392 GEN Trans Equip, new</t>
  </si>
  <si>
    <t>E392 GEN Trans Equip, old</t>
  </si>
  <si>
    <t>E3930 GEN Stores Equip, new</t>
  </si>
  <si>
    <t>E3930 GEN Stores Equip, old</t>
  </si>
  <si>
    <t>E3940 GEN Tools/Garage/Shop, new</t>
  </si>
  <si>
    <t>E3940 GEN Tools/Garage/Shop, old</t>
  </si>
  <si>
    <t>E3950 GEN Laboratory Equip, new</t>
  </si>
  <si>
    <t>E3950 GEN Laboratory Equip, old</t>
  </si>
  <si>
    <t>E396 GEN Power-Op Equip, new</t>
  </si>
  <si>
    <t>E3970 GEN Comm Equip, new</t>
  </si>
  <si>
    <t>E3970 GEN Comm Equip, old</t>
  </si>
  <si>
    <t>E3980 GEN Misc Equipment, new</t>
  </si>
  <si>
    <t>E3980 GEN Misc Equipment, old</t>
  </si>
  <si>
    <t>Depr Group</t>
  </si>
  <si>
    <t>Distribution Plant - Gas</t>
  </si>
  <si>
    <t>ACTUAL RESULTS OF OPERATIONS</t>
  </si>
  <si>
    <t>G388 DST ARO Distribution</t>
  </si>
  <si>
    <t>G389 GEN Land &amp; Land Rights</t>
  </si>
  <si>
    <t>General Plant, Gas</t>
  </si>
  <si>
    <t>G3911 GEN Office Furn &amp; Eq, new</t>
  </si>
  <si>
    <t>G3911 GEN Office Furn &amp; Eq, old</t>
  </si>
  <si>
    <t>G3912 GEN Computer Eq, new</t>
  </si>
  <si>
    <t>G392 GEN Trans Equip, new</t>
  </si>
  <si>
    <t>G392 GEN Trans Equip, old</t>
  </si>
  <si>
    <t>G3930 GEN Stores Equip, new</t>
  </si>
  <si>
    <t>G3930 GEN Stores Equip, old</t>
  </si>
  <si>
    <t>G3931 GEN Stores Equipment &gt; $20K</t>
  </si>
  <si>
    <t>G3940 GEN Tools/Garage/Shop, new</t>
  </si>
  <si>
    <t>G3940 GEN Tools/Garage/Shop, old</t>
  </si>
  <si>
    <t>G3950 GEN Laboratory Equip, new</t>
  </si>
  <si>
    <t>G3950 GEN Laboratory Equip, old</t>
  </si>
  <si>
    <t>G396 GEN Power Op Equip, old</t>
  </si>
  <si>
    <t>G3970 GEN Comm Equip, new</t>
  </si>
  <si>
    <t>G3970 GEN Comm Equip, old</t>
  </si>
  <si>
    <t>G3980 GEN Misc Equip, old</t>
  </si>
  <si>
    <t>Total 700/800</t>
  </si>
  <si>
    <t>Total 900 Accounts</t>
  </si>
  <si>
    <t>Total Electric</t>
  </si>
  <si>
    <t>Total Gas</t>
  </si>
  <si>
    <t>Electric - Plant in Service - PP</t>
  </si>
  <si>
    <t>Elec-RWIP-CED3 C.O.R./Salvage-PP</t>
  </si>
  <si>
    <t>ARO-Wild Horse Wind</t>
  </si>
  <si>
    <t>Gas - Plant in Service - PP</t>
  </si>
  <si>
    <t xml:space="preserve">Gas-RWIP-RET1 C.O.R./Salvage PP    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</si>
  <si>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</si>
  <si>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</si>
  <si>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</si>
  <si>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</si>
  <si>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</si>
  <si>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Transmission Wood Poles to Short Term</t>
  </si>
  <si>
    <t>ARO - Distribution Wood Poles Short Term</t>
  </si>
  <si>
    <t>ARO - Electric Short Term</t>
  </si>
  <si>
    <t>Gas</t>
  </si>
  <si>
    <t>Electric</t>
  </si>
  <si>
    <t>Total</t>
  </si>
  <si>
    <t>GAS</t>
  </si>
  <si>
    <t>ELECTRIC</t>
  </si>
  <si>
    <t>*</t>
  </si>
  <si>
    <t>Method</t>
  </si>
  <si>
    <t>Description</t>
  </si>
  <si>
    <t>12 Month Average Number of Customers</t>
  </si>
  <si>
    <t>Percent</t>
  </si>
  <si>
    <t>Joint Meter Reading Customers</t>
  </si>
  <si>
    <t>Non-Production Plant</t>
  </si>
  <si>
    <t xml:space="preserve"> Distribution</t>
  </si>
  <si>
    <t xml:space="preserve"> Transmission </t>
  </si>
  <si>
    <t xml:space="preserve"> Direct General Plant</t>
  </si>
  <si>
    <t>4-Factor Allocator</t>
  </si>
  <si>
    <t>Total Gas and Electric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</si>
  <si>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</si>
  <si>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</si>
  <si>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</si>
  <si>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</si>
  <si>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>Transmission &amp; Distribution, Labor</t>
  </si>
  <si>
    <t>Transmission &amp; Distribution Total</t>
  </si>
  <si>
    <t>Transmission &amp; Distribution, excluding Labor</t>
  </si>
  <si>
    <t>Total Percentages</t>
  </si>
  <si>
    <t xml:space="preserve">  </t>
  </si>
  <si>
    <t xml:space="preserve"> </t>
  </si>
  <si>
    <t>ALLOCATION METHODS</t>
  </si>
  <si>
    <t>PUGET SOUND ENERGY, INC.</t>
  </si>
  <si>
    <t>AVERAGE NUMBER OF CUSTOMERS</t>
  </si>
  <si>
    <t>Month Ended</t>
  </si>
  <si>
    <t>Variance from Prior Year</t>
  </si>
  <si>
    <t>Customers</t>
  </si>
  <si>
    <t>Actual</t>
  </si>
  <si>
    <t>Amount</t>
  </si>
  <si>
    <t>%</t>
  </si>
  <si>
    <t>Prior Year</t>
  </si>
  <si>
    <t>Residential</t>
  </si>
  <si>
    <t>Commercial - Firm</t>
  </si>
  <si>
    <t>Commercial Interruptible</t>
  </si>
  <si>
    <t>Industrial - Firm</t>
  </si>
  <si>
    <t>Industrial Interruptible</t>
  </si>
  <si>
    <t>Gas Transportation</t>
  </si>
  <si>
    <t>Total Number of Customers</t>
  </si>
  <si>
    <t>Quarter-to-Date</t>
  </si>
  <si>
    <t>Twelve Months Ended</t>
  </si>
  <si>
    <t>Outdoor Lighting</t>
  </si>
  <si>
    <t>Transportation - Electric</t>
  </si>
  <si>
    <t>3E</t>
  </si>
  <si>
    <t>4E</t>
  </si>
  <si>
    <t>5E</t>
  </si>
  <si>
    <t>6E</t>
  </si>
  <si>
    <t>7E</t>
  </si>
  <si>
    <t>8E</t>
  </si>
  <si>
    <t>9E</t>
  </si>
  <si>
    <t>12E</t>
  </si>
  <si>
    <t>13E</t>
  </si>
  <si>
    <t>14E</t>
  </si>
  <si>
    <t>15E</t>
  </si>
  <si>
    <t>28G</t>
  </si>
  <si>
    <t>30G</t>
  </si>
  <si>
    <t>31G</t>
  </si>
  <si>
    <t>32G</t>
  </si>
  <si>
    <t>33G</t>
  </si>
  <si>
    <t>34G</t>
  </si>
  <si>
    <t>35G</t>
  </si>
  <si>
    <t>36G</t>
  </si>
  <si>
    <t>37G</t>
  </si>
  <si>
    <t>40G</t>
  </si>
  <si>
    <t>44G</t>
  </si>
  <si>
    <t>45G</t>
  </si>
  <si>
    <t>46G</t>
  </si>
  <si>
    <t>65E</t>
  </si>
  <si>
    <t>66G</t>
  </si>
  <si>
    <t>67C</t>
  </si>
  <si>
    <t>70E</t>
  </si>
  <si>
    <t>71G</t>
  </si>
  <si>
    <t>72C</t>
  </si>
  <si>
    <t>74.01T</t>
  </si>
  <si>
    <t>74.02T</t>
  </si>
  <si>
    <t>74.03</t>
  </si>
  <si>
    <t>74.04</t>
  </si>
  <si>
    <t>74.05</t>
  </si>
  <si>
    <t>74.06</t>
  </si>
  <si>
    <t>74JPC</t>
  </si>
  <si>
    <t>74JPE</t>
  </si>
  <si>
    <t>CCA</t>
  </si>
  <si>
    <t>CCS</t>
  </si>
  <si>
    <t>CSA</t>
  </si>
  <si>
    <t>CAG</t>
  </si>
  <si>
    <t>CMT</t>
  </si>
  <si>
    <t>PTO</t>
  </si>
  <si>
    <t>CONSUP</t>
  </si>
  <si>
    <t>E35017 105 TSM Easements</t>
  </si>
  <si>
    <t>E35017 TSM Easements</t>
  </si>
  <si>
    <t>E35017 TSM Easements, Baker Com</t>
  </si>
  <si>
    <t>E35017 TSM Easements, Upper Baker</t>
  </si>
  <si>
    <t>E3507 105 TSM Land &amp; Land Rights</t>
  </si>
  <si>
    <t>E3507 TSM Land &amp; Land Rights</t>
  </si>
  <si>
    <t>E3509 (GIF) Land, Wild Horse</t>
  </si>
  <si>
    <t>E35099 (GIF) Easement, Colstrip 1-2</t>
  </si>
  <si>
    <t>E35099 (GIF) Easement, Hopkins</t>
  </si>
  <si>
    <t>E35099 (GIF) Easement, Poison Sprin</t>
  </si>
  <si>
    <t>E35099 (GIF) Easement, Upper Baker</t>
  </si>
  <si>
    <t>E35099 (GIF) Easement, Wild Horse</t>
  </si>
  <si>
    <t>E352 TSM Str/Impv, 3rd AC Line</t>
  </si>
  <si>
    <t>E3527 TSM Str/Impv, Baker Common</t>
  </si>
  <si>
    <t>E3527 TSM Structures &amp; Improvement</t>
  </si>
  <si>
    <t>E3529 (GIF) Struc/Improv, Mint Farm</t>
  </si>
  <si>
    <t>E3529 (GIF) Struc/Improv, Whitehorn</t>
  </si>
  <si>
    <t>E353 TSM Sta Eq, 3rd AC Line</t>
  </si>
  <si>
    <t>E3537 TSM Sta Eq, Encogen</t>
  </si>
  <si>
    <t>E3537 TSM Sta Eq, Fredonia3&amp;4 OP</t>
  </si>
  <si>
    <t>E3537 TSM Sta Eq, Hopkins Ridge</t>
  </si>
  <si>
    <t>E3537 TSM Sta Eq, Snoqualmie 2</t>
  </si>
  <si>
    <t>E3537 TSM Sub Eq, Sumas OP-SMC</t>
  </si>
  <si>
    <t>E3537 TSM Sub Eq, Sumas OP-SMS</t>
  </si>
  <si>
    <t>E3537 TSM Substation Equipment</t>
  </si>
  <si>
    <t>E3539 (GIF) Sta Eq, Arco Central</t>
  </si>
  <si>
    <t>E3539 (GIF) Sta Eq, Baker River Sw</t>
  </si>
  <si>
    <t>E3539 (GIF) Sta Eq, Colstrip 1-2</t>
  </si>
  <si>
    <t>E3539 (GIF) Sta Eq, Electron Height</t>
  </si>
  <si>
    <t>E3539 (GIF) Sta Eq, Encogen</t>
  </si>
  <si>
    <t>E3539 (GIF) Sta Eq, Frederickson</t>
  </si>
  <si>
    <t>E3539 (GIF) Sta Eq, Fredonia 3&amp;4</t>
  </si>
  <si>
    <t>E3539 (GIF) Sta Eq, Goldendale</t>
  </si>
  <si>
    <t>E3539 (GIF) Sta Eq, Hopkins Ridge</t>
  </si>
  <si>
    <t>E3539 (GIF) Sta Eq, HPK sub@plant</t>
  </si>
  <si>
    <t>E3539 (GIF) Sta Eq, Lower Baker</t>
  </si>
  <si>
    <t>E3539 (GIF) Sta Eq, Mint Farm</t>
  </si>
  <si>
    <t>E3539 (GIF) Sta Eq, Nooksack</t>
  </si>
  <si>
    <t>E3539 (GIF) Sta Eq, Poison Spring</t>
  </si>
  <si>
    <t>E3539 (GIF) Sta Eq, Shannon</t>
  </si>
  <si>
    <t>E3539 (GIF) Sta Eq, Snoqualmie 2</t>
  </si>
  <si>
    <t>E3539 (GIF) Sta Eq, Snoqualmie Sw</t>
  </si>
  <si>
    <t>E3539 (GIF) Sta Eq, Stillwater</t>
  </si>
  <si>
    <t>E3539 (GIF) Sta Eq, Sumas OP-SMC</t>
  </si>
  <si>
    <t>E3539 (GIF) Sta Eq, Terrell</t>
  </si>
  <si>
    <t>E3539 (GIF) Sta Eq, Texaco West</t>
  </si>
  <si>
    <t>E3539 (GIF) Sta Eq, Upper Baker</t>
  </si>
  <si>
    <t>E3539 (GIF) Sta Eq, WHDE sub@plant</t>
  </si>
  <si>
    <t>E3539 (GIF) Sta Eq, Whitehorn</t>
  </si>
  <si>
    <t>E3539 (GIF) Sta Eq, Wild H sub@plt</t>
  </si>
  <si>
    <t>E3539 (GIF) Sta Eq, Wild Horse Exp</t>
  </si>
  <si>
    <t>E354 TSM Twr/Fixt, 3rd AC Line</t>
  </si>
  <si>
    <t>E3547 TSM Towers, Hopkins Ridge</t>
  </si>
  <si>
    <t>E3547 TSM Towers/Fixtures</t>
  </si>
  <si>
    <t>E3549 (GIF) Twr/Fixt, Colstrip 3-4</t>
  </si>
  <si>
    <t>E355 TSM Poles, 3rd AC Line</t>
  </si>
  <si>
    <t>E3557 TSM Poles, Baker Common</t>
  </si>
  <si>
    <t>E3557 TSM Poles, Upper Baker</t>
  </si>
  <si>
    <t>E3559 (GIF) Poles, Colstrip 1-2</t>
  </si>
  <si>
    <t>E3559 (GIF) Poles, Colstrip 3-4</t>
  </si>
  <si>
    <t>E3559 (GIF) Poles, Hopkins Ridge</t>
  </si>
  <si>
    <t>E3559 (GIF) Poles, Lower Baker</t>
  </si>
  <si>
    <t>E3559 (GIF) Poles, Poison Spring</t>
  </si>
  <si>
    <t>E3559 (GIF) Poles, Scl-Tolt</t>
  </si>
  <si>
    <t>E3559 (GIF) Poles, Snoqualmie 1</t>
  </si>
  <si>
    <t>E3559 (GIF) Poles, Snoqualmie 2</t>
  </si>
  <si>
    <t>E3559 (GIF) Poles, Sumas</t>
  </si>
  <si>
    <t>E3559 (GIF) Poles, Upper Baker</t>
  </si>
  <si>
    <t>E3559 (GIF) Poles, Wild Horse</t>
  </si>
  <si>
    <t>E356 TSM O/H Cond, 3rd AC Line</t>
  </si>
  <si>
    <t>E3567 TSM O/H Cond, Baker Common</t>
  </si>
  <si>
    <t>E3567 TSM O/H Conductor/Devices</t>
  </si>
  <si>
    <t>E3567 TSM O/H Cov-Ber-DONOTUSE</t>
  </si>
  <si>
    <t>E3569 (GIF) O/H Cond, Colstrip 1-2</t>
  </si>
  <si>
    <t>E3569 (GIF) O/H Cond, Colstrip 3-4</t>
  </si>
  <si>
    <t>E3569 (GIF) O/H Cond, Hopkins</t>
  </si>
  <si>
    <t>E3569 (GIF) O/H Cond, Lower Baker</t>
  </si>
  <si>
    <t>E3569 (GIF) O/H Cond, Poison Spring</t>
  </si>
  <si>
    <t>E3569 (GIF) O/H Cond, Scl-Tolt</t>
  </si>
  <si>
    <t>E3569 (GIF) O/H Cond, Snoqualmie 1</t>
  </si>
  <si>
    <t>E3569 (GIF) O/H Cond, Snoqualmie 2</t>
  </si>
  <si>
    <t>E3569 (GIF) O/H Cond, Sumas</t>
  </si>
  <si>
    <t>E3569 (GIF) O/H Cond, Upper Baker</t>
  </si>
  <si>
    <t>E3569 (GIF) O/H Cond, Wild Horse</t>
  </si>
  <si>
    <t>E3577 TSM U/G Conduit</t>
  </si>
  <si>
    <t>E3587 TSM U/G Conductor/Devices</t>
  </si>
  <si>
    <t>E3590 TSM Roads, 3rd AC Line</t>
  </si>
  <si>
    <t>E3597 TSM Roads &amp; Trails</t>
  </si>
  <si>
    <t>E3597 TSM Roads/Trails, Upper Baker</t>
  </si>
  <si>
    <t>E35999 (GIF) Rd/Trail, Upper Baker</t>
  </si>
  <si>
    <t>E3940 GEN Tools Hopkins Ridge, new</t>
  </si>
  <si>
    <t>E3970 GEN CommEq, LSR</t>
  </si>
  <si>
    <t>ACDum Depreciation Non-legal Cost of Removal</t>
  </si>
  <si>
    <t>Contra ACDum Depreciation Non-legal Cost of Remova</t>
  </si>
  <si>
    <t>Electric-ACDum Amortization - PP</t>
  </si>
  <si>
    <t>GAS-ACDum Depreciation -PP</t>
  </si>
  <si>
    <t>GAS-ACDum Amortization - PP</t>
  </si>
  <si>
    <t>Total 500 Accounts</t>
  </si>
  <si>
    <t>74.08  Prelim Survey OG 183</t>
  </si>
  <si>
    <t>74.08</t>
  </si>
  <si>
    <t>E35016 TSM Easements</t>
  </si>
  <si>
    <t>E3506 TSM Land &amp; Land Rights</t>
  </si>
  <si>
    <t>E3526 TSM Structures &amp; Improvement</t>
  </si>
  <si>
    <t>E3537 TSM Sta Eq, Hopkins Ridge Exp</t>
  </si>
  <si>
    <t>E3538 (LIF) Sta Eq, Sub-Txe</t>
  </si>
  <si>
    <t>E3539 (GIF) Sta Eq, Fredonia 1&amp;2</t>
  </si>
  <si>
    <t>E3539 (GIF) Sta Eq, Wind Ridge</t>
  </si>
  <si>
    <t>E3539 (GIF) Sta Eq, WindRid NonProj</t>
  </si>
  <si>
    <t>E3566 TSM O/H Conductor/Devices</t>
  </si>
  <si>
    <t>E3567 TSM O/H Cond, Upper Baker</t>
  </si>
  <si>
    <t>E3640 DST Poles, LSR</t>
  </si>
  <si>
    <t>E3660 DST U/G Conduit, LSR</t>
  </si>
  <si>
    <t>E3670 DST U/G Cond, LSR</t>
  </si>
  <si>
    <t>E3911 GEN Off Furn &amp; Eq, LSR</t>
  </si>
  <si>
    <t>E3940 GEN Tools LSR</t>
  </si>
  <si>
    <t>E3970 GEN CommEq, Goldendale new</t>
  </si>
  <si>
    <t>E3970 GEN CommEq, Sumas new</t>
  </si>
  <si>
    <t>ARO - Lower Snake River Wind Facility</t>
  </si>
  <si>
    <t>G3760 DST Mains-NOTUSED</t>
  </si>
  <si>
    <t>G3761 DST Mains, Cast Iron</t>
  </si>
  <si>
    <t>E353 TSM Sta Eq LSR</t>
  </si>
  <si>
    <t>E3587 TSM U/G Cond, Koma Kulshan</t>
  </si>
  <si>
    <t>ARO - Crystal Mountain Generator Site</t>
  </si>
  <si>
    <t>ARO - Ferndale - Long Term</t>
  </si>
  <si>
    <t>ARO - Gas Mains - Short Term</t>
  </si>
  <si>
    <t>ARO - Meteorological Tower Long Term</t>
  </si>
  <si>
    <t>E35017 DONOTUSE, Alpac</t>
  </si>
  <si>
    <t>E3527 DONOTUSE Sub Arco North</t>
  </si>
  <si>
    <t>E3527 DONOTUSE Sub Arco South</t>
  </si>
  <si>
    <t>E3527 DONOTUSE Sub Texaco West</t>
  </si>
  <si>
    <t>E3529 (GIF) Struc/Improv, Snoq#1</t>
  </si>
  <si>
    <t>E3529 (GIF) Struc/Improv, Snoq#2</t>
  </si>
  <si>
    <t>E353 105 TSM Station Equipment</t>
  </si>
  <si>
    <t>E353 HOPKINS SUB@PLANT</t>
  </si>
  <si>
    <t>E353 TSM Sta Eq, Cov-Ber NOT USED</t>
  </si>
  <si>
    <t>E353 TSM Sta Eq, Fredonia 1&amp;2 OP</t>
  </si>
  <si>
    <t>E353 TSM Sta Eq, Mint Farm</t>
  </si>
  <si>
    <t>E353 TSM Sta Eq, Mint Farm OP</t>
  </si>
  <si>
    <t>E353 TSM Sta Eq, Snoqualmie 1</t>
  </si>
  <si>
    <t>E353 WILD HORSE SUB@PLANT</t>
  </si>
  <si>
    <t>E3536 TSM Sta Eq, Baker Common</t>
  </si>
  <si>
    <t>E3536 TSM Sta Eq, Encogen</t>
  </si>
  <si>
    <t>E3536 TSM Sta Eq, Fredonia3&amp;4 OP</t>
  </si>
  <si>
    <t>E3536 TSM Sta Eq, Goldendale</t>
  </si>
  <si>
    <t>E3536 TSM Sta Eq, Hopkins Ridge</t>
  </si>
  <si>
    <t>E3536 TSM Sta Eq, Hopkins Ridge Exp</t>
  </si>
  <si>
    <t>E3536 TSM Sta Eq, Lower Baker</t>
  </si>
  <si>
    <t>E3536 TSM Sta Eq, Snoqualmie 1</t>
  </si>
  <si>
    <t>E3536 TSM Sta Eq, Snoqualmie 2</t>
  </si>
  <si>
    <t>E3536 TSM Sta Eq, Sumas SMS</t>
  </si>
  <si>
    <t>E3536 TSM Sta Eq, Upper Baker</t>
  </si>
  <si>
    <t>E3536 TSM Sta Eq, Wild Horse Solar</t>
  </si>
  <si>
    <t>E3536 TSM Substation Equipment</t>
  </si>
  <si>
    <t>E3537 DONOTUSE Sub, Fairchild</t>
  </si>
  <si>
    <t>E3537 DONOTUSE Sub, Texaco E</t>
  </si>
  <si>
    <t>E3537 DONOTUSE, Sub, Alpac</t>
  </si>
  <si>
    <t>E3537 DONOTUSE, Sub, Arco C</t>
  </si>
  <si>
    <t>E3537 DONOTUSE, Sub, Arco N</t>
  </si>
  <si>
    <t>E3537 DONOTUSE, Sub, Arco S</t>
  </si>
  <si>
    <t>E3537 DONOTUSE, Sub, BoeingRen</t>
  </si>
  <si>
    <t>E3537 DONOTUSE, Sub, Capitol</t>
  </si>
  <si>
    <t>E3537 DONOTUSE, Sub, Clover V</t>
  </si>
  <si>
    <t>E3537 DONOTUSE, Sub, LiquidAir</t>
  </si>
  <si>
    <t>E3537 DONOTUSE, Sub, MillerBay</t>
  </si>
  <si>
    <t>E3537 DONOTUSE, Sub, Olym Avon</t>
  </si>
  <si>
    <t>E3537 DONOTUSE, Sub, Olym Rntn</t>
  </si>
  <si>
    <t>E3537 DONOTUSE, Sub, Paccar</t>
  </si>
  <si>
    <t>E3537 DONOTUSE, Sub, Texaco W</t>
  </si>
  <si>
    <t>E3537 DONOTUSE, Sub, Vitulli</t>
  </si>
  <si>
    <t>E3537 DONOTUSE, Sub, Waterfront</t>
  </si>
  <si>
    <t>E3537 TSM Poles, Sumas OP</t>
  </si>
  <si>
    <t>E3537 TSM Sta Eq, Baker Common</t>
  </si>
  <si>
    <t>E3537 TSM Sta Eq, Goldendale</t>
  </si>
  <si>
    <t>E3537 TSM Sta Eq, Goldendale OP</t>
  </si>
  <si>
    <t>E3537 TSM Sta Eq, Lower Baker</t>
  </si>
  <si>
    <t>E3537 TSM Sta Eq, Mint Farm OP</t>
  </si>
  <si>
    <t>E3537 TSM Sta Eq, Snoqualmie 1</t>
  </si>
  <si>
    <t>E3537 TSM Sta Eq, Sumas SMS</t>
  </si>
  <si>
    <t>E3537 TSM Sta Eq, Upper Baker</t>
  </si>
  <si>
    <t>E3537 TSM Sta Eq, Wild Horse Solar</t>
  </si>
  <si>
    <t>E3539 (GIF) Sta Eq, LB#4 -2013</t>
  </si>
  <si>
    <t>E3539 (GIF) Sta Eq, Snoq 1-2013</t>
  </si>
  <si>
    <t>E3539 (GIF) Sta Eq, Snoq 2-2013</t>
  </si>
  <si>
    <t>E355 TSM Poles, Cov-Ber NOT USED</t>
  </si>
  <si>
    <t>E355 TSM Poles, Snoqualmie 2</t>
  </si>
  <si>
    <t>E3557 TSM Poles, Sumas</t>
  </si>
  <si>
    <t>E356 TSM O/H Cond, Mint Farm OP</t>
  </si>
  <si>
    <t>E356 TSM O/H Cond, Snoqualmie 1</t>
  </si>
  <si>
    <t>E356 TSM O/H Cond, Snoqualmie 2</t>
  </si>
  <si>
    <t>E3567 TSM O/H Cond, Hopkins Ridge</t>
  </si>
  <si>
    <t>E3567 TSM O/H Cond, Lower Baker</t>
  </si>
  <si>
    <t>E3567 TSM O/H Cond, Snoqualmie 1</t>
  </si>
  <si>
    <t>E3567 TSM O/H Cond, Snoqualmie 2</t>
  </si>
  <si>
    <t>E3567 TSM O/H Cond, Sumas OP</t>
  </si>
  <si>
    <t>E3577 TSM U/G Conduit, Koma Kuls</t>
  </si>
  <si>
    <t>E3601 DONOTUSE, Sub, Vitulli</t>
  </si>
  <si>
    <t>E3640 DST Poles, Wild Horse</t>
  </si>
  <si>
    <t>E3640 DST Poles, Wild Horse Expan</t>
  </si>
  <si>
    <t>E3650 DST O/H Cond, Wild Horse</t>
  </si>
  <si>
    <t>E3650 DST O/H Cond, WildHorse Expan</t>
  </si>
  <si>
    <t>E3970 DONOTUSE, Texaco East</t>
  </si>
  <si>
    <t>E3970 DONOTUSE, Texaco West</t>
  </si>
  <si>
    <t>E3970 DONOTUSE, Vitulli</t>
  </si>
  <si>
    <t>E3970 DONOTUSE, Waterfront</t>
  </si>
  <si>
    <t>E3970 GEN CommEq, Encogen</t>
  </si>
  <si>
    <t>E3970 GEN CommEq, LB#4-2013</t>
  </si>
  <si>
    <t>E3970 GEN CommEq, Snoq 1-2013</t>
  </si>
  <si>
    <t>E3970 GEN CommEq, Snoq 2-2013</t>
  </si>
  <si>
    <t>G390 GEN Structures &amp; Improvements</t>
  </si>
  <si>
    <t>G3910 inactive</t>
  </si>
  <si>
    <t>G3941 GEN Tools/Garage/Shop &gt; $20K</t>
  </si>
  <si>
    <t>G3942 GEN Tools, 5 yrs</t>
  </si>
  <si>
    <t>G3943 GEN Tools, From G387 &lt; $20K</t>
  </si>
  <si>
    <t>G3951 GEN Laboratory Equip &gt; $20K</t>
  </si>
  <si>
    <t>G396 GEN Power Op Equip, new</t>
  </si>
  <si>
    <t>G3971 GEN Mobile Comm Eq</t>
  </si>
  <si>
    <t>G3972 GEN Telecommunications Eq</t>
  </si>
  <si>
    <t>G3981 GEN Misc Equipment &gt; $20K</t>
  </si>
  <si>
    <t>G399 GEN Other Tangible Property</t>
  </si>
  <si>
    <t>G3750 DONOTUSE, North Oper Ctr</t>
  </si>
  <si>
    <t>KITSAP</t>
  </si>
  <si>
    <t>KITTITAS</t>
  </si>
  <si>
    <t>PIERCE</t>
  </si>
  <si>
    <t>SNOHOMISH</t>
  </si>
  <si>
    <t>THURSTON</t>
  </si>
  <si>
    <t>VASHON</t>
  </si>
  <si>
    <t>WHATCOM</t>
  </si>
  <si>
    <t>Variance from Budget</t>
  </si>
  <si>
    <t>Budget</t>
  </si>
  <si>
    <t>E3529 (GIF) Struc/Improv, Ferndale</t>
  </si>
  <si>
    <t>E3539 (GIF) Sta Eq, Ferndale</t>
  </si>
  <si>
    <t>E3549 (GIF) Twr/Fixt, Ferndale</t>
  </si>
  <si>
    <t>Electric Plant In Service -Manual Adjustment</t>
  </si>
  <si>
    <t>Electric  Depr Reserve - Manual Adjustments</t>
  </si>
  <si>
    <t>Gas Plant In Service - Manual Adjustments</t>
  </si>
  <si>
    <t>Gas Depr Reserve - Manual Adjustments</t>
  </si>
  <si>
    <t>E35099 (GIF) Easement, LSR</t>
  </si>
  <si>
    <t>E3529 (GIF) Struc/Improv, LSR</t>
  </si>
  <si>
    <t>E3539 (GIF) Sta Eq, LSR</t>
  </si>
  <si>
    <t>E3539 (GIF) Sta Eq, SUB-BRL4-2013</t>
  </si>
  <si>
    <t>E354 TSM Twr/Fixt, MF OP-NOTUSED</t>
  </si>
  <si>
    <t>E354 TSM Twr/Fixt, WR-NonPr-NOTUSED</t>
  </si>
  <si>
    <t>E3549 (GIF) Twr/Fixt, LSR</t>
  </si>
  <si>
    <t>E3557 105 TSM Poles</t>
  </si>
  <si>
    <t>E3559 (GIF) Poles, TLN-HPK@plant</t>
  </si>
  <si>
    <t>E3559 (GIF) TSM Poles, LSR</t>
  </si>
  <si>
    <t>E3567 105 TSM O/H Conductor/Devices</t>
  </si>
  <si>
    <t>E3569 (GIF) O/H Cond, TLN-HPK@plant</t>
  </si>
  <si>
    <t>E3569 (GIF) O/H Conductor, LSR</t>
  </si>
  <si>
    <t>E357 TSM U/G Conduit WH-NOTUSED</t>
  </si>
  <si>
    <t>E3579 (GIF) UG Conduit, LSR</t>
  </si>
  <si>
    <t>E3579 (GIF)U/G Conduit,TLN-WHD@plnt</t>
  </si>
  <si>
    <t>E3589 (GIF) UG Conductor, LSR</t>
  </si>
  <si>
    <t>E3589 (GIF)U/G Cond,TLN-HPK@plt</t>
  </si>
  <si>
    <t>E3589 (GIF)U/G Cond,TLN-WHD@plnt</t>
  </si>
  <si>
    <t>E3589 (GIF)U/G Cond,TLN-WHDE@plt</t>
  </si>
  <si>
    <t>E35999 (GIF) Rds/Trail, LSR</t>
  </si>
  <si>
    <t>E3911 GEN Office F&amp;E, Snoq 1-2013</t>
  </si>
  <si>
    <t>E3911 GEN Office F&amp;E, Snoq 2-2013</t>
  </si>
  <si>
    <t>E3911 GEN Office Furn &amp; Eq, Gold</t>
  </si>
  <si>
    <t>SKAGIT</t>
  </si>
  <si>
    <t>Year-To-Date</t>
  </si>
  <si>
    <t>E3650 DST O/H Cond, LSR</t>
  </si>
  <si>
    <t>E3912 GEN Computer Eq, LSR</t>
  </si>
  <si>
    <t>Electric NC manual adjustments</t>
  </si>
  <si>
    <t>Gas NC manual adjustments</t>
  </si>
  <si>
    <t>E3610 DONOTUSE, Vitulli</t>
  </si>
  <si>
    <t>E3610 DONOTUSE, Waterfront</t>
  </si>
  <si>
    <t>E3620 DONOTUSE, Paccar</t>
  </si>
  <si>
    <t>E3620 DONOTUSE, Poulsbo</t>
  </si>
  <si>
    <t>E3620 DONOTUSE, Roeder</t>
  </si>
  <si>
    <t>E3620 DONOTUSE, Texaco East</t>
  </si>
  <si>
    <t>E3620 DONOTUSE, Texaco West</t>
  </si>
  <si>
    <t>E3620 DONOTUSE, Viking</t>
  </si>
  <si>
    <t>E3620 DONOTUSE, Vituilli</t>
  </si>
  <si>
    <t>E3620 DONOTUSE, Waterfront</t>
  </si>
  <si>
    <t>E3620 DONOTUSE, Weyerhauser</t>
  </si>
  <si>
    <t>E3721 DST Water Hter, 10 yr-NOTUSED</t>
  </si>
  <si>
    <t>E3722 DST Water Htr, 15 yr-NOTUSED</t>
  </si>
  <si>
    <t>Distribution Plant - Electric</t>
  </si>
  <si>
    <t>E3900 DONOTUSE, Whidbey Svc Ctr</t>
  </si>
  <si>
    <t>G3750 DONOTUSE, Everett OprBase</t>
  </si>
  <si>
    <t>G3750 DONOTUSE, Georgetown Oper</t>
  </si>
  <si>
    <t>G3750 DONOTUSE, North Oper Base</t>
  </si>
  <si>
    <t>G3912 GEN Computer Eq, old -RETIRED</t>
  </si>
  <si>
    <t>G3915 GEN Network Equipment</t>
  </si>
  <si>
    <t>G3916 GEN Data Equipment</t>
  </si>
  <si>
    <t>E3912 GEN Computer Eq, LBK FSC</t>
  </si>
  <si>
    <t>E3912 GEN Computer Eq, Mint Farm</t>
  </si>
  <si>
    <t>E3912 GEN Computer Eq, MTF OP</t>
  </si>
  <si>
    <t>E392 GEN Trans Equip, Snoq Park</t>
  </si>
  <si>
    <t>E3970 GEN CommEq, ENC new</t>
  </si>
  <si>
    <t>E3970 GEN CommEq, Frederickson</t>
  </si>
  <si>
    <t>E3970 GEN CommEq, Hopkins Exp</t>
  </si>
  <si>
    <t>E3980 GEN Misc Equip, Encogen</t>
  </si>
  <si>
    <t>E3980 GEN Misc Equip, Frederick</t>
  </si>
  <si>
    <t>COUNTY_AREA</t>
  </si>
  <si>
    <t>JEFFERSON</t>
  </si>
  <si>
    <t>E3529 (GIF) Str/Impr, Fredonia 1&amp;2</t>
  </si>
  <si>
    <t>E3911 GEN Off Furn &amp; Eq, WildHorse</t>
  </si>
  <si>
    <t>E3911 GEN Office F&amp;E, LBK #3</t>
  </si>
  <si>
    <t>E3911 GEN Office F&amp;E, Snoqualmie 1</t>
  </si>
  <si>
    <t>E3911 GEN Office Furn &amp; Eq, UBK</t>
  </si>
  <si>
    <t>E392 GEN Trans Equip, Colstrip 1</t>
  </si>
  <si>
    <t>E392 GEN Trans Equip, Colstrip 2</t>
  </si>
  <si>
    <t>E392 GEN Trans Equip, Colstrip 3</t>
  </si>
  <si>
    <t>E392 GEN Trans Equip, Colstrip 4</t>
  </si>
  <si>
    <t>E3940 GEN Tools, Colstrip 1</t>
  </si>
  <si>
    <t>E3940 GEN Tools, Colstrip 2</t>
  </si>
  <si>
    <t>E3940 GEN Tools, Colstrip 3</t>
  </si>
  <si>
    <t>E3940 GEN Tools, Colstrip 4</t>
  </si>
  <si>
    <t>E396 GEN Power-Op Equip, Colstrip 1</t>
  </si>
  <si>
    <t>E396 GEN Power-Op Equip, Colstrip 2</t>
  </si>
  <si>
    <t>E396 GEN Power-Op Equip, Colstrip 3</t>
  </si>
  <si>
    <t>E396 GEN Power-Op Equip, Colstrip 4</t>
  </si>
  <si>
    <t>E3970 GEN Comm Equip, Snoqualmie 1</t>
  </si>
  <si>
    <t>E3970 GEN CommEq, LB #3</t>
  </si>
  <si>
    <t>E3970 GEN CommEq, UBK</t>
  </si>
  <si>
    <t>E3980 GEN Misc Equipment, Sumas</t>
  </si>
  <si>
    <t>E3980 GEN Misc Equipment, UBK</t>
  </si>
  <si>
    <t>E3900 DONOTUSE, Vashon Svc Ctr</t>
  </si>
  <si>
    <t>E3901 GEN LH, Oak Harbor - RETIRED</t>
  </si>
  <si>
    <t>E3901 GEN LH, Pomeroy - RETIRED</t>
  </si>
  <si>
    <t>E3901 GEN LH, Pt Townsend-RETIRED</t>
  </si>
  <si>
    <t>E3970 DONOTUSE, Paccar</t>
  </si>
  <si>
    <t>E3970 DONOTUSE, Poulsbo</t>
  </si>
  <si>
    <t>Colstrip 1&amp;2 Non-Recoverable Costs</t>
  </si>
  <si>
    <t>Colstrip 1&amp;2 Non-Recoverable Costs Cont</t>
  </si>
  <si>
    <t>Utility O&amp;M</t>
  </si>
  <si>
    <t xml:space="preserve">Non-Utility </t>
  </si>
  <si>
    <t xml:space="preserve">Capital </t>
  </si>
  <si>
    <t>Direct Labor Split %</t>
  </si>
  <si>
    <t>Ck</t>
  </si>
  <si>
    <t>Total SAP Download</t>
  </si>
  <si>
    <t>Total Electric Operations and Maintenance</t>
  </si>
  <si>
    <t>900+500</t>
  </si>
  <si>
    <t>Production Related Maintenance Direct Labor</t>
  </si>
  <si>
    <t>Production Related Operation Direct Labor</t>
  </si>
  <si>
    <t xml:space="preserve">4 Factor Allocator </t>
  </si>
  <si>
    <t xml:space="preserve">          Grand Total Electric O&amp;M Direct Labor</t>
  </si>
  <si>
    <t xml:space="preserve">          Total Electric O&amp;M Direct Labor</t>
  </si>
  <si>
    <t xml:space="preserve">          % to derive Production Related % of Benefit&amp;Tax Adjustments</t>
  </si>
  <si>
    <t xml:space="preserve">     Total Common Production Related O&amp;M Direct Labor</t>
  </si>
  <si>
    <t>Direct Labor from Benefits Department</t>
  </si>
  <si>
    <t>O&amp;M Labor - Common</t>
  </si>
  <si>
    <t>E35016 105 TSM Easements</t>
  </si>
  <si>
    <t>E3506 105 TSM Land &amp; Land Rights</t>
  </si>
  <si>
    <t>E3526 105 TSM Structure &amp; Improve</t>
  </si>
  <si>
    <t>E353 TEST DO NOT USE</t>
  </si>
  <si>
    <t>E353 TSM Sta Eq, Fred 1/APC</t>
  </si>
  <si>
    <t>E3539 (GIF) Sta Eq, Fred 1/APC</t>
  </si>
  <si>
    <t>E3589 (GIF) U/G Cond, Fred 1/APC</t>
  </si>
  <si>
    <t>E370 105 DST AMI Meters</t>
  </si>
  <si>
    <t>E3970 GEN CommEq, Fred 1/APC new</t>
  </si>
  <si>
    <t>E3970 GEN CommEq, Fred 1/APC old</t>
  </si>
  <si>
    <t>G3811 105 DST AMI Modules</t>
  </si>
  <si>
    <t>G38601 DST CNG Kent station</t>
  </si>
  <si>
    <t>G3913 GEN Printers, new</t>
  </si>
  <si>
    <t>(A)</t>
  </si>
  <si>
    <t>(B)</t>
  </si>
  <si>
    <t>(C)</t>
  </si>
  <si>
    <t>(D)</t>
  </si>
  <si>
    <t>(E)</t>
  </si>
  <si>
    <t>(F)</t>
  </si>
  <si>
    <t>(G)</t>
  </si>
  <si>
    <t>(A) - (B)</t>
  </si>
  <si>
    <t>(C) / (B)</t>
  </si>
  <si>
    <t>(A) - (E)</t>
  </si>
  <si>
    <t>(F) / (E)</t>
  </si>
  <si>
    <t>Commercial</t>
  </si>
  <si>
    <t>Industrial</t>
  </si>
  <si>
    <t>Electric Sales for Resale</t>
  </si>
  <si>
    <t>Power Plant 1301 FC Report</t>
  </si>
  <si>
    <t>WC - WORKING CAPITAL</t>
  </si>
  <si>
    <t>Capital</t>
  </si>
  <si>
    <t>Non-Utility</t>
  </si>
  <si>
    <t>KING</t>
  </si>
  <si>
    <t>E354 TSM Twr/Fixt, WH-WindR-RET</t>
  </si>
  <si>
    <t>E355 TSM Poles, Snoqualmie 1-RET</t>
  </si>
  <si>
    <t>E370 DST Meters AMR</t>
  </si>
  <si>
    <t>E3701 DST Meters AMI</t>
  </si>
  <si>
    <t>E3910 GEN Off Fur &amp; Eq, F1/Ep-RET</t>
  </si>
  <si>
    <t>E3910 GEN Office Furn &amp; Eq, Enc-RET</t>
  </si>
  <si>
    <t>E3910 GEN Office Furn &amp; Eq-RET</t>
  </si>
  <si>
    <t>E3914 GEN Computer Equip- RET</t>
  </si>
  <si>
    <t>E3941 GEN Tools/Garage/Shop- RET</t>
  </si>
  <si>
    <t>E3942 GEN Tools/Garage/Shop-RET</t>
  </si>
  <si>
    <t>E3951 GEN Laboratory Equip - RET</t>
  </si>
  <si>
    <t>E3971 GEN Mobile Communicat-RET</t>
  </si>
  <si>
    <t>E3973 GEN Portable Radio Eq- RET</t>
  </si>
  <si>
    <t>E3981 GEN Misc Equipment- RET</t>
  </si>
  <si>
    <t>G3812 DST Modules, AMI</t>
  </si>
  <si>
    <t>G3813 DST Modules, AMR</t>
  </si>
  <si>
    <t>G3822 DST Module Installations, AMI</t>
  </si>
  <si>
    <t>G3823 DST Module Installations, AMR</t>
  </si>
  <si>
    <t>G3864 DST Com Wtr Htr, P&amp;V-RET</t>
  </si>
  <si>
    <t>G3866 DST Res C B, Pipe &amp; Vent-RET</t>
  </si>
  <si>
    <t>G3867 DST Com C B, P&amp;V &lt; 1994-RET</t>
  </si>
  <si>
    <t>G3867 DST Com C Burner, P&amp;V-RET</t>
  </si>
  <si>
    <t>G3914 GEN Computer Equip- RETIRED</t>
  </si>
  <si>
    <t>74.02  Stores OG 163 STORES</t>
  </si>
  <si>
    <t>PTO    PTO - to be allocated (23290010)</t>
  </si>
  <si>
    <t>E35010 TSM Easement</t>
  </si>
  <si>
    <t>E35010 TSM Easement,Colstrip 1-2Com</t>
  </si>
  <si>
    <t>E35010 TSM Easement,Colstrip 3-4Com</t>
  </si>
  <si>
    <t>E35010 TSM Easement,Wild Horse-NonP</t>
  </si>
  <si>
    <t>E35010 TSM Easement,Wild Horse-Proj</t>
  </si>
  <si>
    <t>E36010 DST Easements</t>
  </si>
  <si>
    <t>E3620 DST Sub Eq LSR</t>
  </si>
  <si>
    <t>E3630 DST Battery Storage Equipment</t>
  </si>
  <si>
    <t>E3900 GEN Str&amp;Impv, Burlington/Skag</t>
  </si>
  <si>
    <t>P, T &amp; D Labor</t>
  </si>
  <si>
    <t>T &amp; D Only Labor</t>
  </si>
  <si>
    <t>ARO - Colstrip Unit 3&amp;4</t>
  </si>
  <si>
    <t>ARO Tacoma LNG</t>
  </si>
  <si>
    <t>ARO-Colstrip unit 1&amp;2 Ash Pond Capping - ST</t>
  </si>
  <si>
    <t>108-TGrant RCW 80.84</t>
  </si>
  <si>
    <t>O&amp;M Split</t>
  </si>
  <si>
    <t>Utility</t>
  </si>
  <si>
    <t>Percent Total</t>
  </si>
  <si>
    <t>Combined</t>
  </si>
  <si>
    <t>E3501 TSM Easement, Bkr Common-RET</t>
  </si>
  <si>
    <t>E3501 TSM Easement, Upper Bkr- RET</t>
  </si>
  <si>
    <t>E352 TSM Str/Impv, Bkr Common-RET</t>
  </si>
  <si>
    <t>E353 TSM Sta Eq, Baker Common-RET</t>
  </si>
  <si>
    <t>E353 TSM Sta Eq, Lower Baker-RET</t>
  </si>
  <si>
    <t>E353 TSM Sta Eq, Snoqualmie 2-RET</t>
  </si>
  <si>
    <t>E353 TSM Sta Eq, Upper Baker-RET</t>
  </si>
  <si>
    <t>E3539 (GIF) Sta Eq, Electron-RET</t>
  </si>
  <si>
    <t>E3546 TSM Towers/Fixtures-RET</t>
  </si>
  <si>
    <t>E355 TSM Poles, Lower Baker-RET</t>
  </si>
  <si>
    <t>E355 TSM Poles, Upper Baker-RET</t>
  </si>
  <si>
    <t>E3559 (GIF) Poles, Electron-RET</t>
  </si>
  <si>
    <t>E356 TSM O/H Cond, Upper Baker-RET</t>
  </si>
  <si>
    <t>E3569 (GIF) O/H Cond, Electron-RET</t>
  </si>
  <si>
    <t>E357 TSM U/G Conduit-RET</t>
  </si>
  <si>
    <t>E3576 TSM U/G Conduit-RET</t>
  </si>
  <si>
    <t>E358 TSM U/G Cond, Fred 1/APC-RET</t>
  </si>
  <si>
    <t>E358 TSM U/G Conductor&amp;Devices-RET</t>
  </si>
  <si>
    <t>E3586 TSM U/G Conductor/Dev-RET</t>
  </si>
  <si>
    <t>E3590 TSM Roads, Baker Common-RET</t>
  </si>
  <si>
    <t>E3590 TSM Roads, Upper Baker-RET</t>
  </si>
  <si>
    <t>E3596 TSM Roads &amp; Trails-RET</t>
  </si>
  <si>
    <t>E3720 DST Leased on Cust Prem-RET</t>
  </si>
  <si>
    <t>E3931 GEN Stores Equip&gt;$20K-RET</t>
  </si>
  <si>
    <t>G3650 105 TSM Land &amp; Land Rights</t>
  </si>
  <si>
    <t>Transmission Plant - Gas</t>
  </si>
  <si>
    <t>G3650 TSM Land &amp; Land Rights</t>
  </si>
  <si>
    <t>G3651 TSM Easements-RETIRED</t>
  </si>
  <si>
    <t>G366 TSM Structures &amp; Imp-RETIRED</t>
  </si>
  <si>
    <t>G367 TSM Mains-RETIRED</t>
  </si>
  <si>
    <t>G369 TSM Regulating Stat-RETIRED</t>
  </si>
  <si>
    <t>G3763 DST Mains, Bare Steel-RET</t>
  </si>
  <si>
    <t>G3767 DST Mains,FrmTrans, B St-RET</t>
  </si>
  <si>
    <t>G3804 DST Services, Bare Steel-RET</t>
  </si>
  <si>
    <t>G3805 DST Services, Copper-RET</t>
  </si>
  <si>
    <t>G3868 DST ResWtrHtr, Pipe&amp;Vent-RET</t>
  </si>
  <si>
    <t>G3869 DST Circulating Heaters-RET</t>
  </si>
  <si>
    <t>Total Transmission Plant Gas</t>
  </si>
  <si>
    <t>Total Distribution Plant Gas</t>
  </si>
  <si>
    <t>E396 GEN Power-Op Equip, old-RET</t>
  </si>
  <si>
    <t>E3970 GEN CommEq, SumasOPold-RET</t>
  </si>
  <si>
    <t>G3810 DST Meters (AMR)</t>
  </si>
  <si>
    <t>G3820 DST Meter Installations (AMR)</t>
  </si>
  <si>
    <t>G3861 DST Com Water Heater&lt;1994-RET</t>
  </si>
  <si>
    <t>G3862 DST ResWaterHeater &lt; 1994-RET</t>
  </si>
  <si>
    <t>74.05  Misc def debits OG 149</t>
  </si>
  <si>
    <t>E352 TSM Str/Impv, 3rd AC Line-NSC</t>
  </si>
  <si>
    <t>E352 TSM Str/Impv, Colstrip3-4 -NSC</t>
  </si>
  <si>
    <t>E352 TSM Str/Impv, Mint Farm OP-NSC</t>
  </si>
  <si>
    <t>E352 TSM Str/Impv, Mint Farm-NSC</t>
  </si>
  <si>
    <t>E3526 TSM Structures &amp; Improvem-NSC</t>
  </si>
  <si>
    <t>E3527 TSM Structures &amp; Improvem-NSC</t>
  </si>
  <si>
    <t>E3529 (GIF) Str/Impr, Fredonia -NSC</t>
  </si>
  <si>
    <t>E3529 (GIF) Struc/Improv, Fernd-NSC</t>
  </si>
  <si>
    <t>E3529 (GIF) Struc/Improv, LSR-NSC</t>
  </si>
  <si>
    <t>E3529 (GIF) Struc/Improv, Mint-NSC</t>
  </si>
  <si>
    <t>E3529 (GIF) Struc/Improv, White-NSC</t>
  </si>
  <si>
    <t>E353 TSM Station Equipment-NSC</t>
  </si>
  <si>
    <t>E3536 TSM Sta Eq, Encogen-NSC</t>
  </si>
  <si>
    <t>E3536 TSM Sta Eq, Fredonia3&amp;4 O-NSC</t>
  </si>
  <si>
    <t>E3536 TSM Sta Eq, Goldendale-NSC</t>
  </si>
  <si>
    <t>E3536 TSM Sta Eq, Hopkins Ridge-NSC</t>
  </si>
  <si>
    <t>E3536 TSM Sta Eq, Lower Baker-NSC</t>
  </si>
  <si>
    <t>E3536 TSM Sta Eq, Mint Farm-NSC</t>
  </si>
  <si>
    <t>E3536 TSM Sta Eq, Snoqualmie 1-NSC</t>
  </si>
  <si>
    <t>E3536 TSM Sta Eq, Snoqualmie 2-NSC</t>
  </si>
  <si>
    <t>E3536 TSM Sta Eq, Sumas SMC-NSC</t>
  </si>
  <si>
    <t>E3536 TSM Sta Eq, Sumas SMS-NSC</t>
  </si>
  <si>
    <t>E3536 TSM Sta Eq, Upper Baker-NSC</t>
  </si>
  <si>
    <t>E3536 TSM Sta Eq, Wld Hrs Solar-NSC</t>
  </si>
  <si>
    <t>E3536 TSM Substation Equipment-NSC</t>
  </si>
  <si>
    <t>E3537 TSM Poles, Sumas OP-NSC</t>
  </si>
  <si>
    <t>E3537 TSM Sta Eq, Encogen-NSC</t>
  </si>
  <si>
    <t>E3537 TSM Sta Eq, Fredonia3&amp;4 O-NSC</t>
  </si>
  <si>
    <t>E3537 TSM Sta Eq, Goldendale OP-NSC</t>
  </si>
  <si>
    <t>E3537 TSM Sta Eq, Hop Ridge Exp-NSC</t>
  </si>
  <si>
    <t>E3537 TSM Sta Eq, Hopkins Ridge-NSC</t>
  </si>
  <si>
    <t>E3537 TSM Sta Eq, Lower Baker-NSC</t>
  </si>
  <si>
    <t>E3537 TSM Sta Eq, Mint Farm OP-NSC</t>
  </si>
  <si>
    <t>E3537 TSM Sta Eq, Mint Farm-NSC</t>
  </si>
  <si>
    <t>E3537 TSM Sta Eq, Snoqualmie 1-NSC</t>
  </si>
  <si>
    <t>E3537 TSM Sta Eq, Snoqualmie 2-NSC</t>
  </si>
  <si>
    <t>E3537 TSM Sta Eq, Upper Baker-NSC</t>
  </si>
  <si>
    <t>E3537 TSM Sta Eq, Wld Hrs Solar-NSC</t>
  </si>
  <si>
    <t>E3537 TSM Sub Eq, Sumas OP-SMC-NSC</t>
  </si>
  <si>
    <t>E3537 TSM Sub Eq, Sumas OP-SMS-NSC</t>
  </si>
  <si>
    <t>E3537 TSM Substation Equipment-NSC</t>
  </si>
  <si>
    <t>E3538 (LIF) Sta Eq, Sub-Txe-NSC</t>
  </si>
  <si>
    <t>E3539 (GIF) Sta Eq, Arco Centra-NSC</t>
  </si>
  <si>
    <t>E3539 (GIF) Sta Eq, Baker River-NSC</t>
  </si>
  <si>
    <t>E3539 (GIF) Sta Eq, Colstrip1-2-NSC</t>
  </si>
  <si>
    <t>E3539 (GIF) Sta Eq, Colstrip3-4-NSC</t>
  </si>
  <si>
    <t>E3539 (GIF) Sta Eq, Electron He-NSC</t>
  </si>
  <si>
    <t>E3539 (GIF) Sta Eq, Encogen-NSC</t>
  </si>
  <si>
    <t>E3539 (GIF) Sta Eq, Ferndale-NSC</t>
  </si>
  <si>
    <t>E3539 (GIF) Sta Eq, Fred 1/APC-NSC</t>
  </si>
  <si>
    <t>E3539 (GIF) Sta Eq, Frederickso-NSC</t>
  </si>
  <si>
    <t>E3539 (GIF) Sta Eq, Fredonia 1&amp;-NSC</t>
  </si>
  <si>
    <t>E3539 (GIF) Sta Eq, Fredonia 3&amp;-NSC</t>
  </si>
  <si>
    <t>E3539 (GIF) Sta Eq, Goldendale-NSC</t>
  </si>
  <si>
    <t>E3539 (GIF) Sta Eq, Hop Ridge-NSC</t>
  </si>
  <si>
    <t>E3539 (GIF) Sta Eq, HPK sub@pla-NSC</t>
  </si>
  <si>
    <t>E3539 (GIF) Sta Eq, LB#4 -2013-NSC</t>
  </si>
  <si>
    <t>E3539 (GIF) Sta Eq, Lower Baker-NSC</t>
  </si>
  <si>
    <t>E3539 (GIF) Sta Eq, LSR-NSC</t>
  </si>
  <si>
    <t>E3539 (GIF) Sta Eq, Mint Farm-NSC</t>
  </si>
  <si>
    <t>E3539 (GIF) Sta Eq, Nooksack-NSC</t>
  </si>
  <si>
    <t>E3539 (GIF) Sta Eq, Poison Spri-NSC</t>
  </si>
  <si>
    <t>E3539 (GIF) Sta Eq, Shannon-NSC</t>
  </si>
  <si>
    <t>E3539 (GIF) Sta Eq, Snoq 1-2013-NSC</t>
  </si>
  <si>
    <t>E3539 (GIF) Sta Eq, Snoq 2-2013-NSC</t>
  </si>
  <si>
    <t>E3539 (GIF) Sta Eq, Snoq 2-NSC</t>
  </si>
  <si>
    <t>E3539 (GIF) Sta Eq, Snoq Sw-NSC</t>
  </si>
  <si>
    <t>E3539 (GIF) Sta Eq, Stillwater-NSC</t>
  </si>
  <si>
    <t>E3539 (GIF) Sta Eq, SUB-BRL4-20-NSC</t>
  </si>
  <si>
    <t>E3539 (GIF) Sta Eq, Sumas OP-SM-NSC</t>
  </si>
  <si>
    <t>E3539 (GIF) Sta Eq, Terrell-NSC</t>
  </si>
  <si>
    <t>E3539 (GIF) Sta Eq, Texaco West-NSC</t>
  </si>
  <si>
    <t>E3539 (GIF) Sta Eq, Upper Baker-NSC</t>
  </si>
  <si>
    <t>E3539 (GIF) Sta Eq, WHDE sub@pl-NSC</t>
  </si>
  <si>
    <t>E3539 (GIF) Sta Eq, Whitehorn-NSC</t>
  </si>
  <si>
    <t>E3539 (GIF) Sta Eq, Wild H sub@-NSC</t>
  </si>
  <si>
    <t>E3539 (GIF) Sta Eq, Wild Horse-NSC</t>
  </si>
  <si>
    <t>E3539 (GIF) Sta Eq, WindRid Non-NSC</t>
  </si>
  <si>
    <t>E3539 (GIF) Sta Eq, Wld Hrs Exp-NSC</t>
  </si>
  <si>
    <t>E354 TSM Twr/Fixt, 3rd AC Line-NSC</t>
  </si>
  <si>
    <t>E354 TSM Twr/Fixt, Colstrip1-2 -NSC</t>
  </si>
  <si>
    <t>E354 TSM Twr/Fixt, Colstrip3-4 -NSC</t>
  </si>
  <si>
    <t>E354 TSM Twr/Fixt, Mint Farm-NSC</t>
  </si>
  <si>
    <t>E354 TSM Twr/Fixt, N Intertie-NSC</t>
  </si>
  <si>
    <t>E3547 TSM Towers, Hopkins Ridge-NSC</t>
  </si>
  <si>
    <t>E3549 (GIF) Twr/Fixt, Colstrip1-NSC</t>
  </si>
  <si>
    <t>E3549 (GIF) Twr/Fixt, Colstrip3-NSC</t>
  </si>
  <si>
    <t>E3549 (GIF) Twr/Fixt, Ferndale-NSC</t>
  </si>
  <si>
    <t>E3549 (GIF) Twr/Fixt, LSR-NSC</t>
  </si>
  <si>
    <t>E355 TSM Poles &amp; Fixtures-NSC</t>
  </si>
  <si>
    <t>E355 TSM Poles, N Intertie-NSC</t>
  </si>
  <si>
    <t>E355 TSM Poles, Snoqualmie 2-NSC</t>
  </si>
  <si>
    <t>E355 TSM Poles, Wild Horse-NSC</t>
  </si>
  <si>
    <t>E355 TSM Poles, Wind Ridge-NonP-NSC</t>
  </si>
  <si>
    <t>E355 TSM Poles, Wld Hrs-WindRid-NSC</t>
  </si>
  <si>
    <t>E3556 TSM Poles-NSC</t>
  </si>
  <si>
    <t>E3557 TSM Poles, Upper Baker-NSC</t>
  </si>
  <si>
    <t>E3557 TSM Poles-NSC</t>
  </si>
  <si>
    <t>E3559 (GIF) Poles, Colstrip 1-2-NSC</t>
  </si>
  <si>
    <t>E3559 (GIF) Poles, Colstrip 3-4-NSC</t>
  </si>
  <si>
    <t>E3559 (GIF) Poles, Hop Ridge-NSC</t>
  </si>
  <si>
    <t>E3559 (GIF) Poles, Lower Baker-NSC</t>
  </si>
  <si>
    <t>E3559 (GIF) Poles, Poison Sprin-NSC</t>
  </si>
  <si>
    <t>E3559 (GIF) Poles, Scl-Tolt-NSC</t>
  </si>
  <si>
    <t>E3559 (GIF) Poles, Snoqualmie 1-NSC</t>
  </si>
  <si>
    <t>E3559 (GIF) Poles, Snoqualmie 2-NSC</t>
  </si>
  <si>
    <t>E3559 (GIF) Poles, Sumas-NSC</t>
  </si>
  <si>
    <t>E3559 (GIF) Poles, TLN-HPK@plan-NSC</t>
  </si>
  <si>
    <t>E3559 (GIF) Poles, Upper Baker-NSC</t>
  </si>
  <si>
    <t>E3559 (GIF) Poles, Wild Horse-NSC</t>
  </si>
  <si>
    <t>E3559 (GIF) TSM Poles, LSR-NSC</t>
  </si>
  <si>
    <t>E356 TSM O/H Cond, 3rd AC Line-NSC</t>
  </si>
  <si>
    <t>E356 TSM O/H Cond, Mint Farm-NSC</t>
  </si>
  <si>
    <t>E356 TSM O/H Cond, N Intertie-NSC</t>
  </si>
  <si>
    <t>E356 TSM O/H Cond, Snoqualmie 1-NSC</t>
  </si>
  <si>
    <t>E356 TSM O/H Cond, Snoqualmie 2-NSC</t>
  </si>
  <si>
    <t>E356 TSM O/H Cond, Wild Horse-NSC</t>
  </si>
  <si>
    <t>E356 TSM O/H Cond, Wind Ridge-N-NSC</t>
  </si>
  <si>
    <t>E356 TSM O/H Cond, Wld Hrs-Wind-NSC</t>
  </si>
  <si>
    <t>E356 TSM O/H Conductor &amp; Device-NSC</t>
  </si>
  <si>
    <t>E3566 TSM O/H Conductor/Devices-NSC</t>
  </si>
  <si>
    <t>E3567 TSM O/H Cond, Baker Commo-NSC</t>
  </si>
  <si>
    <t>E3567 TSM O/H Cond, Hop Ridge-NSC</t>
  </si>
  <si>
    <t>E3567 TSM O/H Cond, Lower Baker-NSC</t>
  </si>
  <si>
    <t>E3567 TSM O/H Cond, Snoq 1-NSC</t>
  </si>
  <si>
    <t>E3567 TSM O/H Cond, Snoq 2-NSC</t>
  </si>
  <si>
    <t>E3567 TSM O/H Cond, Sumas OP-NSC</t>
  </si>
  <si>
    <t>E3567 TSM O/H Cond, Upper Baker-NSC</t>
  </si>
  <si>
    <t>E3567 TSM O/H Conductor/Devices-NSC</t>
  </si>
  <si>
    <t>E3569 (GIF) O/H Cond, Colstrip1-NSC</t>
  </si>
  <si>
    <t>E3569 (GIF) O/H Cond, Colstrip3-NSC</t>
  </si>
  <si>
    <t>E3569 (GIF) O/H Cond, Hopkins-NSC</t>
  </si>
  <si>
    <t>E3569 (GIF) O/H Cond, Lower Bak-NSC</t>
  </si>
  <si>
    <t>E3569 (GIF) O/H Cond, Poison Sp-NSC</t>
  </si>
  <si>
    <t>E3569 (GIF) O/H Cond, Scl-Tolt-NSC</t>
  </si>
  <si>
    <t>E3569 (GIF) O/H Cond, Snoq 1-NSC</t>
  </si>
  <si>
    <t>E3569 (GIF) O/H Cond, Snoq 2-NSC</t>
  </si>
  <si>
    <t>E3569 (GIF) O/H Cond, Sumas-NSC</t>
  </si>
  <si>
    <t>E3569 (GIF) O/H Cond, TLN-HPK@p-NSC</t>
  </si>
  <si>
    <t>E3569 (GIF) O/H Cond, Upper Bak-NSC</t>
  </si>
  <si>
    <t>E3569 (GIF) O/H Cond, Wld Hrs-NSC</t>
  </si>
  <si>
    <t>E3569 (GIF) O/H Conductor, LSR-NSC</t>
  </si>
  <si>
    <t>E3577 TSM U/G Conduit, Koma Kul-NSC</t>
  </si>
  <si>
    <t>E3579 (GIF) UG Conduit, LSR-NSC</t>
  </si>
  <si>
    <t>E3579 (GIF)U/G Conduit,TLN-WHD@-NSC</t>
  </si>
  <si>
    <t>E3587 TSM U/G Cond, Koma Kulsha-NSC</t>
  </si>
  <si>
    <t>E3589 (GIF) U/G Cond, Fred 1/AP-NSC</t>
  </si>
  <si>
    <t>E3589 (GIF) UG Conductor, LSR-NSC</t>
  </si>
  <si>
    <t>E3589 (GIF)U/G Cond,TLN-HPK@plt-NSC</t>
  </si>
  <si>
    <t>E3589 (GIF)U/G Cond,TLN-WHD@pln-NSC</t>
  </si>
  <si>
    <t>E3590 TSM Roads, 3rd AC Line-NSC</t>
  </si>
  <si>
    <t>E3590 TSM Roads, Colstrip1-2 Co-NSC</t>
  </si>
  <si>
    <t>E3590 TSM Roads, Colstrip3-4 Co-NSC</t>
  </si>
  <si>
    <t>E3597 TSM Roads/Trails, Upper B-NSC</t>
  </si>
  <si>
    <t>E35999 (GIF) Rd/Trail, Upper Ba-NSC</t>
  </si>
  <si>
    <t>E35999 (GIF) Rds/Trail, LSR-NSC</t>
  </si>
  <si>
    <t xml:space="preserve">Total Transmission </t>
  </si>
  <si>
    <t>E3620 DST Substation Equipment-NSC</t>
  </si>
  <si>
    <t>E3630 DST Battery Storage Equip-NSC</t>
  </si>
  <si>
    <t>E3640 DST Poles, Hopkins Ridge-NSC</t>
  </si>
  <si>
    <t>E3640 DST Poles, LSR-NSC</t>
  </si>
  <si>
    <t>E3640 DST Poles, Wild Horse-NSC</t>
  </si>
  <si>
    <t>E3640 DST Poles, Wld Hrs Expan-NSC</t>
  </si>
  <si>
    <t>E3640 DST Poles, Wld Hrs Solar-NSC</t>
  </si>
  <si>
    <t>E3650 DST O/H Conductor/Devices-NSC</t>
  </si>
  <si>
    <t>E3660 DST U/G Cond,Wld Hrs Expa-NSC</t>
  </si>
  <si>
    <t>E3660 DST U/G Cond,Wld Hrs Sola-NSC</t>
  </si>
  <si>
    <t>E3660 DST U/G Cond,Wld HrsWind-NSC</t>
  </si>
  <si>
    <t>E3660 DST U/G Conduit, HopkinsR-NSC</t>
  </si>
  <si>
    <t>E3660 DST U/G Conduit, LSR-NSC</t>
  </si>
  <si>
    <t>E3670 DST U/G Cond, Hop Ridge-NSC</t>
  </si>
  <si>
    <t>E3670 DST U/G Cond, LSR-NSC</t>
  </si>
  <si>
    <t>E3670 DST U/G Cond, Wild Horse-NSC</t>
  </si>
  <si>
    <t>E3670 DST U/G Cond, Wld Hrs Exp-NSC</t>
  </si>
  <si>
    <t>E368 DST Line Transformers-NSC</t>
  </si>
  <si>
    <t>E369 DST Services-NSC</t>
  </si>
  <si>
    <t>E370 DST Meters AMR-NSC</t>
  </si>
  <si>
    <t>E3701 DST Meters AMI-NSC</t>
  </si>
  <si>
    <t>E373 DST Street Lighting &amp; Sign-NSC</t>
  </si>
  <si>
    <t>Total Distribution</t>
  </si>
  <si>
    <t>E3900 GEN Str&amp;Impv, Burlington/-NSC</t>
  </si>
  <si>
    <t>E3900 GEN Str/Impv, Colstrip3-4-NSC</t>
  </si>
  <si>
    <t>E3900 GEN Str/Impv, Wildhorse-NSC</t>
  </si>
  <si>
    <t>E3900 GEN Structures &amp; Improvem-NSC</t>
  </si>
  <si>
    <t>E3911 GEN Off F&amp;E Sumas OP old-NSC</t>
  </si>
  <si>
    <t>E3911 GEN Off Furn &amp; Eq, LSR-NSC</t>
  </si>
  <si>
    <t>E3911 GEN Off Furn &amp; Eq, Mint-NSC</t>
  </si>
  <si>
    <t>E3911 GEN Off Furn &amp; Eq, MTF OP-NSC</t>
  </si>
  <si>
    <t>E3911 GEN Off Furn &amp; Eq, WildHo-NSC</t>
  </si>
  <si>
    <t>E3911 GEN Off Furn &amp; Eq,Sumas-NSC</t>
  </si>
  <si>
    <t>E3911 GEN Office F&amp;E, GLD OP ol-NSC</t>
  </si>
  <si>
    <t>E3911 GEN Office F&amp;E, Snoq 1-20-NSC</t>
  </si>
  <si>
    <t>E3911 GEN Office F&amp;E, Snoq 1-NSC</t>
  </si>
  <si>
    <t>E3911 GEN Office F&amp;E, Snoq 2-20-NSC</t>
  </si>
  <si>
    <t>E3911 GEN Office Furn &amp; Eq, Gol-NSC</t>
  </si>
  <si>
    <t>E3911 GEN Office Furn &amp; Eq, old-NSC</t>
  </si>
  <si>
    <t>E3911 GEN Office Furn &amp; Eq, UBK-NSC</t>
  </si>
  <si>
    <t>E3912 GEN Computer Eq, LB#4-201-NSC</t>
  </si>
  <si>
    <t>E3912 GEN Computer Eq, LBK FSC-NSC</t>
  </si>
  <si>
    <t>E3912 GEN Computer Eq, LSR-NSC</t>
  </si>
  <si>
    <t>E3912 GEN Computer Eq, Mint-NSC</t>
  </si>
  <si>
    <t>E3912 GEN Computer Eq, MTF OP-NSC</t>
  </si>
  <si>
    <t>E3912 GEN Computer Eq, new-NSC</t>
  </si>
  <si>
    <t>E3913 GEN Printers, new-NSC</t>
  </si>
  <si>
    <t>E392 GEN Trans Equip, Colstrip1-NSC</t>
  </si>
  <si>
    <t>E392 GEN Trans Equip, Colstrip2-NSC</t>
  </si>
  <si>
    <t>E392 GEN Trans Equip, Colstrip3-NSC</t>
  </si>
  <si>
    <t>E392 GEN Trans Equip, Colstrip4-NSC</t>
  </si>
  <si>
    <t>E392 GEN Trans Equip, old-NSC</t>
  </si>
  <si>
    <t>E392 GEN Trans Equip, Snoq Park-NSC</t>
  </si>
  <si>
    <t>E392 GEN Transp Eq, Encogen old-NSC</t>
  </si>
  <si>
    <t>E3930 GEN Stores Equip, old-NSC</t>
  </si>
  <si>
    <t>E3940 GEN Tools Hop Ridge, new-NSC</t>
  </si>
  <si>
    <t>E3940 GEN Tools LSR-NSC</t>
  </si>
  <si>
    <t>E3940 GEN Tools, Colstrip 1-NSC</t>
  </si>
  <si>
    <t>E3940 GEN Tools, Colstrip 2-NSC</t>
  </si>
  <si>
    <t>E3940 GEN Tools, Colstrip 3-NSC</t>
  </si>
  <si>
    <t>E3940 GEN Tools, Colstrip 4-NSC</t>
  </si>
  <si>
    <t>E3940 GEN Tools/Garage,  MTF OP-NSC</t>
  </si>
  <si>
    <t>E3940 GEN Tools/Garage, MTF new-NSC</t>
  </si>
  <si>
    <t>E3940 GEN Tools/Garage/Shop, ne-NSC</t>
  </si>
  <si>
    <t>E3940 GEN Tools/Garage/Shop, ol-NSC</t>
  </si>
  <si>
    <t>E3950 GEN Laboratory Equip, new-NSC</t>
  </si>
  <si>
    <t>E3950 GEN Laboratory Equip, old-NSC</t>
  </si>
  <si>
    <t>E3970 GEN Comm Equip, old-NSC</t>
  </si>
  <si>
    <t>E3970 GEN Comm Equip, Snoq 1-NSC</t>
  </si>
  <si>
    <t>E3970 GEN CommEq, 3rd AC new-NSC</t>
  </si>
  <si>
    <t>E3970 GEN CommEq, 3rd AC old-NSC</t>
  </si>
  <si>
    <t>E3970 GEN CommEq, Colstrip1-4 o-NSC</t>
  </si>
  <si>
    <t>E3970 GEN CommEq, Colstrip3-4 n-NSC</t>
  </si>
  <si>
    <t>E3970 GEN CommEq, Fred 1/APC ne-NSC</t>
  </si>
  <si>
    <t>E3970 GEN CommEq, Fred 1/APC ol-NSC</t>
  </si>
  <si>
    <t>E3970 GEN CommEq, Frederickson-NSC</t>
  </si>
  <si>
    <t>E3970 GEN CommEq, GLD OP old-NSC</t>
  </si>
  <si>
    <t>E3970 GEN CommEq, Goldendale ne-NSC</t>
  </si>
  <si>
    <t>E3970 GEN CommEq, Hop Ridge new-NSC</t>
  </si>
  <si>
    <t>E3970 GEN CommEq, Hop Ridge old-NSC</t>
  </si>
  <si>
    <t>E3970 GEN CommEq, Hopkins Exp-NSC</t>
  </si>
  <si>
    <t>E3970 GEN CommEq, LB #3-NSC</t>
  </si>
  <si>
    <t>E3970 GEN CommEq, LB#4-2013-NSC</t>
  </si>
  <si>
    <t>E3970 GEN CommEq, LSR-NSC</t>
  </si>
  <si>
    <t>E3970 GEN CommEq, MFT OP-NSC</t>
  </si>
  <si>
    <t>E3970 GEN CommEq, Mint Farm-NSC</t>
  </si>
  <si>
    <t>E3970 GEN CommEq, Snoq 1-2013-NSC</t>
  </si>
  <si>
    <t>E3970 GEN CommEq, Snoq 2-2013-NSC</t>
  </si>
  <si>
    <t>E3970 GEN CommEq, Sumas new-NSC</t>
  </si>
  <si>
    <t>E3970 GEN CommEq, UBK-NSC</t>
  </si>
  <si>
    <t>E3970 GEN CommEq, Wld Hrs new-NSC</t>
  </si>
  <si>
    <t>E3970 GEN CommEq, Wld Hrs old-NSC</t>
  </si>
  <si>
    <t>E3980 GEN Misc Equip, Encogen-NSC</t>
  </si>
  <si>
    <t>E3980 GEN Misc Equip, Frederick-NSC</t>
  </si>
  <si>
    <t>E3980 GEN Misc Equipment, new-NSC</t>
  </si>
  <si>
    <t>E3980 GEN Misc Equipment, old-NSC</t>
  </si>
  <si>
    <t>E3980 GEN Misc Equipment, Sumas-NSC</t>
  </si>
  <si>
    <t>E3980 GEN Misc Equipment, UBK-NSC</t>
  </si>
  <si>
    <t>Total General</t>
  </si>
  <si>
    <t>G3750 Centralia Office-RET</t>
  </si>
  <si>
    <t>G3750 DST Structures &amp; Improvem-NSC</t>
  </si>
  <si>
    <t>G3751 DST Structures &amp; Imprv, T-NSC</t>
  </si>
  <si>
    <t>G3762 DST Mains, Plastic-NSC</t>
  </si>
  <si>
    <t>G3764 DST Mains, Wrap Stl, Kitt-NSC</t>
  </si>
  <si>
    <t>G3764 DST Mains, WrapStl, Evert-RET</t>
  </si>
  <si>
    <t>G3765 DST Mains, Cathodic Prote-NSC</t>
  </si>
  <si>
    <t>G3766 DST Mains, Trans, Everett-NSC</t>
  </si>
  <si>
    <t>G3780 DST Measuring &amp; Reg Stati-NSC</t>
  </si>
  <si>
    <t>G3781 DST Measuring &amp; Reg Sta, -NSC</t>
  </si>
  <si>
    <t>G3801 DST Services, Cathodic Pr-NSC</t>
  </si>
  <si>
    <t>G3802 DST Services, Plastic-NSC</t>
  </si>
  <si>
    <t>G3803 DST Services, Steel Wrapp-NSC</t>
  </si>
  <si>
    <t>G3810 DST Meters (AMR)-NSC</t>
  </si>
  <si>
    <t>G3811 DST Meters, AMI-DONOTUSE</t>
  </si>
  <si>
    <t>G3812 DST Modules, AMI-NSC</t>
  </si>
  <si>
    <t>G3813 DST Modules, AMR-NSC</t>
  </si>
  <si>
    <t>G3820 DST Meter Installations (-NSC</t>
  </si>
  <si>
    <t>G3821 DST MeterInstall AMI-DONOTUSE</t>
  </si>
  <si>
    <t>G3822 DST Module Installations,-NSC</t>
  </si>
  <si>
    <t>G3823 DST Module Installations,-NSC</t>
  </si>
  <si>
    <t>G383 DST House Regulators-NSC</t>
  </si>
  <si>
    <t>G384 DST House Regulator Instal-NSC</t>
  </si>
  <si>
    <t>G385 DST Industrial M&amp;R Sta Eq-NSC</t>
  </si>
  <si>
    <t>G38601 DST CNG Kent station-NSC</t>
  </si>
  <si>
    <t>G3862 DST Res Water Heater-NSC</t>
  </si>
  <si>
    <t>G3863 DST Res Conv Burner-NSC</t>
  </si>
  <si>
    <t>G3865 DST Com Conv Burner-NSC</t>
  </si>
  <si>
    <t>G387 DST Other Equipment-NSC</t>
  </si>
  <si>
    <t>G390 Centralia Business Office</t>
  </si>
  <si>
    <t>G390 Centralia Business Office-NSC</t>
  </si>
  <si>
    <t>G3911 GEN Office Furn &amp; Eq, old-NSC</t>
  </si>
  <si>
    <t>G3913 GEN Printers, new-NSC</t>
  </si>
  <si>
    <t>G392 GEN Trans Equip, old-NSC</t>
  </si>
  <si>
    <t>G3930 GEN Stores Equip, old-NSC</t>
  </si>
  <si>
    <t>G3940 GEN Tools/Garage/Shop, ol-NSC</t>
  </si>
  <si>
    <t>G3950 GEN Laboratory Equip, old-NSC</t>
  </si>
  <si>
    <t>G396 GEN Power Op Equip, old-NSC</t>
  </si>
  <si>
    <t>G3970 GEN Comm Equip, old-NSC</t>
  </si>
  <si>
    <t>G3980 GEN Misc Equip, old-NSC</t>
  </si>
  <si>
    <t>G399 GEN Other Tangible Propert-NSC</t>
  </si>
  <si>
    <t>Total General Plant Gas</t>
  </si>
  <si>
    <t>ELEC</t>
  </si>
  <si>
    <t>Puget Sound Energy</t>
  </si>
  <si>
    <t>Detail Working Capital Ajustment</t>
  </si>
  <si>
    <t>Old account, no change = NOT SHADED</t>
  </si>
  <si>
    <t>&lt;=make sure link to the right month</t>
  </si>
  <si>
    <t>AVERAGE MONTHLY AVERAGE (AMA)</t>
  </si>
  <si>
    <t>END OF PERIOD (EOP)</t>
  </si>
  <si>
    <t>End of Period</t>
  </si>
  <si>
    <t>Look-Up Formula</t>
  </si>
  <si>
    <t>AIC</t>
  </si>
  <si>
    <t>ERB</t>
  </si>
  <si>
    <t>GRB</t>
  </si>
  <si>
    <t>Non-Op</t>
  </si>
  <si>
    <t>Working Capital</t>
  </si>
  <si>
    <t>Account Text</t>
  </si>
  <si>
    <t>Treatment</t>
  </si>
  <si>
    <t>Date First Used</t>
  </si>
  <si>
    <t>Average Invested Capital</t>
  </si>
  <si>
    <t>Electric Rate Base</t>
  </si>
  <si>
    <t>Gas Rate Base</t>
  </si>
  <si>
    <t>Non - Operating</t>
  </si>
  <si>
    <t>Current Assets</t>
  </si>
  <si>
    <t>Current Liabilities</t>
  </si>
  <si>
    <t>Rate Base Line No.</t>
  </si>
  <si>
    <t xml:space="preserve">Electric-         Rate Base </t>
  </si>
  <si>
    <t>Gas-             Rate Base</t>
  </si>
  <si>
    <t xml:space="preserve">Non-Operating </t>
  </si>
  <si>
    <t>Total Investments</t>
  </si>
  <si>
    <t>Common - Plant in Service - PP</t>
  </si>
  <si>
    <t>2c</t>
  </si>
  <si>
    <t>4</t>
  </si>
  <si>
    <t>Printer Capital Lease</t>
  </si>
  <si>
    <t>Electric - Plant Held for Future Use -</t>
  </si>
  <si>
    <t>Gas - Plant Held for Future Use - PP</t>
  </si>
  <si>
    <t>Electric Plant - NOT CLASSIFIED - PP</t>
  </si>
  <si>
    <t>Gas - Plant - NOT CLASSIFIED - PP</t>
  </si>
  <si>
    <t>Common - Plant - NOT CLASSIFIED - PP</t>
  </si>
  <si>
    <t>16a</t>
  </si>
  <si>
    <t>Construction Support Clearing - Electri</t>
  </si>
  <si>
    <t>Construction Support Clearing - Gas</t>
  </si>
  <si>
    <t>Construction Support Clearing - Common</t>
  </si>
  <si>
    <t>Electric - Construction Work in Progres</t>
  </si>
  <si>
    <t>Gas - Construction Work in Progress - P</t>
  </si>
  <si>
    <t>Common - Construction Work in Progress</t>
  </si>
  <si>
    <t>Electric CWIP - Manual Adjustments</t>
  </si>
  <si>
    <t>GAS CWIP - Manual Adjustments</t>
  </si>
  <si>
    <t>Common-Cwip-Manual Adjustments</t>
  </si>
  <si>
    <t>Accum Depreciation Non-legal Cost of Removal</t>
  </si>
  <si>
    <t>Contra Accum Depreciation Non-legal Cost of Remova</t>
  </si>
  <si>
    <t>GAS-Accum Depreciation -PP</t>
  </si>
  <si>
    <t>Common-Accum Depreciation -PP</t>
  </si>
  <si>
    <t>7c</t>
  </si>
  <si>
    <t>Common-RWIP-RET1 C.O.R./Salvage PP</t>
  </si>
  <si>
    <t>22a</t>
  </si>
  <si>
    <t>108TGrant ARC RCW 80.84</t>
  </si>
  <si>
    <t>108TGrant ARO RCW 80.84</t>
  </si>
  <si>
    <t>108 PTC Monetized</t>
  </si>
  <si>
    <t>108 ARC Depr Offset</t>
  </si>
  <si>
    <t>108T Grant ARC Contra</t>
  </si>
  <si>
    <t>ARC Accum Depr Contra</t>
  </si>
  <si>
    <t>108 ARO Accr Offset</t>
  </si>
  <si>
    <t>108T Grant Accr (ARO) Contra</t>
  </si>
  <si>
    <t>Transition Fund Offset</t>
  </si>
  <si>
    <t>ARC accumulated depreciation since 12/19/17</t>
  </si>
  <si>
    <t>2017 Monetized Transition Fund</t>
  </si>
  <si>
    <t>Monitized PTC Transition Contra</t>
  </si>
  <si>
    <t>Electric-Accum Amortization - PP</t>
  </si>
  <si>
    <t>GAS-Accum Amortization - PP</t>
  </si>
  <si>
    <t>Common-Accum Amortization - PP</t>
  </si>
  <si>
    <t>Electric - Plant Acq Adj. Milwaukee RR</t>
  </si>
  <si>
    <t>Electric - Plant Acq Adj. DuPont</t>
  </si>
  <si>
    <t>Acquisition Adjustment - Encogen</t>
  </si>
  <si>
    <t>Mint Farm - Electric Plant Acquisition Adjustments</t>
  </si>
  <si>
    <t>Whitehorn - Electric Plant Acquisition</t>
  </si>
  <si>
    <t>Ferndale - Electric Plant Acquistion Adjust</t>
  </si>
  <si>
    <t>6</t>
  </si>
  <si>
    <t>Accum Amort Acq Adj. Milwaukee RR - Electric</t>
  </si>
  <si>
    <t>Accum Amort Acq Adj. DuPont - Electric</t>
  </si>
  <si>
    <t>Accumulated Amort Acqu Adj. - Encogen</t>
  </si>
  <si>
    <t>Accum Amort Acquis Adjust - Mint Farm</t>
  </si>
  <si>
    <t>21</t>
  </si>
  <si>
    <t>Accum Amort Acquis Adjust - Whitehorn</t>
  </si>
  <si>
    <t>Accum Amort Acquis Adjust - Ferndale</t>
  </si>
  <si>
    <t>Gas Stored at JP Reservoir- Non Current</t>
  </si>
  <si>
    <t xml:space="preserve">Non-Utility Property - PP </t>
  </si>
  <si>
    <t>Provision for Non-Utility Property - PP</t>
  </si>
  <si>
    <t>Invest in Assoc.-Other than Rainier Receivables</t>
  </si>
  <si>
    <t>Other Investment Life Insurance</t>
  </si>
  <si>
    <t>Notes Rec - Intolight</t>
  </si>
  <si>
    <t>Reserve for Suncadia N/R</t>
  </si>
  <si>
    <t>Suncadia N/R agreement</t>
  </si>
  <si>
    <t>Notes Rec - BOA Keyport Lighting &amp; Capa</t>
  </si>
  <si>
    <t>Chelan PUD Contract Prepmt Requirement</t>
  </si>
  <si>
    <t>6m</t>
  </si>
  <si>
    <t>Ferndale Land Lease Escrow - 2046</t>
  </si>
  <si>
    <t>Cash - State Bank - Concrete</t>
  </si>
  <si>
    <t>US Bank - Damage Claims 1771847</t>
  </si>
  <si>
    <t>Cash-UBOC-Payment Processing Bothell 44</t>
  </si>
  <si>
    <t>Cash-UBOC-Bill Payment Consolidator 443</t>
  </si>
  <si>
    <t>Cash-Key Bank-Concentration 47968102460</t>
  </si>
  <si>
    <t>Cash-Key Bank-PSE Receipts 479681024614</t>
  </si>
  <si>
    <t>Cash-Key Bank-Payroll 190994701174</t>
  </si>
  <si>
    <t>Cash-Key Bank-Accounts Payable 19099470</t>
  </si>
  <si>
    <t>Cash-Key Bank- SAP Credit Balance Refun</t>
  </si>
  <si>
    <t>Cash-Key Bank- Checkfree</t>
  </si>
  <si>
    <t>Cash Credit Card Receipts - Billmatrix</t>
  </si>
  <si>
    <t>Cash-Key Bank-DOXO Receipts-5790</t>
  </si>
  <si>
    <t>Cash - Business Customer Payments - U.S</t>
  </si>
  <si>
    <t>Wells Fargo Direct Debit</t>
  </si>
  <si>
    <t>Cash Desk Clearing</t>
  </si>
  <si>
    <t>PSE Help Cash Clearing</t>
  </si>
  <si>
    <t>Cash Real Time Clearing</t>
  </si>
  <si>
    <t>PSE Merchant Deposit - Transmission</t>
  </si>
  <si>
    <t>6j</t>
  </si>
  <si>
    <t>PSE Transmission Contra - Merchant Deposit</t>
  </si>
  <si>
    <t>PSE Ben Protect Trust-Bank of NY Money</t>
  </si>
  <si>
    <t>Otr Special Deposits-BPA TSR 81325474</t>
  </si>
  <si>
    <t>LNG Facility Port of Tacoma Escrow</t>
  </si>
  <si>
    <t>Cash Collateral NGX</t>
  </si>
  <si>
    <t>Freddie #1 Operating Advance</t>
  </si>
  <si>
    <t>Colstrip 500KV Transmission O&amp;M Operati</t>
  </si>
  <si>
    <t>Colstrip 1&amp;2 Operating Advance</t>
  </si>
  <si>
    <t>Colstrip 3&amp;4 Operating Advance</t>
  </si>
  <si>
    <t>Working Fund - DCG Postage Expenses</t>
  </si>
  <si>
    <t>Ferndale Cash Advance ( NAES Corporation)</t>
  </si>
  <si>
    <t>FSA - Aon Hewitt Pre Funding</t>
  </si>
  <si>
    <t>Notes Receivable Line Extensions in CLX</t>
  </si>
  <si>
    <t>Customer Accounts Receivable</t>
  </si>
  <si>
    <t>Electric Customer Accounts Receivable</t>
  </si>
  <si>
    <t>Gas Customer Accounts Receivable</t>
  </si>
  <si>
    <t>Cust Accts Recv Unapplied Credits</t>
  </si>
  <si>
    <t>Cust Payment Returns Clarification Acct</t>
  </si>
  <si>
    <t>Gas CuGas - Cust Accounts Receivable CLX</t>
  </si>
  <si>
    <t>Accruals - Customer Accts Recv Unapplie</t>
  </si>
  <si>
    <t>Gas Off System Sales - Other ACDts Rec</t>
  </si>
  <si>
    <t>Jackson Prairie / NW Pipeline - Other A/R</t>
  </si>
  <si>
    <t>Sumas Gas Pipeline / SoCDo - Other A/R</t>
  </si>
  <si>
    <t>Jackson Prairie / WWP - Other A/R</t>
  </si>
  <si>
    <t>Power Sales - Other ACDts Rec</t>
  </si>
  <si>
    <t>Transmission - Other ACDts Rec</t>
  </si>
  <si>
    <t>BPA Residential Exchange - Other ACDts Rec</t>
  </si>
  <si>
    <t>A/R State and City Tax Receivable</t>
  </si>
  <si>
    <t>Other ACDts Rec.- Miscellaneous</t>
  </si>
  <si>
    <t>Lower Snake River BPA Tranmission Interest Receivable</t>
  </si>
  <si>
    <t>Emp Rec / Payroll Advances &amp; Misc - OARM</t>
  </si>
  <si>
    <t>Loans - Exit Payback - Other ACDts Rec</t>
  </si>
  <si>
    <t>A/R - California ISO</t>
  </si>
  <si>
    <t>A/R - Miscellaneous - CLX</t>
  </si>
  <si>
    <t>A/R - Energy Division</t>
  </si>
  <si>
    <t>A/R - Treble Damages - Energy Diversion</t>
  </si>
  <si>
    <t xml:space="preserve">A/R - Damage Claims  </t>
  </si>
  <si>
    <t>A/R Treble Damages - Damage Claims</t>
  </si>
  <si>
    <t>Accruals - CIS A/R - Miscellaneous</t>
  </si>
  <si>
    <t>A/R - Snohomish PUD - Beverly Park Subs</t>
  </si>
  <si>
    <t>Refundable GST on PSE Gas Purchase</t>
  </si>
  <si>
    <t>A/R - PSE Recovery Seeker via Pacific Exchange</t>
  </si>
  <si>
    <t>A/R - Biogas Sales</t>
  </si>
  <si>
    <t>APUA - Electric Customer Accts Receivable</t>
  </si>
  <si>
    <t>APUA - Gas Customer Accts Receivable</t>
  </si>
  <si>
    <t>APUA - Miscellaneous Receivables</t>
  </si>
  <si>
    <t>APUA - Damage Claims</t>
  </si>
  <si>
    <t>APUA - Treble Damage Claims</t>
  </si>
  <si>
    <t>IC AR - PWI</t>
  </si>
  <si>
    <t>IC AR - Puget LNG</t>
  </si>
  <si>
    <t>IC AR - Puget Holding LLC</t>
  </si>
  <si>
    <t>IC AR - Puget Intermed. Holdings</t>
  </si>
  <si>
    <t>IC AR - Equico</t>
  </si>
  <si>
    <t>IC AR - Puget Energy, Inc</t>
  </si>
  <si>
    <t>Fuel Stock - Colstrip 3&amp;4</t>
  </si>
  <si>
    <t>Fuel Stock - Colstrip 3&amp;4 Fuel</t>
  </si>
  <si>
    <t>Fuel Stock - Crystal Mountain</t>
  </si>
  <si>
    <t>Fuel Stock - Whitehorn #1</t>
  </si>
  <si>
    <t>Fuel Stock - Frederickson #1</t>
  </si>
  <si>
    <t>Fuel Stock - Fredonia 1&amp;2</t>
  </si>
  <si>
    <t>Fuel Stock - Propane SWARR Station</t>
  </si>
  <si>
    <t>Fuel Stock - Colstrip 1&amp;2 Propane</t>
  </si>
  <si>
    <t>Fuel Stock - Pooled CT Non-Core Gas Inv</t>
  </si>
  <si>
    <t>Fuel Stock-CT Non-Core Gas @ JacksonPrairie-CONTRA</t>
  </si>
  <si>
    <t>Fuel Stock - Ferndale</t>
  </si>
  <si>
    <t>Fuel Stock-CT Non-Core LNG at Plymouth</t>
  </si>
  <si>
    <t>Fuel Stock - Encogen Oil</t>
  </si>
  <si>
    <t>Inventory - Pre-Capitalized Material</t>
  </si>
  <si>
    <t>Inventory Reserve Account - Pre-Capitalized M</t>
  </si>
  <si>
    <t>Plant Materials - Colstrip 3 &amp; 4</t>
  </si>
  <si>
    <t>Encogen Storeroom</t>
  </si>
  <si>
    <t>Surplus Non-Coded Streetlight Materials</t>
  </si>
  <si>
    <t>Electric - Plant Material &amp; Supplies</t>
  </si>
  <si>
    <t>Gas - Plant Material &amp; Supplies</t>
  </si>
  <si>
    <t>Plant Material &amp; Supplies</t>
  </si>
  <si>
    <t>Inventory - Ferndale</t>
  </si>
  <si>
    <t>CH Biogas Pipeline Imbalance</t>
  </si>
  <si>
    <t>California Carbon Allowances -ST</t>
  </si>
  <si>
    <t>Undistributed Stores Expense</t>
  </si>
  <si>
    <t>Undistributed Substation Equipment Stor</t>
  </si>
  <si>
    <t>SGS-1 Gas Stored Underground</t>
  </si>
  <si>
    <t>SGS-2 Gas Stored Underground</t>
  </si>
  <si>
    <t>Clay Basin Gas Storage - 00925</t>
  </si>
  <si>
    <t>LNG - Gig Harbor</t>
  </si>
  <si>
    <t>Prepmts - Interest</t>
  </si>
  <si>
    <t>Advance/Down Payments</t>
  </si>
  <si>
    <t>Prepaid - Future Year Expenses</t>
  </si>
  <si>
    <t>Prepaid Linked In Advertising - Short Term</t>
  </si>
  <si>
    <t>Prepaid - WWT F5 Support</t>
  </si>
  <si>
    <t>Prepaid-Colstrip 1&amp;2 Misc- Short Term</t>
  </si>
  <si>
    <t>Prepaid - Info Global Solutions</t>
  </si>
  <si>
    <t>Prepaid- Colstrip 3&amp;4 Misc - Short Term</t>
  </si>
  <si>
    <t>Prepaid - Goldendale Capital Maint Majo</t>
  </si>
  <si>
    <t>Prepaid - Goldendale Expense Maint Majo</t>
  </si>
  <si>
    <t>Prepaid - Mint Farm Capital FFH - Major</t>
  </si>
  <si>
    <t>Prepaid - Mint Farm Expense FFH - Major</t>
  </si>
  <si>
    <t>Prepaid - Gas Options - ST</t>
  </si>
  <si>
    <t>Prepaid - Gas Options - LT</t>
  </si>
  <si>
    <t>Prepaid - Goldendale Inventory - LT</t>
  </si>
  <si>
    <t>Prepaid - Mint Farm Inventory - LT</t>
  </si>
  <si>
    <t>Long Term Portion of Prepayment Electri</t>
  </si>
  <si>
    <t>Long Term Portion of Prepayment Gas - C</t>
  </si>
  <si>
    <t>Long Term Portion of Prepayment Gas</t>
  </si>
  <si>
    <t>Electric - Accrued Utility Revenue</t>
  </si>
  <si>
    <t>Gas - Unbilled Revenue</t>
  </si>
  <si>
    <t>Energy Storage</t>
  </si>
  <si>
    <t>Unrealized Gain ST - Core Pwr/Gas for Pwr</t>
  </si>
  <si>
    <t>Unrealized Gain ST - Core Gas</t>
  </si>
  <si>
    <t>Unrealized Gain LT - Core Pwr/Gas for Pwr</t>
  </si>
  <si>
    <t>Unrealized Gain LT - Core Gas</t>
  </si>
  <si>
    <t>Med Term Notes - C - Unamort Debt Expense</t>
  </si>
  <si>
    <t>$250M 30 Year Senior Notes</t>
  </si>
  <si>
    <t>Amort $425MM 4.30% Sr Notes due 2045 Is</t>
  </si>
  <si>
    <t>2013 Pollution Control Bonds</t>
  </si>
  <si>
    <t>4% Pollution Control Rev Series 2013B Due 3/2031</t>
  </si>
  <si>
    <t>7.02% MT Note Issued - Unamort Debt Expen</t>
  </si>
  <si>
    <t>7.00% MTN Series B Due 3/9/29 - Unamort</t>
  </si>
  <si>
    <t>Amort Costs for $600M Sr Notes Due June</t>
  </si>
  <si>
    <t>$350M Hedging Credit Facility PSE 2013</t>
  </si>
  <si>
    <t>$650M Liquidity Credit Facility PSE 2013</t>
  </si>
  <si>
    <t>PSE 800M Credit Facility due 2022</t>
  </si>
  <si>
    <t>$250 Million 4.434% Sr. Notes due 2041</t>
  </si>
  <si>
    <t>$45 Million 4.70% Sr. Notes due 2051</t>
  </si>
  <si>
    <t>6.724% MTN due 6/15/2036 - Unamort Debt Expense</t>
  </si>
  <si>
    <t>6.274% Senior Notes Due 3/15/2037 - Unamortized Debt Expense</t>
  </si>
  <si>
    <t>5.757% MTN due 10/1/2039 - Unamort Debt Expense</t>
  </si>
  <si>
    <t>March 2010 Bond Issue</t>
  </si>
  <si>
    <t>PSE Summer 2010 Bonds</t>
  </si>
  <si>
    <t>2011 March Senior Notes</t>
  </si>
  <si>
    <t>2012 Storm Excess Costs</t>
  </si>
  <si>
    <t>18210311-2015 Storm Excess Costs</t>
  </si>
  <si>
    <t>2016 Storm Excess Costs</t>
  </si>
  <si>
    <t>2017 Storm Excess Costs</t>
  </si>
  <si>
    <t>2017 Storm Amortization Recovery July 2017-4 Yrs</t>
  </si>
  <si>
    <t>2018 Storm Excess Costs</t>
  </si>
  <si>
    <t>6d</t>
  </si>
  <si>
    <t>Electric Conservation not in RB</t>
  </si>
  <si>
    <t>Electric - Def AFUDC - Regulatory Asset</t>
  </si>
  <si>
    <t>12</t>
  </si>
  <si>
    <t>Gas Conservation - Tracker Programs</t>
  </si>
  <si>
    <t>Electric - Colstrip Common FERC Adj - Reg Ass</t>
  </si>
  <si>
    <t>UG950288 DSM Tracker Balance</t>
  </si>
  <si>
    <t>Electric - accum Amort Colstrip Common FERC A</t>
  </si>
  <si>
    <t>Electric - Colstrip Def Depr FERC Adj - Reg A</t>
  </si>
  <si>
    <t>Env Rem - UG Tank - Whidbey Is. (Future</t>
  </si>
  <si>
    <t>Env Rem Recovery – Gas UG170034</t>
  </si>
  <si>
    <t>Chelan PUD Contract Initiation</t>
  </si>
  <si>
    <t>Env Rem Recovery – Elec UE170033</t>
  </si>
  <si>
    <t>Credit Card Deferral - UE-170033</t>
  </si>
  <si>
    <t>Credit Card Deferral - UG-170034</t>
  </si>
  <si>
    <t>Cons Costs NIRB - 1998 Conservation Rider</t>
  </si>
  <si>
    <t>PCA Company Portion</t>
  </si>
  <si>
    <t>PCA Company Portion - contra</t>
  </si>
  <si>
    <t>PCA Customer Portion</t>
  </si>
  <si>
    <t>PCA YR#10 Gross</t>
  </si>
  <si>
    <t>PCA YR#10 Gross - Contra</t>
  </si>
  <si>
    <t>PCA Yr#11 Gross</t>
  </si>
  <si>
    <t>PCA YR#11 Gross-Contra</t>
  </si>
  <si>
    <t>PCA YR#12 Gross</t>
  </si>
  <si>
    <t>PCA YR#12 Gross - Contra</t>
  </si>
  <si>
    <t>PCA YR#13 Gross</t>
  </si>
  <si>
    <t>PCA YR#13 Gross - Contra</t>
  </si>
  <si>
    <t>PCA YR #14 Gross</t>
  </si>
  <si>
    <t>PCA YR #14 Gross - Contra</t>
  </si>
  <si>
    <t>Env Rem-White Rvr/Buckley Ph I Headwork</t>
  </si>
  <si>
    <t>PCA YR #17 Gross</t>
  </si>
  <si>
    <t>PCA YR #17 Gross – Contra</t>
  </si>
  <si>
    <t>Env Rem - Buckely Headworks Site Est Fu</t>
  </si>
  <si>
    <t>Buckley Ph II Burn Pile &amp; Wood Debris E</t>
  </si>
  <si>
    <t>Env Rem - Duwamish River Site (Future Cost Est.)</t>
  </si>
  <si>
    <t>Env Rem - Duwamish River Site (former G</t>
  </si>
  <si>
    <t>LSR Deposit Def UE-100882</t>
  </si>
  <si>
    <t>6o</t>
  </si>
  <si>
    <t>LSR Def Carrying Costs UE-100882</t>
  </si>
  <si>
    <t>Env Rem - UG Tank -Poulsbo Service Cent</t>
  </si>
  <si>
    <t>Mint Farm Deferral - UE-090704</t>
  </si>
  <si>
    <t>6i</t>
  </si>
  <si>
    <t>White River Surplus Land Sales</t>
  </si>
  <si>
    <t>Env Rem - Swarr Station</t>
  </si>
  <si>
    <t>IntE FPC Decoup Rev Undercollect - Sch</t>
  </si>
  <si>
    <t>E Decoup Rev Undercollect - Sch 8 &amp; 24</t>
  </si>
  <si>
    <t>E Decoup Rev Undercoll - Sch7A,11,25,29,35&amp;43</t>
  </si>
  <si>
    <t>E Decoup Rev Undercoll - Sch 40</t>
  </si>
  <si>
    <t>E FPC Decoup Rev Undercollect - Sch 7</t>
  </si>
  <si>
    <t>E FPC Decoup Rev Undercoll - Sch7A,11,2</t>
  </si>
  <si>
    <t>E FPC Decoup Rev Undercollect - Sch 8 &amp;</t>
  </si>
  <si>
    <t>E FPC Decoup Rev Undercollect - Sch 10</t>
  </si>
  <si>
    <t>E FPC Decoup Rev Undercollect - Sch 12 &amp; 26</t>
  </si>
  <si>
    <t>E FPC Decoup Rev Undercollect - Sch 40</t>
  </si>
  <si>
    <t>G Decoup Rev Undercollect - Sch 31 &amp; 31</t>
  </si>
  <si>
    <t>G Decoup Rev Undercoll - Sch 41, 41T, 86 &amp; 86T</t>
  </si>
  <si>
    <t>IntE Decoup Rev Undercollect - Sch 8 &amp;</t>
  </si>
  <si>
    <t>IntE Decoup Rev Undercoll Sch7A,11,25,2</t>
  </si>
  <si>
    <t>IntE Decoup Rev Undercollect - Sch 40</t>
  </si>
  <si>
    <t>IntE FPC Decoup Undercoll - Sch7A,11,25</t>
  </si>
  <si>
    <t>IntE FPC Decoup Rev Undercollect - Sch 12 &amp; 26</t>
  </si>
  <si>
    <t>IntE FPC Decoup Rev Undercollect - Sch 40</t>
  </si>
  <si>
    <t>IntG Decoup Rev Undercollect - Sch 31 &amp;</t>
  </si>
  <si>
    <t>E Decoup Rev Recover - Sch 8 &amp; 24</t>
  </si>
  <si>
    <t>E Decoup Rev Recover - Sch 7A, 11, 25, 29, 35 &amp; 43</t>
  </si>
  <si>
    <t>E Decoup Rev Recover - Sch 40</t>
  </si>
  <si>
    <t>E FPC Decoup Rev Recover - Sch7A,11,25,</t>
  </si>
  <si>
    <t>E FPC Decoup Rev Recover - Sch 12 &amp; 26</t>
  </si>
  <si>
    <t>E FPC Decoup Rev Recover - Sch 40</t>
  </si>
  <si>
    <t>G Decoup Rev Recover - Sch 31 &amp; 31T</t>
  </si>
  <si>
    <t>Schedule 140 Prior Year Electric</t>
  </si>
  <si>
    <t>Schedule 140 Prior Year Gas</t>
  </si>
  <si>
    <t>Schedule 140 Current Year Electric</t>
  </si>
  <si>
    <t>Schedule 140 Current Year Gas</t>
  </si>
  <si>
    <t>Elec Residential Decouping Revenue Undercollected</t>
  </si>
  <si>
    <t>Gas Residential Decouping Revenue Undercollected</t>
  </si>
  <si>
    <t>Int. on Elec Residential Decoupl Rev Undercollected</t>
  </si>
  <si>
    <t>Int. on Gas Residential Decoupl Rev Undercollected</t>
  </si>
  <si>
    <t>Electric Schedule 26 Decoupling Revenue Undercollected</t>
  </si>
  <si>
    <t>Electric Schedule 31 Decoupling Revenue Undercollected</t>
  </si>
  <si>
    <t>Interest on Elec Schedule 26 Decoupling</t>
  </si>
  <si>
    <t>Interest on Elec Schedule 31 Decoupling</t>
  </si>
  <si>
    <t>6b</t>
  </si>
  <si>
    <t>6a</t>
  </si>
  <si>
    <t>Low Income Grants - Electric</t>
  </si>
  <si>
    <t>Low Income Grants - Gas</t>
  </si>
  <si>
    <t>PSE Low Income Program Costs - Electric</t>
  </si>
  <si>
    <t>PSE Low Income Program Costs - Gas</t>
  </si>
  <si>
    <t>Low Income Agency Admin Fees - Electric</t>
  </si>
  <si>
    <t>Low Income Agency Admin Fees - Gas</t>
  </si>
  <si>
    <t>Contra Low Income Program - Electric</t>
  </si>
  <si>
    <t>Contra Low Income Program - Gas</t>
  </si>
  <si>
    <t>Env Rem Costs – Gas UG-170034</t>
  </si>
  <si>
    <t>PCA Customer Portion - Interest</t>
  </si>
  <si>
    <t>Sch 142 Elec Residential to Recover fro</t>
  </si>
  <si>
    <t>Sch 142 Gas Residential to Recover from</t>
  </si>
  <si>
    <t>Sch 142 Elec Schedule 26 to Recover fro</t>
  </si>
  <si>
    <t>Blocked-Sch142 ElecSched 31 to RecovfrC</t>
  </si>
  <si>
    <t>PCA YR #15 Gross</t>
  </si>
  <si>
    <t>PCA YR #15 Gross - Contra</t>
  </si>
  <si>
    <t>PCA YR #16 Gross</t>
  </si>
  <si>
    <t>PCA YR #16 Gross - Contra</t>
  </si>
  <si>
    <t>Env Rem Costs – Elec UE-170033</t>
  </si>
  <si>
    <t>White River Reg Asset UE170033</t>
  </si>
  <si>
    <t>Electric - Snoqualmie PH #2 Flowline St</t>
  </si>
  <si>
    <t>Employee Related Taxes Clearing</t>
  </si>
  <si>
    <t>Employee Benefits Clearing</t>
  </si>
  <si>
    <t>Block - Clearing-Phone Wireless Billing</t>
  </si>
  <si>
    <t>Electric T&amp;D Fleet Clearing</t>
  </si>
  <si>
    <t>Gas Operations Fleet Clearing</t>
  </si>
  <si>
    <t>Misc Corporate Fleet Clearing</t>
  </si>
  <si>
    <t>Generation Fleet Clearing</t>
  </si>
  <si>
    <t>JO1 Job Orders Temporary Facilities</t>
  </si>
  <si>
    <t>JO2 Job Orders Non-Temp Facilities</t>
  </si>
  <si>
    <t>ZCLM Damage Claim Orders</t>
  </si>
  <si>
    <t>Gas - Misc Def Debits</t>
  </si>
  <si>
    <t>Unbilled Accumulated Costs</t>
  </si>
  <si>
    <t>Def Debits - Misc Def Debits</t>
  </si>
  <si>
    <t>Real Estate Reimbursable Projects</t>
  </si>
  <si>
    <t>Residential Exchange - Misc Deferred De</t>
  </si>
  <si>
    <t>$650M Liguidity Credit Facility PSE 2013</t>
  </si>
  <si>
    <t>IBNR for Workers Comp</t>
  </si>
  <si>
    <t>$800M Credit Facility PSE 2017</t>
  </si>
  <si>
    <t>SFAS 71 - Snoqualmie License Expenses</t>
  </si>
  <si>
    <t>SFAS 71 - Baker License Expenses</t>
  </si>
  <si>
    <t>Operating Leases Obligation</t>
  </si>
  <si>
    <t>Prepmt - Chelan PUD - RR Working Capital Charge</t>
  </si>
  <si>
    <t>Prepmt - Chelan PUD - RR Coverage Fund Charge</t>
  </si>
  <si>
    <t>Prepmt - Chelan PUD - RI Working Capital Charge</t>
  </si>
  <si>
    <t>Prepmt - Chelan PUD - RI Coverage Fund Charge</t>
  </si>
  <si>
    <t>Goldendale ST Minor Insp 2018</t>
  </si>
  <si>
    <t>WHH Generator &amp; Accessory Gear Major</t>
  </si>
  <si>
    <t>Misc Deferred Debits - Electric</t>
  </si>
  <si>
    <t>Redmond West Direct Leasing Cost</t>
  </si>
  <si>
    <t>ENC Steam Turbine Major Maintenance 201</t>
  </si>
  <si>
    <t>Workers Comp IBNR recoveries</t>
  </si>
  <si>
    <t>GLD Steam Turbine Major Inspection 2014</t>
  </si>
  <si>
    <t>FRA Unit#2 Combustion Inspection 2014-L</t>
  </si>
  <si>
    <t>FERN Steam Turbine Major Inspection 201</t>
  </si>
  <si>
    <t>Colstrip 3&amp;4 Misc Deferred Debits-LT</t>
  </si>
  <si>
    <t>FRE U2 Hot Gas Path Inspection 2017-ST</t>
  </si>
  <si>
    <t>SUM CT Generator Major Inspection</t>
  </si>
  <si>
    <t>SUM Steam Turbine Major Inspection</t>
  </si>
  <si>
    <t>MTF 2017 ST Partial Full Scale Inspecti</t>
  </si>
  <si>
    <t>Colstrip 3&amp;4 2014 Overhaul Costs</t>
  </si>
  <si>
    <t>Colstrip 1&amp;2 Major Maintenance UE141141</t>
  </si>
  <si>
    <t>En Unit #1 Major Inspection 2015</t>
  </si>
  <si>
    <t>ENC Unit#2 Major Inspection 2016-LT</t>
  </si>
  <si>
    <t>Goldendale 2016 Major Inspection - LT</t>
  </si>
  <si>
    <t>WHH Unit 2 Compressor Rebuild</t>
  </si>
  <si>
    <t>ENC Unit#3 Hot Gas Path Maintenance 201</t>
  </si>
  <si>
    <t>Env Rem - Lower Baker Power Plant Site</t>
  </si>
  <si>
    <t>Env. Rem - Downtower Property</t>
  </si>
  <si>
    <t>Env Rem - Lower Baker Power Plant Site- Future Costs</t>
  </si>
  <si>
    <t>Env Rem - Downtowner Property (Future Costs)</t>
  </si>
  <si>
    <t>Env Rem - Snoqualmie Hydro Generation</t>
  </si>
  <si>
    <t>Env Rem - Bellingham Manufactured Gas Site</t>
  </si>
  <si>
    <t>Env Rem - Bellingham Mfd Gas Site (Future Cost Est</t>
  </si>
  <si>
    <t>Env Rem - Gas Historical Actual Ins Recoverie</t>
  </si>
  <si>
    <t>Env Rem - Electron Flume Site</t>
  </si>
  <si>
    <t>Env Rem - Tacoma Tide Flats Remediation Costs</t>
  </si>
  <si>
    <t>Env Rem - Electric Flume (Future Cost Est)</t>
  </si>
  <si>
    <t>Env Rem - Talbot Hill Substation and Switchyard</t>
  </si>
  <si>
    <t>Env Rem - Talbot Hill Subs &amp; Switchyard -Fut Cost Est.</t>
  </si>
  <si>
    <t>Env. Rem - Sammamish Substation (Future Cost Est.)</t>
  </si>
  <si>
    <t>Env Rem - Everett Remediation Costs</t>
  </si>
  <si>
    <t>Env Rem-City Of Olympia vs. PSE (Plum St Substation)</t>
  </si>
  <si>
    <t>Env-Rem-Whitehorn UST (Future Cost Est.)</t>
  </si>
  <si>
    <t>Env Rem-Whitehorn UST</t>
  </si>
  <si>
    <t>Env Rem - Shuffleton</t>
  </si>
  <si>
    <t>Env Rem – Shuffleton (Fut Cost Est)</t>
  </si>
  <si>
    <t>Freddy1 2017 Steam Turbine Major Inspec</t>
  </si>
  <si>
    <t>Env Rem - Chehalis Remediation Costs</t>
  </si>
  <si>
    <t>Freddy1 2017 CT Major Inspection</t>
  </si>
  <si>
    <t>Env Rem - BHM Central (Fut Cost Est)</t>
  </si>
  <si>
    <t>Env Rem - WSDOT Upland Remediation Costs</t>
  </si>
  <si>
    <t>Env Rem - WSDOT Thea Foss Remediation Costs</t>
  </si>
  <si>
    <t>Env Rem - Gas Works Park Remediation-Re</t>
  </si>
  <si>
    <t>Env. Rem - Gas Works Park (Future Cost Est.)</t>
  </si>
  <si>
    <t>Env Rem-Post Nov 2012 Gas Works Park -</t>
  </si>
  <si>
    <t>Env Rem-Quendall Terminal - Remediation</t>
  </si>
  <si>
    <t>Env Rem - Bay Station (Elliot Ave) MGP</t>
  </si>
  <si>
    <t>Env Rem - Olympia ( Columbia Street) MGP</t>
  </si>
  <si>
    <t>Env Rem - Tacoma Gas Company (Future Co</t>
  </si>
  <si>
    <t>Env Rem - Thea Foss Waterway (Future Co</t>
  </si>
  <si>
    <t>Env Rem - Everett, Washington (Future C</t>
  </si>
  <si>
    <t>Env Rem - Chehalis, Washington (Future</t>
  </si>
  <si>
    <t>Env Rem - Quendall Terminals (Future Co</t>
  </si>
  <si>
    <t>Env Rem - Tacoma Tar Pits (Future Cost</t>
  </si>
  <si>
    <t>Env Rem - Bay Station (Future Cost Est)</t>
  </si>
  <si>
    <t>Env Rem-Olympia (Columbia St) MGP(Futur</t>
  </si>
  <si>
    <t>Env Rem - Verbeek Autowrecking (Future</t>
  </si>
  <si>
    <t>Env Rem - Swarr Station (Future Cost Est.)</t>
  </si>
  <si>
    <t>Env Rem - North Operating Base (Future Cost Est.)</t>
  </si>
  <si>
    <t>Article 502 - Forest Habitat Capital Fund</t>
  </si>
  <si>
    <t>Article 503 - Elk Habitat Capital Fund</t>
  </si>
  <si>
    <t>Article 504 - Wetland Habitat Capital Fund</t>
  </si>
  <si>
    <t>Article 505 - Aquatic Riparian Habitat Capital Fund</t>
  </si>
  <si>
    <t>WUTC-AFUDC</t>
  </si>
  <si>
    <t>Deferred Losses post 5/31/08 Property Sales - Gas</t>
  </si>
  <si>
    <t>Deferred Losses post 10/31/09 Property Sales - Electric</t>
  </si>
  <si>
    <t>Def Property Losses UG-170034</t>
  </si>
  <si>
    <t>9-5/8% Series 9/15/94 - Unam Loss Reacq Debt</t>
  </si>
  <si>
    <t>$200M VRN - Amort of Debt Retirement</t>
  </si>
  <si>
    <t>8.231% Trust Preferred Notes - Amort of</t>
  </si>
  <si>
    <t>Call Prem &amp; Exp for redemp $150MM 5.197</t>
  </si>
  <si>
    <t>Call Prem &amp; Exp for redemp $250MM 6.75%</t>
  </si>
  <si>
    <t>Premium &amp; Expenses for Jr. Subordinated</t>
  </si>
  <si>
    <t>7.05% PCB Series 1991A-Unamort Loss on</t>
  </si>
  <si>
    <t>7.25% PCB Series 1991B-Unamort Loss on</t>
  </si>
  <si>
    <t>6.8% PCB Series 1992-Unamort Loss on Re</t>
  </si>
  <si>
    <t>5.875% PCB Series 1993-Unamort Loss on</t>
  </si>
  <si>
    <t>8.4%WING MTN SERIES A DUE 1/13/2022 (rd</t>
  </si>
  <si>
    <t>8.39%WNG MTN SERIES A DUE 1/13/2022 (rd</t>
  </si>
  <si>
    <t>8.25% WNG MTN SERIES A DUE 8/12/22, rde</t>
  </si>
  <si>
    <t>7.19% WNG Series B due 8/18/2023</t>
  </si>
  <si>
    <t>8.40% Cap Trst - Unamort Reacq Debt</t>
  </si>
  <si>
    <t>Redemption Costs for 9.57% FMB's</t>
  </si>
  <si>
    <t>5.0% PCB Series 2003A Unamort Debt Issue Costs</t>
  </si>
  <si>
    <t>$350M Hedging Facility 2013 Unamort Cos</t>
  </si>
  <si>
    <t>$650M Liquidity Credit Facility 2013 Un</t>
  </si>
  <si>
    <t>5.10% PCB Series 2003B Unamort Debt Issue Costs</t>
  </si>
  <si>
    <t>DTA PTC Estimated Monetization(Not PTC's)</t>
  </si>
  <si>
    <t>Def FIT Deferred Compensation</t>
  </si>
  <si>
    <t>Def FIT FAS 106 Retirement Benefits</t>
  </si>
  <si>
    <t>DFIT - FAS 133 ST Asset - Gas</t>
  </si>
  <si>
    <t>DFIT - FAS 133 LT Asset - Gas</t>
  </si>
  <si>
    <t>DFIT - FAS 133 CFH TLOCK LT</t>
  </si>
  <si>
    <t>DFIT - FAS 133 Asset - PGA</t>
  </si>
  <si>
    <t>DFIT - FAS 133 ST Asset - Electric</t>
  </si>
  <si>
    <t>DFIT - FAS 133 LT Asset - Electric</t>
  </si>
  <si>
    <t>Vacation Pay - accum Def Inc Taxes</t>
  </si>
  <si>
    <t>DFIT - Regence Self INS IBNR</t>
  </si>
  <si>
    <t>Land Sales - accum Def Inc Taxes</t>
  </si>
  <si>
    <t>DFIT- Int'l Paper West Coast Capacity Agreement</t>
  </si>
  <si>
    <t>10</t>
  </si>
  <si>
    <t>DTA for Redmond West Tenant Allowances</t>
  </si>
  <si>
    <t>37g</t>
  </si>
  <si>
    <t>10c</t>
  </si>
  <si>
    <t>DFIT - Land Sales - Gas</t>
  </si>
  <si>
    <t>Non-Qual SRP - Officers - accum Def Inc Taxes</t>
  </si>
  <si>
    <t>DTA Provision for Rate Refunds Gas</t>
  </si>
  <si>
    <t>DFIT - Westcoast Capacity Assignment - Electric</t>
  </si>
  <si>
    <t>26b</t>
  </si>
  <si>
    <t>Electric - Env Remediation Costs - accum Def</t>
  </si>
  <si>
    <t>Gain on Disp Of Emiss Allow - ACD Def Inc Tax</t>
  </si>
  <si>
    <t>DFIT WWU Sponsorship</t>
  </si>
  <si>
    <t>DFIT - LTIP 162m Contra</t>
  </si>
  <si>
    <t>Sr Mgmt L-T Incentive Plan - accum Def Inc Ta</t>
  </si>
  <si>
    <t>Gardiner Property Deferred Loss</t>
  </si>
  <si>
    <t>Def Tax Colstrip Reclamation Electric</t>
  </si>
  <si>
    <t>Deferred FIT - FAS 133 Fwd Swap Long Term</t>
  </si>
  <si>
    <t>Deferred FIT - Electric ARO</t>
  </si>
  <si>
    <t>37f</t>
  </si>
  <si>
    <t>Defrrd Tax Asset - SFAS 158 Qualified P</t>
  </si>
  <si>
    <t>Defrrd Tax Asset - SFAS 158 SERP</t>
  </si>
  <si>
    <t>Defrrd Tax Asset - SFAS 158 Postrtrmnt</t>
  </si>
  <si>
    <t>Deferred FIT - Horizon Wind Energy Paym</t>
  </si>
  <si>
    <t>DFIT - BPA Transmission Eq Reserve LT</t>
  </si>
  <si>
    <t>Def FIT - Bad Debts- Gas</t>
  </si>
  <si>
    <t>DFIT Summit Landlord Incentive</t>
  </si>
  <si>
    <t>Def FIT - Demand Charges</t>
  </si>
  <si>
    <t>Def FIT - JP Storage 263A</t>
  </si>
  <si>
    <t>DFIT Bothel Data Ctr. - Ppd Lease Expense</t>
  </si>
  <si>
    <t>35a</t>
  </si>
  <si>
    <t>Def FIT - Mint Farm EqOS</t>
  </si>
  <si>
    <t>Def FIT - ARO</t>
  </si>
  <si>
    <t>Def FIT - Production Tax Credit-New</t>
  </si>
  <si>
    <t>DFIT RECs Post 11/09</t>
  </si>
  <si>
    <t>DFIT - PTC Reg Liability</t>
  </si>
  <si>
    <t>DEF FIT - Reserve for Injuries and Damage -Electric</t>
  </si>
  <si>
    <t>Def FIT - Reserve for Injuries and Damage - Gas</t>
  </si>
  <si>
    <t>DFIT-BNP Electric</t>
  </si>
  <si>
    <t>26c</t>
  </si>
  <si>
    <t>DFIT - Land Sales to PWI</t>
  </si>
  <si>
    <t>DFIT Summit Purchase - Electric</t>
  </si>
  <si>
    <t>DFIT Summitt Purchase - Gas</t>
  </si>
  <si>
    <t>Def FIT - Bad Debts- Electric</t>
  </si>
  <si>
    <t>DFIT REC Rate Schedule 137</t>
  </si>
  <si>
    <t>DFIT REC Int on REC Schedule 137</t>
  </si>
  <si>
    <t>DFIT REC Int on REC Not in Rates</t>
  </si>
  <si>
    <t>DFIT - Int LSR Treasury Grant Sch95A - LT</t>
  </si>
  <si>
    <t>DFIT-Operating Lease Obligation-LT</t>
  </si>
  <si>
    <t>DFIT-PCA Fixed Cost Deferral LT</t>
  </si>
  <si>
    <t>DTA Montana Transition Fund PTC</t>
  </si>
  <si>
    <t>DTA Provision for Rate Refunds Electric</t>
  </si>
  <si>
    <t>DTA for Unearned Revenue - Pole Contact</t>
  </si>
  <si>
    <t>35a2</t>
  </si>
  <si>
    <t>DFIT- Deferral Snoqualmie Treasury Grant-LT</t>
  </si>
  <si>
    <t>22</t>
  </si>
  <si>
    <t>DFIT-Int Baker Treasury Grant-LT</t>
  </si>
  <si>
    <t>DFIT-Gas Decoupling GAAP-Unearned Revenue-LT</t>
  </si>
  <si>
    <t>Current Demand Def - Unrec Purch Gas Costs</t>
  </si>
  <si>
    <t>Curr Commodity Def - Unrec Purch Gas Costs</t>
  </si>
  <si>
    <t>Interest Curr Comm.- Unrcvd Purch Gas C</t>
  </si>
  <si>
    <t>Interest Curr Demand-Unrcvd Purch Gas C</t>
  </si>
  <si>
    <t>PGA  Amort - Demand</t>
  </si>
  <si>
    <t>PGA  Amort - Dommod</t>
  </si>
  <si>
    <t>TOTAL ASSETS</t>
  </si>
  <si>
    <t>Common Stock Issued - PSE 0.01 Par</t>
  </si>
  <si>
    <t>Gas - Premium on Cap Stock - Common</t>
  </si>
  <si>
    <t>Electric - Premium on Cap Stock - Common</t>
  </si>
  <si>
    <t>Premium on Cap Stock - Common Stock</t>
  </si>
  <si>
    <t>Miscellaneous Paid in Capital</t>
  </si>
  <si>
    <t>SFAS 123R Tax Windfall Benefit</t>
  </si>
  <si>
    <t>Gas - Common Stock Expense</t>
  </si>
  <si>
    <t>Electric - Common Stock Expense</t>
  </si>
  <si>
    <t>Approp RE - Fed Amort Reserve - Baker</t>
  </si>
  <si>
    <t>Unappropriated Retained Earnings</t>
  </si>
  <si>
    <t>Total Profit/Loss Current Year</t>
  </si>
  <si>
    <t>Dividends Declared - Common Stock</t>
  </si>
  <si>
    <t>Adjustments to Retained Earnings</t>
  </si>
  <si>
    <t>Derivatives in Retained Earnings - Electric</t>
  </si>
  <si>
    <t>Dividends on Common Stock (Gas History)</t>
  </si>
  <si>
    <t>Dividends on Preferred Stock (Gas History)</t>
  </si>
  <si>
    <t>Excess Premium - Preferred Stock</t>
  </si>
  <si>
    <t>Unappropriated Retained Earnings (Elect Histo</t>
  </si>
  <si>
    <t>Puget Western - Retained Earnings</t>
  </si>
  <si>
    <t xml:space="preserve">OCI - Fwd Swap 6/27/2006 </t>
  </si>
  <si>
    <t>OCI - Treasury Lock  5-24-05</t>
  </si>
  <si>
    <t>OCI - Forward Swap 9/13/06</t>
  </si>
  <si>
    <t>AOCI - FAS 15 Qualified Pension</t>
  </si>
  <si>
    <t>AOCI - DFIT Qualified Pension</t>
  </si>
  <si>
    <t>AOCI - FAS 15 SERP</t>
  </si>
  <si>
    <t>AOCI - DFIT SERP</t>
  </si>
  <si>
    <t>AOCI - FAS 158 Post Retirement</t>
  </si>
  <si>
    <t>AOCI - DFIT Post Retirement</t>
  </si>
  <si>
    <t>DFIT - Fwd Swap 09-13-06</t>
  </si>
  <si>
    <t>DFIT Fwd Swap 6-27-06</t>
  </si>
  <si>
    <t>DFIT Treasury Lock 5-24</t>
  </si>
  <si>
    <t>7.15% Med Term Notes C - Due 12/19/25</t>
  </si>
  <si>
    <t>7.20% Med Term Notes C - Due 12/22/25</t>
  </si>
  <si>
    <t>7.02% Med Term Notes due 12/01/27</t>
  </si>
  <si>
    <t>7.00% MTN Series B Due 3/9/29</t>
  </si>
  <si>
    <t>3.9% Pollution Control Rev Series 2013A Due 3/2031</t>
  </si>
  <si>
    <t>$425MM 4.30% Sr Notes Due 2045</t>
  </si>
  <si>
    <t>$600M Sr. Notes Due June 2048</t>
  </si>
  <si>
    <t>6.724% 30 Year Notes Due 6/15/2036</t>
  </si>
  <si>
    <t>6.274% Senior Notes Due 3/15/2037</t>
  </si>
  <si>
    <t>5.757% Senior Notes Due 10/01/39</t>
  </si>
  <si>
    <t>5.764% Senior Notes Due 7/15/40</t>
  </si>
  <si>
    <t>$300 Million 5.63% Senior Notes Issue Discount</t>
  </si>
  <si>
    <t>$425 million 4.30% Senior Notes Discoun</t>
  </si>
  <si>
    <t>Injuries / Damages</t>
  </si>
  <si>
    <t>Liability Reserve Reimbursements - Gas</t>
  </si>
  <si>
    <t>Liability Reserve - Gas</t>
  </si>
  <si>
    <t>SEP Pension &amp; Benefit Plant Liabiltiy</t>
  </si>
  <si>
    <t>Post Retriement Benefit Plan Benefit</t>
  </si>
  <si>
    <t>Qualified Pension Plan Liability</t>
  </si>
  <si>
    <t>Regence Self-Insurance IBNR</t>
  </si>
  <si>
    <t>Wellness Benefit Program</t>
  </si>
  <si>
    <t>Group Health Self Insurance IBNR</t>
  </si>
  <si>
    <t>Regence Reinsurance Fee 2014-2016</t>
  </si>
  <si>
    <t>Group Health Reinsurance Fee 2014-2016</t>
  </si>
  <si>
    <t>Accrued Env Rem - White River (Buckley</t>
  </si>
  <si>
    <t>Accrued Env Rem - Whidbey Island UST</t>
  </si>
  <si>
    <t>Accrued Env Rem - Poulsbo Service Cente</t>
  </si>
  <si>
    <t>Accrued Env. Remediation - Crystal Mountain</t>
  </si>
  <si>
    <t>Accrued Env Rem - Lower Baker Powerhous</t>
  </si>
  <si>
    <t>Accr Env Rem - Downtowner Property</t>
  </si>
  <si>
    <t>Accr Env Rem - Snoqualmie Power Plant S</t>
  </si>
  <si>
    <t>Accr Env Rem - Bellingham Boulevard Par</t>
  </si>
  <si>
    <t>Accrued Env Rem - Electric Flume</t>
  </si>
  <si>
    <t>Accr Env Rem -Duwamish River Site</t>
  </si>
  <si>
    <t>Accr Env Rem - Talbot Hill Sub &amp; Switchyard Site</t>
  </si>
  <si>
    <t>Wild Horse US Treasury Grant</t>
  </si>
  <si>
    <t>Accr Env. Rem. - Sammamish Substation</t>
  </si>
  <si>
    <t>Accr . Env. Rem. - Whitehorn UST</t>
  </si>
  <si>
    <t>LSR U.S. Treasury Grants</t>
  </si>
  <si>
    <t>Accr Env Rem - Gas Works Park</t>
  </si>
  <si>
    <t>Accr Env Rem–BHM Central Waterfront Sit (Fut Cost Est)</t>
  </si>
  <si>
    <t>Accr Env Rem - Shuffleton (Fut Cost Est)</t>
  </si>
  <si>
    <t>East Building ARO</t>
  </si>
  <si>
    <t>ARO-Colstrip unit 1&amp;2 Ash Pond Capping</t>
  </si>
  <si>
    <t>ARO - Colstrip unit 3&amp;4 Ash Pond Cappin</t>
  </si>
  <si>
    <t>Wells Fargo Bank - Commercial Paper</t>
  </si>
  <si>
    <t>Merrill Lynch - Commercial Paper</t>
  </si>
  <si>
    <t>Suntrust Bank - Commercial Paper</t>
  </si>
  <si>
    <t>Mizuho Securities - Commercial Paper</t>
  </si>
  <si>
    <t>WECO - Vouchers Payable</t>
  </si>
  <si>
    <t>A/P - Power Cost</t>
  </si>
  <si>
    <t>Accounts Payable - Vouchers (Electric Sys)</t>
  </si>
  <si>
    <t>A/P - BPA Transmission Payable</t>
  </si>
  <si>
    <t>A/P - Firm Contract Power Payable</t>
  </si>
  <si>
    <t>A/P - Secondary Power Payable</t>
  </si>
  <si>
    <t>Accounts Payable - Payroll (Electric Sys)</t>
  </si>
  <si>
    <t>A/P - PURPA Power Payable</t>
  </si>
  <si>
    <t>A/P - Combustion Turbine Fuel Payable</t>
  </si>
  <si>
    <t>A/P - Financial Swap payable</t>
  </si>
  <si>
    <t>Salvation Army Donations</t>
  </si>
  <si>
    <t>A/P - Transmission Payable (Non-BPA)</t>
  </si>
  <si>
    <t>A/P Frederickson #1 Vouchers</t>
  </si>
  <si>
    <t>Misc Payroll Deductions</t>
  </si>
  <si>
    <t>CAISO Payable</t>
  </si>
  <si>
    <t>A/P - Gas Pipeline Liability</t>
  </si>
  <si>
    <t>A/P - Gas Purchases</t>
  </si>
  <si>
    <t>Electric - Payroll Deductions - IBEW Union Du</t>
  </si>
  <si>
    <t>Gas - Payroll Deductions - UA Union Dues</t>
  </si>
  <si>
    <t>PTO / Holiday / etc - Clearing</t>
  </si>
  <si>
    <t>Incentive Pay Liability</t>
  </si>
  <si>
    <t>Accounts Payable - E-Payable Account</t>
  </si>
  <si>
    <t>DBS Non-PO Accrual</t>
  </si>
  <si>
    <t>A/P - Salary Month End Payroll Accrual</t>
  </si>
  <si>
    <t>A/P - Hourly Month End Payroll Accrual</t>
  </si>
  <si>
    <t>Payroll - 401k company match</t>
  </si>
  <si>
    <t>Dental Insurance - WDS</t>
  </si>
  <si>
    <t>Life Insurance - Hartford</t>
  </si>
  <si>
    <t>AD&amp;D Insurance - CIGNA</t>
  </si>
  <si>
    <t>LTD Insurance - Hartford</t>
  </si>
  <si>
    <t>LTC Insurance - UNUM</t>
  </si>
  <si>
    <t>Payroll HSA EE Deduction</t>
  </si>
  <si>
    <t>Worker's Comp-Working Fund</t>
  </si>
  <si>
    <t>Dental Insurance - Willamette</t>
  </si>
  <si>
    <t>A/P - Biogas Purchases</t>
  </si>
  <si>
    <t>Default Payroll Withholding - S/B $0.00</t>
  </si>
  <si>
    <t>Accounts Payable Reconcilation Account</t>
  </si>
  <si>
    <t>GR/IR Clearing Account</t>
  </si>
  <si>
    <t>Medical Aid - Supplemental</t>
  </si>
  <si>
    <t>Health/Dependent Spending ACDts - Year 1</t>
  </si>
  <si>
    <t>401(k) Plan EE</t>
  </si>
  <si>
    <t>Loan Payback 401(k)</t>
  </si>
  <si>
    <t>Cash Discount Clearing</t>
  </si>
  <si>
    <t>Electron Hydro Sale Payments to Tribe</t>
  </si>
  <si>
    <t>Accounts Payable - BillServ NSF's and A</t>
  </si>
  <si>
    <t>Accounts Payable - APS NSF's and Adj-Ke</t>
  </si>
  <si>
    <t>Payroll - Medical Insurance Payable- Re</t>
  </si>
  <si>
    <t>Accounts Payable - Bill Matrix NSFs &amp; Adj. Key Bank</t>
  </si>
  <si>
    <t>Accounts Payable - DOXO NSF's and Adj - Key Bank</t>
  </si>
  <si>
    <t>Payroll HAS ER Contributions</t>
  </si>
  <si>
    <t>Ferndale - Liability Payable ST</t>
  </si>
  <si>
    <t>Payroll - Life Insurance Payable- Retir</t>
  </si>
  <si>
    <t>A/P Liability - Credit Balance Refund</t>
  </si>
  <si>
    <t>Payroll- Giving Campaign</t>
  </si>
  <si>
    <t>Unapplied Credits-Pledges</t>
  </si>
  <si>
    <t>Unapplied Credits-Customer's Overpaymen</t>
  </si>
  <si>
    <t>IC AP - Puget LNG</t>
  </si>
  <si>
    <t>IC AP - Puget Holding LLC</t>
  </si>
  <si>
    <t>IC AP - Puget Energy, Inc</t>
  </si>
  <si>
    <t>Customer Deposits - Common</t>
  </si>
  <si>
    <t>28a</t>
  </si>
  <si>
    <t>12a</t>
  </si>
  <si>
    <t>Transmission Services Deposits</t>
  </si>
  <si>
    <t>Accrued WA Tax - Unbilled Electric Reve</t>
  </si>
  <si>
    <t>Accrued WA Tax - Unbilled Gas Revenue</t>
  </si>
  <si>
    <t>Federal Income Taxes</t>
  </si>
  <si>
    <t>Accrued FICA - Company</t>
  </si>
  <si>
    <t>Property Taxes - Washington - Electric</t>
  </si>
  <si>
    <t>Property Taxes - Montana - Electric</t>
  </si>
  <si>
    <t>Washington Unemployment Tax - Employer</t>
  </si>
  <si>
    <t>Property Taxes - Oregon - Electric</t>
  </si>
  <si>
    <t>B&amp;O TAXES WITHOLDING-BOARD MEMBERS</t>
  </si>
  <si>
    <t>Property Taxes - Washington - Gas</t>
  </si>
  <si>
    <t>Accrued Washington Municipal Util Tax - Elect</t>
  </si>
  <si>
    <t>Montana State Electric Energy Producer Tax</t>
  </si>
  <si>
    <t>CA Income Tax Payable</t>
  </si>
  <si>
    <t>Corp License Tax - Montana</t>
  </si>
  <si>
    <t>Accrued Washington State Utility Tax - Electr</t>
  </si>
  <si>
    <t>Accrued Washington State Utility Tax - Gas</t>
  </si>
  <si>
    <t>Accrued Washington Municipal Utility Taxes -</t>
  </si>
  <si>
    <t>Accrued WA State &amp; Local Use Tax</t>
  </si>
  <si>
    <t>Accrued WA State B &amp; O Taxes</t>
  </si>
  <si>
    <t>Accrued WA City B &amp; O Taxes</t>
  </si>
  <si>
    <t>Federal Unemployment Tax - Employer</t>
  </si>
  <si>
    <t>Accrued Int 7.15% Notes Due Dec &amp; Jun</t>
  </si>
  <si>
    <t>Accrued Int 7.20% Notes Due Dec &amp; Jun</t>
  </si>
  <si>
    <t>7.00% MTN Series B Due 3/9/29 - Accrued</t>
  </si>
  <si>
    <t>Accrued Interest - Transm Deposits</t>
  </si>
  <si>
    <t>Accrued Int - Bonds 9.14% MTN Due 06/21/01</t>
  </si>
  <si>
    <t>5.483% Senior Notes due 6/1/2035</t>
  </si>
  <si>
    <t>Accrued Interest - 6.724% Notes Due 6/1</t>
  </si>
  <si>
    <t>Accrued Interest - 6.274% Senior Notes Due 3/15/2037</t>
  </si>
  <si>
    <t>PSE Barclays Op Cr Interest Expense ACD</t>
  </si>
  <si>
    <t>Accrued Interest - $600M Sr Notes Due J</t>
  </si>
  <si>
    <t>5.757% Accrued Interest -Senior Notes Due 10/1/2039</t>
  </si>
  <si>
    <t>$250 Million 4.434% Sr Notes due 2041</t>
  </si>
  <si>
    <t>$45 Million 4.70% Sr Notes due 2051</t>
  </si>
  <si>
    <t>Common - Accrued Interest Customer Deposits</t>
  </si>
  <si>
    <t>4.0% Pollution Control Rev Series 2013B Due 3/2031</t>
  </si>
  <si>
    <t>Accrued Interest - $425MM 4.30% Sr Note</t>
  </si>
  <si>
    <t>FICA Tax Withheld - Employee</t>
  </si>
  <si>
    <t>Washington State &amp; Local Sales Tax Collected</t>
  </si>
  <si>
    <t>Federal Income Tax Withheld - Employee</t>
  </si>
  <si>
    <t>GST on Gas Sales from PSE</t>
  </si>
  <si>
    <t>Baker SA 318 Law Enforcement Plan</t>
  </si>
  <si>
    <t>WUTC Greenwood Penalty Accrual</t>
  </si>
  <si>
    <t>NERC Standards Compliance Loss Reserve</t>
  </si>
  <si>
    <t>Wind Farm Maintenance Accrual</t>
  </si>
  <si>
    <t>California Carbon Obligation</t>
  </si>
  <si>
    <t>EIM SOC Penalty Accrual</t>
  </si>
  <si>
    <t>US Treasury Grants in Schedule 95A</t>
  </si>
  <si>
    <t>Wash St Annual Filing Fee</t>
  </si>
  <si>
    <t>FERC Annual Charge US Lands -ST</t>
  </si>
  <si>
    <t>Lower Baker - FERC License Fees</t>
  </si>
  <si>
    <t>Upper Baker - FERC License Fees</t>
  </si>
  <si>
    <t>Snoqualmie #1 - FERC License Fees</t>
  </si>
  <si>
    <t>Snoqualmie #2 - FERC License Fees</t>
  </si>
  <si>
    <t>Trading Floor FERC Fees Payable</t>
  </si>
  <si>
    <t>Accrued WUTC Fee</t>
  </si>
  <si>
    <t>401(k) 1% Company Contribution</t>
  </si>
  <si>
    <t>Electric - Town of Concrete Funding - BakLicImp</t>
  </si>
  <si>
    <t>Accrual - 401(k) Match on Incentive Pla</t>
  </si>
  <si>
    <t>Electric - Upper Skagit Tribe MOU - BakLicImp</t>
  </si>
  <si>
    <t>Electric - Sauk-Suiattle Agmt - BakLicImp</t>
  </si>
  <si>
    <t>Electric - Swinomish Tribe Agmt - BakLicImp</t>
  </si>
  <si>
    <t>Accrued - Sale of Transf Frequency Resp</t>
  </si>
  <si>
    <t>Accrued–Sale Trsfrd Frequency Response–SCL Elec</t>
  </si>
  <si>
    <t>Article 103 -Upstream Fish Passage Fund</t>
  </si>
  <si>
    <t>Article 105 - Downstream Fish Passage Fund</t>
  </si>
  <si>
    <t>Article 511 -Decaying Wood Fund</t>
  </si>
  <si>
    <t>Article 505 - Aquatic Riparian Habitat Fund</t>
  </si>
  <si>
    <t>Article 602 Recreation Adapative Management Fund</t>
  </si>
  <si>
    <t>Article 514 - Use of Habit Evaluation</t>
  </si>
  <si>
    <t>Article 101 - Fish Progagation O&amp;M Fund</t>
  </si>
  <si>
    <t>Article 110 - Shoreline Erosion O&amp;M Fund</t>
  </si>
  <si>
    <t>Article 502- Forest Habitat  O&amp;M fund</t>
  </si>
  <si>
    <t>Article 503 - Elk Habitat O&amp;M Fund</t>
  </si>
  <si>
    <t>Article 504- Wetland Habitat Capital Fund</t>
  </si>
  <si>
    <t>Article 504 Wetland Habitat O&amp;M Fund</t>
  </si>
  <si>
    <t>Article 508 - Noxious Weeds O&amp;M Fund</t>
  </si>
  <si>
    <t>Article 602 - Terrestrial Enhance &amp; Research Fund O&amp;M</t>
  </si>
  <si>
    <t>Article 302 - Aesthetics Mgmt O&amp;M</t>
  </si>
  <si>
    <t>Article 304 - Bak Resr Rec Water Safety Pln O&amp;M</t>
  </si>
  <si>
    <t>Article 602 - O&amp;M Habitat Enhance, Rstr</t>
  </si>
  <si>
    <t>Article 602 - O&amp;M Cultural Resource Enh</t>
  </si>
  <si>
    <t>Printer Capital Lease Obligation</t>
  </si>
  <si>
    <t>Unrealized Loss ST - Core Pwr/Gas for Pwr</t>
  </si>
  <si>
    <t>Unrealized Loss ST - Core Gas</t>
  </si>
  <si>
    <t>Unrealized Loss LT - Core Pwr/Gas for Pwr</t>
  </si>
  <si>
    <t>Unrealized Loss LT - Core Gas</t>
  </si>
  <si>
    <t>Residential Single Family Elec Customer</t>
  </si>
  <si>
    <t>Residential Plat Elec Customer Advances</t>
  </si>
  <si>
    <t>Non-Residential Elec Customer Advances</t>
  </si>
  <si>
    <t>Rule 7 Cust Adv With Tax (9-1-03)</t>
  </si>
  <si>
    <t>Developers Deposit Rule 7 (9-1-03)</t>
  </si>
  <si>
    <t>Colstrip 3 &amp; 4 Final Reclamation Liability</t>
  </si>
  <si>
    <t>J Harvey Const Encroach. Dep/BPA Kitsap</t>
  </si>
  <si>
    <t>Deferred Compensation - Salary Deferred</t>
  </si>
  <si>
    <t>Limited Use Permit Salish Lodge/Snoq Ce</t>
  </si>
  <si>
    <t>Unearned Revenue - Pole Contacts</t>
  </si>
  <si>
    <t>Def Rev Sch85 Lifetime O&amp;M on Increm Li</t>
  </si>
  <si>
    <t>Lower Snake River Trans Interest Due Customers</t>
  </si>
  <si>
    <t>GAAP Equity Reserve on LSR BPA Trans. Dep.</t>
  </si>
  <si>
    <t>LSR BPA Bill Credit Holding</t>
  </si>
  <si>
    <t>LT Incentive Plan for Sr Mgmt</t>
  </si>
  <si>
    <t>Unclaimed Vendor Payments</t>
  </si>
  <si>
    <t>Def Compensation - IBNR</t>
  </si>
  <si>
    <t>PSE Building (A) - Landlord Incentives</t>
  </si>
  <si>
    <t>Deferred Interchange Power</t>
  </si>
  <si>
    <t>Bothel Data Center Landlord Incentives</t>
  </si>
  <si>
    <t>Redmond West Tenant Improvement - ST</t>
  </si>
  <si>
    <t>Unclaimed Property - Customer Refunds</t>
  </si>
  <si>
    <t>Unclaimed Property - Payroll Checks</t>
  </si>
  <si>
    <t>Residential Exchange - Other Deferred C</t>
  </si>
  <si>
    <t xml:space="preserve">Unclaimed Vendor Payments - California  </t>
  </si>
  <si>
    <t>Unclaimed Property - Customer Refunds - California</t>
  </si>
  <si>
    <t>Snoqualmie License O&amp;M Liability</t>
  </si>
  <si>
    <t>Other Deferred Credits - LIHEAP Credit - Electric</t>
  </si>
  <si>
    <t>Other Deferred Credits - LIHEAP Credit - Gas</t>
  </si>
  <si>
    <t>Other Deferred Credits - Contra LIHEAP Credit-Elec</t>
  </si>
  <si>
    <t>Other Deferred Credits - Contra LIHEAP Credit-Gas</t>
  </si>
  <si>
    <t>PGA Unrealized Gain</t>
  </si>
  <si>
    <t>WWU Foundation Pledge – Long Term</t>
  </si>
  <si>
    <t>Baker License O&amp;M Liability</t>
  </si>
  <si>
    <t>Misc Def Cr - MNT Equity Offset CarryC - UE-082128</t>
  </si>
  <si>
    <t>Electric Decoupling GAAP Unearned Revenue</t>
  </si>
  <si>
    <t>Unearned Easement Revenue</t>
  </si>
  <si>
    <t>Deferred Credit - Green Power Tariff</t>
  </si>
  <si>
    <t>Deferred Credit - Carbon Offset Program</t>
  </si>
  <si>
    <t>Redmond West Tenant Improvement</t>
  </si>
  <si>
    <t>Low Income Program - Electric</t>
  </si>
  <si>
    <t>Low Income Program - Gas</t>
  </si>
  <si>
    <t>PTC Reg Acct Contra</t>
  </si>
  <si>
    <t>Deferred PTC Reg Asset Contra Abandonme</t>
  </si>
  <si>
    <t>Deferred PTCs</t>
  </si>
  <si>
    <t>Unamortized Gain from Disp Allowance - Colstr</t>
  </si>
  <si>
    <t>Summit Purchase Buyout - Electric</t>
  </si>
  <si>
    <t>Summit Purchase Buyout - Gas</t>
  </si>
  <si>
    <t>29.1</t>
  </si>
  <si>
    <t>Deferred REC Revenue Post Nov. 2009</t>
  </si>
  <si>
    <t>PTC Customer Deferral of Pre-July 2010</t>
  </si>
  <si>
    <t>REC Proceeds in Rates Sch 137</t>
  </si>
  <si>
    <t>Interest On REC Proceeds in Rates</t>
  </si>
  <si>
    <t>Interest on REC Proceeds Not in Rates</t>
  </si>
  <si>
    <t>Interest on Treasury Grant in Sch 95a</t>
  </si>
  <si>
    <t>Int. on LSR Treasury Grant in Sch 95A</t>
  </si>
  <si>
    <t>Electric Residential Decouping Revenue Overcollect</t>
  </si>
  <si>
    <t>Gas Residential Decouping Revenue Overcollect</t>
  </si>
  <si>
    <t>Int on Elec Residential Decoupling Rev</t>
  </si>
  <si>
    <t>Sch 142 Electric Residential to Return</t>
  </si>
  <si>
    <t>Sch 142 Electric Schedule 26 to Return</t>
  </si>
  <si>
    <t>Sch 142 Elec Schedule 31 to Return to C</t>
  </si>
  <si>
    <t>E Decoup Rev Overcollect - Sch 8 &amp; 24</t>
  </si>
  <si>
    <t>E FPC Decoup Rev Overcollect - Sch 7</t>
  </si>
  <si>
    <t>E FPC Decoup Rev Overcollect - Sch 8 &amp; 24</t>
  </si>
  <si>
    <t>G Decoup Rev Overcollect -  Sch 31 &amp; 31T</t>
  </si>
  <si>
    <t>G Decoup Rev Overcoll - Sch 41, 41T, 86</t>
  </si>
  <si>
    <t>IntE FPC Decoup Rev Overcollect - Sch 7</t>
  </si>
  <si>
    <t>IntE FPC Decoup Rev Overcoll -Sch7A,11,25,29,35&amp;43</t>
  </si>
  <si>
    <t>IntG Decoup Rev Overcollect -  Sch 31 &amp; 31T</t>
  </si>
  <si>
    <t>E Decoup Rev Return - Sch 8 &amp; 24</t>
  </si>
  <si>
    <t>E Decoup Rev Return - Sch 7A, 11, 25, 2</t>
  </si>
  <si>
    <t>E FPC Decoup Rev Return - Sch 7</t>
  </si>
  <si>
    <t>E FPC Decoup Rev Return - Sch7A,11,25,2</t>
  </si>
  <si>
    <t>E FPC Decoup Rev Return - Sch 8 &amp; 24</t>
  </si>
  <si>
    <t>E FPC Decoup Rev Return - Sch 10 &amp; 31</t>
  </si>
  <si>
    <t>accum Defer Inv Tax Cr - Gas</t>
  </si>
  <si>
    <t>Deferred Gains post 10/31/09 Property Sales - Electric</t>
  </si>
  <si>
    <t>Def Property Gains UE-170033</t>
  </si>
  <si>
    <t>Def Property Gains UG-170034</t>
  </si>
  <si>
    <t>DFIT Provision for Credit Card Deferral</t>
  </si>
  <si>
    <t>DFIT - FAS 133 ST Liability - Electric</t>
  </si>
  <si>
    <t>Def FIT Pension</t>
  </si>
  <si>
    <t>DFIT - FAS 133 LT Liability - Electric</t>
  </si>
  <si>
    <t>Def FIT Bond Related</t>
  </si>
  <si>
    <t>DFIT - BPA Prepayment LT</t>
  </si>
  <si>
    <t>37m</t>
  </si>
  <si>
    <t>DFIT - Variable Deferred Cost Snoqualmie LT</t>
  </si>
  <si>
    <t>37a</t>
  </si>
  <si>
    <t>DFIT Colstrip ARO</t>
  </si>
  <si>
    <t>34</t>
  </si>
  <si>
    <t>DFIT 2018 Storm Excess Costs</t>
  </si>
  <si>
    <t>DFIT Property Tax Electric</t>
  </si>
  <si>
    <t>DFIT Property Tax Gas</t>
  </si>
  <si>
    <t>DFIT - FAS 133 ST Liability - Gas</t>
  </si>
  <si>
    <t>DFIT - FAS 133 LT Liability - Gas</t>
  </si>
  <si>
    <t>DFIT - 2006 Storm Excess Costs</t>
  </si>
  <si>
    <t>DTA Provision for Credit Card Deferral</t>
  </si>
  <si>
    <t>DFIT-2014 Storm Excess Costs</t>
  </si>
  <si>
    <t>Def FIT- Environmental Gas</t>
  </si>
  <si>
    <t>Def FIT - Demand Side Management Gas</t>
  </si>
  <si>
    <t>DFIT - 2015 Storm Excess Costs-LT</t>
  </si>
  <si>
    <t>DFIT - 2016 Storm Excess Costs-LT</t>
  </si>
  <si>
    <t>DFIT Audit Adjustments</t>
  </si>
  <si>
    <t>DFIT - FAS 133 Frwd Swap Int LT</t>
  </si>
  <si>
    <t>Deferred FIT - PCA Customer Portion</t>
  </si>
  <si>
    <t>DFIT – Goldendale Deferral</t>
  </si>
  <si>
    <t>DFIT - Interest Chelan PUD Reg Asset</t>
  </si>
  <si>
    <t>37l</t>
  </si>
  <si>
    <t>DFIT - Electric Conservation</t>
  </si>
  <si>
    <t>DFIT - White River Reg Asset</t>
  </si>
  <si>
    <t>37c</t>
  </si>
  <si>
    <t>DFIT - FIT MF UE090704</t>
  </si>
  <si>
    <t>37j</t>
  </si>
  <si>
    <t>DFIT - Ferndale Purchase Deferrals - Long Term</t>
  </si>
  <si>
    <t>37d</t>
  </si>
  <si>
    <t>DFIT-Variable Deferred Cost Baker Upgrade_LT</t>
  </si>
  <si>
    <t>37b</t>
  </si>
  <si>
    <t>DFIT-Electric Residential Decoupling Re</t>
  </si>
  <si>
    <t>DFIT-Gas Residential Decoupling Revenue</t>
  </si>
  <si>
    <t>DFIT-Electric NONResidential Decoupling</t>
  </si>
  <si>
    <t>DFIT-Gas NONResidential Decoupling Reve</t>
  </si>
  <si>
    <t>DFIT Electric Property Tax Tracker Schedule 140 - LT</t>
  </si>
  <si>
    <t>DFIT-Gas Property Tax Tracker Schedule 140 -LT</t>
  </si>
  <si>
    <t>DFIT-Decoupling Sch 26 &amp; 31</t>
  </si>
  <si>
    <t>DFIT-Major Inspection-Long Term</t>
  </si>
  <si>
    <t>DFIT-Colstrip 3&amp;4 Overhaul Costs-LT</t>
  </si>
  <si>
    <t>DFIT - Electron Unrecovered Loss</t>
  </si>
  <si>
    <t>37i</t>
  </si>
  <si>
    <t>DFIT- 2017 Storm - LT</t>
  </si>
  <si>
    <t>TOTAL CAPITALIZATION</t>
  </si>
  <si>
    <t>Working Capital Ratio</t>
  </si>
  <si>
    <t>Category</t>
  </si>
  <si>
    <t>Other</t>
  </si>
  <si>
    <t>CWIP</t>
  </si>
  <si>
    <t>Earns Interest</t>
  </si>
  <si>
    <t>Colstrip GAAP Acctg</t>
  </si>
  <si>
    <t>Subs</t>
  </si>
  <si>
    <t>COLI</t>
  </si>
  <si>
    <t>Nets to Zero</t>
  </si>
  <si>
    <t>Wind T-Grants</t>
  </si>
  <si>
    <t>PGA</t>
  </si>
  <si>
    <t>FAS 133</t>
  </si>
  <si>
    <t>FAS 109</t>
  </si>
  <si>
    <t>PCA</t>
  </si>
  <si>
    <t>Env - FC</t>
  </si>
  <si>
    <t>Decoupling</t>
  </si>
  <si>
    <t>PTC's</t>
  </si>
  <si>
    <t>SERP/LTIP/PRB</t>
  </si>
  <si>
    <t>LTIP</t>
  </si>
  <si>
    <t>GAAP Equity Reserves</t>
  </si>
  <si>
    <t>24 Mo. GAAP Reserve</t>
  </si>
  <si>
    <t>Pension</t>
  </si>
  <si>
    <t>Include 101, 106, 108 (including 108PTC accounts), 111 and 230 accounts coded to rate base</t>
  </si>
  <si>
    <t>Electric Plant -Not classified-PP</t>
  </si>
  <si>
    <t>Gas Plant -Not classified-PP</t>
  </si>
  <si>
    <t>CRB</t>
  </si>
  <si>
    <t>Cash Collateral ICE</t>
  </si>
  <si>
    <t>15400091</t>
  </si>
  <si>
    <t>--------------------</t>
  </si>
  <si>
    <t>CA</t>
  </si>
  <si>
    <t>CL</t>
  </si>
  <si>
    <t xml:space="preserve">Old account, new coding change = YELLOW </t>
  </si>
  <si>
    <t>Detail of Total Investments (Column AB)</t>
  </si>
  <si>
    <t>Detail of Total Investments (Column AL)</t>
  </si>
  <si>
    <t>ck</t>
  </si>
  <si>
    <t>Gas- Rate Base</t>
  </si>
  <si>
    <t>For GRC</t>
  </si>
  <si>
    <t>March 2021 EOP</t>
  </si>
  <si>
    <t>N/A</t>
  </si>
  <si>
    <t>Colstrip ARC &amp; ARO Activty Offset</t>
  </si>
  <si>
    <t>10199921</t>
  </si>
  <si>
    <t>Colstrip ARC &amp; ARO Activty Offset Contra</t>
  </si>
  <si>
    <t>Offset</t>
  </si>
  <si>
    <t>108TGrant NLD RCW 80.84</t>
  </si>
  <si>
    <t>Monetized PTCs Colstrip 1-4 unrecovered</t>
  </si>
  <si>
    <t>Contra Colstrip 1&amp;2 Non-legal T-Grant O</t>
  </si>
  <si>
    <t>Colstrip 1&amp;2 Non-legal RWIP/Salvage</t>
  </si>
  <si>
    <t>Colstrip 1&amp;2 unrecovered plant offset</t>
  </si>
  <si>
    <t>Colstrip 1-4 decommisioning offset</t>
  </si>
  <si>
    <t>Contra Colstrip 1&amp;2 Non-legal Monetized</t>
  </si>
  <si>
    <t>108 ARO Accr Monetized PTC Contra</t>
  </si>
  <si>
    <t>Colstrip ARO Accr offset</t>
  </si>
  <si>
    <t>PTC Interest Liability</t>
  </si>
  <si>
    <t>Colstrip 1&amp;2–PTC offset unrecovered pla</t>
  </si>
  <si>
    <t>Created for Colstrip 1 &amp; 2 ARO Cash Spend Offset</t>
  </si>
  <si>
    <t>Notes Rec - UESC Navy Keyport</t>
  </si>
  <si>
    <t>???</t>
  </si>
  <si>
    <t>Cash</t>
  </si>
  <si>
    <t>Paymentus Receipts</t>
  </si>
  <si>
    <t>Cash Real Time Clearing-Paymentus</t>
  </si>
  <si>
    <t>Tacoma LNG Cash Advance (NAES Corporati</t>
  </si>
  <si>
    <t>Accounts Receivable</t>
  </si>
  <si>
    <t>Microsoft Special Contract Receivable</t>
  </si>
  <si>
    <t>A/R – Biogas Receipt Service Revenues</t>
  </si>
  <si>
    <t>APUA</t>
  </si>
  <si>
    <t>Inventory</t>
  </si>
  <si>
    <t>Prepayments</t>
  </si>
  <si>
    <t>Prepaid - 1256 Amazon Web Services IAAS</t>
  </si>
  <si>
    <t>Prepaid - Purchased Electricity</t>
  </si>
  <si>
    <t>Prepaid – Electric Vehicle Service Equi</t>
  </si>
  <si>
    <t>Prepaid - Insurance and Employee Benefi</t>
  </si>
  <si>
    <t>Prepaid - General and Administrative ST</t>
  </si>
  <si>
    <t>Prepaid - Hardware/Software ST</t>
  </si>
  <si>
    <t>Prepaid - Outside Services ST</t>
  </si>
  <si>
    <t>Prepaid - Miscellaneous ST</t>
  </si>
  <si>
    <t>Prepaid - Permits &amp; Fees ST</t>
  </si>
  <si>
    <t>Prepaid - General and Administrative LT</t>
  </si>
  <si>
    <t>Prepaid - Hardware/Software LT</t>
  </si>
  <si>
    <t>Prepaid - Outside Services LT</t>
  </si>
  <si>
    <t>Prepaid - Permits &amp; Fees LT</t>
  </si>
  <si>
    <t>zero</t>
  </si>
  <si>
    <t>Accrued Utility Revenue</t>
  </si>
  <si>
    <t>Misc Accrued Current Asset</t>
  </si>
  <si>
    <t>Purchased Transmission Rights - Current</t>
  </si>
  <si>
    <t>Green Direct RECs – Intangible Asset</t>
  </si>
  <si>
    <t>RECs</t>
  </si>
  <si>
    <t>Green Direct RECs Inventory (LT)</t>
  </si>
  <si>
    <t>Debt Issuance Costs for $450M Sr. Notes</t>
  </si>
  <si>
    <t>Storm</t>
  </si>
  <si>
    <t>2019 Storm Excess Costs</t>
  </si>
  <si>
    <t>2020 Storm Excess Costs</t>
  </si>
  <si>
    <t>2021 Storm Excess Costs</t>
  </si>
  <si>
    <t>Colstrip 1&amp;2 – Unrecovered Plant at Ret</t>
  </si>
  <si>
    <t>6r</t>
  </si>
  <si>
    <t>Colstrip</t>
  </si>
  <si>
    <t>Contra PTCs Monetized for Unrec plant C</t>
  </si>
  <si>
    <t>Research 182</t>
  </si>
  <si>
    <t>Environmental Remediation</t>
  </si>
  <si>
    <t>Reg Asset &amp; Liab</t>
  </si>
  <si>
    <t>GTZ Depr Tranche 1 (Gas)</t>
  </si>
  <si>
    <t>11a</t>
  </si>
  <si>
    <t>GTZ</t>
  </si>
  <si>
    <t>GTZ Depr Tranche 1 Carrying Charges Bal</t>
  </si>
  <si>
    <t>PCA YR #18 Gross - Contra</t>
  </si>
  <si>
    <t>PCA YR #18 - Gross</t>
  </si>
  <si>
    <t>E FPC Decoup Rev Recover - Sch 7</t>
  </si>
  <si>
    <t>E FPC Decoup Rev Recover - Sch 8 &amp; 24</t>
  </si>
  <si>
    <t>E FPC Decoup Rev Recover - Sch 10 &amp; 31</t>
  </si>
  <si>
    <t>Property Tax Deferral</t>
  </si>
  <si>
    <t>AMI Depreciation Expense Deferral - Gas</t>
  </si>
  <si>
    <t>AMI Deferral</t>
  </si>
  <si>
    <t>AMI Depreciation Expense Def-Gas - Post</t>
  </si>
  <si>
    <t>Contra COVID-19 Help – Gas</t>
  </si>
  <si>
    <t>Env Rem - Poulsbo SVC UST</t>
  </si>
  <si>
    <t>AMI Depreciation Expense Deferral - Ele</t>
  </si>
  <si>
    <t>EV Return on Rate deferral</t>
  </si>
  <si>
    <t>EV Deprec. Expense &amp; operating/power co</t>
  </si>
  <si>
    <t>EV Carrying charges deferral</t>
  </si>
  <si>
    <t>Env Rem - Factoria SVC UG Tank</t>
  </si>
  <si>
    <t>AMI Depreciation Expense Def - Elec - P</t>
  </si>
  <si>
    <t>Env Rem - Factoria Service Cntr (Future</t>
  </si>
  <si>
    <t>PCA YR #19 – Gross</t>
  </si>
  <si>
    <t>PCA YR #19 Gross - Contra</t>
  </si>
  <si>
    <t>Contra COVID-19 Help - Elec</t>
  </si>
  <si>
    <t>Sch. SC Decoupling Refund/Surcharge Amo</t>
  </si>
  <si>
    <t>Current Sch. SC Decoupling Deferral</t>
  </si>
  <si>
    <t>Interest on Sch. SC Decoupling Deferral</t>
  </si>
  <si>
    <t>E Decoup Rev Recover - Sch 7 – 2019 GRC</t>
  </si>
  <si>
    <t>E FPC Decoup Rev Recover - Sch 7 – 2019</t>
  </si>
  <si>
    <t>E Decoup Rev Recov-Sch 7A,11,25,29,35&amp;4</t>
  </si>
  <si>
    <t>E Decoup Rev Recover - Sch 8 &amp; 24 – 201</t>
  </si>
  <si>
    <t>E FPC Decoup Rev Recover - Sch 8 &amp; 24 –</t>
  </si>
  <si>
    <t>E Decoup Rev Recover - Sch 10 &amp; 31 – 20</t>
  </si>
  <si>
    <t>E Decoup Rev Recover - Sch 12 &amp; 26 – 20</t>
  </si>
  <si>
    <t>E Decoup Rev Recover - Sch SC – 2019 GR</t>
  </si>
  <si>
    <t>E FPC Decoup Rev Recover - Sch SC – 201</t>
  </si>
  <si>
    <t>GTZ Depr Tranche 1 (Elec)</t>
  </si>
  <si>
    <t>Reg Asset - Unit 1&amp;2 D&amp;R Exp</t>
  </si>
  <si>
    <t>Colstrip 1&amp;2</t>
  </si>
  <si>
    <t>Reg Asset - Unit 3&amp;4 D&amp;R Exp</t>
  </si>
  <si>
    <t>Colstrip 3&amp;4</t>
  </si>
  <si>
    <t>PCA- Customer Portion Recovery UE-20089</t>
  </si>
  <si>
    <t>PCA- Interest on Customer Portion Recov</t>
  </si>
  <si>
    <t>PCA YR #20 – Gross</t>
  </si>
  <si>
    <t>PCA YR #20 Gross - Contra</t>
  </si>
  <si>
    <t>LSR Expansion Feasibility</t>
  </si>
  <si>
    <t>Billing Suspense Transactions</t>
  </si>
  <si>
    <t>Misc Deferred Debits - Gas</t>
  </si>
  <si>
    <t>IWM Gas Damage Claims</t>
  </si>
  <si>
    <t>$600M Sr Notes Due June 2048 Issuance C</t>
  </si>
  <si>
    <t>Chelan</t>
  </si>
  <si>
    <t>Major Maint</t>
  </si>
  <si>
    <t>FRA U1 Major O&amp;M Portion</t>
  </si>
  <si>
    <t>Community Solar Studies</t>
  </si>
  <si>
    <t>Colstrip 3 Major Maintenance</t>
  </si>
  <si>
    <t>AMI Return on Dep Def (Elec)</t>
  </si>
  <si>
    <t>AMI Return on Dep Def (Gas)</t>
  </si>
  <si>
    <t>AMI Return on Dep Def &gt;4/20 (Elec)</t>
  </si>
  <si>
    <t>AMI Return on Dep Def &gt;4/20 (Gas)</t>
  </si>
  <si>
    <t>Rsrv- Eqty Rsrv on AMI Dfrd Rtrn Dep El</t>
  </si>
  <si>
    <t>Rsrv- Eqty Rsrv on AMI Dfrd Rtrn Dep Gs</t>
  </si>
  <si>
    <t>Contra Unit 1&amp;2 D&amp;R Exp</t>
  </si>
  <si>
    <t>Tacoma LNG Upgrades Dep Def &lt; 10/2020</t>
  </si>
  <si>
    <t>Contra Unit 3&amp;4 D&amp;R Exp</t>
  </si>
  <si>
    <t>Tacoma LNG Upgrades Rtrn Def &lt; 10/2020</t>
  </si>
  <si>
    <t>LNG</t>
  </si>
  <si>
    <t>Rsrv Eqty Rsrv on LNG Upgrades &lt; 10/202</t>
  </si>
  <si>
    <t>Tacoma LNG Upgrades Dep Def &gt;9/2020</t>
  </si>
  <si>
    <t>Tacoma LNG Upgrades Rtrn Def &gt;9/2020</t>
  </si>
  <si>
    <t>Purchased Transmission Rights</t>
  </si>
  <si>
    <t>2019 Shelf Registration Costs</t>
  </si>
  <si>
    <t>GTZ Deprec Exp Deferral</t>
  </si>
  <si>
    <t>Carrying Charge on GTZ Deferral</t>
  </si>
  <si>
    <t>GTZ Deprec Exp Deferral post 06.2019</t>
  </si>
  <si>
    <t>Carrying Charge on GTZ Deferral post 06</t>
  </si>
  <si>
    <t>PSANI Bothell-SnoKing Upgrade</t>
  </si>
  <si>
    <t>AMI Return Deferral - Gas</t>
  </si>
  <si>
    <t>AMI Depr Exp Deferral - Gas</t>
  </si>
  <si>
    <t>AMI Depr Exp Reserve - Gas</t>
  </si>
  <si>
    <t>PLR EDIT Gas</t>
  </si>
  <si>
    <t>PLR EDIT Gas Contra</t>
  </si>
  <si>
    <t>AMI Depr Exp Deferral - Electric</t>
  </si>
  <si>
    <t>AMI Return Deferral - Electric</t>
  </si>
  <si>
    <t>ROU Asset - LT</t>
  </si>
  <si>
    <t>ASC 842 Leasing</t>
  </si>
  <si>
    <t>MTF ST Full Partial Inspection 2020</t>
  </si>
  <si>
    <t>AMI Depr Exp Reserve - Electric</t>
  </si>
  <si>
    <t>SPI Net Deferral UE 200980</t>
  </si>
  <si>
    <t>13</t>
  </si>
  <si>
    <t>Env Rem - Wenatchee</t>
  </si>
  <si>
    <t>Env Rem - Wenatchee (Future Cost Est)</t>
  </si>
  <si>
    <t>Env Rem - W Olympia Sub Breakin (Future</t>
  </si>
  <si>
    <t>Env Rem - W Olympia Substation Breakin</t>
  </si>
  <si>
    <t>Env Rem - Colstrip 1&amp;2 Ash Pond (Future</t>
  </si>
  <si>
    <t>Env Rem - Puyallup Service Center</t>
  </si>
  <si>
    <t>Env Rem - Poulsbo SVC UST (Future Cost</t>
  </si>
  <si>
    <t>PSANI Denny Way Upgrade</t>
  </si>
  <si>
    <t>PLR EDIT Electric</t>
  </si>
  <si>
    <t>PLR EDIT Electric Contra</t>
  </si>
  <si>
    <t>COVID-19 Deferred Costs- Electric</t>
  </si>
  <si>
    <t>Covid</t>
  </si>
  <si>
    <t>COVID-19 Deferred Costs- Gas</t>
  </si>
  <si>
    <t>COVID-19 Bad Debt Deferral- Electric</t>
  </si>
  <si>
    <t>COVID-19 Bad Debt Deferral- Gas</t>
  </si>
  <si>
    <t>COVID-19 Lost Revenues- Electric</t>
  </si>
  <si>
    <t>COVID-19 Lost Revenues- Gas</t>
  </si>
  <si>
    <t>COVID-19 Lost Revenues Contra- Electric</t>
  </si>
  <si>
    <t>Covid-19</t>
  </si>
  <si>
    <t>COVID-19 Lost Revenues Contra- Gas</t>
  </si>
  <si>
    <t>COVID-19 Help 2 – Elec</t>
  </si>
  <si>
    <t>COVID-19 Help 2 – Gas</t>
  </si>
  <si>
    <t>Contra COVID-19 Help 2 – Elec</t>
  </si>
  <si>
    <t>Contra COVID-19 Help 2 – Gas</t>
  </si>
  <si>
    <t>Green Direct RECs – Intangible Asset -</t>
  </si>
  <si>
    <t>Green Direct</t>
  </si>
  <si>
    <t>Def Loss Disp of Plant</t>
  </si>
  <si>
    <t>Gas Deferred Prop Loss – Wtr Heater Sal</t>
  </si>
  <si>
    <t>ADIT</t>
  </si>
  <si>
    <t>DFIT FAS 109 – Gas</t>
  </si>
  <si>
    <t>DFIT AMI Equity Reserve Gas</t>
  </si>
  <si>
    <t>DFIT Electric Vehicle Equity Reserve</t>
  </si>
  <si>
    <t>DFIT Payroll Tax Deferral COVID-19</t>
  </si>
  <si>
    <t>DFIT FAS 109 – Elect</t>
  </si>
  <si>
    <t>DFIT AMI Equity Reserve Electric</t>
  </si>
  <si>
    <t>DFIT - Microsoft</t>
  </si>
  <si>
    <t>DFIT Shuffleton - Gain on Sale</t>
  </si>
  <si>
    <t>DFIT PTC Monetized</t>
  </si>
  <si>
    <t>DFIT Montana Transition Fund Payment</t>
  </si>
  <si>
    <t>DFIT PTC Interest Expense</t>
  </si>
  <si>
    <t>DFIT ARO/ARC Electric Production</t>
  </si>
  <si>
    <t>DFIT - Green Direct Liquidated Damages</t>
  </si>
  <si>
    <t>DFIT FAS109 Gross-Up</t>
  </si>
  <si>
    <t>23</t>
  </si>
  <si>
    <t>DFIT FAS109 Gross-Up Unprotected</t>
  </si>
  <si>
    <t>DFIT FAS109 Gross-Up Unprotected E Prod</t>
  </si>
  <si>
    <t>DFIT  Eq Rsrv thru 4/2020</t>
  </si>
  <si>
    <t>DFIT  Tacoma LNG Eq Rsrv</t>
  </si>
  <si>
    <t>PGA Supplemental B Amort – Commodity</t>
  </si>
  <si>
    <t>Approp RE - Fed Amort Reserve - Snoqual</t>
  </si>
  <si>
    <t>$450M Sr. Note</t>
  </si>
  <si>
    <t>$450 million 3.25% Notes Discount</t>
  </si>
  <si>
    <t>Finance lease liability - LT</t>
  </si>
  <si>
    <t>Provision for Injuries and damages</t>
  </si>
  <si>
    <t>Aetna Self-Insurance IBNR</t>
  </si>
  <si>
    <t>VSP Vision Insurance</t>
  </si>
  <si>
    <t>Accr Env Rem - Puyallup Garage Site (Future Cst)</t>
  </si>
  <si>
    <t>Accr Env Rem - Wenatchee (Future Cost Est)</t>
  </si>
  <si>
    <t>Accr Env Rem - Colstrip 1&amp;2 Ash Pond</t>
  </si>
  <si>
    <t>Accum Misc Oper Prov</t>
  </si>
  <si>
    <t>Accr Env Rem - W Olympia Substation Bre (Future Cost)</t>
  </si>
  <si>
    <t>Accr Env Rem - Factoria Service Center (future Cost)</t>
  </si>
  <si>
    <t>ARO</t>
  </si>
  <si>
    <t>Accounts Payable</t>
  </si>
  <si>
    <t>LSR Excess Lease Payment Accrual</t>
  </si>
  <si>
    <t>Payroll - Family Medical Leave</t>
  </si>
  <si>
    <t>Accounts Payable - Paymentus Returns -</t>
  </si>
  <si>
    <t>Oregon Worker’s Comp Tax</t>
  </si>
  <si>
    <t>Accounts Payable - Microsoft EA</t>
  </si>
  <si>
    <t>Accounts Payable – Service Now</t>
  </si>
  <si>
    <t>Customer Deposits</t>
  </si>
  <si>
    <t>Accrued Tax</t>
  </si>
  <si>
    <t>OR Income Tax Payable</t>
  </si>
  <si>
    <t>Texas Unemployment Tax  - Employer</t>
  </si>
  <si>
    <t>Property Taxes - WA - Gas - PLNG</t>
  </si>
  <si>
    <t>Oregon Employer Unemployment Tax</t>
  </si>
  <si>
    <t>Oregon Transit District Excise Tax</t>
  </si>
  <si>
    <t>Michigan Employer Unemployment Tax</t>
  </si>
  <si>
    <t>Accrued Interest</t>
  </si>
  <si>
    <t>Accrued Interest - $450M Sr Notes Due</t>
  </si>
  <si>
    <t>Tax Payable</t>
  </si>
  <si>
    <t>Oregon Statewide Transit Tax</t>
  </si>
  <si>
    <t>Michigan State Tax Employee Paid</t>
  </si>
  <si>
    <t>Misc Accrued Liab</t>
  </si>
  <si>
    <t>Article 507 - Loon Surveys &amp; Non-Game S</t>
  </si>
  <si>
    <t>Lease Liability - ST</t>
  </si>
  <si>
    <t>Electric - TCJA Over Collection</t>
  </si>
  <si>
    <t>Gas - TCJA Over Collection</t>
  </si>
  <si>
    <t>Bellevue Downtown Association</t>
  </si>
  <si>
    <t>Customer Advance for Construction</t>
  </si>
  <si>
    <t>Rule 6 Security Deposit Refundable</t>
  </si>
  <si>
    <t>Other Deferred Credits</t>
  </si>
  <si>
    <t>Equity Reserve on AMI Return Deferral -</t>
  </si>
  <si>
    <t>AMI Reserve Return on Dep Def &gt;4/20 (Ga</t>
  </si>
  <si>
    <t>Eqty Rsrv on AMI Dfrd Return Dep Dfrl G</t>
  </si>
  <si>
    <t>Tacoma LNG Upgrades Dep Rsrv &lt; 10/2020</t>
  </si>
  <si>
    <t>Tacoma LNG Upgrades Rtrn Rsrv &lt; 10/2020</t>
  </si>
  <si>
    <t>EV Equity Reserve on Return deferral</t>
  </si>
  <si>
    <t>Eqty Rsrv on LNG Upgrades &lt; 10/2020</t>
  </si>
  <si>
    <t>Eqty Rsrv on LNG Upgrades &gt;9/2020</t>
  </si>
  <si>
    <t>AMI Reserve Return on Dep Def &gt;4/20 (El</t>
  </si>
  <si>
    <t>Eqty Rsrv on AMI Dfrd Return Dep Dfrl E</t>
  </si>
  <si>
    <t>Lease Liability - LT</t>
  </si>
  <si>
    <t>Macquarie Sale - Low Income Weatherizat</t>
  </si>
  <si>
    <t>Green Direct Liquidated Damages</t>
  </si>
  <si>
    <t>Bothell Bldg O Landlord Incentives</t>
  </si>
  <si>
    <t>Microsoft Special Contract Regulatory L</t>
  </si>
  <si>
    <t>Bothell Bldg G/H Landlord Incentives</t>
  </si>
  <si>
    <t>COVID-19 Help Program – Electric</t>
  </si>
  <si>
    <t>COVID-19 Help Program – Gas</t>
  </si>
  <si>
    <t>COVID-19 Help Program</t>
  </si>
  <si>
    <t>Payroll Tax Deferral COVID-19</t>
  </si>
  <si>
    <t>Microsoft EA</t>
  </si>
  <si>
    <t>Service Now</t>
  </si>
  <si>
    <t>COVID-19 Deferred Savings- Electric</t>
  </si>
  <si>
    <t>COVID-19 Deferred Savings- Gas</t>
  </si>
  <si>
    <t>FAS 109 Taxes – Gas</t>
  </si>
  <si>
    <t>Other Regulatory Liabilities</t>
  </si>
  <si>
    <t>E Decoup Rev Overcollect - Sch 40</t>
  </si>
  <si>
    <t>E FPC Decoup Rev Overcollect - Sch 40</t>
  </si>
  <si>
    <t>FAS 109 Taxes – Elec</t>
  </si>
  <si>
    <t>IntE FPC Decoup Rev Overcollect - Sch 4</t>
  </si>
  <si>
    <t>IntG Decoup Rev Overcoll - Sch 41, 41T,</t>
  </si>
  <si>
    <t>E Decoup Rev Return - Sch 40</t>
  </si>
  <si>
    <t>E FPC Decoup Rev Return - Sch 12 &amp; 26</t>
  </si>
  <si>
    <t>E FPC Decoup Rev Return - Sch 40</t>
  </si>
  <si>
    <t>G Decoup Rev Return - Sch 31 &amp; 31T</t>
  </si>
  <si>
    <t>G Decoup Rev Return - Sch 41, 41T, 86 &amp;</t>
  </si>
  <si>
    <t>Gain on Sale Shuffleton - Electric</t>
  </si>
  <si>
    <t>E FPC Dcp Rev Rtrn-Sch 7A,11,25,29,35&amp;4</t>
  </si>
  <si>
    <t>FAS 109 EDIT Unprotected Gas</t>
  </si>
  <si>
    <t>FAS 109 EDIT Unprotected Electric</t>
  </si>
  <si>
    <t>FAS 109 EDIT Unprotected Electric Produ</t>
  </si>
  <si>
    <t>FAS109 EDIT Protected</t>
  </si>
  <si>
    <t>Deferred Gains</t>
  </si>
  <si>
    <t>Approved for 2019 GRC Def. Gain Shuffle</t>
  </si>
  <si>
    <t>DFIT - Plant Non Operating - LT</t>
  </si>
  <si>
    <t>Smartburn</t>
  </si>
  <si>
    <t>DFIT FAS109 EDIT</t>
  </si>
  <si>
    <t>DFIT FAS109 EDIT Imbalance</t>
  </si>
  <si>
    <t>DFIT Electric Vehicle</t>
  </si>
  <si>
    <t>DFIT AMI Electric</t>
  </si>
  <si>
    <t>DFIT AMI Gas</t>
  </si>
  <si>
    <t>DFIT AMI Gas Post 07/2019</t>
  </si>
  <si>
    <t>DFIT AMI Electric Post 07/2019</t>
  </si>
  <si>
    <t>DFIT EDIT Unprotected Electric Producti</t>
  </si>
  <si>
    <t>37</t>
  </si>
  <si>
    <t>DFIT EDIT Unprotected Gas</t>
  </si>
  <si>
    <t>DFIT EDIT Unprotected Electric</t>
  </si>
  <si>
    <t>DFIT FAS 109 EDIT Unprotected Gas</t>
  </si>
  <si>
    <t>DFIT FAS 109 EDIT Unprotected Electric</t>
  </si>
  <si>
    <t>Def FIT - FAS 133 Frwd Swap Int LT</t>
  </si>
  <si>
    <t>DFIT-GTZ Depreciation Deferral pre 06/3</t>
  </si>
  <si>
    <t>36</t>
  </si>
  <si>
    <t>9</t>
  </si>
  <si>
    <t>DFIT AMI Depreciation Reserve May-Augus - Gas</t>
  </si>
  <si>
    <t>DFIT – Colstrip 1&amp;2 Retirement</t>
  </si>
  <si>
    <t>37n</t>
  </si>
  <si>
    <t>DFIT - 2019 Excess Storm Costs</t>
  </si>
  <si>
    <t>DFIT AMI Depreciation Deferral May-Augu - Gas</t>
  </si>
  <si>
    <t>DFIT Storm Excess Costs 2020</t>
  </si>
  <si>
    <t>DFIT GTZ Depreciation Deferral post 06/</t>
  </si>
  <si>
    <t>DFIT AMI Depreciation Deferral May-Augu - Elec</t>
  </si>
  <si>
    <t>DFIT GTZ Carrying Charge Deferral post</t>
  </si>
  <si>
    <t>DFIT AMI Depreciation Reserve May-Augus- Elec</t>
  </si>
  <si>
    <t>DFIT-GTZ Carrying Charge Deferral pre 0</t>
  </si>
  <si>
    <t>DFIT  GTZ Carrying Charge Deferal Tr1</t>
  </si>
  <si>
    <t>DFIT Tacoma LNG Deferral Depreciation</t>
  </si>
  <si>
    <t>DFIT GTZ Depr Deferal Tr1</t>
  </si>
  <si>
    <t>35-1</t>
  </si>
  <si>
    <t>DFIT Tacoma LNG Deferral Return</t>
  </si>
  <si>
    <t>DFIT AMI Return Def thru 4/2020</t>
  </si>
  <si>
    <t>DFIT GTZ Carrying Charge Deferal Tr1</t>
  </si>
  <si>
    <t>DFIT SPI BioMass PPA</t>
  </si>
  <si>
    <t>DFIT Storm Damage 2021</t>
  </si>
  <si>
    <t>DFIT COVID E</t>
  </si>
  <si>
    <t>DFIT COVID G</t>
  </si>
  <si>
    <t>Total Assets/Liabilities</t>
  </si>
  <si>
    <t xml:space="preserve">SAP total Assets and Liabilites = ZRW_F1BS </t>
  </si>
  <si>
    <t>WC Ratio =&gt;</t>
  </si>
  <si>
    <t>Total Assets</t>
  </si>
  <si>
    <t>Total Capitalization</t>
  </si>
  <si>
    <t>E352 TSM Structures &amp; Improveme-NSC</t>
  </si>
  <si>
    <t>E353 TSM Sta Eq LSR-NSC</t>
  </si>
  <si>
    <t>E353 TSM Sta Eq, 3rd AC Line-NSC</t>
  </si>
  <si>
    <t>E353 TSM Sta Eq, Colstrip 3-4-NSC</t>
  </si>
  <si>
    <t>E353 TSM Sta Eq, Colstrip1-2 Co-NSC</t>
  </si>
  <si>
    <t>E353 TSM Sta Eq, Fred 1/APC-NSC</t>
  </si>
  <si>
    <t>E353 TSM Sta Eq, Mint Farm-NSC</t>
  </si>
  <si>
    <t>E353 TSM Sta Eq, Wild Horse-NSC</t>
  </si>
  <si>
    <t>E353 TSM Sta Eq, Wind Ridge-Non-NSC</t>
  </si>
  <si>
    <t>E353 WILD HORSE EXP SUB@PLANT-NSC</t>
  </si>
  <si>
    <t>E353 WILD HORSE EXP SUB-NSC</t>
  </si>
  <si>
    <t>E353 WILD HORSE SUB@PLANT-NSC</t>
  </si>
  <si>
    <t>E3537 TSM Sta Eq, Goldendale-NSC</t>
  </si>
  <si>
    <t>E354 TSM Towers &amp; Fixtures-NSC</t>
  </si>
  <si>
    <t>E3547 TSM Towers/Fixtures-NSC</t>
  </si>
  <si>
    <t>E3557 TSM Poles, Sumas-NSC</t>
  </si>
  <si>
    <t>E3567 TSM O/H Cond, Sumas-NSC</t>
  </si>
  <si>
    <t>E3577 TSM U/G Conduit-NSC</t>
  </si>
  <si>
    <t>E3587 TSM U/G Conductor/Devices-NSC</t>
  </si>
  <si>
    <t>E3590 TSM Roads &amp; Trails-NSC</t>
  </si>
  <si>
    <t>E3597 TSM Roads &amp; Trails-NSC</t>
  </si>
  <si>
    <t>E3620 DST Sub Eq LSR-NSC</t>
  </si>
  <si>
    <t>E3620 DST Sub Eq Wld Hrs Expan-NSC</t>
  </si>
  <si>
    <t>E3620 DST Sub Eq Wld Hrs Solar-NSC</t>
  </si>
  <si>
    <t>E3620 DST Sub@Plant WildHorse E-NSC</t>
  </si>
  <si>
    <t>E3631 DST Battery, Cust Site -NSC</t>
  </si>
  <si>
    <t>E3631 DST Battery, Customer Site</t>
  </si>
  <si>
    <t>E3640 DST Poles/Towers/Fixtures-NSC</t>
  </si>
  <si>
    <t>E3650 DST O/H Cond, Hop Ridge-NSC</t>
  </si>
  <si>
    <t>E3650 DST O/H Cond, LSR-NSC</t>
  </si>
  <si>
    <t>E3650 DST O/H Cond, Wild Horse-NSC</t>
  </si>
  <si>
    <t>E3650 DST O/H Cond, WildHorse E-NSC</t>
  </si>
  <si>
    <t>E3650 DST O/H Cond, WildHorse S-NSC</t>
  </si>
  <si>
    <t>E3660 DST U/G Conduit-NSC</t>
  </si>
  <si>
    <t>E3670 DST U/G Conductor/Devices-NSC</t>
  </si>
  <si>
    <t>E3711 DST EV Charger Cust Premises</t>
  </si>
  <si>
    <t>E3711 DST EV Charger DO NOT USE</t>
  </si>
  <si>
    <t>E3711 DST EV Charger-NSC</t>
  </si>
  <si>
    <t>E3911 GEN Office Furn &amp; Eq, new-NSC</t>
  </si>
  <si>
    <t>E392 GEN Trans Equip, new-NSC</t>
  </si>
  <si>
    <t>E3930 GEN Stores Equip, new-NSC</t>
  </si>
  <si>
    <t>E396 GEN Power-Op Equip, new-NSC</t>
  </si>
  <si>
    <t>E3970 GEN Comm Equip, new-NSC</t>
  </si>
  <si>
    <t>E3970 GEN CommEq, Encogen-NSC</t>
  </si>
  <si>
    <t>G3764 DST Mains, Wrapped Steel-NSC</t>
  </si>
  <si>
    <t>G3766 DST Mains, Frm Trans, St -NSC</t>
  </si>
  <si>
    <t>G3781 105 DST Meas &amp; Reg Sta, Tran</t>
  </si>
  <si>
    <t>G3861 DST Com Water Heater-NSC</t>
  </si>
  <si>
    <t>G390 GEN Structures &amp; Improveme-NSC</t>
  </si>
  <si>
    <t>G3911 GEN Office Furn &amp; Eq, new-NSC</t>
  </si>
  <si>
    <t>G3912 GEN Computer Eq, new-NSC</t>
  </si>
  <si>
    <t>G392 GEN Trans Equip, new-NSC</t>
  </si>
  <si>
    <t>G3930 GEN Stores Equip, new-NSC</t>
  </si>
  <si>
    <t>G3940 GEN Tools/Garage/Shop, ne-NSC</t>
  </si>
  <si>
    <t>G3950 GEN Laboratory Equip, new-NSC</t>
  </si>
  <si>
    <t>G396 GEN Power Op Equip, new-NSC</t>
  </si>
  <si>
    <t>G3970 GEN Comm Equip, new-NSC</t>
  </si>
  <si>
    <t>G3980 GEN Misc Equip, new-NSC</t>
  </si>
  <si>
    <t>From FERC MODULE</t>
  </si>
  <si>
    <t>3E     Electric Production OG Z_FERC1A</t>
  </si>
  <si>
    <t>4E     Electric Transmission OG Z_FERC1B</t>
  </si>
  <si>
    <t>5E     Electric Distribution OG Z_FERC1C</t>
  </si>
  <si>
    <t>6E     Elec Customer Accts OG ZFERC1SCA</t>
  </si>
  <si>
    <t>7E     Elec Customer Svce OG ZFERC1SCS</t>
  </si>
  <si>
    <t>8E     Electric Sales OG ZFERC1SS</t>
  </si>
  <si>
    <t>9E     Electric A&amp;G OG ZFERC1SAG</t>
  </si>
  <si>
    <t>12E    Electric Production OG Z_FERC1H</t>
  </si>
  <si>
    <t>13E    Elec Transmission OG Z_FERC1I</t>
  </si>
  <si>
    <t>14E    Elec Distribution OG Z_FERC1J</t>
  </si>
  <si>
    <t>15E    Elec A&amp;G - Maint OG ZFERC1SM</t>
  </si>
  <si>
    <t>28G    Prod Manufactrd Gas OG Z_FERC1L</t>
  </si>
  <si>
    <t>30G    Other Gas Supply OG Z_FERC1N</t>
  </si>
  <si>
    <t>31G    Storage/LNG Term OG Z_FERC1O</t>
  </si>
  <si>
    <t>32G    Gas Transmission OG Z_FERC1P</t>
  </si>
  <si>
    <t>33G    Gas Distribution OG Z_FERC1Q</t>
  </si>
  <si>
    <t>34G    Gas Customer Accts OG Z_FERC1SCA</t>
  </si>
  <si>
    <t>35G    Gas Customer Service OG Z_FERC1</t>
  </si>
  <si>
    <t>36G    Gas Sales OG Z_FERC1T</t>
  </si>
  <si>
    <t>37G    Gas A&amp;G OG Z_FERC1U</t>
  </si>
  <si>
    <t>40G    Prd Manufactured Gas OG Z_FERC1V</t>
  </si>
  <si>
    <t>43G    Storage/LNG Term OG Z_FERC1Y</t>
  </si>
  <si>
    <t>44G    Gas Transmission OG Z_FERC1Z</t>
  </si>
  <si>
    <t>45G    Gas Distribution OG ZFERC1AA</t>
  </si>
  <si>
    <t>46G    Gas A&amp;G Maintenance OG ZFERC1SM</t>
  </si>
  <si>
    <t>chk</t>
  </si>
  <si>
    <t>DTL – PLR Reg. Asset - Elec</t>
  </si>
  <si>
    <t>DTL – PLR Reg. Asset - Gas</t>
  </si>
  <si>
    <t>Chart of accounts</t>
  </si>
  <si>
    <t>PSE</t>
  </si>
  <si>
    <t>Fiscal Year Variant</t>
  </si>
  <si>
    <t>K1</t>
  </si>
  <si>
    <t>Fiscal year/period</t>
  </si>
  <si>
    <t>G/L Account</t>
  </si>
  <si>
    <t>0084200000 - 0084299999; 0084300000 - 0084399999; 72100047 - 72100059; 69990071 - 69990072</t>
  </si>
  <si>
    <t>Record type</t>
  </si>
  <si>
    <t>0</t>
  </si>
  <si>
    <t>Operation</t>
  </si>
  <si>
    <t>Maintenance</t>
  </si>
  <si>
    <t>P,T,D &amp; A&amp;G</t>
  </si>
  <si>
    <t>Totals Electric</t>
  </si>
  <si>
    <t>Totals Gas</t>
  </si>
  <si>
    <t>O&amp;M</t>
  </si>
  <si>
    <t>For Exhibit A-1:</t>
  </si>
  <si>
    <t>Direct Assigned Electric O&amp;M and A&amp;G</t>
  </si>
  <si>
    <t>Direct Assigned Gas O&amp;M and A&amp;G</t>
  </si>
  <si>
    <t>Direct Assigned Total O&amp;M and A&amp;G</t>
  </si>
  <si>
    <t>Shaded accounts are new since the 2019 GRC</t>
  </si>
  <si>
    <t>35</t>
  </si>
  <si>
    <t>FOR THE TWELVE MONTHS ENDED DECEMBER 31, 2021</t>
  </si>
  <si>
    <t>Shaded accounts created for Legal Remediation for Colstrip 1&amp;2 (Eff Oct 21, no longer tracking the manual acct)</t>
  </si>
  <si>
    <t>&lt;= Dec20 CBR</t>
  </si>
  <si>
    <t>AMA (Dec 21)</t>
  </si>
  <si>
    <t>Common plant in service - Manual adj</t>
  </si>
  <si>
    <t>Landis-Gyr Capital Lease</t>
  </si>
  <si>
    <t>10110031</t>
  </si>
  <si>
    <t>Finance Lease - Electric</t>
  </si>
  <si>
    <t>Common - Plant Held for Future Use - PP</t>
  </si>
  <si>
    <t>15</t>
  </si>
  <si>
    <t>10600601</t>
  </si>
  <si>
    <t>Common NC manual adjustments</t>
  </si>
  <si>
    <t>CWIP/Retention Clearing (Debit) - Commo</t>
  </si>
  <si>
    <t>Common Depr Reserve - Manual Adjustments</t>
  </si>
  <si>
    <t>18</t>
  </si>
  <si>
    <t>108 PTC Monetized Post 10/2021</t>
  </si>
  <si>
    <t>Gas Stored at JP Reservoir - Noncurrent</t>
  </si>
  <si>
    <t>Notes Rec. - City of Buckley</t>
  </si>
  <si>
    <t>PSE Field Collection Deposits</t>
  </si>
  <si>
    <t>US Bank - General Account 1775586</t>
  </si>
  <si>
    <t>Cash-Key Bank-Trading Floor 4630</t>
  </si>
  <si>
    <t>Cash - Key Bank Tri Ad Flex Spending</t>
  </si>
  <si>
    <t>Cash-Key Bank- EES Amazon Receipts</t>
  </si>
  <si>
    <t>BPA RES JD Wind Deposit</t>
  </si>
  <si>
    <t>Radio Spectrum Purchase Escrow</t>
  </si>
  <si>
    <t>PGE Klamath Peaker Trans Req Deposit</t>
  </si>
  <si>
    <t>BPA Hopkins Ridge Transmission Deposit</t>
  </si>
  <si>
    <t>BPA TSR 80368917-Goldendale Deposit</t>
  </si>
  <si>
    <t>LKE Pacific Trust Deposit - Wire &amp; Cable</t>
  </si>
  <si>
    <t>LKE Pacific Trust Deposit - Transformers</t>
  </si>
  <si>
    <t>Other Special Deposit-BPA TRS - 50MW</t>
  </si>
  <si>
    <t>Colstrip Community Fund Escrow Acct</t>
  </si>
  <si>
    <t>Petty Cash</t>
  </si>
  <si>
    <t>Working Funds - Mercer Island</t>
  </si>
  <si>
    <t>Temporary Cash Investments-Taxable</t>
  </si>
  <si>
    <t>Other ACDts Rec - Misc</t>
  </si>
  <si>
    <t>BPA – St Clair Transmission Credits Receivable</t>
  </si>
  <si>
    <t>A/R - EES Shopify Credit Card Receivabl</t>
  </si>
  <si>
    <t>Elec OMRC Reimbursable by 3rd Party -ST</t>
  </si>
  <si>
    <t>APUA -Energy Diversion</t>
  </si>
  <si>
    <t>APUA - Treble Damages Diversion</t>
  </si>
  <si>
    <t>Intercompany Accounts receivable</t>
  </si>
  <si>
    <t>14601002</t>
  </si>
  <si>
    <t>IC AR – Puget LNG Gas Commodities</t>
  </si>
  <si>
    <t>Fuel Stock-CT Oil Inventory-CONTRA</t>
  </si>
  <si>
    <t>Fuel Stock - Colstrip 1&amp;2</t>
  </si>
  <si>
    <t>Plant Materials - Colstrip 1 &amp; 2</t>
  </si>
  <si>
    <t>Liquefied Natural Gas Stored</t>
  </si>
  <si>
    <t>Prepmts - Puget Auto / General Liability</t>
  </si>
  <si>
    <t>Prepaid - Gas Pipeline Annual Use Permi</t>
  </si>
  <si>
    <t>Prepmts - Puget Workman's Comp - Aegis</t>
  </si>
  <si>
    <t>Prepaid - Swinomish Tribal Res 115kv TSM -Long Term</t>
  </si>
  <si>
    <t>Prepaid - EIM Annual Hosting Fee</t>
  </si>
  <si>
    <t>Prepmts - All Risk Property Insurance</t>
  </si>
  <si>
    <t>Prepaid - Doble Engineering Equip Lease</t>
  </si>
  <si>
    <t>Prepaid - Open Text</t>
  </si>
  <si>
    <t>Prepmts - M&amp;M Consulting Fee</t>
  </si>
  <si>
    <t>Prepaid- Transmission software</t>
  </si>
  <si>
    <t>Prepaid- D&amp;O Insurance (annual)</t>
  </si>
  <si>
    <t>Prepamnts - Datalink Symantec SW Maintenance</t>
  </si>
  <si>
    <t>Ppd - Corporation Executive Board (CEB)</t>
  </si>
  <si>
    <t>Ppd - Annual Credit Rating Fee</t>
  </si>
  <si>
    <t>Prepaid - OpenLink Endur</t>
  </si>
  <si>
    <t>Prepaid - Datalink OneCall - ST</t>
  </si>
  <si>
    <t>Prepaid Prometheus Software Maintenance</t>
  </si>
  <si>
    <t>Prepaid SAP Support</t>
  </si>
  <si>
    <t>Prepaid - L&amp;G USC 1-Way AMR Head End So</t>
  </si>
  <si>
    <t>Prepaid - WECC Dues</t>
  </si>
  <si>
    <t>Prepaid - Peak Reliability</t>
  </si>
  <si>
    <t>Prepmts - Heavy Vehicle Licenses</t>
  </si>
  <si>
    <t>Prepaid - MCG EAS Hosting</t>
  </si>
  <si>
    <t>Microsoft Maintenance Contract</t>
  </si>
  <si>
    <t>Prepmts - FERC Annual Land Use - Lower Baker</t>
  </si>
  <si>
    <t>Prepmts - FERC Annual Land Use - Upper Baker</t>
  </si>
  <si>
    <t>Prepmnts - Areva Software Support Servi</t>
  </si>
  <si>
    <t>Prepaid – Skykomish Ranger District ROW</t>
  </si>
  <si>
    <t>Prepaid - Ecologic Analytics Software 2011</t>
  </si>
  <si>
    <t>Prepaid - OSIsoft Software Renewal 2011</t>
  </si>
  <si>
    <t>Prepaid - Douglas PUD PPA (9/1/18-9/30/</t>
  </si>
  <si>
    <t>Prepaid - Lenovo Maintenance Renewal</t>
  </si>
  <si>
    <t>Prepaid - Trintech LT</t>
  </si>
  <si>
    <t>Prepaid - Energy Exemplar</t>
  </si>
  <si>
    <t>Prepaid Gas Option</t>
  </si>
  <si>
    <t>Prepaid- Miscellaneous</t>
  </si>
  <si>
    <t>Prepayments - Licensing Fees (Vehicles)</t>
  </si>
  <si>
    <t>Prepaid - PowerPlant Maintenance Contra</t>
  </si>
  <si>
    <t>Prepaid - Goldendale Capital Maintenanc</t>
  </si>
  <si>
    <t>Prepaid - Goldendale Expense Maintenanc</t>
  </si>
  <si>
    <t>Prepaid Edison Electric Institute dues</t>
  </si>
  <si>
    <t>Prepaid American Gas Association Dues</t>
  </si>
  <si>
    <t>Prepaid NW Gas Association Dues</t>
  </si>
  <si>
    <t>Prepaid Subscrptns</t>
  </si>
  <si>
    <t>Prepaid -2007 CISCO Smartnet (Dimension</t>
  </si>
  <si>
    <t>Prepaid - INSSINC - Futrak Maintenance</t>
  </si>
  <si>
    <t>Prepaid - Freddy 1 Capital FFH</t>
  </si>
  <si>
    <t>Prepaid - Freddy 1 Expense FFH</t>
  </si>
  <si>
    <t>Prepaid - Freddy 1 Inventory</t>
  </si>
  <si>
    <t>Prepayments - Treasury Licensing Fees</t>
  </si>
  <si>
    <t>Prepaid - Goldendale Inventory</t>
  </si>
  <si>
    <t>Prepaid - GEC/NICE Short Term</t>
  </si>
  <si>
    <t>Prepaid-GE Smallworld Software Support 2011</t>
  </si>
  <si>
    <t>Prepaid-Optimize Networks Steelhead Support</t>
  </si>
  <si>
    <t>Prepaid - Mint Farm Capital FFH</t>
  </si>
  <si>
    <t>Prepaid - Mint Farm Expense FFH</t>
  </si>
  <si>
    <t>Prepaid - CGI Mobile Workforce SW Support</t>
  </si>
  <si>
    <t>Prepaid - Mint Farm Inventory</t>
  </si>
  <si>
    <t>Prepaid - Oracle Software Support</t>
  </si>
  <si>
    <t>Prepaid-Sycamore SW Support</t>
  </si>
  <si>
    <t>Prepayment-SAS SW Maintenance Renewal</t>
  </si>
  <si>
    <t>Prepaid - APPS: Ariba Saas</t>
  </si>
  <si>
    <t>Prepaid - APPS: Dataraker SaaS</t>
  </si>
  <si>
    <t>Prepaid - INFRA: Adaptive Riverbed</t>
  </si>
  <si>
    <t>Prepaid - 1256 - BPA Fiber Agreement</t>
  </si>
  <si>
    <t>Prepaid - INFRA: Nokia</t>
  </si>
  <si>
    <t>Prepmts - Colstrip 3&amp;4 Lime Contract -</t>
  </si>
  <si>
    <t>Prepaid - Checkpoint Structure</t>
  </si>
  <si>
    <t>Prepaid - LSR Leaseholder Minimum Rent</t>
  </si>
  <si>
    <t>Prepaid - ROW Dist Crossing Rainbow Bridge LT</t>
  </si>
  <si>
    <t>Prepaid - Workiva Subscription LT</t>
  </si>
  <si>
    <t>Prepaid - Information Handling Service</t>
  </si>
  <si>
    <t>Prepaid - APPS GE Smallworld Maint</t>
  </si>
  <si>
    <t>Prepaid - INFRA: Nice</t>
  </si>
  <si>
    <t>Prepaid - Structured Indeni Maintenance</t>
  </si>
  <si>
    <t>Prepaid - Gartner Subscription</t>
  </si>
  <si>
    <t>Prepaid  - L&amp;G AMI Command Center SW He</t>
  </si>
  <si>
    <t>EMC - SW/HW Maintenance Renewal ST</t>
  </si>
  <si>
    <t>Prepaid - OATI WebTrans</t>
  </si>
  <si>
    <t>Prepaid - OATI Annual Services</t>
  </si>
  <si>
    <t>Prepaid - Sirus maintenance Contract - Short Term</t>
  </si>
  <si>
    <t>Prepaid - BitSight</t>
  </si>
  <si>
    <t>Prepaid - 1205 APPS Schneider Electric</t>
  </si>
  <si>
    <t>Prepaid - 1207 APPS ITTIA Maint</t>
  </si>
  <si>
    <t>Prepaid - 1210 INFRA  Smartnet Maint</t>
  </si>
  <si>
    <t>Prepaid - 1213 INFRA  Proofpoint Maint</t>
  </si>
  <si>
    <t>Prepaid - 1220 APPS MaxAttn SAAS</t>
  </si>
  <si>
    <t>Prepaid - INFRA SUSE Maint</t>
  </si>
  <si>
    <t>Prepaid - 1210 INFRA Infoblox Maint</t>
  </si>
  <si>
    <t>Prepaid - AMI Advanced Security Softwar</t>
  </si>
  <si>
    <t>Prepaid - CC4580 AutoCAD License Agreem</t>
  </si>
  <si>
    <t>Prepaid - GTZ Avertra Hosting SaaS</t>
  </si>
  <si>
    <t>Prepaid - Infra - eGain</t>
  </si>
  <si>
    <t>Prepaid Voice Print International - Short Term</t>
  </si>
  <si>
    <t>Prepaid Platts Subscription - Short Term</t>
  </si>
  <si>
    <t>Prepaid PSE Building Brokerage Fee - Short Term</t>
  </si>
  <si>
    <t>Prepaid RSA - Archer Software Maintenance ST</t>
  </si>
  <si>
    <t>Prepaid-Corner Stone-Palms Payments-Short Term</t>
  </si>
  <si>
    <t>Prepaid- TAIT/Zetron Support Agreement-ST</t>
  </si>
  <si>
    <t>Prepaid - Structured-Symantac Renewal - Short Term</t>
  </si>
  <si>
    <t>Prepaid-Doble Energineering Equip Lease-ST</t>
  </si>
  <si>
    <t>Prepaid-Big 4 Telecommunications Exp- Short-Term</t>
  </si>
  <si>
    <t>Prepaid- Tensing Annual Maintenance &amp; Support-ST</t>
  </si>
  <si>
    <t>Prepaid - Open Text -ST</t>
  </si>
  <si>
    <t>Prepaid-ServiceNow-Maintenance Service Contract-ST</t>
  </si>
  <si>
    <t>16502143-Prepaid-Enterpr Licens Cisco Telephony Maintan-ST</t>
  </si>
  <si>
    <t>Prepaid-Annual Maintan for LogRhythm-ST</t>
  </si>
  <si>
    <t>Prepaid-CEB - Annual CIO Membership</t>
  </si>
  <si>
    <t>Prepaid - CheckPoint Structure</t>
  </si>
  <si>
    <t>Prepaid - Swinomish Tribal Res 115kv TS</t>
  </si>
  <si>
    <t>Prepaid - ROW Dis Crossing Rainbow Brid</t>
  </si>
  <si>
    <t>Prepaid - Workiva Subscription - ST</t>
  </si>
  <si>
    <t>Prepaid - Goldendale Inventory - ST</t>
  </si>
  <si>
    <t>Prepaid - Mint Farm Inventory - ST</t>
  </si>
  <si>
    <t>Prepaid – 1205 APPS NetMotion Maint - S</t>
  </si>
  <si>
    <t>Prepaid - GTZ Message BroadCast SaaS</t>
  </si>
  <si>
    <t>Prepaid - Infra Bucher&amp;Suter - ST</t>
  </si>
  <si>
    <t>Prepaid - Infra Turbonomic - ST</t>
  </si>
  <si>
    <t>Prepaid - Freddy 1 Capital FFH - Major</t>
  </si>
  <si>
    <t>Prepaid - Freddy 1 Expense FFH - Major</t>
  </si>
  <si>
    <t>Prepaid - GEC/NICE - ST</t>
  </si>
  <si>
    <t>Prepaid - Freddy 1 Inventory - Major Ma</t>
  </si>
  <si>
    <t>Prepaid - TriplePoint - Futrak Maintena</t>
  </si>
  <si>
    <t>Prepaid - PSE Building Brokerage Fee -</t>
  </si>
  <si>
    <t>Prepaid - Enterpr Licens Cisco TeleMain</t>
  </si>
  <si>
    <t>Prepaid - SAI Global License - ST</t>
  </si>
  <si>
    <t>Prepaid - TAIT SW Support Svcs - ST</t>
  </si>
  <si>
    <t>Prepaid - CISCO Smartnet (DimensionData</t>
  </si>
  <si>
    <t>Prepaid - ZETRON SW Support Svcs - ST</t>
  </si>
  <si>
    <t>Prepaid - ServiceNow Project Portifolio</t>
  </si>
  <si>
    <t>Prepaid - Coriant America - ST</t>
  </si>
  <si>
    <t>Prepaid - WWT WebEx - ST</t>
  </si>
  <si>
    <t>Prepaid - CC1210 WWT Data Center - ST</t>
  </si>
  <si>
    <t>Prepaid - Structured Data Center - ST</t>
  </si>
  <si>
    <t>Prepaid - CC1213 WWT Data Center - ST</t>
  </si>
  <si>
    <t>Enbala Symphony Software ST</t>
  </si>
  <si>
    <t>Prepaid - GTZ Sitecore SaaS – ST</t>
  </si>
  <si>
    <t>Prepaid - GTZ Sprinklr SaaS – ST</t>
  </si>
  <si>
    <t>Prepaid - IT Security Tenable – ST</t>
  </si>
  <si>
    <t>Prepaid - 1220 APPS Attunity Maint – ST</t>
  </si>
  <si>
    <t>Prepaid - 1220 APPS Success Factors Saa</t>
  </si>
  <si>
    <t>Prepaid - INFRA Palo Alto WF-500 – ST</t>
  </si>
  <si>
    <t>Prepaid - GTZ Spatial Biz SW – ST</t>
  </si>
  <si>
    <t>Prepaid - AMI Command Ctr Test Sys Host</t>
  </si>
  <si>
    <t>Prepaid - APPS: Enable Now SaaS</t>
  </si>
  <si>
    <t>Prepaid - GEC/NICE - Long Term</t>
  </si>
  <si>
    <t>Prepaid Voice Print International - Long Term</t>
  </si>
  <si>
    <t>Prepaid - TAIT SW Support Svcs - LT</t>
  </si>
  <si>
    <t>Prepaid PSE Building Brokerage Fee - Term Term</t>
  </si>
  <si>
    <t>Prepaid-TriplePoint-Futrak Maintenance-LT</t>
  </si>
  <si>
    <t>Prepaid - GEC/NICE - LT</t>
  </si>
  <si>
    <t>Prepaid - Enterprise Licens Cisco Maint</t>
  </si>
  <si>
    <t>Prepaid - SAI Global License - LT</t>
  </si>
  <si>
    <t>Prepaid - Datalink OneCall - LT</t>
  </si>
  <si>
    <t>Prepaid - Workiva Subscription - LT</t>
  </si>
  <si>
    <t>Prepaid - ZETRON SW Support Svcs - LT</t>
  </si>
  <si>
    <t>Prepaid - Coriant America - LT</t>
  </si>
  <si>
    <t>Prepaid - WWT WebEx - LT</t>
  </si>
  <si>
    <t>Prepaid - CC1210 WWT Data Center - LT</t>
  </si>
  <si>
    <t>Prepaid - Structured Data Center - LT</t>
  </si>
  <si>
    <t>Prepaid - CC1213 WWT Data Center - LT</t>
  </si>
  <si>
    <t>Prepaid - Enbala Symphony Software LT</t>
  </si>
  <si>
    <t>Prepaid - Datalink SW Maint - LT</t>
  </si>
  <si>
    <t>Prepaid - GTZ Sitecore SaaS – LT</t>
  </si>
  <si>
    <t>Prepaid - GTZ Sprinklr SaaS – LT</t>
  </si>
  <si>
    <t>Prepaid - 1220 APPS Attunity Maint – LT</t>
  </si>
  <si>
    <t>Prepaid – 1205 APPS NetMotion Maint - L</t>
  </si>
  <si>
    <t>Prepaid - INFRA Palo Alto WF-500 - LT</t>
  </si>
  <si>
    <t>Prepaid - GTZ Spatial Biz SW - LT</t>
  </si>
  <si>
    <t>Prepaid - 1213 INFRA VMWare Maint - LT</t>
  </si>
  <si>
    <t>Prepaid - Infra Bucher&amp;Suter - LT</t>
  </si>
  <si>
    <t>Prepaid - Infra Turbonomic - LT</t>
  </si>
  <si>
    <t>Prepaid - IT SEC BitSight SaaS - LT</t>
  </si>
  <si>
    <t>Prepaid - Oracle Software Support LT</t>
  </si>
  <si>
    <t>Long Term Portion of Prepayment Common</t>
  </si>
  <si>
    <t>REC Inventory Receivable</t>
  </si>
  <si>
    <t>REC Intangible Asset</t>
  </si>
  <si>
    <t>6.74% MT Notes Due 06/15/18 - Unamort Debt Ex</t>
  </si>
  <si>
    <t>18100693</t>
  </si>
  <si>
    <t>Debt Issuance Cost 9/2021</t>
  </si>
  <si>
    <t>5.197% Snr Notes Due 10/01/15 - Unamort Debt Expense</t>
  </si>
  <si>
    <t>6.974% Jr Sub Notes (Hybrid) due 6/1/20</t>
  </si>
  <si>
    <t>PSE Operating Credit Agreement</t>
  </si>
  <si>
    <t>PSE Hedging Credit Agreement</t>
  </si>
  <si>
    <t>12/13/2006 Storm - 10 yr Amort</t>
  </si>
  <si>
    <t>2010 Storm Excess Costs</t>
  </si>
  <si>
    <t>2010 Storm - 4 Yr Amortization</t>
  </si>
  <si>
    <t>2014 Storm Excess Costs</t>
  </si>
  <si>
    <t>White River Plant Costs Reg Asset</t>
  </si>
  <si>
    <t>6c</t>
  </si>
  <si>
    <t>White River Land Reg Asset</t>
  </si>
  <si>
    <t>White River accum Depreciation to 1/15/</t>
  </si>
  <si>
    <t>White River accum Amort. from 1/16/04 R</t>
  </si>
  <si>
    <t>Proceeds from CWA for White River Plant Sale</t>
  </si>
  <si>
    <t>Upper Baker - Unrecovered Plant &amp; Reg. Study Costs</t>
  </si>
  <si>
    <t>6n</t>
  </si>
  <si>
    <t>Electron Unrecovered Loss</t>
  </si>
  <si>
    <t>6p</t>
  </si>
  <si>
    <t>FAS - 109 Gas</t>
  </si>
  <si>
    <t>Electric - BPA Power Exch Invstmt - Reg Asset</t>
  </si>
  <si>
    <t>Electric - BPA Power Exch Inv Amort - Reg Ass</t>
  </si>
  <si>
    <t>Electric - Gross PCA</t>
  </si>
  <si>
    <t>Electric - Gross PCA - Contra</t>
  </si>
  <si>
    <t>White River Proj. - CWA AOA- Reg Asset</t>
  </si>
  <si>
    <t>18230491</t>
  </si>
  <si>
    <t>18230492</t>
  </si>
  <si>
    <t>FAS 109 Taxes</t>
  </si>
  <si>
    <t>White River Salvage</t>
  </si>
  <si>
    <t>PCA YR #2  Gross</t>
  </si>
  <si>
    <t>PCA YR #2 Gross - Contra</t>
  </si>
  <si>
    <t>PCA YR #3  Gross</t>
  </si>
  <si>
    <t>PCA YR #3 Gross - Contra</t>
  </si>
  <si>
    <t>PCA YR #4  Gross</t>
  </si>
  <si>
    <t>PCA YR #4 Gross - Contra</t>
  </si>
  <si>
    <t>PCA YR #5  Gross</t>
  </si>
  <si>
    <t>PCA YR #5 Gross - Contra</t>
  </si>
  <si>
    <t>PCA YR #6 Gross</t>
  </si>
  <si>
    <t>PCA YR #6  Gross # Contra</t>
  </si>
  <si>
    <t>PCA YR #7 Gross</t>
  </si>
  <si>
    <t>PCA YR #7  Gross - Contra</t>
  </si>
  <si>
    <t>PCA YR #8 Gross</t>
  </si>
  <si>
    <t>PCA YR #8  Gross - Contra</t>
  </si>
  <si>
    <t>PCA YR #9 Gross</t>
  </si>
  <si>
    <t>White River Land Sales Costs</t>
  </si>
  <si>
    <t>PCA YR #9  Gross - Contra</t>
  </si>
  <si>
    <t>Env Rem-White Rvr/Buckley Ph I Head Fut</t>
  </si>
  <si>
    <t>Colstrip 1&amp;2 WeCo Coal Reserve Payment UE-111048</t>
  </si>
  <si>
    <t>6e</t>
  </si>
  <si>
    <t>LSR Def Phase 1 UE-111048</t>
  </si>
  <si>
    <t>Tenino Service Center - UG Tank - Env</t>
  </si>
  <si>
    <t>White River Relicensing - UE-040641</t>
  </si>
  <si>
    <t>White River Safety &amp; Regulatory - UE-040641</t>
  </si>
  <si>
    <t>White River Water Rights - UE-040641</t>
  </si>
  <si>
    <t>White River Relicensing - UE-040641 - Post Jan 15, 2004</t>
  </si>
  <si>
    <t>White River Safety &amp; Regulatory - UE-040641 - Post Jan 15, 2004</t>
  </si>
  <si>
    <t>White River Water Rights - UE-040641 - Post Jan 15, 2004</t>
  </si>
  <si>
    <t>WHR Land Sales Cost</t>
  </si>
  <si>
    <t>WHR-Processing Costs-Readying For Sale</t>
  </si>
  <si>
    <t>Env Rem - South Seattle GS</t>
  </si>
  <si>
    <t>Env Rem - North Tacoma Gate Station</t>
  </si>
  <si>
    <t>Env Rem - North Seattle Gate Station</t>
  </si>
  <si>
    <t>Env Rem - Covington Gate Station</t>
  </si>
  <si>
    <t>E Decoup Rev Undercollect - Sch 46 &amp; 49</t>
  </si>
  <si>
    <t>E FPC Decoup Rev Undercollect - Sch 46</t>
  </si>
  <si>
    <t>E FPC Decoup Rev Recover - Sch 46 &amp; 49</t>
  </si>
  <si>
    <t>IntE Decoup Rev Undercollect -  Sch 46</t>
  </si>
  <si>
    <t>E Decoup Rev Recover - Sch 46 &amp; 49</t>
  </si>
  <si>
    <t>IntG Decoup Rev Undercoll - Sch 41, 41T, 86 &amp; 86T</t>
  </si>
  <si>
    <t>G Decoup Rev Recover - Sch 41, 41T, 86 &amp; 86T</t>
  </si>
  <si>
    <t>Elec Non-Residential Decouping Revenue Undercollected</t>
  </si>
  <si>
    <t>Gas Non-Residential Decouping Revenue Undercollected</t>
  </si>
  <si>
    <t>Int. on Elec Non-Residential Decoupl Rev Undercollected</t>
  </si>
  <si>
    <t>Int. on Gas Non-Residential Decoupl Rev Undercollected</t>
  </si>
  <si>
    <t>Electric - Incurred EES Costs , But not Paid</t>
  </si>
  <si>
    <t>Ferndale Reg Asset UE-130617</t>
  </si>
  <si>
    <t>6f</t>
  </si>
  <si>
    <t>Baker Reg Asset UE-130617</t>
  </si>
  <si>
    <t>Snoqualmie Reg Asset UE-130617</t>
  </si>
  <si>
    <t>Low Income Agency Admin Fees - Common</t>
  </si>
  <si>
    <t>Reg Asset - Credit Card Fee Deferral</t>
  </si>
  <si>
    <t>Sch 142 Elec Non-Residential to Recover</t>
  </si>
  <si>
    <t>Sch 142 Gas Non-Residential to Recover</t>
  </si>
  <si>
    <t>PCA Fixed Cost Deferral - UE-161112</t>
  </si>
  <si>
    <t>6l</t>
  </si>
  <si>
    <t>18239601</t>
  </si>
  <si>
    <t>SPI Biomass UE-200980</t>
  </si>
  <si>
    <t>18239611</t>
  </si>
  <si>
    <t>Unit 1&amp;2 ARC &amp; Accretion Exp</t>
  </si>
  <si>
    <t>Land Transportation Clearing</t>
  </si>
  <si>
    <t>Employee Incentive Plan Clearing</t>
  </si>
  <si>
    <t>CLX Balance Transfer</t>
  </si>
  <si>
    <t>SCH_91E Clearing</t>
  </si>
  <si>
    <t>Conversion - Electric Customer A/R</t>
  </si>
  <si>
    <t>Conversion - Gas Customer A/R</t>
  </si>
  <si>
    <t>Payment Return Fee Non-Consumption Only</t>
  </si>
  <si>
    <t>Ariba Clearing Account</t>
  </si>
  <si>
    <t>OWIP - Electric - Non-Temp Facility &amp; Damage</t>
  </si>
  <si>
    <t>COVID-19 Help 3 Prog – Gas</t>
  </si>
  <si>
    <t>Contra COVID-19 Help 3 - Gas</t>
  </si>
  <si>
    <t>Generating Plant Expenses</t>
  </si>
  <si>
    <t>Cashiers Shortages - CLX</t>
  </si>
  <si>
    <t xml:space="preserve">Redmond Ridge Soil Mgmt Agmt    </t>
  </si>
  <si>
    <t>2011 PSE Universal Shelf Registration</t>
  </si>
  <si>
    <t xml:space="preserve">PGA Unrealized Loss </t>
  </si>
  <si>
    <t>Facility Operations Deferred Debits</t>
  </si>
  <si>
    <t>Long-Term Purchased REC Intangible</t>
  </si>
  <si>
    <t>Env Rem-City of Olympia v PSE Plum St S</t>
  </si>
  <si>
    <t>Vernell Office Building Direct Leasing</t>
  </si>
  <si>
    <t>PSE 4th Flr Sublease Direct Leasing Cos</t>
  </si>
  <si>
    <t>IWM Electric Damage Claims</t>
  </si>
  <si>
    <t>BPA LGIA</t>
  </si>
  <si>
    <t>GTZ Elec Dep Exp Def</t>
  </si>
  <si>
    <t>GTZ Gas Dep Exp Def</t>
  </si>
  <si>
    <t>Carrying Charge on GTZ Elec Deferral</t>
  </si>
  <si>
    <t>Carrying Charge on GTZ Gas Deferral</t>
  </si>
  <si>
    <t>MTF 2013 Hot Gas Path Inspection</t>
  </si>
  <si>
    <t>AMI</t>
  </si>
  <si>
    <t>2014 PSE Universal Shelf Registration</t>
  </si>
  <si>
    <t>2016 PSE Universal Shelf Registration</t>
  </si>
  <si>
    <t>COVID-19 Help 3 Prog – Electric</t>
  </si>
  <si>
    <t>Contra COVID-19 Help 3 - Elec</t>
  </si>
  <si>
    <t>Deferred Debit - Carbon Offset Program</t>
  </si>
  <si>
    <t>WSU ARRA Weatherization - Electric</t>
  </si>
  <si>
    <t>Finance Lease Obligation</t>
  </si>
  <si>
    <t>$425MM 4.30% Sr Notes 2045 Issuance Expense</t>
  </si>
  <si>
    <t>MTF ST Full-Scale Inspection 2014</t>
  </si>
  <si>
    <t>FRE U2 Hot Gas Path Inspection 2014-LT</t>
  </si>
  <si>
    <t>Goldendale 2014 Combustion Inspection Maint-LT</t>
  </si>
  <si>
    <t>Prepaid Gas Options-LT</t>
  </si>
  <si>
    <t>Colstrip 1&amp;2 Misc Deferred Debits-LT</t>
  </si>
  <si>
    <t>MTF Full-Scale Inspection 2017 - ST</t>
  </si>
  <si>
    <t>MTF Major Inspection 2021</t>
  </si>
  <si>
    <t>MTF Minor Inspection 2021</t>
  </si>
  <si>
    <t>GLD CT Major Inspection 2021</t>
  </si>
  <si>
    <t>MNT 2015 Combustion Inspection</t>
  </si>
  <si>
    <t>Generating Customer Interconnection - r</t>
  </si>
  <si>
    <t>Env. Rem -Everett Asarco Site</t>
  </si>
  <si>
    <t xml:space="preserve">Env. Rem - Sammamish Substation </t>
  </si>
  <si>
    <t>Env. Rem. -Pt. Robinson cable station</t>
  </si>
  <si>
    <t>Env-Rem-City of Olympia vs. PSE (Future Cost Est.)</t>
  </si>
  <si>
    <t>Env Rem-City of Olympia vs. PSE - Reimb</t>
  </si>
  <si>
    <t>Env Rem - Gas Works Remediation Costs</t>
  </si>
  <si>
    <t>BLOCKED-Thea Foss Recovery</t>
  </si>
  <si>
    <t>Env Rem - Verbeek Properties Remediation Costs</t>
  </si>
  <si>
    <t>Thea Foss Waterway (WADOT Settlement)</t>
  </si>
  <si>
    <t>Everett Washington (WADOT Settlement)</t>
  </si>
  <si>
    <t>Olympia Columbia Street MGP (WADOT Sett</t>
  </si>
  <si>
    <t>Env Rem - Quendall Terminal Remediation</t>
  </si>
  <si>
    <t>Accrued - SP consumable charges</t>
  </si>
  <si>
    <t>Montana Transition Fund - PTCs</t>
  </si>
  <si>
    <t>Contra Unit 1&amp;2 ARC &amp; Accrtn Exp</t>
  </si>
  <si>
    <t>Def Losses fr Disposition of Utility Pl</t>
  </si>
  <si>
    <t>Gas Def Property Losses UG-111049</t>
  </si>
  <si>
    <t>Electric Def Property Losses UE-111048</t>
  </si>
  <si>
    <t>Def Property Losses  UE-170033</t>
  </si>
  <si>
    <t>Unamort Loss on Reacquired Debt - 1995</t>
  </si>
  <si>
    <t>9.14% Med Term Notes Due 06/15/18- Unam Loss</t>
  </si>
  <si>
    <t>8.231% Capital Trust I Pfd Stock Due 6/1/2</t>
  </si>
  <si>
    <t>2009 PSE Operating Facility Unamortized Costs</t>
  </si>
  <si>
    <t>2009 PSE Hedging Facility Unamortized Costs</t>
  </si>
  <si>
    <t>2009 PSE CapEx Facility Unamortized Costs</t>
  </si>
  <si>
    <t>2014 PSE Operating Facility Unamortized Costs</t>
  </si>
  <si>
    <t>2014 PSE Hedging Facility Unamortized Costs-62%</t>
  </si>
  <si>
    <t>2014 PSE Hedging Facility Unamortized Costs-38%</t>
  </si>
  <si>
    <t>DFIT Charitable Contribution Carryforward</t>
  </si>
  <si>
    <t>DFIT - AMT Credit Carryforward</t>
  </si>
  <si>
    <t>Def FIT - Production Tax Credit-OLD</t>
  </si>
  <si>
    <t>DFIT Staples Loyalty Incentive</t>
  </si>
  <si>
    <t>Carrying Costs on PTC's</t>
  </si>
  <si>
    <t>DFIT-Landis-Gyr AMR Billing Credits-Elec</t>
  </si>
  <si>
    <t>DFIT-Landis-Gyr AMR Billing Credits-Gas</t>
  </si>
  <si>
    <t>DFIT- Green Gas Attributes</t>
  </si>
  <si>
    <t>DFIT - Equity Reserve on LSR</t>
  </si>
  <si>
    <t>DFIT - Equity Reserve on Ferndale - Long Term</t>
  </si>
  <si>
    <t>DFIT - Equity Reserve on Sbnoqualmie OS - LT</t>
  </si>
  <si>
    <t>DFIT-Equity Reserve on Baker Project-LT</t>
  </si>
  <si>
    <t>DFIT-DFIT NOL Carryforward-ST</t>
  </si>
  <si>
    <t>11</t>
  </si>
  <si>
    <t>DFIT-Electric Decoupling GAAP-Unearned Revenue-LT</t>
  </si>
  <si>
    <t>DFIT-Decoupling Electric ROR Over Earning -LT</t>
  </si>
  <si>
    <t>DFIT-Decoupling Gas ROR Over Earning</t>
  </si>
  <si>
    <t>PGA Supplemental Amort - Commodity</t>
  </si>
  <si>
    <t>Approp RE - Fed Amort Reserve - Snoqualmie</t>
  </si>
  <si>
    <t>6.74% Med Term Notes - Due 06/15/18</t>
  </si>
  <si>
    <t>22100943</t>
  </si>
  <si>
    <t>$450M Sr. Note 2.893% Due 9/15/2051</t>
  </si>
  <si>
    <t>$450M  Sr. Note 2.893% Discount Amrt</t>
  </si>
  <si>
    <t>Printer Capital Lease Obligations - Non Current</t>
  </si>
  <si>
    <t>Accrued Env Rem - Olympia UST</t>
  </si>
  <si>
    <t>Accrued Env Rem - Puyallup Garage</t>
  </si>
  <si>
    <t>Accr. Env. Rem. - City of Olympia vs. PSE</t>
  </si>
  <si>
    <t>Snoqualmie U.S. Hydro Grant</t>
  </si>
  <si>
    <t>Baker Hydro Grant</t>
  </si>
  <si>
    <t>Accr Env Rem-White Rvr/Buckley Phase I</t>
  </si>
  <si>
    <t>Accum Prov Rates Subject to Refund</t>
  </si>
  <si>
    <t>Accumulated Provision for Rate Refunds</t>
  </si>
  <si>
    <t>ARO - South King Complex - Long Term</t>
  </si>
  <si>
    <t>Operating Credit Facility</t>
  </si>
  <si>
    <t>Payroll - Energy Fund / Salvation Army</t>
  </si>
  <si>
    <t>23200181</t>
  </si>
  <si>
    <t>Accounts Payable – KC Franchise - Elec</t>
  </si>
  <si>
    <t>A/P – Montana Community Transition Fund</t>
  </si>
  <si>
    <t>Payroll - Misc Payable Deductions-good</t>
  </si>
  <si>
    <t>Health/Dependent Spending ACDts - Year</t>
  </si>
  <si>
    <t>Kraken Donation</t>
  </si>
  <si>
    <t>Federal Excise Tax - Fuel/Drayage Veh</t>
  </si>
  <si>
    <t>FIT Withholding-Board Member</t>
  </si>
  <si>
    <t>Montana Unemployment Tax Withheld - Employee</t>
  </si>
  <si>
    <t>23601041</t>
  </si>
  <si>
    <t>Municipal Tax Reserve - Electric</t>
  </si>
  <si>
    <t>23601053</t>
  </si>
  <si>
    <t>OR CAT Tax Payable</t>
  </si>
  <si>
    <t>Accrued Int Bank Notes - Domestic</t>
  </si>
  <si>
    <t>6.74% Med Term Notes Due 6/15/18 - Accrued In</t>
  </si>
  <si>
    <t>Accrued Interest on PE Note</t>
  </si>
  <si>
    <t>Accrued Int. $450M 2.893% Due 9/15/2051</t>
  </si>
  <si>
    <t>24100121</t>
  </si>
  <si>
    <t>Oregon State Tax Employee Paid</t>
  </si>
  <si>
    <t>Junior Achievement Pledge-Short Term</t>
  </si>
  <si>
    <t>Severance Payable</t>
  </si>
  <si>
    <t>Gas - WUTC SQI Penalty</t>
  </si>
  <si>
    <t>Electric - WUTC SQI Penalty</t>
  </si>
  <si>
    <t>Capital Lease Obligation - Lanis-Gyr</t>
  </si>
  <si>
    <t>Cust Advances for  Const Posted 9/1</t>
  </si>
  <si>
    <t>NewRule 7 Refund zero consump cust adva</t>
  </si>
  <si>
    <t>Rule 7A Cust Adv With Tax (Kitt) (9-1-0</t>
  </si>
  <si>
    <t>Tacoma Agreement LNG</t>
  </si>
  <si>
    <t>25300052</t>
  </si>
  <si>
    <t>COVID-19 Help 3  - Gas</t>
  </si>
  <si>
    <t>PTC Deferral Post June 2010</t>
  </si>
  <si>
    <t>Equity Reserve on Snoqualmie Deferred Return</t>
  </si>
  <si>
    <t>Equity Reserve on Baker Deferred Return</t>
  </si>
  <si>
    <t>Junior Acheuivement Pledge-Long Term</t>
  </si>
  <si>
    <t>Deferred Pole Contact Compliance Payment</t>
  </si>
  <si>
    <t>International Paper - Westcoast Capacity Agreement</t>
  </si>
  <si>
    <t>Misc Def Cr. - Equity Reserve on LSR Ph. 1 Fixed Def</t>
  </si>
  <si>
    <t>Unearned Revenue - Miscellaneous</t>
  </si>
  <si>
    <t>PSE Building (B) - Landlord Incentives</t>
  </si>
  <si>
    <t>Landlord Incentive Bldg B - Floor 4</t>
  </si>
  <si>
    <t>Oth Def Credit-Staples Loyalty Incentiv</t>
  </si>
  <si>
    <t>Oth. Def. Cr. - Landis - Gyr AMR Billing Credits - Elec.</t>
  </si>
  <si>
    <t>Oth. Def. Cr. - Landis - Gyr AMR Billing Credits - Gas</t>
  </si>
  <si>
    <t>Redmond West 2nd Amen Tenant Incentives</t>
  </si>
  <si>
    <t>Lease Security Deposit-Electric</t>
  </si>
  <si>
    <t>Lease Security Deposit-Common</t>
  </si>
  <si>
    <t>Gas Decoupling GAAP Unearned Revenue</t>
  </si>
  <si>
    <t>Freddy1 Remaining Estimated FFH Fees</t>
  </si>
  <si>
    <t>LT Payable – KC Franchise - Elec</t>
  </si>
  <si>
    <t>2007 Cashiers Overages</t>
  </si>
  <si>
    <t>Equity Resrv on Ferndale Fixed Deferral</t>
  </si>
  <si>
    <t>Redmond West on Willows - Landlord Ince</t>
  </si>
  <si>
    <t>Green Direct/not earning interest</t>
  </si>
  <si>
    <t>Operating Leases Oligation</t>
  </si>
  <si>
    <t>Kent BTS Landlord Incentives</t>
  </si>
  <si>
    <t>PTCs Transition Fund Contra</t>
  </si>
  <si>
    <t>25303081</t>
  </si>
  <si>
    <t>Unapplied Bid and Success Fees – Electr</t>
  </si>
  <si>
    <t>Parklands TI</t>
  </si>
  <si>
    <t>Reg Liability Tax Reform – Property Gas</t>
  </si>
  <si>
    <t>BNP Westcoast Pipeline Capacity-Non Core Gas</t>
  </si>
  <si>
    <t>FBE Westcoast Pipeline Capacity- Non Core Gas</t>
  </si>
  <si>
    <t>Gas Non-Residential Decouping Revenue Overcollect</t>
  </si>
  <si>
    <t>Electric Schedule 26 Decoupling Revenue Overcollected</t>
  </si>
  <si>
    <t>Electric Schedule 31 Decoupling Revenue Overcollected</t>
  </si>
  <si>
    <t>Gas ROR Over Earning</t>
  </si>
  <si>
    <t>Dfrd Principal on BioGas in Rates</t>
  </si>
  <si>
    <t>Dfrd Interest on Bogas in Rates</t>
  </si>
  <si>
    <t>Interest on Electric Schedule 31 Decoupling Revenue</t>
  </si>
  <si>
    <t>Interest on Electric Schedule 26 Decoupling Revenue</t>
  </si>
  <si>
    <t>Deferral Snoqualmie Hydro Grant</t>
  </si>
  <si>
    <t>Deferral Baker US Treasury Grant</t>
  </si>
  <si>
    <t>JPUD Gain to Customers-Electric</t>
  </si>
  <si>
    <t>Electric ROR Over Earning-Decoupling</t>
  </si>
  <si>
    <t>Deferred Tax Rate Change – Electric</t>
  </si>
  <si>
    <t>Deferred Tax Rate Change - Gas</t>
  </si>
  <si>
    <t>E Decoup Rev Overcoll - Sch 7A, 11, 25,</t>
  </si>
  <si>
    <t>E FPC Decoup Rev Overcoll - Sch7A,11,25,29,35&amp;43</t>
  </si>
  <si>
    <t>E FPC Decoup Rev Overcollect -  Sch 10 &amp; 31</t>
  </si>
  <si>
    <t>E FPC Decoup Rev Overcollect-  Sch 12 &amp;</t>
  </si>
  <si>
    <t>IntE Decoup Rev Overcollect -  Sch 46 &amp; 49</t>
  </si>
  <si>
    <t>IntE Decoup Rev Overcollect - Sch 8 &amp; 24</t>
  </si>
  <si>
    <t>IntE Decoup Rev Overcoll - Sch7A,11,25,29,35&amp;43</t>
  </si>
  <si>
    <t>IntE FPC Decoup Rev Overcollect - Sch 8 &amp; 24</t>
  </si>
  <si>
    <t>IntE FPC Decoup Rev Overcollect -  Sch 10 &amp; 31</t>
  </si>
  <si>
    <t>IntE FPC Decoup Rev Overcollect-  Sch 1</t>
  </si>
  <si>
    <t>Reg Liability Tax Reform – Property Elec</t>
  </si>
  <si>
    <t>Deferred Gains post  5/31/08 Property Sales - Gas</t>
  </si>
  <si>
    <t>Gas Def Property Gains UG-111049</t>
  </si>
  <si>
    <t>Electric Def Property Gains UE-111048</t>
  </si>
  <si>
    <t>Unamort Gain Reacq Debt- 250M 6.974% MT</t>
  </si>
  <si>
    <t>DFIT - Plant Gas</t>
  </si>
  <si>
    <t>DFIT - Plant Common</t>
  </si>
  <si>
    <t>DFIT - Plant Electrc</t>
  </si>
  <si>
    <t>DFIT - FAS 133 Liability - PGA  LT</t>
  </si>
  <si>
    <t>accum Def Tax Liability - SFAS 109</t>
  </si>
  <si>
    <t>Def FIT - FAS 109</t>
  </si>
  <si>
    <t>Deferred Taxes WNP#3</t>
  </si>
  <si>
    <t>37e</t>
  </si>
  <si>
    <t>DFIT - Lower Snake River Deferred Costs</t>
  </si>
  <si>
    <t>DFIT - IWM</t>
  </si>
  <si>
    <t>DFIT-Gas ROR Over Earning-Decoupling Revenue -LT</t>
  </si>
  <si>
    <t>DFIT-Elec ROR Over Earning-Decoupling Revenue-LT</t>
  </si>
  <si>
    <t>Prepaid Enterpr Licens Cisco Telephony Maintan-LT</t>
  </si>
  <si>
    <t>Run on 1.25.2022 (sent to FinRpt &amp; FP&amp;A)</t>
  </si>
  <si>
    <t>Run on 1.27.2022 (3rd closed)</t>
  </si>
  <si>
    <t>E</t>
  </si>
  <si>
    <t>G</t>
  </si>
  <si>
    <t>FOR THE TWELVE MONTHS ENDED DECEMBER 31, 2022</t>
  </si>
  <si>
    <t>Ran 01/01/23</t>
  </si>
  <si>
    <t xml:space="preserve"> ROUTE</t>
  </si>
  <si>
    <t xml:space="preserve"> ELEC_TOTAL</t>
  </si>
  <si>
    <t xml:space="preserve"> GAS_TOTAL</t>
  </si>
  <si>
    <t xml:space="preserve"> ------------</t>
  </si>
  <si>
    <t xml:space="preserve"> ----------</t>
  </si>
  <si>
    <t xml:space="preserve">     Net Classified Plant December 2022 (Excluding General (Common) Plant)</t>
  </si>
  <si>
    <t xml:space="preserve"> AMA Dec 2022</t>
  </si>
  <si>
    <t>&lt;= Dec21 CBR</t>
  </si>
  <si>
    <t>Topside entry in Dec 21 and March 22</t>
  </si>
  <si>
    <t>AMA (Dec 22)</t>
  </si>
  <si>
    <t>11710012</t>
  </si>
  <si>
    <t>PSE – Heel Gas at Tacoma LNG Storage</t>
  </si>
  <si>
    <t>3</t>
  </si>
  <si>
    <t>14200243</t>
  </si>
  <si>
    <t>State Assistance Program - Contra</t>
  </si>
  <si>
    <t>Employee Personal Expenses Reimbursemen</t>
  </si>
  <si>
    <t>15400112</t>
  </si>
  <si>
    <t>Plant Materials Inventory – Tacoma LNG</t>
  </si>
  <si>
    <t>16420022</t>
  </si>
  <si>
    <t>PSE – LNG Storage at Tacoma</t>
  </si>
  <si>
    <t>Prepaid - Powerex Summer Capacity</t>
  </si>
  <si>
    <t>Prepaid - Apps ST</t>
  </si>
  <si>
    <t>Prepaid - Apps LT</t>
  </si>
  <si>
    <t>18101223</t>
  </si>
  <si>
    <t>PSE 2022 Credit Agreement Expense</t>
  </si>
  <si>
    <t>2022 Storm Excess Costs</t>
  </si>
  <si>
    <t>18230972</t>
  </si>
  <si>
    <t>GTZ Depr Tranche 1a (Gas)</t>
  </si>
  <si>
    <t>GTZ Depr Tranche 1a Carrying Charges Ba</t>
  </si>
  <si>
    <t>18239311</t>
  </si>
  <si>
    <t>COVID-19 Help 2 - Elec</t>
  </si>
  <si>
    <t>18239621</t>
  </si>
  <si>
    <t>PCA YR #21 – Gross</t>
  </si>
  <si>
    <t>18239631</t>
  </si>
  <si>
    <t>PCA YR #21 Gross - Contra</t>
  </si>
  <si>
    <t>18239641</t>
  </si>
  <si>
    <t>GTZ Depr Tranche 1a (Elec)</t>
  </si>
  <si>
    <t>18239642</t>
  </si>
  <si>
    <t>LNG Dep Exp Deferral</t>
  </si>
  <si>
    <t>18239651</t>
  </si>
  <si>
    <t>18239652</t>
  </si>
  <si>
    <t>LNG O&amp;M Exp Deferral</t>
  </si>
  <si>
    <t>GLD ST Major Inspection 2022</t>
  </si>
  <si>
    <t>18601031</t>
  </si>
  <si>
    <t>FERN 2022 ST Major Inspection</t>
  </si>
  <si>
    <t>PSE S-3 Shelf registration expenses</t>
  </si>
  <si>
    <t>18609802</t>
  </si>
  <si>
    <t>LNG Return Deferral</t>
  </si>
  <si>
    <t>Def Exp for MTF Hot Gas Path Inspection</t>
  </si>
  <si>
    <t>Elec. Reg. Filing Fee Deferral</t>
  </si>
  <si>
    <t>Gas Reg. Filing Fee Deferral</t>
  </si>
  <si>
    <t>2022 - $800M credit facility unamort co</t>
  </si>
  <si>
    <t>DFIT LNG Equity Rsrv on LNG Dfrd Return</t>
  </si>
  <si>
    <t>DFIT Operating Lease Obligation – Reg D</t>
  </si>
  <si>
    <t>DFIT - Lund Hill Liquidated Damages</t>
  </si>
  <si>
    <t>MUFG-Union Bank Commercial Paper</t>
  </si>
  <si>
    <t>IC AP – PLNG RNG Security Deposit</t>
  </si>
  <si>
    <t>24200861</t>
  </si>
  <si>
    <t>Article 512 - O&amp;M Bald Eagle Survey Fun</t>
  </si>
  <si>
    <t>24201051</t>
  </si>
  <si>
    <t>Community Solar Olympia Center – Capita</t>
  </si>
  <si>
    <t>5150 - Article 305 - Developed Recreati</t>
  </si>
  <si>
    <t>25301083</t>
  </si>
  <si>
    <t>Cashiers Overages - Paymentus</t>
  </si>
  <si>
    <t>Other Deferred Credits - LB Grouting Re</t>
  </si>
  <si>
    <t>Puyallup Building Landlord Incentives</t>
  </si>
  <si>
    <t>Puyallup building landlord incentives</t>
  </si>
  <si>
    <t>Deferred Credit – RNG Program</t>
  </si>
  <si>
    <t>Equity Rsrv on LNG Dfrd Return</t>
  </si>
  <si>
    <t>Lund Hill Liquidated Damages</t>
  </si>
  <si>
    <t>DFIT LNG Dep and O&amp;M Exp Deferral Gas</t>
  </si>
  <si>
    <t>DFIT LNG Return Deferral Gas</t>
  </si>
  <si>
    <t>DFIT Reg. Filing Fee Deferral – Electri</t>
  </si>
  <si>
    <t>DFIT Reg. Filing Fee Deferral – Gas</t>
  </si>
  <si>
    <t>DFIT Storm Damage 2022</t>
  </si>
  <si>
    <t>Remove 10500502</t>
  </si>
  <si>
    <t>Total without Future Use</t>
  </si>
  <si>
    <t>12/31/2022 AMA</t>
  </si>
  <si>
    <t xml:space="preserve">E352 TSM Str/Impv, Mint Farm </t>
  </si>
  <si>
    <t xml:space="preserve">E353 TSM Sta Eq, Colstrip 3-4 </t>
  </si>
  <si>
    <t xml:space="preserve">E353 WILD HORSE EXP SUB </t>
  </si>
  <si>
    <t xml:space="preserve">E353 WILD HORSE EXP SUB@PLANT </t>
  </si>
  <si>
    <t xml:space="preserve">E3536 TSM Sta Eq, Mint Farm </t>
  </si>
  <si>
    <t xml:space="preserve">E3536 TSM Sta Eq, Sumas SMC </t>
  </si>
  <si>
    <t xml:space="preserve">E3537 DONOTUSE, Cov-Ber </t>
  </si>
  <si>
    <t xml:space="preserve">E3537 TSM Sta Eq, Mint Farm </t>
  </si>
  <si>
    <t xml:space="preserve">E3537 TSM Sta Eq, Sumas SMC </t>
  </si>
  <si>
    <t xml:space="preserve">E3539 (GIF) Sta Eq, Colstrip 3-4 </t>
  </si>
  <si>
    <t xml:space="preserve">E3539 (GIF) Sta Eq, Wild Horse </t>
  </si>
  <si>
    <t xml:space="preserve">E354 TSM Poles, Mint Farm </t>
  </si>
  <si>
    <t xml:space="preserve">E354 TSM Twr/Fixt, Mint Farm </t>
  </si>
  <si>
    <t xml:space="preserve">E3549 (GIF) Twr/Fixt, Colstrip 1-2 </t>
  </si>
  <si>
    <t xml:space="preserve">E3556 TSM Poles </t>
  </si>
  <si>
    <t xml:space="preserve">E3557 TSM Poles </t>
  </si>
  <si>
    <t xml:space="preserve">E3567 TSM O/H Cond, Sumas </t>
  </si>
  <si>
    <t xml:space="preserve">E358 TSM U/G COND, WDH-RET </t>
  </si>
  <si>
    <t>E3597 TSM Roads/Trails, Baker C-NSC</t>
  </si>
  <si>
    <t>E3597 TSM Roads/Trails, Baker Com</t>
  </si>
  <si>
    <t xml:space="preserve">E399 GEN ARO General Plant </t>
  </si>
  <si>
    <t>001/2022 - 012/2022</t>
  </si>
  <si>
    <t>NWP Refund for Gas</t>
  </si>
  <si>
    <t>NWP Refund for Electric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</si>
</sst>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mmmm\ d\,\ yyyy"/>
    <numFmt numFmtId="167" formatCode="0.000000"/>
    <numFmt numFmtId="168" formatCode="0.0%\ ;\(0.0%\);&quot;0.00% &quot;"/>
    <numFmt numFmtId="169" formatCode="0.0%\ ;\(0.0%\);&quot;0.0% &quot;"/>
    <numFmt numFmtId="170" formatCode="mm/dd/yy"/>
    <numFmt numFmtId="171" formatCode="mmmm\ yyyy"/>
    <numFmt numFmtId="172" formatCode="[$-409]mmm\-yy;@"/>
  </numFmts>
  <fonts count="84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Helv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Book Antiqua"/>
      <family val="1"/>
    </font>
    <font>
      <b/>
      <sz val="11"/>
      <name val="Book Antiqua"/>
      <family val="1"/>
    </font>
    <font>
      <b/>
      <u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sz val="11"/>
      <color indexed="12"/>
      <name val="Book Antiqua"/>
      <family val="1"/>
    </font>
    <font>
      <sz val="12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u/>
      <sz val="14"/>
      <name val="Arial"/>
      <family val="2"/>
    </font>
    <font>
      <b/>
      <sz val="10"/>
      <color indexed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1"/>
      <color rgb="FFFF0000"/>
      <name val="Calibri"/>
      <family val="2"/>
      <scheme val="minor"/>
    </font>
    <font>
      <b/>
      <sz val="16"/>
      <name val="Arial"/>
      <family val="2"/>
    </font>
    <font>
      <b/>
      <sz val="10"/>
      <name val="Book Antiqua"/>
      <family val="1"/>
    </font>
    <font>
      <sz val="10"/>
      <name val="Book Antiqua"/>
      <family val="1"/>
    </font>
    <font>
      <b/>
      <sz val="10"/>
      <name val="Times New Roman"/>
      <family val="1"/>
    </font>
    <font>
      <sz val="10"/>
      <color rgb="FFFF0000"/>
      <name val="Arial"/>
      <family val="2"/>
    </font>
    <font>
      <sz val="8"/>
      <color rgb="FFFF0000"/>
      <name val="Helv"/>
    </font>
    <font>
      <b/>
      <sz val="8"/>
      <name val="Helv"/>
    </font>
    <font>
      <sz val="11"/>
      <name val="Calibri"/>
      <family val="2"/>
      <scheme val="minor"/>
    </font>
    <font>
      <b/>
      <sz val="12"/>
      <color indexed="18"/>
      <name val="Arial"/>
      <family val="2"/>
    </font>
    <font>
      <sz val="9"/>
      <color rgb="FFFF0000"/>
      <name val="Arial"/>
      <family val="2"/>
    </font>
    <font>
      <b/>
      <sz val="8"/>
      <color rgb="FFFF0000"/>
      <name val="Helv"/>
    </font>
    <font>
      <b/>
      <sz val="10"/>
      <name val="Helv"/>
    </font>
    <font>
      <b/>
      <sz val="9"/>
      <name val="Helv"/>
    </font>
    <font>
      <b/>
      <sz val="8"/>
      <name val="Cambria"/>
      <family val="1"/>
      <scheme val="major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rgb="FF0000CC"/>
      <name val="Arial"/>
      <family val="2"/>
    </font>
    <font>
      <sz val="8"/>
      <color rgb="FF0000CC"/>
      <name val="Arial"/>
      <family val="2"/>
    </font>
    <font>
      <b/>
      <sz val="10"/>
      <color theme="0"/>
      <name val="Arial"/>
      <family val="2"/>
    </font>
    <font>
      <sz val="10"/>
      <color rgb="FF006100"/>
      <name val="Calibri"/>
      <family val="2"/>
      <scheme val="minor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9"/>
      <color indexed="20"/>
      <name val="Arial"/>
      <family val="2"/>
    </font>
    <font>
      <u/>
      <sz val="9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b/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b/>
      <sz val="11"/>
      <color rgb="FF3333FF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u val="singleAccounting"/>
      <sz val="11"/>
      <name val="Calibri"/>
      <family val="2"/>
      <scheme val="minor"/>
    </font>
    <font>
      <b/>
      <u val="doubleAccounting"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color rgb="FF3333F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name val="Univers (WN)"/>
      <family val="2"/>
    </font>
    <font>
      <sz val="10"/>
      <name val="Arial"/>
    </font>
  </fonts>
  <fills count="2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7CDF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7B293"/>
        <bgColor indexed="64"/>
      </patternFill>
    </fill>
    <fill>
      <patternFill patternType="solid">
        <fgColor rgb="FFC58BFF"/>
        <bgColor indexed="64"/>
      </patternFill>
    </fill>
    <fill>
      <patternFill patternType="solid">
        <fgColor rgb="FF6EEED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00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DD9C4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EEECE1"/>
        <bgColor rgb="FF000000"/>
      </patternFill>
    </fill>
    <fill>
      <patternFill patternType="solid">
        <fgColor rgb="FFC4BD97"/>
        <bgColor rgb="FF000000"/>
      </patternFill>
    </fill>
  </fills>
  <borders count="6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52">
    <xf numFmtId="167" fontId="0" fillId="0" borderId="0">
      <alignment horizontal="left" wrapText="1"/>
    </xf>
    <xf numFmtId="43" fontId="7" fillId="0" borderId="0" applyFont="0" applyFill="0" applyBorder="0" applyAlignment="0" applyProtection="0"/>
    <xf numFmtId="0" fontId="4" fillId="0" borderId="0"/>
    <xf numFmtId="0" fontId="8" fillId="0" borderId="0"/>
    <xf numFmtId="9" fontId="7" fillId="0" borderId="0" applyFont="0" applyFill="0" applyBorder="0" applyAlignment="0" applyProtection="0"/>
    <xf numFmtId="0" fontId="74" fillId="15" borderId="0" applyNumberFormat="0" applyBorder="0" applyAlignment="0" applyProtection="0"/>
    <xf numFmtId="0" fontId="75" fillId="16" borderId="0" applyNumberFormat="0" applyBorder="0" applyAlignment="0" applyProtection="0"/>
    <xf numFmtId="0" fontId="8" fillId="0" borderId="0"/>
    <xf numFmtId="167" fontId="8" fillId="0" borderId="0">
      <alignment horizontal="left" wrapText="1"/>
    </xf>
    <xf numFmtId="0" fontId="3" fillId="0" borderId="0"/>
    <xf numFmtId="0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8" fillId="0" borderId="0" applyFont="0" applyFill="0" applyBorder="0" applyAlignment="0" applyProtection="0"/>
    <xf numFmtId="0" fontId="2" fillId="0" borderId="0"/>
    <xf numFmtId="0" fontId="83" fillId="0" borderId="0"/>
    <xf numFmtId="9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765">
    <xf numFmtId="0" fontId="0" fillId="0" borderId="0" xfId="0" applyNumberFormat="1" applyAlignment="1"/>
    <xf numFmtId="43" fontId="0" fillId="0" borderId="0" xfId="0" applyNumberFormat="1" applyFont="1" applyAlignment="1"/>
    <xf numFmtId="0" fontId="10" fillId="0" borderId="0" xfId="0" applyNumberFormat="1" applyFont="1" applyFill="1" applyBorder="1" applyAlignment="1">
      <alignment horizontal="centerContinuous"/>
    </xf>
    <xf numFmtId="0" fontId="10" fillId="0" borderId="0" xfId="0" applyNumberFormat="1" applyFont="1" applyFill="1" applyAlignment="1">
      <alignment horizontal="centerContinuous" vertical="center"/>
    </xf>
    <xf numFmtId="0" fontId="16" fillId="0" borderId="0" xfId="0" applyNumberFormat="1" applyFont="1" applyFill="1" applyAlignment="1"/>
    <xf numFmtId="0" fontId="16" fillId="0" borderId="0" xfId="0" applyNumberFormat="1" applyFont="1" applyFill="1" applyAlignment="1">
      <alignment horizontal="center"/>
    </xf>
    <xf numFmtId="0" fontId="20" fillId="0" borderId="6" xfId="0" applyNumberFormat="1" applyFont="1" applyFill="1" applyBorder="1" applyAlignment="1">
      <alignment horizontal="center"/>
    </xf>
    <xf numFmtId="0" fontId="20" fillId="0" borderId="0" xfId="0" applyNumberFormat="1" applyFont="1" applyFill="1" applyAlignment="1">
      <alignment horizontal="center"/>
    </xf>
    <xf numFmtId="0" fontId="19" fillId="0" borderId="0" xfId="0" applyNumberFormat="1" applyFont="1" applyFill="1" applyAlignment="1"/>
    <xf numFmtId="10" fontId="20" fillId="0" borderId="5" xfId="0" applyNumberFormat="1" applyFont="1" applyFill="1" applyBorder="1" applyAlignment="1"/>
    <xf numFmtId="10" fontId="16" fillId="0" borderId="2" xfId="0" applyNumberFormat="1" applyFont="1" applyFill="1" applyBorder="1" applyAlignment="1"/>
    <xf numFmtId="0" fontId="0" fillId="0" borderId="0" xfId="0" applyNumberFormat="1" applyFill="1" applyAlignment="1"/>
    <xf numFmtId="10" fontId="16" fillId="0" borderId="6" xfId="0" applyNumberFormat="1" applyFont="1" applyFill="1" applyBorder="1" applyAlignment="1"/>
    <xf numFmtId="0" fontId="8" fillId="0" borderId="0" xfId="0" applyNumberFormat="1" applyFont="1" applyFill="1" applyAlignment="1"/>
    <xf numFmtId="0" fontId="8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>
      <alignment horizontal="left" wrapText="1"/>
    </xf>
    <xf numFmtId="10" fontId="16" fillId="0" borderId="5" xfId="0" applyNumberFormat="1" applyFont="1" applyFill="1" applyBorder="1" applyAlignment="1"/>
    <xf numFmtId="43" fontId="0" fillId="0" borderId="0" xfId="0" applyNumberFormat="1" applyFont="1" applyFill="1" applyAlignment="1"/>
    <xf numFmtId="167" fontId="17" fillId="0" borderId="0" xfId="0" applyFont="1" applyFill="1">
      <alignment horizontal="left" wrapText="1"/>
    </xf>
    <xf numFmtId="0" fontId="32" fillId="0" borderId="0" xfId="0" applyNumberFormat="1" applyFont="1" applyFill="1" applyAlignment="1"/>
    <xf numFmtId="43" fontId="32" fillId="0" borderId="0" xfId="0" applyNumberFormat="1" applyFont="1" applyFill="1" applyAlignment="1"/>
    <xf numFmtId="0" fontId="17" fillId="0" borderId="0" xfId="0" applyNumberFormat="1" applyFont="1" applyFill="1" applyAlignment="1"/>
    <xf numFmtId="0" fontId="31" fillId="0" borderId="8" xfId="0" applyNumberFormat="1" applyFont="1" applyFill="1" applyBorder="1" applyAlignment="1"/>
    <xf numFmtId="0" fontId="8" fillId="0" borderId="0" xfId="0" applyNumberFormat="1" applyFont="1" applyFill="1" applyAlignment="1">
      <alignment wrapText="1"/>
    </xf>
    <xf numFmtId="0" fontId="39" fillId="0" borderId="0" xfId="0" applyNumberFormat="1" applyFont="1" applyAlignment="1"/>
    <xf numFmtId="167" fontId="23" fillId="0" borderId="0" xfId="0" applyFont="1" applyFill="1">
      <alignment horizontal="left" wrapText="1"/>
    </xf>
    <xf numFmtId="43" fontId="23" fillId="0" borderId="0" xfId="0" applyNumberFormat="1" applyFont="1" applyFill="1" applyAlignment="1">
      <alignment horizontal="left" wrapText="1"/>
    </xf>
    <xf numFmtId="167" fontId="24" fillId="0" borderId="0" xfId="0" applyFont="1" applyFill="1">
      <alignment horizontal="left" wrapText="1"/>
    </xf>
    <xf numFmtId="167" fontId="16" fillId="0" borderId="0" xfId="0" applyFont="1" applyFill="1" applyAlignment="1"/>
    <xf numFmtId="49" fontId="18" fillId="0" borderId="3" xfId="0" applyNumberFormat="1" applyFont="1" applyFill="1" applyBorder="1" applyAlignment="1"/>
    <xf numFmtId="0" fontId="10" fillId="0" borderId="3" xfId="0" applyNumberFormat="1" applyFont="1" applyFill="1" applyBorder="1" applyAlignment="1">
      <alignment horizontal="center"/>
    </xf>
    <xf numFmtId="49" fontId="10" fillId="0" borderId="3" xfId="0" applyNumberFormat="1" applyFont="1" applyFill="1" applyBorder="1" applyAlignment="1">
      <alignment horizontal="center" wrapText="1"/>
    </xf>
    <xf numFmtId="0" fontId="44" fillId="0" borderId="0" xfId="0" applyNumberFormat="1" applyFont="1" applyAlignment="1"/>
    <xf numFmtId="14" fontId="16" fillId="0" borderId="0" xfId="0" applyNumberFormat="1" applyFont="1" applyFill="1" applyAlignment="1">
      <alignment horizontal="center"/>
    </xf>
    <xf numFmtId="49" fontId="20" fillId="0" borderId="0" xfId="0" applyNumberFormat="1" applyFont="1" applyFill="1" applyBorder="1" applyAlignment="1"/>
    <xf numFmtId="0" fontId="16" fillId="0" borderId="0" xfId="0" applyNumberFormat="1" applyFont="1" applyFill="1" applyAlignment="1"/>
    <xf numFmtId="0" fontId="16" fillId="0" borderId="16" xfId="0" applyNumberFormat="1" applyFont="1" applyFill="1" applyBorder="1" applyAlignment="1"/>
    <xf numFmtId="0" fontId="16" fillId="0" borderId="7" xfId="0" applyNumberFormat="1" applyFont="1" applyFill="1" applyBorder="1" applyAlignment="1"/>
    <xf numFmtId="17" fontId="20" fillId="0" borderId="11" xfId="0" applyNumberFormat="1" applyFont="1" applyFill="1" applyBorder="1" applyAlignment="1">
      <alignment horizontal="center"/>
    </xf>
    <xf numFmtId="0" fontId="16" fillId="0" borderId="14" xfId="0" applyNumberFormat="1" applyFont="1" applyFill="1" applyBorder="1" applyAlignment="1"/>
    <xf numFmtId="0" fontId="16" fillId="0" borderId="6" xfId="0" applyNumberFormat="1" applyFont="1" applyFill="1" applyBorder="1" applyAlignment="1"/>
    <xf numFmtId="0" fontId="16" fillId="0" borderId="3" xfId="0" applyNumberFormat="1" applyFont="1" applyFill="1" applyBorder="1" applyAlignment="1"/>
    <xf numFmtId="0" fontId="16" fillId="0" borderId="0" xfId="0" applyNumberFormat="1" applyFont="1" applyFill="1" applyAlignment="1">
      <alignment wrapText="1"/>
    </xf>
    <xf numFmtId="0" fontId="16" fillId="0" borderId="3" xfId="0" applyNumberFormat="1" applyFont="1" applyFill="1" applyBorder="1" applyAlignment="1">
      <alignment wrapText="1"/>
    </xf>
    <xf numFmtId="167" fontId="16" fillId="0" borderId="0" xfId="0" applyFont="1" applyFill="1">
      <alignment horizontal="left" wrapText="1"/>
    </xf>
    <xf numFmtId="0" fontId="0" fillId="0" borderId="0" xfId="0" applyNumberFormat="1" applyFill="1" applyAlignment="1"/>
    <xf numFmtId="0" fontId="43" fillId="0" borderId="0" xfId="0" applyNumberFormat="1" applyFont="1" applyFill="1" applyAlignment="1">
      <alignment horizontal="center"/>
    </xf>
    <xf numFmtId="14" fontId="43" fillId="0" borderId="0" xfId="0" applyNumberFormat="1" applyFont="1" applyFill="1" applyAlignment="1">
      <alignment horizontal="center"/>
    </xf>
    <xf numFmtId="0" fontId="43" fillId="0" borderId="0" xfId="0" applyNumberFormat="1" applyFont="1" applyFill="1" applyBorder="1" applyAlignment="1">
      <alignment horizontal="center"/>
    </xf>
    <xf numFmtId="0" fontId="20" fillId="0" borderId="0" xfId="0" applyNumberFormat="1" applyFont="1" applyFill="1" applyBorder="1" applyAlignment="1">
      <alignment horizontal="center"/>
    </xf>
    <xf numFmtId="164" fontId="16" fillId="0" borderId="3" xfId="0" applyNumberFormat="1" applyFont="1" applyFill="1" applyBorder="1" applyAlignment="1"/>
    <xf numFmtId="10" fontId="16" fillId="0" borderId="3" xfId="0" applyNumberFormat="1" applyFont="1" applyFill="1" applyBorder="1" applyAlignment="1">
      <alignment wrapText="1"/>
    </xf>
    <xf numFmtId="10" fontId="16" fillId="0" borderId="3" xfId="0" applyNumberFormat="1" applyFont="1" applyFill="1" applyBorder="1" applyAlignment="1"/>
    <xf numFmtId="0" fontId="40" fillId="0" borderId="0" xfId="0" applyNumberFormat="1" applyFont="1" applyFill="1" applyAlignment="1"/>
    <xf numFmtId="3" fontId="16" fillId="0" borderId="0" xfId="0" applyNumberFormat="1" applyFont="1" applyFill="1" applyAlignment="1"/>
    <xf numFmtId="42" fontId="16" fillId="0" borderId="2" xfId="0" applyNumberFormat="1" applyFont="1" applyFill="1" applyBorder="1" applyAlignment="1"/>
    <xf numFmtId="17" fontId="14" fillId="0" borderId="0" xfId="0" applyNumberFormat="1" applyFont="1" applyFill="1" applyBorder="1" applyAlignment="1">
      <alignment horizontal="center"/>
    </xf>
    <xf numFmtId="164" fontId="16" fillId="0" borderId="15" xfId="0" applyNumberFormat="1" applyFont="1" applyFill="1" applyBorder="1" applyAlignment="1"/>
    <xf numFmtId="10" fontId="16" fillId="0" borderId="0" xfId="0" applyNumberFormat="1" applyFont="1" applyFill="1" applyAlignment="1"/>
    <xf numFmtId="41" fontId="16" fillId="0" borderId="0" xfId="0" applyNumberFormat="1" applyFont="1" applyFill="1" applyAlignment="1"/>
    <xf numFmtId="42" fontId="16" fillId="0" borderId="0" xfId="0" applyNumberFormat="1" applyFont="1" applyFill="1" applyAlignment="1"/>
    <xf numFmtId="0" fontId="48" fillId="0" borderId="0" xfId="0" applyNumberFormat="1" applyFont="1" applyFill="1" applyAlignment="1">
      <alignment horizontal="center"/>
    </xf>
    <xf numFmtId="0" fontId="15" fillId="0" borderId="0" xfId="0" applyNumberFormat="1" applyFont="1" applyAlignment="1"/>
    <xf numFmtId="15" fontId="21" fillId="0" borderId="0" xfId="0" quotePrefix="1" applyNumberFormat="1" applyFont="1" applyFill="1" applyAlignment="1"/>
    <xf numFmtId="0" fontId="21" fillId="0" borderId="0" xfId="0" applyNumberFormat="1" applyFont="1" applyFill="1" applyAlignment="1"/>
    <xf numFmtId="0" fontId="11" fillId="0" borderId="0" xfId="0" applyNumberFormat="1" applyFont="1" applyAlignment="1"/>
    <xf numFmtId="166" fontId="34" fillId="0" borderId="0" xfId="0" quotePrefix="1" applyNumberFormat="1" applyFont="1" applyAlignment="1">
      <alignment horizontal="center"/>
    </xf>
    <xf numFmtId="0" fontId="8" fillId="0" borderId="0" xfId="0" applyNumberFormat="1" applyFont="1" applyAlignment="1">
      <alignment horizontal="centerContinuous"/>
    </xf>
    <xf numFmtId="0" fontId="12" fillId="0" borderId="0" xfId="0" applyNumberFormat="1" applyFont="1" applyAlignment="1"/>
    <xf numFmtId="37" fontId="25" fillId="0" borderId="0" xfId="0" applyNumberFormat="1" applyFont="1" applyAlignment="1">
      <alignment horizontal="center"/>
    </xf>
    <xf numFmtId="37" fontId="25" fillId="0" borderId="0" xfId="0" applyNumberFormat="1" applyFont="1" applyFill="1" applyAlignment="1">
      <alignment horizontal="center"/>
    </xf>
    <xf numFmtId="168" fontId="28" fillId="0" borderId="0" xfId="0" applyNumberFormat="1" applyFont="1" applyAlignment="1" applyProtection="1">
      <alignment horizontal="right"/>
      <protection locked="0"/>
    </xf>
    <xf numFmtId="168" fontId="28" fillId="0" borderId="0" xfId="0" applyNumberFormat="1" applyFont="1" applyBorder="1" applyAlignment="1" applyProtection="1">
      <alignment horizontal="right"/>
      <protection locked="0"/>
    </xf>
    <xf numFmtId="168" fontId="27" fillId="0" borderId="0" xfId="0" applyNumberFormat="1" applyFont="1" applyBorder="1" applyAlignment="1"/>
    <xf numFmtId="37" fontId="27" fillId="0" borderId="0" xfId="0" applyNumberFormat="1" applyFont="1" applyFill="1" applyAlignment="1"/>
    <xf numFmtId="170" fontId="15" fillId="0" borderId="0" xfId="0" applyNumberFormat="1" applyFont="1" applyAlignment="1"/>
    <xf numFmtId="170" fontId="15" fillId="0" borderId="0" xfId="0" applyNumberFormat="1" applyFont="1" applyFill="1" applyAlignment="1"/>
    <xf numFmtId="164" fontId="47" fillId="0" borderId="2" xfId="0" applyNumberFormat="1" applyFont="1" applyFill="1" applyBorder="1" applyAlignment="1"/>
    <xf numFmtId="43" fontId="16" fillId="0" borderId="0" xfId="0" applyNumberFormat="1" applyFont="1" applyAlignment="1"/>
    <xf numFmtId="42" fontId="16" fillId="0" borderId="5" xfId="0" applyNumberFormat="1" applyFont="1" applyFill="1" applyBorder="1" applyAlignment="1"/>
    <xf numFmtId="0" fontId="22" fillId="0" borderId="0" xfId="0" applyNumberFormat="1" applyFont="1" applyFill="1" applyAlignment="1"/>
    <xf numFmtId="0" fontId="14" fillId="0" borderId="0" xfId="0" applyNumberFormat="1" applyFont="1" applyFill="1" applyAlignment="1"/>
    <xf numFmtId="0" fontId="7" fillId="0" borderId="0" xfId="0" applyNumberFormat="1" applyFont="1" applyFill="1" applyAlignment="1"/>
    <xf numFmtId="17" fontId="57" fillId="0" borderId="0" xfId="0" applyNumberFormat="1" applyFont="1" applyFill="1" applyAlignment="1"/>
    <xf numFmtId="0" fontId="25" fillId="0" borderId="0" xfId="0" applyNumberFormat="1" applyFont="1" applyAlignment="1">
      <alignment horizontal="right"/>
    </xf>
    <xf numFmtId="0" fontId="34" fillId="0" borderId="0" xfId="0" applyNumberFormat="1" applyFont="1" applyAlignment="1">
      <alignment horizontal="center"/>
    </xf>
    <xf numFmtId="0" fontId="25" fillId="0" borderId="0" xfId="0" applyNumberFormat="1" applyFont="1" applyAlignment="1">
      <alignment horizontal="center"/>
    </xf>
    <xf numFmtId="0" fontId="26" fillId="0" borderId="0" xfId="0" applyNumberFormat="1" applyFont="1" applyAlignment="1">
      <alignment horizontal="center"/>
    </xf>
    <xf numFmtId="0" fontId="26" fillId="0" borderId="0" xfId="0" applyNumberFormat="1" applyFont="1" applyAlignment="1">
      <alignment horizontal="center"/>
    </xf>
    <xf numFmtId="0" fontId="15" fillId="0" borderId="0" xfId="0" applyNumberFormat="1" applyFont="1" applyAlignment="1">
      <alignment horizontal="left"/>
    </xf>
    <xf numFmtId="14" fontId="42" fillId="0" borderId="0" xfId="0" quotePrefix="1" applyNumberFormat="1" applyFont="1" applyAlignment="1">
      <alignment horizontal="left"/>
    </xf>
    <xf numFmtId="14" fontId="9" fillId="0" borderId="0" xfId="0" quotePrefix="1" applyNumberFormat="1" applyFont="1" applyFill="1" applyAlignment="1">
      <alignment horizontal="centerContinuous"/>
    </xf>
    <xf numFmtId="0" fontId="8" fillId="0" borderId="0" xfId="0" applyNumberFormat="1" applyFont="1" applyAlignment="1"/>
    <xf numFmtId="0" fontId="14" fillId="0" borderId="0" xfId="0" applyNumberFormat="1" applyFont="1" applyAlignment="1">
      <alignment horizontal="left"/>
    </xf>
    <xf numFmtId="0" fontId="35" fillId="0" borderId="0" xfId="0" applyNumberFormat="1" applyFont="1" applyAlignment="1"/>
    <xf numFmtId="37" fontId="13" fillId="0" borderId="0" xfId="0" applyNumberFormat="1" applyFont="1" applyAlignment="1">
      <alignment horizontal="center"/>
    </xf>
    <xf numFmtId="0" fontId="15" fillId="0" borderId="13" xfId="0" applyNumberFormat="1" applyFont="1" applyBorder="1" applyAlignment="1">
      <alignment horizontal="left"/>
    </xf>
    <xf numFmtId="169" fontId="28" fillId="0" borderId="0" xfId="0" applyNumberFormat="1" applyFont="1" applyFill="1" applyAlignment="1" applyProtection="1">
      <protection locked="0"/>
    </xf>
    <xf numFmtId="169" fontId="28" fillId="0" borderId="6" xfId="0" applyNumberFormat="1" applyFont="1" applyFill="1" applyBorder="1" applyAlignment="1" applyProtection="1">
      <protection locked="0"/>
    </xf>
    <xf numFmtId="0" fontId="36" fillId="0" borderId="0" xfId="0" applyNumberFormat="1" applyFont="1" applyAlignment="1"/>
    <xf numFmtId="37" fontId="8" fillId="0" borderId="0" xfId="0" applyNumberFormat="1" applyFont="1" applyAlignment="1"/>
    <xf numFmtId="37" fontId="27" fillId="0" borderId="6" xfId="0" applyNumberFormat="1" applyFont="1" applyFill="1" applyBorder="1" applyAlignment="1"/>
    <xf numFmtId="37" fontId="27" fillId="0" borderId="0" xfId="0" applyNumberFormat="1" applyFont="1" applyFill="1" applyBorder="1" applyAlignment="1"/>
    <xf numFmtId="169" fontId="28" fillId="0" borderId="0" xfId="0" applyNumberFormat="1" applyFont="1" applyFill="1" applyBorder="1" applyAlignment="1" applyProtection="1">
      <protection locked="0"/>
    </xf>
    <xf numFmtId="0" fontId="6" fillId="0" borderId="0" xfId="0" applyNumberFormat="1" applyFont="1" applyAlignment="1"/>
    <xf numFmtId="0" fontId="5" fillId="0" borderId="0" xfId="0" applyNumberFormat="1" applyFont="1" applyAlignment="1" applyProtection="1">
      <protection locked="0"/>
    </xf>
    <xf numFmtId="0" fontId="5" fillId="0" borderId="0" xfId="0" applyNumberFormat="1" applyFont="1" applyAlignment="1"/>
    <xf numFmtId="43" fontId="0" fillId="0" borderId="0" xfId="0" applyNumberFormat="1" applyFill="1" applyAlignment="1"/>
    <xf numFmtId="164" fontId="63" fillId="0" borderId="0" xfId="0" applyNumberFormat="1" applyFont="1" applyFill="1" applyAlignment="1"/>
    <xf numFmtId="0" fontId="41" fillId="0" borderId="0" xfId="0" applyNumberFormat="1" applyFont="1" applyFill="1" applyAlignment="1"/>
    <xf numFmtId="165" fontId="16" fillId="0" borderId="0" xfId="0" applyNumberFormat="1" applyFont="1" applyFill="1" applyAlignment="1"/>
    <xf numFmtId="165" fontId="16" fillId="0" borderId="2" xfId="0" applyNumberFormat="1" applyFont="1" applyFill="1" applyBorder="1" applyAlignment="1"/>
    <xf numFmtId="164" fontId="43" fillId="0" borderId="0" xfId="0" applyNumberFormat="1" applyFont="1" applyFill="1" applyAlignment="1"/>
    <xf numFmtId="0" fontId="66" fillId="0" borderId="0" xfId="0" applyNumberFormat="1" applyFont="1" applyFill="1" applyAlignment="1">
      <alignment horizontal="centerContinuous"/>
    </xf>
    <xf numFmtId="0" fontId="41" fillId="0" borderId="0" xfId="0" applyNumberFormat="1" applyFont="1" applyFill="1" applyAlignment="1">
      <alignment horizontal="centerContinuous"/>
    </xf>
    <xf numFmtId="164" fontId="41" fillId="0" borderId="0" xfId="0" applyNumberFormat="1" applyFont="1" applyFill="1" applyAlignment="1">
      <alignment horizontal="centerContinuous"/>
    </xf>
    <xf numFmtId="0" fontId="41" fillId="0" borderId="0" xfId="0" applyNumberFormat="1" applyFont="1" applyAlignment="1"/>
    <xf numFmtId="0" fontId="66" fillId="0" borderId="0" xfId="0" applyNumberFormat="1" applyFont="1" applyFill="1" applyAlignment="1"/>
    <xf numFmtId="164" fontId="66" fillId="0" borderId="0" xfId="0" applyNumberFormat="1" applyFont="1" applyFill="1" applyAlignment="1">
      <alignment horizontal="centerContinuous"/>
    </xf>
    <xf numFmtId="0" fontId="41" fillId="0" borderId="0" xfId="0" applyNumberFormat="1" applyFont="1" applyFill="1" applyAlignment="1"/>
    <xf numFmtId="0" fontId="41" fillId="0" borderId="0" xfId="0" applyNumberFormat="1" applyFont="1" applyAlignment="1">
      <alignment horizontal="center"/>
    </xf>
    <xf numFmtId="0" fontId="41" fillId="0" borderId="0" xfId="0" applyNumberFormat="1" applyFont="1" applyFill="1" applyAlignment="1">
      <alignment horizontal="center"/>
    </xf>
    <xf numFmtId="164" fontId="67" fillId="0" borderId="0" xfId="0" applyNumberFormat="1" applyFont="1" applyFill="1" applyAlignment="1"/>
    <xf numFmtId="0" fontId="41" fillId="0" borderId="0" xfId="0" applyNumberFormat="1" applyFont="1" applyFill="1" applyAlignment="1"/>
    <xf numFmtId="0" fontId="68" fillId="0" borderId="0" xfId="0" applyNumberFormat="1" applyFont="1" applyFill="1" applyAlignment="1"/>
    <xf numFmtId="49" fontId="41" fillId="0" borderId="0" xfId="0" applyNumberFormat="1" applyFont="1" applyFill="1" applyAlignment="1">
      <alignment horizontal="center"/>
    </xf>
    <xf numFmtId="164" fontId="68" fillId="0" borderId="0" xfId="0" applyNumberFormat="1" applyFont="1" applyFill="1" applyAlignment="1"/>
    <xf numFmtId="164" fontId="41" fillId="0" borderId="0" xfId="0" applyNumberFormat="1" applyFont="1" applyAlignment="1"/>
    <xf numFmtId="0" fontId="41" fillId="9" borderId="0" xfId="0" applyNumberFormat="1" applyFont="1" applyFill="1" applyAlignment="1"/>
    <xf numFmtId="0" fontId="68" fillId="9" borderId="0" xfId="0" applyNumberFormat="1" applyFont="1" applyFill="1" applyAlignment="1"/>
    <xf numFmtId="49" fontId="41" fillId="9" borderId="0" xfId="0" applyNumberFormat="1" applyFont="1" applyFill="1" applyAlignment="1">
      <alignment horizontal="center"/>
    </xf>
    <xf numFmtId="0" fontId="41" fillId="8" borderId="0" xfId="0" applyNumberFormat="1" applyFont="1" applyFill="1" applyAlignment="1"/>
    <xf numFmtId="0" fontId="68" fillId="8" borderId="0" xfId="0" applyNumberFormat="1" applyFont="1" applyFill="1" applyAlignment="1"/>
    <xf numFmtId="49" fontId="41" fillId="8" borderId="0" xfId="0" applyNumberFormat="1" applyFont="1" applyFill="1" applyAlignment="1">
      <alignment horizontal="center"/>
    </xf>
    <xf numFmtId="0" fontId="41" fillId="0" borderId="0" xfId="0" applyNumberFormat="1" applyFont="1" applyBorder="1" applyAlignment="1"/>
    <xf numFmtId="164" fontId="69" fillId="0" borderId="53" xfId="0" applyNumberFormat="1" applyFont="1" applyFill="1" applyBorder="1" applyAlignment="1"/>
    <xf numFmtId="164" fontId="69" fillId="10" borderId="53" xfId="0" applyNumberFormat="1" applyFont="1" applyFill="1" applyBorder="1" applyAlignment="1"/>
    <xf numFmtId="0" fontId="41" fillId="8" borderId="0" xfId="0" applyNumberFormat="1" applyFont="1" applyFill="1" applyAlignment="1"/>
    <xf numFmtId="164" fontId="68" fillId="0" borderId="53" xfId="0" applyNumberFormat="1" applyFont="1" applyFill="1" applyBorder="1" applyAlignment="1"/>
    <xf numFmtId="164" fontId="69" fillId="0" borderId="6" xfId="0" applyNumberFormat="1" applyFont="1" applyFill="1" applyBorder="1" applyAlignment="1"/>
    <xf numFmtId="164" fontId="69" fillId="0" borderId="0" xfId="0" applyNumberFormat="1" applyFont="1" applyFill="1" applyBorder="1" applyAlignment="1"/>
    <xf numFmtId="0" fontId="41" fillId="0" borderId="0" xfId="0" applyNumberFormat="1" applyFont="1" applyFill="1" applyBorder="1" applyAlignment="1"/>
    <xf numFmtId="164" fontId="69" fillId="10" borderId="5" xfId="0" applyNumberFormat="1" applyFont="1" applyFill="1" applyBorder="1" applyAlignment="1"/>
    <xf numFmtId="164" fontId="41" fillId="0" borderId="5" xfId="0" applyNumberFormat="1" applyFont="1" applyBorder="1" applyAlignment="1"/>
    <xf numFmtId="0" fontId="41" fillId="0" borderId="24" xfId="0" applyNumberFormat="1" applyFont="1" applyFill="1" applyBorder="1" applyAlignment="1"/>
    <xf numFmtId="2" fontId="33" fillId="0" borderId="0" xfId="0" applyNumberFormat="1" applyFont="1" applyAlignment="1"/>
    <xf numFmtId="10" fontId="41" fillId="0" borderId="27" xfId="0" applyNumberFormat="1" applyFont="1" applyFill="1" applyBorder="1" applyAlignment="1"/>
    <xf numFmtId="0" fontId="41" fillId="0" borderId="33" xfId="0" applyNumberFormat="1" applyFont="1" applyFill="1" applyBorder="1" applyAlignment="1"/>
    <xf numFmtId="0" fontId="41" fillId="0" borderId="34" xfId="0" applyNumberFormat="1" applyFont="1" applyFill="1" applyBorder="1" applyAlignment="1"/>
    <xf numFmtId="0" fontId="41" fillId="0" borderId="35" xfId="0" applyNumberFormat="1" applyFont="1" applyFill="1" applyBorder="1" applyAlignment="1"/>
    <xf numFmtId="164" fontId="69" fillId="8" borderId="53" xfId="0" applyNumberFormat="1" applyFont="1" applyFill="1" applyBorder="1" applyAlignment="1"/>
    <xf numFmtId="164" fontId="68" fillId="12" borderId="0" xfId="0" applyNumberFormat="1" applyFont="1" applyFill="1" applyAlignment="1"/>
    <xf numFmtId="164" fontId="68" fillId="10" borderId="0" xfId="0" applyNumberFormat="1" applyFont="1" applyFill="1" applyAlignment="1"/>
    <xf numFmtId="0" fontId="41" fillId="8" borderId="0" xfId="0" applyNumberFormat="1" applyFont="1" applyFill="1" applyAlignment="1">
      <alignment horizontal="center"/>
    </xf>
    <xf numFmtId="164" fontId="41" fillId="8" borderId="0" xfId="0" applyNumberFormat="1" applyFont="1" applyFill="1" applyAlignment="1">
      <alignment horizontal="center"/>
    </xf>
    <xf numFmtId="164" fontId="68" fillId="11" borderId="0" xfId="0" applyNumberFormat="1" applyFont="1" applyFill="1" applyAlignment="1"/>
    <xf numFmtId="164" fontId="69" fillId="0" borderId="5" xfId="0" applyNumberFormat="1" applyFont="1" applyFill="1" applyBorder="1" applyAlignment="1"/>
    <xf numFmtId="3" fontId="33" fillId="0" borderId="0" xfId="0" applyNumberFormat="1" applyFont="1" applyAlignment="1"/>
    <xf numFmtId="164" fontId="69" fillId="12" borderId="44" xfId="0" applyNumberFormat="1" applyFont="1" applyFill="1" applyBorder="1" applyAlignment="1"/>
    <xf numFmtId="164" fontId="69" fillId="0" borderId="44" xfId="0" applyNumberFormat="1" applyFont="1" applyFill="1" applyBorder="1" applyAlignment="1"/>
    <xf numFmtId="0" fontId="33" fillId="0" borderId="0" xfId="0" applyNumberFormat="1" applyFont="1" applyFill="1" applyAlignment="1"/>
    <xf numFmtId="164" fontId="69" fillId="10" borderId="44" xfId="0" applyNumberFormat="1" applyFont="1" applyFill="1" applyBorder="1" applyAlignment="1"/>
    <xf numFmtId="164" fontId="66" fillId="0" borderId="5" xfId="0" applyNumberFormat="1" applyFont="1" applyFill="1" applyBorder="1" applyAlignment="1"/>
    <xf numFmtId="164" fontId="68" fillId="13" borderId="0" xfId="0" applyNumberFormat="1" applyFont="1" applyFill="1" applyAlignment="1"/>
    <xf numFmtId="164" fontId="41" fillId="0" borderId="0" xfId="0" applyNumberFormat="1" applyFont="1" applyFill="1" applyAlignment="1"/>
    <xf numFmtId="0" fontId="66" fillId="0" borderId="0" xfId="0" applyNumberFormat="1" applyFont="1" applyFill="1" applyAlignment="1"/>
    <xf numFmtId="164" fontId="69" fillId="0" borderId="0" xfId="0" applyNumberFormat="1" applyFont="1" applyFill="1" applyAlignment="1"/>
    <xf numFmtId="0" fontId="41" fillId="0" borderId="0" xfId="0" applyNumberFormat="1" applyFont="1" applyFill="1" applyAlignment="1"/>
    <xf numFmtId="0" fontId="41" fillId="0" borderId="0" xfId="0" applyNumberFormat="1" applyFont="1" applyFill="1" applyAlignment="1">
      <alignment horizontal="center"/>
    </xf>
    <xf numFmtId="0" fontId="41" fillId="0" borderId="30" xfId="0" applyNumberFormat="1" applyFont="1" applyFill="1" applyBorder="1" applyAlignment="1"/>
    <xf numFmtId="164" fontId="41" fillId="8" borderId="31" xfId="0" applyNumberFormat="1" applyFont="1" applyFill="1" applyBorder="1" applyAlignment="1"/>
    <xf numFmtId="164" fontId="41" fillId="9" borderId="32" xfId="0" applyNumberFormat="1" applyFont="1" applyFill="1" applyBorder="1" applyAlignment="1"/>
    <xf numFmtId="0" fontId="41" fillId="0" borderId="8" xfId="0" applyNumberFormat="1" applyFont="1" applyFill="1" applyBorder="1" applyAlignment="1"/>
    <xf numFmtId="164" fontId="70" fillId="8" borderId="0" xfId="0" applyNumberFormat="1" applyFont="1" applyFill="1" applyBorder="1" applyAlignment="1"/>
    <xf numFmtId="164" fontId="70" fillId="9" borderId="24" xfId="0" applyNumberFormat="1" applyFont="1" applyFill="1" applyBorder="1" applyAlignment="1"/>
    <xf numFmtId="0" fontId="41" fillId="0" borderId="8" xfId="0" applyNumberFormat="1" applyFont="1" applyFill="1" applyBorder="1" applyAlignment="1"/>
    <xf numFmtId="164" fontId="71" fillId="0" borderId="0" xfId="0" applyNumberFormat="1" applyFont="1" applyFill="1" applyBorder="1" applyAlignment="1"/>
    <xf numFmtId="164" fontId="71" fillId="0" borderId="24" xfId="0" applyNumberFormat="1" applyFont="1" applyFill="1" applyBorder="1" applyAlignment="1"/>
    <xf numFmtId="164" fontId="41" fillId="8" borderId="31" xfId="0" applyNumberFormat="1" applyFont="1" applyFill="1" applyBorder="1" applyAlignment="1"/>
    <xf numFmtId="0" fontId="41" fillId="0" borderId="33" xfId="0" applyNumberFormat="1" applyFont="1" applyFill="1" applyBorder="1" applyAlignment="1"/>
    <xf numFmtId="0" fontId="41" fillId="0" borderId="34" xfId="0" applyNumberFormat="1" applyFont="1" applyFill="1" applyBorder="1" applyAlignment="1"/>
    <xf numFmtId="0" fontId="41" fillId="0" borderId="35" xfId="0" applyNumberFormat="1" applyFont="1" applyFill="1" applyBorder="1" applyAlignment="1"/>
    <xf numFmtId="0" fontId="72" fillId="0" borderId="30" xfId="0" applyNumberFormat="1" applyFont="1" applyFill="1" applyBorder="1" applyAlignment="1"/>
    <xf numFmtId="0" fontId="41" fillId="0" borderId="31" xfId="0" applyNumberFormat="1" applyFont="1" applyFill="1" applyBorder="1" applyAlignment="1"/>
    <xf numFmtId="0" fontId="72" fillId="0" borderId="32" xfId="0" applyNumberFormat="1" applyFont="1" applyFill="1" applyBorder="1" applyAlignment="1">
      <alignment horizontal="center"/>
    </xf>
    <xf numFmtId="164" fontId="41" fillId="10" borderId="0" xfId="0" applyNumberFormat="1" applyFont="1" applyFill="1" applyBorder="1" applyAlignment="1"/>
    <xf numFmtId="10" fontId="41" fillId="0" borderId="24" xfId="0" applyNumberFormat="1" applyFont="1" applyFill="1" applyBorder="1" applyAlignment="1"/>
    <xf numFmtId="164" fontId="41" fillId="11" borderId="0" xfId="0" applyNumberFormat="1" applyFont="1" applyFill="1" applyBorder="1" applyAlignment="1"/>
    <xf numFmtId="164" fontId="41" fillId="12" borderId="6" xfId="0" applyNumberFormat="1" applyFont="1" applyFill="1" applyBorder="1" applyAlignment="1"/>
    <xf numFmtId="10" fontId="41" fillId="0" borderId="26" xfId="0" applyNumberFormat="1" applyFont="1" applyFill="1" applyBorder="1" applyAlignment="1"/>
    <xf numFmtId="164" fontId="41" fillId="0" borderId="0" xfId="0" applyNumberFormat="1" applyFont="1" applyFill="1" applyBorder="1" applyAlignment="1"/>
    <xf numFmtId="164" fontId="41" fillId="13" borderId="6" xfId="0" applyNumberFormat="1" applyFont="1" applyFill="1" applyBorder="1" applyAlignment="1"/>
    <xf numFmtId="164" fontId="66" fillId="0" borderId="5" xfId="0" applyNumberFormat="1" applyFont="1" applyFill="1" applyBorder="1" applyAlignment="1"/>
    <xf numFmtId="0" fontId="41" fillId="0" borderId="24" xfId="0" applyNumberFormat="1" applyFont="1" applyFill="1" applyBorder="1" applyAlignment="1"/>
    <xf numFmtId="0" fontId="73" fillId="0" borderId="8" xfId="0" applyNumberFormat="1" applyFont="1" applyFill="1" applyBorder="1" applyAlignment="1"/>
    <xf numFmtId="164" fontId="60" fillId="0" borderId="0" xfId="0" applyNumberFormat="1" applyFont="1" applyFill="1" applyBorder="1" applyAlignment="1"/>
    <xf numFmtId="0" fontId="73" fillId="0" borderId="33" xfId="0" applyNumberFormat="1" applyFont="1" applyFill="1" applyBorder="1" applyAlignment="1"/>
    <xf numFmtId="43" fontId="60" fillId="0" borderId="34" xfId="0" applyNumberFormat="1" applyFont="1" applyFill="1" applyBorder="1" applyAlignment="1"/>
    <xf numFmtId="0" fontId="73" fillId="0" borderId="0" xfId="0" applyNumberFormat="1" applyFont="1" applyFill="1" applyBorder="1" applyAlignment="1"/>
    <xf numFmtId="0" fontId="41" fillId="0" borderId="0" xfId="0" applyNumberFormat="1" applyFont="1" applyFill="1" applyBorder="1" applyAlignment="1"/>
    <xf numFmtId="164" fontId="41" fillId="8" borderId="0" xfId="0" applyNumberFormat="1" applyFont="1" applyFill="1" applyBorder="1" applyAlignment="1"/>
    <xf numFmtId="0" fontId="66" fillId="0" borderId="30" xfId="0" applyNumberFormat="1" applyFont="1" applyFill="1" applyBorder="1" applyAlignment="1"/>
    <xf numFmtId="0" fontId="41" fillId="0" borderId="32" xfId="0" applyNumberFormat="1" applyFont="1" applyFill="1" applyBorder="1" applyAlignment="1"/>
    <xf numFmtId="43" fontId="41" fillId="0" borderId="8" xfId="0" applyNumberFormat="1" applyFont="1" applyFill="1" applyBorder="1" applyAlignment="1"/>
    <xf numFmtId="44" fontId="41" fillId="0" borderId="24" xfId="0" applyNumberFormat="1" applyFont="1" applyFill="1" applyBorder="1" applyAlignment="1"/>
    <xf numFmtId="43" fontId="41" fillId="0" borderId="24" xfId="0" applyNumberFormat="1" applyFont="1" applyFill="1" applyBorder="1" applyAlignment="1"/>
    <xf numFmtId="44" fontId="41" fillId="0" borderId="25" xfId="0" applyNumberFormat="1" applyFont="1" applyFill="1" applyBorder="1" applyAlignment="1"/>
    <xf numFmtId="164" fontId="41" fillId="0" borderId="6" xfId="0" applyNumberFormat="1" applyFont="1" applyFill="1" applyBorder="1" applyAlignment="1"/>
    <xf numFmtId="43" fontId="41" fillId="0" borderId="29" xfId="0" applyNumberFormat="1" applyFont="1" applyFill="1" applyBorder="1" applyAlignment="1"/>
    <xf numFmtId="43" fontId="41" fillId="0" borderId="28" xfId="0" applyNumberFormat="1" applyFont="1" applyFill="1" applyBorder="1" applyAlignment="1"/>
    <xf numFmtId="44" fontId="41" fillId="0" borderId="28" xfId="0" applyNumberFormat="1" applyFont="1" applyFill="1" applyBorder="1" applyAlignment="1"/>
    <xf numFmtId="43" fontId="66" fillId="0" borderId="8" xfId="0" applyNumberFormat="1" applyFont="1" applyFill="1" applyBorder="1" applyAlignment="1"/>
    <xf numFmtId="0" fontId="41" fillId="0" borderId="0" xfId="0" applyNumberFormat="1" applyFont="1" applyAlignment="1"/>
    <xf numFmtId="0" fontId="41" fillId="0" borderId="30" xfId="0" applyNumberFormat="1" applyFont="1" applyFill="1" applyBorder="1" applyAlignment="1"/>
    <xf numFmtId="44" fontId="41" fillId="0" borderId="0" xfId="0" applyNumberFormat="1" applyFont="1" applyFill="1" applyBorder="1" applyAlignment="1"/>
    <xf numFmtId="43" fontId="41" fillId="0" borderId="0" xfId="0" applyNumberFormat="1" applyFont="1" applyFill="1" applyBorder="1" applyAlignment="1"/>
    <xf numFmtId="43" fontId="41" fillId="0" borderId="5" xfId="0" applyNumberFormat="1" applyFont="1" applyFill="1" applyBorder="1" applyAlignment="1"/>
    <xf numFmtId="10" fontId="41" fillId="0" borderId="25" xfId="0" applyNumberFormat="1" applyFont="1" applyFill="1" applyBorder="1" applyAlignment="1"/>
    <xf numFmtId="43" fontId="41" fillId="0" borderId="0" xfId="0" applyNumberFormat="1" applyFont="1" applyFill="1" applyAlignment="1"/>
    <xf numFmtId="43" fontId="60" fillId="0" borderId="51" xfId="0" applyNumberFormat="1" applyFont="1" applyFill="1" applyBorder="1" applyAlignment="1"/>
    <xf numFmtId="0" fontId="33" fillId="0" borderId="51" xfId="0" applyNumberFormat="1" applyFont="1" applyFill="1" applyBorder="1" applyAlignment="1"/>
    <xf numFmtId="49" fontId="10" fillId="0" borderId="0" xfId="0" applyNumberFormat="1" applyFont="1" applyFill="1" applyAlignment="1"/>
    <xf numFmtId="0" fontId="8" fillId="0" borderId="0" xfId="0" applyNumberFormat="1" applyFont="1" applyFill="1" applyBorder="1" applyAlignment="1"/>
    <xf numFmtId="49" fontId="8" fillId="0" borderId="0" xfId="0" applyNumberFormat="1" applyFont="1" applyFill="1" applyAlignment="1"/>
    <xf numFmtId="0" fontId="8" fillId="0" borderId="0" xfId="0" applyNumberFormat="1" applyFont="1" applyFill="1" applyAlignment="1"/>
    <xf numFmtId="41" fontId="38" fillId="0" borderId="0" xfId="0" applyNumberFormat="1" applyFont="1" applyFill="1" applyAlignment="1"/>
    <xf numFmtId="41" fontId="10" fillId="0" borderId="0" xfId="0" applyNumberFormat="1" applyFont="1" applyFill="1" applyAlignment="1"/>
    <xf numFmtId="41" fontId="8" fillId="0" borderId="0" xfId="0" applyNumberFormat="1" applyFont="1" applyFill="1" applyAlignment="1"/>
    <xf numFmtId="41" fontId="8" fillId="0" borderId="0" xfId="0" applyNumberFormat="1" applyFont="1" applyFill="1" applyAlignment="1">
      <alignment horizontal="right"/>
    </xf>
    <xf numFmtId="17" fontId="50" fillId="0" borderId="0" xfId="0" quotePrefix="1" applyNumberFormat="1" applyFont="1" applyFill="1" applyAlignment="1">
      <alignment horizontal="left"/>
    </xf>
    <xf numFmtId="14" fontId="10" fillId="0" borderId="0" xfId="0" applyNumberFormat="1" applyFont="1" applyFill="1" applyAlignment="1">
      <alignment horizontal="left"/>
    </xf>
    <xf numFmtId="17" fontId="10" fillId="2" borderId="0" xfId="0" quotePrefix="1" applyNumberFormat="1" applyFont="1" applyFill="1" applyAlignment="1"/>
    <xf numFmtId="17" fontId="30" fillId="0" borderId="0" xfId="0" quotePrefix="1" applyNumberFormat="1" applyFont="1" applyFill="1" applyAlignment="1"/>
    <xf numFmtId="164" fontId="8" fillId="0" borderId="0" xfId="0" applyNumberFormat="1" applyFont="1" applyFill="1" applyBorder="1" applyAlignment="1"/>
    <xf numFmtId="10" fontId="8" fillId="0" borderId="0" xfId="0" applyNumberFormat="1" applyFont="1" applyFill="1" applyAlignment="1"/>
    <xf numFmtId="17" fontId="10" fillId="0" borderId="0" xfId="0" quotePrefix="1" applyNumberFormat="1" applyFont="1" applyFill="1" applyAlignment="1"/>
    <xf numFmtId="41" fontId="59" fillId="0" borderId="0" xfId="0" applyNumberFormat="1" applyFont="1" applyFill="1" applyAlignment="1"/>
    <xf numFmtId="14" fontId="10" fillId="0" borderId="0" xfId="0" applyNumberFormat="1" applyFont="1" applyFill="1" applyAlignment="1">
      <alignment horizontal="center"/>
    </xf>
    <xf numFmtId="17" fontId="10" fillId="6" borderId="0" xfId="0" quotePrefix="1" applyNumberFormat="1" applyFont="1" applyFill="1" applyAlignment="1"/>
    <xf numFmtId="41" fontId="58" fillId="0" borderId="0" xfId="0" applyNumberFormat="1" applyFont="1" applyFill="1" applyAlignment="1">
      <alignment horizontal="center"/>
    </xf>
    <xf numFmtId="14" fontId="58" fillId="0" borderId="0" xfId="0" applyNumberFormat="1" applyFont="1" applyFill="1" applyAlignment="1">
      <alignment horizontal="center"/>
    </xf>
    <xf numFmtId="14" fontId="49" fillId="0" borderId="0" xfId="0" applyNumberFormat="1" applyFont="1" applyFill="1" applyAlignment="1">
      <alignment horizontal="center"/>
    </xf>
    <xf numFmtId="172" fontId="52" fillId="3" borderId="0" xfId="0" applyNumberFormat="1" applyFont="1" applyFill="1" applyBorder="1" applyAlignment="1">
      <alignment horizontal="centerContinuous"/>
    </xf>
    <xf numFmtId="172" fontId="49" fillId="3" borderId="0" xfId="0" applyNumberFormat="1" applyFont="1" applyFill="1" applyBorder="1" applyAlignment="1">
      <alignment horizontal="centerContinuous"/>
    </xf>
    <xf numFmtId="172" fontId="49" fillId="0" borderId="0" xfId="0" applyNumberFormat="1" applyFont="1" applyFill="1" applyBorder="1" applyAlignment="1">
      <alignment horizontal="center"/>
    </xf>
    <xf numFmtId="172" fontId="52" fillId="3" borderId="6" xfId="0" applyNumberFormat="1" applyFont="1" applyFill="1" applyBorder="1" applyAlignment="1">
      <alignment horizontal="centerContinuous"/>
    </xf>
    <xf numFmtId="41" fontId="8" fillId="3" borderId="0" xfId="0" applyNumberFormat="1" applyFont="1" applyFill="1" applyAlignment="1">
      <alignment horizontal="centerContinuous"/>
    </xf>
    <xf numFmtId="172" fontId="49" fillId="3" borderId="6" xfId="0" applyNumberFormat="1" applyFont="1" applyFill="1" applyBorder="1" applyAlignment="1">
      <alignment horizontal="centerContinuous"/>
    </xf>
    <xf numFmtId="41" fontId="8" fillId="0" borderId="27" xfId="0" applyNumberFormat="1" applyFont="1" applyFill="1" applyBorder="1" applyAlignment="1">
      <alignment horizontal="center"/>
    </xf>
    <xf numFmtId="49" fontId="10" fillId="0" borderId="36" xfId="0" applyNumberFormat="1" applyFont="1" applyFill="1" applyBorder="1" applyAlignment="1">
      <alignment horizontal="centerContinuous"/>
    </xf>
    <xf numFmtId="49" fontId="10" fillId="0" borderId="36" xfId="0" applyNumberFormat="1" applyFont="1" applyFill="1" applyBorder="1" applyAlignment="1">
      <alignment horizontal="center"/>
    </xf>
    <xf numFmtId="41" fontId="58" fillId="0" borderId="36" xfId="0" applyNumberFormat="1" applyFont="1" applyFill="1" applyBorder="1" applyAlignment="1">
      <alignment horizontal="centerContinuous"/>
    </xf>
    <xf numFmtId="41" fontId="58" fillId="0" borderId="45" xfId="0" applyNumberFormat="1" applyFont="1" applyFill="1" applyBorder="1" applyAlignment="1">
      <alignment horizontal="centerContinuous"/>
    </xf>
    <xf numFmtId="41" fontId="58" fillId="0" borderId="0" xfId="0" applyNumberFormat="1" applyFont="1" applyFill="1" applyAlignment="1">
      <alignment horizontal="left"/>
    </xf>
    <xf numFmtId="41" fontId="49" fillId="0" borderId="0" xfId="0" applyNumberFormat="1" applyFont="1" applyFill="1" applyAlignment="1"/>
    <xf numFmtId="41" fontId="58" fillId="0" borderId="57" xfId="0" applyNumberFormat="1" applyFont="1" applyFill="1" applyBorder="1" applyAlignment="1">
      <alignment horizontal="centerContinuous"/>
    </xf>
    <xf numFmtId="41" fontId="58" fillId="0" borderId="54" xfId="0" applyNumberFormat="1" applyFont="1" applyFill="1" applyBorder="1" applyAlignment="1">
      <alignment horizontal="centerContinuous"/>
    </xf>
    <xf numFmtId="41" fontId="58" fillId="0" borderId="56" xfId="0" applyNumberFormat="1" applyFont="1" applyFill="1" applyBorder="1" applyAlignment="1">
      <alignment horizontal="centerContinuous"/>
    </xf>
    <xf numFmtId="41" fontId="10" fillId="0" borderId="0" xfId="0" applyNumberFormat="1" applyFont="1" applyFill="1" applyAlignment="1">
      <alignment horizontal="centerContinuous"/>
    </xf>
    <xf numFmtId="41" fontId="49" fillId="0" borderId="0" xfId="0" applyNumberFormat="1" applyFont="1" applyFill="1" applyBorder="1" applyAlignment="1">
      <alignment horizontal="center"/>
    </xf>
    <xf numFmtId="49" fontId="10" fillId="0" borderId="36" xfId="0" applyNumberFormat="1" applyFont="1" applyFill="1" applyBorder="1" applyAlignment="1"/>
    <xf numFmtId="49" fontId="10" fillId="0" borderId="1" xfId="0" applyNumberFormat="1" applyFont="1" applyFill="1" applyBorder="1" applyAlignment="1"/>
    <xf numFmtId="0" fontId="10" fillId="0" borderId="22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/>
    </xf>
    <xf numFmtId="0" fontId="10" fillId="0" borderId="1" xfId="0" applyNumberFormat="1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 wrapText="1"/>
    </xf>
    <xf numFmtId="17" fontId="10" fillId="0" borderId="1" xfId="0" applyNumberFormat="1" applyFont="1" applyFill="1" applyBorder="1" applyAlignment="1">
      <alignment horizontal="center"/>
    </xf>
    <xf numFmtId="49" fontId="10" fillId="0" borderId="22" xfId="0" applyNumberFormat="1" applyFont="1" applyFill="1" applyBorder="1" applyAlignment="1">
      <alignment horizontal="center" wrapText="1"/>
    </xf>
    <xf numFmtId="41" fontId="10" fillId="0" borderId="42" xfId="0" applyNumberFormat="1" applyFont="1" applyFill="1" applyBorder="1" applyAlignment="1">
      <alignment horizontal="center" wrapText="1"/>
    </xf>
    <xf numFmtId="41" fontId="10" fillId="0" borderId="46" xfId="0" applyNumberFormat="1" applyFont="1" applyFill="1" applyBorder="1" applyAlignment="1">
      <alignment horizontal="center" wrapText="1"/>
    </xf>
    <xf numFmtId="41" fontId="10" fillId="0" borderId="37" xfId="0" applyNumberFormat="1" applyFont="1" applyFill="1" applyBorder="1" applyAlignment="1">
      <alignment horizontal="center" wrapText="1"/>
    </xf>
    <xf numFmtId="41" fontId="10" fillId="0" borderId="22" xfId="0" applyNumberFormat="1" applyFont="1" applyFill="1" applyBorder="1" applyAlignment="1">
      <alignment horizontal="center" wrapText="1"/>
    </xf>
    <xf numFmtId="41" fontId="49" fillId="0" borderId="1" xfId="0" applyNumberFormat="1" applyFont="1" applyFill="1" applyBorder="1" applyAlignment="1">
      <alignment horizontal="center" wrapText="1"/>
    </xf>
    <xf numFmtId="41" fontId="10" fillId="0" borderId="23" xfId="0" applyNumberFormat="1" applyFont="1" applyFill="1" applyBorder="1" applyAlignment="1">
      <alignment horizontal="center" wrapText="1"/>
    </xf>
    <xf numFmtId="41" fontId="38" fillId="0" borderId="0" xfId="0" applyNumberFormat="1" applyFont="1" applyFill="1" applyBorder="1" applyAlignment="1">
      <alignment horizontal="center" wrapText="1"/>
    </xf>
    <xf numFmtId="41" fontId="10" fillId="0" borderId="21" xfId="0" applyNumberFormat="1" applyFont="1" applyFill="1" applyBorder="1" applyAlignment="1">
      <alignment horizontal="center" wrapText="1"/>
    </xf>
    <xf numFmtId="41" fontId="49" fillId="0" borderId="37" xfId="0" applyNumberFormat="1" applyFont="1" applyFill="1" applyBorder="1" applyAlignment="1">
      <alignment horizontal="center" wrapText="1"/>
    </xf>
    <xf numFmtId="0" fontId="10" fillId="7" borderId="1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/>
    <xf numFmtId="49" fontId="16" fillId="0" borderId="9" xfId="0" applyNumberFormat="1" applyFont="1" applyFill="1" applyBorder="1" applyAlignment="1">
      <alignment horizontal="center"/>
    </xf>
    <xf numFmtId="41" fontId="16" fillId="0" borderId="48" xfId="0" applyNumberFormat="1" applyFont="1" applyFill="1" applyBorder="1" applyAlignment="1"/>
    <xf numFmtId="41" fontId="43" fillId="0" borderId="0" xfId="0" applyNumberFormat="1" applyFont="1" applyFill="1" applyBorder="1" applyAlignment="1"/>
    <xf numFmtId="41" fontId="16" fillId="0" borderId="47" xfId="0" applyNumberFormat="1" applyFont="1" applyFill="1" applyBorder="1" applyAlignment="1"/>
    <xf numFmtId="41" fontId="16" fillId="0" borderId="24" xfId="0" applyNumberFormat="1" applyFont="1" applyFill="1" applyBorder="1" applyAlignment="1"/>
    <xf numFmtId="43" fontId="16" fillId="0" borderId="0" xfId="0" applyNumberFormat="1" applyFont="1" applyFill="1" applyAlignment="1"/>
    <xf numFmtId="49" fontId="16" fillId="0" borderId="51" xfId="0" applyNumberFormat="1" applyFont="1" applyFill="1" applyBorder="1" applyAlignment="1">
      <alignment horizontal="center"/>
    </xf>
    <xf numFmtId="49" fontId="16" fillId="0" borderId="52" xfId="0" applyNumberFormat="1" applyFont="1" applyFill="1" applyBorder="1" applyAlignment="1">
      <alignment horizontal="center"/>
    </xf>
    <xf numFmtId="49" fontId="16" fillId="0" borderId="8" xfId="0" applyNumberFormat="1" applyFont="1" applyFill="1" applyBorder="1" applyAlignment="1">
      <alignment horizontal="left"/>
    </xf>
    <xf numFmtId="49" fontId="16" fillId="0" borderId="0" xfId="0" applyNumberFormat="1" applyFont="1" applyFill="1" applyBorder="1" applyAlignment="1">
      <alignment horizontal="left"/>
    </xf>
    <xf numFmtId="172" fontId="16" fillId="0" borderId="0" xfId="0" applyNumberFormat="1" applyFont="1" applyFill="1" applyBorder="1" applyAlignment="1">
      <alignment horizontal="right"/>
    </xf>
    <xf numFmtId="49" fontId="16" fillId="2" borderId="0" xfId="0" applyNumberFormat="1" applyFont="1" applyFill="1" applyBorder="1" applyAlignment="1">
      <alignment horizontal="left"/>
    </xf>
    <xf numFmtId="172" fontId="16" fillId="2" borderId="0" xfId="0" applyNumberFormat="1" applyFont="1" applyFill="1" applyBorder="1" applyAlignment="1">
      <alignment horizontal="right"/>
    </xf>
    <xf numFmtId="49" fontId="16" fillId="2" borderId="51" xfId="0" applyNumberFormat="1" applyFont="1" applyFill="1" applyBorder="1" applyAlignment="1">
      <alignment horizontal="center"/>
    </xf>
    <xf numFmtId="49" fontId="16" fillId="2" borderId="52" xfId="0" applyNumberFormat="1" applyFont="1" applyFill="1" applyBorder="1" applyAlignment="1">
      <alignment horizontal="center"/>
    </xf>
    <xf numFmtId="17" fontId="16" fillId="0" borderId="0" xfId="0" applyNumberFormat="1" applyFont="1" applyFill="1" applyBorder="1" applyAlignment="1"/>
    <xf numFmtId="49" fontId="16" fillId="6" borderId="8" xfId="0" applyNumberFormat="1" applyFont="1" applyFill="1" applyBorder="1" applyAlignment="1">
      <alignment horizontal="left"/>
    </xf>
    <xf numFmtId="49" fontId="16" fillId="6" borderId="0" xfId="0" applyNumberFormat="1" applyFont="1" applyFill="1" applyBorder="1" applyAlignment="1">
      <alignment horizontal="left"/>
    </xf>
    <xf numFmtId="17" fontId="16" fillId="6" borderId="0" xfId="0" applyNumberFormat="1" applyFont="1" applyFill="1" applyBorder="1" applyAlignment="1"/>
    <xf numFmtId="49" fontId="16" fillId="6" borderId="51" xfId="0" applyNumberFormat="1" applyFont="1" applyFill="1" applyBorder="1" applyAlignment="1">
      <alignment horizontal="center"/>
    </xf>
    <xf numFmtId="49" fontId="16" fillId="6" borderId="52" xfId="0" applyNumberFormat="1" applyFont="1" applyFill="1" applyBorder="1" applyAlignment="1">
      <alignment horizontal="center"/>
    </xf>
    <xf numFmtId="17" fontId="16" fillId="2" borderId="0" xfId="0" applyNumberFormat="1" applyFont="1" applyFill="1" applyBorder="1" applyAlignment="1"/>
    <xf numFmtId="0" fontId="16" fillId="2" borderId="0" xfId="0" applyNumberFormat="1" applyFont="1" applyFill="1" applyAlignment="1">
      <alignment horizontal="left"/>
    </xf>
    <xf numFmtId="49" fontId="16" fillId="0" borderId="8" xfId="0" applyNumberFormat="1" applyFont="1" applyFill="1" applyBorder="1" applyAlignment="1">
      <alignment horizontal="left" vertical="top"/>
    </xf>
    <xf numFmtId="49" fontId="16" fillId="0" borderId="0" xfId="0" applyNumberFormat="1" applyFont="1" applyFill="1" applyBorder="1" applyAlignment="1">
      <alignment horizontal="left" vertical="top"/>
    </xf>
    <xf numFmtId="17" fontId="16" fillId="2" borderId="0" xfId="0" applyNumberFormat="1" applyFont="1" applyFill="1" applyAlignment="1"/>
    <xf numFmtId="49" fontId="20" fillId="0" borderId="51" xfId="0" applyNumberFormat="1" applyFont="1" applyFill="1" applyBorder="1" applyAlignment="1">
      <alignment horizontal="center"/>
    </xf>
    <xf numFmtId="49" fontId="20" fillId="0" borderId="52" xfId="0" applyNumberFormat="1" applyFont="1" applyFill="1" applyBorder="1" applyAlignment="1">
      <alignment horizontal="center"/>
    </xf>
    <xf numFmtId="49" fontId="20" fillId="2" borderId="51" xfId="0" applyNumberFormat="1" applyFont="1" applyFill="1" applyBorder="1" applyAlignment="1">
      <alignment horizontal="center"/>
    </xf>
    <xf numFmtId="49" fontId="20" fillId="2" borderId="52" xfId="0" applyNumberFormat="1" applyFont="1" applyFill="1" applyBorder="1" applyAlignment="1">
      <alignment horizontal="center"/>
    </xf>
    <xf numFmtId="0" fontId="16" fillId="0" borderId="0" xfId="0" applyNumberFormat="1" applyFont="1" applyFill="1" applyAlignment="1">
      <alignment horizontal="left"/>
    </xf>
    <xf numFmtId="49" fontId="16" fillId="0" borderId="0" xfId="0" applyNumberFormat="1" applyFont="1" applyFill="1" applyAlignment="1">
      <alignment horizontal="left"/>
    </xf>
    <xf numFmtId="17" fontId="16" fillId="0" borderId="0" xfId="0" applyNumberFormat="1" applyFont="1" applyFill="1" applyAlignment="1"/>
    <xf numFmtId="49" fontId="16" fillId="2" borderId="0" xfId="0" applyNumberFormat="1" applyFont="1" applyFill="1" applyAlignment="1">
      <alignment horizontal="left"/>
    </xf>
    <xf numFmtId="0" fontId="16" fillId="2" borderId="0" xfId="0" applyNumberFormat="1" applyFont="1" applyFill="1" applyBorder="1" applyAlignment="1">
      <alignment horizontal="left"/>
    </xf>
    <xf numFmtId="49" fontId="16" fillId="0" borderId="8" xfId="0" applyNumberFormat="1" applyFont="1" applyFill="1" applyBorder="1" applyAlignment="1"/>
    <xf numFmtId="49" fontId="16" fillId="0" borderId="0" xfId="0" applyNumberFormat="1" applyFont="1" applyFill="1" applyBorder="1" applyAlignment="1"/>
    <xf numFmtId="41" fontId="16" fillId="0" borderId="8" xfId="0" applyNumberFormat="1" applyFont="1" applyFill="1" applyBorder="1" applyAlignment="1"/>
    <xf numFmtId="17" fontId="16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 applyAlignment="1">
      <alignment horizontal="left"/>
    </xf>
    <xf numFmtId="41" fontId="16" fillId="0" borderId="0" xfId="0" applyNumberFormat="1" applyFont="1" applyFill="1" applyBorder="1" applyAlignment="1"/>
    <xf numFmtId="172" fontId="16" fillId="0" borderId="0" xfId="0" applyNumberFormat="1" applyFont="1" applyFill="1" applyBorder="1" applyAlignment="1">
      <alignment horizontal="center"/>
    </xf>
    <xf numFmtId="0" fontId="16" fillId="0" borderId="8" xfId="0" applyNumberFormat="1" applyFont="1" applyFill="1" applyBorder="1" applyAlignment="1">
      <alignment horizontal="left"/>
    </xf>
    <xf numFmtId="49" fontId="16" fillId="2" borderId="0" xfId="0" applyNumberFormat="1" applyFont="1" applyFill="1" applyBorder="1" applyAlignment="1"/>
    <xf numFmtId="49" fontId="16" fillId="2" borderId="8" xfId="0" applyNumberFormat="1" applyFont="1" applyFill="1" applyBorder="1" applyAlignment="1"/>
    <xf numFmtId="49" fontId="16" fillId="2" borderId="8" xfId="0" applyNumberFormat="1" applyFont="1" applyFill="1" applyBorder="1" applyAlignment="1">
      <alignment horizontal="left"/>
    </xf>
    <xf numFmtId="49" fontId="16" fillId="0" borderId="56" xfId="0" applyNumberFormat="1" applyFont="1" applyFill="1" applyBorder="1" applyAlignment="1">
      <alignment horizontal="center"/>
    </xf>
    <xf numFmtId="49" fontId="16" fillId="2" borderId="56" xfId="0" applyNumberFormat="1" applyFont="1" applyFill="1" applyBorder="1" applyAlignment="1">
      <alignment horizontal="center"/>
    </xf>
    <xf numFmtId="0" fontId="16" fillId="0" borderId="8" xfId="0" applyNumberFormat="1" applyFont="1" applyFill="1" applyBorder="1" applyAlignment="1">
      <alignment horizontal="left" vertical="top"/>
    </xf>
    <xf numFmtId="49" fontId="16" fillId="0" borderId="55" xfId="0" applyNumberFormat="1" applyFont="1" applyFill="1" applyBorder="1" applyAlignment="1">
      <alignment horizontal="center"/>
    </xf>
    <xf numFmtId="164" fontId="16" fillId="0" borderId="0" xfId="0" applyNumberFormat="1" applyFont="1" applyFill="1" applyAlignment="1"/>
    <xf numFmtId="0" fontId="16" fillId="0" borderId="0" xfId="0" quotePrefix="1" applyNumberFormat="1" applyFont="1" applyFill="1" applyBorder="1" applyAlignment="1"/>
    <xf numFmtId="49" fontId="16" fillId="0" borderId="19" xfId="0" applyNumberFormat="1" applyFont="1" applyFill="1" applyBorder="1" applyAlignment="1">
      <alignment horizontal="center"/>
    </xf>
    <xf numFmtId="49" fontId="16" fillId="0" borderId="13" xfId="0" applyNumberFormat="1" applyFont="1" applyFill="1" applyBorder="1" applyAlignment="1">
      <alignment horizontal="center"/>
    </xf>
    <xf numFmtId="49" fontId="20" fillId="0" borderId="55" xfId="0" applyNumberFormat="1" applyFont="1" applyFill="1" applyBorder="1" applyAlignment="1">
      <alignment horizontal="center"/>
    </xf>
    <xf numFmtId="17" fontId="16" fillId="2" borderId="6" xfId="0" applyNumberFormat="1" applyFont="1" applyFill="1" applyBorder="1" applyAlignment="1"/>
    <xf numFmtId="49" fontId="16" fillId="2" borderId="55" xfId="0" applyNumberFormat="1" applyFont="1" applyFill="1" applyBorder="1" applyAlignment="1">
      <alignment horizontal="center"/>
    </xf>
    <xf numFmtId="49" fontId="20" fillId="0" borderId="39" xfId="0" applyNumberFormat="1" applyFont="1" applyFill="1" applyBorder="1" applyAlignment="1">
      <alignment horizontal="left"/>
    </xf>
    <xf numFmtId="49" fontId="20" fillId="0" borderId="10" xfId="0" applyNumberFormat="1" applyFont="1" applyFill="1" applyBorder="1" applyAlignment="1">
      <alignment horizontal="left"/>
    </xf>
    <xf numFmtId="49" fontId="20" fillId="0" borderId="40" xfId="0" applyNumberFormat="1" applyFont="1" applyFill="1" applyBorder="1" applyAlignment="1">
      <alignment horizontal="center"/>
    </xf>
    <xf numFmtId="41" fontId="20" fillId="0" borderId="5" xfId="0" applyNumberFormat="1" applyFont="1" applyFill="1" applyBorder="1" applyAlignment="1"/>
    <xf numFmtId="41" fontId="20" fillId="0" borderId="49" xfId="0" applyNumberFormat="1" applyFont="1" applyFill="1" applyBorder="1" applyAlignment="1"/>
    <xf numFmtId="41" fontId="48" fillId="0" borderId="5" xfId="0" applyNumberFormat="1" applyFont="1" applyFill="1" applyBorder="1" applyAlignment="1"/>
    <xf numFmtId="41" fontId="20" fillId="0" borderId="41" xfId="0" applyNumberFormat="1" applyFont="1" applyFill="1" applyBorder="1" applyAlignment="1"/>
    <xf numFmtId="41" fontId="20" fillId="0" borderId="25" xfId="0" applyNumberFormat="1" applyFont="1" applyFill="1" applyBorder="1" applyAlignment="1"/>
    <xf numFmtId="41" fontId="43" fillId="0" borderId="0" xfId="0" applyNumberFormat="1" applyFont="1" applyFill="1" applyAlignment="1"/>
    <xf numFmtId="0" fontId="16" fillId="0" borderId="0" xfId="0" quotePrefix="1" applyNumberFormat="1" applyFont="1" applyFill="1" applyBorder="1" applyAlignment="1">
      <alignment vertical="top" wrapText="1"/>
    </xf>
    <xf numFmtId="0" fontId="16" fillId="0" borderId="51" xfId="0" applyNumberFormat="1" applyFont="1" applyFill="1" applyBorder="1" applyAlignment="1">
      <alignment horizontal="center"/>
    </xf>
    <xf numFmtId="0" fontId="16" fillId="0" borderId="52" xfId="0" applyNumberFormat="1" applyFont="1" applyFill="1" applyBorder="1" applyAlignment="1">
      <alignment horizontal="center"/>
    </xf>
    <xf numFmtId="49" fontId="16" fillId="0" borderId="15" xfId="0" applyNumberFormat="1" applyFont="1" applyFill="1" applyBorder="1" applyAlignment="1">
      <alignment horizontal="center"/>
    </xf>
    <xf numFmtId="49" fontId="16" fillId="2" borderId="9" xfId="0" applyNumberFormat="1" applyFont="1" applyFill="1" applyBorder="1" applyAlignment="1">
      <alignment horizontal="center"/>
    </xf>
    <xf numFmtId="49" fontId="16" fillId="2" borderId="15" xfId="0" applyNumberFormat="1" applyFont="1" applyFill="1" applyBorder="1" applyAlignment="1">
      <alignment horizontal="center"/>
    </xf>
    <xf numFmtId="49" fontId="16" fillId="0" borderId="8" xfId="0" quotePrefix="1" applyNumberFormat="1" applyFont="1" applyFill="1" applyBorder="1" applyAlignment="1">
      <alignment horizontal="left"/>
    </xf>
    <xf numFmtId="49" fontId="16" fillId="0" borderId="0" xfId="0" quotePrefix="1" applyNumberFormat="1" applyFont="1" applyFill="1" applyBorder="1" applyAlignment="1">
      <alignment horizontal="left"/>
    </xf>
    <xf numFmtId="0" fontId="16" fillId="0" borderId="8" xfId="0" quotePrefix="1" applyNumberFormat="1" applyFont="1" applyFill="1" applyBorder="1" applyAlignment="1">
      <alignment horizontal="left"/>
    </xf>
    <xf numFmtId="0" fontId="16" fillId="0" borderId="0" xfId="0" quotePrefix="1" applyNumberFormat="1" applyFont="1" applyFill="1" applyBorder="1" applyAlignment="1">
      <alignment horizontal="left"/>
    </xf>
    <xf numFmtId="0" fontId="16" fillId="0" borderId="0" xfId="0" quotePrefix="1" applyNumberFormat="1" applyFont="1" applyFill="1" applyBorder="1" applyAlignment="1">
      <alignment vertical="top"/>
    </xf>
    <xf numFmtId="0" fontId="16" fillId="0" borderId="0" xfId="0" applyNumberFormat="1" applyFont="1" applyFill="1" applyBorder="1" applyAlignment="1">
      <alignment horizontal="left" vertical="top"/>
    </xf>
    <xf numFmtId="0" fontId="16" fillId="0" borderId="0" xfId="0" applyNumberFormat="1" applyFont="1" applyFill="1" applyBorder="1" applyAlignment="1">
      <alignment vertical="top" wrapText="1"/>
    </xf>
    <xf numFmtId="49" fontId="20" fillId="0" borderId="9" xfId="0" applyNumberFormat="1" applyFont="1" applyFill="1" applyBorder="1" applyAlignment="1">
      <alignment horizontal="center"/>
    </xf>
    <xf numFmtId="49" fontId="20" fillId="0" borderId="15" xfId="0" applyNumberFormat="1" applyFont="1" applyFill="1" applyBorder="1" applyAlignment="1">
      <alignment horizontal="center"/>
    </xf>
    <xf numFmtId="49" fontId="20" fillId="2" borderId="9" xfId="0" applyNumberFormat="1" applyFont="1" applyFill="1" applyBorder="1" applyAlignment="1">
      <alignment horizontal="center"/>
    </xf>
    <xf numFmtId="49" fontId="20" fillId="2" borderId="15" xfId="0" applyNumberFormat="1" applyFont="1" applyFill="1" applyBorder="1" applyAlignment="1">
      <alignment horizontal="center"/>
    </xf>
    <xf numFmtId="0" fontId="16" fillId="2" borderId="8" xfId="0" applyNumberFormat="1" applyFont="1" applyFill="1" applyBorder="1" applyAlignment="1">
      <alignment horizontal="left"/>
    </xf>
    <xf numFmtId="0" fontId="16" fillId="2" borderId="34" xfId="0" applyNumberFormat="1" applyFont="1" applyFill="1" applyBorder="1" applyAlignment="1">
      <alignment horizontal="left"/>
    </xf>
    <xf numFmtId="172" fontId="16" fillId="2" borderId="34" xfId="0" applyNumberFormat="1" applyFont="1" applyFill="1" applyBorder="1" applyAlignment="1">
      <alignment horizontal="right"/>
    </xf>
    <xf numFmtId="49" fontId="16" fillId="2" borderId="40" xfId="0" applyNumberFormat="1" applyFont="1" applyFill="1" applyBorder="1" applyAlignment="1">
      <alignment horizontal="center"/>
    </xf>
    <xf numFmtId="49" fontId="20" fillId="0" borderId="0" xfId="0" applyNumberFormat="1" applyFont="1" applyFill="1" applyBorder="1" applyAlignment="1">
      <alignment horizontal="left"/>
    </xf>
    <xf numFmtId="164" fontId="20" fillId="0" borderId="0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41" fontId="8" fillId="0" borderId="0" xfId="0" applyNumberFormat="1" applyFont="1" applyFill="1" applyBorder="1" applyAlignment="1"/>
    <xf numFmtId="41" fontId="38" fillId="0" borderId="0" xfId="0" applyNumberFormat="1" applyFont="1" applyFill="1" applyBorder="1" applyAlignment="1"/>
    <xf numFmtId="43" fontId="8" fillId="0" borderId="0" xfId="0" applyNumberFormat="1" applyFont="1" applyFill="1" applyAlignment="1"/>
    <xf numFmtId="43" fontId="38" fillId="0" borderId="0" xfId="0" applyNumberFormat="1" applyFont="1" applyFill="1" applyAlignment="1">
      <alignment horizontal="right"/>
    </xf>
    <xf numFmtId="41" fontId="10" fillId="0" borderId="43" xfId="0" applyNumberFormat="1" applyFont="1" applyFill="1" applyBorder="1" applyAlignment="1"/>
    <xf numFmtId="41" fontId="49" fillId="0" borderId="43" xfId="0" applyNumberFormat="1" applyFont="1" applyFill="1" applyBorder="1" applyAlignment="1"/>
    <xf numFmtId="43" fontId="8" fillId="0" borderId="0" xfId="0" applyNumberFormat="1" applyFont="1" applyFill="1" applyBorder="1" applyAlignment="1"/>
    <xf numFmtId="10" fontId="10" fillId="0" borderId="0" xfId="0" applyNumberFormat="1" applyFont="1" applyFill="1" applyAlignment="1"/>
    <xf numFmtId="41" fontId="38" fillId="0" borderId="8" xfId="0" applyNumberFormat="1" applyFont="1" applyFill="1" applyBorder="1" applyAlignment="1"/>
    <xf numFmtId="49" fontId="17" fillId="0" borderId="0" xfId="0" applyNumberFormat="1" applyFont="1" applyFill="1" applyAlignment="1">
      <alignment horizontal="left"/>
    </xf>
    <xf numFmtId="41" fontId="38" fillId="0" borderId="33" xfId="0" applyNumberFormat="1" applyFont="1" applyFill="1" applyBorder="1" applyAlignment="1"/>
    <xf numFmtId="41" fontId="38" fillId="0" borderId="34" xfId="0" applyNumberFormat="1" applyFont="1" applyFill="1" applyBorder="1" applyAlignment="1"/>
    <xf numFmtId="41" fontId="8" fillId="4" borderId="0" xfId="0" applyNumberFormat="1" applyFont="1" applyFill="1" applyAlignment="1"/>
    <xf numFmtId="41" fontId="38" fillId="4" borderId="0" xfId="0" applyNumberFormat="1" applyFont="1" applyFill="1" applyAlignment="1"/>
    <xf numFmtId="0" fontId="16" fillId="6" borderId="8" xfId="0" applyNumberFormat="1" applyFont="1" applyFill="1" applyBorder="1" applyAlignment="1">
      <alignment horizontal="left"/>
    </xf>
    <xf numFmtId="167" fontId="21" fillId="0" borderId="0" xfId="0" applyFont="1" applyFill="1" applyAlignment="1"/>
    <xf numFmtId="167" fontId="11" fillId="0" borderId="0" xfId="0" applyFont="1" applyFill="1" applyAlignment="1"/>
    <xf numFmtId="167" fontId="8" fillId="0" borderId="0" xfId="0" applyFont="1" applyFill="1" applyAlignment="1">
      <alignment horizontal="centerContinuous"/>
    </xf>
    <xf numFmtId="167" fontId="15" fillId="0" borderId="6" xfId="0" applyFont="1" applyFill="1" applyBorder="1" applyAlignment="1">
      <alignment horizontal="center"/>
    </xf>
    <xf numFmtId="167" fontId="15" fillId="0" borderId="0" xfId="0" applyFont="1" applyFill="1" applyAlignment="1"/>
    <xf numFmtId="167" fontId="15" fillId="0" borderId="0" xfId="0" applyFont="1" applyFill="1" applyAlignment="1">
      <alignment horizontal="center"/>
    </xf>
    <xf numFmtId="167" fontId="26" fillId="0" borderId="0" xfId="0" applyFont="1" applyFill="1" applyAlignment="1"/>
    <xf numFmtId="167" fontId="25" fillId="0" borderId="0" xfId="0" applyFont="1" applyFill="1" applyAlignment="1"/>
    <xf numFmtId="167" fontId="27" fillId="0" borderId="0" xfId="0" applyFont="1" applyFill="1" applyAlignment="1"/>
    <xf numFmtId="167" fontId="27" fillId="0" borderId="0" xfId="0" applyFont="1" applyFill="1" applyAlignment="1">
      <alignment horizontal="center"/>
    </xf>
    <xf numFmtId="167" fontId="29" fillId="0" borderId="0" xfId="0" applyFont="1" applyFill="1" applyAlignment="1">
      <alignment horizontal="center"/>
    </xf>
    <xf numFmtId="167" fontId="27" fillId="0" borderId="12" xfId="0" applyFont="1" applyFill="1" applyBorder="1" applyAlignment="1"/>
    <xf numFmtId="167" fontId="27" fillId="0" borderId="0" xfId="0" applyFont="1" applyFill="1" applyBorder="1" applyAlignment="1"/>
    <xf numFmtId="167" fontId="27" fillId="0" borderId="6" xfId="0" applyFont="1" applyFill="1" applyBorder="1" applyAlignment="1"/>
    <xf numFmtId="167" fontId="27" fillId="0" borderId="6" xfId="0" applyFont="1" applyFill="1" applyBorder="1" applyAlignment="1">
      <alignment horizontal="center"/>
    </xf>
    <xf numFmtId="167" fontId="27" fillId="0" borderId="0" xfId="0" applyFont="1" applyFill="1" applyBorder="1" applyAlignment="1">
      <alignment horizontal="center"/>
    </xf>
    <xf numFmtId="167" fontId="11" fillId="0" borderId="0" xfId="0" applyFont="1" applyAlignment="1"/>
    <xf numFmtId="167" fontId="17" fillId="0" borderId="0" xfId="0" applyFont="1" applyAlignment="1"/>
    <xf numFmtId="168" fontId="28" fillId="0" borderId="0" xfId="0" applyNumberFormat="1" applyFont="1" applyFill="1" applyAlignment="1" applyProtection="1">
      <alignment horizontal="right"/>
      <protection locked="0"/>
    </xf>
    <xf numFmtId="168" fontId="28" fillId="0" borderId="6" xfId="0" applyNumberFormat="1" applyFont="1" applyFill="1" applyBorder="1" applyAlignment="1" applyProtection="1">
      <alignment horizontal="right"/>
      <protection locked="0"/>
    </xf>
    <xf numFmtId="37" fontId="27" fillId="0" borderId="0" xfId="3" applyNumberFormat="1" applyFont="1" applyFill="1"/>
    <xf numFmtId="167" fontId="14" fillId="0" borderId="0" xfId="0" applyFont="1" applyAlignment="1"/>
    <xf numFmtId="167" fontId="15" fillId="0" borderId="0" xfId="0" applyFont="1" applyAlignment="1"/>
    <xf numFmtId="167" fontId="16" fillId="0" borderId="0" xfId="0" applyFont="1" applyAlignment="1"/>
    <xf numFmtId="164" fontId="46" fillId="14" borderId="2" xfId="0" applyNumberFormat="1" applyFont="1" applyFill="1" applyBorder="1" applyAlignment="1"/>
    <xf numFmtId="0" fontId="5" fillId="14" borderId="0" xfId="0" applyNumberFormat="1" applyFont="1" applyFill="1" applyAlignment="1" applyProtection="1">
      <protection locked="0"/>
    </xf>
    <xf numFmtId="0" fontId="3" fillId="0" borderId="0" xfId="0" applyNumberFormat="1" applyFont="1" applyAlignment="1" applyProtection="1">
      <protection locked="0"/>
    </xf>
    <xf numFmtId="164" fontId="3" fillId="0" borderId="0" xfId="1" applyNumberFormat="1" applyFont="1" applyAlignment="1" applyProtection="1">
      <protection locked="0"/>
    </xf>
    <xf numFmtId="164" fontId="45" fillId="14" borderId="0" xfId="0" applyNumberFormat="1" applyFont="1" applyFill="1" applyAlignment="1"/>
    <xf numFmtId="0" fontId="76" fillId="14" borderId="0" xfId="0" applyNumberFormat="1" applyFont="1" applyFill="1" applyAlignment="1" applyProtection="1">
      <protection locked="0"/>
    </xf>
    <xf numFmtId="164" fontId="45" fillId="14" borderId="2" xfId="0" applyNumberFormat="1" applyFont="1" applyFill="1" applyBorder="1" applyAlignment="1"/>
    <xf numFmtId="0" fontId="77" fillId="0" borderId="0" xfId="7" applyFont="1" applyFill="1" applyAlignment="1">
      <alignment horizontal="centerContinuous"/>
    </xf>
    <xf numFmtId="0" fontId="78" fillId="0" borderId="0" xfId="7" applyFont="1" applyFill="1" applyAlignment="1">
      <alignment horizontal="centerContinuous"/>
    </xf>
    <xf numFmtId="164" fontId="78" fillId="0" borderId="0" xfId="1" applyNumberFormat="1" applyFont="1" applyFill="1" applyAlignment="1">
      <alignment horizontal="centerContinuous"/>
    </xf>
    <xf numFmtId="37" fontId="78" fillId="0" borderId="0" xfId="8" applyNumberFormat="1" applyFont="1" applyFill="1" applyBorder="1" applyAlignment="1">
      <alignment vertical="center"/>
    </xf>
    <xf numFmtId="164" fontId="78" fillId="0" borderId="0" xfId="1" applyNumberFormat="1" applyFont="1" applyFill="1" applyBorder="1" applyAlignment="1">
      <alignment vertical="center"/>
    </xf>
    <xf numFmtId="0" fontId="77" fillId="0" borderId="0" xfId="7" applyFont="1" applyFill="1"/>
    <xf numFmtId="164" fontId="79" fillId="0" borderId="0" xfId="1" applyNumberFormat="1" applyFont="1" applyFill="1" applyAlignment="1">
      <alignment horizontal="center"/>
    </xf>
    <xf numFmtId="164" fontId="77" fillId="0" borderId="0" xfId="1" applyNumberFormat="1" applyFont="1" applyFill="1" applyAlignment="1">
      <alignment horizontal="center"/>
    </xf>
    <xf numFmtId="0" fontId="77" fillId="0" borderId="6" xfId="7" applyFont="1" applyFill="1" applyBorder="1" applyAlignment="1">
      <alignment horizontal="center"/>
    </xf>
    <xf numFmtId="164" fontId="78" fillId="0" borderId="6" xfId="1" applyNumberFormat="1" applyFont="1" applyFill="1" applyBorder="1" applyAlignment="1">
      <alignment horizontal="center"/>
    </xf>
    <xf numFmtId="164" fontId="41" fillId="9" borderId="0" xfId="0" applyNumberFormat="1" applyFont="1" applyFill="1" applyBorder="1" applyAlignment="1"/>
    <xf numFmtId="167" fontId="49" fillId="0" borderId="0" xfId="0" applyFont="1" applyFill="1" applyAlignment="1"/>
    <xf numFmtId="167" fontId="8" fillId="0" borderId="0" xfId="0" applyFont="1" applyFill="1" applyBorder="1" applyAlignment="1"/>
    <xf numFmtId="17" fontId="30" fillId="17" borderId="0" xfId="0" quotePrefix="1" applyNumberFormat="1" applyFont="1" applyFill="1" applyAlignment="1"/>
    <xf numFmtId="167" fontId="8" fillId="17" borderId="0" xfId="0" applyFont="1" applyFill="1" applyBorder="1" applyAlignment="1"/>
    <xf numFmtId="167" fontId="8" fillId="0" borderId="0" xfId="0" applyFont="1" applyFill="1" applyAlignment="1"/>
    <xf numFmtId="167" fontId="38" fillId="0" borderId="0" xfId="0" applyFont="1" applyFill="1" applyAlignment="1"/>
    <xf numFmtId="167" fontId="10" fillId="0" borderId="0" xfId="0" applyFont="1" applyFill="1" applyAlignment="1"/>
    <xf numFmtId="167" fontId="8" fillId="0" borderId="0" xfId="0" applyFont="1" applyFill="1" applyAlignment="1">
      <alignment horizontal="right"/>
    </xf>
    <xf numFmtId="10" fontId="37" fillId="5" borderId="17" xfId="4" applyNumberFormat="1" applyFont="1" applyFill="1" applyBorder="1"/>
    <xf numFmtId="167" fontId="0" fillId="0" borderId="0" xfId="0" applyAlignment="1"/>
    <xf numFmtId="167" fontId="51" fillId="0" borderId="0" xfId="0" applyFont="1" applyFill="1" applyAlignment="1"/>
    <xf numFmtId="10" fontId="37" fillId="5" borderId="20" xfId="4" applyNumberFormat="1" applyFont="1" applyFill="1" applyBorder="1"/>
    <xf numFmtId="167" fontId="49" fillId="0" borderId="0" xfId="0" applyFont="1" applyFill="1" applyAlignment="1">
      <alignment horizontal="center"/>
    </xf>
    <xf numFmtId="167" fontId="58" fillId="0" borderId="0" xfId="0" applyFont="1" applyFill="1" applyAlignment="1">
      <alignment horizontal="center"/>
    </xf>
    <xf numFmtId="167" fontId="59" fillId="0" borderId="0" xfId="0" applyFont="1" applyAlignment="1"/>
    <xf numFmtId="167" fontId="59" fillId="0" borderId="0" xfId="0" applyFont="1" applyFill="1" applyAlignment="1"/>
    <xf numFmtId="167" fontId="49" fillId="0" borderId="0" xfId="0" applyFont="1" applyFill="1" applyAlignment="1">
      <alignment horizontal="centerContinuous"/>
    </xf>
    <xf numFmtId="38" fontId="53" fillId="0" borderId="0" xfId="5" applyNumberFormat="1" applyFont="1" applyFill="1" applyAlignment="1">
      <alignment horizontal="center"/>
    </xf>
    <xf numFmtId="167" fontId="16" fillId="0" borderId="0" xfId="0" applyFont="1" applyFill="1" applyBorder="1" applyAlignment="1"/>
    <xf numFmtId="167" fontId="16" fillId="0" borderId="0" xfId="0" applyFont="1" applyFill="1" applyBorder="1" applyAlignment="1">
      <alignment horizontal="left"/>
    </xf>
    <xf numFmtId="167" fontId="16" fillId="0" borderId="18" xfId="0" applyFont="1" applyFill="1" applyBorder="1" applyAlignment="1">
      <alignment horizontal="left"/>
    </xf>
    <xf numFmtId="167" fontId="16" fillId="0" borderId="0" xfId="0" applyFont="1" applyFill="1" applyBorder="1" applyAlignment="1">
      <alignment horizontal="center"/>
    </xf>
    <xf numFmtId="167" fontId="0" fillId="0" borderId="0" xfId="0" applyFill="1" applyAlignment="1"/>
    <xf numFmtId="167" fontId="48" fillId="0" borderId="0" xfId="0" applyFont="1" applyFill="1" applyBorder="1" applyAlignment="1">
      <alignment horizontal="left"/>
    </xf>
    <xf numFmtId="167" fontId="16" fillId="2" borderId="0" xfId="0" applyFont="1" applyFill="1" applyBorder="1" applyAlignment="1"/>
    <xf numFmtId="167" fontId="16" fillId="2" borderId="0" xfId="0" applyFont="1" applyFill="1" applyBorder="1" applyAlignment="1">
      <alignment horizontal="left"/>
    </xf>
    <xf numFmtId="0" fontId="16" fillId="17" borderId="8" xfId="0" applyNumberFormat="1" applyFont="1" applyFill="1" applyBorder="1" applyAlignment="1">
      <alignment horizontal="left"/>
    </xf>
    <xf numFmtId="49" fontId="16" fillId="17" borderId="0" xfId="0" applyNumberFormat="1" applyFont="1" applyFill="1" applyBorder="1" applyAlignment="1">
      <alignment horizontal="left"/>
    </xf>
    <xf numFmtId="167" fontId="16" fillId="17" borderId="0" xfId="0" applyFont="1" applyFill="1" applyBorder="1" applyAlignment="1"/>
    <xf numFmtId="167" fontId="16" fillId="17" borderId="0" xfId="0" applyFont="1" applyFill="1" applyBorder="1" applyAlignment="1">
      <alignment horizontal="left"/>
    </xf>
    <xf numFmtId="172" fontId="16" fillId="17" borderId="0" xfId="0" applyNumberFormat="1" applyFont="1" applyFill="1" applyBorder="1" applyAlignment="1">
      <alignment horizontal="right"/>
    </xf>
    <xf numFmtId="49" fontId="16" fillId="17" borderId="51" xfId="0" applyNumberFormat="1" applyFont="1" applyFill="1" applyBorder="1" applyAlignment="1">
      <alignment horizontal="center"/>
    </xf>
    <xf numFmtId="49" fontId="16" fillId="17" borderId="52" xfId="0" applyNumberFormat="1" applyFont="1" applyFill="1" applyBorder="1" applyAlignment="1">
      <alignment horizontal="center"/>
    </xf>
    <xf numFmtId="0" fontId="54" fillId="0" borderId="0" xfId="10" applyFont="1" applyFill="1" applyBorder="1" applyAlignment="1">
      <alignment horizontal="left" wrapText="1"/>
    </xf>
    <xf numFmtId="167" fontId="16" fillId="6" borderId="0" xfId="0" applyFont="1" applyFill="1" applyBorder="1" applyAlignment="1"/>
    <xf numFmtId="167" fontId="16" fillId="6" borderId="0" xfId="0" applyFont="1" applyFill="1" applyBorder="1" applyAlignment="1">
      <alignment horizontal="left"/>
    </xf>
    <xf numFmtId="0" fontId="16" fillId="18" borderId="8" xfId="0" applyNumberFormat="1" applyFont="1" applyFill="1" applyBorder="1" applyAlignment="1">
      <alignment horizontal="left"/>
    </xf>
    <xf numFmtId="49" fontId="16" fillId="18" borderId="0" xfId="0" applyNumberFormat="1" applyFont="1" applyFill="1" applyBorder="1" applyAlignment="1">
      <alignment horizontal="left"/>
    </xf>
    <xf numFmtId="167" fontId="16" fillId="18" borderId="0" xfId="0" applyFont="1" applyFill="1" applyBorder="1" applyAlignment="1"/>
    <xf numFmtId="167" fontId="16" fillId="18" borderId="0" xfId="0" applyFont="1" applyFill="1" applyBorder="1" applyAlignment="1">
      <alignment horizontal="left"/>
    </xf>
    <xf numFmtId="17" fontId="16" fillId="18" borderId="0" xfId="0" applyNumberFormat="1" applyFont="1" applyFill="1" applyBorder="1" applyAlignment="1"/>
    <xf numFmtId="49" fontId="16" fillId="18" borderId="51" xfId="0" applyNumberFormat="1" applyFont="1" applyFill="1" applyBorder="1" applyAlignment="1">
      <alignment horizontal="center"/>
    </xf>
    <xf numFmtId="49" fontId="16" fillId="18" borderId="52" xfId="0" applyNumberFormat="1" applyFont="1" applyFill="1" applyBorder="1" applyAlignment="1">
      <alignment horizontal="center"/>
    </xf>
    <xf numFmtId="0" fontId="16" fillId="17" borderId="0" xfId="0" applyNumberFormat="1" applyFont="1" applyFill="1" applyAlignment="1">
      <alignment horizontal="left"/>
    </xf>
    <xf numFmtId="0" fontId="16" fillId="17" borderId="0" xfId="0" applyNumberFormat="1" applyFont="1" applyFill="1" applyBorder="1" applyAlignment="1"/>
    <xf numFmtId="17" fontId="16" fillId="17" borderId="0" xfId="0" applyNumberFormat="1" applyFont="1" applyFill="1" applyBorder="1" applyAlignment="1"/>
    <xf numFmtId="167" fontId="16" fillId="2" borderId="0" xfId="0" applyFont="1" applyFill="1" applyAlignment="1"/>
    <xf numFmtId="0" fontId="54" fillId="0" borderId="8" xfId="10" applyFont="1" applyFill="1" applyBorder="1" applyAlignment="1">
      <alignment horizontal="left" wrapText="1"/>
    </xf>
    <xf numFmtId="0" fontId="54" fillId="0" borderId="0" xfId="10" applyFont="1" applyFill="1" applyBorder="1" applyAlignment="1">
      <alignment wrapText="1"/>
    </xf>
    <xf numFmtId="0" fontId="54" fillId="0" borderId="38" xfId="10" applyFont="1" applyFill="1" applyBorder="1" applyAlignment="1">
      <alignment wrapText="1"/>
    </xf>
    <xf numFmtId="167" fontId="16" fillId="0" borderId="8" xfId="0" applyFont="1" applyFill="1" applyBorder="1" applyAlignment="1">
      <alignment horizontal="left"/>
    </xf>
    <xf numFmtId="0" fontId="54" fillId="0" borderId="0" xfId="18" applyFont="1" applyFill="1" applyBorder="1" applyAlignment="1"/>
    <xf numFmtId="167" fontId="16" fillId="0" borderId="38" xfId="0" applyFont="1" applyFill="1" applyBorder="1" applyAlignment="1"/>
    <xf numFmtId="49" fontId="54" fillId="0" borderId="8" xfId="18" applyNumberFormat="1" applyFont="1" applyFill="1" applyBorder="1" applyAlignment="1">
      <alignment horizontal="left" wrapText="1"/>
    </xf>
    <xf numFmtId="49" fontId="54" fillId="0" borderId="0" xfId="18" applyNumberFormat="1" applyFont="1" applyFill="1" applyBorder="1" applyAlignment="1">
      <alignment horizontal="left" wrapText="1"/>
    </xf>
    <xf numFmtId="0" fontId="54" fillId="0" borderId="38" xfId="18" applyFont="1" applyFill="1" applyBorder="1" applyAlignment="1"/>
    <xf numFmtId="49" fontId="16" fillId="0" borderId="8" xfId="6" applyNumberFormat="1" applyFont="1" applyFill="1" applyBorder="1" applyAlignment="1">
      <alignment horizontal="left"/>
    </xf>
    <xf numFmtId="49" fontId="16" fillId="0" borderId="0" xfId="6" applyNumberFormat="1" applyFont="1" applyFill="1" applyBorder="1" applyAlignment="1">
      <alignment horizontal="left"/>
    </xf>
    <xf numFmtId="0" fontId="16" fillId="0" borderId="0" xfId="6" applyFont="1" applyFill="1" applyBorder="1"/>
    <xf numFmtId="41" fontId="43" fillId="0" borderId="0" xfId="6" applyNumberFormat="1" applyFont="1" applyFill="1" applyBorder="1"/>
    <xf numFmtId="0" fontId="56" fillId="0" borderId="0" xfId="6" applyFont="1" applyFill="1"/>
    <xf numFmtId="0" fontId="56" fillId="0" borderId="0" xfId="6" applyFont="1" applyFill="1" applyBorder="1"/>
    <xf numFmtId="167" fontId="16" fillId="19" borderId="0" xfId="0" applyFont="1" applyFill="1" applyBorder="1" applyAlignment="1">
      <alignment horizontal="left"/>
    </xf>
    <xf numFmtId="0" fontId="16" fillId="0" borderId="0" xfId="24" applyFont="1" applyFill="1" applyBorder="1"/>
    <xf numFmtId="0" fontId="16" fillId="0" borderId="0" xfId="24" applyFont="1" applyFill="1"/>
    <xf numFmtId="0" fontId="16" fillId="2" borderId="0" xfId="24" applyFont="1" applyFill="1" applyBorder="1"/>
    <xf numFmtId="167" fontId="16" fillId="20" borderId="0" xfId="0" applyFont="1" applyFill="1" applyBorder="1" applyAlignment="1">
      <alignment horizontal="left"/>
    </xf>
    <xf numFmtId="167" fontId="16" fillId="21" borderId="18" xfId="0" applyFont="1" applyFill="1" applyBorder="1" applyAlignment="1">
      <alignment horizontal="left"/>
    </xf>
    <xf numFmtId="167" fontId="16" fillId="0" borderId="0" xfId="0" applyFont="1" applyFill="1" applyBorder="1" applyAlignment="1">
      <alignment horizontal="left" vertical="top" wrapText="1"/>
    </xf>
    <xf numFmtId="0" fontId="54" fillId="2" borderId="8" xfId="10" applyFont="1" applyFill="1" applyBorder="1" applyAlignment="1">
      <alignment horizontal="left" wrapText="1"/>
    </xf>
    <xf numFmtId="0" fontId="54" fillId="2" borderId="0" xfId="10" applyFont="1" applyFill="1" applyBorder="1" applyAlignment="1">
      <alignment horizontal="left" wrapText="1"/>
    </xf>
    <xf numFmtId="167" fontId="16" fillId="2" borderId="0" xfId="0" applyFont="1" applyFill="1" applyBorder="1" applyAlignment="1">
      <alignment horizontal="left" vertical="top" wrapText="1"/>
    </xf>
    <xf numFmtId="167" fontId="54" fillId="0" borderId="8" xfId="0" applyFont="1" applyFill="1" applyBorder="1" applyAlignment="1">
      <alignment horizontal="left"/>
    </xf>
    <xf numFmtId="167" fontId="54" fillId="0" borderId="0" xfId="0" applyFont="1" applyFill="1" applyBorder="1" applyAlignment="1">
      <alignment horizontal="left"/>
    </xf>
    <xf numFmtId="167" fontId="54" fillId="0" borderId="0" xfId="0" applyFont="1" applyFill="1" applyBorder="1" applyAlignment="1"/>
    <xf numFmtId="0" fontId="16" fillId="22" borderId="8" xfId="0" applyNumberFormat="1" applyFont="1" applyFill="1" applyBorder="1" applyAlignment="1">
      <alignment horizontal="left"/>
    </xf>
    <xf numFmtId="49" fontId="16" fillId="22" borderId="0" xfId="0" applyNumberFormat="1" applyFont="1" applyFill="1" applyBorder="1" applyAlignment="1">
      <alignment horizontal="left"/>
    </xf>
    <xf numFmtId="167" fontId="16" fillId="22" borderId="0" xfId="0" applyFont="1" applyFill="1" applyBorder="1" applyAlignment="1"/>
    <xf numFmtId="167" fontId="16" fillId="22" borderId="0" xfId="0" applyFont="1" applyFill="1" applyBorder="1" applyAlignment="1">
      <alignment horizontal="left"/>
    </xf>
    <xf numFmtId="17" fontId="16" fillId="22" borderId="0" xfId="0" applyNumberFormat="1" applyFont="1" applyFill="1" applyBorder="1" applyAlignment="1"/>
    <xf numFmtId="49" fontId="20" fillId="22" borderId="51" xfId="0" applyNumberFormat="1" applyFont="1" applyFill="1" applyBorder="1" applyAlignment="1">
      <alignment horizontal="center"/>
    </xf>
    <xf numFmtId="49" fontId="20" fillId="22" borderId="52" xfId="0" applyNumberFormat="1" applyFont="1" applyFill="1" applyBorder="1" applyAlignment="1">
      <alignment horizontal="center"/>
    </xf>
    <xf numFmtId="167" fontId="20" fillId="0" borderId="0" xfId="0" applyFont="1" applyFill="1" applyAlignment="1"/>
    <xf numFmtId="167" fontId="20" fillId="0" borderId="0" xfId="0" applyFont="1" applyFill="1" applyBorder="1" applyAlignment="1"/>
    <xf numFmtId="167" fontId="16" fillId="2" borderId="6" xfId="0" applyFont="1" applyFill="1" applyBorder="1" applyAlignment="1">
      <alignment horizontal="left"/>
    </xf>
    <xf numFmtId="167" fontId="16" fillId="0" borderId="34" xfId="0" applyFont="1" applyFill="1" applyBorder="1" applyAlignment="1"/>
    <xf numFmtId="167" fontId="16" fillId="0" borderId="34" xfId="0" applyFont="1" applyFill="1" applyBorder="1" applyAlignment="1">
      <alignment horizontal="left"/>
    </xf>
    <xf numFmtId="167" fontId="16" fillId="0" borderId="8" xfId="0" applyFont="1" applyFill="1" applyBorder="1" applyAlignment="1"/>
    <xf numFmtId="49" fontId="54" fillId="0" borderId="8" xfId="18" applyNumberFormat="1" applyFont="1" applyFill="1" applyBorder="1" applyAlignment="1">
      <alignment wrapText="1"/>
    </xf>
    <xf numFmtId="49" fontId="54" fillId="0" borderId="0" xfId="18" applyNumberFormat="1" applyFont="1" applyFill="1" applyBorder="1" applyAlignment="1">
      <alignment wrapText="1"/>
    </xf>
    <xf numFmtId="167" fontId="16" fillId="0" borderId="0" xfId="0" applyFont="1" applyFill="1" applyBorder="1" applyAlignment="1">
      <alignment wrapText="1"/>
    </xf>
    <xf numFmtId="167" fontId="16" fillId="2" borderId="0" xfId="0" applyFont="1" applyFill="1" applyBorder="1" applyAlignment="1">
      <alignment wrapText="1"/>
    </xf>
    <xf numFmtId="167" fontId="16" fillId="0" borderId="0" xfId="0" applyFont="1" applyFill="1" applyBorder="1" applyAlignment="1">
      <alignment horizontal="left" vertical="top"/>
    </xf>
    <xf numFmtId="167" fontId="16" fillId="0" borderId="4" xfId="0" applyFont="1" applyFill="1" applyBorder="1" applyAlignment="1">
      <alignment vertical="top" wrapText="1"/>
    </xf>
    <xf numFmtId="167" fontId="16" fillId="0" borderId="0" xfId="0" applyFont="1" applyFill="1" applyBorder="1" applyAlignment="1">
      <alignment vertical="top" wrapText="1"/>
    </xf>
    <xf numFmtId="0" fontId="8" fillId="2" borderId="0" xfId="3" applyFill="1"/>
    <xf numFmtId="167" fontId="16" fillId="2" borderId="4" xfId="0" applyFont="1" applyFill="1" applyBorder="1" applyAlignment="1">
      <alignment vertical="top" wrapText="1"/>
    </xf>
    <xf numFmtId="167" fontId="16" fillId="2" borderId="8" xfId="0" applyFont="1" applyFill="1" applyBorder="1" applyAlignment="1">
      <alignment horizontal="left"/>
    </xf>
    <xf numFmtId="167" fontId="16" fillId="2" borderId="0" xfId="0" applyFont="1" applyFill="1" applyBorder="1" applyAlignment="1">
      <alignment horizontal="center"/>
    </xf>
    <xf numFmtId="41" fontId="43" fillId="0" borderId="47" xfId="0" applyNumberFormat="1" applyFont="1" applyFill="1" applyBorder="1" applyAlignment="1"/>
    <xf numFmtId="41" fontId="43" fillId="0" borderId="18" xfId="0" applyNumberFormat="1" applyFont="1" applyFill="1" applyBorder="1" applyAlignment="1"/>
    <xf numFmtId="167" fontId="16" fillId="6" borderId="0" xfId="0" applyFont="1" applyFill="1" applyAlignment="1"/>
    <xf numFmtId="167" fontId="16" fillId="2" borderId="34" xfId="0" applyFont="1" applyFill="1" applyBorder="1" applyAlignment="1"/>
    <xf numFmtId="167" fontId="16" fillId="2" borderId="34" xfId="0" applyFont="1" applyFill="1" applyBorder="1" applyAlignment="1">
      <alignment horizontal="left"/>
    </xf>
    <xf numFmtId="167" fontId="16" fillId="2" borderId="34" xfId="0" applyFont="1" applyFill="1" applyBorder="1" applyAlignment="1">
      <alignment horizontal="center"/>
    </xf>
    <xf numFmtId="41" fontId="16" fillId="0" borderId="50" xfId="0" applyNumberFormat="1" applyFont="1" applyFill="1" applyBorder="1" applyAlignment="1"/>
    <xf numFmtId="41" fontId="43" fillId="0" borderId="50" xfId="0" applyNumberFormat="1" applyFont="1" applyFill="1" applyBorder="1" applyAlignment="1"/>
    <xf numFmtId="41" fontId="16" fillId="0" borderId="34" xfId="0" applyNumberFormat="1" applyFont="1" applyFill="1" applyBorder="1" applyAlignment="1"/>
    <xf numFmtId="41" fontId="43" fillId="0" borderId="20" xfId="0" applyNumberFormat="1" applyFont="1" applyFill="1" applyBorder="1" applyAlignment="1"/>
    <xf numFmtId="41" fontId="16" fillId="0" borderId="35" xfId="0" applyNumberFormat="1" applyFont="1" applyFill="1" applyBorder="1" applyAlignment="1"/>
    <xf numFmtId="167" fontId="16" fillId="0" borderId="20" xfId="0" applyFont="1" applyFill="1" applyBorder="1" applyAlignment="1">
      <alignment horizontal="left"/>
    </xf>
    <xf numFmtId="167" fontId="8" fillId="0" borderId="0" xfId="0" applyFont="1" applyFill="1" applyAlignment="1">
      <alignment horizontal="center"/>
    </xf>
    <xf numFmtId="167" fontId="10" fillId="0" borderId="0" xfId="0" applyFont="1" applyAlignment="1"/>
    <xf numFmtId="167" fontId="63" fillId="0" borderId="0" xfId="0" applyFont="1" applyFill="1" applyAlignment="1"/>
    <xf numFmtId="167" fontId="63" fillId="0" borderId="0" xfId="0" applyFont="1" applyFill="1" applyAlignment="1">
      <alignment horizontal="right"/>
    </xf>
    <xf numFmtId="167" fontId="38" fillId="0" borderId="8" xfId="0" applyFont="1" applyFill="1" applyBorder="1" applyAlignment="1"/>
    <xf numFmtId="167" fontId="38" fillId="0" borderId="0" xfId="0" applyFont="1" applyFill="1" applyBorder="1" applyAlignment="1"/>
    <xf numFmtId="164" fontId="80" fillId="0" borderId="0" xfId="30" applyNumberFormat="1" applyFont="1" applyFill="1" applyBorder="1" applyAlignment="1">
      <alignment horizontal="center"/>
    </xf>
    <xf numFmtId="164" fontId="10" fillId="0" borderId="0" xfId="30" applyNumberFormat="1" applyFont="1" applyFill="1"/>
    <xf numFmtId="49" fontId="16" fillId="0" borderId="8" xfId="30" applyNumberFormat="1" applyFont="1" applyFill="1" applyBorder="1" applyAlignment="1">
      <alignment horizontal="left"/>
    </xf>
    <xf numFmtId="49" fontId="16" fillId="0" borderId="0" xfId="30" applyNumberFormat="1" applyFont="1" applyFill="1" applyBorder="1" applyAlignment="1">
      <alignment horizontal="left"/>
    </xf>
    <xf numFmtId="43" fontId="16" fillId="0" borderId="0" xfId="30" applyNumberFormat="1" applyFont="1" applyFill="1" applyBorder="1"/>
    <xf numFmtId="164" fontId="16" fillId="0" borderId="0" xfId="30" applyNumberFormat="1" applyFont="1" applyFill="1"/>
    <xf numFmtId="164" fontId="16" fillId="0" borderId="47" xfId="30" applyNumberFormat="1" applyFont="1" applyFill="1" applyBorder="1"/>
    <xf numFmtId="164" fontId="16" fillId="0" borderId="48" xfId="30" applyNumberFormat="1" applyFont="1" applyFill="1" applyBorder="1"/>
    <xf numFmtId="164" fontId="16" fillId="0" borderId="8" xfId="30" applyNumberFormat="1" applyFont="1" applyFill="1" applyBorder="1"/>
    <xf numFmtId="164" fontId="0" fillId="0" borderId="0" xfId="30" applyNumberFormat="1" applyFont="1" applyFill="1"/>
    <xf numFmtId="164" fontId="16" fillId="0" borderId="4" xfId="30" applyNumberFormat="1" applyFont="1" applyFill="1" applyBorder="1"/>
    <xf numFmtId="0" fontId="16" fillId="0" borderId="8" xfId="30" applyNumberFormat="1" applyFont="1" applyFill="1" applyBorder="1" applyAlignment="1">
      <alignment horizontal="left"/>
    </xf>
    <xf numFmtId="0" fontId="16" fillId="0" borderId="0" xfId="30" applyNumberFormat="1" applyFont="1" applyFill="1" applyBorder="1" applyAlignment="1">
      <alignment horizontal="left"/>
    </xf>
    <xf numFmtId="43" fontId="16" fillId="2" borderId="0" xfId="30" applyNumberFormat="1" applyFont="1" applyFill="1" applyBorder="1"/>
    <xf numFmtId="43" fontId="16" fillId="17" borderId="0" xfId="30" applyNumberFormat="1" applyFont="1" applyFill="1" applyBorder="1"/>
    <xf numFmtId="49" fontId="16" fillId="2" borderId="8" xfId="30" applyNumberFormat="1" applyFont="1" applyFill="1" applyBorder="1" applyAlignment="1">
      <alignment horizontal="left"/>
    </xf>
    <xf numFmtId="49" fontId="16" fillId="2" borderId="0" xfId="30" applyNumberFormat="1" applyFont="1" applyFill="1" applyBorder="1" applyAlignment="1">
      <alignment horizontal="left"/>
    </xf>
    <xf numFmtId="43" fontId="16" fillId="6" borderId="0" xfId="30" applyNumberFormat="1" applyFont="1" applyFill="1" applyBorder="1"/>
    <xf numFmtId="43" fontId="16" fillId="18" borderId="0" xfId="30" applyNumberFormat="1" applyFont="1" applyFill="1" applyBorder="1"/>
    <xf numFmtId="1" fontId="16" fillId="0" borderId="0" xfId="30" applyNumberFormat="1" applyFont="1" applyFill="1" applyBorder="1" applyAlignment="1">
      <alignment horizontal="left"/>
    </xf>
    <xf numFmtId="1" fontId="16" fillId="0" borderId="8" xfId="30" applyNumberFormat="1" applyFont="1" applyFill="1" applyBorder="1" applyAlignment="1">
      <alignment horizontal="left"/>
    </xf>
    <xf numFmtId="1" fontId="16" fillId="0" borderId="0" xfId="30" applyNumberFormat="1" applyFont="1" applyFill="1" applyAlignment="1">
      <alignment horizontal="left"/>
    </xf>
    <xf numFmtId="41" fontId="43" fillId="0" borderId="0" xfId="30" applyNumberFormat="1" applyFont="1" applyFill="1" applyBorder="1"/>
    <xf numFmtId="164" fontId="16" fillId="0" borderId="0" xfId="30" applyNumberFormat="1" applyFont="1" applyFill="1" applyBorder="1"/>
    <xf numFmtId="1" fontId="16" fillId="2" borderId="8" xfId="30" applyNumberFormat="1" applyFont="1" applyFill="1" applyBorder="1" applyAlignment="1">
      <alignment horizontal="left"/>
    </xf>
    <xf numFmtId="1" fontId="16" fillId="2" borderId="0" xfId="30" applyNumberFormat="1" applyFont="1" applyFill="1" applyBorder="1" applyAlignment="1">
      <alignment horizontal="left"/>
    </xf>
    <xf numFmtId="43" fontId="16" fillId="22" borderId="0" xfId="30" applyNumberFormat="1" applyFont="1" applyFill="1" applyBorder="1"/>
    <xf numFmtId="43" fontId="16" fillId="2" borderId="6" xfId="30" applyNumberFormat="1" applyFont="1" applyFill="1" applyBorder="1"/>
    <xf numFmtId="43" fontId="16" fillId="2" borderId="15" xfId="30" applyNumberFormat="1" applyFont="1" applyFill="1" applyBorder="1"/>
    <xf numFmtId="43" fontId="20" fillId="0" borderId="43" xfId="30" applyNumberFormat="1" applyFont="1" applyFill="1" applyBorder="1"/>
    <xf numFmtId="164" fontId="16" fillId="0" borderId="12" xfId="30" applyNumberFormat="1" applyFont="1" applyFill="1" applyBorder="1"/>
    <xf numFmtId="43" fontId="16" fillId="2" borderId="13" xfId="30" applyNumberFormat="1" applyFont="1" applyFill="1" applyBorder="1"/>
    <xf numFmtId="43" fontId="16" fillId="2" borderId="34" xfId="30" applyNumberFormat="1" applyFont="1" applyFill="1" applyBorder="1"/>
    <xf numFmtId="43" fontId="16" fillId="2" borderId="42" xfId="30" applyNumberFormat="1" applyFont="1" applyFill="1" applyBorder="1"/>
    <xf numFmtId="164" fontId="16" fillId="0" borderId="46" xfId="30" applyNumberFormat="1" applyFont="1" applyFill="1" applyBorder="1"/>
    <xf numFmtId="164" fontId="16" fillId="0" borderId="50" xfId="30" applyNumberFormat="1" applyFont="1" applyFill="1" applyBorder="1"/>
    <xf numFmtId="164" fontId="16" fillId="0" borderId="34" xfId="30" applyNumberFormat="1" applyFont="1" applyFill="1" applyBorder="1"/>
    <xf numFmtId="164" fontId="20" fillId="0" borderId="0" xfId="30" applyNumberFormat="1" applyFont="1" applyFill="1" applyBorder="1"/>
    <xf numFmtId="43" fontId="8" fillId="0" borderId="0" xfId="30" applyNumberFormat="1" applyFont="1" applyFill="1"/>
    <xf numFmtId="43" fontId="43" fillId="0" borderId="0" xfId="30" applyNumberFormat="1" applyFont="1" applyFill="1" applyBorder="1"/>
    <xf numFmtId="43" fontId="43" fillId="0" borderId="58" xfId="30" applyNumberFormat="1" applyFont="1" applyFill="1" applyBorder="1"/>
    <xf numFmtId="43" fontId="43" fillId="0" borderId="59" xfId="30" applyNumberFormat="1" applyFont="1" applyFill="1" applyBorder="1"/>
    <xf numFmtId="41" fontId="8" fillId="0" borderId="0" xfId="30" applyNumberFormat="1" applyFont="1" applyFill="1" applyBorder="1"/>
    <xf numFmtId="43" fontId="43" fillId="0" borderId="8" xfId="30" applyNumberFormat="1" applyFont="1" applyFill="1" applyBorder="1"/>
    <xf numFmtId="164" fontId="0" fillId="0" borderId="0" xfId="30" applyNumberFormat="1" applyFont="1"/>
    <xf numFmtId="0" fontId="18" fillId="0" borderId="0" xfId="0" applyNumberFormat="1" applyFont="1" applyFill="1" applyAlignment="1">
      <alignment horizontal="center"/>
    </xf>
    <xf numFmtId="164" fontId="10" fillId="0" borderId="0" xfId="30" applyNumberFormat="1" applyFont="1" applyFill="1" applyBorder="1"/>
    <xf numFmtId="14" fontId="10" fillId="0" borderId="0" xfId="0" applyNumberFormat="1" applyFont="1" applyFill="1" applyBorder="1" applyAlignment="1">
      <alignment horizontal="center"/>
    </xf>
    <xf numFmtId="43" fontId="16" fillId="24" borderId="0" xfId="30" applyNumberFormat="1" applyFont="1" applyFill="1" applyBorder="1"/>
    <xf numFmtId="43" fontId="16" fillId="25" borderId="0" xfId="30" applyNumberFormat="1" applyFont="1" applyFill="1" applyBorder="1"/>
    <xf numFmtId="43" fontId="16" fillId="26" borderId="0" xfId="30" applyNumberFormat="1" applyFont="1" applyFill="1" applyBorder="1"/>
    <xf numFmtId="43" fontId="16" fillId="27" borderId="0" xfId="30" applyNumberFormat="1" applyFont="1" applyFill="1" applyBorder="1"/>
    <xf numFmtId="43" fontId="16" fillId="28" borderId="0" xfId="30" applyNumberFormat="1" applyFont="1" applyFill="1" applyBorder="1"/>
    <xf numFmtId="43" fontId="16" fillId="24" borderId="6" xfId="30" applyNumberFormat="1" applyFont="1" applyFill="1" applyBorder="1"/>
    <xf numFmtId="43" fontId="16" fillId="24" borderId="34" xfId="30" applyNumberFormat="1" applyFont="1" applyFill="1" applyBorder="1"/>
    <xf numFmtId="0" fontId="83" fillId="0" borderId="0" xfId="0" applyNumberFormat="1" applyFont="1" applyFill="1" applyBorder="1" applyAlignment="1"/>
    <xf numFmtId="0" fontId="38" fillId="0" borderId="0" xfId="0" applyNumberFormat="1" applyFont="1" applyFill="1" applyBorder="1" applyAlignment="1"/>
    <xf numFmtId="167" fontId="25" fillId="0" borderId="0" xfId="0" applyFont="1" applyFill="1" applyAlignment="1">
      <alignment horizontal="center"/>
    </xf>
    <xf numFmtId="41" fontId="27" fillId="0" borderId="0" xfId="30" applyNumberFormat="1" applyFont="1" applyFill="1"/>
    <xf numFmtId="41" fontId="27" fillId="0" borderId="6" xfId="30" applyNumberFormat="1" applyFont="1" applyFill="1" applyBorder="1"/>
    <xf numFmtId="41" fontId="27" fillId="0" borderId="0" xfId="30" applyNumberFormat="1" applyFont="1" applyFill="1" applyBorder="1"/>
    <xf numFmtId="167" fontId="17" fillId="0" borderId="0" xfId="0" applyFont="1" applyFill="1" applyAlignment="1"/>
    <xf numFmtId="0" fontId="15" fillId="0" borderId="0" xfId="0" applyNumberFormat="1" applyFont="1" applyFill="1" applyAlignment="1">
      <alignment horizontal="left"/>
    </xf>
    <xf numFmtId="0" fontId="14" fillId="0" borderId="0" xfId="0" applyNumberFormat="1" applyFont="1" applyFill="1" applyAlignment="1">
      <alignment horizontal="left"/>
    </xf>
    <xf numFmtId="0" fontId="15" fillId="0" borderId="13" xfId="0" applyNumberFormat="1" applyFont="1" applyFill="1" applyBorder="1" applyAlignment="1">
      <alignment horizontal="left"/>
    </xf>
    <xf numFmtId="0" fontId="15" fillId="0" borderId="0" xfId="0" applyNumberFormat="1" applyFont="1" applyFill="1" applyBorder="1" applyAlignment="1">
      <alignment horizontal="left"/>
    </xf>
    <xf numFmtId="0" fontId="17" fillId="0" borderId="0" xfId="0" applyNumberFormat="1" applyFont="1" applyAlignment="1"/>
    <xf numFmtId="0" fontId="17" fillId="0" borderId="0" xfId="1" applyNumberFormat="1" applyFont="1" applyAlignment="1"/>
    <xf numFmtId="0" fontId="18" fillId="0" borderId="0" xfId="0" applyNumberFormat="1" applyFont="1" applyAlignment="1"/>
    <xf numFmtId="14" fontId="20" fillId="0" borderId="59" xfId="0" applyNumberFormat="1" applyFont="1" applyFill="1" applyBorder="1" applyAlignment="1">
      <alignment horizontal="center" vertical="center"/>
    </xf>
    <xf numFmtId="14" fontId="20" fillId="0" borderId="34" xfId="0" applyNumberFormat="1" applyFont="1" applyFill="1" applyBorder="1" applyAlignment="1">
      <alignment horizontal="center" vertical="center"/>
    </xf>
    <xf numFmtId="10" fontId="37" fillId="5" borderId="17" xfId="33" applyNumberFormat="1" applyFont="1" applyFill="1" applyBorder="1"/>
    <xf numFmtId="10" fontId="37" fillId="5" borderId="20" xfId="33" applyNumberFormat="1" applyFont="1" applyFill="1" applyBorder="1"/>
    <xf numFmtId="0" fontId="10" fillId="0" borderId="17" xfId="34" applyFont="1" applyFill="1" applyBorder="1" applyAlignment="1">
      <alignment horizontal="center"/>
    </xf>
    <xf numFmtId="49" fontId="16" fillId="0" borderId="0" xfId="34" applyNumberFormat="1" applyFont="1" applyFill="1" applyBorder="1" applyAlignment="1">
      <alignment horizontal="left"/>
    </xf>
    <xf numFmtId="49" fontId="16" fillId="23" borderId="8" xfId="30" applyNumberFormat="1" applyFont="1" applyFill="1" applyBorder="1" applyAlignment="1">
      <alignment horizontal="left"/>
    </xf>
    <xf numFmtId="49" fontId="16" fillId="23" borderId="0" xfId="30" applyNumberFormat="1" applyFont="1" applyFill="1" applyBorder="1" applyAlignment="1">
      <alignment horizontal="left"/>
    </xf>
    <xf numFmtId="43" fontId="16" fillId="23" borderId="0" xfId="30" applyNumberFormat="1" applyFont="1" applyFill="1" applyBorder="1"/>
    <xf numFmtId="0" fontId="16" fillId="0" borderId="0" xfId="34" applyNumberFormat="1" applyFont="1" applyFill="1" applyBorder="1" applyAlignment="1">
      <alignment horizontal="left"/>
    </xf>
    <xf numFmtId="49" fontId="16" fillId="0" borderId="0" xfId="34" applyNumberFormat="1" applyFont="1" applyFill="1" applyBorder="1"/>
    <xf numFmtId="49" fontId="16" fillId="0" borderId="0" xfId="34" applyNumberFormat="1" applyFont="1" applyFill="1" applyBorder="1" applyAlignment="1">
      <alignment horizontal="left" vertical="top"/>
    </xf>
    <xf numFmtId="0" fontId="1" fillId="0" borderId="0" xfId="36" applyFill="1"/>
    <xf numFmtId="0" fontId="55" fillId="0" borderId="8" xfId="37" applyFont="1" applyFill="1" applyBorder="1" applyAlignment="1">
      <alignment horizontal="left"/>
    </xf>
    <xf numFmtId="0" fontId="55" fillId="0" borderId="0" xfId="37" applyFont="1" applyFill="1" applyBorder="1" applyAlignment="1">
      <alignment horizontal="left"/>
    </xf>
    <xf numFmtId="0" fontId="16" fillId="0" borderId="0" xfId="34" applyFont="1" applyFill="1" applyBorder="1" applyAlignment="1">
      <alignment horizontal="left"/>
    </xf>
    <xf numFmtId="0" fontId="55" fillId="0" borderId="0" xfId="38" applyNumberFormat="1" applyFont="1" applyFill="1" applyBorder="1" applyAlignment="1">
      <alignment horizontal="left"/>
    </xf>
    <xf numFmtId="0" fontId="1" fillId="0" borderId="0" xfId="40" applyFill="1"/>
    <xf numFmtId="0" fontId="1" fillId="2" borderId="0" xfId="41" applyFill="1"/>
    <xf numFmtId="0" fontId="55" fillId="0" borderId="0" xfId="42" applyFont="1" applyFill="1" applyBorder="1"/>
    <xf numFmtId="0" fontId="55" fillId="0" borderId="0" xfId="42" applyFont="1" applyFill="1" applyAlignment="1">
      <alignment horizontal="left"/>
    </xf>
    <xf numFmtId="0" fontId="55" fillId="0" borderId="0" xfId="42" applyFont="1" applyFill="1"/>
    <xf numFmtId="0" fontId="1" fillId="0" borderId="0" xfId="43" applyFill="1"/>
    <xf numFmtId="0" fontId="55" fillId="2" borderId="0" xfId="42" applyFont="1" applyFill="1" applyAlignment="1">
      <alignment horizontal="left"/>
    </xf>
    <xf numFmtId="0" fontId="1" fillId="2" borderId="0" xfId="43" applyFill="1"/>
    <xf numFmtId="0" fontId="55" fillId="0" borderId="0" xfId="44" applyFont="1" applyFill="1" applyBorder="1"/>
    <xf numFmtId="0" fontId="1" fillId="2" borderId="0" xfId="40" applyFill="1"/>
    <xf numFmtId="0" fontId="1" fillId="2" borderId="0" xfId="36" applyFill="1"/>
    <xf numFmtId="0" fontId="55" fillId="0" borderId="0" xfId="45" applyFont="1" applyFill="1" applyBorder="1"/>
    <xf numFmtId="0" fontId="55" fillId="0" borderId="0" xfId="46" applyFont="1" applyFill="1" applyBorder="1"/>
    <xf numFmtId="0" fontId="55" fillId="2" borderId="0" xfId="46" applyFont="1" applyFill="1" applyBorder="1"/>
    <xf numFmtId="0" fontId="55" fillId="0" borderId="0" xfId="47" applyFont="1" applyFill="1" applyBorder="1"/>
    <xf numFmtId="0" fontId="55" fillId="0" borderId="0" xfId="46" applyFont="1" applyFill="1"/>
    <xf numFmtId="0" fontId="55" fillId="0" borderId="8" xfId="38" applyNumberFormat="1" applyFont="1" applyFill="1" applyBorder="1" applyAlignment="1">
      <alignment horizontal="left"/>
    </xf>
    <xf numFmtId="0" fontId="55" fillId="0" borderId="0" xfId="48" applyFont="1" applyFill="1" applyBorder="1"/>
    <xf numFmtId="0" fontId="55" fillId="2" borderId="0" xfId="45" applyFont="1" applyFill="1" applyBorder="1"/>
    <xf numFmtId="0" fontId="1" fillId="0" borderId="0" xfId="49" applyFill="1"/>
    <xf numFmtId="0" fontId="1" fillId="0" borderId="0" xfId="50" applyFill="1"/>
    <xf numFmtId="0" fontId="55" fillId="0" borderId="0" xfId="36" applyFont="1" applyFill="1"/>
    <xf numFmtId="164" fontId="0" fillId="0" borderId="0" xfId="30" applyNumberFormat="1" applyFont="1" applyFill="1" applyBorder="1"/>
    <xf numFmtId="0" fontId="60" fillId="0" borderId="0" xfId="36" applyFont="1" applyFill="1"/>
    <xf numFmtId="0" fontId="62" fillId="0" borderId="0" xfId="50" applyFont="1"/>
    <xf numFmtId="0" fontId="61" fillId="0" borderId="0" xfId="50" applyFont="1"/>
    <xf numFmtId="0" fontId="55" fillId="0" borderId="0" xfId="50" applyFont="1" applyFill="1" applyBorder="1" applyAlignment="1">
      <alignment vertical="top" wrapText="1"/>
    </xf>
    <xf numFmtId="0" fontId="55" fillId="2" borderId="0" xfId="50" applyFont="1" applyFill="1" applyBorder="1" applyAlignment="1">
      <alignment vertical="top"/>
    </xf>
    <xf numFmtId="0" fontId="55" fillId="2" borderId="6" xfId="50" applyFont="1" applyFill="1" applyBorder="1" applyAlignment="1">
      <alignment vertical="top"/>
    </xf>
    <xf numFmtId="0" fontId="55" fillId="0" borderId="0" xfId="50" applyFont="1" applyFill="1" applyBorder="1" applyAlignment="1">
      <alignment vertical="top"/>
    </xf>
    <xf numFmtId="0" fontId="55" fillId="2" borderId="0" xfId="50" applyFont="1" applyFill="1" applyBorder="1" applyAlignment="1">
      <alignment vertical="top" wrapText="1"/>
    </xf>
    <xf numFmtId="43" fontId="17" fillId="0" borderId="0" xfId="0" applyNumberFormat="1" applyFont="1" applyFill="1" applyAlignment="1"/>
    <xf numFmtId="0" fontId="20" fillId="0" borderId="30" xfId="0" applyNumberFormat="1" applyFont="1" applyFill="1" applyBorder="1" applyAlignment="1">
      <alignment vertical="center"/>
    </xf>
    <xf numFmtId="0" fontId="20" fillId="0" borderId="31" xfId="0" applyNumberFormat="1" applyFont="1" applyFill="1" applyBorder="1" applyAlignment="1">
      <alignment vertical="center"/>
    </xf>
    <xf numFmtId="14" fontId="20" fillId="0" borderId="59" xfId="0" applyNumberFormat="1" applyFont="1" applyFill="1" applyBorder="1" applyAlignment="1">
      <alignment vertical="center"/>
    </xf>
    <xf numFmtId="0" fontId="16" fillId="0" borderId="33" xfId="0" applyNumberFormat="1" applyFont="1" applyFill="1" applyBorder="1" applyAlignment="1">
      <alignment vertical="center"/>
    </xf>
    <xf numFmtId="0" fontId="16" fillId="0" borderId="34" xfId="0" applyNumberFormat="1" applyFont="1" applyFill="1" applyBorder="1" applyAlignment="1">
      <alignment vertical="center"/>
    </xf>
    <xf numFmtId="14" fontId="20" fillId="0" borderId="34" xfId="0" applyNumberFormat="1" applyFont="1" applyFill="1" applyBorder="1" applyAlignment="1">
      <alignment vertical="center"/>
    </xf>
    <xf numFmtId="0" fontId="1" fillId="0" borderId="0" xfId="0" applyNumberFormat="1" applyFont="1" applyAlignment="1" applyProtection="1">
      <protection locked="0"/>
    </xf>
    <xf numFmtId="164" fontId="1" fillId="0" borderId="0" xfId="1" applyNumberFormat="1" applyFont="1" applyAlignment="1" applyProtection="1">
      <protection locked="0"/>
    </xf>
    <xf numFmtId="167" fontId="58" fillId="23" borderId="0" xfId="0" applyFont="1" applyFill="1" applyAlignment="1"/>
    <xf numFmtId="167" fontId="0" fillId="23" borderId="0" xfId="0" applyFill="1" applyAlignment="1"/>
    <xf numFmtId="0" fontId="10" fillId="0" borderId="17" xfId="9" applyFont="1" applyFill="1" applyBorder="1" applyAlignment="1">
      <alignment horizontal="center"/>
    </xf>
    <xf numFmtId="49" fontId="16" fillId="0" borderId="0" xfId="9" applyNumberFormat="1" applyFont="1" applyFill="1" applyBorder="1" applyAlignment="1">
      <alignment horizontal="left"/>
    </xf>
    <xf numFmtId="167" fontId="16" fillId="23" borderId="0" xfId="0" applyFont="1" applyFill="1" applyBorder="1" applyAlignment="1"/>
    <xf numFmtId="167" fontId="16" fillId="23" borderId="0" xfId="0" applyFont="1" applyFill="1" applyBorder="1" applyAlignment="1">
      <alignment horizontal="left"/>
    </xf>
    <xf numFmtId="49" fontId="16" fillId="23" borderId="51" xfId="0" applyNumberFormat="1" applyFont="1" applyFill="1" applyBorder="1" applyAlignment="1">
      <alignment horizontal="center"/>
    </xf>
    <xf numFmtId="49" fontId="16" fillId="23" borderId="52" xfId="0" applyNumberFormat="1" applyFont="1" applyFill="1" applyBorder="1" applyAlignment="1">
      <alignment horizontal="center"/>
    </xf>
    <xf numFmtId="0" fontId="55" fillId="2" borderId="0" xfId="11" applyFont="1" applyFill="1" applyBorder="1" applyAlignment="1">
      <alignment vertical="top"/>
    </xf>
    <xf numFmtId="49" fontId="16" fillId="2" borderId="8" xfId="0" applyNumberFormat="1" applyFont="1" applyFill="1" applyBorder="1" applyAlignment="1">
      <alignment horizontal="left" vertical="top"/>
    </xf>
    <xf numFmtId="49" fontId="16" fillId="2" borderId="0" xfId="0" applyNumberFormat="1" applyFont="1" applyFill="1" applyBorder="1" applyAlignment="1">
      <alignment horizontal="left" vertical="top"/>
    </xf>
    <xf numFmtId="0" fontId="55" fillId="0" borderId="0" xfId="11" applyFont="1" applyFill="1" applyBorder="1" applyAlignment="1">
      <alignment vertical="top"/>
    </xf>
    <xf numFmtId="0" fontId="16" fillId="0" borderId="0" xfId="9" applyNumberFormat="1" applyFont="1" applyFill="1" applyBorder="1" applyAlignment="1">
      <alignment horizontal="left"/>
    </xf>
    <xf numFmtId="0" fontId="55" fillId="2" borderId="0" xfId="11" applyFont="1" applyFill="1" applyBorder="1" applyAlignment="1">
      <alignment vertical="top" wrapText="1"/>
    </xf>
    <xf numFmtId="49" fontId="16" fillId="0" borderId="0" xfId="9" applyNumberFormat="1" applyFont="1" applyFill="1" applyBorder="1"/>
    <xf numFmtId="49" fontId="16" fillId="0" borderId="0" xfId="9" applyNumberFormat="1" applyFont="1" applyFill="1" applyBorder="1" applyAlignment="1">
      <alignment horizontal="left" vertical="top"/>
    </xf>
    <xf numFmtId="0" fontId="3" fillId="0" borderId="0" xfId="13" applyFill="1"/>
    <xf numFmtId="0" fontId="55" fillId="0" borderId="8" xfId="14" applyFont="1" applyFill="1" applyBorder="1" applyAlignment="1">
      <alignment horizontal="left"/>
    </xf>
    <xf numFmtId="0" fontId="55" fillId="0" borderId="0" xfId="14" applyFont="1" applyFill="1" applyBorder="1" applyAlignment="1">
      <alignment horizontal="left"/>
    </xf>
    <xf numFmtId="0" fontId="16" fillId="0" borderId="0" xfId="9" applyFont="1" applyFill="1" applyBorder="1" applyAlignment="1">
      <alignment horizontal="left"/>
    </xf>
    <xf numFmtId="49" fontId="16" fillId="22" borderId="8" xfId="0" applyNumberFormat="1" applyFont="1" applyFill="1" applyBorder="1" applyAlignment="1">
      <alignment horizontal="left"/>
    </xf>
    <xf numFmtId="0" fontId="55" fillId="0" borderId="0" xfId="15" applyNumberFormat="1" applyFont="1" applyFill="1" applyBorder="1" applyAlignment="1">
      <alignment horizontal="left"/>
    </xf>
    <xf numFmtId="0" fontId="3" fillId="0" borderId="0" xfId="16" applyFill="1"/>
    <xf numFmtId="0" fontId="3" fillId="0" borderId="0" xfId="19" applyFill="1"/>
    <xf numFmtId="0" fontId="3" fillId="2" borderId="0" xfId="20" applyFill="1"/>
    <xf numFmtId="0" fontId="55" fillId="0" borderId="0" xfId="21" applyFont="1" applyFill="1" applyBorder="1"/>
    <xf numFmtId="0" fontId="55" fillId="0" borderId="0" xfId="21" applyFont="1" applyFill="1" applyAlignment="1">
      <alignment horizontal="left"/>
    </xf>
    <xf numFmtId="0" fontId="55" fillId="0" borderId="0" xfId="21" applyFont="1" applyFill="1"/>
    <xf numFmtId="0" fontId="3" fillId="0" borderId="0" xfId="22" applyFill="1"/>
    <xf numFmtId="0" fontId="55" fillId="2" borderId="0" xfId="21" applyFont="1" applyFill="1" applyAlignment="1">
      <alignment horizontal="left"/>
    </xf>
    <xf numFmtId="0" fontId="3" fillId="2" borderId="0" xfId="22" applyFill="1"/>
    <xf numFmtId="0" fontId="55" fillId="0" borderId="0" xfId="23" applyFont="1" applyFill="1" applyBorder="1"/>
    <xf numFmtId="49" fontId="16" fillId="23" borderId="8" xfId="0" applyNumberFormat="1" applyFont="1" applyFill="1" applyBorder="1" applyAlignment="1">
      <alignment horizontal="left"/>
    </xf>
    <xf numFmtId="49" fontId="16" fillId="23" borderId="0" xfId="0" applyNumberFormat="1" applyFont="1" applyFill="1" applyBorder="1" applyAlignment="1">
      <alignment horizontal="left"/>
    </xf>
    <xf numFmtId="0" fontId="3" fillId="2" borderId="0" xfId="19" applyFill="1"/>
    <xf numFmtId="0" fontId="3" fillId="2" borderId="0" xfId="13" applyFill="1"/>
    <xf numFmtId="0" fontId="55" fillId="0" borderId="0" xfId="25" applyFont="1" applyFill="1" applyBorder="1"/>
    <xf numFmtId="0" fontId="55" fillId="0" borderId="0" xfId="26" applyFont="1" applyFill="1" applyBorder="1"/>
    <xf numFmtId="0" fontId="55" fillId="2" borderId="0" xfId="26" applyFont="1" applyFill="1" applyBorder="1"/>
    <xf numFmtId="0" fontId="55" fillId="0" borderId="0" xfId="27" applyFont="1" applyFill="1" applyBorder="1"/>
    <xf numFmtId="0" fontId="3" fillId="2" borderId="0" xfId="12" applyFill="1"/>
    <xf numFmtId="0" fontId="16" fillId="2" borderId="8" xfId="0" applyNumberFormat="1" applyFont="1" applyFill="1" applyBorder="1" applyAlignment="1">
      <alignment horizontal="left" vertical="top"/>
    </xf>
    <xf numFmtId="0" fontId="16" fillId="2" borderId="0" xfId="0" applyNumberFormat="1" applyFont="1" applyFill="1" applyBorder="1" applyAlignment="1">
      <alignment horizontal="left" vertical="top"/>
    </xf>
    <xf numFmtId="0" fontId="16" fillId="2" borderId="0" xfId="0" applyNumberFormat="1" applyFont="1" applyFill="1" applyBorder="1" applyAlignment="1">
      <alignment vertical="top" wrapText="1"/>
    </xf>
    <xf numFmtId="0" fontId="55" fillId="0" borderId="0" xfId="26" applyFont="1" applyFill="1"/>
    <xf numFmtId="0" fontId="55" fillId="0" borderId="8" xfId="31" applyNumberFormat="1" applyFont="1" applyFill="1" applyBorder="1" applyAlignment="1">
      <alignment horizontal="left"/>
    </xf>
    <xf numFmtId="0" fontId="55" fillId="0" borderId="0" xfId="31" applyNumberFormat="1" applyFont="1" applyFill="1" applyBorder="1" applyAlignment="1">
      <alignment horizontal="left"/>
    </xf>
    <xf numFmtId="0" fontId="55" fillId="0" borderId="0" xfId="28" applyFont="1" applyFill="1" applyBorder="1"/>
    <xf numFmtId="0" fontId="55" fillId="2" borderId="6" xfId="11" applyFont="1" applyFill="1" applyBorder="1" applyAlignment="1">
      <alignment vertical="top"/>
    </xf>
    <xf numFmtId="167" fontId="16" fillId="23" borderId="8" xfId="0" applyFont="1" applyFill="1" applyBorder="1" applyAlignment="1"/>
    <xf numFmtId="0" fontId="55" fillId="2" borderId="0" xfId="25" applyFont="1" applyFill="1" applyBorder="1"/>
    <xf numFmtId="0" fontId="3" fillId="0" borderId="0" xfId="29" applyFill="1"/>
    <xf numFmtId="0" fontId="16" fillId="23" borderId="51" xfId="0" applyNumberFormat="1" applyFont="1" applyFill="1" applyBorder="1" applyAlignment="1">
      <alignment horizontal="center"/>
    </xf>
    <xf numFmtId="0" fontId="16" fillId="2" borderId="51" xfId="0" applyNumberFormat="1" applyFont="1" applyFill="1" applyBorder="1" applyAlignment="1">
      <alignment horizontal="center"/>
    </xf>
    <xf numFmtId="0" fontId="16" fillId="2" borderId="52" xfId="0" applyNumberFormat="1" applyFont="1" applyFill="1" applyBorder="1" applyAlignment="1">
      <alignment horizontal="center"/>
    </xf>
    <xf numFmtId="0" fontId="55" fillId="0" borderId="0" xfId="11" applyFont="1" applyFill="1" applyBorder="1" applyAlignment="1">
      <alignment vertical="top" wrapText="1"/>
    </xf>
    <xf numFmtId="0" fontId="3" fillId="0" borderId="0" xfId="17" applyFill="1"/>
    <xf numFmtId="0" fontId="55" fillId="0" borderId="0" xfId="13" applyFont="1" applyFill="1"/>
    <xf numFmtId="43" fontId="16" fillId="0" borderId="0" xfId="0" applyNumberFormat="1" applyFont="1" applyFill="1" applyBorder="1" applyAlignment="1"/>
    <xf numFmtId="167" fontId="0" fillId="0" borderId="0" xfId="0" applyFill="1" applyBorder="1" applyAlignment="1"/>
    <xf numFmtId="49" fontId="16" fillId="2" borderId="60" xfId="0" applyNumberFormat="1" applyFont="1" applyFill="1" applyBorder="1" applyAlignment="1">
      <alignment horizontal="center"/>
    </xf>
    <xf numFmtId="41" fontId="43" fillId="0" borderId="34" xfId="0" applyNumberFormat="1" applyFont="1" applyFill="1" applyBorder="1" applyAlignment="1"/>
    <xf numFmtId="0" fontId="60" fillId="0" borderId="0" xfId="13" applyFont="1" applyFill="1"/>
    <xf numFmtId="0" fontId="62" fillId="0" borderId="0" xfId="17" applyFont="1"/>
    <xf numFmtId="164" fontId="38" fillId="0" borderId="0" xfId="1" applyNumberFormat="1" applyFont="1" applyFill="1" applyAlignment="1"/>
    <xf numFmtId="164" fontId="16" fillId="0" borderId="13" xfId="0" applyNumberFormat="1" applyFont="1" applyFill="1" applyBorder="1" applyAlignment="1"/>
    <xf numFmtId="0" fontId="16" fillId="0" borderId="57" xfId="0" applyNumberFormat="1" applyFont="1" applyFill="1" applyBorder="1" applyAlignment="1"/>
    <xf numFmtId="0" fontId="20" fillId="0" borderId="54" xfId="0" applyNumberFormat="1" applyFont="1" applyFill="1" applyBorder="1" applyAlignment="1">
      <alignment horizontal="center"/>
    </xf>
    <xf numFmtId="0" fontId="16" fillId="0" borderId="54" xfId="0" applyNumberFormat="1" applyFont="1" applyFill="1" applyBorder="1" applyAlignment="1"/>
    <xf numFmtId="17" fontId="20" fillId="0" borderId="56" xfId="0" applyNumberFormat="1" applyFont="1" applyFill="1" applyBorder="1" applyAlignment="1">
      <alignment horizontal="center"/>
    </xf>
    <xf numFmtId="164" fontId="16" fillId="0" borderId="56" xfId="0" applyNumberFormat="1" applyFont="1" applyFill="1" applyBorder="1" applyAlignment="1"/>
    <xf numFmtId="0" fontId="66" fillId="0" borderId="6" xfId="0" applyNumberFormat="1" applyFont="1" applyFill="1" applyBorder="1" applyAlignment="1"/>
    <xf numFmtId="10" fontId="41" fillId="0" borderId="0" xfId="0" applyNumberFormat="1" applyFont="1" applyFill="1" applyBorder="1" applyAlignment="1"/>
    <xf numFmtId="17" fontId="10" fillId="0" borderId="3" xfId="0" applyNumberFormat="1" applyFont="1" applyFill="1" applyBorder="1" applyAlignment="1">
      <alignment horizontal="center" wrapText="1"/>
    </xf>
    <xf numFmtId="164" fontId="16" fillId="0" borderId="13" xfId="0" applyNumberFormat="1" applyFont="1" applyFill="1" applyBorder="1" applyAlignment="1">
      <alignment horizontal="right"/>
    </xf>
    <xf numFmtId="0" fontId="16" fillId="0" borderId="8" xfId="32" applyNumberFormat="1" applyFont="1" applyFill="1" applyBorder="1" applyAlignment="1">
      <alignment horizontal="left"/>
    </xf>
    <xf numFmtId="0" fontId="16" fillId="0" borderId="12" xfId="0" applyNumberFormat="1" applyFont="1" applyFill="1" applyBorder="1" applyAlignment="1">
      <alignment horizontal="left"/>
    </xf>
    <xf numFmtId="0" fontId="16" fillId="0" borderId="14" xfId="0" applyNumberFormat="1" applyFont="1" applyFill="1" applyBorder="1" applyAlignment="1">
      <alignment horizontal="left"/>
    </xf>
    <xf numFmtId="164" fontId="16" fillId="0" borderId="15" xfId="0" applyNumberFormat="1" applyFont="1" applyFill="1" applyBorder="1" applyAlignment="1">
      <alignment horizontal="right"/>
    </xf>
    <xf numFmtId="0" fontId="14" fillId="0" borderId="0" xfId="0" applyNumberFormat="1" applyFont="1" applyFill="1" applyAlignment="1">
      <alignment horizontal="center"/>
    </xf>
    <xf numFmtId="0" fontId="10" fillId="0" borderId="0" xfId="0" applyNumberFormat="1" applyFont="1" applyFill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/>
    </xf>
    <xf numFmtId="0" fontId="16" fillId="0" borderId="33" xfId="0" applyNumberFormat="1" applyFont="1" applyFill="1" applyBorder="1" applyAlignment="1">
      <alignment horizontal="center" vertical="center"/>
    </xf>
    <xf numFmtId="0" fontId="20" fillId="0" borderId="31" xfId="0" applyNumberFormat="1" applyFont="1" applyFill="1" applyBorder="1" applyAlignment="1">
      <alignment horizontal="center" vertical="center"/>
    </xf>
    <xf numFmtId="0" fontId="16" fillId="0" borderId="34" xfId="0" applyNumberFormat="1" applyFont="1" applyFill="1" applyBorder="1" applyAlignment="1">
      <alignment horizontal="center" vertical="center"/>
    </xf>
    <xf numFmtId="14" fontId="20" fillId="0" borderId="59" xfId="0" applyNumberFormat="1" applyFont="1" applyFill="1" applyBorder="1" applyAlignment="1">
      <alignment horizontal="center" vertical="center"/>
    </xf>
    <xf numFmtId="14" fontId="20" fillId="0" borderId="34" xfId="0" applyNumberFormat="1" applyFont="1" applyFill="1" applyBorder="1" applyAlignment="1">
      <alignment horizontal="center" vertical="center"/>
    </xf>
    <xf numFmtId="167" fontId="25" fillId="0" borderId="0" xfId="0" applyFont="1" applyFill="1" applyAlignment="1">
      <alignment horizontal="right"/>
    </xf>
    <xf numFmtId="167" fontId="34" fillId="0" borderId="0" xfId="0" applyFont="1" applyFill="1" applyAlignment="1">
      <alignment horizontal="center"/>
    </xf>
    <xf numFmtId="171" fontId="34" fillId="0" borderId="0" xfId="0" quotePrefix="1" applyNumberFormat="1" applyFont="1" applyFill="1" applyAlignment="1">
      <alignment horizontal="center"/>
    </xf>
    <xf numFmtId="167" fontId="25" fillId="0" borderId="0" xfId="0" applyFont="1" applyFill="1" applyAlignment="1">
      <alignment horizontal="center"/>
    </xf>
    <xf numFmtId="0" fontId="26" fillId="0" borderId="0" xfId="0" applyNumberFormat="1" applyFont="1" applyFill="1" applyAlignment="1">
      <alignment horizontal="center"/>
    </xf>
    <xf numFmtId="167" fontId="26" fillId="0" borderId="0" xfId="0" applyFont="1" applyFill="1" applyBorder="1" applyAlignment="1">
      <alignment horizontal="center"/>
    </xf>
    <xf numFmtId="167" fontId="26" fillId="0" borderId="12" xfId="0" applyFont="1" applyFill="1" applyBorder="1" applyAlignment="1">
      <alignment horizontal="center"/>
    </xf>
    <xf numFmtId="167" fontId="34" fillId="0" borderId="0" xfId="0" applyFont="1" applyAlignment="1">
      <alignment horizontal="center"/>
    </xf>
    <xf numFmtId="167" fontId="26" fillId="0" borderId="0" xfId="0" applyFont="1" applyFill="1" applyAlignment="1">
      <alignment horizontal="center"/>
    </xf>
  </cellXfs>
  <cellStyles count="52">
    <cellStyle name="Bad" xfId="6" builtinId="27"/>
    <cellStyle name="Comma" xfId="1" builtinId="3"/>
    <cellStyle name="Comma 2" xfId="30"/>
    <cellStyle name="Good" xfId="5" builtinId="26"/>
    <cellStyle name="Normal" xfId="0" builtinId="0"/>
    <cellStyle name="Normal 2" xfId="2"/>
    <cellStyle name="Normal 2 2" xfId="24"/>
    <cellStyle name="Normal 3" xfId="32"/>
    <cellStyle name="Normal 31" xfId="27"/>
    <cellStyle name="Normal 31 2" xfId="47"/>
    <cellStyle name="Normal 33" xfId="31"/>
    <cellStyle name="Normal 33 2" xfId="15"/>
    <cellStyle name="Normal 33 2 2" xfId="38"/>
    <cellStyle name="Normal 34" xfId="28"/>
    <cellStyle name="Normal 34 2" xfId="48"/>
    <cellStyle name="Normal 42" xfId="14"/>
    <cellStyle name="Normal 42 2" xfId="37"/>
    <cellStyle name="Normal 48" xfId="9"/>
    <cellStyle name="Normal 48 2" xfId="34"/>
    <cellStyle name="Normal 50" xfId="26"/>
    <cellStyle name="Normal 50 2" xfId="46"/>
    <cellStyle name="Normal 56" xfId="21"/>
    <cellStyle name="Normal 56 2" xfId="42"/>
    <cellStyle name="Normal 57" xfId="23"/>
    <cellStyle name="Normal 57 2" xfId="44"/>
    <cellStyle name="Normal 69" xfId="13"/>
    <cellStyle name="Normal 69 2" xfId="36"/>
    <cellStyle name="Normal 70" xfId="22"/>
    <cellStyle name="Normal 70 2" xfId="43"/>
    <cellStyle name="Normal 71" xfId="16"/>
    <cellStyle name="Normal 71 2" xfId="29"/>
    <cellStyle name="Normal 71 2 2" xfId="49"/>
    <cellStyle name="Normal 71 3" xfId="39"/>
    <cellStyle name="Normal 73" xfId="11"/>
    <cellStyle name="Normal 73 2" xfId="35"/>
    <cellStyle name="Normal 73 2 2" xfId="17"/>
    <cellStyle name="Normal 73 2 2 2" xfId="50"/>
    <cellStyle name="Normal 76" xfId="19"/>
    <cellStyle name="Normal 76 2" xfId="40"/>
    <cellStyle name="Normal 77 2" xfId="12"/>
    <cellStyle name="Normal 77 2 2" xfId="20"/>
    <cellStyle name="Normal 77 2 2 2" xfId="41"/>
    <cellStyle name="Normal 8" xfId="25"/>
    <cellStyle name="Normal 8 2" xfId="45"/>
    <cellStyle name="Normal 92" xfId="3"/>
    <cellStyle name="Normal 92 2" xfId="51"/>
    <cellStyle name="Normal_Sheet1" xfId="18"/>
    <cellStyle name="Normal_Sheet3" xfId="10"/>
    <cellStyle name="Normal_wage.benefit&amp;taxes.SAPDownload" xfId="7"/>
    <cellStyle name="Percent" xfId="4" builtinId="5"/>
    <cellStyle name="Percent 2" xfId="33"/>
    <cellStyle name="Style 1" xfId="8"/>
  </cellStyles>
  <dxfs count="40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7B293"/>
      <color rgb="FFD3FFA7"/>
      <color rgb="FFC58BFF"/>
      <color rgb="FF3333FF"/>
      <color rgb="FFFFB7FF"/>
      <color rgb="FFFAD3C2"/>
      <color rgb="FFC2FF85"/>
      <color rgb="FF6EEED6"/>
      <color rgb="FFF7CDF8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1102330</xdr:colOff>
      <xdr:row>1237</xdr:row>
      <xdr:rowOff>6859</xdr:rowOff>
    </xdr:from>
    <xdr:ext cx="6198970" cy="272431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5430" y="164960809"/>
          <a:ext cx="6198970" cy="2724311"/>
        </a:xfrm>
        <a:prstGeom prst="rect">
          <a:avLst/>
        </a:prstGeom>
      </xdr:spPr>
    </xdr:pic>
    <xdr:clientData/>
  </xdr:oneCellAnchor>
  <xdr:oneCellAnchor>
    <xdr:from>
      <xdr:col>16</xdr:col>
      <xdr:colOff>5</xdr:colOff>
      <xdr:row>1771</xdr:row>
      <xdr:rowOff>53510</xdr:rowOff>
    </xdr:from>
    <xdr:ext cx="4627309" cy="2666316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68005" y="236216360"/>
          <a:ext cx="4627309" cy="2666316"/>
        </a:xfrm>
        <a:prstGeom prst="rect">
          <a:avLst/>
        </a:prstGeom>
      </xdr:spPr>
    </xdr:pic>
    <xdr:clientData/>
  </xdr:oneCellAnchor>
  <xdr:oneCellAnchor>
    <xdr:from>
      <xdr:col>10</xdr:col>
      <xdr:colOff>1123742</xdr:colOff>
      <xdr:row>1770</xdr:row>
      <xdr:rowOff>74916</xdr:rowOff>
    </xdr:from>
    <xdr:ext cx="4730735" cy="2613917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34042" y="236104416"/>
          <a:ext cx="4730735" cy="2613917"/>
        </a:xfrm>
        <a:prstGeom prst="rect">
          <a:avLst/>
        </a:prstGeom>
      </xdr:spPr>
    </xdr:pic>
    <xdr:clientData/>
  </xdr:oneCellAnchor>
  <xdr:oneCellAnchor>
    <xdr:from>
      <xdr:col>15</xdr:col>
      <xdr:colOff>1113036</xdr:colOff>
      <xdr:row>1771</xdr:row>
      <xdr:rowOff>128427</xdr:rowOff>
    </xdr:from>
    <xdr:ext cx="5237212" cy="2345864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66611" y="236291277"/>
          <a:ext cx="5237212" cy="234586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.03%20WC-RB%20Dec%202022%20C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01%20Income%20Statement%20Dec%202022%20CB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Format B.Sheet "/>
      <sheetName val="ERB AMA"/>
      <sheetName val="GRB AMA"/>
      <sheetName val="WC "/>
      <sheetName val="PPXLSaveData0"/>
      <sheetName val="PPXLFunctions"/>
      <sheetName val="PPXLOpen"/>
    </sheetNames>
    <sheetDataSet>
      <sheetData sheetId="0"/>
      <sheetData sheetId="1">
        <row r="100">
          <cell r="D100">
            <v>230471996.14694756</v>
          </cell>
        </row>
        <row r="102">
          <cell r="D102">
            <v>5479174323.0017252</v>
          </cell>
        </row>
      </sheetData>
      <sheetData sheetId="2">
        <row r="31">
          <cell r="C31">
            <v>2735445509.77106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Allocated (CBR)"/>
      <sheetName val="Unallocated Detail (CBR)"/>
      <sheetName val="Unallocated Summary (CBR)"/>
      <sheetName val="Common by Account (CBR)"/>
      <sheetName val="==&gt;"/>
      <sheetName val="Allocators (CBR)"/>
      <sheetName val="FM"/>
      <sheetName val="Dec YTD"/>
      <sheetName val="Journal Report 475,482,483,488,"/>
      <sheetName val="December YTD"/>
      <sheetName val="topside"/>
    </sheetNames>
    <sheetDataSet>
      <sheetData sheetId="0"/>
      <sheetData sheetId="1">
        <row r="9">
          <cell r="C9">
            <v>1205997643.1699998</v>
          </cell>
        </row>
        <row r="25">
          <cell r="B25">
            <v>26129106.810000002</v>
          </cell>
          <cell r="C25">
            <v>0</v>
          </cell>
        </row>
        <row r="26">
          <cell r="B26">
            <v>100263617.59999999</v>
          </cell>
          <cell r="C26">
            <v>62267781.539999992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7"/>
  <sheetViews>
    <sheetView tabSelected="1" zoomScaleNormal="100" workbookViewId="0">
      <pane xSplit="4" ySplit="6" topLeftCell="E18" activePane="bottomRight" state="frozen"/>
      <selection activeCell="B4" sqref="B4:J4"/>
      <selection pane="topRight" activeCell="B4" sqref="B4:J4"/>
      <selection pane="bottomLeft" activeCell="B4" sqref="B4:J4"/>
      <selection pane="bottomRight" activeCell="I33" sqref="I33"/>
    </sheetView>
  </sheetViews>
  <sheetFormatPr defaultColWidth="9.33203125" defaultRowHeight="15" customHeight="1"/>
  <cols>
    <col min="1" max="1" width="8.5" style="224" customWidth="1"/>
    <col min="2" max="2" width="2" style="224" customWidth="1"/>
    <col min="3" max="3" width="57.83203125" style="224" bestFit="1" customWidth="1"/>
    <col min="4" max="4" width="13.6640625" style="14" customWidth="1"/>
    <col min="5" max="5" width="18.83203125" style="224" bestFit="1" customWidth="1"/>
    <col min="6" max="6" width="18.6640625" style="224" bestFit="1" customWidth="1"/>
    <col min="7" max="7" width="18.33203125" style="224" bestFit="1" customWidth="1"/>
    <col min="8" max="8" width="12.1640625" style="224" customWidth="1"/>
    <col min="9" max="9" width="13" style="224" customWidth="1"/>
    <col min="10" max="11" width="8.5" style="224" customWidth="1"/>
    <col min="12" max="12" width="2" style="224" customWidth="1"/>
    <col min="13" max="13" width="57.83203125" style="224" bestFit="1" customWidth="1"/>
    <col min="14" max="14" width="12.6640625" style="14" bestFit="1" customWidth="1"/>
    <col min="15" max="15" width="18.83203125" style="224" bestFit="1" customWidth="1"/>
    <col min="16" max="16" width="18.6640625" style="224" bestFit="1" customWidth="1"/>
    <col min="17" max="17" width="18.33203125" style="224" bestFit="1" customWidth="1"/>
    <col min="18" max="16384" width="9.33203125" style="224"/>
  </cols>
  <sheetData>
    <row r="1" spans="1:17" ht="15" customHeight="1">
      <c r="G1" s="2"/>
      <c r="Q1" s="2"/>
    </row>
    <row r="2" spans="1:17" ht="14.25" customHeight="1">
      <c r="A2" s="3" t="s">
        <v>93</v>
      </c>
      <c r="B2" s="3"/>
      <c r="C2" s="3"/>
      <c r="D2" s="3"/>
      <c r="E2" s="3"/>
      <c r="F2" s="3"/>
      <c r="G2" s="3"/>
      <c r="K2" s="3" t="s">
        <v>93</v>
      </c>
      <c r="L2" s="3"/>
      <c r="M2" s="3"/>
      <c r="N2" s="3"/>
      <c r="O2" s="3"/>
      <c r="P2" s="3"/>
      <c r="Q2" s="3"/>
    </row>
    <row r="3" spans="1:17" ht="15" customHeight="1">
      <c r="A3" s="3" t="s">
        <v>3076</v>
      </c>
      <c r="B3" s="3"/>
      <c r="C3" s="3"/>
      <c r="D3" s="3"/>
      <c r="E3" s="3"/>
      <c r="F3" s="3"/>
      <c r="G3" s="3"/>
      <c r="K3" s="3" t="s">
        <v>2541</v>
      </c>
      <c r="L3" s="3"/>
      <c r="M3" s="3"/>
      <c r="N3" s="3"/>
      <c r="O3" s="3"/>
      <c r="P3" s="3"/>
      <c r="Q3" s="3"/>
    </row>
    <row r="4" spans="1:17" ht="15" customHeight="1">
      <c r="A4" s="3" t="s">
        <v>322</v>
      </c>
      <c r="B4" s="3"/>
      <c r="C4" s="3"/>
      <c r="D4" s="3"/>
      <c r="E4" s="3"/>
      <c r="F4" s="3"/>
      <c r="G4" s="3"/>
      <c r="K4" s="3" t="s">
        <v>322</v>
      </c>
      <c r="L4" s="3"/>
      <c r="M4" s="3"/>
      <c r="N4" s="3"/>
      <c r="O4" s="3"/>
      <c r="P4" s="3"/>
      <c r="Q4" s="3"/>
    </row>
    <row r="5" spans="1:17" s="35" customFormat="1" ht="15" customHeight="1">
      <c r="C5" s="5"/>
      <c r="D5" s="5"/>
      <c r="M5" s="5"/>
      <c r="N5" s="5"/>
    </row>
    <row r="6" spans="1:17" s="35" customFormat="1" ht="15" customHeight="1">
      <c r="A6" s="6" t="s">
        <v>301</v>
      </c>
      <c r="B6" s="6"/>
      <c r="C6" s="6" t="s">
        <v>302</v>
      </c>
      <c r="D6" s="6"/>
      <c r="E6" s="6" t="s">
        <v>296</v>
      </c>
      <c r="F6" s="6" t="s">
        <v>295</v>
      </c>
      <c r="G6" s="6" t="s">
        <v>297</v>
      </c>
      <c r="K6" s="6" t="s">
        <v>301</v>
      </c>
      <c r="L6" s="6"/>
      <c r="M6" s="6" t="s">
        <v>302</v>
      </c>
      <c r="N6" s="6"/>
      <c r="O6" s="6" t="s">
        <v>296</v>
      </c>
      <c r="P6" s="6" t="s">
        <v>295</v>
      </c>
      <c r="Q6" s="6" t="s">
        <v>297</v>
      </c>
    </row>
    <row r="7" spans="1:17" s="35" customFormat="1" ht="29.25" customHeight="1">
      <c r="D7" s="46"/>
      <c r="N7" s="46"/>
    </row>
    <row r="8" spans="1:17" s="35" customFormat="1" ht="15" customHeight="1">
      <c r="A8" s="7">
        <v>1</v>
      </c>
      <c r="B8" s="7" t="s">
        <v>300</v>
      </c>
      <c r="C8" s="8" t="s">
        <v>303</v>
      </c>
      <c r="D8" s="33">
        <v>44926</v>
      </c>
      <c r="E8" s="329">
        <f>'Elect. Customer Counts Pg 10a '!D53</f>
        <v>1210402</v>
      </c>
      <c r="F8" s="329">
        <f>'Gas Customer Counts Pg 10b'!D53</f>
        <v>869532</v>
      </c>
      <c r="G8" s="329">
        <f>SUM(E8:F8)</f>
        <v>2079934</v>
      </c>
      <c r="H8" s="45"/>
      <c r="K8" s="7">
        <v>1</v>
      </c>
      <c r="L8" s="7" t="s">
        <v>300</v>
      </c>
      <c r="M8" s="8" t="s">
        <v>303</v>
      </c>
      <c r="N8" s="33">
        <v>44561</v>
      </c>
      <c r="O8" s="329">
        <v>1196859</v>
      </c>
      <c r="P8" s="329">
        <v>860438</v>
      </c>
      <c r="Q8" s="329">
        <v>2057297</v>
      </c>
    </row>
    <row r="9" spans="1:17" s="35" customFormat="1" ht="18.95" customHeight="1" thickBot="1">
      <c r="B9" s="5"/>
      <c r="C9" s="309" t="s">
        <v>304</v>
      </c>
      <c r="D9" s="5"/>
      <c r="E9" s="9">
        <f>ROUND(+E8/G8,4)</f>
        <v>0.58189999999999997</v>
      </c>
      <c r="F9" s="9">
        <f>ROUND(+F8/G8,4)</f>
        <v>0.41810000000000003</v>
      </c>
      <c r="G9" s="16">
        <f>SUM(E9:F9)</f>
        <v>1</v>
      </c>
      <c r="H9" s="45"/>
      <c r="J9" s="58"/>
      <c r="L9" s="5"/>
      <c r="M9" s="309" t="s">
        <v>304</v>
      </c>
      <c r="N9" s="5"/>
      <c r="O9" s="9">
        <v>0.58179999999999998</v>
      </c>
      <c r="P9" s="9">
        <v>0.41820000000000002</v>
      </c>
      <c r="Q9" s="16">
        <v>1</v>
      </c>
    </row>
    <row r="10" spans="1:17" s="35" customFormat="1" ht="15" customHeight="1" thickTop="1">
      <c r="A10" s="5"/>
      <c r="B10" s="5"/>
      <c r="D10" s="33"/>
      <c r="H10" s="45"/>
      <c r="K10" s="5"/>
      <c r="L10" s="5"/>
      <c r="N10" s="33"/>
    </row>
    <row r="11" spans="1:17" s="35" customFormat="1" ht="15" customHeight="1">
      <c r="A11" s="7">
        <v>2</v>
      </c>
      <c r="B11" s="7" t="s">
        <v>300</v>
      </c>
      <c r="C11" s="8" t="s">
        <v>305</v>
      </c>
      <c r="D11" s="33">
        <v>44926</v>
      </c>
      <c r="E11" s="54">
        <f>'Meter Count'!D1808</f>
        <v>835289</v>
      </c>
      <c r="F11" s="54">
        <f>'Meter Count'!E1808</f>
        <v>496951</v>
      </c>
      <c r="G11" s="54">
        <f>SUM(E11:F11)</f>
        <v>1332240</v>
      </c>
      <c r="H11" s="45"/>
      <c r="K11" s="7">
        <v>2</v>
      </c>
      <c r="L11" s="7" t="s">
        <v>300</v>
      </c>
      <c r="M11" s="8" t="s">
        <v>305</v>
      </c>
      <c r="N11" s="33">
        <v>44561</v>
      </c>
      <c r="O11" s="54">
        <v>826158</v>
      </c>
      <c r="P11" s="54">
        <v>491617</v>
      </c>
      <c r="Q11" s="54">
        <v>1317775</v>
      </c>
    </row>
    <row r="12" spans="1:17" s="35" customFormat="1" ht="18.95" customHeight="1" thickBot="1">
      <c r="B12" s="5"/>
      <c r="C12" s="309" t="s">
        <v>304</v>
      </c>
      <c r="D12" s="46"/>
      <c r="E12" s="9">
        <f>ROUND(+E11/G11,4)</f>
        <v>0.627</v>
      </c>
      <c r="F12" s="9">
        <f>ROUND(+F11/G11,4)</f>
        <v>0.373</v>
      </c>
      <c r="G12" s="16">
        <f>SUM(E12:F12)</f>
        <v>1</v>
      </c>
      <c r="H12" s="58"/>
      <c r="J12" s="58"/>
      <c r="L12" s="5"/>
      <c r="M12" s="309" t="s">
        <v>304</v>
      </c>
      <c r="N12" s="46"/>
      <c r="O12" s="9">
        <v>0.62690000000000001</v>
      </c>
      <c r="P12" s="9">
        <v>0.37309999999999999</v>
      </c>
      <c r="Q12" s="16">
        <v>1</v>
      </c>
    </row>
    <row r="13" spans="1:17" s="35" customFormat="1" ht="15" customHeight="1" thickTop="1">
      <c r="A13" s="5"/>
      <c r="B13" s="5"/>
      <c r="D13" s="46"/>
      <c r="J13" s="45"/>
      <c r="K13" s="5"/>
      <c r="L13" s="5"/>
      <c r="N13" s="46"/>
    </row>
    <row r="14" spans="1:17" s="35" customFormat="1" ht="15" customHeight="1">
      <c r="A14" s="7">
        <v>3</v>
      </c>
      <c r="B14" s="7" t="s">
        <v>300</v>
      </c>
      <c r="C14" s="8" t="s">
        <v>306</v>
      </c>
      <c r="D14" s="46"/>
      <c r="J14" s="45"/>
      <c r="K14" s="7">
        <v>3</v>
      </c>
      <c r="L14" s="7" t="s">
        <v>300</v>
      </c>
      <c r="M14" s="8" t="s">
        <v>306</v>
      </c>
      <c r="N14" s="46"/>
    </row>
    <row r="15" spans="1:17" s="35" customFormat="1" ht="15" customHeight="1">
      <c r="A15" s="5"/>
      <c r="B15" s="5"/>
      <c r="C15" s="15" t="s">
        <v>307</v>
      </c>
      <c r="D15" s="33">
        <v>44926</v>
      </c>
      <c r="E15" s="59">
        <f>Electric!S583</f>
        <v>4833676000</v>
      </c>
      <c r="F15" s="60">
        <f>Gas!S102</f>
        <v>4649465704</v>
      </c>
      <c r="G15" s="60">
        <f>SUM(E15:F15)</f>
        <v>9483141704</v>
      </c>
      <c r="H15" s="59"/>
      <c r="J15" s="45"/>
      <c r="K15" s="5"/>
      <c r="L15" s="5"/>
      <c r="M15" s="15" t="s">
        <v>307</v>
      </c>
      <c r="N15" s="33">
        <v>44561</v>
      </c>
      <c r="O15" s="59">
        <v>4608923309</v>
      </c>
      <c r="P15" s="60">
        <v>4452229699</v>
      </c>
      <c r="Q15" s="60">
        <v>9061153008</v>
      </c>
    </row>
    <row r="16" spans="1:17" s="35" customFormat="1" ht="15" customHeight="1">
      <c r="A16" s="5"/>
      <c r="B16" s="5"/>
      <c r="C16" s="15" t="s">
        <v>308</v>
      </c>
      <c r="D16" s="33">
        <v>44926</v>
      </c>
      <c r="E16" s="59">
        <f>Electric!S475</f>
        <v>1693273969</v>
      </c>
      <c r="F16" s="59">
        <f>Gas!S10</f>
        <v>0</v>
      </c>
      <c r="G16" s="59">
        <f>SUM(E16:F16)</f>
        <v>1693273969</v>
      </c>
      <c r="H16" s="59"/>
      <c r="J16" s="45"/>
      <c r="K16" s="5"/>
      <c r="L16" s="5"/>
      <c r="M16" s="15" t="s">
        <v>308</v>
      </c>
      <c r="N16" s="33">
        <v>44561</v>
      </c>
      <c r="O16" s="59">
        <v>1665560972</v>
      </c>
      <c r="P16" s="59">
        <v>0</v>
      </c>
      <c r="Q16" s="59">
        <v>1665560972</v>
      </c>
    </row>
    <row r="17" spans="1:20" s="35" customFormat="1" ht="15" customHeight="1">
      <c r="A17" s="5"/>
      <c r="B17" s="5"/>
      <c r="C17" s="15" t="s">
        <v>309</v>
      </c>
      <c r="D17" s="33">
        <v>44926</v>
      </c>
      <c r="E17" s="59">
        <f>Electric!S783</f>
        <v>248197053</v>
      </c>
      <c r="F17" s="59">
        <f>Gas!S163</f>
        <v>41394313</v>
      </c>
      <c r="G17" s="59">
        <f>SUM(E17:F17)</f>
        <v>289591366</v>
      </c>
      <c r="H17" s="59"/>
      <c r="J17" s="45"/>
      <c r="K17" s="5"/>
      <c r="L17" s="5"/>
      <c r="M17" s="15" t="s">
        <v>309</v>
      </c>
      <c r="N17" s="33">
        <v>44561</v>
      </c>
      <c r="O17" s="59">
        <v>242290652</v>
      </c>
      <c r="P17" s="59">
        <v>41267887</v>
      </c>
      <c r="Q17" s="59">
        <v>283558539</v>
      </c>
    </row>
    <row r="18" spans="1:20" s="35" customFormat="1" ht="15" customHeight="1">
      <c r="A18" s="5"/>
      <c r="B18" s="5"/>
      <c r="C18" s="15" t="s">
        <v>297</v>
      </c>
      <c r="D18" s="48"/>
      <c r="E18" s="55">
        <f>SUM(E15:E17)</f>
        <v>6775147022</v>
      </c>
      <c r="F18" s="55">
        <f>SUM(F15:F17)</f>
        <v>4690860017</v>
      </c>
      <c r="G18" s="55">
        <f>SUM(G15:G17)</f>
        <v>11466007039</v>
      </c>
      <c r="H18" s="60"/>
      <c r="J18" s="45"/>
      <c r="K18" s="5"/>
      <c r="L18" s="5"/>
      <c r="M18" s="15" t="s">
        <v>297</v>
      </c>
      <c r="N18" s="48"/>
      <c r="O18" s="55">
        <v>6516774933</v>
      </c>
      <c r="P18" s="55">
        <v>4493497586</v>
      </c>
      <c r="Q18" s="55">
        <v>11010272519</v>
      </c>
    </row>
    <row r="19" spans="1:20" s="35" customFormat="1" ht="18.95" customHeight="1" thickBot="1">
      <c r="B19" s="5"/>
      <c r="C19" s="309" t="s">
        <v>304</v>
      </c>
      <c r="D19" s="46"/>
      <c r="E19" s="9">
        <f>ROUND(+E18/G18,4)</f>
        <v>0.59089999999999998</v>
      </c>
      <c r="F19" s="9">
        <f>ROUND(+F18/G18,4)</f>
        <v>0.40910000000000002</v>
      </c>
      <c r="G19" s="16">
        <f>SUM(E19:F19)</f>
        <v>1</v>
      </c>
      <c r="H19" s="58"/>
      <c r="J19" s="58"/>
      <c r="L19" s="5"/>
      <c r="M19" s="309" t="s">
        <v>304</v>
      </c>
      <c r="N19" s="46"/>
      <c r="O19" s="9">
        <v>0.59189999999999998</v>
      </c>
      <c r="P19" s="9">
        <v>0.40810000000000002</v>
      </c>
      <c r="Q19" s="16">
        <v>1</v>
      </c>
    </row>
    <row r="20" spans="1:20" s="35" customFormat="1" ht="15" customHeight="1" thickTop="1">
      <c r="A20" s="5"/>
      <c r="B20" s="5"/>
      <c r="D20" s="46"/>
      <c r="I20" s="45"/>
      <c r="J20" s="45"/>
      <c r="K20" s="5"/>
      <c r="L20" s="5"/>
      <c r="N20" s="46"/>
      <c r="R20" s="45"/>
      <c r="S20" s="45"/>
      <c r="T20" s="45"/>
    </row>
    <row r="21" spans="1:20" s="35" customFormat="1" ht="15" customHeight="1">
      <c r="A21" s="7">
        <v>4</v>
      </c>
      <c r="B21" s="7" t="s">
        <v>300</v>
      </c>
      <c r="C21" s="8" t="s">
        <v>310</v>
      </c>
      <c r="D21" s="46" t="s">
        <v>320</v>
      </c>
      <c r="I21" s="45"/>
      <c r="J21" s="45"/>
      <c r="K21" s="7">
        <v>4</v>
      </c>
      <c r="L21" s="7" t="s">
        <v>300</v>
      </c>
      <c r="M21" s="8" t="s">
        <v>310</v>
      </c>
      <c r="N21" s="46" t="s">
        <v>320</v>
      </c>
      <c r="R21" s="45"/>
      <c r="S21" s="45"/>
      <c r="T21" s="45"/>
    </row>
    <row r="22" spans="1:20" s="35" customFormat="1" ht="15" customHeight="1">
      <c r="A22" s="5"/>
      <c r="B22" s="5"/>
      <c r="C22" s="15" t="s">
        <v>312</v>
      </c>
      <c r="D22" s="33">
        <v>44926</v>
      </c>
      <c r="E22" s="329">
        <f>+E8</f>
        <v>1210402</v>
      </c>
      <c r="F22" s="329">
        <f>+F8</f>
        <v>869532</v>
      </c>
      <c r="G22" s="329">
        <f>SUM(E22:F22)</f>
        <v>2079934</v>
      </c>
      <c r="H22" s="329"/>
      <c r="I22" s="45"/>
      <c r="J22" s="45"/>
      <c r="K22" s="5"/>
      <c r="L22" s="5"/>
      <c r="M22" s="15" t="s">
        <v>312</v>
      </c>
      <c r="N22" s="33">
        <v>44561</v>
      </c>
      <c r="O22" s="329">
        <v>1196859</v>
      </c>
      <c r="P22" s="329">
        <v>860438</v>
      </c>
      <c r="Q22" s="329">
        <v>2057297</v>
      </c>
      <c r="R22" s="45"/>
      <c r="S22" s="45"/>
      <c r="T22" s="45"/>
    </row>
    <row r="23" spans="1:20" s="35" customFormat="1" ht="15" customHeight="1">
      <c r="A23" s="5"/>
      <c r="B23" s="5"/>
      <c r="C23" s="309" t="s">
        <v>313</v>
      </c>
      <c r="D23" s="5"/>
      <c r="E23" s="10">
        <f>+E22/G22</f>
        <v>0.58194250394483671</v>
      </c>
      <c r="F23" s="10">
        <f>+F22/G22</f>
        <v>0.41805749605516329</v>
      </c>
      <c r="G23" s="10">
        <f>SUM(E23:F23)</f>
        <v>1</v>
      </c>
      <c r="H23" s="58"/>
      <c r="J23" s="58"/>
      <c r="K23" s="5"/>
      <c r="L23" s="5"/>
      <c r="M23" s="309" t="s">
        <v>313</v>
      </c>
      <c r="N23" s="5"/>
      <c r="O23" s="10">
        <v>0.58176286651854348</v>
      </c>
      <c r="P23" s="10">
        <v>0.41823713348145647</v>
      </c>
      <c r="Q23" s="10">
        <v>1</v>
      </c>
      <c r="R23" s="45"/>
      <c r="S23" s="45"/>
      <c r="T23" s="45"/>
    </row>
    <row r="24" spans="1:20" s="35" customFormat="1" ht="15" customHeight="1">
      <c r="A24" s="5"/>
      <c r="B24" s="5"/>
      <c r="D24" s="46"/>
      <c r="I24" s="45"/>
      <c r="J24" s="45"/>
      <c r="K24" s="5"/>
      <c r="L24" s="5"/>
      <c r="N24" s="46"/>
      <c r="R24" s="45"/>
      <c r="S24" s="45"/>
      <c r="T24" s="45"/>
    </row>
    <row r="25" spans="1:20" s="35" customFormat="1" ht="15" customHeight="1">
      <c r="A25" s="5"/>
      <c r="B25" s="5"/>
      <c r="C25" s="35" t="s">
        <v>314</v>
      </c>
      <c r="D25" s="33">
        <f>+$D$8</f>
        <v>44926</v>
      </c>
      <c r="E25" s="329">
        <f>'SAP DL Downld'!G9</f>
        <v>68062508.599999994</v>
      </c>
      <c r="F25" s="329">
        <f>'SAP DL Downld'!G10</f>
        <v>27795573.469999999</v>
      </c>
      <c r="G25" s="110">
        <f>SUM(E25:F25)</f>
        <v>95858082.069999993</v>
      </c>
      <c r="H25" s="108"/>
      <c r="I25" s="45"/>
      <c r="J25" s="45"/>
      <c r="K25" s="5"/>
      <c r="L25" s="5"/>
      <c r="M25" s="35" t="s">
        <v>314</v>
      </c>
      <c r="N25" s="33">
        <v>44561</v>
      </c>
      <c r="O25" s="329">
        <v>65034940.059999995</v>
      </c>
      <c r="P25" s="329">
        <v>26605801.210000001</v>
      </c>
      <c r="Q25" s="110">
        <v>91640741.269999996</v>
      </c>
      <c r="R25" s="45"/>
      <c r="S25" s="45"/>
      <c r="T25" s="45"/>
    </row>
    <row r="26" spans="1:20" s="35" customFormat="1" ht="15" customHeight="1">
      <c r="A26" s="5"/>
      <c r="B26" s="5"/>
      <c r="C26" s="309" t="s">
        <v>313</v>
      </c>
      <c r="D26" s="46"/>
      <c r="E26" s="10">
        <f>+E25/G25</f>
        <v>0.71003411637526415</v>
      </c>
      <c r="F26" s="10">
        <f>+F25/G25</f>
        <v>0.28996588362473585</v>
      </c>
      <c r="G26" s="10">
        <f>SUM(E26:F26)</f>
        <v>1</v>
      </c>
      <c r="H26" s="58"/>
      <c r="J26" s="58"/>
      <c r="K26" s="5"/>
      <c r="L26" s="5"/>
      <c r="M26" s="309" t="s">
        <v>313</v>
      </c>
      <c r="N26" s="46"/>
      <c r="O26" s="10">
        <v>0.70967278481945428</v>
      </c>
      <c r="P26" s="10">
        <v>0.29032721518054566</v>
      </c>
      <c r="Q26" s="10">
        <v>1</v>
      </c>
      <c r="R26" s="45"/>
      <c r="S26" s="45"/>
      <c r="T26" s="45"/>
    </row>
    <row r="27" spans="1:20" s="35" customFormat="1" ht="15" customHeight="1">
      <c r="A27" s="5"/>
      <c r="B27" s="5"/>
      <c r="D27" s="46"/>
      <c r="I27" s="45"/>
      <c r="J27" s="45"/>
      <c r="K27" s="5"/>
      <c r="L27" s="5"/>
      <c r="N27" s="46"/>
      <c r="R27" s="45"/>
      <c r="S27" s="45"/>
      <c r="T27" s="45"/>
    </row>
    <row r="28" spans="1:20" s="35" customFormat="1" ht="15" customHeight="1">
      <c r="A28" s="61"/>
      <c r="B28" s="5"/>
      <c r="C28" s="35" t="s">
        <v>315</v>
      </c>
      <c r="D28" s="33">
        <f>+$D$8</f>
        <v>44926</v>
      </c>
      <c r="E28" s="329">
        <f>'2022 Dec IS '!B8</f>
        <v>84084959.75</v>
      </c>
      <c r="F28" s="329">
        <f>'2022 Dec IS '!C8</f>
        <v>38200040.449999996</v>
      </c>
      <c r="G28" s="110">
        <f>SUM(E28:F28)</f>
        <v>122285000.19999999</v>
      </c>
      <c r="H28" s="108"/>
      <c r="I28" s="45"/>
      <c r="J28" s="45"/>
      <c r="K28" s="61"/>
      <c r="L28" s="5"/>
      <c r="M28" s="35" t="s">
        <v>315</v>
      </c>
      <c r="N28" s="33">
        <v>44561</v>
      </c>
      <c r="O28" s="329">
        <v>79180132.569999993</v>
      </c>
      <c r="P28" s="329">
        <v>37224993.450000018</v>
      </c>
      <c r="Q28" s="110">
        <v>116405126.02000001</v>
      </c>
      <c r="R28" s="45"/>
      <c r="S28" s="45"/>
      <c r="T28" s="45"/>
    </row>
    <row r="29" spans="1:20" s="35" customFormat="1" ht="15" customHeight="1">
      <c r="A29" s="5"/>
      <c r="B29" s="5"/>
      <c r="C29" s="309" t="s">
        <v>313</v>
      </c>
      <c r="D29" s="47"/>
      <c r="E29" s="10">
        <f>+E28/G28</f>
        <v>0.68761466747742628</v>
      </c>
      <c r="F29" s="10">
        <f>+F28/G28</f>
        <v>0.31238533252257378</v>
      </c>
      <c r="G29" s="10">
        <f>SUM(E29:F29)</f>
        <v>1</v>
      </c>
      <c r="H29" s="58"/>
      <c r="J29" s="58"/>
      <c r="K29" s="5"/>
      <c r="L29" s="5"/>
      <c r="M29" s="309" t="s">
        <v>313</v>
      </c>
      <c r="N29" s="47"/>
      <c r="O29" s="10">
        <v>0.68021173360008003</v>
      </c>
      <c r="P29" s="10">
        <v>0.31978826639991997</v>
      </c>
      <c r="Q29" s="10">
        <v>1</v>
      </c>
      <c r="R29" s="45"/>
      <c r="S29" s="45"/>
      <c r="T29" s="45"/>
    </row>
    <row r="30" spans="1:20" s="35" customFormat="1" ht="15" customHeight="1">
      <c r="A30" s="5"/>
      <c r="B30" s="5"/>
      <c r="D30" s="46"/>
      <c r="I30" s="45"/>
      <c r="J30" s="45"/>
      <c r="K30" s="5"/>
      <c r="L30" s="5"/>
      <c r="N30" s="46"/>
      <c r="R30" s="45"/>
      <c r="S30" s="45"/>
      <c r="T30" s="45"/>
    </row>
    <row r="31" spans="1:20" s="35" customFormat="1" ht="15" customHeight="1">
      <c r="A31" s="61"/>
      <c r="B31" s="5"/>
      <c r="C31" s="35" t="s">
        <v>152</v>
      </c>
      <c r="D31" s="33">
        <v>44926</v>
      </c>
      <c r="E31" s="329">
        <f>'E &amp; G RB'!D41</f>
        <v>5725102400.3987532</v>
      </c>
      <c r="F31" s="329">
        <f>'E &amp; G RB'!D58</f>
        <v>3128739933.8720841</v>
      </c>
      <c r="G31" s="329">
        <f>SUM(E31:F31)</f>
        <v>8853842334.2708378</v>
      </c>
      <c r="H31" s="108"/>
      <c r="I31" s="45"/>
      <c r="J31" s="45"/>
      <c r="K31" s="61"/>
      <c r="L31" s="5"/>
      <c r="M31" s="35" t="s">
        <v>152</v>
      </c>
      <c r="N31" s="33">
        <v>44561</v>
      </c>
      <c r="O31" s="329">
        <v>5699624441.3454142</v>
      </c>
      <c r="P31" s="329">
        <v>2838750504.5029154</v>
      </c>
      <c r="Q31" s="329">
        <v>8538374945.8483295</v>
      </c>
      <c r="R31" s="45"/>
      <c r="S31" s="45"/>
      <c r="T31" s="45"/>
    </row>
    <row r="32" spans="1:20" s="35" customFormat="1" ht="15" customHeight="1">
      <c r="A32" s="5"/>
      <c r="B32" s="5"/>
      <c r="C32" s="309" t="s">
        <v>313</v>
      </c>
      <c r="D32" s="46"/>
      <c r="E32" s="10">
        <f>+E31/G31</f>
        <v>0.64662348664584013</v>
      </c>
      <c r="F32" s="10">
        <f>+F31/G31</f>
        <v>0.35337651335415982</v>
      </c>
      <c r="G32" s="10">
        <f>SUM(E32:F32)</f>
        <v>1</v>
      </c>
      <c r="H32" s="58"/>
      <c r="J32" s="58"/>
      <c r="K32" s="5"/>
      <c r="L32" s="5"/>
      <c r="M32" s="309" t="s">
        <v>313</v>
      </c>
      <c r="N32" s="46"/>
      <c r="O32" s="10">
        <v>0.66753035296450414</v>
      </c>
      <c r="P32" s="10">
        <v>0.33246964703549586</v>
      </c>
      <c r="Q32" s="10">
        <v>1</v>
      </c>
      <c r="R32" s="45"/>
      <c r="S32" s="45"/>
      <c r="T32" s="45"/>
    </row>
    <row r="33" spans="1:20" s="35" customFormat="1" ht="15" customHeight="1">
      <c r="A33" s="5"/>
      <c r="D33" s="46"/>
      <c r="E33" s="278"/>
      <c r="F33" s="278"/>
      <c r="G33" s="278"/>
      <c r="I33" s="45"/>
      <c r="J33" s="45"/>
      <c r="K33" s="5"/>
      <c r="N33" s="46"/>
      <c r="O33" s="278"/>
      <c r="P33" s="278"/>
      <c r="Q33" s="278"/>
      <c r="R33" s="45"/>
      <c r="S33" s="45"/>
      <c r="T33" s="45"/>
    </row>
    <row r="34" spans="1:20" s="35" customFormat="1" ht="15" customHeight="1">
      <c r="A34" s="5"/>
      <c r="C34" s="35" t="s">
        <v>319</v>
      </c>
      <c r="D34" s="46"/>
      <c r="E34" s="12">
        <f>+E32+E29+E26+E23</f>
        <v>2.6262147744433673</v>
      </c>
      <c r="F34" s="12">
        <f>+F32+F29+F26+F23</f>
        <v>1.3737852255566327</v>
      </c>
      <c r="G34" s="12">
        <f>+G32+G29+G26+G23</f>
        <v>4</v>
      </c>
      <c r="H34" s="58"/>
      <c r="I34" s="45"/>
      <c r="J34" s="45"/>
      <c r="K34" s="5"/>
      <c r="M34" s="35" t="s">
        <v>319</v>
      </c>
      <c r="N34" s="46"/>
      <c r="O34" s="12">
        <v>2.6391777379025818</v>
      </c>
      <c r="P34" s="12">
        <v>1.360822262097418</v>
      </c>
      <c r="Q34" s="12">
        <v>4</v>
      </c>
      <c r="R34" s="45"/>
      <c r="S34" s="45"/>
      <c r="T34" s="45"/>
    </row>
    <row r="35" spans="1:20" s="35" customFormat="1" ht="18.95" customHeight="1" thickBot="1">
      <c r="C35" s="35" t="s">
        <v>304</v>
      </c>
      <c r="D35" s="46"/>
      <c r="E35" s="9">
        <f>ROUND(+E34/4,4)</f>
        <v>0.65659999999999996</v>
      </c>
      <c r="F35" s="9">
        <f>ROUND(+F34/4,4)</f>
        <v>0.34339999999999998</v>
      </c>
      <c r="G35" s="16">
        <f>+G34/4</f>
        <v>1</v>
      </c>
      <c r="H35" s="58"/>
      <c r="J35" s="58"/>
      <c r="M35" s="35" t="s">
        <v>304</v>
      </c>
      <c r="N35" s="46"/>
      <c r="O35" s="9">
        <v>0.65980000000000005</v>
      </c>
      <c r="P35" s="9">
        <v>0.3402</v>
      </c>
      <c r="Q35" s="16">
        <v>1</v>
      </c>
      <c r="R35" s="45"/>
      <c r="S35" s="45"/>
      <c r="T35" s="45"/>
    </row>
    <row r="36" spans="1:20" s="35" customFormat="1" ht="15" customHeight="1" thickTop="1">
      <c r="D36" s="46"/>
      <c r="I36" s="45"/>
      <c r="J36" s="45"/>
      <c r="N36" s="46"/>
      <c r="R36" s="45"/>
      <c r="S36" s="45"/>
      <c r="T36" s="45"/>
    </row>
    <row r="37" spans="1:20" s="35" customFormat="1" ht="15" customHeight="1">
      <c r="A37" s="7">
        <v>5</v>
      </c>
      <c r="B37" s="7" t="s">
        <v>300</v>
      </c>
      <c r="C37" s="8" t="s">
        <v>153</v>
      </c>
      <c r="D37" s="46"/>
      <c r="I37" s="45"/>
      <c r="J37" s="45"/>
      <c r="K37" s="7">
        <v>5</v>
      </c>
      <c r="L37" s="7" t="s">
        <v>300</v>
      </c>
      <c r="M37" s="8" t="s">
        <v>153</v>
      </c>
      <c r="N37" s="46"/>
      <c r="R37" s="45"/>
      <c r="S37" s="45"/>
      <c r="T37" s="45"/>
    </row>
    <row r="38" spans="1:20" s="35" customFormat="1" ht="15" customHeight="1">
      <c r="C38" s="309" t="s">
        <v>154</v>
      </c>
      <c r="D38" s="33">
        <f>+$D$8</f>
        <v>44926</v>
      </c>
      <c r="E38" s="329">
        <f>'SAP DL Downld'!G40</f>
        <v>77576972.299999997</v>
      </c>
      <c r="F38" s="329">
        <f>'SAP DL Downld'!G41</f>
        <v>29025102.619999997</v>
      </c>
      <c r="G38" s="329">
        <f>SUM(E38:F38)</f>
        <v>106602074.91999999</v>
      </c>
      <c r="H38" s="108"/>
      <c r="I38" s="45"/>
      <c r="J38" s="45"/>
      <c r="M38" s="309" t="s">
        <v>154</v>
      </c>
      <c r="N38" s="33">
        <v>44561</v>
      </c>
      <c r="O38" s="329">
        <v>73132522.719999984</v>
      </c>
      <c r="P38" s="329">
        <v>27767872.469999999</v>
      </c>
      <c r="Q38" s="329">
        <v>100900395.18999998</v>
      </c>
      <c r="R38" s="45"/>
      <c r="S38" s="45"/>
      <c r="T38" s="45"/>
    </row>
    <row r="39" spans="1:20" s="35" customFormat="1" ht="15" customHeight="1">
      <c r="C39" s="35" t="s">
        <v>297</v>
      </c>
      <c r="D39" s="46"/>
      <c r="E39" s="111">
        <f>SUM(E38:E38)</f>
        <v>77576972.299999997</v>
      </c>
      <c r="F39" s="111">
        <f>SUM(F38:F38)</f>
        <v>29025102.619999997</v>
      </c>
      <c r="G39" s="111">
        <f>SUM(G38:G38)</f>
        <v>106602074.91999999</v>
      </c>
      <c r="H39" s="110"/>
      <c r="I39" s="45"/>
      <c r="J39" s="45"/>
      <c r="M39" s="35" t="s">
        <v>297</v>
      </c>
      <c r="N39" s="46"/>
      <c r="O39" s="111">
        <v>73132522.719999984</v>
      </c>
      <c r="P39" s="111">
        <v>27767872.469999999</v>
      </c>
      <c r="Q39" s="111">
        <v>100900395.18999998</v>
      </c>
      <c r="R39" s="45"/>
      <c r="S39" s="45"/>
      <c r="T39" s="45"/>
    </row>
    <row r="40" spans="1:20" s="35" customFormat="1" ht="18.95" customHeight="1" thickBot="1">
      <c r="C40" s="35" t="s">
        <v>304</v>
      </c>
      <c r="D40" s="46"/>
      <c r="E40" s="9">
        <f>ROUND(+E39/G39,4)</f>
        <v>0.72770000000000001</v>
      </c>
      <c r="F40" s="9">
        <f>ROUND(+F39/G39,4)</f>
        <v>0.27229999999999999</v>
      </c>
      <c r="G40" s="16">
        <f>SUM(E40:F40)</f>
        <v>1</v>
      </c>
      <c r="H40" s="58"/>
      <c r="J40" s="58"/>
      <c r="M40" s="35" t="s">
        <v>304</v>
      </c>
      <c r="N40" s="46"/>
      <c r="O40" s="9">
        <v>0.7248</v>
      </c>
      <c r="P40" s="9">
        <v>0.2752</v>
      </c>
      <c r="Q40" s="16">
        <v>1</v>
      </c>
      <c r="R40" s="45"/>
      <c r="S40" s="45"/>
      <c r="T40" s="45"/>
    </row>
    <row r="41" spans="1:20" s="35" customFormat="1" ht="15" customHeight="1" thickTop="1">
      <c r="D41" s="5"/>
      <c r="J41" s="45"/>
      <c r="N41" s="5"/>
    </row>
    <row r="42" spans="1:20" s="35" customFormat="1" ht="15" customHeight="1">
      <c r="A42" s="7">
        <v>6</v>
      </c>
      <c r="C42" s="8" t="s">
        <v>805</v>
      </c>
      <c r="D42" s="33">
        <f>+$D$8</f>
        <v>44926</v>
      </c>
      <c r="F42" s="5" t="s">
        <v>808</v>
      </c>
      <c r="J42" s="45"/>
      <c r="K42" s="7">
        <v>6</v>
      </c>
      <c r="M42" s="8" t="s">
        <v>805</v>
      </c>
      <c r="N42" s="33">
        <v>44561</v>
      </c>
      <c r="P42" s="5" t="s">
        <v>808</v>
      </c>
    </row>
    <row r="43" spans="1:20" ht="15" customHeight="1">
      <c r="A43" s="35"/>
      <c r="B43" s="35"/>
      <c r="C43" s="35" t="s">
        <v>806</v>
      </c>
      <c r="D43" s="5"/>
      <c r="E43" s="35"/>
      <c r="F43" s="60">
        <f>'SAP DL Downld'!G15</f>
        <v>163681478.09</v>
      </c>
      <c r="G43" s="58">
        <f>'SAP DL Downld'!H15</f>
        <v>0.47584930938870212</v>
      </c>
      <c r="I43" s="35"/>
      <c r="J43" s="58"/>
      <c r="K43" s="35"/>
      <c r="L43" s="35"/>
      <c r="M43" s="35" t="s">
        <v>806</v>
      </c>
      <c r="N43" s="5"/>
      <c r="O43" s="35"/>
      <c r="P43" s="60">
        <v>153659198.66999999</v>
      </c>
      <c r="Q43" s="58">
        <v>0.48238392496676075</v>
      </c>
    </row>
    <row r="44" spans="1:20" ht="15" customHeight="1">
      <c r="A44" s="35"/>
      <c r="B44" s="35"/>
      <c r="C44" s="35" t="s">
        <v>763</v>
      </c>
      <c r="D44" s="5"/>
      <c r="E44" s="35"/>
      <c r="F44" s="60">
        <f>'SAP DL Downld'!G16</f>
        <v>2403018.8499999992</v>
      </c>
      <c r="G44" s="58">
        <f>'SAP DL Downld'!H16</f>
        <v>6.9859758939358734E-3</v>
      </c>
      <c r="I44" s="35"/>
      <c r="J44" s="58"/>
      <c r="K44" s="35"/>
      <c r="L44" s="35"/>
      <c r="M44" s="35" t="s">
        <v>763</v>
      </c>
      <c r="N44" s="5"/>
      <c r="O44" s="35"/>
      <c r="P44" s="60">
        <v>668354.53</v>
      </c>
      <c r="Q44" s="58">
        <v>2.0981723466039384E-3</v>
      </c>
    </row>
    <row r="45" spans="1:20" ht="15" customHeight="1">
      <c r="A45" s="35"/>
      <c r="B45" s="35"/>
      <c r="C45" s="35" t="s">
        <v>762</v>
      </c>
      <c r="D45" s="5"/>
      <c r="E45" s="35"/>
      <c r="F45" s="60">
        <f>'SAP DL Downld'!G17</f>
        <v>177893049.86000004</v>
      </c>
      <c r="G45" s="58">
        <f>'SAP DL Downld'!H17</f>
        <v>0.51716471471736192</v>
      </c>
      <c r="I45" s="35"/>
      <c r="J45" s="58"/>
      <c r="K45" s="35"/>
      <c r="L45" s="35"/>
      <c r="M45" s="35" t="s">
        <v>762</v>
      </c>
      <c r="N45" s="5"/>
      <c r="O45" s="35"/>
      <c r="P45" s="60">
        <v>164213738.74000001</v>
      </c>
      <c r="Q45" s="58">
        <v>0.51551790268663533</v>
      </c>
    </row>
    <row r="46" spans="1:20" ht="15" customHeight="1" thickBot="1">
      <c r="A46" s="35"/>
      <c r="B46" s="35"/>
      <c r="C46" s="35" t="s">
        <v>807</v>
      </c>
      <c r="D46" s="5"/>
      <c r="E46" s="35"/>
      <c r="F46" s="79">
        <f>'SAP DL Downld'!G18</f>
        <v>343977546.80000007</v>
      </c>
      <c r="G46" s="16">
        <f>SUM(G43:G45)</f>
        <v>0.99999999999999989</v>
      </c>
      <c r="J46" s="45"/>
      <c r="K46" s="35"/>
      <c r="L46" s="35"/>
      <c r="M46" s="35" t="s">
        <v>807</v>
      </c>
      <c r="N46" s="5"/>
      <c r="O46" s="35"/>
      <c r="P46" s="79">
        <v>318541291.94</v>
      </c>
      <c r="Q46" s="16">
        <v>1</v>
      </c>
    </row>
    <row r="47" spans="1:20" ht="15" customHeight="1" thickTop="1">
      <c r="J47" s="45"/>
    </row>
  </sheetData>
  <pageMargins left="0.5" right="0.41" top="0.75" bottom="0.5" header="0.5" footer="0.25"/>
  <pageSetup scale="54" orientation="portrait" r:id="rId1"/>
  <headerFooter alignWithMargins="0">
    <oddFooter xml:space="preserve">&amp;C
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1"/>
  <sheetViews>
    <sheetView zoomScale="70" zoomScaleNormal="70" zoomScaleSheetLayoutView="70" workbookViewId="0">
      <pane ySplit="4" topLeftCell="A29" activePane="bottomLeft" state="frozen"/>
      <selection activeCell="N50" sqref="N50"/>
      <selection pane="bottomLeft" activeCell="R49" sqref="R49"/>
    </sheetView>
  </sheetViews>
  <sheetFormatPr defaultColWidth="10.33203125" defaultRowHeight="16.5"/>
  <cols>
    <col min="1" max="1" width="14" style="605" bestFit="1" customWidth="1"/>
    <col min="2" max="2" width="41.6640625" style="385" bestFit="1" customWidth="1"/>
    <col min="3" max="3" width="3.5" style="385" bestFit="1" customWidth="1"/>
    <col min="4" max="5" width="18.33203125" style="385" bestFit="1" customWidth="1"/>
    <col min="6" max="6" width="36.1640625" style="385" bestFit="1" customWidth="1"/>
    <col min="7" max="7" width="13.33203125" style="385" bestFit="1" customWidth="1"/>
    <col min="8" max="8" width="18.33203125" style="385" bestFit="1" customWidth="1"/>
    <col min="9" max="9" width="13.6640625" style="385" bestFit="1" customWidth="1"/>
    <col min="10" max="10" width="11.5" style="385" bestFit="1" customWidth="1"/>
    <col min="11" max="11" width="14.5" style="65" customWidth="1"/>
    <col min="12" max="16384" width="10.33203125" style="65"/>
  </cols>
  <sheetData>
    <row r="1" spans="1:14">
      <c r="B1" s="63"/>
      <c r="C1" s="63"/>
      <c r="D1" s="384"/>
      <c r="E1" s="384"/>
      <c r="F1" s="384"/>
      <c r="G1" s="384"/>
    </row>
    <row r="2" spans="1:14" ht="20.25">
      <c r="B2" s="757" t="s">
        <v>323</v>
      </c>
      <c r="C2" s="757"/>
      <c r="D2" s="757"/>
      <c r="E2" s="757"/>
      <c r="F2" s="757"/>
      <c r="G2" s="757"/>
      <c r="H2" s="757"/>
      <c r="I2" s="757"/>
      <c r="J2" s="757"/>
      <c r="K2" s="85"/>
      <c r="L2" s="90"/>
      <c r="M2" s="90"/>
      <c r="N2" s="90"/>
    </row>
    <row r="3" spans="1:14" ht="20.25">
      <c r="B3" s="757" t="s">
        <v>324</v>
      </c>
      <c r="C3" s="757"/>
      <c r="D3" s="757"/>
      <c r="E3" s="757"/>
      <c r="F3" s="757"/>
      <c r="G3" s="757"/>
      <c r="H3" s="757"/>
      <c r="I3" s="757"/>
      <c r="J3" s="757"/>
      <c r="K3" s="85"/>
    </row>
    <row r="4" spans="1:14" ht="20.25">
      <c r="B4" s="758">
        <v>44896</v>
      </c>
      <c r="C4" s="758"/>
      <c r="D4" s="758"/>
      <c r="E4" s="758"/>
      <c r="F4" s="758"/>
      <c r="G4" s="758"/>
      <c r="H4" s="758"/>
      <c r="I4" s="758"/>
      <c r="J4" s="758"/>
      <c r="K4" s="66"/>
    </row>
    <row r="5" spans="1:14">
      <c r="B5" s="91"/>
      <c r="C5" s="91"/>
      <c r="D5" s="386"/>
      <c r="E5" s="386"/>
      <c r="F5" s="386"/>
      <c r="G5" s="386"/>
      <c r="H5" s="386"/>
      <c r="I5" s="386"/>
      <c r="J5" s="386"/>
      <c r="K5" s="92"/>
    </row>
    <row r="6" spans="1:14" ht="18.75">
      <c r="B6" s="759" t="s">
        <v>299</v>
      </c>
      <c r="C6" s="759"/>
      <c r="D6" s="759"/>
      <c r="E6" s="759"/>
      <c r="F6" s="759"/>
      <c r="G6" s="759"/>
      <c r="H6" s="759"/>
      <c r="I6" s="759"/>
      <c r="J6" s="759"/>
      <c r="K6" s="86"/>
    </row>
    <row r="7" spans="1:14" ht="18.75">
      <c r="B7" s="600"/>
      <c r="C7" s="600"/>
      <c r="D7" s="600"/>
      <c r="E7" s="600"/>
      <c r="F7" s="600"/>
      <c r="G7" s="600"/>
      <c r="H7" s="600"/>
      <c r="I7" s="600"/>
      <c r="J7" s="600"/>
      <c r="K7" s="86"/>
    </row>
    <row r="8" spans="1:14" s="62" customFormat="1" ht="18">
      <c r="A8" s="605"/>
      <c r="B8" s="600"/>
      <c r="C8" s="600"/>
      <c r="D8" s="387" t="s">
        <v>746</v>
      </c>
      <c r="E8" s="387" t="s">
        <v>747</v>
      </c>
      <c r="F8" s="387" t="s">
        <v>748</v>
      </c>
      <c r="G8" s="387" t="s">
        <v>749</v>
      </c>
      <c r="H8" s="387" t="s">
        <v>750</v>
      </c>
      <c r="I8" s="387" t="s">
        <v>751</v>
      </c>
      <c r="J8" s="387" t="s">
        <v>752</v>
      </c>
      <c r="K8" s="86"/>
    </row>
    <row r="9" spans="1:14" s="62" customFormat="1" ht="14.25">
      <c r="A9" s="605"/>
      <c r="B9" s="388"/>
      <c r="C9" s="388"/>
      <c r="D9" s="389" t="s">
        <v>746</v>
      </c>
      <c r="E9" s="389" t="s">
        <v>747</v>
      </c>
      <c r="F9" s="389" t="s">
        <v>753</v>
      </c>
      <c r="G9" s="389" t="s">
        <v>754</v>
      </c>
      <c r="H9" s="389"/>
      <c r="I9" s="389" t="s">
        <v>755</v>
      </c>
      <c r="J9" s="389" t="s">
        <v>756</v>
      </c>
      <c r="K9" s="92"/>
    </row>
    <row r="10" spans="1:14" s="62" customFormat="1" ht="14.25">
      <c r="A10" s="605"/>
      <c r="B10" s="388"/>
      <c r="C10" s="388"/>
      <c r="D10" s="389"/>
      <c r="E10" s="389"/>
      <c r="F10" s="389"/>
      <c r="G10" s="389"/>
      <c r="H10" s="389"/>
      <c r="I10" s="389"/>
      <c r="J10" s="389"/>
      <c r="K10" s="92"/>
    </row>
    <row r="11" spans="1:14" s="68" customFormat="1" ht="18">
      <c r="A11" s="606"/>
      <c r="B11" s="760" t="s">
        <v>325</v>
      </c>
      <c r="C11" s="760"/>
      <c r="D11" s="760"/>
      <c r="E11" s="760"/>
      <c r="F11" s="760"/>
      <c r="G11" s="760"/>
      <c r="H11" s="760"/>
      <c r="I11" s="760"/>
      <c r="J11" s="760"/>
      <c r="K11" s="87"/>
    </row>
    <row r="12" spans="1:14" s="68" customFormat="1" ht="18.75">
      <c r="A12" s="606"/>
      <c r="B12" s="390"/>
      <c r="C12" s="390" t="s">
        <v>320</v>
      </c>
      <c r="D12" s="390"/>
      <c r="E12" s="390"/>
      <c r="F12" s="391" t="s">
        <v>615</v>
      </c>
      <c r="G12" s="390"/>
      <c r="H12" s="756" t="s">
        <v>326</v>
      </c>
      <c r="I12" s="756"/>
      <c r="J12" s="756"/>
      <c r="K12" s="94"/>
    </row>
    <row r="13" spans="1:14" s="68" customFormat="1" ht="18">
      <c r="A13" s="606"/>
      <c r="B13" s="391" t="s">
        <v>327</v>
      </c>
      <c r="C13" s="70"/>
      <c r="D13" s="70" t="s">
        <v>328</v>
      </c>
      <c r="E13" s="70" t="s">
        <v>616</v>
      </c>
      <c r="F13" s="70" t="s">
        <v>329</v>
      </c>
      <c r="G13" s="70" t="s">
        <v>330</v>
      </c>
      <c r="H13" s="70" t="s">
        <v>331</v>
      </c>
      <c r="I13" s="70" t="s">
        <v>329</v>
      </c>
      <c r="J13" s="70" t="s">
        <v>330</v>
      </c>
      <c r="K13" s="95"/>
    </row>
    <row r="14" spans="1:14" ht="18.75">
      <c r="A14" s="607">
        <v>1</v>
      </c>
      <c r="B14" s="392" t="s">
        <v>332</v>
      </c>
      <c r="C14" s="393"/>
      <c r="D14" s="601">
        <v>1072003</v>
      </c>
      <c r="E14" s="601">
        <v>1074211</v>
      </c>
      <c r="F14" s="601">
        <v>-2208</v>
      </c>
      <c r="G14" s="97">
        <v>-2.0554621019520372E-3</v>
      </c>
      <c r="H14" s="601">
        <v>1059239</v>
      </c>
      <c r="I14" s="601">
        <v>12764</v>
      </c>
      <c r="J14" s="97">
        <v>1.205016053978375E-2</v>
      </c>
      <c r="K14" s="95"/>
    </row>
    <row r="15" spans="1:14" ht="18.75">
      <c r="A15" s="607">
        <v>2</v>
      </c>
      <c r="B15" s="392" t="s">
        <v>757</v>
      </c>
      <c r="C15" s="393"/>
      <c r="D15" s="601">
        <v>133769</v>
      </c>
      <c r="E15" s="601">
        <v>135186</v>
      </c>
      <c r="F15" s="601">
        <v>-1417</v>
      </c>
      <c r="G15" s="97">
        <v>-1.0481854629917299E-2</v>
      </c>
      <c r="H15" s="601">
        <v>133002</v>
      </c>
      <c r="I15" s="601">
        <v>767</v>
      </c>
      <c r="J15" s="97">
        <v>5.7668305739763314E-3</v>
      </c>
      <c r="K15" s="95"/>
    </row>
    <row r="16" spans="1:14" ht="18.75">
      <c r="A16" s="607">
        <v>3</v>
      </c>
      <c r="B16" s="392" t="s">
        <v>758</v>
      </c>
      <c r="C16" s="393"/>
      <c r="D16" s="601">
        <v>3205</v>
      </c>
      <c r="E16" s="601">
        <v>3226</v>
      </c>
      <c r="F16" s="601">
        <v>-21</v>
      </c>
      <c r="G16" s="97">
        <v>-6.5096094234345942E-3</v>
      </c>
      <c r="H16" s="601">
        <v>3246</v>
      </c>
      <c r="I16" s="601">
        <v>-41</v>
      </c>
      <c r="J16" s="97">
        <v>-1.2630930375847197E-2</v>
      </c>
      <c r="K16" s="95"/>
    </row>
    <row r="17" spans="1:11" ht="18.75">
      <c r="A17" s="607">
        <v>4</v>
      </c>
      <c r="B17" s="392" t="s">
        <v>341</v>
      </c>
      <c r="C17" s="393"/>
      <c r="D17" s="601">
        <v>8092</v>
      </c>
      <c r="E17" s="601">
        <v>8230</v>
      </c>
      <c r="F17" s="601">
        <v>-138</v>
      </c>
      <c r="G17" s="97">
        <v>-1.6767922235722963E-2</v>
      </c>
      <c r="H17" s="601">
        <v>7947</v>
      </c>
      <c r="I17" s="601">
        <v>145</v>
      </c>
      <c r="J17" s="97">
        <v>1.8245878948030703E-2</v>
      </c>
      <c r="K17" s="95"/>
    </row>
    <row r="18" spans="1:11" ht="18.75">
      <c r="A18" s="607">
        <v>5</v>
      </c>
      <c r="B18" s="392" t="s">
        <v>759</v>
      </c>
      <c r="C18" s="394"/>
      <c r="D18" s="601">
        <v>8</v>
      </c>
      <c r="E18" s="601">
        <v>8</v>
      </c>
      <c r="F18" s="601">
        <v>0</v>
      </c>
      <c r="G18" s="97">
        <v>0</v>
      </c>
      <c r="H18" s="601">
        <v>8</v>
      </c>
      <c r="I18" s="601">
        <v>0</v>
      </c>
      <c r="J18" s="97">
        <v>0</v>
      </c>
      <c r="K18" s="95"/>
    </row>
    <row r="19" spans="1:11" ht="18.75">
      <c r="A19" s="607">
        <v>6</v>
      </c>
      <c r="B19" s="392" t="s">
        <v>342</v>
      </c>
      <c r="C19" s="394"/>
      <c r="D19" s="602">
        <v>121</v>
      </c>
      <c r="E19" s="602">
        <v>16</v>
      </c>
      <c r="F19" s="602">
        <v>105</v>
      </c>
      <c r="G19" s="98">
        <v>6.5625</v>
      </c>
      <c r="H19" s="602">
        <v>100</v>
      </c>
      <c r="I19" s="602">
        <v>21</v>
      </c>
      <c r="J19" s="98">
        <v>0.21</v>
      </c>
      <c r="K19" s="99"/>
    </row>
    <row r="20" spans="1:11" ht="18.75">
      <c r="A20" s="607">
        <v>7</v>
      </c>
      <c r="B20" s="392" t="s">
        <v>338</v>
      </c>
      <c r="C20" s="393"/>
      <c r="D20" s="74">
        <v>1217198</v>
      </c>
      <c r="E20" s="74">
        <v>1220877</v>
      </c>
      <c r="F20" s="74">
        <v>-3679</v>
      </c>
      <c r="G20" s="97">
        <v>-3.0134075750464623E-3</v>
      </c>
      <c r="H20" s="74">
        <v>1203542</v>
      </c>
      <c r="I20" s="74">
        <v>13656</v>
      </c>
      <c r="J20" s="97">
        <v>1.1346508887932453E-2</v>
      </c>
      <c r="K20" s="100"/>
    </row>
    <row r="21" spans="1:11" ht="17.649999999999999" customHeight="1">
      <c r="A21" s="607">
        <v>8</v>
      </c>
      <c r="B21" s="395"/>
      <c r="C21" s="396"/>
      <c r="D21" s="396" t="s">
        <v>321</v>
      </c>
      <c r="E21" s="396"/>
      <c r="F21" s="396"/>
      <c r="G21" s="396"/>
      <c r="H21" s="396"/>
      <c r="I21" s="396"/>
      <c r="J21" s="396"/>
      <c r="K21" s="99"/>
    </row>
    <row r="22" spans="1:11" ht="17.649999999999999" customHeight="1">
      <c r="A22" s="607">
        <v>9</v>
      </c>
      <c r="B22" s="761" t="s">
        <v>339</v>
      </c>
      <c r="C22" s="761"/>
      <c r="D22" s="761"/>
      <c r="E22" s="761"/>
      <c r="F22" s="761"/>
      <c r="G22" s="761"/>
      <c r="H22" s="761"/>
      <c r="I22" s="761"/>
      <c r="J22" s="761"/>
      <c r="K22" s="88"/>
    </row>
    <row r="23" spans="1:11" s="68" customFormat="1" ht="17.649999999999999" customHeight="1">
      <c r="A23" s="607">
        <v>10</v>
      </c>
      <c r="B23" s="390"/>
      <c r="C23" s="390"/>
      <c r="D23" s="390"/>
      <c r="E23" s="390"/>
      <c r="F23" s="391" t="s">
        <v>615</v>
      </c>
      <c r="G23" s="390"/>
      <c r="H23" s="756" t="s">
        <v>326</v>
      </c>
      <c r="I23" s="756"/>
      <c r="J23" s="756"/>
      <c r="K23" s="99"/>
    </row>
    <row r="24" spans="1:11" s="68" customFormat="1" ht="17.649999999999999" customHeight="1">
      <c r="A24" s="607">
        <v>11</v>
      </c>
      <c r="B24" s="391" t="s">
        <v>327</v>
      </c>
      <c r="C24" s="70"/>
      <c r="D24" s="70" t="s">
        <v>328</v>
      </c>
      <c r="E24" s="70" t="s">
        <v>616</v>
      </c>
      <c r="F24" s="70" t="s">
        <v>329</v>
      </c>
      <c r="G24" s="70" t="s">
        <v>330</v>
      </c>
      <c r="H24" s="70" t="s">
        <v>331</v>
      </c>
      <c r="I24" s="70" t="s">
        <v>329</v>
      </c>
      <c r="J24" s="70" t="s">
        <v>330</v>
      </c>
      <c r="K24" s="99"/>
    </row>
    <row r="25" spans="1:11" ht="17.649999999999999" customHeight="1">
      <c r="A25" s="607">
        <v>12</v>
      </c>
      <c r="B25" s="392" t="s">
        <v>332</v>
      </c>
      <c r="C25" s="393"/>
      <c r="D25" s="601">
        <v>1070335</v>
      </c>
      <c r="E25" s="601">
        <v>1072694</v>
      </c>
      <c r="F25" s="601">
        <v>-2359</v>
      </c>
      <c r="G25" s="97">
        <v>-2.1991360070998814E-3</v>
      </c>
      <c r="H25" s="601">
        <v>1058122</v>
      </c>
      <c r="I25" s="601">
        <v>12213</v>
      </c>
      <c r="J25" s="97">
        <v>1.1542147313825815E-2</v>
      </c>
      <c r="K25" s="99"/>
    </row>
    <row r="26" spans="1:11" ht="17.649999999999999" customHeight="1">
      <c r="A26" s="607">
        <v>13</v>
      </c>
      <c r="B26" s="392" t="s">
        <v>757</v>
      </c>
      <c r="C26" s="393"/>
      <c r="D26" s="601">
        <v>133688</v>
      </c>
      <c r="E26" s="601">
        <v>135096</v>
      </c>
      <c r="F26" s="601">
        <v>-1408</v>
      </c>
      <c r="G26" s="97">
        <v>-1.0422218274412269E-2</v>
      </c>
      <c r="H26" s="601">
        <v>133055</v>
      </c>
      <c r="I26" s="601">
        <v>633</v>
      </c>
      <c r="J26" s="97">
        <v>4.7574311374995303E-3</v>
      </c>
      <c r="K26" s="99"/>
    </row>
    <row r="27" spans="1:11" ht="17.649999999999999" customHeight="1">
      <c r="A27" s="607">
        <v>14</v>
      </c>
      <c r="B27" s="392" t="s">
        <v>758</v>
      </c>
      <c r="C27" s="393"/>
      <c r="D27" s="601">
        <v>3205</v>
      </c>
      <c r="E27" s="601">
        <v>3228</v>
      </c>
      <c r="F27" s="601">
        <v>-23</v>
      </c>
      <c r="G27" s="97">
        <v>-7.1251548946716231E-3</v>
      </c>
      <c r="H27" s="601">
        <v>3247</v>
      </c>
      <c r="I27" s="601">
        <v>-42</v>
      </c>
      <c r="J27" s="97">
        <v>-1.2935016938712659E-2</v>
      </c>
    </row>
    <row r="28" spans="1:11" ht="17.649999999999999" customHeight="1">
      <c r="A28" s="607">
        <v>15</v>
      </c>
      <c r="B28" s="392" t="s">
        <v>341</v>
      </c>
      <c r="C28" s="393"/>
      <c r="D28" s="601">
        <v>8095</v>
      </c>
      <c r="E28" s="601">
        <v>8214</v>
      </c>
      <c r="F28" s="601">
        <v>-119</v>
      </c>
      <c r="G28" s="97">
        <v>-1.4487460433406379E-2</v>
      </c>
      <c r="H28" s="601">
        <v>7931</v>
      </c>
      <c r="I28" s="601">
        <v>164</v>
      </c>
      <c r="J28" s="97">
        <v>2.0678350775438153E-2</v>
      </c>
    </row>
    <row r="29" spans="1:11" ht="17.649999999999999" customHeight="1">
      <c r="A29" s="607">
        <v>16</v>
      </c>
      <c r="B29" s="392" t="s">
        <v>759</v>
      </c>
      <c r="C29" s="394"/>
      <c r="D29" s="601">
        <v>8</v>
      </c>
      <c r="E29" s="601">
        <v>8</v>
      </c>
      <c r="F29" s="601">
        <v>0</v>
      </c>
      <c r="G29" s="97">
        <v>0</v>
      </c>
      <c r="H29" s="601">
        <v>8</v>
      </c>
      <c r="I29" s="601">
        <v>0</v>
      </c>
      <c r="J29" s="97">
        <v>0</v>
      </c>
      <c r="K29" s="100"/>
    </row>
    <row r="30" spans="1:11" ht="17.649999999999999" customHeight="1">
      <c r="A30" s="607">
        <v>17</v>
      </c>
      <c r="B30" s="392" t="s">
        <v>342</v>
      </c>
      <c r="C30" s="394"/>
      <c r="D30" s="602">
        <v>113</v>
      </c>
      <c r="E30" s="602">
        <v>16</v>
      </c>
      <c r="F30" s="602">
        <v>97</v>
      </c>
      <c r="G30" s="98">
        <v>6.0625</v>
      </c>
      <c r="H30" s="602">
        <v>99</v>
      </c>
      <c r="I30" s="602">
        <v>14</v>
      </c>
      <c r="J30" s="98">
        <v>0.14141414141414141</v>
      </c>
      <c r="K30" s="99"/>
    </row>
    <row r="31" spans="1:11" ht="18.75">
      <c r="A31" s="607">
        <v>18</v>
      </c>
      <c r="B31" s="392" t="s">
        <v>338</v>
      </c>
      <c r="C31" s="393"/>
      <c r="D31" s="601">
        <v>1215444</v>
      </c>
      <c r="E31" s="601">
        <v>1219256</v>
      </c>
      <c r="F31" s="74">
        <v>-3812</v>
      </c>
      <c r="G31" s="97">
        <v>-3.1264968144507797E-3</v>
      </c>
      <c r="H31" s="74">
        <v>1202462</v>
      </c>
      <c r="I31" s="74">
        <v>12982</v>
      </c>
      <c r="J31" s="97">
        <v>1.0796183164208099E-2</v>
      </c>
      <c r="K31" s="100"/>
    </row>
    <row r="32" spans="1:11" ht="18.75">
      <c r="A32" s="607">
        <v>19</v>
      </c>
      <c r="B32" s="397"/>
      <c r="C32" s="398"/>
      <c r="D32" s="602"/>
      <c r="E32" s="602"/>
      <c r="F32" s="101"/>
      <c r="G32" s="98"/>
      <c r="H32" s="101"/>
      <c r="I32" s="101"/>
      <c r="J32" s="98"/>
      <c r="K32" s="100"/>
    </row>
    <row r="33" spans="1:11" ht="18.75">
      <c r="A33" s="607">
        <v>8</v>
      </c>
      <c r="B33" s="762" t="s">
        <v>649</v>
      </c>
      <c r="C33" s="761"/>
      <c r="D33" s="761"/>
      <c r="E33" s="761"/>
      <c r="F33" s="761"/>
      <c r="G33" s="761"/>
      <c r="H33" s="761"/>
      <c r="I33" s="761"/>
      <c r="J33" s="761"/>
      <c r="K33" s="88"/>
    </row>
    <row r="34" spans="1:11" s="68" customFormat="1" ht="18">
      <c r="A34" s="607">
        <v>9</v>
      </c>
      <c r="B34" s="390"/>
      <c r="C34" s="390"/>
      <c r="D34" s="390"/>
      <c r="E34" s="390"/>
      <c r="F34" s="391" t="s">
        <v>615</v>
      </c>
      <c r="G34" s="390"/>
      <c r="H34" s="756" t="s">
        <v>326</v>
      </c>
      <c r="I34" s="756"/>
      <c r="J34" s="756"/>
      <c r="K34" s="99"/>
    </row>
    <row r="35" spans="1:11" s="68" customFormat="1" ht="18">
      <c r="A35" s="607">
        <v>10</v>
      </c>
      <c r="B35" s="391" t="s">
        <v>327</v>
      </c>
      <c r="C35" s="70"/>
      <c r="D35" s="70" t="s">
        <v>328</v>
      </c>
      <c r="E35" s="70" t="s">
        <v>616</v>
      </c>
      <c r="F35" s="70" t="s">
        <v>329</v>
      </c>
      <c r="G35" s="70" t="s">
        <v>330</v>
      </c>
      <c r="H35" s="70" t="s">
        <v>331</v>
      </c>
      <c r="I35" s="70" t="s">
        <v>329</v>
      </c>
      <c r="J35" s="70" t="s">
        <v>330</v>
      </c>
      <c r="K35" s="99"/>
    </row>
    <row r="36" spans="1:11" ht="18.75">
      <c r="A36" s="607">
        <v>11</v>
      </c>
      <c r="B36" s="392" t="s">
        <v>332</v>
      </c>
      <c r="C36" s="393"/>
      <c r="D36" s="601">
        <v>1065508</v>
      </c>
      <c r="E36" s="601">
        <v>1067457</v>
      </c>
      <c r="F36" s="601">
        <v>-1949</v>
      </c>
      <c r="G36" s="97">
        <v>-1.8258346706237346E-3</v>
      </c>
      <c r="H36" s="601">
        <v>1053027</v>
      </c>
      <c r="I36" s="601">
        <v>12481</v>
      </c>
      <c r="J36" s="97">
        <v>1.1852497609273076E-2</v>
      </c>
      <c r="K36" s="99"/>
    </row>
    <row r="37" spans="1:11" ht="18.75">
      <c r="A37" s="607">
        <v>12</v>
      </c>
      <c r="B37" s="392" t="s">
        <v>757</v>
      </c>
      <c r="C37" s="393"/>
      <c r="D37" s="601">
        <v>133521</v>
      </c>
      <c r="E37" s="601">
        <v>134416</v>
      </c>
      <c r="F37" s="601">
        <v>-895</v>
      </c>
      <c r="G37" s="97">
        <v>-6.6584335198190689E-3</v>
      </c>
      <c r="H37" s="601">
        <v>132581</v>
      </c>
      <c r="I37" s="601">
        <v>940</v>
      </c>
      <c r="J37" s="97">
        <v>7.0900053552168107E-3</v>
      </c>
      <c r="K37" s="99"/>
    </row>
    <row r="38" spans="1:11" ht="18.75">
      <c r="A38" s="607">
        <v>13</v>
      </c>
      <c r="B38" s="392" t="s">
        <v>758</v>
      </c>
      <c r="C38" s="393"/>
      <c r="D38" s="601">
        <v>3222</v>
      </c>
      <c r="E38" s="601">
        <v>3238</v>
      </c>
      <c r="F38" s="601">
        <v>-16</v>
      </c>
      <c r="G38" s="97">
        <v>-4.9413218035824586E-3</v>
      </c>
      <c r="H38" s="601">
        <v>3267</v>
      </c>
      <c r="I38" s="601">
        <v>-45</v>
      </c>
      <c r="J38" s="97">
        <v>-1.3774104683195593E-2</v>
      </c>
    </row>
    <row r="39" spans="1:11" ht="18.75">
      <c r="A39" s="607">
        <v>14</v>
      </c>
      <c r="B39" s="392" t="s">
        <v>341</v>
      </c>
      <c r="C39" s="393"/>
      <c r="D39" s="601">
        <v>8039</v>
      </c>
      <c r="E39" s="601">
        <v>8141</v>
      </c>
      <c r="F39" s="601">
        <v>-102</v>
      </c>
      <c r="G39" s="97">
        <v>-1.252917332023093E-2</v>
      </c>
      <c r="H39" s="601">
        <v>7878</v>
      </c>
      <c r="I39" s="601">
        <v>161</v>
      </c>
      <c r="J39" s="97">
        <v>2.0436659050520438E-2</v>
      </c>
    </row>
    <row r="40" spans="1:11" ht="18.75">
      <c r="A40" s="607">
        <v>15</v>
      </c>
      <c r="B40" s="392" t="s">
        <v>759</v>
      </c>
      <c r="C40" s="394"/>
      <c r="D40" s="601">
        <v>8</v>
      </c>
      <c r="E40" s="601">
        <v>8</v>
      </c>
      <c r="F40" s="601">
        <v>0</v>
      </c>
      <c r="G40" s="97">
        <v>0</v>
      </c>
      <c r="H40" s="601">
        <v>8</v>
      </c>
      <c r="I40" s="601">
        <v>0</v>
      </c>
      <c r="J40" s="97">
        <v>0</v>
      </c>
      <c r="K40" s="100"/>
    </row>
    <row r="41" spans="1:11" ht="18.75">
      <c r="A41" s="607">
        <v>16</v>
      </c>
      <c r="B41" s="392" t="s">
        <v>342</v>
      </c>
      <c r="C41" s="394"/>
      <c r="D41" s="602">
        <v>104</v>
      </c>
      <c r="E41" s="602">
        <v>16</v>
      </c>
      <c r="F41" s="602">
        <v>88</v>
      </c>
      <c r="G41" s="98">
        <v>5.5</v>
      </c>
      <c r="H41" s="602">
        <v>98</v>
      </c>
      <c r="I41" s="602">
        <v>6</v>
      </c>
      <c r="J41" s="98">
        <v>6.1224489795918366E-2</v>
      </c>
      <c r="K41" s="99"/>
    </row>
    <row r="42" spans="1:11" ht="18.75">
      <c r="A42" s="607">
        <v>17</v>
      </c>
      <c r="B42" s="392" t="s">
        <v>338</v>
      </c>
      <c r="C42" s="393"/>
      <c r="D42" s="601">
        <v>1210402</v>
      </c>
      <c r="E42" s="601">
        <v>1213276</v>
      </c>
      <c r="F42" s="74">
        <v>-2874</v>
      </c>
      <c r="G42" s="97">
        <v>-2.3687932506700868E-3</v>
      </c>
      <c r="H42" s="74">
        <v>1196859</v>
      </c>
      <c r="I42" s="74">
        <v>13543</v>
      </c>
      <c r="J42" s="97">
        <v>1.1315451527707106E-2</v>
      </c>
      <c r="K42" s="100"/>
    </row>
    <row r="43" spans="1:11" ht="18.75">
      <c r="A43" s="607">
        <v>18</v>
      </c>
      <c r="B43" s="395"/>
      <c r="C43" s="399"/>
      <c r="D43" s="603"/>
      <c r="E43" s="603"/>
      <c r="F43" s="102"/>
      <c r="G43" s="103"/>
      <c r="H43" s="102"/>
      <c r="I43" s="102"/>
      <c r="J43" s="103"/>
      <c r="K43" s="100"/>
    </row>
    <row r="44" spans="1:11" ht="18.75">
      <c r="A44" s="607">
        <v>19</v>
      </c>
      <c r="B44" s="762" t="s">
        <v>340</v>
      </c>
      <c r="C44" s="761"/>
      <c r="D44" s="761"/>
      <c r="E44" s="761"/>
      <c r="F44" s="761"/>
      <c r="G44" s="761"/>
      <c r="H44" s="761"/>
      <c r="I44" s="761"/>
      <c r="J44" s="761"/>
      <c r="K44" s="100"/>
    </row>
    <row r="45" spans="1:11" ht="18.75">
      <c r="A45" s="607">
        <v>20</v>
      </c>
      <c r="B45" s="390"/>
      <c r="C45" s="390"/>
      <c r="D45" s="390"/>
      <c r="E45" s="390"/>
      <c r="F45" s="391" t="s">
        <v>615</v>
      </c>
      <c r="G45" s="390"/>
      <c r="H45" s="756" t="s">
        <v>326</v>
      </c>
      <c r="I45" s="756"/>
      <c r="J45" s="756"/>
      <c r="K45" s="100"/>
    </row>
    <row r="46" spans="1:11" ht="18.75">
      <c r="A46" s="607">
        <v>21</v>
      </c>
      <c r="B46" s="391" t="s">
        <v>327</v>
      </c>
      <c r="C46" s="70"/>
      <c r="D46" s="70" t="s">
        <v>328</v>
      </c>
      <c r="E46" s="70" t="s">
        <v>616</v>
      </c>
      <c r="F46" s="70" t="s">
        <v>329</v>
      </c>
      <c r="G46" s="70" t="s">
        <v>330</v>
      </c>
      <c r="H46" s="70" t="s">
        <v>331</v>
      </c>
      <c r="I46" s="70" t="s">
        <v>329</v>
      </c>
      <c r="J46" s="70" t="s">
        <v>330</v>
      </c>
      <c r="K46" s="100"/>
    </row>
    <row r="47" spans="1:11" ht="18.75">
      <c r="A47" s="607">
        <v>22</v>
      </c>
      <c r="B47" s="392" t="s">
        <v>332</v>
      </c>
      <c r="C47" s="393"/>
      <c r="D47" s="601">
        <v>1065508</v>
      </c>
      <c r="E47" s="601">
        <v>1067457</v>
      </c>
      <c r="F47" s="601">
        <v>-1949</v>
      </c>
      <c r="G47" s="97">
        <v>-1.8258346706237346E-3</v>
      </c>
      <c r="H47" s="601">
        <v>1053027</v>
      </c>
      <c r="I47" s="601">
        <v>12481</v>
      </c>
      <c r="J47" s="97">
        <v>1.1852497609273076E-2</v>
      </c>
      <c r="K47" s="100"/>
    </row>
    <row r="48" spans="1:11" ht="18.75">
      <c r="A48" s="607">
        <v>23</v>
      </c>
      <c r="B48" s="392" t="s">
        <v>757</v>
      </c>
      <c r="C48" s="393"/>
      <c r="D48" s="601">
        <v>133521</v>
      </c>
      <c r="E48" s="601">
        <v>134416</v>
      </c>
      <c r="F48" s="601">
        <v>-895</v>
      </c>
      <c r="G48" s="97">
        <v>-6.6584335198190689E-3</v>
      </c>
      <c r="H48" s="601">
        <v>132581</v>
      </c>
      <c r="I48" s="601">
        <v>940</v>
      </c>
      <c r="J48" s="97">
        <v>7.0900053552168107E-3</v>
      </c>
    </row>
    <row r="49" spans="1:10" ht="18.75">
      <c r="A49" s="607">
        <v>24</v>
      </c>
      <c r="B49" s="392" t="s">
        <v>758</v>
      </c>
      <c r="C49" s="393"/>
      <c r="D49" s="601">
        <v>3222</v>
      </c>
      <c r="E49" s="601">
        <v>3238</v>
      </c>
      <c r="F49" s="601">
        <v>-16</v>
      </c>
      <c r="G49" s="97">
        <v>-4.9413218035824586E-3</v>
      </c>
      <c r="H49" s="601">
        <v>3267</v>
      </c>
      <c r="I49" s="601">
        <v>-45</v>
      </c>
      <c r="J49" s="97">
        <v>-1.3774104683195593E-2</v>
      </c>
    </row>
    <row r="50" spans="1:10" ht="18.75">
      <c r="A50" s="607">
        <v>25</v>
      </c>
      <c r="B50" s="392" t="s">
        <v>341</v>
      </c>
      <c r="C50" s="393"/>
      <c r="D50" s="601">
        <v>8039</v>
      </c>
      <c r="E50" s="601">
        <v>8141</v>
      </c>
      <c r="F50" s="601">
        <v>-102</v>
      </c>
      <c r="G50" s="97">
        <v>-1.252917332023093E-2</v>
      </c>
      <c r="H50" s="601">
        <v>7878</v>
      </c>
      <c r="I50" s="601">
        <v>161</v>
      </c>
      <c r="J50" s="97">
        <v>2.0436659050520438E-2</v>
      </c>
    </row>
    <row r="51" spans="1:10" ht="18.75">
      <c r="A51" s="607">
        <v>26</v>
      </c>
      <c r="B51" s="392" t="s">
        <v>759</v>
      </c>
      <c r="C51" s="394"/>
      <c r="D51" s="601">
        <v>8</v>
      </c>
      <c r="E51" s="601">
        <v>8</v>
      </c>
      <c r="F51" s="601">
        <v>0</v>
      </c>
      <c r="G51" s="97">
        <v>0</v>
      </c>
      <c r="H51" s="601">
        <v>8</v>
      </c>
      <c r="I51" s="601">
        <v>0</v>
      </c>
      <c r="J51" s="97">
        <v>0</v>
      </c>
    </row>
    <row r="52" spans="1:10" ht="18.75">
      <c r="A52" s="607">
        <v>27</v>
      </c>
      <c r="B52" s="392" t="s">
        <v>342</v>
      </c>
      <c r="C52" s="394"/>
      <c r="D52" s="602">
        <v>104</v>
      </c>
      <c r="E52" s="602">
        <v>16</v>
      </c>
      <c r="F52" s="602">
        <v>88</v>
      </c>
      <c r="G52" s="98">
        <v>5.5</v>
      </c>
      <c r="H52" s="602">
        <v>98</v>
      </c>
      <c r="I52" s="602">
        <v>6</v>
      </c>
      <c r="J52" s="98">
        <v>6.1224489795918366E-2</v>
      </c>
    </row>
    <row r="53" spans="1:10" ht="18.75">
      <c r="A53" s="607">
        <v>28</v>
      </c>
      <c r="B53" s="392" t="s">
        <v>338</v>
      </c>
      <c r="C53" s="393"/>
      <c r="D53" s="601">
        <v>1210402</v>
      </c>
      <c r="E53" s="601">
        <v>1213276</v>
      </c>
      <c r="F53" s="74">
        <v>-2874</v>
      </c>
      <c r="G53" s="97">
        <v>-2.3687932506700868E-3</v>
      </c>
      <c r="H53" s="74">
        <v>1196859</v>
      </c>
      <c r="I53" s="74">
        <v>13543</v>
      </c>
      <c r="J53" s="97">
        <v>1.1315451527707106E-2</v>
      </c>
    </row>
    <row r="54" spans="1:10" ht="18.75">
      <c r="A54" s="608"/>
      <c r="B54" s="392"/>
      <c r="C54" s="393"/>
      <c r="D54" s="601"/>
      <c r="E54" s="601"/>
      <c r="F54" s="74"/>
      <c r="G54" s="97"/>
      <c r="H54" s="74"/>
      <c r="I54" s="74"/>
      <c r="J54" s="97"/>
    </row>
    <row r="55" spans="1:10" ht="18.75">
      <c r="B55" s="392"/>
      <c r="C55" s="393"/>
      <c r="D55" s="601"/>
      <c r="E55" s="601"/>
      <c r="F55" s="74"/>
      <c r="G55" s="97"/>
      <c r="H55" s="74"/>
      <c r="I55" s="74"/>
      <c r="J55" s="97"/>
    </row>
    <row r="56" spans="1:10" ht="18.75">
      <c r="B56" s="392"/>
      <c r="C56" s="393"/>
      <c r="D56" s="601"/>
      <c r="E56" s="601"/>
      <c r="F56" s="74"/>
      <c r="G56" s="97"/>
      <c r="H56" s="74"/>
      <c r="I56" s="74"/>
      <c r="J56" s="97"/>
    </row>
    <row r="57" spans="1:10" ht="18.75">
      <c r="B57" s="392"/>
      <c r="C57" s="393"/>
      <c r="D57" s="601"/>
      <c r="E57" s="601"/>
      <c r="F57" s="74"/>
      <c r="G57" s="97"/>
      <c r="H57" s="74"/>
      <c r="I57" s="74"/>
      <c r="J57" s="97"/>
    </row>
    <row r="58" spans="1:10" ht="18.75">
      <c r="B58" s="392"/>
      <c r="C58" s="393"/>
      <c r="D58" s="601"/>
      <c r="E58" s="601"/>
      <c r="F58" s="74"/>
      <c r="G58" s="97"/>
      <c r="H58" s="74"/>
      <c r="I58" s="74"/>
      <c r="J58" s="97"/>
    </row>
    <row r="59" spans="1:10" ht="18.75">
      <c r="B59" s="392"/>
      <c r="C59" s="393"/>
      <c r="D59" s="601"/>
      <c r="E59" s="601"/>
      <c r="F59" s="74"/>
      <c r="G59" s="97"/>
      <c r="H59" s="74"/>
      <c r="I59" s="74"/>
      <c r="J59" s="97"/>
    </row>
    <row r="61" spans="1:10">
      <c r="B61" s="604"/>
      <c r="H61" s="385" t="s">
        <v>321</v>
      </c>
    </row>
  </sheetData>
  <mergeCells count="12">
    <mergeCell ref="H45:J45"/>
    <mergeCell ref="B2:J2"/>
    <mergeCell ref="B3:J3"/>
    <mergeCell ref="B4:J4"/>
    <mergeCell ref="B6:J6"/>
    <mergeCell ref="B11:J11"/>
    <mergeCell ref="H12:J12"/>
    <mergeCell ref="B22:J22"/>
    <mergeCell ref="H23:J23"/>
    <mergeCell ref="B33:J33"/>
    <mergeCell ref="H34:J34"/>
    <mergeCell ref="B44:J44"/>
  </mergeCells>
  <printOptions horizontalCentered="1"/>
  <pageMargins left="0.25" right="0.25" top="0.75" bottom="0.75" header="0" footer="0"/>
  <pageSetup scale="63" orientation="portrait" r:id="rId1"/>
  <headerFooter alignWithMargins="0">
    <oddFooter xml:space="preserve">&amp;L
&amp;C&amp;14 10a
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"/>
  <sheetViews>
    <sheetView zoomScale="70" zoomScaleNormal="70" zoomScaleSheetLayoutView="70" workbookViewId="0">
      <pane ySplit="4" topLeftCell="A29" activePane="bottomLeft" state="frozen"/>
      <selection pane="bottomLeft" activeCell="N50" sqref="N50"/>
    </sheetView>
  </sheetViews>
  <sheetFormatPr defaultColWidth="10.33203125" defaultRowHeight="16.5"/>
  <cols>
    <col min="1" max="1" width="6" style="89" bestFit="1" customWidth="1"/>
    <col min="2" max="2" width="48" style="400" customWidth="1"/>
    <col min="3" max="3" width="1.33203125" style="400" customWidth="1"/>
    <col min="4" max="4" width="17.1640625" style="400" bestFit="1" customWidth="1"/>
    <col min="5" max="5" width="17.1640625" style="385" bestFit="1" customWidth="1"/>
    <col min="6" max="6" width="18.5" style="400" customWidth="1"/>
    <col min="7" max="7" width="17" style="400" customWidth="1"/>
    <col min="8" max="8" width="18.33203125" style="400" customWidth="1"/>
    <col min="9" max="9" width="18.1640625" style="400" customWidth="1"/>
    <col min="10" max="10" width="20.6640625" style="400" customWidth="1"/>
    <col min="11" max="11" width="11.1640625" style="65" customWidth="1"/>
    <col min="12" max="16384" width="10.33203125" style="65"/>
  </cols>
  <sheetData>
    <row r="1" spans="1:11">
      <c r="B1" s="63"/>
      <c r="C1" s="63"/>
      <c r="D1" s="384"/>
      <c r="E1" s="384"/>
      <c r="F1" s="384"/>
      <c r="G1" s="384"/>
      <c r="H1" s="384"/>
      <c r="I1" s="384"/>
      <c r="J1" s="384"/>
      <c r="K1" s="64"/>
    </row>
    <row r="2" spans="1:11" ht="20.25">
      <c r="B2" s="763" t="s">
        <v>323</v>
      </c>
      <c r="C2" s="763"/>
      <c r="D2" s="763"/>
      <c r="E2" s="763"/>
      <c r="F2" s="763"/>
      <c r="G2" s="763"/>
      <c r="H2" s="763"/>
      <c r="I2" s="763"/>
      <c r="J2" s="763"/>
      <c r="K2" s="85"/>
    </row>
    <row r="3" spans="1:11" ht="20.25">
      <c r="B3" s="763" t="s">
        <v>324</v>
      </c>
      <c r="C3" s="763"/>
      <c r="D3" s="763"/>
      <c r="E3" s="763"/>
      <c r="F3" s="763"/>
      <c r="G3" s="763"/>
      <c r="H3" s="763"/>
      <c r="I3" s="763"/>
      <c r="J3" s="763"/>
      <c r="K3" s="85"/>
    </row>
    <row r="4" spans="1:11" ht="20.25">
      <c r="B4" s="758">
        <v>44896</v>
      </c>
      <c r="C4" s="758"/>
      <c r="D4" s="758"/>
      <c r="E4" s="758"/>
      <c r="F4" s="758"/>
      <c r="G4" s="758"/>
      <c r="H4" s="758"/>
      <c r="I4" s="758"/>
      <c r="J4" s="758"/>
      <c r="K4" s="66"/>
    </row>
    <row r="5" spans="1:11">
      <c r="B5" s="91"/>
      <c r="C5" s="91"/>
      <c r="D5" s="386"/>
      <c r="E5" s="386"/>
      <c r="F5" s="386"/>
      <c r="G5" s="386"/>
      <c r="H5" s="386"/>
      <c r="I5" s="386"/>
      <c r="J5" s="386"/>
      <c r="K5" s="67"/>
    </row>
    <row r="6" spans="1:11" ht="18.75">
      <c r="B6" s="759" t="s">
        <v>298</v>
      </c>
      <c r="C6" s="759"/>
      <c r="D6" s="759"/>
      <c r="E6" s="759"/>
      <c r="F6" s="759"/>
      <c r="G6" s="759"/>
      <c r="H6" s="759"/>
      <c r="I6" s="759"/>
      <c r="J6" s="759"/>
      <c r="K6" s="86"/>
    </row>
    <row r="7" spans="1:11" ht="18.75">
      <c r="B7" s="600"/>
      <c r="C7" s="600"/>
      <c r="D7" s="600"/>
      <c r="E7" s="600"/>
      <c r="F7" s="600"/>
      <c r="G7" s="600"/>
      <c r="H7" s="600"/>
      <c r="I7" s="600"/>
      <c r="J7" s="600"/>
      <c r="K7" s="86"/>
    </row>
    <row r="8" spans="1:11" s="62" customFormat="1" ht="18">
      <c r="A8" s="89"/>
      <c r="B8" s="600"/>
      <c r="C8" s="600"/>
      <c r="D8" s="387" t="s">
        <v>746</v>
      </c>
      <c r="E8" s="387" t="s">
        <v>747</v>
      </c>
      <c r="F8" s="387" t="s">
        <v>748</v>
      </c>
      <c r="G8" s="387" t="s">
        <v>749</v>
      </c>
      <c r="H8" s="387" t="s">
        <v>750</v>
      </c>
      <c r="I8" s="387" t="s">
        <v>751</v>
      </c>
      <c r="J8" s="387" t="s">
        <v>752</v>
      </c>
      <c r="K8" s="86"/>
    </row>
    <row r="9" spans="1:11" s="62" customFormat="1" ht="18">
      <c r="A9" s="89"/>
      <c r="B9" s="600"/>
      <c r="C9" s="600"/>
      <c r="D9" s="389" t="s">
        <v>746</v>
      </c>
      <c r="E9" s="389" t="s">
        <v>747</v>
      </c>
      <c r="F9" s="389" t="s">
        <v>753</v>
      </c>
      <c r="G9" s="389" t="s">
        <v>754</v>
      </c>
      <c r="H9" s="389"/>
      <c r="I9" s="389" t="s">
        <v>755</v>
      </c>
      <c r="J9" s="389" t="s">
        <v>756</v>
      </c>
      <c r="K9" s="86"/>
    </row>
    <row r="10" spans="1:11">
      <c r="B10" s="385"/>
      <c r="C10" s="385"/>
      <c r="D10" s="385"/>
      <c r="F10" s="385"/>
      <c r="G10" s="385"/>
      <c r="H10" s="385"/>
      <c r="I10" s="385"/>
      <c r="J10" s="385"/>
    </row>
    <row r="11" spans="1:11" s="68" customFormat="1" ht="18">
      <c r="A11" s="93"/>
      <c r="B11" s="760" t="s">
        <v>325</v>
      </c>
      <c r="C11" s="760"/>
      <c r="D11" s="760"/>
      <c r="E11" s="760"/>
      <c r="F11" s="760"/>
      <c r="G11" s="760"/>
      <c r="H11" s="760"/>
      <c r="I11" s="760"/>
      <c r="J11" s="760"/>
      <c r="K11" s="87"/>
    </row>
    <row r="12" spans="1:11" s="68" customFormat="1" ht="18">
      <c r="A12" s="93"/>
      <c r="B12" s="390"/>
      <c r="C12" s="390"/>
      <c r="D12" s="390"/>
      <c r="E12" s="390"/>
      <c r="F12" s="391" t="s">
        <v>615</v>
      </c>
      <c r="G12" s="390"/>
      <c r="H12" s="756" t="s">
        <v>326</v>
      </c>
      <c r="I12" s="756"/>
      <c r="J12" s="756"/>
      <c r="K12" s="84"/>
    </row>
    <row r="13" spans="1:11" s="68" customFormat="1" ht="18">
      <c r="A13" s="93"/>
      <c r="B13" s="391" t="s">
        <v>327</v>
      </c>
      <c r="C13" s="391"/>
      <c r="D13" s="70" t="s">
        <v>328</v>
      </c>
      <c r="E13" s="70" t="s">
        <v>616</v>
      </c>
      <c r="F13" s="70" t="s">
        <v>329</v>
      </c>
      <c r="G13" s="70" t="s">
        <v>330</v>
      </c>
      <c r="H13" s="70" t="s">
        <v>331</v>
      </c>
      <c r="I13" s="70" t="s">
        <v>329</v>
      </c>
      <c r="J13" s="70" t="s">
        <v>330</v>
      </c>
      <c r="K13" s="69"/>
    </row>
    <row r="14" spans="1:11" ht="18.75">
      <c r="A14" s="96">
        <v>1</v>
      </c>
      <c r="B14" s="392" t="s">
        <v>332</v>
      </c>
      <c r="C14" s="392"/>
      <c r="D14" s="601">
        <v>812921</v>
      </c>
      <c r="E14" s="601">
        <v>816947</v>
      </c>
      <c r="F14" s="601">
        <v>-4026</v>
      </c>
      <c r="G14" s="97">
        <v>-4.928104271146109E-3</v>
      </c>
      <c r="H14" s="601">
        <v>806264</v>
      </c>
      <c r="I14" s="601">
        <v>6657</v>
      </c>
      <c r="J14" s="402">
        <v>8.2566008156137443E-3</v>
      </c>
      <c r="K14" s="71"/>
    </row>
    <row r="15" spans="1:11" ht="18.75">
      <c r="A15" s="96">
        <v>2</v>
      </c>
      <c r="B15" s="392" t="s">
        <v>333</v>
      </c>
      <c r="C15" s="392"/>
      <c r="D15" s="601">
        <v>56895</v>
      </c>
      <c r="E15" s="601">
        <v>57187</v>
      </c>
      <c r="F15" s="601">
        <v>-292</v>
      </c>
      <c r="G15" s="97">
        <v>-5.1060555720705758E-3</v>
      </c>
      <c r="H15" s="601">
        <v>56722</v>
      </c>
      <c r="I15" s="601">
        <v>173</v>
      </c>
      <c r="J15" s="402">
        <v>3.0499629773280208E-3</v>
      </c>
      <c r="K15" s="71"/>
    </row>
    <row r="16" spans="1:11" ht="18.75">
      <c r="A16" s="96">
        <v>3</v>
      </c>
      <c r="B16" s="392" t="s">
        <v>334</v>
      </c>
      <c r="C16" s="392"/>
      <c r="D16" s="601">
        <v>263</v>
      </c>
      <c r="E16" s="601">
        <v>133</v>
      </c>
      <c r="F16" s="601">
        <v>130</v>
      </c>
      <c r="G16" s="97">
        <v>0.97744360902255634</v>
      </c>
      <c r="H16" s="601">
        <v>261</v>
      </c>
      <c r="I16" s="601">
        <v>2</v>
      </c>
      <c r="J16" s="402">
        <v>7.6628352490421452E-3</v>
      </c>
      <c r="K16" s="71"/>
    </row>
    <row r="17" spans="1:11" ht="18.75">
      <c r="A17" s="96">
        <v>4</v>
      </c>
      <c r="B17" s="392" t="s">
        <v>335</v>
      </c>
      <c r="C17" s="392"/>
      <c r="D17" s="601">
        <v>2265</v>
      </c>
      <c r="E17" s="601">
        <v>2249</v>
      </c>
      <c r="F17" s="601">
        <v>16</v>
      </c>
      <c r="G17" s="97">
        <v>7.1142730102267673E-3</v>
      </c>
      <c r="H17" s="601">
        <v>2270</v>
      </c>
      <c r="I17" s="601">
        <v>-5</v>
      </c>
      <c r="J17" s="402">
        <v>-2.2026431718061676E-3</v>
      </c>
      <c r="K17" s="71"/>
    </row>
    <row r="18" spans="1:11" ht="18.75">
      <c r="A18" s="96">
        <v>5</v>
      </c>
      <c r="B18" s="392" t="s">
        <v>336</v>
      </c>
      <c r="C18" s="392"/>
      <c r="D18" s="601">
        <v>12</v>
      </c>
      <c r="E18" s="601">
        <v>10</v>
      </c>
      <c r="F18" s="601">
        <v>2</v>
      </c>
      <c r="G18" s="97">
        <v>0.2</v>
      </c>
      <c r="H18" s="601">
        <v>9</v>
      </c>
      <c r="I18" s="601">
        <v>3</v>
      </c>
      <c r="J18" s="402">
        <v>0.33333333333333331</v>
      </c>
      <c r="K18" s="71"/>
    </row>
    <row r="19" spans="1:11" ht="18.75">
      <c r="A19" s="96">
        <v>6</v>
      </c>
      <c r="B19" s="392" t="s">
        <v>337</v>
      </c>
      <c r="C19" s="392"/>
      <c r="D19" s="602">
        <v>203</v>
      </c>
      <c r="E19" s="602">
        <v>219</v>
      </c>
      <c r="F19" s="602">
        <v>-16</v>
      </c>
      <c r="G19" s="98">
        <v>-7.3059360730593603E-2</v>
      </c>
      <c r="H19" s="602">
        <v>219</v>
      </c>
      <c r="I19" s="602">
        <v>-16</v>
      </c>
      <c r="J19" s="403">
        <v>-7.3059360730593603E-2</v>
      </c>
      <c r="K19" s="72"/>
    </row>
    <row r="20" spans="1:11" ht="18.75">
      <c r="A20" s="96">
        <v>7</v>
      </c>
      <c r="B20" s="392" t="s">
        <v>338</v>
      </c>
      <c r="C20" s="392"/>
      <c r="D20" s="74">
        <v>872559</v>
      </c>
      <c r="E20" s="74">
        <v>876745</v>
      </c>
      <c r="F20" s="74">
        <v>-4186</v>
      </c>
      <c r="G20" s="97">
        <v>-4.7744783260811295E-3</v>
      </c>
      <c r="H20" s="74">
        <v>865745</v>
      </c>
      <c r="I20" s="74">
        <v>6814</v>
      </c>
      <c r="J20" s="402">
        <v>7.8706778554886257E-3</v>
      </c>
      <c r="K20" s="71"/>
    </row>
    <row r="21" spans="1:11" ht="17.649999999999999" customHeight="1">
      <c r="A21" s="96"/>
      <c r="B21" s="392"/>
      <c r="C21" s="392"/>
      <c r="D21" s="74"/>
      <c r="E21" s="74"/>
      <c r="F21" s="74"/>
      <c r="G21" s="97"/>
      <c r="H21" s="74"/>
      <c r="I21" s="74"/>
      <c r="J21" s="402"/>
      <c r="K21" s="71"/>
    </row>
    <row r="22" spans="1:11" ht="18.75" customHeight="1">
      <c r="A22" s="96">
        <v>8</v>
      </c>
      <c r="B22" s="762" t="s">
        <v>339</v>
      </c>
      <c r="C22" s="761"/>
      <c r="D22" s="761"/>
      <c r="E22" s="761"/>
      <c r="F22" s="761"/>
      <c r="G22" s="761"/>
      <c r="H22" s="761"/>
      <c r="I22" s="761"/>
      <c r="J22" s="761"/>
      <c r="K22" s="73"/>
    </row>
    <row r="23" spans="1:11" ht="18.75" customHeight="1">
      <c r="A23" s="96">
        <v>9</v>
      </c>
      <c r="B23" s="390"/>
      <c r="C23" s="390"/>
      <c r="D23" s="390"/>
      <c r="E23" s="390"/>
      <c r="F23" s="391" t="s">
        <v>615</v>
      </c>
      <c r="G23" s="390"/>
      <c r="H23" s="756" t="s">
        <v>326</v>
      </c>
      <c r="I23" s="756"/>
      <c r="J23" s="756"/>
      <c r="K23" s="73"/>
    </row>
    <row r="24" spans="1:11" ht="18.75" customHeight="1">
      <c r="A24" s="96">
        <v>10</v>
      </c>
      <c r="B24" s="391" t="s">
        <v>327</v>
      </c>
      <c r="C24" s="391"/>
      <c r="D24" s="70" t="s">
        <v>328</v>
      </c>
      <c r="E24" s="70" t="s">
        <v>616</v>
      </c>
      <c r="F24" s="70" t="s">
        <v>329</v>
      </c>
      <c r="G24" s="70" t="s">
        <v>330</v>
      </c>
      <c r="H24" s="70" t="s">
        <v>331</v>
      </c>
      <c r="I24" s="70" t="s">
        <v>329</v>
      </c>
      <c r="J24" s="70" t="s">
        <v>330</v>
      </c>
      <c r="K24" s="73"/>
    </row>
    <row r="25" spans="1:11" ht="18.75" customHeight="1">
      <c r="A25" s="96">
        <v>11</v>
      </c>
      <c r="B25" s="392" t="s">
        <v>332</v>
      </c>
      <c r="C25" s="396"/>
      <c r="D25" s="601">
        <v>812117</v>
      </c>
      <c r="E25" s="601">
        <v>815296</v>
      </c>
      <c r="F25" s="601">
        <v>-3179</v>
      </c>
      <c r="G25" s="97">
        <v>-3.8991973467305124E-3</v>
      </c>
      <c r="H25" s="601">
        <v>805120</v>
      </c>
      <c r="I25" s="601">
        <v>6997</v>
      </c>
      <c r="J25" s="402">
        <v>8.6906299682034983E-3</v>
      </c>
      <c r="K25" s="73"/>
    </row>
    <row r="26" spans="1:11" ht="18.75" customHeight="1">
      <c r="A26" s="96">
        <v>12</v>
      </c>
      <c r="B26" s="392" t="s">
        <v>333</v>
      </c>
      <c r="C26" s="396"/>
      <c r="D26" s="601">
        <v>56791</v>
      </c>
      <c r="E26" s="601">
        <v>57128</v>
      </c>
      <c r="F26" s="601">
        <v>-337</v>
      </c>
      <c r="G26" s="97">
        <v>-5.8990337487746817E-3</v>
      </c>
      <c r="H26" s="601">
        <v>56600</v>
      </c>
      <c r="I26" s="601">
        <v>191</v>
      </c>
      <c r="J26" s="402">
        <v>3.3745583038869258E-3</v>
      </c>
      <c r="K26" s="73"/>
    </row>
    <row r="27" spans="1:11" ht="18.75" customHeight="1">
      <c r="A27" s="96">
        <v>13</v>
      </c>
      <c r="B27" s="392" t="s">
        <v>334</v>
      </c>
      <c r="C27" s="396"/>
      <c r="D27" s="601">
        <v>264</v>
      </c>
      <c r="E27" s="601">
        <v>133</v>
      </c>
      <c r="F27" s="601">
        <v>131</v>
      </c>
      <c r="G27" s="97">
        <v>0.98496240601503759</v>
      </c>
      <c r="H27" s="601">
        <v>262</v>
      </c>
      <c r="I27" s="601">
        <v>2</v>
      </c>
      <c r="J27" s="402">
        <v>7.6335877862595417E-3</v>
      </c>
      <c r="K27" s="73"/>
    </row>
    <row r="28" spans="1:11" ht="18.75" customHeight="1">
      <c r="A28" s="96">
        <v>14</v>
      </c>
      <c r="B28" s="392" t="s">
        <v>335</v>
      </c>
      <c r="C28" s="396"/>
      <c r="D28" s="601">
        <v>2257</v>
      </c>
      <c r="E28" s="601">
        <v>2246</v>
      </c>
      <c r="F28" s="601">
        <v>11</v>
      </c>
      <c r="G28" s="97">
        <v>4.8975957257346393E-3</v>
      </c>
      <c r="H28" s="601">
        <v>2265</v>
      </c>
      <c r="I28" s="601">
        <v>-8</v>
      </c>
      <c r="J28" s="402">
        <v>-3.5320088300220751E-3</v>
      </c>
      <c r="K28" s="73"/>
    </row>
    <row r="29" spans="1:11" ht="18.75" customHeight="1">
      <c r="A29" s="96">
        <v>15</v>
      </c>
      <c r="B29" s="392" t="s">
        <v>336</v>
      </c>
      <c r="C29" s="396"/>
      <c r="D29" s="601">
        <v>12</v>
      </c>
      <c r="E29" s="601">
        <v>10</v>
      </c>
      <c r="F29" s="601">
        <v>2</v>
      </c>
      <c r="G29" s="97">
        <v>0.2</v>
      </c>
      <c r="H29" s="601">
        <v>9</v>
      </c>
      <c r="I29" s="601">
        <v>3</v>
      </c>
      <c r="J29" s="402">
        <v>0.33333333333333331</v>
      </c>
      <c r="K29" s="73"/>
    </row>
    <row r="30" spans="1:11" ht="18.75" customHeight="1">
      <c r="A30" s="96">
        <v>16</v>
      </c>
      <c r="B30" s="392" t="s">
        <v>337</v>
      </c>
      <c r="C30" s="396"/>
      <c r="D30" s="602">
        <v>203</v>
      </c>
      <c r="E30" s="602">
        <v>219</v>
      </c>
      <c r="F30" s="602">
        <v>-16</v>
      </c>
      <c r="G30" s="98">
        <v>-7.3059360730593603E-2</v>
      </c>
      <c r="H30" s="602">
        <v>219</v>
      </c>
      <c r="I30" s="602">
        <v>-16</v>
      </c>
      <c r="J30" s="403">
        <v>-7.3059360730593603E-2</v>
      </c>
      <c r="K30" s="73"/>
    </row>
    <row r="31" spans="1:11" ht="18.75" customHeight="1">
      <c r="A31" s="96">
        <v>17</v>
      </c>
      <c r="B31" s="392" t="s">
        <v>338</v>
      </c>
      <c r="C31" s="396"/>
      <c r="D31" s="74">
        <v>871644</v>
      </c>
      <c r="E31" s="74">
        <v>875032</v>
      </c>
      <c r="F31" s="74">
        <v>-3388</v>
      </c>
      <c r="G31" s="97">
        <v>-3.8718584006070633E-3</v>
      </c>
      <c r="H31" s="74">
        <v>864475</v>
      </c>
      <c r="I31" s="74">
        <v>7169</v>
      </c>
      <c r="J31" s="402">
        <v>8.2928945313629661E-3</v>
      </c>
      <c r="K31" s="73"/>
    </row>
    <row r="32" spans="1:11" ht="18.75" customHeight="1">
      <c r="A32" s="96"/>
      <c r="B32" s="392"/>
      <c r="C32" s="396"/>
      <c r="D32" s="74"/>
      <c r="E32" s="74"/>
      <c r="F32" s="74"/>
      <c r="G32" s="97"/>
      <c r="H32" s="74"/>
      <c r="I32" s="74"/>
      <c r="J32" s="402"/>
      <c r="K32" s="73"/>
    </row>
    <row r="33" spans="1:11" ht="18.75">
      <c r="A33" s="96">
        <v>8</v>
      </c>
      <c r="B33" s="764" t="s">
        <v>649</v>
      </c>
      <c r="C33" s="764"/>
      <c r="D33" s="764"/>
      <c r="E33" s="764"/>
      <c r="F33" s="764"/>
      <c r="G33" s="764"/>
      <c r="H33" s="764"/>
      <c r="I33" s="764"/>
      <c r="J33" s="764"/>
      <c r="K33" s="73"/>
    </row>
    <row r="34" spans="1:11" ht="18.75">
      <c r="A34" s="96">
        <v>9</v>
      </c>
      <c r="B34" s="390"/>
      <c r="C34" s="390"/>
      <c r="D34" s="390"/>
      <c r="E34" s="390"/>
      <c r="F34" s="391" t="s">
        <v>615</v>
      </c>
      <c r="G34" s="390"/>
      <c r="H34" s="756" t="s">
        <v>326</v>
      </c>
      <c r="I34" s="756"/>
      <c r="J34" s="756"/>
      <c r="K34" s="73"/>
    </row>
    <row r="35" spans="1:11" ht="18.75">
      <c r="A35" s="96">
        <v>10</v>
      </c>
      <c r="B35" s="391" t="s">
        <v>327</v>
      </c>
      <c r="C35" s="391"/>
      <c r="D35" s="70" t="s">
        <v>328</v>
      </c>
      <c r="E35" s="70" t="s">
        <v>616</v>
      </c>
      <c r="F35" s="70" t="s">
        <v>329</v>
      </c>
      <c r="G35" s="70" t="s">
        <v>330</v>
      </c>
      <c r="H35" s="70" t="s">
        <v>331</v>
      </c>
      <c r="I35" s="70" t="s">
        <v>329</v>
      </c>
      <c r="J35" s="70" t="s">
        <v>330</v>
      </c>
      <c r="K35" s="73"/>
    </row>
    <row r="36" spans="1:11" ht="18.75">
      <c r="A36" s="96">
        <v>11</v>
      </c>
      <c r="B36" s="392" t="s">
        <v>332</v>
      </c>
      <c r="C36" s="396"/>
      <c r="D36" s="601">
        <v>809965</v>
      </c>
      <c r="E36" s="601">
        <v>810836</v>
      </c>
      <c r="F36" s="601">
        <v>-871</v>
      </c>
      <c r="G36" s="97">
        <v>-1.0741999615211954E-3</v>
      </c>
      <c r="H36" s="601">
        <v>801186</v>
      </c>
      <c r="I36" s="601">
        <v>8779</v>
      </c>
      <c r="J36" s="402">
        <v>1.0957505498099068E-2</v>
      </c>
      <c r="K36" s="73"/>
    </row>
    <row r="37" spans="1:11" ht="18.75">
      <c r="A37" s="96">
        <v>12</v>
      </c>
      <c r="B37" s="392" t="s">
        <v>333</v>
      </c>
      <c r="C37" s="396"/>
      <c r="D37" s="601">
        <v>56824</v>
      </c>
      <c r="E37" s="601">
        <v>57024</v>
      </c>
      <c r="F37" s="601">
        <v>-200</v>
      </c>
      <c r="G37" s="97">
        <v>-3.5072951739618407E-3</v>
      </c>
      <c r="H37" s="601">
        <v>56477</v>
      </c>
      <c r="I37" s="601">
        <v>347</v>
      </c>
      <c r="J37" s="402">
        <v>6.1440940559873928E-3</v>
      </c>
      <c r="K37" s="73"/>
    </row>
    <row r="38" spans="1:11" ht="18.75">
      <c r="A38" s="96">
        <v>13</v>
      </c>
      <c r="B38" s="392" t="s">
        <v>334</v>
      </c>
      <c r="C38" s="396"/>
      <c r="D38" s="601">
        <v>262</v>
      </c>
      <c r="E38" s="601">
        <v>136</v>
      </c>
      <c r="F38" s="601">
        <v>126</v>
      </c>
      <c r="G38" s="97">
        <v>0.92647058823529416</v>
      </c>
      <c r="H38" s="601">
        <v>269</v>
      </c>
      <c r="I38" s="601">
        <v>-7</v>
      </c>
      <c r="J38" s="402">
        <v>-2.6022304832713755E-2</v>
      </c>
      <c r="K38" s="73"/>
    </row>
    <row r="39" spans="1:11" ht="18.75">
      <c r="A39" s="96">
        <v>14</v>
      </c>
      <c r="B39" s="392" t="s">
        <v>335</v>
      </c>
      <c r="C39" s="396"/>
      <c r="D39" s="601">
        <v>2260</v>
      </c>
      <c r="E39" s="601">
        <v>2256</v>
      </c>
      <c r="F39" s="601">
        <v>4</v>
      </c>
      <c r="G39" s="97">
        <v>1.7730496453900709E-3</v>
      </c>
      <c r="H39" s="601">
        <v>2277</v>
      </c>
      <c r="I39" s="601">
        <v>-17</v>
      </c>
      <c r="J39" s="402">
        <v>-7.465963987703118E-3</v>
      </c>
      <c r="K39" s="73"/>
    </row>
    <row r="40" spans="1:11" ht="18.75">
      <c r="A40" s="96">
        <v>15</v>
      </c>
      <c r="B40" s="392" t="s">
        <v>336</v>
      </c>
      <c r="C40" s="396"/>
      <c r="D40" s="601">
        <v>10</v>
      </c>
      <c r="E40" s="601">
        <v>10</v>
      </c>
      <c r="F40" s="601">
        <v>0</v>
      </c>
      <c r="G40" s="97">
        <v>0</v>
      </c>
      <c r="H40" s="601">
        <v>9</v>
      </c>
      <c r="I40" s="601">
        <v>1</v>
      </c>
      <c r="J40" s="402">
        <v>0.1111111111111111</v>
      </c>
      <c r="K40" s="73"/>
    </row>
    <row r="41" spans="1:11" ht="18.75">
      <c r="A41" s="96">
        <v>16</v>
      </c>
      <c r="B41" s="392" t="s">
        <v>337</v>
      </c>
      <c r="C41" s="396"/>
      <c r="D41" s="602">
        <v>211</v>
      </c>
      <c r="E41" s="602">
        <v>219</v>
      </c>
      <c r="F41" s="602">
        <v>-8</v>
      </c>
      <c r="G41" s="98">
        <v>-3.6529680365296802E-2</v>
      </c>
      <c r="H41" s="602">
        <v>220</v>
      </c>
      <c r="I41" s="602">
        <v>-9</v>
      </c>
      <c r="J41" s="403">
        <v>-4.0909090909090909E-2</v>
      </c>
      <c r="K41" s="73"/>
    </row>
    <row r="42" spans="1:11" ht="18.75">
      <c r="A42" s="96">
        <v>17</v>
      </c>
      <c r="B42" s="392" t="s">
        <v>338</v>
      </c>
      <c r="C42" s="396"/>
      <c r="D42" s="74">
        <v>869532</v>
      </c>
      <c r="E42" s="74">
        <v>870481</v>
      </c>
      <c r="F42" s="74">
        <v>-949</v>
      </c>
      <c r="G42" s="97">
        <v>-1.0902018539175468E-3</v>
      </c>
      <c r="H42" s="404">
        <v>860438</v>
      </c>
      <c r="I42" s="74">
        <v>9094</v>
      </c>
      <c r="J42" s="402">
        <v>1.0569035770154269E-2</v>
      </c>
      <c r="K42" s="73"/>
    </row>
    <row r="43" spans="1:11" ht="18.75">
      <c r="A43" s="96"/>
      <c r="B43" s="392"/>
      <c r="C43" s="396"/>
      <c r="D43" s="74"/>
      <c r="E43" s="74"/>
      <c r="F43" s="74"/>
      <c r="G43" s="97"/>
      <c r="H43" s="404"/>
      <c r="I43" s="74"/>
      <c r="J43" s="402"/>
      <c r="K43" s="73"/>
    </row>
    <row r="44" spans="1:11" ht="18.75">
      <c r="A44" s="96">
        <v>18</v>
      </c>
      <c r="B44" s="764" t="s">
        <v>340</v>
      </c>
      <c r="C44" s="764"/>
      <c r="D44" s="764"/>
      <c r="E44" s="764"/>
      <c r="F44" s="764"/>
      <c r="G44" s="764"/>
      <c r="H44" s="764"/>
      <c r="I44" s="764"/>
      <c r="J44" s="764"/>
      <c r="K44" s="88"/>
    </row>
    <row r="45" spans="1:11" s="68" customFormat="1" ht="18">
      <c r="A45" s="96">
        <v>19</v>
      </c>
      <c r="B45" s="390"/>
      <c r="C45" s="390"/>
      <c r="D45" s="390"/>
      <c r="E45" s="390"/>
      <c r="F45" s="391" t="s">
        <v>615</v>
      </c>
      <c r="G45" s="390"/>
      <c r="H45" s="390"/>
      <c r="I45" s="756" t="s">
        <v>326</v>
      </c>
      <c r="J45" s="756"/>
      <c r="K45" s="84"/>
    </row>
    <row r="46" spans="1:11" s="68" customFormat="1" ht="18">
      <c r="A46" s="96">
        <v>20</v>
      </c>
      <c r="B46" s="391" t="s">
        <v>327</v>
      </c>
      <c r="C46" s="391"/>
      <c r="D46" s="70" t="s">
        <v>328</v>
      </c>
      <c r="E46" s="70" t="s">
        <v>616</v>
      </c>
      <c r="F46" s="70" t="s">
        <v>329</v>
      </c>
      <c r="G46" s="70" t="s">
        <v>330</v>
      </c>
      <c r="H46" s="70" t="s">
        <v>331</v>
      </c>
      <c r="I46" s="70" t="s">
        <v>329</v>
      </c>
      <c r="J46" s="70" t="s">
        <v>330</v>
      </c>
      <c r="K46" s="69"/>
    </row>
    <row r="47" spans="1:11" ht="18.75">
      <c r="A47" s="96">
        <v>21</v>
      </c>
      <c r="B47" s="392" t="s">
        <v>332</v>
      </c>
      <c r="C47" s="392"/>
      <c r="D47" s="601">
        <v>809965</v>
      </c>
      <c r="E47" s="601">
        <v>810836</v>
      </c>
      <c r="F47" s="601">
        <v>-871</v>
      </c>
      <c r="G47" s="97">
        <v>-1.0741999615211954E-3</v>
      </c>
      <c r="H47" s="601">
        <v>801186</v>
      </c>
      <c r="I47" s="601">
        <v>8779</v>
      </c>
      <c r="J47" s="402">
        <v>1.0957505498099068E-2</v>
      </c>
      <c r="K47" s="71"/>
    </row>
    <row r="48" spans="1:11" ht="18.75">
      <c r="A48" s="96">
        <v>22</v>
      </c>
      <c r="B48" s="392" t="s">
        <v>333</v>
      </c>
      <c r="C48" s="392"/>
      <c r="D48" s="601">
        <v>56824</v>
      </c>
      <c r="E48" s="601">
        <v>57024</v>
      </c>
      <c r="F48" s="601">
        <v>-200</v>
      </c>
      <c r="G48" s="97">
        <v>-3.5072951739618407E-3</v>
      </c>
      <c r="H48" s="601">
        <v>56477</v>
      </c>
      <c r="I48" s="601">
        <v>347</v>
      </c>
      <c r="J48" s="402">
        <v>6.1440940559873928E-3</v>
      </c>
      <c r="K48" s="71"/>
    </row>
    <row r="49" spans="1:11" ht="18.75">
      <c r="A49" s="96">
        <v>23</v>
      </c>
      <c r="B49" s="392" t="s">
        <v>334</v>
      </c>
      <c r="C49" s="392"/>
      <c r="D49" s="601">
        <v>262</v>
      </c>
      <c r="E49" s="601">
        <v>136</v>
      </c>
      <c r="F49" s="601">
        <v>126</v>
      </c>
      <c r="G49" s="97">
        <v>0.92647058823529416</v>
      </c>
      <c r="H49" s="601">
        <v>269</v>
      </c>
      <c r="I49" s="601">
        <v>-7</v>
      </c>
      <c r="J49" s="402">
        <v>-2.6022304832713755E-2</v>
      </c>
      <c r="K49" s="71"/>
    </row>
    <row r="50" spans="1:11" ht="18.75">
      <c r="A50" s="96">
        <v>24</v>
      </c>
      <c r="B50" s="392" t="s">
        <v>335</v>
      </c>
      <c r="C50" s="392"/>
      <c r="D50" s="601">
        <v>2260</v>
      </c>
      <c r="E50" s="601">
        <v>2256</v>
      </c>
      <c r="F50" s="601">
        <v>4</v>
      </c>
      <c r="G50" s="97">
        <v>1.7730496453900709E-3</v>
      </c>
      <c r="H50" s="601">
        <v>2277</v>
      </c>
      <c r="I50" s="601">
        <v>-17</v>
      </c>
      <c r="J50" s="402">
        <v>-7.465963987703118E-3</v>
      </c>
      <c r="K50" s="71"/>
    </row>
    <row r="51" spans="1:11" ht="18.75">
      <c r="A51" s="96">
        <v>25</v>
      </c>
      <c r="B51" s="392" t="s">
        <v>336</v>
      </c>
      <c r="C51" s="392"/>
      <c r="D51" s="601">
        <v>10</v>
      </c>
      <c r="E51" s="601">
        <v>10</v>
      </c>
      <c r="F51" s="601">
        <v>0</v>
      </c>
      <c r="G51" s="97">
        <v>0</v>
      </c>
      <c r="H51" s="601">
        <v>9</v>
      </c>
      <c r="I51" s="601">
        <v>1</v>
      </c>
      <c r="J51" s="402">
        <v>0.1111111111111111</v>
      </c>
      <c r="K51" s="71"/>
    </row>
    <row r="52" spans="1:11" ht="18.75">
      <c r="A52" s="96">
        <v>26</v>
      </c>
      <c r="B52" s="392" t="s">
        <v>337</v>
      </c>
      <c r="C52" s="392"/>
      <c r="D52" s="602">
        <v>211</v>
      </c>
      <c r="E52" s="602">
        <v>219</v>
      </c>
      <c r="F52" s="602">
        <v>-8</v>
      </c>
      <c r="G52" s="98">
        <v>-3.6529680365296802E-2</v>
      </c>
      <c r="H52" s="602">
        <v>220</v>
      </c>
      <c r="I52" s="602">
        <v>-9</v>
      </c>
      <c r="J52" s="403">
        <v>-4.0909090909090909E-2</v>
      </c>
      <c r="K52" s="72"/>
    </row>
    <row r="53" spans="1:11" ht="18.75">
      <c r="A53" s="96">
        <v>27</v>
      </c>
      <c r="B53" s="392" t="s">
        <v>338</v>
      </c>
      <c r="C53" s="392"/>
      <c r="D53" s="74">
        <v>869532</v>
      </c>
      <c r="E53" s="74">
        <v>870481</v>
      </c>
      <c r="F53" s="74">
        <v>-949</v>
      </c>
      <c r="G53" s="97">
        <v>-1.0902018539175468E-3</v>
      </c>
      <c r="H53" s="74">
        <v>860438</v>
      </c>
      <c r="I53" s="74">
        <v>9094</v>
      </c>
      <c r="J53" s="402">
        <v>1.0569035770154269E-2</v>
      </c>
      <c r="K53" s="71"/>
    </row>
    <row r="54" spans="1:11">
      <c r="H54" s="385"/>
    </row>
    <row r="55" spans="1:11">
      <c r="H55" s="385"/>
    </row>
    <row r="56" spans="1:11">
      <c r="H56" s="385"/>
    </row>
    <row r="57" spans="1:11">
      <c r="H57" s="385"/>
    </row>
    <row r="58" spans="1:11">
      <c r="H58" s="385"/>
    </row>
    <row r="59" spans="1:11">
      <c r="H59" s="385"/>
    </row>
    <row r="62" spans="1:11">
      <c r="B62" s="405"/>
      <c r="D62" s="406"/>
      <c r="E62" s="388"/>
      <c r="F62" s="406"/>
      <c r="G62" s="406"/>
    </row>
    <row r="63" spans="1:11">
      <c r="B63" s="405"/>
      <c r="D63" s="75"/>
      <c r="E63" s="76"/>
      <c r="F63" s="75"/>
      <c r="G63" s="75"/>
    </row>
    <row r="64" spans="1:11">
      <c r="C64" s="407"/>
    </row>
    <row r="67" spans="2:2">
      <c r="B67" s="401"/>
    </row>
  </sheetData>
  <mergeCells count="12">
    <mergeCell ref="I45:J45"/>
    <mergeCell ref="B2:J2"/>
    <mergeCell ref="B3:J3"/>
    <mergeCell ref="B4:J4"/>
    <mergeCell ref="B6:J6"/>
    <mergeCell ref="B11:J11"/>
    <mergeCell ref="H12:J12"/>
    <mergeCell ref="B22:J22"/>
    <mergeCell ref="H23:J23"/>
    <mergeCell ref="B33:J33"/>
    <mergeCell ref="H34:J34"/>
    <mergeCell ref="B44:J44"/>
  </mergeCells>
  <printOptions horizontalCentered="1"/>
  <pageMargins left="0.25" right="0.25" top="0.75" bottom="1" header="0.5" footer="0.5"/>
  <pageSetup scale="66" orientation="portrait" r:id="rId1"/>
  <headerFooter alignWithMargins="0">
    <oddFooter xml:space="preserve">&amp;L
&amp;C&amp;14 10b
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66"/>
  <sheetViews>
    <sheetView zoomScaleNormal="100" zoomScaleSheetLayoutView="100" workbookViewId="0">
      <pane ySplit="5" topLeftCell="A30" activePane="bottomLeft" state="frozen"/>
      <selection activeCell="C58" sqref="C58"/>
      <selection pane="bottomLeft" activeCell="G39" sqref="G39"/>
    </sheetView>
  </sheetViews>
  <sheetFormatPr defaultColWidth="10.6640625" defaultRowHeight="12.75"/>
  <cols>
    <col min="1" max="1" width="11.5" style="21" bestFit="1" customWidth="1"/>
    <col min="2" max="2" width="60.5" style="224" bestFit="1" customWidth="1"/>
    <col min="3" max="3" width="9.6640625" style="224" bestFit="1" customWidth="1"/>
    <col min="4" max="4" width="41.5" style="224" customWidth="1"/>
    <col min="5" max="5" width="20" style="224" customWidth="1"/>
    <col min="6" max="6" width="20.6640625" style="45" bestFit="1" customWidth="1"/>
    <col min="7" max="7" width="21.1640625" style="224" customWidth="1"/>
    <col min="8" max="8" width="12.6640625" style="224" bestFit="1" customWidth="1"/>
    <col min="9" max="9" width="10.5" style="224" customWidth="1"/>
    <col min="10" max="14" width="10.6640625" style="224"/>
    <col min="15" max="15" width="18.83203125" style="224" customWidth="1"/>
    <col min="16" max="16384" width="10.6640625" style="224"/>
  </cols>
  <sheetData>
    <row r="1" spans="1:10" ht="15">
      <c r="A1" s="81" t="s">
        <v>2084</v>
      </c>
    </row>
    <row r="3" spans="1:10" ht="15">
      <c r="A3" s="748" t="s">
        <v>3083</v>
      </c>
      <c r="B3" s="748"/>
      <c r="C3" s="748"/>
      <c r="D3" s="748"/>
    </row>
    <row r="4" spans="1:10">
      <c r="A4" s="29" t="s">
        <v>43</v>
      </c>
      <c r="B4" s="30" t="s">
        <v>44</v>
      </c>
      <c r="C4" s="31"/>
      <c r="D4" s="742" t="s">
        <v>3084</v>
      </c>
      <c r="H4" s="82"/>
      <c r="I4" s="82"/>
      <c r="J4" s="82"/>
    </row>
    <row r="5" spans="1:10" ht="15">
      <c r="A5" s="34"/>
      <c r="B5" s="49" t="s">
        <v>761</v>
      </c>
      <c r="C5" s="81"/>
      <c r="D5" s="56"/>
    </row>
    <row r="6" spans="1:10">
      <c r="A6" s="36" t="s">
        <v>296</v>
      </c>
      <c r="B6" s="49"/>
      <c r="C6" s="37"/>
      <c r="D6" s="38"/>
      <c r="E6" s="83"/>
    </row>
    <row r="7" spans="1:10">
      <c r="A7" s="309">
        <v>10100501</v>
      </c>
      <c r="B7" s="278" t="s">
        <v>282</v>
      </c>
      <c r="C7" s="734" t="str">
        <f>IFERROR(VLOOKUP($A7,'2022 Dec BS'!$A$9:$AE$1985,4,0),"")</f>
        <v>ERB</v>
      </c>
      <c r="D7" s="734">
        <f>IFERROR(VLOOKUP(A7,'2022 Dec BS'!$A$9:$AE$1815,22,0),"")</f>
        <v>10548947606.850418</v>
      </c>
      <c r="E7" s="743">
        <f>IFERROR(VLOOKUP($A7,'2022 Dec BS'!$A$9:$AE$1985,23,0),"")</f>
        <v>4</v>
      </c>
      <c r="G7" s="45"/>
    </row>
    <row r="8" spans="1:10">
      <c r="A8" s="309">
        <v>10100601</v>
      </c>
      <c r="B8" s="278" t="s">
        <v>620</v>
      </c>
      <c r="C8" s="734" t="str">
        <f>IFERROR(VLOOKUP($A8,'2022 Dec BS'!$A$9:$AE$1985,4,0),"")</f>
        <v>ERB</v>
      </c>
      <c r="D8" s="734">
        <f>IFERROR(VLOOKUP(A8,'2022 Dec BS'!$A$9:$AE$1815,22,0),"")</f>
        <v>-769264.49583333323</v>
      </c>
      <c r="E8" s="743" t="str">
        <f>IFERROR(VLOOKUP($A8,'2022 Dec BS'!$A$9:$AE$1985,23,0),"")</f>
        <v>4</v>
      </c>
      <c r="G8" s="45"/>
    </row>
    <row r="9" spans="1:10">
      <c r="A9" s="309">
        <v>10100651</v>
      </c>
      <c r="B9" s="28" t="s">
        <v>714</v>
      </c>
      <c r="C9" s="734" t="str">
        <f>IFERROR(VLOOKUP($A9,'2022 Dec BS'!$A$9:$AE$1985,4,0),"")</f>
        <v>ERB</v>
      </c>
      <c r="D9" s="734">
        <f>IFERROR(VLOOKUP(A9,'2022 Dec BS'!$A$9:$AE$1815,22,0),"")</f>
        <v>0</v>
      </c>
      <c r="E9" s="743" t="str">
        <f>IFERROR(VLOOKUP($A9,'2022 Dec BS'!$A$9:$AE$1985,23,0),"")</f>
        <v>4</v>
      </c>
      <c r="G9" s="45"/>
    </row>
    <row r="10" spans="1:10">
      <c r="A10" s="309">
        <v>10100661</v>
      </c>
      <c r="B10" s="28" t="s">
        <v>715</v>
      </c>
      <c r="C10" s="734" t="str">
        <f>IFERROR(VLOOKUP($A10,'2022 Dec BS'!$A$9:$AE$1985,4,0),"")</f>
        <v>ERB</v>
      </c>
      <c r="D10" s="734">
        <f>IFERROR(VLOOKUP(A10,'2022 Dec BS'!$A$9:$AE$1815,22,0),"")</f>
        <v>0</v>
      </c>
      <c r="E10" s="743" t="str">
        <f>IFERROR(VLOOKUP($A10,'2022 Dec BS'!$A$9:$AE$1985,23,0),"")</f>
        <v>4</v>
      </c>
      <c r="G10" s="45"/>
    </row>
    <row r="11" spans="1:10">
      <c r="A11" s="744">
        <v>10199911</v>
      </c>
      <c r="B11" s="278" t="s">
        <v>2101</v>
      </c>
      <c r="C11" s="734" t="str">
        <f>IFERROR(VLOOKUP($A11,'2022 Dec BS'!$A$9:$AE$1985,4,0),"")</f>
        <v>ERB</v>
      </c>
      <c r="D11" s="734">
        <f>IFERROR(VLOOKUP(A11,'2022 Dec BS'!$A$9:$AE$1815,22,0),"")</f>
        <v>0</v>
      </c>
      <c r="E11" s="743" t="str">
        <f>IFERROR(VLOOKUP($A11,'2022 Dec BS'!$A$9:$AE$1985,23,0),"")</f>
        <v>4</v>
      </c>
      <c r="G11" s="45"/>
    </row>
    <row r="12" spans="1:10">
      <c r="A12" s="309" t="s">
        <v>2102</v>
      </c>
      <c r="B12" s="278" t="s">
        <v>2103</v>
      </c>
      <c r="C12" s="734" t="str">
        <f>IFERROR(VLOOKUP($A12,'2022 Dec BS'!$A$9:$AE$1985,4,0),"")</f>
        <v/>
      </c>
      <c r="D12" s="734" t="str">
        <f>IFERROR(VLOOKUP(A12,'2022 Dec BS'!$A$9:$AE$1815,22,0),"")</f>
        <v/>
      </c>
      <c r="E12" s="743" t="str">
        <f>IFERROR(VLOOKUP($A12,'2022 Dec BS'!$A$9:$AE$1985,23,0),"")</f>
        <v/>
      </c>
      <c r="G12" s="45"/>
    </row>
    <row r="13" spans="1:10">
      <c r="A13" s="309" t="s">
        <v>2551</v>
      </c>
      <c r="B13" s="278" t="s">
        <v>652</v>
      </c>
      <c r="C13" s="734" t="str">
        <f>IFERROR(VLOOKUP($A13,'2022 Dec BS'!$A$9:$AE$1985,4,0),"")</f>
        <v>ERB</v>
      </c>
      <c r="D13" s="734">
        <f>IFERROR(VLOOKUP(A13,'2022 Dec BS'!$A$9:$AE$1815,22,0),"")</f>
        <v>0</v>
      </c>
      <c r="E13" s="743" t="str">
        <f>IFERROR(VLOOKUP($A13,'2022 Dec BS'!$A$9:$AE$1985,23,0),"")</f>
        <v>16</v>
      </c>
      <c r="G13" s="45"/>
    </row>
    <row r="14" spans="1:10">
      <c r="A14" s="309">
        <v>10600501</v>
      </c>
      <c r="B14" s="278" t="s">
        <v>2085</v>
      </c>
      <c r="C14" s="734" t="str">
        <f>IFERROR(VLOOKUP($A14,'2022 Dec BS'!$A$9:$AE$1985,4,0),"")</f>
        <v>ERB</v>
      </c>
      <c r="D14" s="734">
        <f>IFERROR(VLOOKUP(A14,'2022 Dec BS'!$A$9:$AE$1815,22,0),"")</f>
        <v>246420616.8379167</v>
      </c>
      <c r="E14" s="743" t="str">
        <f>IFERROR(VLOOKUP($A14,'2022 Dec BS'!$A$9:$AE$1985,23,0),"")</f>
        <v>16</v>
      </c>
      <c r="G14" s="45"/>
    </row>
    <row r="15" spans="1:10">
      <c r="A15" s="309">
        <v>10800061</v>
      </c>
      <c r="B15" s="35" t="s">
        <v>480</v>
      </c>
      <c r="C15" s="734" t="str">
        <f>IFERROR(VLOOKUP($A15,'2022 Dec BS'!$A$9:$AE$1985,4,0),"")</f>
        <v>ERB</v>
      </c>
      <c r="D15" s="734">
        <f>IFERROR(VLOOKUP(A15,'2022 Dec BS'!$A$9:$AE$1815,22,0),"")</f>
        <v>-158214116.49291667</v>
      </c>
      <c r="E15" s="743">
        <f>IFERROR(VLOOKUP($A15,'2022 Dec BS'!$A$9:$AE$1985,23,0),"")</f>
        <v>17</v>
      </c>
      <c r="G15" s="45"/>
    </row>
    <row r="16" spans="1:10">
      <c r="A16" s="309">
        <v>10800071</v>
      </c>
      <c r="B16" s="35" t="s">
        <v>481</v>
      </c>
      <c r="C16" s="734" t="str">
        <f>IFERROR(VLOOKUP($A16,'2022 Dec BS'!$A$9:$AE$1985,4,0),"")</f>
        <v>ERB</v>
      </c>
      <c r="D16" s="734">
        <f>IFERROR(VLOOKUP(A16,'2022 Dec BS'!$A$9:$AE$1815,22,0),"")</f>
        <v>158214116.49291667</v>
      </c>
      <c r="E16" s="743">
        <f>IFERROR(VLOOKUP($A16,'2022 Dec BS'!$A$9:$AE$1985,23,0),"")</f>
        <v>17</v>
      </c>
      <c r="G16" s="45"/>
    </row>
    <row r="17" spans="1:8">
      <c r="A17" s="309">
        <v>10800501</v>
      </c>
      <c r="B17" s="278" t="s">
        <v>102</v>
      </c>
      <c r="C17" s="734" t="str">
        <f>IFERROR(VLOOKUP($A17,'2022 Dec BS'!$A$9:$AE$1985,4,0),"")</f>
        <v>ERB</v>
      </c>
      <c r="D17" s="734">
        <f>IFERROR(VLOOKUP(A17,'2022 Dec BS'!$A$9:$AE$1815,22,0),"")</f>
        <v>-4583981780.1720829</v>
      </c>
      <c r="E17" s="743" t="str">
        <f>IFERROR(VLOOKUP($A17,'2022 Dec BS'!$A$9:$AE$1985,23,0),"")</f>
        <v>17</v>
      </c>
      <c r="G17" s="45"/>
    </row>
    <row r="18" spans="1:8">
      <c r="A18" s="309">
        <v>10800541</v>
      </c>
      <c r="B18" s="35" t="s">
        <v>283</v>
      </c>
      <c r="C18" s="734" t="str">
        <f>IFERROR(VLOOKUP($A18,'2022 Dec BS'!$A$9:$AE$1985,4,0),"")</f>
        <v>ERB</v>
      </c>
      <c r="D18" s="734">
        <f>IFERROR(VLOOKUP(A18,'2022 Dec BS'!$A$9:$AE$1815,22,0),"")</f>
        <v>35973990.471249998</v>
      </c>
      <c r="E18" s="743" t="str">
        <f>IFERROR(VLOOKUP($A18,'2022 Dec BS'!$A$9:$AE$1985,23,0),"")</f>
        <v>17</v>
      </c>
      <c r="G18" s="45"/>
    </row>
    <row r="19" spans="1:8">
      <c r="A19" s="309">
        <v>10800601</v>
      </c>
      <c r="B19" s="35" t="s">
        <v>621</v>
      </c>
      <c r="C19" s="734" t="str">
        <f>IFERROR(VLOOKUP($A19,'2022 Dec BS'!$A$9:$AE$1985,4,0),"")</f>
        <v>ERB</v>
      </c>
      <c r="D19" s="734">
        <f>IFERROR(VLOOKUP(A19,'2022 Dec BS'!$A$9:$AE$1815,22,0),"")</f>
        <v>620554.17500000005</v>
      </c>
      <c r="E19" s="743" t="str">
        <f>IFERROR(VLOOKUP($A19,'2022 Dec BS'!$A$9:$AE$1985,23,0),"")</f>
        <v>17</v>
      </c>
      <c r="G19" s="45"/>
    </row>
    <row r="20" spans="1:8">
      <c r="A20" s="309">
        <v>10800611</v>
      </c>
      <c r="B20" s="35" t="s">
        <v>804</v>
      </c>
      <c r="C20" s="734" t="str">
        <f>IFERROR(VLOOKUP($A20,'2022 Dec BS'!$A$9:$AE$1985,4,0),"")</f>
        <v>ERB</v>
      </c>
      <c r="D20" s="734">
        <f>IFERROR(VLOOKUP(A20,'2022 Dec BS'!$A$9:$AE$1815,22,0),"")</f>
        <v>-95934500</v>
      </c>
      <c r="E20" s="743" t="str">
        <f>IFERROR(VLOOKUP($A20,'2022 Dec BS'!$A$9:$AE$1985,23,0),"")</f>
        <v>22a</v>
      </c>
      <c r="G20" s="45"/>
    </row>
    <row r="21" spans="1:8">
      <c r="A21" s="309">
        <v>10800651</v>
      </c>
      <c r="B21" s="35" t="s">
        <v>1209</v>
      </c>
      <c r="C21" s="734" t="str">
        <f>IFERROR(VLOOKUP($A21,'2022 Dec BS'!$A$9:$AE$1985,4,0),"")</f>
        <v>ERB</v>
      </c>
      <c r="D21" s="734">
        <f>IFERROR(VLOOKUP(A21,'2022 Dec BS'!$A$9:$AE$1815,22,0),"")</f>
        <v>-155652868.28999999</v>
      </c>
      <c r="E21" s="743" t="str">
        <f>IFERROR(VLOOKUP($A21,'2022 Dec BS'!$A$9:$AE$1985,23,0),"")</f>
        <v>22a</v>
      </c>
      <c r="G21" s="45"/>
    </row>
    <row r="22" spans="1:8">
      <c r="A22" s="309">
        <v>10800861</v>
      </c>
      <c r="B22" s="35" t="s">
        <v>1217</v>
      </c>
      <c r="C22" s="734" t="str">
        <f>IFERROR(VLOOKUP($A22,'2022 Dec BS'!$A$9:$AE$1232,4,0),"")</f>
        <v>ERB</v>
      </c>
      <c r="D22" s="734">
        <f>IFERROR(VLOOKUP(A22,'2022 Dec BS'!$A$9:$AE$1815,22,0),"")</f>
        <v>5000000</v>
      </c>
      <c r="E22" s="743" t="str">
        <f>IFERROR(VLOOKUP($A22,'2022 Dec BS'!$A$9:$AE$1985,23,0),"")</f>
        <v>22a</v>
      </c>
      <c r="G22" s="45"/>
    </row>
    <row r="23" spans="1:8" s="45" customFormat="1" ht="12">
      <c r="A23" s="309">
        <v>10899911</v>
      </c>
      <c r="B23" s="35" t="s">
        <v>2116</v>
      </c>
      <c r="C23" s="734" t="str">
        <f>IFERROR(VLOOKUP($A23,'2022 Dec BS'!$A$9:$AE$1232,4,0),"")</f>
        <v>ERB</v>
      </c>
      <c r="D23" s="734">
        <f>IFERROR(VLOOKUP(A23,'2022 Dec BS'!$A$9:$AE$1815,22,0),"")</f>
        <v>0</v>
      </c>
      <c r="E23" s="743" t="str">
        <f>IFERROR(VLOOKUP($A23,'2022 Dec BS'!$A$9:$AE$1985,23,0),"")</f>
        <v>22a</v>
      </c>
    </row>
    <row r="24" spans="1:8" ht="15.75">
      <c r="A24" s="309">
        <v>11100501</v>
      </c>
      <c r="B24" s="278" t="s">
        <v>482</v>
      </c>
      <c r="C24" s="734" t="str">
        <f>IFERROR(VLOOKUP($A24,'2022 Dec BS'!$A$9:$AE$1232,4,0),"")</f>
        <v>ERB</v>
      </c>
      <c r="D24" s="734">
        <f>IFERROR(VLOOKUP(A24,'2022 Dec BS'!$A$9:$AE$1815,22,0),"")</f>
        <v>-88946204.779583335</v>
      </c>
      <c r="E24" s="743">
        <f>IFERROR(VLOOKUP($A24,'2022 Dec BS'!$A$9:$AE$1985,23,0),"")</f>
        <v>19</v>
      </c>
      <c r="G24" s="45"/>
      <c r="H24" s="80"/>
    </row>
    <row r="25" spans="1:8" ht="15.75">
      <c r="A25" s="309">
        <v>23001021</v>
      </c>
      <c r="B25" s="278" t="s">
        <v>287</v>
      </c>
      <c r="C25" s="734" t="str">
        <f>IFERROR(VLOOKUP($A25,'2022 Dec BS'!$A$9:$AE$1985,4,0),"")</f>
        <v>ERB</v>
      </c>
      <c r="D25" s="734">
        <f>IFERROR(VLOOKUP(A25,'2022 Dec BS'!$A$9:$AE$1815,22,0),"")</f>
        <v>-69695258.002083331</v>
      </c>
      <c r="E25" s="743">
        <f>IFERROR(VLOOKUP($A25,'2022 Dec BS'!$A$9:$AE$1985,23,0),"")</f>
        <v>4</v>
      </c>
      <c r="G25" s="45"/>
      <c r="H25" s="80"/>
    </row>
    <row r="26" spans="1:8" ht="15.75">
      <c r="A26" s="309">
        <v>23001031</v>
      </c>
      <c r="B26" s="35" t="s">
        <v>288</v>
      </c>
      <c r="C26" s="734" t="str">
        <f>IFERROR(VLOOKUP($A26,'2022 Dec BS'!$A$9:$AE$1985,4,0),"")</f>
        <v>ERB</v>
      </c>
      <c r="D26" s="734">
        <f>IFERROR(VLOOKUP(A26,'2022 Dec BS'!$A$9:$AE$1815,22,0),"")</f>
        <v>-27545235.369583335</v>
      </c>
      <c r="E26" s="743">
        <f>IFERROR(VLOOKUP($A26,'2022 Dec BS'!$A$9:$AE$1985,23,0),"")</f>
        <v>4</v>
      </c>
      <c r="G26" s="45"/>
      <c r="H26" s="80"/>
    </row>
    <row r="27" spans="1:8" ht="15.75">
      <c r="A27" s="309">
        <v>23001041</v>
      </c>
      <c r="B27" s="35" t="s">
        <v>289</v>
      </c>
      <c r="C27" s="734" t="str">
        <f>IFERROR(VLOOKUP($A27,'2022 Dec BS'!$A$9:$AE$1985,4,0),"")</f>
        <v>ERB</v>
      </c>
      <c r="D27" s="734">
        <f>IFERROR(VLOOKUP(A27,'2022 Dec BS'!$A$9:$AE$1815,22,0),"")</f>
        <v>-16212251.834583335</v>
      </c>
      <c r="E27" s="743">
        <f>IFERROR(VLOOKUP($A27,'2022 Dec BS'!$A$9:$AE$1985,23,0),"")</f>
        <v>4</v>
      </c>
      <c r="G27" s="45"/>
      <c r="H27" s="80"/>
    </row>
    <row r="28" spans="1:8" ht="15.75">
      <c r="A28" s="309">
        <v>23001061</v>
      </c>
      <c r="B28" s="35" t="s">
        <v>290</v>
      </c>
      <c r="C28" s="734" t="str">
        <f>IFERROR(VLOOKUP($A28,'2022 Dec BS'!$A$9:$AE$1985,4,0),"")</f>
        <v>ERB</v>
      </c>
      <c r="D28" s="734">
        <f>IFERROR(VLOOKUP(A28,'2022 Dec BS'!$A$9:$AE$1815,22,0),"")</f>
        <v>-3088169.8270833329</v>
      </c>
      <c r="E28" s="743">
        <f>IFERROR(VLOOKUP($A28,'2022 Dec BS'!$A$9:$AE$1985,23,0),"")</f>
        <v>4</v>
      </c>
      <c r="G28" s="45"/>
      <c r="H28" s="80"/>
    </row>
    <row r="29" spans="1:8" ht="15.75">
      <c r="A29" s="309">
        <v>23001071</v>
      </c>
      <c r="B29" s="35" t="s">
        <v>291</v>
      </c>
      <c r="C29" s="734" t="str">
        <f>IFERROR(VLOOKUP($A29,'2022 Dec BS'!$A$9:$AE$1985,4,0),"")</f>
        <v>ERB</v>
      </c>
      <c r="D29" s="734">
        <f>IFERROR(VLOOKUP(A29,'2022 Dec BS'!$A$9:$AE$1815,22,0),"")</f>
        <v>-15739083.19375</v>
      </c>
      <c r="E29" s="743">
        <f>IFERROR(VLOOKUP($A29,'2022 Dec BS'!$A$9:$AE$1985,23,0),"")</f>
        <v>4</v>
      </c>
      <c r="G29" s="45"/>
      <c r="H29" s="80"/>
    </row>
    <row r="30" spans="1:8">
      <c r="A30" s="309">
        <v>23001131</v>
      </c>
      <c r="B30" s="35" t="s">
        <v>505</v>
      </c>
      <c r="C30" s="734" t="str">
        <f>IFERROR(VLOOKUP($A30,'2022 Dec BS'!$A$9:$AE$1985,4,0),"")</f>
        <v>ERB</v>
      </c>
      <c r="D30" s="734">
        <f>IFERROR(VLOOKUP(A30,'2022 Dec BS'!$A$9:$AE$1815,22,0),"")</f>
        <v>-23066028.897499997</v>
      </c>
      <c r="E30" s="743">
        <f>IFERROR(VLOOKUP($A30,'2022 Dec BS'!$A$9:$AE$1985,23,0),"")</f>
        <v>4</v>
      </c>
      <c r="G30" s="45"/>
    </row>
    <row r="31" spans="1:8">
      <c r="A31" s="309">
        <v>23001141</v>
      </c>
      <c r="B31" s="35" t="s">
        <v>510</v>
      </c>
      <c r="C31" s="734" t="str">
        <f>IFERROR(VLOOKUP($A31,'2022 Dec BS'!$A$9:$AE$1985,4,0),"")</f>
        <v>ERB</v>
      </c>
      <c r="D31" s="734">
        <f>IFERROR(VLOOKUP(A31,'2022 Dec BS'!$A$9:$AE$1815,22,0),"")</f>
        <v>-630894.89916666667</v>
      </c>
      <c r="E31" s="743">
        <f>IFERROR(VLOOKUP($A31,'2022 Dec BS'!$A$9:$AE$1985,23,0),"")</f>
        <v>4</v>
      </c>
      <c r="G31" s="45"/>
    </row>
    <row r="32" spans="1:8">
      <c r="A32" s="309">
        <v>23001151</v>
      </c>
      <c r="B32" s="35" t="s">
        <v>513</v>
      </c>
      <c r="C32" s="734" t="str">
        <f>IFERROR(VLOOKUP($A32,'2022 Dec BS'!$A$9:$AE$1985,4,0),"")</f>
        <v>ERB</v>
      </c>
      <c r="D32" s="734">
        <f>IFERROR(VLOOKUP(A32,'2022 Dec BS'!$A$9:$AE$1815,22,0),"")</f>
        <v>-132721.65125000002</v>
      </c>
      <c r="E32" s="743">
        <f>IFERROR(VLOOKUP($A32,'2022 Dec BS'!$A$9:$AE$1985,23,0),"")</f>
        <v>4</v>
      </c>
      <c r="G32" s="45"/>
    </row>
    <row r="33" spans="1:9">
      <c r="A33" s="309">
        <v>23001231</v>
      </c>
      <c r="B33" s="35" t="s">
        <v>511</v>
      </c>
      <c r="C33" s="734" t="str">
        <f>IFERROR(VLOOKUP($A33,'2022 Dec BS'!$A$9:$AE$1985,4,0),"")</f>
        <v>ERB</v>
      </c>
      <c r="D33" s="734">
        <f>IFERROR(VLOOKUP(A33,'2022 Dec BS'!$A$9:$AE$1815,22,0),"")</f>
        <v>-1482676.2816666665</v>
      </c>
      <c r="E33" s="743">
        <f>IFERROR(VLOOKUP($A33,'2022 Dec BS'!$A$9:$AE$1985,23,0),"")</f>
        <v>4</v>
      </c>
      <c r="G33" s="45"/>
    </row>
    <row r="34" spans="1:9" ht="15.75">
      <c r="A34" s="309">
        <v>23002011</v>
      </c>
      <c r="B34" s="35" t="s">
        <v>101</v>
      </c>
      <c r="C34" s="734" t="str">
        <f>IFERROR(VLOOKUP($A34,'2022 Dec BS'!$A$9:$AE$1985,4,0),"")</f>
        <v>ERB</v>
      </c>
      <c r="D34" s="734">
        <f>IFERROR(VLOOKUP(A34,'2022 Dec BS'!$A$9:$AE$1815,22,0),"")</f>
        <v>-1329861.3145833332</v>
      </c>
      <c r="E34" s="743">
        <f>IFERROR(VLOOKUP($A34,'2022 Dec BS'!$A$9:$AE$1985,23,0),"")</f>
        <v>4</v>
      </c>
      <c r="G34" s="45"/>
      <c r="H34" s="80"/>
    </row>
    <row r="35" spans="1:9">
      <c r="A35" s="309">
        <v>23002041</v>
      </c>
      <c r="B35" s="35" t="s">
        <v>284</v>
      </c>
      <c r="C35" s="734" t="str">
        <f>IFERROR(VLOOKUP($A35,'2022 Dec BS'!$A$9:$AE$1985,4,0),"")</f>
        <v>ERB</v>
      </c>
      <c r="D35" s="734">
        <f>IFERROR(VLOOKUP(A35,'2022 Dec BS'!$A$9:$AE$1815,22,0),"")</f>
        <v>-27653568.927083332</v>
      </c>
      <c r="E35" s="743">
        <f>IFERROR(VLOOKUP($A35,'2022 Dec BS'!$A$9:$AE$1985,23,0),"")</f>
        <v>4</v>
      </c>
      <c r="G35" s="45"/>
      <c r="H35" s="82"/>
      <c r="I35" s="82"/>
    </row>
    <row r="36" spans="1:9">
      <c r="A36" s="309">
        <v>23002061</v>
      </c>
      <c r="B36" s="35" t="s">
        <v>292</v>
      </c>
      <c r="C36" s="734" t="str">
        <f>IFERROR(VLOOKUP($A36,'2022 Dec BS'!$A$9:$AE$1985,4,0),"")</f>
        <v>ERB</v>
      </c>
      <c r="D36" s="734">
        <f>IFERROR(VLOOKUP(A36,'2022 Dec BS'!$A$9:$AE$1815,22,0),"")</f>
        <v>36215.975416666675</v>
      </c>
      <c r="E36" s="743">
        <f>IFERROR(VLOOKUP($A36,'2022 Dec BS'!$A$9:$AE$1985,23,0),"")</f>
        <v>4</v>
      </c>
      <c r="G36" s="45"/>
    </row>
    <row r="37" spans="1:9">
      <c r="A37" s="309">
        <v>23002071</v>
      </c>
      <c r="B37" s="35" t="s">
        <v>293</v>
      </c>
      <c r="C37" s="734" t="str">
        <f>IFERROR(VLOOKUP($A37,'2022 Dec BS'!$A$9:$AE$1985,4,0),"")</f>
        <v>ERB</v>
      </c>
      <c r="D37" s="734">
        <f>IFERROR(VLOOKUP(A37,'2022 Dec BS'!$A$9:$AE$1815,22,0),"")</f>
        <v>321748.50583333342</v>
      </c>
      <c r="E37" s="743">
        <f>IFERROR(VLOOKUP($A37,'2022 Dec BS'!$A$9:$AE$1985,23,0),"")</f>
        <v>4</v>
      </c>
      <c r="G37" s="45"/>
    </row>
    <row r="38" spans="1:9">
      <c r="A38" s="309">
        <v>23002091</v>
      </c>
      <c r="B38" s="35" t="s">
        <v>294</v>
      </c>
      <c r="C38" s="734" t="str">
        <f>IFERROR(VLOOKUP($A38,'2022 Dec BS'!$A$9:$AE$1985,4,0),"")</f>
        <v>ERB</v>
      </c>
      <c r="D38" s="734">
        <f>IFERROR(VLOOKUP(A38,'2022 Dec BS'!$A$9:$AE$1815,22,0),"")</f>
        <v>-6091277.5229166662</v>
      </c>
      <c r="E38" s="743">
        <f>IFERROR(VLOOKUP($A38,'2022 Dec BS'!$A$9:$AE$1985,23,0),"")</f>
        <v>4</v>
      </c>
      <c r="G38" s="45"/>
    </row>
    <row r="39" spans="1:9">
      <c r="A39" s="309">
        <v>23003021</v>
      </c>
      <c r="B39" s="35" t="s">
        <v>803</v>
      </c>
      <c r="C39" s="734" t="str">
        <f>IFERROR(VLOOKUP($A39,'2022 Dec BS'!$A$9:$AE$1985,4,0),"")</f>
        <v>ERB</v>
      </c>
      <c r="D39" s="734">
        <f>IFERROR(VLOOKUP(A39,'2022 Dec BS'!$A$9:$AE$1815,22,0),"")</f>
        <v>2392109.4166666665</v>
      </c>
      <c r="E39" s="743">
        <f>IFERROR(VLOOKUP($A39,'2022 Dec BS'!$A$9:$AE$1985,23,0),"")</f>
        <v>4</v>
      </c>
      <c r="G39" s="45"/>
    </row>
    <row r="40" spans="1:9">
      <c r="A40" s="309">
        <v>23003031</v>
      </c>
      <c r="B40" s="35" t="s">
        <v>801</v>
      </c>
      <c r="C40" s="734" t="str">
        <f>IFERROR(VLOOKUP($A40,'2022 Dec BS'!$A$9:$AE$1985,4,0),"")</f>
        <v>ERB</v>
      </c>
      <c r="D40" s="734">
        <f>IFERROR(VLOOKUP(A40,'2022 Dec BS'!$A$9:$AE$1815,22,0),"")</f>
        <v>3341203.625</v>
      </c>
      <c r="E40" s="743">
        <f>IFERROR(VLOOKUP($A40,'2022 Dec BS'!$A$9:$AE$1985,23,0),"")</f>
        <v>4</v>
      </c>
      <c r="G40" s="45"/>
    </row>
    <row r="41" spans="1:9">
      <c r="A41" s="39"/>
      <c r="B41" s="40" t="s">
        <v>280</v>
      </c>
      <c r="C41" s="40"/>
      <c r="D41" s="57">
        <f>SUM(D7:D40)</f>
        <v>5725102400.3987532</v>
      </c>
      <c r="E41" s="112"/>
      <c r="G41" s="45"/>
    </row>
    <row r="42" spans="1:9">
      <c r="A42" s="35"/>
      <c r="B42" s="35"/>
      <c r="C42" s="35"/>
      <c r="D42" s="734"/>
      <c r="E42" s="329"/>
      <c r="G42" s="45"/>
    </row>
    <row r="43" spans="1:9">
      <c r="A43" s="735" t="s">
        <v>295</v>
      </c>
      <c r="B43" s="736"/>
      <c r="C43" s="737"/>
      <c r="D43" s="738"/>
      <c r="E43" s="739"/>
      <c r="G43" s="45"/>
    </row>
    <row r="44" spans="1:9">
      <c r="A44" s="745">
        <v>10100502</v>
      </c>
      <c r="B44" s="278" t="s">
        <v>285</v>
      </c>
      <c r="C44" s="734" t="str">
        <f>IFERROR(VLOOKUP($A44,'2022 Dec BS'!$A$9:$AE$1985,4,0),"")</f>
        <v>GRB</v>
      </c>
      <c r="D44" s="734">
        <f>IFERROR(VLOOKUP(A44,'2022 Dec BS'!$A$9:$AE$1815,22,0),"")</f>
        <v>4719603990.5174999</v>
      </c>
      <c r="E44" s="743">
        <f>IFERROR(VLOOKUP($A44,'2022 Dec BS'!$A$9:$AE$1985,24,0),"")</f>
        <v>1</v>
      </c>
      <c r="G44" s="45"/>
    </row>
    <row r="45" spans="1:9">
      <c r="A45" s="745">
        <v>10100602</v>
      </c>
      <c r="B45" s="278" t="s">
        <v>622</v>
      </c>
      <c r="C45" s="734" t="str">
        <f>IFERROR(VLOOKUP($A45,'2022 Dec BS'!$A$9:$AE$1985,4,0),"")</f>
        <v>GRB</v>
      </c>
      <c r="D45" s="734">
        <f>IFERROR(VLOOKUP(A45,'2022 Dec BS'!$A$9:$AE$1815,22,0),"")</f>
        <v>-732252.25999999989</v>
      </c>
      <c r="E45" s="743" t="str">
        <f>IFERROR(VLOOKUP($A45,'2022 Dec BS'!$A$9:$AE$1985,24,0),"")</f>
        <v>1</v>
      </c>
      <c r="G45" s="45"/>
    </row>
    <row r="46" spans="1:9">
      <c r="A46" s="745">
        <v>10600602</v>
      </c>
      <c r="B46" s="278" t="s">
        <v>653</v>
      </c>
      <c r="C46" s="734" t="str">
        <f>IFERROR(VLOOKUP($A46,'2022 Dec BS'!$A$9:$AE$1985,4,0),"")</f>
        <v>GRB</v>
      </c>
      <c r="D46" s="734">
        <f>IFERROR(VLOOKUP(A46,'2022 Dec BS'!$A$9:$AE$1815,22,0),"")</f>
        <v>0</v>
      </c>
      <c r="E46" s="743" t="str">
        <f>IFERROR(VLOOKUP($A46,'2022 Dec BS'!$A$9:$AE$1985,24,0),"")</f>
        <v>1</v>
      </c>
      <c r="G46" s="45"/>
    </row>
    <row r="47" spans="1:9">
      <c r="A47" s="745">
        <v>10600502</v>
      </c>
      <c r="B47" s="278" t="s">
        <v>2086</v>
      </c>
      <c r="C47" s="734" t="str">
        <f>IFERROR(VLOOKUP($A47,'2022 Dec BS'!$A$9:$AE$1985,4,0),"")</f>
        <v>GRB</v>
      </c>
      <c r="D47" s="734">
        <f>IFERROR(VLOOKUP(A47,'2022 Dec BS'!$A$9:$AE$1815,22,0),"")</f>
        <v>303291726.97833329</v>
      </c>
      <c r="E47" s="743">
        <f>IFERROR(VLOOKUP($A47,'2022 Dec BS'!$A$9:$AE$1985,24,0),"")</f>
        <v>1</v>
      </c>
      <c r="G47" s="45"/>
    </row>
    <row r="48" spans="1:9">
      <c r="A48" s="745">
        <v>10800062</v>
      </c>
      <c r="B48" s="278" t="s">
        <v>480</v>
      </c>
      <c r="C48" s="734" t="str">
        <f>IFERROR(VLOOKUP($A48,'2022 Dec BS'!$A$9:$AE$1985,4,0),"")</f>
        <v>GRB</v>
      </c>
      <c r="D48" s="734">
        <f>IFERROR(VLOOKUP(A48,'2022 Dec BS'!$A$9:$AE$1815,22,0),"")</f>
        <v>-433900647.86708331</v>
      </c>
      <c r="E48" s="743">
        <f>IFERROR(VLOOKUP($A48,'2022 Dec BS'!$A$9:$AE$1985,24,0),"")</f>
        <v>5</v>
      </c>
      <c r="G48" s="45"/>
    </row>
    <row r="49" spans="1:15">
      <c r="A49" s="745">
        <v>10800072</v>
      </c>
      <c r="B49" s="278" t="s">
        <v>481</v>
      </c>
      <c r="C49" s="734" t="str">
        <f>IFERROR(VLOOKUP($A49,'2022 Dec BS'!$A$9:$AE$1985,4,0),"")</f>
        <v>GRB</v>
      </c>
      <c r="D49" s="734">
        <f>IFERROR(VLOOKUP(A49,'2022 Dec BS'!$A$9:$AE$1815,22,0),"")</f>
        <v>433900647.86708331</v>
      </c>
      <c r="E49" s="743">
        <f>IFERROR(VLOOKUP($A49,'2022 Dec BS'!$A$9:$AE$1985,24,0),"")</f>
        <v>5</v>
      </c>
      <c r="G49" s="45"/>
    </row>
    <row r="50" spans="1:15">
      <c r="A50" s="745">
        <v>10800502</v>
      </c>
      <c r="B50" s="278" t="s">
        <v>483</v>
      </c>
      <c r="C50" s="734" t="str">
        <f>IFERROR(VLOOKUP($A50,'2022 Dec BS'!$A$9:$AE$1985,4,0),"")</f>
        <v>GRB</v>
      </c>
      <c r="D50" s="734">
        <f>IFERROR(VLOOKUP(A50,'2022 Dec BS'!$A$9:$AE$1815,22,0),"")</f>
        <v>-1864519561.8095829</v>
      </c>
      <c r="E50" s="743" t="str">
        <f>IFERROR(VLOOKUP($A50,'2022 Dec BS'!$A$9:$AE$1985,24,0),"")</f>
        <v>5</v>
      </c>
      <c r="G50" s="45"/>
    </row>
    <row r="51" spans="1:15">
      <c r="A51" s="745">
        <v>10800552</v>
      </c>
      <c r="B51" s="278" t="s">
        <v>286</v>
      </c>
      <c r="C51" s="734" t="str">
        <f>IFERROR(VLOOKUP($A51,'2022 Dec BS'!$A$9:$AE$1985,4,0),"")</f>
        <v>GRB</v>
      </c>
      <c r="D51" s="734">
        <f>IFERROR(VLOOKUP(A51,'2022 Dec BS'!$A$9:$AE$1815,22,0),"")</f>
        <v>15537942.576666666</v>
      </c>
      <c r="E51" s="743">
        <f>IFERROR(VLOOKUP($A51,'2022 Dec BS'!$A$9:$AE$1985,24,0),"")</f>
        <v>5</v>
      </c>
      <c r="G51" s="45"/>
    </row>
    <row r="52" spans="1:15">
      <c r="A52" s="745">
        <v>10800602</v>
      </c>
      <c r="B52" s="278" t="s">
        <v>623</v>
      </c>
      <c r="C52" s="734" t="str">
        <f>IFERROR(VLOOKUP($A52,'2022 Dec BS'!$A$9:$AE$1985,4,0),"")</f>
        <v>GRB</v>
      </c>
      <c r="D52" s="734">
        <f>IFERROR(VLOOKUP(A52,'2022 Dec BS'!$A$9:$AE$1815,22,0),"")</f>
        <v>0</v>
      </c>
      <c r="E52" s="743" t="str">
        <f>IFERROR(VLOOKUP($A52,'2022 Dec BS'!$A$9:$AE$1985,24,0),"")</f>
        <v>5</v>
      </c>
      <c r="G52" s="45"/>
    </row>
    <row r="53" spans="1:15">
      <c r="A53" s="745">
        <v>11100502</v>
      </c>
      <c r="B53" s="278" t="s">
        <v>484</v>
      </c>
      <c r="C53" s="734" t="str">
        <f>IFERROR(VLOOKUP($A53,'2022 Dec BS'!$A$9:$AE$1985,4,0),"")</f>
        <v>GRB</v>
      </c>
      <c r="D53" s="734">
        <f>IFERROR(VLOOKUP(A53,'2022 Dec BS'!$A$9:$AE$1815,22,0),"")</f>
        <v>-19926475.69125</v>
      </c>
      <c r="E53" s="743">
        <f>IFERROR(VLOOKUP($A53,'2022 Dec BS'!$A$9:$AE$1985,24,0),"")</f>
        <v>5</v>
      </c>
      <c r="O53" s="660">
        <v>3136114167.492084</v>
      </c>
    </row>
    <row r="54" spans="1:15">
      <c r="A54" s="745">
        <v>23001092</v>
      </c>
      <c r="B54" s="278" t="s">
        <v>99</v>
      </c>
      <c r="C54" s="734" t="str">
        <f>IFERROR(VLOOKUP($A54,'2022 Dec BS'!$A$9:$AE$1985,4,0),"")</f>
        <v>GRB</v>
      </c>
      <c r="D54" s="734">
        <f>IFERROR(VLOOKUP(A54,'2022 Dec BS'!$A$9:$AE$1815,22,0),"")</f>
        <v>-20680386.852916665</v>
      </c>
      <c r="E54" s="743">
        <f>IFERROR(VLOOKUP($A54,'2022 Dec BS'!$A$9:$AE$1985,24,0),"")</f>
        <v>1</v>
      </c>
      <c r="G54" s="21" t="s">
        <v>3153</v>
      </c>
      <c r="O54" s="547">
        <v>7374233.6200000001</v>
      </c>
    </row>
    <row r="55" spans="1:15">
      <c r="A55" s="745">
        <v>23001122</v>
      </c>
      <c r="B55" s="278" t="s">
        <v>802</v>
      </c>
      <c r="C55" s="734" t="str">
        <f>IFERROR(VLOOKUP($A55,'2022 Dec BS'!$A$9:$AE$1985,4,0),"")</f>
        <v>GRB</v>
      </c>
      <c r="D55" s="734">
        <f>IFERROR(VLOOKUP(A55,'2022 Dec BS'!$A$9:$AE$1815,22,0),"")</f>
        <v>-3835049.5866666674</v>
      </c>
      <c r="E55" s="743">
        <f>IFERROR(VLOOKUP($A55,'2022 Dec BS'!$A$9:$AE$1985,24,0),"")</f>
        <v>1</v>
      </c>
      <c r="G55" s="21" t="s">
        <v>3154</v>
      </c>
      <c r="O55" s="371">
        <f>+O53-O54</f>
        <v>3128739933.8720841</v>
      </c>
    </row>
    <row r="56" spans="1:15">
      <c r="A56" s="745">
        <v>23002072</v>
      </c>
      <c r="B56" s="278" t="s">
        <v>512</v>
      </c>
      <c r="C56" s="734" t="str">
        <f>IFERROR(VLOOKUP($A56,'2022 Dec BS'!$A$9:$AE$1985,4,0),"")</f>
        <v>GRB</v>
      </c>
      <c r="D56" s="734">
        <f>IFERROR(VLOOKUP(A56,'2022 Dec BS'!$A$9:$AE$1815,22,0),"")</f>
        <v>149211.82458333333</v>
      </c>
      <c r="E56" s="743">
        <f>IFERROR(VLOOKUP($A56,'2022 Dec BS'!$A$9:$AE$1985,24,0),"")</f>
        <v>1</v>
      </c>
      <c r="G56" s="45"/>
    </row>
    <row r="57" spans="1:15">
      <c r="A57" s="746">
        <v>23002092</v>
      </c>
      <c r="B57" s="40" t="s">
        <v>100</v>
      </c>
      <c r="C57" s="57" t="str">
        <f>IFERROR(VLOOKUP($A57,'2022 Dec BS'!$A$9:$AE$1985,4,0),"")</f>
        <v>GRB</v>
      </c>
      <c r="D57" s="57">
        <f>IFERROR(VLOOKUP(A57,'2022 Dec BS'!$A$9:$AE$1815,22,0),"")</f>
        <v>-149211.82458333333</v>
      </c>
      <c r="E57" s="747">
        <f>IFERROR(VLOOKUP($A57,'2022 Dec BS'!$A$9:$AE$1985,24,0),"")</f>
        <v>1</v>
      </c>
      <c r="G57" s="45"/>
    </row>
    <row r="58" spans="1:15">
      <c r="A58" s="39"/>
      <c r="B58" s="40" t="s">
        <v>281</v>
      </c>
      <c r="C58" s="40"/>
      <c r="D58" s="57">
        <f>SUM(D44:D57)</f>
        <v>3128739933.8720841</v>
      </c>
      <c r="E58" s="733"/>
      <c r="G58" s="45"/>
    </row>
    <row r="59" spans="1:15">
      <c r="A59" s="35"/>
      <c r="B59" s="35"/>
      <c r="C59" s="35"/>
      <c r="D59" s="329"/>
      <c r="G59" s="45"/>
    </row>
    <row r="60" spans="1:15">
      <c r="A60" s="35"/>
      <c r="B60" s="35"/>
      <c r="C60" s="35"/>
      <c r="D60" s="329"/>
      <c r="E60" s="329"/>
      <c r="G60" s="45"/>
    </row>
    <row r="61" spans="1:15">
      <c r="A61" s="35"/>
      <c r="B61" s="41" t="s">
        <v>311</v>
      </c>
      <c r="C61" s="41"/>
      <c r="D61" s="50">
        <f>D41+D58</f>
        <v>8853842334.2708378</v>
      </c>
      <c r="E61" s="329"/>
    </row>
    <row r="62" spans="1:15">
      <c r="A62" s="42"/>
      <c r="B62" s="43" t="s">
        <v>296</v>
      </c>
      <c r="C62" s="43"/>
      <c r="D62" s="51">
        <f>D41/D61</f>
        <v>0.64662348664584013</v>
      </c>
      <c r="E62" s="329"/>
    </row>
    <row r="63" spans="1:15">
      <c r="A63" s="35"/>
      <c r="B63" s="41" t="s">
        <v>295</v>
      </c>
      <c r="C63" s="41"/>
      <c r="D63" s="52">
        <f>D58/D61</f>
        <v>0.35337651335415982</v>
      </c>
      <c r="E63" s="329"/>
    </row>
    <row r="64" spans="1:15" s="23" customFormat="1">
      <c r="A64" s="35"/>
      <c r="B64" s="35"/>
      <c r="C64" s="35"/>
      <c r="D64" s="35"/>
      <c r="E64" s="329"/>
      <c r="F64" s="45"/>
      <c r="G64" s="224"/>
      <c r="H64" s="224"/>
    </row>
    <row r="65" spans="1:5">
      <c r="A65" s="310"/>
      <c r="B65" s="44"/>
      <c r="C65" s="35"/>
      <c r="D65" s="284"/>
      <c r="E65" s="329"/>
    </row>
    <row r="66" spans="1:5">
      <c r="A66" s="378"/>
      <c r="B66" s="18"/>
      <c r="D66" s="371"/>
    </row>
  </sheetData>
  <mergeCells count="1">
    <mergeCell ref="A3:D3"/>
  </mergeCells>
  <phoneticPr fontId="24" type="noConversion"/>
  <pageMargins left="0.5" right="0.5" top="0.75" bottom="0.75" header="0.5" footer="0.5"/>
  <pageSetup scale="54" orientation="portrait" r:id="rId1"/>
  <headerFooter alignWithMargins="0"/>
  <customProperties>
    <customPr name="_pios_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K4627"/>
  <sheetViews>
    <sheetView zoomScale="89" zoomScaleNormal="89" workbookViewId="0">
      <pane xSplit="4" ySplit="8" topLeftCell="N9" activePane="bottomRight" state="frozen"/>
      <selection activeCell="C58" sqref="C58"/>
      <selection pane="topRight" activeCell="C58" sqref="C58"/>
      <selection pane="bottomLeft" activeCell="C58" sqref="C58"/>
      <selection pane="bottomRight" activeCell="P37" sqref="P37"/>
    </sheetView>
  </sheetViews>
  <sheetFormatPr defaultColWidth="10.6640625" defaultRowHeight="12.75" outlineLevelCol="2"/>
  <cols>
    <col min="1" max="1" width="12.33203125" style="223" customWidth="1"/>
    <col min="2" max="2" width="17.5" style="223" customWidth="1"/>
    <col min="3" max="3" width="49.1640625" style="430" customWidth="1"/>
    <col min="4" max="4" width="13.1640625" style="430" customWidth="1"/>
    <col min="5" max="5" width="2.1640625" style="430" customWidth="1"/>
    <col min="6" max="6" width="11.33203125" style="430" customWidth="1"/>
    <col min="7" max="7" width="2.1640625" style="430" customWidth="1"/>
    <col min="8" max="10" width="19.83203125" style="430" customWidth="1" outlineLevel="1"/>
    <col min="11" max="11" width="20.1640625" style="430" customWidth="1" outlineLevel="1"/>
    <col min="12" max="20" width="19.83203125" style="430" customWidth="1" outlineLevel="1"/>
    <col min="21" max="21" width="2.6640625" style="430" customWidth="1"/>
    <col min="22" max="22" width="21.5" style="430" customWidth="1"/>
    <col min="23" max="24" width="11.5" style="223" customWidth="1"/>
    <col min="25" max="25" width="24.1640625" style="430" hidden="1" customWidth="1" outlineLevel="1"/>
    <col min="26" max="26" width="17.33203125" style="430" hidden="1" customWidth="1" outlineLevel="1"/>
    <col min="27" max="27" width="20.6640625" style="430" hidden="1" customWidth="1" outlineLevel="1"/>
    <col min="28" max="28" width="18.33203125" style="430" hidden="1" customWidth="1" outlineLevel="1"/>
    <col min="29" max="29" width="4.6640625" style="431" hidden="1" customWidth="1" outlineLevel="1"/>
    <col min="30" max="30" width="18.1640625" style="430" hidden="1" customWidth="1" outlineLevel="1"/>
    <col min="31" max="31" width="17.83203125" style="430" hidden="1" customWidth="1" outlineLevel="1"/>
    <col min="32" max="33" width="18.6640625" style="430" hidden="1" customWidth="1" outlineLevel="1"/>
    <col min="34" max="34" width="4.1640625" style="431" hidden="1" customWidth="1" outlineLevel="1"/>
    <col min="35" max="35" width="17.83203125" style="381" hidden="1" customWidth="1" outlineLevel="1"/>
    <col min="36" max="36" width="17.33203125" style="381" hidden="1" customWidth="1" outlineLevel="1"/>
    <col min="37" max="37" width="20.83203125" style="381" hidden="1" customWidth="1" outlineLevel="1"/>
    <col min="38" max="38" width="18.5" style="381" hidden="1" customWidth="1" outlineLevel="1"/>
    <col min="39" max="39" width="4.6640625" style="382" hidden="1" customWidth="1" outlineLevel="1"/>
    <col min="40" max="40" width="17.5" style="381" hidden="1" customWidth="1" outlineLevel="1"/>
    <col min="41" max="41" width="19" style="381" hidden="1" customWidth="1" outlineLevel="1"/>
    <col min="42" max="42" width="19.5" style="381" hidden="1" customWidth="1" outlineLevel="1"/>
    <col min="43" max="43" width="18.6640625" style="381" hidden="1" customWidth="1" outlineLevel="1"/>
    <col min="44" max="44" width="4.1640625" style="431" hidden="1" customWidth="1" outlineLevel="1"/>
    <col min="45" max="45" width="10.6640625" style="435" hidden="1" customWidth="1" outlineLevel="1"/>
    <col min="46" max="46" width="22.6640625" style="430" hidden="1" customWidth="1" outlineLevel="1"/>
    <col min="47" max="47" width="14.83203125" style="430" hidden="1" customWidth="1" outlineLevel="1"/>
    <col min="48" max="48" width="10.6640625" style="430" hidden="1" customWidth="1" outlineLevel="2"/>
    <col min="49" max="49" width="11.5" style="430" hidden="1" customWidth="1" outlineLevel="2"/>
    <col min="50" max="52" width="10.6640625" style="430" hidden="1" customWidth="1" outlineLevel="2"/>
    <col min="53" max="53" width="11.83203125" style="430" hidden="1" customWidth="1" outlineLevel="2"/>
    <col min="54" max="54" width="10.6640625" style="435" hidden="1" customWidth="1" outlineLevel="1"/>
    <col min="55" max="55" width="10.5" style="430" hidden="1" customWidth="1" outlineLevel="1"/>
    <col min="56" max="56" width="19.83203125" style="435" hidden="1" customWidth="1" outlineLevel="1"/>
    <col min="57" max="57" width="10.6640625" style="430" customWidth="1" collapsed="1"/>
    <col min="58" max="60" width="10.6640625" style="435" customWidth="1"/>
    <col min="61" max="61" width="11.83203125" style="435" customWidth="1"/>
    <col min="62" max="62" width="10.6640625" style="435" customWidth="1"/>
    <col min="63" max="63" width="11.5" style="435" customWidth="1"/>
    <col min="64" max="64" width="10.6640625" style="435" customWidth="1"/>
    <col min="65" max="65" width="10.6640625" style="430" customWidth="1"/>
    <col min="66" max="66" width="10.6640625" style="427" customWidth="1"/>
    <col min="67" max="67" width="10.6640625" style="430" customWidth="1"/>
    <col min="68" max="16384" width="10.6640625" style="430"/>
  </cols>
  <sheetData>
    <row r="1" spans="1:66">
      <c r="A1" s="221" t="s">
        <v>1154</v>
      </c>
      <c r="B1" s="221"/>
      <c r="C1" s="426"/>
      <c r="D1" s="426"/>
      <c r="E1" s="426"/>
      <c r="F1" s="426"/>
      <c r="G1" s="426"/>
      <c r="H1" s="427"/>
      <c r="I1" s="427"/>
      <c r="J1" s="428" t="s">
        <v>2542</v>
      </c>
      <c r="K1" s="429"/>
      <c r="L1" s="429"/>
      <c r="M1" s="429"/>
      <c r="N1" s="429"/>
      <c r="O1" s="429"/>
      <c r="P1" s="427"/>
      <c r="R1" s="427"/>
      <c r="S1" s="427"/>
      <c r="T1" s="427"/>
      <c r="U1" s="427"/>
      <c r="V1" s="427"/>
      <c r="AI1" s="432"/>
      <c r="AJ1" s="433"/>
      <c r="AK1" s="614">
        <f>Lead!$E$35</f>
        <v>0.65659999999999996</v>
      </c>
      <c r="AL1" s="543" t="s">
        <v>3085</v>
      </c>
      <c r="AM1" s="225"/>
      <c r="AN1" s="226"/>
      <c r="AO1" s="227"/>
      <c r="AP1" s="227"/>
      <c r="AQ1" s="227"/>
      <c r="BC1" s="426"/>
    </row>
    <row r="2" spans="1:66" ht="13.5" thickBot="1">
      <c r="A2" s="221" t="s">
        <v>1155</v>
      </c>
      <c r="B2" s="221"/>
      <c r="H2" s="435"/>
      <c r="I2" s="435"/>
      <c r="J2" s="669" t="s">
        <v>3086</v>
      </c>
      <c r="K2" s="670"/>
      <c r="L2" s="435"/>
      <c r="M2" s="435"/>
      <c r="N2" s="435"/>
      <c r="Q2" s="544"/>
      <c r="R2" s="544"/>
      <c r="S2" s="544"/>
      <c r="T2" s="544"/>
      <c r="U2" s="544"/>
      <c r="V2" s="544"/>
      <c r="AD2" s="226"/>
      <c r="AE2" s="226"/>
      <c r="AF2" s="436"/>
      <c r="AI2" s="227"/>
      <c r="AJ2" s="228"/>
      <c r="AK2" s="615">
        <f>Lead!$F$35</f>
        <v>0.34339999999999998</v>
      </c>
      <c r="AL2" s="227"/>
      <c r="AM2" s="225"/>
      <c r="AN2" s="226">
        <f>'[2]ERB AMA'!D102-'[2]ERB AMA'!D100-AN1818</f>
        <v>0</v>
      </c>
      <c r="AO2" s="226">
        <f>'[2]GRB AMA'!C31-AO1818</f>
        <v>0</v>
      </c>
      <c r="AP2" s="227"/>
      <c r="AQ2" s="227"/>
    </row>
    <row r="3" spans="1:66">
      <c r="A3" s="229">
        <v>44896</v>
      </c>
      <c r="B3" s="230"/>
      <c r="C3" s="231" t="s">
        <v>2539</v>
      </c>
      <c r="H3" s="435"/>
      <c r="I3" s="435"/>
      <c r="L3" s="448"/>
      <c r="M3" s="448"/>
      <c r="N3" s="232"/>
      <c r="O3" s="232"/>
      <c r="P3" s="232"/>
      <c r="Q3" s="233"/>
      <c r="R3" s="233"/>
      <c r="S3" s="233"/>
      <c r="T3" s="233"/>
      <c r="U3" s="233"/>
      <c r="V3" s="233"/>
      <c r="Y3" s="438"/>
      <c r="Z3" s="438"/>
      <c r="AA3" s="438"/>
      <c r="AI3" s="226"/>
      <c r="AJ3" s="227"/>
      <c r="AK3" s="227"/>
      <c r="AL3" s="227"/>
      <c r="AM3" s="225"/>
      <c r="AN3" s="226"/>
      <c r="AO3" s="234"/>
      <c r="AP3" s="227"/>
      <c r="AQ3" s="227"/>
      <c r="BC3" s="232"/>
    </row>
    <row r="4" spans="1:66">
      <c r="A4" s="230"/>
      <c r="B4" s="230"/>
      <c r="C4" s="235" t="s">
        <v>1156</v>
      </c>
      <c r="H4" s="435"/>
      <c r="I4" s="435"/>
      <c r="J4" s="435"/>
      <c r="K4" s="435"/>
      <c r="L4" s="435"/>
      <c r="M4" s="435"/>
      <c r="N4" s="232"/>
      <c r="O4" s="232"/>
      <c r="P4" s="232"/>
      <c r="Q4" s="233"/>
      <c r="R4" s="233"/>
      <c r="S4" s="233"/>
      <c r="T4" s="233"/>
      <c r="U4" s="233"/>
      <c r="V4" s="233"/>
      <c r="AD4" s="439" t="s">
        <v>2087</v>
      </c>
      <c r="AE4" s="439" t="s">
        <v>2087</v>
      </c>
      <c r="AF4" s="439" t="s">
        <v>2087</v>
      </c>
      <c r="AI4" s="236"/>
      <c r="AJ4" s="236"/>
      <c r="AK4" s="236"/>
      <c r="AL4" s="236"/>
      <c r="AM4" s="225"/>
      <c r="AN4" s="439" t="s">
        <v>2087</v>
      </c>
      <c r="AO4" s="439" t="s">
        <v>2087</v>
      </c>
      <c r="AP4" s="439" t="s">
        <v>2087</v>
      </c>
      <c r="AQ4" s="236"/>
      <c r="AS4" s="440"/>
      <c r="AT4" s="441"/>
      <c r="AU4" s="441"/>
      <c r="BC4" s="232"/>
    </row>
    <row r="5" spans="1:66">
      <c r="A5" s="237"/>
      <c r="B5" s="237"/>
      <c r="C5" s="238" t="s">
        <v>2093</v>
      </c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9" t="s">
        <v>2091</v>
      </c>
      <c r="Z5" s="240" t="s">
        <v>2092</v>
      </c>
      <c r="AA5" s="240" t="s">
        <v>1162</v>
      </c>
      <c r="AD5" s="439" t="s">
        <v>1163</v>
      </c>
      <c r="AE5" s="439" t="s">
        <v>1164</v>
      </c>
      <c r="AF5" s="439" t="s">
        <v>1165</v>
      </c>
      <c r="AI5" s="239" t="s">
        <v>2091</v>
      </c>
      <c r="AJ5" s="240" t="s">
        <v>2092</v>
      </c>
      <c r="AK5" s="240" t="s">
        <v>1162</v>
      </c>
      <c r="AL5" s="240"/>
      <c r="AM5" s="241"/>
      <c r="AN5" s="439" t="s">
        <v>1163</v>
      </c>
      <c r="AO5" s="439" t="s">
        <v>1164</v>
      </c>
      <c r="AP5" s="439" t="s">
        <v>1165</v>
      </c>
      <c r="AQ5" s="240"/>
      <c r="AS5" s="440"/>
      <c r="AT5" s="441"/>
      <c r="AU5" s="441"/>
      <c r="BC5" s="237"/>
    </row>
    <row r="6" spans="1:66" ht="13.5" thickBot="1">
      <c r="A6" s="237"/>
      <c r="B6" s="237"/>
      <c r="C6" s="232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42" t="s">
        <v>1159</v>
      </c>
      <c r="Z6" s="242"/>
      <c r="AA6" s="242"/>
      <c r="AB6" s="242"/>
      <c r="AC6" s="243"/>
      <c r="AD6" s="242"/>
      <c r="AE6" s="242"/>
      <c r="AF6" s="242"/>
      <c r="AG6" s="242"/>
      <c r="AH6" s="244"/>
      <c r="AI6" s="245" t="s">
        <v>1158</v>
      </c>
      <c r="AJ6" s="245"/>
      <c r="AK6" s="246"/>
      <c r="AL6" s="245"/>
      <c r="AM6" s="247"/>
      <c r="AN6" s="245"/>
      <c r="AO6" s="245"/>
      <c r="AP6" s="245"/>
      <c r="AQ6" s="245"/>
      <c r="AR6" s="244"/>
      <c r="AV6" s="442"/>
      <c r="AW6" s="442"/>
      <c r="AX6" s="442" t="s">
        <v>1160</v>
      </c>
      <c r="AY6" s="442"/>
      <c r="AZ6" s="442"/>
      <c r="BA6" s="442"/>
      <c r="BC6" s="237"/>
    </row>
    <row r="7" spans="1:66" ht="16.5" customHeight="1" thickBot="1">
      <c r="A7" s="248" t="str">
        <f>IF((ROUND(T1816-SUM(Y1816:AB1816),0))=0,"OK","ERROR")</f>
        <v>OK</v>
      </c>
      <c r="B7" s="248" t="str">
        <f>IF((ROUND(V1816-SUM(AI1816:AL1816),0))=0,"OK","ERROR")</f>
        <v>OK</v>
      </c>
      <c r="C7" s="443" t="s">
        <v>1161</v>
      </c>
      <c r="F7" s="44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49" t="s">
        <v>1153</v>
      </c>
      <c r="X7" s="250" t="s">
        <v>298</v>
      </c>
      <c r="Y7" s="251" t="s">
        <v>1166</v>
      </c>
      <c r="Z7" s="252"/>
      <c r="AA7" s="253"/>
      <c r="AB7" s="253"/>
      <c r="AC7" s="254"/>
      <c r="AD7" s="255" t="s">
        <v>2094</v>
      </c>
      <c r="AE7" s="256"/>
      <c r="AF7" s="257"/>
      <c r="AG7" s="258"/>
      <c r="AH7" s="259"/>
      <c r="AI7" s="251" t="s">
        <v>1166</v>
      </c>
      <c r="AJ7" s="252"/>
      <c r="AK7" s="253"/>
      <c r="AL7" s="253"/>
      <c r="AM7" s="254"/>
      <c r="AN7" s="255" t="s">
        <v>2095</v>
      </c>
      <c r="AO7" s="256"/>
      <c r="AP7" s="257"/>
      <c r="AQ7" s="258"/>
      <c r="AR7" s="259"/>
      <c r="AV7" s="443" t="s">
        <v>2091</v>
      </c>
      <c r="AW7" s="443" t="s">
        <v>2092</v>
      </c>
      <c r="AX7" s="443" t="s">
        <v>1162</v>
      </c>
      <c r="AY7" s="443" t="s">
        <v>1163</v>
      </c>
      <c r="AZ7" s="443" t="s">
        <v>1164</v>
      </c>
      <c r="BA7" s="443" t="s">
        <v>1165</v>
      </c>
    </row>
    <row r="8" spans="1:66" ht="37.5" customHeight="1" thickBot="1">
      <c r="A8" s="260" t="s">
        <v>43</v>
      </c>
      <c r="B8" s="261" t="s">
        <v>1167</v>
      </c>
      <c r="C8" s="262" t="s">
        <v>44</v>
      </c>
      <c r="D8" s="263" t="s">
        <v>1168</v>
      </c>
      <c r="E8" s="264"/>
      <c r="F8" s="265" t="s">
        <v>1169</v>
      </c>
      <c r="G8" s="264"/>
      <c r="H8" s="266">
        <v>44561</v>
      </c>
      <c r="I8" s="266">
        <v>44592</v>
      </c>
      <c r="J8" s="266">
        <v>44620</v>
      </c>
      <c r="K8" s="266">
        <v>44651</v>
      </c>
      <c r="L8" s="266">
        <v>44681</v>
      </c>
      <c r="M8" s="266">
        <v>44712</v>
      </c>
      <c r="N8" s="266">
        <v>44742</v>
      </c>
      <c r="O8" s="266">
        <v>44773</v>
      </c>
      <c r="P8" s="266">
        <v>44804</v>
      </c>
      <c r="Q8" s="266">
        <v>44834</v>
      </c>
      <c r="R8" s="266">
        <v>44865</v>
      </c>
      <c r="S8" s="266">
        <v>44895</v>
      </c>
      <c r="T8" s="266">
        <v>44926</v>
      </c>
      <c r="U8" s="266"/>
      <c r="V8" s="266" t="s">
        <v>3087</v>
      </c>
      <c r="W8" s="267" t="s">
        <v>1176</v>
      </c>
      <c r="X8" s="267" t="s">
        <v>1176</v>
      </c>
      <c r="Y8" s="268" t="s">
        <v>1174</v>
      </c>
      <c r="Z8" s="269" t="s">
        <v>1175</v>
      </c>
      <c r="AA8" s="270" t="s">
        <v>1170</v>
      </c>
      <c r="AB8" s="271" t="s">
        <v>1180</v>
      </c>
      <c r="AC8" s="272"/>
      <c r="AD8" s="271" t="s">
        <v>1177</v>
      </c>
      <c r="AE8" s="271" t="s">
        <v>1178</v>
      </c>
      <c r="AF8" s="270" t="s">
        <v>1179</v>
      </c>
      <c r="AG8" s="273" t="s">
        <v>1180</v>
      </c>
      <c r="AH8" s="274" t="s">
        <v>2096</v>
      </c>
      <c r="AI8" s="275" t="s">
        <v>1174</v>
      </c>
      <c r="AJ8" s="271" t="s">
        <v>1175</v>
      </c>
      <c r="AK8" s="275" t="s">
        <v>1170</v>
      </c>
      <c r="AL8" s="271" t="s">
        <v>1180</v>
      </c>
      <c r="AM8" s="276"/>
      <c r="AN8" s="271" t="s">
        <v>1177</v>
      </c>
      <c r="AO8" s="271" t="s">
        <v>2097</v>
      </c>
      <c r="AP8" s="271" t="s">
        <v>1179</v>
      </c>
      <c r="AQ8" s="273" t="s">
        <v>1180</v>
      </c>
      <c r="AR8" s="274" t="s">
        <v>2096</v>
      </c>
      <c r="AT8" s="671" t="s">
        <v>2063</v>
      </c>
      <c r="AV8" s="265" t="s">
        <v>1174</v>
      </c>
      <c r="AW8" s="265" t="s">
        <v>1175</v>
      </c>
      <c r="AX8" s="265" t="s">
        <v>1170</v>
      </c>
      <c r="AY8" s="265" t="s">
        <v>1171</v>
      </c>
      <c r="AZ8" s="265" t="s">
        <v>1172</v>
      </c>
      <c r="BA8" s="265" t="s">
        <v>1173</v>
      </c>
      <c r="BC8" s="277" t="s">
        <v>2098</v>
      </c>
      <c r="BD8" s="277" t="s">
        <v>2099</v>
      </c>
    </row>
    <row r="9" spans="1:66" s="28" customFormat="1" ht="12" customHeight="1">
      <c r="A9" s="545">
        <v>10100501</v>
      </c>
      <c r="B9" s="546" t="str">
        <f t="shared" ref="B9:B96" si="0">TEXT(A9,"##")</f>
        <v>10100501</v>
      </c>
      <c r="C9" s="444" t="s">
        <v>282</v>
      </c>
      <c r="D9" s="445" t="s">
        <v>1163</v>
      </c>
      <c r="E9" s="445"/>
      <c r="F9" s="444"/>
      <c r="G9" s="445"/>
      <c r="H9" s="547">
        <v>10466825672.15</v>
      </c>
      <c r="I9" s="547">
        <v>10477063574.860001</v>
      </c>
      <c r="J9" s="547">
        <v>10475394035.290001</v>
      </c>
      <c r="K9" s="547">
        <v>10496518435.43</v>
      </c>
      <c r="L9" s="547">
        <v>10511166022.6</v>
      </c>
      <c r="M9" s="547">
        <v>10540107552.280001</v>
      </c>
      <c r="N9" s="547">
        <v>10544414353.99</v>
      </c>
      <c r="O9" s="547">
        <v>10563845538.16</v>
      </c>
      <c r="P9" s="547">
        <v>10573698926.02</v>
      </c>
      <c r="Q9" s="547">
        <v>10583391004.639999</v>
      </c>
      <c r="R9" s="547">
        <v>10618412589.209999</v>
      </c>
      <c r="S9" s="547">
        <v>10644792659.049999</v>
      </c>
      <c r="T9" s="547">
        <v>10650307509.200001</v>
      </c>
      <c r="U9" s="547"/>
      <c r="V9" s="547">
        <f t="shared" ref="V9:V79" si="1">(H9+T9+SUM(I9:S9)*2)/24</f>
        <v>10548947606.850418</v>
      </c>
      <c r="W9" s="279">
        <v>4</v>
      </c>
      <c r="X9" s="279"/>
      <c r="Y9" s="548">
        <f t="shared" ref="Y9:AA32" si="2">IF($D9=Y$5,$T9,0)</f>
        <v>0</v>
      </c>
      <c r="Z9" s="549">
        <f t="shared" si="2"/>
        <v>0</v>
      </c>
      <c r="AA9" s="549">
        <f t="shared" si="2"/>
        <v>0</v>
      </c>
      <c r="AB9" s="280">
        <f>T9-SUM(Y9:AA9)</f>
        <v>10650307509.200001</v>
      </c>
      <c r="AC9" s="281">
        <f>T9-SUM(Y9:AA9)-AB9</f>
        <v>0</v>
      </c>
      <c r="AD9" s="550">
        <f>IF($D9=AD$5,$T9,IF($D9=AD$4, $T9*$AK$1,0))</f>
        <v>10650307509.200001</v>
      </c>
      <c r="AE9" s="550">
        <f>IF($D9=AE$5,$T9,IF($D9=AE$4, $T9*$AK$2,0))</f>
        <v>0</v>
      </c>
      <c r="AF9" s="282">
        <f>IF($D9=AF$5,$T9,IF($D9=AF$4, $T9*$AL$2,0))</f>
        <v>0</v>
      </c>
      <c r="AG9" s="283">
        <f>SUM(AD9:AF9)</f>
        <v>10650307509.200001</v>
      </c>
      <c r="AH9" s="281">
        <f>AG9-AB9</f>
        <v>0</v>
      </c>
      <c r="AI9" s="551">
        <f t="shared" ref="AI9:AK32" si="3">IF($D9=AI$5,$V9,0)</f>
        <v>0</v>
      </c>
      <c r="AJ9" s="550">
        <f t="shared" si="3"/>
        <v>0</v>
      </c>
      <c r="AK9" s="550">
        <f t="shared" si="3"/>
        <v>0</v>
      </c>
      <c r="AL9" s="280">
        <f>V9-SUM(AI9:AK9)</f>
        <v>10548947606.850418</v>
      </c>
      <c r="AM9" s="281">
        <f>V9-SUM(AI9:AK9)-AL9</f>
        <v>0</v>
      </c>
      <c r="AN9" s="550">
        <f t="shared" ref="AN9:AN72" si="4">IF($D9=AN$5,$V9,IF($D9=AN$4, $V9*$AK$1,0))</f>
        <v>10548947606.850418</v>
      </c>
      <c r="AO9" s="550">
        <f t="shared" ref="AO9:AO72" si="5">IF($D9=AO$5,$V9,IF($D9=AO$4, $V9*$AK$2,0))</f>
        <v>0</v>
      </c>
      <c r="AP9" s="550">
        <f>IF($D9=AP$5,$V9,IF($D9=AP$4, $V9*$AL$2,0))</f>
        <v>0</v>
      </c>
      <c r="AQ9" s="283">
        <f>SUM(AN9:AP9)</f>
        <v>10548947606.850418</v>
      </c>
      <c r="AR9" s="281">
        <f>AQ9-AL9</f>
        <v>0</v>
      </c>
      <c r="AT9" s="446"/>
      <c r="AU9" s="284"/>
      <c r="AV9" s="447" t="str">
        <f>IF(VALUE(Y9),AV$7,IF(ISBLANK(Y9),"",AV$7))</f>
        <v>CA</v>
      </c>
      <c r="AW9" s="447" t="str">
        <f>IF(VALUE(Z9),AW$7,IF(ISBLANK(Z9),"",AW$7))</f>
        <v>CL</v>
      </c>
      <c r="AX9" s="447" t="str">
        <f>IF(VALUE(AA9),AX$7,IF(ISBLANK(AA9),"",AX$7))</f>
        <v>AIC</v>
      </c>
      <c r="AY9" s="447" t="str">
        <f t="shared" ref="AY9:BA53" si="6">IF(VALUE(AD9),AY$7,IF(ISBLANK(AD9),"",AY$7))</f>
        <v>ERB</v>
      </c>
      <c r="AZ9" s="447" t="str">
        <f t="shared" si="6"/>
        <v>GRB</v>
      </c>
      <c r="BA9" s="447" t="str">
        <f t="shared" si="6"/>
        <v>Non-Op</v>
      </c>
      <c r="BC9" s="445" t="s">
        <v>762</v>
      </c>
      <c r="BD9" s="552">
        <f>+T9</f>
        <v>10650307509.200001</v>
      </c>
      <c r="BF9" s="435"/>
      <c r="BG9" s="435"/>
      <c r="BH9" s="435"/>
      <c r="BI9" s="435"/>
      <c r="BJ9" s="435"/>
      <c r="BK9" s="435"/>
      <c r="BL9" s="435"/>
      <c r="BN9" s="672"/>
    </row>
    <row r="10" spans="1:66" s="28" customFormat="1" ht="12" customHeight="1">
      <c r="A10" s="545">
        <v>10100502</v>
      </c>
      <c r="B10" s="546" t="str">
        <f t="shared" si="0"/>
        <v>10100502</v>
      </c>
      <c r="C10" s="444" t="s">
        <v>285</v>
      </c>
      <c r="D10" s="445" t="s">
        <v>1164</v>
      </c>
      <c r="E10" s="445"/>
      <c r="F10" s="444"/>
      <c r="G10" s="445"/>
      <c r="H10" s="547">
        <v>4663894934.7799997</v>
      </c>
      <c r="I10" s="547">
        <v>4677540991.3699999</v>
      </c>
      <c r="J10" s="547">
        <v>4686608824.3999996</v>
      </c>
      <c r="K10" s="547">
        <v>4693233901.8199997</v>
      </c>
      <c r="L10" s="547">
        <v>4696972673.2600002</v>
      </c>
      <c r="M10" s="547">
        <v>4711061996.3800001</v>
      </c>
      <c r="N10" s="547">
        <v>4721410614.5299997</v>
      </c>
      <c r="O10" s="547">
        <v>4730595328.3100004</v>
      </c>
      <c r="P10" s="547">
        <v>4724375913.2399998</v>
      </c>
      <c r="Q10" s="547">
        <v>4739783929.2700005</v>
      </c>
      <c r="R10" s="547">
        <v>4755279656.6999998</v>
      </c>
      <c r="S10" s="547">
        <v>4768788654.3199997</v>
      </c>
      <c r="T10" s="547">
        <v>4795295870.4399996</v>
      </c>
      <c r="U10" s="547"/>
      <c r="V10" s="547">
        <f t="shared" si="1"/>
        <v>4719603990.5174999</v>
      </c>
      <c r="W10" s="285"/>
      <c r="X10" s="285">
        <v>1</v>
      </c>
      <c r="Y10" s="548">
        <f t="shared" si="2"/>
        <v>0</v>
      </c>
      <c r="Z10" s="549">
        <f t="shared" si="2"/>
        <v>0</v>
      </c>
      <c r="AA10" s="549">
        <f t="shared" si="2"/>
        <v>0</v>
      </c>
      <c r="AB10" s="282">
        <f t="shared" ref="AB10:AB82" si="7">T10-SUM(Y10:AA10)</f>
        <v>4795295870.4399996</v>
      </c>
      <c r="AC10" s="281">
        <f t="shared" ref="AC10:AC82" si="8">T10-SUM(Y10:AA10)-AB10</f>
        <v>0</v>
      </c>
      <c r="AD10" s="549">
        <f>IF($D10=AD$5,$T10,IF($D10=AD$4, $T10*$AK$1,0))</f>
        <v>0</v>
      </c>
      <c r="AE10" s="553">
        <f>IF($D10=AE$5,$T10,IF($D10=AE$4, $T10*$AK$2,0))</f>
        <v>4795295870.4399996</v>
      </c>
      <c r="AF10" s="282">
        <f>IF($D10=AF$5,$T10,IF($D10=AF$4, $T10*$AL$2,0))</f>
        <v>0</v>
      </c>
      <c r="AG10" s="283">
        <f t="shared" ref="AG10:AG99" si="9">SUM(AD10:AF10)</f>
        <v>4795295870.4399996</v>
      </c>
      <c r="AH10" s="281">
        <f t="shared" ref="AH10:AH82" si="10">AG10-AB10</f>
        <v>0</v>
      </c>
      <c r="AI10" s="551">
        <f t="shared" si="3"/>
        <v>0</v>
      </c>
      <c r="AJ10" s="549">
        <f t="shared" si="3"/>
        <v>0</v>
      </c>
      <c r="AK10" s="549">
        <f t="shared" si="3"/>
        <v>0</v>
      </c>
      <c r="AL10" s="282">
        <f t="shared" ref="AL10:AL82" si="11">V10-SUM(AI10:AK10)</f>
        <v>4719603990.5174999</v>
      </c>
      <c r="AM10" s="281">
        <f t="shared" ref="AM10:AM82" si="12">V10-SUM(AI10:AK10)-AL10</f>
        <v>0</v>
      </c>
      <c r="AN10" s="549">
        <f t="shared" si="4"/>
        <v>0</v>
      </c>
      <c r="AO10" s="549">
        <f t="shared" si="5"/>
        <v>4719603990.5174999</v>
      </c>
      <c r="AP10" s="549">
        <f t="shared" ref="AP10:AP82" si="13">IF($D10=AP$5,$V10,IF($D10=AP$4, $V10*$AL$2,0))</f>
        <v>0</v>
      </c>
      <c r="AQ10" s="283">
        <f t="shared" ref="AQ10:AQ99" si="14">SUM(AN10:AP10)</f>
        <v>4719603990.5174999</v>
      </c>
      <c r="AR10" s="281">
        <f t="shared" ref="AR10:AR82" si="15">AQ10-AL10</f>
        <v>0</v>
      </c>
      <c r="AT10" s="446"/>
      <c r="AU10" s="284"/>
      <c r="AV10" s="447" t="str">
        <f t="shared" ref="AV10:AX82" si="16">IF(VALUE(Y10),AV$7,IF(ISBLANK(Y10),"",AV$7))</f>
        <v>CA</v>
      </c>
      <c r="AW10" s="447" t="str">
        <f t="shared" si="16"/>
        <v>CL</v>
      </c>
      <c r="AX10" s="447" t="str">
        <f t="shared" si="16"/>
        <v>AIC</v>
      </c>
      <c r="AY10" s="447" t="str">
        <f t="shared" si="6"/>
        <v>ERB</v>
      </c>
      <c r="AZ10" s="447" t="str">
        <f t="shared" si="6"/>
        <v>GRB</v>
      </c>
      <c r="BA10" s="447" t="str">
        <f t="shared" si="6"/>
        <v>Non-Op</v>
      </c>
      <c r="BC10" s="445" t="s">
        <v>762</v>
      </c>
      <c r="BD10" s="552">
        <f t="shared" ref="BD10:BD75" si="17">+T10</f>
        <v>4795295870.4399996</v>
      </c>
      <c r="BF10" s="435"/>
      <c r="BG10" s="435"/>
      <c r="BH10" s="435"/>
      <c r="BI10" s="435"/>
      <c r="BJ10" s="435"/>
      <c r="BK10" s="435"/>
      <c r="BL10" s="435"/>
      <c r="BN10" s="672"/>
    </row>
    <row r="11" spans="1:66" s="28" customFormat="1" ht="12" customHeight="1">
      <c r="A11" s="545">
        <v>10100503</v>
      </c>
      <c r="B11" s="546" t="str">
        <f t="shared" si="0"/>
        <v>10100503</v>
      </c>
      <c r="C11" s="444" t="s">
        <v>1181</v>
      </c>
      <c r="D11" s="445" t="s">
        <v>2087</v>
      </c>
      <c r="E11" s="445"/>
      <c r="F11" s="444"/>
      <c r="G11" s="445"/>
      <c r="H11" s="547">
        <v>1038564049.92</v>
      </c>
      <c r="I11" s="547">
        <v>1027636443.1799999</v>
      </c>
      <c r="J11" s="547">
        <v>1021938554.9400001</v>
      </c>
      <c r="K11" s="547">
        <v>1019939400.66</v>
      </c>
      <c r="L11" s="547">
        <v>1006790447.73</v>
      </c>
      <c r="M11" s="547">
        <v>1006569402.59</v>
      </c>
      <c r="N11" s="547">
        <v>1012487410.9400001</v>
      </c>
      <c r="O11" s="547">
        <v>1012442734.3200001</v>
      </c>
      <c r="P11" s="547">
        <v>1005030787.9400001</v>
      </c>
      <c r="Q11" s="547">
        <v>1009938886.58</v>
      </c>
      <c r="R11" s="547">
        <v>1017209752.3200001</v>
      </c>
      <c r="S11" s="547">
        <v>1004505041.76</v>
      </c>
      <c r="T11" s="547">
        <v>1004342328.79</v>
      </c>
      <c r="U11" s="547"/>
      <c r="V11" s="547">
        <f t="shared" si="1"/>
        <v>1013828504.3595833</v>
      </c>
      <c r="W11" s="285">
        <v>5</v>
      </c>
      <c r="X11" s="286" t="s">
        <v>1182</v>
      </c>
      <c r="Y11" s="548">
        <f t="shared" si="2"/>
        <v>0</v>
      </c>
      <c r="Z11" s="549">
        <f t="shared" si="2"/>
        <v>0</v>
      </c>
      <c r="AA11" s="549">
        <f t="shared" si="2"/>
        <v>0</v>
      </c>
      <c r="AB11" s="282">
        <f t="shared" si="7"/>
        <v>1004342328.79</v>
      </c>
      <c r="AC11" s="281">
        <f t="shared" si="8"/>
        <v>0</v>
      </c>
      <c r="AD11" s="549">
        <f>IF($D11=AD$5,$T11,IF($D11=AD$4, $T11*$AK$1,0))</f>
        <v>659451173.08351398</v>
      </c>
      <c r="AE11" s="553">
        <f>IF($D11=AE$5,$T11,IF($D11=AE$4, $T11*$AK$2,0))</f>
        <v>344891155.70648599</v>
      </c>
      <c r="AF11" s="282">
        <f>IF($D11=AF$5,$T11,IF($D11=AF$4, $T11*$AL$2,0))</f>
        <v>0</v>
      </c>
      <c r="AG11" s="283">
        <f t="shared" si="9"/>
        <v>1004342328.79</v>
      </c>
      <c r="AH11" s="281">
        <f t="shared" si="10"/>
        <v>0</v>
      </c>
      <c r="AI11" s="551">
        <f t="shared" si="3"/>
        <v>0</v>
      </c>
      <c r="AJ11" s="549">
        <f t="shared" si="3"/>
        <v>0</v>
      </c>
      <c r="AK11" s="549">
        <f t="shared" si="3"/>
        <v>0</v>
      </c>
      <c r="AL11" s="282">
        <f t="shared" si="11"/>
        <v>1013828504.3595833</v>
      </c>
      <c r="AM11" s="281">
        <f t="shared" si="12"/>
        <v>0</v>
      </c>
      <c r="AN11" s="549">
        <f t="shared" si="4"/>
        <v>665679795.96250236</v>
      </c>
      <c r="AO11" s="549">
        <f t="shared" si="5"/>
        <v>348148708.3970809</v>
      </c>
      <c r="AP11" s="549">
        <f t="shared" si="13"/>
        <v>0</v>
      </c>
      <c r="AQ11" s="283">
        <f t="shared" si="14"/>
        <v>1013828504.3595833</v>
      </c>
      <c r="AR11" s="281">
        <f t="shared" si="15"/>
        <v>0</v>
      </c>
      <c r="AT11" s="446"/>
      <c r="AU11" s="284"/>
      <c r="AV11" s="447" t="str">
        <f t="shared" si="16"/>
        <v>CA</v>
      </c>
      <c r="AW11" s="447" t="str">
        <f t="shared" si="16"/>
        <v>CL</v>
      </c>
      <c r="AX11" s="447" t="str">
        <f t="shared" si="16"/>
        <v>AIC</v>
      </c>
      <c r="AY11" s="447" t="str">
        <f t="shared" si="6"/>
        <v>ERB</v>
      </c>
      <c r="AZ11" s="447" t="str">
        <f t="shared" si="6"/>
        <v>GRB</v>
      </c>
      <c r="BA11" s="447" t="str">
        <f t="shared" si="6"/>
        <v>Non-Op</v>
      </c>
      <c r="BC11" s="445" t="s">
        <v>762</v>
      </c>
      <c r="BD11" s="552">
        <f t="shared" si="17"/>
        <v>1004342328.79</v>
      </c>
      <c r="BF11" s="435"/>
      <c r="BG11" s="435"/>
      <c r="BH11" s="435"/>
      <c r="BI11" s="435"/>
      <c r="BJ11" s="435"/>
      <c r="BK11" s="435"/>
      <c r="BL11" s="435"/>
      <c r="BN11" s="672"/>
    </row>
    <row r="12" spans="1:66" s="28" customFormat="1" ht="12" customHeight="1">
      <c r="A12" s="618">
        <v>10100601</v>
      </c>
      <c r="B12" s="619" t="str">
        <f t="shared" si="0"/>
        <v>10100601</v>
      </c>
      <c r="C12" s="673" t="s">
        <v>620</v>
      </c>
      <c r="D12" s="674" t="s">
        <v>1163</v>
      </c>
      <c r="E12" s="674"/>
      <c r="F12" s="673"/>
      <c r="G12" s="674"/>
      <c r="H12" s="620">
        <v>-11304150.300000001</v>
      </c>
      <c r="I12" s="620">
        <v>0</v>
      </c>
      <c r="J12" s="620">
        <v>0</v>
      </c>
      <c r="K12" s="620">
        <v>-9081132.2799999993</v>
      </c>
      <c r="L12" s="620">
        <v>0</v>
      </c>
      <c r="M12" s="620">
        <v>0</v>
      </c>
      <c r="N12" s="620">
        <v>0</v>
      </c>
      <c r="O12" s="620">
        <v>0</v>
      </c>
      <c r="P12" s="620">
        <v>0</v>
      </c>
      <c r="Q12" s="620">
        <v>2751016.74</v>
      </c>
      <c r="R12" s="620">
        <v>2751016.74</v>
      </c>
      <c r="S12" s="620">
        <v>0</v>
      </c>
      <c r="T12" s="547">
        <v>0</v>
      </c>
      <c r="U12" s="620"/>
      <c r="V12" s="620">
        <f t="shared" si="1"/>
        <v>-769264.49583333323</v>
      </c>
      <c r="W12" s="675" t="s">
        <v>1183</v>
      </c>
      <c r="X12" s="676"/>
      <c r="Y12" s="548">
        <f t="shared" si="2"/>
        <v>0</v>
      </c>
      <c r="Z12" s="549">
        <f t="shared" si="2"/>
        <v>0</v>
      </c>
      <c r="AA12" s="549">
        <f t="shared" si="2"/>
        <v>0</v>
      </c>
      <c r="AB12" s="282">
        <f t="shared" si="7"/>
        <v>0</v>
      </c>
      <c r="AC12" s="281">
        <f t="shared" si="8"/>
        <v>0</v>
      </c>
      <c r="AD12" s="549">
        <f>IF($D12=AD$5,$T12,IF($D12=AD$4, $T12*$AK$1,0))</f>
        <v>0</v>
      </c>
      <c r="AE12" s="553">
        <f>IF($D12=AE$5,$T12,IF($D12=AE$4, $T12*$AK$2,0))</f>
        <v>0</v>
      </c>
      <c r="AF12" s="282">
        <f>IF($D12=AF$5,$T12,IF($D12=AF$4, $T12*$AL$2,0))</f>
        <v>0</v>
      </c>
      <c r="AG12" s="283">
        <f t="shared" si="9"/>
        <v>0</v>
      </c>
      <c r="AH12" s="281">
        <f t="shared" si="10"/>
        <v>0</v>
      </c>
      <c r="AI12" s="551">
        <f t="shared" si="3"/>
        <v>0</v>
      </c>
      <c r="AJ12" s="549">
        <f t="shared" si="3"/>
        <v>0</v>
      </c>
      <c r="AK12" s="549">
        <f t="shared" si="3"/>
        <v>0</v>
      </c>
      <c r="AL12" s="282">
        <f t="shared" si="11"/>
        <v>-769264.49583333323</v>
      </c>
      <c r="AM12" s="281">
        <f t="shared" si="12"/>
        <v>0</v>
      </c>
      <c r="AN12" s="549">
        <f t="shared" si="4"/>
        <v>-769264.49583333323</v>
      </c>
      <c r="AO12" s="549">
        <f t="shared" si="5"/>
        <v>0</v>
      </c>
      <c r="AP12" s="549">
        <f t="shared" si="13"/>
        <v>0</v>
      </c>
      <c r="AQ12" s="283">
        <f t="shared" si="14"/>
        <v>-769264.49583333323</v>
      </c>
      <c r="AR12" s="281">
        <f t="shared" si="15"/>
        <v>0</v>
      </c>
      <c r="AT12" s="446"/>
      <c r="AU12" s="284"/>
      <c r="AV12" s="447" t="str">
        <f t="shared" si="16"/>
        <v>CA</v>
      </c>
      <c r="AW12" s="447" t="str">
        <f t="shared" si="16"/>
        <v>CL</v>
      </c>
      <c r="AX12" s="447" t="str">
        <f t="shared" si="16"/>
        <v>AIC</v>
      </c>
      <c r="AY12" s="447" t="str">
        <f t="shared" si="6"/>
        <v>ERB</v>
      </c>
      <c r="AZ12" s="447" t="str">
        <f t="shared" si="6"/>
        <v>GRB</v>
      </c>
      <c r="BA12" s="447" t="str">
        <f t="shared" si="6"/>
        <v>Non-Op</v>
      </c>
      <c r="BC12" s="445" t="s">
        <v>762</v>
      </c>
      <c r="BD12" s="552">
        <f t="shared" si="17"/>
        <v>0</v>
      </c>
      <c r="BF12" s="435"/>
      <c r="BG12" s="435"/>
      <c r="BH12" s="435"/>
      <c r="BI12" s="435"/>
      <c r="BJ12" s="435"/>
      <c r="BK12" s="435"/>
      <c r="BL12" s="435"/>
      <c r="BN12" s="672"/>
    </row>
    <row r="13" spans="1:66" s="28" customFormat="1" ht="12" customHeight="1">
      <c r="A13" s="618">
        <v>10100602</v>
      </c>
      <c r="B13" s="619" t="str">
        <f t="shared" si="0"/>
        <v>10100602</v>
      </c>
      <c r="C13" s="673" t="s">
        <v>622</v>
      </c>
      <c r="D13" s="674" t="s">
        <v>1164</v>
      </c>
      <c r="E13" s="674"/>
      <c r="F13" s="673"/>
      <c r="G13" s="674"/>
      <c r="H13" s="620">
        <v>-17574054.239999998</v>
      </c>
      <c r="I13" s="620">
        <v>0</v>
      </c>
      <c r="J13" s="620">
        <v>0</v>
      </c>
      <c r="K13" s="620">
        <v>0</v>
      </c>
      <c r="L13" s="620">
        <v>0</v>
      </c>
      <c r="M13" s="620">
        <v>0</v>
      </c>
      <c r="N13" s="620">
        <v>0</v>
      </c>
      <c r="O13" s="620">
        <v>0</v>
      </c>
      <c r="P13" s="620">
        <v>0</v>
      </c>
      <c r="Q13" s="620">
        <v>0</v>
      </c>
      <c r="R13" s="620">
        <v>0</v>
      </c>
      <c r="S13" s="620">
        <v>0</v>
      </c>
      <c r="T13" s="547">
        <v>0</v>
      </c>
      <c r="U13" s="620"/>
      <c r="V13" s="620">
        <f t="shared" si="1"/>
        <v>-732252.25999999989</v>
      </c>
      <c r="W13" s="675"/>
      <c r="X13" s="676" t="s">
        <v>213</v>
      </c>
      <c r="Y13" s="548">
        <f t="shared" si="2"/>
        <v>0</v>
      </c>
      <c r="Z13" s="549">
        <f t="shared" si="2"/>
        <v>0</v>
      </c>
      <c r="AA13" s="549">
        <f t="shared" si="2"/>
        <v>0</v>
      </c>
      <c r="AB13" s="282">
        <f t="shared" si="7"/>
        <v>0</v>
      </c>
      <c r="AC13" s="281">
        <f t="shared" si="8"/>
        <v>0</v>
      </c>
      <c r="AD13" s="549">
        <f>IF($D13=AD$5,$T13,IF($D13=AD$4, $T13*$AK$1,0))</f>
        <v>0</v>
      </c>
      <c r="AE13" s="553">
        <f>IF($D13=AE$5,$T13,IF($D13=AE$4, $T13*$AK$2,0))</f>
        <v>0</v>
      </c>
      <c r="AF13" s="282">
        <f>IF($D13=AF$5,$T13,IF($D13=AF$4, $T13*$AL$2,0))</f>
        <v>0</v>
      </c>
      <c r="AG13" s="283">
        <f t="shared" si="9"/>
        <v>0</v>
      </c>
      <c r="AH13" s="281">
        <f t="shared" si="10"/>
        <v>0</v>
      </c>
      <c r="AI13" s="551">
        <f t="shared" si="3"/>
        <v>0</v>
      </c>
      <c r="AJ13" s="549">
        <f t="shared" si="3"/>
        <v>0</v>
      </c>
      <c r="AK13" s="549">
        <f t="shared" si="3"/>
        <v>0</v>
      </c>
      <c r="AL13" s="282">
        <f t="shared" si="11"/>
        <v>-732252.25999999989</v>
      </c>
      <c r="AM13" s="281">
        <f t="shared" si="12"/>
        <v>0</v>
      </c>
      <c r="AN13" s="549">
        <f t="shared" si="4"/>
        <v>0</v>
      </c>
      <c r="AO13" s="549">
        <f t="shared" si="5"/>
        <v>-732252.25999999989</v>
      </c>
      <c r="AP13" s="549">
        <f t="shared" si="13"/>
        <v>0</v>
      </c>
      <c r="AQ13" s="283">
        <f t="shared" si="14"/>
        <v>-732252.25999999989</v>
      </c>
      <c r="AR13" s="281">
        <f t="shared" si="15"/>
        <v>0</v>
      </c>
      <c r="AT13" s="446"/>
      <c r="AU13" s="284"/>
      <c r="AV13" s="447" t="str">
        <f t="shared" si="16"/>
        <v>CA</v>
      </c>
      <c r="AW13" s="447" t="str">
        <f t="shared" si="16"/>
        <v>CL</v>
      </c>
      <c r="AX13" s="447" t="str">
        <f t="shared" si="16"/>
        <v>AIC</v>
      </c>
      <c r="AY13" s="447" t="str">
        <f t="shared" si="6"/>
        <v>ERB</v>
      </c>
      <c r="AZ13" s="447" t="str">
        <f t="shared" si="6"/>
        <v>GRB</v>
      </c>
      <c r="BA13" s="447" t="str">
        <f t="shared" si="6"/>
        <v>Non-Op</v>
      </c>
      <c r="BC13" s="445" t="s">
        <v>762</v>
      </c>
      <c r="BD13" s="552">
        <f t="shared" si="17"/>
        <v>0</v>
      </c>
      <c r="BF13" s="448"/>
      <c r="BG13" s="448"/>
      <c r="BH13" s="448"/>
      <c r="BI13" s="448"/>
      <c r="BJ13" s="448"/>
      <c r="BK13" s="448"/>
      <c r="BL13" s="448"/>
      <c r="BN13" s="672"/>
    </row>
    <row r="14" spans="1:66" s="28" customFormat="1" ht="12" customHeight="1">
      <c r="A14" s="554">
        <v>10100603</v>
      </c>
      <c r="B14" s="546" t="str">
        <f t="shared" si="0"/>
        <v>10100603</v>
      </c>
      <c r="C14" s="444" t="s">
        <v>2545</v>
      </c>
      <c r="D14" s="445" t="s">
        <v>2087</v>
      </c>
      <c r="E14" s="445"/>
      <c r="F14" s="289">
        <v>43435</v>
      </c>
      <c r="G14" s="445"/>
      <c r="H14" s="547">
        <v>0</v>
      </c>
      <c r="I14" s="547">
        <v>0</v>
      </c>
      <c r="J14" s="547">
        <v>0</v>
      </c>
      <c r="K14" s="547">
        <v>0</v>
      </c>
      <c r="L14" s="547">
        <v>0</v>
      </c>
      <c r="M14" s="547">
        <v>0</v>
      </c>
      <c r="N14" s="547">
        <v>0</v>
      </c>
      <c r="O14" s="547">
        <v>0</v>
      </c>
      <c r="P14" s="547">
        <v>0</v>
      </c>
      <c r="Q14" s="547">
        <v>0</v>
      </c>
      <c r="R14" s="547">
        <v>0</v>
      </c>
      <c r="S14" s="547">
        <v>0</v>
      </c>
      <c r="T14" s="547">
        <v>0</v>
      </c>
      <c r="U14" s="547"/>
      <c r="V14" s="547">
        <f t="shared" si="1"/>
        <v>0</v>
      </c>
      <c r="W14" s="285">
        <v>5</v>
      </c>
      <c r="X14" s="286" t="s">
        <v>1182</v>
      </c>
      <c r="Y14" s="548">
        <f t="shared" si="2"/>
        <v>0</v>
      </c>
      <c r="Z14" s="549">
        <f t="shared" si="2"/>
        <v>0</v>
      </c>
      <c r="AA14" s="549">
        <f t="shared" si="2"/>
        <v>0</v>
      </c>
      <c r="AB14" s="282">
        <f t="shared" si="7"/>
        <v>0</v>
      </c>
      <c r="AC14" s="281">
        <f t="shared" si="8"/>
        <v>0</v>
      </c>
      <c r="AD14" s="549">
        <f t="shared" ref="AD14:AD23" si="18">IF($D14=AD$5,$T14,IF($D14=AD$4, $T14*$AK$1,0))</f>
        <v>0</v>
      </c>
      <c r="AE14" s="553">
        <f t="shared" ref="AE14:AE86" si="19">IF($D14=AE$5,$T14,IF($D14=AE$4, $T14*$AK$2,0))</f>
        <v>0</v>
      </c>
      <c r="AF14" s="282">
        <f t="shared" ref="AF14:AF86" si="20">IF($D14=AF$5,$T14,IF($D14=AF$4, $T14*$AL$2,0))</f>
        <v>0</v>
      </c>
      <c r="AG14" s="283">
        <f t="shared" si="9"/>
        <v>0</v>
      </c>
      <c r="AH14" s="281">
        <f t="shared" si="10"/>
        <v>0</v>
      </c>
      <c r="AI14" s="551">
        <f t="shared" si="3"/>
        <v>0</v>
      </c>
      <c r="AJ14" s="549">
        <f t="shared" si="3"/>
        <v>0</v>
      </c>
      <c r="AK14" s="549">
        <f t="shared" si="3"/>
        <v>0</v>
      </c>
      <c r="AL14" s="282">
        <f t="shared" si="11"/>
        <v>0</v>
      </c>
      <c r="AM14" s="281">
        <f t="shared" si="12"/>
        <v>0</v>
      </c>
      <c r="AN14" s="549">
        <f t="shared" si="4"/>
        <v>0</v>
      </c>
      <c r="AO14" s="549">
        <f t="shared" si="5"/>
        <v>0</v>
      </c>
      <c r="AP14" s="549">
        <f t="shared" si="13"/>
        <v>0</v>
      </c>
      <c r="AQ14" s="283">
        <f t="shared" si="14"/>
        <v>0</v>
      </c>
      <c r="AR14" s="281">
        <f t="shared" si="15"/>
        <v>0</v>
      </c>
      <c r="AT14" s="446"/>
      <c r="AU14" s="284"/>
      <c r="AV14" s="447" t="str">
        <f t="shared" si="16"/>
        <v>CA</v>
      </c>
      <c r="AW14" s="447" t="str">
        <f t="shared" si="16"/>
        <v>CL</v>
      </c>
      <c r="AX14" s="447" t="str">
        <f t="shared" si="16"/>
        <v>AIC</v>
      </c>
      <c r="AY14" s="447" t="str">
        <f t="shared" si="6"/>
        <v>ERB</v>
      </c>
      <c r="AZ14" s="447" t="str">
        <f t="shared" si="6"/>
        <v>GRB</v>
      </c>
      <c r="BA14" s="447" t="str">
        <f t="shared" si="6"/>
        <v>Non-Op</v>
      </c>
      <c r="BC14" s="445" t="s">
        <v>762</v>
      </c>
      <c r="BD14" s="552">
        <f t="shared" si="17"/>
        <v>0</v>
      </c>
      <c r="BF14" s="448"/>
      <c r="BG14" s="448"/>
      <c r="BH14" s="448"/>
      <c r="BI14" s="448"/>
      <c r="BJ14" s="448"/>
      <c r="BK14" s="448"/>
      <c r="BL14" s="448"/>
      <c r="BN14" s="672"/>
    </row>
    <row r="15" spans="1:66" s="28" customFormat="1" ht="12" customHeight="1">
      <c r="A15" s="554">
        <v>10100651</v>
      </c>
      <c r="B15" s="555" t="str">
        <f t="shared" si="0"/>
        <v>10100651</v>
      </c>
      <c r="C15" s="444" t="s">
        <v>714</v>
      </c>
      <c r="D15" s="445" t="s">
        <v>1163</v>
      </c>
      <c r="E15" s="445"/>
      <c r="F15" s="444"/>
      <c r="G15" s="445"/>
      <c r="H15" s="547">
        <v>0</v>
      </c>
      <c r="I15" s="547">
        <v>0</v>
      </c>
      <c r="J15" s="547">
        <v>0</v>
      </c>
      <c r="K15" s="547">
        <v>0</v>
      </c>
      <c r="L15" s="547">
        <v>0</v>
      </c>
      <c r="M15" s="547">
        <v>0</v>
      </c>
      <c r="N15" s="547">
        <v>0</v>
      </c>
      <c r="O15" s="547">
        <v>0</v>
      </c>
      <c r="P15" s="547">
        <v>0</v>
      </c>
      <c r="Q15" s="547">
        <v>0</v>
      </c>
      <c r="R15" s="547">
        <v>0</v>
      </c>
      <c r="S15" s="547">
        <v>0</v>
      </c>
      <c r="T15" s="547">
        <v>0</v>
      </c>
      <c r="U15" s="547"/>
      <c r="V15" s="547">
        <f t="shared" si="1"/>
        <v>0</v>
      </c>
      <c r="W15" s="285" t="s">
        <v>1183</v>
      </c>
      <c r="X15" s="286"/>
      <c r="Y15" s="548">
        <f t="shared" si="2"/>
        <v>0</v>
      </c>
      <c r="Z15" s="549">
        <f t="shared" si="2"/>
        <v>0</v>
      </c>
      <c r="AA15" s="549">
        <f t="shared" si="2"/>
        <v>0</v>
      </c>
      <c r="AB15" s="282">
        <f t="shared" si="7"/>
        <v>0</v>
      </c>
      <c r="AC15" s="281">
        <f t="shared" si="8"/>
        <v>0</v>
      </c>
      <c r="AD15" s="549">
        <f t="shared" si="18"/>
        <v>0</v>
      </c>
      <c r="AE15" s="553">
        <f t="shared" si="19"/>
        <v>0</v>
      </c>
      <c r="AF15" s="282">
        <f t="shared" si="20"/>
        <v>0</v>
      </c>
      <c r="AG15" s="283">
        <f t="shared" si="9"/>
        <v>0</v>
      </c>
      <c r="AH15" s="281">
        <f t="shared" si="10"/>
        <v>0</v>
      </c>
      <c r="AI15" s="551">
        <f t="shared" si="3"/>
        <v>0</v>
      </c>
      <c r="AJ15" s="549">
        <f t="shared" si="3"/>
        <v>0</v>
      </c>
      <c r="AK15" s="549">
        <f t="shared" si="3"/>
        <v>0</v>
      </c>
      <c r="AL15" s="282">
        <f t="shared" si="11"/>
        <v>0</v>
      </c>
      <c r="AM15" s="281">
        <f t="shared" si="12"/>
        <v>0</v>
      </c>
      <c r="AN15" s="549">
        <f t="shared" si="4"/>
        <v>0</v>
      </c>
      <c r="AO15" s="549">
        <f t="shared" si="5"/>
        <v>0</v>
      </c>
      <c r="AP15" s="549">
        <f t="shared" si="13"/>
        <v>0</v>
      </c>
      <c r="AQ15" s="283">
        <f t="shared" si="14"/>
        <v>0</v>
      </c>
      <c r="AR15" s="281">
        <f t="shared" si="15"/>
        <v>0</v>
      </c>
      <c r="AT15" s="446"/>
      <c r="AU15" s="284"/>
      <c r="AV15" s="447" t="str">
        <f t="shared" si="16"/>
        <v>CA</v>
      </c>
      <c r="AW15" s="447" t="str">
        <f t="shared" si="16"/>
        <v>CL</v>
      </c>
      <c r="AX15" s="447" t="str">
        <f t="shared" si="16"/>
        <v>AIC</v>
      </c>
      <c r="AY15" s="447" t="str">
        <f t="shared" si="6"/>
        <v>ERB</v>
      </c>
      <c r="AZ15" s="447" t="str">
        <f t="shared" si="6"/>
        <v>GRB</v>
      </c>
      <c r="BA15" s="447" t="str">
        <f t="shared" si="6"/>
        <v>Non-Op</v>
      </c>
      <c r="BC15" s="445" t="s">
        <v>762</v>
      </c>
      <c r="BD15" s="552">
        <f t="shared" si="17"/>
        <v>0</v>
      </c>
      <c r="BF15" s="435"/>
      <c r="BG15" s="435"/>
      <c r="BH15" s="435"/>
      <c r="BI15" s="435"/>
      <c r="BJ15" s="435"/>
      <c r="BK15" s="435"/>
      <c r="BL15" s="435"/>
      <c r="BN15" s="672"/>
    </row>
    <row r="16" spans="1:66" s="28" customFormat="1" ht="12" customHeight="1">
      <c r="A16" s="554">
        <v>10100661</v>
      </c>
      <c r="B16" s="555" t="str">
        <f t="shared" si="0"/>
        <v>10100661</v>
      </c>
      <c r="C16" s="444" t="s">
        <v>715</v>
      </c>
      <c r="D16" s="445" t="s">
        <v>1163</v>
      </c>
      <c r="E16" s="445"/>
      <c r="F16" s="444"/>
      <c r="G16" s="445"/>
      <c r="H16" s="547">
        <v>0</v>
      </c>
      <c r="I16" s="547">
        <v>0</v>
      </c>
      <c r="J16" s="547">
        <v>0</v>
      </c>
      <c r="K16" s="547">
        <v>0</v>
      </c>
      <c r="L16" s="547">
        <v>0</v>
      </c>
      <c r="M16" s="547">
        <v>0</v>
      </c>
      <c r="N16" s="547">
        <v>0</v>
      </c>
      <c r="O16" s="547">
        <v>0</v>
      </c>
      <c r="P16" s="547">
        <v>0</v>
      </c>
      <c r="Q16" s="547">
        <v>0</v>
      </c>
      <c r="R16" s="547">
        <v>0</v>
      </c>
      <c r="S16" s="547">
        <v>0</v>
      </c>
      <c r="T16" s="547">
        <v>0</v>
      </c>
      <c r="U16" s="547"/>
      <c r="V16" s="547">
        <f t="shared" si="1"/>
        <v>0</v>
      </c>
      <c r="W16" s="285" t="s">
        <v>1183</v>
      </c>
      <c r="X16" s="286"/>
      <c r="Y16" s="548">
        <f t="shared" si="2"/>
        <v>0</v>
      </c>
      <c r="Z16" s="549">
        <f t="shared" si="2"/>
        <v>0</v>
      </c>
      <c r="AA16" s="549">
        <f t="shared" si="2"/>
        <v>0</v>
      </c>
      <c r="AB16" s="282">
        <f t="shared" si="7"/>
        <v>0</v>
      </c>
      <c r="AC16" s="281">
        <f t="shared" si="8"/>
        <v>0</v>
      </c>
      <c r="AD16" s="549">
        <f t="shared" si="18"/>
        <v>0</v>
      </c>
      <c r="AE16" s="553">
        <f t="shared" si="19"/>
        <v>0</v>
      </c>
      <c r="AF16" s="282">
        <f t="shared" si="20"/>
        <v>0</v>
      </c>
      <c r="AG16" s="283">
        <f t="shared" si="9"/>
        <v>0</v>
      </c>
      <c r="AH16" s="281">
        <f t="shared" si="10"/>
        <v>0</v>
      </c>
      <c r="AI16" s="551">
        <f t="shared" si="3"/>
        <v>0</v>
      </c>
      <c r="AJ16" s="549">
        <f t="shared" si="3"/>
        <v>0</v>
      </c>
      <c r="AK16" s="549">
        <f t="shared" si="3"/>
        <v>0</v>
      </c>
      <c r="AL16" s="282">
        <f t="shared" si="11"/>
        <v>0</v>
      </c>
      <c r="AM16" s="281">
        <f t="shared" si="12"/>
        <v>0</v>
      </c>
      <c r="AN16" s="549">
        <f t="shared" si="4"/>
        <v>0</v>
      </c>
      <c r="AO16" s="549">
        <f t="shared" si="5"/>
        <v>0</v>
      </c>
      <c r="AP16" s="549">
        <f t="shared" si="13"/>
        <v>0</v>
      </c>
      <c r="AQ16" s="283">
        <f t="shared" si="14"/>
        <v>0</v>
      </c>
      <c r="AR16" s="281">
        <f t="shared" si="15"/>
        <v>0</v>
      </c>
      <c r="AT16" s="446"/>
      <c r="AU16" s="284"/>
      <c r="AV16" s="447" t="str">
        <f t="shared" si="16"/>
        <v>CA</v>
      </c>
      <c r="AW16" s="447" t="str">
        <f t="shared" si="16"/>
        <v>CL</v>
      </c>
      <c r="AX16" s="447" t="str">
        <f t="shared" si="16"/>
        <v>AIC</v>
      </c>
      <c r="AY16" s="447" t="str">
        <f t="shared" si="6"/>
        <v>ERB</v>
      </c>
      <c r="AZ16" s="447" t="str">
        <f t="shared" si="6"/>
        <v>GRB</v>
      </c>
      <c r="BA16" s="447" t="str">
        <f t="shared" si="6"/>
        <v>Non-Op</v>
      </c>
      <c r="BC16" s="445" t="s">
        <v>762</v>
      </c>
      <c r="BD16" s="552">
        <f t="shared" si="17"/>
        <v>0</v>
      </c>
      <c r="BF16" s="435"/>
      <c r="BG16" s="435"/>
      <c r="BH16" s="435"/>
      <c r="BI16" s="435"/>
      <c r="BJ16" s="435"/>
      <c r="BK16" s="435"/>
      <c r="BL16" s="435"/>
      <c r="BN16" s="546"/>
    </row>
    <row r="17" spans="1:66" s="28" customFormat="1" ht="12" customHeight="1">
      <c r="A17" s="287">
        <v>10110013</v>
      </c>
      <c r="B17" s="288" t="str">
        <f t="shared" si="0"/>
        <v>10110013</v>
      </c>
      <c r="C17" s="444" t="s">
        <v>2546</v>
      </c>
      <c r="D17" s="445" t="s">
        <v>1165</v>
      </c>
      <c r="E17" s="445"/>
      <c r="F17" s="444"/>
      <c r="G17" s="445"/>
      <c r="H17" s="547">
        <v>0</v>
      </c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/>
      <c r="V17" s="547">
        <f t="shared" si="1"/>
        <v>0</v>
      </c>
      <c r="W17" s="285"/>
      <c r="X17" s="286"/>
      <c r="Y17" s="548">
        <f t="shared" si="2"/>
        <v>0</v>
      </c>
      <c r="Z17" s="549">
        <f t="shared" si="2"/>
        <v>0</v>
      </c>
      <c r="AA17" s="549">
        <f t="shared" si="2"/>
        <v>0</v>
      </c>
      <c r="AB17" s="282">
        <f t="shared" si="7"/>
        <v>0</v>
      </c>
      <c r="AC17" s="281">
        <f t="shared" si="8"/>
        <v>0</v>
      </c>
      <c r="AD17" s="549">
        <f t="shared" si="18"/>
        <v>0</v>
      </c>
      <c r="AE17" s="553">
        <f t="shared" si="19"/>
        <v>0</v>
      </c>
      <c r="AF17" s="282">
        <f t="shared" si="20"/>
        <v>0</v>
      </c>
      <c r="AG17" s="283">
        <f t="shared" si="9"/>
        <v>0</v>
      </c>
      <c r="AH17" s="281">
        <f t="shared" si="10"/>
        <v>0</v>
      </c>
      <c r="AI17" s="551">
        <f t="shared" si="3"/>
        <v>0</v>
      </c>
      <c r="AJ17" s="549">
        <f t="shared" si="3"/>
        <v>0</v>
      </c>
      <c r="AK17" s="549">
        <f t="shared" si="3"/>
        <v>0</v>
      </c>
      <c r="AL17" s="282">
        <f t="shared" si="11"/>
        <v>0</v>
      </c>
      <c r="AM17" s="281">
        <f t="shared" si="12"/>
        <v>0</v>
      </c>
      <c r="AN17" s="549">
        <f t="shared" si="4"/>
        <v>0</v>
      </c>
      <c r="AO17" s="549">
        <f t="shared" si="5"/>
        <v>0</v>
      </c>
      <c r="AP17" s="549">
        <f t="shared" si="13"/>
        <v>0</v>
      </c>
      <c r="AQ17" s="283">
        <f t="shared" si="14"/>
        <v>0</v>
      </c>
      <c r="AR17" s="281">
        <f t="shared" si="15"/>
        <v>0</v>
      </c>
      <c r="AT17" s="446" t="s">
        <v>2064</v>
      </c>
      <c r="AU17" s="284"/>
      <c r="AV17" s="447" t="str">
        <f t="shared" si="16"/>
        <v>CA</v>
      </c>
      <c r="AW17" s="447" t="str">
        <f t="shared" si="16"/>
        <v>CL</v>
      </c>
      <c r="AX17" s="447" t="str">
        <f t="shared" si="16"/>
        <v>AIC</v>
      </c>
      <c r="AY17" s="447" t="str">
        <f t="shared" si="6"/>
        <v>ERB</v>
      </c>
      <c r="AZ17" s="447" t="str">
        <f t="shared" si="6"/>
        <v>GRB</v>
      </c>
      <c r="BA17" s="447" t="str">
        <f t="shared" si="6"/>
        <v>Non-Op</v>
      </c>
      <c r="BC17" s="449" t="s">
        <v>2100</v>
      </c>
      <c r="BD17" s="552">
        <f t="shared" si="17"/>
        <v>0</v>
      </c>
      <c r="BF17" s="435"/>
      <c r="BG17" s="435"/>
      <c r="BH17" s="435"/>
      <c r="BI17" s="435"/>
      <c r="BJ17" s="435"/>
      <c r="BK17" s="435"/>
      <c r="BL17" s="435"/>
      <c r="BN17" s="546"/>
    </row>
    <row r="18" spans="1:66" s="28" customFormat="1" ht="12" customHeight="1">
      <c r="A18" s="287">
        <v>10110023</v>
      </c>
      <c r="B18" s="288" t="str">
        <f t="shared" si="0"/>
        <v>10110023</v>
      </c>
      <c r="C18" s="444" t="s">
        <v>1184</v>
      </c>
      <c r="D18" s="445" t="s">
        <v>1165</v>
      </c>
      <c r="E18" s="445"/>
      <c r="F18" s="289">
        <v>42752</v>
      </c>
      <c r="G18" s="445"/>
      <c r="H18" s="547">
        <v>61226575.270000003</v>
      </c>
      <c r="I18" s="547">
        <v>60947594.880000003</v>
      </c>
      <c r="J18" s="547">
        <v>60668614.229999997</v>
      </c>
      <c r="K18" s="547">
        <v>60397780.009999998</v>
      </c>
      <c r="L18" s="547">
        <v>60126945.789999999</v>
      </c>
      <c r="M18" s="547">
        <v>59856111.57</v>
      </c>
      <c r="N18" s="547">
        <v>59585277.350000001</v>
      </c>
      <c r="O18" s="547">
        <v>59748826.590000004</v>
      </c>
      <c r="P18" s="547">
        <v>59477229.609999999</v>
      </c>
      <c r="Q18" s="547">
        <v>59205632.630000003</v>
      </c>
      <c r="R18" s="547">
        <v>58934035.649999999</v>
      </c>
      <c r="S18" s="547">
        <v>58662438.670000002</v>
      </c>
      <c r="T18" s="547">
        <v>58390841.689999998</v>
      </c>
      <c r="U18" s="547"/>
      <c r="V18" s="547">
        <f t="shared" si="1"/>
        <v>59784932.955000006</v>
      </c>
      <c r="W18" s="285"/>
      <c r="X18" s="286"/>
      <c r="Y18" s="548">
        <f t="shared" si="2"/>
        <v>0</v>
      </c>
      <c r="Z18" s="549">
        <f t="shared" si="2"/>
        <v>0</v>
      </c>
      <c r="AA18" s="549">
        <f t="shared" si="2"/>
        <v>0</v>
      </c>
      <c r="AB18" s="282">
        <f t="shared" si="7"/>
        <v>58390841.689999998</v>
      </c>
      <c r="AC18" s="281">
        <f t="shared" si="8"/>
        <v>0</v>
      </c>
      <c r="AD18" s="549">
        <f t="shared" si="18"/>
        <v>0</v>
      </c>
      <c r="AE18" s="553">
        <f t="shared" si="19"/>
        <v>0</v>
      </c>
      <c r="AF18" s="282">
        <f>IF($D18=AF$5,$T18,IF($D18=AF$4, $T18*$AL$2,0))</f>
        <v>58390841.689999998</v>
      </c>
      <c r="AG18" s="283">
        <f t="shared" si="9"/>
        <v>58390841.689999998</v>
      </c>
      <c r="AH18" s="281">
        <f t="shared" si="10"/>
        <v>0</v>
      </c>
      <c r="AI18" s="551">
        <f t="shared" si="3"/>
        <v>0</v>
      </c>
      <c r="AJ18" s="549">
        <f t="shared" si="3"/>
        <v>0</v>
      </c>
      <c r="AK18" s="549">
        <f t="shared" si="3"/>
        <v>0</v>
      </c>
      <c r="AL18" s="282">
        <f t="shared" si="11"/>
        <v>59784932.955000006</v>
      </c>
      <c r="AM18" s="281">
        <f t="shared" si="12"/>
        <v>0</v>
      </c>
      <c r="AN18" s="549">
        <f t="shared" si="4"/>
        <v>0</v>
      </c>
      <c r="AO18" s="549">
        <f t="shared" si="5"/>
        <v>0</v>
      </c>
      <c r="AP18" s="549">
        <f t="shared" si="13"/>
        <v>59784932.955000006</v>
      </c>
      <c r="AQ18" s="283">
        <f t="shared" si="14"/>
        <v>59784932.955000006</v>
      </c>
      <c r="AR18" s="281">
        <f t="shared" si="15"/>
        <v>0</v>
      </c>
      <c r="AT18" s="446" t="s">
        <v>2064</v>
      </c>
      <c r="AU18" s="284"/>
      <c r="AV18" s="447" t="str">
        <f t="shared" si="16"/>
        <v>CA</v>
      </c>
      <c r="AW18" s="447" t="str">
        <f t="shared" si="16"/>
        <v>CL</v>
      </c>
      <c r="AX18" s="447" t="str">
        <f t="shared" si="16"/>
        <v>AIC</v>
      </c>
      <c r="AY18" s="447" t="str">
        <f t="shared" si="6"/>
        <v>ERB</v>
      </c>
      <c r="AZ18" s="447" t="str">
        <f t="shared" si="6"/>
        <v>GRB</v>
      </c>
      <c r="BA18" s="447" t="str">
        <f t="shared" si="6"/>
        <v>Non-Op</v>
      </c>
      <c r="BC18" s="449" t="s">
        <v>2100</v>
      </c>
      <c r="BD18" s="552">
        <f t="shared" si="17"/>
        <v>58390841.689999998</v>
      </c>
      <c r="BF18" s="448"/>
      <c r="BG18" s="448"/>
      <c r="BH18" s="448"/>
      <c r="BI18" s="448"/>
      <c r="BJ18" s="448"/>
      <c r="BK18" s="448"/>
      <c r="BL18" s="448"/>
      <c r="BN18" s="546"/>
    </row>
    <row r="19" spans="1:66" s="28" customFormat="1" ht="12" customHeight="1">
      <c r="A19" s="324" t="s">
        <v>2547</v>
      </c>
      <c r="B19" s="290" t="str">
        <f t="shared" si="0"/>
        <v>10110031</v>
      </c>
      <c r="C19" s="450" t="s">
        <v>2548</v>
      </c>
      <c r="D19" s="451" t="s">
        <v>1165</v>
      </c>
      <c r="E19" s="451"/>
      <c r="F19" s="291">
        <v>44469</v>
      </c>
      <c r="G19" s="451"/>
      <c r="H19" s="556">
        <v>43793113.93</v>
      </c>
      <c r="I19" s="556">
        <v>43608332.859999999</v>
      </c>
      <c r="J19" s="556">
        <v>43423551.789999999</v>
      </c>
      <c r="K19" s="556">
        <v>43238770.719999999</v>
      </c>
      <c r="L19" s="556">
        <v>43053989.649999999</v>
      </c>
      <c r="M19" s="556">
        <v>42869208.579999998</v>
      </c>
      <c r="N19" s="556">
        <v>42684427.509999998</v>
      </c>
      <c r="O19" s="556">
        <v>42499646.439999998</v>
      </c>
      <c r="P19" s="556">
        <v>42314865.369999997</v>
      </c>
      <c r="Q19" s="556">
        <v>42130084.299999997</v>
      </c>
      <c r="R19" s="556">
        <v>41945303.229999997</v>
      </c>
      <c r="S19" s="556">
        <v>41760522.159999996</v>
      </c>
      <c r="T19" s="556">
        <v>41575741.090000004</v>
      </c>
      <c r="U19" s="556"/>
      <c r="V19" s="556">
        <f t="shared" si="1"/>
        <v>42684427.509999998</v>
      </c>
      <c r="W19" s="285"/>
      <c r="X19" s="286"/>
      <c r="Y19" s="548">
        <f t="shared" si="2"/>
        <v>0</v>
      </c>
      <c r="Z19" s="549">
        <f t="shared" si="2"/>
        <v>0</v>
      </c>
      <c r="AA19" s="549">
        <f t="shared" si="2"/>
        <v>0</v>
      </c>
      <c r="AB19" s="282">
        <f t="shared" ref="AB19" si="21">T19-SUM(Y19:AA19)</f>
        <v>41575741.090000004</v>
      </c>
      <c r="AC19" s="281">
        <f t="shared" ref="AC19" si="22">T19-SUM(Y19:AA19)-AB19</f>
        <v>0</v>
      </c>
      <c r="AD19" s="549">
        <f t="shared" si="18"/>
        <v>0</v>
      </c>
      <c r="AE19" s="553">
        <f t="shared" si="19"/>
        <v>0</v>
      </c>
      <c r="AF19" s="282">
        <f>IF($D19=AF$5,$T19,IF($D19=AF$4, $T19*$AL$2,0))</f>
        <v>41575741.090000004</v>
      </c>
      <c r="AG19" s="283">
        <f t="shared" si="9"/>
        <v>41575741.090000004</v>
      </c>
      <c r="AH19" s="281">
        <f t="shared" si="10"/>
        <v>0</v>
      </c>
      <c r="AI19" s="551">
        <f t="shared" si="3"/>
        <v>0</v>
      </c>
      <c r="AJ19" s="549">
        <f t="shared" si="3"/>
        <v>0</v>
      </c>
      <c r="AK19" s="549">
        <f t="shared" si="3"/>
        <v>0</v>
      </c>
      <c r="AL19" s="282">
        <f t="shared" si="11"/>
        <v>42684427.509999998</v>
      </c>
      <c r="AM19" s="281">
        <f t="shared" si="12"/>
        <v>0</v>
      </c>
      <c r="AN19" s="549">
        <f t="shared" si="4"/>
        <v>0</v>
      </c>
      <c r="AO19" s="549">
        <f t="shared" si="5"/>
        <v>0</v>
      </c>
      <c r="AP19" s="549">
        <f t="shared" si="13"/>
        <v>42684427.509999998</v>
      </c>
      <c r="AQ19" s="283">
        <f t="shared" ref="AQ19:AQ21" si="23">SUM(AN19:AP19)</f>
        <v>42684427.509999998</v>
      </c>
      <c r="AR19" s="281">
        <f t="shared" si="15"/>
        <v>0</v>
      </c>
      <c r="AT19" s="446" t="s">
        <v>2064</v>
      </c>
      <c r="AU19" s="284"/>
      <c r="AV19" s="447" t="str">
        <f t="shared" si="16"/>
        <v>CA</v>
      </c>
      <c r="AW19" s="447" t="str">
        <f t="shared" si="16"/>
        <v>CL</v>
      </c>
      <c r="AX19" s="447" t="str">
        <f t="shared" si="16"/>
        <v>AIC</v>
      </c>
      <c r="AY19" s="447" t="str">
        <f t="shared" si="6"/>
        <v>ERB</v>
      </c>
      <c r="AZ19" s="447" t="str">
        <f t="shared" si="6"/>
        <v>GRB</v>
      </c>
      <c r="BA19" s="447" t="str">
        <f t="shared" si="6"/>
        <v>Non-Op</v>
      </c>
      <c r="BC19" s="449" t="s">
        <v>2100</v>
      </c>
      <c r="BD19" s="552">
        <f t="shared" si="17"/>
        <v>41575741.090000004</v>
      </c>
      <c r="BF19" s="448"/>
      <c r="BG19" s="448"/>
      <c r="BH19" s="448"/>
      <c r="BI19" s="448"/>
      <c r="BJ19" s="448"/>
      <c r="BK19" s="448"/>
      <c r="BL19" s="448"/>
      <c r="BN19" s="546"/>
    </row>
    <row r="20" spans="1:66" s="28" customFormat="1" ht="12" customHeight="1">
      <c r="A20" s="452">
        <v>10199911</v>
      </c>
      <c r="B20" s="453" t="str">
        <f t="shared" si="0"/>
        <v>10199911</v>
      </c>
      <c r="C20" s="454" t="s">
        <v>2101</v>
      </c>
      <c r="D20" s="455" t="s">
        <v>1163</v>
      </c>
      <c r="E20" s="455"/>
      <c r="F20" s="456">
        <v>44196</v>
      </c>
      <c r="G20" s="455"/>
      <c r="H20" s="557">
        <v>0</v>
      </c>
      <c r="I20" s="557">
        <v>0</v>
      </c>
      <c r="J20" s="557">
        <v>0</v>
      </c>
      <c r="K20" s="557">
        <v>0</v>
      </c>
      <c r="L20" s="557">
        <v>0</v>
      </c>
      <c r="M20" s="557">
        <v>0</v>
      </c>
      <c r="N20" s="557">
        <v>0</v>
      </c>
      <c r="O20" s="557">
        <v>0</v>
      </c>
      <c r="P20" s="557">
        <v>0</v>
      </c>
      <c r="Q20" s="557">
        <v>0</v>
      </c>
      <c r="R20" s="557">
        <v>0</v>
      </c>
      <c r="S20" s="557">
        <v>0</v>
      </c>
      <c r="T20" s="547">
        <v>0</v>
      </c>
      <c r="U20" s="557"/>
      <c r="V20" s="557">
        <f t="shared" si="1"/>
        <v>0</v>
      </c>
      <c r="W20" s="457" t="s">
        <v>1183</v>
      </c>
      <c r="X20" s="458"/>
      <c r="Y20" s="548">
        <f t="shared" si="2"/>
        <v>0</v>
      </c>
      <c r="Z20" s="549">
        <f t="shared" si="2"/>
        <v>0</v>
      </c>
      <c r="AA20" s="549">
        <f t="shared" si="2"/>
        <v>0</v>
      </c>
      <c r="AB20" s="282">
        <f t="shared" ref="AB20:AB21" si="24">T20-SUM(Y20:AA20)</f>
        <v>0</v>
      </c>
      <c r="AC20" s="281">
        <f t="shared" ref="AC20:AC21" si="25">T20-SUM(Y20:AA20)-AB20</f>
        <v>0</v>
      </c>
      <c r="AD20" s="549">
        <f t="shared" si="18"/>
        <v>0</v>
      </c>
      <c r="AE20" s="553">
        <f t="shared" si="19"/>
        <v>0</v>
      </c>
      <c r="AF20" s="282">
        <f t="shared" ref="AF20:AF21" si="26">IF($D20=AF$5,$T20,IF($D20=AF$4, $T20*$AL$2,0))</f>
        <v>0</v>
      </c>
      <c r="AG20" s="283">
        <f t="shared" si="9"/>
        <v>0</v>
      </c>
      <c r="AH20" s="281">
        <f t="shared" si="10"/>
        <v>0</v>
      </c>
      <c r="AI20" s="551">
        <f t="shared" si="3"/>
        <v>0</v>
      </c>
      <c r="AJ20" s="549">
        <f t="shared" si="3"/>
        <v>0</v>
      </c>
      <c r="AK20" s="549">
        <f t="shared" si="3"/>
        <v>0</v>
      </c>
      <c r="AL20" s="282">
        <f t="shared" si="11"/>
        <v>0</v>
      </c>
      <c r="AM20" s="281">
        <f t="shared" si="12"/>
        <v>0</v>
      </c>
      <c r="AN20" s="549">
        <f t="shared" si="4"/>
        <v>0</v>
      </c>
      <c r="AO20" s="549">
        <f t="shared" si="5"/>
        <v>0</v>
      </c>
      <c r="AP20" s="549">
        <f t="shared" si="13"/>
        <v>0</v>
      </c>
      <c r="AQ20" s="283">
        <f t="shared" si="23"/>
        <v>0</v>
      </c>
      <c r="AR20" s="281">
        <f t="shared" si="15"/>
        <v>0</v>
      </c>
      <c r="AT20" s="446"/>
      <c r="AU20" s="284"/>
      <c r="AV20" s="447" t="str">
        <f t="shared" si="16"/>
        <v>CA</v>
      </c>
      <c r="AW20" s="447" t="str">
        <f t="shared" si="16"/>
        <v>CL</v>
      </c>
      <c r="AX20" s="447" t="str">
        <f t="shared" si="16"/>
        <v>AIC</v>
      </c>
      <c r="AY20" s="447" t="str">
        <f t="shared" si="6"/>
        <v>ERB</v>
      </c>
      <c r="AZ20" s="447" t="str">
        <f t="shared" si="6"/>
        <v>GRB</v>
      </c>
      <c r="BA20" s="447" t="str">
        <f t="shared" si="6"/>
        <v>Non-Op</v>
      </c>
      <c r="BC20" s="445" t="s">
        <v>762</v>
      </c>
      <c r="BD20" s="552">
        <f t="shared" si="17"/>
        <v>0</v>
      </c>
      <c r="BF20" s="448"/>
      <c r="BG20" s="448"/>
      <c r="BH20" s="448"/>
      <c r="BI20" s="448"/>
      <c r="BJ20" s="448"/>
      <c r="BK20" s="448"/>
      <c r="BL20" s="448"/>
      <c r="BN20" s="546"/>
    </row>
    <row r="21" spans="1:66" s="28" customFormat="1" ht="12" customHeight="1">
      <c r="A21" s="452">
        <v>10199921</v>
      </c>
      <c r="B21" s="453" t="str">
        <f t="shared" si="0"/>
        <v>10199921</v>
      </c>
      <c r="C21" s="454" t="s">
        <v>2103</v>
      </c>
      <c r="D21" s="455" t="s">
        <v>1165</v>
      </c>
      <c r="E21" s="455"/>
      <c r="F21" s="456">
        <v>44196</v>
      </c>
      <c r="G21" s="455"/>
      <c r="H21" s="557">
        <v>0</v>
      </c>
      <c r="I21" s="557">
        <v>0</v>
      </c>
      <c r="J21" s="557">
        <v>0</v>
      </c>
      <c r="K21" s="557">
        <v>0</v>
      </c>
      <c r="L21" s="557">
        <v>0</v>
      </c>
      <c r="M21" s="557">
        <v>0</v>
      </c>
      <c r="N21" s="557">
        <v>0</v>
      </c>
      <c r="O21" s="557">
        <v>0</v>
      </c>
      <c r="P21" s="557">
        <v>0</v>
      </c>
      <c r="Q21" s="557">
        <v>0</v>
      </c>
      <c r="R21" s="557">
        <v>0</v>
      </c>
      <c r="S21" s="557">
        <v>0</v>
      </c>
      <c r="T21" s="547">
        <v>0</v>
      </c>
      <c r="U21" s="557"/>
      <c r="V21" s="557">
        <f t="shared" si="1"/>
        <v>0</v>
      </c>
      <c r="W21" s="457"/>
      <c r="X21" s="458"/>
      <c r="Y21" s="548">
        <f t="shared" si="2"/>
        <v>0</v>
      </c>
      <c r="Z21" s="549">
        <f t="shared" si="2"/>
        <v>0</v>
      </c>
      <c r="AA21" s="549">
        <f t="shared" si="2"/>
        <v>0</v>
      </c>
      <c r="AB21" s="282">
        <f t="shared" si="24"/>
        <v>0</v>
      </c>
      <c r="AC21" s="281">
        <f t="shared" si="25"/>
        <v>0</v>
      </c>
      <c r="AD21" s="549">
        <f t="shared" si="18"/>
        <v>0</v>
      </c>
      <c r="AE21" s="553">
        <f t="shared" si="19"/>
        <v>0</v>
      </c>
      <c r="AF21" s="282">
        <f t="shared" si="26"/>
        <v>0</v>
      </c>
      <c r="AG21" s="283">
        <f t="shared" si="9"/>
        <v>0</v>
      </c>
      <c r="AH21" s="281">
        <f t="shared" si="10"/>
        <v>0</v>
      </c>
      <c r="AI21" s="551">
        <f t="shared" si="3"/>
        <v>0</v>
      </c>
      <c r="AJ21" s="549">
        <f t="shared" si="3"/>
        <v>0</v>
      </c>
      <c r="AK21" s="549">
        <f t="shared" si="3"/>
        <v>0</v>
      </c>
      <c r="AL21" s="282">
        <f t="shared" si="11"/>
        <v>0</v>
      </c>
      <c r="AM21" s="281">
        <f t="shared" si="12"/>
        <v>0</v>
      </c>
      <c r="AN21" s="549">
        <f t="shared" si="4"/>
        <v>0</v>
      </c>
      <c r="AO21" s="549">
        <f t="shared" si="5"/>
        <v>0</v>
      </c>
      <c r="AP21" s="549">
        <f t="shared" si="13"/>
        <v>0</v>
      </c>
      <c r="AQ21" s="283">
        <f t="shared" si="23"/>
        <v>0</v>
      </c>
      <c r="AR21" s="281">
        <f t="shared" si="15"/>
        <v>0</v>
      </c>
      <c r="AT21" s="446" t="s">
        <v>2067</v>
      </c>
      <c r="AU21" s="284"/>
      <c r="AV21" s="447" t="str">
        <f t="shared" si="16"/>
        <v>CA</v>
      </c>
      <c r="AW21" s="447" t="str">
        <f t="shared" si="16"/>
        <v>CL</v>
      </c>
      <c r="AX21" s="447" t="str">
        <f t="shared" si="16"/>
        <v>AIC</v>
      </c>
      <c r="AY21" s="447" t="str">
        <f t="shared" si="6"/>
        <v>ERB</v>
      </c>
      <c r="AZ21" s="447" t="str">
        <f t="shared" si="6"/>
        <v>GRB</v>
      </c>
      <c r="BA21" s="447" t="str">
        <f t="shared" si="6"/>
        <v>Non-Op</v>
      </c>
      <c r="BC21" s="449" t="s">
        <v>2100</v>
      </c>
      <c r="BD21" s="552">
        <f t="shared" si="17"/>
        <v>0</v>
      </c>
      <c r="BF21" s="448"/>
      <c r="BG21" s="448"/>
      <c r="BH21" s="448"/>
      <c r="BI21" s="448"/>
      <c r="BJ21" s="448"/>
      <c r="BK21" s="448"/>
      <c r="BL21" s="448"/>
      <c r="BN21" s="546"/>
    </row>
    <row r="22" spans="1:66" s="28" customFormat="1" ht="12" customHeight="1">
      <c r="A22" s="545">
        <v>10500501</v>
      </c>
      <c r="B22" s="546" t="str">
        <f t="shared" si="0"/>
        <v>10500501</v>
      </c>
      <c r="C22" s="444" t="s">
        <v>1185</v>
      </c>
      <c r="D22" s="445" t="s">
        <v>1163</v>
      </c>
      <c r="E22" s="445"/>
      <c r="F22" s="444"/>
      <c r="G22" s="445"/>
      <c r="H22" s="547">
        <v>38798123.880000003</v>
      </c>
      <c r="I22" s="547">
        <v>38798176.530000001</v>
      </c>
      <c r="J22" s="547">
        <v>38798229.18</v>
      </c>
      <c r="K22" s="547">
        <v>38798334.479999997</v>
      </c>
      <c r="L22" s="547">
        <v>38798334.479999997</v>
      </c>
      <c r="M22" s="547">
        <v>38798966.340000004</v>
      </c>
      <c r="N22" s="547">
        <v>38800440.659999996</v>
      </c>
      <c r="O22" s="547">
        <v>38801125.170000002</v>
      </c>
      <c r="P22" s="547">
        <v>38802283.560000002</v>
      </c>
      <c r="Q22" s="547">
        <v>38802915.420000002</v>
      </c>
      <c r="R22" s="547">
        <v>38856381.350000001</v>
      </c>
      <c r="S22" s="547">
        <v>38856486.649999999</v>
      </c>
      <c r="T22" s="547">
        <v>38857747.25</v>
      </c>
      <c r="U22" s="547"/>
      <c r="V22" s="547">
        <f t="shared" si="1"/>
        <v>38811634.115416668</v>
      </c>
      <c r="W22" s="285">
        <v>14</v>
      </c>
      <c r="X22" s="286"/>
      <c r="Y22" s="548">
        <f t="shared" si="2"/>
        <v>0</v>
      </c>
      <c r="Z22" s="549">
        <f t="shared" si="2"/>
        <v>0</v>
      </c>
      <c r="AA22" s="549">
        <f t="shared" si="2"/>
        <v>0</v>
      </c>
      <c r="AB22" s="282">
        <f t="shared" si="7"/>
        <v>38857747.25</v>
      </c>
      <c r="AC22" s="281">
        <f t="shared" si="8"/>
        <v>0</v>
      </c>
      <c r="AD22" s="549">
        <f t="shared" si="18"/>
        <v>38857747.25</v>
      </c>
      <c r="AE22" s="553">
        <f t="shared" si="19"/>
        <v>0</v>
      </c>
      <c r="AF22" s="282">
        <f t="shared" si="20"/>
        <v>0</v>
      </c>
      <c r="AG22" s="283">
        <f t="shared" si="9"/>
        <v>38857747.25</v>
      </c>
      <c r="AH22" s="281">
        <f t="shared" si="10"/>
        <v>0</v>
      </c>
      <c r="AI22" s="551">
        <f t="shared" si="3"/>
        <v>0</v>
      </c>
      <c r="AJ22" s="549">
        <f t="shared" si="3"/>
        <v>0</v>
      </c>
      <c r="AK22" s="549">
        <f t="shared" si="3"/>
        <v>0</v>
      </c>
      <c r="AL22" s="282">
        <f t="shared" si="11"/>
        <v>38811634.115416668</v>
      </c>
      <c r="AM22" s="281">
        <f t="shared" si="12"/>
        <v>0</v>
      </c>
      <c r="AN22" s="549">
        <f t="shared" si="4"/>
        <v>38811634.115416668</v>
      </c>
      <c r="AO22" s="549">
        <f t="shared" si="5"/>
        <v>0</v>
      </c>
      <c r="AP22" s="549">
        <f t="shared" si="13"/>
        <v>0</v>
      </c>
      <c r="AQ22" s="283">
        <f t="shared" si="14"/>
        <v>38811634.115416668</v>
      </c>
      <c r="AR22" s="281">
        <f t="shared" si="15"/>
        <v>0</v>
      </c>
      <c r="AT22" s="446"/>
      <c r="AU22" s="284"/>
      <c r="AV22" s="447" t="str">
        <f t="shared" si="16"/>
        <v>CA</v>
      </c>
      <c r="AW22" s="447" t="str">
        <f t="shared" si="16"/>
        <v>CL</v>
      </c>
      <c r="AX22" s="447" t="str">
        <f t="shared" si="16"/>
        <v>AIC</v>
      </c>
      <c r="AY22" s="447" t="str">
        <f t="shared" si="6"/>
        <v>ERB</v>
      </c>
      <c r="AZ22" s="447" t="str">
        <f t="shared" si="6"/>
        <v>GRB</v>
      </c>
      <c r="BA22" s="447" t="str">
        <f t="shared" si="6"/>
        <v>Non-Op</v>
      </c>
      <c r="BC22" s="445" t="s">
        <v>762</v>
      </c>
      <c r="BD22" s="552">
        <f t="shared" si="17"/>
        <v>38857747.25</v>
      </c>
      <c r="BF22" s="435"/>
      <c r="BG22" s="435"/>
      <c r="BH22" s="435"/>
      <c r="BI22" s="435"/>
      <c r="BJ22" s="435"/>
      <c r="BK22" s="435"/>
      <c r="BL22" s="435"/>
      <c r="BN22" s="546"/>
    </row>
    <row r="23" spans="1:66" s="28" customFormat="1" ht="12" customHeight="1">
      <c r="A23" s="545">
        <v>10500502</v>
      </c>
      <c r="B23" s="546" t="str">
        <f t="shared" si="0"/>
        <v>10500502</v>
      </c>
      <c r="C23" s="444" t="s">
        <v>1186</v>
      </c>
      <c r="D23" s="445" t="s">
        <v>1164</v>
      </c>
      <c r="E23" s="445"/>
      <c r="F23" s="444"/>
      <c r="G23" s="445"/>
      <c r="H23" s="547">
        <v>7374233.6200000001</v>
      </c>
      <c r="I23" s="547">
        <v>7374233.6200000001</v>
      </c>
      <c r="J23" s="547">
        <v>7374233.6200000001</v>
      </c>
      <c r="K23" s="547">
        <v>7374233.6200000001</v>
      </c>
      <c r="L23" s="547">
        <v>7374233.6200000001</v>
      </c>
      <c r="M23" s="547">
        <v>7374233.6200000001</v>
      </c>
      <c r="N23" s="547">
        <v>7374233.6200000001</v>
      </c>
      <c r="O23" s="547">
        <v>7374233.6200000001</v>
      </c>
      <c r="P23" s="547">
        <v>7374233.6200000001</v>
      </c>
      <c r="Q23" s="547">
        <v>7374233.6200000001</v>
      </c>
      <c r="R23" s="547">
        <v>7374233.6200000001</v>
      </c>
      <c r="S23" s="547">
        <v>7374233.6200000001</v>
      </c>
      <c r="T23" s="547">
        <v>7374233.6200000001</v>
      </c>
      <c r="U23" s="547"/>
      <c r="V23" s="547">
        <f t="shared" si="1"/>
        <v>7374233.6200000001</v>
      </c>
      <c r="W23" s="285"/>
      <c r="X23" s="285">
        <v>1</v>
      </c>
      <c r="Y23" s="548">
        <f t="shared" si="2"/>
        <v>0</v>
      </c>
      <c r="Z23" s="549">
        <f t="shared" si="2"/>
        <v>0</v>
      </c>
      <c r="AA23" s="549">
        <f t="shared" si="2"/>
        <v>0</v>
      </c>
      <c r="AB23" s="282">
        <f t="shared" si="7"/>
        <v>7374233.6200000001</v>
      </c>
      <c r="AC23" s="281">
        <f t="shared" si="8"/>
        <v>0</v>
      </c>
      <c r="AD23" s="549">
        <f t="shared" si="18"/>
        <v>0</v>
      </c>
      <c r="AE23" s="553">
        <f t="shared" si="19"/>
        <v>7374233.6200000001</v>
      </c>
      <c r="AF23" s="282">
        <f t="shared" si="20"/>
        <v>0</v>
      </c>
      <c r="AG23" s="283">
        <f t="shared" si="9"/>
        <v>7374233.6200000001</v>
      </c>
      <c r="AH23" s="281">
        <f t="shared" si="10"/>
        <v>0</v>
      </c>
      <c r="AI23" s="551">
        <f t="shared" si="3"/>
        <v>0</v>
      </c>
      <c r="AJ23" s="549">
        <f t="shared" si="3"/>
        <v>0</v>
      </c>
      <c r="AK23" s="549">
        <f t="shared" si="3"/>
        <v>0</v>
      </c>
      <c r="AL23" s="282">
        <f t="shared" si="11"/>
        <v>7374233.6200000001</v>
      </c>
      <c r="AM23" s="281">
        <f t="shared" si="12"/>
        <v>0</v>
      </c>
      <c r="AN23" s="549">
        <f t="shared" si="4"/>
        <v>0</v>
      </c>
      <c r="AO23" s="549">
        <f t="shared" si="5"/>
        <v>7374233.6200000001</v>
      </c>
      <c r="AP23" s="549">
        <f t="shared" si="13"/>
        <v>0</v>
      </c>
      <c r="AQ23" s="283">
        <f t="shared" si="14"/>
        <v>7374233.6200000001</v>
      </c>
      <c r="AR23" s="281">
        <f t="shared" si="15"/>
        <v>0</v>
      </c>
      <c r="AT23" s="446"/>
      <c r="AU23" s="284"/>
      <c r="AV23" s="447" t="str">
        <f t="shared" si="16"/>
        <v>CA</v>
      </c>
      <c r="AW23" s="447" t="str">
        <f t="shared" si="16"/>
        <v>CL</v>
      </c>
      <c r="AX23" s="447" t="str">
        <f t="shared" si="16"/>
        <v>AIC</v>
      </c>
      <c r="AY23" s="447" t="str">
        <f t="shared" si="6"/>
        <v>ERB</v>
      </c>
      <c r="AZ23" s="447" t="str">
        <f t="shared" si="6"/>
        <v>GRB</v>
      </c>
      <c r="BA23" s="447" t="str">
        <f t="shared" si="6"/>
        <v>Non-Op</v>
      </c>
      <c r="BC23" s="445" t="s">
        <v>762</v>
      </c>
      <c r="BD23" s="552">
        <f t="shared" si="17"/>
        <v>7374233.6200000001</v>
      </c>
      <c r="BF23" s="435"/>
      <c r="BG23" s="435"/>
      <c r="BH23" s="435"/>
      <c r="BI23" s="435"/>
      <c r="BJ23" s="435"/>
      <c r="BK23" s="435"/>
      <c r="BL23" s="435"/>
      <c r="BN23" s="546"/>
    </row>
    <row r="24" spans="1:66" s="28" customFormat="1" ht="12" customHeight="1">
      <c r="A24" s="554">
        <v>10500503</v>
      </c>
      <c r="B24" s="555" t="str">
        <f t="shared" si="0"/>
        <v>10500503</v>
      </c>
      <c r="C24" s="444" t="s">
        <v>2549</v>
      </c>
      <c r="D24" s="445" t="s">
        <v>2087</v>
      </c>
      <c r="E24" s="445"/>
      <c r="F24" s="444"/>
      <c r="G24" s="445"/>
      <c r="H24" s="547">
        <v>0</v>
      </c>
      <c r="I24" s="547">
        <v>0</v>
      </c>
      <c r="J24" s="547">
        <v>0</v>
      </c>
      <c r="K24" s="547">
        <v>0</v>
      </c>
      <c r="L24" s="547">
        <v>0</v>
      </c>
      <c r="M24" s="547">
        <v>0</v>
      </c>
      <c r="N24" s="547">
        <v>0</v>
      </c>
      <c r="O24" s="547">
        <v>0</v>
      </c>
      <c r="P24" s="547">
        <v>0</v>
      </c>
      <c r="Q24" s="547">
        <v>0</v>
      </c>
      <c r="R24" s="547">
        <v>0</v>
      </c>
      <c r="S24" s="547">
        <v>0</v>
      </c>
      <c r="T24" s="547">
        <v>0</v>
      </c>
      <c r="U24" s="547"/>
      <c r="V24" s="547">
        <f t="shared" si="1"/>
        <v>0</v>
      </c>
      <c r="W24" s="285" t="s">
        <v>2550</v>
      </c>
      <c r="X24" s="286" t="s">
        <v>1182</v>
      </c>
      <c r="Y24" s="548">
        <f t="shared" si="2"/>
        <v>0</v>
      </c>
      <c r="Z24" s="549">
        <f t="shared" si="2"/>
        <v>0</v>
      </c>
      <c r="AA24" s="549">
        <f t="shared" si="2"/>
        <v>0</v>
      </c>
      <c r="AB24" s="282">
        <f t="shared" si="7"/>
        <v>0</v>
      </c>
      <c r="AC24" s="281">
        <f t="shared" si="8"/>
        <v>0</v>
      </c>
      <c r="AD24" s="549">
        <f>IF($D24=AD$5,$T24,IF($D24=AD$4, $T24*$AK$1,0))</f>
        <v>0</v>
      </c>
      <c r="AE24" s="553">
        <f t="shared" si="19"/>
        <v>0</v>
      </c>
      <c r="AF24" s="282">
        <f t="shared" si="20"/>
        <v>0</v>
      </c>
      <c r="AG24" s="283">
        <f t="shared" si="9"/>
        <v>0</v>
      </c>
      <c r="AH24" s="281">
        <f t="shared" si="10"/>
        <v>0</v>
      </c>
      <c r="AI24" s="551">
        <f t="shared" si="3"/>
        <v>0</v>
      </c>
      <c r="AJ24" s="549">
        <f t="shared" si="3"/>
        <v>0</v>
      </c>
      <c r="AK24" s="549">
        <f t="shared" si="3"/>
        <v>0</v>
      </c>
      <c r="AL24" s="282">
        <f t="shared" si="11"/>
        <v>0</v>
      </c>
      <c r="AM24" s="281">
        <f t="shared" si="12"/>
        <v>0</v>
      </c>
      <c r="AN24" s="549">
        <f t="shared" si="4"/>
        <v>0</v>
      </c>
      <c r="AO24" s="549">
        <f t="shared" si="5"/>
        <v>0</v>
      </c>
      <c r="AP24" s="549">
        <f t="shared" si="13"/>
        <v>0</v>
      </c>
      <c r="AQ24" s="283">
        <f t="shared" si="14"/>
        <v>0</v>
      </c>
      <c r="AR24" s="281">
        <f t="shared" si="15"/>
        <v>0</v>
      </c>
      <c r="AT24" s="446"/>
      <c r="AU24" s="284"/>
      <c r="AV24" s="447" t="str">
        <f t="shared" si="16"/>
        <v>CA</v>
      </c>
      <c r="AW24" s="447" t="str">
        <f t="shared" si="16"/>
        <v>CL</v>
      </c>
      <c r="AX24" s="447" t="str">
        <f t="shared" si="16"/>
        <v>AIC</v>
      </c>
      <c r="AY24" s="447" t="str">
        <f t="shared" si="6"/>
        <v>ERB</v>
      </c>
      <c r="AZ24" s="447" t="str">
        <f t="shared" si="6"/>
        <v>GRB</v>
      </c>
      <c r="BA24" s="447" t="str">
        <f t="shared" si="6"/>
        <v>Non-Op</v>
      </c>
      <c r="BC24" s="445" t="s">
        <v>762</v>
      </c>
      <c r="BD24" s="552">
        <f t="shared" si="17"/>
        <v>0</v>
      </c>
      <c r="BF24" s="435"/>
      <c r="BG24" s="435"/>
      <c r="BH24" s="435"/>
      <c r="BI24" s="435"/>
      <c r="BJ24" s="435"/>
      <c r="BK24" s="435"/>
      <c r="BL24" s="435"/>
      <c r="BN24" s="546"/>
    </row>
    <row r="25" spans="1:66" s="28" customFormat="1" ht="12" customHeight="1">
      <c r="A25" s="545">
        <v>10600501</v>
      </c>
      <c r="B25" s="546" t="str">
        <f t="shared" si="0"/>
        <v>10600501</v>
      </c>
      <c r="C25" s="444" t="s">
        <v>1187</v>
      </c>
      <c r="D25" s="445" t="s">
        <v>1163</v>
      </c>
      <c r="E25" s="445"/>
      <c r="F25" s="444"/>
      <c r="G25" s="445"/>
      <c r="H25" s="547">
        <v>207606428</v>
      </c>
      <c r="I25" s="547">
        <v>220134416.00999999</v>
      </c>
      <c r="J25" s="547">
        <v>223998233.16</v>
      </c>
      <c r="K25" s="547">
        <v>216415597.02000001</v>
      </c>
      <c r="L25" s="547">
        <v>228101943.08000001</v>
      </c>
      <c r="M25" s="547">
        <v>229894721.91</v>
      </c>
      <c r="N25" s="547">
        <v>243006063.22999999</v>
      </c>
      <c r="O25" s="547">
        <v>243870684.86000001</v>
      </c>
      <c r="P25" s="547">
        <v>261012861.78999999</v>
      </c>
      <c r="Q25" s="547">
        <v>270529356.88</v>
      </c>
      <c r="R25" s="547">
        <v>268514038.02999997</v>
      </c>
      <c r="S25" s="547">
        <v>276544319.97000003</v>
      </c>
      <c r="T25" s="547">
        <v>342443904.23000002</v>
      </c>
      <c r="U25" s="547"/>
      <c r="V25" s="547">
        <f t="shared" si="1"/>
        <v>246420616.8379167</v>
      </c>
      <c r="W25" s="285" t="s">
        <v>42</v>
      </c>
      <c r="X25" s="286"/>
      <c r="Y25" s="548">
        <f t="shared" si="2"/>
        <v>0</v>
      </c>
      <c r="Z25" s="549">
        <f t="shared" si="2"/>
        <v>0</v>
      </c>
      <c r="AA25" s="549">
        <f t="shared" si="2"/>
        <v>0</v>
      </c>
      <c r="AB25" s="282">
        <f t="shared" si="7"/>
        <v>342443904.23000002</v>
      </c>
      <c r="AC25" s="281">
        <f t="shared" si="8"/>
        <v>0</v>
      </c>
      <c r="AD25" s="549">
        <f>IF($D25=AD$5,$T25,IF($D25=AD$4, $T25*$AK$1,0))</f>
        <v>342443904.23000002</v>
      </c>
      <c r="AE25" s="553">
        <f t="shared" si="19"/>
        <v>0</v>
      </c>
      <c r="AF25" s="282">
        <f t="shared" si="20"/>
        <v>0</v>
      </c>
      <c r="AG25" s="283">
        <f t="shared" si="9"/>
        <v>342443904.23000002</v>
      </c>
      <c r="AH25" s="281">
        <f t="shared" si="10"/>
        <v>0</v>
      </c>
      <c r="AI25" s="551">
        <f t="shared" si="3"/>
        <v>0</v>
      </c>
      <c r="AJ25" s="549">
        <f t="shared" si="3"/>
        <v>0</v>
      </c>
      <c r="AK25" s="549">
        <f t="shared" si="3"/>
        <v>0</v>
      </c>
      <c r="AL25" s="282">
        <f t="shared" si="11"/>
        <v>246420616.8379167</v>
      </c>
      <c r="AM25" s="281">
        <f t="shared" si="12"/>
        <v>0</v>
      </c>
      <c r="AN25" s="549">
        <f t="shared" si="4"/>
        <v>246420616.8379167</v>
      </c>
      <c r="AO25" s="549">
        <f t="shared" si="5"/>
        <v>0</v>
      </c>
      <c r="AP25" s="549">
        <f t="shared" si="13"/>
        <v>0</v>
      </c>
      <c r="AQ25" s="283">
        <f t="shared" si="14"/>
        <v>246420616.8379167</v>
      </c>
      <c r="AR25" s="281">
        <f t="shared" si="15"/>
        <v>0</v>
      </c>
      <c r="AT25" s="446"/>
      <c r="AU25" s="284"/>
      <c r="AV25" s="447" t="str">
        <f t="shared" si="16"/>
        <v>CA</v>
      </c>
      <c r="AW25" s="447" t="str">
        <f t="shared" si="16"/>
        <v>CL</v>
      </c>
      <c r="AX25" s="447" t="str">
        <f t="shared" si="16"/>
        <v>AIC</v>
      </c>
      <c r="AY25" s="447" t="str">
        <f t="shared" si="6"/>
        <v>ERB</v>
      </c>
      <c r="AZ25" s="447" t="str">
        <f t="shared" si="6"/>
        <v>GRB</v>
      </c>
      <c r="BA25" s="447" t="str">
        <f t="shared" si="6"/>
        <v>Non-Op</v>
      </c>
      <c r="BC25" s="445" t="s">
        <v>762</v>
      </c>
      <c r="BD25" s="552">
        <f t="shared" si="17"/>
        <v>342443904.23000002</v>
      </c>
      <c r="BF25" s="435"/>
      <c r="BG25" s="435"/>
      <c r="BH25" s="435"/>
      <c r="BI25" s="435"/>
      <c r="BJ25" s="435"/>
      <c r="BK25" s="435"/>
      <c r="BL25" s="435"/>
      <c r="BN25" s="672"/>
    </row>
    <row r="26" spans="1:66" s="28" customFormat="1" ht="12" customHeight="1">
      <c r="A26" s="545">
        <v>10600502</v>
      </c>
      <c r="B26" s="546" t="str">
        <f t="shared" si="0"/>
        <v>10600502</v>
      </c>
      <c r="C26" s="444" t="s">
        <v>1188</v>
      </c>
      <c r="D26" s="445" t="s">
        <v>1164</v>
      </c>
      <c r="E26" s="445"/>
      <c r="F26" s="444"/>
      <c r="G26" s="445"/>
      <c r="H26" s="547">
        <v>82986885.659999996</v>
      </c>
      <c r="I26" s="547">
        <v>79625479.280000001</v>
      </c>
      <c r="J26" s="547">
        <v>320976144.5</v>
      </c>
      <c r="K26" s="547">
        <v>314102885.29000002</v>
      </c>
      <c r="L26" s="547">
        <v>316027901.98000002</v>
      </c>
      <c r="M26" s="547">
        <v>323074794.24000001</v>
      </c>
      <c r="N26" s="547">
        <v>332464674.43000001</v>
      </c>
      <c r="O26" s="547">
        <v>336406810.86000001</v>
      </c>
      <c r="P26" s="547">
        <v>345685089.06999999</v>
      </c>
      <c r="Q26" s="547">
        <v>347064803.13999999</v>
      </c>
      <c r="R26" s="547">
        <v>349957544.88999999</v>
      </c>
      <c r="S26" s="547">
        <v>354748411.06</v>
      </c>
      <c r="T26" s="547">
        <v>355745484.33999997</v>
      </c>
      <c r="U26" s="547"/>
      <c r="V26" s="547">
        <f t="shared" si="1"/>
        <v>303291726.97833329</v>
      </c>
      <c r="W26" s="285"/>
      <c r="X26" s="285">
        <v>1</v>
      </c>
      <c r="Y26" s="548">
        <f t="shared" si="2"/>
        <v>0</v>
      </c>
      <c r="Z26" s="549">
        <f t="shared" si="2"/>
        <v>0</v>
      </c>
      <c r="AA26" s="549">
        <f t="shared" si="2"/>
        <v>0</v>
      </c>
      <c r="AB26" s="282">
        <f t="shared" si="7"/>
        <v>355745484.33999997</v>
      </c>
      <c r="AC26" s="281">
        <f t="shared" si="8"/>
        <v>0</v>
      </c>
      <c r="AD26" s="549">
        <f t="shared" ref="AD26:AD95" si="27">IF($D26=AD$5,$T26,IF($D26=AD$4, $T26*$AK$1,0))</f>
        <v>0</v>
      </c>
      <c r="AE26" s="553">
        <f t="shared" si="19"/>
        <v>355745484.33999997</v>
      </c>
      <c r="AF26" s="282">
        <f t="shared" si="20"/>
        <v>0</v>
      </c>
      <c r="AG26" s="283">
        <f t="shared" si="9"/>
        <v>355745484.33999997</v>
      </c>
      <c r="AH26" s="281">
        <f t="shared" si="10"/>
        <v>0</v>
      </c>
      <c r="AI26" s="551">
        <f t="shared" si="3"/>
        <v>0</v>
      </c>
      <c r="AJ26" s="549">
        <f t="shared" si="3"/>
        <v>0</v>
      </c>
      <c r="AK26" s="549">
        <f t="shared" si="3"/>
        <v>0</v>
      </c>
      <c r="AL26" s="282">
        <f t="shared" si="11"/>
        <v>303291726.97833329</v>
      </c>
      <c r="AM26" s="281">
        <f t="shared" si="12"/>
        <v>0</v>
      </c>
      <c r="AN26" s="549">
        <f t="shared" si="4"/>
        <v>0</v>
      </c>
      <c r="AO26" s="549">
        <f t="shared" si="5"/>
        <v>303291726.97833329</v>
      </c>
      <c r="AP26" s="549">
        <f t="shared" si="13"/>
        <v>0</v>
      </c>
      <c r="AQ26" s="283">
        <f t="shared" si="14"/>
        <v>303291726.97833329</v>
      </c>
      <c r="AR26" s="281">
        <f t="shared" si="15"/>
        <v>0</v>
      </c>
      <c r="AT26" s="446"/>
      <c r="AU26" s="284"/>
      <c r="AV26" s="447" t="str">
        <f t="shared" si="16"/>
        <v>CA</v>
      </c>
      <c r="AW26" s="447" t="str">
        <f t="shared" si="16"/>
        <v>CL</v>
      </c>
      <c r="AX26" s="447" t="str">
        <f t="shared" si="16"/>
        <v>AIC</v>
      </c>
      <c r="AY26" s="447" t="str">
        <f t="shared" si="6"/>
        <v>ERB</v>
      </c>
      <c r="AZ26" s="447" t="str">
        <f t="shared" si="6"/>
        <v>GRB</v>
      </c>
      <c r="BA26" s="447" t="str">
        <f t="shared" si="6"/>
        <v>Non-Op</v>
      </c>
      <c r="BC26" s="445" t="s">
        <v>762</v>
      </c>
      <c r="BD26" s="552">
        <f t="shared" si="17"/>
        <v>355745484.33999997</v>
      </c>
      <c r="BF26" s="435"/>
      <c r="BG26" s="435"/>
      <c r="BH26" s="435"/>
      <c r="BI26" s="435"/>
      <c r="BJ26" s="435"/>
      <c r="BK26" s="435"/>
      <c r="BL26" s="435"/>
      <c r="BN26" s="672"/>
    </row>
    <row r="27" spans="1:66" s="28" customFormat="1" ht="12" customHeight="1">
      <c r="A27" s="545">
        <v>10600503</v>
      </c>
      <c r="B27" s="546" t="str">
        <f t="shared" si="0"/>
        <v>10600503</v>
      </c>
      <c r="C27" s="444" t="s">
        <v>1189</v>
      </c>
      <c r="D27" s="445" t="s">
        <v>2087</v>
      </c>
      <c r="E27" s="445"/>
      <c r="F27" s="444"/>
      <c r="G27" s="445"/>
      <c r="H27" s="547">
        <v>18892108.82</v>
      </c>
      <c r="I27" s="547">
        <v>19598643.420000002</v>
      </c>
      <c r="J27" s="547">
        <v>20180924.960000001</v>
      </c>
      <c r="K27" s="547">
        <v>16171194.27</v>
      </c>
      <c r="L27" s="547">
        <v>16435314.57</v>
      </c>
      <c r="M27" s="547">
        <v>16189308.32</v>
      </c>
      <c r="N27" s="547">
        <v>18722408.829999998</v>
      </c>
      <c r="O27" s="547">
        <v>18780241.449999999</v>
      </c>
      <c r="P27" s="547">
        <v>18862822.420000002</v>
      </c>
      <c r="Q27" s="547">
        <v>24176799.079999998</v>
      </c>
      <c r="R27" s="547">
        <v>17709360.949999999</v>
      </c>
      <c r="S27" s="547">
        <v>17935321.25</v>
      </c>
      <c r="T27" s="547">
        <v>25193759.300000001</v>
      </c>
      <c r="U27" s="547"/>
      <c r="V27" s="547">
        <f t="shared" si="1"/>
        <v>18900439.465</v>
      </c>
      <c r="W27" s="285" t="s">
        <v>1190</v>
      </c>
      <c r="X27" s="286" t="s">
        <v>1182</v>
      </c>
      <c r="Y27" s="548">
        <f t="shared" si="2"/>
        <v>0</v>
      </c>
      <c r="Z27" s="549">
        <f t="shared" si="2"/>
        <v>0</v>
      </c>
      <c r="AA27" s="549">
        <f t="shared" si="2"/>
        <v>0</v>
      </c>
      <c r="AB27" s="282">
        <f t="shared" si="7"/>
        <v>25193759.300000001</v>
      </c>
      <c r="AC27" s="281">
        <f t="shared" si="8"/>
        <v>0</v>
      </c>
      <c r="AD27" s="549">
        <f t="shared" si="27"/>
        <v>16542222.356379999</v>
      </c>
      <c r="AE27" s="553">
        <f t="shared" si="19"/>
        <v>8651536.94362</v>
      </c>
      <c r="AF27" s="282">
        <f t="shared" si="20"/>
        <v>0</v>
      </c>
      <c r="AG27" s="283">
        <f t="shared" si="9"/>
        <v>25193759.299999997</v>
      </c>
      <c r="AH27" s="281">
        <f t="shared" si="10"/>
        <v>0</v>
      </c>
      <c r="AI27" s="551">
        <f t="shared" si="3"/>
        <v>0</v>
      </c>
      <c r="AJ27" s="549">
        <f t="shared" si="3"/>
        <v>0</v>
      </c>
      <c r="AK27" s="549">
        <f t="shared" si="3"/>
        <v>0</v>
      </c>
      <c r="AL27" s="282">
        <f t="shared" si="11"/>
        <v>18900439.465</v>
      </c>
      <c r="AM27" s="281">
        <f t="shared" si="12"/>
        <v>0</v>
      </c>
      <c r="AN27" s="549">
        <f t="shared" si="4"/>
        <v>12410028.552718999</v>
      </c>
      <c r="AO27" s="549">
        <f t="shared" si="5"/>
        <v>6490410.9122810001</v>
      </c>
      <c r="AP27" s="549">
        <f t="shared" si="13"/>
        <v>0</v>
      </c>
      <c r="AQ27" s="283">
        <f t="shared" si="14"/>
        <v>18900439.465</v>
      </c>
      <c r="AR27" s="281">
        <f t="shared" si="15"/>
        <v>0</v>
      </c>
      <c r="AT27" s="446"/>
      <c r="AU27" s="284"/>
      <c r="AV27" s="447" t="str">
        <f t="shared" si="16"/>
        <v>CA</v>
      </c>
      <c r="AW27" s="447" t="str">
        <f t="shared" si="16"/>
        <v>CL</v>
      </c>
      <c r="AX27" s="447" t="str">
        <f t="shared" si="16"/>
        <v>AIC</v>
      </c>
      <c r="AY27" s="447" t="str">
        <f t="shared" si="6"/>
        <v>ERB</v>
      </c>
      <c r="AZ27" s="447" t="str">
        <f t="shared" si="6"/>
        <v>GRB</v>
      </c>
      <c r="BA27" s="447" t="str">
        <f t="shared" si="6"/>
        <v>Non-Op</v>
      </c>
      <c r="BC27" s="445" t="s">
        <v>762</v>
      </c>
      <c r="BD27" s="552">
        <f t="shared" si="17"/>
        <v>25193759.300000001</v>
      </c>
      <c r="BF27" s="435"/>
      <c r="BG27" s="435"/>
      <c r="BH27" s="435"/>
      <c r="BI27" s="435"/>
      <c r="BJ27" s="435"/>
      <c r="BK27" s="435"/>
      <c r="BL27" s="435"/>
      <c r="BN27" s="672"/>
    </row>
    <row r="28" spans="1:66" s="28" customFormat="1" ht="12" customHeight="1">
      <c r="A28" s="558" t="s">
        <v>2551</v>
      </c>
      <c r="B28" s="559" t="str">
        <f t="shared" si="0"/>
        <v>10600601</v>
      </c>
      <c r="C28" s="450" t="s">
        <v>652</v>
      </c>
      <c r="D28" s="451" t="s">
        <v>1163</v>
      </c>
      <c r="E28" s="451"/>
      <c r="F28" s="291">
        <v>44377</v>
      </c>
      <c r="G28" s="451"/>
      <c r="H28" s="556">
        <v>0</v>
      </c>
      <c r="I28" s="556">
        <v>0</v>
      </c>
      <c r="J28" s="556">
        <v>0</v>
      </c>
      <c r="K28" s="556">
        <v>0</v>
      </c>
      <c r="L28" s="556">
        <v>0</v>
      </c>
      <c r="M28" s="556">
        <v>0</v>
      </c>
      <c r="N28" s="556">
        <v>0</v>
      </c>
      <c r="O28" s="556">
        <v>0</v>
      </c>
      <c r="P28" s="556">
        <v>0</v>
      </c>
      <c r="Q28" s="556">
        <v>0</v>
      </c>
      <c r="R28" s="556">
        <v>0</v>
      </c>
      <c r="S28" s="556">
        <v>0</v>
      </c>
      <c r="T28" s="556">
        <v>0</v>
      </c>
      <c r="U28" s="556"/>
      <c r="V28" s="556">
        <f t="shared" si="1"/>
        <v>0</v>
      </c>
      <c r="W28" s="292" t="s">
        <v>42</v>
      </c>
      <c r="X28" s="293"/>
      <c r="Y28" s="548">
        <f t="shared" si="2"/>
        <v>0</v>
      </c>
      <c r="Z28" s="549">
        <f t="shared" si="2"/>
        <v>0</v>
      </c>
      <c r="AA28" s="549">
        <f t="shared" si="2"/>
        <v>0</v>
      </c>
      <c r="AB28" s="282">
        <f t="shared" ref="AB28" si="28">T28-SUM(Y28:AA28)</f>
        <v>0</v>
      </c>
      <c r="AC28" s="281">
        <f t="shared" ref="AC28" si="29">T28-SUM(Y28:AA28)-AB28</f>
        <v>0</v>
      </c>
      <c r="AD28" s="549">
        <f t="shared" si="27"/>
        <v>0</v>
      </c>
      <c r="AE28" s="553">
        <f t="shared" si="19"/>
        <v>0</v>
      </c>
      <c r="AF28" s="282">
        <f t="shared" si="20"/>
        <v>0</v>
      </c>
      <c r="AG28" s="283">
        <f t="shared" ref="AG28" si="30">SUM(AD28:AF28)</f>
        <v>0</v>
      </c>
      <c r="AH28" s="281">
        <f t="shared" si="10"/>
        <v>0</v>
      </c>
      <c r="AI28" s="551">
        <f t="shared" si="3"/>
        <v>0</v>
      </c>
      <c r="AJ28" s="549">
        <f t="shared" si="3"/>
        <v>0</v>
      </c>
      <c r="AK28" s="549">
        <f t="shared" si="3"/>
        <v>0</v>
      </c>
      <c r="AL28" s="282">
        <f t="shared" ref="AL28" si="31">V28-SUM(AI28:AK28)</f>
        <v>0</v>
      </c>
      <c r="AM28" s="281">
        <f t="shared" ref="AM28" si="32">V28-SUM(AI28:AK28)-AL28</f>
        <v>0</v>
      </c>
      <c r="AN28" s="549">
        <f t="shared" si="4"/>
        <v>0</v>
      </c>
      <c r="AO28" s="549">
        <f t="shared" si="5"/>
        <v>0</v>
      </c>
      <c r="AP28" s="549">
        <f t="shared" si="13"/>
        <v>0</v>
      </c>
      <c r="AQ28" s="283">
        <f t="shared" ref="AQ28" si="33">SUM(AN28:AP28)</f>
        <v>0</v>
      </c>
      <c r="AR28" s="281">
        <f t="shared" si="15"/>
        <v>0</v>
      </c>
      <c r="AT28" s="446"/>
      <c r="AU28" s="284"/>
      <c r="AV28" s="447" t="str">
        <f t="shared" si="16"/>
        <v>CA</v>
      </c>
      <c r="AW28" s="447" t="str">
        <f t="shared" si="16"/>
        <v>CL</v>
      </c>
      <c r="AX28" s="447" t="str">
        <f t="shared" si="16"/>
        <v>AIC</v>
      </c>
      <c r="AY28" s="447" t="str">
        <f t="shared" si="6"/>
        <v>ERB</v>
      </c>
      <c r="AZ28" s="447" t="str">
        <f t="shared" si="6"/>
        <v>GRB</v>
      </c>
      <c r="BA28" s="447" t="str">
        <f t="shared" si="6"/>
        <v>Non-Op</v>
      </c>
      <c r="BC28" s="445" t="s">
        <v>762</v>
      </c>
      <c r="BD28" s="552">
        <f t="shared" si="17"/>
        <v>0</v>
      </c>
      <c r="BF28" s="435"/>
      <c r="BG28" s="435"/>
      <c r="BH28" s="435"/>
      <c r="BI28" s="435"/>
      <c r="BJ28" s="435"/>
      <c r="BK28" s="435"/>
      <c r="BL28" s="435"/>
      <c r="BN28" s="672"/>
    </row>
    <row r="29" spans="1:66" s="28" customFormat="1" ht="12" customHeight="1">
      <c r="A29" s="545">
        <v>10600602</v>
      </c>
      <c r="B29" s="546" t="str">
        <f t="shared" si="0"/>
        <v>10600602</v>
      </c>
      <c r="C29" s="444" t="s">
        <v>653</v>
      </c>
      <c r="D29" s="445" t="s">
        <v>1164</v>
      </c>
      <c r="E29" s="445"/>
      <c r="F29" s="444"/>
      <c r="G29" s="445"/>
      <c r="H29" s="547">
        <v>0</v>
      </c>
      <c r="I29" s="547">
        <v>0</v>
      </c>
      <c r="J29" s="547">
        <v>0</v>
      </c>
      <c r="K29" s="547">
        <v>0</v>
      </c>
      <c r="L29" s="547">
        <v>0</v>
      </c>
      <c r="M29" s="547">
        <v>0</v>
      </c>
      <c r="N29" s="547">
        <v>0</v>
      </c>
      <c r="O29" s="547">
        <v>0</v>
      </c>
      <c r="P29" s="547">
        <v>0</v>
      </c>
      <c r="Q29" s="547">
        <v>0</v>
      </c>
      <c r="R29" s="547">
        <v>0</v>
      </c>
      <c r="S29" s="547">
        <v>0</v>
      </c>
      <c r="T29" s="547">
        <v>0</v>
      </c>
      <c r="U29" s="547"/>
      <c r="V29" s="547">
        <f t="shared" si="1"/>
        <v>0</v>
      </c>
      <c r="W29" s="285"/>
      <c r="X29" s="286" t="s">
        <v>213</v>
      </c>
      <c r="Y29" s="548">
        <f t="shared" si="2"/>
        <v>0</v>
      </c>
      <c r="Z29" s="549">
        <f t="shared" si="2"/>
        <v>0</v>
      </c>
      <c r="AA29" s="549">
        <f t="shared" si="2"/>
        <v>0</v>
      </c>
      <c r="AB29" s="282">
        <f t="shared" si="7"/>
        <v>0</v>
      </c>
      <c r="AC29" s="281">
        <f t="shared" si="8"/>
        <v>0</v>
      </c>
      <c r="AD29" s="549">
        <f t="shared" si="27"/>
        <v>0</v>
      </c>
      <c r="AE29" s="553">
        <f t="shared" si="19"/>
        <v>0</v>
      </c>
      <c r="AF29" s="282">
        <f t="shared" si="20"/>
        <v>0</v>
      </c>
      <c r="AG29" s="283">
        <f t="shared" ref="AG29" si="34">SUM(AD29:AF29)</f>
        <v>0</v>
      </c>
      <c r="AH29" s="281">
        <f t="shared" si="10"/>
        <v>0</v>
      </c>
      <c r="AI29" s="551">
        <f t="shared" si="3"/>
        <v>0</v>
      </c>
      <c r="AJ29" s="549">
        <f t="shared" si="3"/>
        <v>0</v>
      </c>
      <c r="AK29" s="549">
        <f t="shared" si="3"/>
        <v>0</v>
      </c>
      <c r="AL29" s="282">
        <f t="shared" si="11"/>
        <v>0</v>
      </c>
      <c r="AM29" s="281">
        <f t="shared" si="12"/>
        <v>0</v>
      </c>
      <c r="AN29" s="549">
        <f t="shared" si="4"/>
        <v>0</v>
      </c>
      <c r="AO29" s="549">
        <f t="shared" si="5"/>
        <v>0</v>
      </c>
      <c r="AP29" s="549">
        <f t="shared" si="13"/>
        <v>0</v>
      </c>
      <c r="AQ29" s="283">
        <f t="shared" si="14"/>
        <v>0</v>
      </c>
      <c r="AR29" s="281">
        <f t="shared" si="15"/>
        <v>0</v>
      </c>
      <c r="AT29" s="446"/>
      <c r="AU29" s="284"/>
      <c r="AV29" s="447" t="str">
        <f t="shared" si="16"/>
        <v>CA</v>
      </c>
      <c r="AW29" s="447" t="str">
        <f t="shared" si="16"/>
        <v>CL</v>
      </c>
      <c r="AX29" s="447" t="str">
        <f t="shared" si="16"/>
        <v>AIC</v>
      </c>
      <c r="AY29" s="447" t="str">
        <f t="shared" si="6"/>
        <v>ERB</v>
      </c>
      <c r="AZ29" s="447" t="str">
        <f t="shared" si="6"/>
        <v>GRB</v>
      </c>
      <c r="BA29" s="447" t="str">
        <f t="shared" si="6"/>
        <v>Non-Op</v>
      </c>
      <c r="BC29" s="445" t="s">
        <v>762</v>
      </c>
      <c r="BD29" s="552">
        <f t="shared" si="17"/>
        <v>0</v>
      </c>
      <c r="BF29" s="435"/>
      <c r="BG29" s="435"/>
      <c r="BH29" s="435"/>
      <c r="BI29" s="435"/>
      <c r="BJ29" s="435"/>
      <c r="BK29" s="435"/>
      <c r="BL29" s="435"/>
      <c r="BN29" s="672"/>
    </row>
    <row r="30" spans="1:66" s="28" customFormat="1" ht="12" customHeight="1">
      <c r="A30" s="545">
        <v>10600603</v>
      </c>
      <c r="B30" s="546" t="str">
        <f t="shared" si="0"/>
        <v>10600603</v>
      </c>
      <c r="C30" s="444" t="s">
        <v>2552</v>
      </c>
      <c r="D30" s="445" t="s">
        <v>2087</v>
      </c>
      <c r="E30" s="445"/>
      <c r="F30" s="444"/>
      <c r="G30" s="445"/>
      <c r="H30" s="547">
        <v>5461266.6900000004</v>
      </c>
      <c r="I30" s="547">
        <v>5461266.6900000004</v>
      </c>
      <c r="J30" s="547">
        <v>5461266.6900000004</v>
      </c>
      <c r="K30" s="547">
        <v>0</v>
      </c>
      <c r="L30" s="547">
        <v>0</v>
      </c>
      <c r="M30" s="547">
        <v>0</v>
      </c>
      <c r="N30" s="547">
        <v>0</v>
      </c>
      <c r="O30" s="547">
        <v>0</v>
      </c>
      <c r="P30" s="547">
        <v>0</v>
      </c>
      <c r="Q30" s="547">
        <v>0</v>
      </c>
      <c r="R30" s="547">
        <v>0</v>
      </c>
      <c r="S30" s="547">
        <v>0</v>
      </c>
      <c r="T30" s="547">
        <v>0</v>
      </c>
      <c r="U30" s="547"/>
      <c r="V30" s="547">
        <f t="shared" si="1"/>
        <v>1137763.89375</v>
      </c>
      <c r="W30" s="285" t="s">
        <v>214</v>
      </c>
      <c r="X30" s="286" t="s">
        <v>1182</v>
      </c>
      <c r="Y30" s="548">
        <f t="shared" si="2"/>
        <v>0</v>
      </c>
      <c r="Z30" s="549">
        <f t="shared" si="2"/>
        <v>0</v>
      </c>
      <c r="AA30" s="549">
        <f t="shared" si="2"/>
        <v>0</v>
      </c>
      <c r="AB30" s="282">
        <f t="shared" si="7"/>
        <v>0</v>
      </c>
      <c r="AC30" s="281">
        <f t="shared" si="8"/>
        <v>0</v>
      </c>
      <c r="AD30" s="549">
        <f t="shared" si="27"/>
        <v>0</v>
      </c>
      <c r="AE30" s="553">
        <f t="shared" si="19"/>
        <v>0</v>
      </c>
      <c r="AF30" s="282">
        <f t="shared" si="20"/>
        <v>0</v>
      </c>
      <c r="AG30" s="283">
        <f t="shared" si="9"/>
        <v>0</v>
      </c>
      <c r="AH30" s="281">
        <f t="shared" si="10"/>
        <v>0</v>
      </c>
      <c r="AI30" s="551">
        <f t="shared" si="3"/>
        <v>0</v>
      </c>
      <c r="AJ30" s="549">
        <f t="shared" si="3"/>
        <v>0</v>
      </c>
      <c r="AK30" s="549">
        <f t="shared" si="3"/>
        <v>0</v>
      </c>
      <c r="AL30" s="282">
        <f t="shared" si="11"/>
        <v>1137763.89375</v>
      </c>
      <c r="AM30" s="281">
        <f t="shared" si="12"/>
        <v>0</v>
      </c>
      <c r="AN30" s="549">
        <f t="shared" si="4"/>
        <v>747055.77263625001</v>
      </c>
      <c r="AO30" s="549">
        <f t="shared" si="5"/>
        <v>390708.12111374998</v>
      </c>
      <c r="AP30" s="549">
        <f t="shared" si="13"/>
        <v>0</v>
      </c>
      <c r="AQ30" s="283">
        <f t="shared" si="14"/>
        <v>1137763.89375</v>
      </c>
      <c r="AR30" s="281">
        <f t="shared" si="15"/>
        <v>0</v>
      </c>
      <c r="AT30" s="446"/>
      <c r="AU30" s="284"/>
      <c r="AV30" s="447" t="str">
        <f t="shared" si="16"/>
        <v>CA</v>
      </c>
      <c r="AW30" s="447" t="str">
        <f t="shared" si="16"/>
        <v>CL</v>
      </c>
      <c r="AX30" s="447" t="str">
        <f t="shared" si="16"/>
        <v>AIC</v>
      </c>
      <c r="AY30" s="447" t="str">
        <f t="shared" si="6"/>
        <v>ERB</v>
      </c>
      <c r="AZ30" s="447" t="str">
        <f t="shared" si="6"/>
        <v>GRB</v>
      </c>
      <c r="BA30" s="447" t="str">
        <f t="shared" si="6"/>
        <v>Non-Op</v>
      </c>
      <c r="BC30" s="445" t="s">
        <v>762</v>
      </c>
      <c r="BD30" s="552">
        <f t="shared" si="17"/>
        <v>0</v>
      </c>
      <c r="BF30" s="435"/>
      <c r="BG30" s="435"/>
      <c r="BH30" s="435"/>
      <c r="BI30" s="435"/>
      <c r="BJ30" s="435"/>
      <c r="BK30" s="435"/>
      <c r="BL30" s="435"/>
      <c r="BN30" s="672"/>
    </row>
    <row r="31" spans="1:66" s="28" customFormat="1" ht="12" customHeight="1">
      <c r="A31" s="287">
        <v>10700011</v>
      </c>
      <c r="B31" s="288" t="str">
        <f t="shared" si="0"/>
        <v>10700011</v>
      </c>
      <c r="C31" s="444" t="s">
        <v>1191</v>
      </c>
      <c r="D31" s="445" t="s">
        <v>1165</v>
      </c>
      <c r="E31" s="445"/>
      <c r="F31" s="289">
        <v>42752</v>
      </c>
      <c r="G31" s="445"/>
      <c r="H31" s="547">
        <v>2848982.36</v>
      </c>
      <c r="I31" s="547">
        <v>4075566.45</v>
      </c>
      <c r="J31" s="547">
        <v>4294521.38</v>
      </c>
      <c r="K31" s="547">
        <v>4633921.13</v>
      </c>
      <c r="L31" s="547">
        <v>3559795.03</v>
      </c>
      <c r="M31" s="547">
        <v>2742854.47</v>
      </c>
      <c r="N31" s="547">
        <v>2055124.72</v>
      </c>
      <c r="O31" s="547">
        <v>1854157.9</v>
      </c>
      <c r="P31" s="547">
        <v>2054209.16</v>
      </c>
      <c r="Q31" s="547">
        <v>1647787.12</v>
      </c>
      <c r="R31" s="547">
        <v>844204.5</v>
      </c>
      <c r="S31" s="547">
        <v>1515441.04</v>
      </c>
      <c r="T31" s="547">
        <v>-1258622.6000000001</v>
      </c>
      <c r="U31" s="547"/>
      <c r="V31" s="547">
        <f t="shared" si="1"/>
        <v>2506063.5649999999</v>
      </c>
      <c r="W31" s="285"/>
      <c r="X31" s="286"/>
      <c r="Y31" s="548">
        <f t="shared" si="2"/>
        <v>0</v>
      </c>
      <c r="Z31" s="549">
        <f t="shared" si="2"/>
        <v>0</v>
      </c>
      <c r="AA31" s="549">
        <f t="shared" si="2"/>
        <v>0</v>
      </c>
      <c r="AB31" s="282">
        <f t="shared" si="7"/>
        <v>-1258622.6000000001</v>
      </c>
      <c r="AC31" s="281">
        <f t="shared" si="8"/>
        <v>0</v>
      </c>
      <c r="AD31" s="549">
        <f t="shared" si="27"/>
        <v>0</v>
      </c>
      <c r="AE31" s="553">
        <f t="shared" si="19"/>
        <v>0</v>
      </c>
      <c r="AF31" s="282">
        <f t="shared" si="20"/>
        <v>-1258622.6000000001</v>
      </c>
      <c r="AG31" s="283">
        <f t="shared" si="9"/>
        <v>-1258622.6000000001</v>
      </c>
      <c r="AH31" s="281">
        <f t="shared" si="10"/>
        <v>0</v>
      </c>
      <c r="AI31" s="551">
        <f t="shared" si="3"/>
        <v>0</v>
      </c>
      <c r="AJ31" s="549">
        <f t="shared" si="3"/>
        <v>0</v>
      </c>
      <c r="AK31" s="549">
        <f t="shared" si="3"/>
        <v>0</v>
      </c>
      <c r="AL31" s="282">
        <f t="shared" si="11"/>
        <v>2506063.5649999999</v>
      </c>
      <c r="AM31" s="281">
        <f t="shared" si="12"/>
        <v>0</v>
      </c>
      <c r="AN31" s="549">
        <f t="shared" si="4"/>
        <v>0</v>
      </c>
      <c r="AO31" s="549">
        <f t="shared" si="5"/>
        <v>0</v>
      </c>
      <c r="AP31" s="549">
        <f t="shared" si="13"/>
        <v>2506063.5649999999</v>
      </c>
      <c r="AQ31" s="283">
        <f t="shared" si="14"/>
        <v>2506063.5649999999</v>
      </c>
      <c r="AR31" s="281">
        <f t="shared" si="15"/>
        <v>0</v>
      </c>
      <c r="AT31" s="446" t="s">
        <v>2065</v>
      </c>
      <c r="AU31" s="284"/>
      <c r="AV31" s="447" t="str">
        <f t="shared" si="16"/>
        <v>CA</v>
      </c>
      <c r="AW31" s="447" t="str">
        <f t="shared" si="16"/>
        <v>CL</v>
      </c>
      <c r="AX31" s="447" t="str">
        <f t="shared" si="16"/>
        <v>AIC</v>
      </c>
      <c r="AY31" s="447" t="str">
        <f t="shared" si="6"/>
        <v>ERB</v>
      </c>
      <c r="AZ31" s="447" t="str">
        <f t="shared" si="6"/>
        <v>GRB</v>
      </c>
      <c r="BA31" s="447" t="str">
        <f t="shared" si="6"/>
        <v>Non-Op</v>
      </c>
      <c r="BC31" s="449" t="s">
        <v>2100</v>
      </c>
      <c r="BD31" s="552">
        <f t="shared" si="17"/>
        <v>-1258622.6000000001</v>
      </c>
      <c r="BF31" s="448"/>
      <c r="BG31" s="448"/>
      <c r="BH31" s="448"/>
      <c r="BI31" s="448"/>
      <c r="BJ31" s="448"/>
      <c r="BK31" s="448"/>
      <c r="BL31" s="448"/>
      <c r="BN31" s="672"/>
    </row>
    <row r="32" spans="1:66" s="28" customFormat="1" ht="12" customHeight="1">
      <c r="A32" s="287">
        <v>10700012</v>
      </c>
      <c r="B32" s="288" t="str">
        <f t="shared" si="0"/>
        <v>10700012</v>
      </c>
      <c r="C32" s="444" t="s">
        <v>1192</v>
      </c>
      <c r="D32" s="445" t="s">
        <v>1165</v>
      </c>
      <c r="E32" s="445"/>
      <c r="F32" s="289">
        <v>42752</v>
      </c>
      <c r="G32" s="445"/>
      <c r="H32" s="547">
        <v>6353625.9100000001</v>
      </c>
      <c r="I32" s="547">
        <v>7927440.4100000001</v>
      </c>
      <c r="J32" s="547">
        <v>8790592.2799999993</v>
      </c>
      <c r="K32" s="547">
        <v>9868954.9600000009</v>
      </c>
      <c r="L32" s="547">
        <v>10939560.039999999</v>
      </c>
      <c r="M32" s="547">
        <v>11296465.609999999</v>
      </c>
      <c r="N32" s="547">
        <v>12708265.24</v>
      </c>
      <c r="O32" s="547">
        <v>13730670.880000001</v>
      </c>
      <c r="P32" s="547">
        <v>14421996.68</v>
      </c>
      <c r="Q32" s="547">
        <v>14779246.890000001</v>
      </c>
      <c r="R32" s="547">
        <v>12702747.869999999</v>
      </c>
      <c r="S32" s="547">
        <v>11434164.51</v>
      </c>
      <c r="T32" s="547">
        <v>9958749.5299999993</v>
      </c>
      <c r="U32" s="547"/>
      <c r="V32" s="547">
        <f t="shared" si="1"/>
        <v>11396357.7575</v>
      </c>
      <c r="W32" s="285"/>
      <c r="X32" s="286"/>
      <c r="Y32" s="548">
        <f t="shared" si="2"/>
        <v>0</v>
      </c>
      <c r="Z32" s="549">
        <f t="shared" si="2"/>
        <v>0</v>
      </c>
      <c r="AA32" s="549">
        <f t="shared" si="2"/>
        <v>0</v>
      </c>
      <c r="AB32" s="282">
        <f t="shared" si="7"/>
        <v>9958749.5299999993</v>
      </c>
      <c r="AC32" s="281">
        <f t="shared" si="8"/>
        <v>0</v>
      </c>
      <c r="AD32" s="549">
        <f t="shared" si="27"/>
        <v>0</v>
      </c>
      <c r="AE32" s="553">
        <f t="shared" si="19"/>
        <v>0</v>
      </c>
      <c r="AF32" s="282">
        <f t="shared" si="20"/>
        <v>9958749.5299999993</v>
      </c>
      <c r="AG32" s="283">
        <f t="shared" si="9"/>
        <v>9958749.5299999993</v>
      </c>
      <c r="AH32" s="281">
        <f t="shared" si="10"/>
        <v>0</v>
      </c>
      <c r="AI32" s="551">
        <f t="shared" si="3"/>
        <v>0</v>
      </c>
      <c r="AJ32" s="549">
        <f t="shared" si="3"/>
        <v>0</v>
      </c>
      <c r="AK32" s="549">
        <f t="shared" si="3"/>
        <v>0</v>
      </c>
      <c r="AL32" s="282">
        <f t="shared" si="11"/>
        <v>11396357.7575</v>
      </c>
      <c r="AM32" s="281">
        <f t="shared" si="12"/>
        <v>0</v>
      </c>
      <c r="AN32" s="549">
        <f t="shared" si="4"/>
        <v>0</v>
      </c>
      <c r="AO32" s="549">
        <f t="shared" si="5"/>
        <v>0</v>
      </c>
      <c r="AP32" s="549">
        <f t="shared" si="13"/>
        <v>11396357.7575</v>
      </c>
      <c r="AQ32" s="283">
        <f t="shared" si="14"/>
        <v>11396357.7575</v>
      </c>
      <c r="AR32" s="281">
        <f t="shared" si="15"/>
        <v>0</v>
      </c>
      <c r="AT32" s="446" t="s">
        <v>2065</v>
      </c>
      <c r="AU32" s="284"/>
      <c r="AV32" s="447" t="str">
        <f t="shared" si="16"/>
        <v>CA</v>
      </c>
      <c r="AW32" s="447" t="str">
        <f t="shared" si="16"/>
        <v>CL</v>
      </c>
      <c r="AX32" s="447" t="str">
        <f t="shared" si="16"/>
        <v>AIC</v>
      </c>
      <c r="AY32" s="447" t="str">
        <f t="shared" si="6"/>
        <v>ERB</v>
      </c>
      <c r="AZ32" s="447" t="str">
        <f t="shared" si="6"/>
        <v>GRB</v>
      </c>
      <c r="BA32" s="447" t="str">
        <f t="shared" si="6"/>
        <v>Non-Op</v>
      </c>
      <c r="BC32" s="449" t="s">
        <v>2100</v>
      </c>
      <c r="BD32" s="552">
        <f t="shared" si="17"/>
        <v>9958749.5299999993</v>
      </c>
      <c r="BF32" s="448"/>
      <c r="BG32" s="448"/>
      <c r="BH32" s="448"/>
      <c r="BI32" s="448"/>
      <c r="BJ32" s="448"/>
      <c r="BK32" s="448"/>
      <c r="BL32" s="448"/>
      <c r="BN32" s="672"/>
    </row>
    <row r="33" spans="1:66" s="28" customFormat="1" ht="12" customHeight="1">
      <c r="A33" s="287">
        <v>10700013</v>
      </c>
      <c r="B33" s="288" t="str">
        <f t="shared" si="0"/>
        <v>10700013</v>
      </c>
      <c r="C33" s="444" t="s">
        <v>1193</v>
      </c>
      <c r="D33" s="445" t="s">
        <v>1165</v>
      </c>
      <c r="E33" s="445"/>
      <c r="F33" s="444"/>
      <c r="G33" s="445"/>
      <c r="H33" s="547">
        <v>13081228.02</v>
      </c>
      <c r="I33" s="547">
        <v>15183720.85</v>
      </c>
      <c r="J33" s="547">
        <v>14327527.34</v>
      </c>
      <c r="K33" s="547">
        <v>16010519.27</v>
      </c>
      <c r="L33" s="547">
        <v>13631306.73</v>
      </c>
      <c r="M33" s="547">
        <v>11437503</v>
      </c>
      <c r="N33" s="547">
        <v>9434299.9299999997</v>
      </c>
      <c r="O33" s="547">
        <v>9755152.8200000003</v>
      </c>
      <c r="P33" s="547">
        <v>7877018.2000000002</v>
      </c>
      <c r="Q33" s="547">
        <v>6649097.8200000003</v>
      </c>
      <c r="R33" s="547">
        <v>4632519.33</v>
      </c>
      <c r="S33" s="547">
        <v>6269110.3399999999</v>
      </c>
      <c r="T33" s="547">
        <v>6489073.1500000004</v>
      </c>
      <c r="U33" s="547"/>
      <c r="V33" s="547">
        <f t="shared" si="1"/>
        <v>10416077.184583334</v>
      </c>
      <c r="W33" s="285"/>
      <c r="X33" s="286"/>
      <c r="Y33" s="548">
        <f t="shared" ref="Y33:AA52" si="35">IF($D33=Y$5,$T33,0)</f>
        <v>0</v>
      </c>
      <c r="Z33" s="549">
        <f t="shared" si="35"/>
        <v>0</v>
      </c>
      <c r="AA33" s="549">
        <f t="shared" si="35"/>
        <v>0</v>
      </c>
      <c r="AB33" s="282">
        <f t="shared" si="7"/>
        <v>6489073.1500000004</v>
      </c>
      <c r="AC33" s="281">
        <f t="shared" si="8"/>
        <v>0</v>
      </c>
      <c r="AD33" s="549">
        <f t="shared" si="27"/>
        <v>0</v>
      </c>
      <c r="AE33" s="553">
        <f t="shared" si="19"/>
        <v>0</v>
      </c>
      <c r="AF33" s="282">
        <f t="shared" si="20"/>
        <v>6489073.1500000004</v>
      </c>
      <c r="AG33" s="283">
        <f t="shared" si="9"/>
        <v>6489073.1500000004</v>
      </c>
      <c r="AH33" s="281">
        <f t="shared" si="10"/>
        <v>0</v>
      </c>
      <c r="AI33" s="551">
        <f t="shared" ref="AI33:AK52" si="36">IF($D33=AI$5,$V33,0)</f>
        <v>0</v>
      </c>
      <c r="AJ33" s="549">
        <f t="shared" si="36"/>
        <v>0</v>
      </c>
      <c r="AK33" s="549">
        <f t="shared" si="36"/>
        <v>0</v>
      </c>
      <c r="AL33" s="282">
        <f t="shared" si="11"/>
        <v>10416077.184583334</v>
      </c>
      <c r="AM33" s="281">
        <f t="shared" si="12"/>
        <v>0</v>
      </c>
      <c r="AN33" s="549">
        <f t="shared" si="4"/>
        <v>0</v>
      </c>
      <c r="AO33" s="549">
        <f t="shared" si="5"/>
        <v>0</v>
      </c>
      <c r="AP33" s="549">
        <f t="shared" si="13"/>
        <v>10416077.184583334</v>
      </c>
      <c r="AQ33" s="283">
        <f t="shared" si="14"/>
        <v>10416077.184583334</v>
      </c>
      <c r="AR33" s="281">
        <f t="shared" si="15"/>
        <v>0</v>
      </c>
      <c r="AT33" s="446" t="s">
        <v>2065</v>
      </c>
      <c r="AU33" s="284"/>
      <c r="AV33" s="447" t="str">
        <f t="shared" si="16"/>
        <v>CA</v>
      </c>
      <c r="AW33" s="447" t="str">
        <f t="shared" si="16"/>
        <v>CL</v>
      </c>
      <c r="AX33" s="447" t="str">
        <f t="shared" si="16"/>
        <v>AIC</v>
      </c>
      <c r="AY33" s="447" t="str">
        <f t="shared" si="6"/>
        <v>ERB</v>
      </c>
      <c r="AZ33" s="447" t="str">
        <f t="shared" si="6"/>
        <v>GRB</v>
      </c>
      <c r="BA33" s="447" t="str">
        <f t="shared" si="6"/>
        <v>Non-Op</v>
      </c>
      <c r="BC33" s="449" t="s">
        <v>2100</v>
      </c>
      <c r="BD33" s="552">
        <f t="shared" si="17"/>
        <v>6489073.1500000004</v>
      </c>
      <c r="BF33" s="448"/>
      <c r="BG33" s="448"/>
      <c r="BH33" s="448"/>
      <c r="BI33" s="448"/>
      <c r="BJ33" s="448"/>
      <c r="BK33" s="448"/>
      <c r="BL33" s="448"/>
      <c r="BN33" s="672"/>
    </row>
    <row r="34" spans="1:66" s="28" customFormat="1" ht="12" customHeight="1">
      <c r="A34" s="287">
        <v>10700023</v>
      </c>
      <c r="B34" s="288" t="str">
        <f t="shared" si="0"/>
        <v>10700023</v>
      </c>
      <c r="C34" s="444" t="s">
        <v>2553</v>
      </c>
      <c r="D34" s="445" t="s">
        <v>1165</v>
      </c>
      <c r="E34" s="445"/>
      <c r="F34" s="444"/>
      <c r="G34" s="445"/>
      <c r="H34" s="547">
        <v>0</v>
      </c>
      <c r="I34" s="547">
        <v>0</v>
      </c>
      <c r="J34" s="547">
        <v>0</v>
      </c>
      <c r="K34" s="547">
        <v>0</v>
      </c>
      <c r="L34" s="547">
        <v>0</v>
      </c>
      <c r="M34" s="547">
        <v>0</v>
      </c>
      <c r="N34" s="547">
        <v>0</v>
      </c>
      <c r="O34" s="547">
        <v>0</v>
      </c>
      <c r="P34" s="547">
        <v>0</v>
      </c>
      <c r="Q34" s="547">
        <v>0</v>
      </c>
      <c r="R34" s="547">
        <v>0</v>
      </c>
      <c r="S34" s="547">
        <v>0</v>
      </c>
      <c r="T34" s="547">
        <v>0</v>
      </c>
      <c r="U34" s="547"/>
      <c r="V34" s="547">
        <f t="shared" si="1"/>
        <v>0</v>
      </c>
      <c r="W34" s="285"/>
      <c r="X34" s="286"/>
      <c r="Y34" s="548">
        <f t="shared" si="35"/>
        <v>0</v>
      </c>
      <c r="Z34" s="549">
        <f t="shared" si="35"/>
        <v>0</v>
      </c>
      <c r="AA34" s="549">
        <f t="shared" si="35"/>
        <v>0</v>
      </c>
      <c r="AB34" s="282">
        <f t="shared" si="7"/>
        <v>0</v>
      </c>
      <c r="AC34" s="281">
        <f t="shared" si="8"/>
        <v>0</v>
      </c>
      <c r="AD34" s="549">
        <f t="shared" si="27"/>
        <v>0</v>
      </c>
      <c r="AE34" s="553">
        <f t="shared" si="19"/>
        <v>0</v>
      </c>
      <c r="AF34" s="282">
        <f t="shared" si="20"/>
        <v>0</v>
      </c>
      <c r="AG34" s="283">
        <f t="shared" si="9"/>
        <v>0</v>
      </c>
      <c r="AH34" s="281">
        <f t="shared" si="10"/>
        <v>0</v>
      </c>
      <c r="AI34" s="551">
        <f t="shared" si="36"/>
        <v>0</v>
      </c>
      <c r="AJ34" s="549">
        <f t="shared" si="36"/>
        <v>0</v>
      </c>
      <c r="AK34" s="549">
        <f t="shared" si="36"/>
        <v>0</v>
      </c>
      <c r="AL34" s="282">
        <f t="shared" si="11"/>
        <v>0</v>
      </c>
      <c r="AM34" s="281">
        <f t="shared" si="12"/>
        <v>0</v>
      </c>
      <c r="AN34" s="549">
        <f t="shared" si="4"/>
        <v>0</v>
      </c>
      <c r="AO34" s="549">
        <f t="shared" si="5"/>
        <v>0</v>
      </c>
      <c r="AP34" s="549">
        <f t="shared" si="13"/>
        <v>0</v>
      </c>
      <c r="AQ34" s="283">
        <f t="shared" si="14"/>
        <v>0</v>
      </c>
      <c r="AR34" s="281">
        <f t="shared" si="15"/>
        <v>0</v>
      </c>
      <c r="AT34" s="446" t="s">
        <v>2065</v>
      </c>
      <c r="AU34" s="284"/>
      <c r="AV34" s="447" t="str">
        <f t="shared" si="16"/>
        <v>CA</v>
      </c>
      <c r="AW34" s="447" t="str">
        <f t="shared" si="16"/>
        <v>CL</v>
      </c>
      <c r="AX34" s="447" t="str">
        <f t="shared" si="16"/>
        <v>AIC</v>
      </c>
      <c r="AY34" s="447" t="str">
        <f t="shared" si="6"/>
        <v>ERB</v>
      </c>
      <c r="AZ34" s="447" t="str">
        <f t="shared" si="6"/>
        <v>GRB</v>
      </c>
      <c r="BA34" s="447" t="str">
        <f t="shared" si="6"/>
        <v>Non-Op</v>
      </c>
      <c r="BC34" s="449" t="s">
        <v>2100</v>
      </c>
      <c r="BD34" s="552">
        <f t="shared" si="17"/>
        <v>0</v>
      </c>
      <c r="BF34" s="448"/>
      <c r="BG34" s="448"/>
      <c r="BH34" s="448"/>
      <c r="BI34" s="448"/>
      <c r="BJ34" s="448"/>
      <c r="BK34" s="448"/>
      <c r="BL34" s="448"/>
      <c r="BN34" s="546"/>
    </row>
    <row r="35" spans="1:66" s="28" customFormat="1" ht="12" customHeight="1">
      <c r="A35" s="287">
        <v>10700051</v>
      </c>
      <c r="B35" s="288" t="str">
        <f t="shared" si="0"/>
        <v>10700051</v>
      </c>
      <c r="C35" s="444" t="s">
        <v>1191</v>
      </c>
      <c r="D35" s="445" t="s">
        <v>1165</v>
      </c>
      <c r="E35" s="445"/>
      <c r="F35" s="289">
        <v>42752</v>
      </c>
      <c r="G35" s="445"/>
      <c r="H35" s="547">
        <v>-81278.98</v>
      </c>
      <c r="I35" s="547">
        <v>35051.15</v>
      </c>
      <c r="J35" s="547">
        <v>236963.37</v>
      </c>
      <c r="K35" s="547">
        <v>343923.51</v>
      </c>
      <c r="L35" s="547">
        <v>444584.89</v>
      </c>
      <c r="M35" s="547">
        <v>-322047.13</v>
      </c>
      <c r="N35" s="547">
        <v>-312251.96999999997</v>
      </c>
      <c r="O35" s="547">
        <v>-436614.36</v>
      </c>
      <c r="P35" s="547">
        <v>-255130.05</v>
      </c>
      <c r="Q35" s="547">
        <v>-148015.69</v>
      </c>
      <c r="R35" s="547">
        <v>-264211.36</v>
      </c>
      <c r="S35" s="547">
        <v>3216.07</v>
      </c>
      <c r="T35" s="547">
        <v>-36793.440000000002</v>
      </c>
      <c r="U35" s="547"/>
      <c r="V35" s="547">
        <f t="shared" si="1"/>
        <v>-61130.648333333338</v>
      </c>
      <c r="W35" s="285"/>
      <c r="X35" s="286"/>
      <c r="Y35" s="548">
        <f t="shared" si="35"/>
        <v>0</v>
      </c>
      <c r="Z35" s="549">
        <f t="shared" si="35"/>
        <v>0</v>
      </c>
      <c r="AA35" s="549">
        <f t="shared" si="35"/>
        <v>0</v>
      </c>
      <c r="AB35" s="282">
        <f t="shared" si="7"/>
        <v>-36793.440000000002</v>
      </c>
      <c r="AC35" s="281">
        <f t="shared" si="8"/>
        <v>0</v>
      </c>
      <c r="AD35" s="549">
        <f t="shared" si="27"/>
        <v>0</v>
      </c>
      <c r="AE35" s="553">
        <f t="shared" si="19"/>
        <v>0</v>
      </c>
      <c r="AF35" s="282">
        <f t="shared" si="20"/>
        <v>-36793.440000000002</v>
      </c>
      <c r="AG35" s="283">
        <f t="shared" si="9"/>
        <v>-36793.440000000002</v>
      </c>
      <c r="AH35" s="281">
        <f t="shared" si="10"/>
        <v>0</v>
      </c>
      <c r="AI35" s="551">
        <f t="shared" si="36"/>
        <v>0</v>
      </c>
      <c r="AJ35" s="549">
        <f t="shared" si="36"/>
        <v>0</v>
      </c>
      <c r="AK35" s="549">
        <f t="shared" si="36"/>
        <v>0</v>
      </c>
      <c r="AL35" s="282">
        <f t="shared" si="11"/>
        <v>-61130.648333333338</v>
      </c>
      <c r="AM35" s="281">
        <f t="shared" si="12"/>
        <v>0</v>
      </c>
      <c r="AN35" s="549">
        <f t="shared" si="4"/>
        <v>0</v>
      </c>
      <c r="AO35" s="549">
        <f t="shared" si="5"/>
        <v>0</v>
      </c>
      <c r="AP35" s="549">
        <f t="shared" si="13"/>
        <v>-61130.648333333338</v>
      </c>
      <c r="AQ35" s="283">
        <f t="shared" si="14"/>
        <v>-61130.648333333338</v>
      </c>
      <c r="AR35" s="281">
        <f t="shared" si="15"/>
        <v>0</v>
      </c>
      <c r="AT35" s="446" t="s">
        <v>2065</v>
      </c>
      <c r="AU35" s="284"/>
      <c r="AV35" s="447" t="str">
        <f t="shared" si="16"/>
        <v>CA</v>
      </c>
      <c r="AW35" s="447" t="str">
        <f t="shared" si="16"/>
        <v>CL</v>
      </c>
      <c r="AX35" s="447" t="str">
        <f t="shared" si="16"/>
        <v>AIC</v>
      </c>
      <c r="AY35" s="447" t="str">
        <f t="shared" si="6"/>
        <v>ERB</v>
      </c>
      <c r="AZ35" s="447" t="str">
        <f t="shared" si="6"/>
        <v>GRB</v>
      </c>
      <c r="BA35" s="447" t="str">
        <f t="shared" si="6"/>
        <v>Non-Op</v>
      </c>
      <c r="BC35" s="449" t="s">
        <v>2100</v>
      </c>
      <c r="BD35" s="552">
        <f t="shared" si="17"/>
        <v>-36793.440000000002</v>
      </c>
      <c r="BF35" s="448"/>
      <c r="BG35" s="448"/>
      <c r="BH35" s="448"/>
      <c r="BI35" s="448"/>
      <c r="BJ35" s="448"/>
      <c r="BK35" s="448"/>
      <c r="BL35" s="448"/>
      <c r="BN35" s="672"/>
    </row>
    <row r="36" spans="1:66" s="28" customFormat="1" ht="12" customHeight="1">
      <c r="A36" s="545">
        <v>10700501</v>
      </c>
      <c r="B36" s="546" t="str">
        <f t="shared" si="0"/>
        <v>10700501</v>
      </c>
      <c r="C36" s="444" t="s">
        <v>1194</v>
      </c>
      <c r="D36" s="445" t="s">
        <v>1165</v>
      </c>
      <c r="E36" s="445"/>
      <c r="F36" s="444"/>
      <c r="G36" s="445"/>
      <c r="H36" s="547">
        <v>504230184.81999999</v>
      </c>
      <c r="I36" s="547">
        <v>501896764.69999999</v>
      </c>
      <c r="J36" s="547">
        <v>531724793.06999999</v>
      </c>
      <c r="K36" s="547">
        <v>559334953.63999999</v>
      </c>
      <c r="L36" s="547">
        <v>574128643.30999994</v>
      </c>
      <c r="M36" s="547">
        <v>589060768.63</v>
      </c>
      <c r="N36" s="547">
        <v>635248354.72000003</v>
      </c>
      <c r="O36" s="547">
        <v>653835212.19000006</v>
      </c>
      <c r="P36" s="547">
        <v>660542662.19000006</v>
      </c>
      <c r="Q36" s="547">
        <v>708406348.72000003</v>
      </c>
      <c r="R36" s="547">
        <v>726953829.63</v>
      </c>
      <c r="S36" s="547">
        <v>741763486.98000002</v>
      </c>
      <c r="T36" s="547">
        <v>716764894.80999994</v>
      </c>
      <c r="U36" s="547"/>
      <c r="V36" s="547">
        <f t="shared" si="1"/>
        <v>624449446.46625006</v>
      </c>
      <c r="W36" s="285"/>
      <c r="X36" s="286"/>
      <c r="Y36" s="548">
        <f t="shared" si="35"/>
        <v>0</v>
      </c>
      <c r="Z36" s="549">
        <f t="shared" si="35"/>
        <v>0</v>
      </c>
      <c r="AA36" s="549">
        <f t="shared" si="35"/>
        <v>0</v>
      </c>
      <c r="AB36" s="282">
        <f t="shared" si="7"/>
        <v>716764894.80999994</v>
      </c>
      <c r="AC36" s="281">
        <f t="shared" si="8"/>
        <v>0</v>
      </c>
      <c r="AD36" s="549">
        <f t="shared" si="27"/>
        <v>0</v>
      </c>
      <c r="AE36" s="553">
        <f t="shared" si="19"/>
        <v>0</v>
      </c>
      <c r="AF36" s="282">
        <f t="shared" si="20"/>
        <v>716764894.80999994</v>
      </c>
      <c r="AG36" s="283">
        <f t="shared" si="9"/>
        <v>716764894.80999994</v>
      </c>
      <c r="AH36" s="281">
        <f t="shared" si="10"/>
        <v>0</v>
      </c>
      <c r="AI36" s="551">
        <f t="shared" si="36"/>
        <v>0</v>
      </c>
      <c r="AJ36" s="549">
        <f t="shared" si="36"/>
        <v>0</v>
      </c>
      <c r="AK36" s="549">
        <f t="shared" si="36"/>
        <v>0</v>
      </c>
      <c r="AL36" s="282">
        <f t="shared" si="11"/>
        <v>624449446.46625006</v>
      </c>
      <c r="AM36" s="281">
        <f t="shared" si="12"/>
        <v>0</v>
      </c>
      <c r="AN36" s="549">
        <f t="shared" si="4"/>
        <v>0</v>
      </c>
      <c r="AO36" s="549">
        <f t="shared" si="5"/>
        <v>0</v>
      </c>
      <c r="AP36" s="549">
        <f t="shared" si="13"/>
        <v>624449446.46625006</v>
      </c>
      <c r="AQ36" s="283">
        <f t="shared" si="14"/>
        <v>624449446.46625006</v>
      </c>
      <c r="AR36" s="281">
        <f t="shared" si="15"/>
        <v>0</v>
      </c>
      <c r="AT36" s="446" t="s">
        <v>2065</v>
      </c>
      <c r="AU36" s="284"/>
      <c r="AV36" s="447" t="str">
        <f t="shared" si="16"/>
        <v>CA</v>
      </c>
      <c r="AW36" s="447" t="str">
        <f t="shared" si="16"/>
        <v>CL</v>
      </c>
      <c r="AX36" s="447" t="str">
        <f t="shared" si="16"/>
        <v>AIC</v>
      </c>
      <c r="AY36" s="447" t="str">
        <f t="shared" si="6"/>
        <v>ERB</v>
      </c>
      <c r="AZ36" s="447" t="str">
        <f t="shared" si="6"/>
        <v>GRB</v>
      </c>
      <c r="BA36" s="447" t="str">
        <f t="shared" si="6"/>
        <v>Non-Op</v>
      </c>
      <c r="BC36" s="449" t="s">
        <v>2100</v>
      </c>
      <c r="BD36" s="552">
        <f t="shared" si="17"/>
        <v>716764894.80999994</v>
      </c>
      <c r="BF36" s="448"/>
      <c r="BG36" s="448"/>
      <c r="BH36" s="448"/>
      <c r="BI36" s="448"/>
      <c r="BJ36" s="448"/>
      <c r="BK36" s="448"/>
      <c r="BL36" s="448"/>
      <c r="BN36" s="672"/>
    </row>
    <row r="37" spans="1:66" s="28" customFormat="1" ht="12" customHeight="1">
      <c r="A37" s="545">
        <v>10700502</v>
      </c>
      <c r="B37" s="546" t="str">
        <f t="shared" si="0"/>
        <v>10700502</v>
      </c>
      <c r="C37" s="444" t="s">
        <v>1195</v>
      </c>
      <c r="D37" s="445" t="s">
        <v>1165</v>
      </c>
      <c r="E37" s="445"/>
      <c r="F37" s="444"/>
      <c r="G37" s="445"/>
      <c r="H37" s="547">
        <v>302670239.5</v>
      </c>
      <c r="I37" s="547">
        <v>305035202.94</v>
      </c>
      <c r="J37" s="547">
        <v>67140545.200000003</v>
      </c>
      <c r="K37" s="547">
        <v>75999499.25</v>
      </c>
      <c r="L37" s="547">
        <v>82117632.260000005</v>
      </c>
      <c r="M37" s="547">
        <v>84191540.650000006</v>
      </c>
      <c r="N37" s="547">
        <v>84555457.829999998</v>
      </c>
      <c r="O37" s="547">
        <v>87461083.049999997</v>
      </c>
      <c r="P37" s="547">
        <v>90909814.090000004</v>
      </c>
      <c r="Q37" s="547">
        <v>95778460.959999993</v>
      </c>
      <c r="R37" s="547">
        <v>102471770.3</v>
      </c>
      <c r="S37" s="547">
        <v>105024633.31</v>
      </c>
      <c r="T37" s="547">
        <v>98974028.859999999</v>
      </c>
      <c r="U37" s="547"/>
      <c r="V37" s="547">
        <f t="shared" si="1"/>
        <v>115125647.83499999</v>
      </c>
      <c r="W37" s="285"/>
      <c r="X37" s="286"/>
      <c r="Y37" s="548">
        <f t="shared" si="35"/>
        <v>0</v>
      </c>
      <c r="Z37" s="549">
        <f t="shared" si="35"/>
        <v>0</v>
      </c>
      <c r="AA37" s="549">
        <f t="shared" si="35"/>
        <v>0</v>
      </c>
      <c r="AB37" s="282">
        <f t="shared" si="7"/>
        <v>98974028.859999999</v>
      </c>
      <c r="AC37" s="281">
        <f t="shared" si="8"/>
        <v>0</v>
      </c>
      <c r="AD37" s="549">
        <f t="shared" si="27"/>
        <v>0</v>
      </c>
      <c r="AE37" s="553">
        <f t="shared" si="19"/>
        <v>0</v>
      </c>
      <c r="AF37" s="282">
        <f t="shared" si="20"/>
        <v>98974028.859999999</v>
      </c>
      <c r="AG37" s="283">
        <f t="shared" si="9"/>
        <v>98974028.859999999</v>
      </c>
      <c r="AH37" s="281">
        <f t="shared" si="10"/>
        <v>0</v>
      </c>
      <c r="AI37" s="551">
        <f t="shared" si="36"/>
        <v>0</v>
      </c>
      <c r="AJ37" s="549">
        <f t="shared" si="36"/>
        <v>0</v>
      </c>
      <c r="AK37" s="549">
        <f t="shared" si="36"/>
        <v>0</v>
      </c>
      <c r="AL37" s="282">
        <f t="shared" si="11"/>
        <v>115125647.83499999</v>
      </c>
      <c r="AM37" s="281">
        <f t="shared" si="12"/>
        <v>0</v>
      </c>
      <c r="AN37" s="549">
        <f t="shared" si="4"/>
        <v>0</v>
      </c>
      <c r="AO37" s="549">
        <f t="shared" si="5"/>
        <v>0</v>
      </c>
      <c r="AP37" s="549">
        <f t="shared" si="13"/>
        <v>115125647.83499999</v>
      </c>
      <c r="AQ37" s="283">
        <f t="shared" si="14"/>
        <v>115125647.83499999</v>
      </c>
      <c r="AR37" s="281">
        <f t="shared" si="15"/>
        <v>0</v>
      </c>
      <c r="AT37" s="446" t="s">
        <v>2065</v>
      </c>
      <c r="AU37" s="284"/>
      <c r="AV37" s="447" t="str">
        <f t="shared" si="16"/>
        <v>CA</v>
      </c>
      <c r="AW37" s="447" t="str">
        <f t="shared" si="16"/>
        <v>CL</v>
      </c>
      <c r="AX37" s="447" t="str">
        <f t="shared" si="16"/>
        <v>AIC</v>
      </c>
      <c r="AY37" s="447" t="str">
        <f t="shared" si="6"/>
        <v>ERB</v>
      </c>
      <c r="AZ37" s="447" t="str">
        <f t="shared" si="6"/>
        <v>GRB</v>
      </c>
      <c r="BA37" s="447" t="str">
        <f t="shared" si="6"/>
        <v>Non-Op</v>
      </c>
      <c r="BC37" s="449" t="s">
        <v>2100</v>
      </c>
      <c r="BD37" s="552">
        <f t="shared" si="17"/>
        <v>98974028.859999999</v>
      </c>
      <c r="BF37" s="448"/>
      <c r="BG37" s="448"/>
      <c r="BH37" s="448"/>
      <c r="BI37" s="448"/>
      <c r="BJ37" s="448"/>
      <c r="BK37" s="448"/>
      <c r="BL37" s="448"/>
      <c r="BN37" s="672"/>
    </row>
    <row r="38" spans="1:66" s="28" customFormat="1" ht="12" customHeight="1">
      <c r="A38" s="545">
        <v>10700503</v>
      </c>
      <c r="B38" s="546" t="str">
        <f t="shared" si="0"/>
        <v>10700503</v>
      </c>
      <c r="C38" s="444" t="s">
        <v>1196</v>
      </c>
      <c r="D38" s="445" t="s">
        <v>1165</v>
      </c>
      <c r="E38" s="445"/>
      <c r="F38" s="444"/>
      <c r="G38" s="445"/>
      <c r="H38" s="547">
        <v>45833530.740000002</v>
      </c>
      <c r="I38" s="547">
        <v>28977713.390000001</v>
      </c>
      <c r="J38" s="547">
        <v>30414111.699999999</v>
      </c>
      <c r="K38" s="547">
        <v>29530386.620000001</v>
      </c>
      <c r="L38" s="547">
        <v>31425452.949999999</v>
      </c>
      <c r="M38" s="547">
        <v>36789564.57</v>
      </c>
      <c r="N38" s="547">
        <v>34061579.030000001</v>
      </c>
      <c r="O38" s="547">
        <v>37884582.649999999</v>
      </c>
      <c r="P38" s="547">
        <v>43331519.859999999</v>
      </c>
      <c r="Q38" s="547">
        <v>37501687.329999998</v>
      </c>
      <c r="R38" s="547">
        <v>42524657.270000003</v>
      </c>
      <c r="S38" s="547">
        <v>54082814.810000002</v>
      </c>
      <c r="T38" s="547">
        <v>30801384.489999998</v>
      </c>
      <c r="U38" s="547"/>
      <c r="V38" s="547">
        <f t="shared" si="1"/>
        <v>37070127.316250004</v>
      </c>
      <c r="W38" s="285"/>
      <c r="X38" s="286"/>
      <c r="Y38" s="548">
        <f t="shared" si="35"/>
        <v>0</v>
      </c>
      <c r="Z38" s="549">
        <f t="shared" si="35"/>
        <v>0</v>
      </c>
      <c r="AA38" s="549">
        <f t="shared" si="35"/>
        <v>0</v>
      </c>
      <c r="AB38" s="282">
        <f t="shared" si="7"/>
        <v>30801384.489999998</v>
      </c>
      <c r="AC38" s="281">
        <f t="shared" si="8"/>
        <v>0</v>
      </c>
      <c r="AD38" s="549">
        <f t="shared" si="27"/>
        <v>0</v>
      </c>
      <c r="AE38" s="553">
        <f t="shared" si="19"/>
        <v>0</v>
      </c>
      <c r="AF38" s="282">
        <f t="shared" si="20"/>
        <v>30801384.489999998</v>
      </c>
      <c r="AG38" s="283">
        <f t="shared" si="9"/>
        <v>30801384.489999998</v>
      </c>
      <c r="AH38" s="281">
        <f t="shared" si="10"/>
        <v>0</v>
      </c>
      <c r="AI38" s="551">
        <f t="shared" si="36"/>
        <v>0</v>
      </c>
      <c r="AJ38" s="549">
        <f t="shared" si="36"/>
        <v>0</v>
      </c>
      <c r="AK38" s="549">
        <f t="shared" si="36"/>
        <v>0</v>
      </c>
      <c r="AL38" s="282">
        <f t="shared" si="11"/>
        <v>37070127.316250004</v>
      </c>
      <c r="AM38" s="281">
        <f t="shared" si="12"/>
        <v>0</v>
      </c>
      <c r="AN38" s="549">
        <f t="shared" si="4"/>
        <v>0</v>
      </c>
      <c r="AO38" s="549">
        <f t="shared" si="5"/>
        <v>0</v>
      </c>
      <c r="AP38" s="549">
        <f t="shared" si="13"/>
        <v>37070127.316250004</v>
      </c>
      <c r="AQ38" s="283">
        <f t="shared" si="14"/>
        <v>37070127.316250004</v>
      </c>
      <c r="AR38" s="281">
        <f t="shared" si="15"/>
        <v>0</v>
      </c>
      <c r="AT38" s="446" t="s">
        <v>2065</v>
      </c>
      <c r="AU38" s="284"/>
      <c r="AV38" s="447" t="str">
        <f t="shared" si="16"/>
        <v>CA</v>
      </c>
      <c r="AW38" s="447" t="str">
        <f t="shared" si="16"/>
        <v>CL</v>
      </c>
      <c r="AX38" s="447" t="str">
        <f t="shared" si="16"/>
        <v>AIC</v>
      </c>
      <c r="AY38" s="447" t="str">
        <f t="shared" si="6"/>
        <v>ERB</v>
      </c>
      <c r="AZ38" s="447" t="str">
        <f t="shared" si="6"/>
        <v>GRB</v>
      </c>
      <c r="BA38" s="447" t="str">
        <f t="shared" si="6"/>
        <v>Non-Op</v>
      </c>
      <c r="BC38" s="449" t="s">
        <v>2100</v>
      </c>
      <c r="BD38" s="552">
        <f t="shared" si="17"/>
        <v>30801384.489999998</v>
      </c>
      <c r="BF38" s="448"/>
      <c r="BG38" s="448"/>
      <c r="BH38" s="448"/>
      <c r="BI38" s="448"/>
      <c r="BJ38" s="448"/>
      <c r="BK38" s="448"/>
      <c r="BL38" s="448"/>
      <c r="BN38" s="672"/>
    </row>
    <row r="39" spans="1:66" s="28" customFormat="1" ht="12" customHeight="1">
      <c r="A39" s="545">
        <v>10700601</v>
      </c>
      <c r="B39" s="546" t="str">
        <f t="shared" si="0"/>
        <v>10700601</v>
      </c>
      <c r="C39" s="444" t="s">
        <v>1197</v>
      </c>
      <c r="D39" s="445" t="s">
        <v>1165</v>
      </c>
      <c r="E39" s="445"/>
      <c r="F39" s="444"/>
      <c r="G39" s="445"/>
      <c r="H39" s="547">
        <v>467500</v>
      </c>
      <c r="I39" s="547">
        <v>467500</v>
      </c>
      <c r="J39" s="547">
        <v>46750</v>
      </c>
      <c r="K39" s="547">
        <v>467500</v>
      </c>
      <c r="L39" s="547">
        <v>446250</v>
      </c>
      <c r="M39" s="547">
        <v>467500</v>
      </c>
      <c r="N39" s="547">
        <v>488750</v>
      </c>
      <c r="O39" s="547">
        <v>191250</v>
      </c>
      <c r="P39" s="547">
        <v>497250</v>
      </c>
      <c r="Q39" s="547">
        <v>497250</v>
      </c>
      <c r="R39" s="547">
        <v>382500</v>
      </c>
      <c r="S39" s="547">
        <v>425000</v>
      </c>
      <c r="T39" s="547">
        <v>85000</v>
      </c>
      <c r="U39" s="547"/>
      <c r="V39" s="547">
        <f t="shared" si="1"/>
        <v>387812.5</v>
      </c>
      <c r="W39" s="285"/>
      <c r="X39" s="286"/>
      <c r="Y39" s="548">
        <f t="shared" si="35"/>
        <v>0</v>
      </c>
      <c r="Z39" s="549">
        <f t="shared" si="35"/>
        <v>0</v>
      </c>
      <c r="AA39" s="549">
        <f t="shared" si="35"/>
        <v>0</v>
      </c>
      <c r="AB39" s="282">
        <f t="shared" si="7"/>
        <v>85000</v>
      </c>
      <c r="AC39" s="281">
        <f t="shared" si="8"/>
        <v>0</v>
      </c>
      <c r="AD39" s="549">
        <f t="shared" si="27"/>
        <v>0</v>
      </c>
      <c r="AE39" s="553">
        <f t="shared" si="19"/>
        <v>0</v>
      </c>
      <c r="AF39" s="282">
        <f t="shared" si="20"/>
        <v>85000</v>
      </c>
      <c r="AG39" s="283">
        <f t="shared" si="9"/>
        <v>85000</v>
      </c>
      <c r="AH39" s="281">
        <f t="shared" si="10"/>
        <v>0</v>
      </c>
      <c r="AI39" s="551">
        <f t="shared" si="36"/>
        <v>0</v>
      </c>
      <c r="AJ39" s="549">
        <f t="shared" si="36"/>
        <v>0</v>
      </c>
      <c r="AK39" s="549">
        <f t="shared" si="36"/>
        <v>0</v>
      </c>
      <c r="AL39" s="282">
        <f t="shared" si="11"/>
        <v>387812.5</v>
      </c>
      <c r="AM39" s="281">
        <f t="shared" si="12"/>
        <v>0</v>
      </c>
      <c r="AN39" s="549">
        <f t="shared" si="4"/>
        <v>0</v>
      </c>
      <c r="AO39" s="549">
        <f t="shared" si="5"/>
        <v>0</v>
      </c>
      <c r="AP39" s="549">
        <f t="shared" si="13"/>
        <v>387812.5</v>
      </c>
      <c r="AQ39" s="283">
        <f t="shared" si="14"/>
        <v>387812.5</v>
      </c>
      <c r="AR39" s="281">
        <f t="shared" si="15"/>
        <v>0</v>
      </c>
      <c r="AT39" s="446" t="s">
        <v>2065</v>
      </c>
      <c r="AU39" s="284"/>
      <c r="AV39" s="447" t="str">
        <f t="shared" si="16"/>
        <v>CA</v>
      </c>
      <c r="AW39" s="447" t="str">
        <f t="shared" si="16"/>
        <v>CL</v>
      </c>
      <c r="AX39" s="447" t="str">
        <f t="shared" si="16"/>
        <v>AIC</v>
      </c>
      <c r="AY39" s="447" t="str">
        <f t="shared" si="6"/>
        <v>ERB</v>
      </c>
      <c r="AZ39" s="447" t="str">
        <f t="shared" si="6"/>
        <v>GRB</v>
      </c>
      <c r="BA39" s="447" t="str">
        <f t="shared" si="6"/>
        <v>Non-Op</v>
      </c>
      <c r="BC39" s="449" t="s">
        <v>2100</v>
      </c>
      <c r="BD39" s="552">
        <f t="shared" si="17"/>
        <v>85000</v>
      </c>
      <c r="BF39" s="435"/>
      <c r="BG39" s="435"/>
      <c r="BH39" s="435"/>
      <c r="BI39" s="435"/>
      <c r="BJ39" s="435"/>
      <c r="BK39" s="435"/>
      <c r="BL39" s="435"/>
      <c r="BN39" s="672"/>
    </row>
    <row r="40" spans="1:66" s="28" customFormat="1" ht="12" customHeight="1">
      <c r="A40" s="545">
        <v>10700602</v>
      </c>
      <c r="B40" s="546" t="str">
        <f t="shared" si="0"/>
        <v>10700602</v>
      </c>
      <c r="C40" s="444" t="s">
        <v>1198</v>
      </c>
      <c r="D40" s="445" t="s">
        <v>1165</v>
      </c>
      <c r="E40" s="445"/>
      <c r="F40" s="444"/>
      <c r="G40" s="445"/>
      <c r="H40" s="547">
        <v>261250</v>
      </c>
      <c r="I40" s="547">
        <v>427500</v>
      </c>
      <c r="J40" s="547">
        <v>427500</v>
      </c>
      <c r="K40" s="547">
        <v>427500</v>
      </c>
      <c r="L40" s="547">
        <v>403750</v>
      </c>
      <c r="M40" s="547">
        <v>451250</v>
      </c>
      <c r="N40" s="547">
        <v>427500</v>
      </c>
      <c r="O40" s="547">
        <v>118750</v>
      </c>
      <c r="P40" s="547">
        <v>332500</v>
      </c>
      <c r="Q40" s="547">
        <v>451250</v>
      </c>
      <c r="R40" s="547">
        <v>427500</v>
      </c>
      <c r="S40" s="547">
        <v>356250</v>
      </c>
      <c r="T40" s="547">
        <v>23750</v>
      </c>
      <c r="U40" s="547"/>
      <c r="V40" s="547">
        <f t="shared" si="1"/>
        <v>366145.83333333331</v>
      </c>
      <c r="W40" s="285"/>
      <c r="X40" s="286"/>
      <c r="Y40" s="548">
        <f t="shared" si="35"/>
        <v>0</v>
      </c>
      <c r="Z40" s="549">
        <f t="shared" si="35"/>
        <v>0</v>
      </c>
      <c r="AA40" s="549">
        <f t="shared" si="35"/>
        <v>0</v>
      </c>
      <c r="AB40" s="282">
        <f t="shared" si="7"/>
        <v>23750</v>
      </c>
      <c r="AC40" s="281">
        <f t="shared" si="8"/>
        <v>0</v>
      </c>
      <c r="AD40" s="549">
        <f t="shared" si="27"/>
        <v>0</v>
      </c>
      <c r="AE40" s="553">
        <f t="shared" si="19"/>
        <v>0</v>
      </c>
      <c r="AF40" s="282">
        <f t="shared" si="20"/>
        <v>23750</v>
      </c>
      <c r="AG40" s="283">
        <f t="shared" si="9"/>
        <v>23750</v>
      </c>
      <c r="AH40" s="281">
        <f t="shared" si="10"/>
        <v>0</v>
      </c>
      <c r="AI40" s="551">
        <f t="shared" si="36"/>
        <v>0</v>
      </c>
      <c r="AJ40" s="549">
        <f t="shared" si="36"/>
        <v>0</v>
      </c>
      <c r="AK40" s="549">
        <f t="shared" si="36"/>
        <v>0</v>
      </c>
      <c r="AL40" s="282">
        <f t="shared" si="11"/>
        <v>366145.83333333331</v>
      </c>
      <c r="AM40" s="281">
        <f t="shared" si="12"/>
        <v>0</v>
      </c>
      <c r="AN40" s="549">
        <f t="shared" si="4"/>
        <v>0</v>
      </c>
      <c r="AO40" s="549">
        <f t="shared" si="5"/>
        <v>0</v>
      </c>
      <c r="AP40" s="549">
        <f t="shared" si="13"/>
        <v>366145.83333333331</v>
      </c>
      <c r="AQ40" s="283">
        <f t="shared" si="14"/>
        <v>366145.83333333331</v>
      </c>
      <c r="AR40" s="281">
        <f t="shared" si="15"/>
        <v>0</v>
      </c>
      <c r="AT40" s="446" t="s">
        <v>2065</v>
      </c>
      <c r="AU40" s="284"/>
      <c r="AV40" s="447" t="str">
        <f t="shared" si="16"/>
        <v>CA</v>
      </c>
      <c r="AW40" s="447" t="str">
        <f t="shared" si="16"/>
        <v>CL</v>
      </c>
      <c r="AX40" s="447" t="str">
        <f t="shared" si="16"/>
        <v>AIC</v>
      </c>
      <c r="AY40" s="447" t="str">
        <f t="shared" si="6"/>
        <v>ERB</v>
      </c>
      <c r="AZ40" s="447" t="str">
        <f t="shared" si="6"/>
        <v>GRB</v>
      </c>
      <c r="BA40" s="447" t="str">
        <f t="shared" si="6"/>
        <v>Non-Op</v>
      </c>
      <c r="BC40" s="449" t="s">
        <v>2100</v>
      </c>
      <c r="BD40" s="552">
        <f t="shared" si="17"/>
        <v>23750</v>
      </c>
      <c r="BF40" s="435"/>
      <c r="BG40" s="435"/>
      <c r="BH40" s="435"/>
      <c r="BI40" s="435"/>
      <c r="BJ40" s="435"/>
      <c r="BK40" s="435"/>
      <c r="BL40" s="435"/>
      <c r="BN40" s="672"/>
    </row>
    <row r="41" spans="1:66" s="28" customFormat="1" ht="12" customHeight="1">
      <c r="A41" s="545">
        <v>10700603</v>
      </c>
      <c r="B41" s="546" t="str">
        <f t="shared" si="0"/>
        <v>10700603</v>
      </c>
      <c r="C41" s="444" t="s">
        <v>1199</v>
      </c>
      <c r="D41" s="445" t="s">
        <v>1165</v>
      </c>
      <c r="E41" s="445"/>
      <c r="F41" s="444"/>
      <c r="G41" s="445"/>
      <c r="H41" s="547">
        <v>-5461266.6900000004</v>
      </c>
      <c r="I41" s="547">
        <v>-5461266.6900000004</v>
      </c>
      <c r="J41" s="547">
        <v>-5461266.6900000004</v>
      </c>
      <c r="K41" s="547">
        <v>0</v>
      </c>
      <c r="L41" s="547">
        <v>0</v>
      </c>
      <c r="M41" s="547">
        <v>0</v>
      </c>
      <c r="N41" s="547">
        <v>0</v>
      </c>
      <c r="O41" s="547">
        <v>0</v>
      </c>
      <c r="P41" s="547">
        <v>0</v>
      </c>
      <c r="Q41" s="547">
        <v>0</v>
      </c>
      <c r="R41" s="547">
        <v>0</v>
      </c>
      <c r="S41" s="547">
        <v>0</v>
      </c>
      <c r="T41" s="547">
        <v>0</v>
      </c>
      <c r="U41" s="547"/>
      <c r="V41" s="547">
        <f t="shared" si="1"/>
        <v>-1137763.89375</v>
      </c>
      <c r="W41" s="285"/>
      <c r="X41" s="286"/>
      <c r="Y41" s="548">
        <f t="shared" si="35"/>
        <v>0</v>
      </c>
      <c r="Z41" s="549">
        <f t="shared" si="35"/>
        <v>0</v>
      </c>
      <c r="AA41" s="549">
        <f t="shared" si="35"/>
        <v>0</v>
      </c>
      <c r="AB41" s="282">
        <f t="shared" si="7"/>
        <v>0</v>
      </c>
      <c r="AC41" s="281">
        <f t="shared" si="8"/>
        <v>0</v>
      </c>
      <c r="AD41" s="549">
        <f t="shared" si="27"/>
        <v>0</v>
      </c>
      <c r="AE41" s="553">
        <f t="shared" si="19"/>
        <v>0</v>
      </c>
      <c r="AF41" s="282">
        <f t="shared" si="20"/>
        <v>0</v>
      </c>
      <c r="AG41" s="283">
        <f t="shared" si="9"/>
        <v>0</v>
      </c>
      <c r="AH41" s="281">
        <f t="shared" si="10"/>
        <v>0</v>
      </c>
      <c r="AI41" s="551">
        <f t="shared" si="36"/>
        <v>0</v>
      </c>
      <c r="AJ41" s="549">
        <f t="shared" si="36"/>
        <v>0</v>
      </c>
      <c r="AK41" s="549">
        <f t="shared" si="36"/>
        <v>0</v>
      </c>
      <c r="AL41" s="282">
        <f t="shared" si="11"/>
        <v>-1137763.89375</v>
      </c>
      <c r="AM41" s="281">
        <f t="shared" si="12"/>
        <v>0</v>
      </c>
      <c r="AN41" s="549">
        <f t="shared" si="4"/>
        <v>0</v>
      </c>
      <c r="AO41" s="549">
        <f t="shared" si="5"/>
        <v>0</v>
      </c>
      <c r="AP41" s="549">
        <f t="shared" si="13"/>
        <v>-1137763.89375</v>
      </c>
      <c r="AQ41" s="283">
        <f t="shared" si="14"/>
        <v>-1137763.89375</v>
      </c>
      <c r="AR41" s="281">
        <f t="shared" si="15"/>
        <v>0</v>
      </c>
      <c r="AT41" s="446" t="s">
        <v>2065</v>
      </c>
      <c r="AU41" s="284"/>
      <c r="AV41" s="447" t="str">
        <f t="shared" si="16"/>
        <v>CA</v>
      </c>
      <c r="AW41" s="447" t="str">
        <f t="shared" si="16"/>
        <v>CL</v>
      </c>
      <c r="AX41" s="447" t="str">
        <f t="shared" si="16"/>
        <v>AIC</v>
      </c>
      <c r="AY41" s="447" t="str">
        <f t="shared" si="6"/>
        <v>ERB</v>
      </c>
      <c r="AZ41" s="447" t="str">
        <f t="shared" si="6"/>
        <v>GRB</v>
      </c>
      <c r="BA41" s="447" t="str">
        <f t="shared" si="6"/>
        <v>Non-Op</v>
      </c>
      <c r="BC41" s="449" t="s">
        <v>2100</v>
      </c>
      <c r="BD41" s="552">
        <f t="shared" si="17"/>
        <v>0</v>
      </c>
      <c r="BF41" s="435"/>
      <c r="BG41" s="435"/>
      <c r="BH41" s="435"/>
      <c r="BI41" s="435"/>
      <c r="BJ41" s="435"/>
      <c r="BK41" s="435"/>
      <c r="BL41" s="435"/>
      <c r="BN41" s="672"/>
    </row>
    <row r="42" spans="1:66" s="28" customFormat="1" ht="12" customHeight="1">
      <c r="A42" s="287">
        <v>10800061</v>
      </c>
      <c r="B42" s="288" t="str">
        <f t="shared" si="0"/>
        <v>10800061</v>
      </c>
      <c r="C42" s="444" t="s">
        <v>1200</v>
      </c>
      <c r="D42" s="445" t="s">
        <v>1163</v>
      </c>
      <c r="E42" s="445"/>
      <c r="F42" s="444"/>
      <c r="G42" s="445"/>
      <c r="H42" s="547">
        <v>-142447434.25999999</v>
      </c>
      <c r="I42" s="547">
        <v>-142447434.25999999</v>
      </c>
      <c r="J42" s="547">
        <v>-142447434.25999999</v>
      </c>
      <c r="K42" s="547">
        <v>-154303984.12</v>
      </c>
      <c r="L42" s="547">
        <v>-154303984.12</v>
      </c>
      <c r="M42" s="547">
        <v>-154303984.12</v>
      </c>
      <c r="N42" s="547">
        <v>-157047130.37</v>
      </c>
      <c r="O42" s="547">
        <v>-157047130.37</v>
      </c>
      <c r="P42" s="547">
        <v>-157047130.37</v>
      </c>
      <c r="Q42" s="547">
        <v>-171427769.37</v>
      </c>
      <c r="R42" s="547">
        <v>-171427769.37</v>
      </c>
      <c r="S42" s="547">
        <v>-171427769.37</v>
      </c>
      <c r="T42" s="547">
        <v>-188228321.37</v>
      </c>
      <c r="U42" s="547"/>
      <c r="V42" s="547">
        <f t="shared" si="1"/>
        <v>-158214116.49291667</v>
      </c>
      <c r="W42" s="285">
        <v>17</v>
      </c>
      <c r="X42" s="286"/>
      <c r="Y42" s="548">
        <f t="shared" si="35"/>
        <v>0</v>
      </c>
      <c r="Z42" s="549">
        <f t="shared" si="35"/>
        <v>0</v>
      </c>
      <c r="AA42" s="549">
        <f t="shared" si="35"/>
        <v>0</v>
      </c>
      <c r="AB42" s="282">
        <f t="shared" si="7"/>
        <v>-188228321.37</v>
      </c>
      <c r="AC42" s="281">
        <f t="shared" si="8"/>
        <v>0</v>
      </c>
      <c r="AD42" s="549">
        <f t="shared" si="27"/>
        <v>-188228321.37</v>
      </c>
      <c r="AE42" s="553">
        <f t="shared" si="19"/>
        <v>0</v>
      </c>
      <c r="AF42" s="282">
        <f t="shared" si="20"/>
        <v>0</v>
      </c>
      <c r="AG42" s="283">
        <f t="shared" si="9"/>
        <v>-188228321.37</v>
      </c>
      <c r="AH42" s="281">
        <f t="shared" si="10"/>
        <v>0</v>
      </c>
      <c r="AI42" s="551">
        <f t="shared" si="36"/>
        <v>0</v>
      </c>
      <c r="AJ42" s="549">
        <f t="shared" si="36"/>
        <v>0</v>
      </c>
      <c r="AK42" s="549">
        <f t="shared" si="36"/>
        <v>0</v>
      </c>
      <c r="AL42" s="282">
        <f t="shared" si="11"/>
        <v>-158214116.49291667</v>
      </c>
      <c r="AM42" s="281">
        <f t="shared" si="12"/>
        <v>0</v>
      </c>
      <c r="AN42" s="549">
        <f t="shared" si="4"/>
        <v>-158214116.49291667</v>
      </c>
      <c r="AO42" s="549">
        <f t="shared" si="5"/>
        <v>0</v>
      </c>
      <c r="AP42" s="549">
        <f t="shared" si="13"/>
        <v>0</v>
      </c>
      <c r="AQ42" s="283">
        <f t="shared" si="14"/>
        <v>-158214116.49291667</v>
      </c>
      <c r="AR42" s="281">
        <f t="shared" si="15"/>
        <v>0</v>
      </c>
      <c r="AT42" s="446"/>
      <c r="AU42" s="284"/>
      <c r="AV42" s="447" t="str">
        <f t="shared" si="16"/>
        <v>CA</v>
      </c>
      <c r="AW42" s="447" t="str">
        <f t="shared" si="16"/>
        <v>CL</v>
      </c>
      <c r="AX42" s="447" t="str">
        <f t="shared" si="16"/>
        <v>AIC</v>
      </c>
      <c r="AY42" s="447" t="str">
        <f t="shared" si="6"/>
        <v>ERB</v>
      </c>
      <c r="AZ42" s="447" t="str">
        <f t="shared" si="6"/>
        <v>GRB</v>
      </c>
      <c r="BA42" s="447" t="str">
        <f t="shared" si="6"/>
        <v>Non-Op</v>
      </c>
      <c r="BC42" s="445" t="s">
        <v>2104</v>
      </c>
      <c r="BD42" s="552">
        <f t="shared" si="17"/>
        <v>-188228321.37</v>
      </c>
      <c r="BF42" s="435"/>
      <c r="BG42" s="435"/>
      <c r="BH42" s="435"/>
      <c r="BI42" s="435"/>
      <c r="BJ42" s="435"/>
      <c r="BK42" s="435"/>
      <c r="BL42" s="435"/>
      <c r="BN42" s="672"/>
    </row>
    <row r="43" spans="1:66" s="28" customFormat="1" ht="12" customHeight="1">
      <c r="A43" s="287">
        <v>10800062</v>
      </c>
      <c r="B43" s="288" t="str">
        <f t="shared" si="0"/>
        <v>10800062</v>
      </c>
      <c r="C43" s="444" t="s">
        <v>1200</v>
      </c>
      <c r="D43" s="445" t="s">
        <v>1164</v>
      </c>
      <c r="E43" s="445"/>
      <c r="F43" s="444"/>
      <c r="G43" s="445"/>
      <c r="H43" s="547">
        <v>-420681123.27999997</v>
      </c>
      <c r="I43" s="547">
        <v>-420681123.27999997</v>
      </c>
      <c r="J43" s="547">
        <v>-420681123.27999997</v>
      </c>
      <c r="K43" s="547">
        <v>-429172150.06999999</v>
      </c>
      <c r="L43" s="547">
        <v>-429172150.06999999</v>
      </c>
      <c r="M43" s="547">
        <v>-429172150.06999999</v>
      </c>
      <c r="N43" s="547">
        <v>-436900323.23000002</v>
      </c>
      <c r="O43" s="547">
        <v>-436900323.23000002</v>
      </c>
      <c r="P43" s="547">
        <v>-436900323.23000002</v>
      </c>
      <c r="Q43" s="547">
        <v>-443780505.23000002</v>
      </c>
      <c r="R43" s="547">
        <v>-443780505.23000002</v>
      </c>
      <c r="S43" s="547">
        <v>-443780505.23000002</v>
      </c>
      <c r="T43" s="547">
        <v>-451092061.23000002</v>
      </c>
      <c r="U43" s="547"/>
      <c r="V43" s="547">
        <f t="shared" si="1"/>
        <v>-433900647.86708331</v>
      </c>
      <c r="W43" s="285"/>
      <c r="X43" s="286">
        <v>5</v>
      </c>
      <c r="Y43" s="548">
        <f t="shared" si="35"/>
        <v>0</v>
      </c>
      <c r="Z43" s="549">
        <f t="shared" si="35"/>
        <v>0</v>
      </c>
      <c r="AA43" s="549">
        <f t="shared" si="35"/>
        <v>0</v>
      </c>
      <c r="AB43" s="282">
        <f t="shared" si="7"/>
        <v>-451092061.23000002</v>
      </c>
      <c r="AC43" s="281">
        <f t="shared" si="8"/>
        <v>0</v>
      </c>
      <c r="AD43" s="549">
        <f t="shared" si="27"/>
        <v>0</v>
      </c>
      <c r="AE43" s="553">
        <f t="shared" si="19"/>
        <v>-451092061.23000002</v>
      </c>
      <c r="AF43" s="282">
        <f t="shared" si="20"/>
        <v>0</v>
      </c>
      <c r="AG43" s="283">
        <f t="shared" si="9"/>
        <v>-451092061.23000002</v>
      </c>
      <c r="AH43" s="281">
        <f t="shared" si="10"/>
        <v>0</v>
      </c>
      <c r="AI43" s="551">
        <f t="shared" si="36"/>
        <v>0</v>
      </c>
      <c r="AJ43" s="549">
        <f t="shared" si="36"/>
        <v>0</v>
      </c>
      <c r="AK43" s="549">
        <f t="shared" si="36"/>
        <v>0</v>
      </c>
      <c r="AL43" s="282">
        <f t="shared" si="11"/>
        <v>-433900647.86708331</v>
      </c>
      <c r="AM43" s="281">
        <f t="shared" si="12"/>
        <v>0</v>
      </c>
      <c r="AN43" s="549">
        <f t="shared" si="4"/>
        <v>0</v>
      </c>
      <c r="AO43" s="549">
        <f t="shared" si="5"/>
        <v>-433900647.86708331</v>
      </c>
      <c r="AP43" s="549">
        <f t="shared" si="13"/>
        <v>0</v>
      </c>
      <c r="AQ43" s="283">
        <f t="shared" si="14"/>
        <v>-433900647.86708331</v>
      </c>
      <c r="AR43" s="281">
        <f t="shared" si="15"/>
        <v>0</v>
      </c>
      <c r="AT43" s="446"/>
      <c r="AU43" s="284"/>
      <c r="AV43" s="447" t="str">
        <f t="shared" si="16"/>
        <v>CA</v>
      </c>
      <c r="AW43" s="447" t="str">
        <f t="shared" si="16"/>
        <v>CL</v>
      </c>
      <c r="AX43" s="447" t="str">
        <f t="shared" si="16"/>
        <v>AIC</v>
      </c>
      <c r="AY43" s="447" t="str">
        <f t="shared" si="6"/>
        <v>ERB</v>
      </c>
      <c r="AZ43" s="447" t="str">
        <f t="shared" si="6"/>
        <v>GRB</v>
      </c>
      <c r="BA43" s="447" t="str">
        <f t="shared" si="6"/>
        <v>Non-Op</v>
      </c>
      <c r="BC43" s="445" t="s">
        <v>2104</v>
      </c>
      <c r="BD43" s="552">
        <f t="shared" si="17"/>
        <v>-451092061.23000002</v>
      </c>
      <c r="BF43" s="435"/>
      <c r="BG43" s="435"/>
      <c r="BH43" s="435"/>
      <c r="BI43" s="435"/>
      <c r="BJ43" s="435"/>
      <c r="BK43" s="435"/>
      <c r="BL43" s="435"/>
      <c r="BN43" s="459"/>
    </row>
    <row r="44" spans="1:66" s="28" customFormat="1" ht="12" customHeight="1">
      <c r="A44" s="287">
        <v>10800071</v>
      </c>
      <c r="B44" s="288" t="str">
        <f t="shared" si="0"/>
        <v>10800071</v>
      </c>
      <c r="C44" s="444" t="s">
        <v>1201</v>
      </c>
      <c r="D44" s="445" t="s">
        <v>1163</v>
      </c>
      <c r="E44" s="445"/>
      <c r="F44" s="444"/>
      <c r="G44" s="445"/>
      <c r="H44" s="547">
        <v>142447434.25999999</v>
      </c>
      <c r="I44" s="547">
        <v>142447434.25999999</v>
      </c>
      <c r="J44" s="547">
        <v>142447434.25999999</v>
      </c>
      <c r="K44" s="547">
        <v>154303984.12</v>
      </c>
      <c r="L44" s="547">
        <v>154303984.12</v>
      </c>
      <c r="M44" s="547">
        <v>154303984.12</v>
      </c>
      <c r="N44" s="547">
        <v>157047130.37</v>
      </c>
      <c r="O44" s="547">
        <v>157047130.37</v>
      </c>
      <c r="P44" s="547">
        <v>157047130.37</v>
      </c>
      <c r="Q44" s="547">
        <v>171427769.37</v>
      </c>
      <c r="R44" s="547">
        <v>171427769.37</v>
      </c>
      <c r="S44" s="547">
        <v>171427769.37</v>
      </c>
      <c r="T44" s="547">
        <v>188228321.37</v>
      </c>
      <c r="U44" s="547"/>
      <c r="V44" s="547">
        <f t="shared" si="1"/>
        <v>158214116.49291667</v>
      </c>
      <c r="W44" s="285">
        <v>17</v>
      </c>
      <c r="X44" s="286"/>
      <c r="Y44" s="548">
        <f t="shared" si="35"/>
        <v>0</v>
      </c>
      <c r="Z44" s="549">
        <f t="shared" si="35"/>
        <v>0</v>
      </c>
      <c r="AA44" s="549">
        <f t="shared" si="35"/>
        <v>0</v>
      </c>
      <c r="AB44" s="282">
        <f t="shared" si="7"/>
        <v>188228321.37</v>
      </c>
      <c r="AC44" s="281">
        <f t="shared" si="8"/>
        <v>0</v>
      </c>
      <c r="AD44" s="549">
        <f t="shared" si="27"/>
        <v>188228321.37</v>
      </c>
      <c r="AE44" s="553">
        <f t="shared" si="19"/>
        <v>0</v>
      </c>
      <c r="AF44" s="282">
        <f t="shared" si="20"/>
        <v>0</v>
      </c>
      <c r="AG44" s="283">
        <f t="shared" si="9"/>
        <v>188228321.37</v>
      </c>
      <c r="AH44" s="281">
        <f t="shared" si="10"/>
        <v>0</v>
      </c>
      <c r="AI44" s="551">
        <f t="shared" si="36"/>
        <v>0</v>
      </c>
      <c r="AJ44" s="549">
        <f t="shared" si="36"/>
        <v>0</v>
      </c>
      <c r="AK44" s="549">
        <f t="shared" si="36"/>
        <v>0</v>
      </c>
      <c r="AL44" s="282">
        <f t="shared" si="11"/>
        <v>158214116.49291667</v>
      </c>
      <c r="AM44" s="281">
        <f t="shared" si="12"/>
        <v>0</v>
      </c>
      <c r="AN44" s="549">
        <f t="shared" si="4"/>
        <v>158214116.49291667</v>
      </c>
      <c r="AO44" s="549">
        <f t="shared" si="5"/>
        <v>0</v>
      </c>
      <c r="AP44" s="549">
        <f t="shared" si="13"/>
        <v>0</v>
      </c>
      <c r="AQ44" s="283">
        <f t="shared" si="14"/>
        <v>158214116.49291667</v>
      </c>
      <c r="AR44" s="281">
        <f t="shared" si="15"/>
        <v>0</v>
      </c>
      <c r="AT44" s="446"/>
      <c r="AU44" s="284"/>
      <c r="AV44" s="447" t="str">
        <f t="shared" si="16"/>
        <v>CA</v>
      </c>
      <c r="AW44" s="447" t="str">
        <f t="shared" si="16"/>
        <v>CL</v>
      </c>
      <c r="AX44" s="447" t="str">
        <f t="shared" si="16"/>
        <v>AIC</v>
      </c>
      <c r="AY44" s="447" t="str">
        <f t="shared" si="6"/>
        <v>ERB</v>
      </c>
      <c r="AZ44" s="447" t="str">
        <f t="shared" si="6"/>
        <v>GRB</v>
      </c>
      <c r="BA44" s="447" t="str">
        <f t="shared" si="6"/>
        <v>Non-Op</v>
      </c>
      <c r="BC44" s="445" t="s">
        <v>2104</v>
      </c>
      <c r="BD44" s="552">
        <f t="shared" si="17"/>
        <v>188228321.37</v>
      </c>
      <c r="BF44" s="435"/>
      <c r="BG44" s="435"/>
      <c r="BH44" s="435"/>
      <c r="BI44" s="435"/>
      <c r="BJ44" s="435"/>
      <c r="BK44" s="435"/>
      <c r="BL44" s="435"/>
      <c r="BN44" s="459"/>
    </row>
    <row r="45" spans="1:66" s="28" customFormat="1" ht="12" customHeight="1">
      <c r="A45" s="287">
        <v>10800072</v>
      </c>
      <c r="B45" s="288" t="str">
        <f t="shared" si="0"/>
        <v>10800072</v>
      </c>
      <c r="C45" s="444" t="s">
        <v>1201</v>
      </c>
      <c r="D45" s="445" t="s">
        <v>1164</v>
      </c>
      <c r="E45" s="445"/>
      <c r="F45" s="444"/>
      <c r="G45" s="445"/>
      <c r="H45" s="547">
        <v>420681123.27999997</v>
      </c>
      <c r="I45" s="547">
        <v>420681123.27999997</v>
      </c>
      <c r="J45" s="547">
        <v>420681123.27999997</v>
      </c>
      <c r="K45" s="547">
        <v>429172150.06999999</v>
      </c>
      <c r="L45" s="547">
        <v>429172150.06999999</v>
      </c>
      <c r="M45" s="547">
        <v>429172150.06999999</v>
      </c>
      <c r="N45" s="547">
        <v>436900323.23000002</v>
      </c>
      <c r="O45" s="547">
        <v>436900323.23000002</v>
      </c>
      <c r="P45" s="547">
        <v>436900323.23000002</v>
      </c>
      <c r="Q45" s="547">
        <v>443780505.23000002</v>
      </c>
      <c r="R45" s="547">
        <v>443780505.23000002</v>
      </c>
      <c r="S45" s="547">
        <v>443780505.23000002</v>
      </c>
      <c r="T45" s="547">
        <v>451092061.23000002</v>
      </c>
      <c r="U45" s="547"/>
      <c r="V45" s="547">
        <f t="shared" si="1"/>
        <v>433900647.86708331</v>
      </c>
      <c r="W45" s="285"/>
      <c r="X45" s="286">
        <v>5</v>
      </c>
      <c r="Y45" s="548">
        <f t="shared" si="35"/>
        <v>0</v>
      </c>
      <c r="Z45" s="549">
        <f t="shared" si="35"/>
        <v>0</v>
      </c>
      <c r="AA45" s="549">
        <f t="shared" si="35"/>
        <v>0</v>
      </c>
      <c r="AB45" s="282">
        <f t="shared" si="7"/>
        <v>451092061.23000002</v>
      </c>
      <c r="AC45" s="281">
        <f t="shared" si="8"/>
        <v>0</v>
      </c>
      <c r="AD45" s="549">
        <f t="shared" si="27"/>
        <v>0</v>
      </c>
      <c r="AE45" s="553">
        <f t="shared" si="19"/>
        <v>451092061.23000002</v>
      </c>
      <c r="AF45" s="282">
        <f t="shared" si="20"/>
        <v>0</v>
      </c>
      <c r="AG45" s="283">
        <f t="shared" si="9"/>
        <v>451092061.23000002</v>
      </c>
      <c r="AH45" s="281">
        <f t="shared" si="10"/>
        <v>0</v>
      </c>
      <c r="AI45" s="551">
        <f t="shared" si="36"/>
        <v>0</v>
      </c>
      <c r="AJ45" s="549">
        <f t="shared" si="36"/>
        <v>0</v>
      </c>
      <c r="AK45" s="549">
        <f t="shared" si="36"/>
        <v>0</v>
      </c>
      <c r="AL45" s="282">
        <f t="shared" si="11"/>
        <v>433900647.86708331</v>
      </c>
      <c r="AM45" s="281">
        <f t="shared" si="12"/>
        <v>0</v>
      </c>
      <c r="AN45" s="549">
        <f t="shared" si="4"/>
        <v>0</v>
      </c>
      <c r="AO45" s="549">
        <f t="shared" si="5"/>
        <v>433900647.86708331</v>
      </c>
      <c r="AP45" s="549">
        <f t="shared" si="13"/>
        <v>0</v>
      </c>
      <c r="AQ45" s="283">
        <f t="shared" si="14"/>
        <v>433900647.86708331</v>
      </c>
      <c r="AR45" s="281">
        <f t="shared" si="15"/>
        <v>0</v>
      </c>
      <c r="AT45" s="446"/>
      <c r="AU45" s="284"/>
      <c r="AV45" s="447" t="str">
        <f t="shared" si="16"/>
        <v>CA</v>
      </c>
      <c r="AW45" s="447" t="str">
        <f t="shared" si="16"/>
        <v>CL</v>
      </c>
      <c r="AX45" s="447" t="str">
        <f t="shared" si="16"/>
        <v>AIC</v>
      </c>
      <c r="AY45" s="447" t="str">
        <f t="shared" si="6"/>
        <v>ERB</v>
      </c>
      <c r="AZ45" s="447" t="str">
        <f t="shared" si="6"/>
        <v>GRB</v>
      </c>
      <c r="BA45" s="447" t="str">
        <f t="shared" si="6"/>
        <v>Non-Op</v>
      </c>
      <c r="BC45" s="445" t="s">
        <v>2104</v>
      </c>
      <c r="BD45" s="552">
        <f t="shared" si="17"/>
        <v>451092061.23000002</v>
      </c>
      <c r="BF45" s="435"/>
      <c r="BG45" s="435"/>
      <c r="BH45" s="435"/>
      <c r="BI45" s="435"/>
      <c r="BJ45" s="435"/>
      <c r="BK45" s="435"/>
      <c r="BL45" s="435"/>
      <c r="BN45" s="459"/>
    </row>
    <row r="46" spans="1:66" s="28" customFormat="1" ht="12" customHeight="1">
      <c r="A46" s="287">
        <v>10800501</v>
      </c>
      <c r="B46" s="288" t="str">
        <f t="shared" si="0"/>
        <v>10800501</v>
      </c>
      <c r="C46" s="444" t="s">
        <v>102</v>
      </c>
      <c r="D46" s="445" t="s">
        <v>1163</v>
      </c>
      <c r="E46" s="445"/>
      <c r="F46" s="444"/>
      <c r="G46" s="445"/>
      <c r="H46" s="547">
        <v>-4461235379.1400003</v>
      </c>
      <c r="I46" s="547">
        <v>-4482438443.71</v>
      </c>
      <c r="J46" s="547">
        <v>-4491830314.0200005</v>
      </c>
      <c r="K46" s="547">
        <v>-4507673430.8900003</v>
      </c>
      <c r="L46" s="547">
        <v>-4532313014.3599997</v>
      </c>
      <c r="M46" s="547">
        <v>-4556320243.7200003</v>
      </c>
      <c r="N46" s="547">
        <v>-4581144495.5799999</v>
      </c>
      <c r="O46" s="547">
        <v>-4606704993.7299995</v>
      </c>
      <c r="P46" s="547">
        <v>-4632689612.4700003</v>
      </c>
      <c r="Q46" s="547">
        <v>-4652153721.9300003</v>
      </c>
      <c r="R46" s="547">
        <v>-4678128480.2700005</v>
      </c>
      <c r="S46" s="547">
        <v>-4706923002.46</v>
      </c>
      <c r="T46" s="547">
        <v>-4697687838.71</v>
      </c>
      <c r="U46" s="547"/>
      <c r="V46" s="547">
        <f t="shared" si="1"/>
        <v>-4583981780.1720829</v>
      </c>
      <c r="W46" s="285" t="s">
        <v>212</v>
      </c>
      <c r="X46" s="286"/>
      <c r="Y46" s="548">
        <f t="shared" si="35"/>
        <v>0</v>
      </c>
      <c r="Z46" s="549">
        <f t="shared" si="35"/>
        <v>0</v>
      </c>
      <c r="AA46" s="549">
        <f t="shared" si="35"/>
        <v>0</v>
      </c>
      <c r="AB46" s="282">
        <f t="shared" si="7"/>
        <v>-4697687838.71</v>
      </c>
      <c r="AC46" s="281">
        <f t="shared" si="8"/>
        <v>0</v>
      </c>
      <c r="AD46" s="549">
        <f t="shared" si="27"/>
        <v>-4697687838.71</v>
      </c>
      <c r="AE46" s="553">
        <f t="shared" si="19"/>
        <v>0</v>
      </c>
      <c r="AF46" s="282">
        <f t="shared" si="20"/>
        <v>0</v>
      </c>
      <c r="AG46" s="283">
        <f t="shared" si="9"/>
        <v>-4697687838.71</v>
      </c>
      <c r="AH46" s="281">
        <f t="shared" si="10"/>
        <v>0</v>
      </c>
      <c r="AI46" s="551">
        <f t="shared" si="36"/>
        <v>0</v>
      </c>
      <c r="AJ46" s="549">
        <f t="shared" si="36"/>
        <v>0</v>
      </c>
      <c r="AK46" s="549">
        <f t="shared" si="36"/>
        <v>0</v>
      </c>
      <c r="AL46" s="282">
        <f t="shared" si="11"/>
        <v>-4583981780.1720829</v>
      </c>
      <c r="AM46" s="281">
        <f t="shared" si="12"/>
        <v>0</v>
      </c>
      <c r="AN46" s="549">
        <f t="shared" si="4"/>
        <v>-4583981780.1720829</v>
      </c>
      <c r="AO46" s="549">
        <f t="shared" si="5"/>
        <v>0</v>
      </c>
      <c r="AP46" s="549">
        <f t="shared" si="13"/>
        <v>0</v>
      </c>
      <c r="AQ46" s="283">
        <f t="shared" si="14"/>
        <v>-4583981780.1720829</v>
      </c>
      <c r="AR46" s="281">
        <f t="shared" si="15"/>
        <v>0</v>
      </c>
      <c r="AT46" s="446"/>
      <c r="AU46" s="284"/>
      <c r="AV46" s="447" t="str">
        <f t="shared" si="16"/>
        <v>CA</v>
      </c>
      <c r="AW46" s="447" t="str">
        <f t="shared" si="16"/>
        <v>CL</v>
      </c>
      <c r="AX46" s="447" t="str">
        <f t="shared" si="16"/>
        <v>AIC</v>
      </c>
      <c r="AY46" s="447" t="str">
        <f t="shared" si="6"/>
        <v>ERB</v>
      </c>
      <c r="AZ46" s="447" t="str">
        <f t="shared" si="6"/>
        <v>GRB</v>
      </c>
      <c r="BA46" s="447" t="str">
        <f t="shared" si="6"/>
        <v>Non-Op</v>
      </c>
      <c r="BC46" s="445" t="s">
        <v>762</v>
      </c>
      <c r="BD46" s="552">
        <f t="shared" si="17"/>
        <v>-4697687838.71</v>
      </c>
      <c r="BF46" s="435"/>
      <c r="BG46" s="435"/>
      <c r="BH46" s="435"/>
      <c r="BI46" s="435"/>
      <c r="BJ46" s="435"/>
      <c r="BK46" s="435"/>
      <c r="BL46" s="435"/>
      <c r="BN46" s="672"/>
    </row>
    <row r="47" spans="1:66" s="28" customFormat="1" ht="12" customHeight="1">
      <c r="A47" s="287">
        <v>10800502</v>
      </c>
      <c r="B47" s="288" t="str">
        <f t="shared" si="0"/>
        <v>10800502</v>
      </c>
      <c r="C47" s="444" t="s">
        <v>1202</v>
      </c>
      <c r="D47" s="445" t="s">
        <v>1164</v>
      </c>
      <c r="E47" s="445"/>
      <c r="F47" s="444"/>
      <c r="G47" s="445"/>
      <c r="H47" s="547">
        <v>-1806010716.3900001</v>
      </c>
      <c r="I47" s="547">
        <v>-1814119176.1500001</v>
      </c>
      <c r="J47" s="547">
        <v>-1824042530.76</v>
      </c>
      <c r="K47" s="547">
        <v>-1834275458.6199999</v>
      </c>
      <c r="L47" s="547">
        <v>-1845061201.6099999</v>
      </c>
      <c r="M47" s="547">
        <v>-1855678548.8599999</v>
      </c>
      <c r="N47" s="547">
        <v>-1865131417.75</v>
      </c>
      <c r="O47" s="547">
        <v>-1874956016.4000001</v>
      </c>
      <c r="P47" s="547">
        <v>-1884554352.8</v>
      </c>
      <c r="Q47" s="547">
        <v>-1894473239.54</v>
      </c>
      <c r="R47" s="547">
        <v>-1903064318.02</v>
      </c>
      <c r="S47" s="547">
        <v>-1913907791.98</v>
      </c>
      <c r="T47" s="547">
        <v>-1923930662.0599999</v>
      </c>
      <c r="U47" s="547"/>
      <c r="V47" s="547">
        <f t="shared" si="1"/>
        <v>-1864519561.8095829</v>
      </c>
      <c r="W47" s="285"/>
      <c r="X47" s="286" t="s">
        <v>214</v>
      </c>
      <c r="Y47" s="548">
        <f t="shared" si="35"/>
        <v>0</v>
      </c>
      <c r="Z47" s="549">
        <f t="shared" si="35"/>
        <v>0</v>
      </c>
      <c r="AA47" s="549">
        <f t="shared" si="35"/>
        <v>0</v>
      </c>
      <c r="AB47" s="282">
        <f t="shared" si="7"/>
        <v>-1923930662.0599999</v>
      </c>
      <c r="AC47" s="281">
        <f t="shared" si="8"/>
        <v>0</v>
      </c>
      <c r="AD47" s="549">
        <f t="shared" si="27"/>
        <v>0</v>
      </c>
      <c r="AE47" s="553">
        <f t="shared" si="19"/>
        <v>-1923930662.0599999</v>
      </c>
      <c r="AF47" s="282">
        <f t="shared" si="20"/>
        <v>0</v>
      </c>
      <c r="AG47" s="283">
        <f t="shared" si="9"/>
        <v>-1923930662.0599999</v>
      </c>
      <c r="AH47" s="281">
        <f t="shared" si="10"/>
        <v>0</v>
      </c>
      <c r="AI47" s="551">
        <f t="shared" si="36"/>
        <v>0</v>
      </c>
      <c r="AJ47" s="549">
        <f t="shared" si="36"/>
        <v>0</v>
      </c>
      <c r="AK47" s="549">
        <f t="shared" si="36"/>
        <v>0</v>
      </c>
      <c r="AL47" s="282">
        <f t="shared" si="11"/>
        <v>-1864519561.8095829</v>
      </c>
      <c r="AM47" s="281">
        <f t="shared" si="12"/>
        <v>0</v>
      </c>
      <c r="AN47" s="549">
        <f t="shared" si="4"/>
        <v>0</v>
      </c>
      <c r="AO47" s="549">
        <f t="shared" si="5"/>
        <v>-1864519561.8095829</v>
      </c>
      <c r="AP47" s="549">
        <f t="shared" si="13"/>
        <v>0</v>
      </c>
      <c r="AQ47" s="283">
        <f t="shared" si="14"/>
        <v>-1864519561.8095829</v>
      </c>
      <c r="AR47" s="281">
        <f t="shared" si="15"/>
        <v>0</v>
      </c>
      <c r="AT47" s="446"/>
      <c r="AU47" s="284"/>
      <c r="AV47" s="447" t="str">
        <f t="shared" si="16"/>
        <v>CA</v>
      </c>
      <c r="AW47" s="447" t="str">
        <f t="shared" si="16"/>
        <v>CL</v>
      </c>
      <c r="AX47" s="447" t="str">
        <f t="shared" si="16"/>
        <v>AIC</v>
      </c>
      <c r="AY47" s="447" t="str">
        <f t="shared" si="6"/>
        <v>ERB</v>
      </c>
      <c r="AZ47" s="447" t="str">
        <f t="shared" si="6"/>
        <v>GRB</v>
      </c>
      <c r="BA47" s="447" t="str">
        <f t="shared" si="6"/>
        <v>Non-Op</v>
      </c>
      <c r="BC47" s="445" t="s">
        <v>762</v>
      </c>
      <c r="BD47" s="552">
        <f t="shared" si="17"/>
        <v>-1923930662.0599999</v>
      </c>
      <c r="BF47" s="435"/>
      <c r="BG47" s="435"/>
      <c r="BH47" s="435"/>
      <c r="BI47" s="435"/>
      <c r="BJ47" s="435"/>
      <c r="BK47" s="435"/>
      <c r="BL47" s="435"/>
      <c r="BN47" s="672"/>
    </row>
    <row r="48" spans="1:66" s="28" customFormat="1" ht="12" customHeight="1">
      <c r="A48" s="287">
        <v>10800503</v>
      </c>
      <c r="B48" s="288" t="str">
        <f t="shared" si="0"/>
        <v>10800503</v>
      </c>
      <c r="C48" s="444" t="s">
        <v>1203</v>
      </c>
      <c r="D48" s="445" t="s">
        <v>2087</v>
      </c>
      <c r="E48" s="445"/>
      <c r="F48" s="444"/>
      <c r="G48" s="445"/>
      <c r="H48" s="547">
        <v>-155644358.47999999</v>
      </c>
      <c r="I48" s="547">
        <v>-150292438.21000001</v>
      </c>
      <c r="J48" s="547">
        <v>-152562861.90000001</v>
      </c>
      <c r="K48" s="547">
        <v>-153176500.47</v>
      </c>
      <c r="L48" s="547">
        <v>-155206390.13</v>
      </c>
      <c r="M48" s="547">
        <v>-157543689.27000001</v>
      </c>
      <c r="N48" s="547">
        <v>-159355882.36000001</v>
      </c>
      <c r="O48" s="547">
        <v>-161665418.59</v>
      </c>
      <c r="P48" s="547">
        <v>-163886154.28</v>
      </c>
      <c r="Q48" s="547">
        <v>-166184700</v>
      </c>
      <c r="R48" s="547">
        <v>-168564424.12</v>
      </c>
      <c r="S48" s="547">
        <v>-170856129.72999999</v>
      </c>
      <c r="T48" s="547">
        <v>-142430937.96000001</v>
      </c>
      <c r="U48" s="547"/>
      <c r="V48" s="547">
        <f t="shared" si="1"/>
        <v>-159027686.44</v>
      </c>
      <c r="W48" s="285">
        <v>18</v>
      </c>
      <c r="X48" s="286" t="s">
        <v>1204</v>
      </c>
      <c r="Y48" s="548">
        <f t="shared" si="35"/>
        <v>0</v>
      </c>
      <c r="Z48" s="549">
        <f t="shared" si="35"/>
        <v>0</v>
      </c>
      <c r="AA48" s="549">
        <f t="shared" si="35"/>
        <v>0</v>
      </c>
      <c r="AB48" s="282">
        <f t="shared" si="7"/>
        <v>-142430937.96000001</v>
      </c>
      <c r="AC48" s="281">
        <f t="shared" si="8"/>
        <v>0</v>
      </c>
      <c r="AD48" s="549">
        <f t="shared" si="27"/>
        <v>-93520153.864536002</v>
      </c>
      <c r="AE48" s="553">
        <f t="shared" si="19"/>
        <v>-48910784.095463999</v>
      </c>
      <c r="AF48" s="282">
        <f t="shared" si="20"/>
        <v>0</v>
      </c>
      <c r="AG48" s="283">
        <f t="shared" si="9"/>
        <v>-142430937.96000001</v>
      </c>
      <c r="AH48" s="281">
        <f t="shared" si="10"/>
        <v>0</v>
      </c>
      <c r="AI48" s="551">
        <f t="shared" si="36"/>
        <v>0</v>
      </c>
      <c r="AJ48" s="549">
        <f t="shared" si="36"/>
        <v>0</v>
      </c>
      <c r="AK48" s="549">
        <f t="shared" si="36"/>
        <v>0</v>
      </c>
      <c r="AL48" s="282">
        <f t="shared" si="11"/>
        <v>-159027686.44</v>
      </c>
      <c r="AM48" s="281">
        <f t="shared" si="12"/>
        <v>0</v>
      </c>
      <c r="AN48" s="549">
        <f t="shared" si="4"/>
        <v>-104417578.916504</v>
      </c>
      <c r="AO48" s="549">
        <f t="shared" si="5"/>
        <v>-54610107.523495995</v>
      </c>
      <c r="AP48" s="549">
        <f t="shared" si="13"/>
        <v>0</v>
      </c>
      <c r="AQ48" s="283">
        <f t="shared" si="14"/>
        <v>-159027686.44</v>
      </c>
      <c r="AR48" s="281">
        <f t="shared" si="15"/>
        <v>0</v>
      </c>
      <c r="AT48" s="446"/>
      <c r="AU48" s="284"/>
      <c r="AV48" s="447" t="str">
        <f t="shared" si="16"/>
        <v>CA</v>
      </c>
      <c r="AW48" s="447" t="str">
        <f t="shared" si="16"/>
        <v>CL</v>
      </c>
      <c r="AX48" s="447" t="str">
        <f t="shared" si="16"/>
        <v>AIC</v>
      </c>
      <c r="AY48" s="447" t="str">
        <f t="shared" si="6"/>
        <v>ERB</v>
      </c>
      <c r="AZ48" s="447" t="str">
        <f t="shared" si="6"/>
        <v>GRB</v>
      </c>
      <c r="BA48" s="447" t="str">
        <f t="shared" si="6"/>
        <v>Non-Op</v>
      </c>
      <c r="BC48" s="445" t="s">
        <v>762</v>
      </c>
      <c r="BD48" s="552">
        <f t="shared" si="17"/>
        <v>-142430937.96000001</v>
      </c>
      <c r="BF48" s="435"/>
      <c r="BG48" s="435"/>
      <c r="BH48" s="435"/>
      <c r="BI48" s="435"/>
      <c r="BJ48" s="435"/>
      <c r="BK48" s="435"/>
      <c r="BL48" s="435"/>
      <c r="BN48" s="672"/>
    </row>
    <row r="49" spans="1:66" s="28" customFormat="1" ht="12" customHeight="1">
      <c r="A49" s="287">
        <v>10800541</v>
      </c>
      <c r="B49" s="288" t="str">
        <f t="shared" si="0"/>
        <v>10800541</v>
      </c>
      <c r="C49" s="444" t="s">
        <v>283</v>
      </c>
      <c r="D49" s="445" t="s">
        <v>1163</v>
      </c>
      <c r="E49" s="445"/>
      <c r="F49" s="444"/>
      <c r="G49" s="445"/>
      <c r="H49" s="547">
        <v>32266165.079999998</v>
      </c>
      <c r="I49" s="547">
        <v>32374148.02</v>
      </c>
      <c r="J49" s="547">
        <v>32926456.539999999</v>
      </c>
      <c r="K49" s="547">
        <v>34473696.039999999</v>
      </c>
      <c r="L49" s="547">
        <v>35045735.939999998</v>
      </c>
      <c r="M49" s="547">
        <v>40008254.729999997</v>
      </c>
      <c r="N49" s="547">
        <v>40765636.369999997</v>
      </c>
      <c r="O49" s="547">
        <v>41484603.640000001</v>
      </c>
      <c r="P49" s="547">
        <v>42349587.100000001</v>
      </c>
      <c r="Q49" s="547">
        <v>42813782.399999999</v>
      </c>
      <c r="R49" s="547">
        <v>34043422.920000002</v>
      </c>
      <c r="S49" s="547">
        <v>28659202.25</v>
      </c>
      <c r="T49" s="547">
        <v>21220554.329999998</v>
      </c>
      <c r="U49" s="547"/>
      <c r="V49" s="547">
        <f t="shared" si="1"/>
        <v>35973990.471249998</v>
      </c>
      <c r="W49" s="285" t="s">
        <v>212</v>
      </c>
      <c r="X49" s="286"/>
      <c r="Y49" s="548">
        <f t="shared" si="35"/>
        <v>0</v>
      </c>
      <c r="Z49" s="549">
        <f t="shared" si="35"/>
        <v>0</v>
      </c>
      <c r="AA49" s="549">
        <f t="shared" si="35"/>
        <v>0</v>
      </c>
      <c r="AB49" s="282">
        <f t="shared" si="7"/>
        <v>21220554.329999998</v>
      </c>
      <c r="AC49" s="281">
        <f t="shared" si="8"/>
        <v>0</v>
      </c>
      <c r="AD49" s="549">
        <f t="shared" si="27"/>
        <v>21220554.329999998</v>
      </c>
      <c r="AE49" s="553">
        <f t="shared" si="19"/>
        <v>0</v>
      </c>
      <c r="AF49" s="282">
        <f t="shared" si="20"/>
        <v>0</v>
      </c>
      <c r="AG49" s="283">
        <f t="shared" si="9"/>
        <v>21220554.329999998</v>
      </c>
      <c r="AH49" s="281">
        <f t="shared" si="10"/>
        <v>0</v>
      </c>
      <c r="AI49" s="551">
        <f t="shared" si="36"/>
        <v>0</v>
      </c>
      <c r="AJ49" s="549">
        <f t="shared" si="36"/>
        <v>0</v>
      </c>
      <c r="AK49" s="549">
        <f t="shared" si="36"/>
        <v>0</v>
      </c>
      <c r="AL49" s="282">
        <f t="shared" si="11"/>
        <v>35973990.471249998</v>
      </c>
      <c r="AM49" s="281">
        <f t="shared" si="12"/>
        <v>0</v>
      </c>
      <c r="AN49" s="549">
        <f t="shared" si="4"/>
        <v>35973990.471249998</v>
      </c>
      <c r="AO49" s="549">
        <f t="shared" si="5"/>
        <v>0</v>
      </c>
      <c r="AP49" s="549">
        <f t="shared" si="13"/>
        <v>0</v>
      </c>
      <c r="AQ49" s="283">
        <f t="shared" si="14"/>
        <v>35973990.471249998</v>
      </c>
      <c r="AR49" s="281">
        <f t="shared" si="15"/>
        <v>0</v>
      </c>
      <c r="AT49" s="446"/>
      <c r="AU49" s="284"/>
      <c r="AV49" s="447" t="str">
        <f t="shared" si="16"/>
        <v>CA</v>
      </c>
      <c r="AW49" s="447" t="str">
        <f t="shared" si="16"/>
        <v>CL</v>
      </c>
      <c r="AX49" s="447" t="str">
        <f t="shared" si="16"/>
        <v>AIC</v>
      </c>
      <c r="AY49" s="447" t="str">
        <f t="shared" si="6"/>
        <v>ERB</v>
      </c>
      <c r="AZ49" s="447" t="str">
        <f t="shared" si="6"/>
        <v>GRB</v>
      </c>
      <c r="BA49" s="447" t="str">
        <f t="shared" si="6"/>
        <v>Non-Op</v>
      </c>
      <c r="BC49" s="445" t="s">
        <v>762</v>
      </c>
      <c r="BD49" s="552">
        <f t="shared" si="17"/>
        <v>21220554.329999998</v>
      </c>
      <c r="BF49" s="435"/>
      <c r="BG49" s="435"/>
      <c r="BH49" s="435"/>
      <c r="BI49" s="435"/>
      <c r="BJ49" s="435"/>
      <c r="BK49" s="435"/>
      <c r="BL49" s="435"/>
      <c r="BN49" s="672"/>
    </row>
    <row r="50" spans="1:66" s="28" customFormat="1" ht="12" customHeight="1">
      <c r="A50" s="287">
        <v>10800543</v>
      </c>
      <c r="B50" s="288" t="str">
        <f t="shared" si="0"/>
        <v>10800543</v>
      </c>
      <c r="C50" s="444" t="s">
        <v>1205</v>
      </c>
      <c r="D50" s="445" t="s">
        <v>2087</v>
      </c>
      <c r="E50" s="445"/>
      <c r="F50" s="444"/>
      <c r="G50" s="445"/>
      <c r="H50" s="547">
        <v>499775.08</v>
      </c>
      <c r="I50" s="547">
        <v>575438.55000000005</v>
      </c>
      <c r="J50" s="547">
        <v>400507.78</v>
      </c>
      <c r="K50" s="547">
        <v>299630.46999999997</v>
      </c>
      <c r="L50" s="547">
        <v>257464.2</v>
      </c>
      <c r="M50" s="547">
        <v>259075.72</v>
      </c>
      <c r="N50" s="547">
        <v>388192.38</v>
      </c>
      <c r="O50" s="547">
        <v>329883.15999999997</v>
      </c>
      <c r="P50" s="547">
        <v>426052.53</v>
      </c>
      <c r="Q50" s="547">
        <v>356011.95</v>
      </c>
      <c r="R50" s="547">
        <v>499219.04</v>
      </c>
      <c r="S50" s="547">
        <v>979853.64</v>
      </c>
      <c r="T50" s="547">
        <v>2442499.94</v>
      </c>
      <c r="U50" s="547"/>
      <c r="V50" s="547">
        <f t="shared" si="1"/>
        <v>520205.57749999996</v>
      </c>
      <c r="W50" s="285">
        <v>18</v>
      </c>
      <c r="X50" s="286" t="s">
        <v>1204</v>
      </c>
      <c r="Y50" s="548">
        <f t="shared" si="35"/>
        <v>0</v>
      </c>
      <c r="Z50" s="549">
        <f t="shared" si="35"/>
        <v>0</v>
      </c>
      <c r="AA50" s="549">
        <f t="shared" si="35"/>
        <v>0</v>
      </c>
      <c r="AB50" s="282">
        <f t="shared" si="7"/>
        <v>2442499.94</v>
      </c>
      <c r="AC50" s="281">
        <f t="shared" si="8"/>
        <v>0</v>
      </c>
      <c r="AD50" s="549">
        <f t="shared" si="27"/>
        <v>1603745.4606039999</v>
      </c>
      <c r="AE50" s="553">
        <f t="shared" si="19"/>
        <v>838754.47939599992</v>
      </c>
      <c r="AF50" s="282">
        <f t="shared" si="20"/>
        <v>0</v>
      </c>
      <c r="AG50" s="283">
        <f t="shared" si="9"/>
        <v>2442499.94</v>
      </c>
      <c r="AH50" s="281">
        <f t="shared" si="10"/>
        <v>0</v>
      </c>
      <c r="AI50" s="551">
        <f t="shared" si="36"/>
        <v>0</v>
      </c>
      <c r="AJ50" s="549">
        <f t="shared" si="36"/>
        <v>0</v>
      </c>
      <c r="AK50" s="549">
        <f t="shared" si="36"/>
        <v>0</v>
      </c>
      <c r="AL50" s="282">
        <f t="shared" si="11"/>
        <v>520205.57749999996</v>
      </c>
      <c r="AM50" s="281">
        <f t="shared" si="12"/>
        <v>0</v>
      </c>
      <c r="AN50" s="549">
        <f t="shared" si="4"/>
        <v>341566.98218649992</v>
      </c>
      <c r="AO50" s="549">
        <f t="shared" si="5"/>
        <v>178638.59531349997</v>
      </c>
      <c r="AP50" s="549">
        <f t="shared" si="13"/>
        <v>0</v>
      </c>
      <c r="AQ50" s="283">
        <f t="shared" si="14"/>
        <v>520205.5774999999</v>
      </c>
      <c r="AR50" s="281">
        <f t="shared" si="15"/>
        <v>0</v>
      </c>
      <c r="AT50" s="446"/>
      <c r="AU50" s="284"/>
      <c r="AV50" s="447" t="str">
        <f t="shared" si="16"/>
        <v>CA</v>
      </c>
      <c r="AW50" s="447" t="str">
        <f t="shared" si="16"/>
        <v>CL</v>
      </c>
      <c r="AX50" s="447" t="str">
        <f t="shared" si="16"/>
        <v>AIC</v>
      </c>
      <c r="AY50" s="447" t="str">
        <f t="shared" si="6"/>
        <v>ERB</v>
      </c>
      <c r="AZ50" s="447" t="str">
        <f t="shared" si="6"/>
        <v>GRB</v>
      </c>
      <c r="BA50" s="447" t="str">
        <f t="shared" si="6"/>
        <v>Non-Op</v>
      </c>
      <c r="BC50" s="445" t="s">
        <v>762</v>
      </c>
      <c r="BD50" s="552">
        <f t="shared" si="17"/>
        <v>2442499.94</v>
      </c>
      <c r="BF50" s="435"/>
      <c r="BG50" s="435"/>
      <c r="BH50" s="435"/>
      <c r="BI50" s="435"/>
      <c r="BJ50" s="435"/>
      <c r="BK50" s="435"/>
      <c r="BL50" s="435"/>
      <c r="BN50" s="672"/>
    </row>
    <row r="51" spans="1:66" s="28" customFormat="1" ht="12" customHeight="1">
      <c r="A51" s="287">
        <v>10800552</v>
      </c>
      <c r="B51" s="288" t="str">
        <f t="shared" si="0"/>
        <v>10800552</v>
      </c>
      <c r="C51" s="444" t="s">
        <v>286</v>
      </c>
      <c r="D51" s="445" t="s">
        <v>1164</v>
      </c>
      <c r="E51" s="445"/>
      <c r="F51" s="444"/>
      <c r="G51" s="445"/>
      <c r="H51" s="547">
        <v>11829849.73</v>
      </c>
      <c r="I51" s="547">
        <v>12446620.65</v>
      </c>
      <c r="J51" s="547">
        <v>12744901.16</v>
      </c>
      <c r="K51" s="547">
        <v>13890233.029999999</v>
      </c>
      <c r="L51" s="547">
        <v>14392891.85</v>
      </c>
      <c r="M51" s="547">
        <v>15412393.77</v>
      </c>
      <c r="N51" s="547">
        <v>15712875.369999999</v>
      </c>
      <c r="O51" s="547">
        <v>16244807.15</v>
      </c>
      <c r="P51" s="547">
        <v>16643262.85</v>
      </c>
      <c r="Q51" s="547">
        <v>17126967.039999999</v>
      </c>
      <c r="R51" s="547">
        <v>17732123.25</v>
      </c>
      <c r="S51" s="547">
        <v>18616786.449999999</v>
      </c>
      <c r="T51" s="547">
        <v>19153046.969999999</v>
      </c>
      <c r="U51" s="547"/>
      <c r="V51" s="547">
        <f t="shared" si="1"/>
        <v>15537942.576666666</v>
      </c>
      <c r="W51" s="285"/>
      <c r="X51" s="286">
        <v>5</v>
      </c>
      <c r="Y51" s="548">
        <f t="shared" si="35"/>
        <v>0</v>
      </c>
      <c r="Z51" s="549">
        <f t="shared" si="35"/>
        <v>0</v>
      </c>
      <c r="AA51" s="549">
        <f t="shared" si="35"/>
        <v>0</v>
      </c>
      <c r="AB51" s="282">
        <f t="shared" si="7"/>
        <v>19153046.969999999</v>
      </c>
      <c r="AC51" s="281">
        <f t="shared" si="8"/>
        <v>0</v>
      </c>
      <c r="AD51" s="549">
        <f t="shared" si="27"/>
        <v>0</v>
      </c>
      <c r="AE51" s="553">
        <f t="shared" si="19"/>
        <v>19153046.969999999</v>
      </c>
      <c r="AF51" s="282">
        <f t="shared" si="20"/>
        <v>0</v>
      </c>
      <c r="AG51" s="283">
        <f t="shared" si="9"/>
        <v>19153046.969999999</v>
      </c>
      <c r="AH51" s="281">
        <f t="shared" si="10"/>
        <v>0</v>
      </c>
      <c r="AI51" s="551">
        <f t="shared" si="36"/>
        <v>0</v>
      </c>
      <c r="AJ51" s="549">
        <f t="shared" si="36"/>
        <v>0</v>
      </c>
      <c r="AK51" s="549">
        <f t="shared" si="36"/>
        <v>0</v>
      </c>
      <c r="AL51" s="282">
        <f t="shared" si="11"/>
        <v>15537942.576666666</v>
      </c>
      <c r="AM51" s="281">
        <f t="shared" si="12"/>
        <v>0</v>
      </c>
      <c r="AN51" s="549">
        <f t="shared" si="4"/>
        <v>0</v>
      </c>
      <c r="AO51" s="549">
        <f t="shared" si="5"/>
        <v>15537942.576666666</v>
      </c>
      <c r="AP51" s="549">
        <f t="shared" si="13"/>
        <v>0</v>
      </c>
      <c r="AQ51" s="283">
        <f t="shared" si="14"/>
        <v>15537942.576666666</v>
      </c>
      <c r="AR51" s="281">
        <f t="shared" si="15"/>
        <v>0</v>
      </c>
      <c r="AT51" s="446"/>
      <c r="AU51" s="284"/>
      <c r="AV51" s="447" t="str">
        <f t="shared" si="16"/>
        <v>CA</v>
      </c>
      <c r="AW51" s="447" t="str">
        <f t="shared" si="16"/>
        <v>CL</v>
      </c>
      <c r="AX51" s="447" t="str">
        <f t="shared" si="16"/>
        <v>AIC</v>
      </c>
      <c r="AY51" s="447" t="str">
        <f t="shared" si="6"/>
        <v>ERB</v>
      </c>
      <c r="AZ51" s="447" t="str">
        <f t="shared" si="6"/>
        <v>GRB</v>
      </c>
      <c r="BA51" s="447" t="str">
        <f t="shared" si="6"/>
        <v>Non-Op</v>
      </c>
      <c r="BC51" s="445" t="s">
        <v>762</v>
      </c>
      <c r="BD51" s="552">
        <f t="shared" si="17"/>
        <v>19153046.969999999</v>
      </c>
      <c r="BF51" s="435"/>
      <c r="BG51" s="435"/>
      <c r="BH51" s="435"/>
      <c r="BI51" s="435"/>
      <c r="BJ51" s="435"/>
      <c r="BK51" s="435"/>
      <c r="BL51" s="435"/>
      <c r="BN51" s="672"/>
    </row>
    <row r="52" spans="1:66" s="28" customFormat="1" ht="12" customHeight="1">
      <c r="A52" s="287">
        <v>10800601</v>
      </c>
      <c r="B52" s="288" t="str">
        <f t="shared" si="0"/>
        <v>10800601</v>
      </c>
      <c r="C52" s="444" t="s">
        <v>621</v>
      </c>
      <c r="D52" s="445" t="s">
        <v>1163</v>
      </c>
      <c r="E52" s="445"/>
      <c r="F52" s="444"/>
      <c r="G52" s="445"/>
      <c r="H52" s="547">
        <v>0</v>
      </c>
      <c r="I52" s="547">
        <v>0</v>
      </c>
      <c r="J52" s="547">
        <v>0</v>
      </c>
      <c r="K52" s="547">
        <v>8692461.1400000006</v>
      </c>
      <c r="L52" s="547">
        <v>0</v>
      </c>
      <c r="M52" s="547">
        <v>0</v>
      </c>
      <c r="N52" s="547">
        <v>-785551.54</v>
      </c>
      <c r="O52" s="547">
        <v>0</v>
      </c>
      <c r="P52" s="547">
        <v>0</v>
      </c>
      <c r="Q52" s="547">
        <v>-460259.5</v>
      </c>
      <c r="R52" s="547">
        <v>0</v>
      </c>
      <c r="S52" s="547">
        <v>0</v>
      </c>
      <c r="T52" s="547">
        <v>0</v>
      </c>
      <c r="U52" s="547"/>
      <c r="V52" s="547">
        <f t="shared" si="1"/>
        <v>620554.17500000005</v>
      </c>
      <c r="W52" s="285" t="s">
        <v>212</v>
      </c>
      <c r="X52" s="286"/>
      <c r="Y52" s="548">
        <f t="shared" si="35"/>
        <v>0</v>
      </c>
      <c r="Z52" s="549">
        <f t="shared" si="35"/>
        <v>0</v>
      </c>
      <c r="AA52" s="549">
        <f t="shared" si="35"/>
        <v>0</v>
      </c>
      <c r="AB52" s="282">
        <f t="shared" si="7"/>
        <v>0</v>
      </c>
      <c r="AC52" s="281">
        <f t="shared" si="8"/>
        <v>0</v>
      </c>
      <c r="AD52" s="549">
        <f t="shared" si="27"/>
        <v>0</v>
      </c>
      <c r="AE52" s="553">
        <f t="shared" si="19"/>
        <v>0</v>
      </c>
      <c r="AF52" s="282">
        <f t="shared" si="20"/>
        <v>0</v>
      </c>
      <c r="AG52" s="283">
        <f t="shared" si="9"/>
        <v>0</v>
      </c>
      <c r="AH52" s="281">
        <f t="shared" si="10"/>
        <v>0</v>
      </c>
      <c r="AI52" s="551">
        <f t="shared" si="36"/>
        <v>0</v>
      </c>
      <c r="AJ52" s="549">
        <f t="shared" si="36"/>
        <v>0</v>
      </c>
      <c r="AK52" s="549">
        <f t="shared" si="36"/>
        <v>0</v>
      </c>
      <c r="AL52" s="282">
        <f t="shared" si="11"/>
        <v>620554.17500000005</v>
      </c>
      <c r="AM52" s="281">
        <f t="shared" si="12"/>
        <v>0</v>
      </c>
      <c r="AN52" s="549">
        <f t="shared" si="4"/>
        <v>620554.17500000005</v>
      </c>
      <c r="AO52" s="549">
        <f t="shared" si="5"/>
        <v>0</v>
      </c>
      <c r="AP52" s="549">
        <f t="shared" si="13"/>
        <v>0</v>
      </c>
      <c r="AQ52" s="283">
        <f t="shared" si="14"/>
        <v>620554.17500000005</v>
      </c>
      <c r="AR52" s="281">
        <f t="shared" si="15"/>
        <v>0</v>
      </c>
      <c r="AT52" s="446"/>
      <c r="AU52" s="284"/>
      <c r="AV52" s="447" t="str">
        <f t="shared" si="16"/>
        <v>CA</v>
      </c>
      <c r="AW52" s="447" t="str">
        <f t="shared" si="16"/>
        <v>CL</v>
      </c>
      <c r="AX52" s="447" t="str">
        <f t="shared" si="16"/>
        <v>AIC</v>
      </c>
      <c r="AY52" s="447" t="str">
        <f t="shared" si="6"/>
        <v>ERB</v>
      </c>
      <c r="AZ52" s="447" t="str">
        <f t="shared" si="6"/>
        <v>GRB</v>
      </c>
      <c r="BA52" s="447" t="str">
        <f t="shared" si="6"/>
        <v>Non-Op</v>
      </c>
      <c r="BC52" s="445" t="s">
        <v>762</v>
      </c>
      <c r="BD52" s="552">
        <f t="shared" si="17"/>
        <v>0</v>
      </c>
      <c r="BF52" s="435"/>
      <c r="BG52" s="435"/>
      <c r="BH52" s="435"/>
      <c r="BI52" s="435"/>
      <c r="BJ52" s="435"/>
      <c r="BK52" s="435"/>
      <c r="BL52" s="435"/>
      <c r="BN52" s="672"/>
    </row>
    <row r="53" spans="1:66" s="28" customFormat="1" ht="12" customHeight="1">
      <c r="A53" s="287">
        <v>10800602</v>
      </c>
      <c r="B53" s="288" t="str">
        <f t="shared" si="0"/>
        <v>10800602</v>
      </c>
      <c r="C53" s="444" t="s">
        <v>623</v>
      </c>
      <c r="D53" s="445" t="s">
        <v>1164</v>
      </c>
      <c r="E53" s="445"/>
      <c r="F53" s="444"/>
      <c r="G53" s="445"/>
      <c r="H53" s="547">
        <v>0</v>
      </c>
      <c r="I53" s="547">
        <v>0</v>
      </c>
      <c r="J53" s="547">
        <v>0</v>
      </c>
      <c r="K53" s="547">
        <v>0</v>
      </c>
      <c r="L53" s="547">
        <v>0</v>
      </c>
      <c r="M53" s="547">
        <v>0</v>
      </c>
      <c r="N53" s="547">
        <v>0</v>
      </c>
      <c r="O53" s="547">
        <v>0</v>
      </c>
      <c r="P53" s="547">
        <v>0</v>
      </c>
      <c r="Q53" s="547">
        <v>0</v>
      </c>
      <c r="R53" s="547">
        <v>0</v>
      </c>
      <c r="S53" s="547">
        <v>0</v>
      </c>
      <c r="T53" s="547">
        <v>0</v>
      </c>
      <c r="U53" s="547"/>
      <c r="V53" s="547">
        <f t="shared" si="1"/>
        <v>0</v>
      </c>
      <c r="W53" s="285"/>
      <c r="X53" s="286" t="s">
        <v>214</v>
      </c>
      <c r="Y53" s="548">
        <f t="shared" ref="Y53:AA77" si="37">IF($D53=Y$5,$T53,0)</f>
        <v>0</v>
      </c>
      <c r="Z53" s="549">
        <f t="shared" si="37"/>
        <v>0</v>
      </c>
      <c r="AA53" s="549">
        <f t="shared" si="37"/>
        <v>0</v>
      </c>
      <c r="AB53" s="282">
        <f t="shared" si="7"/>
        <v>0</v>
      </c>
      <c r="AC53" s="281">
        <f t="shared" si="8"/>
        <v>0</v>
      </c>
      <c r="AD53" s="549">
        <f t="shared" si="27"/>
        <v>0</v>
      </c>
      <c r="AE53" s="553">
        <f t="shared" si="19"/>
        <v>0</v>
      </c>
      <c r="AF53" s="282">
        <f t="shared" si="20"/>
        <v>0</v>
      </c>
      <c r="AG53" s="283">
        <f t="shared" si="9"/>
        <v>0</v>
      </c>
      <c r="AH53" s="281">
        <f t="shared" si="10"/>
        <v>0</v>
      </c>
      <c r="AI53" s="551">
        <f t="shared" ref="AI53:AK77" si="38">IF($D53=AI$5,$V53,0)</f>
        <v>0</v>
      </c>
      <c r="AJ53" s="549">
        <f t="shared" si="38"/>
        <v>0</v>
      </c>
      <c r="AK53" s="549">
        <f t="shared" si="38"/>
        <v>0</v>
      </c>
      <c r="AL53" s="282">
        <f t="shared" si="11"/>
        <v>0</v>
      </c>
      <c r="AM53" s="281">
        <f t="shared" si="12"/>
        <v>0</v>
      </c>
      <c r="AN53" s="549">
        <f t="shared" si="4"/>
        <v>0</v>
      </c>
      <c r="AO53" s="549">
        <f t="shared" si="5"/>
        <v>0</v>
      </c>
      <c r="AP53" s="549">
        <f t="shared" si="13"/>
        <v>0</v>
      </c>
      <c r="AQ53" s="283">
        <f t="shared" si="14"/>
        <v>0</v>
      </c>
      <c r="AR53" s="281">
        <f t="shared" si="15"/>
        <v>0</v>
      </c>
      <c r="AT53" s="446"/>
      <c r="AU53" s="284"/>
      <c r="AV53" s="447" t="str">
        <f t="shared" si="16"/>
        <v>CA</v>
      </c>
      <c r="AW53" s="447" t="str">
        <f t="shared" si="16"/>
        <v>CL</v>
      </c>
      <c r="AX53" s="447" t="str">
        <f t="shared" si="16"/>
        <v>AIC</v>
      </c>
      <c r="AY53" s="447" t="str">
        <f t="shared" si="6"/>
        <v>ERB</v>
      </c>
      <c r="AZ53" s="447" t="str">
        <f t="shared" si="6"/>
        <v>GRB</v>
      </c>
      <c r="BA53" s="447" t="str">
        <f t="shared" si="6"/>
        <v>Non-Op</v>
      </c>
      <c r="BC53" s="445" t="s">
        <v>762</v>
      </c>
      <c r="BD53" s="552">
        <f t="shared" si="17"/>
        <v>0</v>
      </c>
      <c r="BF53" s="435"/>
      <c r="BG53" s="435"/>
      <c r="BH53" s="435"/>
      <c r="BI53" s="435"/>
      <c r="BJ53" s="435"/>
      <c r="BK53" s="435"/>
      <c r="BL53" s="435"/>
      <c r="BN53" s="672"/>
    </row>
    <row r="54" spans="1:66" s="28" customFormat="1" ht="12" customHeight="1">
      <c r="A54" s="321">
        <v>10800603</v>
      </c>
      <c r="B54" s="288" t="str">
        <f t="shared" si="0"/>
        <v>10800603</v>
      </c>
      <c r="C54" s="444" t="s">
        <v>2554</v>
      </c>
      <c r="D54" s="445" t="s">
        <v>2087</v>
      </c>
      <c r="E54" s="445"/>
      <c r="F54" s="294">
        <v>43282</v>
      </c>
      <c r="G54" s="445"/>
      <c r="H54" s="547">
        <v>0</v>
      </c>
      <c r="I54" s="547">
        <v>0</v>
      </c>
      <c r="J54" s="547">
        <v>0</v>
      </c>
      <c r="K54" s="547">
        <v>0</v>
      </c>
      <c r="L54" s="547">
        <v>0</v>
      </c>
      <c r="M54" s="547">
        <v>0</v>
      </c>
      <c r="N54" s="547">
        <v>0</v>
      </c>
      <c r="O54" s="547">
        <v>0</v>
      </c>
      <c r="P54" s="547">
        <v>0</v>
      </c>
      <c r="Q54" s="547">
        <v>0</v>
      </c>
      <c r="R54" s="547">
        <v>0</v>
      </c>
      <c r="S54" s="547">
        <v>0</v>
      </c>
      <c r="T54" s="547">
        <v>0</v>
      </c>
      <c r="U54" s="547"/>
      <c r="V54" s="547">
        <f t="shared" si="1"/>
        <v>0</v>
      </c>
      <c r="W54" s="285" t="s">
        <v>2555</v>
      </c>
      <c r="X54" s="286" t="s">
        <v>1204</v>
      </c>
      <c r="Y54" s="548">
        <f t="shared" si="37"/>
        <v>0</v>
      </c>
      <c r="Z54" s="549">
        <f t="shared" si="37"/>
        <v>0</v>
      </c>
      <c r="AA54" s="549">
        <f t="shared" si="37"/>
        <v>0</v>
      </c>
      <c r="AB54" s="282">
        <f t="shared" si="7"/>
        <v>0</v>
      </c>
      <c r="AC54" s="281">
        <f t="shared" si="8"/>
        <v>0</v>
      </c>
      <c r="AD54" s="549">
        <f t="shared" si="27"/>
        <v>0</v>
      </c>
      <c r="AE54" s="553">
        <f t="shared" si="19"/>
        <v>0</v>
      </c>
      <c r="AF54" s="282">
        <f t="shared" si="20"/>
        <v>0</v>
      </c>
      <c r="AG54" s="283">
        <f>SUM(AD54:AF54)</f>
        <v>0</v>
      </c>
      <c r="AH54" s="281">
        <f t="shared" si="10"/>
        <v>0</v>
      </c>
      <c r="AI54" s="551">
        <f t="shared" si="38"/>
        <v>0</v>
      </c>
      <c r="AJ54" s="549">
        <f t="shared" si="38"/>
        <v>0</v>
      </c>
      <c r="AK54" s="549">
        <f t="shared" si="38"/>
        <v>0</v>
      </c>
      <c r="AL54" s="282">
        <f t="shared" si="11"/>
        <v>0</v>
      </c>
      <c r="AM54" s="281">
        <f t="shared" si="12"/>
        <v>0</v>
      </c>
      <c r="AN54" s="549">
        <f t="shared" si="4"/>
        <v>0</v>
      </c>
      <c r="AO54" s="549">
        <f t="shared" si="5"/>
        <v>0</v>
      </c>
      <c r="AP54" s="549">
        <f t="shared" si="13"/>
        <v>0</v>
      </c>
      <c r="AQ54" s="283">
        <f t="shared" ref="AQ54" si="39">SUM(AN54:AP54)</f>
        <v>0</v>
      </c>
      <c r="AR54" s="281">
        <f t="shared" si="15"/>
        <v>0</v>
      </c>
      <c r="AT54" s="446"/>
      <c r="AU54" s="284"/>
      <c r="AV54" s="447" t="str">
        <f t="shared" si="16"/>
        <v>CA</v>
      </c>
      <c r="AW54" s="447" t="str">
        <f t="shared" si="16"/>
        <v>CL</v>
      </c>
      <c r="AX54" s="447" t="str">
        <f t="shared" si="16"/>
        <v>AIC</v>
      </c>
      <c r="AY54" s="447" t="str">
        <f t="shared" ref="AY54:BA124" si="40">IF(VALUE(AD54),AY$7,IF(ISBLANK(AD54),"",AY$7))</f>
        <v>ERB</v>
      </c>
      <c r="AZ54" s="447" t="str">
        <f t="shared" si="40"/>
        <v>GRB</v>
      </c>
      <c r="BA54" s="447" t="str">
        <f t="shared" si="40"/>
        <v>Non-Op</v>
      </c>
      <c r="BC54" s="445" t="s">
        <v>762</v>
      </c>
      <c r="BD54" s="552">
        <f t="shared" si="17"/>
        <v>0</v>
      </c>
      <c r="BF54" s="448"/>
      <c r="BG54" s="448"/>
      <c r="BH54" s="448"/>
      <c r="BI54" s="448"/>
      <c r="BJ54" s="448"/>
      <c r="BK54" s="448"/>
      <c r="BL54" s="448"/>
      <c r="BN54" s="672"/>
    </row>
    <row r="55" spans="1:66" s="28" customFormat="1" ht="12" customHeight="1">
      <c r="A55" s="287">
        <v>10800611</v>
      </c>
      <c r="B55" s="288" t="str">
        <f t="shared" si="0"/>
        <v>10800611</v>
      </c>
      <c r="C55" s="444" t="s">
        <v>804</v>
      </c>
      <c r="D55" s="445" t="s">
        <v>1163</v>
      </c>
      <c r="E55" s="445"/>
      <c r="F55" s="294">
        <v>43070</v>
      </c>
      <c r="G55" s="445"/>
      <c r="H55" s="547">
        <v>-95934500</v>
      </c>
      <c r="I55" s="547">
        <v>-95934500</v>
      </c>
      <c r="J55" s="547">
        <v>-95934500</v>
      </c>
      <c r="K55" s="547">
        <v>-95934500</v>
      </c>
      <c r="L55" s="547">
        <v>-95934500</v>
      </c>
      <c r="M55" s="547">
        <v>-95934500</v>
      </c>
      <c r="N55" s="547">
        <v>-95934500</v>
      </c>
      <c r="O55" s="547">
        <v>-95934500</v>
      </c>
      <c r="P55" s="547">
        <v>-95934500</v>
      </c>
      <c r="Q55" s="547">
        <v>-95934500</v>
      </c>
      <c r="R55" s="547">
        <v>-95934500</v>
      </c>
      <c r="S55" s="547">
        <v>-95934500</v>
      </c>
      <c r="T55" s="547">
        <v>-95934500</v>
      </c>
      <c r="U55" s="547"/>
      <c r="V55" s="547">
        <f t="shared" si="1"/>
        <v>-95934500</v>
      </c>
      <c r="W55" s="285" t="s">
        <v>1206</v>
      </c>
      <c r="X55" s="286"/>
      <c r="Y55" s="548">
        <f t="shared" si="37"/>
        <v>0</v>
      </c>
      <c r="Z55" s="549">
        <f t="shared" si="37"/>
        <v>0</v>
      </c>
      <c r="AA55" s="549">
        <f t="shared" si="37"/>
        <v>0</v>
      </c>
      <c r="AB55" s="282">
        <f t="shared" si="7"/>
        <v>-95934500</v>
      </c>
      <c r="AC55" s="281">
        <f t="shared" si="8"/>
        <v>0</v>
      </c>
      <c r="AD55" s="549">
        <f t="shared" si="27"/>
        <v>-95934500</v>
      </c>
      <c r="AE55" s="553">
        <f t="shared" si="19"/>
        <v>0</v>
      </c>
      <c r="AF55" s="282">
        <f t="shared" si="20"/>
        <v>0</v>
      </c>
      <c r="AG55" s="283">
        <f t="shared" si="9"/>
        <v>-95934500</v>
      </c>
      <c r="AH55" s="281">
        <f t="shared" si="10"/>
        <v>0</v>
      </c>
      <c r="AI55" s="551">
        <f t="shared" si="38"/>
        <v>0</v>
      </c>
      <c r="AJ55" s="549">
        <f t="shared" si="38"/>
        <v>0</v>
      </c>
      <c r="AK55" s="549">
        <f t="shared" si="38"/>
        <v>0</v>
      </c>
      <c r="AL55" s="282">
        <f t="shared" si="11"/>
        <v>-95934500</v>
      </c>
      <c r="AM55" s="281">
        <f t="shared" si="12"/>
        <v>0</v>
      </c>
      <c r="AN55" s="549">
        <f t="shared" si="4"/>
        <v>-95934500</v>
      </c>
      <c r="AO55" s="549">
        <f t="shared" si="5"/>
        <v>0</v>
      </c>
      <c r="AP55" s="549">
        <f t="shared" si="13"/>
        <v>0</v>
      </c>
      <c r="AQ55" s="283">
        <f t="shared" si="14"/>
        <v>-95934500</v>
      </c>
      <c r="AR55" s="281">
        <f t="shared" si="15"/>
        <v>0</v>
      </c>
      <c r="AT55" s="446"/>
      <c r="AU55" s="284"/>
      <c r="AV55" s="447" t="str">
        <f t="shared" si="16"/>
        <v>CA</v>
      </c>
      <c r="AW55" s="447" t="str">
        <f t="shared" si="16"/>
        <v>CL</v>
      </c>
      <c r="AX55" s="447" t="str">
        <f t="shared" si="16"/>
        <v>AIC</v>
      </c>
      <c r="AY55" s="447" t="str">
        <f t="shared" si="40"/>
        <v>ERB</v>
      </c>
      <c r="AZ55" s="447" t="str">
        <f t="shared" si="40"/>
        <v>GRB</v>
      </c>
      <c r="BA55" s="447" t="str">
        <f t="shared" si="40"/>
        <v>Non-Op</v>
      </c>
      <c r="BC55" s="445" t="s">
        <v>762</v>
      </c>
      <c r="BD55" s="552">
        <f t="shared" si="17"/>
        <v>-95934500</v>
      </c>
      <c r="BF55" s="448"/>
      <c r="BG55" s="448"/>
      <c r="BH55" s="448"/>
      <c r="BI55" s="448"/>
      <c r="BJ55" s="448"/>
      <c r="BK55" s="448"/>
      <c r="BL55" s="448"/>
      <c r="BN55" s="672"/>
    </row>
    <row r="56" spans="1:66" s="28" customFormat="1" ht="12" customHeight="1">
      <c r="A56" s="295">
        <v>10800621</v>
      </c>
      <c r="B56" s="296" t="str">
        <f t="shared" si="0"/>
        <v>10800621</v>
      </c>
      <c r="C56" s="460" t="s">
        <v>1207</v>
      </c>
      <c r="D56" s="461" t="s">
        <v>1165</v>
      </c>
      <c r="E56" s="461"/>
      <c r="F56" s="297">
        <v>43070</v>
      </c>
      <c r="G56" s="461"/>
      <c r="H56" s="560">
        <v>74296624.870000005</v>
      </c>
      <c r="I56" s="560">
        <v>74296624.870000005</v>
      </c>
      <c r="J56" s="560">
        <v>74296624.870000005</v>
      </c>
      <c r="K56" s="560">
        <v>74296624.870000005</v>
      </c>
      <c r="L56" s="560">
        <v>74296624.870000005</v>
      </c>
      <c r="M56" s="560">
        <v>74296624.870000005</v>
      </c>
      <c r="N56" s="560">
        <v>74296624.870000005</v>
      </c>
      <c r="O56" s="560">
        <v>74296624.870000005</v>
      </c>
      <c r="P56" s="560">
        <v>74296624.870000005</v>
      </c>
      <c r="Q56" s="560">
        <v>74296624.870000005</v>
      </c>
      <c r="R56" s="560">
        <v>74296624.870000005</v>
      </c>
      <c r="S56" s="560">
        <v>74296624.870000005</v>
      </c>
      <c r="T56" s="560">
        <v>74296624.870000005</v>
      </c>
      <c r="U56" s="560"/>
      <c r="V56" s="560">
        <f t="shared" si="1"/>
        <v>74296624.870000005</v>
      </c>
      <c r="W56" s="298"/>
      <c r="X56" s="299"/>
      <c r="Y56" s="548">
        <f t="shared" si="37"/>
        <v>0</v>
      </c>
      <c r="Z56" s="549">
        <f t="shared" si="37"/>
        <v>0</v>
      </c>
      <c r="AA56" s="549">
        <f t="shared" si="37"/>
        <v>0</v>
      </c>
      <c r="AB56" s="282">
        <f t="shared" si="7"/>
        <v>74296624.870000005</v>
      </c>
      <c r="AC56" s="281">
        <f t="shared" si="8"/>
        <v>0</v>
      </c>
      <c r="AD56" s="549">
        <f t="shared" si="27"/>
        <v>0</v>
      </c>
      <c r="AE56" s="553">
        <f t="shared" si="19"/>
        <v>0</v>
      </c>
      <c r="AF56" s="282">
        <f t="shared" si="20"/>
        <v>74296624.870000005</v>
      </c>
      <c r="AG56" s="283">
        <f t="shared" si="9"/>
        <v>74296624.870000005</v>
      </c>
      <c r="AH56" s="281">
        <f t="shared" si="10"/>
        <v>0</v>
      </c>
      <c r="AI56" s="551">
        <f t="shared" si="38"/>
        <v>0</v>
      </c>
      <c r="AJ56" s="549">
        <f t="shared" si="38"/>
        <v>0</v>
      </c>
      <c r="AK56" s="549">
        <f t="shared" si="38"/>
        <v>0</v>
      </c>
      <c r="AL56" s="282">
        <f t="shared" si="11"/>
        <v>74296624.870000005</v>
      </c>
      <c r="AM56" s="281">
        <f t="shared" si="12"/>
        <v>0</v>
      </c>
      <c r="AN56" s="549">
        <f t="shared" si="4"/>
        <v>0</v>
      </c>
      <c r="AO56" s="549">
        <f t="shared" si="5"/>
        <v>0</v>
      </c>
      <c r="AP56" s="549">
        <f t="shared" si="13"/>
        <v>74296624.870000005</v>
      </c>
      <c r="AQ56" s="283">
        <f t="shared" si="14"/>
        <v>74296624.870000005</v>
      </c>
      <c r="AR56" s="281">
        <f t="shared" si="15"/>
        <v>0</v>
      </c>
      <c r="AT56" s="446" t="s">
        <v>2067</v>
      </c>
      <c r="AU56" s="284"/>
      <c r="AV56" s="447" t="str">
        <f t="shared" si="16"/>
        <v>CA</v>
      </c>
      <c r="AW56" s="447" t="str">
        <f t="shared" si="16"/>
        <v>CL</v>
      </c>
      <c r="AX56" s="447" t="str">
        <f t="shared" si="16"/>
        <v>AIC</v>
      </c>
      <c r="AY56" s="447" t="str">
        <f t="shared" si="40"/>
        <v>ERB</v>
      </c>
      <c r="AZ56" s="447" t="str">
        <f t="shared" si="40"/>
        <v>GRB</v>
      </c>
      <c r="BA56" s="447" t="str">
        <f t="shared" si="40"/>
        <v>Non-Op</v>
      </c>
      <c r="BC56" s="449" t="s">
        <v>2100</v>
      </c>
      <c r="BD56" s="552">
        <f t="shared" si="17"/>
        <v>74296624.870000005</v>
      </c>
      <c r="BF56" s="435"/>
      <c r="BG56" s="435"/>
      <c r="BH56" s="435"/>
      <c r="BI56" s="435"/>
      <c r="BJ56" s="435"/>
      <c r="BK56" s="435"/>
      <c r="BL56" s="435"/>
      <c r="BN56" s="672"/>
    </row>
    <row r="57" spans="1:66" s="28" customFormat="1" ht="12" customHeight="1">
      <c r="A57" s="295">
        <v>10800631</v>
      </c>
      <c r="B57" s="296" t="str">
        <f t="shared" si="0"/>
        <v>10800631</v>
      </c>
      <c r="C57" s="460" t="s">
        <v>1208</v>
      </c>
      <c r="D57" s="461" t="s">
        <v>1165</v>
      </c>
      <c r="E57" s="461"/>
      <c r="F57" s="297">
        <v>43070</v>
      </c>
      <c r="G57" s="461"/>
      <c r="H57" s="560">
        <v>5766867.5999999996</v>
      </c>
      <c r="I57" s="560">
        <v>5766867.5999999996</v>
      </c>
      <c r="J57" s="560">
        <v>5766867.5999999996</v>
      </c>
      <c r="K57" s="560">
        <v>5766867.5999999996</v>
      </c>
      <c r="L57" s="560">
        <v>5766867.5999999996</v>
      </c>
      <c r="M57" s="560">
        <v>5766867.5999999996</v>
      </c>
      <c r="N57" s="560">
        <v>5766867.5999999996</v>
      </c>
      <c r="O57" s="560">
        <v>5766867.5999999996</v>
      </c>
      <c r="P57" s="560">
        <v>5766867.5999999996</v>
      </c>
      <c r="Q57" s="560">
        <v>5766867.5999999996</v>
      </c>
      <c r="R57" s="560">
        <v>5766867.5999999996</v>
      </c>
      <c r="S57" s="560">
        <v>5766867.5999999996</v>
      </c>
      <c r="T57" s="560">
        <v>5766867.5999999996</v>
      </c>
      <c r="U57" s="560"/>
      <c r="V57" s="560">
        <f t="shared" si="1"/>
        <v>5766867.6000000006</v>
      </c>
      <c r="W57" s="298"/>
      <c r="X57" s="299"/>
      <c r="Y57" s="548">
        <f t="shared" si="37"/>
        <v>0</v>
      </c>
      <c r="Z57" s="549">
        <f t="shared" si="37"/>
        <v>0</v>
      </c>
      <c r="AA57" s="549">
        <f t="shared" si="37"/>
        <v>0</v>
      </c>
      <c r="AB57" s="282">
        <f t="shared" si="7"/>
        <v>5766867.5999999996</v>
      </c>
      <c r="AC57" s="281">
        <f t="shared" si="8"/>
        <v>0</v>
      </c>
      <c r="AD57" s="549">
        <f t="shared" si="27"/>
        <v>0</v>
      </c>
      <c r="AE57" s="553">
        <f t="shared" si="19"/>
        <v>0</v>
      </c>
      <c r="AF57" s="282">
        <f t="shared" si="20"/>
        <v>5766867.5999999996</v>
      </c>
      <c r="AG57" s="283">
        <f t="shared" si="9"/>
        <v>5766867.5999999996</v>
      </c>
      <c r="AH57" s="281">
        <f t="shared" si="10"/>
        <v>0</v>
      </c>
      <c r="AI57" s="551">
        <f t="shared" si="38"/>
        <v>0</v>
      </c>
      <c r="AJ57" s="549">
        <f t="shared" si="38"/>
        <v>0</v>
      </c>
      <c r="AK57" s="549">
        <f t="shared" si="38"/>
        <v>0</v>
      </c>
      <c r="AL57" s="282">
        <f t="shared" si="11"/>
        <v>5766867.6000000006</v>
      </c>
      <c r="AM57" s="281">
        <f t="shared" si="12"/>
        <v>0</v>
      </c>
      <c r="AN57" s="549">
        <f t="shared" si="4"/>
        <v>0</v>
      </c>
      <c r="AO57" s="549">
        <f t="shared" si="5"/>
        <v>0</v>
      </c>
      <c r="AP57" s="549">
        <f t="shared" si="13"/>
        <v>5766867.6000000006</v>
      </c>
      <c r="AQ57" s="283">
        <f t="shared" si="14"/>
        <v>5766867.6000000006</v>
      </c>
      <c r="AR57" s="281">
        <f t="shared" si="15"/>
        <v>0</v>
      </c>
      <c r="AT57" s="446" t="s">
        <v>2067</v>
      </c>
      <c r="AU57" s="284"/>
      <c r="AV57" s="447" t="str">
        <f t="shared" si="16"/>
        <v>CA</v>
      </c>
      <c r="AW57" s="447" t="str">
        <f t="shared" si="16"/>
        <v>CL</v>
      </c>
      <c r="AX57" s="447" t="str">
        <f t="shared" si="16"/>
        <v>AIC</v>
      </c>
      <c r="AY57" s="447" t="str">
        <f t="shared" si="40"/>
        <v>ERB</v>
      </c>
      <c r="AZ57" s="447" t="str">
        <f t="shared" si="40"/>
        <v>GRB</v>
      </c>
      <c r="BA57" s="447" t="str">
        <f t="shared" si="40"/>
        <v>Non-Op</v>
      </c>
      <c r="BC57" s="449" t="s">
        <v>2100</v>
      </c>
      <c r="BD57" s="552">
        <f t="shared" si="17"/>
        <v>5766867.5999999996</v>
      </c>
      <c r="BF57" s="435"/>
      <c r="BG57" s="435"/>
      <c r="BH57" s="435"/>
      <c r="BI57" s="435"/>
      <c r="BJ57" s="435"/>
      <c r="BK57" s="435"/>
      <c r="BL57" s="435"/>
      <c r="BN57" s="672"/>
    </row>
    <row r="58" spans="1:66" s="28" customFormat="1" ht="12" customHeight="1">
      <c r="A58" s="362">
        <v>10800641</v>
      </c>
      <c r="B58" s="290" t="str">
        <f t="shared" si="0"/>
        <v>10800641</v>
      </c>
      <c r="C58" s="677" t="s">
        <v>2105</v>
      </c>
      <c r="D58" s="451" t="s">
        <v>1165</v>
      </c>
      <c r="E58" s="451"/>
      <c r="F58" s="300">
        <v>43800</v>
      </c>
      <c r="G58" s="451"/>
      <c r="H58" s="556">
        <v>15871007.529999999</v>
      </c>
      <c r="I58" s="556">
        <v>15871007.529999999</v>
      </c>
      <c r="J58" s="556">
        <v>15871007.529999999</v>
      </c>
      <c r="K58" s="556">
        <v>15871007.529999999</v>
      </c>
      <c r="L58" s="556">
        <v>15871007.529999999</v>
      </c>
      <c r="M58" s="556">
        <v>15871007.529999999</v>
      </c>
      <c r="N58" s="556">
        <v>15871007.529999999</v>
      </c>
      <c r="O58" s="556">
        <v>15871007.529999999</v>
      </c>
      <c r="P58" s="556">
        <v>15871007.529999999</v>
      </c>
      <c r="Q58" s="556">
        <v>15871007.529999999</v>
      </c>
      <c r="R58" s="556">
        <v>15871007.529999999</v>
      </c>
      <c r="S58" s="556">
        <v>15871007.529999999</v>
      </c>
      <c r="T58" s="556">
        <v>15871007.529999999</v>
      </c>
      <c r="U58" s="556"/>
      <c r="V58" s="556">
        <f t="shared" si="1"/>
        <v>15871007.529999999</v>
      </c>
      <c r="W58" s="292"/>
      <c r="X58" s="293"/>
      <c r="Y58" s="548">
        <f t="shared" si="37"/>
        <v>0</v>
      </c>
      <c r="Z58" s="549">
        <f t="shared" si="37"/>
        <v>0</v>
      </c>
      <c r="AA58" s="549">
        <f t="shared" si="37"/>
        <v>0</v>
      </c>
      <c r="AB58" s="282">
        <f t="shared" si="7"/>
        <v>15871007.529999999</v>
      </c>
      <c r="AC58" s="281">
        <f t="shared" si="8"/>
        <v>0</v>
      </c>
      <c r="AD58" s="549">
        <f t="shared" si="27"/>
        <v>0</v>
      </c>
      <c r="AE58" s="553">
        <f t="shared" si="19"/>
        <v>0</v>
      </c>
      <c r="AF58" s="282">
        <f t="shared" si="20"/>
        <v>15871007.529999999</v>
      </c>
      <c r="AG58" s="283">
        <f t="shared" si="9"/>
        <v>15871007.529999999</v>
      </c>
      <c r="AH58" s="281">
        <f t="shared" si="10"/>
        <v>0</v>
      </c>
      <c r="AI58" s="551">
        <f t="shared" si="38"/>
        <v>0</v>
      </c>
      <c r="AJ58" s="549">
        <f t="shared" si="38"/>
        <v>0</v>
      </c>
      <c r="AK58" s="549">
        <f t="shared" si="38"/>
        <v>0</v>
      </c>
      <c r="AL58" s="282">
        <f t="shared" si="11"/>
        <v>15871007.529999999</v>
      </c>
      <c r="AM58" s="281">
        <f t="shared" si="12"/>
        <v>0</v>
      </c>
      <c r="AN58" s="549">
        <f t="shared" si="4"/>
        <v>0</v>
      </c>
      <c r="AO58" s="549">
        <f t="shared" si="5"/>
        <v>0</v>
      </c>
      <c r="AP58" s="549">
        <f t="shared" si="13"/>
        <v>15871007.529999999</v>
      </c>
      <c r="AQ58" s="283">
        <f t="shared" ref="AQ58" si="41">SUM(AN58:AP58)</f>
        <v>15871007.529999999</v>
      </c>
      <c r="AR58" s="281">
        <f t="shared" si="15"/>
        <v>0</v>
      </c>
      <c r="AT58" s="446"/>
      <c r="AU58" s="284"/>
      <c r="AV58" s="447" t="str">
        <f t="shared" si="16"/>
        <v>CA</v>
      </c>
      <c r="AW58" s="447" t="str">
        <f t="shared" si="16"/>
        <v>CL</v>
      </c>
      <c r="AX58" s="447" t="str">
        <f t="shared" si="16"/>
        <v>AIC</v>
      </c>
      <c r="AY58" s="447" t="str">
        <f t="shared" si="40"/>
        <v>ERB</v>
      </c>
      <c r="AZ58" s="447" t="str">
        <f t="shared" si="40"/>
        <v>GRB</v>
      </c>
      <c r="BA58" s="447" t="str">
        <f t="shared" si="40"/>
        <v>Non-Op</v>
      </c>
      <c r="BC58" s="445" t="s">
        <v>762</v>
      </c>
      <c r="BD58" s="552">
        <f t="shared" si="17"/>
        <v>15871007.529999999</v>
      </c>
      <c r="BF58" s="435"/>
      <c r="BG58" s="435"/>
      <c r="BH58" s="435"/>
      <c r="BI58" s="435"/>
      <c r="BJ58" s="435"/>
      <c r="BK58" s="435"/>
      <c r="BL58" s="435"/>
      <c r="BN58" s="672"/>
    </row>
    <row r="59" spans="1:66" s="28" customFormat="1" ht="12" customHeight="1">
      <c r="A59" s="383">
        <v>10800651</v>
      </c>
      <c r="B59" s="296" t="str">
        <f t="shared" si="0"/>
        <v>10800651</v>
      </c>
      <c r="C59" s="460" t="s">
        <v>1209</v>
      </c>
      <c r="D59" s="461" t="s">
        <v>1163</v>
      </c>
      <c r="E59" s="461"/>
      <c r="F59" s="297">
        <v>43344</v>
      </c>
      <c r="G59" s="461"/>
      <c r="H59" s="560">
        <v>-155652868.28999999</v>
      </c>
      <c r="I59" s="560">
        <v>-155652868.28999999</v>
      </c>
      <c r="J59" s="560">
        <v>-155652868.28999999</v>
      </c>
      <c r="K59" s="560">
        <v>-155652868.28999999</v>
      </c>
      <c r="L59" s="560">
        <v>-155652868.28999999</v>
      </c>
      <c r="M59" s="560">
        <v>-155652868.28999999</v>
      </c>
      <c r="N59" s="560">
        <v>-155652868.28999999</v>
      </c>
      <c r="O59" s="560">
        <v>-155652868.28999999</v>
      </c>
      <c r="P59" s="560">
        <v>-155652868.28999999</v>
      </c>
      <c r="Q59" s="560">
        <v>-155652868.28999999</v>
      </c>
      <c r="R59" s="560">
        <v>-155652868.28999999</v>
      </c>
      <c r="S59" s="560">
        <v>-155652868.28999999</v>
      </c>
      <c r="T59" s="560">
        <v>-155652868.28999999</v>
      </c>
      <c r="U59" s="560"/>
      <c r="V59" s="560">
        <f t="shared" si="1"/>
        <v>-155652868.28999999</v>
      </c>
      <c r="W59" s="298" t="s">
        <v>1206</v>
      </c>
      <c r="X59" s="299"/>
      <c r="Y59" s="548">
        <f t="shared" si="37"/>
        <v>0</v>
      </c>
      <c r="Z59" s="549">
        <f t="shared" si="37"/>
        <v>0</v>
      </c>
      <c r="AA59" s="549">
        <f t="shared" si="37"/>
        <v>0</v>
      </c>
      <c r="AB59" s="282">
        <f t="shared" si="7"/>
        <v>-155652868.28999999</v>
      </c>
      <c r="AC59" s="281">
        <f t="shared" si="8"/>
        <v>0</v>
      </c>
      <c r="AD59" s="549">
        <f t="shared" si="27"/>
        <v>-155652868.28999999</v>
      </c>
      <c r="AE59" s="553">
        <f t="shared" si="19"/>
        <v>0</v>
      </c>
      <c r="AF59" s="282">
        <f t="shared" si="20"/>
        <v>0</v>
      </c>
      <c r="AG59" s="283">
        <f t="shared" si="9"/>
        <v>-155652868.28999999</v>
      </c>
      <c r="AH59" s="281">
        <f t="shared" si="10"/>
        <v>0</v>
      </c>
      <c r="AI59" s="551">
        <f t="shared" si="38"/>
        <v>0</v>
      </c>
      <c r="AJ59" s="549">
        <f t="shared" si="38"/>
        <v>0</v>
      </c>
      <c r="AK59" s="549">
        <f t="shared" si="38"/>
        <v>0</v>
      </c>
      <c r="AL59" s="282">
        <f t="shared" si="11"/>
        <v>-155652868.28999999</v>
      </c>
      <c r="AM59" s="281">
        <f t="shared" si="12"/>
        <v>0</v>
      </c>
      <c r="AN59" s="549">
        <f t="shared" si="4"/>
        <v>-155652868.28999999</v>
      </c>
      <c r="AO59" s="549">
        <f t="shared" si="5"/>
        <v>0</v>
      </c>
      <c r="AP59" s="549">
        <f t="shared" si="13"/>
        <v>0</v>
      </c>
      <c r="AQ59" s="283">
        <f t="shared" ref="AQ59" si="42">SUM(AN59:AP59)</f>
        <v>-155652868.28999999</v>
      </c>
      <c r="AR59" s="281">
        <f t="shared" si="15"/>
        <v>0</v>
      </c>
      <c r="AT59" s="446" t="s">
        <v>2066</v>
      </c>
      <c r="AU59" s="284"/>
      <c r="AV59" s="447" t="str">
        <f t="shared" si="16"/>
        <v>CA</v>
      </c>
      <c r="AW59" s="447" t="str">
        <f t="shared" si="16"/>
        <v>CL</v>
      </c>
      <c r="AX59" s="447" t="str">
        <f t="shared" si="16"/>
        <v>AIC</v>
      </c>
      <c r="AY59" s="447" t="str">
        <f t="shared" si="40"/>
        <v>ERB</v>
      </c>
      <c r="AZ59" s="447" t="str">
        <f t="shared" si="40"/>
        <v>GRB</v>
      </c>
      <c r="BA59" s="447" t="str">
        <f t="shared" si="40"/>
        <v>Non-Op</v>
      </c>
      <c r="BC59" s="449" t="s">
        <v>2100</v>
      </c>
      <c r="BD59" s="552">
        <f t="shared" si="17"/>
        <v>-155652868.28999999</v>
      </c>
      <c r="BF59" s="448"/>
      <c r="BG59" s="448"/>
      <c r="BH59" s="448"/>
      <c r="BI59" s="448"/>
      <c r="BJ59" s="448"/>
      <c r="BK59" s="448"/>
      <c r="BL59" s="448"/>
      <c r="BN59" s="672"/>
    </row>
    <row r="60" spans="1:66" s="28" customFormat="1" ht="12" customHeight="1">
      <c r="A60" s="287">
        <v>10800701</v>
      </c>
      <c r="B60" s="288" t="str">
        <f t="shared" si="0"/>
        <v>10800701</v>
      </c>
      <c r="C60" s="444" t="s">
        <v>1210</v>
      </c>
      <c r="D60" s="445" t="s">
        <v>1165</v>
      </c>
      <c r="E60" s="445"/>
      <c r="F60" s="294">
        <v>43070</v>
      </c>
      <c r="G60" s="445"/>
      <c r="H60" s="547">
        <v>74296624.870000005</v>
      </c>
      <c r="I60" s="547">
        <v>74296624.870000005</v>
      </c>
      <c r="J60" s="547">
        <v>74296624.870000005</v>
      </c>
      <c r="K60" s="547">
        <v>74296624.870000005</v>
      </c>
      <c r="L60" s="547">
        <v>74296624.870000005</v>
      </c>
      <c r="M60" s="547">
        <v>74296624.870000005</v>
      </c>
      <c r="N60" s="547">
        <v>74296624.870000005</v>
      </c>
      <c r="O60" s="547">
        <v>74296624.870000005</v>
      </c>
      <c r="P60" s="547">
        <v>74296624.870000005</v>
      </c>
      <c r="Q60" s="547">
        <v>74296624.870000005</v>
      </c>
      <c r="R60" s="547">
        <v>74296624.870000005</v>
      </c>
      <c r="S60" s="547">
        <v>74296624.870000005</v>
      </c>
      <c r="T60" s="547">
        <v>74296624.870000005</v>
      </c>
      <c r="U60" s="547"/>
      <c r="V60" s="547">
        <f t="shared" si="1"/>
        <v>74296624.870000005</v>
      </c>
      <c r="W60" s="285"/>
      <c r="X60" s="286"/>
      <c r="Y60" s="548">
        <f t="shared" si="37"/>
        <v>0</v>
      </c>
      <c r="Z60" s="549">
        <f t="shared" si="37"/>
        <v>0</v>
      </c>
      <c r="AA60" s="549">
        <f t="shared" si="37"/>
        <v>0</v>
      </c>
      <c r="AB60" s="282">
        <f t="shared" si="7"/>
        <v>74296624.870000005</v>
      </c>
      <c r="AC60" s="281">
        <f t="shared" si="8"/>
        <v>0</v>
      </c>
      <c r="AD60" s="549">
        <f t="shared" si="27"/>
        <v>0</v>
      </c>
      <c r="AE60" s="553">
        <f t="shared" si="19"/>
        <v>0</v>
      </c>
      <c r="AF60" s="282">
        <f t="shared" si="20"/>
        <v>74296624.870000005</v>
      </c>
      <c r="AG60" s="283">
        <f t="shared" si="9"/>
        <v>74296624.870000005</v>
      </c>
      <c r="AH60" s="281">
        <f t="shared" si="10"/>
        <v>0</v>
      </c>
      <c r="AI60" s="551">
        <f t="shared" si="38"/>
        <v>0</v>
      </c>
      <c r="AJ60" s="549">
        <f t="shared" si="38"/>
        <v>0</v>
      </c>
      <c r="AK60" s="549">
        <f t="shared" si="38"/>
        <v>0</v>
      </c>
      <c r="AL60" s="282">
        <f t="shared" si="11"/>
        <v>74296624.870000005</v>
      </c>
      <c r="AM60" s="281">
        <f t="shared" si="12"/>
        <v>0</v>
      </c>
      <c r="AN60" s="549">
        <f t="shared" si="4"/>
        <v>0</v>
      </c>
      <c r="AO60" s="549">
        <f t="shared" si="5"/>
        <v>0</v>
      </c>
      <c r="AP60" s="549">
        <f t="shared" si="13"/>
        <v>74296624.870000005</v>
      </c>
      <c r="AQ60" s="283">
        <f t="shared" si="14"/>
        <v>74296624.870000005</v>
      </c>
      <c r="AR60" s="281">
        <f t="shared" si="15"/>
        <v>0</v>
      </c>
      <c r="AT60" s="446" t="s">
        <v>2067</v>
      </c>
      <c r="AU60" s="284"/>
      <c r="AV60" s="447" t="str">
        <f t="shared" si="16"/>
        <v>CA</v>
      </c>
      <c r="AW60" s="447" t="str">
        <f t="shared" si="16"/>
        <v>CL</v>
      </c>
      <c r="AX60" s="447" t="str">
        <f t="shared" si="16"/>
        <v>AIC</v>
      </c>
      <c r="AY60" s="447" t="str">
        <f t="shared" si="40"/>
        <v>ERB</v>
      </c>
      <c r="AZ60" s="447" t="str">
        <f t="shared" si="40"/>
        <v>GRB</v>
      </c>
      <c r="BA60" s="447" t="str">
        <f t="shared" si="40"/>
        <v>Non-Op</v>
      </c>
      <c r="BC60" s="449" t="s">
        <v>2100</v>
      </c>
      <c r="BD60" s="552">
        <f t="shared" si="17"/>
        <v>74296624.870000005</v>
      </c>
      <c r="BF60" s="448"/>
      <c r="BG60" s="448"/>
      <c r="BH60" s="448"/>
      <c r="BI60" s="448"/>
      <c r="BJ60" s="448"/>
      <c r="BK60" s="448"/>
      <c r="BL60" s="448"/>
      <c r="BN60" s="672"/>
    </row>
    <row r="61" spans="1:66" s="28" customFormat="1" ht="12" customHeight="1">
      <c r="A61" s="287">
        <v>10800711</v>
      </c>
      <c r="B61" s="288" t="str">
        <f t="shared" si="0"/>
        <v>10800711</v>
      </c>
      <c r="C61" s="444" t="s">
        <v>1211</v>
      </c>
      <c r="D61" s="445" t="s">
        <v>1165</v>
      </c>
      <c r="E61" s="445"/>
      <c r="F61" s="294">
        <v>43070</v>
      </c>
      <c r="G61" s="445"/>
      <c r="H61" s="547">
        <v>-74296624.870000005</v>
      </c>
      <c r="I61" s="547">
        <v>-74296624.870000005</v>
      </c>
      <c r="J61" s="547">
        <v>-74296624.870000005</v>
      </c>
      <c r="K61" s="547">
        <v>-74296624.870000005</v>
      </c>
      <c r="L61" s="547">
        <v>-74296624.870000005</v>
      </c>
      <c r="M61" s="547">
        <v>-74296624.870000005</v>
      </c>
      <c r="N61" s="547">
        <v>-74296624.870000005</v>
      </c>
      <c r="O61" s="547">
        <v>-74296624.870000005</v>
      </c>
      <c r="P61" s="547">
        <v>-74296624.870000005</v>
      </c>
      <c r="Q61" s="547">
        <v>-74296624.870000005</v>
      </c>
      <c r="R61" s="547">
        <v>-74296624.870000005</v>
      </c>
      <c r="S61" s="547">
        <v>-74296624.870000005</v>
      </c>
      <c r="T61" s="547">
        <v>-74296624.870000005</v>
      </c>
      <c r="U61" s="547"/>
      <c r="V61" s="547">
        <f t="shared" si="1"/>
        <v>-74296624.870000005</v>
      </c>
      <c r="W61" s="285"/>
      <c r="X61" s="286"/>
      <c r="Y61" s="548">
        <f t="shared" si="37"/>
        <v>0</v>
      </c>
      <c r="Z61" s="549">
        <f t="shared" si="37"/>
        <v>0</v>
      </c>
      <c r="AA61" s="549">
        <f t="shared" si="37"/>
        <v>0</v>
      </c>
      <c r="AB61" s="282">
        <f t="shared" si="7"/>
        <v>-74296624.870000005</v>
      </c>
      <c r="AC61" s="281">
        <f t="shared" si="8"/>
        <v>0</v>
      </c>
      <c r="AD61" s="549">
        <f t="shared" si="27"/>
        <v>0</v>
      </c>
      <c r="AE61" s="553">
        <f t="shared" si="19"/>
        <v>0</v>
      </c>
      <c r="AF61" s="282">
        <f t="shared" si="20"/>
        <v>-74296624.870000005</v>
      </c>
      <c r="AG61" s="283">
        <f t="shared" si="9"/>
        <v>-74296624.870000005</v>
      </c>
      <c r="AH61" s="281">
        <f t="shared" si="10"/>
        <v>0</v>
      </c>
      <c r="AI61" s="551">
        <f t="shared" si="38"/>
        <v>0</v>
      </c>
      <c r="AJ61" s="549">
        <f t="shared" si="38"/>
        <v>0</v>
      </c>
      <c r="AK61" s="549">
        <f t="shared" si="38"/>
        <v>0</v>
      </c>
      <c r="AL61" s="282">
        <f t="shared" si="11"/>
        <v>-74296624.870000005</v>
      </c>
      <c r="AM61" s="281">
        <f t="shared" si="12"/>
        <v>0</v>
      </c>
      <c r="AN61" s="549">
        <f t="shared" si="4"/>
        <v>0</v>
      </c>
      <c r="AO61" s="549">
        <f t="shared" si="5"/>
        <v>0</v>
      </c>
      <c r="AP61" s="549">
        <f t="shared" si="13"/>
        <v>-74296624.870000005</v>
      </c>
      <c r="AQ61" s="283">
        <f t="shared" si="14"/>
        <v>-74296624.870000005</v>
      </c>
      <c r="AR61" s="281">
        <f t="shared" si="15"/>
        <v>0</v>
      </c>
      <c r="AT61" s="446" t="s">
        <v>2067</v>
      </c>
      <c r="AU61" s="284"/>
      <c r="AV61" s="447" t="str">
        <f t="shared" si="16"/>
        <v>CA</v>
      </c>
      <c r="AW61" s="447" t="str">
        <f t="shared" si="16"/>
        <v>CL</v>
      </c>
      <c r="AX61" s="447" t="str">
        <f t="shared" si="16"/>
        <v>AIC</v>
      </c>
      <c r="AY61" s="447" t="str">
        <f t="shared" si="40"/>
        <v>ERB</v>
      </c>
      <c r="AZ61" s="447" t="str">
        <f t="shared" si="40"/>
        <v>GRB</v>
      </c>
      <c r="BA61" s="447" t="str">
        <f t="shared" si="40"/>
        <v>Non-Op</v>
      </c>
      <c r="BC61" s="449" t="s">
        <v>2100</v>
      </c>
      <c r="BD61" s="552">
        <f t="shared" si="17"/>
        <v>-74296624.870000005</v>
      </c>
      <c r="BF61" s="448"/>
      <c r="BG61" s="448"/>
      <c r="BH61" s="448"/>
      <c r="BI61" s="448"/>
      <c r="BJ61" s="448"/>
      <c r="BK61" s="448"/>
      <c r="BL61" s="448"/>
      <c r="BN61" s="672"/>
    </row>
    <row r="62" spans="1:66" s="28" customFormat="1" ht="12" customHeight="1">
      <c r="A62" s="287">
        <v>10800721</v>
      </c>
      <c r="B62" s="288" t="str">
        <f t="shared" si="0"/>
        <v>10800721</v>
      </c>
      <c r="C62" s="444" t="s">
        <v>1212</v>
      </c>
      <c r="D62" s="445" t="s">
        <v>1165</v>
      </c>
      <c r="E62" s="445"/>
      <c r="F62" s="294">
        <v>43070</v>
      </c>
      <c r="G62" s="445"/>
      <c r="H62" s="547">
        <v>0</v>
      </c>
      <c r="I62" s="547">
        <v>0</v>
      </c>
      <c r="J62" s="547">
        <v>0</v>
      </c>
      <c r="K62" s="547">
        <v>0</v>
      </c>
      <c r="L62" s="547">
        <v>0</v>
      </c>
      <c r="M62" s="547">
        <v>0</v>
      </c>
      <c r="N62" s="547">
        <v>0</v>
      </c>
      <c r="O62" s="547">
        <v>0</v>
      </c>
      <c r="P62" s="547">
        <v>0</v>
      </c>
      <c r="Q62" s="547">
        <v>0</v>
      </c>
      <c r="R62" s="547">
        <v>0</v>
      </c>
      <c r="S62" s="547">
        <v>0</v>
      </c>
      <c r="T62" s="547">
        <v>0</v>
      </c>
      <c r="U62" s="547"/>
      <c r="V62" s="547">
        <f t="shared" si="1"/>
        <v>0</v>
      </c>
      <c r="W62" s="285"/>
      <c r="X62" s="286"/>
      <c r="Y62" s="548">
        <f t="shared" si="37"/>
        <v>0</v>
      </c>
      <c r="Z62" s="549">
        <f t="shared" si="37"/>
        <v>0</v>
      </c>
      <c r="AA62" s="549">
        <f t="shared" si="37"/>
        <v>0</v>
      </c>
      <c r="AB62" s="282">
        <f t="shared" si="7"/>
        <v>0</v>
      </c>
      <c r="AC62" s="281">
        <f t="shared" si="8"/>
        <v>0</v>
      </c>
      <c r="AD62" s="549">
        <f t="shared" si="27"/>
        <v>0</v>
      </c>
      <c r="AE62" s="553">
        <f t="shared" si="19"/>
        <v>0</v>
      </c>
      <c r="AF62" s="282">
        <f t="shared" si="20"/>
        <v>0</v>
      </c>
      <c r="AG62" s="283">
        <f t="shared" si="9"/>
        <v>0</v>
      </c>
      <c r="AH62" s="281">
        <f t="shared" si="10"/>
        <v>0</v>
      </c>
      <c r="AI62" s="551">
        <f t="shared" si="38"/>
        <v>0</v>
      </c>
      <c r="AJ62" s="549">
        <f t="shared" si="38"/>
        <v>0</v>
      </c>
      <c r="AK62" s="549">
        <f t="shared" si="38"/>
        <v>0</v>
      </c>
      <c r="AL62" s="282">
        <f t="shared" si="11"/>
        <v>0</v>
      </c>
      <c r="AM62" s="281">
        <f t="shared" si="12"/>
        <v>0</v>
      </c>
      <c r="AN62" s="549">
        <f t="shared" si="4"/>
        <v>0</v>
      </c>
      <c r="AO62" s="549">
        <f t="shared" si="5"/>
        <v>0</v>
      </c>
      <c r="AP62" s="549">
        <f t="shared" si="13"/>
        <v>0</v>
      </c>
      <c r="AQ62" s="283">
        <f t="shared" si="14"/>
        <v>0</v>
      </c>
      <c r="AR62" s="281">
        <f t="shared" si="15"/>
        <v>0</v>
      </c>
      <c r="AT62" s="446" t="s">
        <v>2067</v>
      </c>
      <c r="AU62" s="284"/>
      <c r="AV62" s="447" t="str">
        <f t="shared" si="16"/>
        <v>CA</v>
      </c>
      <c r="AW62" s="447" t="str">
        <f t="shared" si="16"/>
        <v>CL</v>
      </c>
      <c r="AX62" s="447" t="str">
        <f t="shared" si="16"/>
        <v>AIC</v>
      </c>
      <c r="AY62" s="447" t="str">
        <f t="shared" si="40"/>
        <v>ERB</v>
      </c>
      <c r="AZ62" s="447" t="str">
        <f t="shared" si="40"/>
        <v>GRB</v>
      </c>
      <c r="BA62" s="447" t="str">
        <f t="shared" si="40"/>
        <v>Non-Op</v>
      </c>
      <c r="BC62" s="449" t="s">
        <v>2100</v>
      </c>
      <c r="BD62" s="552">
        <f t="shared" si="17"/>
        <v>0</v>
      </c>
      <c r="BF62" s="448"/>
      <c r="BG62" s="448"/>
      <c r="BH62" s="448"/>
      <c r="BI62" s="448"/>
      <c r="BJ62" s="448"/>
      <c r="BK62" s="448"/>
      <c r="BL62" s="448"/>
      <c r="BN62" s="672"/>
    </row>
    <row r="63" spans="1:66" s="28" customFormat="1" ht="12" customHeight="1">
      <c r="A63" s="362">
        <v>10800731</v>
      </c>
      <c r="B63" s="290" t="str">
        <f t="shared" si="0"/>
        <v>10800731</v>
      </c>
      <c r="C63" s="450" t="s">
        <v>2106</v>
      </c>
      <c r="D63" s="451" t="s">
        <v>1165</v>
      </c>
      <c r="E63" s="451"/>
      <c r="F63" s="300">
        <v>43709</v>
      </c>
      <c r="G63" s="451"/>
      <c r="H63" s="556">
        <v>-110972218.59999999</v>
      </c>
      <c r="I63" s="556">
        <v>-110972218.59999999</v>
      </c>
      <c r="J63" s="556">
        <v>-110972218.59999999</v>
      </c>
      <c r="K63" s="556">
        <v>-110972218.59999999</v>
      </c>
      <c r="L63" s="556">
        <v>-110972218.59999999</v>
      </c>
      <c r="M63" s="556">
        <v>-110972218.59999999</v>
      </c>
      <c r="N63" s="556">
        <v>-110972218.59999999</v>
      </c>
      <c r="O63" s="556">
        <v>-110972218.59999999</v>
      </c>
      <c r="P63" s="556">
        <v>-110972218.59999999</v>
      </c>
      <c r="Q63" s="556">
        <v>-110972218.59999999</v>
      </c>
      <c r="R63" s="556">
        <v>-110972218.59999999</v>
      </c>
      <c r="S63" s="556">
        <v>-110972218.59999999</v>
      </c>
      <c r="T63" s="556">
        <v>-110972218.59999999</v>
      </c>
      <c r="U63" s="556"/>
      <c r="V63" s="556">
        <f t="shared" si="1"/>
        <v>-110972218.59999998</v>
      </c>
      <c r="W63" s="292"/>
      <c r="X63" s="293"/>
      <c r="Y63" s="548">
        <f t="shared" si="37"/>
        <v>0</v>
      </c>
      <c r="Z63" s="549">
        <f t="shared" si="37"/>
        <v>0</v>
      </c>
      <c r="AA63" s="549">
        <f t="shared" si="37"/>
        <v>0</v>
      </c>
      <c r="AB63" s="282">
        <f t="shared" si="7"/>
        <v>-110972218.59999999</v>
      </c>
      <c r="AC63" s="281">
        <f t="shared" si="8"/>
        <v>0</v>
      </c>
      <c r="AD63" s="549">
        <f t="shared" si="27"/>
        <v>0</v>
      </c>
      <c r="AE63" s="553">
        <f t="shared" si="19"/>
        <v>0</v>
      </c>
      <c r="AF63" s="282">
        <f t="shared" si="20"/>
        <v>-110972218.59999999</v>
      </c>
      <c r="AG63" s="283">
        <f t="shared" si="9"/>
        <v>-110972218.59999999</v>
      </c>
      <c r="AH63" s="281">
        <f t="shared" si="10"/>
        <v>0</v>
      </c>
      <c r="AI63" s="551">
        <f t="shared" si="38"/>
        <v>0</v>
      </c>
      <c r="AJ63" s="549">
        <f t="shared" si="38"/>
        <v>0</v>
      </c>
      <c r="AK63" s="549">
        <f t="shared" si="38"/>
        <v>0</v>
      </c>
      <c r="AL63" s="282">
        <f t="shared" si="11"/>
        <v>-110972218.59999998</v>
      </c>
      <c r="AM63" s="281">
        <f t="shared" si="12"/>
        <v>0</v>
      </c>
      <c r="AN63" s="549">
        <f t="shared" si="4"/>
        <v>0</v>
      </c>
      <c r="AO63" s="549">
        <f t="shared" si="5"/>
        <v>0</v>
      </c>
      <c r="AP63" s="549">
        <f t="shared" si="13"/>
        <v>-110972218.59999998</v>
      </c>
      <c r="AQ63" s="283">
        <f t="shared" ref="AQ63" si="43">SUM(AN63:AP63)</f>
        <v>-110972218.59999998</v>
      </c>
      <c r="AR63" s="281">
        <f t="shared" si="15"/>
        <v>0</v>
      </c>
      <c r="AT63" s="446" t="s">
        <v>2067</v>
      </c>
      <c r="AU63" s="284"/>
      <c r="AV63" s="447" t="str">
        <f t="shared" si="16"/>
        <v>CA</v>
      </c>
      <c r="AW63" s="447" t="str">
        <f t="shared" si="16"/>
        <v>CL</v>
      </c>
      <c r="AX63" s="447" t="str">
        <f t="shared" si="16"/>
        <v>AIC</v>
      </c>
      <c r="AY63" s="447" t="str">
        <f t="shared" si="40"/>
        <v>ERB</v>
      </c>
      <c r="AZ63" s="447" t="str">
        <f t="shared" si="40"/>
        <v>GRB</v>
      </c>
      <c r="BA63" s="447" t="str">
        <f t="shared" si="40"/>
        <v>Non-Op</v>
      </c>
      <c r="BC63" s="449" t="s">
        <v>2100</v>
      </c>
      <c r="BD63" s="552">
        <f t="shared" si="17"/>
        <v>-110972218.59999999</v>
      </c>
      <c r="BF63" s="435"/>
      <c r="BG63" s="435"/>
      <c r="BH63" s="435"/>
      <c r="BI63" s="435"/>
      <c r="BJ63" s="435"/>
      <c r="BK63" s="435"/>
      <c r="BL63" s="435"/>
      <c r="BN63" s="672"/>
    </row>
    <row r="64" spans="1:66" s="28" customFormat="1" ht="12" customHeight="1">
      <c r="A64" s="287">
        <v>10800741</v>
      </c>
      <c r="B64" s="288" t="str">
        <f t="shared" si="0"/>
        <v>10800741</v>
      </c>
      <c r="C64" s="444" t="s">
        <v>1213</v>
      </c>
      <c r="D64" s="445" t="s">
        <v>1165</v>
      </c>
      <c r="E64" s="445"/>
      <c r="F64" s="294">
        <v>43070</v>
      </c>
      <c r="G64" s="445"/>
      <c r="H64" s="547">
        <v>7323255.0800000001</v>
      </c>
      <c r="I64" s="547">
        <v>7467194.8200000003</v>
      </c>
      <c r="J64" s="547">
        <v>7612703.3200000003</v>
      </c>
      <c r="K64" s="547">
        <v>7758271.8099999996</v>
      </c>
      <c r="L64" s="547">
        <v>7903921.7800000003</v>
      </c>
      <c r="M64" s="547">
        <v>8049614.2800000003</v>
      </c>
      <c r="N64" s="547">
        <v>8194828.1399999997</v>
      </c>
      <c r="O64" s="547">
        <v>8339518.8899999997</v>
      </c>
      <c r="P64" s="547">
        <v>8483900.1999999993</v>
      </c>
      <c r="Q64" s="547">
        <v>8628143.5700000003</v>
      </c>
      <c r="R64" s="547">
        <v>8771603.6899999995</v>
      </c>
      <c r="S64" s="547">
        <v>8914838.0600000005</v>
      </c>
      <c r="T64" s="547">
        <v>9057967.0800000001</v>
      </c>
      <c r="U64" s="547"/>
      <c r="V64" s="547">
        <f t="shared" si="1"/>
        <v>8192929.1366666667</v>
      </c>
      <c r="W64" s="285"/>
      <c r="X64" s="286"/>
      <c r="Y64" s="548">
        <f t="shared" si="37"/>
        <v>0</v>
      </c>
      <c r="Z64" s="549">
        <f t="shared" si="37"/>
        <v>0</v>
      </c>
      <c r="AA64" s="549">
        <f t="shared" si="37"/>
        <v>0</v>
      </c>
      <c r="AB64" s="282">
        <f t="shared" si="7"/>
        <v>9057967.0800000001</v>
      </c>
      <c r="AC64" s="281">
        <f t="shared" si="8"/>
        <v>0</v>
      </c>
      <c r="AD64" s="549">
        <f t="shared" si="27"/>
        <v>0</v>
      </c>
      <c r="AE64" s="553">
        <f t="shared" si="19"/>
        <v>0</v>
      </c>
      <c r="AF64" s="282">
        <f t="shared" si="20"/>
        <v>9057967.0800000001</v>
      </c>
      <c r="AG64" s="283">
        <f t="shared" si="9"/>
        <v>9057967.0800000001</v>
      </c>
      <c r="AH64" s="281">
        <f t="shared" si="10"/>
        <v>0</v>
      </c>
      <c r="AI64" s="551">
        <f t="shared" si="38"/>
        <v>0</v>
      </c>
      <c r="AJ64" s="549">
        <f t="shared" si="38"/>
        <v>0</v>
      </c>
      <c r="AK64" s="549">
        <f t="shared" si="38"/>
        <v>0</v>
      </c>
      <c r="AL64" s="282">
        <f t="shared" si="11"/>
        <v>8192929.1366666667</v>
      </c>
      <c r="AM64" s="281">
        <f t="shared" si="12"/>
        <v>0</v>
      </c>
      <c r="AN64" s="549">
        <f t="shared" si="4"/>
        <v>0</v>
      </c>
      <c r="AO64" s="549">
        <f t="shared" si="5"/>
        <v>0</v>
      </c>
      <c r="AP64" s="549">
        <f t="shared" si="13"/>
        <v>8192929.1366666667</v>
      </c>
      <c r="AQ64" s="283">
        <f t="shared" si="14"/>
        <v>8192929.1366666667</v>
      </c>
      <c r="AR64" s="281">
        <f t="shared" si="15"/>
        <v>0</v>
      </c>
      <c r="AT64" s="446" t="s">
        <v>2067</v>
      </c>
      <c r="AU64" s="284"/>
      <c r="AV64" s="447" t="str">
        <f t="shared" si="16"/>
        <v>CA</v>
      </c>
      <c r="AW64" s="447" t="str">
        <f t="shared" si="16"/>
        <v>CL</v>
      </c>
      <c r="AX64" s="447" t="str">
        <f t="shared" si="16"/>
        <v>AIC</v>
      </c>
      <c r="AY64" s="447" t="str">
        <f t="shared" si="40"/>
        <v>ERB</v>
      </c>
      <c r="AZ64" s="447" t="str">
        <f t="shared" si="40"/>
        <v>GRB</v>
      </c>
      <c r="BA64" s="447" t="str">
        <f t="shared" si="40"/>
        <v>Non-Op</v>
      </c>
      <c r="BC64" s="449" t="s">
        <v>2100</v>
      </c>
      <c r="BD64" s="552">
        <f t="shared" si="17"/>
        <v>9057967.0800000001</v>
      </c>
      <c r="BF64" s="448"/>
      <c r="BG64" s="448"/>
      <c r="BH64" s="448"/>
      <c r="BI64" s="448"/>
      <c r="BJ64" s="448"/>
      <c r="BK64" s="448"/>
      <c r="BL64" s="448"/>
      <c r="BN64" s="672"/>
    </row>
    <row r="65" spans="1:66" s="28" customFormat="1" ht="12" customHeight="1">
      <c r="A65" s="287">
        <v>10800751</v>
      </c>
      <c r="B65" s="288" t="str">
        <f t="shared" si="0"/>
        <v>10800751</v>
      </c>
      <c r="C65" s="444" t="s">
        <v>1214</v>
      </c>
      <c r="D65" s="445" t="s">
        <v>1165</v>
      </c>
      <c r="E65" s="445"/>
      <c r="F65" s="294">
        <v>43070</v>
      </c>
      <c r="G65" s="445"/>
      <c r="H65" s="547">
        <v>-5766867.5999999996</v>
      </c>
      <c r="I65" s="547">
        <v>-5766867.5999999996</v>
      </c>
      <c r="J65" s="547">
        <v>-5766867.5999999996</v>
      </c>
      <c r="K65" s="547">
        <v>-5766867.5999999996</v>
      </c>
      <c r="L65" s="547">
        <v>-5766867.5999999996</v>
      </c>
      <c r="M65" s="547">
        <v>-5766867.5999999996</v>
      </c>
      <c r="N65" s="547">
        <v>-5766867.5999999996</v>
      </c>
      <c r="O65" s="547">
        <v>-5766867.5999999996</v>
      </c>
      <c r="P65" s="547">
        <v>-5766867.5999999996</v>
      </c>
      <c r="Q65" s="547">
        <v>-5766867.5999999996</v>
      </c>
      <c r="R65" s="547">
        <v>-5766867.5999999996</v>
      </c>
      <c r="S65" s="547">
        <v>-5766867.5999999996</v>
      </c>
      <c r="T65" s="547">
        <v>-5766867.5999999996</v>
      </c>
      <c r="U65" s="547"/>
      <c r="V65" s="547">
        <f t="shared" si="1"/>
        <v>-5766867.6000000006</v>
      </c>
      <c r="W65" s="285"/>
      <c r="X65" s="286"/>
      <c r="Y65" s="548">
        <f t="shared" si="37"/>
        <v>0</v>
      </c>
      <c r="Z65" s="549">
        <f t="shared" si="37"/>
        <v>0</v>
      </c>
      <c r="AA65" s="549">
        <f t="shared" si="37"/>
        <v>0</v>
      </c>
      <c r="AB65" s="282">
        <f t="shared" si="7"/>
        <v>-5766867.5999999996</v>
      </c>
      <c r="AC65" s="281">
        <f t="shared" si="8"/>
        <v>0</v>
      </c>
      <c r="AD65" s="549">
        <f t="shared" si="27"/>
        <v>0</v>
      </c>
      <c r="AE65" s="553">
        <f t="shared" si="19"/>
        <v>0</v>
      </c>
      <c r="AF65" s="282">
        <f t="shared" si="20"/>
        <v>-5766867.5999999996</v>
      </c>
      <c r="AG65" s="283">
        <f t="shared" si="9"/>
        <v>-5766867.5999999996</v>
      </c>
      <c r="AH65" s="281">
        <f t="shared" si="10"/>
        <v>0</v>
      </c>
      <c r="AI65" s="551">
        <f t="shared" si="38"/>
        <v>0</v>
      </c>
      <c r="AJ65" s="549">
        <f t="shared" si="38"/>
        <v>0</v>
      </c>
      <c r="AK65" s="549">
        <f t="shared" si="38"/>
        <v>0</v>
      </c>
      <c r="AL65" s="282">
        <f t="shared" si="11"/>
        <v>-5766867.6000000006</v>
      </c>
      <c r="AM65" s="281">
        <f t="shared" si="12"/>
        <v>0</v>
      </c>
      <c r="AN65" s="549">
        <f t="shared" si="4"/>
        <v>0</v>
      </c>
      <c r="AO65" s="549">
        <f t="shared" si="5"/>
        <v>0</v>
      </c>
      <c r="AP65" s="549">
        <f t="shared" si="13"/>
        <v>-5766867.6000000006</v>
      </c>
      <c r="AQ65" s="283">
        <f t="shared" si="14"/>
        <v>-5766867.6000000006</v>
      </c>
      <c r="AR65" s="281">
        <f t="shared" si="15"/>
        <v>0</v>
      </c>
      <c r="AT65" s="446" t="s">
        <v>2067</v>
      </c>
      <c r="AU65" s="284"/>
      <c r="AV65" s="447" t="str">
        <f t="shared" si="16"/>
        <v>CA</v>
      </c>
      <c r="AW65" s="447" t="str">
        <f t="shared" si="16"/>
        <v>CL</v>
      </c>
      <c r="AX65" s="447" t="str">
        <f t="shared" si="16"/>
        <v>AIC</v>
      </c>
      <c r="AY65" s="447" t="str">
        <f t="shared" si="40"/>
        <v>ERB</v>
      </c>
      <c r="AZ65" s="447" t="str">
        <f t="shared" si="40"/>
        <v>GRB</v>
      </c>
      <c r="BA65" s="447" t="str">
        <f t="shared" si="40"/>
        <v>Non-Op</v>
      </c>
      <c r="BC65" s="449" t="s">
        <v>2100</v>
      </c>
      <c r="BD65" s="552">
        <f t="shared" si="17"/>
        <v>-5766867.5999999996</v>
      </c>
      <c r="BF65" s="448"/>
      <c r="BG65" s="448"/>
      <c r="BH65" s="448"/>
      <c r="BI65" s="448"/>
      <c r="BJ65" s="448"/>
      <c r="BK65" s="448"/>
      <c r="BL65" s="448"/>
      <c r="BN65" s="672"/>
    </row>
    <row r="66" spans="1:66" s="28" customFormat="1" ht="12" customHeight="1">
      <c r="A66" s="362">
        <v>10800761</v>
      </c>
      <c r="B66" s="290" t="str">
        <f t="shared" si="0"/>
        <v>10800761</v>
      </c>
      <c r="C66" s="677" t="s">
        <v>2107</v>
      </c>
      <c r="D66" s="451" t="s">
        <v>1165</v>
      </c>
      <c r="E66" s="451"/>
      <c r="F66" s="300">
        <v>43800</v>
      </c>
      <c r="G66" s="451"/>
      <c r="H66" s="556">
        <v>-15871007.529999999</v>
      </c>
      <c r="I66" s="556">
        <v>-15871007.529999999</v>
      </c>
      <c r="J66" s="556">
        <v>-15871007.529999999</v>
      </c>
      <c r="K66" s="556">
        <v>-15871007.529999999</v>
      </c>
      <c r="L66" s="556">
        <v>-15871007.529999999</v>
      </c>
      <c r="M66" s="556">
        <v>-15871007.529999999</v>
      </c>
      <c r="N66" s="556">
        <v>-15871007.529999999</v>
      </c>
      <c r="O66" s="556">
        <v>-15871007.529999999</v>
      </c>
      <c r="P66" s="556">
        <v>-15871007.529999999</v>
      </c>
      <c r="Q66" s="556">
        <v>-15871007.529999999</v>
      </c>
      <c r="R66" s="556">
        <v>-15871007.529999999</v>
      </c>
      <c r="S66" s="556">
        <v>-15871007.529999999</v>
      </c>
      <c r="T66" s="556">
        <v>-15871007.529999999</v>
      </c>
      <c r="U66" s="556"/>
      <c r="V66" s="556">
        <f t="shared" si="1"/>
        <v>-15871007.529999999</v>
      </c>
      <c r="W66" s="292"/>
      <c r="X66" s="293"/>
      <c r="Y66" s="548">
        <f t="shared" si="37"/>
        <v>0</v>
      </c>
      <c r="Z66" s="549">
        <f t="shared" si="37"/>
        <v>0</v>
      </c>
      <c r="AA66" s="549">
        <f t="shared" si="37"/>
        <v>0</v>
      </c>
      <c r="AB66" s="282">
        <f t="shared" si="7"/>
        <v>-15871007.529999999</v>
      </c>
      <c r="AC66" s="281">
        <f t="shared" si="8"/>
        <v>0</v>
      </c>
      <c r="AD66" s="549">
        <f t="shared" si="27"/>
        <v>0</v>
      </c>
      <c r="AE66" s="553">
        <f t="shared" si="19"/>
        <v>0</v>
      </c>
      <c r="AF66" s="282">
        <f t="shared" si="20"/>
        <v>-15871007.529999999</v>
      </c>
      <c r="AG66" s="283">
        <f t="shared" si="9"/>
        <v>-15871007.529999999</v>
      </c>
      <c r="AH66" s="281">
        <f t="shared" si="10"/>
        <v>0</v>
      </c>
      <c r="AI66" s="551">
        <f t="shared" si="38"/>
        <v>0</v>
      </c>
      <c r="AJ66" s="549">
        <f t="shared" si="38"/>
        <v>0</v>
      </c>
      <c r="AK66" s="549">
        <f t="shared" si="38"/>
        <v>0</v>
      </c>
      <c r="AL66" s="282">
        <f t="shared" si="11"/>
        <v>-15871007.529999999</v>
      </c>
      <c r="AM66" s="281">
        <f t="shared" si="12"/>
        <v>0</v>
      </c>
      <c r="AN66" s="549">
        <f t="shared" si="4"/>
        <v>0</v>
      </c>
      <c r="AO66" s="549">
        <f t="shared" si="5"/>
        <v>0</v>
      </c>
      <c r="AP66" s="549">
        <f t="shared" si="13"/>
        <v>-15871007.529999999</v>
      </c>
      <c r="AQ66" s="283">
        <f t="shared" si="14"/>
        <v>-15871007.529999999</v>
      </c>
      <c r="AR66" s="281">
        <f t="shared" si="15"/>
        <v>0</v>
      </c>
      <c r="AT66" s="446"/>
      <c r="AU66" s="284"/>
      <c r="AV66" s="447" t="str">
        <f t="shared" si="16"/>
        <v>CA</v>
      </c>
      <c r="AW66" s="447" t="str">
        <f t="shared" si="16"/>
        <v>CL</v>
      </c>
      <c r="AX66" s="447" t="str">
        <f t="shared" si="16"/>
        <v>AIC</v>
      </c>
      <c r="AY66" s="447" t="str">
        <f t="shared" si="40"/>
        <v>ERB</v>
      </c>
      <c r="AZ66" s="447" t="str">
        <f t="shared" si="40"/>
        <v>GRB</v>
      </c>
      <c r="BA66" s="447" t="str">
        <f t="shared" si="40"/>
        <v>Non-Op</v>
      </c>
      <c r="BC66" s="445" t="s">
        <v>762</v>
      </c>
      <c r="BD66" s="552">
        <f t="shared" si="17"/>
        <v>-15871007.529999999</v>
      </c>
      <c r="BF66" s="435"/>
      <c r="BG66" s="435"/>
      <c r="BH66" s="435"/>
      <c r="BI66" s="435"/>
      <c r="BJ66" s="435"/>
      <c r="BK66" s="435"/>
      <c r="BL66" s="435"/>
      <c r="BN66" s="672"/>
    </row>
    <row r="67" spans="1:66" s="28" customFormat="1" ht="12" customHeight="1">
      <c r="A67" s="362">
        <v>10800771</v>
      </c>
      <c r="B67" s="290" t="str">
        <f t="shared" si="0"/>
        <v>10800771</v>
      </c>
      <c r="C67" s="677" t="s">
        <v>2108</v>
      </c>
      <c r="D67" s="451" t="s">
        <v>1165</v>
      </c>
      <c r="E67" s="451"/>
      <c r="F67" s="300">
        <v>43800</v>
      </c>
      <c r="G67" s="451"/>
      <c r="H67" s="556">
        <v>18087525.27</v>
      </c>
      <c r="I67" s="556">
        <v>18087525.27</v>
      </c>
      <c r="J67" s="556">
        <v>20194542.27</v>
      </c>
      <c r="K67" s="556">
        <v>20194542.27</v>
      </c>
      <c r="L67" s="556">
        <v>20194542.27</v>
      </c>
      <c r="M67" s="556">
        <v>20194542.27</v>
      </c>
      <c r="N67" s="556">
        <v>20194542.27</v>
      </c>
      <c r="O67" s="556">
        <v>20194542.27</v>
      </c>
      <c r="P67" s="556">
        <v>20194542.27</v>
      </c>
      <c r="Q67" s="556">
        <v>20194542.27</v>
      </c>
      <c r="R67" s="556">
        <v>20194542.27</v>
      </c>
      <c r="S67" s="556">
        <v>20194542.27</v>
      </c>
      <c r="T67" s="556">
        <v>20194542.27</v>
      </c>
      <c r="U67" s="556"/>
      <c r="V67" s="556">
        <f t="shared" si="1"/>
        <v>19931165.145000003</v>
      </c>
      <c r="W67" s="292"/>
      <c r="X67" s="293"/>
      <c r="Y67" s="548">
        <f t="shared" si="37"/>
        <v>0</v>
      </c>
      <c r="Z67" s="549">
        <f t="shared" si="37"/>
        <v>0</v>
      </c>
      <c r="AA67" s="549">
        <f t="shared" si="37"/>
        <v>0</v>
      </c>
      <c r="AB67" s="282">
        <f t="shared" si="7"/>
        <v>20194542.27</v>
      </c>
      <c r="AC67" s="281">
        <f t="shared" si="8"/>
        <v>0</v>
      </c>
      <c r="AD67" s="549">
        <f t="shared" si="27"/>
        <v>0</v>
      </c>
      <c r="AE67" s="553">
        <f t="shared" si="19"/>
        <v>0</v>
      </c>
      <c r="AF67" s="282">
        <f t="shared" si="20"/>
        <v>20194542.27</v>
      </c>
      <c r="AG67" s="283">
        <f t="shared" si="9"/>
        <v>20194542.27</v>
      </c>
      <c r="AH67" s="281">
        <f t="shared" si="10"/>
        <v>0</v>
      </c>
      <c r="AI67" s="551">
        <f t="shared" si="38"/>
        <v>0</v>
      </c>
      <c r="AJ67" s="549">
        <f t="shared" si="38"/>
        <v>0</v>
      </c>
      <c r="AK67" s="549">
        <f t="shared" si="38"/>
        <v>0</v>
      </c>
      <c r="AL67" s="282">
        <f t="shared" si="11"/>
        <v>19931165.145000003</v>
      </c>
      <c r="AM67" s="281">
        <f t="shared" si="12"/>
        <v>0</v>
      </c>
      <c r="AN67" s="549">
        <f t="shared" si="4"/>
        <v>0</v>
      </c>
      <c r="AO67" s="549">
        <f t="shared" si="5"/>
        <v>0</v>
      </c>
      <c r="AP67" s="549">
        <f t="shared" si="13"/>
        <v>19931165.145000003</v>
      </c>
      <c r="AQ67" s="283">
        <f t="shared" si="14"/>
        <v>19931165.145000003</v>
      </c>
      <c r="AR67" s="281">
        <f t="shared" si="15"/>
        <v>0</v>
      </c>
      <c r="AT67" s="446"/>
      <c r="AU67" s="284"/>
      <c r="AV67" s="447" t="str">
        <f t="shared" si="16"/>
        <v>CA</v>
      </c>
      <c r="AW67" s="447" t="str">
        <f t="shared" si="16"/>
        <v>CL</v>
      </c>
      <c r="AX67" s="447" t="str">
        <f t="shared" si="16"/>
        <v>AIC</v>
      </c>
      <c r="AY67" s="447" t="str">
        <f t="shared" si="40"/>
        <v>ERB</v>
      </c>
      <c r="AZ67" s="447" t="str">
        <f t="shared" si="40"/>
        <v>GRB</v>
      </c>
      <c r="BA67" s="447" t="str">
        <f t="shared" si="40"/>
        <v>Non-Op</v>
      </c>
      <c r="BC67" s="445" t="s">
        <v>762</v>
      </c>
      <c r="BD67" s="552">
        <f t="shared" si="17"/>
        <v>20194542.27</v>
      </c>
      <c r="BF67" s="435"/>
      <c r="BG67" s="435"/>
      <c r="BH67" s="435"/>
      <c r="BI67" s="435"/>
      <c r="BJ67" s="435"/>
      <c r="BK67" s="435"/>
      <c r="BL67" s="435"/>
      <c r="BN67" s="672"/>
    </row>
    <row r="68" spans="1:66" s="28" customFormat="1" ht="12" customHeight="1">
      <c r="A68" s="321">
        <v>10800791</v>
      </c>
      <c r="B68" s="288" t="str">
        <f t="shared" si="0"/>
        <v>10800791</v>
      </c>
      <c r="C68" s="444" t="s">
        <v>1215</v>
      </c>
      <c r="D68" s="445" t="s">
        <v>1165</v>
      </c>
      <c r="E68" s="445"/>
      <c r="F68" s="294">
        <v>43344</v>
      </c>
      <c r="G68" s="445"/>
      <c r="H68" s="547">
        <v>5000000</v>
      </c>
      <c r="I68" s="547">
        <v>5000000</v>
      </c>
      <c r="J68" s="547">
        <v>5000000</v>
      </c>
      <c r="K68" s="547">
        <v>5000000</v>
      </c>
      <c r="L68" s="547">
        <v>5000000</v>
      </c>
      <c r="M68" s="547">
        <v>5000000</v>
      </c>
      <c r="N68" s="547">
        <v>5000000</v>
      </c>
      <c r="O68" s="547">
        <v>5000000</v>
      </c>
      <c r="P68" s="547">
        <v>5000000</v>
      </c>
      <c r="Q68" s="547">
        <v>5000000</v>
      </c>
      <c r="R68" s="547">
        <v>5000000</v>
      </c>
      <c r="S68" s="547">
        <v>5000000</v>
      </c>
      <c r="T68" s="547">
        <v>5000000</v>
      </c>
      <c r="U68" s="547"/>
      <c r="V68" s="547">
        <f t="shared" si="1"/>
        <v>5000000</v>
      </c>
      <c r="W68" s="285"/>
      <c r="X68" s="286"/>
      <c r="Y68" s="548">
        <f t="shared" si="37"/>
        <v>0</v>
      </c>
      <c r="Z68" s="549">
        <f t="shared" si="37"/>
        <v>0</v>
      </c>
      <c r="AA68" s="549">
        <f t="shared" si="37"/>
        <v>0</v>
      </c>
      <c r="AB68" s="282">
        <f t="shared" si="7"/>
        <v>5000000</v>
      </c>
      <c r="AC68" s="281">
        <f t="shared" si="8"/>
        <v>0</v>
      </c>
      <c r="AD68" s="549">
        <f t="shared" si="27"/>
        <v>0</v>
      </c>
      <c r="AE68" s="553">
        <f t="shared" si="19"/>
        <v>0</v>
      </c>
      <c r="AF68" s="282">
        <f t="shared" si="20"/>
        <v>5000000</v>
      </c>
      <c r="AG68" s="283">
        <f t="shared" si="9"/>
        <v>5000000</v>
      </c>
      <c r="AH68" s="281">
        <f t="shared" si="10"/>
        <v>0</v>
      </c>
      <c r="AI68" s="551">
        <f t="shared" si="38"/>
        <v>0</v>
      </c>
      <c r="AJ68" s="549">
        <f t="shared" si="38"/>
        <v>0</v>
      </c>
      <c r="AK68" s="549">
        <f t="shared" si="38"/>
        <v>0</v>
      </c>
      <c r="AL68" s="282">
        <f t="shared" si="11"/>
        <v>5000000</v>
      </c>
      <c r="AM68" s="281">
        <f t="shared" si="12"/>
        <v>0</v>
      </c>
      <c r="AN68" s="549">
        <f t="shared" si="4"/>
        <v>0</v>
      </c>
      <c r="AO68" s="549">
        <f t="shared" si="5"/>
        <v>0</v>
      </c>
      <c r="AP68" s="549">
        <f t="shared" si="13"/>
        <v>5000000</v>
      </c>
      <c r="AQ68" s="283">
        <f t="shared" ref="AQ68" si="44">SUM(AN68:AP68)</f>
        <v>5000000</v>
      </c>
      <c r="AR68" s="281">
        <f t="shared" si="15"/>
        <v>0</v>
      </c>
      <c r="AT68" s="446" t="s">
        <v>2067</v>
      </c>
      <c r="AU68" s="284"/>
      <c r="AV68" s="447" t="str">
        <f t="shared" si="16"/>
        <v>CA</v>
      </c>
      <c r="AW68" s="447" t="str">
        <f t="shared" si="16"/>
        <v>CL</v>
      </c>
      <c r="AX68" s="447" t="str">
        <f t="shared" si="16"/>
        <v>AIC</v>
      </c>
      <c r="AY68" s="447" t="str">
        <f t="shared" si="40"/>
        <v>ERB</v>
      </c>
      <c r="AZ68" s="447" t="str">
        <f t="shared" si="40"/>
        <v>GRB</v>
      </c>
      <c r="BA68" s="447" t="str">
        <f t="shared" si="40"/>
        <v>Non-Op</v>
      </c>
      <c r="BC68" s="449" t="s">
        <v>2100</v>
      </c>
      <c r="BD68" s="552">
        <f t="shared" si="17"/>
        <v>5000000</v>
      </c>
      <c r="BF68" s="448"/>
      <c r="BG68" s="448"/>
      <c r="BH68" s="448"/>
      <c r="BI68" s="448"/>
      <c r="BJ68" s="448"/>
      <c r="BK68" s="448"/>
      <c r="BL68" s="448"/>
      <c r="BN68" s="672"/>
    </row>
    <row r="69" spans="1:66" s="28" customFormat="1" ht="12" customHeight="1">
      <c r="A69" s="362">
        <v>10800801</v>
      </c>
      <c r="B69" s="290" t="str">
        <f t="shared" si="0"/>
        <v>10800801</v>
      </c>
      <c r="C69" s="450" t="s">
        <v>2109</v>
      </c>
      <c r="D69" s="451" t="s">
        <v>1165</v>
      </c>
      <c r="E69" s="451"/>
      <c r="F69" s="300">
        <v>43709</v>
      </c>
      <c r="G69" s="451"/>
      <c r="H69" s="556">
        <v>110972218.59999999</v>
      </c>
      <c r="I69" s="556">
        <v>110972218.59999999</v>
      </c>
      <c r="J69" s="556">
        <v>110972218.59999999</v>
      </c>
      <c r="K69" s="556">
        <v>110972218.59999999</v>
      </c>
      <c r="L69" s="556">
        <v>110972218.59999999</v>
      </c>
      <c r="M69" s="556">
        <v>110972218.59999999</v>
      </c>
      <c r="N69" s="556">
        <v>110972218.59999999</v>
      </c>
      <c r="O69" s="556">
        <v>110972218.59999999</v>
      </c>
      <c r="P69" s="556">
        <v>110972218.59999999</v>
      </c>
      <c r="Q69" s="556">
        <v>110972218.59999999</v>
      </c>
      <c r="R69" s="556">
        <v>110972218.59999999</v>
      </c>
      <c r="S69" s="556">
        <v>110972218.59999999</v>
      </c>
      <c r="T69" s="556">
        <v>110972218.59999999</v>
      </c>
      <c r="U69" s="556"/>
      <c r="V69" s="556">
        <f t="shared" si="1"/>
        <v>110972218.59999998</v>
      </c>
      <c r="W69" s="292"/>
      <c r="X69" s="293"/>
      <c r="Y69" s="548">
        <f t="shared" si="37"/>
        <v>0</v>
      </c>
      <c r="Z69" s="549">
        <f t="shared" si="37"/>
        <v>0</v>
      </c>
      <c r="AA69" s="549">
        <f t="shared" si="37"/>
        <v>0</v>
      </c>
      <c r="AB69" s="282">
        <f t="shared" si="7"/>
        <v>110972218.59999999</v>
      </c>
      <c r="AC69" s="281">
        <f t="shared" si="8"/>
        <v>0</v>
      </c>
      <c r="AD69" s="549">
        <f t="shared" si="27"/>
        <v>0</v>
      </c>
      <c r="AE69" s="553">
        <f t="shared" si="19"/>
        <v>0</v>
      </c>
      <c r="AF69" s="282">
        <f t="shared" si="20"/>
        <v>110972218.59999999</v>
      </c>
      <c r="AG69" s="283">
        <f t="shared" si="9"/>
        <v>110972218.59999999</v>
      </c>
      <c r="AH69" s="281">
        <f t="shared" si="10"/>
        <v>0</v>
      </c>
      <c r="AI69" s="551">
        <f t="shared" si="38"/>
        <v>0</v>
      </c>
      <c r="AJ69" s="549">
        <f t="shared" si="38"/>
        <v>0</v>
      </c>
      <c r="AK69" s="549">
        <f t="shared" si="38"/>
        <v>0</v>
      </c>
      <c r="AL69" s="282">
        <f t="shared" si="11"/>
        <v>110972218.59999998</v>
      </c>
      <c r="AM69" s="281">
        <f t="shared" si="12"/>
        <v>0</v>
      </c>
      <c r="AN69" s="549">
        <f t="shared" si="4"/>
        <v>0</v>
      </c>
      <c r="AO69" s="549">
        <f t="shared" si="5"/>
        <v>0</v>
      </c>
      <c r="AP69" s="549">
        <f t="shared" si="13"/>
        <v>110972218.59999998</v>
      </c>
      <c r="AQ69" s="283">
        <f t="shared" ref="AQ69" si="45">SUM(AN69:AP69)</f>
        <v>110972218.59999998</v>
      </c>
      <c r="AR69" s="281">
        <f t="shared" si="15"/>
        <v>0</v>
      </c>
      <c r="AT69" s="446" t="s">
        <v>2067</v>
      </c>
      <c r="AU69" s="284"/>
      <c r="AV69" s="447" t="str">
        <f t="shared" si="16"/>
        <v>CA</v>
      </c>
      <c r="AW69" s="447" t="str">
        <f t="shared" si="16"/>
        <v>CL</v>
      </c>
      <c r="AX69" s="447" t="str">
        <f t="shared" si="16"/>
        <v>AIC</v>
      </c>
      <c r="AY69" s="447" t="str">
        <f t="shared" si="40"/>
        <v>ERB</v>
      </c>
      <c r="AZ69" s="447" t="str">
        <f t="shared" si="40"/>
        <v>GRB</v>
      </c>
      <c r="BA69" s="447" t="str">
        <f t="shared" si="40"/>
        <v>Non-Op</v>
      </c>
      <c r="BC69" s="449" t="s">
        <v>2100</v>
      </c>
      <c r="BD69" s="552">
        <f t="shared" si="17"/>
        <v>110972218.59999999</v>
      </c>
      <c r="BF69" s="435"/>
      <c r="BG69" s="435"/>
      <c r="BH69" s="435"/>
      <c r="BI69" s="435"/>
      <c r="BJ69" s="435"/>
      <c r="BK69" s="435"/>
      <c r="BL69" s="435"/>
      <c r="BN69" s="672"/>
    </row>
    <row r="70" spans="1:66" s="28" customFormat="1" ht="12" customHeight="1">
      <c r="A70" s="362">
        <v>10800811</v>
      </c>
      <c r="B70" s="290" t="str">
        <f t="shared" si="0"/>
        <v>10800811</v>
      </c>
      <c r="C70" s="450" t="s">
        <v>2110</v>
      </c>
      <c r="D70" s="451" t="s">
        <v>1165</v>
      </c>
      <c r="E70" s="451"/>
      <c r="F70" s="300">
        <v>44197</v>
      </c>
      <c r="G70" s="451"/>
      <c r="H70" s="556">
        <v>2216517.7400000002</v>
      </c>
      <c r="I70" s="556">
        <v>2216517.7400000002</v>
      </c>
      <c r="J70" s="556">
        <v>4323534.74</v>
      </c>
      <c r="K70" s="556">
        <v>4323534.74</v>
      </c>
      <c r="L70" s="556">
        <v>4323534.74</v>
      </c>
      <c r="M70" s="556">
        <v>4323534.74</v>
      </c>
      <c r="N70" s="556">
        <v>4323534.74</v>
      </c>
      <c r="O70" s="556">
        <v>4323534.74</v>
      </c>
      <c r="P70" s="556">
        <v>4323534.74</v>
      </c>
      <c r="Q70" s="556">
        <v>4323534.74</v>
      </c>
      <c r="R70" s="556">
        <v>4323534.74</v>
      </c>
      <c r="S70" s="556">
        <v>4323534.74</v>
      </c>
      <c r="T70" s="556">
        <v>4323534.74</v>
      </c>
      <c r="U70" s="556"/>
      <c r="V70" s="556">
        <f t="shared" si="1"/>
        <v>4060157.6150000016</v>
      </c>
      <c r="W70" s="292"/>
      <c r="X70" s="293"/>
      <c r="Y70" s="548">
        <f t="shared" si="37"/>
        <v>0</v>
      </c>
      <c r="Z70" s="549">
        <f t="shared" si="37"/>
        <v>0</v>
      </c>
      <c r="AA70" s="549">
        <f t="shared" si="37"/>
        <v>0</v>
      </c>
      <c r="AB70" s="282">
        <f t="shared" ref="AB70:AB71" si="46">T70-SUM(Y70:AA70)</f>
        <v>4323534.74</v>
      </c>
      <c r="AC70" s="281">
        <f t="shared" ref="AC70:AC71" si="47">T70-SUM(Y70:AA70)-AB70</f>
        <v>0</v>
      </c>
      <c r="AD70" s="549">
        <f t="shared" si="27"/>
        <v>0</v>
      </c>
      <c r="AE70" s="553">
        <f t="shared" si="19"/>
        <v>0</v>
      </c>
      <c r="AF70" s="282">
        <f t="shared" si="20"/>
        <v>4323534.74</v>
      </c>
      <c r="AG70" s="283">
        <f t="shared" ref="AG70:AG71" si="48">SUM(AD70:AF70)</f>
        <v>4323534.74</v>
      </c>
      <c r="AH70" s="281">
        <f t="shared" si="10"/>
        <v>0</v>
      </c>
      <c r="AI70" s="551">
        <f t="shared" si="38"/>
        <v>0</v>
      </c>
      <c r="AJ70" s="549">
        <f t="shared" si="38"/>
        <v>0</v>
      </c>
      <c r="AK70" s="549">
        <f t="shared" si="38"/>
        <v>0</v>
      </c>
      <c r="AL70" s="282">
        <f t="shared" ref="AL70:AL71" si="49">V70-SUM(AI70:AK70)</f>
        <v>4060157.6150000016</v>
      </c>
      <c r="AM70" s="281">
        <f t="shared" ref="AM70:AM71" si="50">V70-SUM(AI70:AK70)-AL70</f>
        <v>0</v>
      </c>
      <c r="AN70" s="549">
        <f t="shared" si="4"/>
        <v>0</v>
      </c>
      <c r="AO70" s="549">
        <f t="shared" si="5"/>
        <v>0</v>
      </c>
      <c r="AP70" s="549">
        <f t="shared" si="13"/>
        <v>4060157.6150000016</v>
      </c>
      <c r="AQ70" s="283">
        <f t="shared" ref="AQ70:AQ71" si="51">SUM(AN70:AP70)</f>
        <v>4060157.6150000016</v>
      </c>
      <c r="AR70" s="281">
        <f t="shared" si="15"/>
        <v>0</v>
      </c>
      <c r="AT70" s="446" t="s">
        <v>2067</v>
      </c>
      <c r="AU70" s="284"/>
      <c r="AV70" s="447" t="str">
        <f t="shared" si="16"/>
        <v>CA</v>
      </c>
      <c r="AW70" s="447" t="str">
        <f t="shared" si="16"/>
        <v>CL</v>
      </c>
      <c r="AX70" s="447" t="str">
        <f t="shared" si="16"/>
        <v>AIC</v>
      </c>
      <c r="AY70" s="447" t="str">
        <f t="shared" si="40"/>
        <v>ERB</v>
      </c>
      <c r="AZ70" s="447" t="str">
        <f t="shared" si="40"/>
        <v>GRB</v>
      </c>
      <c r="BA70" s="447" t="str">
        <f t="shared" si="40"/>
        <v>Non-Op</v>
      </c>
      <c r="BC70" s="449" t="s">
        <v>2100</v>
      </c>
      <c r="BD70" s="552">
        <f t="shared" si="17"/>
        <v>4323534.74</v>
      </c>
      <c r="BF70" s="435"/>
      <c r="BG70" s="435"/>
      <c r="BH70" s="435"/>
      <c r="BI70" s="435"/>
      <c r="BJ70" s="435"/>
      <c r="BK70" s="435"/>
      <c r="BL70" s="435"/>
      <c r="BN70" s="672"/>
    </row>
    <row r="71" spans="1:66" s="28" customFormat="1" ht="12" customHeight="1">
      <c r="A71" s="362">
        <v>10800821</v>
      </c>
      <c r="B71" s="290" t="str">
        <f t="shared" si="0"/>
        <v>10800821</v>
      </c>
      <c r="C71" s="450" t="s">
        <v>2111</v>
      </c>
      <c r="D71" s="451" t="s">
        <v>1165</v>
      </c>
      <c r="E71" s="451"/>
      <c r="F71" s="300">
        <v>44197</v>
      </c>
      <c r="G71" s="451"/>
      <c r="H71" s="556">
        <v>-2216517.7400000002</v>
      </c>
      <c r="I71" s="556">
        <v>-2216517.7400000002</v>
      </c>
      <c r="J71" s="556">
        <v>-4323534.74</v>
      </c>
      <c r="K71" s="556">
        <v>-4323534.74</v>
      </c>
      <c r="L71" s="556">
        <v>-4323534.74</v>
      </c>
      <c r="M71" s="556">
        <v>-4323534.74</v>
      </c>
      <c r="N71" s="556">
        <v>-4323534.74</v>
      </c>
      <c r="O71" s="556">
        <v>-4323534.74</v>
      </c>
      <c r="P71" s="556">
        <v>-4323534.74</v>
      </c>
      <c r="Q71" s="556">
        <v>-4323534.74</v>
      </c>
      <c r="R71" s="556">
        <v>-4323534.74</v>
      </c>
      <c r="S71" s="556">
        <v>-4323534.74</v>
      </c>
      <c r="T71" s="556">
        <v>-4323534.74</v>
      </c>
      <c r="U71" s="556"/>
      <c r="V71" s="556">
        <f t="shared" si="1"/>
        <v>-4060157.6150000016</v>
      </c>
      <c r="W71" s="292"/>
      <c r="X71" s="293"/>
      <c r="Y71" s="548">
        <f t="shared" si="37"/>
        <v>0</v>
      </c>
      <c r="Z71" s="549">
        <f t="shared" si="37"/>
        <v>0</v>
      </c>
      <c r="AA71" s="549">
        <f t="shared" si="37"/>
        <v>0</v>
      </c>
      <c r="AB71" s="282">
        <f t="shared" si="46"/>
        <v>-4323534.74</v>
      </c>
      <c r="AC71" s="281">
        <f t="shared" si="47"/>
        <v>0</v>
      </c>
      <c r="AD71" s="549">
        <f t="shared" si="27"/>
        <v>0</v>
      </c>
      <c r="AE71" s="553">
        <f t="shared" si="19"/>
        <v>0</v>
      </c>
      <c r="AF71" s="282">
        <f t="shared" si="20"/>
        <v>-4323534.74</v>
      </c>
      <c r="AG71" s="283">
        <f t="shared" si="48"/>
        <v>-4323534.74</v>
      </c>
      <c r="AH71" s="281">
        <f t="shared" si="10"/>
        <v>0</v>
      </c>
      <c r="AI71" s="551">
        <f t="shared" si="38"/>
        <v>0</v>
      </c>
      <c r="AJ71" s="549">
        <f t="shared" si="38"/>
        <v>0</v>
      </c>
      <c r="AK71" s="549">
        <f t="shared" si="38"/>
        <v>0</v>
      </c>
      <c r="AL71" s="282">
        <f t="shared" si="49"/>
        <v>-4060157.6150000016</v>
      </c>
      <c r="AM71" s="281">
        <f t="shared" si="50"/>
        <v>0</v>
      </c>
      <c r="AN71" s="549">
        <f t="shared" si="4"/>
        <v>0</v>
      </c>
      <c r="AO71" s="549">
        <f t="shared" si="5"/>
        <v>0</v>
      </c>
      <c r="AP71" s="549">
        <f t="shared" si="13"/>
        <v>-4060157.6150000016</v>
      </c>
      <c r="AQ71" s="283">
        <f t="shared" si="51"/>
        <v>-4060157.6150000016</v>
      </c>
      <c r="AR71" s="281">
        <f t="shared" si="15"/>
        <v>0</v>
      </c>
      <c r="AT71" s="446" t="s">
        <v>2067</v>
      </c>
      <c r="AU71" s="284"/>
      <c r="AV71" s="447" t="str">
        <f t="shared" si="16"/>
        <v>CA</v>
      </c>
      <c r="AW71" s="447" t="str">
        <f t="shared" si="16"/>
        <v>CL</v>
      </c>
      <c r="AX71" s="447" t="str">
        <f t="shared" si="16"/>
        <v>AIC</v>
      </c>
      <c r="AY71" s="447" t="str">
        <f t="shared" si="40"/>
        <v>ERB</v>
      </c>
      <c r="AZ71" s="447" t="str">
        <f t="shared" si="40"/>
        <v>GRB</v>
      </c>
      <c r="BA71" s="447" t="str">
        <f t="shared" si="40"/>
        <v>Non-Op</v>
      </c>
      <c r="BC71" s="449" t="s">
        <v>2100</v>
      </c>
      <c r="BD71" s="552">
        <f t="shared" si="17"/>
        <v>-4323534.74</v>
      </c>
      <c r="BF71" s="435"/>
      <c r="BG71" s="435"/>
      <c r="BH71" s="435"/>
      <c r="BI71" s="435"/>
      <c r="BJ71" s="435"/>
      <c r="BK71" s="435"/>
      <c r="BL71" s="435"/>
      <c r="BN71" s="672"/>
    </row>
    <row r="72" spans="1:66" s="28" customFormat="1" ht="12" customHeight="1">
      <c r="A72" s="287">
        <v>10800831</v>
      </c>
      <c r="B72" s="288" t="str">
        <f t="shared" si="0"/>
        <v>10800831</v>
      </c>
      <c r="C72" s="444" t="s">
        <v>1216</v>
      </c>
      <c r="D72" s="445" t="s">
        <v>1165</v>
      </c>
      <c r="E72" s="445"/>
      <c r="F72" s="294">
        <v>43070</v>
      </c>
      <c r="G72" s="445"/>
      <c r="H72" s="547">
        <v>0</v>
      </c>
      <c r="I72" s="547">
        <v>0</v>
      </c>
      <c r="J72" s="547">
        <v>0</v>
      </c>
      <c r="K72" s="547">
        <v>0</v>
      </c>
      <c r="L72" s="547">
        <v>0</v>
      </c>
      <c r="M72" s="547">
        <v>0</v>
      </c>
      <c r="N72" s="547">
        <v>0</v>
      </c>
      <c r="O72" s="547">
        <v>0</v>
      </c>
      <c r="P72" s="547">
        <v>0</v>
      </c>
      <c r="Q72" s="547">
        <v>0</v>
      </c>
      <c r="R72" s="547">
        <v>0</v>
      </c>
      <c r="S72" s="547">
        <v>0</v>
      </c>
      <c r="T72" s="547">
        <v>0</v>
      </c>
      <c r="U72" s="547"/>
      <c r="V72" s="547">
        <f t="shared" si="1"/>
        <v>0</v>
      </c>
      <c r="W72" s="285"/>
      <c r="X72" s="286"/>
      <c r="Y72" s="548">
        <f t="shared" si="37"/>
        <v>0</v>
      </c>
      <c r="Z72" s="549">
        <f t="shared" si="37"/>
        <v>0</v>
      </c>
      <c r="AA72" s="549">
        <f t="shared" si="37"/>
        <v>0</v>
      </c>
      <c r="AB72" s="282">
        <f t="shared" si="7"/>
        <v>0</v>
      </c>
      <c r="AC72" s="281">
        <f t="shared" si="8"/>
        <v>0</v>
      </c>
      <c r="AD72" s="549">
        <f t="shared" si="27"/>
        <v>0</v>
      </c>
      <c r="AE72" s="553">
        <f t="shared" si="19"/>
        <v>0</v>
      </c>
      <c r="AF72" s="282">
        <f t="shared" si="20"/>
        <v>0</v>
      </c>
      <c r="AG72" s="283">
        <f t="shared" si="9"/>
        <v>0</v>
      </c>
      <c r="AH72" s="281">
        <f t="shared" si="10"/>
        <v>0</v>
      </c>
      <c r="AI72" s="551">
        <f t="shared" si="38"/>
        <v>0</v>
      </c>
      <c r="AJ72" s="549">
        <f t="shared" si="38"/>
        <v>0</v>
      </c>
      <c r="AK72" s="549">
        <f t="shared" si="38"/>
        <v>0</v>
      </c>
      <c r="AL72" s="282">
        <f t="shared" si="11"/>
        <v>0</v>
      </c>
      <c r="AM72" s="281">
        <f t="shared" si="12"/>
        <v>0</v>
      </c>
      <c r="AN72" s="549">
        <f t="shared" si="4"/>
        <v>0</v>
      </c>
      <c r="AO72" s="549">
        <f t="shared" si="5"/>
        <v>0</v>
      </c>
      <c r="AP72" s="549">
        <f t="shared" si="13"/>
        <v>0</v>
      </c>
      <c r="AQ72" s="283">
        <f t="shared" si="14"/>
        <v>0</v>
      </c>
      <c r="AR72" s="281">
        <f t="shared" si="15"/>
        <v>0</v>
      </c>
      <c r="AT72" s="446" t="s">
        <v>2067</v>
      </c>
      <c r="AU72" s="284"/>
      <c r="AV72" s="447" t="str">
        <f t="shared" si="16"/>
        <v>CA</v>
      </c>
      <c r="AW72" s="447" t="str">
        <f t="shared" si="16"/>
        <v>CL</v>
      </c>
      <c r="AX72" s="447" t="str">
        <f t="shared" si="16"/>
        <v>AIC</v>
      </c>
      <c r="AY72" s="447" t="str">
        <f t="shared" si="40"/>
        <v>ERB</v>
      </c>
      <c r="AZ72" s="447" t="str">
        <f t="shared" si="40"/>
        <v>GRB</v>
      </c>
      <c r="BA72" s="447" t="str">
        <f t="shared" si="40"/>
        <v>Non-Op</v>
      </c>
      <c r="BC72" s="449" t="s">
        <v>2100</v>
      </c>
      <c r="BD72" s="552">
        <f t="shared" si="17"/>
        <v>0</v>
      </c>
      <c r="BF72" s="448"/>
      <c r="BG72" s="448"/>
      <c r="BH72" s="448"/>
      <c r="BI72" s="448"/>
      <c r="BJ72" s="448"/>
      <c r="BK72" s="448"/>
      <c r="BL72" s="448"/>
      <c r="BN72" s="672"/>
    </row>
    <row r="73" spans="1:66" s="28" customFormat="1" ht="12" customHeight="1">
      <c r="A73" s="383">
        <v>10800861</v>
      </c>
      <c r="B73" s="296" t="str">
        <f t="shared" si="0"/>
        <v>10800861</v>
      </c>
      <c r="C73" s="460" t="s">
        <v>1217</v>
      </c>
      <c r="D73" s="461" t="s">
        <v>1163</v>
      </c>
      <c r="E73" s="461"/>
      <c r="F73" s="297">
        <v>43344</v>
      </c>
      <c r="G73" s="461"/>
      <c r="H73" s="560">
        <v>5000000</v>
      </c>
      <c r="I73" s="560">
        <v>5000000</v>
      </c>
      <c r="J73" s="560">
        <v>5000000</v>
      </c>
      <c r="K73" s="560">
        <v>5000000</v>
      </c>
      <c r="L73" s="560">
        <v>5000000</v>
      </c>
      <c r="M73" s="560">
        <v>5000000</v>
      </c>
      <c r="N73" s="560">
        <v>5000000</v>
      </c>
      <c r="O73" s="560">
        <v>5000000</v>
      </c>
      <c r="P73" s="560">
        <v>5000000</v>
      </c>
      <c r="Q73" s="560">
        <v>5000000</v>
      </c>
      <c r="R73" s="560">
        <v>5000000</v>
      </c>
      <c r="S73" s="560">
        <v>5000000</v>
      </c>
      <c r="T73" s="560">
        <v>5000000</v>
      </c>
      <c r="U73" s="560"/>
      <c r="V73" s="560">
        <f t="shared" si="1"/>
        <v>5000000</v>
      </c>
      <c r="W73" s="298" t="s">
        <v>1206</v>
      </c>
      <c r="X73" s="299"/>
      <c r="Y73" s="548">
        <f t="shared" si="37"/>
        <v>0</v>
      </c>
      <c r="Z73" s="549">
        <f t="shared" si="37"/>
        <v>0</v>
      </c>
      <c r="AA73" s="549">
        <f t="shared" si="37"/>
        <v>0</v>
      </c>
      <c r="AB73" s="282">
        <f t="shared" si="7"/>
        <v>5000000</v>
      </c>
      <c r="AC73" s="281">
        <f t="shared" si="8"/>
        <v>0</v>
      </c>
      <c r="AD73" s="549">
        <f t="shared" si="27"/>
        <v>5000000</v>
      </c>
      <c r="AE73" s="553">
        <f t="shared" si="19"/>
        <v>0</v>
      </c>
      <c r="AF73" s="282">
        <f t="shared" si="20"/>
        <v>0</v>
      </c>
      <c r="AG73" s="283">
        <f t="shared" si="9"/>
        <v>5000000</v>
      </c>
      <c r="AH73" s="281">
        <f t="shared" si="10"/>
        <v>0</v>
      </c>
      <c r="AI73" s="551">
        <f t="shared" si="38"/>
        <v>0</v>
      </c>
      <c r="AJ73" s="549">
        <f t="shared" si="38"/>
        <v>0</v>
      </c>
      <c r="AK73" s="549">
        <f t="shared" si="38"/>
        <v>0</v>
      </c>
      <c r="AL73" s="282">
        <f t="shared" si="11"/>
        <v>5000000</v>
      </c>
      <c r="AM73" s="281">
        <f t="shared" si="12"/>
        <v>0</v>
      </c>
      <c r="AN73" s="549">
        <f t="shared" ref="AN73:AN145" si="52">IF($D73=AN$5,$V73,IF($D73=AN$4, $V73*$AK$1,0))</f>
        <v>5000000</v>
      </c>
      <c r="AO73" s="549">
        <f t="shared" ref="AO73:AO145" si="53">IF($D73=AO$5,$V73,IF($D73=AO$4, $V73*$AK$2,0))</f>
        <v>0</v>
      </c>
      <c r="AP73" s="549">
        <f t="shared" si="13"/>
        <v>0</v>
      </c>
      <c r="AQ73" s="283">
        <f t="shared" ref="AQ73" si="54">SUM(AN73:AP73)</f>
        <v>5000000</v>
      </c>
      <c r="AR73" s="281">
        <f t="shared" si="15"/>
        <v>0</v>
      </c>
      <c r="AT73" s="446" t="s">
        <v>2066</v>
      </c>
      <c r="AU73" s="284"/>
      <c r="AV73" s="447" t="str">
        <f t="shared" si="16"/>
        <v>CA</v>
      </c>
      <c r="AW73" s="447" t="str">
        <f t="shared" si="16"/>
        <v>CL</v>
      </c>
      <c r="AX73" s="447" t="str">
        <f t="shared" si="16"/>
        <v>AIC</v>
      </c>
      <c r="AY73" s="447" t="str">
        <f t="shared" si="40"/>
        <v>ERB</v>
      </c>
      <c r="AZ73" s="447" t="str">
        <f t="shared" si="40"/>
        <v>GRB</v>
      </c>
      <c r="BA73" s="447" t="str">
        <f t="shared" si="40"/>
        <v>Non-Op</v>
      </c>
      <c r="BC73" s="449" t="s">
        <v>2100</v>
      </c>
      <c r="BD73" s="552">
        <f t="shared" si="17"/>
        <v>5000000</v>
      </c>
      <c r="BF73" s="448"/>
      <c r="BG73" s="448"/>
      <c r="BH73" s="448"/>
      <c r="BI73" s="448"/>
      <c r="BJ73" s="448"/>
      <c r="BK73" s="448"/>
      <c r="BL73" s="448"/>
      <c r="BN73" s="672"/>
    </row>
    <row r="74" spans="1:66" s="28" customFormat="1" ht="12" customHeight="1">
      <c r="A74" s="462">
        <v>10800871</v>
      </c>
      <c r="B74" s="463" t="str">
        <f t="shared" si="0"/>
        <v>10800871</v>
      </c>
      <c r="C74" s="464" t="s">
        <v>2112</v>
      </c>
      <c r="D74" s="465" t="s">
        <v>1165</v>
      </c>
      <c r="E74" s="465"/>
      <c r="F74" s="466">
        <v>44256</v>
      </c>
      <c r="G74" s="465"/>
      <c r="H74" s="561">
        <v>-1556387.48</v>
      </c>
      <c r="I74" s="561">
        <v>-1700327.22</v>
      </c>
      <c r="J74" s="561">
        <v>-1845835.72</v>
      </c>
      <c r="K74" s="561">
        <v>-1991404.21</v>
      </c>
      <c r="L74" s="561">
        <v>-2137054.1800000002</v>
      </c>
      <c r="M74" s="561">
        <v>-2282746.6800000002</v>
      </c>
      <c r="N74" s="561">
        <v>-2427960.54</v>
      </c>
      <c r="O74" s="561">
        <v>-2572651.29</v>
      </c>
      <c r="P74" s="561">
        <v>-2717032.6</v>
      </c>
      <c r="Q74" s="561">
        <v>-2861275.97</v>
      </c>
      <c r="R74" s="561">
        <v>-3004736.09</v>
      </c>
      <c r="S74" s="561">
        <v>-3147970.46</v>
      </c>
      <c r="T74" s="561">
        <v>-3291099.48</v>
      </c>
      <c r="U74" s="561"/>
      <c r="V74" s="561">
        <f t="shared" si="1"/>
        <v>-2426061.5366666666</v>
      </c>
      <c r="W74" s="467"/>
      <c r="X74" s="468"/>
      <c r="Y74" s="548">
        <f t="shared" si="37"/>
        <v>0</v>
      </c>
      <c r="Z74" s="549">
        <f t="shared" si="37"/>
        <v>0</v>
      </c>
      <c r="AA74" s="549">
        <f t="shared" si="37"/>
        <v>0</v>
      </c>
      <c r="AB74" s="282">
        <f t="shared" ref="AB74:AB76" si="55">T74-SUM(Y74:AA74)</f>
        <v>-3291099.48</v>
      </c>
      <c r="AC74" s="281">
        <f t="shared" ref="AC74:AC76" si="56">T74-SUM(Y74:AA74)-AB74</f>
        <v>0</v>
      </c>
      <c r="AD74" s="549">
        <f t="shared" si="27"/>
        <v>0</v>
      </c>
      <c r="AE74" s="553">
        <f t="shared" si="19"/>
        <v>0</v>
      </c>
      <c r="AF74" s="282">
        <f t="shared" si="20"/>
        <v>-3291099.48</v>
      </c>
      <c r="AG74" s="283">
        <f t="shared" ref="AG74:AG76" si="57">SUM(AD74:AF74)</f>
        <v>-3291099.48</v>
      </c>
      <c r="AH74" s="281">
        <f t="shared" si="10"/>
        <v>0</v>
      </c>
      <c r="AI74" s="551">
        <f t="shared" si="38"/>
        <v>0</v>
      </c>
      <c r="AJ74" s="549">
        <f t="shared" si="38"/>
        <v>0</v>
      </c>
      <c r="AK74" s="549">
        <f t="shared" si="38"/>
        <v>0</v>
      </c>
      <c r="AL74" s="282">
        <f t="shared" ref="AL74:AL76" si="58">V74-SUM(AI74:AK74)</f>
        <v>-2426061.5366666666</v>
      </c>
      <c r="AM74" s="281">
        <f t="shared" ref="AM74:AM76" si="59">V74-SUM(AI74:AK74)-AL74</f>
        <v>0</v>
      </c>
      <c r="AN74" s="549">
        <f t="shared" si="52"/>
        <v>0</v>
      </c>
      <c r="AO74" s="549">
        <f t="shared" si="53"/>
        <v>0</v>
      </c>
      <c r="AP74" s="549">
        <f t="shared" si="13"/>
        <v>-2426061.5366666666</v>
      </c>
      <c r="AQ74" s="283">
        <f t="shared" ref="AQ74:AQ76" si="60">SUM(AN74:AP74)</f>
        <v>-2426061.5366666666</v>
      </c>
      <c r="AR74" s="281">
        <f t="shared" si="15"/>
        <v>0</v>
      </c>
      <c r="AT74" s="446" t="s">
        <v>2067</v>
      </c>
      <c r="AU74" s="284"/>
      <c r="AV74" s="447" t="str">
        <f t="shared" si="16"/>
        <v>CA</v>
      </c>
      <c r="AW74" s="447" t="str">
        <f t="shared" si="16"/>
        <v>CL</v>
      </c>
      <c r="AX74" s="447" t="str">
        <f t="shared" si="16"/>
        <v>AIC</v>
      </c>
      <c r="AY74" s="447" t="str">
        <f t="shared" si="40"/>
        <v>ERB</v>
      </c>
      <c r="AZ74" s="447" t="str">
        <f t="shared" si="40"/>
        <v>GRB</v>
      </c>
      <c r="BA74" s="447" t="str">
        <f t="shared" si="40"/>
        <v>Non-Op</v>
      </c>
      <c r="BC74" s="449" t="s">
        <v>2100</v>
      </c>
      <c r="BD74" s="552">
        <f t="shared" si="17"/>
        <v>-3291099.48</v>
      </c>
      <c r="BF74" s="435"/>
      <c r="BG74" s="435"/>
      <c r="BH74" s="435"/>
      <c r="BI74" s="435"/>
      <c r="BJ74" s="435"/>
      <c r="BK74" s="435"/>
      <c r="BL74" s="435"/>
      <c r="BN74" s="672"/>
    </row>
    <row r="75" spans="1:66" s="28" customFormat="1" ht="12" customHeight="1">
      <c r="A75" s="462">
        <v>10800881</v>
      </c>
      <c r="B75" s="463" t="str">
        <f t="shared" si="0"/>
        <v>10800881</v>
      </c>
      <c r="C75" s="464" t="s">
        <v>2113</v>
      </c>
      <c r="D75" s="465" t="s">
        <v>1165</v>
      </c>
      <c r="E75" s="465"/>
      <c r="F75" s="466">
        <v>44256</v>
      </c>
      <c r="G75" s="465"/>
      <c r="H75" s="561">
        <v>1556387.48</v>
      </c>
      <c r="I75" s="561">
        <v>1700327.22</v>
      </c>
      <c r="J75" s="561">
        <v>1845835.72</v>
      </c>
      <c r="K75" s="561">
        <v>1991404.21</v>
      </c>
      <c r="L75" s="561">
        <v>2137054.1800000002</v>
      </c>
      <c r="M75" s="561">
        <v>2282746.6800000002</v>
      </c>
      <c r="N75" s="561">
        <v>2427960.54</v>
      </c>
      <c r="O75" s="561">
        <v>2572651.29</v>
      </c>
      <c r="P75" s="561">
        <v>2717032.6</v>
      </c>
      <c r="Q75" s="561">
        <v>2861275.97</v>
      </c>
      <c r="R75" s="561">
        <v>3004736.09</v>
      </c>
      <c r="S75" s="561">
        <v>3147970.46</v>
      </c>
      <c r="T75" s="561">
        <v>3291099.48</v>
      </c>
      <c r="U75" s="561"/>
      <c r="V75" s="561">
        <f t="shared" si="1"/>
        <v>2426061.5366666666</v>
      </c>
      <c r="W75" s="467"/>
      <c r="X75" s="468"/>
      <c r="Y75" s="548">
        <f t="shared" si="37"/>
        <v>0</v>
      </c>
      <c r="Z75" s="549">
        <f t="shared" si="37"/>
        <v>0</v>
      </c>
      <c r="AA75" s="549">
        <f t="shared" si="37"/>
        <v>0</v>
      </c>
      <c r="AB75" s="282">
        <f t="shared" si="55"/>
        <v>3291099.48</v>
      </c>
      <c r="AC75" s="281">
        <f t="shared" si="56"/>
        <v>0</v>
      </c>
      <c r="AD75" s="549">
        <f t="shared" si="27"/>
        <v>0</v>
      </c>
      <c r="AE75" s="553">
        <f t="shared" si="19"/>
        <v>0</v>
      </c>
      <c r="AF75" s="282">
        <f t="shared" si="20"/>
        <v>3291099.48</v>
      </c>
      <c r="AG75" s="283">
        <f t="shared" si="57"/>
        <v>3291099.48</v>
      </c>
      <c r="AH75" s="281">
        <f t="shared" si="10"/>
        <v>0</v>
      </c>
      <c r="AI75" s="551">
        <f t="shared" si="38"/>
        <v>0</v>
      </c>
      <c r="AJ75" s="549">
        <f t="shared" si="38"/>
        <v>0</v>
      </c>
      <c r="AK75" s="549">
        <f t="shared" si="38"/>
        <v>0</v>
      </c>
      <c r="AL75" s="282">
        <f t="shared" si="58"/>
        <v>2426061.5366666666</v>
      </c>
      <c r="AM75" s="281">
        <f t="shared" si="59"/>
        <v>0</v>
      </c>
      <c r="AN75" s="549">
        <f t="shared" si="52"/>
        <v>0</v>
      </c>
      <c r="AO75" s="549">
        <f t="shared" si="53"/>
        <v>0</v>
      </c>
      <c r="AP75" s="549">
        <f t="shared" si="13"/>
        <v>2426061.5366666666</v>
      </c>
      <c r="AQ75" s="283">
        <f t="shared" si="60"/>
        <v>2426061.5366666666</v>
      </c>
      <c r="AR75" s="281">
        <f t="shared" si="15"/>
        <v>0</v>
      </c>
      <c r="AT75" s="446" t="s">
        <v>2067</v>
      </c>
      <c r="AU75" s="284"/>
      <c r="AV75" s="447" t="str">
        <f t="shared" si="16"/>
        <v>CA</v>
      </c>
      <c r="AW75" s="447" t="str">
        <f t="shared" si="16"/>
        <v>CL</v>
      </c>
      <c r="AX75" s="447" t="str">
        <f t="shared" si="16"/>
        <v>AIC</v>
      </c>
      <c r="AY75" s="447" t="str">
        <f t="shared" si="40"/>
        <v>ERB</v>
      </c>
      <c r="AZ75" s="447" t="str">
        <f t="shared" si="40"/>
        <v>GRB</v>
      </c>
      <c r="BA75" s="447" t="str">
        <f t="shared" si="40"/>
        <v>Non-Op</v>
      </c>
      <c r="BC75" s="449" t="s">
        <v>2100</v>
      </c>
      <c r="BD75" s="552">
        <f t="shared" si="17"/>
        <v>3291099.48</v>
      </c>
      <c r="BF75" s="435"/>
      <c r="BG75" s="435"/>
      <c r="BH75" s="435"/>
      <c r="BI75" s="435"/>
      <c r="BJ75" s="435"/>
      <c r="BK75" s="435"/>
      <c r="BL75" s="435"/>
      <c r="BN75" s="672"/>
    </row>
    <row r="76" spans="1:66" s="28" customFormat="1" ht="12" customHeight="1">
      <c r="A76" s="462">
        <v>10800891</v>
      </c>
      <c r="B76" s="463" t="str">
        <f t="shared" si="0"/>
        <v>10800891</v>
      </c>
      <c r="C76" s="464" t="s">
        <v>2556</v>
      </c>
      <c r="D76" s="465" t="s">
        <v>1165</v>
      </c>
      <c r="E76" s="465"/>
      <c r="F76" s="466">
        <v>44470</v>
      </c>
      <c r="G76" s="465"/>
      <c r="H76" s="561">
        <v>-39061655.700000003</v>
      </c>
      <c r="I76" s="561">
        <v>-39061655.700000003</v>
      </c>
      <c r="J76" s="561">
        <v>-39061655.700000003</v>
      </c>
      <c r="K76" s="561">
        <v>-39061655.700000003</v>
      </c>
      <c r="L76" s="561">
        <v>-39061655.700000003</v>
      </c>
      <c r="M76" s="561">
        <v>-39061655.700000003</v>
      </c>
      <c r="N76" s="561">
        <v>-39061655.700000003</v>
      </c>
      <c r="O76" s="561">
        <v>-39061655.700000003</v>
      </c>
      <c r="P76" s="561">
        <v>-39061655.700000003</v>
      </c>
      <c r="Q76" s="561">
        <v>-39061655.700000003</v>
      </c>
      <c r="R76" s="561">
        <v>-84390100.959999993</v>
      </c>
      <c r="S76" s="561">
        <v>-84390101.769999996</v>
      </c>
      <c r="T76" s="561">
        <v>-84390101.769999996</v>
      </c>
      <c r="U76" s="561"/>
      <c r="V76" s="561">
        <f t="shared" si="1"/>
        <v>-48505081.89708332</v>
      </c>
      <c r="W76" s="467"/>
      <c r="X76" s="468"/>
      <c r="Y76" s="548">
        <f t="shared" si="37"/>
        <v>0</v>
      </c>
      <c r="Z76" s="549">
        <f t="shared" si="37"/>
        <v>0</v>
      </c>
      <c r="AA76" s="549">
        <f t="shared" si="37"/>
        <v>0</v>
      </c>
      <c r="AB76" s="282">
        <f t="shared" si="55"/>
        <v>-84390101.769999996</v>
      </c>
      <c r="AC76" s="281">
        <f t="shared" si="56"/>
        <v>0</v>
      </c>
      <c r="AD76" s="549">
        <f t="shared" si="27"/>
        <v>0</v>
      </c>
      <c r="AE76" s="553">
        <f t="shared" si="19"/>
        <v>0</v>
      </c>
      <c r="AF76" s="282">
        <f t="shared" si="20"/>
        <v>-84390101.769999996</v>
      </c>
      <c r="AG76" s="283">
        <f t="shared" si="57"/>
        <v>-84390101.769999996</v>
      </c>
      <c r="AH76" s="281">
        <f t="shared" si="10"/>
        <v>0</v>
      </c>
      <c r="AI76" s="551">
        <f t="shared" si="38"/>
        <v>0</v>
      </c>
      <c r="AJ76" s="549">
        <f t="shared" si="38"/>
        <v>0</v>
      </c>
      <c r="AK76" s="549">
        <f t="shared" si="38"/>
        <v>0</v>
      </c>
      <c r="AL76" s="282">
        <f t="shared" si="58"/>
        <v>-48505081.89708332</v>
      </c>
      <c r="AM76" s="281">
        <f t="shared" si="59"/>
        <v>0</v>
      </c>
      <c r="AN76" s="549">
        <f t="shared" si="52"/>
        <v>0</v>
      </c>
      <c r="AO76" s="549">
        <f t="shared" si="53"/>
        <v>0</v>
      </c>
      <c r="AP76" s="549">
        <f t="shared" si="13"/>
        <v>-48505081.89708332</v>
      </c>
      <c r="AQ76" s="283">
        <f t="shared" si="60"/>
        <v>-48505081.89708332</v>
      </c>
      <c r="AR76" s="281">
        <f t="shared" si="15"/>
        <v>0</v>
      </c>
      <c r="AT76" s="446" t="s">
        <v>2067</v>
      </c>
      <c r="AU76" s="284"/>
      <c r="AV76" s="447" t="str">
        <f t="shared" si="16"/>
        <v>CA</v>
      </c>
      <c r="AW76" s="447" t="str">
        <f t="shared" si="16"/>
        <v>CL</v>
      </c>
      <c r="AX76" s="447" t="str">
        <f t="shared" si="16"/>
        <v>AIC</v>
      </c>
      <c r="AY76" s="447" t="str">
        <f t="shared" si="40"/>
        <v>ERB</v>
      </c>
      <c r="AZ76" s="447" t="str">
        <f t="shared" si="40"/>
        <v>GRB</v>
      </c>
      <c r="BA76" s="447" t="str">
        <f t="shared" si="40"/>
        <v>Non-Op</v>
      </c>
      <c r="BC76" s="449" t="s">
        <v>2100</v>
      </c>
      <c r="BD76" s="552">
        <f t="shared" ref="BD76:BD139" si="61">+T76</f>
        <v>-84390101.769999996</v>
      </c>
      <c r="BF76" s="435"/>
      <c r="BG76" s="435"/>
      <c r="BH76" s="435"/>
      <c r="BI76" s="435"/>
      <c r="BJ76" s="435"/>
      <c r="BK76" s="435"/>
      <c r="BL76" s="435"/>
      <c r="BN76" s="672"/>
    </row>
    <row r="77" spans="1:66" s="28" customFormat="1" ht="12" customHeight="1">
      <c r="A77" s="462">
        <v>10800921</v>
      </c>
      <c r="B77" s="463" t="str">
        <f t="shared" si="0"/>
        <v>10800921</v>
      </c>
      <c r="C77" s="464" t="s">
        <v>2114</v>
      </c>
      <c r="D77" s="465" t="s">
        <v>1165</v>
      </c>
      <c r="E77" s="465"/>
      <c r="F77" s="466">
        <v>43709</v>
      </c>
      <c r="G77" s="465"/>
      <c r="H77" s="561">
        <v>-13971978.939999999</v>
      </c>
      <c r="I77" s="561">
        <v>-14193328.32</v>
      </c>
      <c r="J77" s="561">
        <v>-14414677.699999999</v>
      </c>
      <c r="K77" s="561">
        <v>-14636027.08</v>
      </c>
      <c r="L77" s="561">
        <v>-14857376.460000001</v>
      </c>
      <c r="M77" s="561">
        <v>-15078725.84</v>
      </c>
      <c r="N77" s="561">
        <v>-15300075.220000001</v>
      </c>
      <c r="O77" s="561">
        <v>-15521424.6</v>
      </c>
      <c r="P77" s="561">
        <v>-15742773.98</v>
      </c>
      <c r="Q77" s="561">
        <v>-15964123.359999999</v>
      </c>
      <c r="R77" s="561">
        <v>-16442333.93</v>
      </c>
      <c r="S77" s="561">
        <v>-16920544.510000002</v>
      </c>
      <c r="T77" s="561">
        <v>-17398755.09</v>
      </c>
      <c r="U77" s="561"/>
      <c r="V77" s="561">
        <f t="shared" si="1"/>
        <v>-15396398.167916665</v>
      </c>
      <c r="W77" s="467"/>
      <c r="X77" s="468"/>
      <c r="Y77" s="548">
        <f t="shared" si="37"/>
        <v>0</v>
      </c>
      <c r="Z77" s="549">
        <f t="shared" si="37"/>
        <v>0</v>
      </c>
      <c r="AA77" s="549">
        <f t="shared" si="37"/>
        <v>0</v>
      </c>
      <c r="AB77" s="282">
        <f t="shared" si="7"/>
        <v>-17398755.09</v>
      </c>
      <c r="AC77" s="281">
        <f t="shared" si="8"/>
        <v>0</v>
      </c>
      <c r="AD77" s="549">
        <f t="shared" si="27"/>
        <v>0</v>
      </c>
      <c r="AE77" s="553">
        <f t="shared" si="19"/>
        <v>0</v>
      </c>
      <c r="AF77" s="282">
        <f t="shared" si="20"/>
        <v>-17398755.09</v>
      </c>
      <c r="AG77" s="283">
        <f t="shared" si="9"/>
        <v>-17398755.09</v>
      </c>
      <c r="AH77" s="281">
        <f t="shared" si="10"/>
        <v>0</v>
      </c>
      <c r="AI77" s="551">
        <f t="shared" si="38"/>
        <v>0</v>
      </c>
      <c r="AJ77" s="549">
        <f t="shared" si="38"/>
        <v>0</v>
      </c>
      <c r="AK77" s="549">
        <f t="shared" si="38"/>
        <v>0</v>
      </c>
      <c r="AL77" s="282">
        <f t="shared" si="11"/>
        <v>-15396398.167916665</v>
      </c>
      <c r="AM77" s="281">
        <f t="shared" si="12"/>
        <v>0</v>
      </c>
      <c r="AN77" s="549">
        <f t="shared" si="52"/>
        <v>0</v>
      </c>
      <c r="AO77" s="549">
        <f t="shared" si="53"/>
        <v>0</v>
      </c>
      <c r="AP77" s="549">
        <f t="shared" si="13"/>
        <v>-15396398.167916665</v>
      </c>
      <c r="AQ77" s="283">
        <f t="shared" ref="AQ77" si="62">SUM(AN77:AP77)</f>
        <v>-15396398.167916665</v>
      </c>
      <c r="AR77" s="281">
        <f t="shared" si="15"/>
        <v>0</v>
      </c>
      <c r="AT77" s="446" t="s">
        <v>2067</v>
      </c>
      <c r="AU77" s="284"/>
      <c r="AV77" s="447" t="str">
        <f t="shared" si="16"/>
        <v>CA</v>
      </c>
      <c r="AW77" s="447" t="str">
        <f t="shared" si="16"/>
        <v>CL</v>
      </c>
      <c r="AX77" s="447" t="str">
        <f t="shared" si="16"/>
        <v>AIC</v>
      </c>
      <c r="AY77" s="447" t="str">
        <f t="shared" si="40"/>
        <v>ERB</v>
      </c>
      <c r="AZ77" s="447" t="str">
        <f t="shared" si="40"/>
        <v>GRB</v>
      </c>
      <c r="BA77" s="447" t="str">
        <f t="shared" si="40"/>
        <v>Non-Op</v>
      </c>
      <c r="BC77" s="449" t="s">
        <v>2100</v>
      </c>
      <c r="BD77" s="552">
        <f t="shared" si="61"/>
        <v>-17398755.09</v>
      </c>
      <c r="BF77" s="435"/>
      <c r="BG77" s="435"/>
      <c r="BH77" s="435"/>
      <c r="BI77" s="435"/>
      <c r="BJ77" s="435"/>
      <c r="BK77" s="435"/>
      <c r="BL77" s="435"/>
      <c r="BN77" s="672"/>
    </row>
    <row r="78" spans="1:66" s="28" customFormat="1" ht="12" customHeight="1">
      <c r="A78" s="321">
        <v>10800931</v>
      </c>
      <c r="B78" s="288" t="str">
        <f t="shared" si="0"/>
        <v>10800931</v>
      </c>
      <c r="C78" s="444" t="s">
        <v>1218</v>
      </c>
      <c r="D78" s="445" t="s">
        <v>1165</v>
      </c>
      <c r="E78" s="445"/>
      <c r="F78" s="294">
        <v>43344</v>
      </c>
      <c r="G78" s="445"/>
      <c r="H78" s="547">
        <v>-5000000</v>
      </c>
      <c r="I78" s="547">
        <v>-5000000</v>
      </c>
      <c r="J78" s="547">
        <v>-5000000</v>
      </c>
      <c r="K78" s="547">
        <v>-5000000</v>
      </c>
      <c r="L78" s="547">
        <v>-5000000</v>
      </c>
      <c r="M78" s="547">
        <v>-5000000</v>
      </c>
      <c r="N78" s="547">
        <v>-5000000</v>
      </c>
      <c r="O78" s="547">
        <v>-5000000</v>
      </c>
      <c r="P78" s="547">
        <v>-5000000</v>
      </c>
      <c r="Q78" s="547">
        <v>-5000000</v>
      </c>
      <c r="R78" s="547">
        <v>-5000000</v>
      </c>
      <c r="S78" s="547">
        <v>-5000000</v>
      </c>
      <c r="T78" s="547">
        <v>-5000000</v>
      </c>
      <c r="U78" s="547"/>
      <c r="V78" s="547">
        <f t="shared" si="1"/>
        <v>-5000000</v>
      </c>
      <c r="W78" s="285"/>
      <c r="X78" s="286"/>
      <c r="Y78" s="548">
        <f t="shared" ref="Y78:AA98" si="63">IF($D78=Y$5,$T78,0)</f>
        <v>0</v>
      </c>
      <c r="Z78" s="549">
        <f t="shared" si="63"/>
        <v>0</v>
      </c>
      <c r="AA78" s="549">
        <f t="shared" si="63"/>
        <v>0</v>
      </c>
      <c r="AB78" s="282">
        <f t="shared" si="7"/>
        <v>-5000000</v>
      </c>
      <c r="AC78" s="281">
        <f t="shared" si="8"/>
        <v>0</v>
      </c>
      <c r="AD78" s="549">
        <f t="shared" si="27"/>
        <v>0</v>
      </c>
      <c r="AE78" s="553">
        <f t="shared" si="19"/>
        <v>0</v>
      </c>
      <c r="AF78" s="282">
        <f t="shared" si="20"/>
        <v>-5000000</v>
      </c>
      <c r="AG78" s="283">
        <f t="shared" si="9"/>
        <v>-5000000</v>
      </c>
      <c r="AH78" s="281">
        <f t="shared" si="10"/>
        <v>0</v>
      </c>
      <c r="AI78" s="551">
        <f t="shared" ref="AI78:AK98" si="64">IF($D78=AI$5,$V78,0)</f>
        <v>0</v>
      </c>
      <c r="AJ78" s="549">
        <f t="shared" si="64"/>
        <v>0</v>
      </c>
      <c r="AK78" s="549">
        <f t="shared" si="64"/>
        <v>0</v>
      </c>
      <c r="AL78" s="282">
        <f t="shared" si="11"/>
        <v>-5000000</v>
      </c>
      <c r="AM78" s="281">
        <f t="shared" si="12"/>
        <v>0</v>
      </c>
      <c r="AN78" s="549">
        <f t="shared" si="52"/>
        <v>0</v>
      </c>
      <c r="AO78" s="549">
        <f t="shared" si="53"/>
        <v>0</v>
      </c>
      <c r="AP78" s="549">
        <f t="shared" si="13"/>
        <v>-5000000</v>
      </c>
      <c r="AQ78" s="283">
        <f t="shared" ref="AQ78" si="65">SUM(AN78:AP78)</f>
        <v>-5000000</v>
      </c>
      <c r="AR78" s="281">
        <f t="shared" si="15"/>
        <v>0</v>
      </c>
      <c r="AT78" s="446" t="s">
        <v>2067</v>
      </c>
      <c r="AU78" s="284"/>
      <c r="AV78" s="447" t="str">
        <f t="shared" si="16"/>
        <v>CA</v>
      </c>
      <c r="AW78" s="447" t="str">
        <f t="shared" si="16"/>
        <v>CL</v>
      </c>
      <c r="AX78" s="447" t="str">
        <f t="shared" si="16"/>
        <v>AIC</v>
      </c>
      <c r="AY78" s="447" t="str">
        <f t="shared" si="40"/>
        <v>ERB</v>
      </c>
      <c r="AZ78" s="447" t="str">
        <f t="shared" si="40"/>
        <v>GRB</v>
      </c>
      <c r="BA78" s="447" t="str">
        <f t="shared" si="40"/>
        <v>Non-Op</v>
      </c>
      <c r="BC78" s="449" t="s">
        <v>2100</v>
      </c>
      <c r="BD78" s="552">
        <f t="shared" si="61"/>
        <v>-5000000</v>
      </c>
      <c r="BF78" s="448"/>
      <c r="BG78" s="448"/>
      <c r="BH78" s="448"/>
      <c r="BI78" s="448"/>
      <c r="BJ78" s="448"/>
      <c r="BK78" s="448"/>
      <c r="BL78" s="448"/>
      <c r="BN78" s="672"/>
    </row>
    <row r="79" spans="1:66" s="28" customFormat="1" ht="12" customHeight="1">
      <c r="A79" s="362">
        <v>10801011</v>
      </c>
      <c r="B79" s="290" t="str">
        <f t="shared" si="0"/>
        <v>10801011</v>
      </c>
      <c r="C79" s="677" t="s">
        <v>2115</v>
      </c>
      <c r="D79" s="451" t="s">
        <v>1165</v>
      </c>
      <c r="E79" s="451"/>
      <c r="F79" s="300">
        <v>43800</v>
      </c>
      <c r="G79" s="451"/>
      <c r="H79" s="556">
        <v>110972218.59999999</v>
      </c>
      <c r="I79" s="556">
        <v>110972218.59999999</v>
      </c>
      <c r="J79" s="556">
        <v>110972218.59999999</v>
      </c>
      <c r="K79" s="556">
        <v>110972218.59999999</v>
      </c>
      <c r="L79" s="556">
        <v>110972218.59999999</v>
      </c>
      <c r="M79" s="556">
        <v>110972218.59999999</v>
      </c>
      <c r="N79" s="556">
        <v>110972218.59999999</v>
      </c>
      <c r="O79" s="556">
        <v>110972218.59999999</v>
      </c>
      <c r="P79" s="556">
        <v>110972218.59999999</v>
      </c>
      <c r="Q79" s="556">
        <v>110972218.59999999</v>
      </c>
      <c r="R79" s="556">
        <v>110972218.59999999</v>
      </c>
      <c r="S79" s="556">
        <v>110972218.59999999</v>
      </c>
      <c r="T79" s="556">
        <v>110972218.59999999</v>
      </c>
      <c r="U79" s="556"/>
      <c r="V79" s="556">
        <f t="shared" si="1"/>
        <v>110972218.59999998</v>
      </c>
      <c r="W79" s="292"/>
      <c r="X79" s="293"/>
      <c r="Y79" s="548">
        <f t="shared" si="63"/>
        <v>0</v>
      </c>
      <c r="Z79" s="549">
        <f t="shared" si="63"/>
        <v>0</v>
      </c>
      <c r="AA79" s="549">
        <f t="shared" si="63"/>
        <v>0</v>
      </c>
      <c r="AB79" s="282">
        <f t="shared" si="7"/>
        <v>110972218.59999999</v>
      </c>
      <c r="AC79" s="281">
        <f t="shared" si="8"/>
        <v>0</v>
      </c>
      <c r="AD79" s="549">
        <f t="shared" si="27"/>
        <v>0</v>
      </c>
      <c r="AE79" s="553">
        <f t="shared" si="19"/>
        <v>0</v>
      </c>
      <c r="AF79" s="282">
        <f t="shared" si="20"/>
        <v>110972218.59999999</v>
      </c>
      <c r="AG79" s="283">
        <f t="shared" si="9"/>
        <v>110972218.59999999</v>
      </c>
      <c r="AH79" s="281">
        <f t="shared" si="10"/>
        <v>0</v>
      </c>
      <c r="AI79" s="551">
        <f t="shared" si="64"/>
        <v>0</v>
      </c>
      <c r="AJ79" s="549">
        <f t="shared" si="64"/>
        <v>0</v>
      </c>
      <c r="AK79" s="549">
        <f t="shared" si="64"/>
        <v>0</v>
      </c>
      <c r="AL79" s="282">
        <f t="shared" si="11"/>
        <v>110972218.59999998</v>
      </c>
      <c r="AM79" s="281">
        <f t="shared" si="12"/>
        <v>0</v>
      </c>
      <c r="AN79" s="549">
        <f t="shared" si="52"/>
        <v>0</v>
      </c>
      <c r="AO79" s="549">
        <f t="shared" si="53"/>
        <v>0</v>
      </c>
      <c r="AP79" s="549">
        <f t="shared" si="13"/>
        <v>110972218.59999998</v>
      </c>
      <c r="AQ79" s="283">
        <f t="shared" ref="AQ79:AQ80" si="66">SUM(AN79:AP79)</f>
        <v>110972218.59999998</v>
      </c>
      <c r="AR79" s="281">
        <f t="shared" si="15"/>
        <v>0</v>
      </c>
      <c r="AT79" s="446" t="s">
        <v>2067</v>
      </c>
      <c r="AU79" s="284"/>
      <c r="AV79" s="447" t="str">
        <f t="shared" si="16"/>
        <v>CA</v>
      </c>
      <c r="AW79" s="447" t="str">
        <f t="shared" si="16"/>
        <v>CL</v>
      </c>
      <c r="AX79" s="447" t="str">
        <f t="shared" si="16"/>
        <v>AIC</v>
      </c>
      <c r="AY79" s="447" t="str">
        <f t="shared" si="40"/>
        <v>ERB</v>
      </c>
      <c r="AZ79" s="447" t="str">
        <f t="shared" si="40"/>
        <v>GRB</v>
      </c>
      <c r="BA79" s="447" t="str">
        <f t="shared" si="40"/>
        <v>Non-Op</v>
      </c>
      <c r="BC79" s="449" t="s">
        <v>2100</v>
      </c>
      <c r="BD79" s="552">
        <f t="shared" si="61"/>
        <v>110972218.59999999</v>
      </c>
      <c r="BF79" s="435"/>
      <c r="BG79" s="435"/>
      <c r="BH79" s="435"/>
      <c r="BI79" s="435"/>
      <c r="BJ79" s="435"/>
      <c r="BK79" s="435"/>
      <c r="BL79" s="435"/>
      <c r="BN79" s="672"/>
    </row>
    <row r="80" spans="1:66" s="28" customFormat="1" ht="12" customHeight="1">
      <c r="A80" s="469">
        <v>10899911</v>
      </c>
      <c r="B80" s="453" t="str">
        <f t="shared" si="0"/>
        <v>10899911</v>
      </c>
      <c r="C80" s="470" t="s">
        <v>2116</v>
      </c>
      <c r="D80" s="455" t="s">
        <v>1163</v>
      </c>
      <c r="E80" s="455"/>
      <c r="F80" s="471">
        <v>43800</v>
      </c>
      <c r="G80" s="455"/>
      <c r="H80" s="557">
        <v>0</v>
      </c>
      <c r="I80" s="557">
        <v>0</v>
      </c>
      <c r="J80" s="557">
        <v>0</v>
      </c>
      <c r="K80" s="557">
        <v>0</v>
      </c>
      <c r="L80" s="557">
        <v>0</v>
      </c>
      <c r="M80" s="557">
        <v>0</v>
      </c>
      <c r="N80" s="557">
        <v>0</v>
      </c>
      <c r="O80" s="557">
        <v>0</v>
      </c>
      <c r="P80" s="557">
        <v>0</v>
      </c>
      <c r="Q80" s="557">
        <v>0</v>
      </c>
      <c r="R80" s="557">
        <v>0</v>
      </c>
      <c r="S80" s="557">
        <v>0</v>
      </c>
      <c r="T80" s="547">
        <v>0</v>
      </c>
      <c r="U80" s="557"/>
      <c r="V80" s="557">
        <f>(H80+T80+SUM(I80:S80)*2)/24</f>
        <v>0</v>
      </c>
      <c r="W80" s="457" t="s">
        <v>1206</v>
      </c>
      <c r="X80" s="458"/>
      <c r="Y80" s="548">
        <f t="shared" si="63"/>
        <v>0</v>
      </c>
      <c r="Z80" s="549">
        <f t="shared" si="63"/>
        <v>0</v>
      </c>
      <c r="AA80" s="549">
        <f t="shared" si="63"/>
        <v>0</v>
      </c>
      <c r="AB80" s="282">
        <f t="shared" si="7"/>
        <v>0</v>
      </c>
      <c r="AC80" s="281">
        <f t="shared" si="8"/>
        <v>0</v>
      </c>
      <c r="AD80" s="549">
        <f t="shared" si="27"/>
        <v>0</v>
      </c>
      <c r="AE80" s="553">
        <f t="shared" si="19"/>
        <v>0</v>
      </c>
      <c r="AF80" s="282">
        <f t="shared" si="20"/>
        <v>0</v>
      </c>
      <c r="AG80" s="283">
        <f t="shared" si="9"/>
        <v>0</v>
      </c>
      <c r="AH80" s="281">
        <f t="shared" si="10"/>
        <v>0</v>
      </c>
      <c r="AI80" s="551">
        <f t="shared" si="64"/>
        <v>0</v>
      </c>
      <c r="AJ80" s="549">
        <f t="shared" si="64"/>
        <v>0</v>
      </c>
      <c r="AK80" s="549">
        <f t="shared" si="64"/>
        <v>0</v>
      </c>
      <c r="AL80" s="282">
        <f t="shared" si="11"/>
        <v>0</v>
      </c>
      <c r="AM80" s="281">
        <f t="shared" si="12"/>
        <v>0</v>
      </c>
      <c r="AN80" s="549">
        <f t="shared" si="52"/>
        <v>0</v>
      </c>
      <c r="AO80" s="549">
        <f t="shared" si="53"/>
        <v>0</v>
      </c>
      <c r="AP80" s="549">
        <f t="shared" si="13"/>
        <v>0</v>
      </c>
      <c r="AQ80" s="283">
        <f t="shared" si="66"/>
        <v>0</v>
      </c>
      <c r="AR80" s="281">
        <f t="shared" si="15"/>
        <v>0</v>
      </c>
      <c r="AT80" s="446"/>
      <c r="AU80" s="284"/>
      <c r="AV80" s="447" t="str">
        <f t="shared" si="16"/>
        <v>CA</v>
      </c>
      <c r="AW80" s="447" t="str">
        <f t="shared" si="16"/>
        <v>CL</v>
      </c>
      <c r="AX80" s="447" t="str">
        <f t="shared" si="16"/>
        <v>AIC</v>
      </c>
      <c r="AY80" s="447" t="str">
        <f t="shared" si="40"/>
        <v>ERB</v>
      </c>
      <c r="AZ80" s="447" t="str">
        <f t="shared" si="40"/>
        <v>GRB</v>
      </c>
      <c r="BA80" s="447" t="str">
        <f t="shared" si="40"/>
        <v>Non-Op</v>
      </c>
      <c r="BC80" s="445" t="s">
        <v>762</v>
      </c>
      <c r="BD80" s="552">
        <f t="shared" si="61"/>
        <v>0</v>
      </c>
      <c r="BF80" s="435"/>
      <c r="BG80" s="435"/>
      <c r="BH80" s="435"/>
      <c r="BI80" s="435"/>
      <c r="BJ80" s="435"/>
      <c r="BK80" s="435"/>
      <c r="BL80" s="435"/>
      <c r="BN80" s="672"/>
    </row>
    <row r="81" spans="1:66" s="28" customFormat="1" ht="12" customHeight="1">
      <c r="A81" s="469">
        <v>10899921</v>
      </c>
      <c r="B81" s="453" t="str">
        <f t="shared" si="0"/>
        <v>10899921</v>
      </c>
      <c r="C81" s="470" t="s">
        <v>2116</v>
      </c>
      <c r="D81" s="455" t="s">
        <v>1165</v>
      </c>
      <c r="E81" s="455"/>
      <c r="F81" s="471">
        <v>43800</v>
      </c>
      <c r="G81" s="455"/>
      <c r="H81" s="557">
        <v>0</v>
      </c>
      <c r="I81" s="557">
        <v>0</v>
      </c>
      <c r="J81" s="557">
        <v>0</v>
      </c>
      <c r="K81" s="557">
        <v>0</v>
      </c>
      <c r="L81" s="557">
        <v>0</v>
      </c>
      <c r="M81" s="557">
        <v>0</v>
      </c>
      <c r="N81" s="557">
        <v>0</v>
      </c>
      <c r="O81" s="557">
        <v>0</v>
      </c>
      <c r="P81" s="557">
        <v>0</v>
      </c>
      <c r="Q81" s="557">
        <v>0</v>
      </c>
      <c r="R81" s="557">
        <v>0</v>
      </c>
      <c r="S81" s="557">
        <v>0</v>
      </c>
      <c r="T81" s="547">
        <v>0</v>
      </c>
      <c r="U81" s="557"/>
      <c r="V81" s="557">
        <f>(H81+T81+SUM(I81:S81)*2)/24</f>
        <v>0</v>
      </c>
      <c r="W81" s="457"/>
      <c r="X81" s="458"/>
      <c r="Y81" s="548">
        <f t="shared" si="63"/>
        <v>0</v>
      </c>
      <c r="Z81" s="549">
        <f t="shared" si="63"/>
        <v>0</v>
      </c>
      <c r="AA81" s="549">
        <f t="shared" si="63"/>
        <v>0</v>
      </c>
      <c r="AB81" s="282">
        <f t="shared" si="7"/>
        <v>0</v>
      </c>
      <c r="AC81" s="281">
        <f t="shared" si="8"/>
        <v>0</v>
      </c>
      <c r="AD81" s="549">
        <f t="shared" si="27"/>
        <v>0</v>
      </c>
      <c r="AE81" s="553">
        <f t="shared" si="19"/>
        <v>0</v>
      </c>
      <c r="AF81" s="282">
        <f t="shared" si="20"/>
        <v>0</v>
      </c>
      <c r="AG81" s="283">
        <f t="shared" si="9"/>
        <v>0</v>
      </c>
      <c r="AH81" s="281">
        <f t="shared" si="10"/>
        <v>0</v>
      </c>
      <c r="AI81" s="551">
        <f t="shared" si="64"/>
        <v>0</v>
      </c>
      <c r="AJ81" s="549">
        <f t="shared" si="64"/>
        <v>0</v>
      </c>
      <c r="AK81" s="549">
        <f t="shared" si="64"/>
        <v>0</v>
      </c>
      <c r="AL81" s="282">
        <f t="shared" si="11"/>
        <v>0</v>
      </c>
      <c r="AM81" s="281">
        <f t="shared" si="12"/>
        <v>0</v>
      </c>
      <c r="AN81" s="549">
        <f t="shared" si="52"/>
        <v>0</v>
      </c>
      <c r="AO81" s="549">
        <f t="shared" si="53"/>
        <v>0</v>
      </c>
      <c r="AP81" s="549">
        <f t="shared" si="13"/>
        <v>0</v>
      </c>
      <c r="AQ81" s="283">
        <f t="shared" ref="AQ81" si="67">SUM(AN81:AP81)</f>
        <v>0</v>
      </c>
      <c r="AR81" s="281">
        <f t="shared" si="15"/>
        <v>0</v>
      </c>
      <c r="AT81" s="446" t="s">
        <v>2067</v>
      </c>
      <c r="AU81" s="284"/>
      <c r="AV81" s="447" t="str">
        <f t="shared" si="16"/>
        <v>CA</v>
      </c>
      <c r="AW81" s="447" t="str">
        <f t="shared" si="16"/>
        <v>CL</v>
      </c>
      <c r="AX81" s="447" t="str">
        <f t="shared" si="16"/>
        <v>AIC</v>
      </c>
      <c r="AY81" s="447" t="str">
        <f t="shared" si="40"/>
        <v>ERB</v>
      </c>
      <c r="AZ81" s="447" t="str">
        <f t="shared" si="40"/>
        <v>GRB</v>
      </c>
      <c r="BA81" s="447" t="str">
        <f t="shared" si="40"/>
        <v>Non-Op</v>
      </c>
      <c r="BC81" s="449" t="s">
        <v>2100</v>
      </c>
      <c r="BD81" s="552">
        <f t="shared" si="61"/>
        <v>0</v>
      </c>
      <c r="BF81" s="435"/>
      <c r="BG81" s="435"/>
      <c r="BH81" s="435"/>
      <c r="BI81" s="435"/>
      <c r="BJ81" s="435"/>
      <c r="BK81" s="435"/>
      <c r="BL81" s="435"/>
      <c r="BN81" s="672"/>
    </row>
    <row r="82" spans="1:66" s="28" customFormat="1" ht="12" customHeight="1">
      <c r="A82" s="545">
        <v>11100501</v>
      </c>
      <c r="B82" s="546" t="str">
        <f t="shared" si="0"/>
        <v>11100501</v>
      </c>
      <c r="C82" s="444" t="s">
        <v>1219</v>
      </c>
      <c r="D82" s="445" t="s">
        <v>1163</v>
      </c>
      <c r="E82" s="445"/>
      <c r="F82" s="444"/>
      <c r="G82" s="445"/>
      <c r="H82" s="547">
        <v>-85831845.760000005</v>
      </c>
      <c r="I82" s="547">
        <v>-87132775.180000007</v>
      </c>
      <c r="J82" s="547">
        <v>-88499041.030000001</v>
      </c>
      <c r="K82" s="547">
        <v>-89798263.629999995</v>
      </c>
      <c r="L82" s="547">
        <v>-91171453.969999999</v>
      </c>
      <c r="M82" s="547">
        <v>-92565189.840000004</v>
      </c>
      <c r="N82" s="547">
        <v>-84779152.530000001</v>
      </c>
      <c r="O82" s="547">
        <v>-86084132.209999993</v>
      </c>
      <c r="P82" s="547">
        <v>-87397228.519999996</v>
      </c>
      <c r="Q82" s="547">
        <v>-88819715.579999998</v>
      </c>
      <c r="R82" s="547">
        <v>-90150264.019999996</v>
      </c>
      <c r="S82" s="547">
        <v>-91535936.950000003</v>
      </c>
      <c r="T82" s="547">
        <v>-93010762.030000001</v>
      </c>
      <c r="U82" s="547"/>
      <c r="V82" s="547">
        <f t="shared" ref="V82:V148" si="68">(H82+T82+SUM(I82:S82)*2)/24</f>
        <v>-88946204.779583335</v>
      </c>
      <c r="W82" s="285">
        <v>19</v>
      </c>
      <c r="X82" s="286"/>
      <c r="Y82" s="548">
        <f t="shared" si="63"/>
        <v>0</v>
      </c>
      <c r="Z82" s="549">
        <f t="shared" si="63"/>
        <v>0</v>
      </c>
      <c r="AA82" s="549">
        <f t="shared" si="63"/>
        <v>0</v>
      </c>
      <c r="AB82" s="282">
        <f t="shared" si="7"/>
        <v>-93010762.030000001</v>
      </c>
      <c r="AC82" s="281">
        <f t="shared" si="8"/>
        <v>0</v>
      </c>
      <c r="AD82" s="549">
        <f t="shared" si="27"/>
        <v>-93010762.030000001</v>
      </c>
      <c r="AE82" s="553">
        <f t="shared" si="19"/>
        <v>0</v>
      </c>
      <c r="AF82" s="282">
        <f t="shared" si="20"/>
        <v>0</v>
      </c>
      <c r="AG82" s="283">
        <f t="shared" si="9"/>
        <v>-93010762.030000001</v>
      </c>
      <c r="AH82" s="281">
        <f t="shared" si="10"/>
        <v>0</v>
      </c>
      <c r="AI82" s="551">
        <f t="shared" si="64"/>
        <v>0</v>
      </c>
      <c r="AJ82" s="549">
        <f t="shared" si="64"/>
        <v>0</v>
      </c>
      <c r="AK82" s="549">
        <f t="shared" si="64"/>
        <v>0</v>
      </c>
      <c r="AL82" s="282">
        <f t="shared" si="11"/>
        <v>-88946204.779583335</v>
      </c>
      <c r="AM82" s="281">
        <f t="shared" si="12"/>
        <v>0</v>
      </c>
      <c r="AN82" s="549">
        <f t="shared" si="52"/>
        <v>-88946204.779583335</v>
      </c>
      <c r="AO82" s="549">
        <f t="shared" si="53"/>
        <v>0</v>
      </c>
      <c r="AP82" s="549">
        <f t="shared" si="13"/>
        <v>0</v>
      </c>
      <c r="AQ82" s="283">
        <f t="shared" si="14"/>
        <v>-88946204.779583335</v>
      </c>
      <c r="AR82" s="281">
        <f t="shared" si="15"/>
        <v>0</v>
      </c>
      <c r="AT82" s="446"/>
      <c r="AU82" s="284"/>
      <c r="AV82" s="447" t="str">
        <f t="shared" si="16"/>
        <v>CA</v>
      </c>
      <c r="AW82" s="447" t="str">
        <f t="shared" si="16"/>
        <v>CL</v>
      </c>
      <c r="AX82" s="447" t="str">
        <f t="shared" si="16"/>
        <v>AIC</v>
      </c>
      <c r="AY82" s="447" t="str">
        <f t="shared" si="40"/>
        <v>ERB</v>
      </c>
      <c r="AZ82" s="447" t="str">
        <f t="shared" si="40"/>
        <v>GRB</v>
      </c>
      <c r="BA82" s="447" t="str">
        <f t="shared" si="40"/>
        <v>Non-Op</v>
      </c>
      <c r="BC82" s="445" t="s">
        <v>762</v>
      </c>
      <c r="BD82" s="552">
        <f t="shared" si="61"/>
        <v>-93010762.030000001</v>
      </c>
      <c r="BF82" s="435"/>
      <c r="BG82" s="435"/>
      <c r="BH82" s="435"/>
      <c r="BI82" s="435"/>
      <c r="BJ82" s="435"/>
      <c r="BK82" s="435"/>
      <c r="BL82" s="435"/>
      <c r="BN82" s="672"/>
    </row>
    <row r="83" spans="1:66" s="28" customFormat="1" ht="12" customHeight="1">
      <c r="A83" s="545">
        <v>11100502</v>
      </c>
      <c r="B83" s="546" t="str">
        <f t="shared" si="0"/>
        <v>11100502</v>
      </c>
      <c r="C83" s="444" t="s">
        <v>1220</v>
      </c>
      <c r="D83" s="445" t="s">
        <v>1164</v>
      </c>
      <c r="E83" s="445"/>
      <c r="F83" s="444"/>
      <c r="G83" s="445"/>
      <c r="H83" s="547">
        <v>-26981646.420000002</v>
      </c>
      <c r="I83" s="547">
        <v>-26562265.300000001</v>
      </c>
      <c r="J83" s="547">
        <v>-27080901.370000001</v>
      </c>
      <c r="K83" s="547">
        <v>-27558694.129999999</v>
      </c>
      <c r="L83" s="547">
        <v>-23155151.760000002</v>
      </c>
      <c r="M83" s="547">
        <v>-23592647.120000001</v>
      </c>
      <c r="N83" s="547">
        <v>-24030014.239999998</v>
      </c>
      <c r="O83" s="547">
        <v>-24406659.079999998</v>
      </c>
      <c r="P83" s="547">
        <v>-10381676.109999999</v>
      </c>
      <c r="Q83" s="547">
        <v>-10697456.99</v>
      </c>
      <c r="R83" s="547">
        <v>-11013237.960000001</v>
      </c>
      <c r="S83" s="547">
        <v>-11327754.220000001</v>
      </c>
      <c r="T83" s="547">
        <v>-11640853.609999999</v>
      </c>
      <c r="U83" s="547"/>
      <c r="V83" s="547">
        <f t="shared" si="68"/>
        <v>-19926475.69125</v>
      </c>
      <c r="W83" s="285"/>
      <c r="X83" s="286">
        <v>5</v>
      </c>
      <c r="Y83" s="548">
        <f t="shared" si="63"/>
        <v>0</v>
      </c>
      <c r="Z83" s="549">
        <f t="shared" si="63"/>
        <v>0</v>
      </c>
      <c r="AA83" s="549">
        <f t="shared" si="63"/>
        <v>0</v>
      </c>
      <c r="AB83" s="282">
        <f t="shared" ref="AB83:AB149" si="69">T83-SUM(Y83:AA83)</f>
        <v>-11640853.609999999</v>
      </c>
      <c r="AC83" s="281">
        <f t="shared" ref="AC83:AC149" si="70">T83-SUM(Y83:AA83)-AB83</f>
        <v>0</v>
      </c>
      <c r="AD83" s="549">
        <f t="shared" si="27"/>
        <v>0</v>
      </c>
      <c r="AE83" s="553">
        <f t="shared" si="19"/>
        <v>-11640853.609999999</v>
      </c>
      <c r="AF83" s="282">
        <f t="shared" si="20"/>
        <v>0</v>
      </c>
      <c r="AG83" s="283">
        <f t="shared" si="9"/>
        <v>-11640853.609999999</v>
      </c>
      <c r="AH83" s="281">
        <f t="shared" ref="AH83:AH149" si="71">AG83-AB83</f>
        <v>0</v>
      </c>
      <c r="AI83" s="551">
        <f t="shared" si="64"/>
        <v>0</v>
      </c>
      <c r="AJ83" s="549">
        <f t="shared" si="64"/>
        <v>0</v>
      </c>
      <c r="AK83" s="549">
        <f t="shared" si="64"/>
        <v>0</v>
      </c>
      <c r="AL83" s="282">
        <f t="shared" ref="AL83:AL149" si="72">V83-SUM(AI83:AK83)</f>
        <v>-19926475.69125</v>
      </c>
      <c r="AM83" s="281">
        <f t="shared" ref="AM83:AM149" si="73">V83-SUM(AI83:AK83)-AL83</f>
        <v>0</v>
      </c>
      <c r="AN83" s="549">
        <f t="shared" si="52"/>
        <v>0</v>
      </c>
      <c r="AO83" s="549">
        <f t="shared" si="53"/>
        <v>-19926475.69125</v>
      </c>
      <c r="AP83" s="549">
        <f t="shared" ref="AP83:AP149" si="74">IF($D83=AP$5,$V83,IF($D83=AP$4, $V83*$AL$2,0))</f>
        <v>0</v>
      </c>
      <c r="AQ83" s="283">
        <f t="shared" si="14"/>
        <v>-19926475.69125</v>
      </c>
      <c r="AR83" s="281">
        <f t="shared" ref="AR83:AR149" si="75">AQ83-AL83</f>
        <v>0</v>
      </c>
      <c r="AT83" s="446"/>
      <c r="AU83" s="284"/>
      <c r="AV83" s="447" t="str">
        <f t="shared" ref="AV83:AX149" si="76">IF(VALUE(Y83),AV$7,IF(ISBLANK(Y83),"",AV$7))</f>
        <v>CA</v>
      </c>
      <c r="AW83" s="447" t="str">
        <f t="shared" si="76"/>
        <v>CL</v>
      </c>
      <c r="AX83" s="447" t="str">
        <f t="shared" si="76"/>
        <v>AIC</v>
      </c>
      <c r="AY83" s="447" t="str">
        <f t="shared" si="40"/>
        <v>ERB</v>
      </c>
      <c r="AZ83" s="447" t="str">
        <f t="shared" si="40"/>
        <v>GRB</v>
      </c>
      <c r="BA83" s="447" t="str">
        <f t="shared" si="40"/>
        <v>Non-Op</v>
      </c>
      <c r="BC83" s="445" t="s">
        <v>762</v>
      </c>
      <c r="BD83" s="552">
        <f t="shared" si="61"/>
        <v>-11640853.609999999</v>
      </c>
      <c r="BF83" s="435"/>
      <c r="BG83" s="435"/>
      <c r="BH83" s="435"/>
      <c r="BI83" s="435"/>
      <c r="BJ83" s="435"/>
      <c r="BK83" s="435"/>
      <c r="BL83" s="435"/>
      <c r="BN83" s="672"/>
    </row>
    <row r="84" spans="1:66" s="28" customFormat="1" ht="12" customHeight="1">
      <c r="A84" s="545">
        <v>11100503</v>
      </c>
      <c r="B84" s="546" t="str">
        <f t="shared" si="0"/>
        <v>11100503</v>
      </c>
      <c r="C84" s="444" t="s">
        <v>1221</v>
      </c>
      <c r="D84" s="445" t="s">
        <v>2087</v>
      </c>
      <c r="E84" s="445"/>
      <c r="F84" s="444"/>
      <c r="G84" s="445"/>
      <c r="H84" s="547">
        <v>-324943084.85000002</v>
      </c>
      <c r="I84" s="547">
        <v>-311825628.37</v>
      </c>
      <c r="J84" s="547">
        <v>-310878233.36000001</v>
      </c>
      <c r="K84" s="547">
        <v>-312265584.19999999</v>
      </c>
      <c r="L84" s="547">
        <v>-305670379.41000003</v>
      </c>
      <c r="M84" s="547">
        <v>-310133873.42000002</v>
      </c>
      <c r="N84" s="547">
        <v>-316689797.80000001</v>
      </c>
      <c r="O84" s="547">
        <v>-322982958.12</v>
      </c>
      <c r="P84" s="547">
        <v>-322520197.18000001</v>
      </c>
      <c r="Q84" s="547">
        <v>-327866088.13</v>
      </c>
      <c r="R84" s="547">
        <v>-333975144.23000002</v>
      </c>
      <c r="S84" s="547">
        <v>-323925103.26999998</v>
      </c>
      <c r="T84" s="547">
        <v>-330170648.75</v>
      </c>
      <c r="U84" s="547"/>
      <c r="V84" s="547">
        <f t="shared" si="68"/>
        <v>-318857487.85750002</v>
      </c>
      <c r="W84" s="285">
        <v>20</v>
      </c>
      <c r="X84" s="286" t="s">
        <v>1204</v>
      </c>
      <c r="Y84" s="548">
        <f t="shared" si="63"/>
        <v>0</v>
      </c>
      <c r="Z84" s="549">
        <f t="shared" si="63"/>
        <v>0</v>
      </c>
      <c r="AA84" s="549">
        <f t="shared" si="63"/>
        <v>0</v>
      </c>
      <c r="AB84" s="282">
        <f t="shared" si="69"/>
        <v>-330170648.75</v>
      </c>
      <c r="AC84" s="281">
        <f t="shared" si="70"/>
        <v>0</v>
      </c>
      <c r="AD84" s="549">
        <f t="shared" si="27"/>
        <v>-216790047.96924999</v>
      </c>
      <c r="AE84" s="553">
        <f t="shared" si="19"/>
        <v>-113380600.78074999</v>
      </c>
      <c r="AF84" s="282">
        <f t="shared" si="20"/>
        <v>0</v>
      </c>
      <c r="AG84" s="283">
        <f t="shared" si="9"/>
        <v>-330170648.75</v>
      </c>
      <c r="AH84" s="281">
        <f t="shared" si="71"/>
        <v>0</v>
      </c>
      <c r="AI84" s="551">
        <f t="shared" si="64"/>
        <v>0</v>
      </c>
      <c r="AJ84" s="549">
        <f t="shared" si="64"/>
        <v>0</v>
      </c>
      <c r="AK84" s="549">
        <f t="shared" si="64"/>
        <v>0</v>
      </c>
      <c r="AL84" s="282">
        <f t="shared" si="72"/>
        <v>-318857487.85750002</v>
      </c>
      <c r="AM84" s="281">
        <f t="shared" si="73"/>
        <v>0</v>
      </c>
      <c r="AN84" s="549">
        <f t="shared" si="52"/>
        <v>-209361826.52723449</v>
      </c>
      <c r="AO84" s="549">
        <f t="shared" si="53"/>
        <v>-109495661.33026551</v>
      </c>
      <c r="AP84" s="549">
        <f t="shared" si="74"/>
        <v>0</v>
      </c>
      <c r="AQ84" s="283">
        <f t="shared" si="14"/>
        <v>-318857487.85750002</v>
      </c>
      <c r="AR84" s="281">
        <f t="shared" si="75"/>
        <v>0</v>
      </c>
      <c r="AT84" s="446"/>
      <c r="AU84" s="284"/>
      <c r="AV84" s="447" t="str">
        <f t="shared" si="76"/>
        <v>CA</v>
      </c>
      <c r="AW84" s="447" t="str">
        <f t="shared" si="76"/>
        <v>CL</v>
      </c>
      <c r="AX84" s="447" t="str">
        <f t="shared" si="76"/>
        <v>AIC</v>
      </c>
      <c r="AY84" s="447" t="str">
        <f t="shared" si="40"/>
        <v>ERB</v>
      </c>
      <c r="AZ84" s="447" t="str">
        <f t="shared" si="40"/>
        <v>GRB</v>
      </c>
      <c r="BA84" s="447" t="str">
        <f t="shared" si="40"/>
        <v>Non-Op</v>
      </c>
      <c r="BC84" s="445" t="s">
        <v>762</v>
      </c>
      <c r="BD84" s="552">
        <f t="shared" si="61"/>
        <v>-330170648.75</v>
      </c>
      <c r="BF84" s="435"/>
      <c r="BG84" s="435"/>
      <c r="BH84" s="435"/>
      <c r="BI84" s="435"/>
      <c r="BJ84" s="435"/>
      <c r="BK84" s="435"/>
      <c r="BL84" s="435"/>
      <c r="BN84" s="672"/>
    </row>
    <row r="85" spans="1:66" s="28" customFormat="1" ht="12" customHeight="1">
      <c r="A85" s="287">
        <v>11400001</v>
      </c>
      <c r="B85" s="288" t="str">
        <f t="shared" si="0"/>
        <v>11400001</v>
      </c>
      <c r="C85" s="444" t="s">
        <v>1222</v>
      </c>
      <c r="D85" s="445" t="s">
        <v>1163</v>
      </c>
      <c r="E85" s="445"/>
      <c r="F85" s="444"/>
      <c r="G85" s="445"/>
      <c r="H85" s="547">
        <v>946172.25</v>
      </c>
      <c r="I85" s="547">
        <v>946172.25</v>
      </c>
      <c r="J85" s="547">
        <v>946172.25</v>
      </c>
      <c r="K85" s="547">
        <v>946172.25</v>
      </c>
      <c r="L85" s="547">
        <v>946172.25</v>
      </c>
      <c r="M85" s="547">
        <v>946172.25</v>
      </c>
      <c r="N85" s="547">
        <v>946172.25</v>
      </c>
      <c r="O85" s="547">
        <v>946172.25</v>
      </c>
      <c r="P85" s="547">
        <v>946172.25</v>
      </c>
      <c r="Q85" s="547">
        <v>946172.25</v>
      </c>
      <c r="R85" s="547">
        <v>946172.25</v>
      </c>
      <c r="S85" s="547">
        <v>946172.25</v>
      </c>
      <c r="T85" s="547">
        <v>946172.25</v>
      </c>
      <c r="U85" s="547"/>
      <c r="V85" s="547">
        <f t="shared" si="68"/>
        <v>946172.25</v>
      </c>
      <c r="W85" s="285">
        <v>6</v>
      </c>
      <c r="X85" s="286"/>
      <c r="Y85" s="548">
        <f t="shared" si="63"/>
        <v>0</v>
      </c>
      <c r="Z85" s="549">
        <f t="shared" si="63"/>
        <v>0</v>
      </c>
      <c r="AA85" s="549">
        <f t="shared" si="63"/>
        <v>0</v>
      </c>
      <c r="AB85" s="282">
        <f t="shared" si="69"/>
        <v>946172.25</v>
      </c>
      <c r="AC85" s="281">
        <f t="shared" si="70"/>
        <v>0</v>
      </c>
      <c r="AD85" s="549">
        <f t="shared" si="27"/>
        <v>946172.25</v>
      </c>
      <c r="AE85" s="553">
        <f t="shared" si="19"/>
        <v>0</v>
      </c>
      <c r="AF85" s="282">
        <f t="shared" si="20"/>
        <v>0</v>
      </c>
      <c r="AG85" s="283">
        <f t="shared" si="9"/>
        <v>946172.25</v>
      </c>
      <c r="AH85" s="281">
        <f t="shared" si="71"/>
        <v>0</v>
      </c>
      <c r="AI85" s="551">
        <f t="shared" si="64"/>
        <v>0</v>
      </c>
      <c r="AJ85" s="549">
        <f t="shared" si="64"/>
        <v>0</v>
      </c>
      <c r="AK85" s="549">
        <f t="shared" si="64"/>
        <v>0</v>
      </c>
      <c r="AL85" s="282">
        <f t="shared" si="72"/>
        <v>946172.25</v>
      </c>
      <c r="AM85" s="281">
        <f t="shared" si="73"/>
        <v>0</v>
      </c>
      <c r="AN85" s="549">
        <f t="shared" si="52"/>
        <v>946172.25</v>
      </c>
      <c r="AO85" s="549">
        <f t="shared" si="53"/>
        <v>0</v>
      </c>
      <c r="AP85" s="549">
        <f t="shared" si="74"/>
        <v>0</v>
      </c>
      <c r="AQ85" s="283">
        <f t="shared" si="14"/>
        <v>946172.25</v>
      </c>
      <c r="AR85" s="281">
        <f t="shared" si="75"/>
        <v>0</v>
      </c>
      <c r="AT85" s="446"/>
      <c r="AU85" s="284"/>
      <c r="AV85" s="447" t="str">
        <f t="shared" si="76"/>
        <v>CA</v>
      </c>
      <c r="AW85" s="447" t="str">
        <f t="shared" si="76"/>
        <v>CL</v>
      </c>
      <c r="AX85" s="447" t="str">
        <f t="shared" si="76"/>
        <v>AIC</v>
      </c>
      <c r="AY85" s="447" t="str">
        <f t="shared" si="40"/>
        <v>ERB</v>
      </c>
      <c r="AZ85" s="447" t="str">
        <f t="shared" si="40"/>
        <v>GRB</v>
      </c>
      <c r="BA85" s="447" t="str">
        <f t="shared" si="40"/>
        <v>Non-Op</v>
      </c>
      <c r="BC85" s="445" t="s">
        <v>762</v>
      </c>
      <c r="BD85" s="552">
        <f t="shared" si="61"/>
        <v>946172.25</v>
      </c>
      <c r="BF85" s="435"/>
      <c r="BG85" s="435"/>
      <c r="BH85" s="435"/>
      <c r="BI85" s="435"/>
      <c r="BJ85" s="435"/>
      <c r="BK85" s="435"/>
      <c r="BL85" s="435"/>
      <c r="BN85" s="672"/>
    </row>
    <row r="86" spans="1:66" s="28" customFormat="1" ht="12" customHeight="1">
      <c r="A86" s="287">
        <v>11400011</v>
      </c>
      <c r="B86" s="288" t="str">
        <f t="shared" si="0"/>
        <v>11400011</v>
      </c>
      <c r="C86" s="444" t="s">
        <v>1223</v>
      </c>
      <c r="D86" s="445" t="s">
        <v>1163</v>
      </c>
      <c r="E86" s="445"/>
      <c r="F86" s="444"/>
      <c r="G86" s="445"/>
      <c r="H86" s="547">
        <v>302358.01</v>
      </c>
      <c r="I86" s="547">
        <v>302358.01</v>
      </c>
      <c r="J86" s="547">
        <v>302358.01</v>
      </c>
      <c r="K86" s="547">
        <v>302358.01</v>
      </c>
      <c r="L86" s="547">
        <v>302358.01</v>
      </c>
      <c r="M86" s="547">
        <v>302358.01</v>
      </c>
      <c r="N86" s="547">
        <v>302358.01</v>
      </c>
      <c r="O86" s="547">
        <v>302358.01</v>
      </c>
      <c r="P86" s="547">
        <v>302358.01</v>
      </c>
      <c r="Q86" s="547">
        <v>302358.01</v>
      </c>
      <c r="R86" s="547">
        <v>302358.01</v>
      </c>
      <c r="S86" s="547">
        <v>302358.01</v>
      </c>
      <c r="T86" s="547">
        <v>302358.01</v>
      </c>
      <c r="U86" s="547"/>
      <c r="V86" s="547">
        <f t="shared" si="68"/>
        <v>302358.00999999995</v>
      </c>
      <c r="W86" s="285">
        <v>6</v>
      </c>
      <c r="X86" s="286"/>
      <c r="Y86" s="548">
        <f t="shared" si="63"/>
        <v>0</v>
      </c>
      <c r="Z86" s="549">
        <f t="shared" si="63"/>
        <v>0</v>
      </c>
      <c r="AA86" s="549">
        <f t="shared" si="63"/>
        <v>0</v>
      </c>
      <c r="AB86" s="282">
        <f t="shared" si="69"/>
        <v>302358.01</v>
      </c>
      <c r="AC86" s="281">
        <f t="shared" si="70"/>
        <v>0</v>
      </c>
      <c r="AD86" s="549">
        <f t="shared" si="27"/>
        <v>302358.01</v>
      </c>
      <c r="AE86" s="553">
        <f t="shared" si="19"/>
        <v>0</v>
      </c>
      <c r="AF86" s="282">
        <f t="shared" si="20"/>
        <v>0</v>
      </c>
      <c r="AG86" s="283">
        <f t="shared" si="9"/>
        <v>302358.01</v>
      </c>
      <c r="AH86" s="281">
        <f t="shared" si="71"/>
        <v>0</v>
      </c>
      <c r="AI86" s="551">
        <f t="shared" si="64"/>
        <v>0</v>
      </c>
      <c r="AJ86" s="549">
        <f t="shared" si="64"/>
        <v>0</v>
      </c>
      <c r="AK86" s="549">
        <f t="shared" si="64"/>
        <v>0</v>
      </c>
      <c r="AL86" s="282">
        <f t="shared" si="72"/>
        <v>302358.00999999995</v>
      </c>
      <c r="AM86" s="281">
        <f t="shared" si="73"/>
        <v>0</v>
      </c>
      <c r="AN86" s="549">
        <f t="shared" si="52"/>
        <v>302358.00999999995</v>
      </c>
      <c r="AO86" s="549">
        <f t="shared" si="53"/>
        <v>0</v>
      </c>
      <c r="AP86" s="549">
        <f t="shared" si="74"/>
        <v>0</v>
      </c>
      <c r="AQ86" s="283">
        <f t="shared" si="14"/>
        <v>302358.00999999995</v>
      </c>
      <c r="AR86" s="281">
        <f t="shared" si="75"/>
        <v>0</v>
      </c>
      <c r="AT86" s="446"/>
      <c r="AU86" s="284"/>
      <c r="AV86" s="447" t="str">
        <f t="shared" si="76"/>
        <v>CA</v>
      </c>
      <c r="AW86" s="447" t="str">
        <f t="shared" si="76"/>
        <v>CL</v>
      </c>
      <c r="AX86" s="447" t="str">
        <f t="shared" si="76"/>
        <v>AIC</v>
      </c>
      <c r="AY86" s="447" t="str">
        <f t="shared" si="40"/>
        <v>ERB</v>
      </c>
      <c r="AZ86" s="447" t="str">
        <f t="shared" si="40"/>
        <v>GRB</v>
      </c>
      <c r="BA86" s="447" t="str">
        <f t="shared" si="40"/>
        <v>Non-Op</v>
      </c>
      <c r="BC86" s="445" t="s">
        <v>762</v>
      </c>
      <c r="BD86" s="552">
        <f t="shared" si="61"/>
        <v>302358.01</v>
      </c>
      <c r="BF86" s="435"/>
      <c r="BG86" s="435"/>
      <c r="BH86" s="435"/>
      <c r="BI86" s="435"/>
      <c r="BJ86" s="435"/>
      <c r="BK86" s="435"/>
      <c r="BL86" s="435"/>
      <c r="BN86" s="672"/>
    </row>
    <row r="87" spans="1:66" s="28" customFormat="1" ht="12" customHeight="1">
      <c r="A87" s="287">
        <v>11400031</v>
      </c>
      <c r="B87" s="288" t="str">
        <f t="shared" si="0"/>
        <v>11400031</v>
      </c>
      <c r="C87" s="444" t="s">
        <v>1224</v>
      </c>
      <c r="D87" s="445" t="s">
        <v>1163</v>
      </c>
      <c r="E87" s="445"/>
      <c r="F87" s="444"/>
      <c r="G87" s="445"/>
      <c r="H87" s="547">
        <v>76622596.840000004</v>
      </c>
      <c r="I87" s="547">
        <v>76622596.840000004</v>
      </c>
      <c r="J87" s="547">
        <v>76622596.840000004</v>
      </c>
      <c r="K87" s="547">
        <v>76622596.840000004</v>
      </c>
      <c r="L87" s="547">
        <v>76622596.840000004</v>
      </c>
      <c r="M87" s="547">
        <v>76622596.840000004</v>
      </c>
      <c r="N87" s="547">
        <v>76622596.840000004</v>
      </c>
      <c r="O87" s="547">
        <v>76622596.840000004</v>
      </c>
      <c r="P87" s="547">
        <v>76622596.840000004</v>
      </c>
      <c r="Q87" s="547">
        <v>76622596.840000004</v>
      </c>
      <c r="R87" s="547">
        <v>76622596.840000004</v>
      </c>
      <c r="S87" s="547">
        <v>76622596.840000004</v>
      </c>
      <c r="T87" s="547">
        <v>76622596.840000004</v>
      </c>
      <c r="U87" s="547"/>
      <c r="V87" s="547">
        <f t="shared" si="68"/>
        <v>76622596.840000018</v>
      </c>
      <c r="W87" s="285">
        <v>6</v>
      </c>
      <c r="X87" s="286"/>
      <c r="Y87" s="548">
        <f t="shared" si="63"/>
        <v>0</v>
      </c>
      <c r="Z87" s="549">
        <f t="shared" si="63"/>
        <v>0</v>
      </c>
      <c r="AA87" s="549">
        <f t="shared" si="63"/>
        <v>0</v>
      </c>
      <c r="AB87" s="282">
        <f t="shared" si="69"/>
        <v>76622596.840000004</v>
      </c>
      <c r="AC87" s="281">
        <f t="shared" si="70"/>
        <v>0</v>
      </c>
      <c r="AD87" s="549">
        <f t="shared" si="27"/>
        <v>76622596.840000004</v>
      </c>
      <c r="AE87" s="553">
        <f t="shared" ref="AE87:AE153" si="77">IF($D87=AE$5,$T87,IF($D87=AE$4, $T87*$AK$2,0))</f>
        <v>0</v>
      </c>
      <c r="AF87" s="282">
        <f t="shared" ref="AF87:AF153" si="78">IF($D87=AF$5,$T87,IF($D87=AF$4, $T87*$AL$2,0))</f>
        <v>0</v>
      </c>
      <c r="AG87" s="283">
        <f t="shared" si="9"/>
        <v>76622596.840000004</v>
      </c>
      <c r="AH87" s="281">
        <f t="shared" si="71"/>
        <v>0</v>
      </c>
      <c r="AI87" s="551">
        <f t="shared" si="64"/>
        <v>0</v>
      </c>
      <c r="AJ87" s="549">
        <f t="shared" si="64"/>
        <v>0</v>
      </c>
      <c r="AK87" s="549">
        <f t="shared" si="64"/>
        <v>0</v>
      </c>
      <c r="AL87" s="282">
        <f t="shared" si="72"/>
        <v>76622596.840000018</v>
      </c>
      <c r="AM87" s="281">
        <f t="shared" si="73"/>
        <v>0</v>
      </c>
      <c r="AN87" s="549">
        <f t="shared" si="52"/>
        <v>76622596.840000018</v>
      </c>
      <c r="AO87" s="549">
        <f t="shared" si="53"/>
        <v>0</v>
      </c>
      <c r="AP87" s="549">
        <f t="shared" si="74"/>
        <v>0</v>
      </c>
      <c r="AQ87" s="283">
        <f t="shared" si="14"/>
        <v>76622596.840000018</v>
      </c>
      <c r="AR87" s="281">
        <f t="shared" si="75"/>
        <v>0</v>
      </c>
      <c r="AT87" s="446"/>
      <c r="AU87" s="284"/>
      <c r="AV87" s="447" t="str">
        <f t="shared" si="76"/>
        <v>CA</v>
      </c>
      <c r="AW87" s="447" t="str">
        <f t="shared" si="76"/>
        <v>CL</v>
      </c>
      <c r="AX87" s="447" t="str">
        <f t="shared" si="76"/>
        <v>AIC</v>
      </c>
      <c r="AY87" s="447" t="str">
        <f t="shared" si="40"/>
        <v>ERB</v>
      </c>
      <c r="AZ87" s="447" t="str">
        <f t="shared" si="40"/>
        <v>GRB</v>
      </c>
      <c r="BA87" s="447" t="str">
        <f t="shared" si="40"/>
        <v>Non-Op</v>
      </c>
      <c r="BC87" s="445" t="s">
        <v>762</v>
      </c>
      <c r="BD87" s="552">
        <f t="shared" si="61"/>
        <v>76622596.840000004</v>
      </c>
      <c r="BF87" s="435"/>
      <c r="BG87" s="435"/>
      <c r="BH87" s="435"/>
      <c r="BI87" s="435"/>
      <c r="BJ87" s="435"/>
      <c r="BK87" s="435"/>
      <c r="BL87" s="435"/>
      <c r="BN87" s="672"/>
    </row>
    <row r="88" spans="1:66" s="28" customFormat="1" ht="12" customHeight="1">
      <c r="A88" s="287">
        <v>11400061</v>
      </c>
      <c r="B88" s="288" t="str">
        <f t="shared" si="0"/>
        <v>11400061</v>
      </c>
      <c r="C88" s="444" t="s">
        <v>1225</v>
      </c>
      <c r="D88" s="445" t="s">
        <v>1163</v>
      </c>
      <c r="E88" s="445"/>
      <c r="F88" s="444"/>
      <c r="G88" s="445"/>
      <c r="H88" s="547">
        <v>156960790.84</v>
      </c>
      <c r="I88" s="547">
        <v>156960790.84</v>
      </c>
      <c r="J88" s="547">
        <v>156960790.84</v>
      </c>
      <c r="K88" s="547">
        <v>156960790.84</v>
      </c>
      <c r="L88" s="547">
        <v>156960790.84</v>
      </c>
      <c r="M88" s="547">
        <v>156960790.84</v>
      </c>
      <c r="N88" s="547">
        <v>156960790.84</v>
      </c>
      <c r="O88" s="547">
        <v>156960790.84</v>
      </c>
      <c r="P88" s="547">
        <v>156960790.84</v>
      </c>
      <c r="Q88" s="547">
        <v>156960790.84</v>
      </c>
      <c r="R88" s="547">
        <v>156960790.84</v>
      </c>
      <c r="S88" s="547">
        <v>156960790.84</v>
      </c>
      <c r="T88" s="547">
        <v>156960790.84</v>
      </c>
      <c r="U88" s="547"/>
      <c r="V88" s="547">
        <f t="shared" si="68"/>
        <v>156960790.83999997</v>
      </c>
      <c r="W88" s="285">
        <v>6</v>
      </c>
      <c r="X88" s="286"/>
      <c r="Y88" s="548">
        <f t="shared" si="63"/>
        <v>0</v>
      </c>
      <c r="Z88" s="549">
        <f t="shared" si="63"/>
        <v>0</v>
      </c>
      <c r="AA88" s="549">
        <f t="shared" si="63"/>
        <v>0</v>
      </c>
      <c r="AB88" s="282">
        <f t="shared" si="69"/>
        <v>156960790.84</v>
      </c>
      <c r="AC88" s="281">
        <f t="shared" si="70"/>
        <v>0</v>
      </c>
      <c r="AD88" s="549">
        <f t="shared" si="27"/>
        <v>156960790.84</v>
      </c>
      <c r="AE88" s="553">
        <f t="shared" si="77"/>
        <v>0</v>
      </c>
      <c r="AF88" s="282">
        <f t="shared" si="78"/>
        <v>0</v>
      </c>
      <c r="AG88" s="283">
        <f t="shared" si="9"/>
        <v>156960790.84</v>
      </c>
      <c r="AH88" s="281">
        <f t="shared" si="71"/>
        <v>0</v>
      </c>
      <c r="AI88" s="551">
        <f t="shared" si="64"/>
        <v>0</v>
      </c>
      <c r="AJ88" s="549">
        <f t="shared" si="64"/>
        <v>0</v>
      </c>
      <c r="AK88" s="549">
        <f t="shared" si="64"/>
        <v>0</v>
      </c>
      <c r="AL88" s="282">
        <f t="shared" si="72"/>
        <v>156960790.83999997</v>
      </c>
      <c r="AM88" s="281">
        <f t="shared" si="73"/>
        <v>0</v>
      </c>
      <c r="AN88" s="549">
        <f t="shared" si="52"/>
        <v>156960790.83999997</v>
      </c>
      <c r="AO88" s="549">
        <f t="shared" si="53"/>
        <v>0</v>
      </c>
      <c r="AP88" s="549">
        <f t="shared" si="74"/>
        <v>0</v>
      </c>
      <c r="AQ88" s="283">
        <f t="shared" si="14"/>
        <v>156960790.83999997</v>
      </c>
      <c r="AR88" s="281">
        <f t="shared" si="75"/>
        <v>0</v>
      </c>
      <c r="AT88" s="446"/>
      <c r="AU88" s="284"/>
      <c r="AV88" s="447" t="str">
        <f t="shared" si="76"/>
        <v>CA</v>
      </c>
      <c r="AW88" s="447" t="str">
        <f t="shared" si="76"/>
        <v>CL</v>
      </c>
      <c r="AX88" s="447" t="str">
        <f t="shared" si="76"/>
        <v>AIC</v>
      </c>
      <c r="AY88" s="447" t="str">
        <f t="shared" si="40"/>
        <v>ERB</v>
      </c>
      <c r="AZ88" s="447" t="str">
        <f t="shared" si="40"/>
        <v>GRB</v>
      </c>
      <c r="BA88" s="447" t="str">
        <f t="shared" si="40"/>
        <v>Non-Op</v>
      </c>
      <c r="BC88" s="445" t="s">
        <v>762</v>
      </c>
      <c r="BD88" s="552">
        <f t="shared" si="61"/>
        <v>156960790.84</v>
      </c>
      <c r="BF88" s="435"/>
      <c r="BG88" s="435"/>
      <c r="BH88" s="435"/>
      <c r="BI88" s="435"/>
      <c r="BJ88" s="435"/>
      <c r="BK88" s="435"/>
      <c r="BL88" s="435"/>
      <c r="BN88" s="672"/>
    </row>
    <row r="89" spans="1:66" s="28" customFormat="1" ht="12" customHeight="1">
      <c r="A89" s="302">
        <v>11400071</v>
      </c>
      <c r="B89" s="303" t="str">
        <f t="shared" si="0"/>
        <v>11400071</v>
      </c>
      <c r="C89" s="357" t="s">
        <v>1226</v>
      </c>
      <c r="D89" s="445" t="s">
        <v>1163</v>
      </c>
      <c r="E89" s="445"/>
      <c r="F89" s="357"/>
      <c r="G89" s="445"/>
      <c r="H89" s="547">
        <v>16950332.899999999</v>
      </c>
      <c r="I89" s="547">
        <v>16950332.899999999</v>
      </c>
      <c r="J89" s="547">
        <v>16950332.899999999</v>
      </c>
      <c r="K89" s="547">
        <v>16950332.899999999</v>
      </c>
      <c r="L89" s="547">
        <v>16950332.899999999</v>
      </c>
      <c r="M89" s="547">
        <v>16950332.899999999</v>
      </c>
      <c r="N89" s="547">
        <v>16950332.899999999</v>
      </c>
      <c r="O89" s="547">
        <v>16950332.899999999</v>
      </c>
      <c r="P89" s="547">
        <v>16950332.899999999</v>
      </c>
      <c r="Q89" s="547">
        <v>16950332.899999999</v>
      </c>
      <c r="R89" s="547">
        <v>16950332.899999999</v>
      </c>
      <c r="S89" s="547">
        <v>16950332.899999999</v>
      </c>
      <c r="T89" s="547">
        <v>16950332.899999999</v>
      </c>
      <c r="U89" s="547"/>
      <c r="V89" s="547">
        <f t="shared" si="68"/>
        <v>16950332.900000002</v>
      </c>
      <c r="W89" s="285">
        <v>6</v>
      </c>
      <c r="X89" s="286"/>
      <c r="Y89" s="548">
        <f t="shared" si="63"/>
        <v>0</v>
      </c>
      <c r="Z89" s="549">
        <f t="shared" si="63"/>
        <v>0</v>
      </c>
      <c r="AA89" s="549">
        <f t="shared" si="63"/>
        <v>0</v>
      </c>
      <c r="AB89" s="282">
        <f t="shared" si="69"/>
        <v>16950332.899999999</v>
      </c>
      <c r="AC89" s="281">
        <f t="shared" si="70"/>
        <v>0</v>
      </c>
      <c r="AD89" s="549">
        <f t="shared" si="27"/>
        <v>16950332.899999999</v>
      </c>
      <c r="AE89" s="553">
        <f t="shared" si="77"/>
        <v>0</v>
      </c>
      <c r="AF89" s="282">
        <f t="shared" si="78"/>
        <v>0</v>
      </c>
      <c r="AG89" s="283">
        <f t="shared" si="9"/>
        <v>16950332.899999999</v>
      </c>
      <c r="AH89" s="281">
        <f t="shared" si="71"/>
        <v>0</v>
      </c>
      <c r="AI89" s="551">
        <f t="shared" si="64"/>
        <v>0</v>
      </c>
      <c r="AJ89" s="549">
        <f t="shared" si="64"/>
        <v>0</v>
      </c>
      <c r="AK89" s="549">
        <f t="shared" si="64"/>
        <v>0</v>
      </c>
      <c r="AL89" s="282">
        <f t="shared" si="72"/>
        <v>16950332.900000002</v>
      </c>
      <c r="AM89" s="281">
        <f t="shared" si="73"/>
        <v>0</v>
      </c>
      <c r="AN89" s="549">
        <f t="shared" si="52"/>
        <v>16950332.900000002</v>
      </c>
      <c r="AO89" s="549">
        <f t="shared" si="53"/>
        <v>0</v>
      </c>
      <c r="AP89" s="549">
        <f t="shared" si="74"/>
        <v>0</v>
      </c>
      <c r="AQ89" s="283">
        <f t="shared" si="14"/>
        <v>16950332.900000002</v>
      </c>
      <c r="AR89" s="281">
        <f t="shared" si="75"/>
        <v>0</v>
      </c>
      <c r="AT89" s="446"/>
      <c r="AU89" s="284"/>
      <c r="AV89" s="447" t="str">
        <f t="shared" si="76"/>
        <v>CA</v>
      </c>
      <c r="AW89" s="447" t="str">
        <f t="shared" si="76"/>
        <v>CL</v>
      </c>
      <c r="AX89" s="447" t="str">
        <f t="shared" si="76"/>
        <v>AIC</v>
      </c>
      <c r="AY89" s="447" t="str">
        <f t="shared" si="40"/>
        <v>ERB</v>
      </c>
      <c r="AZ89" s="447" t="str">
        <f t="shared" si="40"/>
        <v>GRB</v>
      </c>
      <c r="BA89" s="447" t="str">
        <f t="shared" si="40"/>
        <v>Non-Op</v>
      </c>
      <c r="BC89" s="445" t="s">
        <v>762</v>
      </c>
      <c r="BD89" s="552">
        <f t="shared" si="61"/>
        <v>16950332.899999999</v>
      </c>
      <c r="BF89" s="435"/>
      <c r="BG89" s="435"/>
      <c r="BH89" s="435"/>
      <c r="BI89" s="435"/>
      <c r="BJ89" s="435"/>
      <c r="BK89" s="435"/>
      <c r="BL89" s="435"/>
      <c r="BN89" s="672"/>
    </row>
    <row r="90" spans="1:66" s="28" customFormat="1" ht="12" customHeight="1">
      <c r="A90" s="302">
        <v>11400091</v>
      </c>
      <c r="B90" s="303" t="str">
        <f t="shared" si="0"/>
        <v>11400091</v>
      </c>
      <c r="C90" s="357" t="s">
        <v>1227</v>
      </c>
      <c r="D90" s="445" t="s">
        <v>1163</v>
      </c>
      <c r="E90" s="445"/>
      <c r="F90" s="357"/>
      <c r="G90" s="445"/>
      <c r="H90" s="547">
        <v>31009424.030000001</v>
      </c>
      <c r="I90" s="547">
        <v>31009424.030000001</v>
      </c>
      <c r="J90" s="547">
        <v>31009424.030000001</v>
      </c>
      <c r="K90" s="547">
        <v>31009424.030000001</v>
      </c>
      <c r="L90" s="547">
        <v>31009424.030000001</v>
      </c>
      <c r="M90" s="547">
        <v>31009424.030000001</v>
      </c>
      <c r="N90" s="547">
        <v>31009424.030000001</v>
      </c>
      <c r="O90" s="547">
        <v>31009424.030000001</v>
      </c>
      <c r="P90" s="547">
        <v>31009424.030000001</v>
      </c>
      <c r="Q90" s="547">
        <v>31009424.030000001</v>
      </c>
      <c r="R90" s="547">
        <v>31009424.030000001</v>
      </c>
      <c r="S90" s="547">
        <v>31009424.030000001</v>
      </c>
      <c r="T90" s="547">
        <v>31009424.030000001</v>
      </c>
      <c r="U90" s="547"/>
      <c r="V90" s="547">
        <f t="shared" si="68"/>
        <v>31009424.02999999</v>
      </c>
      <c r="W90" s="285" t="s">
        <v>1228</v>
      </c>
      <c r="X90" s="286"/>
      <c r="Y90" s="548">
        <f t="shared" si="63"/>
        <v>0</v>
      </c>
      <c r="Z90" s="549">
        <f t="shared" si="63"/>
        <v>0</v>
      </c>
      <c r="AA90" s="549">
        <f t="shared" si="63"/>
        <v>0</v>
      </c>
      <c r="AB90" s="282">
        <f t="shared" si="69"/>
        <v>31009424.030000001</v>
      </c>
      <c r="AC90" s="281">
        <f t="shared" si="70"/>
        <v>0</v>
      </c>
      <c r="AD90" s="549">
        <f t="shared" si="27"/>
        <v>31009424.030000001</v>
      </c>
      <c r="AE90" s="553">
        <f t="shared" si="77"/>
        <v>0</v>
      </c>
      <c r="AF90" s="282">
        <f t="shared" si="78"/>
        <v>0</v>
      </c>
      <c r="AG90" s="283">
        <f t="shared" si="9"/>
        <v>31009424.030000001</v>
      </c>
      <c r="AH90" s="281">
        <f t="shared" si="71"/>
        <v>0</v>
      </c>
      <c r="AI90" s="551">
        <f t="shared" si="64"/>
        <v>0</v>
      </c>
      <c r="AJ90" s="549">
        <f t="shared" si="64"/>
        <v>0</v>
      </c>
      <c r="AK90" s="549">
        <f t="shared" si="64"/>
        <v>0</v>
      </c>
      <c r="AL90" s="282">
        <f t="shared" si="72"/>
        <v>31009424.02999999</v>
      </c>
      <c r="AM90" s="281">
        <f t="shared" si="73"/>
        <v>0</v>
      </c>
      <c r="AN90" s="549">
        <f t="shared" si="52"/>
        <v>31009424.02999999</v>
      </c>
      <c r="AO90" s="549">
        <f t="shared" si="53"/>
        <v>0</v>
      </c>
      <c r="AP90" s="549">
        <f t="shared" si="74"/>
        <v>0</v>
      </c>
      <c r="AQ90" s="283">
        <f t="shared" si="14"/>
        <v>31009424.02999999</v>
      </c>
      <c r="AR90" s="281">
        <f t="shared" si="75"/>
        <v>0</v>
      </c>
      <c r="AT90" s="446"/>
      <c r="AU90" s="284"/>
      <c r="AV90" s="447" t="str">
        <f t="shared" si="76"/>
        <v>CA</v>
      </c>
      <c r="AW90" s="447" t="str">
        <f t="shared" si="76"/>
        <v>CL</v>
      </c>
      <c r="AX90" s="447" t="str">
        <f t="shared" si="76"/>
        <v>AIC</v>
      </c>
      <c r="AY90" s="447" t="str">
        <f t="shared" si="40"/>
        <v>ERB</v>
      </c>
      <c r="AZ90" s="447" t="str">
        <f t="shared" si="40"/>
        <v>GRB</v>
      </c>
      <c r="BA90" s="447" t="str">
        <f t="shared" si="40"/>
        <v>Non-Op</v>
      </c>
      <c r="BC90" s="445" t="s">
        <v>762</v>
      </c>
      <c r="BD90" s="552">
        <f t="shared" si="61"/>
        <v>31009424.030000001</v>
      </c>
      <c r="BF90" s="435"/>
      <c r="BG90" s="435"/>
      <c r="BH90" s="435"/>
      <c r="BI90" s="435"/>
      <c r="BJ90" s="435"/>
      <c r="BK90" s="435"/>
      <c r="BL90" s="435"/>
      <c r="BN90" s="672"/>
    </row>
    <row r="91" spans="1:66" s="28" customFormat="1" ht="12" customHeight="1">
      <c r="A91" s="287">
        <v>11500001</v>
      </c>
      <c r="B91" s="288" t="str">
        <f t="shared" si="0"/>
        <v>11500001</v>
      </c>
      <c r="C91" s="444" t="s">
        <v>1229</v>
      </c>
      <c r="D91" s="445" t="s">
        <v>1163</v>
      </c>
      <c r="E91" s="445"/>
      <c r="F91" s="444"/>
      <c r="G91" s="445"/>
      <c r="H91" s="547">
        <v>-946172.25</v>
      </c>
      <c r="I91" s="547">
        <v>-946172.25</v>
      </c>
      <c r="J91" s="547">
        <v>-946172.25</v>
      </c>
      <c r="K91" s="547">
        <v>-946172.25</v>
      </c>
      <c r="L91" s="547">
        <v>-946172.25</v>
      </c>
      <c r="M91" s="547">
        <v>-946172.25</v>
      </c>
      <c r="N91" s="547">
        <v>-946172.25</v>
      </c>
      <c r="O91" s="547">
        <v>-946172.25</v>
      </c>
      <c r="P91" s="547">
        <v>-946172.25</v>
      </c>
      <c r="Q91" s="547">
        <v>-946172.25</v>
      </c>
      <c r="R91" s="547">
        <v>-946172.25</v>
      </c>
      <c r="S91" s="547">
        <v>-946172.25</v>
      </c>
      <c r="T91" s="547">
        <v>-946172.25</v>
      </c>
      <c r="U91" s="547"/>
      <c r="V91" s="547">
        <f t="shared" si="68"/>
        <v>-946172.25</v>
      </c>
      <c r="W91" s="285">
        <v>21</v>
      </c>
      <c r="X91" s="286"/>
      <c r="Y91" s="548">
        <f t="shared" si="63"/>
        <v>0</v>
      </c>
      <c r="Z91" s="549">
        <f t="shared" si="63"/>
        <v>0</v>
      </c>
      <c r="AA91" s="549">
        <f t="shared" si="63"/>
        <v>0</v>
      </c>
      <c r="AB91" s="282">
        <f t="shared" si="69"/>
        <v>-946172.25</v>
      </c>
      <c r="AC91" s="281">
        <f t="shared" si="70"/>
        <v>0</v>
      </c>
      <c r="AD91" s="549">
        <f t="shared" si="27"/>
        <v>-946172.25</v>
      </c>
      <c r="AE91" s="553">
        <f t="shared" si="77"/>
        <v>0</v>
      </c>
      <c r="AF91" s="282">
        <f t="shared" si="78"/>
        <v>0</v>
      </c>
      <c r="AG91" s="283">
        <f t="shared" si="9"/>
        <v>-946172.25</v>
      </c>
      <c r="AH91" s="281">
        <f t="shared" si="71"/>
        <v>0</v>
      </c>
      <c r="AI91" s="551">
        <f t="shared" si="64"/>
        <v>0</v>
      </c>
      <c r="AJ91" s="549">
        <f t="shared" si="64"/>
        <v>0</v>
      </c>
      <c r="AK91" s="549">
        <f t="shared" si="64"/>
        <v>0</v>
      </c>
      <c r="AL91" s="282">
        <f t="shared" si="72"/>
        <v>-946172.25</v>
      </c>
      <c r="AM91" s="281">
        <f t="shared" si="73"/>
        <v>0</v>
      </c>
      <c r="AN91" s="549">
        <f t="shared" si="52"/>
        <v>-946172.25</v>
      </c>
      <c r="AO91" s="549">
        <f t="shared" si="53"/>
        <v>0</v>
      </c>
      <c r="AP91" s="549">
        <f t="shared" si="74"/>
        <v>0</v>
      </c>
      <c r="AQ91" s="283">
        <f t="shared" si="14"/>
        <v>-946172.25</v>
      </c>
      <c r="AR91" s="281">
        <f t="shared" si="75"/>
        <v>0</v>
      </c>
      <c r="AT91" s="446"/>
      <c r="AU91" s="284"/>
      <c r="AV91" s="447" t="str">
        <f t="shared" si="76"/>
        <v>CA</v>
      </c>
      <c r="AW91" s="447" t="str">
        <f t="shared" si="76"/>
        <v>CL</v>
      </c>
      <c r="AX91" s="447" t="str">
        <f t="shared" si="76"/>
        <v>AIC</v>
      </c>
      <c r="AY91" s="447" t="str">
        <f t="shared" si="40"/>
        <v>ERB</v>
      </c>
      <c r="AZ91" s="447" t="str">
        <f t="shared" si="40"/>
        <v>GRB</v>
      </c>
      <c r="BA91" s="447" t="str">
        <f t="shared" si="40"/>
        <v>Non-Op</v>
      </c>
      <c r="BC91" s="445" t="s">
        <v>762</v>
      </c>
      <c r="BD91" s="552">
        <f t="shared" si="61"/>
        <v>-946172.25</v>
      </c>
      <c r="BF91" s="435"/>
      <c r="BG91" s="435"/>
      <c r="BH91" s="435"/>
      <c r="BI91" s="435"/>
      <c r="BJ91" s="435"/>
      <c r="BK91" s="435"/>
      <c r="BL91" s="435"/>
      <c r="BN91" s="672"/>
    </row>
    <row r="92" spans="1:66" s="28" customFormat="1" ht="12" customHeight="1">
      <c r="A92" s="287">
        <v>11500011</v>
      </c>
      <c r="B92" s="288" t="str">
        <f t="shared" si="0"/>
        <v>11500011</v>
      </c>
      <c r="C92" s="444" t="s">
        <v>1230</v>
      </c>
      <c r="D92" s="445" t="s">
        <v>1163</v>
      </c>
      <c r="E92" s="445"/>
      <c r="F92" s="444"/>
      <c r="G92" s="445"/>
      <c r="H92" s="547">
        <v>-302358.01</v>
      </c>
      <c r="I92" s="547">
        <v>-302358.01</v>
      </c>
      <c r="J92" s="547">
        <v>-302358.01</v>
      </c>
      <c r="K92" s="547">
        <v>-302358.01</v>
      </c>
      <c r="L92" s="547">
        <v>-302358.01</v>
      </c>
      <c r="M92" s="547">
        <v>-302358.01</v>
      </c>
      <c r="N92" s="547">
        <v>-302358.01</v>
      </c>
      <c r="O92" s="547">
        <v>-302358.01</v>
      </c>
      <c r="P92" s="547">
        <v>-302358.01</v>
      </c>
      <c r="Q92" s="547">
        <v>-302358.01</v>
      </c>
      <c r="R92" s="547">
        <v>-302358.01</v>
      </c>
      <c r="S92" s="547">
        <v>-302358.01</v>
      </c>
      <c r="T92" s="547">
        <v>-302358.01</v>
      </c>
      <c r="U92" s="547"/>
      <c r="V92" s="547">
        <f t="shared" si="68"/>
        <v>-302358.00999999995</v>
      </c>
      <c r="W92" s="285">
        <v>21</v>
      </c>
      <c r="X92" s="286"/>
      <c r="Y92" s="548">
        <f t="shared" si="63"/>
        <v>0</v>
      </c>
      <c r="Z92" s="549">
        <f t="shared" si="63"/>
        <v>0</v>
      </c>
      <c r="AA92" s="549">
        <f t="shared" si="63"/>
        <v>0</v>
      </c>
      <c r="AB92" s="282">
        <f t="shared" si="69"/>
        <v>-302358.01</v>
      </c>
      <c r="AC92" s="281">
        <f t="shared" si="70"/>
        <v>0</v>
      </c>
      <c r="AD92" s="549">
        <f t="shared" si="27"/>
        <v>-302358.01</v>
      </c>
      <c r="AE92" s="553">
        <f t="shared" si="77"/>
        <v>0</v>
      </c>
      <c r="AF92" s="282">
        <f t="shared" si="78"/>
        <v>0</v>
      </c>
      <c r="AG92" s="283">
        <f t="shared" si="9"/>
        <v>-302358.01</v>
      </c>
      <c r="AH92" s="281">
        <f t="shared" si="71"/>
        <v>0</v>
      </c>
      <c r="AI92" s="551">
        <f t="shared" si="64"/>
        <v>0</v>
      </c>
      <c r="AJ92" s="549">
        <f t="shared" si="64"/>
        <v>0</v>
      </c>
      <c r="AK92" s="549">
        <f t="shared" si="64"/>
        <v>0</v>
      </c>
      <c r="AL92" s="282">
        <f t="shared" si="72"/>
        <v>-302358.00999999995</v>
      </c>
      <c r="AM92" s="281">
        <f t="shared" si="73"/>
        <v>0</v>
      </c>
      <c r="AN92" s="549">
        <f t="shared" si="52"/>
        <v>-302358.00999999995</v>
      </c>
      <c r="AO92" s="549">
        <f t="shared" si="53"/>
        <v>0</v>
      </c>
      <c r="AP92" s="549">
        <f t="shared" si="74"/>
        <v>0</v>
      </c>
      <c r="AQ92" s="283">
        <f t="shared" si="14"/>
        <v>-302358.00999999995</v>
      </c>
      <c r="AR92" s="281">
        <f t="shared" si="75"/>
        <v>0</v>
      </c>
      <c r="AT92" s="446"/>
      <c r="AU92" s="284"/>
      <c r="AV92" s="447" t="str">
        <f t="shared" si="76"/>
        <v>CA</v>
      </c>
      <c r="AW92" s="447" t="str">
        <f t="shared" si="76"/>
        <v>CL</v>
      </c>
      <c r="AX92" s="447" t="str">
        <f t="shared" si="76"/>
        <v>AIC</v>
      </c>
      <c r="AY92" s="447" t="str">
        <f t="shared" si="40"/>
        <v>ERB</v>
      </c>
      <c r="AZ92" s="447" t="str">
        <f t="shared" si="40"/>
        <v>GRB</v>
      </c>
      <c r="BA92" s="447" t="str">
        <f t="shared" si="40"/>
        <v>Non-Op</v>
      </c>
      <c r="BC92" s="445" t="s">
        <v>762</v>
      </c>
      <c r="BD92" s="552">
        <f t="shared" si="61"/>
        <v>-302358.01</v>
      </c>
      <c r="BF92" s="435"/>
      <c r="BG92" s="435"/>
      <c r="BH92" s="435"/>
      <c r="BI92" s="435"/>
      <c r="BJ92" s="435"/>
      <c r="BK92" s="435"/>
      <c r="BL92" s="435"/>
      <c r="BN92" s="672"/>
    </row>
    <row r="93" spans="1:66" s="28" customFormat="1" ht="12" customHeight="1">
      <c r="A93" s="287">
        <v>11500031</v>
      </c>
      <c r="B93" s="288" t="str">
        <f t="shared" si="0"/>
        <v>11500031</v>
      </c>
      <c r="C93" s="444" t="s">
        <v>1231</v>
      </c>
      <c r="D93" s="445" t="s">
        <v>1163</v>
      </c>
      <c r="E93" s="445"/>
      <c r="F93" s="444"/>
      <c r="G93" s="445"/>
      <c r="H93" s="547">
        <v>-74411838.659999996</v>
      </c>
      <c r="I93" s="547">
        <v>-74632913.659999996</v>
      </c>
      <c r="J93" s="547">
        <v>-74853988.659999996</v>
      </c>
      <c r="K93" s="547">
        <v>-75075063.659999996</v>
      </c>
      <c r="L93" s="547">
        <v>-75296138.659999996</v>
      </c>
      <c r="M93" s="547">
        <v>-75517213.659999996</v>
      </c>
      <c r="N93" s="547">
        <v>-75738288.659999996</v>
      </c>
      <c r="O93" s="547">
        <v>-75959363.659999996</v>
      </c>
      <c r="P93" s="547">
        <v>-76180438.659999996</v>
      </c>
      <c r="Q93" s="547">
        <v>-76401513.659999996</v>
      </c>
      <c r="R93" s="547">
        <v>-76622596.840000004</v>
      </c>
      <c r="S93" s="547">
        <v>-76622596.840000004</v>
      </c>
      <c r="T93" s="547">
        <v>-76622596.840000004</v>
      </c>
      <c r="U93" s="547"/>
      <c r="V93" s="547">
        <f t="shared" si="68"/>
        <v>-75701444.530833319</v>
      </c>
      <c r="W93" s="285">
        <v>21</v>
      </c>
      <c r="X93" s="286"/>
      <c r="Y93" s="548">
        <f t="shared" si="63"/>
        <v>0</v>
      </c>
      <c r="Z93" s="549">
        <f t="shared" si="63"/>
        <v>0</v>
      </c>
      <c r="AA93" s="549">
        <f t="shared" si="63"/>
        <v>0</v>
      </c>
      <c r="AB93" s="282">
        <f t="shared" si="69"/>
        <v>-76622596.840000004</v>
      </c>
      <c r="AC93" s="281">
        <f t="shared" si="70"/>
        <v>0</v>
      </c>
      <c r="AD93" s="549">
        <f t="shared" si="27"/>
        <v>-76622596.840000004</v>
      </c>
      <c r="AE93" s="553">
        <f t="shared" si="77"/>
        <v>0</v>
      </c>
      <c r="AF93" s="282">
        <f t="shared" si="78"/>
        <v>0</v>
      </c>
      <c r="AG93" s="283">
        <f t="shared" si="9"/>
        <v>-76622596.840000004</v>
      </c>
      <c r="AH93" s="281">
        <f t="shared" si="71"/>
        <v>0</v>
      </c>
      <c r="AI93" s="551">
        <f t="shared" si="64"/>
        <v>0</v>
      </c>
      <c r="AJ93" s="549">
        <f t="shared" si="64"/>
        <v>0</v>
      </c>
      <c r="AK93" s="549">
        <f t="shared" si="64"/>
        <v>0</v>
      </c>
      <c r="AL93" s="282">
        <f t="shared" si="72"/>
        <v>-75701444.530833319</v>
      </c>
      <c r="AM93" s="281">
        <f t="shared" si="73"/>
        <v>0</v>
      </c>
      <c r="AN93" s="549">
        <f t="shared" si="52"/>
        <v>-75701444.530833319</v>
      </c>
      <c r="AO93" s="549">
        <f t="shared" si="53"/>
        <v>0</v>
      </c>
      <c r="AP93" s="549">
        <f t="shared" si="74"/>
        <v>0</v>
      </c>
      <c r="AQ93" s="283">
        <f t="shared" si="14"/>
        <v>-75701444.530833319</v>
      </c>
      <c r="AR93" s="281">
        <f t="shared" si="75"/>
        <v>0</v>
      </c>
      <c r="AT93" s="446"/>
      <c r="AU93" s="284"/>
      <c r="AV93" s="447" t="str">
        <f t="shared" si="76"/>
        <v>CA</v>
      </c>
      <c r="AW93" s="447" t="str">
        <f t="shared" si="76"/>
        <v>CL</v>
      </c>
      <c r="AX93" s="447" t="str">
        <f t="shared" si="76"/>
        <v>AIC</v>
      </c>
      <c r="AY93" s="447" t="str">
        <f t="shared" si="40"/>
        <v>ERB</v>
      </c>
      <c r="AZ93" s="447" t="str">
        <f t="shared" si="40"/>
        <v>GRB</v>
      </c>
      <c r="BA93" s="447" t="str">
        <f t="shared" si="40"/>
        <v>Non-Op</v>
      </c>
      <c r="BC93" s="445" t="s">
        <v>762</v>
      </c>
      <c r="BD93" s="552">
        <f t="shared" si="61"/>
        <v>-76622596.840000004</v>
      </c>
      <c r="BF93" s="435"/>
      <c r="BG93" s="435"/>
      <c r="BH93" s="435"/>
      <c r="BI93" s="435"/>
      <c r="BJ93" s="435"/>
      <c r="BK93" s="435"/>
      <c r="BL93" s="435"/>
      <c r="BN93" s="672"/>
    </row>
    <row r="94" spans="1:66" s="28" customFormat="1" ht="12" customHeight="1">
      <c r="A94" s="287">
        <v>11500041</v>
      </c>
      <c r="B94" s="288" t="str">
        <f t="shared" si="0"/>
        <v>11500041</v>
      </c>
      <c r="C94" s="444" t="s">
        <v>1232</v>
      </c>
      <c r="D94" s="445" t="s">
        <v>1163</v>
      </c>
      <c r="E94" s="445"/>
      <c r="F94" s="444"/>
      <c r="G94" s="445"/>
      <c r="H94" s="547">
        <v>-60266135.960000001</v>
      </c>
      <c r="I94" s="547">
        <v>-60650844.240000002</v>
      </c>
      <c r="J94" s="547">
        <v>-61035552.520000003</v>
      </c>
      <c r="K94" s="547">
        <v>-61420260.799999997</v>
      </c>
      <c r="L94" s="547">
        <v>-61804969.079999998</v>
      </c>
      <c r="M94" s="547">
        <v>-62189677.359999999</v>
      </c>
      <c r="N94" s="547">
        <v>-62574385.640000001</v>
      </c>
      <c r="O94" s="547">
        <v>-62959093.920000002</v>
      </c>
      <c r="P94" s="547">
        <v>-63343802.200000003</v>
      </c>
      <c r="Q94" s="547">
        <v>-63728510.479999997</v>
      </c>
      <c r="R94" s="547">
        <v>-64113218.759999998</v>
      </c>
      <c r="S94" s="547">
        <v>-64497927.039999999</v>
      </c>
      <c r="T94" s="547">
        <v>-64882635.32</v>
      </c>
      <c r="U94" s="547"/>
      <c r="V94" s="547">
        <f t="shared" si="68"/>
        <v>-62574385.639999993</v>
      </c>
      <c r="W94" s="285" t="s">
        <v>1233</v>
      </c>
      <c r="X94" s="286"/>
      <c r="Y94" s="548">
        <f t="shared" si="63"/>
        <v>0</v>
      </c>
      <c r="Z94" s="549">
        <f t="shared" si="63"/>
        <v>0</v>
      </c>
      <c r="AA94" s="549">
        <f t="shared" si="63"/>
        <v>0</v>
      </c>
      <c r="AB94" s="282">
        <f t="shared" si="69"/>
        <v>-64882635.32</v>
      </c>
      <c r="AC94" s="281">
        <f t="shared" si="70"/>
        <v>0</v>
      </c>
      <c r="AD94" s="549">
        <f t="shared" si="27"/>
        <v>-64882635.32</v>
      </c>
      <c r="AE94" s="553">
        <f t="shared" si="77"/>
        <v>0</v>
      </c>
      <c r="AF94" s="282">
        <f t="shared" si="78"/>
        <v>0</v>
      </c>
      <c r="AG94" s="283">
        <f t="shared" si="9"/>
        <v>-64882635.32</v>
      </c>
      <c r="AH94" s="281">
        <f t="shared" si="71"/>
        <v>0</v>
      </c>
      <c r="AI94" s="551">
        <f t="shared" si="64"/>
        <v>0</v>
      </c>
      <c r="AJ94" s="549">
        <f t="shared" si="64"/>
        <v>0</v>
      </c>
      <c r="AK94" s="549">
        <f t="shared" si="64"/>
        <v>0</v>
      </c>
      <c r="AL94" s="282">
        <f t="shared" si="72"/>
        <v>-62574385.639999993</v>
      </c>
      <c r="AM94" s="281">
        <f t="shared" si="73"/>
        <v>0</v>
      </c>
      <c r="AN94" s="549">
        <f t="shared" si="52"/>
        <v>-62574385.639999993</v>
      </c>
      <c r="AO94" s="549">
        <f t="shared" si="53"/>
        <v>0</v>
      </c>
      <c r="AP94" s="549">
        <f t="shared" si="74"/>
        <v>0</v>
      </c>
      <c r="AQ94" s="283">
        <f t="shared" si="14"/>
        <v>-62574385.639999993</v>
      </c>
      <c r="AR94" s="281">
        <f t="shared" si="75"/>
        <v>0</v>
      </c>
      <c r="AT94" s="446"/>
      <c r="AU94" s="284"/>
      <c r="AV94" s="447" t="str">
        <f t="shared" si="76"/>
        <v>CA</v>
      </c>
      <c r="AW94" s="447" t="str">
        <f t="shared" si="76"/>
        <v>CL</v>
      </c>
      <c r="AX94" s="447" t="str">
        <f t="shared" si="76"/>
        <v>AIC</v>
      </c>
      <c r="AY94" s="447" t="str">
        <f t="shared" si="40"/>
        <v>ERB</v>
      </c>
      <c r="AZ94" s="447" t="str">
        <f t="shared" si="40"/>
        <v>GRB</v>
      </c>
      <c r="BA94" s="447" t="str">
        <f t="shared" si="40"/>
        <v>Non-Op</v>
      </c>
      <c r="BC94" s="445" t="s">
        <v>762</v>
      </c>
      <c r="BD94" s="552">
        <f t="shared" si="61"/>
        <v>-64882635.32</v>
      </c>
      <c r="BF94" s="435"/>
      <c r="BG94" s="435"/>
      <c r="BH94" s="435"/>
      <c r="BI94" s="435"/>
      <c r="BJ94" s="435"/>
      <c r="BK94" s="435"/>
      <c r="BL94" s="435"/>
      <c r="BN94" s="672"/>
    </row>
    <row r="95" spans="1:66" s="28" customFormat="1" ht="12" customHeight="1">
      <c r="A95" s="302">
        <v>11500051</v>
      </c>
      <c r="B95" s="303" t="str">
        <f t="shared" si="0"/>
        <v>11500051</v>
      </c>
      <c r="C95" s="357" t="s">
        <v>1234</v>
      </c>
      <c r="D95" s="445" t="s">
        <v>1163</v>
      </c>
      <c r="E95" s="445"/>
      <c r="F95" s="357"/>
      <c r="G95" s="445"/>
      <c r="H95" s="547">
        <v>-16950332.899999999</v>
      </c>
      <c r="I95" s="547">
        <v>-16950332.899999999</v>
      </c>
      <c r="J95" s="547">
        <v>-16950332.899999999</v>
      </c>
      <c r="K95" s="547">
        <v>-16950332.899999999</v>
      </c>
      <c r="L95" s="547">
        <v>-16950332.899999999</v>
      </c>
      <c r="M95" s="547">
        <v>-16950332.899999999</v>
      </c>
      <c r="N95" s="547">
        <v>-16950332.899999999</v>
      </c>
      <c r="O95" s="547">
        <v>-16950332.899999999</v>
      </c>
      <c r="P95" s="547">
        <v>-16950332.899999999</v>
      </c>
      <c r="Q95" s="547">
        <v>-16950332.899999999</v>
      </c>
      <c r="R95" s="547">
        <v>-16950332.899999999</v>
      </c>
      <c r="S95" s="547">
        <v>-16950332.899999999</v>
      </c>
      <c r="T95" s="547">
        <v>-16950332.899999999</v>
      </c>
      <c r="U95" s="547"/>
      <c r="V95" s="547">
        <f t="shared" si="68"/>
        <v>-16950332.900000002</v>
      </c>
      <c r="W95" s="285" t="s">
        <v>1233</v>
      </c>
      <c r="X95" s="286"/>
      <c r="Y95" s="548">
        <f t="shared" si="63"/>
        <v>0</v>
      </c>
      <c r="Z95" s="549">
        <f t="shared" si="63"/>
        <v>0</v>
      </c>
      <c r="AA95" s="549">
        <f t="shared" si="63"/>
        <v>0</v>
      </c>
      <c r="AB95" s="282">
        <f t="shared" si="69"/>
        <v>-16950332.899999999</v>
      </c>
      <c r="AC95" s="281">
        <f t="shared" si="70"/>
        <v>0</v>
      </c>
      <c r="AD95" s="549">
        <f t="shared" si="27"/>
        <v>-16950332.899999999</v>
      </c>
      <c r="AE95" s="553">
        <f t="shared" si="77"/>
        <v>0</v>
      </c>
      <c r="AF95" s="282">
        <f t="shared" si="78"/>
        <v>0</v>
      </c>
      <c r="AG95" s="283">
        <f t="shared" si="9"/>
        <v>-16950332.899999999</v>
      </c>
      <c r="AH95" s="281">
        <f t="shared" si="71"/>
        <v>0</v>
      </c>
      <c r="AI95" s="551">
        <f t="shared" si="64"/>
        <v>0</v>
      </c>
      <c r="AJ95" s="549">
        <f t="shared" si="64"/>
        <v>0</v>
      </c>
      <c r="AK95" s="549">
        <f t="shared" si="64"/>
        <v>0</v>
      </c>
      <c r="AL95" s="282">
        <f t="shared" si="72"/>
        <v>-16950332.900000002</v>
      </c>
      <c r="AM95" s="281">
        <f t="shared" si="73"/>
        <v>0</v>
      </c>
      <c r="AN95" s="549">
        <f t="shared" si="52"/>
        <v>-16950332.900000002</v>
      </c>
      <c r="AO95" s="549">
        <f t="shared" si="53"/>
        <v>0</v>
      </c>
      <c r="AP95" s="549">
        <f t="shared" si="74"/>
        <v>0</v>
      </c>
      <c r="AQ95" s="283">
        <f t="shared" si="14"/>
        <v>-16950332.900000002</v>
      </c>
      <c r="AR95" s="281">
        <f t="shared" si="75"/>
        <v>0</v>
      </c>
      <c r="AT95" s="446"/>
      <c r="AU95" s="284"/>
      <c r="AV95" s="447" t="str">
        <f t="shared" si="76"/>
        <v>CA</v>
      </c>
      <c r="AW95" s="447" t="str">
        <f t="shared" si="76"/>
        <v>CL</v>
      </c>
      <c r="AX95" s="447" t="str">
        <f t="shared" si="76"/>
        <v>AIC</v>
      </c>
      <c r="AY95" s="447" t="str">
        <f t="shared" si="40"/>
        <v>ERB</v>
      </c>
      <c r="AZ95" s="447" t="str">
        <f t="shared" si="40"/>
        <v>GRB</v>
      </c>
      <c r="BA95" s="447" t="str">
        <f t="shared" si="40"/>
        <v>Non-Op</v>
      </c>
      <c r="BC95" s="445" t="s">
        <v>762</v>
      </c>
      <c r="BD95" s="552">
        <f t="shared" si="61"/>
        <v>-16950332.899999999</v>
      </c>
      <c r="BF95" s="435"/>
      <c r="BG95" s="435"/>
      <c r="BH95" s="435"/>
      <c r="BI95" s="435"/>
      <c r="BJ95" s="435"/>
      <c r="BK95" s="435"/>
      <c r="BL95" s="435"/>
      <c r="BN95" s="672"/>
    </row>
    <row r="96" spans="1:66" s="28" customFormat="1" ht="12" customHeight="1">
      <c r="A96" s="302">
        <v>11500061</v>
      </c>
      <c r="B96" s="303" t="str">
        <f t="shared" si="0"/>
        <v>11500061</v>
      </c>
      <c r="C96" s="444" t="s">
        <v>1235</v>
      </c>
      <c r="D96" s="445" t="s">
        <v>1163</v>
      </c>
      <c r="E96" s="445"/>
      <c r="F96" s="444"/>
      <c r="G96" s="445"/>
      <c r="H96" s="547">
        <v>-10447243.369999999</v>
      </c>
      <c r="I96" s="547">
        <v>-10542659.52</v>
      </c>
      <c r="J96" s="547">
        <v>-10638075.67</v>
      </c>
      <c r="K96" s="547">
        <v>-10733491.82</v>
      </c>
      <c r="L96" s="547">
        <v>-10828907.970000001</v>
      </c>
      <c r="M96" s="547">
        <v>-10924324.119999999</v>
      </c>
      <c r="N96" s="547">
        <v>-11019740.27</v>
      </c>
      <c r="O96" s="547">
        <v>-11115156.42</v>
      </c>
      <c r="P96" s="547">
        <v>-11210572.57</v>
      </c>
      <c r="Q96" s="547">
        <v>-11305988.720000001</v>
      </c>
      <c r="R96" s="547">
        <v>-11401404.869999999</v>
      </c>
      <c r="S96" s="547">
        <v>-11496821.02</v>
      </c>
      <c r="T96" s="547">
        <v>-11592237.17</v>
      </c>
      <c r="U96" s="547"/>
      <c r="V96" s="547">
        <f t="shared" si="68"/>
        <v>-11019740.269999998</v>
      </c>
      <c r="W96" s="285" t="s">
        <v>1233</v>
      </c>
      <c r="X96" s="286"/>
      <c r="Y96" s="548">
        <f t="shared" si="63"/>
        <v>0</v>
      </c>
      <c r="Z96" s="549">
        <f t="shared" si="63"/>
        <v>0</v>
      </c>
      <c r="AA96" s="549">
        <f t="shared" si="63"/>
        <v>0</v>
      </c>
      <c r="AB96" s="282">
        <f t="shared" si="69"/>
        <v>-11592237.17</v>
      </c>
      <c r="AC96" s="281">
        <f t="shared" si="70"/>
        <v>0</v>
      </c>
      <c r="AD96" s="549">
        <f t="shared" ref="AD96:AD162" si="79">IF($D96=AD$5,$T96,IF($D96=AD$4, $T96*$AK$1,0))</f>
        <v>-11592237.17</v>
      </c>
      <c r="AE96" s="553">
        <f t="shared" si="77"/>
        <v>0</v>
      </c>
      <c r="AF96" s="282">
        <f t="shared" si="78"/>
        <v>0</v>
      </c>
      <c r="AG96" s="283">
        <f t="shared" si="9"/>
        <v>-11592237.17</v>
      </c>
      <c r="AH96" s="281">
        <f t="shared" si="71"/>
        <v>0</v>
      </c>
      <c r="AI96" s="551">
        <f t="shared" si="64"/>
        <v>0</v>
      </c>
      <c r="AJ96" s="549">
        <f t="shared" si="64"/>
        <v>0</v>
      </c>
      <c r="AK96" s="549">
        <f t="shared" si="64"/>
        <v>0</v>
      </c>
      <c r="AL96" s="282">
        <f t="shared" si="72"/>
        <v>-11019740.269999998</v>
      </c>
      <c r="AM96" s="281">
        <f t="shared" si="73"/>
        <v>0</v>
      </c>
      <c r="AN96" s="549">
        <f t="shared" si="52"/>
        <v>-11019740.269999998</v>
      </c>
      <c r="AO96" s="549">
        <f t="shared" si="53"/>
        <v>0</v>
      </c>
      <c r="AP96" s="549">
        <f t="shared" si="74"/>
        <v>0</v>
      </c>
      <c r="AQ96" s="283">
        <f t="shared" si="14"/>
        <v>-11019740.269999998</v>
      </c>
      <c r="AR96" s="281">
        <f t="shared" si="75"/>
        <v>0</v>
      </c>
      <c r="AT96" s="446"/>
      <c r="AU96" s="284"/>
      <c r="AV96" s="447" t="str">
        <f t="shared" si="76"/>
        <v>CA</v>
      </c>
      <c r="AW96" s="447" t="str">
        <f t="shared" si="76"/>
        <v>CL</v>
      </c>
      <c r="AX96" s="447" t="str">
        <f t="shared" si="76"/>
        <v>AIC</v>
      </c>
      <c r="AY96" s="447" t="str">
        <f t="shared" si="40"/>
        <v>ERB</v>
      </c>
      <c r="AZ96" s="447" t="str">
        <f t="shared" si="40"/>
        <v>GRB</v>
      </c>
      <c r="BA96" s="447" t="str">
        <f t="shared" si="40"/>
        <v>Non-Op</v>
      </c>
      <c r="BC96" s="445" t="s">
        <v>762</v>
      </c>
      <c r="BD96" s="552">
        <f t="shared" si="61"/>
        <v>-11592237.17</v>
      </c>
      <c r="BF96" s="435"/>
      <c r="BG96" s="435"/>
      <c r="BH96" s="435"/>
      <c r="BI96" s="435"/>
      <c r="BJ96" s="435"/>
      <c r="BK96" s="435"/>
      <c r="BL96" s="435"/>
      <c r="BN96" s="672"/>
    </row>
    <row r="97" spans="1:66" s="28" customFormat="1" ht="12" customHeight="1">
      <c r="A97" s="302">
        <v>11710002</v>
      </c>
      <c r="B97" s="303" t="str">
        <f t="shared" ref="B97:B171" si="80">TEXT(A97,"##")</f>
        <v>11710002</v>
      </c>
      <c r="C97" s="444" t="s">
        <v>1236</v>
      </c>
      <c r="D97" s="445" t="s">
        <v>1164</v>
      </c>
      <c r="E97" s="445"/>
      <c r="F97" s="294">
        <v>43070</v>
      </c>
      <c r="G97" s="445"/>
      <c r="H97" s="547">
        <v>8654564.4700000007</v>
      </c>
      <c r="I97" s="547">
        <v>8654564.4700000007</v>
      </c>
      <c r="J97" s="547">
        <v>8654564.4700000007</v>
      </c>
      <c r="K97" s="547">
        <v>8654564.4700000007</v>
      </c>
      <c r="L97" s="547">
        <v>8654564.4700000007</v>
      </c>
      <c r="M97" s="547">
        <v>8654564.4700000007</v>
      </c>
      <c r="N97" s="547">
        <v>8654564.4700000007</v>
      </c>
      <c r="O97" s="547">
        <v>8654564.4700000007</v>
      </c>
      <c r="P97" s="547">
        <v>8654564.4700000007</v>
      </c>
      <c r="Q97" s="547">
        <v>8654564.4700000007</v>
      </c>
      <c r="R97" s="547">
        <v>8654564.4700000007</v>
      </c>
      <c r="S97" s="547">
        <v>8654564.4700000007</v>
      </c>
      <c r="T97" s="547">
        <v>8654564.4700000007</v>
      </c>
      <c r="U97" s="547"/>
      <c r="V97" s="547">
        <f t="shared" si="68"/>
        <v>8654564.4700000007</v>
      </c>
      <c r="W97" s="285"/>
      <c r="X97" s="286">
        <v>3</v>
      </c>
      <c r="Y97" s="548">
        <f t="shared" si="63"/>
        <v>0</v>
      </c>
      <c r="Z97" s="549">
        <f t="shared" si="63"/>
        <v>0</v>
      </c>
      <c r="AA97" s="549">
        <f t="shared" si="63"/>
        <v>0</v>
      </c>
      <c r="AB97" s="282">
        <f t="shared" si="69"/>
        <v>8654564.4700000007</v>
      </c>
      <c r="AC97" s="281">
        <f t="shared" si="70"/>
        <v>0</v>
      </c>
      <c r="AD97" s="549">
        <f t="shared" si="79"/>
        <v>0</v>
      </c>
      <c r="AE97" s="553">
        <f t="shared" si="77"/>
        <v>8654564.4700000007</v>
      </c>
      <c r="AF97" s="282">
        <f t="shared" si="78"/>
        <v>0</v>
      </c>
      <c r="AG97" s="283">
        <f t="shared" si="9"/>
        <v>8654564.4700000007</v>
      </c>
      <c r="AH97" s="281">
        <f t="shared" si="71"/>
        <v>0</v>
      </c>
      <c r="AI97" s="551">
        <f t="shared" si="64"/>
        <v>0</v>
      </c>
      <c r="AJ97" s="549">
        <f t="shared" si="64"/>
        <v>0</v>
      </c>
      <c r="AK97" s="549">
        <f t="shared" si="64"/>
        <v>0</v>
      </c>
      <c r="AL97" s="282">
        <f t="shared" si="72"/>
        <v>8654564.4700000007</v>
      </c>
      <c r="AM97" s="281">
        <f t="shared" si="73"/>
        <v>0</v>
      </c>
      <c r="AN97" s="549">
        <f t="shared" si="52"/>
        <v>0</v>
      </c>
      <c r="AO97" s="549">
        <f t="shared" si="53"/>
        <v>8654564.4700000007</v>
      </c>
      <c r="AP97" s="549">
        <f t="shared" si="74"/>
        <v>0</v>
      </c>
      <c r="AQ97" s="283">
        <f t="shared" si="14"/>
        <v>8654564.4700000007</v>
      </c>
      <c r="AR97" s="281">
        <f t="shared" si="75"/>
        <v>0</v>
      </c>
      <c r="AT97" s="446"/>
      <c r="AU97" s="284"/>
      <c r="AV97" s="447" t="str">
        <f t="shared" si="76"/>
        <v>CA</v>
      </c>
      <c r="AW97" s="447" t="str">
        <f t="shared" si="76"/>
        <v>CL</v>
      </c>
      <c r="AX97" s="447" t="str">
        <f t="shared" si="76"/>
        <v>AIC</v>
      </c>
      <c r="AY97" s="447" t="str">
        <f t="shared" si="40"/>
        <v>ERB</v>
      </c>
      <c r="AZ97" s="447" t="str">
        <f t="shared" si="40"/>
        <v>GRB</v>
      </c>
      <c r="BA97" s="447" t="str">
        <f t="shared" si="40"/>
        <v>Non-Op</v>
      </c>
      <c r="BC97" s="445" t="s">
        <v>762</v>
      </c>
      <c r="BD97" s="552">
        <f t="shared" si="61"/>
        <v>8654564.4700000007</v>
      </c>
      <c r="BF97" s="448"/>
      <c r="BG97" s="448"/>
      <c r="BH97" s="448"/>
      <c r="BI97" s="448"/>
      <c r="BJ97" s="448"/>
      <c r="BK97" s="448"/>
      <c r="BL97" s="448"/>
      <c r="BN97" s="672"/>
    </row>
    <row r="98" spans="1:66" s="28" customFormat="1" ht="12" customHeight="1">
      <c r="A98" s="678" t="s">
        <v>3088</v>
      </c>
      <c r="B98" s="679" t="str">
        <f t="shared" si="80"/>
        <v>11710012</v>
      </c>
      <c r="C98" s="450" t="s">
        <v>3089</v>
      </c>
      <c r="D98" s="451" t="s">
        <v>1164</v>
      </c>
      <c r="E98" s="451"/>
      <c r="F98" s="304">
        <v>44593</v>
      </c>
      <c r="G98" s="451"/>
      <c r="H98" s="556"/>
      <c r="I98" s="556"/>
      <c r="J98" s="556">
        <v>129378.16</v>
      </c>
      <c r="K98" s="556">
        <v>129378.16</v>
      </c>
      <c r="L98" s="556">
        <v>129378.16</v>
      </c>
      <c r="M98" s="556">
        <v>129378.16</v>
      </c>
      <c r="N98" s="556">
        <v>129378.16</v>
      </c>
      <c r="O98" s="556">
        <v>129378.16</v>
      </c>
      <c r="P98" s="556">
        <v>129378.16</v>
      </c>
      <c r="Q98" s="556">
        <v>129378.16</v>
      </c>
      <c r="R98" s="556">
        <v>129378.16</v>
      </c>
      <c r="S98" s="556">
        <v>129378.16</v>
      </c>
      <c r="T98" s="556">
        <v>129378.16</v>
      </c>
      <c r="U98" s="556"/>
      <c r="V98" s="556">
        <f t="shared" si="68"/>
        <v>113205.89000000001</v>
      </c>
      <c r="W98" s="292"/>
      <c r="X98" s="293" t="s">
        <v>3090</v>
      </c>
      <c r="Y98" s="548">
        <f t="shared" si="63"/>
        <v>0</v>
      </c>
      <c r="Z98" s="549">
        <f t="shared" si="63"/>
        <v>0</v>
      </c>
      <c r="AA98" s="549">
        <f t="shared" si="63"/>
        <v>0</v>
      </c>
      <c r="AB98" s="282">
        <f t="shared" si="69"/>
        <v>129378.16</v>
      </c>
      <c r="AC98" s="281">
        <f t="shared" si="70"/>
        <v>0</v>
      </c>
      <c r="AD98" s="549">
        <f t="shared" si="79"/>
        <v>0</v>
      </c>
      <c r="AE98" s="553">
        <f t="shared" si="77"/>
        <v>129378.16</v>
      </c>
      <c r="AF98" s="282">
        <f t="shared" si="78"/>
        <v>0</v>
      </c>
      <c r="AG98" s="283">
        <f t="shared" ref="AG98" si="81">SUM(AD98:AF98)</f>
        <v>129378.16</v>
      </c>
      <c r="AH98" s="281">
        <f t="shared" si="71"/>
        <v>0</v>
      </c>
      <c r="AI98" s="551">
        <f t="shared" si="64"/>
        <v>0</v>
      </c>
      <c r="AJ98" s="549">
        <f t="shared" si="64"/>
        <v>0</v>
      </c>
      <c r="AK98" s="549">
        <f t="shared" si="64"/>
        <v>0</v>
      </c>
      <c r="AL98" s="282">
        <f t="shared" si="72"/>
        <v>113205.89000000001</v>
      </c>
      <c r="AM98" s="281">
        <f t="shared" si="73"/>
        <v>0</v>
      </c>
      <c r="AN98" s="549">
        <f t="shared" si="52"/>
        <v>0</v>
      </c>
      <c r="AO98" s="549">
        <f t="shared" si="53"/>
        <v>113205.89000000001</v>
      </c>
      <c r="AP98" s="549">
        <f t="shared" si="74"/>
        <v>0</v>
      </c>
      <c r="AQ98" s="283">
        <f t="shared" ref="AQ98" si="82">SUM(AN98:AP98)</f>
        <v>113205.89000000001</v>
      </c>
      <c r="AR98" s="281">
        <f t="shared" si="75"/>
        <v>0</v>
      </c>
      <c r="AT98" s="446"/>
      <c r="AU98" s="284"/>
      <c r="AV98" s="447" t="str">
        <f t="shared" si="76"/>
        <v>CA</v>
      </c>
      <c r="AW98" s="447" t="str">
        <f t="shared" si="76"/>
        <v>CL</v>
      </c>
      <c r="AX98" s="447" t="str">
        <f t="shared" si="76"/>
        <v>AIC</v>
      </c>
      <c r="AY98" s="447" t="str">
        <f t="shared" si="40"/>
        <v>ERB</v>
      </c>
      <c r="AZ98" s="447" t="str">
        <f t="shared" si="40"/>
        <v>GRB</v>
      </c>
      <c r="BA98" s="447" t="str">
        <f t="shared" si="40"/>
        <v>Non-Op</v>
      </c>
      <c r="BC98" s="445" t="s">
        <v>762</v>
      </c>
      <c r="BD98" s="552">
        <f t="shared" si="61"/>
        <v>129378.16</v>
      </c>
      <c r="BF98" s="448"/>
      <c r="BG98" s="448"/>
      <c r="BH98" s="448"/>
      <c r="BI98" s="448"/>
      <c r="BJ98" s="448"/>
      <c r="BK98" s="448"/>
      <c r="BL98" s="448"/>
      <c r="BN98" s="672"/>
    </row>
    <row r="99" spans="1:66" s="28" customFormat="1" ht="12" customHeight="1">
      <c r="A99" s="287">
        <v>11730002</v>
      </c>
      <c r="B99" s="288" t="str">
        <f t="shared" si="80"/>
        <v>11730002</v>
      </c>
      <c r="C99" s="444" t="s">
        <v>2557</v>
      </c>
      <c r="D99" s="445" t="s">
        <v>1164</v>
      </c>
      <c r="E99" s="445"/>
      <c r="F99" s="444"/>
      <c r="G99" s="445"/>
      <c r="H99" s="547">
        <v>0</v>
      </c>
      <c r="I99" s="547">
        <v>0</v>
      </c>
      <c r="J99" s="547">
        <v>0</v>
      </c>
      <c r="K99" s="547">
        <v>0</v>
      </c>
      <c r="L99" s="547">
        <v>0</v>
      </c>
      <c r="M99" s="547">
        <v>0</v>
      </c>
      <c r="N99" s="547">
        <v>0</v>
      </c>
      <c r="O99" s="547">
        <v>0</v>
      </c>
      <c r="P99" s="547">
        <v>0</v>
      </c>
      <c r="Q99" s="547">
        <v>0</v>
      </c>
      <c r="R99" s="547">
        <v>0</v>
      </c>
      <c r="S99" s="547">
        <v>0</v>
      </c>
      <c r="T99" s="547">
        <v>0</v>
      </c>
      <c r="U99" s="547"/>
      <c r="V99" s="547">
        <f t="shared" si="68"/>
        <v>0</v>
      </c>
      <c r="W99" s="285"/>
      <c r="X99" s="286">
        <v>3</v>
      </c>
      <c r="Y99" s="548">
        <f t="shared" ref="Y99:AA119" si="83">IF($D99=Y$5,$T99,0)</f>
        <v>0</v>
      </c>
      <c r="Z99" s="549">
        <f t="shared" si="83"/>
        <v>0</v>
      </c>
      <c r="AA99" s="549">
        <f t="shared" si="83"/>
        <v>0</v>
      </c>
      <c r="AB99" s="282">
        <f t="shared" si="69"/>
        <v>0</v>
      </c>
      <c r="AC99" s="281">
        <f t="shared" si="70"/>
        <v>0</v>
      </c>
      <c r="AD99" s="549">
        <f t="shared" si="79"/>
        <v>0</v>
      </c>
      <c r="AE99" s="553">
        <f t="shared" si="77"/>
        <v>0</v>
      </c>
      <c r="AF99" s="282">
        <f t="shared" si="78"/>
        <v>0</v>
      </c>
      <c r="AG99" s="283">
        <f t="shared" si="9"/>
        <v>0</v>
      </c>
      <c r="AH99" s="281">
        <f t="shared" si="71"/>
        <v>0</v>
      </c>
      <c r="AI99" s="551">
        <f t="shared" ref="AI99:AK119" si="84">IF($D99=AI$5,$V99,0)</f>
        <v>0</v>
      </c>
      <c r="AJ99" s="549">
        <f t="shared" si="84"/>
        <v>0</v>
      </c>
      <c r="AK99" s="549">
        <f t="shared" si="84"/>
        <v>0</v>
      </c>
      <c r="AL99" s="282">
        <f t="shared" si="72"/>
        <v>0</v>
      </c>
      <c r="AM99" s="281">
        <f t="shared" si="73"/>
        <v>0</v>
      </c>
      <c r="AN99" s="549">
        <f t="shared" si="52"/>
        <v>0</v>
      </c>
      <c r="AO99" s="549">
        <f t="shared" si="53"/>
        <v>0</v>
      </c>
      <c r="AP99" s="549">
        <f t="shared" si="74"/>
        <v>0</v>
      </c>
      <c r="AQ99" s="283">
        <f t="shared" si="14"/>
        <v>0</v>
      </c>
      <c r="AR99" s="281">
        <f t="shared" si="75"/>
        <v>0</v>
      </c>
      <c r="AT99" s="446"/>
      <c r="AU99" s="284"/>
      <c r="AV99" s="447" t="str">
        <f t="shared" si="76"/>
        <v>CA</v>
      </c>
      <c r="AW99" s="447" t="str">
        <f t="shared" si="76"/>
        <v>CL</v>
      </c>
      <c r="AX99" s="447" t="str">
        <f t="shared" si="76"/>
        <v>AIC</v>
      </c>
      <c r="AY99" s="447" t="str">
        <f t="shared" si="40"/>
        <v>ERB</v>
      </c>
      <c r="AZ99" s="447" t="str">
        <f t="shared" si="40"/>
        <v>GRB</v>
      </c>
      <c r="BA99" s="447" t="str">
        <f t="shared" si="40"/>
        <v>Non-Op</v>
      </c>
      <c r="BC99" s="445" t="s">
        <v>762</v>
      </c>
      <c r="BD99" s="552">
        <f t="shared" si="61"/>
        <v>0</v>
      </c>
      <c r="BF99" s="435"/>
      <c r="BG99" s="435"/>
      <c r="BH99" s="435"/>
      <c r="BI99" s="435"/>
      <c r="BJ99" s="435"/>
      <c r="BK99" s="435"/>
      <c r="BL99" s="435"/>
      <c r="BN99" s="672"/>
    </row>
    <row r="100" spans="1:66" s="28" customFormat="1" ht="12" customHeight="1">
      <c r="A100" s="287">
        <v>12100503</v>
      </c>
      <c r="B100" s="288" t="str">
        <f t="shared" si="80"/>
        <v>12100503</v>
      </c>
      <c r="C100" s="444" t="s">
        <v>1237</v>
      </c>
      <c r="D100" s="445" t="s">
        <v>1165</v>
      </c>
      <c r="E100" s="445"/>
      <c r="F100" s="444"/>
      <c r="G100" s="445"/>
      <c r="H100" s="547">
        <v>27503.09</v>
      </c>
      <c r="I100" s="547">
        <v>27503.09</v>
      </c>
      <c r="J100" s="547">
        <v>27908.97</v>
      </c>
      <c r="K100" s="547">
        <v>28843.439999999999</v>
      </c>
      <c r="L100" s="547">
        <v>24683.67</v>
      </c>
      <c r="M100" s="547">
        <v>28522.87</v>
      </c>
      <c r="N100" s="547">
        <v>28665.74</v>
      </c>
      <c r="O100" s="547">
        <v>28938.63</v>
      </c>
      <c r="P100" s="547">
        <v>29075.07</v>
      </c>
      <c r="Q100" s="547">
        <v>30002.51</v>
      </c>
      <c r="R100" s="547">
        <v>35193.730000000003</v>
      </c>
      <c r="S100" s="547">
        <v>39244.629999999997</v>
      </c>
      <c r="T100" s="547">
        <v>42104.79</v>
      </c>
      <c r="U100" s="547"/>
      <c r="V100" s="547">
        <f t="shared" si="68"/>
        <v>30282.190833333338</v>
      </c>
      <c r="W100" s="285"/>
      <c r="X100" s="286"/>
      <c r="Y100" s="548">
        <f t="shared" si="83"/>
        <v>0</v>
      </c>
      <c r="Z100" s="549">
        <f t="shared" si="83"/>
        <v>0</v>
      </c>
      <c r="AA100" s="549">
        <f t="shared" si="83"/>
        <v>0</v>
      </c>
      <c r="AB100" s="282">
        <f t="shared" si="69"/>
        <v>42104.79</v>
      </c>
      <c r="AC100" s="281">
        <f t="shared" si="70"/>
        <v>0</v>
      </c>
      <c r="AD100" s="549">
        <f t="shared" si="79"/>
        <v>0</v>
      </c>
      <c r="AE100" s="553">
        <f t="shared" si="77"/>
        <v>0</v>
      </c>
      <c r="AF100" s="282">
        <f t="shared" si="78"/>
        <v>42104.79</v>
      </c>
      <c r="AG100" s="283">
        <f t="shared" ref="AG100:AG175" si="85">SUM(AD100:AF100)</f>
        <v>42104.79</v>
      </c>
      <c r="AH100" s="281">
        <f t="shared" si="71"/>
        <v>0</v>
      </c>
      <c r="AI100" s="551">
        <f t="shared" si="84"/>
        <v>0</v>
      </c>
      <c r="AJ100" s="549">
        <f t="shared" si="84"/>
        <v>0</v>
      </c>
      <c r="AK100" s="549">
        <f t="shared" si="84"/>
        <v>0</v>
      </c>
      <c r="AL100" s="282">
        <f t="shared" si="72"/>
        <v>30282.190833333338</v>
      </c>
      <c r="AM100" s="281">
        <f t="shared" si="73"/>
        <v>0</v>
      </c>
      <c r="AN100" s="549">
        <f t="shared" si="52"/>
        <v>0</v>
      </c>
      <c r="AO100" s="549">
        <f t="shared" si="53"/>
        <v>0</v>
      </c>
      <c r="AP100" s="549">
        <f t="shared" si="74"/>
        <v>30282.190833333338</v>
      </c>
      <c r="AQ100" s="283">
        <f t="shared" ref="AQ100:AQ175" si="86">SUM(AN100:AP100)</f>
        <v>30282.190833333338</v>
      </c>
      <c r="AR100" s="281">
        <f t="shared" si="75"/>
        <v>0</v>
      </c>
      <c r="AT100" s="446">
        <v>121</v>
      </c>
      <c r="AU100" s="284"/>
      <c r="AV100" s="447" t="str">
        <f t="shared" si="76"/>
        <v>CA</v>
      </c>
      <c r="AW100" s="447" t="str">
        <f t="shared" si="76"/>
        <v>CL</v>
      </c>
      <c r="AX100" s="447" t="str">
        <f t="shared" si="76"/>
        <v>AIC</v>
      </c>
      <c r="AY100" s="447" t="str">
        <f t="shared" si="40"/>
        <v>ERB</v>
      </c>
      <c r="AZ100" s="447" t="str">
        <f t="shared" si="40"/>
        <v>GRB</v>
      </c>
      <c r="BA100" s="447" t="str">
        <f t="shared" si="40"/>
        <v>Non-Op</v>
      </c>
      <c r="BC100" s="449" t="s">
        <v>2100</v>
      </c>
      <c r="BD100" s="552">
        <f t="shared" si="61"/>
        <v>42104.79</v>
      </c>
      <c r="BF100" s="435"/>
      <c r="BG100" s="435"/>
      <c r="BH100" s="435"/>
      <c r="BI100" s="435"/>
      <c r="BJ100" s="435"/>
      <c r="BK100" s="435"/>
      <c r="BL100" s="435"/>
      <c r="BN100" s="672"/>
    </row>
    <row r="101" spans="1:66" s="28" customFormat="1" ht="12" customHeight="1">
      <c r="A101" s="287">
        <v>12100513</v>
      </c>
      <c r="B101" s="288" t="str">
        <f t="shared" si="80"/>
        <v>12100513</v>
      </c>
      <c r="C101" s="444" t="s">
        <v>1237</v>
      </c>
      <c r="D101" s="445" t="s">
        <v>1165</v>
      </c>
      <c r="E101" s="445"/>
      <c r="F101" s="444"/>
      <c r="G101" s="445"/>
      <c r="H101" s="547">
        <v>3613496.51</v>
      </c>
      <c r="I101" s="547">
        <v>3613496.51</v>
      </c>
      <c r="J101" s="547">
        <v>3613496.51</v>
      </c>
      <c r="K101" s="547">
        <v>3613496.51</v>
      </c>
      <c r="L101" s="547">
        <v>3613496.51</v>
      </c>
      <c r="M101" s="547">
        <v>3613496.51</v>
      </c>
      <c r="N101" s="547">
        <v>3613496.51</v>
      </c>
      <c r="O101" s="547">
        <v>3613496.51</v>
      </c>
      <c r="P101" s="547">
        <v>3613496.51</v>
      </c>
      <c r="Q101" s="547">
        <v>3613496.51</v>
      </c>
      <c r="R101" s="547">
        <v>3613496.51</v>
      </c>
      <c r="S101" s="547">
        <v>3613496.51</v>
      </c>
      <c r="T101" s="547">
        <v>3608123.77</v>
      </c>
      <c r="U101" s="547"/>
      <c r="V101" s="547">
        <f t="shared" si="68"/>
        <v>3613272.6458333321</v>
      </c>
      <c r="W101" s="285"/>
      <c r="X101" s="286"/>
      <c r="Y101" s="548">
        <f t="shared" si="83"/>
        <v>0</v>
      </c>
      <c r="Z101" s="549">
        <f t="shared" si="83"/>
        <v>0</v>
      </c>
      <c r="AA101" s="549">
        <f t="shared" si="83"/>
        <v>0</v>
      </c>
      <c r="AB101" s="282">
        <f t="shared" si="69"/>
        <v>3608123.77</v>
      </c>
      <c r="AC101" s="281">
        <f t="shared" si="70"/>
        <v>0</v>
      </c>
      <c r="AD101" s="549">
        <f t="shared" si="79"/>
        <v>0</v>
      </c>
      <c r="AE101" s="553">
        <f t="shared" si="77"/>
        <v>0</v>
      </c>
      <c r="AF101" s="282">
        <f t="shared" si="78"/>
        <v>3608123.77</v>
      </c>
      <c r="AG101" s="283">
        <f t="shared" si="85"/>
        <v>3608123.77</v>
      </c>
      <c r="AH101" s="281">
        <f t="shared" si="71"/>
        <v>0</v>
      </c>
      <c r="AI101" s="551">
        <f t="shared" si="84"/>
        <v>0</v>
      </c>
      <c r="AJ101" s="549">
        <f t="shared" si="84"/>
        <v>0</v>
      </c>
      <c r="AK101" s="549">
        <f t="shared" si="84"/>
        <v>0</v>
      </c>
      <c r="AL101" s="282">
        <f t="shared" si="72"/>
        <v>3613272.6458333321</v>
      </c>
      <c r="AM101" s="281">
        <f t="shared" si="73"/>
        <v>0</v>
      </c>
      <c r="AN101" s="549">
        <f t="shared" si="52"/>
        <v>0</v>
      </c>
      <c r="AO101" s="549">
        <f t="shared" si="53"/>
        <v>0</v>
      </c>
      <c r="AP101" s="549">
        <f t="shared" si="74"/>
        <v>3613272.6458333321</v>
      </c>
      <c r="AQ101" s="283">
        <f t="shared" si="86"/>
        <v>3613272.6458333321</v>
      </c>
      <c r="AR101" s="281">
        <f t="shared" si="75"/>
        <v>0</v>
      </c>
      <c r="AT101" s="446">
        <v>121</v>
      </c>
      <c r="AU101" s="284"/>
      <c r="AV101" s="447" t="str">
        <f t="shared" si="76"/>
        <v>CA</v>
      </c>
      <c r="AW101" s="447" t="str">
        <f t="shared" si="76"/>
        <v>CL</v>
      </c>
      <c r="AX101" s="447" t="str">
        <f t="shared" si="76"/>
        <v>AIC</v>
      </c>
      <c r="AY101" s="447" t="str">
        <f t="shared" si="40"/>
        <v>ERB</v>
      </c>
      <c r="AZ101" s="447" t="str">
        <f t="shared" si="40"/>
        <v>GRB</v>
      </c>
      <c r="BA101" s="447" t="str">
        <f t="shared" si="40"/>
        <v>Non-Op</v>
      </c>
      <c r="BC101" s="449" t="s">
        <v>2100</v>
      </c>
      <c r="BD101" s="552">
        <f t="shared" si="61"/>
        <v>3608123.77</v>
      </c>
      <c r="BF101" s="435"/>
      <c r="BG101" s="435"/>
      <c r="BH101" s="435"/>
      <c r="BI101" s="435"/>
      <c r="BJ101" s="435"/>
      <c r="BK101" s="435"/>
      <c r="BL101" s="435"/>
      <c r="BN101" s="672"/>
    </row>
    <row r="102" spans="1:66" s="28" customFormat="1" ht="12" customHeight="1">
      <c r="A102" s="545">
        <v>12200503</v>
      </c>
      <c r="B102" s="546" t="str">
        <f t="shared" si="80"/>
        <v>12200503</v>
      </c>
      <c r="C102" s="444" t="s">
        <v>1238</v>
      </c>
      <c r="D102" s="445" t="s">
        <v>1165</v>
      </c>
      <c r="E102" s="445"/>
      <c r="F102" s="444"/>
      <c r="G102" s="445"/>
      <c r="H102" s="547">
        <v>-24654.59</v>
      </c>
      <c r="I102" s="547">
        <v>-24654.59</v>
      </c>
      <c r="J102" s="547">
        <v>-24654.59</v>
      </c>
      <c r="K102" s="547">
        <v>-24654.59</v>
      </c>
      <c r="L102" s="547">
        <v>-24654.59</v>
      </c>
      <c r="M102" s="547">
        <v>-24654.79</v>
      </c>
      <c r="N102" s="547">
        <v>-24654.79</v>
      </c>
      <c r="O102" s="547">
        <v>-24654.79</v>
      </c>
      <c r="P102" s="547">
        <v>-24654.79</v>
      </c>
      <c r="Q102" s="547">
        <v>-24654.79</v>
      </c>
      <c r="R102" s="547">
        <v>-24654.79</v>
      </c>
      <c r="S102" s="547">
        <v>-24654.79</v>
      </c>
      <c r="T102" s="547">
        <v>-24654.79</v>
      </c>
      <c r="U102" s="547"/>
      <c r="V102" s="547">
        <f t="shared" si="68"/>
        <v>-24654.715</v>
      </c>
      <c r="W102" s="285"/>
      <c r="X102" s="286"/>
      <c r="Y102" s="548">
        <f t="shared" si="83"/>
        <v>0</v>
      </c>
      <c r="Z102" s="549">
        <f t="shared" si="83"/>
        <v>0</v>
      </c>
      <c r="AA102" s="549">
        <f t="shared" si="83"/>
        <v>0</v>
      </c>
      <c r="AB102" s="282">
        <f t="shared" si="69"/>
        <v>-24654.79</v>
      </c>
      <c r="AC102" s="281">
        <f t="shared" si="70"/>
        <v>0</v>
      </c>
      <c r="AD102" s="549">
        <f t="shared" si="79"/>
        <v>0</v>
      </c>
      <c r="AE102" s="553">
        <f t="shared" si="77"/>
        <v>0</v>
      </c>
      <c r="AF102" s="282">
        <f t="shared" si="78"/>
        <v>-24654.79</v>
      </c>
      <c r="AG102" s="283">
        <f t="shared" si="85"/>
        <v>-24654.79</v>
      </c>
      <c r="AH102" s="281">
        <f t="shared" si="71"/>
        <v>0</v>
      </c>
      <c r="AI102" s="551">
        <f t="shared" si="84"/>
        <v>0</v>
      </c>
      <c r="AJ102" s="549">
        <f t="shared" si="84"/>
        <v>0</v>
      </c>
      <c r="AK102" s="549">
        <f t="shared" si="84"/>
        <v>0</v>
      </c>
      <c r="AL102" s="282">
        <f t="shared" si="72"/>
        <v>-24654.715</v>
      </c>
      <c r="AM102" s="281">
        <f t="shared" si="73"/>
        <v>0</v>
      </c>
      <c r="AN102" s="549">
        <f t="shared" si="52"/>
        <v>0</v>
      </c>
      <c r="AO102" s="549">
        <f t="shared" si="53"/>
        <v>0</v>
      </c>
      <c r="AP102" s="549">
        <f t="shared" si="74"/>
        <v>-24654.715</v>
      </c>
      <c r="AQ102" s="283">
        <f t="shared" si="86"/>
        <v>-24654.715</v>
      </c>
      <c r="AR102" s="281">
        <f t="shared" si="75"/>
        <v>0</v>
      </c>
      <c r="AT102" s="446">
        <v>121</v>
      </c>
      <c r="AU102" s="284"/>
      <c r="AV102" s="447" t="str">
        <f t="shared" si="76"/>
        <v>CA</v>
      </c>
      <c r="AW102" s="447" t="str">
        <f t="shared" si="76"/>
        <v>CL</v>
      </c>
      <c r="AX102" s="447" t="str">
        <f t="shared" si="76"/>
        <v>AIC</v>
      </c>
      <c r="AY102" s="447" t="str">
        <f t="shared" si="40"/>
        <v>ERB</v>
      </c>
      <c r="AZ102" s="447" t="str">
        <f t="shared" si="40"/>
        <v>GRB</v>
      </c>
      <c r="BA102" s="447" t="str">
        <f t="shared" si="40"/>
        <v>Non-Op</v>
      </c>
      <c r="BC102" s="449" t="s">
        <v>2100</v>
      </c>
      <c r="BD102" s="552">
        <f t="shared" si="61"/>
        <v>-24654.79</v>
      </c>
      <c r="BF102" s="435"/>
      <c r="BG102" s="435"/>
      <c r="BH102" s="435"/>
      <c r="BI102" s="435"/>
      <c r="BJ102" s="435"/>
      <c r="BK102" s="435"/>
      <c r="BL102" s="435"/>
      <c r="BN102" s="672"/>
    </row>
    <row r="103" spans="1:66" s="28" customFormat="1" ht="12" customHeight="1">
      <c r="A103" s="287">
        <v>12310000</v>
      </c>
      <c r="B103" s="288" t="str">
        <f t="shared" si="80"/>
        <v>12310000</v>
      </c>
      <c r="C103" s="444" t="s">
        <v>1239</v>
      </c>
      <c r="D103" s="445" t="s">
        <v>1165</v>
      </c>
      <c r="E103" s="445"/>
      <c r="F103" s="444"/>
      <c r="G103" s="445"/>
      <c r="H103" s="547">
        <v>38311819.579999998</v>
      </c>
      <c r="I103" s="547">
        <v>38311819.579999998</v>
      </c>
      <c r="J103" s="547">
        <v>38311819.579999998</v>
      </c>
      <c r="K103" s="547">
        <v>37936248.789999999</v>
      </c>
      <c r="L103" s="547">
        <v>37936248.789999999</v>
      </c>
      <c r="M103" s="547">
        <v>37936248.789999999</v>
      </c>
      <c r="N103" s="547">
        <v>38526231.259999998</v>
      </c>
      <c r="O103" s="547">
        <v>38526231.259999998</v>
      </c>
      <c r="P103" s="547">
        <v>38526231.259999998</v>
      </c>
      <c r="Q103" s="547">
        <v>38394337.880000003</v>
      </c>
      <c r="R103" s="547">
        <v>38394337.880000003</v>
      </c>
      <c r="S103" s="547">
        <v>38394337.880000003</v>
      </c>
      <c r="T103" s="547">
        <v>38582474.32</v>
      </c>
      <c r="U103" s="547"/>
      <c r="V103" s="547">
        <f t="shared" si="68"/>
        <v>38303436.658333324</v>
      </c>
      <c r="W103" s="285"/>
      <c r="X103" s="286"/>
      <c r="Y103" s="548">
        <f t="shared" si="83"/>
        <v>0</v>
      </c>
      <c r="Z103" s="549">
        <f t="shared" si="83"/>
        <v>0</v>
      </c>
      <c r="AA103" s="549">
        <f t="shared" si="83"/>
        <v>0</v>
      </c>
      <c r="AB103" s="282">
        <f t="shared" si="69"/>
        <v>38582474.32</v>
      </c>
      <c r="AC103" s="281">
        <f t="shared" si="70"/>
        <v>0</v>
      </c>
      <c r="AD103" s="549">
        <f t="shared" si="79"/>
        <v>0</v>
      </c>
      <c r="AE103" s="553">
        <f t="shared" si="77"/>
        <v>0</v>
      </c>
      <c r="AF103" s="282">
        <f t="shared" si="78"/>
        <v>38582474.32</v>
      </c>
      <c r="AG103" s="283">
        <f t="shared" si="85"/>
        <v>38582474.32</v>
      </c>
      <c r="AH103" s="281">
        <f t="shared" si="71"/>
        <v>0</v>
      </c>
      <c r="AI103" s="551">
        <f t="shared" si="84"/>
        <v>0</v>
      </c>
      <c r="AJ103" s="549">
        <f t="shared" si="84"/>
        <v>0</v>
      </c>
      <c r="AK103" s="549">
        <f t="shared" si="84"/>
        <v>0</v>
      </c>
      <c r="AL103" s="282">
        <f t="shared" si="72"/>
        <v>38303436.658333324</v>
      </c>
      <c r="AM103" s="281">
        <f t="shared" si="73"/>
        <v>0</v>
      </c>
      <c r="AN103" s="549">
        <f t="shared" si="52"/>
        <v>0</v>
      </c>
      <c r="AO103" s="549">
        <f t="shared" si="53"/>
        <v>0</v>
      </c>
      <c r="AP103" s="549">
        <f t="shared" si="74"/>
        <v>38303436.658333324</v>
      </c>
      <c r="AQ103" s="283">
        <f t="shared" si="86"/>
        <v>38303436.658333324</v>
      </c>
      <c r="AR103" s="281">
        <f t="shared" si="75"/>
        <v>0</v>
      </c>
      <c r="AT103" s="446" t="s">
        <v>2068</v>
      </c>
      <c r="AU103" s="284"/>
      <c r="AV103" s="447" t="str">
        <f t="shared" si="76"/>
        <v>CA</v>
      </c>
      <c r="AW103" s="447" t="str">
        <f t="shared" si="76"/>
        <v>CL</v>
      </c>
      <c r="AX103" s="447" t="str">
        <f t="shared" si="76"/>
        <v>AIC</v>
      </c>
      <c r="AY103" s="447" t="str">
        <f t="shared" si="40"/>
        <v>ERB</v>
      </c>
      <c r="AZ103" s="447" t="str">
        <f t="shared" si="40"/>
        <v>GRB</v>
      </c>
      <c r="BA103" s="447" t="str">
        <f t="shared" si="40"/>
        <v>Non-Op</v>
      </c>
      <c r="BC103" s="449" t="s">
        <v>2100</v>
      </c>
      <c r="BD103" s="552">
        <f t="shared" si="61"/>
        <v>38582474.32</v>
      </c>
      <c r="BF103" s="435"/>
      <c r="BG103" s="435"/>
      <c r="BH103" s="435"/>
      <c r="BI103" s="435"/>
      <c r="BJ103" s="435"/>
      <c r="BK103" s="435"/>
      <c r="BL103" s="435"/>
      <c r="BN103" s="562"/>
    </row>
    <row r="104" spans="1:66" s="28" customFormat="1" ht="12" customHeight="1">
      <c r="A104" s="287">
        <v>12400043</v>
      </c>
      <c r="B104" s="288" t="str">
        <f t="shared" si="80"/>
        <v>12400043</v>
      </c>
      <c r="C104" s="444" t="s">
        <v>1240</v>
      </c>
      <c r="D104" s="445" t="s">
        <v>1165</v>
      </c>
      <c r="E104" s="445"/>
      <c r="F104" s="444"/>
      <c r="G104" s="445"/>
      <c r="H104" s="547">
        <v>52659716.390000001</v>
      </c>
      <c r="I104" s="547">
        <v>52659716.390000001</v>
      </c>
      <c r="J104" s="547">
        <v>52659716.390000001</v>
      </c>
      <c r="K104" s="547">
        <v>52814353.450000003</v>
      </c>
      <c r="L104" s="547">
        <v>52814353.450000003</v>
      </c>
      <c r="M104" s="547">
        <v>52814353.450000003</v>
      </c>
      <c r="N104" s="547">
        <v>53905280.409999996</v>
      </c>
      <c r="O104" s="547">
        <v>53905280.409999996</v>
      </c>
      <c r="P104" s="547">
        <v>53905280.409999996</v>
      </c>
      <c r="Q104" s="547">
        <v>54068841.899999999</v>
      </c>
      <c r="R104" s="547">
        <v>54068841.899999999</v>
      </c>
      <c r="S104" s="547">
        <v>54068841.899999999</v>
      </c>
      <c r="T104" s="547">
        <v>54418736.039999999</v>
      </c>
      <c r="U104" s="547"/>
      <c r="V104" s="547">
        <f t="shared" si="68"/>
        <v>53435340.522916652</v>
      </c>
      <c r="W104" s="285"/>
      <c r="X104" s="286"/>
      <c r="Y104" s="548">
        <f t="shared" si="83"/>
        <v>0</v>
      </c>
      <c r="Z104" s="549">
        <f t="shared" si="83"/>
        <v>0</v>
      </c>
      <c r="AA104" s="549">
        <f t="shared" si="83"/>
        <v>0</v>
      </c>
      <c r="AB104" s="282">
        <f t="shared" si="69"/>
        <v>54418736.039999999</v>
      </c>
      <c r="AC104" s="281">
        <f t="shared" si="70"/>
        <v>0</v>
      </c>
      <c r="AD104" s="549">
        <f t="shared" si="79"/>
        <v>0</v>
      </c>
      <c r="AE104" s="553">
        <f t="shared" si="77"/>
        <v>0</v>
      </c>
      <c r="AF104" s="282">
        <f t="shared" si="78"/>
        <v>54418736.039999999</v>
      </c>
      <c r="AG104" s="283">
        <f t="shared" si="85"/>
        <v>54418736.039999999</v>
      </c>
      <c r="AH104" s="281">
        <f t="shared" si="71"/>
        <v>0</v>
      </c>
      <c r="AI104" s="551">
        <f t="shared" si="84"/>
        <v>0</v>
      </c>
      <c r="AJ104" s="549">
        <f t="shared" si="84"/>
        <v>0</v>
      </c>
      <c r="AK104" s="549">
        <f t="shared" si="84"/>
        <v>0</v>
      </c>
      <c r="AL104" s="282">
        <f t="shared" si="72"/>
        <v>53435340.522916652</v>
      </c>
      <c r="AM104" s="281">
        <f t="shared" si="73"/>
        <v>0</v>
      </c>
      <c r="AN104" s="549">
        <f t="shared" si="52"/>
        <v>0</v>
      </c>
      <c r="AO104" s="549">
        <f t="shared" si="53"/>
        <v>0</v>
      </c>
      <c r="AP104" s="549">
        <f t="shared" si="74"/>
        <v>53435340.522916652</v>
      </c>
      <c r="AQ104" s="283">
        <f t="shared" si="86"/>
        <v>53435340.522916652</v>
      </c>
      <c r="AR104" s="281">
        <f t="shared" si="75"/>
        <v>0</v>
      </c>
      <c r="AT104" s="446" t="s">
        <v>2069</v>
      </c>
      <c r="AU104" s="284"/>
      <c r="AV104" s="447" t="str">
        <f t="shared" si="76"/>
        <v>CA</v>
      </c>
      <c r="AW104" s="447" t="str">
        <f t="shared" si="76"/>
        <v>CL</v>
      </c>
      <c r="AX104" s="447" t="str">
        <f t="shared" si="76"/>
        <v>AIC</v>
      </c>
      <c r="AY104" s="447" t="str">
        <f t="shared" si="40"/>
        <v>ERB</v>
      </c>
      <c r="AZ104" s="447" t="str">
        <f t="shared" si="40"/>
        <v>GRB</v>
      </c>
      <c r="BA104" s="447" t="str">
        <f t="shared" si="40"/>
        <v>Non-Op</v>
      </c>
      <c r="BC104" s="449" t="s">
        <v>2100</v>
      </c>
      <c r="BD104" s="552">
        <f t="shared" si="61"/>
        <v>54418736.039999999</v>
      </c>
      <c r="BF104" s="435"/>
      <c r="BG104" s="435"/>
      <c r="BH104" s="435"/>
      <c r="BI104" s="435"/>
      <c r="BJ104" s="435"/>
      <c r="BK104" s="435"/>
      <c r="BL104" s="435"/>
      <c r="BN104" s="562"/>
    </row>
    <row r="105" spans="1:66" s="28" customFormat="1" ht="12" customHeight="1">
      <c r="A105" s="362">
        <v>12400261</v>
      </c>
      <c r="B105" s="290" t="str">
        <f t="shared" si="80"/>
        <v>12400261</v>
      </c>
      <c r="C105" s="450" t="s">
        <v>2117</v>
      </c>
      <c r="D105" s="451" t="s">
        <v>1165</v>
      </c>
      <c r="E105" s="451"/>
      <c r="F105" s="304">
        <v>43739</v>
      </c>
      <c r="G105" s="451"/>
      <c r="H105" s="556">
        <v>0</v>
      </c>
      <c r="I105" s="556">
        <v>0</v>
      </c>
      <c r="J105" s="556">
        <v>0</v>
      </c>
      <c r="K105" s="556">
        <v>0</v>
      </c>
      <c r="L105" s="556">
        <v>0</v>
      </c>
      <c r="M105" s="556">
        <v>0</v>
      </c>
      <c r="N105" s="556">
        <v>0</v>
      </c>
      <c r="O105" s="556">
        <v>0</v>
      </c>
      <c r="P105" s="556">
        <v>0</v>
      </c>
      <c r="Q105" s="556">
        <v>0</v>
      </c>
      <c r="R105" s="556">
        <v>0</v>
      </c>
      <c r="S105" s="556">
        <v>0</v>
      </c>
      <c r="T105" s="556">
        <v>0</v>
      </c>
      <c r="U105" s="556"/>
      <c r="V105" s="556">
        <f t="shared" si="68"/>
        <v>0</v>
      </c>
      <c r="W105" s="292"/>
      <c r="X105" s="293"/>
      <c r="Y105" s="548">
        <f t="shared" si="83"/>
        <v>0</v>
      </c>
      <c r="Z105" s="549">
        <f t="shared" si="83"/>
        <v>0</v>
      </c>
      <c r="AA105" s="549">
        <f t="shared" si="83"/>
        <v>0</v>
      </c>
      <c r="AB105" s="282">
        <f t="shared" si="69"/>
        <v>0</v>
      </c>
      <c r="AC105" s="281">
        <f t="shared" si="70"/>
        <v>0</v>
      </c>
      <c r="AD105" s="549">
        <f t="shared" si="79"/>
        <v>0</v>
      </c>
      <c r="AE105" s="553">
        <f t="shared" si="77"/>
        <v>0</v>
      </c>
      <c r="AF105" s="282">
        <f t="shared" si="78"/>
        <v>0</v>
      </c>
      <c r="AG105" s="283">
        <f t="shared" si="85"/>
        <v>0</v>
      </c>
      <c r="AH105" s="281">
        <f t="shared" si="71"/>
        <v>0</v>
      </c>
      <c r="AI105" s="551">
        <f t="shared" si="84"/>
        <v>0</v>
      </c>
      <c r="AJ105" s="549">
        <f t="shared" si="84"/>
        <v>0</v>
      </c>
      <c r="AK105" s="549">
        <f t="shared" si="84"/>
        <v>0</v>
      </c>
      <c r="AL105" s="282">
        <f t="shared" si="72"/>
        <v>0</v>
      </c>
      <c r="AM105" s="281">
        <f t="shared" si="73"/>
        <v>0</v>
      </c>
      <c r="AN105" s="549">
        <f t="shared" si="52"/>
        <v>0</v>
      </c>
      <c r="AO105" s="549">
        <f t="shared" si="53"/>
        <v>0</v>
      </c>
      <c r="AP105" s="549">
        <f t="shared" si="74"/>
        <v>0</v>
      </c>
      <c r="AQ105" s="283">
        <f t="shared" ref="AQ105" si="87">SUM(AN105:AP105)</f>
        <v>0</v>
      </c>
      <c r="AR105" s="281">
        <f t="shared" si="75"/>
        <v>0</v>
      </c>
      <c r="AT105" s="446" t="s">
        <v>2064</v>
      </c>
      <c r="AU105" s="284"/>
      <c r="AV105" s="447" t="str">
        <f t="shared" si="76"/>
        <v>CA</v>
      </c>
      <c r="AW105" s="447" t="str">
        <f t="shared" si="76"/>
        <v>CL</v>
      </c>
      <c r="AX105" s="447" t="str">
        <f t="shared" si="76"/>
        <v>AIC</v>
      </c>
      <c r="AY105" s="447" t="str">
        <f t="shared" si="40"/>
        <v>ERB</v>
      </c>
      <c r="AZ105" s="447" t="str">
        <f t="shared" si="40"/>
        <v>GRB</v>
      </c>
      <c r="BA105" s="447" t="str">
        <f t="shared" si="40"/>
        <v>Non-Op</v>
      </c>
      <c r="BC105" s="449" t="s">
        <v>2100</v>
      </c>
      <c r="BD105" s="552">
        <f t="shared" si="61"/>
        <v>0</v>
      </c>
      <c r="BF105" s="435"/>
      <c r="BG105" s="435"/>
      <c r="BH105" s="435"/>
      <c r="BI105" s="435"/>
      <c r="BJ105" s="435"/>
      <c r="BK105" s="435"/>
      <c r="BL105" s="435"/>
      <c r="BN105" s="562"/>
    </row>
    <row r="106" spans="1:66" s="28" customFormat="1" ht="12" customHeight="1">
      <c r="A106" s="287">
        <v>12400503</v>
      </c>
      <c r="B106" s="288" t="str">
        <f t="shared" si="80"/>
        <v>12400503</v>
      </c>
      <c r="C106" s="444" t="s">
        <v>1241</v>
      </c>
      <c r="D106" s="445" t="s">
        <v>1165</v>
      </c>
      <c r="E106" s="445"/>
      <c r="F106" s="444"/>
      <c r="G106" s="445"/>
      <c r="H106" s="547">
        <v>39507.9</v>
      </c>
      <c r="I106" s="547">
        <v>39507.9</v>
      </c>
      <c r="J106" s="547">
        <v>36132.410000000003</v>
      </c>
      <c r="K106" s="547">
        <v>35091.9</v>
      </c>
      <c r="L106" s="547">
        <v>34582.14</v>
      </c>
      <c r="M106" s="547">
        <v>34048.49</v>
      </c>
      <c r="N106" s="547">
        <v>33513.61</v>
      </c>
      <c r="O106" s="547">
        <v>32974.28</v>
      </c>
      <c r="P106" s="547">
        <v>32430.87</v>
      </c>
      <c r="Q106" s="547">
        <v>31883.13</v>
      </c>
      <c r="R106" s="547">
        <v>31331.05</v>
      </c>
      <c r="S106" s="547">
        <v>31183.57</v>
      </c>
      <c r="T106" s="547">
        <v>30213.7</v>
      </c>
      <c r="U106" s="547"/>
      <c r="V106" s="547">
        <f t="shared" si="68"/>
        <v>33961.679166666661</v>
      </c>
      <c r="W106" s="285"/>
      <c r="X106" s="286"/>
      <c r="Y106" s="548">
        <f t="shared" si="83"/>
        <v>0</v>
      </c>
      <c r="Z106" s="549">
        <f t="shared" si="83"/>
        <v>0</v>
      </c>
      <c r="AA106" s="549">
        <f t="shared" si="83"/>
        <v>0</v>
      </c>
      <c r="AB106" s="282">
        <f t="shared" si="69"/>
        <v>30213.7</v>
      </c>
      <c r="AC106" s="281">
        <f t="shared" si="70"/>
        <v>0</v>
      </c>
      <c r="AD106" s="549">
        <f t="shared" si="79"/>
        <v>0</v>
      </c>
      <c r="AE106" s="553">
        <f t="shared" si="77"/>
        <v>0</v>
      </c>
      <c r="AF106" s="282">
        <f t="shared" si="78"/>
        <v>30213.7</v>
      </c>
      <c r="AG106" s="283">
        <f t="shared" si="85"/>
        <v>30213.7</v>
      </c>
      <c r="AH106" s="281">
        <f t="shared" si="71"/>
        <v>0</v>
      </c>
      <c r="AI106" s="551">
        <f t="shared" si="84"/>
        <v>0</v>
      </c>
      <c r="AJ106" s="549">
        <f t="shared" si="84"/>
        <v>0</v>
      </c>
      <c r="AK106" s="549">
        <f t="shared" si="84"/>
        <v>0</v>
      </c>
      <c r="AL106" s="282">
        <f t="shared" si="72"/>
        <v>33961.679166666661</v>
      </c>
      <c r="AM106" s="281">
        <f t="shared" si="73"/>
        <v>0</v>
      </c>
      <c r="AN106" s="549">
        <f t="shared" si="52"/>
        <v>0</v>
      </c>
      <c r="AO106" s="549">
        <f t="shared" si="53"/>
        <v>0</v>
      </c>
      <c r="AP106" s="549">
        <f t="shared" si="74"/>
        <v>33961.679166666661</v>
      </c>
      <c r="AQ106" s="283">
        <f t="shared" si="86"/>
        <v>33961.679166666661</v>
      </c>
      <c r="AR106" s="281">
        <f t="shared" si="75"/>
        <v>0</v>
      </c>
      <c r="AT106" s="446" t="s">
        <v>2064</v>
      </c>
      <c r="AU106" s="284"/>
      <c r="AV106" s="447" t="str">
        <f t="shared" si="76"/>
        <v>CA</v>
      </c>
      <c r="AW106" s="447" t="str">
        <f t="shared" si="76"/>
        <v>CL</v>
      </c>
      <c r="AX106" s="447" t="str">
        <f t="shared" si="76"/>
        <v>AIC</v>
      </c>
      <c r="AY106" s="447" t="str">
        <f t="shared" si="40"/>
        <v>ERB</v>
      </c>
      <c r="AZ106" s="447" t="str">
        <f t="shared" si="40"/>
        <v>GRB</v>
      </c>
      <c r="BA106" s="447" t="str">
        <f t="shared" si="40"/>
        <v>Non-Op</v>
      </c>
      <c r="BC106" s="449" t="s">
        <v>2100</v>
      </c>
      <c r="BD106" s="552">
        <f t="shared" si="61"/>
        <v>30213.7</v>
      </c>
      <c r="BF106" s="435"/>
      <c r="BG106" s="435"/>
      <c r="BH106" s="435"/>
      <c r="BI106" s="435"/>
      <c r="BJ106" s="435"/>
      <c r="BK106" s="435"/>
      <c r="BL106" s="435"/>
      <c r="BN106" s="562"/>
    </row>
    <row r="107" spans="1:66" s="28" customFormat="1" ht="12" customHeight="1">
      <c r="A107" s="287">
        <v>12400542</v>
      </c>
      <c r="B107" s="288" t="str">
        <f t="shared" si="80"/>
        <v>12400542</v>
      </c>
      <c r="C107" s="444" t="s">
        <v>1242</v>
      </c>
      <c r="D107" s="445" t="s">
        <v>1165</v>
      </c>
      <c r="E107" s="445"/>
      <c r="F107" s="444"/>
      <c r="G107" s="445"/>
      <c r="H107" s="547">
        <v>0</v>
      </c>
      <c r="I107" s="547">
        <v>0</v>
      </c>
      <c r="J107" s="547">
        <v>0</v>
      </c>
      <c r="K107" s="547">
        <v>0</v>
      </c>
      <c r="L107" s="547">
        <v>0</v>
      </c>
      <c r="M107" s="547">
        <v>0</v>
      </c>
      <c r="N107" s="547">
        <v>0</v>
      </c>
      <c r="O107" s="547">
        <v>0</v>
      </c>
      <c r="P107" s="547">
        <v>0</v>
      </c>
      <c r="Q107" s="547">
        <v>0</v>
      </c>
      <c r="R107" s="547">
        <v>0</v>
      </c>
      <c r="S107" s="547">
        <v>0</v>
      </c>
      <c r="T107" s="547">
        <v>0</v>
      </c>
      <c r="U107" s="547"/>
      <c r="V107" s="547">
        <f t="shared" si="68"/>
        <v>0</v>
      </c>
      <c r="W107" s="285"/>
      <c r="X107" s="286"/>
      <c r="Y107" s="548">
        <f t="shared" si="83"/>
        <v>0</v>
      </c>
      <c r="Z107" s="549">
        <f t="shared" si="83"/>
        <v>0</v>
      </c>
      <c r="AA107" s="549">
        <f t="shared" si="83"/>
        <v>0</v>
      </c>
      <c r="AB107" s="282">
        <f t="shared" si="69"/>
        <v>0</v>
      </c>
      <c r="AC107" s="281">
        <f t="shared" si="70"/>
        <v>0</v>
      </c>
      <c r="AD107" s="549">
        <f t="shared" si="79"/>
        <v>0</v>
      </c>
      <c r="AE107" s="553">
        <f t="shared" si="77"/>
        <v>0</v>
      </c>
      <c r="AF107" s="282">
        <f t="shared" si="78"/>
        <v>0</v>
      </c>
      <c r="AG107" s="283">
        <f t="shared" si="85"/>
        <v>0</v>
      </c>
      <c r="AH107" s="281">
        <f t="shared" si="71"/>
        <v>0</v>
      </c>
      <c r="AI107" s="551">
        <f t="shared" si="84"/>
        <v>0</v>
      </c>
      <c r="AJ107" s="549">
        <f t="shared" si="84"/>
        <v>0</v>
      </c>
      <c r="AK107" s="549">
        <f t="shared" si="84"/>
        <v>0</v>
      </c>
      <c r="AL107" s="282">
        <f t="shared" si="72"/>
        <v>0</v>
      </c>
      <c r="AM107" s="281">
        <f t="shared" si="73"/>
        <v>0</v>
      </c>
      <c r="AN107" s="549">
        <f t="shared" si="52"/>
        <v>0</v>
      </c>
      <c r="AO107" s="549">
        <f t="shared" si="53"/>
        <v>0</v>
      </c>
      <c r="AP107" s="549">
        <f t="shared" si="74"/>
        <v>0</v>
      </c>
      <c r="AQ107" s="283">
        <f t="shared" si="86"/>
        <v>0</v>
      </c>
      <c r="AR107" s="281">
        <f t="shared" si="75"/>
        <v>0</v>
      </c>
      <c r="AT107" s="446" t="s">
        <v>2070</v>
      </c>
      <c r="AU107" s="284"/>
      <c r="AV107" s="447" t="str">
        <f t="shared" si="76"/>
        <v>CA</v>
      </c>
      <c r="AW107" s="447" t="str">
        <f t="shared" si="76"/>
        <v>CL</v>
      </c>
      <c r="AX107" s="447" t="str">
        <f t="shared" si="76"/>
        <v>AIC</v>
      </c>
      <c r="AY107" s="447" t="str">
        <f t="shared" si="40"/>
        <v>ERB</v>
      </c>
      <c r="AZ107" s="447" t="str">
        <f t="shared" si="40"/>
        <v>GRB</v>
      </c>
      <c r="BA107" s="447" t="str">
        <f t="shared" si="40"/>
        <v>Non-Op</v>
      </c>
      <c r="BC107" s="449" t="s">
        <v>2100</v>
      </c>
      <c r="BD107" s="552">
        <f t="shared" si="61"/>
        <v>0</v>
      </c>
      <c r="BF107" s="435"/>
      <c r="BG107" s="435"/>
      <c r="BH107" s="435"/>
      <c r="BI107" s="435"/>
      <c r="BJ107" s="435"/>
      <c r="BK107" s="435"/>
      <c r="BL107" s="435"/>
      <c r="BN107" s="562"/>
    </row>
    <row r="108" spans="1:66" s="28" customFormat="1" ht="12" customHeight="1">
      <c r="A108" s="287">
        <v>12400552</v>
      </c>
      <c r="B108" s="288" t="str">
        <f t="shared" si="80"/>
        <v>12400552</v>
      </c>
      <c r="C108" s="444" t="s">
        <v>1243</v>
      </c>
      <c r="D108" s="445" t="s">
        <v>1165</v>
      </c>
      <c r="E108" s="445"/>
      <c r="F108" s="444"/>
      <c r="G108" s="445"/>
      <c r="H108" s="547">
        <v>0</v>
      </c>
      <c r="I108" s="547">
        <v>0</v>
      </c>
      <c r="J108" s="547">
        <v>0</v>
      </c>
      <c r="K108" s="547">
        <v>0</v>
      </c>
      <c r="L108" s="547">
        <v>0</v>
      </c>
      <c r="M108" s="547">
        <v>0</v>
      </c>
      <c r="N108" s="547">
        <v>0</v>
      </c>
      <c r="O108" s="547">
        <v>0</v>
      </c>
      <c r="P108" s="547">
        <v>0</v>
      </c>
      <c r="Q108" s="547">
        <v>0</v>
      </c>
      <c r="R108" s="547">
        <v>0</v>
      </c>
      <c r="S108" s="547">
        <v>0</v>
      </c>
      <c r="T108" s="547">
        <v>0</v>
      </c>
      <c r="U108" s="547"/>
      <c r="V108" s="547">
        <f t="shared" si="68"/>
        <v>0</v>
      </c>
      <c r="W108" s="285"/>
      <c r="X108" s="286"/>
      <c r="Y108" s="548">
        <f t="shared" si="83"/>
        <v>0</v>
      </c>
      <c r="Z108" s="549">
        <f t="shared" si="83"/>
        <v>0</v>
      </c>
      <c r="AA108" s="549">
        <f t="shared" si="83"/>
        <v>0</v>
      </c>
      <c r="AB108" s="282">
        <f t="shared" si="69"/>
        <v>0</v>
      </c>
      <c r="AC108" s="281">
        <f t="shared" si="70"/>
        <v>0</v>
      </c>
      <c r="AD108" s="549">
        <f t="shared" si="79"/>
        <v>0</v>
      </c>
      <c r="AE108" s="553">
        <f t="shared" si="77"/>
        <v>0</v>
      </c>
      <c r="AF108" s="282">
        <f t="shared" si="78"/>
        <v>0</v>
      </c>
      <c r="AG108" s="283">
        <f t="shared" si="85"/>
        <v>0</v>
      </c>
      <c r="AH108" s="281">
        <f t="shared" si="71"/>
        <v>0</v>
      </c>
      <c r="AI108" s="551">
        <f t="shared" si="84"/>
        <v>0</v>
      </c>
      <c r="AJ108" s="549">
        <f t="shared" si="84"/>
        <v>0</v>
      </c>
      <c r="AK108" s="549">
        <f t="shared" si="84"/>
        <v>0</v>
      </c>
      <c r="AL108" s="282">
        <f t="shared" si="72"/>
        <v>0</v>
      </c>
      <c r="AM108" s="281">
        <f t="shared" si="73"/>
        <v>0</v>
      </c>
      <c r="AN108" s="549">
        <f t="shared" si="52"/>
        <v>0</v>
      </c>
      <c r="AO108" s="549">
        <f t="shared" si="53"/>
        <v>0</v>
      </c>
      <c r="AP108" s="549">
        <f t="shared" si="74"/>
        <v>0</v>
      </c>
      <c r="AQ108" s="283">
        <f t="shared" si="86"/>
        <v>0</v>
      </c>
      <c r="AR108" s="281">
        <f t="shared" si="75"/>
        <v>0</v>
      </c>
      <c r="AT108" s="446" t="s">
        <v>2070</v>
      </c>
      <c r="AU108" s="284"/>
      <c r="AV108" s="447" t="str">
        <f t="shared" si="76"/>
        <v>CA</v>
      </c>
      <c r="AW108" s="447" t="str">
        <f t="shared" si="76"/>
        <v>CL</v>
      </c>
      <c r="AX108" s="447" t="str">
        <f t="shared" si="76"/>
        <v>AIC</v>
      </c>
      <c r="AY108" s="447" t="str">
        <f t="shared" si="40"/>
        <v>ERB</v>
      </c>
      <c r="AZ108" s="447" t="str">
        <f t="shared" si="40"/>
        <v>GRB</v>
      </c>
      <c r="BA108" s="447" t="str">
        <f t="shared" si="40"/>
        <v>Non-Op</v>
      </c>
      <c r="BC108" s="449" t="s">
        <v>2100</v>
      </c>
      <c r="BD108" s="552">
        <f t="shared" si="61"/>
        <v>0</v>
      </c>
      <c r="BF108" s="435"/>
      <c r="BG108" s="435"/>
      <c r="BH108" s="435"/>
      <c r="BI108" s="435"/>
      <c r="BJ108" s="435"/>
      <c r="BK108" s="435"/>
      <c r="BL108" s="435"/>
      <c r="BN108" s="562"/>
    </row>
    <row r="109" spans="1:66" s="28" customFormat="1" ht="12" customHeight="1">
      <c r="A109" s="287">
        <v>12400553</v>
      </c>
      <c r="B109" s="288" t="str">
        <f t="shared" si="80"/>
        <v>12400553</v>
      </c>
      <c r="C109" s="444" t="s">
        <v>1244</v>
      </c>
      <c r="D109" s="445" t="s">
        <v>1165</v>
      </c>
      <c r="E109" s="445"/>
      <c r="F109" s="444"/>
      <c r="G109" s="445"/>
      <c r="H109" s="547">
        <v>534370.03</v>
      </c>
      <c r="I109" s="547">
        <v>534370.03</v>
      </c>
      <c r="J109" s="547">
        <v>534370.03</v>
      </c>
      <c r="K109" s="547">
        <v>534370.03</v>
      </c>
      <c r="L109" s="547">
        <v>534370.03</v>
      </c>
      <c r="M109" s="547">
        <v>534370.03</v>
      </c>
      <c r="N109" s="547">
        <v>534370.03</v>
      </c>
      <c r="O109" s="547">
        <v>534370.03</v>
      </c>
      <c r="P109" s="547">
        <v>534370.03</v>
      </c>
      <c r="Q109" s="547">
        <v>534370.03</v>
      </c>
      <c r="R109" s="547">
        <v>534370.03</v>
      </c>
      <c r="S109" s="547">
        <v>534370.03</v>
      </c>
      <c r="T109" s="547">
        <v>534370.03</v>
      </c>
      <c r="U109" s="547"/>
      <c r="V109" s="547">
        <f t="shared" si="68"/>
        <v>534370.03000000014</v>
      </c>
      <c r="W109" s="285"/>
      <c r="X109" s="286"/>
      <c r="Y109" s="548">
        <f t="shared" si="83"/>
        <v>0</v>
      </c>
      <c r="Z109" s="549">
        <f t="shared" si="83"/>
        <v>0</v>
      </c>
      <c r="AA109" s="549">
        <f t="shared" si="83"/>
        <v>0</v>
      </c>
      <c r="AB109" s="282">
        <f t="shared" si="69"/>
        <v>534370.03</v>
      </c>
      <c r="AC109" s="281">
        <f t="shared" si="70"/>
        <v>0</v>
      </c>
      <c r="AD109" s="549">
        <f t="shared" si="79"/>
        <v>0</v>
      </c>
      <c r="AE109" s="553">
        <f t="shared" si="77"/>
        <v>0</v>
      </c>
      <c r="AF109" s="282">
        <f t="shared" si="78"/>
        <v>534370.03</v>
      </c>
      <c r="AG109" s="283">
        <f t="shared" si="85"/>
        <v>534370.03</v>
      </c>
      <c r="AH109" s="281">
        <f t="shared" si="71"/>
        <v>0</v>
      </c>
      <c r="AI109" s="551">
        <f t="shared" si="84"/>
        <v>0</v>
      </c>
      <c r="AJ109" s="549">
        <f t="shared" si="84"/>
        <v>0</v>
      </c>
      <c r="AK109" s="549">
        <f t="shared" si="84"/>
        <v>0</v>
      </c>
      <c r="AL109" s="282">
        <f t="shared" si="72"/>
        <v>534370.03000000014</v>
      </c>
      <c r="AM109" s="281">
        <f t="shared" si="73"/>
        <v>0</v>
      </c>
      <c r="AN109" s="549">
        <f t="shared" si="52"/>
        <v>0</v>
      </c>
      <c r="AO109" s="549">
        <f t="shared" si="53"/>
        <v>0</v>
      </c>
      <c r="AP109" s="549">
        <f t="shared" si="74"/>
        <v>534370.03000000014</v>
      </c>
      <c r="AQ109" s="283">
        <f t="shared" si="86"/>
        <v>534370.03000000014</v>
      </c>
      <c r="AR109" s="281">
        <f t="shared" si="75"/>
        <v>0</v>
      </c>
      <c r="AT109" s="446" t="s">
        <v>2064</v>
      </c>
      <c r="AU109" s="284"/>
      <c r="AV109" s="447" t="str">
        <f t="shared" si="76"/>
        <v>CA</v>
      </c>
      <c r="AW109" s="447" t="str">
        <f t="shared" si="76"/>
        <v>CL</v>
      </c>
      <c r="AX109" s="447" t="str">
        <f t="shared" si="76"/>
        <v>AIC</v>
      </c>
      <c r="AY109" s="447" t="str">
        <f t="shared" si="40"/>
        <v>ERB</v>
      </c>
      <c r="AZ109" s="447" t="str">
        <f t="shared" si="40"/>
        <v>GRB</v>
      </c>
      <c r="BA109" s="447" t="str">
        <f t="shared" si="40"/>
        <v>Non-Op</v>
      </c>
      <c r="BC109" s="449" t="s">
        <v>2100</v>
      </c>
      <c r="BD109" s="552">
        <f t="shared" si="61"/>
        <v>534370.03</v>
      </c>
      <c r="BF109" s="435"/>
      <c r="BG109" s="435"/>
      <c r="BH109" s="435"/>
      <c r="BI109" s="435"/>
      <c r="BJ109" s="435"/>
      <c r="BK109" s="435"/>
      <c r="BL109" s="435"/>
      <c r="BN109" s="562"/>
    </row>
    <row r="110" spans="1:66" s="28" customFormat="1" ht="12" customHeight="1">
      <c r="A110" s="287">
        <v>12400723</v>
      </c>
      <c r="B110" s="288" t="str">
        <f t="shared" si="80"/>
        <v>12400723</v>
      </c>
      <c r="C110" s="444" t="s">
        <v>2558</v>
      </c>
      <c r="D110" s="445" t="s">
        <v>1165</v>
      </c>
      <c r="E110" s="445"/>
      <c r="F110" s="444"/>
      <c r="G110" s="445"/>
      <c r="H110" s="547">
        <v>0</v>
      </c>
      <c r="I110" s="547">
        <v>0</v>
      </c>
      <c r="J110" s="547">
        <v>0</v>
      </c>
      <c r="K110" s="547">
        <v>0</v>
      </c>
      <c r="L110" s="547">
        <v>0</v>
      </c>
      <c r="M110" s="547">
        <v>0</v>
      </c>
      <c r="N110" s="547">
        <v>0</v>
      </c>
      <c r="O110" s="547">
        <v>0</v>
      </c>
      <c r="P110" s="547">
        <v>0</v>
      </c>
      <c r="Q110" s="547">
        <v>0</v>
      </c>
      <c r="R110" s="547">
        <v>0</v>
      </c>
      <c r="S110" s="547">
        <v>0</v>
      </c>
      <c r="T110" s="547">
        <v>0</v>
      </c>
      <c r="U110" s="547"/>
      <c r="V110" s="547">
        <f t="shared" si="68"/>
        <v>0</v>
      </c>
      <c r="W110" s="285"/>
      <c r="X110" s="286"/>
      <c r="Y110" s="548">
        <f t="shared" si="83"/>
        <v>0</v>
      </c>
      <c r="Z110" s="549">
        <f t="shared" si="83"/>
        <v>0</v>
      </c>
      <c r="AA110" s="549">
        <f t="shared" si="83"/>
        <v>0</v>
      </c>
      <c r="AB110" s="282">
        <f t="shared" si="69"/>
        <v>0</v>
      </c>
      <c r="AC110" s="281">
        <f t="shared" si="70"/>
        <v>0</v>
      </c>
      <c r="AD110" s="549">
        <f t="shared" si="79"/>
        <v>0</v>
      </c>
      <c r="AE110" s="553">
        <f t="shared" si="77"/>
        <v>0</v>
      </c>
      <c r="AF110" s="282">
        <f t="shared" si="78"/>
        <v>0</v>
      </c>
      <c r="AG110" s="283">
        <f t="shared" si="85"/>
        <v>0</v>
      </c>
      <c r="AH110" s="281">
        <f t="shared" si="71"/>
        <v>0</v>
      </c>
      <c r="AI110" s="551">
        <f t="shared" si="84"/>
        <v>0</v>
      </c>
      <c r="AJ110" s="549">
        <f t="shared" si="84"/>
        <v>0</v>
      </c>
      <c r="AK110" s="549">
        <f t="shared" si="84"/>
        <v>0</v>
      </c>
      <c r="AL110" s="282">
        <f t="shared" si="72"/>
        <v>0</v>
      </c>
      <c r="AM110" s="281">
        <f t="shared" si="73"/>
        <v>0</v>
      </c>
      <c r="AN110" s="549">
        <f t="shared" si="52"/>
        <v>0</v>
      </c>
      <c r="AO110" s="549">
        <f t="shared" si="53"/>
        <v>0</v>
      </c>
      <c r="AP110" s="549">
        <f t="shared" si="74"/>
        <v>0</v>
      </c>
      <c r="AQ110" s="283">
        <f t="shared" si="86"/>
        <v>0</v>
      </c>
      <c r="AR110" s="281">
        <f t="shared" si="75"/>
        <v>0</v>
      </c>
      <c r="AT110" s="446" t="s">
        <v>2064</v>
      </c>
      <c r="AU110" s="284"/>
      <c r="AV110" s="447" t="str">
        <f t="shared" si="76"/>
        <v>CA</v>
      </c>
      <c r="AW110" s="447" t="str">
        <f t="shared" si="76"/>
        <v>CL</v>
      </c>
      <c r="AX110" s="447" t="str">
        <f t="shared" si="76"/>
        <v>AIC</v>
      </c>
      <c r="AY110" s="447" t="str">
        <f t="shared" si="40"/>
        <v>ERB</v>
      </c>
      <c r="AZ110" s="447" t="str">
        <f t="shared" si="40"/>
        <v>GRB</v>
      </c>
      <c r="BA110" s="447" t="str">
        <f t="shared" si="40"/>
        <v>Non-Op</v>
      </c>
      <c r="BC110" s="449" t="s">
        <v>2100</v>
      </c>
      <c r="BD110" s="552">
        <f t="shared" si="61"/>
        <v>0</v>
      </c>
      <c r="BF110" s="435"/>
      <c r="BG110" s="435"/>
      <c r="BH110" s="435"/>
      <c r="BI110" s="435"/>
      <c r="BJ110" s="435"/>
      <c r="BK110" s="435"/>
      <c r="BL110" s="435"/>
      <c r="BN110" s="562"/>
    </row>
    <row r="111" spans="1:66" s="28" customFormat="1" ht="12" customHeight="1">
      <c r="A111" s="287">
        <v>12800001</v>
      </c>
      <c r="B111" s="288" t="str">
        <f t="shared" si="80"/>
        <v>12800001</v>
      </c>
      <c r="C111" s="444" t="s">
        <v>1245</v>
      </c>
      <c r="D111" s="445" t="s">
        <v>1163</v>
      </c>
      <c r="E111" s="445"/>
      <c r="F111" s="444"/>
      <c r="G111" s="445"/>
      <c r="H111" s="547">
        <v>18500000</v>
      </c>
      <c r="I111" s="547">
        <v>18500000</v>
      </c>
      <c r="J111" s="547">
        <v>18500000</v>
      </c>
      <c r="K111" s="547">
        <v>18500000</v>
      </c>
      <c r="L111" s="547">
        <v>18500000</v>
      </c>
      <c r="M111" s="547">
        <v>18500000</v>
      </c>
      <c r="N111" s="547">
        <v>18500000</v>
      </c>
      <c r="O111" s="547">
        <v>18500000</v>
      </c>
      <c r="P111" s="547">
        <v>18500000</v>
      </c>
      <c r="Q111" s="547">
        <v>18500000</v>
      </c>
      <c r="R111" s="547">
        <v>18500000</v>
      </c>
      <c r="S111" s="547">
        <v>18500000</v>
      </c>
      <c r="T111" s="547">
        <v>18500000</v>
      </c>
      <c r="U111" s="547"/>
      <c r="V111" s="547">
        <f t="shared" si="68"/>
        <v>18500000</v>
      </c>
      <c r="W111" s="285" t="s">
        <v>1246</v>
      </c>
      <c r="X111" s="286"/>
      <c r="Y111" s="548">
        <f t="shared" si="83"/>
        <v>0</v>
      </c>
      <c r="Z111" s="549">
        <f t="shared" si="83"/>
        <v>0</v>
      </c>
      <c r="AA111" s="549">
        <f t="shared" si="83"/>
        <v>0</v>
      </c>
      <c r="AB111" s="282">
        <f t="shared" si="69"/>
        <v>18500000</v>
      </c>
      <c r="AC111" s="281">
        <f t="shared" si="70"/>
        <v>0</v>
      </c>
      <c r="AD111" s="549">
        <f t="shared" si="79"/>
        <v>18500000</v>
      </c>
      <c r="AE111" s="553">
        <f t="shared" si="77"/>
        <v>0</v>
      </c>
      <c r="AF111" s="282">
        <f t="shared" si="78"/>
        <v>0</v>
      </c>
      <c r="AG111" s="283">
        <f t="shared" si="85"/>
        <v>18500000</v>
      </c>
      <c r="AH111" s="281">
        <f t="shared" si="71"/>
        <v>0</v>
      </c>
      <c r="AI111" s="551">
        <f t="shared" si="84"/>
        <v>0</v>
      </c>
      <c r="AJ111" s="549">
        <f t="shared" si="84"/>
        <v>0</v>
      </c>
      <c r="AK111" s="549">
        <f t="shared" si="84"/>
        <v>0</v>
      </c>
      <c r="AL111" s="282">
        <f t="shared" si="72"/>
        <v>18500000</v>
      </c>
      <c r="AM111" s="281">
        <f t="shared" si="73"/>
        <v>0</v>
      </c>
      <c r="AN111" s="549">
        <f t="shared" si="52"/>
        <v>18500000</v>
      </c>
      <c r="AO111" s="549">
        <f t="shared" si="53"/>
        <v>0</v>
      </c>
      <c r="AP111" s="549">
        <f t="shared" si="74"/>
        <v>0</v>
      </c>
      <c r="AQ111" s="283">
        <f t="shared" si="86"/>
        <v>18500000</v>
      </c>
      <c r="AR111" s="281">
        <f t="shared" si="75"/>
        <v>0</v>
      </c>
      <c r="AT111" s="446"/>
      <c r="AU111" s="284"/>
      <c r="AV111" s="447" t="str">
        <f t="shared" si="76"/>
        <v>CA</v>
      </c>
      <c r="AW111" s="447" t="str">
        <f t="shared" si="76"/>
        <v>CL</v>
      </c>
      <c r="AX111" s="447" t="str">
        <f t="shared" si="76"/>
        <v>AIC</v>
      </c>
      <c r="AY111" s="447" t="str">
        <f t="shared" si="40"/>
        <v>ERB</v>
      </c>
      <c r="AZ111" s="447" t="str">
        <f t="shared" si="40"/>
        <v>GRB</v>
      </c>
      <c r="BA111" s="447" t="str">
        <f t="shared" si="40"/>
        <v>Non-Op</v>
      </c>
      <c r="BC111" s="445" t="s">
        <v>2118</v>
      </c>
      <c r="BD111" s="552">
        <f t="shared" si="61"/>
        <v>18500000</v>
      </c>
      <c r="BF111" s="435"/>
      <c r="BG111" s="435"/>
      <c r="BH111" s="435"/>
      <c r="BI111" s="435"/>
      <c r="BJ111" s="435"/>
      <c r="BK111" s="435"/>
      <c r="BL111" s="435"/>
      <c r="BN111" s="562"/>
    </row>
    <row r="112" spans="1:66" s="28" customFormat="1" ht="12" customHeight="1">
      <c r="A112" s="287">
        <v>12800011</v>
      </c>
      <c r="B112" s="288" t="str">
        <f t="shared" si="80"/>
        <v>12800011</v>
      </c>
      <c r="C112" s="444" t="s">
        <v>1247</v>
      </c>
      <c r="D112" s="445" t="s">
        <v>1165</v>
      </c>
      <c r="E112" s="445"/>
      <c r="F112" s="444"/>
      <c r="G112" s="445"/>
      <c r="H112" s="547">
        <v>1689628.15</v>
      </c>
      <c r="I112" s="547">
        <v>1689642.04</v>
      </c>
      <c r="J112" s="547">
        <v>1689656.39</v>
      </c>
      <c r="K112" s="547">
        <v>1689670.74</v>
      </c>
      <c r="L112" s="547">
        <v>1689683.7</v>
      </c>
      <c r="M112" s="547">
        <v>1689698.05</v>
      </c>
      <c r="N112" s="547">
        <v>1689711.94</v>
      </c>
      <c r="O112" s="547">
        <v>1689726.29</v>
      </c>
      <c r="P112" s="547">
        <v>1689740.18</v>
      </c>
      <c r="Q112" s="547">
        <v>1690098.94</v>
      </c>
      <c r="R112" s="547">
        <v>1690457.78</v>
      </c>
      <c r="S112" s="547">
        <v>1690805.12</v>
      </c>
      <c r="T112" s="547">
        <v>1691499.98</v>
      </c>
      <c r="U112" s="547"/>
      <c r="V112" s="547">
        <f t="shared" si="68"/>
        <v>1689954.6029166665</v>
      </c>
      <c r="W112" s="305" t="s">
        <v>321</v>
      </c>
      <c r="X112" s="306"/>
      <c r="Y112" s="548">
        <f t="shared" si="83"/>
        <v>0</v>
      </c>
      <c r="Z112" s="549">
        <f t="shared" si="83"/>
        <v>0</v>
      </c>
      <c r="AA112" s="549">
        <f t="shared" si="83"/>
        <v>0</v>
      </c>
      <c r="AB112" s="282">
        <f t="shared" si="69"/>
        <v>1691499.98</v>
      </c>
      <c r="AC112" s="281">
        <f t="shared" si="70"/>
        <v>0</v>
      </c>
      <c r="AD112" s="549">
        <f t="shared" si="79"/>
        <v>0</v>
      </c>
      <c r="AE112" s="553">
        <f t="shared" si="77"/>
        <v>0</v>
      </c>
      <c r="AF112" s="282">
        <f t="shared" si="78"/>
        <v>1691499.98</v>
      </c>
      <c r="AG112" s="283">
        <f t="shared" si="85"/>
        <v>1691499.98</v>
      </c>
      <c r="AH112" s="281">
        <f t="shared" si="71"/>
        <v>0</v>
      </c>
      <c r="AI112" s="551">
        <f t="shared" si="84"/>
        <v>0</v>
      </c>
      <c r="AJ112" s="549">
        <f t="shared" si="84"/>
        <v>0</v>
      </c>
      <c r="AK112" s="549">
        <f t="shared" si="84"/>
        <v>0</v>
      </c>
      <c r="AL112" s="282">
        <f t="shared" si="72"/>
        <v>1689954.6029166665</v>
      </c>
      <c r="AM112" s="281">
        <f t="shared" si="73"/>
        <v>0</v>
      </c>
      <c r="AN112" s="549">
        <f t="shared" si="52"/>
        <v>0</v>
      </c>
      <c r="AO112" s="549">
        <f t="shared" si="53"/>
        <v>0</v>
      </c>
      <c r="AP112" s="549">
        <f t="shared" si="74"/>
        <v>1689954.6029166665</v>
      </c>
      <c r="AQ112" s="283">
        <f t="shared" si="86"/>
        <v>1689954.6029166665</v>
      </c>
      <c r="AR112" s="281">
        <f t="shared" si="75"/>
        <v>0</v>
      </c>
      <c r="AT112" s="446" t="s">
        <v>2066</v>
      </c>
      <c r="AU112" s="284"/>
      <c r="AV112" s="447" t="str">
        <f t="shared" si="76"/>
        <v>CA</v>
      </c>
      <c r="AW112" s="447" t="str">
        <f t="shared" si="76"/>
        <v>CL</v>
      </c>
      <c r="AX112" s="447" t="str">
        <f t="shared" si="76"/>
        <v>AIC</v>
      </c>
      <c r="AY112" s="447" t="str">
        <f t="shared" si="40"/>
        <v>ERB</v>
      </c>
      <c r="AZ112" s="447" t="str">
        <f t="shared" si="40"/>
        <v>GRB</v>
      </c>
      <c r="BA112" s="447" t="str">
        <f t="shared" si="40"/>
        <v>Non-Op</v>
      </c>
      <c r="BC112" s="449" t="s">
        <v>2100</v>
      </c>
      <c r="BD112" s="552">
        <f t="shared" si="61"/>
        <v>1691499.98</v>
      </c>
      <c r="BF112" s="435"/>
      <c r="BG112" s="435"/>
      <c r="BH112" s="435"/>
      <c r="BI112" s="435"/>
      <c r="BJ112" s="435"/>
      <c r="BK112" s="435"/>
      <c r="BL112" s="435"/>
      <c r="BN112" s="562"/>
    </row>
    <row r="113" spans="1:66" s="28" customFormat="1" ht="12" customHeight="1">
      <c r="A113" s="321">
        <v>13100423</v>
      </c>
      <c r="B113" s="288" t="str">
        <f t="shared" si="80"/>
        <v>13100423</v>
      </c>
      <c r="C113" s="444" t="s">
        <v>2559</v>
      </c>
      <c r="D113" s="445" t="s">
        <v>2091</v>
      </c>
      <c r="E113" s="445"/>
      <c r="F113" s="311">
        <v>43586</v>
      </c>
      <c r="G113" s="445"/>
      <c r="H113" s="547">
        <v>0</v>
      </c>
      <c r="I113" s="547">
        <v>0</v>
      </c>
      <c r="J113" s="547">
        <v>0</v>
      </c>
      <c r="K113" s="547">
        <v>0</v>
      </c>
      <c r="L113" s="547">
        <v>0</v>
      </c>
      <c r="M113" s="547">
        <v>3400</v>
      </c>
      <c r="N113" s="547">
        <v>6850</v>
      </c>
      <c r="O113" s="547">
        <v>8050</v>
      </c>
      <c r="P113" s="547">
        <v>10069</v>
      </c>
      <c r="Q113" s="547">
        <v>11669</v>
      </c>
      <c r="R113" s="547">
        <v>13338.98</v>
      </c>
      <c r="S113" s="547">
        <v>8899.2099999999991</v>
      </c>
      <c r="T113" s="547">
        <v>17354.11</v>
      </c>
      <c r="U113" s="547"/>
      <c r="V113" s="547">
        <f t="shared" si="68"/>
        <v>5912.7704166666663</v>
      </c>
      <c r="W113" s="305"/>
      <c r="X113" s="306"/>
      <c r="Y113" s="548">
        <f t="shared" si="83"/>
        <v>17354.11</v>
      </c>
      <c r="Z113" s="549">
        <f t="shared" si="83"/>
        <v>0</v>
      </c>
      <c r="AA113" s="549">
        <f t="shared" si="83"/>
        <v>0</v>
      </c>
      <c r="AB113" s="282">
        <f t="shared" si="69"/>
        <v>0</v>
      </c>
      <c r="AC113" s="281">
        <f t="shared" si="70"/>
        <v>0</v>
      </c>
      <c r="AD113" s="549">
        <f t="shared" si="79"/>
        <v>0</v>
      </c>
      <c r="AE113" s="553">
        <f t="shared" si="77"/>
        <v>0</v>
      </c>
      <c r="AF113" s="282">
        <f t="shared" si="78"/>
        <v>0</v>
      </c>
      <c r="AG113" s="283">
        <f t="shared" si="85"/>
        <v>0</v>
      </c>
      <c r="AH113" s="281">
        <f t="shared" si="71"/>
        <v>0</v>
      </c>
      <c r="AI113" s="551">
        <f t="shared" si="84"/>
        <v>5912.7704166666663</v>
      </c>
      <c r="AJ113" s="549">
        <f t="shared" si="84"/>
        <v>0</v>
      </c>
      <c r="AK113" s="549">
        <f t="shared" si="84"/>
        <v>0</v>
      </c>
      <c r="AL113" s="282">
        <f t="shared" si="72"/>
        <v>0</v>
      </c>
      <c r="AM113" s="281">
        <f t="shared" si="73"/>
        <v>0</v>
      </c>
      <c r="AN113" s="549">
        <f t="shared" si="52"/>
        <v>0</v>
      </c>
      <c r="AO113" s="549">
        <f t="shared" si="53"/>
        <v>0</v>
      </c>
      <c r="AP113" s="549">
        <f t="shared" si="74"/>
        <v>0</v>
      </c>
      <c r="AQ113" s="283">
        <f t="shared" si="86"/>
        <v>0</v>
      </c>
      <c r="AR113" s="281">
        <f t="shared" si="75"/>
        <v>0</v>
      </c>
      <c r="AT113" s="446"/>
      <c r="AU113" s="284"/>
      <c r="AV113" s="447" t="str">
        <f t="shared" si="76"/>
        <v>CA</v>
      </c>
      <c r="AW113" s="447" t="str">
        <f t="shared" si="76"/>
        <v>CL</v>
      </c>
      <c r="AX113" s="447" t="str">
        <f t="shared" si="76"/>
        <v>AIC</v>
      </c>
      <c r="AY113" s="447" t="str">
        <f t="shared" si="40"/>
        <v>ERB</v>
      </c>
      <c r="AZ113" s="447" t="str">
        <f t="shared" si="40"/>
        <v>GRB</v>
      </c>
      <c r="BA113" s="447" t="str">
        <f t="shared" si="40"/>
        <v>Non-Op</v>
      </c>
      <c r="BC113" s="445" t="s">
        <v>2119</v>
      </c>
      <c r="BD113" s="552">
        <f t="shared" si="61"/>
        <v>17354.11</v>
      </c>
      <c r="BF113" s="448"/>
      <c r="BG113" s="448"/>
      <c r="BH113" s="448"/>
      <c r="BI113" s="448"/>
      <c r="BJ113" s="448"/>
      <c r="BK113" s="448"/>
      <c r="BL113" s="448"/>
      <c r="BN113" s="562"/>
    </row>
    <row r="114" spans="1:66" s="28" customFormat="1" ht="12" customHeight="1">
      <c r="A114" s="362">
        <v>13100433</v>
      </c>
      <c r="B114" s="290" t="str">
        <f t="shared" si="80"/>
        <v>13100433</v>
      </c>
      <c r="C114" s="450" t="s">
        <v>2120</v>
      </c>
      <c r="D114" s="451" t="s">
        <v>2091</v>
      </c>
      <c r="E114" s="451"/>
      <c r="F114" s="304">
        <v>44136</v>
      </c>
      <c r="G114" s="451"/>
      <c r="H114" s="556">
        <v>-22978346.620000001</v>
      </c>
      <c r="I114" s="556">
        <v>10388180.529999999</v>
      </c>
      <c r="J114" s="556">
        <v>7031991.4100000001</v>
      </c>
      <c r="K114" s="556">
        <v>-7252938.0999999996</v>
      </c>
      <c r="L114" s="556">
        <v>12397307.109999999</v>
      </c>
      <c r="M114" s="556">
        <v>5324993.3600000003</v>
      </c>
      <c r="N114" s="556">
        <v>7495571.7400000002</v>
      </c>
      <c r="O114" s="556">
        <v>8519734.6099999994</v>
      </c>
      <c r="P114" s="556">
        <v>6122810.9400000004</v>
      </c>
      <c r="Q114" s="556">
        <v>6668914.5</v>
      </c>
      <c r="R114" s="556">
        <v>5803983.7699999996</v>
      </c>
      <c r="S114" s="556">
        <v>-86285.51</v>
      </c>
      <c r="T114" s="556">
        <v>14271433</v>
      </c>
      <c r="U114" s="556"/>
      <c r="V114" s="556">
        <f t="shared" si="68"/>
        <v>4838400.6291666655</v>
      </c>
      <c r="W114" s="307"/>
      <c r="X114" s="308"/>
      <c r="Y114" s="548">
        <f t="shared" si="83"/>
        <v>14271433</v>
      </c>
      <c r="Z114" s="549">
        <f t="shared" si="83"/>
        <v>0</v>
      </c>
      <c r="AA114" s="549">
        <f t="shared" si="83"/>
        <v>0</v>
      </c>
      <c r="AB114" s="282">
        <f t="shared" ref="AB114" si="88">T114-SUM(Y114:AA114)</f>
        <v>0</v>
      </c>
      <c r="AC114" s="281">
        <f t="shared" ref="AC114" si="89">T114-SUM(Y114:AA114)-AB114</f>
        <v>0</v>
      </c>
      <c r="AD114" s="549">
        <f t="shared" si="79"/>
        <v>0</v>
      </c>
      <c r="AE114" s="553">
        <f t="shared" si="77"/>
        <v>0</v>
      </c>
      <c r="AF114" s="282">
        <f t="shared" si="78"/>
        <v>0</v>
      </c>
      <c r="AG114" s="283">
        <f t="shared" ref="AG114" si="90">SUM(AD114:AF114)</f>
        <v>0</v>
      </c>
      <c r="AH114" s="281">
        <f t="shared" si="71"/>
        <v>0</v>
      </c>
      <c r="AI114" s="551">
        <f t="shared" si="84"/>
        <v>4838400.6291666655</v>
      </c>
      <c r="AJ114" s="549">
        <f t="shared" si="84"/>
        <v>0</v>
      </c>
      <c r="AK114" s="549">
        <f t="shared" si="84"/>
        <v>0</v>
      </c>
      <c r="AL114" s="282">
        <f t="shared" si="72"/>
        <v>0</v>
      </c>
      <c r="AM114" s="281">
        <f t="shared" si="73"/>
        <v>0</v>
      </c>
      <c r="AN114" s="549">
        <f t="shared" si="52"/>
        <v>0</v>
      </c>
      <c r="AO114" s="549">
        <f t="shared" si="53"/>
        <v>0</v>
      </c>
      <c r="AP114" s="549">
        <f t="shared" si="74"/>
        <v>0</v>
      </c>
      <c r="AQ114" s="283">
        <f t="shared" ref="AQ114" si="91">SUM(AN114:AP114)</f>
        <v>0</v>
      </c>
      <c r="AR114" s="281">
        <f t="shared" si="75"/>
        <v>0</v>
      </c>
      <c r="AT114" s="446"/>
      <c r="AU114" s="284"/>
      <c r="AV114" s="447" t="str">
        <f t="shared" si="76"/>
        <v>CA</v>
      </c>
      <c r="AW114" s="447" t="str">
        <f t="shared" si="76"/>
        <v>CL</v>
      </c>
      <c r="AX114" s="447" t="str">
        <f t="shared" si="76"/>
        <v>AIC</v>
      </c>
      <c r="AY114" s="447" t="str">
        <f t="shared" si="40"/>
        <v>ERB</v>
      </c>
      <c r="AZ114" s="447" t="str">
        <f t="shared" si="40"/>
        <v>GRB</v>
      </c>
      <c r="BA114" s="447" t="str">
        <f t="shared" si="40"/>
        <v>Non-Op</v>
      </c>
      <c r="BC114" s="445" t="s">
        <v>2119</v>
      </c>
      <c r="BD114" s="552">
        <f t="shared" si="61"/>
        <v>14271433</v>
      </c>
      <c r="BF114" s="435"/>
      <c r="BG114" s="435"/>
      <c r="BH114" s="435"/>
      <c r="BI114" s="435"/>
      <c r="BJ114" s="435"/>
      <c r="BK114" s="435"/>
      <c r="BL114" s="435"/>
      <c r="BN114" s="562"/>
    </row>
    <row r="115" spans="1:66" s="28" customFormat="1" ht="12" customHeight="1">
      <c r="A115" s="287">
        <v>13100543</v>
      </c>
      <c r="B115" s="288" t="str">
        <f t="shared" si="80"/>
        <v>13100543</v>
      </c>
      <c r="C115" s="444" t="s">
        <v>1248</v>
      </c>
      <c r="D115" s="445" t="s">
        <v>2091</v>
      </c>
      <c r="E115" s="445"/>
      <c r="F115" s="444"/>
      <c r="G115" s="445"/>
      <c r="H115" s="547">
        <v>0</v>
      </c>
      <c r="I115" s="547">
        <v>0</v>
      </c>
      <c r="J115" s="547">
        <v>0</v>
      </c>
      <c r="K115" s="547">
        <v>0</v>
      </c>
      <c r="L115" s="547">
        <v>0</v>
      </c>
      <c r="M115" s="547">
        <v>0</v>
      </c>
      <c r="N115" s="547">
        <v>0</v>
      </c>
      <c r="O115" s="547">
        <v>0</v>
      </c>
      <c r="P115" s="547">
        <v>0</v>
      </c>
      <c r="Q115" s="547">
        <v>0</v>
      </c>
      <c r="R115" s="547">
        <v>0</v>
      </c>
      <c r="S115" s="547">
        <v>0</v>
      </c>
      <c r="T115" s="547">
        <v>0</v>
      </c>
      <c r="U115" s="547"/>
      <c r="V115" s="547">
        <f t="shared" si="68"/>
        <v>0</v>
      </c>
      <c r="W115" s="285"/>
      <c r="X115" s="286"/>
      <c r="Y115" s="548">
        <f t="shared" si="83"/>
        <v>0</v>
      </c>
      <c r="Z115" s="549">
        <f t="shared" si="83"/>
        <v>0</v>
      </c>
      <c r="AA115" s="549">
        <f t="shared" si="83"/>
        <v>0</v>
      </c>
      <c r="AB115" s="282">
        <f t="shared" si="69"/>
        <v>0</v>
      </c>
      <c r="AC115" s="281">
        <f t="shared" si="70"/>
        <v>0</v>
      </c>
      <c r="AD115" s="549">
        <f t="shared" si="79"/>
        <v>0</v>
      </c>
      <c r="AE115" s="553">
        <f t="shared" si="77"/>
        <v>0</v>
      </c>
      <c r="AF115" s="282">
        <f t="shared" si="78"/>
        <v>0</v>
      </c>
      <c r="AG115" s="283">
        <f t="shared" si="85"/>
        <v>0</v>
      </c>
      <c r="AH115" s="281">
        <f t="shared" si="71"/>
        <v>0</v>
      </c>
      <c r="AI115" s="551">
        <f t="shared" si="84"/>
        <v>0</v>
      </c>
      <c r="AJ115" s="549">
        <f t="shared" si="84"/>
        <v>0</v>
      </c>
      <c r="AK115" s="549">
        <f t="shared" si="84"/>
        <v>0</v>
      </c>
      <c r="AL115" s="282">
        <f t="shared" si="72"/>
        <v>0</v>
      </c>
      <c r="AM115" s="281">
        <f t="shared" si="73"/>
        <v>0</v>
      </c>
      <c r="AN115" s="549">
        <f t="shared" si="52"/>
        <v>0</v>
      </c>
      <c r="AO115" s="549">
        <f t="shared" si="53"/>
        <v>0</v>
      </c>
      <c r="AP115" s="549">
        <f t="shared" si="74"/>
        <v>0</v>
      </c>
      <c r="AQ115" s="283">
        <f t="shared" si="86"/>
        <v>0</v>
      </c>
      <c r="AR115" s="281">
        <f t="shared" si="75"/>
        <v>0</v>
      </c>
      <c r="AT115" s="446"/>
      <c r="AU115" s="284"/>
      <c r="AV115" s="447" t="str">
        <f t="shared" si="76"/>
        <v>CA</v>
      </c>
      <c r="AW115" s="447" t="str">
        <f t="shared" si="76"/>
        <v>CL</v>
      </c>
      <c r="AX115" s="447" t="str">
        <f t="shared" si="76"/>
        <v>AIC</v>
      </c>
      <c r="AY115" s="447" t="str">
        <f t="shared" si="40"/>
        <v>ERB</v>
      </c>
      <c r="AZ115" s="447" t="str">
        <f t="shared" si="40"/>
        <v>GRB</v>
      </c>
      <c r="BA115" s="447" t="str">
        <f t="shared" si="40"/>
        <v>Non-Op</v>
      </c>
      <c r="BC115" s="445" t="s">
        <v>2119</v>
      </c>
      <c r="BD115" s="552">
        <f t="shared" si="61"/>
        <v>0</v>
      </c>
      <c r="BF115" s="435"/>
      <c r="BG115" s="435"/>
      <c r="BH115" s="435"/>
      <c r="BI115" s="435"/>
      <c r="BJ115" s="435"/>
      <c r="BK115" s="435"/>
      <c r="BL115" s="435"/>
      <c r="BN115" s="562"/>
    </row>
    <row r="116" spans="1:66" s="28" customFormat="1" ht="12" customHeight="1">
      <c r="A116" s="287">
        <v>13100563</v>
      </c>
      <c r="B116" s="288" t="str">
        <f t="shared" si="80"/>
        <v>13100563</v>
      </c>
      <c r="C116" s="444" t="s">
        <v>2560</v>
      </c>
      <c r="D116" s="445" t="s">
        <v>2091</v>
      </c>
      <c r="E116" s="445"/>
      <c r="F116" s="444"/>
      <c r="G116" s="445"/>
      <c r="H116" s="547">
        <v>0</v>
      </c>
      <c r="I116" s="547">
        <v>0</v>
      </c>
      <c r="J116" s="547">
        <v>0</v>
      </c>
      <c r="K116" s="547">
        <v>0</v>
      </c>
      <c r="L116" s="547">
        <v>0</v>
      </c>
      <c r="M116" s="547">
        <v>0</v>
      </c>
      <c r="N116" s="547">
        <v>0</v>
      </c>
      <c r="O116" s="547">
        <v>0</v>
      </c>
      <c r="P116" s="547">
        <v>0</v>
      </c>
      <c r="Q116" s="547">
        <v>0</v>
      </c>
      <c r="R116" s="547">
        <v>0</v>
      </c>
      <c r="S116" s="547">
        <v>0</v>
      </c>
      <c r="T116" s="547">
        <v>0</v>
      </c>
      <c r="U116" s="547"/>
      <c r="V116" s="547">
        <f t="shared" si="68"/>
        <v>0</v>
      </c>
      <c r="W116" s="285"/>
      <c r="X116" s="286"/>
      <c r="Y116" s="548">
        <f t="shared" si="83"/>
        <v>0</v>
      </c>
      <c r="Z116" s="549">
        <f t="shared" si="83"/>
        <v>0</v>
      </c>
      <c r="AA116" s="549">
        <f t="shared" si="83"/>
        <v>0</v>
      </c>
      <c r="AB116" s="282">
        <f t="shared" si="69"/>
        <v>0</v>
      </c>
      <c r="AC116" s="281">
        <f t="shared" si="70"/>
        <v>0</v>
      </c>
      <c r="AD116" s="549">
        <f t="shared" si="79"/>
        <v>0</v>
      </c>
      <c r="AE116" s="553">
        <f t="shared" si="77"/>
        <v>0</v>
      </c>
      <c r="AF116" s="282">
        <f t="shared" si="78"/>
        <v>0</v>
      </c>
      <c r="AG116" s="283">
        <f t="shared" si="85"/>
        <v>0</v>
      </c>
      <c r="AH116" s="281">
        <f t="shared" si="71"/>
        <v>0</v>
      </c>
      <c r="AI116" s="551">
        <f t="shared" si="84"/>
        <v>0</v>
      </c>
      <c r="AJ116" s="549">
        <f t="shared" si="84"/>
        <v>0</v>
      </c>
      <c r="AK116" s="549">
        <f t="shared" si="84"/>
        <v>0</v>
      </c>
      <c r="AL116" s="282">
        <f t="shared" si="72"/>
        <v>0</v>
      </c>
      <c r="AM116" s="281">
        <f t="shared" si="73"/>
        <v>0</v>
      </c>
      <c r="AN116" s="549">
        <f t="shared" si="52"/>
        <v>0</v>
      </c>
      <c r="AO116" s="549">
        <f t="shared" si="53"/>
        <v>0</v>
      </c>
      <c r="AP116" s="549">
        <f t="shared" si="74"/>
        <v>0</v>
      </c>
      <c r="AQ116" s="283">
        <f t="shared" si="86"/>
        <v>0</v>
      </c>
      <c r="AR116" s="281">
        <f t="shared" si="75"/>
        <v>0</v>
      </c>
      <c r="AT116" s="446"/>
      <c r="AU116" s="284"/>
      <c r="AV116" s="447" t="str">
        <f t="shared" si="76"/>
        <v>CA</v>
      </c>
      <c r="AW116" s="447" t="str">
        <f t="shared" si="76"/>
        <v>CL</v>
      </c>
      <c r="AX116" s="447" t="str">
        <f t="shared" si="76"/>
        <v>AIC</v>
      </c>
      <c r="AY116" s="447" t="str">
        <f t="shared" si="40"/>
        <v>ERB</v>
      </c>
      <c r="AZ116" s="447" t="str">
        <f t="shared" si="40"/>
        <v>GRB</v>
      </c>
      <c r="BA116" s="447" t="str">
        <f t="shared" si="40"/>
        <v>Non-Op</v>
      </c>
      <c r="BC116" s="445" t="s">
        <v>2119</v>
      </c>
      <c r="BD116" s="552">
        <f t="shared" si="61"/>
        <v>0</v>
      </c>
      <c r="BF116" s="435"/>
      <c r="BG116" s="435"/>
      <c r="BH116" s="435"/>
      <c r="BI116" s="435"/>
      <c r="BJ116" s="435"/>
      <c r="BK116" s="435"/>
      <c r="BL116" s="435"/>
      <c r="BN116" s="562"/>
    </row>
    <row r="117" spans="1:66" s="28" customFormat="1" ht="12" customHeight="1">
      <c r="A117" s="287">
        <v>13100573</v>
      </c>
      <c r="B117" s="288" t="str">
        <f t="shared" si="80"/>
        <v>13100573</v>
      </c>
      <c r="C117" s="444" t="s">
        <v>1249</v>
      </c>
      <c r="D117" s="445" t="s">
        <v>2091</v>
      </c>
      <c r="E117" s="445"/>
      <c r="F117" s="444"/>
      <c r="G117" s="445"/>
      <c r="H117" s="547">
        <v>-1617.45</v>
      </c>
      <c r="I117" s="547">
        <v>-1608.58</v>
      </c>
      <c r="J117" s="547">
        <v>3219.95</v>
      </c>
      <c r="K117" s="547">
        <v>1455.29</v>
      </c>
      <c r="L117" s="547">
        <v>4615.7700000000004</v>
      </c>
      <c r="M117" s="547">
        <v>4621.25</v>
      </c>
      <c r="N117" s="547">
        <v>247.39</v>
      </c>
      <c r="O117" s="547">
        <v>2246.98</v>
      </c>
      <c r="P117" s="547">
        <v>3189.01</v>
      </c>
      <c r="Q117" s="547">
        <v>-220.3</v>
      </c>
      <c r="R117" s="547">
        <v>-2145.37</v>
      </c>
      <c r="S117" s="547">
        <v>1589.37</v>
      </c>
      <c r="T117" s="547">
        <v>-1426.9</v>
      </c>
      <c r="U117" s="547"/>
      <c r="V117" s="547">
        <f t="shared" si="68"/>
        <v>1307.3820833333332</v>
      </c>
      <c r="W117" s="285"/>
      <c r="X117" s="286"/>
      <c r="Y117" s="548">
        <f t="shared" si="83"/>
        <v>-1426.9</v>
      </c>
      <c r="Z117" s="549">
        <f t="shared" si="83"/>
        <v>0</v>
      </c>
      <c r="AA117" s="549">
        <f t="shared" si="83"/>
        <v>0</v>
      </c>
      <c r="AB117" s="282">
        <f t="shared" si="69"/>
        <v>0</v>
      </c>
      <c r="AC117" s="281">
        <f t="shared" si="70"/>
        <v>0</v>
      </c>
      <c r="AD117" s="549">
        <f t="shared" si="79"/>
        <v>0</v>
      </c>
      <c r="AE117" s="553">
        <f t="shared" si="77"/>
        <v>0</v>
      </c>
      <c r="AF117" s="282">
        <f t="shared" si="78"/>
        <v>0</v>
      </c>
      <c r="AG117" s="283">
        <f t="shared" si="85"/>
        <v>0</v>
      </c>
      <c r="AH117" s="281">
        <f t="shared" si="71"/>
        <v>0</v>
      </c>
      <c r="AI117" s="551">
        <f t="shared" si="84"/>
        <v>1307.3820833333332</v>
      </c>
      <c r="AJ117" s="549">
        <f t="shared" si="84"/>
        <v>0</v>
      </c>
      <c r="AK117" s="549">
        <f t="shared" si="84"/>
        <v>0</v>
      </c>
      <c r="AL117" s="282">
        <f t="shared" si="72"/>
        <v>0</v>
      </c>
      <c r="AM117" s="281">
        <f t="shared" si="73"/>
        <v>0</v>
      </c>
      <c r="AN117" s="549">
        <f t="shared" si="52"/>
        <v>0</v>
      </c>
      <c r="AO117" s="549">
        <f t="shared" si="53"/>
        <v>0</v>
      </c>
      <c r="AP117" s="549">
        <f t="shared" si="74"/>
        <v>0</v>
      </c>
      <c r="AQ117" s="283">
        <f t="shared" si="86"/>
        <v>0</v>
      </c>
      <c r="AR117" s="281">
        <f t="shared" si="75"/>
        <v>0</v>
      </c>
      <c r="AT117" s="446"/>
      <c r="AU117" s="284"/>
      <c r="AV117" s="447" t="str">
        <f t="shared" si="76"/>
        <v>CA</v>
      </c>
      <c r="AW117" s="447" t="str">
        <f t="shared" si="76"/>
        <v>CL</v>
      </c>
      <c r="AX117" s="447" t="str">
        <f t="shared" si="76"/>
        <v>AIC</v>
      </c>
      <c r="AY117" s="447" t="str">
        <f t="shared" si="40"/>
        <v>ERB</v>
      </c>
      <c r="AZ117" s="447" t="str">
        <f t="shared" si="40"/>
        <v>GRB</v>
      </c>
      <c r="BA117" s="447" t="str">
        <f t="shared" si="40"/>
        <v>Non-Op</v>
      </c>
      <c r="BC117" s="445" t="s">
        <v>2119</v>
      </c>
      <c r="BD117" s="552">
        <f t="shared" si="61"/>
        <v>-1426.9</v>
      </c>
      <c r="BF117" s="435"/>
      <c r="BG117" s="435"/>
      <c r="BH117" s="435"/>
      <c r="BI117" s="435"/>
      <c r="BJ117" s="435"/>
      <c r="BK117" s="435"/>
      <c r="BL117" s="435"/>
      <c r="BN117" s="562"/>
    </row>
    <row r="118" spans="1:66" s="28" customFormat="1" ht="12" customHeight="1">
      <c r="A118" s="287">
        <v>13101003</v>
      </c>
      <c r="B118" s="288" t="str">
        <f t="shared" si="80"/>
        <v>13101003</v>
      </c>
      <c r="C118" s="444" t="s">
        <v>1250</v>
      </c>
      <c r="D118" s="445" t="s">
        <v>2091</v>
      </c>
      <c r="E118" s="445"/>
      <c r="F118" s="444"/>
      <c r="G118" s="445"/>
      <c r="H118" s="547">
        <v>1607771.99</v>
      </c>
      <c r="I118" s="547">
        <v>6243361.1600000001</v>
      </c>
      <c r="J118" s="547">
        <v>4622972.84</v>
      </c>
      <c r="K118" s="547">
        <v>55265075.68</v>
      </c>
      <c r="L118" s="547">
        <v>11630198.99</v>
      </c>
      <c r="M118" s="547">
        <v>11711751.75</v>
      </c>
      <c r="N118" s="547">
        <v>5170160.2699999996</v>
      </c>
      <c r="O118" s="547">
        <v>4311940.72</v>
      </c>
      <c r="P118" s="547">
        <v>6404814.8099999996</v>
      </c>
      <c r="Q118" s="547">
        <v>4312665.3499999996</v>
      </c>
      <c r="R118" s="547">
        <v>4516612.22</v>
      </c>
      <c r="S118" s="547">
        <v>5887190.1399999997</v>
      </c>
      <c r="T118" s="547">
        <v>10549227.060000001</v>
      </c>
      <c r="U118" s="547"/>
      <c r="V118" s="547">
        <f t="shared" si="68"/>
        <v>10512936.954583334</v>
      </c>
      <c r="W118" s="285"/>
      <c r="X118" s="286"/>
      <c r="Y118" s="548">
        <f t="shared" si="83"/>
        <v>10549227.060000001</v>
      </c>
      <c r="Z118" s="549">
        <f t="shared" si="83"/>
        <v>0</v>
      </c>
      <c r="AA118" s="549">
        <f t="shared" si="83"/>
        <v>0</v>
      </c>
      <c r="AB118" s="282">
        <f t="shared" si="69"/>
        <v>0</v>
      </c>
      <c r="AC118" s="281">
        <f t="shared" si="70"/>
        <v>0</v>
      </c>
      <c r="AD118" s="549">
        <f t="shared" si="79"/>
        <v>0</v>
      </c>
      <c r="AE118" s="553">
        <f t="shared" si="77"/>
        <v>0</v>
      </c>
      <c r="AF118" s="282">
        <f t="shared" si="78"/>
        <v>0</v>
      </c>
      <c r="AG118" s="283">
        <f t="shared" si="85"/>
        <v>0</v>
      </c>
      <c r="AH118" s="281">
        <f t="shared" si="71"/>
        <v>0</v>
      </c>
      <c r="AI118" s="551">
        <f t="shared" si="84"/>
        <v>10512936.954583334</v>
      </c>
      <c r="AJ118" s="549">
        <f t="shared" si="84"/>
        <v>0</v>
      </c>
      <c r="AK118" s="549">
        <f t="shared" si="84"/>
        <v>0</v>
      </c>
      <c r="AL118" s="282">
        <f t="shared" si="72"/>
        <v>0</v>
      </c>
      <c r="AM118" s="281">
        <f t="shared" si="73"/>
        <v>0</v>
      </c>
      <c r="AN118" s="549">
        <f t="shared" si="52"/>
        <v>0</v>
      </c>
      <c r="AO118" s="549">
        <f t="shared" si="53"/>
        <v>0</v>
      </c>
      <c r="AP118" s="549">
        <f t="shared" si="74"/>
        <v>0</v>
      </c>
      <c r="AQ118" s="283">
        <f t="shared" si="86"/>
        <v>0</v>
      </c>
      <c r="AR118" s="281">
        <f t="shared" si="75"/>
        <v>0</v>
      </c>
      <c r="AT118" s="446"/>
      <c r="AU118" s="284"/>
      <c r="AV118" s="447" t="str">
        <f t="shared" si="76"/>
        <v>CA</v>
      </c>
      <c r="AW118" s="447" t="str">
        <f t="shared" si="76"/>
        <v>CL</v>
      </c>
      <c r="AX118" s="447" t="str">
        <f t="shared" si="76"/>
        <v>AIC</v>
      </c>
      <c r="AY118" s="447" t="str">
        <f t="shared" si="40"/>
        <v>ERB</v>
      </c>
      <c r="AZ118" s="447" t="str">
        <f t="shared" si="40"/>
        <v>GRB</v>
      </c>
      <c r="BA118" s="447" t="str">
        <f t="shared" si="40"/>
        <v>Non-Op</v>
      </c>
      <c r="BC118" s="445" t="s">
        <v>2119</v>
      </c>
      <c r="BD118" s="552">
        <f t="shared" si="61"/>
        <v>10549227.060000001</v>
      </c>
      <c r="BF118" s="435"/>
      <c r="BG118" s="435"/>
      <c r="BH118" s="435"/>
      <c r="BI118" s="435"/>
      <c r="BJ118" s="435"/>
      <c r="BK118" s="435"/>
      <c r="BL118" s="435"/>
      <c r="BN118" s="562"/>
    </row>
    <row r="119" spans="1:66" s="28" customFormat="1" ht="12" customHeight="1">
      <c r="A119" s="287">
        <v>13101013</v>
      </c>
      <c r="B119" s="288" t="str">
        <f t="shared" si="80"/>
        <v>13101013</v>
      </c>
      <c r="C119" s="444" t="s">
        <v>1251</v>
      </c>
      <c r="D119" s="445" t="s">
        <v>2091</v>
      </c>
      <c r="E119" s="445"/>
      <c r="F119" s="444"/>
      <c r="G119" s="445"/>
      <c r="H119" s="547">
        <v>-204847.46</v>
      </c>
      <c r="I119" s="547">
        <v>15864.48</v>
      </c>
      <c r="J119" s="547">
        <v>15864.48</v>
      </c>
      <c r="K119" s="547">
        <v>-3000</v>
      </c>
      <c r="L119" s="547">
        <v>505080.52</v>
      </c>
      <c r="M119" s="547">
        <v>0</v>
      </c>
      <c r="N119" s="547">
        <v>0</v>
      </c>
      <c r="O119" s="547">
        <v>298145.89</v>
      </c>
      <c r="P119" s="547">
        <v>-368836.74</v>
      </c>
      <c r="Q119" s="547">
        <v>0</v>
      </c>
      <c r="R119" s="547">
        <v>0</v>
      </c>
      <c r="S119" s="547">
        <v>-50.91</v>
      </c>
      <c r="T119" s="547">
        <v>596101.18999999994</v>
      </c>
      <c r="U119" s="547"/>
      <c r="V119" s="547">
        <f t="shared" si="68"/>
        <v>54891.215416666666</v>
      </c>
      <c r="W119" s="285"/>
      <c r="X119" s="286"/>
      <c r="Y119" s="548">
        <f t="shared" si="83"/>
        <v>596101.18999999994</v>
      </c>
      <c r="Z119" s="549">
        <f t="shared" si="83"/>
        <v>0</v>
      </c>
      <c r="AA119" s="549">
        <f t="shared" si="83"/>
        <v>0</v>
      </c>
      <c r="AB119" s="282">
        <f t="shared" si="69"/>
        <v>0</v>
      </c>
      <c r="AC119" s="281">
        <f t="shared" si="70"/>
        <v>0</v>
      </c>
      <c r="AD119" s="549">
        <f t="shared" si="79"/>
        <v>0</v>
      </c>
      <c r="AE119" s="553">
        <f t="shared" si="77"/>
        <v>0</v>
      </c>
      <c r="AF119" s="282">
        <f t="shared" si="78"/>
        <v>0</v>
      </c>
      <c r="AG119" s="283">
        <f t="shared" si="85"/>
        <v>0</v>
      </c>
      <c r="AH119" s="281">
        <f t="shared" si="71"/>
        <v>0</v>
      </c>
      <c r="AI119" s="551">
        <f t="shared" si="84"/>
        <v>54891.215416666666</v>
      </c>
      <c r="AJ119" s="549">
        <f t="shared" si="84"/>
        <v>0</v>
      </c>
      <c r="AK119" s="549">
        <f t="shared" si="84"/>
        <v>0</v>
      </c>
      <c r="AL119" s="282">
        <f t="shared" si="72"/>
        <v>0</v>
      </c>
      <c r="AM119" s="281">
        <f t="shared" si="73"/>
        <v>0</v>
      </c>
      <c r="AN119" s="549">
        <f t="shared" si="52"/>
        <v>0</v>
      </c>
      <c r="AO119" s="549">
        <f t="shared" si="53"/>
        <v>0</v>
      </c>
      <c r="AP119" s="549">
        <f t="shared" si="74"/>
        <v>0</v>
      </c>
      <c r="AQ119" s="283">
        <f t="shared" si="86"/>
        <v>0</v>
      </c>
      <c r="AR119" s="281">
        <f t="shared" si="75"/>
        <v>0</v>
      </c>
      <c r="AT119" s="446"/>
      <c r="AU119" s="284"/>
      <c r="AV119" s="447" t="str">
        <f t="shared" si="76"/>
        <v>CA</v>
      </c>
      <c r="AW119" s="447" t="str">
        <f t="shared" si="76"/>
        <v>CL</v>
      </c>
      <c r="AX119" s="447" t="str">
        <f t="shared" si="76"/>
        <v>AIC</v>
      </c>
      <c r="AY119" s="447" t="str">
        <f t="shared" si="40"/>
        <v>ERB</v>
      </c>
      <c r="AZ119" s="447" t="str">
        <f t="shared" si="40"/>
        <v>GRB</v>
      </c>
      <c r="BA119" s="447" t="str">
        <f t="shared" si="40"/>
        <v>Non-Op</v>
      </c>
      <c r="BC119" s="445" t="s">
        <v>2119</v>
      </c>
      <c r="BD119" s="552">
        <f t="shared" si="61"/>
        <v>596101.18999999994</v>
      </c>
      <c r="BF119" s="435"/>
      <c r="BG119" s="435"/>
      <c r="BH119" s="435"/>
      <c r="BI119" s="435"/>
      <c r="BJ119" s="435"/>
      <c r="BK119" s="435"/>
      <c r="BL119" s="435"/>
      <c r="BN119" s="562"/>
    </row>
    <row r="120" spans="1:66" s="28" customFormat="1" ht="12" customHeight="1">
      <c r="A120" s="287">
        <v>13101023</v>
      </c>
      <c r="B120" s="288" t="str">
        <f t="shared" si="80"/>
        <v>13101023</v>
      </c>
      <c r="C120" s="444" t="s">
        <v>1252</v>
      </c>
      <c r="D120" s="445" t="s">
        <v>2091</v>
      </c>
      <c r="E120" s="445"/>
      <c r="F120" s="444"/>
      <c r="G120" s="445"/>
      <c r="H120" s="547">
        <v>31113266.48</v>
      </c>
      <c r="I120" s="547">
        <v>37008554.049999997</v>
      </c>
      <c r="J120" s="547">
        <v>34610518.670000002</v>
      </c>
      <c r="K120" s="547">
        <v>64723062.780000001</v>
      </c>
      <c r="L120" s="547">
        <v>52891521.130000003</v>
      </c>
      <c r="M120" s="547">
        <v>26238435.41</v>
      </c>
      <c r="N120" s="547">
        <v>32644718.140000001</v>
      </c>
      <c r="O120" s="547">
        <v>22809842.199999999</v>
      </c>
      <c r="P120" s="547">
        <v>7631090.0199999996</v>
      </c>
      <c r="Q120" s="547">
        <v>27064766.390000001</v>
      </c>
      <c r="R120" s="547">
        <v>12397070.689999999</v>
      </c>
      <c r="S120" s="547">
        <v>4959109.42</v>
      </c>
      <c r="T120" s="547">
        <v>69579341.930000007</v>
      </c>
      <c r="U120" s="547"/>
      <c r="V120" s="547">
        <f t="shared" si="68"/>
        <v>31110416.092083331</v>
      </c>
      <c r="W120" s="285"/>
      <c r="X120" s="286"/>
      <c r="Y120" s="548">
        <f t="shared" ref="Y120:AA140" si="92">IF($D120=Y$5,$T120,0)</f>
        <v>69579341.930000007</v>
      </c>
      <c r="Z120" s="549">
        <f t="shared" si="92"/>
        <v>0</v>
      </c>
      <c r="AA120" s="549">
        <f t="shared" si="92"/>
        <v>0</v>
      </c>
      <c r="AB120" s="282">
        <f t="shared" si="69"/>
        <v>0</v>
      </c>
      <c r="AC120" s="281">
        <f t="shared" si="70"/>
        <v>0</v>
      </c>
      <c r="AD120" s="549">
        <f t="shared" si="79"/>
        <v>0</v>
      </c>
      <c r="AE120" s="553">
        <f t="shared" si="77"/>
        <v>0</v>
      </c>
      <c r="AF120" s="282">
        <f t="shared" si="78"/>
        <v>0</v>
      </c>
      <c r="AG120" s="283">
        <f t="shared" si="85"/>
        <v>0</v>
      </c>
      <c r="AH120" s="281">
        <f t="shared" si="71"/>
        <v>0</v>
      </c>
      <c r="AI120" s="551">
        <f t="shared" ref="AI120:AK140" si="93">IF($D120=AI$5,$V120,0)</f>
        <v>31110416.092083331</v>
      </c>
      <c r="AJ120" s="549">
        <f t="shared" si="93"/>
        <v>0</v>
      </c>
      <c r="AK120" s="549">
        <f t="shared" si="93"/>
        <v>0</v>
      </c>
      <c r="AL120" s="282">
        <f t="shared" si="72"/>
        <v>0</v>
      </c>
      <c r="AM120" s="281">
        <f t="shared" si="73"/>
        <v>0</v>
      </c>
      <c r="AN120" s="549">
        <f t="shared" si="52"/>
        <v>0</v>
      </c>
      <c r="AO120" s="549">
        <f t="shared" si="53"/>
        <v>0</v>
      </c>
      <c r="AP120" s="549">
        <f t="shared" si="74"/>
        <v>0</v>
      </c>
      <c r="AQ120" s="283">
        <f t="shared" si="86"/>
        <v>0</v>
      </c>
      <c r="AR120" s="281">
        <f t="shared" si="75"/>
        <v>0</v>
      </c>
      <c r="AT120" s="446"/>
      <c r="AU120" s="284"/>
      <c r="AV120" s="447" t="str">
        <f t="shared" si="76"/>
        <v>CA</v>
      </c>
      <c r="AW120" s="447" t="str">
        <f t="shared" si="76"/>
        <v>CL</v>
      </c>
      <c r="AX120" s="447" t="str">
        <f t="shared" si="76"/>
        <v>AIC</v>
      </c>
      <c r="AY120" s="447" t="str">
        <f t="shared" si="40"/>
        <v>ERB</v>
      </c>
      <c r="AZ120" s="447" t="str">
        <f t="shared" si="40"/>
        <v>GRB</v>
      </c>
      <c r="BA120" s="447" t="str">
        <f t="shared" si="40"/>
        <v>Non-Op</v>
      </c>
      <c r="BC120" s="445" t="s">
        <v>2119</v>
      </c>
      <c r="BD120" s="552">
        <f t="shared" si="61"/>
        <v>69579341.930000007</v>
      </c>
      <c r="BF120" s="435"/>
      <c r="BG120" s="435"/>
      <c r="BH120" s="435"/>
      <c r="BI120" s="435"/>
      <c r="BJ120" s="435"/>
      <c r="BK120" s="435"/>
      <c r="BL120" s="435"/>
      <c r="BN120" s="562"/>
    </row>
    <row r="121" spans="1:66" s="28" customFormat="1" ht="12" customHeight="1">
      <c r="A121" s="287">
        <v>13101033</v>
      </c>
      <c r="B121" s="288" t="str">
        <f t="shared" si="80"/>
        <v>13101033</v>
      </c>
      <c r="C121" s="444" t="s">
        <v>1253</v>
      </c>
      <c r="D121" s="445" t="s">
        <v>2091</v>
      </c>
      <c r="E121" s="445"/>
      <c r="F121" s="444"/>
      <c r="G121" s="445"/>
      <c r="H121" s="547">
        <v>959.19</v>
      </c>
      <c r="I121" s="547">
        <v>403324.45</v>
      </c>
      <c r="J121" s="547">
        <v>497551.53</v>
      </c>
      <c r="K121" s="547">
        <v>189636.97</v>
      </c>
      <c r="L121" s="547">
        <v>158383.29999999999</v>
      </c>
      <c r="M121" s="547">
        <v>445887.92</v>
      </c>
      <c r="N121" s="547">
        <v>194164.77</v>
      </c>
      <c r="O121" s="547">
        <v>125449.17</v>
      </c>
      <c r="P121" s="547">
        <v>144325.66</v>
      </c>
      <c r="Q121" s="547">
        <v>228079.9</v>
      </c>
      <c r="R121" s="547">
        <v>191348.66</v>
      </c>
      <c r="S121" s="547">
        <v>624476.55000000005</v>
      </c>
      <c r="T121" s="547">
        <v>288962.49</v>
      </c>
      <c r="U121" s="547"/>
      <c r="V121" s="547">
        <f t="shared" si="68"/>
        <v>278965.81</v>
      </c>
      <c r="W121" s="285"/>
      <c r="X121" s="286"/>
      <c r="Y121" s="548">
        <f t="shared" si="92"/>
        <v>288962.49</v>
      </c>
      <c r="Z121" s="549">
        <f t="shared" si="92"/>
        <v>0</v>
      </c>
      <c r="AA121" s="549">
        <f t="shared" si="92"/>
        <v>0</v>
      </c>
      <c r="AB121" s="282">
        <f t="shared" si="69"/>
        <v>0</v>
      </c>
      <c r="AC121" s="281">
        <f t="shared" si="70"/>
        <v>0</v>
      </c>
      <c r="AD121" s="549">
        <f t="shared" si="79"/>
        <v>0</v>
      </c>
      <c r="AE121" s="553">
        <f t="shared" si="77"/>
        <v>0</v>
      </c>
      <c r="AF121" s="282">
        <f t="shared" si="78"/>
        <v>0</v>
      </c>
      <c r="AG121" s="283">
        <f t="shared" si="85"/>
        <v>0</v>
      </c>
      <c r="AH121" s="281">
        <f t="shared" si="71"/>
        <v>0</v>
      </c>
      <c r="AI121" s="551">
        <f t="shared" si="93"/>
        <v>278965.81</v>
      </c>
      <c r="AJ121" s="549">
        <f t="shared" si="93"/>
        <v>0</v>
      </c>
      <c r="AK121" s="549">
        <f t="shared" si="93"/>
        <v>0</v>
      </c>
      <c r="AL121" s="282">
        <f t="shared" si="72"/>
        <v>0</v>
      </c>
      <c r="AM121" s="281">
        <f t="shared" si="73"/>
        <v>0</v>
      </c>
      <c r="AN121" s="549">
        <f t="shared" si="52"/>
        <v>0</v>
      </c>
      <c r="AO121" s="549">
        <f t="shared" si="53"/>
        <v>0</v>
      </c>
      <c r="AP121" s="549">
        <f t="shared" si="74"/>
        <v>0</v>
      </c>
      <c r="AQ121" s="283">
        <f t="shared" si="86"/>
        <v>0</v>
      </c>
      <c r="AR121" s="281">
        <f t="shared" si="75"/>
        <v>0</v>
      </c>
      <c r="AT121" s="446"/>
      <c r="AU121" s="284"/>
      <c r="AV121" s="447" t="str">
        <f t="shared" si="76"/>
        <v>CA</v>
      </c>
      <c r="AW121" s="447" t="str">
        <f t="shared" si="76"/>
        <v>CL</v>
      </c>
      <c r="AX121" s="447" t="str">
        <f t="shared" si="76"/>
        <v>AIC</v>
      </c>
      <c r="AY121" s="447" t="str">
        <f t="shared" si="40"/>
        <v>ERB</v>
      </c>
      <c r="AZ121" s="447" t="str">
        <f t="shared" si="40"/>
        <v>GRB</v>
      </c>
      <c r="BA121" s="447" t="str">
        <f t="shared" si="40"/>
        <v>Non-Op</v>
      </c>
      <c r="BC121" s="445" t="s">
        <v>2119</v>
      </c>
      <c r="BD121" s="552">
        <f t="shared" si="61"/>
        <v>288962.49</v>
      </c>
      <c r="BF121" s="435"/>
      <c r="BG121" s="435"/>
      <c r="BH121" s="435"/>
      <c r="BI121" s="435"/>
      <c r="BJ121" s="435"/>
      <c r="BK121" s="435"/>
      <c r="BL121" s="435"/>
      <c r="BN121" s="562"/>
    </row>
    <row r="122" spans="1:66" s="28" customFormat="1" ht="12" customHeight="1">
      <c r="A122" s="287">
        <v>13101053</v>
      </c>
      <c r="B122" s="288" t="str">
        <f t="shared" si="80"/>
        <v>13101053</v>
      </c>
      <c r="C122" s="444" t="s">
        <v>2561</v>
      </c>
      <c r="D122" s="445" t="s">
        <v>2091</v>
      </c>
      <c r="E122" s="445"/>
      <c r="F122" s="311">
        <v>43891</v>
      </c>
      <c r="G122" s="445"/>
      <c r="H122" s="547">
        <v>0</v>
      </c>
      <c r="I122" s="547">
        <v>-2.2999999999999998</v>
      </c>
      <c r="J122" s="547">
        <v>0</v>
      </c>
      <c r="K122" s="547">
        <v>0</v>
      </c>
      <c r="L122" s="547">
        <v>0</v>
      </c>
      <c r="M122" s="547">
        <v>0</v>
      </c>
      <c r="N122" s="547">
        <v>0</v>
      </c>
      <c r="O122" s="547">
        <v>0</v>
      </c>
      <c r="P122" s="547">
        <v>0</v>
      </c>
      <c r="Q122" s="547">
        <v>0</v>
      </c>
      <c r="R122" s="547">
        <v>0</v>
      </c>
      <c r="S122" s="547">
        <v>0</v>
      </c>
      <c r="T122" s="547">
        <v>0</v>
      </c>
      <c r="U122" s="547"/>
      <c r="V122" s="547">
        <f t="shared" si="68"/>
        <v>-0.19166666666666665</v>
      </c>
      <c r="W122" s="285"/>
      <c r="X122" s="286"/>
      <c r="Y122" s="548">
        <f t="shared" si="92"/>
        <v>0</v>
      </c>
      <c r="Z122" s="549">
        <f t="shared" si="92"/>
        <v>0</v>
      </c>
      <c r="AA122" s="549">
        <f t="shared" si="92"/>
        <v>0</v>
      </c>
      <c r="AB122" s="282">
        <f t="shared" si="69"/>
        <v>0</v>
      </c>
      <c r="AC122" s="281">
        <f t="shared" si="70"/>
        <v>0</v>
      </c>
      <c r="AD122" s="549">
        <f t="shared" si="79"/>
        <v>0</v>
      </c>
      <c r="AE122" s="553">
        <f t="shared" si="77"/>
        <v>0</v>
      </c>
      <c r="AF122" s="282">
        <f t="shared" si="78"/>
        <v>0</v>
      </c>
      <c r="AG122" s="283">
        <f t="shared" si="85"/>
        <v>0</v>
      </c>
      <c r="AH122" s="281">
        <f t="shared" si="71"/>
        <v>0</v>
      </c>
      <c r="AI122" s="551">
        <f t="shared" si="93"/>
        <v>-0.19166666666666665</v>
      </c>
      <c r="AJ122" s="549">
        <f t="shared" si="93"/>
        <v>0</v>
      </c>
      <c r="AK122" s="549">
        <f t="shared" si="93"/>
        <v>0</v>
      </c>
      <c r="AL122" s="282">
        <f t="shared" si="72"/>
        <v>0</v>
      </c>
      <c r="AM122" s="281">
        <f t="shared" si="73"/>
        <v>0</v>
      </c>
      <c r="AN122" s="549">
        <f t="shared" si="52"/>
        <v>0</v>
      </c>
      <c r="AO122" s="549">
        <f t="shared" si="53"/>
        <v>0</v>
      </c>
      <c r="AP122" s="549">
        <f t="shared" si="74"/>
        <v>0</v>
      </c>
      <c r="AQ122" s="283">
        <f t="shared" ref="AQ122" si="94">SUM(AN122:AP122)</f>
        <v>0</v>
      </c>
      <c r="AR122" s="281">
        <f t="shared" si="75"/>
        <v>0</v>
      </c>
      <c r="AT122" s="446"/>
      <c r="AU122" s="284"/>
      <c r="AV122" s="447" t="str">
        <f t="shared" si="76"/>
        <v>CA</v>
      </c>
      <c r="AW122" s="447" t="str">
        <f t="shared" si="76"/>
        <v>CL</v>
      </c>
      <c r="AX122" s="447" t="str">
        <f t="shared" si="76"/>
        <v>AIC</v>
      </c>
      <c r="AY122" s="447" t="str">
        <f t="shared" si="40"/>
        <v>ERB</v>
      </c>
      <c r="AZ122" s="447" t="str">
        <f t="shared" si="40"/>
        <v>GRB</v>
      </c>
      <c r="BA122" s="447" t="str">
        <f t="shared" si="40"/>
        <v>Non-Op</v>
      </c>
      <c r="BC122" s="445" t="s">
        <v>2119</v>
      </c>
      <c r="BD122" s="552">
        <f t="shared" si="61"/>
        <v>0</v>
      </c>
      <c r="BF122" s="448"/>
      <c r="BG122" s="448"/>
      <c r="BH122" s="448"/>
      <c r="BI122" s="448"/>
      <c r="BJ122" s="448"/>
      <c r="BK122" s="448"/>
      <c r="BL122" s="448"/>
      <c r="BN122" s="562"/>
    </row>
    <row r="123" spans="1:66" s="28" customFormat="1" ht="12" customHeight="1">
      <c r="A123" s="287">
        <v>13101093</v>
      </c>
      <c r="B123" s="288" t="str">
        <f t="shared" si="80"/>
        <v>13101093</v>
      </c>
      <c r="C123" s="444" t="s">
        <v>1254</v>
      </c>
      <c r="D123" s="445" t="s">
        <v>2091</v>
      </c>
      <c r="E123" s="445"/>
      <c r="F123" s="444"/>
      <c r="G123" s="445"/>
      <c r="H123" s="547">
        <v>0</v>
      </c>
      <c r="I123" s="547">
        <v>-1042.6400000000001</v>
      </c>
      <c r="J123" s="547">
        <v>0</v>
      </c>
      <c r="K123" s="547">
        <v>0</v>
      </c>
      <c r="L123" s="547">
        <v>365901.15</v>
      </c>
      <c r="M123" s="547">
        <v>0</v>
      </c>
      <c r="N123" s="547">
        <v>-6881.02</v>
      </c>
      <c r="O123" s="547">
        <v>-120</v>
      </c>
      <c r="P123" s="547">
        <v>-120</v>
      </c>
      <c r="Q123" s="547">
        <v>0</v>
      </c>
      <c r="R123" s="547">
        <v>-5000</v>
      </c>
      <c r="S123" s="547">
        <v>-200</v>
      </c>
      <c r="T123" s="547">
        <v>0</v>
      </c>
      <c r="U123" s="547"/>
      <c r="V123" s="547">
        <f t="shared" si="68"/>
        <v>29378.124166666665</v>
      </c>
      <c r="W123" s="285"/>
      <c r="X123" s="286"/>
      <c r="Y123" s="548">
        <f t="shared" si="92"/>
        <v>0</v>
      </c>
      <c r="Z123" s="549">
        <f t="shared" si="92"/>
        <v>0</v>
      </c>
      <c r="AA123" s="549">
        <f t="shared" si="92"/>
        <v>0</v>
      </c>
      <c r="AB123" s="282">
        <f t="shared" si="69"/>
        <v>0</v>
      </c>
      <c r="AC123" s="281">
        <f t="shared" si="70"/>
        <v>0</v>
      </c>
      <c r="AD123" s="549">
        <f t="shared" si="79"/>
        <v>0</v>
      </c>
      <c r="AE123" s="553">
        <f t="shared" si="77"/>
        <v>0</v>
      </c>
      <c r="AF123" s="282">
        <f t="shared" si="78"/>
        <v>0</v>
      </c>
      <c r="AG123" s="283">
        <f t="shared" si="85"/>
        <v>0</v>
      </c>
      <c r="AH123" s="281">
        <f t="shared" si="71"/>
        <v>0</v>
      </c>
      <c r="AI123" s="551">
        <f t="shared" si="93"/>
        <v>29378.124166666665</v>
      </c>
      <c r="AJ123" s="549">
        <f t="shared" si="93"/>
        <v>0</v>
      </c>
      <c r="AK123" s="549">
        <f t="shared" si="93"/>
        <v>0</v>
      </c>
      <c r="AL123" s="282">
        <f t="shared" si="72"/>
        <v>0</v>
      </c>
      <c r="AM123" s="281">
        <f t="shared" si="73"/>
        <v>0</v>
      </c>
      <c r="AN123" s="549">
        <f t="shared" si="52"/>
        <v>0</v>
      </c>
      <c r="AO123" s="549">
        <f t="shared" si="53"/>
        <v>0</v>
      </c>
      <c r="AP123" s="549">
        <f t="shared" si="74"/>
        <v>0</v>
      </c>
      <c r="AQ123" s="283">
        <f t="shared" si="86"/>
        <v>0</v>
      </c>
      <c r="AR123" s="281">
        <f t="shared" si="75"/>
        <v>0</v>
      </c>
      <c r="AT123" s="446"/>
      <c r="AU123" s="284"/>
      <c r="AV123" s="447" t="str">
        <f t="shared" si="76"/>
        <v>CA</v>
      </c>
      <c r="AW123" s="447" t="str">
        <f t="shared" si="76"/>
        <v>CL</v>
      </c>
      <c r="AX123" s="447" t="str">
        <f t="shared" si="76"/>
        <v>AIC</v>
      </c>
      <c r="AY123" s="447" t="str">
        <f t="shared" si="40"/>
        <v>ERB</v>
      </c>
      <c r="AZ123" s="447" t="str">
        <f t="shared" si="40"/>
        <v>GRB</v>
      </c>
      <c r="BA123" s="447" t="str">
        <f t="shared" si="40"/>
        <v>Non-Op</v>
      </c>
      <c r="BC123" s="445" t="s">
        <v>2119</v>
      </c>
      <c r="BD123" s="552">
        <f t="shared" si="61"/>
        <v>0</v>
      </c>
      <c r="BF123" s="435"/>
      <c r="BG123" s="435"/>
      <c r="BH123" s="435"/>
      <c r="BI123" s="435"/>
      <c r="BJ123" s="435"/>
      <c r="BK123" s="435"/>
      <c r="BL123" s="435"/>
      <c r="BN123" s="562"/>
    </row>
    <row r="124" spans="1:66" s="28" customFormat="1" ht="12" customHeight="1">
      <c r="A124" s="287">
        <v>13101113</v>
      </c>
      <c r="B124" s="288" t="str">
        <f t="shared" si="80"/>
        <v>13101113</v>
      </c>
      <c r="C124" s="444" t="s">
        <v>1255</v>
      </c>
      <c r="D124" s="445" t="s">
        <v>2091</v>
      </c>
      <c r="E124" s="445"/>
      <c r="F124" s="444"/>
      <c r="G124" s="445"/>
      <c r="H124" s="547">
        <v>-9659536.9000000004</v>
      </c>
      <c r="I124" s="547">
        <v>-10416949.359999999</v>
      </c>
      <c r="J124" s="547">
        <v>-16460681.779999999</v>
      </c>
      <c r="K124" s="547">
        <v>-3791779.48</v>
      </c>
      <c r="L124" s="547">
        <v>-46820691.100000001</v>
      </c>
      <c r="M124" s="547">
        <v>-8602291.6799999997</v>
      </c>
      <c r="N124" s="547">
        <v>-7500783.5</v>
      </c>
      <c r="O124" s="547">
        <v>-15996950.199999999</v>
      </c>
      <c r="P124" s="547">
        <v>-5085556.3</v>
      </c>
      <c r="Q124" s="547">
        <v>-4545385.9000000004</v>
      </c>
      <c r="R124" s="547">
        <v>-37999713.189999998</v>
      </c>
      <c r="S124" s="547">
        <v>-7228774.8799999999</v>
      </c>
      <c r="T124" s="547">
        <v>-9032065.3699999992</v>
      </c>
      <c r="U124" s="547"/>
      <c r="V124" s="547">
        <f t="shared" si="68"/>
        <v>-14482946.542083332</v>
      </c>
      <c r="W124" s="285"/>
      <c r="X124" s="286"/>
      <c r="Y124" s="548">
        <f t="shared" si="92"/>
        <v>-9032065.3699999992</v>
      </c>
      <c r="Z124" s="549">
        <f t="shared" si="92"/>
        <v>0</v>
      </c>
      <c r="AA124" s="549">
        <f t="shared" si="92"/>
        <v>0</v>
      </c>
      <c r="AB124" s="282">
        <f t="shared" si="69"/>
        <v>0</v>
      </c>
      <c r="AC124" s="281">
        <f t="shared" si="70"/>
        <v>0</v>
      </c>
      <c r="AD124" s="549">
        <f t="shared" si="79"/>
        <v>0</v>
      </c>
      <c r="AE124" s="553">
        <f t="shared" si="77"/>
        <v>0</v>
      </c>
      <c r="AF124" s="282">
        <f t="shared" si="78"/>
        <v>0</v>
      </c>
      <c r="AG124" s="283">
        <f t="shared" si="85"/>
        <v>0</v>
      </c>
      <c r="AH124" s="281">
        <f t="shared" si="71"/>
        <v>0</v>
      </c>
      <c r="AI124" s="551">
        <f t="shared" si="93"/>
        <v>-14482946.542083332</v>
      </c>
      <c r="AJ124" s="549">
        <f t="shared" si="93"/>
        <v>0</v>
      </c>
      <c r="AK124" s="549">
        <f t="shared" si="93"/>
        <v>0</v>
      </c>
      <c r="AL124" s="282">
        <f t="shared" si="72"/>
        <v>0</v>
      </c>
      <c r="AM124" s="281">
        <f t="shared" si="73"/>
        <v>0</v>
      </c>
      <c r="AN124" s="549">
        <f t="shared" si="52"/>
        <v>0</v>
      </c>
      <c r="AO124" s="549">
        <f t="shared" si="53"/>
        <v>0</v>
      </c>
      <c r="AP124" s="549">
        <f t="shared" si="74"/>
        <v>0</v>
      </c>
      <c r="AQ124" s="283">
        <f t="shared" si="86"/>
        <v>0</v>
      </c>
      <c r="AR124" s="281">
        <f t="shared" si="75"/>
        <v>0</v>
      </c>
      <c r="AT124" s="446"/>
      <c r="AU124" s="284"/>
      <c r="AV124" s="447" t="str">
        <f t="shared" si="76"/>
        <v>CA</v>
      </c>
      <c r="AW124" s="447" t="str">
        <f t="shared" si="76"/>
        <v>CL</v>
      </c>
      <c r="AX124" s="447" t="str">
        <f t="shared" si="76"/>
        <v>AIC</v>
      </c>
      <c r="AY124" s="447" t="str">
        <f t="shared" si="40"/>
        <v>ERB</v>
      </c>
      <c r="AZ124" s="447" t="str">
        <f t="shared" si="40"/>
        <v>GRB</v>
      </c>
      <c r="BA124" s="447" t="str">
        <f t="shared" si="40"/>
        <v>Non-Op</v>
      </c>
      <c r="BC124" s="445" t="s">
        <v>2119</v>
      </c>
      <c r="BD124" s="552">
        <f t="shared" si="61"/>
        <v>-9032065.3699999992</v>
      </c>
      <c r="BF124" s="435"/>
      <c r="BG124" s="435"/>
      <c r="BH124" s="435"/>
      <c r="BI124" s="435"/>
      <c r="BJ124" s="435"/>
      <c r="BK124" s="435"/>
      <c r="BL124" s="435"/>
      <c r="BN124" s="562"/>
    </row>
    <row r="125" spans="1:66" s="28" customFormat="1" ht="12" customHeight="1">
      <c r="A125" s="287">
        <v>13101123</v>
      </c>
      <c r="B125" s="288" t="str">
        <f t="shared" si="80"/>
        <v>13101123</v>
      </c>
      <c r="C125" s="444" t="s">
        <v>1256</v>
      </c>
      <c r="D125" s="445" t="s">
        <v>2091</v>
      </c>
      <c r="E125" s="445"/>
      <c r="F125" s="444"/>
      <c r="G125" s="445"/>
      <c r="H125" s="547">
        <v>-3113402.74</v>
      </c>
      <c r="I125" s="547">
        <v>-4219952.24</v>
      </c>
      <c r="J125" s="547">
        <v>-3555895</v>
      </c>
      <c r="K125" s="547">
        <v>-3661900</v>
      </c>
      <c r="L125" s="547">
        <v>-4154362.85</v>
      </c>
      <c r="M125" s="547">
        <v>-3490273.41</v>
      </c>
      <c r="N125" s="547">
        <v>-3694062.31</v>
      </c>
      <c r="O125" s="547">
        <v>-3425410.92</v>
      </c>
      <c r="P125" s="547">
        <v>-4658565.92</v>
      </c>
      <c r="Q125" s="547">
        <v>-6272217.1799999997</v>
      </c>
      <c r="R125" s="547">
        <v>-3398100.83</v>
      </c>
      <c r="S125" s="547">
        <v>-2732329.79</v>
      </c>
      <c r="T125" s="547">
        <v>-2534902.2200000002</v>
      </c>
      <c r="U125" s="547"/>
      <c r="V125" s="547">
        <f t="shared" si="68"/>
        <v>-3840601.9108333327</v>
      </c>
      <c r="W125" s="285"/>
      <c r="X125" s="286"/>
      <c r="Y125" s="548">
        <f t="shared" si="92"/>
        <v>-2534902.2200000002</v>
      </c>
      <c r="Z125" s="549">
        <f t="shared" si="92"/>
        <v>0</v>
      </c>
      <c r="AA125" s="549">
        <f t="shared" si="92"/>
        <v>0</v>
      </c>
      <c r="AB125" s="282">
        <f t="shared" si="69"/>
        <v>0</v>
      </c>
      <c r="AC125" s="281">
        <f t="shared" si="70"/>
        <v>0</v>
      </c>
      <c r="AD125" s="549">
        <f t="shared" si="79"/>
        <v>0</v>
      </c>
      <c r="AE125" s="553">
        <f t="shared" si="77"/>
        <v>0</v>
      </c>
      <c r="AF125" s="282">
        <f t="shared" si="78"/>
        <v>0</v>
      </c>
      <c r="AG125" s="283">
        <f t="shared" si="85"/>
        <v>0</v>
      </c>
      <c r="AH125" s="281">
        <f t="shared" si="71"/>
        <v>0</v>
      </c>
      <c r="AI125" s="551">
        <f t="shared" si="93"/>
        <v>-3840601.9108333327</v>
      </c>
      <c r="AJ125" s="549">
        <f t="shared" si="93"/>
        <v>0</v>
      </c>
      <c r="AK125" s="549">
        <f t="shared" si="93"/>
        <v>0</v>
      </c>
      <c r="AL125" s="282">
        <f t="shared" si="72"/>
        <v>0</v>
      </c>
      <c r="AM125" s="281">
        <f t="shared" si="73"/>
        <v>0</v>
      </c>
      <c r="AN125" s="549">
        <f t="shared" si="52"/>
        <v>0</v>
      </c>
      <c r="AO125" s="549">
        <f t="shared" si="53"/>
        <v>0</v>
      </c>
      <c r="AP125" s="549">
        <f t="shared" si="74"/>
        <v>0</v>
      </c>
      <c r="AQ125" s="283">
        <f t="shared" si="86"/>
        <v>0</v>
      </c>
      <c r="AR125" s="281">
        <f t="shared" si="75"/>
        <v>0</v>
      </c>
      <c r="AT125" s="446"/>
      <c r="AU125" s="284"/>
      <c r="AV125" s="447" t="str">
        <f t="shared" si="76"/>
        <v>CA</v>
      </c>
      <c r="AW125" s="447" t="str">
        <f t="shared" si="76"/>
        <v>CL</v>
      </c>
      <c r="AX125" s="447" t="str">
        <f t="shared" si="76"/>
        <v>AIC</v>
      </c>
      <c r="AY125" s="447" t="str">
        <f t="shared" ref="AY125:BA190" si="95">IF(VALUE(AD125),AY$7,IF(ISBLANK(AD125),"",AY$7))</f>
        <v>ERB</v>
      </c>
      <c r="AZ125" s="447" t="str">
        <f t="shared" si="95"/>
        <v>GRB</v>
      </c>
      <c r="BA125" s="447" t="str">
        <f t="shared" si="95"/>
        <v>Non-Op</v>
      </c>
      <c r="BC125" s="445" t="s">
        <v>2119</v>
      </c>
      <c r="BD125" s="552">
        <f t="shared" si="61"/>
        <v>-2534902.2200000002</v>
      </c>
      <c r="BF125" s="435"/>
      <c r="BG125" s="435"/>
      <c r="BH125" s="435"/>
      <c r="BI125" s="435"/>
      <c r="BJ125" s="435"/>
      <c r="BK125" s="435"/>
      <c r="BL125" s="435"/>
      <c r="BN125" s="562"/>
    </row>
    <row r="126" spans="1:66" s="28" customFormat="1" ht="12" customHeight="1">
      <c r="A126" s="287">
        <v>13101133</v>
      </c>
      <c r="B126" s="288" t="str">
        <f t="shared" si="80"/>
        <v>13101133</v>
      </c>
      <c r="C126" s="444" t="s">
        <v>1257</v>
      </c>
      <c r="D126" s="445" t="s">
        <v>2091</v>
      </c>
      <c r="E126" s="445"/>
      <c r="F126" s="444"/>
      <c r="G126" s="445"/>
      <c r="H126" s="547">
        <v>-1309401.08</v>
      </c>
      <c r="I126" s="547">
        <v>0</v>
      </c>
      <c r="J126" s="547">
        <v>0</v>
      </c>
      <c r="K126" s="547">
        <v>0</v>
      </c>
      <c r="L126" s="547">
        <v>0</v>
      </c>
      <c r="M126" s="547">
        <v>0</v>
      </c>
      <c r="N126" s="547">
        <v>0</v>
      </c>
      <c r="O126" s="547">
        <v>34.54</v>
      </c>
      <c r="P126" s="547">
        <v>0</v>
      </c>
      <c r="Q126" s="547">
        <v>0</v>
      </c>
      <c r="R126" s="547">
        <v>0</v>
      </c>
      <c r="S126" s="547">
        <v>0</v>
      </c>
      <c r="T126" s="547">
        <v>0</v>
      </c>
      <c r="U126" s="547"/>
      <c r="V126" s="547">
        <f t="shared" si="68"/>
        <v>-54555.5</v>
      </c>
      <c r="W126" s="285"/>
      <c r="X126" s="286"/>
      <c r="Y126" s="548">
        <f t="shared" si="92"/>
        <v>0</v>
      </c>
      <c r="Z126" s="549">
        <f t="shared" si="92"/>
        <v>0</v>
      </c>
      <c r="AA126" s="549">
        <f t="shared" si="92"/>
        <v>0</v>
      </c>
      <c r="AB126" s="282">
        <f t="shared" si="69"/>
        <v>0</v>
      </c>
      <c r="AC126" s="281">
        <f t="shared" si="70"/>
        <v>0</v>
      </c>
      <c r="AD126" s="549">
        <f t="shared" si="79"/>
        <v>0</v>
      </c>
      <c r="AE126" s="553">
        <f t="shared" si="77"/>
        <v>0</v>
      </c>
      <c r="AF126" s="282">
        <f t="shared" si="78"/>
        <v>0</v>
      </c>
      <c r="AG126" s="283">
        <f t="shared" si="85"/>
        <v>0</v>
      </c>
      <c r="AH126" s="281">
        <f t="shared" si="71"/>
        <v>0</v>
      </c>
      <c r="AI126" s="551">
        <f t="shared" si="93"/>
        <v>-54555.5</v>
      </c>
      <c r="AJ126" s="549">
        <f t="shared" si="93"/>
        <v>0</v>
      </c>
      <c r="AK126" s="549">
        <f t="shared" si="93"/>
        <v>0</v>
      </c>
      <c r="AL126" s="282">
        <f t="shared" si="72"/>
        <v>0</v>
      </c>
      <c r="AM126" s="281">
        <f t="shared" si="73"/>
        <v>0</v>
      </c>
      <c r="AN126" s="549">
        <f t="shared" si="52"/>
        <v>0</v>
      </c>
      <c r="AO126" s="549">
        <f t="shared" si="53"/>
        <v>0</v>
      </c>
      <c r="AP126" s="549">
        <f t="shared" si="74"/>
        <v>0</v>
      </c>
      <c r="AQ126" s="283">
        <f t="shared" si="86"/>
        <v>0</v>
      </c>
      <c r="AR126" s="281">
        <f t="shared" si="75"/>
        <v>0</v>
      </c>
      <c r="AT126" s="446"/>
      <c r="AU126" s="284"/>
      <c r="AV126" s="447" t="str">
        <f t="shared" si="76"/>
        <v>CA</v>
      </c>
      <c r="AW126" s="447" t="str">
        <f t="shared" si="76"/>
        <v>CL</v>
      </c>
      <c r="AX126" s="447" t="str">
        <f t="shared" si="76"/>
        <v>AIC</v>
      </c>
      <c r="AY126" s="447" t="str">
        <f t="shared" si="95"/>
        <v>ERB</v>
      </c>
      <c r="AZ126" s="447" t="str">
        <f t="shared" si="95"/>
        <v>GRB</v>
      </c>
      <c r="BA126" s="447" t="str">
        <f t="shared" si="95"/>
        <v>Non-Op</v>
      </c>
      <c r="BC126" s="445" t="s">
        <v>2119</v>
      </c>
      <c r="BD126" s="552">
        <f t="shared" si="61"/>
        <v>0</v>
      </c>
      <c r="BF126" s="435"/>
      <c r="BG126" s="435"/>
      <c r="BH126" s="435"/>
      <c r="BI126" s="435"/>
      <c r="BJ126" s="435"/>
      <c r="BK126" s="435"/>
      <c r="BL126" s="435"/>
      <c r="BN126" s="562"/>
    </row>
    <row r="127" spans="1:66" s="28" customFormat="1" ht="12" customHeight="1">
      <c r="A127" s="287">
        <v>13101163</v>
      </c>
      <c r="B127" s="288" t="str">
        <f t="shared" si="80"/>
        <v>13101163</v>
      </c>
      <c r="C127" s="444" t="s">
        <v>2562</v>
      </c>
      <c r="D127" s="445" t="s">
        <v>2091</v>
      </c>
      <c r="E127" s="445"/>
      <c r="F127" s="444"/>
      <c r="G127" s="445"/>
      <c r="H127" s="547">
        <v>0</v>
      </c>
      <c r="I127" s="547">
        <v>0</v>
      </c>
      <c r="J127" s="547">
        <v>0</v>
      </c>
      <c r="K127" s="547">
        <v>0</v>
      </c>
      <c r="L127" s="547">
        <v>0</v>
      </c>
      <c r="M127" s="547">
        <v>0</v>
      </c>
      <c r="N127" s="547">
        <v>0</v>
      </c>
      <c r="O127" s="547">
        <v>0</v>
      </c>
      <c r="P127" s="547">
        <v>0</v>
      </c>
      <c r="Q127" s="547">
        <v>0</v>
      </c>
      <c r="R127" s="547">
        <v>0</v>
      </c>
      <c r="S127" s="547">
        <v>0</v>
      </c>
      <c r="T127" s="547">
        <v>0</v>
      </c>
      <c r="U127" s="547"/>
      <c r="V127" s="547">
        <f t="shared" si="68"/>
        <v>0</v>
      </c>
      <c r="W127" s="285"/>
      <c r="X127" s="286"/>
      <c r="Y127" s="548">
        <f t="shared" si="92"/>
        <v>0</v>
      </c>
      <c r="Z127" s="549">
        <f t="shared" si="92"/>
        <v>0</v>
      </c>
      <c r="AA127" s="549">
        <f t="shared" si="92"/>
        <v>0</v>
      </c>
      <c r="AB127" s="282">
        <f t="shared" si="69"/>
        <v>0</v>
      </c>
      <c r="AC127" s="281">
        <f t="shared" si="70"/>
        <v>0</v>
      </c>
      <c r="AD127" s="549">
        <f t="shared" si="79"/>
        <v>0</v>
      </c>
      <c r="AE127" s="553">
        <f t="shared" si="77"/>
        <v>0</v>
      </c>
      <c r="AF127" s="282">
        <f t="shared" si="78"/>
        <v>0</v>
      </c>
      <c r="AG127" s="283">
        <f t="shared" si="85"/>
        <v>0</v>
      </c>
      <c r="AH127" s="281">
        <f t="shared" si="71"/>
        <v>0</v>
      </c>
      <c r="AI127" s="551">
        <f t="shared" si="93"/>
        <v>0</v>
      </c>
      <c r="AJ127" s="549">
        <f t="shared" si="93"/>
        <v>0</v>
      </c>
      <c r="AK127" s="549">
        <f t="shared" si="93"/>
        <v>0</v>
      </c>
      <c r="AL127" s="282">
        <f t="shared" si="72"/>
        <v>0</v>
      </c>
      <c r="AM127" s="281">
        <f t="shared" si="73"/>
        <v>0</v>
      </c>
      <c r="AN127" s="549">
        <f t="shared" si="52"/>
        <v>0</v>
      </c>
      <c r="AO127" s="549">
        <f t="shared" si="53"/>
        <v>0</v>
      </c>
      <c r="AP127" s="549">
        <f t="shared" si="74"/>
        <v>0</v>
      </c>
      <c r="AQ127" s="283">
        <f t="shared" si="86"/>
        <v>0</v>
      </c>
      <c r="AR127" s="281">
        <f t="shared" si="75"/>
        <v>0</v>
      </c>
      <c r="AT127" s="446"/>
      <c r="AU127" s="284"/>
      <c r="AV127" s="447" t="str">
        <f t="shared" si="76"/>
        <v>CA</v>
      </c>
      <c r="AW127" s="447" t="str">
        <f t="shared" si="76"/>
        <v>CL</v>
      </c>
      <c r="AX127" s="447" t="str">
        <f t="shared" si="76"/>
        <v>AIC</v>
      </c>
      <c r="AY127" s="447" t="str">
        <f t="shared" si="95"/>
        <v>ERB</v>
      </c>
      <c r="AZ127" s="447" t="str">
        <f t="shared" si="95"/>
        <v>GRB</v>
      </c>
      <c r="BA127" s="447" t="str">
        <f t="shared" si="95"/>
        <v>Non-Op</v>
      </c>
      <c r="BC127" s="445" t="s">
        <v>2119</v>
      </c>
      <c r="BD127" s="552">
        <f t="shared" si="61"/>
        <v>0</v>
      </c>
      <c r="BF127" s="435"/>
      <c r="BG127" s="435"/>
      <c r="BH127" s="435"/>
      <c r="BI127" s="435"/>
      <c r="BJ127" s="435"/>
      <c r="BK127" s="435"/>
      <c r="BL127" s="435"/>
      <c r="BN127" s="562"/>
    </row>
    <row r="128" spans="1:66" s="28" customFormat="1" ht="12" customHeight="1">
      <c r="A128" s="287">
        <v>13101183</v>
      </c>
      <c r="B128" s="288" t="str">
        <f t="shared" si="80"/>
        <v>13101183</v>
      </c>
      <c r="C128" s="444" t="s">
        <v>1258</v>
      </c>
      <c r="D128" s="445" t="s">
        <v>2091</v>
      </c>
      <c r="E128" s="445"/>
      <c r="F128" s="444"/>
      <c r="G128" s="445"/>
      <c r="H128" s="547">
        <v>0</v>
      </c>
      <c r="I128" s="547">
        <v>0</v>
      </c>
      <c r="J128" s="547">
        <v>0</v>
      </c>
      <c r="K128" s="547">
        <v>0</v>
      </c>
      <c r="L128" s="547">
        <v>0</v>
      </c>
      <c r="M128" s="547">
        <v>0</v>
      </c>
      <c r="N128" s="547">
        <v>0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0</v>
      </c>
      <c r="U128" s="547"/>
      <c r="V128" s="547">
        <f t="shared" si="68"/>
        <v>0</v>
      </c>
      <c r="W128" s="285"/>
      <c r="X128" s="286"/>
      <c r="Y128" s="548">
        <f t="shared" si="92"/>
        <v>0</v>
      </c>
      <c r="Z128" s="549">
        <f t="shared" si="92"/>
        <v>0</v>
      </c>
      <c r="AA128" s="549">
        <f t="shared" si="92"/>
        <v>0</v>
      </c>
      <c r="AB128" s="282">
        <f t="shared" si="69"/>
        <v>0</v>
      </c>
      <c r="AC128" s="281">
        <f t="shared" si="70"/>
        <v>0</v>
      </c>
      <c r="AD128" s="549">
        <f t="shared" si="79"/>
        <v>0</v>
      </c>
      <c r="AE128" s="553">
        <f t="shared" si="77"/>
        <v>0</v>
      </c>
      <c r="AF128" s="282">
        <f t="shared" si="78"/>
        <v>0</v>
      </c>
      <c r="AG128" s="283">
        <f t="shared" si="85"/>
        <v>0</v>
      </c>
      <c r="AH128" s="281">
        <f t="shared" si="71"/>
        <v>0</v>
      </c>
      <c r="AI128" s="551">
        <f t="shared" si="93"/>
        <v>0</v>
      </c>
      <c r="AJ128" s="549">
        <f t="shared" si="93"/>
        <v>0</v>
      </c>
      <c r="AK128" s="549">
        <f t="shared" si="93"/>
        <v>0</v>
      </c>
      <c r="AL128" s="282">
        <f t="shared" si="72"/>
        <v>0</v>
      </c>
      <c r="AM128" s="281">
        <f t="shared" si="73"/>
        <v>0</v>
      </c>
      <c r="AN128" s="549">
        <f t="shared" si="52"/>
        <v>0</v>
      </c>
      <c r="AO128" s="549">
        <f t="shared" si="53"/>
        <v>0</v>
      </c>
      <c r="AP128" s="549">
        <f t="shared" si="74"/>
        <v>0</v>
      </c>
      <c r="AQ128" s="283">
        <f t="shared" si="86"/>
        <v>0</v>
      </c>
      <c r="AR128" s="281">
        <f t="shared" si="75"/>
        <v>0</v>
      </c>
      <c r="AT128" s="446"/>
      <c r="AU128" s="284"/>
      <c r="AV128" s="447" t="str">
        <f t="shared" si="76"/>
        <v>CA</v>
      </c>
      <c r="AW128" s="447" t="str">
        <f t="shared" si="76"/>
        <v>CL</v>
      </c>
      <c r="AX128" s="447" t="str">
        <f t="shared" si="76"/>
        <v>AIC</v>
      </c>
      <c r="AY128" s="447" t="str">
        <f t="shared" si="95"/>
        <v>ERB</v>
      </c>
      <c r="AZ128" s="447" t="str">
        <f t="shared" si="95"/>
        <v>GRB</v>
      </c>
      <c r="BA128" s="447" t="str">
        <f t="shared" si="95"/>
        <v>Non-Op</v>
      </c>
      <c r="BC128" s="445" t="s">
        <v>2119</v>
      </c>
      <c r="BD128" s="552">
        <f t="shared" si="61"/>
        <v>0</v>
      </c>
      <c r="BF128" s="435"/>
      <c r="BG128" s="435"/>
      <c r="BH128" s="435"/>
      <c r="BI128" s="435"/>
      <c r="BJ128" s="435"/>
      <c r="BK128" s="435"/>
      <c r="BL128" s="435"/>
      <c r="BN128" s="562"/>
    </row>
    <row r="129" spans="1:66" s="28" customFormat="1" ht="12" customHeight="1">
      <c r="A129" s="287">
        <v>13101193</v>
      </c>
      <c r="B129" s="288" t="str">
        <f t="shared" si="80"/>
        <v>13101193</v>
      </c>
      <c r="C129" s="444" t="s">
        <v>1259</v>
      </c>
      <c r="D129" s="445" t="s">
        <v>2091</v>
      </c>
      <c r="E129" s="445"/>
      <c r="F129" s="444"/>
      <c r="G129" s="445"/>
      <c r="H129" s="547">
        <v>-8983.7099999999991</v>
      </c>
      <c r="I129" s="547">
        <v>0</v>
      </c>
      <c r="J129" s="547">
        <v>0</v>
      </c>
      <c r="K129" s="547">
        <v>0</v>
      </c>
      <c r="L129" s="547">
        <v>0</v>
      </c>
      <c r="M129" s="547">
        <v>0</v>
      </c>
      <c r="N129" s="547">
        <v>0</v>
      </c>
      <c r="O129" s="547">
        <v>0</v>
      </c>
      <c r="P129" s="547">
        <v>0</v>
      </c>
      <c r="Q129" s="547">
        <v>26.94</v>
      </c>
      <c r="R129" s="547">
        <v>0</v>
      </c>
      <c r="S129" s="547">
        <v>0</v>
      </c>
      <c r="T129" s="547">
        <v>0</v>
      </c>
      <c r="U129" s="547"/>
      <c r="V129" s="547">
        <f t="shared" si="68"/>
        <v>-372.07625000000002</v>
      </c>
      <c r="W129" s="285"/>
      <c r="X129" s="286"/>
      <c r="Y129" s="548">
        <f t="shared" si="92"/>
        <v>0</v>
      </c>
      <c r="Z129" s="549">
        <f t="shared" si="92"/>
        <v>0</v>
      </c>
      <c r="AA129" s="549">
        <f t="shared" si="92"/>
        <v>0</v>
      </c>
      <c r="AB129" s="282">
        <f t="shared" si="69"/>
        <v>0</v>
      </c>
      <c r="AC129" s="281">
        <f t="shared" si="70"/>
        <v>0</v>
      </c>
      <c r="AD129" s="549">
        <f t="shared" si="79"/>
        <v>0</v>
      </c>
      <c r="AE129" s="553">
        <f t="shared" si="77"/>
        <v>0</v>
      </c>
      <c r="AF129" s="282">
        <f t="shared" si="78"/>
        <v>0</v>
      </c>
      <c r="AG129" s="283">
        <f t="shared" si="85"/>
        <v>0</v>
      </c>
      <c r="AH129" s="281">
        <f t="shared" si="71"/>
        <v>0</v>
      </c>
      <c r="AI129" s="551">
        <f t="shared" si="93"/>
        <v>-372.07625000000002</v>
      </c>
      <c r="AJ129" s="549">
        <f t="shared" si="93"/>
        <v>0</v>
      </c>
      <c r="AK129" s="549">
        <f t="shared" si="93"/>
        <v>0</v>
      </c>
      <c r="AL129" s="282">
        <f t="shared" si="72"/>
        <v>0</v>
      </c>
      <c r="AM129" s="281">
        <f t="shared" si="73"/>
        <v>0</v>
      </c>
      <c r="AN129" s="549">
        <f t="shared" si="52"/>
        <v>0</v>
      </c>
      <c r="AO129" s="549">
        <f t="shared" si="53"/>
        <v>0</v>
      </c>
      <c r="AP129" s="549">
        <f t="shared" si="74"/>
        <v>0</v>
      </c>
      <c r="AQ129" s="283">
        <f t="shared" si="86"/>
        <v>0</v>
      </c>
      <c r="AR129" s="281">
        <f t="shared" si="75"/>
        <v>0</v>
      </c>
      <c r="AT129" s="446"/>
      <c r="AU129" s="284"/>
      <c r="AV129" s="447" t="str">
        <f t="shared" si="76"/>
        <v>CA</v>
      </c>
      <c r="AW129" s="447" t="str">
        <f t="shared" si="76"/>
        <v>CL</v>
      </c>
      <c r="AX129" s="447" t="str">
        <f t="shared" si="76"/>
        <v>AIC</v>
      </c>
      <c r="AY129" s="447" t="str">
        <f t="shared" si="95"/>
        <v>ERB</v>
      </c>
      <c r="AZ129" s="447" t="str">
        <f t="shared" si="95"/>
        <v>GRB</v>
      </c>
      <c r="BA129" s="447" t="str">
        <f t="shared" si="95"/>
        <v>Non-Op</v>
      </c>
      <c r="BC129" s="445" t="s">
        <v>2119</v>
      </c>
      <c r="BD129" s="552">
        <f t="shared" si="61"/>
        <v>0</v>
      </c>
      <c r="BF129" s="435"/>
      <c r="BG129" s="435"/>
      <c r="BH129" s="435"/>
      <c r="BI129" s="435"/>
      <c r="BJ129" s="435"/>
      <c r="BK129" s="435"/>
      <c r="BL129" s="435"/>
      <c r="BN129" s="562"/>
    </row>
    <row r="130" spans="1:66" s="28" customFormat="1" ht="12" customHeight="1">
      <c r="A130" s="310">
        <v>13101213</v>
      </c>
      <c r="B130" s="310" t="str">
        <f t="shared" si="80"/>
        <v>13101213</v>
      </c>
      <c r="C130" s="28" t="s">
        <v>2563</v>
      </c>
      <c r="D130" s="445" t="s">
        <v>2091</v>
      </c>
      <c r="E130" s="445"/>
      <c r="F130" s="311">
        <v>43132</v>
      </c>
      <c r="G130" s="445"/>
      <c r="H130" s="547">
        <v>0</v>
      </c>
      <c r="I130" s="547">
        <v>0</v>
      </c>
      <c r="J130" s="547">
        <v>0</v>
      </c>
      <c r="K130" s="547">
        <v>0</v>
      </c>
      <c r="L130" s="547">
        <v>0</v>
      </c>
      <c r="M130" s="547">
        <v>0</v>
      </c>
      <c r="N130" s="547">
        <v>0</v>
      </c>
      <c r="O130" s="547">
        <v>0</v>
      </c>
      <c r="P130" s="547">
        <v>0</v>
      </c>
      <c r="Q130" s="547">
        <v>0</v>
      </c>
      <c r="R130" s="547">
        <v>0</v>
      </c>
      <c r="S130" s="547">
        <v>0</v>
      </c>
      <c r="T130" s="547">
        <v>0</v>
      </c>
      <c r="U130" s="547"/>
      <c r="V130" s="547">
        <f t="shared" si="68"/>
        <v>0</v>
      </c>
      <c r="W130" s="285"/>
      <c r="X130" s="286"/>
      <c r="Y130" s="548">
        <f t="shared" si="92"/>
        <v>0</v>
      </c>
      <c r="Z130" s="549">
        <f t="shared" si="92"/>
        <v>0</v>
      </c>
      <c r="AA130" s="549">
        <f t="shared" si="92"/>
        <v>0</v>
      </c>
      <c r="AB130" s="282">
        <f t="shared" si="69"/>
        <v>0</v>
      </c>
      <c r="AC130" s="281">
        <f t="shared" si="70"/>
        <v>0</v>
      </c>
      <c r="AD130" s="549">
        <f t="shared" si="79"/>
        <v>0</v>
      </c>
      <c r="AE130" s="553">
        <f t="shared" si="77"/>
        <v>0</v>
      </c>
      <c r="AF130" s="282">
        <f t="shared" si="78"/>
        <v>0</v>
      </c>
      <c r="AG130" s="283">
        <f t="shared" si="85"/>
        <v>0</v>
      </c>
      <c r="AH130" s="281">
        <f t="shared" si="71"/>
        <v>0</v>
      </c>
      <c r="AI130" s="551">
        <f t="shared" si="93"/>
        <v>0</v>
      </c>
      <c r="AJ130" s="549">
        <f t="shared" si="93"/>
        <v>0</v>
      </c>
      <c r="AK130" s="549">
        <f t="shared" si="93"/>
        <v>0</v>
      </c>
      <c r="AL130" s="282">
        <f t="shared" si="72"/>
        <v>0</v>
      </c>
      <c r="AM130" s="281">
        <f t="shared" si="73"/>
        <v>0</v>
      </c>
      <c r="AN130" s="549">
        <f t="shared" si="52"/>
        <v>0</v>
      </c>
      <c r="AO130" s="549">
        <f t="shared" si="53"/>
        <v>0</v>
      </c>
      <c r="AP130" s="549">
        <f t="shared" si="74"/>
        <v>0</v>
      </c>
      <c r="AQ130" s="283">
        <f t="shared" si="86"/>
        <v>0</v>
      </c>
      <c r="AR130" s="281">
        <f t="shared" si="75"/>
        <v>0</v>
      </c>
      <c r="AT130" s="446"/>
      <c r="AU130" s="284"/>
      <c r="AV130" s="447" t="str">
        <f t="shared" si="76"/>
        <v>CA</v>
      </c>
      <c r="AW130" s="447" t="str">
        <f t="shared" si="76"/>
        <v>CL</v>
      </c>
      <c r="AX130" s="447" t="str">
        <f t="shared" si="76"/>
        <v>AIC</v>
      </c>
      <c r="AY130" s="447" t="str">
        <f t="shared" si="95"/>
        <v>ERB</v>
      </c>
      <c r="AZ130" s="447" t="str">
        <f t="shared" si="95"/>
        <v>GRB</v>
      </c>
      <c r="BA130" s="447" t="str">
        <f t="shared" si="95"/>
        <v>Non-Op</v>
      </c>
      <c r="BC130" s="445" t="s">
        <v>2119</v>
      </c>
      <c r="BD130" s="552">
        <f t="shared" si="61"/>
        <v>0</v>
      </c>
      <c r="BF130" s="448"/>
      <c r="BG130" s="448"/>
      <c r="BH130" s="448"/>
      <c r="BI130" s="448"/>
      <c r="BJ130" s="448"/>
      <c r="BK130" s="448"/>
      <c r="BL130" s="448"/>
      <c r="BN130" s="562"/>
    </row>
    <row r="131" spans="1:66" s="28" customFormat="1" ht="12" customHeight="1">
      <c r="A131" s="309">
        <v>13101233</v>
      </c>
      <c r="B131" s="310" t="str">
        <f t="shared" si="80"/>
        <v>13101233</v>
      </c>
      <c r="C131" s="28" t="s">
        <v>1260</v>
      </c>
      <c r="D131" s="445" t="s">
        <v>2091</v>
      </c>
      <c r="E131" s="445"/>
      <c r="F131" s="311">
        <v>43405</v>
      </c>
      <c r="G131" s="445"/>
      <c r="H131" s="547">
        <v>1412232.67</v>
      </c>
      <c r="I131" s="547">
        <v>2990220.66</v>
      </c>
      <c r="J131" s="547">
        <v>2085666.02</v>
      </c>
      <c r="K131" s="547">
        <v>5208436.49</v>
      </c>
      <c r="L131" s="547">
        <v>2071236.18</v>
      </c>
      <c r="M131" s="547">
        <v>919874.09</v>
      </c>
      <c r="N131" s="547">
        <v>1444014.94</v>
      </c>
      <c r="O131" s="547">
        <v>1743680.68</v>
      </c>
      <c r="P131" s="547">
        <v>5002.5200000000004</v>
      </c>
      <c r="Q131" s="547">
        <v>1175563.96</v>
      </c>
      <c r="R131" s="547">
        <v>1676868.92</v>
      </c>
      <c r="S131" s="547">
        <v>938429.85</v>
      </c>
      <c r="T131" s="547">
        <v>1051251.0900000001</v>
      </c>
      <c r="U131" s="547"/>
      <c r="V131" s="547">
        <f t="shared" si="68"/>
        <v>1790894.6825000001</v>
      </c>
      <c r="W131" s="285"/>
      <c r="X131" s="286"/>
      <c r="Y131" s="548">
        <f t="shared" si="92"/>
        <v>1051251.0900000001</v>
      </c>
      <c r="Z131" s="549">
        <f t="shared" si="92"/>
        <v>0</v>
      </c>
      <c r="AA131" s="549">
        <f t="shared" si="92"/>
        <v>0</v>
      </c>
      <c r="AB131" s="282">
        <f t="shared" si="69"/>
        <v>0</v>
      </c>
      <c r="AC131" s="281">
        <f t="shared" si="70"/>
        <v>0</v>
      </c>
      <c r="AD131" s="549">
        <f t="shared" si="79"/>
        <v>0</v>
      </c>
      <c r="AE131" s="553">
        <f t="shared" si="77"/>
        <v>0</v>
      </c>
      <c r="AF131" s="282">
        <f t="shared" si="78"/>
        <v>0</v>
      </c>
      <c r="AG131" s="283">
        <f t="shared" si="85"/>
        <v>0</v>
      </c>
      <c r="AH131" s="281">
        <f t="shared" si="71"/>
        <v>0</v>
      </c>
      <c r="AI131" s="551">
        <f t="shared" si="93"/>
        <v>1790894.6825000001</v>
      </c>
      <c r="AJ131" s="549">
        <f t="shared" si="93"/>
        <v>0</v>
      </c>
      <c r="AK131" s="549">
        <f t="shared" si="93"/>
        <v>0</v>
      </c>
      <c r="AL131" s="282">
        <f t="shared" si="72"/>
        <v>0</v>
      </c>
      <c r="AM131" s="281">
        <f t="shared" si="73"/>
        <v>0</v>
      </c>
      <c r="AN131" s="549">
        <f t="shared" si="52"/>
        <v>0</v>
      </c>
      <c r="AO131" s="549">
        <f t="shared" si="53"/>
        <v>0</v>
      </c>
      <c r="AP131" s="549">
        <f t="shared" si="74"/>
        <v>0</v>
      </c>
      <c r="AQ131" s="283">
        <f t="shared" ref="AQ131" si="96">SUM(AN131:AP131)</f>
        <v>0</v>
      </c>
      <c r="AR131" s="281">
        <f t="shared" si="75"/>
        <v>0</v>
      </c>
      <c r="AT131" s="446"/>
      <c r="AU131" s="284"/>
      <c r="AV131" s="447" t="str">
        <f t="shared" si="76"/>
        <v>CA</v>
      </c>
      <c r="AW131" s="447" t="str">
        <f t="shared" si="76"/>
        <v>CL</v>
      </c>
      <c r="AX131" s="447" t="str">
        <f t="shared" si="76"/>
        <v>AIC</v>
      </c>
      <c r="AY131" s="447" t="str">
        <f t="shared" si="95"/>
        <v>ERB</v>
      </c>
      <c r="AZ131" s="447" t="str">
        <f t="shared" si="95"/>
        <v>GRB</v>
      </c>
      <c r="BA131" s="447" t="str">
        <f t="shared" si="95"/>
        <v>Non-Op</v>
      </c>
      <c r="BC131" s="445" t="s">
        <v>2119</v>
      </c>
      <c r="BD131" s="552">
        <f t="shared" si="61"/>
        <v>1051251.0900000001</v>
      </c>
      <c r="BF131" s="448"/>
      <c r="BG131" s="448"/>
      <c r="BH131" s="448"/>
      <c r="BI131" s="448"/>
      <c r="BJ131" s="448"/>
      <c r="BK131" s="448"/>
      <c r="BL131" s="448"/>
      <c r="BN131" s="562"/>
    </row>
    <row r="132" spans="1:66" s="28" customFormat="1" ht="12" customHeight="1">
      <c r="A132" s="287">
        <v>13101253</v>
      </c>
      <c r="B132" s="288" t="str">
        <f t="shared" si="80"/>
        <v>13101253</v>
      </c>
      <c r="C132" s="444" t="s">
        <v>1261</v>
      </c>
      <c r="D132" s="445" t="s">
        <v>2091</v>
      </c>
      <c r="E132" s="445"/>
      <c r="F132" s="444"/>
      <c r="G132" s="445"/>
      <c r="H132" s="547">
        <v>14015.95</v>
      </c>
      <c r="I132" s="547">
        <v>934684.13</v>
      </c>
      <c r="J132" s="547">
        <v>897123.64</v>
      </c>
      <c r="K132" s="547">
        <v>6209978.54</v>
      </c>
      <c r="L132" s="547">
        <v>3208483.99</v>
      </c>
      <c r="M132" s="547">
        <v>947102.12</v>
      </c>
      <c r="N132" s="547">
        <v>532070.97</v>
      </c>
      <c r="O132" s="547">
        <v>456907.8</v>
      </c>
      <c r="P132" s="547">
        <v>1131256.47</v>
      </c>
      <c r="Q132" s="547">
        <v>429582.13</v>
      </c>
      <c r="R132" s="547">
        <v>424709.44</v>
      </c>
      <c r="S132" s="547">
        <v>735053.21</v>
      </c>
      <c r="T132" s="547">
        <v>914156.08</v>
      </c>
      <c r="U132" s="547"/>
      <c r="V132" s="547">
        <f t="shared" si="68"/>
        <v>1364253.2045833336</v>
      </c>
      <c r="W132" s="285"/>
      <c r="X132" s="286"/>
      <c r="Y132" s="548">
        <f t="shared" si="92"/>
        <v>914156.08</v>
      </c>
      <c r="Z132" s="549">
        <f t="shared" si="92"/>
        <v>0</v>
      </c>
      <c r="AA132" s="549">
        <f t="shared" si="92"/>
        <v>0</v>
      </c>
      <c r="AB132" s="282">
        <f t="shared" si="69"/>
        <v>0</v>
      </c>
      <c r="AC132" s="281">
        <f t="shared" si="70"/>
        <v>0</v>
      </c>
      <c r="AD132" s="549">
        <f t="shared" si="79"/>
        <v>0</v>
      </c>
      <c r="AE132" s="553">
        <f t="shared" si="77"/>
        <v>0</v>
      </c>
      <c r="AF132" s="282">
        <f t="shared" si="78"/>
        <v>0</v>
      </c>
      <c r="AG132" s="283">
        <f t="shared" si="85"/>
        <v>0</v>
      </c>
      <c r="AH132" s="281">
        <f t="shared" si="71"/>
        <v>0</v>
      </c>
      <c r="AI132" s="551">
        <f t="shared" si="93"/>
        <v>1364253.2045833336</v>
      </c>
      <c r="AJ132" s="549">
        <f t="shared" si="93"/>
        <v>0</v>
      </c>
      <c r="AK132" s="549">
        <f t="shared" si="93"/>
        <v>0</v>
      </c>
      <c r="AL132" s="282">
        <f t="shared" si="72"/>
        <v>0</v>
      </c>
      <c r="AM132" s="281">
        <f t="shared" si="73"/>
        <v>0</v>
      </c>
      <c r="AN132" s="549">
        <f t="shared" si="52"/>
        <v>0</v>
      </c>
      <c r="AO132" s="549">
        <f t="shared" si="53"/>
        <v>0</v>
      </c>
      <c r="AP132" s="549">
        <f t="shared" si="74"/>
        <v>0</v>
      </c>
      <c r="AQ132" s="283">
        <f t="shared" si="86"/>
        <v>0</v>
      </c>
      <c r="AR132" s="281">
        <f t="shared" si="75"/>
        <v>0</v>
      </c>
      <c r="AT132" s="446"/>
      <c r="AU132" s="284"/>
      <c r="AV132" s="447" t="str">
        <f t="shared" si="76"/>
        <v>CA</v>
      </c>
      <c r="AW132" s="447" t="str">
        <f t="shared" si="76"/>
        <v>CL</v>
      </c>
      <c r="AX132" s="447" t="str">
        <f t="shared" si="76"/>
        <v>AIC</v>
      </c>
      <c r="AY132" s="447" t="str">
        <f t="shared" si="95"/>
        <v>ERB</v>
      </c>
      <c r="AZ132" s="447" t="str">
        <f t="shared" si="95"/>
        <v>GRB</v>
      </c>
      <c r="BA132" s="447" t="str">
        <f t="shared" si="95"/>
        <v>Non-Op</v>
      </c>
      <c r="BC132" s="445" t="s">
        <v>2119</v>
      </c>
      <c r="BD132" s="552">
        <f t="shared" si="61"/>
        <v>914156.08</v>
      </c>
      <c r="BF132" s="435"/>
      <c r="BG132" s="435"/>
      <c r="BH132" s="435"/>
      <c r="BI132" s="435"/>
      <c r="BJ132" s="435"/>
      <c r="BK132" s="435"/>
      <c r="BL132" s="435"/>
      <c r="BN132" s="562"/>
    </row>
    <row r="133" spans="1:66" s="28" customFormat="1" ht="12" customHeight="1">
      <c r="A133" s="312">
        <v>13101273</v>
      </c>
      <c r="B133" s="312" t="str">
        <f t="shared" si="80"/>
        <v>13101273</v>
      </c>
      <c r="C133" s="472" t="s">
        <v>2121</v>
      </c>
      <c r="D133" s="451" t="s">
        <v>2091</v>
      </c>
      <c r="E133" s="451"/>
      <c r="F133" s="304">
        <v>44136</v>
      </c>
      <c r="G133" s="451"/>
      <c r="H133" s="556">
        <v>34879315.950000003</v>
      </c>
      <c r="I133" s="556">
        <v>12459771.27</v>
      </c>
      <c r="J133" s="556">
        <v>14606958.34</v>
      </c>
      <c r="K133" s="556">
        <v>17894558.399999999</v>
      </c>
      <c r="L133" s="556">
        <v>446359.2</v>
      </c>
      <c r="M133" s="556">
        <v>685123.57</v>
      </c>
      <c r="N133" s="556">
        <v>568222.43999999994</v>
      </c>
      <c r="O133" s="556">
        <v>342817.46</v>
      </c>
      <c r="P133" s="556">
        <v>491515.49</v>
      </c>
      <c r="Q133" s="556">
        <v>454309.5</v>
      </c>
      <c r="R133" s="556">
        <v>4027374.08</v>
      </c>
      <c r="S133" s="556">
        <v>10316907.59</v>
      </c>
      <c r="T133" s="556">
        <v>2430170.75</v>
      </c>
      <c r="U133" s="556"/>
      <c r="V133" s="556">
        <f t="shared" si="68"/>
        <v>6745721.7241666662</v>
      </c>
      <c r="W133" s="292"/>
      <c r="X133" s="293"/>
      <c r="Y133" s="548">
        <f t="shared" si="92"/>
        <v>2430170.75</v>
      </c>
      <c r="Z133" s="549">
        <f t="shared" si="92"/>
        <v>0</v>
      </c>
      <c r="AA133" s="549">
        <f t="shared" si="92"/>
        <v>0</v>
      </c>
      <c r="AB133" s="282">
        <f t="shared" ref="AB133" si="97">T133-SUM(Y133:AA133)</f>
        <v>0</v>
      </c>
      <c r="AC133" s="281">
        <f t="shared" ref="AC133" si="98">T133-SUM(Y133:AA133)-AB133</f>
        <v>0</v>
      </c>
      <c r="AD133" s="549">
        <f t="shared" si="79"/>
        <v>0</v>
      </c>
      <c r="AE133" s="553">
        <f t="shared" si="77"/>
        <v>0</v>
      </c>
      <c r="AF133" s="282">
        <f t="shared" si="78"/>
        <v>0</v>
      </c>
      <c r="AG133" s="283">
        <f t="shared" ref="AG133" si="99">SUM(AD133:AF133)</f>
        <v>0</v>
      </c>
      <c r="AH133" s="281">
        <f t="shared" si="71"/>
        <v>0</v>
      </c>
      <c r="AI133" s="551">
        <f t="shared" si="93"/>
        <v>6745721.7241666662</v>
      </c>
      <c r="AJ133" s="549">
        <f t="shared" si="93"/>
        <v>0</v>
      </c>
      <c r="AK133" s="549">
        <f t="shared" si="93"/>
        <v>0</v>
      </c>
      <c r="AL133" s="282">
        <f t="shared" si="72"/>
        <v>0</v>
      </c>
      <c r="AM133" s="281">
        <f t="shared" si="73"/>
        <v>0</v>
      </c>
      <c r="AN133" s="549">
        <f t="shared" si="52"/>
        <v>0</v>
      </c>
      <c r="AO133" s="549">
        <f t="shared" si="53"/>
        <v>0</v>
      </c>
      <c r="AP133" s="549">
        <f t="shared" si="74"/>
        <v>0</v>
      </c>
      <c r="AQ133" s="283">
        <f t="shared" ref="AQ133" si="100">SUM(AN133:AP133)</f>
        <v>0</v>
      </c>
      <c r="AR133" s="281">
        <f t="shared" si="75"/>
        <v>0</v>
      </c>
      <c r="AT133" s="446"/>
      <c r="AU133" s="284"/>
      <c r="AV133" s="447" t="str">
        <f t="shared" si="76"/>
        <v>CA</v>
      </c>
      <c r="AW133" s="447" t="str">
        <f t="shared" si="76"/>
        <v>CL</v>
      </c>
      <c r="AX133" s="447" t="str">
        <f t="shared" si="76"/>
        <v>AIC</v>
      </c>
      <c r="AY133" s="447" t="str">
        <f t="shared" si="95"/>
        <v>ERB</v>
      </c>
      <c r="AZ133" s="447" t="str">
        <f t="shared" si="95"/>
        <v>GRB</v>
      </c>
      <c r="BA133" s="447" t="str">
        <f t="shared" si="95"/>
        <v>Non-Op</v>
      </c>
      <c r="BC133" s="445" t="s">
        <v>2119</v>
      </c>
      <c r="BD133" s="552">
        <f t="shared" si="61"/>
        <v>2430170.75</v>
      </c>
      <c r="BF133" s="435"/>
      <c r="BG133" s="435"/>
      <c r="BH133" s="435"/>
      <c r="BI133" s="435"/>
      <c r="BJ133" s="435"/>
      <c r="BK133" s="435"/>
      <c r="BL133" s="435"/>
      <c r="BN133" s="562"/>
    </row>
    <row r="134" spans="1:66" s="28" customFormat="1" ht="12" customHeight="1">
      <c r="A134" s="287">
        <v>13109003</v>
      </c>
      <c r="B134" s="288" t="str">
        <f t="shared" si="80"/>
        <v>13109003</v>
      </c>
      <c r="C134" s="444" t="s">
        <v>1262</v>
      </c>
      <c r="D134" s="445" t="s">
        <v>2091</v>
      </c>
      <c r="E134" s="445"/>
      <c r="F134" s="444"/>
      <c r="G134" s="445"/>
      <c r="H134" s="547">
        <v>6597.23</v>
      </c>
      <c r="I134" s="547">
        <v>6855.23</v>
      </c>
      <c r="J134" s="547">
        <v>6597.23</v>
      </c>
      <c r="K134" s="547">
        <v>6597.23</v>
      </c>
      <c r="L134" s="547">
        <v>6597.23</v>
      </c>
      <c r="M134" s="547">
        <v>6597.23</v>
      </c>
      <c r="N134" s="547">
        <v>6597.23</v>
      </c>
      <c r="O134" s="547">
        <v>6597.23</v>
      </c>
      <c r="P134" s="547">
        <v>6597.23</v>
      </c>
      <c r="Q134" s="547">
        <v>6597.23</v>
      </c>
      <c r="R134" s="547">
        <v>6597.23</v>
      </c>
      <c r="S134" s="547">
        <v>6597.23</v>
      </c>
      <c r="T134" s="547">
        <v>6597.23</v>
      </c>
      <c r="U134" s="547"/>
      <c r="V134" s="547">
        <f t="shared" si="68"/>
        <v>6618.7299999999968</v>
      </c>
      <c r="W134" s="285"/>
      <c r="X134" s="286"/>
      <c r="Y134" s="548">
        <f t="shared" si="92"/>
        <v>6597.23</v>
      </c>
      <c r="Z134" s="549">
        <f t="shared" si="92"/>
        <v>0</v>
      </c>
      <c r="AA134" s="549">
        <f t="shared" si="92"/>
        <v>0</v>
      </c>
      <c r="AB134" s="282">
        <f t="shared" si="69"/>
        <v>0</v>
      </c>
      <c r="AC134" s="281">
        <f t="shared" si="70"/>
        <v>0</v>
      </c>
      <c r="AD134" s="549">
        <f t="shared" si="79"/>
        <v>0</v>
      </c>
      <c r="AE134" s="553">
        <f t="shared" si="77"/>
        <v>0</v>
      </c>
      <c r="AF134" s="282">
        <f t="shared" si="78"/>
        <v>0</v>
      </c>
      <c r="AG134" s="283">
        <f t="shared" si="85"/>
        <v>0</v>
      </c>
      <c r="AH134" s="281">
        <f t="shared" si="71"/>
        <v>0</v>
      </c>
      <c r="AI134" s="551">
        <f t="shared" si="93"/>
        <v>6618.7299999999968</v>
      </c>
      <c r="AJ134" s="549">
        <f t="shared" si="93"/>
        <v>0</v>
      </c>
      <c r="AK134" s="549">
        <f t="shared" si="93"/>
        <v>0</v>
      </c>
      <c r="AL134" s="282">
        <f t="shared" si="72"/>
        <v>0</v>
      </c>
      <c r="AM134" s="281">
        <f t="shared" si="73"/>
        <v>0</v>
      </c>
      <c r="AN134" s="549">
        <f t="shared" si="52"/>
        <v>0</v>
      </c>
      <c r="AO134" s="549">
        <f t="shared" si="53"/>
        <v>0</v>
      </c>
      <c r="AP134" s="549">
        <f t="shared" si="74"/>
        <v>0</v>
      </c>
      <c r="AQ134" s="283">
        <f t="shared" si="86"/>
        <v>0</v>
      </c>
      <c r="AR134" s="281">
        <f t="shared" si="75"/>
        <v>0</v>
      </c>
      <c r="AT134" s="446"/>
      <c r="AU134" s="284"/>
      <c r="AV134" s="447" t="str">
        <f t="shared" si="76"/>
        <v>CA</v>
      </c>
      <c r="AW134" s="447" t="str">
        <f t="shared" si="76"/>
        <v>CL</v>
      </c>
      <c r="AX134" s="447" t="str">
        <f t="shared" si="76"/>
        <v>AIC</v>
      </c>
      <c r="AY134" s="447" t="str">
        <f t="shared" si="95"/>
        <v>ERB</v>
      </c>
      <c r="AZ134" s="447" t="str">
        <f t="shared" si="95"/>
        <v>GRB</v>
      </c>
      <c r="BA134" s="447" t="str">
        <f t="shared" si="95"/>
        <v>Non-Op</v>
      </c>
      <c r="BC134" s="445" t="s">
        <v>2119</v>
      </c>
      <c r="BD134" s="552">
        <f t="shared" si="61"/>
        <v>6597.23</v>
      </c>
      <c r="BF134" s="435"/>
      <c r="BG134" s="435"/>
      <c r="BH134" s="435"/>
      <c r="BI134" s="435"/>
      <c r="BJ134" s="435"/>
      <c r="BK134" s="435"/>
      <c r="BL134" s="435"/>
      <c r="BN134" s="562"/>
    </row>
    <row r="135" spans="1:66" s="28" customFormat="1" ht="12" customHeight="1">
      <c r="A135" s="287">
        <v>13109013</v>
      </c>
      <c r="B135" s="288" t="str">
        <f t="shared" si="80"/>
        <v>13109013</v>
      </c>
      <c r="C135" s="444" t="s">
        <v>1263</v>
      </c>
      <c r="D135" s="445" t="s">
        <v>2091</v>
      </c>
      <c r="E135" s="445"/>
      <c r="F135" s="444"/>
      <c r="G135" s="445"/>
      <c r="H135" s="547">
        <v>3866</v>
      </c>
      <c r="I135" s="547">
        <v>3866</v>
      </c>
      <c r="J135" s="547">
        <v>3866</v>
      </c>
      <c r="K135" s="547">
        <v>3866</v>
      </c>
      <c r="L135" s="547">
        <v>3866</v>
      </c>
      <c r="M135" s="547">
        <v>3866</v>
      </c>
      <c r="N135" s="547">
        <v>3866</v>
      </c>
      <c r="O135" s="547">
        <v>3866</v>
      </c>
      <c r="P135" s="547">
        <v>3866</v>
      </c>
      <c r="Q135" s="547">
        <v>3866</v>
      </c>
      <c r="R135" s="547">
        <v>3866</v>
      </c>
      <c r="S135" s="547">
        <v>3866</v>
      </c>
      <c r="T135" s="547">
        <v>3866</v>
      </c>
      <c r="U135" s="547"/>
      <c r="V135" s="547">
        <f t="shared" si="68"/>
        <v>3866</v>
      </c>
      <c r="W135" s="285"/>
      <c r="X135" s="286"/>
      <c r="Y135" s="548">
        <f t="shared" si="92"/>
        <v>3866</v>
      </c>
      <c r="Z135" s="549">
        <f t="shared" si="92"/>
        <v>0</v>
      </c>
      <c r="AA135" s="549">
        <f t="shared" si="92"/>
        <v>0</v>
      </c>
      <c r="AB135" s="282">
        <f t="shared" si="69"/>
        <v>0</v>
      </c>
      <c r="AC135" s="281">
        <f t="shared" si="70"/>
        <v>0</v>
      </c>
      <c r="AD135" s="549">
        <f t="shared" si="79"/>
        <v>0</v>
      </c>
      <c r="AE135" s="553">
        <f t="shared" si="77"/>
        <v>0</v>
      </c>
      <c r="AF135" s="282">
        <f t="shared" si="78"/>
        <v>0</v>
      </c>
      <c r="AG135" s="283">
        <f t="shared" si="85"/>
        <v>0</v>
      </c>
      <c r="AH135" s="281">
        <f t="shared" si="71"/>
        <v>0</v>
      </c>
      <c r="AI135" s="551">
        <f t="shared" si="93"/>
        <v>3866</v>
      </c>
      <c r="AJ135" s="549">
        <f t="shared" si="93"/>
        <v>0</v>
      </c>
      <c r="AK135" s="549">
        <f t="shared" si="93"/>
        <v>0</v>
      </c>
      <c r="AL135" s="282">
        <f t="shared" si="72"/>
        <v>0</v>
      </c>
      <c r="AM135" s="281">
        <f t="shared" si="73"/>
        <v>0</v>
      </c>
      <c r="AN135" s="549">
        <f t="shared" si="52"/>
        <v>0</v>
      </c>
      <c r="AO135" s="549">
        <f t="shared" si="53"/>
        <v>0</v>
      </c>
      <c r="AP135" s="549">
        <f t="shared" si="74"/>
        <v>0</v>
      </c>
      <c r="AQ135" s="283">
        <f t="shared" si="86"/>
        <v>0</v>
      </c>
      <c r="AR135" s="281">
        <f t="shared" si="75"/>
        <v>0</v>
      </c>
      <c r="AT135" s="446"/>
      <c r="AU135" s="284"/>
      <c r="AV135" s="447" t="str">
        <f t="shared" si="76"/>
        <v>CA</v>
      </c>
      <c r="AW135" s="447" t="str">
        <f t="shared" si="76"/>
        <v>CL</v>
      </c>
      <c r="AX135" s="447" t="str">
        <f t="shared" si="76"/>
        <v>AIC</v>
      </c>
      <c r="AY135" s="447" t="str">
        <f t="shared" si="95"/>
        <v>ERB</v>
      </c>
      <c r="AZ135" s="447" t="str">
        <f t="shared" si="95"/>
        <v>GRB</v>
      </c>
      <c r="BA135" s="447" t="str">
        <f t="shared" si="95"/>
        <v>Non-Op</v>
      </c>
      <c r="BC135" s="445" t="s">
        <v>2119</v>
      </c>
      <c r="BD135" s="552">
        <f t="shared" si="61"/>
        <v>3866</v>
      </c>
      <c r="BF135" s="435"/>
      <c r="BG135" s="435"/>
      <c r="BH135" s="435"/>
      <c r="BI135" s="435"/>
      <c r="BJ135" s="435"/>
      <c r="BK135" s="435"/>
      <c r="BL135" s="435"/>
      <c r="BN135" s="562"/>
    </row>
    <row r="136" spans="1:66" s="28" customFormat="1" ht="12" customHeight="1">
      <c r="A136" s="310">
        <v>13109023</v>
      </c>
      <c r="B136" s="310" t="str">
        <f t="shared" si="80"/>
        <v>13109023</v>
      </c>
      <c r="C136" s="28" t="s">
        <v>1264</v>
      </c>
      <c r="D136" s="445" t="s">
        <v>2091</v>
      </c>
      <c r="E136" s="445"/>
      <c r="F136" s="311">
        <v>43101</v>
      </c>
      <c r="G136" s="445"/>
      <c r="H136" s="547">
        <v>-940.85</v>
      </c>
      <c r="I136" s="547">
        <v>-940.85</v>
      </c>
      <c r="J136" s="547">
        <v>-940.85</v>
      </c>
      <c r="K136" s="547">
        <v>-940.85</v>
      </c>
      <c r="L136" s="547">
        <v>-940.85</v>
      </c>
      <c r="M136" s="547">
        <v>-940.85</v>
      </c>
      <c r="N136" s="547">
        <v>-940.85</v>
      </c>
      <c r="O136" s="547">
        <v>-940.85</v>
      </c>
      <c r="P136" s="547">
        <v>-940.85</v>
      </c>
      <c r="Q136" s="547">
        <v>-940.85</v>
      </c>
      <c r="R136" s="547">
        <v>-940.85</v>
      </c>
      <c r="S136" s="547">
        <v>-940.85</v>
      </c>
      <c r="T136" s="547">
        <v>-940.85</v>
      </c>
      <c r="U136" s="547"/>
      <c r="V136" s="547">
        <f t="shared" si="68"/>
        <v>-940.85000000000025</v>
      </c>
      <c r="W136" s="285"/>
      <c r="X136" s="286"/>
      <c r="Y136" s="548">
        <f t="shared" si="92"/>
        <v>-940.85</v>
      </c>
      <c r="Z136" s="549">
        <f t="shared" si="92"/>
        <v>0</v>
      </c>
      <c r="AA136" s="549">
        <f t="shared" si="92"/>
        <v>0</v>
      </c>
      <c r="AB136" s="282">
        <f t="shared" si="69"/>
        <v>0</v>
      </c>
      <c r="AC136" s="281">
        <f t="shared" si="70"/>
        <v>0</v>
      </c>
      <c r="AD136" s="549">
        <f t="shared" si="79"/>
        <v>0</v>
      </c>
      <c r="AE136" s="553">
        <f t="shared" si="77"/>
        <v>0</v>
      </c>
      <c r="AF136" s="282">
        <f t="shared" si="78"/>
        <v>0</v>
      </c>
      <c r="AG136" s="283">
        <f t="shared" ref="AG136" si="101">SUM(AD136:AF136)</f>
        <v>0</v>
      </c>
      <c r="AH136" s="281">
        <f t="shared" si="71"/>
        <v>0</v>
      </c>
      <c r="AI136" s="551">
        <f t="shared" si="93"/>
        <v>-940.85000000000025</v>
      </c>
      <c r="AJ136" s="549">
        <f t="shared" si="93"/>
        <v>0</v>
      </c>
      <c r="AK136" s="549">
        <f t="shared" si="93"/>
        <v>0</v>
      </c>
      <c r="AL136" s="282">
        <f t="shared" si="72"/>
        <v>0</v>
      </c>
      <c r="AM136" s="281">
        <f t="shared" si="73"/>
        <v>0</v>
      </c>
      <c r="AN136" s="549">
        <f t="shared" si="52"/>
        <v>0</v>
      </c>
      <c r="AO136" s="549">
        <f t="shared" si="53"/>
        <v>0</v>
      </c>
      <c r="AP136" s="549">
        <f t="shared" si="74"/>
        <v>0</v>
      </c>
      <c r="AQ136" s="283"/>
      <c r="AR136" s="281">
        <f t="shared" si="75"/>
        <v>0</v>
      </c>
      <c r="AT136" s="446"/>
      <c r="AU136" s="284"/>
      <c r="AV136" s="447" t="str">
        <f t="shared" si="76"/>
        <v>CA</v>
      </c>
      <c r="AW136" s="447" t="str">
        <f t="shared" si="76"/>
        <v>CL</v>
      </c>
      <c r="AX136" s="447" t="str">
        <f t="shared" si="76"/>
        <v>AIC</v>
      </c>
      <c r="AY136" s="447" t="str">
        <f t="shared" si="95"/>
        <v>ERB</v>
      </c>
      <c r="AZ136" s="447" t="str">
        <f t="shared" si="95"/>
        <v>GRB</v>
      </c>
      <c r="BA136" s="447" t="str">
        <f t="shared" si="95"/>
        <v>Non-Op</v>
      </c>
      <c r="BC136" s="445" t="s">
        <v>2119</v>
      </c>
      <c r="BD136" s="552">
        <f t="shared" si="61"/>
        <v>-940.85</v>
      </c>
      <c r="BF136" s="448"/>
      <c r="BG136" s="448"/>
      <c r="BH136" s="448"/>
      <c r="BI136" s="448"/>
      <c r="BJ136" s="448"/>
      <c r="BK136" s="448"/>
      <c r="BL136" s="448"/>
      <c r="BN136" s="562"/>
    </row>
    <row r="137" spans="1:66" s="28" customFormat="1" ht="12" customHeight="1">
      <c r="A137" s="287">
        <v>13400021</v>
      </c>
      <c r="B137" s="288" t="str">
        <f t="shared" si="80"/>
        <v>13400021</v>
      </c>
      <c r="C137" s="444" t="s">
        <v>1265</v>
      </c>
      <c r="D137" s="445" t="s">
        <v>1163</v>
      </c>
      <c r="E137" s="445"/>
      <c r="F137" s="444"/>
      <c r="G137" s="445"/>
      <c r="H137" s="547">
        <v>1230171.6299999999</v>
      </c>
      <c r="I137" s="547">
        <v>1230171.6299999999</v>
      </c>
      <c r="J137" s="547">
        <v>1070171.6299999999</v>
      </c>
      <c r="K137" s="547">
        <v>1070171.6299999999</v>
      </c>
      <c r="L137" s="547">
        <v>1070171.6299999999</v>
      </c>
      <c r="M137" s="547">
        <v>1070171.6299999999</v>
      </c>
      <c r="N137" s="547">
        <v>1070171.6299999999</v>
      </c>
      <c r="O137" s="547">
        <v>1093203.3</v>
      </c>
      <c r="P137" s="547">
        <v>1546806.63</v>
      </c>
      <c r="Q137" s="547">
        <v>1556806.63</v>
      </c>
      <c r="R137" s="547">
        <v>1556806.63</v>
      </c>
      <c r="S137" s="547">
        <v>1556806.63</v>
      </c>
      <c r="T137" s="547">
        <v>1556806.63</v>
      </c>
      <c r="U137" s="547"/>
      <c r="V137" s="547">
        <f t="shared" si="68"/>
        <v>1273745.7274999998</v>
      </c>
      <c r="W137" s="285" t="s">
        <v>1266</v>
      </c>
      <c r="X137" s="286"/>
      <c r="Y137" s="548">
        <f t="shared" si="92"/>
        <v>0</v>
      </c>
      <c r="Z137" s="549">
        <f t="shared" si="92"/>
        <v>0</v>
      </c>
      <c r="AA137" s="549">
        <f t="shared" si="92"/>
        <v>0</v>
      </c>
      <c r="AB137" s="282">
        <f t="shared" si="69"/>
        <v>1556806.63</v>
      </c>
      <c r="AC137" s="281">
        <f t="shared" si="70"/>
        <v>0</v>
      </c>
      <c r="AD137" s="549">
        <f t="shared" si="79"/>
        <v>1556806.63</v>
      </c>
      <c r="AE137" s="553">
        <f t="shared" si="77"/>
        <v>0</v>
      </c>
      <c r="AF137" s="282">
        <f t="shared" si="78"/>
        <v>0</v>
      </c>
      <c r="AG137" s="283">
        <f t="shared" si="85"/>
        <v>1556806.63</v>
      </c>
      <c r="AH137" s="281">
        <f t="shared" si="71"/>
        <v>0</v>
      </c>
      <c r="AI137" s="551">
        <f t="shared" si="93"/>
        <v>0</v>
      </c>
      <c r="AJ137" s="549">
        <f t="shared" si="93"/>
        <v>0</v>
      </c>
      <c r="AK137" s="549">
        <f t="shared" si="93"/>
        <v>0</v>
      </c>
      <c r="AL137" s="282">
        <f t="shared" si="72"/>
        <v>1273745.7274999998</v>
      </c>
      <c r="AM137" s="281">
        <f t="shared" si="73"/>
        <v>0</v>
      </c>
      <c r="AN137" s="549">
        <f t="shared" si="52"/>
        <v>1273745.7274999998</v>
      </c>
      <c r="AO137" s="549">
        <f t="shared" si="53"/>
        <v>0</v>
      </c>
      <c r="AP137" s="549">
        <f t="shared" si="74"/>
        <v>0</v>
      </c>
      <c r="AQ137" s="283">
        <f t="shared" si="86"/>
        <v>1273745.7274999998</v>
      </c>
      <c r="AR137" s="281">
        <f t="shared" si="75"/>
        <v>0</v>
      </c>
      <c r="AT137" s="446"/>
      <c r="AU137" s="284"/>
      <c r="AV137" s="447" t="str">
        <f t="shared" si="76"/>
        <v>CA</v>
      </c>
      <c r="AW137" s="447" t="str">
        <f t="shared" si="76"/>
        <v>CL</v>
      </c>
      <c r="AX137" s="447" t="str">
        <f t="shared" si="76"/>
        <v>AIC</v>
      </c>
      <c r="AY137" s="447" t="str">
        <f t="shared" si="95"/>
        <v>ERB</v>
      </c>
      <c r="AZ137" s="447" t="str">
        <f t="shared" si="95"/>
        <v>GRB</v>
      </c>
      <c r="BA137" s="447" t="str">
        <f t="shared" si="95"/>
        <v>Non-Op</v>
      </c>
      <c r="BC137" s="445" t="s">
        <v>2119</v>
      </c>
      <c r="BD137" s="552">
        <f t="shared" si="61"/>
        <v>1556806.63</v>
      </c>
      <c r="BF137" s="435"/>
      <c r="BG137" s="435"/>
      <c r="BH137" s="435"/>
      <c r="BI137" s="435"/>
      <c r="BJ137" s="435"/>
      <c r="BK137" s="435"/>
      <c r="BL137" s="435"/>
      <c r="BN137" s="562"/>
    </row>
    <row r="138" spans="1:66" s="28" customFormat="1" ht="12" customHeight="1">
      <c r="A138" s="287">
        <v>13400031</v>
      </c>
      <c r="B138" s="288" t="str">
        <f t="shared" si="80"/>
        <v>13400031</v>
      </c>
      <c r="C138" s="444" t="s">
        <v>1267</v>
      </c>
      <c r="D138" s="445" t="s">
        <v>1163</v>
      </c>
      <c r="E138" s="445"/>
      <c r="F138" s="444"/>
      <c r="G138" s="445"/>
      <c r="H138" s="547">
        <v>-1230171.6299999999</v>
      </c>
      <c r="I138" s="547">
        <v>-1230171.6299999999</v>
      </c>
      <c r="J138" s="547">
        <v>-1070171.6299999999</v>
      </c>
      <c r="K138" s="547">
        <v>-1070171.6299999999</v>
      </c>
      <c r="L138" s="547">
        <v>-1070171.6299999999</v>
      </c>
      <c r="M138" s="547">
        <v>-1070171.6299999999</v>
      </c>
      <c r="N138" s="547">
        <v>-1070171.6299999999</v>
      </c>
      <c r="O138" s="547">
        <v>-1093203.3</v>
      </c>
      <c r="P138" s="547">
        <v>-1546806.63</v>
      </c>
      <c r="Q138" s="547">
        <v>-1556806.63</v>
      </c>
      <c r="R138" s="547">
        <v>-1556806.63</v>
      </c>
      <c r="S138" s="547">
        <v>-1556806.63</v>
      </c>
      <c r="T138" s="547">
        <v>-1556806.63</v>
      </c>
      <c r="U138" s="547"/>
      <c r="V138" s="547">
        <f t="shared" si="68"/>
        <v>-1273745.7274999998</v>
      </c>
      <c r="W138" s="285" t="s">
        <v>1266</v>
      </c>
      <c r="X138" s="286"/>
      <c r="Y138" s="548">
        <f t="shared" si="92"/>
        <v>0</v>
      </c>
      <c r="Z138" s="549">
        <f t="shared" si="92"/>
        <v>0</v>
      </c>
      <c r="AA138" s="549">
        <f t="shared" si="92"/>
        <v>0</v>
      </c>
      <c r="AB138" s="282">
        <f t="shared" si="69"/>
        <v>-1556806.63</v>
      </c>
      <c r="AC138" s="281">
        <f t="shared" si="70"/>
        <v>0</v>
      </c>
      <c r="AD138" s="549">
        <f t="shared" si="79"/>
        <v>-1556806.63</v>
      </c>
      <c r="AE138" s="553">
        <f t="shared" si="77"/>
        <v>0</v>
      </c>
      <c r="AF138" s="282">
        <f t="shared" si="78"/>
        <v>0</v>
      </c>
      <c r="AG138" s="283">
        <f t="shared" si="85"/>
        <v>-1556806.63</v>
      </c>
      <c r="AH138" s="281">
        <f t="shared" si="71"/>
        <v>0</v>
      </c>
      <c r="AI138" s="551">
        <f t="shared" si="93"/>
        <v>0</v>
      </c>
      <c r="AJ138" s="549">
        <f t="shared" si="93"/>
        <v>0</v>
      </c>
      <c r="AK138" s="549">
        <f t="shared" si="93"/>
        <v>0</v>
      </c>
      <c r="AL138" s="282">
        <f t="shared" si="72"/>
        <v>-1273745.7274999998</v>
      </c>
      <c r="AM138" s="281">
        <f t="shared" si="73"/>
        <v>0</v>
      </c>
      <c r="AN138" s="549">
        <f t="shared" si="52"/>
        <v>-1273745.7274999998</v>
      </c>
      <c r="AO138" s="549">
        <f t="shared" si="53"/>
        <v>0</v>
      </c>
      <c r="AP138" s="549">
        <f t="shared" si="74"/>
        <v>0</v>
      </c>
      <c r="AQ138" s="283">
        <f t="shared" si="86"/>
        <v>-1273745.7274999998</v>
      </c>
      <c r="AR138" s="281">
        <f t="shared" si="75"/>
        <v>0</v>
      </c>
      <c r="AT138" s="446"/>
      <c r="AU138" s="284"/>
      <c r="AV138" s="447" t="str">
        <f t="shared" si="76"/>
        <v>CA</v>
      </c>
      <c r="AW138" s="447" t="str">
        <f t="shared" si="76"/>
        <v>CL</v>
      </c>
      <c r="AX138" s="447" t="str">
        <f t="shared" si="76"/>
        <v>AIC</v>
      </c>
      <c r="AY138" s="447" t="str">
        <f t="shared" si="95"/>
        <v>ERB</v>
      </c>
      <c r="AZ138" s="447" t="str">
        <f t="shared" si="95"/>
        <v>GRB</v>
      </c>
      <c r="BA138" s="447" t="str">
        <f t="shared" si="95"/>
        <v>Non-Op</v>
      </c>
      <c r="BC138" s="445" t="s">
        <v>2119</v>
      </c>
      <c r="BD138" s="552">
        <f t="shared" si="61"/>
        <v>-1556806.63</v>
      </c>
      <c r="BF138" s="435"/>
      <c r="BG138" s="435"/>
      <c r="BH138" s="435"/>
      <c r="BI138" s="435"/>
      <c r="BJ138" s="435"/>
      <c r="BK138" s="435"/>
      <c r="BL138" s="435"/>
      <c r="BN138" s="562"/>
    </row>
    <row r="139" spans="1:66" s="28" customFormat="1" ht="12" customHeight="1">
      <c r="A139" s="287">
        <v>13400073</v>
      </c>
      <c r="B139" s="288" t="str">
        <f t="shared" si="80"/>
        <v>13400073</v>
      </c>
      <c r="C139" s="444" t="s">
        <v>1268</v>
      </c>
      <c r="D139" s="445" t="s">
        <v>1165</v>
      </c>
      <c r="E139" s="445"/>
      <c r="F139" s="444"/>
      <c r="G139" s="445"/>
      <c r="H139" s="547">
        <v>533353.51</v>
      </c>
      <c r="I139" s="547">
        <v>497928.11</v>
      </c>
      <c r="J139" s="547">
        <v>463070.24</v>
      </c>
      <c r="K139" s="547">
        <v>426877.16</v>
      </c>
      <c r="L139" s="547">
        <v>392275.21</v>
      </c>
      <c r="M139" s="547">
        <v>331476.32</v>
      </c>
      <c r="N139" s="547">
        <v>298272.68</v>
      </c>
      <c r="O139" s="547">
        <v>265850.76</v>
      </c>
      <c r="P139" s="547">
        <v>230082.16</v>
      </c>
      <c r="Q139" s="547">
        <v>197415.36</v>
      </c>
      <c r="R139" s="547">
        <v>166036.48000000001</v>
      </c>
      <c r="S139" s="547">
        <v>131451.6</v>
      </c>
      <c r="T139" s="547">
        <v>98761.61</v>
      </c>
      <c r="U139" s="547"/>
      <c r="V139" s="547">
        <f t="shared" si="68"/>
        <v>309732.8033333334</v>
      </c>
      <c r="W139" s="285"/>
      <c r="X139" s="286"/>
      <c r="Y139" s="548">
        <f t="shared" si="92"/>
        <v>0</v>
      </c>
      <c r="Z139" s="549">
        <f t="shared" si="92"/>
        <v>0</v>
      </c>
      <c r="AA139" s="549">
        <f t="shared" si="92"/>
        <v>0</v>
      </c>
      <c r="AB139" s="282">
        <f t="shared" si="69"/>
        <v>98761.61</v>
      </c>
      <c r="AC139" s="281">
        <f t="shared" si="70"/>
        <v>0</v>
      </c>
      <c r="AD139" s="549">
        <f t="shared" si="79"/>
        <v>0</v>
      </c>
      <c r="AE139" s="553">
        <f t="shared" si="77"/>
        <v>0</v>
      </c>
      <c r="AF139" s="282">
        <f t="shared" si="78"/>
        <v>98761.61</v>
      </c>
      <c r="AG139" s="283">
        <f t="shared" si="85"/>
        <v>98761.61</v>
      </c>
      <c r="AH139" s="281">
        <f t="shared" si="71"/>
        <v>0</v>
      </c>
      <c r="AI139" s="551">
        <f t="shared" si="93"/>
        <v>0</v>
      </c>
      <c r="AJ139" s="549">
        <f t="shared" si="93"/>
        <v>0</v>
      </c>
      <c r="AK139" s="549">
        <f t="shared" si="93"/>
        <v>0</v>
      </c>
      <c r="AL139" s="282">
        <f t="shared" si="72"/>
        <v>309732.8033333334</v>
      </c>
      <c r="AM139" s="281">
        <f t="shared" si="73"/>
        <v>0</v>
      </c>
      <c r="AN139" s="549">
        <f t="shared" si="52"/>
        <v>0</v>
      </c>
      <c r="AO139" s="549">
        <f t="shared" si="53"/>
        <v>0</v>
      </c>
      <c r="AP139" s="549">
        <f t="shared" si="74"/>
        <v>309732.8033333334</v>
      </c>
      <c r="AQ139" s="283">
        <f t="shared" si="86"/>
        <v>309732.8033333334</v>
      </c>
      <c r="AR139" s="281">
        <f t="shared" si="75"/>
        <v>0</v>
      </c>
      <c r="AT139" s="446" t="s">
        <v>2064</v>
      </c>
      <c r="AU139" s="284"/>
      <c r="AV139" s="447" t="str">
        <f t="shared" si="76"/>
        <v>CA</v>
      </c>
      <c r="AW139" s="447" t="str">
        <f t="shared" si="76"/>
        <v>CL</v>
      </c>
      <c r="AX139" s="447" t="str">
        <f t="shared" si="76"/>
        <v>AIC</v>
      </c>
      <c r="AY139" s="447" t="str">
        <f t="shared" si="95"/>
        <v>ERB</v>
      </c>
      <c r="AZ139" s="447" t="str">
        <f t="shared" si="95"/>
        <v>GRB</v>
      </c>
      <c r="BA139" s="447" t="str">
        <f t="shared" si="95"/>
        <v>Non-Op</v>
      </c>
      <c r="BC139" s="449" t="s">
        <v>2100</v>
      </c>
      <c r="BD139" s="552">
        <f t="shared" si="61"/>
        <v>98761.61</v>
      </c>
      <c r="BF139" s="435"/>
      <c r="BG139" s="435"/>
      <c r="BH139" s="435"/>
      <c r="BI139" s="435"/>
      <c r="BJ139" s="435"/>
      <c r="BK139" s="435"/>
      <c r="BL139" s="435"/>
      <c r="BN139" s="562"/>
    </row>
    <row r="140" spans="1:66" s="28" customFormat="1" ht="12" customHeight="1">
      <c r="A140" s="287">
        <v>13400111</v>
      </c>
      <c r="B140" s="288" t="str">
        <f t="shared" si="80"/>
        <v>13400111</v>
      </c>
      <c r="C140" s="444" t="s">
        <v>2564</v>
      </c>
      <c r="D140" s="445" t="s">
        <v>1163</v>
      </c>
      <c r="E140" s="445"/>
      <c r="F140" s="444"/>
      <c r="G140" s="445"/>
      <c r="H140" s="547">
        <v>0</v>
      </c>
      <c r="I140" s="547">
        <v>0</v>
      </c>
      <c r="J140" s="547">
        <v>0</v>
      </c>
      <c r="K140" s="547">
        <v>0</v>
      </c>
      <c r="L140" s="547">
        <v>0</v>
      </c>
      <c r="M140" s="547">
        <v>0</v>
      </c>
      <c r="N140" s="547">
        <v>0</v>
      </c>
      <c r="O140" s="547">
        <v>0</v>
      </c>
      <c r="P140" s="547">
        <v>0</v>
      </c>
      <c r="Q140" s="547">
        <v>0</v>
      </c>
      <c r="R140" s="547">
        <v>0</v>
      </c>
      <c r="S140" s="547">
        <v>0</v>
      </c>
      <c r="T140" s="547">
        <v>0</v>
      </c>
      <c r="U140" s="547"/>
      <c r="V140" s="547">
        <f t="shared" si="68"/>
        <v>0</v>
      </c>
      <c r="W140" s="285" t="s">
        <v>1266</v>
      </c>
      <c r="X140" s="286"/>
      <c r="Y140" s="548">
        <f t="shared" si="92"/>
        <v>0</v>
      </c>
      <c r="Z140" s="549">
        <f t="shared" si="92"/>
        <v>0</v>
      </c>
      <c r="AA140" s="549">
        <f t="shared" si="92"/>
        <v>0</v>
      </c>
      <c r="AB140" s="282">
        <f t="shared" si="69"/>
        <v>0</v>
      </c>
      <c r="AC140" s="281">
        <f t="shared" si="70"/>
        <v>0</v>
      </c>
      <c r="AD140" s="549">
        <f t="shared" si="79"/>
        <v>0</v>
      </c>
      <c r="AE140" s="553">
        <f t="shared" si="77"/>
        <v>0</v>
      </c>
      <c r="AF140" s="282">
        <f t="shared" si="78"/>
        <v>0</v>
      </c>
      <c r="AG140" s="283">
        <f t="shared" si="85"/>
        <v>0</v>
      </c>
      <c r="AH140" s="281">
        <f t="shared" si="71"/>
        <v>0</v>
      </c>
      <c r="AI140" s="551">
        <f t="shared" si="93"/>
        <v>0</v>
      </c>
      <c r="AJ140" s="549">
        <f t="shared" si="93"/>
        <v>0</v>
      </c>
      <c r="AK140" s="549">
        <f t="shared" si="93"/>
        <v>0</v>
      </c>
      <c r="AL140" s="282">
        <f t="shared" si="72"/>
        <v>0</v>
      </c>
      <c r="AM140" s="281">
        <f t="shared" si="73"/>
        <v>0</v>
      </c>
      <c r="AN140" s="549">
        <f t="shared" si="52"/>
        <v>0</v>
      </c>
      <c r="AO140" s="549">
        <f t="shared" si="53"/>
        <v>0</v>
      </c>
      <c r="AP140" s="549">
        <f t="shared" si="74"/>
        <v>0</v>
      </c>
      <c r="AQ140" s="283">
        <f t="shared" si="86"/>
        <v>0</v>
      </c>
      <c r="AR140" s="281">
        <f t="shared" si="75"/>
        <v>0</v>
      </c>
      <c r="AT140" s="446"/>
      <c r="AU140" s="284"/>
      <c r="AV140" s="447" t="str">
        <f t="shared" si="76"/>
        <v>CA</v>
      </c>
      <c r="AW140" s="447" t="str">
        <f t="shared" si="76"/>
        <v>CL</v>
      </c>
      <c r="AX140" s="447" t="str">
        <f t="shared" si="76"/>
        <v>AIC</v>
      </c>
      <c r="AY140" s="447" t="str">
        <f t="shared" si="95"/>
        <v>ERB</v>
      </c>
      <c r="AZ140" s="447" t="str">
        <f t="shared" si="95"/>
        <v>GRB</v>
      </c>
      <c r="BA140" s="447" t="str">
        <f t="shared" si="95"/>
        <v>Non-Op</v>
      </c>
      <c r="BC140" s="445" t="s">
        <v>2119</v>
      </c>
      <c r="BD140" s="552">
        <f t="shared" ref="BD140:BD204" si="102">+T140</f>
        <v>0</v>
      </c>
      <c r="BF140" s="435"/>
      <c r="BG140" s="435"/>
      <c r="BH140" s="435"/>
      <c r="BI140" s="435"/>
      <c r="BJ140" s="435"/>
      <c r="BK140" s="435"/>
      <c r="BL140" s="435"/>
      <c r="BN140" s="562"/>
    </row>
    <row r="141" spans="1:66" s="28" customFormat="1" ht="12" customHeight="1">
      <c r="A141" s="563">
        <v>13400123</v>
      </c>
      <c r="B141" s="562" t="str">
        <f t="shared" si="80"/>
        <v>13400123</v>
      </c>
      <c r="C141" s="444" t="s">
        <v>2565</v>
      </c>
      <c r="D141" s="445" t="s">
        <v>1165</v>
      </c>
      <c r="E141" s="445"/>
      <c r="F141" s="444"/>
      <c r="G141" s="445"/>
      <c r="H141" s="547">
        <v>0</v>
      </c>
      <c r="I141" s="547">
        <v>0</v>
      </c>
      <c r="J141" s="547">
        <v>0</v>
      </c>
      <c r="K141" s="547">
        <v>0</v>
      </c>
      <c r="L141" s="547">
        <v>0</v>
      </c>
      <c r="M141" s="547">
        <v>0</v>
      </c>
      <c r="N141" s="547">
        <v>0</v>
      </c>
      <c r="O141" s="547">
        <v>0</v>
      </c>
      <c r="P141" s="547">
        <v>0</v>
      </c>
      <c r="Q141" s="547">
        <v>0</v>
      </c>
      <c r="R141" s="547">
        <v>0</v>
      </c>
      <c r="S141" s="547">
        <v>0</v>
      </c>
      <c r="T141" s="547">
        <v>0</v>
      </c>
      <c r="U141" s="547"/>
      <c r="V141" s="547">
        <f t="shared" si="68"/>
        <v>0</v>
      </c>
      <c r="W141" s="305"/>
      <c r="X141" s="306"/>
      <c r="Y141" s="548">
        <f t="shared" ref="Y141:AA160" si="103">IF($D141=Y$5,$T141,0)</f>
        <v>0</v>
      </c>
      <c r="Z141" s="549">
        <f t="shared" si="103"/>
        <v>0</v>
      </c>
      <c r="AA141" s="549">
        <f t="shared" si="103"/>
        <v>0</v>
      </c>
      <c r="AB141" s="282">
        <f t="shared" si="69"/>
        <v>0</v>
      </c>
      <c r="AC141" s="281">
        <f t="shared" si="70"/>
        <v>0</v>
      </c>
      <c r="AD141" s="549">
        <f t="shared" si="79"/>
        <v>0</v>
      </c>
      <c r="AE141" s="553">
        <f t="shared" si="77"/>
        <v>0</v>
      </c>
      <c r="AF141" s="282">
        <f t="shared" si="78"/>
        <v>0</v>
      </c>
      <c r="AG141" s="283">
        <f t="shared" si="85"/>
        <v>0</v>
      </c>
      <c r="AH141" s="281">
        <f t="shared" si="71"/>
        <v>0</v>
      </c>
      <c r="AI141" s="551">
        <f t="shared" ref="AI141:AK160" si="104">IF($D141=AI$5,$V141,0)</f>
        <v>0</v>
      </c>
      <c r="AJ141" s="549">
        <f t="shared" si="104"/>
        <v>0</v>
      </c>
      <c r="AK141" s="549">
        <f t="shared" si="104"/>
        <v>0</v>
      </c>
      <c r="AL141" s="282">
        <f t="shared" si="72"/>
        <v>0</v>
      </c>
      <c r="AM141" s="281">
        <f t="shared" si="73"/>
        <v>0</v>
      </c>
      <c r="AN141" s="549">
        <f t="shared" si="52"/>
        <v>0</v>
      </c>
      <c r="AO141" s="549">
        <f t="shared" si="53"/>
        <v>0</v>
      </c>
      <c r="AP141" s="549">
        <f t="shared" si="74"/>
        <v>0</v>
      </c>
      <c r="AQ141" s="283">
        <f t="shared" si="86"/>
        <v>0</v>
      </c>
      <c r="AR141" s="281">
        <f t="shared" si="75"/>
        <v>0</v>
      </c>
      <c r="AT141" s="446" t="s">
        <v>2066</v>
      </c>
      <c r="AU141" s="284"/>
      <c r="AV141" s="447" t="str">
        <f t="shared" si="76"/>
        <v>CA</v>
      </c>
      <c r="AW141" s="447" t="str">
        <f t="shared" si="76"/>
        <v>CL</v>
      </c>
      <c r="AX141" s="447" t="str">
        <f t="shared" si="76"/>
        <v>AIC</v>
      </c>
      <c r="AY141" s="447" t="str">
        <f t="shared" si="95"/>
        <v>ERB</v>
      </c>
      <c r="AZ141" s="447" t="str">
        <f t="shared" si="95"/>
        <v>GRB</v>
      </c>
      <c r="BA141" s="447" t="str">
        <f t="shared" si="95"/>
        <v>Non-Op</v>
      </c>
      <c r="BC141" s="449" t="s">
        <v>2100</v>
      </c>
      <c r="BD141" s="552">
        <f t="shared" si="102"/>
        <v>0</v>
      </c>
      <c r="BF141" s="435"/>
      <c r="BG141" s="435"/>
      <c r="BH141" s="435"/>
      <c r="BI141" s="435"/>
      <c r="BJ141" s="435"/>
      <c r="BK141" s="435"/>
      <c r="BL141" s="435"/>
      <c r="BN141" s="562"/>
    </row>
    <row r="142" spans="1:66" s="28" customFormat="1" ht="12" customHeight="1">
      <c r="A142" s="473">
        <v>13400211</v>
      </c>
      <c r="B142" s="459" t="str">
        <f t="shared" si="80"/>
        <v>13400211</v>
      </c>
      <c r="C142" s="474" t="s">
        <v>2566</v>
      </c>
      <c r="D142" s="445" t="s">
        <v>2091</v>
      </c>
      <c r="E142" s="445"/>
      <c r="F142" s="474"/>
      <c r="G142" s="445"/>
      <c r="H142" s="547">
        <v>0</v>
      </c>
      <c r="I142" s="547">
        <v>0</v>
      </c>
      <c r="J142" s="547">
        <v>0</v>
      </c>
      <c r="K142" s="547">
        <v>0</v>
      </c>
      <c r="L142" s="547">
        <v>0</v>
      </c>
      <c r="M142" s="547">
        <v>0</v>
      </c>
      <c r="N142" s="547">
        <v>0</v>
      </c>
      <c r="O142" s="547">
        <v>0</v>
      </c>
      <c r="P142" s="547">
        <v>0</v>
      </c>
      <c r="Q142" s="547">
        <v>0</v>
      </c>
      <c r="R142" s="547">
        <v>0</v>
      </c>
      <c r="S142" s="547">
        <v>0</v>
      </c>
      <c r="T142" s="547">
        <v>0</v>
      </c>
      <c r="U142" s="547"/>
      <c r="V142" s="547">
        <f t="shared" si="68"/>
        <v>0</v>
      </c>
      <c r="W142" s="285"/>
      <c r="X142" s="286"/>
      <c r="Y142" s="548">
        <f t="shared" si="103"/>
        <v>0</v>
      </c>
      <c r="Z142" s="549">
        <f t="shared" si="103"/>
        <v>0</v>
      </c>
      <c r="AA142" s="549">
        <f t="shared" si="103"/>
        <v>0</v>
      </c>
      <c r="AB142" s="282">
        <f t="shared" si="69"/>
        <v>0</v>
      </c>
      <c r="AC142" s="281">
        <f t="shared" si="70"/>
        <v>0</v>
      </c>
      <c r="AD142" s="549">
        <f t="shared" si="79"/>
        <v>0</v>
      </c>
      <c r="AE142" s="553">
        <f t="shared" si="77"/>
        <v>0</v>
      </c>
      <c r="AF142" s="282">
        <f t="shared" si="78"/>
        <v>0</v>
      </c>
      <c r="AG142" s="283">
        <f t="shared" si="85"/>
        <v>0</v>
      </c>
      <c r="AH142" s="281">
        <f t="shared" si="71"/>
        <v>0</v>
      </c>
      <c r="AI142" s="551">
        <f t="shared" si="104"/>
        <v>0</v>
      </c>
      <c r="AJ142" s="549">
        <f t="shared" si="104"/>
        <v>0</v>
      </c>
      <c r="AK142" s="549">
        <f t="shared" si="104"/>
        <v>0</v>
      </c>
      <c r="AL142" s="282">
        <f t="shared" si="72"/>
        <v>0</v>
      </c>
      <c r="AM142" s="281">
        <f t="shared" si="73"/>
        <v>0</v>
      </c>
      <c r="AN142" s="549">
        <f t="shared" si="52"/>
        <v>0</v>
      </c>
      <c r="AO142" s="549">
        <f t="shared" si="53"/>
        <v>0</v>
      </c>
      <c r="AP142" s="549">
        <f t="shared" si="74"/>
        <v>0</v>
      </c>
      <c r="AQ142" s="283">
        <f t="shared" si="86"/>
        <v>0</v>
      </c>
      <c r="AR142" s="281">
        <f t="shared" si="75"/>
        <v>0</v>
      </c>
      <c r="AT142" s="446"/>
      <c r="AU142" s="284"/>
      <c r="AV142" s="447" t="str">
        <f t="shared" si="76"/>
        <v>CA</v>
      </c>
      <c r="AW142" s="447" t="str">
        <f t="shared" si="76"/>
        <v>CL</v>
      </c>
      <c r="AX142" s="447" t="str">
        <f t="shared" si="76"/>
        <v>AIC</v>
      </c>
      <c r="AY142" s="447" t="str">
        <f t="shared" si="95"/>
        <v>ERB</v>
      </c>
      <c r="AZ142" s="447" t="str">
        <f t="shared" si="95"/>
        <v>GRB</v>
      </c>
      <c r="BA142" s="447" t="str">
        <f t="shared" si="95"/>
        <v>Non-Op</v>
      </c>
      <c r="BC142" s="445" t="s">
        <v>2119</v>
      </c>
      <c r="BD142" s="552">
        <f t="shared" si="102"/>
        <v>0</v>
      </c>
      <c r="BF142" s="435"/>
      <c r="BG142" s="435"/>
      <c r="BH142" s="435"/>
      <c r="BI142" s="435"/>
      <c r="BJ142" s="435"/>
      <c r="BK142" s="435"/>
      <c r="BL142" s="435"/>
      <c r="BN142" s="562"/>
    </row>
    <row r="143" spans="1:66" s="28" customFormat="1" ht="12" customHeight="1">
      <c r="A143" s="473">
        <v>13400241</v>
      </c>
      <c r="B143" s="459" t="str">
        <f t="shared" si="80"/>
        <v>13400241</v>
      </c>
      <c r="C143" s="444" t="s">
        <v>2567</v>
      </c>
      <c r="D143" s="445" t="s">
        <v>1163</v>
      </c>
      <c r="E143" s="445"/>
      <c r="F143" s="444"/>
      <c r="G143" s="445"/>
      <c r="H143" s="547">
        <v>0</v>
      </c>
      <c r="I143" s="547">
        <v>0</v>
      </c>
      <c r="J143" s="547">
        <v>0</v>
      </c>
      <c r="K143" s="547">
        <v>0</v>
      </c>
      <c r="L143" s="547">
        <v>0</v>
      </c>
      <c r="M143" s="547">
        <v>0</v>
      </c>
      <c r="N143" s="547">
        <v>0</v>
      </c>
      <c r="O143" s="547">
        <v>0</v>
      </c>
      <c r="P143" s="547">
        <v>0</v>
      </c>
      <c r="Q143" s="547">
        <v>0</v>
      </c>
      <c r="R143" s="547">
        <v>0</v>
      </c>
      <c r="S143" s="547">
        <v>0</v>
      </c>
      <c r="T143" s="547">
        <v>0</v>
      </c>
      <c r="U143" s="547"/>
      <c r="V143" s="547">
        <f t="shared" si="68"/>
        <v>0</v>
      </c>
      <c r="W143" s="285" t="s">
        <v>1266</v>
      </c>
      <c r="X143" s="286"/>
      <c r="Y143" s="548">
        <f t="shared" si="103"/>
        <v>0</v>
      </c>
      <c r="Z143" s="549">
        <f t="shared" si="103"/>
        <v>0</v>
      </c>
      <c r="AA143" s="549">
        <f t="shared" si="103"/>
        <v>0</v>
      </c>
      <c r="AB143" s="282">
        <f t="shared" si="69"/>
        <v>0</v>
      </c>
      <c r="AC143" s="281">
        <f t="shared" si="70"/>
        <v>0</v>
      </c>
      <c r="AD143" s="549">
        <f t="shared" si="79"/>
        <v>0</v>
      </c>
      <c r="AE143" s="553">
        <f t="shared" si="77"/>
        <v>0</v>
      </c>
      <c r="AF143" s="282">
        <f t="shared" si="78"/>
        <v>0</v>
      </c>
      <c r="AG143" s="283">
        <f t="shared" si="85"/>
        <v>0</v>
      </c>
      <c r="AH143" s="281">
        <f t="shared" si="71"/>
        <v>0</v>
      </c>
      <c r="AI143" s="551">
        <f t="shared" si="104"/>
        <v>0</v>
      </c>
      <c r="AJ143" s="549">
        <f t="shared" si="104"/>
        <v>0</v>
      </c>
      <c r="AK143" s="549">
        <f t="shared" si="104"/>
        <v>0</v>
      </c>
      <c r="AL143" s="282">
        <f t="shared" si="72"/>
        <v>0</v>
      </c>
      <c r="AM143" s="281">
        <f t="shared" si="73"/>
        <v>0</v>
      </c>
      <c r="AN143" s="549">
        <f t="shared" si="52"/>
        <v>0</v>
      </c>
      <c r="AO143" s="549">
        <f t="shared" si="53"/>
        <v>0</v>
      </c>
      <c r="AP143" s="549">
        <f t="shared" si="74"/>
        <v>0</v>
      </c>
      <c r="AQ143" s="283">
        <f t="shared" si="86"/>
        <v>0</v>
      </c>
      <c r="AR143" s="281">
        <f t="shared" si="75"/>
        <v>0</v>
      </c>
      <c r="AT143" s="446"/>
      <c r="AU143" s="284"/>
      <c r="AV143" s="447" t="str">
        <f t="shared" si="76"/>
        <v>CA</v>
      </c>
      <c r="AW143" s="447" t="str">
        <f t="shared" si="76"/>
        <v>CL</v>
      </c>
      <c r="AX143" s="447" t="str">
        <f t="shared" si="76"/>
        <v>AIC</v>
      </c>
      <c r="AY143" s="447" t="str">
        <f t="shared" si="95"/>
        <v>ERB</v>
      </c>
      <c r="AZ143" s="447" t="str">
        <f t="shared" si="95"/>
        <v>GRB</v>
      </c>
      <c r="BA143" s="447" t="str">
        <f t="shared" si="95"/>
        <v>Non-Op</v>
      </c>
      <c r="BC143" s="445" t="s">
        <v>2119</v>
      </c>
      <c r="BD143" s="552">
        <f t="shared" si="102"/>
        <v>0</v>
      </c>
      <c r="BF143" s="435"/>
      <c r="BG143" s="435"/>
      <c r="BH143" s="435"/>
      <c r="BI143" s="435"/>
      <c r="BJ143" s="435"/>
      <c r="BK143" s="435"/>
      <c r="BL143" s="435"/>
      <c r="BN143" s="562"/>
    </row>
    <row r="144" spans="1:66" s="28" customFormat="1" ht="12" customHeight="1">
      <c r="A144" s="473">
        <v>13400261</v>
      </c>
      <c r="B144" s="459" t="str">
        <f t="shared" si="80"/>
        <v>13400261</v>
      </c>
      <c r="C144" s="444" t="s">
        <v>2568</v>
      </c>
      <c r="D144" s="445" t="s">
        <v>1163</v>
      </c>
      <c r="E144" s="445"/>
      <c r="F144" s="444"/>
      <c r="G144" s="445"/>
      <c r="H144" s="547">
        <v>0</v>
      </c>
      <c r="I144" s="547">
        <v>0</v>
      </c>
      <c r="J144" s="547">
        <v>0</v>
      </c>
      <c r="K144" s="547">
        <v>0</v>
      </c>
      <c r="L144" s="547">
        <v>0</v>
      </c>
      <c r="M144" s="547">
        <v>0</v>
      </c>
      <c r="N144" s="547">
        <v>0</v>
      </c>
      <c r="O144" s="547">
        <v>0</v>
      </c>
      <c r="P144" s="547">
        <v>0</v>
      </c>
      <c r="Q144" s="547">
        <v>0</v>
      </c>
      <c r="R144" s="547">
        <v>0</v>
      </c>
      <c r="S144" s="547">
        <v>0</v>
      </c>
      <c r="T144" s="547">
        <v>0</v>
      </c>
      <c r="U144" s="547"/>
      <c r="V144" s="547">
        <f t="shared" si="68"/>
        <v>0</v>
      </c>
      <c r="W144" s="285" t="s">
        <v>1266</v>
      </c>
      <c r="X144" s="286"/>
      <c r="Y144" s="548">
        <f t="shared" si="103"/>
        <v>0</v>
      </c>
      <c r="Z144" s="549">
        <f t="shared" si="103"/>
        <v>0</v>
      </c>
      <c r="AA144" s="549">
        <f t="shared" si="103"/>
        <v>0</v>
      </c>
      <c r="AB144" s="282">
        <f t="shared" si="69"/>
        <v>0</v>
      </c>
      <c r="AC144" s="281">
        <f t="shared" si="70"/>
        <v>0</v>
      </c>
      <c r="AD144" s="549">
        <f t="shared" si="79"/>
        <v>0</v>
      </c>
      <c r="AE144" s="553">
        <f t="shared" si="77"/>
        <v>0</v>
      </c>
      <c r="AF144" s="282">
        <f t="shared" si="78"/>
        <v>0</v>
      </c>
      <c r="AG144" s="283">
        <f t="shared" si="85"/>
        <v>0</v>
      </c>
      <c r="AH144" s="281">
        <f t="shared" si="71"/>
        <v>0</v>
      </c>
      <c r="AI144" s="551">
        <f t="shared" si="104"/>
        <v>0</v>
      </c>
      <c r="AJ144" s="549">
        <f t="shared" si="104"/>
        <v>0</v>
      </c>
      <c r="AK144" s="549">
        <f t="shared" si="104"/>
        <v>0</v>
      </c>
      <c r="AL144" s="282">
        <f t="shared" si="72"/>
        <v>0</v>
      </c>
      <c r="AM144" s="281">
        <f t="shared" si="73"/>
        <v>0</v>
      </c>
      <c r="AN144" s="549">
        <f t="shared" si="52"/>
        <v>0</v>
      </c>
      <c r="AO144" s="549">
        <f t="shared" si="53"/>
        <v>0</v>
      </c>
      <c r="AP144" s="549">
        <f t="shared" si="74"/>
        <v>0</v>
      </c>
      <c r="AQ144" s="283">
        <f t="shared" si="86"/>
        <v>0</v>
      </c>
      <c r="AR144" s="281">
        <f t="shared" si="75"/>
        <v>0</v>
      </c>
      <c r="AT144" s="446"/>
      <c r="AU144" s="284"/>
      <c r="AV144" s="447" t="str">
        <f t="shared" si="76"/>
        <v>CA</v>
      </c>
      <c r="AW144" s="447" t="str">
        <f t="shared" si="76"/>
        <v>CL</v>
      </c>
      <c r="AX144" s="447" t="str">
        <f t="shared" si="76"/>
        <v>AIC</v>
      </c>
      <c r="AY144" s="447" t="str">
        <f t="shared" si="95"/>
        <v>ERB</v>
      </c>
      <c r="AZ144" s="447" t="str">
        <f t="shared" si="95"/>
        <v>GRB</v>
      </c>
      <c r="BA144" s="447" t="str">
        <f t="shared" si="95"/>
        <v>Non-Op</v>
      </c>
      <c r="BC144" s="445" t="s">
        <v>2119</v>
      </c>
      <c r="BD144" s="552">
        <f t="shared" si="102"/>
        <v>0</v>
      </c>
      <c r="BF144" s="435"/>
      <c r="BG144" s="435"/>
      <c r="BH144" s="435"/>
      <c r="BI144" s="435"/>
      <c r="BJ144" s="435"/>
      <c r="BK144" s="435"/>
      <c r="BL144" s="435"/>
      <c r="BN144" s="672"/>
    </row>
    <row r="145" spans="1:66" s="28" customFormat="1" ht="12" customHeight="1">
      <c r="A145" s="473">
        <v>13400271</v>
      </c>
      <c r="B145" s="459" t="str">
        <f t="shared" si="80"/>
        <v>13400271</v>
      </c>
      <c r="C145" s="444" t="s">
        <v>2569</v>
      </c>
      <c r="D145" s="445" t="s">
        <v>2091</v>
      </c>
      <c r="E145" s="445"/>
      <c r="F145" s="444"/>
      <c r="G145" s="445"/>
      <c r="H145" s="547">
        <v>0</v>
      </c>
      <c r="I145" s="547">
        <v>0</v>
      </c>
      <c r="J145" s="547">
        <v>0</v>
      </c>
      <c r="K145" s="547">
        <v>0</v>
      </c>
      <c r="L145" s="547">
        <v>0</v>
      </c>
      <c r="M145" s="547">
        <v>0</v>
      </c>
      <c r="N145" s="547">
        <v>0</v>
      </c>
      <c r="O145" s="547">
        <v>0</v>
      </c>
      <c r="P145" s="547">
        <v>0</v>
      </c>
      <c r="Q145" s="547">
        <v>0</v>
      </c>
      <c r="R145" s="547">
        <v>0</v>
      </c>
      <c r="S145" s="547">
        <v>0</v>
      </c>
      <c r="T145" s="547">
        <v>0</v>
      </c>
      <c r="U145" s="547"/>
      <c r="V145" s="547">
        <f t="shared" si="68"/>
        <v>0</v>
      </c>
      <c r="W145" s="285"/>
      <c r="X145" s="286"/>
      <c r="Y145" s="548">
        <f t="shared" si="103"/>
        <v>0</v>
      </c>
      <c r="Z145" s="549">
        <f t="shared" si="103"/>
        <v>0</v>
      </c>
      <c r="AA145" s="549">
        <f t="shared" si="103"/>
        <v>0</v>
      </c>
      <c r="AB145" s="282">
        <f t="shared" si="69"/>
        <v>0</v>
      </c>
      <c r="AC145" s="281">
        <f t="shared" si="70"/>
        <v>0</v>
      </c>
      <c r="AD145" s="549">
        <f t="shared" si="79"/>
        <v>0</v>
      </c>
      <c r="AE145" s="553">
        <f t="shared" si="77"/>
        <v>0</v>
      </c>
      <c r="AF145" s="282">
        <f t="shared" si="78"/>
        <v>0</v>
      </c>
      <c r="AG145" s="283">
        <f t="shared" si="85"/>
        <v>0</v>
      </c>
      <c r="AH145" s="281">
        <f t="shared" si="71"/>
        <v>0</v>
      </c>
      <c r="AI145" s="551">
        <f t="shared" si="104"/>
        <v>0</v>
      </c>
      <c r="AJ145" s="549">
        <f t="shared" si="104"/>
        <v>0</v>
      </c>
      <c r="AK145" s="549">
        <f t="shared" si="104"/>
        <v>0</v>
      </c>
      <c r="AL145" s="282">
        <f t="shared" si="72"/>
        <v>0</v>
      </c>
      <c r="AM145" s="281">
        <f t="shared" si="73"/>
        <v>0</v>
      </c>
      <c r="AN145" s="549">
        <f t="shared" si="52"/>
        <v>0</v>
      </c>
      <c r="AO145" s="549">
        <f t="shared" si="53"/>
        <v>0</v>
      </c>
      <c r="AP145" s="549">
        <f t="shared" si="74"/>
        <v>0</v>
      </c>
      <c r="AQ145" s="283">
        <f t="shared" si="86"/>
        <v>0</v>
      </c>
      <c r="AR145" s="281">
        <f t="shared" si="75"/>
        <v>0</v>
      </c>
      <c r="AT145" s="446"/>
      <c r="AU145" s="284"/>
      <c r="AV145" s="447" t="str">
        <f t="shared" si="76"/>
        <v>CA</v>
      </c>
      <c r="AW145" s="447" t="str">
        <f t="shared" si="76"/>
        <v>CL</v>
      </c>
      <c r="AX145" s="447" t="str">
        <f t="shared" si="76"/>
        <v>AIC</v>
      </c>
      <c r="AY145" s="447" t="str">
        <f t="shared" si="95"/>
        <v>ERB</v>
      </c>
      <c r="AZ145" s="447" t="str">
        <f t="shared" si="95"/>
        <v>GRB</v>
      </c>
      <c r="BA145" s="447" t="str">
        <f t="shared" si="95"/>
        <v>Non-Op</v>
      </c>
      <c r="BC145" s="445" t="s">
        <v>2119</v>
      </c>
      <c r="BD145" s="552">
        <f t="shared" si="102"/>
        <v>0</v>
      </c>
      <c r="BF145" s="435"/>
      <c r="BG145" s="435"/>
      <c r="BH145" s="435"/>
      <c r="BI145" s="435"/>
      <c r="BJ145" s="435"/>
      <c r="BK145" s="435"/>
      <c r="BL145" s="435"/>
      <c r="BN145" s="672"/>
    </row>
    <row r="146" spans="1:66" s="28" customFormat="1" ht="12" customHeight="1">
      <c r="A146" s="473">
        <v>13400281</v>
      </c>
      <c r="B146" s="459" t="str">
        <f t="shared" si="80"/>
        <v>13400281</v>
      </c>
      <c r="C146" s="474" t="s">
        <v>2570</v>
      </c>
      <c r="D146" s="445" t="s">
        <v>2091</v>
      </c>
      <c r="E146" s="445"/>
      <c r="F146" s="474"/>
      <c r="G146" s="445"/>
      <c r="H146" s="547">
        <v>0</v>
      </c>
      <c r="I146" s="547">
        <v>0</v>
      </c>
      <c r="J146" s="547">
        <v>0</v>
      </c>
      <c r="K146" s="547">
        <v>0</v>
      </c>
      <c r="L146" s="547">
        <v>0</v>
      </c>
      <c r="M146" s="547">
        <v>0</v>
      </c>
      <c r="N146" s="547">
        <v>0</v>
      </c>
      <c r="O146" s="547">
        <v>0</v>
      </c>
      <c r="P146" s="547">
        <v>0</v>
      </c>
      <c r="Q146" s="547">
        <v>0</v>
      </c>
      <c r="R146" s="547">
        <v>0</v>
      </c>
      <c r="S146" s="547">
        <v>0</v>
      </c>
      <c r="T146" s="547">
        <v>0</v>
      </c>
      <c r="U146" s="547"/>
      <c r="V146" s="547">
        <f t="shared" si="68"/>
        <v>0</v>
      </c>
      <c r="W146" s="285"/>
      <c r="X146" s="286"/>
      <c r="Y146" s="548">
        <f t="shared" si="103"/>
        <v>0</v>
      </c>
      <c r="Z146" s="549">
        <f t="shared" si="103"/>
        <v>0</v>
      </c>
      <c r="AA146" s="549">
        <f t="shared" si="103"/>
        <v>0</v>
      </c>
      <c r="AB146" s="282">
        <f t="shared" si="69"/>
        <v>0</v>
      </c>
      <c r="AC146" s="281">
        <f t="shared" si="70"/>
        <v>0</v>
      </c>
      <c r="AD146" s="549">
        <f t="shared" si="79"/>
        <v>0</v>
      </c>
      <c r="AE146" s="553">
        <f t="shared" si="77"/>
        <v>0</v>
      </c>
      <c r="AF146" s="282">
        <f t="shared" si="78"/>
        <v>0</v>
      </c>
      <c r="AG146" s="283">
        <f t="shared" si="85"/>
        <v>0</v>
      </c>
      <c r="AH146" s="281">
        <f t="shared" si="71"/>
        <v>0</v>
      </c>
      <c r="AI146" s="551">
        <f t="shared" si="104"/>
        <v>0</v>
      </c>
      <c r="AJ146" s="549">
        <f t="shared" si="104"/>
        <v>0</v>
      </c>
      <c r="AK146" s="549">
        <f t="shared" si="104"/>
        <v>0</v>
      </c>
      <c r="AL146" s="282">
        <f t="shared" si="72"/>
        <v>0</v>
      </c>
      <c r="AM146" s="281">
        <f t="shared" si="73"/>
        <v>0</v>
      </c>
      <c r="AN146" s="549">
        <f t="shared" ref="AN146:AN212" si="105">IF($D146=AN$5,$V146,IF($D146=AN$4, $V146*$AK$1,0))</f>
        <v>0</v>
      </c>
      <c r="AO146" s="549">
        <f t="shared" ref="AO146:AO212" si="106">IF($D146=AO$5,$V146,IF($D146=AO$4, $V146*$AK$2,0))</f>
        <v>0</v>
      </c>
      <c r="AP146" s="549">
        <f t="shared" si="74"/>
        <v>0</v>
      </c>
      <c r="AQ146" s="283">
        <f t="shared" si="86"/>
        <v>0</v>
      </c>
      <c r="AR146" s="281">
        <f t="shared" si="75"/>
        <v>0</v>
      </c>
      <c r="AT146" s="446"/>
      <c r="AU146" s="284"/>
      <c r="AV146" s="447" t="str">
        <f t="shared" si="76"/>
        <v>CA</v>
      </c>
      <c r="AW146" s="447" t="str">
        <f t="shared" si="76"/>
        <v>CL</v>
      </c>
      <c r="AX146" s="447" t="str">
        <f t="shared" si="76"/>
        <v>AIC</v>
      </c>
      <c r="AY146" s="447" t="str">
        <f t="shared" si="95"/>
        <v>ERB</v>
      </c>
      <c r="AZ146" s="447" t="str">
        <f t="shared" si="95"/>
        <v>GRB</v>
      </c>
      <c r="BA146" s="447" t="str">
        <f t="shared" si="95"/>
        <v>Non-Op</v>
      </c>
      <c r="BC146" s="445" t="s">
        <v>2119</v>
      </c>
      <c r="BD146" s="552">
        <f t="shared" si="102"/>
        <v>0</v>
      </c>
      <c r="BF146" s="435"/>
      <c r="BG146" s="435"/>
      <c r="BH146" s="435"/>
      <c r="BI146" s="435"/>
      <c r="BJ146" s="435"/>
      <c r="BK146" s="435"/>
      <c r="BL146" s="435"/>
      <c r="BN146" s="672"/>
    </row>
    <row r="147" spans="1:66" s="28" customFormat="1" ht="12" customHeight="1">
      <c r="A147" s="473">
        <v>13400311</v>
      </c>
      <c r="B147" s="459" t="str">
        <f t="shared" si="80"/>
        <v>13400311</v>
      </c>
      <c r="C147" s="474" t="s">
        <v>2571</v>
      </c>
      <c r="D147" s="445" t="s">
        <v>2091</v>
      </c>
      <c r="E147" s="445"/>
      <c r="F147" s="474"/>
      <c r="G147" s="445"/>
      <c r="H147" s="547">
        <v>0</v>
      </c>
      <c r="I147" s="547">
        <v>0</v>
      </c>
      <c r="J147" s="547">
        <v>0</v>
      </c>
      <c r="K147" s="547">
        <v>0</v>
      </c>
      <c r="L147" s="547">
        <v>0</v>
      </c>
      <c r="M147" s="547">
        <v>0</v>
      </c>
      <c r="N147" s="547">
        <v>0</v>
      </c>
      <c r="O147" s="547">
        <v>0</v>
      </c>
      <c r="P147" s="547">
        <v>0</v>
      </c>
      <c r="Q147" s="547">
        <v>0</v>
      </c>
      <c r="R147" s="547">
        <v>0</v>
      </c>
      <c r="S147" s="547">
        <v>0</v>
      </c>
      <c r="T147" s="547">
        <v>0</v>
      </c>
      <c r="U147" s="547"/>
      <c r="V147" s="547">
        <f t="shared" si="68"/>
        <v>0</v>
      </c>
      <c r="W147" s="285"/>
      <c r="X147" s="286"/>
      <c r="Y147" s="548">
        <f t="shared" si="103"/>
        <v>0</v>
      </c>
      <c r="Z147" s="549">
        <f t="shared" si="103"/>
        <v>0</v>
      </c>
      <c r="AA147" s="549">
        <f t="shared" si="103"/>
        <v>0</v>
      </c>
      <c r="AB147" s="282">
        <f t="shared" si="69"/>
        <v>0</v>
      </c>
      <c r="AC147" s="281">
        <f t="shared" si="70"/>
        <v>0</v>
      </c>
      <c r="AD147" s="549">
        <f t="shared" si="79"/>
        <v>0</v>
      </c>
      <c r="AE147" s="553">
        <f t="shared" si="77"/>
        <v>0</v>
      </c>
      <c r="AF147" s="282">
        <f t="shared" si="78"/>
        <v>0</v>
      </c>
      <c r="AG147" s="283">
        <f t="shared" si="85"/>
        <v>0</v>
      </c>
      <c r="AH147" s="281">
        <f t="shared" si="71"/>
        <v>0</v>
      </c>
      <c r="AI147" s="551">
        <f t="shared" si="104"/>
        <v>0</v>
      </c>
      <c r="AJ147" s="549">
        <f t="shared" si="104"/>
        <v>0</v>
      </c>
      <c r="AK147" s="549">
        <f t="shared" si="104"/>
        <v>0</v>
      </c>
      <c r="AL147" s="282">
        <f t="shared" si="72"/>
        <v>0</v>
      </c>
      <c r="AM147" s="281">
        <f t="shared" si="73"/>
        <v>0</v>
      </c>
      <c r="AN147" s="549">
        <f t="shared" si="105"/>
        <v>0</v>
      </c>
      <c r="AO147" s="549">
        <f t="shared" si="106"/>
        <v>0</v>
      </c>
      <c r="AP147" s="549">
        <f t="shared" si="74"/>
        <v>0</v>
      </c>
      <c r="AQ147" s="283">
        <f t="shared" si="86"/>
        <v>0</v>
      </c>
      <c r="AR147" s="281">
        <f t="shared" si="75"/>
        <v>0</v>
      </c>
      <c r="AT147" s="446"/>
      <c r="AU147" s="284"/>
      <c r="AV147" s="447" t="str">
        <f t="shared" si="76"/>
        <v>CA</v>
      </c>
      <c r="AW147" s="447" t="str">
        <f t="shared" si="76"/>
        <v>CL</v>
      </c>
      <c r="AX147" s="447" t="str">
        <f t="shared" si="76"/>
        <v>AIC</v>
      </c>
      <c r="AY147" s="447" t="str">
        <f t="shared" si="95"/>
        <v>ERB</v>
      </c>
      <c r="AZ147" s="447" t="str">
        <f t="shared" si="95"/>
        <v>GRB</v>
      </c>
      <c r="BA147" s="447" t="str">
        <f t="shared" si="95"/>
        <v>Non-Op</v>
      </c>
      <c r="BC147" s="445" t="s">
        <v>2119</v>
      </c>
      <c r="BD147" s="552">
        <f t="shared" si="102"/>
        <v>0</v>
      </c>
      <c r="BF147" s="435"/>
      <c r="BG147" s="435"/>
      <c r="BH147" s="435"/>
      <c r="BI147" s="435"/>
      <c r="BJ147" s="435"/>
      <c r="BK147" s="435"/>
      <c r="BL147" s="435"/>
      <c r="BN147" s="672"/>
    </row>
    <row r="148" spans="1:66" s="28" customFormat="1" ht="12" customHeight="1">
      <c r="A148" s="473">
        <v>13400321</v>
      </c>
      <c r="B148" s="459" t="str">
        <f t="shared" si="80"/>
        <v>13400321</v>
      </c>
      <c r="C148" s="474" t="s">
        <v>1269</v>
      </c>
      <c r="D148" s="445" t="s">
        <v>1163</v>
      </c>
      <c r="E148" s="445"/>
      <c r="F148" s="474"/>
      <c r="G148" s="445"/>
      <c r="H148" s="547">
        <v>1222242.3799999999</v>
      </c>
      <c r="I148" s="547">
        <v>1222242.3799999999</v>
      </c>
      <c r="J148" s="547">
        <v>1065049.3799999999</v>
      </c>
      <c r="K148" s="547">
        <v>1065049.3799999999</v>
      </c>
      <c r="L148" s="547">
        <v>1065049.3799999999</v>
      </c>
      <c r="M148" s="547">
        <v>1015049.38</v>
      </c>
      <c r="N148" s="547">
        <v>1015049.38</v>
      </c>
      <c r="O148" s="547">
        <v>989787.73</v>
      </c>
      <c r="P148" s="547">
        <v>1397049.38</v>
      </c>
      <c r="Q148" s="547">
        <v>1397049.38</v>
      </c>
      <c r="R148" s="547">
        <v>1397049.38</v>
      </c>
      <c r="S148" s="547">
        <v>1457049.38</v>
      </c>
      <c r="T148" s="547">
        <v>1457049.38</v>
      </c>
      <c r="U148" s="547"/>
      <c r="V148" s="547">
        <f t="shared" si="68"/>
        <v>1202093.3674999997</v>
      </c>
      <c r="W148" s="285" t="s">
        <v>1266</v>
      </c>
      <c r="X148" s="286"/>
      <c r="Y148" s="548">
        <f t="shared" si="103"/>
        <v>0</v>
      </c>
      <c r="Z148" s="549">
        <f t="shared" si="103"/>
        <v>0</v>
      </c>
      <c r="AA148" s="549">
        <f t="shared" si="103"/>
        <v>0</v>
      </c>
      <c r="AB148" s="282">
        <f t="shared" si="69"/>
        <v>1457049.38</v>
      </c>
      <c r="AC148" s="281">
        <f t="shared" si="70"/>
        <v>0</v>
      </c>
      <c r="AD148" s="549">
        <f t="shared" si="79"/>
        <v>1457049.38</v>
      </c>
      <c r="AE148" s="553">
        <f t="shared" si="77"/>
        <v>0</v>
      </c>
      <c r="AF148" s="282">
        <f t="shared" si="78"/>
        <v>0</v>
      </c>
      <c r="AG148" s="283">
        <f t="shared" si="85"/>
        <v>1457049.38</v>
      </c>
      <c r="AH148" s="281">
        <f t="shared" si="71"/>
        <v>0</v>
      </c>
      <c r="AI148" s="551">
        <f t="shared" si="104"/>
        <v>0</v>
      </c>
      <c r="AJ148" s="549">
        <f t="shared" si="104"/>
        <v>0</v>
      </c>
      <c r="AK148" s="549">
        <f t="shared" si="104"/>
        <v>0</v>
      </c>
      <c r="AL148" s="282">
        <f t="shared" si="72"/>
        <v>1202093.3674999997</v>
      </c>
      <c r="AM148" s="281">
        <f t="shared" si="73"/>
        <v>0</v>
      </c>
      <c r="AN148" s="549">
        <f t="shared" si="105"/>
        <v>1202093.3674999997</v>
      </c>
      <c r="AO148" s="549">
        <f t="shared" si="106"/>
        <v>0</v>
      </c>
      <c r="AP148" s="549">
        <f t="shared" si="74"/>
        <v>0</v>
      </c>
      <c r="AQ148" s="283">
        <f t="shared" si="86"/>
        <v>1202093.3674999997</v>
      </c>
      <c r="AR148" s="281">
        <f t="shared" si="75"/>
        <v>0</v>
      </c>
      <c r="AT148" s="446"/>
      <c r="AU148" s="284"/>
      <c r="AV148" s="447" t="str">
        <f t="shared" si="76"/>
        <v>CA</v>
      </c>
      <c r="AW148" s="447" t="str">
        <f t="shared" si="76"/>
        <v>CL</v>
      </c>
      <c r="AX148" s="447" t="str">
        <f t="shared" si="76"/>
        <v>AIC</v>
      </c>
      <c r="AY148" s="447" t="str">
        <f t="shared" si="95"/>
        <v>ERB</v>
      </c>
      <c r="AZ148" s="447" t="str">
        <f t="shared" si="95"/>
        <v>GRB</v>
      </c>
      <c r="BA148" s="447" t="str">
        <f t="shared" si="95"/>
        <v>Non-Op</v>
      </c>
      <c r="BC148" s="445" t="s">
        <v>2119</v>
      </c>
      <c r="BD148" s="552">
        <f t="shared" si="102"/>
        <v>1457049.38</v>
      </c>
      <c r="BF148" s="435"/>
      <c r="BG148" s="435"/>
      <c r="BH148" s="435"/>
      <c r="BI148" s="435"/>
      <c r="BJ148" s="435"/>
      <c r="BK148" s="435"/>
      <c r="BL148" s="435"/>
      <c r="BN148" s="672"/>
    </row>
    <row r="149" spans="1:66" s="28" customFormat="1" ht="12" customHeight="1">
      <c r="A149" s="473">
        <v>13400332</v>
      </c>
      <c r="B149" s="459" t="str">
        <f t="shared" si="80"/>
        <v>13400332</v>
      </c>
      <c r="C149" s="474" t="s">
        <v>1270</v>
      </c>
      <c r="D149" s="445" t="s">
        <v>1165</v>
      </c>
      <c r="E149" s="445"/>
      <c r="F149" s="474"/>
      <c r="G149" s="445"/>
      <c r="H149" s="547">
        <v>2549534.5699999998</v>
      </c>
      <c r="I149" s="547">
        <v>2549556.23</v>
      </c>
      <c r="J149" s="547">
        <v>2549577.89</v>
      </c>
      <c r="K149" s="547">
        <v>2549597.4500000002</v>
      </c>
      <c r="L149" s="547">
        <v>2549619.11</v>
      </c>
      <c r="M149" s="547">
        <v>2677107.0699999998</v>
      </c>
      <c r="N149" s="547">
        <v>2677129.0099999998</v>
      </c>
      <c r="O149" s="547">
        <v>2677151.02</v>
      </c>
      <c r="P149" s="547">
        <v>2677719.4300000002</v>
      </c>
      <c r="Q149" s="547">
        <v>2678287.96</v>
      </c>
      <c r="R149" s="547">
        <v>2678838.27</v>
      </c>
      <c r="S149" s="547">
        <v>2679939.1800000002</v>
      </c>
      <c r="T149" s="547">
        <v>2681315.88</v>
      </c>
      <c r="U149" s="547"/>
      <c r="V149" s="547">
        <f t="shared" ref="V149:V216" si="107">(H149+T149+SUM(I149:S149)*2)/24</f>
        <v>2629995.6537500001</v>
      </c>
      <c r="W149" s="305"/>
      <c r="X149" s="306"/>
      <c r="Y149" s="548">
        <f t="shared" si="103"/>
        <v>0</v>
      </c>
      <c r="Z149" s="549">
        <f t="shared" si="103"/>
        <v>0</v>
      </c>
      <c r="AA149" s="549">
        <f t="shared" si="103"/>
        <v>0</v>
      </c>
      <c r="AB149" s="282">
        <f t="shared" si="69"/>
        <v>2681315.88</v>
      </c>
      <c r="AC149" s="281">
        <f t="shared" si="70"/>
        <v>0</v>
      </c>
      <c r="AD149" s="549">
        <f t="shared" si="79"/>
        <v>0</v>
      </c>
      <c r="AE149" s="553">
        <f t="shared" si="77"/>
        <v>0</v>
      </c>
      <c r="AF149" s="282">
        <f t="shared" si="78"/>
        <v>2681315.88</v>
      </c>
      <c r="AG149" s="283">
        <f t="shared" si="85"/>
        <v>2681315.88</v>
      </c>
      <c r="AH149" s="281">
        <f t="shared" si="71"/>
        <v>0</v>
      </c>
      <c r="AI149" s="551">
        <f t="shared" si="104"/>
        <v>0</v>
      </c>
      <c r="AJ149" s="549">
        <f t="shared" si="104"/>
        <v>0</v>
      </c>
      <c r="AK149" s="549">
        <f t="shared" si="104"/>
        <v>0</v>
      </c>
      <c r="AL149" s="282">
        <f t="shared" si="72"/>
        <v>2629995.6537500001</v>
      </c>
      <c r="AM149" s="281">
        <f t="shared" si="73"/>
        <v>0</v>
      </c>
      <c r="AN149" s="549">
        <f t="shared" si="105"/>
        <v>0</v>
      </c>
      <c r="AO149" s="549">
        <f t="shared" si="106"/>
        <v>0</v>
      </c>
      <c r="AP149" s="549">
        <f t="shared" si="74"/>
        <v>2629995.6537500001</v>
      </c>
      <c r="AQ149" s="283">
        <f t="shared" si="86"/>
        <v>2629995.6537500001</v>
      </c>
      <c r="AR149" s="281">
        <f t="shared" si="75"/>
        <v>0</v>
      </c>
      <c r="AT149" s="446" t="s">
        <v>2064</v>
      </c>
      <c r="AU149" s="284"/>
      <c r="AV149" s="447" t="str">
        <f t="shared" si="76"/>
        <v>CA</v>
      </c>
      <c r="AW149" s="447" t="str">
        <f t="shared" si="76"/>
        <v>CL</v>
      </c>
      <c r="AX149" s="447" t="str">
        <f t="shared" si="76"/>
        <v>AIC</v>
      </c>
      <c r="AY149" s="447" t="str">
        <f t="shared" si="95"/>
        <v>ERB</v>
      </c>
      <c r="AZ149" s="447" t="str">
        <f t="shared" si="95"/>
        <v>GRB</v>
      </c>
      <c r="BA149" s="447" t="str">
        <f t="shared" si="95"/>
        <v>Non-Op</v>
      </c>
      <c r="BC149" s="449" t="s">
        <v>2100</v>
      </c>
      <c r="BD149" s="552">
        <f t="shared" si="102"/>
        <v>2681315.88</v>
      </c>
      <c r="BF149" s="435"/>
      <c r="BG149" s="435"/>
      <c r="BH149" s="435"/>
      <c r="BI149" s="435"/>
      <c r="BJ149" s="435"/>
      <c r="BK149" s="435"/>
      <c r="BL149" s="435"/>
      <c r="BN149" s="672"/>
    </row>
    <row r="150" spans="1:66" s="28" customFormat="1" ht="12" customHeight="1">
      <c r="A150" s="473">
        <v>13400341</v>
      </c>
      <c r="B150" s="459" t="str">
        <f t="shared" si="80"/>
        <v>13400341</v>
      </c>
      <c r="C150" s="474" t="s">
        <v>2088</v>
      </c>
      <c r="D150" s="445" t="s">
        <v>1165</v>
      </c>
      <c r="E150" s="445"/>
      <c r="F150" s="289">
        <v>42811</v>
      </c>
      <c r="G150" s="445"/>
      <c r="H150" s="547">
        <v>12782125</v>
      </c>
      <c r="I150" s="547">
        <v>5458951.7999999998</v>
      </c>
      <c r="J150" s="547">
        <v>6738346.5999999996</v>
      </c>
      <c r="K150" s="547">
        <v>6116831.8499999996</v>
      </c>
      <c r="L150" s="547">
        <v>2924219.85</v>
      </c>
      <c r="M150" s="547">
        <v>4878684.0999999996</v>
      </c>
      <c r="N150" s="547">
        <v>4228204.5999999996</v>
      </c>
      <c r="O150" s="547">
        <v>3314786.1</v>
      </c>
      <c r="P150" s="547">
        <v>4248078.5999999996</v>
      </c>
      <c r="Q150" s="547">
        <v>4150571.85</v>
      </c>
      <c r="R150" s="547">
        <v>5506813.75</v>
      </c>
      <c r="S150" s="547">
        <v>21895352.5</v>
      </c>
      <c r="T150" s="547">
        <v>23193429</v>
      </c>
      <c r="U150" s="547"/>
      <c r="V150" s="547">
        <f t="shared" si="107"/>
        <v>7287384.8833333338</v>
      </c>
      <c r="W150" s="305"/>
      <c r="X150" s="306"/>
      <c r="Y150" s="548">
        <f t="shared" si="103"/>
        <v>0</v>
      </c>
      <c r="Z150" s="549">
        <f t="shared" si="103"/>
        <v>0</v>
      </c>
      <c r="AA150" s="549">
        <f t="shared" si="103"/>
        <v>0</v>
      </c>
      <c r="AB150" s="282">
        <f t="shared" ref="AB150:AB217" si="108">T150-SUM(Y150:AA150)</f>
        <v>23193429</v>
      </c>
      <c r="AC150" s="281">
        <f t="shared" ref="AC150:AC217" si="109">T150-SUM(Y150:AA150)-AB150</f>
        <v>0</v>
      </c>
      <c r="AD150" s="549">
        <f t="shared" si="79"/>
        <v>0</v>
      </c>
      <c r="AE150" s="553">
        <f t="shared" si="77"/>
        <v>0</v>
      </c>
      <c r="AF150" s="282">
        <f t="shared" si="78"/>
        <v>23193429</v>
      </c>
      <c r="AG150" s="283">
        <f t="shared" si="85"/>
        <v>23193429</v>
      </c>
      <c r="AH150" s="281">
        <f t="shared" ref="AH150:AH217" si="110">AG150-AB150</f>
        <v>0</v>
      </c>
      <c r="AI150" s="551">
        <f t="shared" si="104"/>
        <v>0</v>
      </c>
      <c r="AJ150" s="549">
        <f t="shared" si="104"/>
        <v>0</v>
      </c>
      <c r="AK150" s="549">
        <f t="shared" si="104"/>
        <v>0</v>
      </c>
      <c r="AL150" s="282">
        <f t="shared" ref="AL150:AL217" si="111">V150-SUM(AI150:AK150)</f>
        <v>7287384.8833333338</v>
      </c>
      <c r="AM150" s="281">
        <f t="shared" ref="AM150:AM217" si="112">V150-SUM(AI150:AK150)-AL150</f>
        <v>0</v>
      </c>
      <c r="AN150" s="549">
        <f t="shared" si="105"/>
        <v>0</v>
      </c>
      <c r="AO150" s="549">
        <f t="shared" si="106"/>
        <v>0</v>
      </c>
      <c r="AP150" s="549">
        <f t="shared" ref="AP150:AP217" si="113">IF($D150=AP$5,$V150,IF($D150=AP$4, $V150*$AL$2,0))</f>
        <v>7287384.8833333338</v>
      </c>
      <c r="AQ150" s="283">
        <f t="shared" si="86"/>
        <v>7287384.8833333338</v>
      </c>
      <c r="AR150" s="281">
        <f t="shared" ref="AR150:AR217" si="114">AQ150-AL150</f>
        <v>0</v>
      </c>
      <c r="AT150" s="446" t="s">
        <v>2066</v>
      </c>
      <c r="AU150" s="284"/>
      <c r="AV150" s="447" t="str">
        <f t="shared" ref="AV150:AX217" si="115">IF(VALUE(Y150),AV$7,IF(ISBLANK(Y150),"",AV$7))</f>
        <v>CA</v>
      </c>
      <c r="AW150" s="447" t="str">
        <f t="shared" si="115"/>
        <v>CL</v>
      </c>
      <c r="AX150" s="447" t="str">
        <f t="shared" si="115"/>
        <v>AIC</v>
      </c>
      <c r="AY150" s="447" t="str">
        <f t="shared" si="95"/>
        <v>ERB</v>
      </c>
      <c r="AZ150" s="447" t="str">
        <f t="shared" si="95"/>
        <v>GRB</v>
      </c>
      <c r="BA150" s="447" t="str">
        <f t="shared" si="95"/>
        <v>Non-Op</v>
      </c>
      <c r="BC150" s="449" t="s">
        <v>2100</v>
      </c>
      <c r="BD150" s="552">
        <f t="shared" si="102"/>
        <v>23193429</v>
      </c>
      <c r="BF150" s="448"/>
      <c r="BG150" s="448"/>
      <c r="BH150" s="448"/>
      <c r="BI150" s="448"/>
      <c r="BJ150" s="448"/>
      <c r="BK150" s="448"/>
      <c r="BL150" s="448"/>
      <c r="BN150" s="672"/>
    </row>
    <row r="151" spans="1:66" s="28" customFormat="1" ht="12" customHeight="1">
      <c r="A151" s="473">
        <v>13400342</v>
      </c>
      <c r="B151" s="459" t="str">
        <f t="shared" si="80"/>
        <v>13400342</v>
      </c>
      <c r="C151" s="680" t="s">
        <v>1271</v>
      </c>
      <c r="D151" s="445" t="s">
        <v>1165</v>
      </c>
      <c r="E151" s="445"/>
      <c r="F151" s="311">
        <v>43282</v>
      </c>
      <c r="G151" s="445"/>
      <c r="H151" s="547">
        <v>23993194.800000001</v>
      </c>
      <c r="I151" s="547">
        <v>16993220.579999998</v>
      </c>
      <c r="J151" s="547">
        <v>16993637.379999999</v>
      </c>
      <c r="K151" s="547">
        <v>16994806.18</v>
      </c>
      <c r="L151" s="547">
        <v>11995783.939999999</v>
      </c>
      <c r="M151" s="547">
        <v>18995783.940000001</v>
      </c>
      <c r="N151" s="547">
        <v>9000285.8499999996</v>
      </c>
      <c r="O151" s="547">
        <v>9006200.75</v>
      </c>
      <c r="P151" s="547">
        <v>-7169.88</v>
      </c>
      <c r="Q151" s="547">
        <v>0</v>
      </c>
      <c r="R151" s="547">
        <v>7024.9</v>
      </c>
      <c r="S151" s="547">
        <v>7030.37</v>
      </c>
      <c r="T151" s="547">
        <v>33007040.600000001</v>
      </c>
      <c r="U151" s="547"/>
      <c r="V151" s="547">
        <f t="shared" si="107"/>
        <v>10707226.809166668</v>
      </c>
      <c r="W151" s="305"/>
      <c r="X151" s="306"/>
      <c r="Y151" s="548">
        <f t="shared" si="103"/>
        <v>0</v>
      </c>
      <c r="Z151" s="549">
        <f t="shared" si="103"/>
        <v>0</v>
      </c>
      <c r="AA151" s="549">
        <f t="shared" si="103"/>
        <v>0</v>
      </c>
      <c r="AB151" s="282">
        <f t="shared" si="108"/>
        <v>33007040.600000001</v>
      </c>
      <c r="AC151" s="281">
        <f t="shared" si="109"/>
        <v>0</v>
      </c>
      <c r="AD151" s="549">
        <f t="shared" si="79"/>
        <v>0</v>
      </c>
      <c r="AE151" s="553">
        <f t="shared" si="77"/>
        <v>0</v>
      </c>
      <c r="AF151" s="282">
        <f t="shared" si="78"/>
        <v>33007040.600000001</v>
      </c>
      <c r="AG151" s="283">
        <f t="shared" si="85"/>
        <v>33007040.600000001</v>
      </c>
      <c r="AH151" s="281">
        <f t="shared" si="110"/>
        <v>0</v>
      </c>
      <c r="AI151" s="551">
        <f t="shared" si="104"/>
        <v>0</v>
      </c>
      <c r="AJ151" s="549">
        <f t="shared" si="104"/>
        <v>0</v>
      </c>
      <c r="AK151" s="549">
        <f t="shared" si="104"/>
        <v>0</v>
      </c>
      <c r="AL151" s="282">
        <f t="shared" si="111"/>
        <v>10707226.809166668</v>
      </c>
      <c r="AM151" s="281">
        <f t="shared" si="112"/>
        <v>0</v>
      </c>
      <c r="AN151" s="549">
        <f t="shared" si="105"/>
        <v>0</v>
      </c>
      <c r="AO151" s="549">
        <f t="shared" si="106"/>
        <v>0</v>
      </c>
      <c r="AP151" s="549">
        <f t="shared" si="113"/>
        <v>10707226.809166668</v>
      </c>
      <c r="AQ151" s="283">
        <f t="shared" ref="AQ151" si="116">SUM(AN151:AP151)</f>
        <v>10707226.809166668</v>
      </c>
      <c r="AR151" s="281">
        <f t="shared" si="114"/>
        <v>0</v>
      </c>
      <c r="AT151" s="446" t="s">
        <v>2066</v>
      </c>
      <c r="AU151" s="284"/>
      <c r="AV151" s="447" t="str">
        <f t="shared" si="115"/>
        <v>CA</v>
      </c>
      <c r="AW151" s="447" t="str">
        <f t="shared" si="115"/>
        <v>CL</v>
      </c>
      <c r="AX151" s="447" t="str">
        <f t="shared" si="115"/>
        <v>AIC</v>
      </c>
      <c r="AY151" s="447" t="str">
        <f t="shared" si="95"/>
        <v>ERB</v>
      </c>
      <c r="AZ151" s="447" t="str">
        <f t="shared" si="95"/>
        <v>GRB</v>
      </c>
      <c r="BA151" s="447" t="str">
        <f t="shared" si="95"/>
        <v>Non-Op</v>
      </c>
      <c r="BC151" s="449" t="s">
        <v>2100</v>
      </c>
      <c r="BD151" s="552">
        <f t="shared" si="102"/>
        <v>33007040.600000001</v>
      </c>
      <c r="BF151" s="448"/>
      <c r="BG151" s="448"/>
      <c r="BH151" s="448"/>
      <c r="BI151" s="448"/>
      <c r="BJ151" s="448"/>
      <c r="BK151" s="448"/>
      <c r="BL151" s="448"/>
      <c r="BN151" s="672"/>
    </row>
    <row r="152" spans="1:66" s="28" customFormat="1" ht="12" customHeight="1">
      <c r="A152" s="473">
        <v>13400351</v>
      </c>
      <c r="B152" s="459" t="str">
        <f t="shared" si="80"/>
        <v>13400351</v>
      </c>
      <c r="C152" s="680" t="s">
        <v>2572</v>
      </c>
      <c r="D152" s="445" t="s">
        <v>1165</v>
      </c>
      <c r="E152" s="445"/>
      <c r="F152" s="311">
        <v>43435</v>
      </c>
      <c r="G152" s="445"/>
      <c r="H152" s="547">
        <v>0</v>
      </c>
      <c r="I152" s="547">
        <v>0</v>
      </c>
      <c r="J152" s="547">
        <v>0</v>
      </c>
      <c r="K152" s="547">
        <v>0</v>
      </c>
      <c r="L152" s="547">
        <v>0</v>
      </c>
      <c r="M152" s="547">
        <v>0</v>
      </c>
      <c r="N152" s="547">
        <v>0</v>
      </c>
      <c r="O152" s="547">
        <v>0</v>
      </c>
      <c r="P152" s="547">
        <v>0</v>
      </c>
      <c r="Q152" s="547">
        <v>0</v>
      </c>
      <c r="R152" s="547">
        <v>0</v>
      </c>
      <c r="S152" s="547">
        <v>0</v>
      </c>
      <c r="T152" s="547">
        <v>0</v>
      </c>
      <c r="U152" s="547"/>
      <c r="V152" s="547">
        <f t="shared" si="107"/>
        <v>0</v>
      </c>
      <c r="W152" s="305"/>
      <c r="X152" s="306"/>
      <c r="Y152" s="548">
        <f t="shared" si="103"/>
        <v>0</v>
      </c>
      <c r="Z152" s="549">
        <f t="shared" si="103"/>
        <v>0</v>
      </c>
      <c r="AA152" s="549">
        <f t="shared" si="103"/>
        <v>0</v>
      </c>
      <c r="AB152" s="282">
        <f t="shared" si="108"/>
        <v>0</v>
      </c>
      <c r="AC152" s="281">
        <f t="shared" si="109"/>
        <v>0</v>
      </c>
      <c r="AD152" s="549">
        <f t="shared" si="79"/>
        <v>0</v>
      </c>
      <c r="AE152" s="553">
        <f t="shared" si="77"/>
        <v>0</v>
      </c>
      <c r="AF152" s="282">
        <f t="shared" si="78"/>
        <v>0</v>
      </c>
      <c r="AG152" s="283">
        <f t="shared" si="85"/>
        <v>0</v>
      </c>
      <c r="AH152" s="281">
        <f t="shared" si="110"/>
        <v>0</v>
      </c>
      <c r="AI152" s="551">
        <f t="shared" si="104"/>
        <v>0</v>
      </c>
      <c r="AJ152" s="549">
        <f t="shared" si="104"/>
        <v>0</v>
      </c>
      <c r="AK152" s="549">
        <f t="shared" si="104"/>
        <v>0</v>
      </c>
      <c r="AL152" s="282">
        <f t="shared" si="111"/>
        <v>0</v>
      </c>
      <c r="AM152" s="281">
        <f t="shared" si="112"/>
        <v>0</v>
      </c>
      <c r="AN152" s="549">
        <f t="shared" si="105"/>
        <v>0</v>
      </c>
      <c r="AO152" s="549">
        <f t="shared" si="106"/>
        <v>0</v>
      </c>
      <c r="AP152" s="549">
        <f t="shared" si="113"/>
        <v>0</v>
      </c>
      <c r="AQ152" s="283">
        <f t="shared" ref="AQ152" si="117">SUM(AN152:AP152)</f>
        <v>0</v>
      </c>
      <c r="AR152" s="281">
        <f t="shared" si="114"/>
        <v>0</v>
      </c>
      <c r="AT152" s="446" t="s">
        <v>2066</v>
      </c>
      <c r="AU152" s="284"/>
      <c r="AV152" s="447" t="str">
        <f t="shared" si="115"/>
        <v>CA</v>
      </c>
      <c r="AW152" s="447" t="str">
        <f t="shared" si="115"/>
        <v>CL</v>
      </c>
      <c r="AX152" s="447" t="str">
        <f t="shared" si="115"/>
        <v>AIC</v>
      </c>
      <c r="AY152" s="447" t="str">
        <f t="shared" si="95"/>
        <v>ERB</v>
      </c>
      <c r="AZ152" s="447" t="str">
        <f t="shared" si="95"/>
        <v>GRB</v>
      </c>
      <c r="BA152" s="447" t="str">
        <f t="shared" si="95"/>
        <v>Non-Op</v>
      </c>
      <c r="BC152" s="449" t="s">
        <v>2100</v>
      </c>
      <c r="BD152" s="552">
        <f t="shared" si="102"/>
        <v>0</v>
      </c>
      <c r="BF152" s="448"/>
      <c r="BG152" s="448"/>
      <c r="BH152" s="448"/>
      <c r="BI152" s="448"/>
      <c r="BJ152" s="448"/>
      <c r="BK152" s="448"/>
      <c r="BL152" s="448"/>
      <c r="BN152" s="672"/>
    </row>
    <row r="153" spans="1:66" s="28" customFormat="1" ht="12" customHeight="1">
      <c r="A153" s="287">
        <v>13500003</v>
      </c>
      <c r="B153" s="288" t="str">
        <f t="shared" si="80"/>
        <v>13500003</v>
      </c>
      <c r="C153" s="444" t="s">
        <v>2573</v>
      </c>
      <c r="D153" s="445" t="s">
        <v>2091</v>
      </c>
      <c r="E153" s="445"/>
      <c r="F153" s="444"/>
      <c r="G153" s="445"/>
      <c r="H153" s="547">
        <v>0</v>
      </c>
      <c r="I153" s="547">
        <v>0</v>
      </c>
      <c r="J153" s="547">
        <v>0</v>
      </c>
      <c r="K153" s="547">
        <v>0</v>
      </c>
      <c r="L153" s="547">
        <v>0</v>
      </c>
      <c r="M153" s="547">
        <v>0</v>
      </c>
      <c r="N153" s="547">
        <v>0</v>
      </c>
      <c r="O153" s="547">
        <v>0</v>
      </c>
      <c r="P153" s="547">
        <v>0</v>
      </c>
      <c r="Q153" s="547">
        <v>0</v>
      </c>
      <c r="R153" s="547">
        <v>0</v>
      </c>
      <c r="S153" s="547">
        <v>0</v>
      </c>
      <c r="T153" s="547">
        <v>0</v>
      </c>
      <c r="U153" s="547"/>
      <c r="V153" s="547">
        <f t="shared" si="107"/>
        <v>0</v>
      </c>
      <c r="W153" s="285"/>
      <c r="X153" s="286"/>
      <c r="Y153" s="548">
        <f t="shared" si="103"/>
        <v>0</v>
      </c>
      <c r="Z153" s="549">
        <f t="shared" si="103"/>
        <v>0</v>
      </c>
      <c r="AA153" s="549">
        <f t="shared" si="103"/>
        <v>0</v>
      </c>
      <c r="AB153" s="282">
        <f t="shared" si="108"/>
        <v>0</v>
      </c>
      <c r="AC153" s="281">
        <f t="shared" si="109"/>
        <v>0</v>
      </c>
      <c r="AD153" s="549">
        <f t="shared" si="79"/>
        <v>0</v>
      </c>
      <c r="AE153" s="553">
        <f t="shared" si="77"/>
        <v>0</v>
      </c>
      <c r="AF153" s="282">
        <f t="shared" si="78"/>
        <v>0</v>
      </c>
      <c r="AG153" s="283">
        <f t="shared" si="85"/>
        <v>0</v>
      </c>
      <c r="AH153" s="281">
        <f t="shared" si="110"/>
        <v>0</v>
      </c>
      <c r="AI153" s="551">
        <f t="shared" si="104"/>
        <v>0</v>
      </c>
      <c r="AJ153" s="549">
        <f t="shared" si="104"/>
        <v>0</v>
      </c>
      <c r="AK153" s="549">
        <f t="shared" si="104"/>
        <v>0</v>
      </c>
      <c r="AL153" s="282">
        <f t="shared" si="111"/>
        <v>0</v>
      </c>
      <c r="AM153" s="281">
        <f t="shared" si="112"/>
        <v>0</v>
      </c>
      <c r="AN153" s="549">
        <f t="shared" si="105"/>
        <v>0</v>
      </c>
      <c r="AO153" s="549">
        <f t="shared" si="106"/>
        <v>0</v>
      </c>
      <c r="AP153" s="549">
        <f t="shared" si="113"/>
        <v>0</v>
      </c>
      <c r="AQ153" s="283">
        <f t="shared" si="86"/>
        <v>0</v>
      </c>
      <c r="AR153" s="281">
        <f t="shared" si="114"/>
        <v>0</v>
      </c>
      <c r="AT153" s="446"/>
      <c r="AU153" s="284"/>
      <c r="AV153" s="447" t="str">
        <f t="shared" si="115"/>
        <v>CA</v>
      </c>
      <c r="AW153" s="447" t="str">
        <f t="shared" si="115"/>
        <v>CL</v>
      </c>
      <c r="AX153" s="447" t="str">
        <f t="shared" si="115"/>
        <v>AIC</v>
      </c>
      <c r="AY153" s="447" t="str">
        <f t="shared" si="95"/>
        <v>ERB</v>
      </c>
      <c r="AZ153" s="447" t="str">
        <f t="shared" si="95"/>
        <v>GRB</v>
      </c>
      <c r="BA153" s="447" t="str">
        <f t="shared" si="95"/>
        <v>Non-Op</v>
      </c>
      <c r="BC153" s="445" t="s">
        <v>2119</v>
      </c>
      <c r="BD153" s="552">
        <f t="shared" si="102"/>
        <v>0</v>
      </c>
      <c r="BF153" s="448"/>
      <c r="BG153" s="448"/>
      <c r="BH153" s="448"/>
      <c r="BI153" s="448"/>
      <c r="BJ153" s="448"/>
      <c r="BK153" s="448"/>
      <c r="BL153" s="448"/>
      <c r="BN153" s="672"/>
    </row>
    <row r="154" spans="1:66" s="28" customFormat="1" ht="12" customHeight="1">
      <c r="A154" s="287">
        <v>13500041</v>
      </c>
      <c r="B154" s="288" t="str">
        <f t="shared" si="80"/>
        <v>13500041</v>
      </c>
      <c r="C154" s="444" t="s">
        <v>1272</v>
      </c>
      <c r="D154" s="445" t="s">
        <v>2091</v>
      </c>
      <c r="E154" s="445"/>
      <c r="F154" s="444"/>
      <c r="G154" s="445"/>
      <c r="H154" s="547">
        <v>120732.96</v>
      </c>
      <c r="I154" s="547">
        <v>-123198.07</v>
      </c>
      <c r="J154" s="547">
        <v>-48800.62</v>
      </c>
      <c r="K154" s="547">
        <v>29140.98</v>
      </c>
      <c r="L154" s="547">
        <v>94551.83</v>
      </c>
      <c r="M154" s="547">
        <v>-169763.91</v>
      </c>
      <c r="N154" s="547">
        <v>312070.93</v>
      </c>
      <c r="O154" s="547">
        <v>288217.01</v>
      </c>
      <c r="P154" s="547">
        <v>22012.37</v>
      </c>
      <c r="Q154" s="547">
        <v>37119.35</v>
      </c>
      <c r="R154" s="547">
        <v>7994.62</v>
      </c>
      <c r="S154" s="547">
        <v>-145714.12</v>
      </c>
      <c r="T154" s="547">
        <v>-116092.42</v>
      </c>
      <c r="U154" s="547"/>
      <c r="V154" s="547">
        <f t="shared" si="107"/>
        <v>25495.886666666669</v>
      </c>
      <c r="W154" s="285"/>
      <c r="X154" s="286"/>
      <c r="Y154" s="548">
        <f t="shared" si="103"/>
        <v>-116092.42</v>
      </c>
      <c r="Z154" s="549">
        <f t="shared" si="103"/>
        <v>0</v>
      </c>
      <c r="AA154" s="549">
        <f t="shared" si="103"/>
        <v>0</v>
      </c>
      <c r="AB154" s="282">
        <f t="shared" si="108"/>
        <v>0</v>
      </c>
      <c r="AC154" s="281">
        <f t="shared" si="109"/>
        <v>0</v>
      </c>
      <c r="AD154" s="549">
        <f t="shared" si="79"/>
        <v>0</v>
      </c>
      <c r="AE154" s="553">
        <f t="shared" ref="AE154:AE221" si="118">IF($D154=AE$5,$T154,IF($D154=AE$4, $T154*$AK$2,0))</f>
        <v>0</v>
      </c>
      <c r="AF154" s="282">
        <f t="shared" ref="AF154:AF221" si="119">IF($D154=AF$5,$T154,IF($D154=AF$4, $T154*$AL$2,0))</f>
        <v>0</v>
      </c>
      <c r="AG154" s="283">
        <f t="shared" si="85"/>
        <v>0</v>
      </c>
      <c r="AH154" s="281">
        <f t="shared" si="110"/>
        <v>0</v>
      </c>
      <c r="AI154" s="551">
        <f t="shared" si="104"/>
        <v>25495.886666666669</v>
      </c>
      <c r="AJ154" s="549">
        <f t="shared" si="104"/>
        <v>0</v>
      </c>
      <c r="AK154" s="549">
        <f t="shared" si="104"/>
        <v>0</v>
      </c>
      <c r="AL154" s="282">
        <f t="shared" si="111"/>
        <v>0</v>
      </c>
      <c r="AM154" s="281">
        <f t="shared" si="112"/>
        <v>0</v>
      </c>
      <c r="AN154" s="549">
        <f t="shared" si="105"/>
        <v>0</v>
      </c>
      <c r="AO154" s="549">
        <f t="shared" si="106"/>
        <v>0</v>
      </c>
      <c r="AP154" s="549">
        <f t="shared" si="113"/>
        <v>0</v>
      </c>
      <c r="AQ154" s="283">
        <f t="shared" si="86"/>
        <v>0</v>
      </c>
      <c r="AR154" s="281">
        <f t="shared" si="114"/>
        <v>0</v>
      </c>
      <c r="AT154" s="446"/>
      <c r="AU154" s="284"/>
      <c r="AV154" s="447" t="str">
        <f t="shared" si="115"/>
        <v>CA</v>
      </c>
      <c r="AW154" s="447" t="str">
        <f t="shared" si="115"/>
        <v>CL</v>
      </c>
      <c r="AX154" s="447" t="str">
        <f t="shared" si="115"/>
        <v>AIC</v>
      </c>
      <c r="AY154" s="447" t="str">
        <f t="shared" si="95"/>
        <v>ERB</v>
      </c>
      <c r="AZ154" s="447" t="str">
        <f t="shared" si="95"/>
        <v>GRB</v>
      </c>
      <c r="BA154" s="447" t="str">
        <f t="shared" si="95"/>
        <v>Non-Op</v>
      </c>
      <c r="BC154" s="445" t="s">
        <v>2119</v>
      </c>
      <c r="BD154" s="552">
        <f t="shared" si="102"/>
        <v>-116092.42</v>
      </c>
      <c r="BF154" s="448"/>
      <c r="BG154" s="448"/>
      <c r="BH154" s="448"/>
      <c r="BI154" s="448"/>
      <c r="BJ154" s="448"/>
      <c r="BK154" s="448"/>
      <c r="BL154" s="448"/>
      <c r="BN154" s="672"/>
    </row>
    <row r="155" spans="1:66" s="28" customFormat="1" ht="12" customHeight="1">
      <c r="A155" s="287">
        <v>13500051</v>
      </c>
      <c r="B155" s="288" t="str">
        <f t="shared" si="80"/>
        <v>13500051</v>
      </c>
      <c r="C155" s="444" t="s">
        <v>1273</v>
      </c>
      <c r="D155" s="445" t="s">
        <v>2091</v>
      </c>
      <c r="E155" s="445"/>
      <c r="F155" s="444"/>
      <c r="G155" s="445"/>
      <c r="H155" s="547">
        <v>73353</v>
      </c>
      <c r="I155" s="547">
        <v>73353</v>
      </c>
      <c r="J155" s="547">
        <v>73353</v>
      </c>
      <c r="K155" s="547">
        <v>73353</v>
      </c>
      <c r="L155" s="547">
        <v>73353</v>
      </c>
      <c r="M155" s="547">
        <v>73353</v>
      </c>
      <c r="N155" s="547">
        <v>73353</v>
      </c>
      <c r="O155" s="547">
        <v>73353</v>
      </c>
      <c r="P155" s="547">
        <v>73353</v>
      </c>
      <c r="Q155" s="547">
        <v>73353</v>
      </c>
      <c r="R155" s="547">
        <v>73353</v>
      </c>
      <c r="S155" s="547">
        <v>73353</v>
      </c>
      <c r="T155" s="547">
        <v>73353</v>
      </c>
      <c r="U155" s="547"/>
      <c r="V155" s="547">
        <f t="shared" si="107"/>
        <v>73353</v>
      </c>
      <c r="W155" s="285"/>
      <c r="X155" s="286"/>
      <c r="Y155" s="548">
        <f t="shared" si="103"/>
        <v>73353</v>
      </c>
      <c r="Z155" s="549">
        <f t="shared" si="103"/>
        <v>0</v>
      </c>
      <c r="AA155" s="549">
        <f t="shared" si="103"/>
        <v>0</v>
      </c>
      <c r="AB155" s="282">
        <f t="shared" si="108"/>
        <v>0</v>
      </c>
      <c r="AC155" s="281">
        <f t="shared" si="109"/>
        <v>0</v>
      </c>
      <c r="AD155" s="549">
        <f t="shared" si="79"/>
        <v>0</v>
      </c>
      <c r="AE155" s="553">
        <f t="shared" si="118"/>
        <v>0</v>
      </c>
      <c r="AF155" s="282">
        <f t="shared" si="119"/>
        <v>0</v>
      </c>
      <c r="AG155" s="283">
        <f t="shared" si="85"/>
        <v>0</v>
      </c>
      <c r="AH155" s="281">
        <f t="shared" si="110"/>
        <v>0</v>
      </c>
      <c r="AI155" s="551">
        <f t="shared" si="104"/>
        <v>73353</v>
      </c>
      <c r="AJ155" s="549">
        <f t="shared" si="104"/>
        <v>0</v>
      </c>
      <c r="AK155" s="549">
        <f t="shared" si="104"/>
        <v>0</v>
      </c>
      <c r="AL155" s="282">
        <f t="shared" si="111"/>
        <v>0</v>
      </c>
      <c r="AM155" s="281">
        <f t="shared" si="112"/>
        <v>0</v>
      </c>
      <c r="AN155" s="549">
        <f t="shared" si="105"/>
        <v>0</v>
      </c>
      <c r="AO155" s="549">
        <f t="shared" si="106"/>
        <v>0</v>
      </c>
      <c r="AP155" s="549">
        <f t="shared" si="113"/>
        <v>0</v>
      </c>
      <c r="AQ155" s="283">
        <f t="shared" si="86"/>
        <v>0</v>
      </c>
      <c r="AR155" s="281">
        <f t="shared" si="114"/>
        <v>0</v>
      </c>
      <c r="AT155" s="446"/>
      <c r="AU155" s="284"/>
      <c r="AV155" s="447" t="str">
        <f t="shared" si="115"/>
        <v>CA</v>
      </c>
      <c r="AW155" s="447" t="str">
        <f t="shared" si="115"/>
        <v>CL</v>
      </c>
      <c r="AX155" s="447" t="str">
        <f t="shared" si="115"/>
        <v>AIC</v>
      </c>
      <c r="AY155" s="447" t="str">
        <f t="shared" si="95"/>
        <v>ERB</v>
      </c>
      <c r="AZ155" s="447" t="str">
        <f t="shared" si="95"/>
        <v>GRB</v>
      </c>
      <c r="BA155" s="447" t="str">
        <f t="shared" si="95"/>
        <v>Non-Op</v>
      </c>
      <c r="BC155" s="445" t="s">
        <v>2119</v>
      </c>
      <c r="BD155" s="552">
        <f t="shared" si="102"/>
        <v>73353</v>
      </c>
      <c r="BF155" s="448"/>
      <c r="BG155" s="448"/>
      <c r="BH155" s="448"/>
      <c r="BI155" s="448"/>
      <c r="BJ155" s="448"/>
      <c r="BK155" s="448"/>
      <c r="BL155" s="448"/>
      <c r="BN155" s="672"/>
    </row>
    <row r="156" spans="1:66" s="28" customFormat="1" ht="12" customHeight="1">
      <c r="A156" s="287">
        <v>13500061</v>
      </c>
      <c r="B156" s="288" t="str">
        <f t="shared" si="80"/>
        <v>13500061</v>
      </c>
      <c r="C156" s="444" t="s">
        <v>1274</v>
      </c>
      <c r="D156" s="445" t="s">
        <v>2091</v>
      </c>
      <c r="E156" s="445"/>
      <c r="F156" s="444"/>
      <c r="G156" s="445"/>
      <c r="H156" s="547">
        <v>683811</v>
      </c>
      <c r="I156" s="547">
        <v>683811</v>
      </c>
      <c r="J156" s="547">
        <v>256621</v>
      </c>
      <c r="K156" s="547">
        <v>256621</v>
      </c>
      <c r="L156" s="547">
        <v>256621</v>
      </c>
      <c r="M156" s="547">
        <v>256621</v>
      </c>
      <c r="N156" s="547">
        <v>256621</v>
      </c>
      <c r="O156" s="547">
        <v>256621</v>
      </c>
      <c r="P156" s="547">
        <v>256621</v>
      </c>
      <c r="Q156" s="547">
        <v>256621</v>
      </c>
      <c r="R156" s="547">
        <v>256621</v>
      </c>
      <c r="S156" s="547">
        <v>256621</v>
      </c>
      <c r="T156" s="547">
        <v>256621</v>
      </c>
      <c r="U156" s="547"/>
      <c r="V156" s="547">
        <f t="shared" si="107"/>
        <v>310019.75</v>
      </c>
      <c r="W156" s="285"/>
      <c r="X156" s="286"/>
      <c r="Y156" s="548">
        <f t="shared" si="103"/>
        <v>256621</v>
      </c>
      <c r="Z156" s="549">
        <f t="shared" si="103"/>
        <v>0</v>
      </c>
      <c r="AA156" s="549">
        <f t="shared" si="103"/>
        <v>0</v>
      </c>
      <c r="AB156" s="282">
        <f t="shared" si="108"/>
        <v>0</v>
      </c>
      <c r="AC156" s="281">
        <f t="shared" si="109"/>
        <v>0</v>
      </c>
      <c r="AD156" s="549">
        <f t="shared" si="79"/>
        <v>0</v>
      </c>
      <c r="AE156" s="553">
        <f t="shared" si="118"/>
        <v>0</v>
      </c>
      <c r="AF156" s="282">
        <f t="shared" si="119"/>
        <v>0</v>
      </c>
      <c r="AG156" s="283">
        <f t="shared" si="85"/>
        <v>0</v>
      </c>
      <c r="AH156" s="281">
        <f t="shared" si="110"/>
        <v>0</v>
      </c>
      <c r="AI156" s="551">
        <f t="shared" si="104"/>
        <v>310019.75</v>
      </c>
      <c r="AJ156" s="549">
        <f t="shared" si="104"/>
        <v>0</v>
      </c>
      <c r="AK156" s="549">
        <f t="shared" si="104"/>
        <v>0</v>
      </c>
      <c r="AL156" s="282">
        <f t="shared" si="111"/>
        <v>0</v>
      </c>
      <c r="AM156" s="281">
        <f t="shared" si="112"/>
        <v>0</v>
      </c>
      <c r="AN156" s="549">
        <f t="shared" si="105"/>
        <v>0</v>
      </c>
      <c r="AO156" s="549">
        <f t="shared" si="106"/>
        <v>0</v>
      </c>
      <c r="AP156" s="549">
        <f t="shared" si="113"/>
        <v>0</v>
      </c>
      <c r="AQ156" s="283">
        <f t="shared" si="86"/>
        <v>0</v>
      </c>
      <c r="AR156" s="281">
        <f t="shared" si="114"/>
        <v>0</v>
      </c>
      <c r="AT156" s="446"/>
      <c r="AU156" s="284"/>
      <c r="AV156" s="447" t="str">
        <f t="shared" si="115"/>
        <v>CA</v>
      </c>
      <c r="AW156" s="447" t="str">
        <f t="shared" si="115"/>
        <v>CL</v>
      </c>
      <c r="AX156" s="447" t="str">
        <f t="shared" si="115"/>
        <v>AIC</v>
      </c>
      <c r="AY156" s="447" t="str">
        <f t="shared" si="95"/>
        <v>ERB</v>
      </c>
      <c r="AZ156" s="447" t="str">
        <f t="shared" si="95"/>
        <v>GRB</v>
      </c>
      <c r="BA156" s="447" t="str">
        <f t="shared" si="95"/>
        <v>Non-Op</v>
      </c>
      <c r="BC156" s="445" t="s">
        <v>2119</v>
      </c>
      <c r="BD156" s="552">
        <f t="shared" si="102"/>
        <v>256621</v>
      </c>
      <c r="BF156" s="448"/>
      <c r="BG156" s="448"/>
      <c r="BH156" s="448"/>
      <c r="BI156" s="448"/>
      <c r="BJ156" s="448"/>
      <c r="BK156" s="448"/>
      <c r="BL156" s="448"/>
      <c r="BN156" s="681"/>
    </row>
    <row r="157" spans="1:66" s="28" customFormat="1" ht="12" customHeight="1">
      <c r="A157" s="287">
        <v>13500071</v>
      </c>
      <c r="B157" s="288" t="str">
        <f t="shared" si="80"/>
        <v>13500071</v>
      </c>
      <c r="C157" s="444" t="s">
        <v>1275</v>
      </c>
      <c r="D157" s="445" t="s">
        <v>2091</v>
      </c>
      <c r="E157" s="445"/>
      <c r="F157" s="444"/>
      <c r="G157" s="445"/>
      <c r="H157" s="547">
        <v>1962499</v>
      </c>
      <c r="I157" s="547">
        <v>1962499</v>
      </c>
      <c r="J157" s="547">
        <v>1202355</v>
      </c>
      <c r="K157" s="547">
        <v>1202355</v>
      </c>
      <c r="L157" s="547">
        <v>1202355</v>
      </c>
      <c r="M157" s="547">
        <v>1202355</v>
      </c>
      <c r="N157" s="547">
        <v>1202355</v>
      </c>
      <c r="O157" s="547">
        <v>1202355</v>
      </c>
      <c r="P157" s="547">
        <v>1202355</v>
      </c>
      <c r="Q157" s="547">
        <v>1202355</v>
      </c>
      <c r="R157" s="547">
        <v>1202355</v>
      </c>
      <c r="S157" s="547">
        <v>1202355</v>
      </c>
      <c r="T157" s="547">
        <v>1202355</v>
      </c>
      <c r="U157" s="547"/>
      <c r="V157" s="547">
        <f t="shared" si="107"/>
        <v>1297373</v>
      </c>
      <c r="W157" s="285"/>
      <c r="X157" s="286"/>
      <c r="Y157" s="548">
        <f t="shared" si="103"/>
        <v>1202355</v>
      </c>
      <c r="Z157" s="549">
        <f t="shared" si="103"/>
        <v>0</v>
      </c>
      <c r="AA157" s="549">
        <f t="shared" si="103"/>
        <v>0</v>
      </c>
      <c r="AB157" s="282">
        <f t="shared" si="108"/>
        <v>0</v>
      </c>
      <c r="AC157" s="281">
        <f t="shared" si="109"/>
        <v>0</v>
      </c>
      <c r="AD157" s="549">
        <f t="shared" si="79"/>
        <v>0</v>
      </c>
      <c r="AE157" s="553">
        <f t="shared" si="118"/>
        <v>0</v>
      </c>
      <c r="AF157" s="282">
        <f t="shared" si="119"/>
        <v>0</v>
      </c>
      <c r="AG157" s="283">
        <f t="shared" si="85"/>
        <v>0</v>
      </c>
      <c r="AH157" s="281">
        <f t="shared" si="110"/>
        <v>0</v>
      </c>
      <c r="AI157" s="551">
        <f t="shared" si="104"/>
        <v>1297373</v>
      </c>
      <c r="AJ157" s="549">
        <f t="shared" si="104"/>
        <v>0</v>
      </c>
      <c r="AK157" s="549">
        <f t="shared" si="104"/>
        <v>0</v>
      </c>
      <c r="AL157" s="282">
        <f t="shared" si="111"/>
        <v>0</v>
      </c>
      <c r="AM157" s="281">
        <f t="shared" si="112"/>
        <v>0</v>
      </c>
      <c r="AN157" s="549">
        <f t="shared" si="105"/>
        <v>0</v>
      </c>
      <c r="AO157" s="549">
        <f t="shared" si="106"/>
        <v>0</v>
      </c>
      <c r="AP157" s="549">
        <f t="shared" si="113"/>
        <v>0</v>
      </c>
      <c r="AQ157" s="283">
        <f t="shared" si="86"/>
        <v>0</v>
      </c>
      <c r="AR157" s="281">
        <f t="shared" si="114"/>
        <v>0</v>
      </c>
      <c r="AT157" s="446"/>
      <c r="AU157" s="284"/>
      <c r="AV157" s="447" t="str">
        <f t="shared" si="115"/>
        <v>CA</v>
      </c>
      <c r="AW157" s="447" t="str">
        <f t="shared" si="115"/>
        <v>CL</v>
      </c>
      <c r="AX157" s="447" t="str">
        <f t="shared" si="115"/>
        <v>AIC</v>
      </c>
      <c r="AY157" s="447" t="str">
        <f t="shared" si="95"/>
        <v>ERB</v>
      </c>
      <c r="AZ157" s="447" t="str">
        <f t="shared" si="95"/>
        <v>GRB</v>
      </c>
      <c r="BA157" s="447" t="str">
        <f t="shared" si="95"/>
        <v>Non-Op</v>
      </c>
      <c r="BC157" s="445" t="s">
        <v>2119</v>
      </c>
      <c r="BD157" s="552">
        <f t="shared" si="102"/>
        <v>1202355</v>
      </c>
      <c r="BF157" s="448"/>
      <c r="BG157" s="448"/>
      <c r="BH157" s="448"/>
      <c r="BI157" s="448"/>
      <c r="BJ157" s="448"/>
      <c r="BK157" s="448"/>
      <c r="BL157" s="448"/>
      <c r="BN157" s="672"/>
    </row>
    <row r="158" spans="1:66" s="28" customFormat="1" ht="12" customHeight="1">
      <c r="A158" s="287">
        <v>13500183</v>
      </c>
      <c r="B158" s="288" t="str">
        <f t="shared" si="80"/>
        <v>13500183</v>
      </c>
      <c r="C158" s="444" t="s">
        <v>1276</v>
      </c>
      <c r="D158" s="445" t="s">
        <v>2091</v>
      </c>
      <c r="E158" s="445"/>
      <c r="F158" s="444"/>
      <c r="G158" s="445"/>
      <c r="H158" s="547">
        <v>100000</v>
      </c>
      <c r="I158" s="547">
        <v>100000</v>
      </c>
      <c r="J158" s="547">
        <v>100000</v>
      </c>
      <c r="K158" s="547">
        <v>100000</v>
      </c>
      <c r="L158" s="547">
        <v>100000</v>
      </c>
      <c r="M158" s="547">
        <v>100000</v>
      </c>
      <c r="N158" s="547">
        <v>100000</v>
      </c>
      <c r="O158" s="547">
        <v>100000</v>
      </c>
      <c r="P158" s="547">
        <v>100000</v>
      </c>
      <c r="Q158" s="547">
        <v>100000</v>
      </c>
      <c r="R158" s="547">
        <v>100000</v>
      </c>
      <c r="S158" s="547">
        <v>100000</v>
      </c>
      <c r="T158" s="547">
        <v>100000</v>
      </c>
      <c r="U158" s="547"/>
      <c r="V158" s="547">
        <f t="shared" si="107"/>
        <v>100000</v>
      </c>
      <c r="W158" s="285"/>
      <c r="X158" s="286"/>
      <c r="Y158" s="548">
        <f t="shared" si="103"/>
        <v>100000</v>
      </c>
      <c r="Z158" s="549">
        <f t="shared" si="103"/>
        <v>0</v>
      </c>
      <c r="AA158" s="549">
        <f t="shared" si="103"/>
        <v>0</v>
      </c>
      <c r="AB158" s="282">
        <f t="shared" si="108"/>
        <v>0</v>
      </c>
      <c r="AC158" s="281">
        <f t="shared" si="109"/>
        <v>0</v>
      </c>
      <c r="AD158" s="549">
        <f t="shared" si="79"/>
        <v>0</v>
      </c>
      <c r="AE158" s="553">
        <f t="shared" si="118"/>
        <v>0</v>
      </c>
      <c r="AF158" s="282">
        <f t="shared" si="119"/>
        <v>0</v>
      </c>
      <c r="AG158" s="283">
        <f t="shared" si="85"/>
        <v>0</v>
      </c>
      <c r="AH158" s="281">
        <f t="shared" si="110"/>
        <v>0</v>
      </c>
      <c r="AI158" s="551">
        <f t="shared" si="104"/>
        <v>100000</v>
      </c>
      <c r="AJ158" s="549">
        <f t="shared" si="104"/>
        <v>0</v>
      </c>
      <c r="AK158" s="549">
        <f t="shared" si="104"/>
        <v>0</v>
      </c>
      <c r="AL158" s="282">
        <f t="shared" si="111"/>
        <v>0</v>
      </c>
      <c r="AM158" s="281">
        <f t="shared" si="112"/>
        <v>0</v>
      </c>
      <c r="AN158" s="549">
        <f t="shared" si="105"/>
        <v>0</v>
      </c>
      <c r="AO158" s="549">
        <f t="shared" si="106"/>
        <v>0</v>
      </c>
      <c r="AP158" s="549">
        <f t="shared" si="113"/>
        <v>0</v>
      </c>
      <c r="AQ158" s="283">
        <f t="shared" si="86"/>
        <v>0</v>
      </c>
      <c r="AR158" s="281">
        <f t="shared" si="114"/>
        <v>0</v>
      </c>
      <c r="AT158" s="446"/>
      <c r="AU158" s="284"/>
      <c r="AV158" s="447" t="str">
        <f t="shared" si="115"/>
        <v>CA</v>
      </c>
      <c r="AW158" s="447" t="str">
        <f t="shared" si="115"/>
        <v>CL</v>
      </c>
      <c r="AX158" s="447" t="str">
        <f t="shared" si="115"/>
        <v>AIC</v>
      </c>
      <c r="AY158" s="447" t="str">
        <f t="shared" si="95"/>
        <v>ERB</v>
      </c>
      <c r="AZ158" s="447" t="str">
        <f t="shared" si="95"/>
        <v>GRB</v>
      </c>
      <c r="BA158" s="447" t="str">
        <f t="shared" si="95"/>
        <v>Non-Op</v>
      </c>
      <c r="BC158" s="445" t="s">
        <v>2119</v>
      </c>
      <c r="BD158" s="552">
        <f t="shared" si="102"/>
        <v>100000</v>
      </c>
      <c r="BF158" s="448"/>
      <c r="BG158" s="448"/>
      <c r="BH158" s="448"/>
      <c r="BI158" s="448"/>
      <c r="BJ158" s="448"/>
      <c r="BK158" s="448"/>
      <c r="BL158" s="448"/>
      <c r="BN158" s="672"/>
    </row>
    <row r="159" spans="1:66" s="28" customFormat="1" ht="12" customHeight="1">
      <c r="A159" s="287">
        <v>13500192</v>
      </c>
      <c r="B159" s="288" t="str">
        <f t="shared" si="80"/>
        <v>13500192</v>
      </c>
      <c r="C159" s="444" t="s">
        <v>2574</v>
      </c>
      <c r="D159" s="445" t="s">
        <v>2091</v>
      </c>
      <c r="E159" s="445"/>
      <c r="F159" s="444"/>
      <c r="G159" s="445"/>
      <c r="H159" s="547">
        <v>0</v>
      </c>
      <c r="I159" s="547">
        <v>0</v>
      </c>
      <c r="J159" s="547">
        <v>0</v>
      </c>
      <c r="K159" s="547">
        <v>0</v>
      </c>
      <c r="L159" s="547">
        <v>0</v>
      </c>
      <c r="M159" s="547">
        <v>0</v>
      </c>
      <c r="N159" s="547">
        <v>0</v>
      </c>
      <c r="O159" s="547">
        <v>0</v>
      </c>
      <c r="P159" s="547">
        <v>0</v>
      </c>
      <c r="Q159" s="547">
        <v>0</v>
      </c>
      <c r="R159" s="547">
        <v>0</v>
      </c>
      <c r="S159" s="547">
        <v>0</v>
      </c>
      <c r="T159" s="547">
        <v>0</v>
      </c>
      <c r="U159" s="547"/>
      <c r="V159" s="547">
        <f t="shared" si="107"/>
        <v>0</v>
      </c>
      <c r="W159" s="285"/>
      <c r="X159" s="286"/>
      <c r="Y159" s="548">
        <f t="shared" si="103"/>
        <v>0</v>
      </c>
      <c r="Z159" s="549">
        <f t="shared" si="103"/>
        <v>0</v>
      </c>
      <c r="AA159" s="549">
        <f t="shared" si="103"/>
        <v>0</v>
      </c>
      <c r="AB159" s="282">
        <f t="shared" si="108"/>
        <v>0</v>
      </c>
      <c r="AC159" s="281">
        <f t="shared" si="109"/>
        <v>0</v>
      </c>
      <c r="AD159" s="549">
        <f t="shared" si="79"/>
        <v>0</v>
      </c>
      <c r="AE159" s="553">
        <f t="shared" si="118"/>
        <v>0</v>
      </c>
      <c r="AF159" s="282">
        <f t="shared" si="119"/>
        <v>0</v>
      </c>
      <c r="AG159" s="283">
        <f t="shared" si="85"/>
        <v>0</v>
      </c>
      <c r="AH159" s="281">
        <f t="shared" si="110"/>
        <v>0</v>
      </c>
      <c r="AI159" s="551">
        <f t="shared" si="104"/>
        <v>0</v>
      </c>
      <c r="AJ159" s="549">
        <f t="shared" si="104"/>
        <v>0</v>
      </c>
      <c r="AK159" s="549">
        <f t="shared" si="104"/>
        <v>0</v>
      </c>
      <c r="AL159" s="282">
        <f t="shared" si="111"/>
        <v>0</v>
      </c>
      <c r="AM159" s="281">
        <f t="shared" si="112"/>
        <v>0</v>
      </c>
      <c r="AN159" s="549">
        <f t="shared" si="105"/>
        <v>0</v>
      </c>
      <c r="AO159" s="549">
        <f t="shared" si="106"/>
        <v>0</v>
      </c>
      <c r="AP159" s="549">
        <f t="shared" si="113"/>
        <v>0</v>
      </c>
      <c r="AQ159" s="283">
        <f t="shared" si="86"/>
        <v>0</v>
      </c>
      <c r="AR159" s="281">
        <f t="shared" si="114"/>
        <v>0</v>
      </c>
      <c r="AT159" s="446"/>
      <c r="AU159" s="284"/>
      <c r="AV159" s="447" t="str">
        <f t="shared" si="115"/>
        <v>CA</v>
      </c>
      <c r="AW159" s="447" t="str">
        <f t="shared" si="115"/>
        <v>CL</v>
      </c>
      <c r="AX159" s="447" t="str">
        <f t="shared" si="115"/>
        <v>AIC</v>
      </c>
      <c r="AY159" s="447" t="str">
        <f t="shared" si="95"/>
        <v>ERB</v>
      </c>
      <c r="AZ159" s="447" t="str">
        <f t="shared" si="95"/>
        <v>GRB</v>
      </c>
      <c r="BA159" s="447" t="str">
        <f t="shared" si="95"/>
        <v>Non-Op</v>
      </c>
      <c r="BC159" s="445" t="s">
        <v>2119</v>
      </c>
      <c r="BD159" s="552">
        <f t="shared" si="102"/>
        <v>0</v>
      </c>
      <c r="BF159" s="448"/>
      <c r="BG159" s="448"/>
      <c r="BH159" s="448"/>
      <c r="BI159" s="448"/>
      <c r="BJ159" s="448"/>
      <c r="BK159" s="448"/>
      <c r="BL159" s="448"/>
      <c r="BN159" s="672"/>
    </row>
    <row r="160" spans="1:66" s="28" customFormat="1" ht="12" customHeight="1">
      <c r="A160" s="287">
        <v>13500201</v>
      </c>
      <c r="B160" s="288" t="str">
        <f t="shared" si="80"/>
        <v>13500201</v>
      </c>
      <c r="C160" s="444" t="s">
        <v>1277</v>
      </c>
      <c r="D160" s="445" t="s">
        <v>2091</v>
      </c>
      <c r="E160" s="445"/>
      <c r="F160" s="444"/>
      <c r="G160" s="445"/>
      <c r="H160" s="547">
        <v>1543067.33</v>
      </c>
      <c r="I160" s="547">
        <v>809984.12</v>
      </c>
      <c r="J160" s="547">
        <v>996698.36</v>
      </c>
      <c r="K160" s="547">
        <v>769863.17</v>
      </c>
      <c r="L160" s="547">
        <v>1970934.25</v>
      </c>
      <c r="M160" s="547">
        <v>1947879.78</v>
      </c>
      <c r="N160" s="547">
        <v>2311355.73</v>
      </c>
      <c r="O160" s="547">
        <v>1952595.22</v>
      </c>
      <c r="P160" s="547">
        <v>855087.68</v>
      </c>
      <c r="Q160" s="547">
        <v>1463380.46</v>
      </c>
      <c r="R160" s="547">
        <v>1520002.21</v>
      </c>
      <c r="S160" s="547">
        <v>2751029.61</v>
      </c>
      <c r="T160" s="547">
        <v>130715.13</v>
      </c>
      <c r="U160" s="547"/>
      <c r="V160" s="547">
        <f t="shared" si="107"/>
        <v>1515475.1516666666</v>
      </c>
      <c r="W160" s="285"/>
      <c r="X160" s="286"/>
      <c r="Y160" s="548">
        <f t="shared" si="103"/>
        <v>130715.13</v>
      </c>
      <c r="Z160" s="549">
        <f t="shared" si="103"/>
        <v>0</v>
      </c>
      <c r="AA160" s="549">
        <f t="shared" si="103"/>
        <v>0</v>
      </c>
      <c r="AB160" s="282">
        <f t="shared" si="108"/>
        <v>0</v>
      </c>
      <c r="AC160" s="281">
        <f t="shared" si="109"/>
        <v>0</v>
      </c>
      <c r="AD160" s="549">
        <f t="shared" si="79"/>
        <v>0</v>
      </c>
      <c r="AE160" s="553">
        <f t="shared" si="118"/>
        <v>0</v>
      </c>
      <c r="AF160" s="282">
        <f t="shared" si="119"/>
        <v>0</v>
      </c>
      <c r="AG160" s="283">
        <f t="shared" si="85"/>
        <v>0</v>
      </c>
      <c r="AH160" s="281">
        <f t="shared" si="110"/>
        <v>0</v>
      </c>
      <c r="AI160" s="551">
        <f t="shared" si="104"/>
        <v>1515475.1516666666</v>
      </c>
      <c r="AJ160" s="549">
        <f t="shared" si="104"/>
        <v>0</v>
      </c>
      <c r="AK160" s="549">
        <f t="shared" si="104"/>
        <v>0</v>
      </c>
      <c r="AL160" s="282">
        <f t="shared" si="111"/>
        <v>0</v>
      </c>
      <c r="AM160" s="281">
        <f t="shared" si="112"/>
        <v>0</v>
      </c>
      <c r="AN160" s="549">
        <f t="shared" si="105"/>
        <v>0</v>
      </c>
      <c r="AO160" s="549">
        <f t="shared" si="106"/>
        <v>0</v>
      </c>
      <c r="AP160" s="549">
        <f t="shared" si="113"/>
        <v>0</v>
      </c>
      <c r="AQ160" s="283">
        <f t="shared" si="86"/>
        <v>0</v>
      </c>
      <c r="AR160" s="281">
        <f t="shared" si="114"/>
        <v>0</v>
      </c>
      <c r="AT160" s="446"/>
      <c r="AU160" s="284"/>
      <c r="AV160" s="447" t="str">
        <f t="shared" si="115"/>
        <v>CA</v>
      </c>
      <c r="AW160" s="447" t="str">
        <f t="shared" si="115"/>
        <v>CL</v>
      </c>
      <c r="AX160" s="447" t="str">
        <f t="shared" si="115"/>
        <v>AIC</v>
      </c>
      <c r="AY160" s="447" t="str">
        <f t="shared" si="95"/>
        <v>ERB</v>
      </c>
      <c r="AZ160" s="447" t="str">
        <f t="shared" si="95"/>
        <v>GRB</v>
      </c>
      <c r="BA160" s="447" t="str">
        <f t="shared" si="95"/>
        <v>Non-Op</v>
      </c>
      <c r="BC160" s="445" t="s">
        <v>2119</v>
      </c>
      <c r="BD160" s="552">
        <f t="shared" si="102"/>
        <v>130715.13</v>
      </c>
      <c r="BF160" s="448"/>
      <c r="BG160" s="448"/>
      <c r="BH160" s="448"/>
      <c r="BI160" s="448"/>
      <c r="BJ160" s="448"/>
      <c r="BK160" s="448"/>
      <c r="BL160" s="448"/>
      <c r="BN160" s="672"/>
    </row>
    <row r="161" spans="1:66" s="28" customFormat="1" ht="12" customHeight="1">
      <c r="A161" s="321">
        <v>13500203</v>
      </c>
      <c r="B161" s="318" t="str">
        <f t="shared" si="80"/>
        <v>13500203</v>
      </c>
      <c r="C161" s="474" t="s">
        <v>1278</v>
      </c>
      <c r="D161" s="445" t="s">
        <v>2091</v>
      </c>
      <c r="E161" s="445"/>
      <c r="F161" s="289">
        <v>42811</v>
      </c>
      <c r="G161" s="445"/>
      <c r="H161" s="547">
        <v>75000</v>
      </c>
      <c r="I161" s="547">
        <v>75000</v>
      </c>
      <c r="J161" s="547">
        <v>75000</v>
      </c>
      <c r="K161" s="547">
        <v>75000</v>
      </c>
      <c r="L161" s="547">
        <v>75000</v>
      </c>
      <c r="M161" s="547">
        <v>75000</v>
      </c>
      <c r="N161" s="547">
        <v>75000</v>
      </c>
      <c r="O161" s="547">
        <v>75000</v>
      </c>
      <c r="P161" s="547">
        <v>75000</v>
      </c>
      <c r="Q161" s="547">
        <v>75000</v>
      </c>
      <c r="R161" s="547">
        <v>70500</v>
      </c>
      <c r="S161" s="547">
        <v>70500</v>
      </c>
      <c r="T161" s="547">
        <v>70500</v>
      </c>
      <c r="U161" s="547"/>
      <c r="V161" s="547">
        <f t="shared" si="107"/>
        <v>74062.5</v>
      </c>
      <c r="W161" s="285"/>
      <c r="X161" s="286"/>
      <c r="Y161" s="548">
        <f t="shared" ref="Y161:AA181" si="120">IF($D161=Y$5,$T161,0)</f>
        <v>70500</v>
      </c>
      <c r="Z161" s="549">
        <f t="shared" si="120"/>
        <v>0</v>
      </c>
      <c r="AA161" s="549">
        <f t="shared" si="120"/>
        <v>0</v>
      </c>
      <c r="AB161" s="282">
        <f t="shared" si="108"/>
        <v>0</v>
      </c>
      <c r="AC161" s="281">
        <f t="shared" si="109"/>
        <v>0</v>
      </c>
      <c r="AD161" s="549">
        <f t="shared" si="79"/>
        <v>0</v>
      </c>
      <c r="AE161" s="553">
        <f t="shared" si="118"/>
        <v>0</v>
      </c>
      <c r="AF161" s="282">
        <f t="shared" si="119"/>
        <v>0</v>
      </c>
      <c r="AG161" s="283">
        <f t="shared" si="85"/>
        <v>0</v>
      </c>
      <c r="AH161" s="281">
        <f t="shared" si="110"/>
        <v>0</v>
      </c>
      <c r="AI161" s="551">
        <f t="shared" ref="AI161:AK181" si="121">IF($D161=AI$5,$V161,0)</f>
        <v>74062.5</v>
      </c>
      <c r="AJ161" s="549">
        <f t="shared" si="121"/>
        <v>0</v>
      </c>
      <c r="AK161" s="549">
        <f t="shared" si="121"/>
        <v>0</v>
      </c>
      <c r="AL161" s="282">
        <f t="shared" si="111"/>
        <v>0</v>
      </c>
      <c r="AM161" s="281">
        <f t="shared" si="112"/>
        <v>0</v>
      </c>
      <c r="AN161" s="549">
        <f t="shared" si="105"/>
        <v>0</v>
      </c>
      <c r="AO161" s="549">
        <f t="shared" si="106"/>
        <v>0</v>
      </c>
      <c r="AP161" s="549">
        <f t="shared" si="113"/>
        <v>0</v>
      </c>
      <c r="AQ161" s="283">
        <f t="shared" si="86"/>
        <v>0</v>
      </c>
      <c r="AR161" s="281">
        <f t="shared" si="114"/>
        <v>0</v>
      </c>
      <c r="AT161" s="446"/>
      <c r="AU161" s="284"/>
      <c r="AV161" s="447" t="str">
        <f t="shared" si="115"/>
        <v>CA</v>
      </c>
      <c r="AW161" s="447" t="str">
        <f t="shared" si="115"/>
        <v>CL</v>
      </c>
      <c r="AX161" s="447" t="str">
        <f t="shared" si="115"/>
        <v>AIC</v>
      </c>
      <c r="AY161" s="447" t="str">
        <f t="shared" si="95"/>
        <v>ERB</v>
      </c>
      <c r="AZ161" s="447" t="str">
        <f t="shared" si="95"/>
        <v>GRB</v>
      </c>
      <c r="BA161" s="447" t="str">
        <f t="shared" si="95"/>
        <v>Non-Op</v>
      </c>
      <c r="BC161" s="445" t="s">
        <v>2119</v>
      </c>
      <c r="BD161" s="552">
        <f t="shared" si="102"/>
        <v>70500</v>
      </c>
      <c r="BF161" s="448"/>
      <c r="BG161" s="448"/>
      <c r="BH161" s="448"/>
      <c r="BI161" s="448"/>
      <c r="BJ161" s="448"/>
      <c r="BK161" s="448"/>
      <c r="BL161" s="448"/>
      <c r="BN161" s="672"/>
    </row>
    <row r="162" spans="1:66" s="28" customFormat="1" ht="12" customHeight="1">
      <c r="A162" s="362">
        <v>13500222</v>
      </c>
      <c r="B162" s="313" t="str">
        <f t="shared" si="80"/>
        <v>13500222</v>
      </c>
      <c r="C162" s="682" t="s">
        <v>2122</v>
      </c>
      <c r="D162" s="451" t="s">
        <v>2091</v>
      </c>
      <c r="E162" s="451"/>
      <c r="F162" s="304">
        <v>43891</v>
      </c>
      <c r="G162" s="451"/>
      <c r="H162" s="556">
        <v>566334.18999999994</v>
      </c>
      <c r="I162" s="556">
        <v>696615.49</v>
      </c>
      <c r="J162" s="556">
        <v>960324.32</v>
      </c>
      <c r="K162" s="556">
        <v>865292</v>
      </c>
      <c r="L162" s="556">
        <v>907091.47</v>
      </c>
      <c r="M162" s="556">
        <v>890015.42</v>
      </c>
      <c r="N162" s="556">
        <v>636087.13</v>
      </c>
      <c r="O162" s="556">
        <v>535459.94999999995</v>
      </c>
      <c r="P162" s="556">
        <v>550261.42000000004</v>
      </c>
      <c r="Q162" s="556">
        <v>806442.37</v>
      </c>
      <c r="R162" s="556">
        <v>901191.18</v>
      </c>
      <c r="S162" s="556">
        <v>1086959.47</v>
      </c>
      <c r="T162" s="556">
        <v>890062.11</v>
      </c>
      <c r="U162" s="556"/>
      <c r="V162" s="556">
        <f t="shared" si="107"/>
        <v>796994.86416666675</v>
      </c>
      <c r="W162" s="292"/>
      <c r="X162" s="293"/>
      <c r="Y162" s="548">
        <f t="shared" si="120"/>
        <v>890062.11</v>
      </c>
      <c r="Z162" s="549">
        <f t="shared" si="120"/>
        <v>0</v>
      </c>
      <c r="AA162" s="549">
        <f t="shared" si="120"/>
        <v>0</v>
      </c>
      <c r="AB162" s="282">
        <f t="shared" si="108"/>
        <v>0</v>
      </c>
      <c r="AC162" s="281">
        <f t="shared" si="109"/>
        <v>0</v>
      </c>
      <c r="AD162" s="549">
        <f t="shared" si="79"/>
        <v>0</v>
      </c>
      <c r="AE162" s="553">
        <f t="shared" si="118"/>
        <v>0</v>
      </c>
      <c r="AF162" s="282">
        <f t="shared" si="119"/>
        <v>0</v>
      </c>
      <c r="AG162" s="283">
        <f t="shared" si="85"/>
        <v>0</v>
      </c>
      <c r="AH162" s="281">
        <f t="shared" si="110"/>
        <v>0</v>
      </c>
      <c r="AI162" s="551">
        <f t="shared" si="121"/>
        <v>796994.86416666675</v>
      </c>
      <c r="AJ162" s="549">
        <f t="shared" si="121"/>
        <v>0</v>
      </c>
      <c r="AK162" s="549">
        <f t="shared" si="121"/>
        <v>0</v>
      </c>
      <c r="AL162" s="282">
        <f t="shared" si="111"/>
        <v>0</v>
      </c>
      <c r="AM162" s="281">
        <f t="shared" si="112"/>
        <v>0</v>
      </c>
      <c r="AN162" s="549">
        <f t="shared" si="105"/>
        <v>0</v>
      </c>
      <c r="AO162" s="549">
        <f t="shared" si="106"/>
        <v>0</v>
      </c>
      <c r="AP162" s="549">
        <f t="shared" si="113"/>
        <v>0</v>
      </c>
      <c r="AQ162" s="283">
        <f t="shared" ref="AQ162" si="122">SUM(AN162:AP162)</f>
        <v>0</v>
      </c>
      <c r="AR162" s="281">
        <f t="shared" si="114"/>
        <v>0</v>
      </c>
      <c r="AT162" s="446"/>
      <c r="AU162" s="284"/>
      <c r="AV162" s="447" t="str">
        <f t="shared" si="115"/>
        <v>CA</v>
      </c>
      <c r="AW162" s="447" t="str">
        <f t="shared" si="115"/>
        <v>CL</v>
      </c>
      <c r="AX162" s="447" t="str">
        <f t="shared" si="115"/>
        <v>AIC</v>
      </c>
      <c r="AY162" s="447" t="str">
        <f t="shared" si="95"/>
        <v>ERB</v>
      </c>
      <c r="AZ162" s="447" t="str">
        <f t="shared" si="95"/>
        <v>GRB</v>
      </c>
      <c r="BA162" s="447" t="str">
        <f t="shared" si="95"/>
        <v>Non-Op</v>
      </c>
      <c r="BC162" s="445" t="s">
        <v>2119</v>
      </c>
      <c r="BD162" s="552">
        <f t="shared" si="102"/>
        <v>890062.11</v>
      </c>
      <c r="BF162" s="435"/>
      <c r="BG162" s="435"/>
      <c r="BH162" s="435"/>
      <c r="BI162" s="435"/>
      <c r="BJ162" s="435"/>
      <c r="BK162" s="435"/>
      <c r="BL162" s="435"/>
      <c r="BN162" s="672"/>
    </row>
    <row r="163" spans="1:66" s="28" customFormat="1" ht="12" customHeight="1">
      <c r="A163" s="287">
        <v>13600013</v>
      </c>
      <c r="B163" s="288" t="str">
        <f t="shared" si="80"/>
        <v>13600013</v>
      </c>
      <c r="C163" s="444" t="s">
        <v>2575</v>
      </c>
      <c r="D163" s="445" t="s">
        <v>1165</v>
      </c>
      <c r="E163" s="445"/>
      <c r="F163" s="444"/>
      <c r="G163" s="445"/>
      <c r="H163" s="547">
        <v>0</v>
      </c>
      <c r="I163" s="547">
        <v>0</v>
      </c>
      <c r="J163" s="547">
        <v>0</v>
      </c>
      <c r="K163" s="547">
        <v>0</v>
      </c>
      <c r="L163" s="547">
        <v>0</v>
      </c>
      <c r="M163" s="547">
        <v>0</v>
      </c>
      <c r="N163" s="547">
        <v>0</v>
      </c>
      <c r="O163" s="547">
        <v>0</v>
      </c>
      <c r="P163" s="547">
        <v>0</v>
      </c>
      <c r="Q163" s="547">
        <v>0</v>
      </c>
      <c r="R163" s="547">
        <v>0</v>
      </c>
      <c r="S163" s="547">
        <v>0</v>
      </c>
      <c r="T163" s="547">
        <v>0</v>
      </c>
      <c r="U163" s="547"/>
      <c r="V163" s="547">
        <f t="shared" si="107"/>
        <v>0</v>
      </c>
      <c r="W163" s="305"/>
      <c r="X163" s="306"/>
      <c r="Y163" s="548">
        <f t="shared" si="120"/>
        <v>0</v>
      </c>
      <c r="Z163" s="549">
        <f t="shared" si="120"/>
        <v>0</v>
      </c>
      <c r="AA163" s="549">
        <f t="shared" si="120"/>
        <v>0</v>
      </c>
      <c r="AB163" s="282">
        <f t="shared" si="108"/>
        <v>0</v>
      </c>
      <c r="AC163" s="281">
        <f t="shared" si="109"/>
        <v>0</v>
      </c>
      <c r="AD163" s="549">
        <f t="shared" ref="AD163:AD230" si="123">IF($D163=AD$5,$T163,IF($D163=AD$4, $T163*$AK$1,0))</f>
        <v>0</v>
      </c>
      <c r="AE163" s="553">
        <f t="shared" si="118"/>
        <v>0</v>
      </c>
      <c r="AF163" s="282">
        <f t="shared" si="119"/>
        <v>0</v>
      </c>
      <c r="AG163" s="283">
        <f t="shared" si="85"/>
        <v>0</v>
      </c>
      <c r="AH163" s="281">
        <f t="shared" si="110"/>
        <v>0</v>
      </c>
      <c r="AI163" s="551">
        <f t="shared" si="121"/>
        <v>0</v>
      </c>
      <c r="AJ163" s="549">
        <f t="shared" si="121"/>
        <v>0</v>
      </c>
      <c r="AK163" s="549">
        <f t="shared" si="121"/>
        <v>0</v>
      </c>
      <c r="AL163" s="282">
        <f t="shared" si="111"/>
        <v>0</v>
      </c>
      <c r="AM163" s="281">
        <f t="shared" si="112"/>
        <v>0</v>
      </c>
      <c r="AN163" s="549">
        <f t="shared" si="105"/>
        <v>0</v>
      </c>
      <c r="AO163" s="549">
        <f t="shared" si="106"/>
        <v>0</v>
      </c>
      <c r="AP163" s="549">
        <f t="shared" si="113"/>
        <v>0</v>
      </c>
      <c r="AQ163" s="283">
        <f t="shared" si="86"/>
        <v>0</v>
      </c>
      <c r="AR163" s="281">
        <f t="shared" si="114"/>
        <v>0</v>
      </c>
      <c r="AT163" s="446" t="s">
        <v>2066</v>
      </c>
      <c r="AU163" s="284"/>
      <c r="AV163" s="447" t="str">
        <f t="shared" si="115"/>
        <v>CA</v>
      </c>
      <c r="AW163" s="447" t="str">
        <f t="shared" si="115"/>
        <v>CL</v>
      </c>
      <c r="AX163" s="447" t="str">
        <f t="shared" si="115"/>
        <v>AIC</v>
      </c>
      <c r="AY163" s="447" t="str">
        <f t="shared" si="95"/>
        <v>ERB</v>
      </c>
      <c r="AZ163" s="447" t="str">
        <f t="shared" si="95"/>
        <v>GRB</v>
      </c>
      <c r="BA163" s="447" t="str">
        <f t="shared" si="95"/>
        <v>Non-Op</v>
      </c>
      <c r="BC163" s="449" t="s">
        <v>2100</v>
      </c>
      <c r="BD163" s="552">
        <f t="shared" si="102"/>
        <v>0</v>
      </c>
      <c r="BF163" s="435"/>
      <c r="BG163" s="435"/>
      <c r="BH163" s="435"/>
      <c r="BI163" s="435"/>
      <c r="BJ163" s="435"/>
      <c r="BK163" s="435"/>
      <c r="BL163" s="435"/>
      <c r="BN163" s="672"/>
    </row>
    <row r="164" spans="1:66" s="28" customFormat="1" ht="12" customHeight="1">
      <c r="A164" s="287">
        <v>14100311</v>
      </c>
      <c r="B164" s="288" t="str">
        <f t="shared" si="80"/>
        <v>14100311</v>
      </c>
      <c r="C164" s="444" t="s">
        <v>1279</v>
      </c>
      <c r="D164" s="445" t="s">
        <v>1165</v>
      </c>
      <c r="E164" s="445"/>
      <c r="F164" s="444"/>
      <c r="G164" s="445"/>
      <c r="H164" s="547">
        <v>91409.97</v>
      </c>
      <c r="I164" s="547">
        <v>91409.97</v>
      </c>
      <c r="J164" s="547">
        <v>91409.97</v>
      </c>
      <c r="K164" s="547">
        <v>91409.97</v>
      </c>
      <c r="L164" s="547">
        <v>91409.97</v>
      </c>
      <c r="M164" s="547">
        <v>91409.97</v>
      </c>
      <c r="N164" s="547">
        <v>91409.97</v>
      </c>
      <c r="O164" s="547">
        <v>0</v>
      </c>
      <c r="P164" s="547">
        <v>0</v>
      </c>
      <c r="Q164" s="547">
        <v>0</v>
      </c>
      <c r="R164" s="547">
        <v>0</v>
      </c>
      <c r="S164" s="547">
        <v>0</v>
      </c>
      <c r="T164" s="547">
        <v>0</v>
      </c>
      <c r="U164" s="547"/>
      <c r="V164" s="547">
        <f t="shared" si="107"/>
        <v>49513.733749999992</v>
      </c>
      <c r="W164" s="285"/>
      <c r="X164" s="286"/>
      <c r="Y164" s="548">
        <f t="shared" si="120"/>
        <v>0</v>
      </c>
      <c r="Z164" s="549">
        <f t="shared" si="120"/>
        <v>0</v>
      </c>
      <c r="AA164" s="549">
        <f t="shared" si="120"/>
        <v>0</v>
      </c>
      <c r="AB164" s="282">
        <f t="shared" si="108"/>
        <v>0</v>
      </c>
      <c r="AC164" s="281">
        <f t="shared" si="109"/>
        <v>0</v>
      </c>
      <c r="AD164" s="549">
        <f t="shared" si="123"/>
        <v>0</v>
      </c>
      <c r="AE164" s="553">
        <f t="shared" si="118"/>
        <v>0</v>
      </c>
      <c r="AF164" s="282">
        <f t="shared" si="119"/>
        <v>0</v>
      </c>
      <c r="AG164" s="283">
        <f t="shared" si="85"/>
        <v>0</v>
      </c>
      <c r="AH164" s="281">
        <f t="shared" si="110"/>
        <v>0</v>
      </c>
      <c r="AI164" s="551">
        <f t="shared" si="121"/>
        <v>0</v>
      </c>
      <c r="AJ164" s="549">
        <f t="shared" si="121"/>
        <v>0</v>
      </c>
      <c r="AK164" s="549">
        <f t="shared" si="121"/>
        <v>0</v>
      </c>
      <c r="AL164" s="282">
        <f t="shared" si="111"/>
        <v>49513.733749999992</v>
      </c>
      <c r="AM164" s="281">
        <f t="shared" si="112"/>
        <v>0</v>
      </c>
      <c r="AN164" s="549">
        <f t="shared" si="105"/>
        <v>0</v>
      </c>
      <c r="AO164" s="549">
        <f t="shared" si="106"/>
        <v>0</v>
      </c>
      <c r="AP164" s="549">
        <f t="shared" si="113"/>
        <v>49513.733749999992</v>
      </c>
      <c r="AQ164" s="283">
        <f t="shared" si="86"/>
        <v>49513.733749999992</v>
      </c>
      <c r="AR164" s="281">
        <f t="shared" si="114"/>
        <v>0</v>
      </c>
      <c r="AT164" s="446" t="s">
        <v>2064</v>
      </c>
      <c r="AU164" s="284"/>
      <c r="AV164" s="447" t="str">
        <f t="shared" si="115"/>
        <v>CA</v>
      </c>
      <c r="AW164" s="447" t="str">
        <f t="shared" si="115"/>
        <v>CL</v>
      </c>
      <c r="AX164" s="447" t="str">
        <f t="shared" si="115"/>
        <v>AIC</v>
      </c>
      <c r="AY164" s="447" t="str">
        <f t="shared" si="95"/>
        <v>ERB</v>
      </c>
      <c r="AZ164" s="447" t="str">
        <f t="shared" si="95"/>
        <v>GRB</v>
      </c>
      <c r="BA164" s="447" t="str">
        <f t="shared" si="95"/>
        <v>Non-Op</v>
      </c>
      <c r="BC164" s="449" t="s">
        <v>2100</v>
      </c>
      <c r="BD164" s="552">
        <f t="shared" si="102"/>
        <v>0</v>
      </c>
      <c r="BF164" s="435"/>
      <c r="BG164" s="435"/>
      <c r="BH164" s="435"/>
      <c r="BI164" s="435"/>
      <c r="BJ164" s="435"/>
      <c r="BK164" s="435"/>
      <c r="BL164" s="435"/>
      <c r="BN164" s="683"/>
    </row>
    <row r="165" spans="1:66" s="28" customFormat="1" ht="12" customHeight="1">
      <c r="A165" s="287">
        <v>14200003</v>
      </c>
      <c r="B165" s="288" t="str">
        <f t="shared" si="80"/>
        <v>14200003</v>
      </c>
      <c r="C165" s="444" t="s">
        <v>1280</v>
      </c>
      <c r="D165" s="445" t="s">
        <v>2091</v>
      </c>
      <c r="E165" s="445"/>
      <c r="F165" s="444"/>
      <c r="G165" s="445"/>
      <c r="H165" s="547">
        <v>-1143.0999999999999</v>
      </c>
      <c r="I165" s="547">
        <v>-186426.17</v>
      </c>
      <c r="J165" s="547">
        <v>-183217.91</v>
      </c>
      <c r="K165" s="547">
        <v>-149261.65</v>
      </c>
      <c r="L165" s="547">
        <v>-140181.6</v>
      </c>
      <c r="M165" s="547">
        <v>-2172.23</v>
      </c>
      <c r="N165" s="547">
        <v>-115173.85</v>
      </c>
      <c r="O165" s="547">
        <v>-81714.67</v>
      </c>
      <c r="P165" s="547">
        <v>0</v>
      </c>
      <c r="Q165" s="547">
        <v>-122.76</v>
      </c>
      <c r="R165" s="547">
        <v>0</v>
      </c>
      <c r="S165" s="547">
        <v>-146187.54999999999</v>
      </c>
      <c r="T165" s="547">
        <v>0</v>
      </c>
      <c r="U165" s="547"/>
      <c r="V165" s="547">
        <f t="shared" si="107"/>
        <v>-83752.494999999995</v>
      </c>
      <c r="W165" s="285"/>
      <c r="X165" s="286"/>
      <c r="Y165" s="548">
        <f t="shared" si="120"/>
        <v>0</v>
      </c>
      <c r="Z165" s="549">
        <f t="shared" si="120"/>
        <v>0</v>
      </c>
      <c r="AA165" s="549">
        <f t="shared" si="120"/>
        <v>0</v>
      </c>
      <c r="AB165" s="282">
        <f t="shared" si="108"/>
        <v>0</v>
      </c>
      <c r="AC165" s="281">
        <f t="shared" si="109"/>
        <v>0</v>
      </c>
      <c r="AD165" s="549">
        <f t="shared" si="123"/>
        <v>0</v>
      </c>
      <c r="AE165" s="553">
        <f t="shared" si="118"/>
        <v>0</v>
      </c>
      <c r="AF165" s="282">
        <f t="shared" si="119"/>
        <v>0</v>
      </c>
      <c r="AG165" s="283">
        <f t="shared" si="85"/>
        <v>0</v>
      </c>
      <c r="AH165" s="281">
        <f t="shared" si="110"/>
        <v>0</v>
      </c>
      <c r="AI165" s="551">
        <f t="shared" si="121"/>
        <v>-83752.494999999995</v>
      </c>
      <c r="AJ165" s="549">
        <f t="shared" si="121"/>
        <v>0</v>
      </c>
      <c r="AK165" s="549">
        <f t="shared" si="121"/>
        <v>0</v>
      </c>
      <c r="AL165" s="282">
        <f t="shared" si="111"/>
        <v>0</v>
      </c>
      <c r="AM165" s="281">
        <f t="shared" si="112"/>
        <v>0</v>
      </c>
      <c r="AN165" s="549">
        <f t="shared" si="105"/>
        <v>0</v>
      </c>
      <c r="AO165" s="549">
        <f t="shared" si="106"/>
        <v>0</v>
      </c>
      <c r="AP165" s="549">
        <f t="shared" si="113"/>
        <v>0</v>
      </c>
      <c r="AQ165" s="283">
        <f t="shared" si="86"/>
        <v>0</v>
      </c>
      <c r="AR165" s="281">
        <f t="shared" si="114"/>
        <v>0</v>
      </c>
      <c r="AT165" s="446"/>
      <c r="AU165" s="284"/>
      <c r="AV165" s="447" t="str">
        <f t="shared" si="115"/>
        <v>CA</v>
      </c>
      <c r="AW165" s="447" t="str">
        <f t="shared" si="115"/>
        <v>CL</v>
      </c>
      <c r="AX165" s="447" t="str">
        <f t="shared" si="115"/>
        <v>AIC</v>
      </c>
      <c r="AY165" s="447" t="str">
        <f t="shared" si="95"/>
        <v>ERB</v>
      </c>
      <c r="AZ165" s="447" t="str">
        <f t="shared" si="95"/>
        <v>GRB</v>
      </c>
      <c r="BA165" s="447" t="str">
        <f t="shared" si="95"/>
        <v>Non-Op</v>
      </c>
      <c r="BC165" s="445" t="s">
        <v>2123</v>
      </c>
      <c r="BD165" s="552">
        <f t="shared" si="102"/>
        <v>0</v>
      </c>
      <c r="BF165" s="435"/>
      <c r="BG165" s="435"/>
      <c r="BH165" s="435"/>
      <c r="BI165" s="435"/>
      <c r="BJ165" s="435"/>
      <c r="BK165" s="435"/>
      <c r="BL165" s="435"/>
      <c r="BN165" s="683"/>
    </row>
    <row r="166" spans="1:66" s="28" customFormat="1" ht="12" customHeight="1">
      <c r="A166" s="287">
        <v>14200201</v>
      </c>
      <c r="B166" s="288" t="str">
        <f t="shared" si="80"/>
        <v>14200201</v>
      </c>
      <c r="C166" s="444" t="s">
        <v>1281</v>
      </c>
      <c r="D166" s="445" t="s">
        <v>2091</v>
      </c>
      <c r="E166" s="445"/>
      <c r="F166" s="444"/>
      <c r="G166" s="445"/>
      <c r="H166" s="547">
        <v>203630582.52000001</v>
      </c>
      <c r="I166" s="547">
        <v>230971998.43000001</v>
      </c>
      <c r="J166" s="547">
        <v>236359464.52000001</v>
      </c>
      <c r="K166" s="547">
        <v>220671275.08000001</v>
      </c>
      <c r="L166" s="547">
        <v>217465401.90000001</v>
      </c>
      <c r="M166" s="547">
        <v>207026926.16</v>
      </c>
      <c r="N166" s="547">
        <v>194367997.06</v>
      </c>
      <c r="O166" s="547">
        <v>190123995.24000001</v>
      </c>
      <c r="P166" s="547">
        <v>195298422.61000001</v>
      </c>
      <c r="Q166" s="547">
        <v>187090302.58000001</v>
      </c>
      <c r="R166" s="547">
        <v>181972060.12</v>
      </c>
      <c r="S166" s="547">
        <v>222704804.36000001</v>
      </c>
      <c r="T166" s="547">
        <v>233080083.53</v>
      </c>
      <c r="U166" s="547"/>
      <c r="V166" s="547">
        <f t="shared" si="107"/>
        <v>208533998.42375001</v>
      </c>
      <c r="W166" s="285"/>
      <c r="X166" s="286"/>
      <c r="Y166" s="548">
        <f t="shared" si="120"/>
        <v>233080083.53</v>
      </c>
      <c r="Z166" s="549">
        <f t="shared" si="120"/>
        <v>0</v>
      </c>
      <c r="AA166" s="549">
        <f t="shared" si="120"/>
        <v>0</v>
      </c>
      <c r="AB166" s="282">
        <f t="shared" si="108"/>
        <v>0</v>
      </c>
      <c r="AC166" s="281">
        <f t="shared" si="109"/>
        <v>0</v>
      </c>
      <c r="AD166" s="549">
        <f t="shared" si="123"/>
        <v>0</v>
      </c>
      <c r="AE166" s="553">
        <f t="shared" si="118"/>
        <v>0</v>
      </c>
      <c r="AF166" s="282">
        <f t="shared" si="119"/>
        <v>0</v>
      </c>
      <c r="AG166" s="283">
        <f t="shared" si="85"/>
        <v>0</v>
      </c>
      <c r="AH166" s="281">
        <f t="shared" si="110"/>
        <v>0</v>
      </c>
      <c r="AI166" s="551">
        <f t="shared" si="121"/>
        <v>208533998.42375001</v>
      </c>
      <c r="AJ166" s="549">
        <f t="shared" si="121"/>
        <v>0</v>
      </c>
      <c r="AK166" s="549">
        <f t="shared" si="121"/>
        <v>0</v>
      </c>
      <c r="AL166" s="282">
        <f t="shared" si="111"/>
        <v>0</v>
      </c>
      <c r="AM166" s="281">
        <f t="shared" si="112"/>
        <v>0</v>
      </c>
      <c r="AN166" s="549">
        <f t="shared" si="105"/>
        <v>0</v>
      </c>
      <c r="AO166" s="549">
        <f t="shared" si="106"/>
        <v>0</v>
      </c>
      <c r="AP166" s="549">
        <f t="shared" si="113"/>
        <v>0</v>
      </c>
      <c r="AQ166" s="283">
        <f t="shared" si="86"/>
        <v>0</v>
      </c>
      <c r="AR166" s="281">
        <f t="shared" si="114"/>
        <v>0</v>
      </c>
      <c r="AT166" s="446"/>
      <c r="AU166" s="284"/>
      <c r="AV166" s="447" t="str">
        <f t="shared" si="115"/>
        <v>CA</v>
      </c>
      <c r="AW166" s="447" t="str">
        <f t="shared" si="115"/>
        <v>CL</v>
      </c>
      <c r="AX166" s="447" t="str">
        <f t="shared" si="115"/>
        <v>AIC</v>
      </c>
      <c r="AY166" s="447" t="str">
        <f t="shared" si="95"/>
        <v>ERB</v>
      </c>
      <c r="AZ166" s="447" t="str">
        <f t="shared" si="95"/>
        <v>GRB</v>
      </c>
      <c r="BA166" s="447" t="str">
        <f t="shared" si="95"/>
        <v>Non-Op</v>
      </c>
      <c r="BC166" s="445" t="s">
        <v>2123</v>
      </c>
      <c r="BD166" s="552">
        <f t="shared" si="102"/>
        <v>233080083.53</v>
      </c>
      <c r="BF166" s="435"/>
      <c r="BG166" s="435"/>
      <c r="BH166" s="435"/>
      <c r="BI166" s="435"/>
      <c r="BJ166" s="435"/>
      <c r="BK166" s="435"/>
      <c r="BL166" s="435"/>
      <c r="BN166" s="683"/>
    </row>
    <row r="167" spans="1:66" s="28" customFormat="1" ht="12" customHeight="1">
      <c r="A167" s="287">
        <v>14200202</v>
      </c>
      <c r="B167" s="288" t="str">
        <f t="shared" si="80"/>
        <v>14200202</v>
      </c>
      <c r="C167" s="444" t="s">
        <v>1282</v>
      </c>
      <c r="D167" s="445" t="s">
        <v>2091</v>
      </c>
      <c r="E167" s="445"/>
      <c r="F167" s="444"/>
      <c r="G167" s="445"/>
      <c r="H167" s="547">
        <v>108313089.45</v>
      </c>
      <c r="I167" s="547">
        <v>136797778.28999999</v>
      </c>
      <c r="J167" s="547">
        <v>130431217.61</v>
      </c>
      <c r="K167" s="547">
        <v>121199987.44</v>
      </c>
      <c r="L167" s="547">
        <v>107127274.09</v>
      </c>
      <c r="M167" s="547">
        <v>91946608.290000007</v>
      </c>
      <c r="N167" s="547">
        <v>68742310.829999998</v>
      </c>
      <c r="O167" s="547">
        <v>56102265.57</v>
      </c>
      <c r="P167" s="547">
        <v>45582376.729999997</v>
      </c>
      <c r="Q167" s="547">
        <v>43013255.649999999</v>
      </c>
      <c r="R167" s="547">
        <v>45231863.270000003</v>
      </c>
      <c r="S167" s="547">
        <v>102272498.56999999</v>
      </c>
      <c r="T167" s="547">
        <v>142476728.83000001</v>
      </c>
      <c r="U167" s="547"/>
      <c r="V167" s="547">
        <f t="shared" si="107"/>
        <v>89486862.123333335</v>
      </c>
      <c r="W167" s="285"/>
      <c r="X167" s="286"/>
      <c r="Y167" s="548">
        <f t="shared" si="120"/>
        <v>142476728.83000001</v>
      </c>
      <c r="Z167" s="549">
        <f t="shared" si="120"/>
        <v>0</v>
      </c>
      <c r="AA167" s="549">
        <f t="shared" si="120"/>
        <v>0</v>
      </c>
      <c r="AB167" s="282">
        <f t="shared" si="108"/>
        <v>0</v>
      </c>
      <c r="AC167" s="281">
        <f t="shared" si="109"/>
        <v>0</v>
      </c>
      <c r="AD167" s="549">
        <f t="shared" si="123"/>
        <v>0</v>
      </c>
      <c r="AE167" s="553">
        <f t="shared" si="118"/>
        <v>0</v>
      </c>
      <c r="AF167" s="282">
        <f t="shared" si="119"/>
        <v>0</v>
      </c>
      <c r="AG167" s="283">
        <f t="shared" si="85"/>
        <v>0</v>
      </c>
      <c r="AH167" s="281">
        <f t="shared" si="110"/>
        <v>0</v>
      </c>
      <c r="AI167" s="551">
        <f t="shared" si="121"/>
        <v>89486862.123333335</v>
      </c>
      <c r="AJ167" s="549">
        <f t="shared" si="121"/>
        <v>0</v>
      </c>
      <c r="AK167" s="549">
        <f t="shared" si="121"/>
        <v>0</v>
      </c>
      <c r="AL167" s="282">
        <f t="shared" si="111"/>
        <v>0</v>
      </c>
      <c r="AM167" s="281">
        <f t="shared" si="112"/>
        <v>0</v>
      </c>
      <c r="AN167" s="549">
        <f t="shared" si="105"/>
        <v>0</v>
      </c>
      <c r="AO167" s="549">
        <f t="shared" si="106"/>
        <v>0</v>
      </c>
      <c r="AP167" s="549">
        <f t="shared" si="113"/>
        <v>0</v>
      </c>
      <c r="AQ167" s="283">
        <f t="shared" si="86"/>
        <v>0</v>
      </c>
      <c r="AR167" s="281">
        <f t="shared" si="114"/>
        <v>0</v>
      </c>
      <c r="AT167" s="446"/>
      <c r="AU167" s="284"/>
      <c r="AV167" s="447" t="str">
        <f t="shared" si="115"/>
        <v>CA</v>
      </c>
      <c r="AW167" s="447" t="str">
        <f t="shared" si="115"/>
        <v>CL</v>
      </c>
      <c r="AX167" s="447" t="str">
        <f t="shared" si="115"/>
        <v>AIC</v>
      </c>
      <c r="AY167" s="447" t="str">
        <f t="shared" si="95"/>
        <v>ERB</v>
      </c>
      <c r="AZ167" s="447" t="str">
        <f t="shared" si="95"/>
        <v>GRB</v>
      </c>
      <c r="BA167" s="447" t="str">
        <f t="shared" si="95"/>
        <v>Non-Op</v>
      </c>
      <c r="BC167" s="445" t="s">
        <v>2123</v>
      </c>
      <c r="BD167" s="552">
        <f t="shared" si="102"/>
        <v>142476728.83000001</v>
      </c>
      <c r="BF167" s="435"/>
      <c r="BG167" s="435"/>
      <c r="BH167" s="435"/>
      <c r="BI167" s="435"/>
      <c r="BJ167" s="435"/>
      <c r="BK167" s="435"/>
      <c r="BL167" s="435"/>
      <c r="BN167" s="683"/>
    </row>
    <row r="168" spans="1:66" s="28" customFormat="1" ht="12" customHeight="1">
      <c r="A168" s="287">
        <v>14200203</v>
      </c>
      <c r="B168" s="288" t="str">
        <f t="shared" si="80"/>
        <v>14200203</v>
      </c>
      <c r="C168" s="444" t="s">
        <v>1283</v>
      </c>
      <c r="D168" s="445" t="s">
        <v>2091</v>
      </c>
      <c r="E168" s="445"/>
      <c r="F168" s="444"/>
      <c r="G168" s="445"/>
      <c r="H168" s="547">
        <v>-369046.45</v>
      </c>
      <c r="I168" s="547">
        <v>-369414.19</v>
      </c>
      <c r="J168" s="547">
        <v>-376718.58</v>
      </c>
      <c r="K168" s="547">
        <v>-357889.17</v>
      </c>
      <c r="L168" s="547">
        <v>-366718.89</v>
      </c>
      <c r="M168" s="547">
        <v>-367415.94</v>
      </c>
      <c r="N168" s="547">
        <v>-367277.25</v>
      </c>
      <c r="O168" s="547">
        <v>-355537.31</v>
      </c>
      <c r="P168" s="547">
        <v>-359045.14</v>
      </c>
      <c r="Q168" s="547">
        <v>-353970.1</v>
      </c>
      <c r="R168" s="547">
        <v>-347588.64</v>
      </c>
      <c r="S168" s="547">
        <v>-346010.64</v>
      </c>
      <c r="T168" s="547">
        <v>-332147.59999999998</v>
      </c>
      <c r="U168" s="547"/>
      <c r="V168" s="547">
        <f t="shared" si="107"/>
        <v>-359848.57291666674</v>
      </c>
      <c r="W168" s="285"/>
      <c r="X168" s="286"/>
      <c r="Y168" s="548">
        <f t="shared" si="120"/>
        <v>-332147.59999999998</v>
      </c>
      <c r="Z168" s="549">
        <f t="shared" si="120"/>
        <v>0</v>
      </c>
      <c r="AA168" s="549">
        <f t="shared" si="120"/>
        <v>0</v>
      </c>
      <c r="AB168" s="282">
        <f t="shared" si="108"/>
        <v>0</v>
      </c>
      <c r="AC168" s="281">
        <f t="shared" si="109"/>
        <v>0</v>
      </c>
      <c r="AD168" s="549">
        <f t="shared" si="123"/>
        <v>0</v>
      </c>
      <c r="AE168" s="553">
        <f t="shared" si="118"/>
        <v>0</v>
      </c>
      <c r="AF168" s="282">
        <f t="shared" si="119"/>
        <v>0</v>
      </c>
      <c r="AG168" s="283">
        <f t="shared" si="85"/>
        <v>0</v>
      </c>
      <c r="AH168" s="281">
        <f t="shared" si="110"/>
        <v>0</v>
      </c>
      <c r="AI168" s="551">
        <f t="shared" si="121"/>
        <v>-359848.57291666674</v>
      </c>
      <c r="AJ168" s="549">
        <f t="shared" si="121"/>
        <v>0</v>
      </c>
      <c r="AK168" s="549">
        <f t="shared" si="121"/>
        <v>0</v>
      </c>
      <c r="AL168" s="282">
        <f t="shared" si="111"/>
        <v>0</v>
      </c>
      <c r="AM168" s="281">
        <f t="shared" si="112"/>
        <v>0</v>
      </c>
      <c r="AN168" s="549">
        <f t="shared" si="105"/>
        <v>0</v>
      </c>
      <c r="AO168" s="549">
        <f t="shared" si="106"/>
        <v>0</v>
      </c>
      <c r="AP168" s="549">
        <f t="shared" si="113"/>
        <v>0</v>
      </c>
      <c r="AQ168" s="283">
        <f t="shared" si="86"/>
        <v>0</v>
      </c>
      <c r="AR168" s="281">
        <f t="shared" si="114"/>
        <v>0</v>
      </c>
      <c r="AT168" s="446"/>
      <c r="AU168" s="284"/>
      <c r="AV168" s="447" t="str">
        <f t="shared" si="115"/>
        <v>CA</v>
      </c>
      <c r="AW168" s="447" t="str">
        <f t="shared" si="115"/>
        <v>CL</v>
      </c>
      <c r="AX168" s="447" t="str">
        <f t="shared" si="115"/>
        <v>AIC</v>
      </c>
      <c r="AY168" s="447" t="str">
        <f t="shared" si="95"/>
        <v>ERB</v>
      </c>
      <c r="AZ168" s="447" t="str">
        <f t="shared" si="95"/>
        <v>GRB</v>
      </c>
      <c r="BA168" s="447" t="str">
        <f t="shared" si="95"/>
        <v>Non-Op</v>
      </c>
      <c r="BC168" s="445" t="s">
        <v>2123</v>
      </c>
      <c r="BD168" s="552">
        <f t="shared" si="102"/>
        <v>-332147.59999999998</v>
      </c>
      <c r="BF168" s="435"/>
      <c r="BG168" s="435"/>
      <c r="BH168" s="435"/>
      <c r="BI168" s="435"/>
      <c r="BJ168" s="435"/>
      <c r="BK168" s="435"/>
      <c r="BL168" s="435"/>
      <c r="BN168" s="683"/>
    </row>
    <row r="169" spans="1:66" s="28" customFormat="1" ht="12" customHeight="1">
      <c r="A169" s="287">
        <v>14200213</v>
      </c>
      <c r="B169" s="288" t="str">
        <f t="shared" si="80"/>
        <v>14200213</v>
      </c>
      <c r="C169" s="444" t="s">
        <v>1283</v>
      </c>
      <c r="D169" s="445" t="s">
        <v>2091</v>
      </c>
      <c r="E169" s="445"/>
      <c r="F169" s="444"/>
      <c r="G169" s="445"/>
      <c r="H169" s="547">
        <v>-2094.25</v>
      </c>
      <c r="I169" s="547">
        <v>-15123.64</v>
      </c>
      <c r="J169" s="547">
        <v>-1705.4</v>
      </c>
      <c r="K169" s="547">
        <v>-3609.79</v>
      </c>
      <c r="L169" s="547">
        <v>-12827.4</v>
      </c>
      <c r="M169" s="547">
        <v>-3280.18</v>
      </c>
      <c r="N169" s="547">
        <v>-52948.47</v>
      </c>
      <c r="O169" s="547">
        <v>-54711.64</v>
      </c>
      <c r="P169" s="547">
        <v>-5623.44</v>
      </c>
      <c r="Q169" s="547">
        <v>-12871.42</v>
      </c>
      <c r="R169" s="547">
        <v>-12163.85</v>
      </c>
      <c r="S169" s="547">
        <v>-72369.289999999994</v>
      </c>
      <c r="T169" s="547">
        <v>-7033.36</v>
      </c>
      <c r="U169" s="547"/>
      <c r="V169" s="547">
        <f t="shared" si="107"/>
        <v>-20983.193750000002</v>
      </c>
      <c r="W169" s="285"/>
      <c r="X169" s="286"/>
      <c r="Y169" s="548">
        <f t="shared" si="120"/>
        <v>-7033.36</v>
      </c>
      <c r="Z169" s="549">
        <f t="shared" si="120"/>
        <v>0</v>
      </c>
      <c r="AA169" s="549">
        <f t="shared" si="120"/>
        <v>0</v>
      </c>
      <c r="AB169" s="282">
        <f t="shared" si="108"/>
        <v>0</v>
      </c>
      <c r="AC169" s="281">
        <f t="shared" si="109"/>
        <v>0</v>
      </c>
      <c r="AD169" s="549">
        <f t="shared" si="123"/>
        <v>0</v>
      </c>
      <c r="AE169" s="553">
        <f t="shared" si="118"/>
        <v>0</v>
      </c>
      <c r="AF169" s="282">
        <f t="shared" si="119"/>
        <v>0</v>
      </c>
      <c r="AG169" s="283">
        <f t="shared" si="85"/>
        <v>0</v>
      </c>
      <c r="AH169" s="281">
        <f t="shared" si="110"/>
        <v>0</v>
      </c>
      <c r="AI169" s="551">
        <f t="shared" si="121"/>
        <v>-20983.193750000002</v>
      </c>
      <c r="AJ169" s="549">
        <f t="shared" si="121"/>
        <v>0</v>
      </c>
      <c r="AK169" s="549">
        <f t="shared" si="121"/>
        <v>0</v>
      </c>
      <c r="AL169" s="282">
        <f t="shared" si="111"/>
        <v>0</v>
      </c>
      <c r="AM169" s="281">
        <f t="shared" si="112"/>
        <v>0</v>
      </c>
      <c r="AN169" s="549">
        <f t="shared" si="105"/>
        <v>0</v>
      </c>
      <c r="AO169" s="549">
        <f t="shared" si="106"/>
        <v>0</v>
      </c>
      <c r="AP169" s="549">
        <f t="shared" si="113"/>
        <v>0</v>
      </c>
      <c r="AQ169" s="283">
        <f t="shared" si="86"/>
        <v>0</v>
      </c>
      <c r="AR169" s="281">
        <f t="shared" si="114"/>
        <v>0</v>
      </c>
      <c r="AT169" s="446"/>
      <c r="AU169" s="284"/>
      <c r="AV169" s="447" t="str">
        <f t="shared" si="115"/>
        <v>CA</v>
      </c>
      <c r="AW169" s="447" t="str">
        <f t="shared" si="115"/>
        <v>CL</v>
      </c>
      <c r="AX169" s="447" t="str">
        <f t="shared" si="115"/>
        <v>AIC</v>
      </c>
      <c r="AY169" s="447" t="str">
        <f t="shared" si="95"/>
        <v>ERB</v>
      </c>
      <c r="AZ169" s="447" t="str">
        <f t="shared" si="95"/>
        <v>GRB</v>
      </c>
      <c r="BA169" s="447" t="str">
        <f t="shared" si="95"/>
        <v>Non-Op</v>
      </c>
      <c r="BC169" s="445" t="s">
        <v>2123</v>
      </c>
      <c r="BD169" s="552">
        <f t="shared" si="102"/>
        <v>-7033.36</v>
      </c>
      <c r="BF169" s="435"/>
      <c r="BG169" s="435"/>
      <c r="BH169" s="435"/>
      <c r="BI169" s="435"/>
      <c r="BJ169" s="435"/>
      <c r="BK169" s="435"/>
      <c r="BL169" s="435"/>
      <c r="BN169" s="672"/>
    </row>
    <row r="170" spans="1:66" s="28" customFormat="1" ht="12" customHeight="1">
      <c r="A170" s="287">
        <v>14200223</v>
      </c>
      <c r="B170" s="288" t="str">
        <f t="shared" si="80"/>
        <v>14200223</v>
      </c>
      <c r="C170" s="444" t="s">
        <v>1284</v>
      </c>
      <c r="D170" s="445" t="s">
        <v>2091</v>
      </c>
      <c r="E170" s="445"/>
      <c r="F170" s="444"/>
      <c r="G170" s="445"/>
      <c r="H170" s="547">
        <v>22331.17</v>
      </c>
      <c r="I170" s="547">
        <v>22077.63</v>
      </c>
      <c r="J170" s="547">
        <v>25173.03</v>
      </c>
      <c r="K170" s="547">
        <v>22331.14</v>
      </c>
      <c r="L170" s="547">
        <v>22254.1</v>
      </c>
      <c r="M170" s="547">
        <v>23511.98</v>
      </c>
      <c r="N170" s="547">
        <v>23435.27</v>
      </c>
      <c r="O170" s="547">
        <v>22549.77</v>
      </c>
      <c r="P170" s="547">
        <v>22236.22</v>
      </c>
      <c r="Q170" s="547">
        <v>76780.539999999994</v>
      </c>
      <c r="R170" s="547">
        <v>22346.73</v>
      </c>
      <c r="S170" s="547">
        <v>22077.63</v>
      </c>
      <c r="T170" s="547">
        <v>22487.200000000001</v>
      </c>
      <c r="U170" s="547"/>
      <c r="V170" s="547">
        <f t="shared" si="107"/>
        <v>27265.268749999999</v>
      </c>
      <c r="W170" s="285"/>
      <c r="X170" s="286"/>
      <c r="Y170" s="548">
        <f t="shared" si="120"/>
        <v>22487.200000000001</v>
      </c>
      <c r="Z170" s="549">
        <f t="shared" si="120"/>
        <v>0</v>
      </c>
      <c r="AA170" s="549">
        <f t="shared" si="120"/>
        <v>0</v>
      </c>
      <c r="AB170" s="282">
        <f t="shared" si="108"/>
        <v>0</v>
      </c>
      <c r="AC170" s="281">
        <f t="shared" si="109"/>
        <v>0</v>
      </c>
      <c r="AD170" s="549">
        <f t="shared" si="123"/>
        <v>0</v>
      </c>
      <c r="AE170" s="553">
        <f t="shared" si="118"/>
        <v>0</v>
      </c>
      <c r="AF170" s="282">
        <f t="shared" si="119"/>
        <v>0</v>
      </c>
      <c r="AG170" s="283">
        <f t="shared" si="85"/>
        <v>0</v>
      </c>
      <c r="AH170" s="281">
        <f t="shared" si="110"/>
        <v>0</v>
      </c>
      <c r="AI170" s="551">
        <f t="shared" si="121"/>
        <v>27265.268749999999</v>
      </c>
      <c r="AJ170" s="549">
        <f t="shared" si="121"/>
        <v>0</v>
      </c>
      <c r="AK170" s="549">
        <f t="shared" si="121"/>
        <v>0</v>
      </c>
      <c r="AL170" s="282">
        <f t="shared" si="111"/>
        <v>0</v>
      </c>
      <c r="AM170" s="281">
        <f t="shared" si="112"/>
        <v>0</v>
      </c>
      <c r="AN170" s="549">
        <f t="shared" si="105"/>
        <v>0</v>
      </c>
      <c r="AO170" s="549">
        <f t="shared" si="106"/>
        <v>0</v>
      </c>
      <c r="AP170" s="549">
        <f t="shared" si="113"/>
        <v>0</v>
      </c>
      <c r="AQ170" s="283">
        <f t="shared" si="86"/>
        <v>0</v>
      </c>
      <c r="AR170" s="281">
        <f t="shared" si="114"/>
        <v>0</v>
      </c>
      <c r="AT170" s="446"/>
      <c r="AU170" s="284"/>
      <c r="AV170" s="447" t="str">
        <f t="shared" si="115"/>
        <v>CA</v>
      </c>
      <c r="AW170" s="447" t="str">
        <f t="shared" si="115"/>
        <v>CL</v>
      </c>
      <c r="AX170" s="447" t="str">
        <f t="shared" si="115"/>
        <v>AIC</v>
      </c>
      <c r="AY170" s="447" t="str">
        <f t="shared" si="95"/>
        <v>ERB</v>
      </c>
      <c r="AZ170" s="447" t="str">
        <f t="shared" si="95"/>
        <v>GRB</v>
      </c>
      <c r="BA170" s="447" t="str">
        <f t="shared" si="95"/>
        <v>Non-Op</v>
      </c>
      <c r="BC170" s="445" t="s">
        <v>2123</v>
      </c>
      <c r="BD170" s="552">
        <f t="shared" si="102"/>
        <v>22487.200000000001</v>
      </c>
      <c r="BF170" s="435"/>
      <c r="BG170" s="435"/>
      <c r="BH170" s="435"/>
      <c r="BI170" s="435"/>
      <c r="BJ170" s="435"/>
      <c r="BK170" s="435"/>
      <c r="BL170" s="435"/>
      <c r="BN170" s="672"/>
    </row>
    <row r="171" spans="1:66" s="28" customFormat="1" ht="12" customHeight="1">
      <c r="A171" s="324" t="s">
        <v>3091</v>
      </c>
      <c r="B171" s="290" t="str">
        <f t="shared" si="80"/>
        <v>14200243</v>
      </c>
      <c r="C171" s="450" t="s">
        <v>3092</v>
      </c>
      <c r="D171" s="451" t="s">
        <v>2091</v>
      </c>
      <c r="E171" s="451"/>
      <c r="F171" s="304">
        <v>44896</v>
      </c>
      <c r="G171" s="451"/>
      <c r="H171" s="556"/>
      <c r="I171" s="556"/>
      <c r="J171" s="556"/>
      <c r="K171" s="556"/>
      <c r="L171" s="556"/>
      <c r="M171" s="556"/>
      <c r="N171" s="556"/>
      <c r="O171" s="556"/>
      <c r="P171" s="556"/>
      <c r="Q171" s="556"/>
      <c r="R171" s="556"/>
      <c r="S171" s="556"/>
      <c r="T171" s="556">
        <v>-3243.4</v>
      </c>
      <c r="U171" s="556"/>
      <c r="V171" s="556">
        <f t="shared" si="107"/>
        <v>-135.14166666666668</v>
      </c>
      <c r="W171" s="292"/>
      <c r="X171" s="293"/>
      <c r="Y171" s="548">
        <f t="shared" si="120"/>
        <v>-3243.4</v>
      </c>
      <c r="Z171" s="549">
        <f t="shared" si="120"/>
        <v>0</v>
      </c>
      <c r="AA171" s="549">
        <f t="shared" si="120"/>
        <v>0</v>
      </c>
      <c r="AB171" s="282">
        <f t="shared" ref="AB171" si="124">T171-SUM(Y171:AA171)</f>
        <v>0</v>
      </c>
      <c r="AC171" s="281">
        <f t="shared" ref="AC171" si="125">T171-SUM(Y171:AA171)-AB171</f>
        <v>0</v>
      </c>
      <c r="AD171" s="549">
        <f t="shared" si="123"/>
        <v>0</v>
      </c>
      <c r="AE171" s="553">
        <f t="shared" si="118"/>
        <v>0</v>
      </c>
      <c r="AF171" s="282">
        <f t="shared" si="119"/>
        <v>0</v>
      </c>
      <c r="AG171" s="283">
        <f t="shared" ref="AG171" si="126">SUM(AD171:AF171)</f>
        <v>0</v>
      </c>
      <c r="AH171" s="281">
        <f t="shared" si="110"/>
        <v>0</v>
      </c>
      <c r="AI171" s="551">
        <f t="shared" si="121"/>
        <v>-135.14166666666668</v>
      </c>
      <c r="AJ171" s="549">
        <f t="shared" si="121"/>
        <v>0</v>
      </c>
      <c r="AK171" s="549">
        <f t="shared" si="121"/>
        <v>0</v>
      </c>
      <c r="AL171" s="282">
        <f t="shared" si="111"/>
        <v>0</v>
      </c>
      <c r="AM171" s="281">
        <f t="shared" si="112"/>
        <v>0</v>
      </c>
      <c r="AN171" s="549">
        <f t="shared" si="105"/>
        <v>0</v>
      </c>
      <c r="AO171" s="549">
        <f t="shared" si="106"/>
        <v>0</v>
      </c>
      <c r="AP171" s="549">
        <f t="shared" si="113"/>
        <v>0</v>
      </c>
      <c r="AQ171" s="283">
        <f t="shared" ref="AQ171" si="127">SUM(AN171:AP171)</f>
        <v>0</v>
      </c>
      <c r="AR171" s="281">
        <f t="shared" si="114"/>
        <v>0</v>
      </c>
      <c r="AT171" s="446"/>
      <c r="AU171" s="284"/>
      <c r="AV171" s="447" t="str">
        <f t="shared" si="115"/>
        <v>CA</v>
      </c>
      <c r="AW171" s="447" t="str">
        <f t="shared" si="115"/>
        <v>CL</v>
      </c>
      <c r="AX171" s="447" t="str">
        <f t="shared" si="115"/>
        <v>AIC</v>
      </c>
      <c r="AY171" s="447" t="str">
        <f t="shared" si="95"/>
        <v>ERB</v>
      </c>
      <c r="AZ171" s="447" t="str">
        <f t="shared" si="95"/>
        <v>GRB</v>
      </c>
      <c r="BA171" s="447" t="str">
        <f t="shared" si="95"/>
        <v>Non-Op</v>
      </c>
      <c r="BC171" s="445" t="s">
        <v>2123</v>
      </c>
      <c r="BD171" s="552">
        <f t="shared" si="102"/>
        <v>-3243.4</v>
      </c>
      <c r="BF171" s="435"/>
      <c r="BG171" s="435"/>
      <c r="BH171" s="435"/>
      <c r="BI171" s="435"/>
      <c r="BJ171" s="435"/>
      <c r="BK171" s="435"/>
      <c r="BL171" s="435"/>
      <c r="BN171" s="672"/>
    </row>
    <row r="172" spans="1:66" s="28" customFormat="1" ht="12" customHeight="1">
      <c r="A172" s="321">
        <v>14200251</v>
      </c>
      <c r="B172" s="318" t="str">
        <f t="shared" ref="B172:B247" si="128">TEXT(A172,"##")</f>
        <v>14200251</v>
      </c>
      <c r="C172" s="444" t="s">
        <v>1281</v>
      </c>
      <c r="D172" s="445" t="s">
        <v>2091</v>
      </c>
      <c r="E172" s="445"/>
      <c r="F172" s="444"/>
      <c r="G172" s="445"/>
      <c r="H172" s="547">
        <v>0</v>
      </c>
      <c r="I172" s="547">
        <v>0</v>
      </c>
      <c r="J172" s="547">
        <v>0</v>
      </c>
      <c r="K172" s="547">
        <v>0</v>
      </c>
      <c r="L172" s="547">
        <v>0</v>
      </c>
      <c r="M172" s="547">
        <v>0</v>
      </c>
      <c r="N172" s="547">
        <v>0</v>
      </c>
      <c r="O172" s="547">
        <v>0</v>
      </c>
      <c r="P172" s="547">
        <v>0</v>
      </c>
      <c r="Q172" s="547">
        <v>0</v>
      </c>
      <c r="R172" s="547">
        <v>0</v>
      </c>
      <c r="S172" s="547">
        <v>0</v>
      </c>
      <c r="T172" s="547">
        <v>0</v>
      </c>
      <c r="U172" s="547"/>
      <c r="V172" s="547">
        <f t="shared" si="107"/>
        <v>0</v>
      </c>
      <c r="W172" s="285"/>
      <c r="X172" s="286"/>
      <c r="Y172" s="548">
        <f t="shared" si="120"/>
        <v>0</v>
      </c>
      <c r="Z172" s="549">
        <f t="shared" si="120"/>
        <v>0</v>
      </c>
      <c r="AA172" s="549">
        <f t="shared" si="120"/>
        <v>0</v>
      </c>
      <c r="AB172" s="282">
        <f t="shared" si="108"/>
        <v>0</v>
      </c>
      <c r="AC172" s="281">
        <f t="shared" si="109"/>
        <v>0</v>
      </c>
      <c r="AD172" s="549">
        <f t="shared" si="123"/>
        <v>0</v>
      </c>
      <c r="AE172" s="553">
        <f t="shared" si="118"/>
        <v>0</v>
      </c>
      <c r="AF172" s="282">
        <f t="shared" si="119"/>
        <v>0</v>
      </c>
      <c r="AG172" s="283">
        <f t="shared" si="85"/>
        <v>0</v>
      </c>
      <c r="AH172" s="281">
        <f t="shared" si="110"/>
        <v>0</v>
      </c>
      <c r="AI172" s="551">
        <f t="shared" si="121"/>
        <v>0</v>
      </c>
      <c r="AJ172" s="549">
        <f t="shared" si="121"/>
        <v>0</v>
      </c>
      <c r="AK172" s="549">
        <f t="shared" si="121"/>
        <v>0</v>
      </c>
      <c r="AL172" s="282">
        <f t="shared" si="111"/>
        <v>0</v>
      </c>
      <c r="AM172" s="281">
        <f t="shared" si="112"/>
        <v>0</v>
      </c>
      <c r="AN172" s="549">
        <f t="shared" si="105"/>
        <v>0</v>
      </c>
      <c r="AO172" s="549">
        <f t="shared" si="106"/>
        <v>0</v>
      </c>
      <c r="AP172" s="549">
        <f t="shared" si="113"/>
        <v>0</v>
      </c>
      <c r="AQ172" s="283">
        <f t="shared" si="86"/>
        <v>0</v>
      </c>
      <c r="AR172" s="281">
        <f t="shared" si="114"/>
        <v>0</v>
      </c>
      <c r="AT172" s="446"/>
      <c r="AU172" s="284"/>
      <c r="AV172" s="447" t="str">
        <f t="shared" si="115"/>
        <v>CA</v>
      </c>
      <c r="AW172" s="447" t="str">
        <f t="shared" si="115"/>
        <v>CL</v>
      </c>
      <c r="AX172" s="447" t="str">
        <f t="shared" si="115"/>
        <v>AIC</v>
      </c>
      <c r="AY172" s="447" t="str">
        <f t="shared" si="95"/>
        <v>ERB</v>
      </c>
      <c r="AZ172" s="447" t="str">
        <f t="shared" si="95"/>
        <v>GRB</v>
      </c>
      <c r="BA172" s="447" t="str">
        <f t="shared" si="95"/>
        <v>Non-Op</v>
      </c>
      <c r="BC172" s="445" t="s">
        <v>2123</v>
      </c>
      <c r="BD172" s="552">
        <f t="shared" si="102"/>
        <v>0</v>
      </c>
      <c r="BF172" s="435"/>
      <c r="BG172" s="435"/>
      <c r="BH172" s="435"/>
      <c r="BI172" s="435"/>
      <c r="BJ172" s="435"/>
      <c r="BK172" s="435"/>
      <c r="BL172" s="435"/>
      <c r="BN172" s="672"/>
    </row>
    <row r="173" spans="1:66" s="28" customFormat="1" ht="12" customHeight="1">
      <c r="A173" s="287">
        <v>14200252</v>
      </c>
      <c r="B173" s="288" t="str">
        <f t="shared" si="128"/>
        <v>14200252</v>
      </c>
      <c r="C173" s="444" t="s">
        <v>1285</v>
      </c>
      <c r="D173" s="445" t="s">
        <v>2091</v>
      </c>
      <c r="E173" s="445"/>
      <c r="F173" s="444"/>
      <c r="G173" s="445"/>
      <c r="H173" s="547">
        <v>-25978.61</v>
      </c>
      <c r="I173" s="547">
        <v>-25978.61</v>
      </c>
      <c r="J173" s="547">
        <v>-25978.61</v>
      </c>
      <c r="K173" s="547">
        <v>-25978.61</v>
      </c>
      <c r="L173" s="547">
        <v>-25978.61</v>
      </c>
      <c r="M173" s="547">
        <v>-26115.15</v>
      </c>
      <c r="N173" s="547">
        <v>-26115.15</v>
      </c>
      <c r="O173" s="547">
        <v>-26115.15</v>
      </c>
      <c r="P173" s="547">
        <v>-26110.21</v>
      </c>
      <c r="Q173" s="547">
        <v>-26110.21</v>
      </c>
      <c r="R173" s="547">
        <v>-26110.21</v>
      </c>
      <c r="S173" s="547">
        <v>-25639.96</v>
      </c>
      <c r="T173" s="547">
        <v>-25639.96</v>
      </c>
      <c r="U173" s="547"/>
      <c r="V173" s="547">
        <f t="shared" si="107"/>
        <v>-26003.313749999998</v>
      </c>
      <c r="W173" s="285"/>
      <c r="X173" s="286"/>
      <c r="Y173" s="548">
        <f t="shared" si="120"/>
        <v>-25639.96</v>
      </c>
      <c r="Z173" s="549">
        <f t="shared" si="120"/>
        <v>0</v>
      </c>
      <c r="AA173" s="549">
        <f t="shared" si="120"/>
        <v>0</v>
      </c>
      <c r="AB173" s="282">
        <f t="shared" si="108"/>
        <v>0</v>
      </c>
      <c r="AC173" s="281">
        <f t="shared" si="109"/>
        <v>0</v>
      </c>
      <c r="AD173" s="549">
        <f t="shared" si="123"/>
        <v>0</v>
      </c>
      <c r="AE173" s="553">
        <f t="shared" si="118"/>
        <v>0</v>
      </c>
      <c r="AF173" s="282">
        <f t="shared" si="119"/>
        <v>0</v>
      </c>
      <c r="AG173" s="283">
        <f t="shared" si="85"/>
        <v>0</v>
      </c>
      <c r="AH173" s="281">
        <f t="shared" si="110"/>
        <v>0</v>
      </c>
      <c r="AI173" s="551">
        <f t="shared" si="121"/>
        <v>-26003.313749999998</v>
      </c>
      <c r="AJ173" s="549">
        <f t="shared" si="121"/>
        <v>0</v>
      </c>
      <c r="AK173" s="549">
        <f t="shared" si="121"/>
        <v>0</v>
      </c>
      <c r="AL173" s="282">
        <f t="shared" si="111"/>
        <v>0</v>
      </c>
      <c r="AM173" s="281">
        <f t="shared" si="112"/>
        <v>0</v>
      </c>
      <c r="AN173" s="549">
        <f t="shared" si="105"/>
        <v>0</v>
      </c>
      <c r="AO173" s="549">
        <f t="shared" si="106"/>
        <v>0</v>
      </c>
      <c r="AP173" s="549">
        <f t="shared" si="113"/>
        <v>0</v>
      </c>
      <c r="AQ173" s="283">
        <f t="shared" si="86"/>
        <v>0</v>
      </c>
      <c r="AR173" s="281">
        <f t="shared" si="114"/>
        <v>0</v>
      </c>
      <c r="AT173" s="446"/>
      <c r="AU173" s="284"/>
      <c r="AV173" s="447" t="str">
        <f t="shared" si="115"/>
        <v>CA</v>
      </c>
      <c r="AW173" s="447" t="str">
        <f t="shared" si="115"/>
        <v>CL</v>
      </c>
      <c r="AX173" s="447" t="str">
        <f t="shared" si="115"/>
        <v>AIC</v>
      </c>
      <c r="AY173" s="447" t="str">
        <f t="shared" si="95"/>
        <v>ERB</v>
      </c>
      <c r="AZ173" s="447" t="str">
        <f t="shared" si="95"/>
        <v>GRB</v>
      </c>
      <c r="BA173" s="447" t="str">
        <f t="shared" si="95"/>
        <v>Non-Op</v>
      </c>
      <c r="BC173" s="445" t="s">
        <v>2123</v>
      </c>
      <c r="BD173" s="552">
        <f t="shared" si="102"/>
        <v>-25639.96</v>
      </c>
      <c r="BF173" s="435"/>
      <c r="BG173" s="435"/>
      <c r="BH173" s="435"/>
      <c r="BI173" s="435"/>
      <c r="BJ173" s="435"/>
      <c r="BK173" s="435"/>
      <c r="BL173" s="435"/>
      <c r="BN173" s="672"/>
    </row>
    <row r="174" spans="1:66" s="28" customFormat="1" ht="12" customHeight="1">
      <c r="A174" s="287">
        <v>14200253</v>
      </c>
      <c r="B174" s="288" t="str">
        <f t="shared" si="128"/>
        <v>14200253</v>
      </c>
      <c r="C174" s="444" t="s">
        <v>1286</v>
      </c>
      <c r="D174" s="445" t="s">
        <v>2091</v>
      </c>
      <c r="E174" s="445"/>
      <c r="F174" s="444"/>
      <c r="G174" s="445"/>
      <c r="H174" s="547">
        <v>-18102.18</v>
      </c>
      <c r="I174" s="547">
        <v>-13932.77</v>
      </c>
      <c r="J174" s="547">
        <v>-13465.48</v>
      </c>
      <c r="K174" s="547">
        <v>-60979.51</v>
      </c>
      <c r="L174" s="547">
        <v>-126966.11</v>
      </c>
      <c r="M174" s="547">
        <v>-14846.29</v>
      </c>
      <c r="N174" s="547">
        <v>333.37</v>
      </c>
      <c r="O174" s="547">
        <v>-407403.56</v>
      </c>
      <c r="P174" s="547">
        <v>-1933.26</v>
      </c>
      <c r="Q174" s="547">
        <v>-8829.1200000000008</v>
      </c>
      <c r="R174" s="547">
        <v>-20404.5</v>
      </c>
      <c r="S174" s="547">
        <v>-1528.13</v>
      </c>
      <c r="T174" s="547">
        <v>-3485.44</v>
      </c>
      <c r="U174" s="547"/>
      <c r="V174" s="547">
        <f t="shared" si="107"/>
        <v>-56729.097500000003</v>
      </c>
      <c r="W174" s="285"/>
      <c r="X174" s="286"/>
      <c r="Y174" s="548">
        <f t="shared" si="120"/>
        <v>-3485.44</v>
      </c>
      <c r="Z174" s="549">
        <f t="shared" si="120"/>
        <v>0</v>
      </c>
      <c r="AA174" s="549">
        <f t="shared" si="120"/>
        <v>0</v>
      </c>
      <c r="AB174" s="282">
        <f t="shared" si="108"/>
        <v>0</v>
      </c>
      <c r="AC174" s="281">
        <f t="shared" si="109"/>
        <v>0</v>
      </c>
      <c r="AD174" s="549">
        <f t="shared" si="123"/>
        <v>0</v>
      </c>
      <c r="AE174" s="553">
        <f t="shared" si="118"/>
        <v>0</v>
      </c>
      <c r="AF174" s="282">
        <f t="shared" si="119"/>
        <v>0</v>
      </c>
      <c r="AG174" s="283">
        <f t="shared" si="85"/>
        <v>0</v>
      </c>
      <c r="AH174" s="281">
        <f t="shared" si="110"/>
        <v>0</v>
      </c>
      <c r="AI174" s="551">
        <f t="shared" si="121"/>
        <v>-56729.097500000003</v>
      </c>
      <c r="AJ174" s="549">
        <f t="shared" si="121"/>
        <v>0</v>
      </c>
      <c r="AK174" s="549">
        <f t="shared" si="121"/>
        <v>0</v>
      </c>
      <c r="AL174" s="282">
        <f t="shared" si="111"/>
        <v>0</v>
      </c>
      <c r="AM174" s="281">
        <f t="shared" si="112"/>
        <v>0</v>
      </c>
      <c r="AN174" s="549">
        <f t="shared" si="105"/>
        <v>0</v>
      </c>
      <c r="AO174" s="549">
        <f t="shared" si="106"/>
        <v>0</v>
      </c>
      <c r="AP174" s="549">
        <f t="shared" si="113"/>
        <v>0</v>
      </c>
      <c r="AQ174" s="283">
        <f t="shared" si="86"/>
        <v>0</v>
      </c>
      <c r="AR174" s="281">
        <f t="shared" si="114"/>
        <v>0</v>
      </c>
      <c r="AT174" s="446"/>
      <c r="AU174" s="284"/>
      <c r="AV174" s="447" t="str">
        <f t="shared" si="115"/>
        <v>CA</v>
      </c>
      <c r="AW174" s="447" t="str">
        <f t="shared" si="115"/>
        <v>CL</v>
      </c>
      <c r="AX174" s="447" t="str">
        <f t="shared" si="115"/>
        <v>AIC</v>
      </c>
      <c r="AY174" s="447" t="str">
        <f t="shared" si="95"/>
        <v>ERB</v>
      </c>
      <c r="AZ174" s="447" t="str">
        <f t="shared" si="95"/>
        <v>GRB</v>
      </c>
      <c r="BA174" s="447" t="str">
        <f t="shared" si="95"/>
        <v>Non-Op</v>
      </c>
      <c r="BC174" s="445" t="s">
        <v>2123</v>
      </c>
      <c r="BD174" s="552">
        <f t="shared" si="102"/>
        <v>-3485.44</v>
      </c>
      <c r="BF174" s="435"/>
      <c r="BG174" s="435"/>
      <c r="BH174" s="435"/>
      <c r="BI174" s="435"/>
      <c r="BJ174" s="435"/>
      <c r="BK174" s="435"/>
      <c r="BL174" s="435"/>
      <c r="BN174" s="672"/>
    </row>
    <row r="175" spans="1:66" s="28" customFormat="1" ht="12" customHeight="1">
      <c r="A175" s="287">
        <v>14300062</v>
      </c>
      <c r="B175" s="288" t="str">
        <f t="shared" si="128"/>
        <v>14300062</v>
      </c>
      <c r="C175" s="444" t="s">
        <v>1287</v>
      </c>
      <c r="D175" s="445" t="s">
        <v>2091</v>
      </c>
      <c r="E175" s="445"/>
      <c r="F175" s="444"/>
      <c r="G175" s="445"/>
      <c r="H175" s="547">
        <v>6619293.4400000004</v>
      </c>
      <c r="I175" s="547">
        <v>12096500.119999999</v>
      </c>
      <c r="J175" s="547">
        <v>22960695.379999999</v>
      </c>
      <c r="K175" s="547">
        <v>16161554.710000001</v>
      </c>
      <c r="L175" s="547">
        <v>8307286.9199999999</v>
      </c>
      <c r="M175" s="547">
        <v>4892559.74</v>
      </c>
      <c r="N175" s="547">
        <v>19849964.399999999</v>
      </c>
      <c r="O175" s="547">
        <v>15486597.359999999</v>
      </c>
      <c r="P175" s="547">
        <v>26805680.66</v>
      </c>
      <c r="Q175" s="547">
        <v>16853411.649999999</v>
      </c>
      <c r="R175" s="547">
        <v>14263517.970000001</v>
      </c>
      <c r="S175" s="547">
        <v>22409788.489999998</v>
      </c>
      <c r="T175" s="547">
        <v>66606874.060000002</v>
      </c>
      <c r="U175" s="547"/>
      <c r="V175" s="547">
        <f t="shared" si="107"/>
        <v>18058386.762499999</v>
      </c>
      <c r="W175" s="285"/>
      <c r="X175" s="286"/>
      <c r="Y175" s="548">
        <f t="shared" si="120"/>
        <v>66606874.060000002</v>
      </c>
      <c r="Z175" s="549">
        <f t="shared" si="120"/>
        <v>0</v>
      </c>
      <c r="AA175" s="549">
        <f t="shared" si="120"/>
        <v>0</v>
      </c>
      <c r="AB175" s="282">
        <f t="shared" si="108"/>
        <v>0</v>
      </c>
      <c r="AC175" s="281">
        <f t="shared" si="109"/>
        <v>0</v>
      </c>
      <c r="AD175" s="549">
        <f t="shared" si="123"/>
        <v>0</v>
      </c>
      <c r="AE175" s="553">
        <f t="shared" si="118"/>
        <v>0</v>
      </c>
      <c r="AF175" s="282">
        <f t="shared" si="119"/>
        <v>0</v>
      </c>
      <c r="AG175" s="283">
        <f t="shared" si="85"/>
        <v>0</v>
      </c>
      <c r="AH175" s="281">
        <f t="shared" si="110"/>
        <v>0</v>
      </c>
      <c r="AI175" s="551">
        <f t="shared" si="121"/>
        <v>18058386.762499999</v>
      </c>
      <c r="AJ175" s="549">
        <f t="shared" si="121"/>
        <v>0</v>
      </c>
      <c r="AK175" s="549">
        <f t="shared" si="121"/>
        <v>0</v>
      </c>
      <c r="AL175" s="282">
        <f t="shared" si="111"/>
        <v>0</v>
      </c>
      <c r="AM175" s="281">
        <f t="shared" si="112"/>
        <v>0</v>
      </c>
      <c r="AN175" s="549">
        <f t="shared" si="105"/>
        <v>0</v>
      </c>
      <c r="AO175" s="549">
        <f t="shared" si="106"/>
        <v>0</v>
      </c>
      <c r="AP175" s="549">
        <f t="shared" si="113"/>
        <v>0</v>
      </c>
      <c r="AQ175" s="283">
        <f t="shared" si="86"/>
        <v>0</v>
      </c>
      <c r="AR175" s="281">
        <f t="shared" si="114"/>
        <v>0</v>
      </c>
      <c r="AT175" s="446"/>
      <c r="AU175" s="284"/>
      <c r="AV175" s="447" t="str">
        <f t="shared" si="115"/>
        <v>CA</v>
      </c>
      <c r="AW175" s="447" t="str">
        <f t="shared" si="115"/>
        <v>CL</v>
      </c>
      <c r="AX175" s="447" t="str">
        <f t="shared" si="115"/>
        <v>AIC</v>
      </c>
      <c r="AY175" s="447" t="str">
        <f t="shared" si="95"/>
        <v>ERB</v>
      </c>
      <c r="AZ175" s="447" t="str">
        <f t="shared" si="95"/>
        <v>GRB</v>
      </c>
      <c r="BA175" s="447" t="str">
        <f t="shared" si="95"/>
        <v>Non-Op</v>
      </c>
      <c r="BC175" s="445" t="s">
        <v>2123</v>
      </c>
      <c r="BD175" s="552">
        <f t="shared" si="102"/>
        <v>66606874.060000002</v>
      </c>
      <c r="BF175" s="435"/>
      <c r="BG175" s="435"/>
      <c r="BH175" s="435"/>
      <c r="BI175" s="435"/>
      <c r="BJ175" s="435"/>
      <c r="BK175" s="435"/>
      <c r="BL175" s="435"/>
      <c r="BN175" s="672"/>
    </row>
    <row r="176" spans="1:66" s="28" customFormat="1" ht="12" customHeight="1">
      <c r="A176" s="287">
        <v>14300072</v>
      </c>
      <c r="B176" s="288" t="str">
        <f t="shared" si="128"/>
        <v>14300072</v>
      </c>
      <c r="C176" s="444" t="s">
        <v>1288</v>
      </c>
      <c r="D176" s="445" t="s">
        <v>2091</v>
      </c>
      <c r="E176" s="445"/>
      <c r="F176" s="444"/>
      <c r="G176" s="445"/>
      <c r="H176" s="547">
        <v>468589.8</v>
      </c>
      <c r="I176" s="547">
        <v>639457.47</v>
      </c>
      <c r="J176" s="547">
        <v>149045.68</v>
      </c>
      <c r="K176" s="547">
        <v>439070.97</v>
      </c>
      <c r="L176" s="547">
        <v>425185.6</v>
      </c>
      <c r="M176" s="547">
        <v>725854.27</v>
      </c>
      <c r="N176" s="547">
        <v>930229.61</v>
      </c>
      <c r="O176" s="547">
        <v>512205.55</v>
      </c>
      <c r="P176" s="547">
        <v>471060.58</v>
      </c>
      <c r="Q176" s="547">
        <v>432943.53</v>
      </c>
      <c r="R176" s="547">
        <v>343484.23</v>
      </c>
      <c r="S176" s="547">
        <v>644989.26</v>
      </c>
      <c r="T176" s="547">
        <v>385012.49</v>
      </c>
      <c r="U176" s="547"/>
      <c r="V176" s="547">
        <f t="shared" si="107"/>
        <v>511693.99124999996</v>
      </c>
      <c r="W176" s="285"/>
      <c r="X176" s="286"/>
      <c r="Y176" s="548">
        <f t="shared" si="120"/>
        <v>385012.49</v>
      </c>
      <c r="Z176" s="549">
        <f t="shared" si="120"/>
        <v>0</v>
      </c>
      <c r="AA176" s="549">
        <f t="shared" si="120"/>
        <v>0</v>
      </c>
      <c r="AB176" s="282">
        <f t="shared" si="108"/>
        <v>0</v>
      </c>
      <c r="AC176" s="281">
        <f t="shared" si="109"/>
        <v>0</v>
      </c>
      <c r="AD176" s="549">
        <f t="shared" si="123"/>
        <v>0</v>
      </c>
      <c r="AE176" s="553">
        <f t="shared" si="118"/>
        <v>0</v>
      </c>
      <c r="AF176" s="282">
        <f t="shared" si="119"/>
        <v>0</v>
      </c>
      <c r="AG176" s="283">
        <f t="shared" ref="AG176:AG251" si="129">SUM(AD176:AF176)</f>
        <v>0</v>
      </c>
      <c r="AH176" s="281">
        <f t="shared" si="110"/>
        <v>0</v>
      </c>
      <c r="AI176" s="551">
        <f t="shared" si="121"/>
        <v>511693.99124999996</v>
      </c>
      <c r="AJ176" s="549">
        <f t="shared" si="121"/>
        <v>0</v>
      </c>
      <c r="AK176" s="549">
        <f t="shared" si="121"/>
        <v>0</v>
      </c>
      <c r="AL176" s="282">
        <f t="shared" si="111"/>
        <v>0</v>
      </c>
      <c r="AM176" s="281">
        <f t="shared" si="112"/>
        <v>0</v>
      </c>
      <c r="AN176" s="549">
        <f t="shared" si="105"/>
        <v>0</v>
      </c>
      <c r="AO176" s="549">
        <f t="shared" si="106"/>
        <v>0</v>
      </c>
      <c r="AP176" s="549">
        <f t="shared" si="113"/>
        <v>0</v>
      </c>
      <c r="AQ176" s="283">
        <f t="shared" ref="AQ176:AQ251" si="130">SUM(AN176:AP176)</f>
        <v>0</v>
      </c>
      <c r="AR176" s="281">
        <f t="shared" si="114"/>
        <v>0</v>
      </c>
      <c r="AT176" s="446"/>
      <c r="AU176" s="284"/>
      <c r="AV176" s="447" t="str">
        <f t="shared" si="115"/>
        <v>CA</v>
      </c>
      <c r="AW176" s="447" t="str">
        <f t="shared" si="115"/>
        <v>CL</v>
      </c>
      <c r="AX176" s="447" t="str">
        <f t="shared" si="115"/>
        <v>AIC</v>
      </c>
      <c r="AY176" s="447" t="str">
        <f t="shared" si="95"/>
        <v>ERB</v>
      </c>
      <c r="AZ176" s="447" t="str">
        <f t="shared" si="95"/>
        <v>GRB</v>
      </c>
      <c r="BA176" s="447" t="str">
        <f t="shared" si="95"/>
        <v>Non-Op</v>
      </c>
      <c r="BC176" s="445" t="s">
        <v>2123</v>
      </c>
      <c r="BD176" s="552">
        <f t="shared" si="102"/>
        <v>385012.49</v>
      </c>
      <c r="BF176" s="435"/>
      <c r="BG176" s="435"/>
      <c r="BH176" s="435"/>
      <c r="BI176" s="435"/>
      <c r="BJ176" s="435"/>
      <c r="BK176" s="435"/>
      <c r="BL176" s="435"/>
      <c r="BN176" s="672"/>
    </row>
    <row r="177" spans="1:66" s="28" customFormat="1" ht="12" customHeight="1">
      <c r="A177" s="314">
        <v>14300081</v>
      </c>
      <c r="B177" s="315" t="str">
        <f t="shared" si="128"/>
        <v>14300081</v>
      </c>
      <c r="C177" s="315" t="s">
        <v>1289</v>
      </c>
      <c r="D177" s="445" t="s">
        <v>2091</v>
      </c>
      <c r="E177" s="445"/>
      <c r="F177" s="315"/>
      <c r="G177" s="445"/>
      <c r="H177" s="547">
        <v>1469.05</v>
      </c>
      <c r="I177" s="547">
        <v>1469.05</v>
      </c>
      <c r="J177" s="547">
        <v>1469.05</v>
      </c>
      <c r="K177" s="547">
        <v>1505.76</v>
      </c>
      <c r="L177" s="547">
        <v>76.58</v>
      </c>
      <c r="M177" s="547">
        <v>76.58</v>
      </c>
      <c r="N177" s="547">
        <v>1582.35</v>
      </c>
      <c r="O177" s="547">
        <v>528.30999999999995</v>
      </c>
      <c r="P177" s="547">
        <v>528.30999999999995</v>
      </c>
      <c r="Q177" s="547">
        <v>2034.08</v>
      </c>
      <c r="R177" s="547">
        <v>1608.85</v>
      </c>
      <c r="S177" s="547">
        <v>103.08</v>
      </c>
      <c r="T177" s="547">
        <v>1505.75</v>
      </c>
      <c r="U177" s="547"/>
      <c r="V177" s="547">
        <f t="shared" si="107"/>
        <v>1039.1166666666666</v>
      </c>
      <c r="W177" s="285"/>
      <c r="X177" s="286"/>
      <c r="Y177" s="548">
        <f t="shared" si="120"/>
        <v>1505.75</v>
      </c>
      <c r="Z177" s="549">
        <f t="shared" si="120"/>
        <v>0</v>
      </c>
      <c r="AA177" s="549">
        <f t="shared" si="120"/>
        <v>0</v>
      </c>
      <c r="AB177" s="282">
        <f t="shared" si="108"/>
        <v>0</v>
      </c>
      <c r="AC177" s="281">
        <f t="shared" si="109"/>
        <v>0</v>
      </c>
      <c r="AD177" s="549">
        <f t="shared" si="123"/>
        <v>0</v>
      </c>
      <c r="AE177" s="553">
        <f t="shared" si="118"/>
        <v>0</v>
      </c>
      <c r="AF177" s="282">
        <f t="shared" si="119"/>
        <v>0</v>
      </c>
      <c r="AG177" s="283">
        <f t="shared" si="129"/>
        <v>0</v>
      </c>
      <c r="AH177" s="281">
        <f t="shared" si="110"/>
        <v>0</v>
      </c>
      <c r="AI177" s="551">
        <f t="shared" si="121"/>
        <v>1039.1166666666666</v>
      </c>
      <c r="AJ177" s="549">
        <f t="shared" si="121"/>
        <v>0</v>
      </c>
      <c r="AK177" s="549">
        <f t="shared" si="121"/>
        <v>0</v>
      </c>
      <c r="AL177" s="282">
        <f t="shared" si="111"/>
        <v>0</v>
      </c>
      <c r="AM177" s="281">
        <f t="shared" si="112"/>
        <v>0</v>
      </c>
      <c r="AN177" s="549">
        <f t="shared" si="105"/>
        <v>0</v>
      </c>
      <c r="AO177" s="549">
        <f t="shared" si="106"/>
        <v>0</v>
      </c>
      <c r="AP177" s="549">
        <f t="shared" si="113"/>
        <v>0</v>
      </c>
      <c r="AQ177" s="283">
        <f t="shared" si="130"/>
        <v>0</v>
      </c>
      <c r="AR177" s="281">
        <f t="shared" si="114"/>
        <v>0</v>
      </c>
      <c r="AT177" s="446"/>
      <c r="AU177" s="284"/>
      <c r="AV177" s="447" t="str">
        <f t="shared" si="115"/>
        <v>CA</v>
      </c>
      <c r="AW177" s="447" t="str">
        <f t="shared" si="115"/>
        <v>CL</v>
      </c>
      <c r="AX177" s="447" t="str">
        <f t="shared" si="115"/>
        <v>AIC</v>
      </c>
      <c r="AY177" s="447" t="str">
        <f t="shared" si="95"/>
        <v>ERB</v>
      </c>
      <c r="AZ177" s="447" t="str">
        <f t="shared" si="95"/>
        <v>GRB</v>
      </c>
      <c r="BA177" s="447" t="str">
        <f t="shared" si="95"/>
        <v>Non-Op</v>
      </c>
      <c r="BC177" s="445" t="s">
        <v>2123</v>
      </c>
      <c r="BD177" s="552">
        <f t="shared" si="102"/>
        <v>1505.75</v>
      </c>
      <c r="BF177" s="435"/>
      <c r="BG177" s="435"/>
      <c r="BH177" s="435"/>
      <c r="BI177" s="435"/>
      <c r="BJ177" s="435"/>
      <c r="BK177" s="435"/>
      <c r="BL177" s="435"/>
      <c r="BN177" s="672"/>
    </row>
    <row r="178" spans="1:66" s="28" customFormat="1" ht="12" customHeight="1">
      <c r="A178" s="287">
        <v>14300082</v>
      </c>
      <c r="B178" s="288" t="str">
        <f t="shared" si="128"/>
        <v>14300082</v>
      </c>
      <c r="C178" s="444" t="s">
        <v>1290</v>
      </c>
      <c r="D178" s="445" t="s">
        <v>2091</v>
      </c>
      <c r="E178" s="445"/>
      <c r="F178" s="444"/>
      <c r="G178" s="445"/>
      <c r="H178" s="547">
        <v>468589.77</v>
      </c>
      <c r="I178" s="547">
        <v>639457.49</v>
      </c>
      <c r="J178" s="547">
        <v>319930.59000000003</v>
      </c>
      <c r="K178" s="547">
        <v>439071.36</v>
      </c>
      <c r="L178" s="547">
        <v>863562.44</v>
      </c>
      <c r="M178" s="547">
        <v>725854.5</v>
      </c>
      <c r="N178" s="547">
        <v>930229.72</v>
      </c>
      <c r="O178" s="547">
        <v>512205.77</v>
      </c>
      <c r="P178" s="547">
        <v>471060.76</v>
      </c>
      <c r="Q178" s="547">
        <v>432943.95</v>
      </c>
      <c r="R178" s="547">
        <v>343484.71</v>
      </c>
      <c r="S178" s="547">
        <v>301163.71999999997</v>
      </c>
      <c r="T178" s="547">
        <v>385012.56</v>
      </c>
      <c r="U178" s="547"/>
      <c r="V178" s="547">
        <f t="shared" si="107"/>
        <v>533813.84791666653</v>
      </c>
      <c r="W178" s="285"/>
      <c r="X178" s="286"/>
      <c r="Y178" s="548">
        <f t="shared" si="120"/>
        <v>385012.56</v>
      </c>
      <c r="Z178" s="549">
        <f t="shared" si="120"/>
        <v>0</v>
      </c>
      <c r="AA178" s="549">
        <f t="shared" si="120"/>
        <v>0</v>
      </c>
      <c r="AB178" s="282">
        <f t="shared" si="108"/>
        <v>0</v>
      </c>
      <c r="AC178" s="281">
        <f t="shared" si="109"/>
        <v>0</v>
      </c>
      <c r="AD178" s="549">
        <f t="shared" si="123"/>
        <v>0</v>
      </c>
      <c r="AE178" s="553">
        <f t="shared" si="118"/>
        <v>0</v>
      </c>
      <c r="AF178" s="282">
        <f t="shared" si="119"/>
        <v>0</v>
      </c>
      <c r="AG178" s="283">
        <f t="shared" si="129"/>
        <v>0</v>
      </c>
      <c r="AH178" s="281">
        <f t="shared" si="110"/>
        <v>0</v>
      </c>
      <c r="AI178" s="551">
        <f t="shared" si="121"/>
        <v>533813.84791666653</v>
      </c>
      <c r="AJ178" s="549">
        <f t="shared" si="121"/>
        <v>0</v>
      </c>
      <c r="AK178" s="549">
        <f t="shared" si="121"/>
        <v>0</v>
      </c>
      <c r="AL178" s="282">
        <f t="shared" si="111"/>
        <v>0</v>
      </c>
      <c r="AM178" s="281">
        <f t="shared" si="112"/>
        <v>0</v>
      </c>
      <c r="AN178" s="549">
        <f t="shared" si="105"/>
        <v>0</v>
      </c>
      <c r="AO178" s="549">
        <f t="shared" si="106"/>
        <v>0</v>
      </c>
      <c r="AP178" s="549">
        <f t="shared" si="113"/>
        <v>0</v>
      </c>
      <c r="AQ178" s="283">
        <f t="shared" si="130"/>
        <v>0</v>
      </c>
      <c r="AR178" s="281">
        <f t="shared" si="114"/>
        <v>0</v>
      </c>
      <c r="AT178" s="446"/>
      <c r="AU178" s="284"/>
      <c r="AV178" s="447" t="str">
        <f t="shared" si="115"/>
        <v>CA</v>
      </c>
      <c r="AW178" s="447" t="str">
        <f t="shared" si="115"/>
        <v>CL</v>
      </c>
      <c r="AX178" s="447" t="str">
        <f t="shared" si="115"/>
        <v>AIC</v>
      </c>
      <c r="AY178" s="447" t="str">
        <f t="shared" si="95"/>
        <v>ERB</v>
      </c>
      <c r="AZ178" s="447" t="str">
        <f t="shared" si="95"/>
        <v>GRB</v>
      </c>
      <c r="BA178" s="447" t="str">
        <f t="shared" si="95"/>
        <v>Non-Op</v>
      </c>
      <c r="BC178" s="445" t="s">
        <v>2123</v>
      </c>
      <c r="BD178" s="552">
        <f t="shared" si="102"/>
        <v>385012.56</v>
      </c>
      <c r="BF178" s="435"/>
      <c r="BG178" s="435"/>
      <c r="BH178" s="435"/>
      <c r="BI178" s="435"/>
      <c r="BJ178" s="435"/>
      <c r="BK178" s="435"/>
      <c r="BL178" s="435"/>
      <c r="BN178" s="672"/>
    </row>
    <row r="179" spans="1:66" s="28" customFormat="1" ht="12" customHeight="1">
      <c r="A179" s="287">
        <v>14300141</v>
      </c>
      <c r="B179" s="288" t="str">
        <f t="shared" si="128"/>
        <v>14300141</v>
      </c>
      <c r="C179" s="444" t="s">
        <v>1291</v>
      </c>
      <c r="D179" s="445" t="s">
        <v>2091</v>
      </c>
      <c r="E179" s="445"/>
      <c r="F179" s="444"/>
      <c r="G179" s="445"/>
      <c r="H179" s="547">
        <v>19503663.809999999</v>
      </c>
      <c r="I179" s="547">
        <v>33273262.649999999</v>
      </c>
      <c r="J179" s="547">
        <v>22747005.109999999</v>
      </c>
      <c r="K179" s="547">
        <v>20081088.300000001</v>
      </c>
      <c r="L179" s="547">
        <v>13533104.380000001</v>
      </c>
      <c r="M179" s="547">
        <v>38996321.960000001</v>
      </c>
      <c r="N179" s="547">
        <v>35239558.240000002</v>
      </c>
      <c r="O179" s="547">
        <v>52292213.020000003</v>
      </c>
      <c r="P179" s="547">
        <v>52964519.899999999</v>
      </c>
      <c r="Q179" s="547">
        <v>91931856.430000007</v>
      </c>
      <c r="R179" s="547">
        <v>26498676.210000001</v>
      </c>
      <c r="S179" s="547">
        <v>58093605.259999998</v>
      </c>
      <c r="T179" s="547">
        <v>131759763.59999999</v>
      </c>
      <c r="U179" s="547"/>
      <c r="V179" s="547">
        <f t="shared" si="107"/>
        <v>43440243.763749994</v>
      </c>
      <c r="W179" s="285"/>
      <c r="X179" s="286"/>
      <c r="Y179" s="548">
        <f t="shared" si="120"/>
        <v>131759763.59999999</v>
      </c>
      <c r="Z179" s="549">
        <f t="shared" si="120"/>
        <v>0</v>
      </c>
      <c r="AA179" s="549">
        <f t="shared" si="120"/>
        <v>0</v>
      </c>
      <c r="AB179" s="282">
        <f t="shared" si="108"/>
        <v>0</v>
      </c>
      <c r="AC179" s="281">
        <f t="shared" si="109"/>
        <v>0</v>
      </c>
      <c r="AD179" s="549">
        <f t="shared" si="123"/>
        <v>0</v>
      </c>
      <c r="AE179" s="553">
        <f t="shared" si="118"/>
        <v>0</v>
      </c>
      <c r="AF179" s="282">
        <f t="shared" si="119"/>
        <v>0</v>
      </c>
      <c r="AG179" s="283">
        <f t="shared" si="129"/>
        <v>0</v>
      </c>
      <c r="AH179" s="281">
        <f t="shared" si="110"/>
        <v>0</v>
      </c>
      <c r="AI179" s="551">
        <f t="shared" si="121"/>
        <v>43440243.763749994</v>
      </c>
      <c r="AJ179" s="549">
        <f t="shared" si="121"/>
        <v>0</v>
      </c>
      <c r="AK179" s="549">
        <f t="shared" si="121"/>
        <v>0</v>
      </c>
      <c r="AL179" s="282">
        <f t="shared" si="111"/>
        <v>0</v>
      </c>
      <c r="AM179" s="281">
        <f t="shared" si="112"/>
        <v>0</v>
      </c>
      <c r="AN179" s="549">
        <f t="shared" si="105"/>
        <v>0</v>
      </c>
      <c r="AO179" s="549">
        <f t="shared" si="106"/>
        <v>0</v>
      </c>
      <c r="AP179" s="549">
        <f t="shared" si="113"/>
        <v>0</v>
      </c>
      <c r="AQ179" s="283">
        <f t="shared" si="130"/>
        <v>0</v>
      </c>
      <c r="AR179" s="281">
        <f t="shared" si="114"/>
        <v>0</v>
      </c>
      <c r="AT179" s="446"/>
      <c r="AU179" s="284"/>
      <c r="AV179" s="447" t="str">
        <f t="shared" si="115"/>
        <v>CA</v>
      </c>
      <c r="AW179" s="447" t="str">
        <f t="shared" si="115"/>
        <v>CL</v>
      </c>
      <c r="AX179" s="447" t="str">
        <f t="shared" si="115"/>
        <v>AIC</v>
      </c>
      <c r="AY179" s="447" t="str">
        <f t="shared" si="95"/>
        <v>ERB</v>
      </c>
      <c r="AZ179" s="447" t="str">
        <f t="shared" si="95"/>
        <v>GRB</v>
      </c>
      <c r="BA179" s="447" t="str">
        <f t="shared" si="95"/>
        <v>Non-Op</v>
      </c>
      <c r="BC179" s="445" t="s">
        <v>2123</v>
      </c>
      <c r="BD179" s="552">
        <f t="shared" si="102"/>
        <v>131759763.59999999</v>
      </c>
      <c r="BF179" s="435"/>
      <c r="BG179" s="435"/>
      <c r="BH179" s="435"/>
      <c r="BI179" s="435"/>
      <c r="BJ179" s="435"/>
      <c r="BK179" s="435"/>
      <c r="BL179" s="435"/>
      <c r="BN179" s="681"/>
    </row>
    <row r="180" spans="1:66" s="28" customFormat="1" ht="12" customHeight="1">
      <c r="A180" s="287">
        <v>14300151</v>
      </c>
      <c r="B180" s="288" t="str">
        <f t="shared" si="128"/>
        <v>14300151</v>
      </c>
      <c r="C180" s="444" t="s">
        <v>1292</v>
      </c>
      <c r="D180" s="445" t="s">
        <v>2091</v>
      </c>
      <c r="E180" s="445"/>
      <c r="F180" s="444"/>
      <c r="G180" s="445"/>
      <c r="H180" s="547">
        <v>1956010.78</v>
      </c>
      <c r="I180" s="547">
        <v>1540769.76</v>
      </c>
      <c r="J180" s="547">
        <v>1508844.77</v>
      </c>
      <c r="K180" s="547">
        <v>1397476.93</v>
      </c>
      <c r="L180" s="547">
        <v>1232926.01</v>
      </c>
      <c r="M180" s="547">
        <v>1399355.27</v>
      </c>
      <c r="N180" s="547">
        <v>1182195.58</v>
      </c>
      <c r="O180" s="547">
        <v>1516999.58</v>
      </c>
      <c r="P180" s="547">
        <v>1795973.48</v>
      </c>
      <c r="Q180" s="547">
        <v>1612456.93</v>
      </c>
      <c r="R180" s="547">
        <v>1245757.48</v>
      </c>
      <c r="S180" s="547">
        <v>1668072.24</v>
      </c>
      <c r="T180" s="547">
        <v>1802108.23</v>
      </c>
      <c r="U180" s="547"/>
      <c r="V180" s="547">
        <f t="shared" si="107"/>
        <v>1498323.9612499999</v>
      </c>
      <c r="W180" s="285"/>
      <c r="X180" s="286"/>
      <c r="Y180" s="548">
        <f t="shared" si="120"/>
        <v>1802108.23</v>
      </c>
      <c r="Z180" s="549">
        <f t="shared" si="120"/>
        <v>0</v>
      </c>
      <c r="AA180" s="549">
        <f t="shared" si="120"/>
        <v>0</v>
      </c>
      <c r="AB180" s="282">
        <f t="shared" si="108"/>
        <v>0</v>
      </c>
      <c r="AC180" s="281">
        <f t="shared" si="109"/>
        <v>0</v>
      </c>
      <c r="AD180" s="549">
        <f t="shared" si="123"/>
        <v>0</v>
      </c>
      <c r="AE180" s="553">
        <f t="shared" si="118"/>
        <v>0</v>
      </c>
      <c r="AF180" s="282">
        <f t="shared" si="119"/>
        <v>0</v>
      </c>
      <c r="AG180" s="283">
        <f t="shared" si="129"/>
        <v>0</v>
      </c>
      <c r="AH180" s="281">
        <f t="shared" si="110"/>
        <v>0</v>
      </c>
      <c r="AI180" s="551">
        <f t="shared" si="121"/>
        <v>1498323.9612499999</v>
      </c>
      <c r="AJ180" s="549">
        <f t="shared" si="121"/>
        <v>0</v>
      </c>
      <c r="AK180" s="549">
        <f t="shared" si="121"/>
        <v>0</v>
      </c>
      <c r="AL180" s="282">
        <f t="shared" si="111"/>
        <v>0</v>
      </c>
      <c r="AM180" s="281">
        <f t="shared" si="112"/>
        <v>0</v>
      </c>
      <c r="AN180" s="549">
        <f t="shared" si="105"/>
        <v>0</v>
      </c>
      <c r="AO180" s="549">
        <f t="shared" si="106"/>
        <v>0</v>
      </c>
      <c r="AP180" s="549">
        <f t="shared" si="113"/>
        <v>0</v>
      </c>
      <c r="AQ180" s="283">
        <f t="shared" si="130"/>
        <v>0</v>
      </c>
      <c r="AR180" s="281">
        <f t="shared" si="114"/>
        <v>0</v>
      </c>
      <c r="AT180" s="446"/>
      <c r="AU180" s="284"/>
      <c r="AV180" s="447" t="str">
        <f t="shared" si="115"/>
        <v>CA</v>
      </c>
      <c r="AW180" s="447" t="str">
        <f t="shared" si="115"/>
        <v>CL</v>
      </c>
      <c r="AX180" s="447" t="str">
        <f t="shared" si="115"/>
        <v>AIC</v>
      </c>
      <c r="AY180" s="447" t="str">
        <f t="shared" si="95"/>
        <v>ERB</v>
      </c>
      <c r="AZ180" s="447" t="str">
        <f t="shared" si="95"/>
        <v>GRB</v>
      </c>
      <c r="BA180" s="447" t="str">
        <f t="shared" si="95"/>
        <v>Non-Op</v>
      </c>
      <c r="BC180" s="445" t="s">
        <v>2123</v>
      </c>
      <c r="BD180" s="552">
        <f t="shared" si="102"/>
        <v>1802108.23</v>
      </c>
      <c r="BF180" s="435"/>
      <c r="BG180" s="435"/>
      <c r="BH180" s="435"/>
      <c r="BI180" s="435"/>
      <c r="BJ180" s="435"/>
      <c r="BK180" s="435"/>
      <c r="BL180" s="435"/>
      <c r="BN180" s="672"/>
    </row>
    <row r="181" spans="1:66" s="28" customFormat="1" ht="12" customHeight="1">
      <c r="A181" s="287">
        <v>14300171</v>
      </c>
      <c r="B181" s="288" t="str">
        <f t="shared" si="128"/>
        <v>14300171</v>
      </c>
      <c r="C181" s="444" t="s">
        <v>1293</v>
      </c>
      <c r="D181" s="445" t="s">
        <v>2091</v>
      </c>
      <c r="E181" s="445"/>
      <c r="F181" s="444"/>
      <c r="G181" s="445"/>
      <c r="H181" s="547">
        <v>13884851.07</v>
      </c>
      <c r="I181" s="547">
        <v>15752619.91</v>
      </c>
      <c r="J181" s="547">
        <v>15687676.5</v>
      </c>
      <c r="K181" s="547">
        <v>15624648.359999999</v>
      </c>
      <c r="L181" s="547">
        <v>14053497.08</v>
      </c>
      <c r="M181" s="547">
        <v>11420875.359999999</v>
      </c>
      <c r="N181" s="547">
        <v>9973618.7699999996</v>
      </c>
      <c r="O181" s="547">
        <v>9415939.1099999994</v>
      </c>
      <c r="P181" s="547">
        <v>9339081.9600000009</v>
      </c>
      <c r="Q181" s="547">
        <v>9508538.8699999992</v>
      </c>
      <c r="R181" s="547">
        <v>9732131.3300000001</v>
      </c>
      <c r="S181" s="547">
        <v>10948235.1</v>
      </c>
      <c r="T181" s="547">
        <v>13884851.07</v>
      </c>
      <c r="U181" s="547"/>
      <c r="V181" s="547">
        <f t="shared" si="107"/>
        <v>12111809.451666666</v>
      </c>
      <c r="W181" s="285"/>
      <c r="X181" s="286"/>
      <c r="Y181" s="548">
        <f t="shared" si="120"/>
        <v>13884851.07</v>
      </c>
      <c r="Z181" s="549">
        <f t="shared" si="120"/>
        <v>0</v>
      </c>
      <c r="AA181" s="549">
        <f t="shared" si="120"/>
        <v>0</v>
      </c>
      <c r="AB181" s="282">
        <f t="shared" si="108"/>
        <v>0</v>
      </c>
      <c r="AC181" s="281">
        <f t="shared" si="109"/>
        <v>0</v>
      </c>
      <c r="AD181" s="549">
        <f t="shared" si="123"/>
        <v>0</v>
      </c>
      <c r="AE181" s="553">
        <f t="shared" si="118"/>
        <v>0</v>
      </c>
      <c r="AF181" s="282">
        <f t="shared" si="119"/>
        <v>0</v>
      </c>
      <c r="AG181" s="283">
        <f t="shared" si="129"/>
        <v>0</v>
      </c>
      <c r="AH181" s="281">
        <f t="shared" si="110"/>
        <v>0</v>
      </c>
      <c r="AI181" s="551">
        <f t="shared" si="121"/>
        <v>12111809.451666666</v>
      </c>
      <c r="AJ181" s="549">
        <f t="shared" si="121"/>
        <v>0</v>
      </c>
      <c r="AK181" s="549">
        <f t="shared" si="121"/>
        <v>0</v>
      </c>
      <c r="AL181" s="282">
        <f t="shared" si="111"/>
        <v>0</v>
      </c>
      <c r="AM181" s="281">
        <f t="shared" si="112"/>
        <v>0</v>
      </c>
      <c r="AN181" s="549">
        <f t="shared" si="105"/>
        <v>0</v>
      </c>
      <c r="AO181" s="549">
        <f t="shared" si="106"/>
        <v>0</v>
      </c>
      <c r="AP181" s="549">
        <f t="shared" si="113"/>
        <v>0</v>
      </c>
      <c r="AQ181" s="283">
        <f t="shared" si="130"/>
        <v>0</v>
      </c>
      <c r="AR181" s="281">
        <f t="shared" si="114"/>
        <v>0</v>
      </c>
      <c r="AT181" s="446"/>
      <c r="AU181" s="284"/>
      <c r="AV181" s="447" t="str">
        <f t="shared" si="115"/>
        <v>CA</v>
      </c>
      <c r="AW181" s="447" t="str">
        <f t="shared" si="115"/>
        <v>CL</v>
      </c>
      <c r="AX181" s="447" t="str">
        <f t="shared" si="115"/>
        <v>AIC</v>
      </c>
      <c r="AY181" s="447" t="str">
        <f t="shared" si="95"/>
        <v>ERB</v>
      </c>
      <c r="AZ181" s="447" t="str">
        <f t="shared" si="95"/>
        <v>GRB</v>
      </c>
      <c r="BA181" s="447" t="str">
        <f t="shared" si="95"/>
        <v>Non-Op</v>
      </c>
      <c r="BC181" s="445" t="s">
        <v>2123</v>
      </c>
      <c r="BD181" s="552">
        <f t="shared" si="102"/>
        <v>13884851.07</v>
      </c>
      <c r="BF181" s="435"/>
      <c r="BG181" s="435"/>
      <c r="BH181" s="435"/>
      <c r="BI181" s="435"/>
      <c r="BJ181" s="435"/>
      <c r="BK181" s="435"/>
      <c r="BL181" s="435"/>
      <c r="BN181" s="672"/>
    </row>
    <row r="182" spans="1:66" s="28" customFormat="1" ht="12" customHeight="1">
      <c r="A182" s="287">
        <v>14300213</v>
      </c>
      <c r="B182" s="288" t="str">
        <f t="shared" si="128"/>
        <v>14300213</v>
      </c>
      <c r="C182" s="444" t="s">
        <v>2576</v>
      </c>
      <c r="D182" s="445" t="s">
        <v>2091</v>
      </c>
      <c r="E182" s="445"/>
      <c r="F182" s="444"/>
      <c r="G182" s="445"/>
      <c r="H182" s="547">
        <v>0</v>
      </c>
      <c r="I182" s="547">
        <v>0</v>
      </c>
      <c r="J182" s="547">
        <v>0</v>
      </c>
      <c r="K182" s="547">
        <v>0</v>
      </c>
      <c r="L182" s="547">
        <v>0</v>
      </c>
      <c r="M182" s="547">
        <v>0</v>
      </c>
      <c r="N182" s="547">
        <v>0</v>
      </c>
      <c r="O182" s="547">
        <v>0</v>
      </c>
      <c r="P182" s="547">
        <v>0</v>
      </c>
      <c r="Q182" s="547">
        <v>0</v>
      </c>
      <c r="R182" s="547">
        <v>0</v>
      </c>
      <c r="S182" s="547">
        <v>0</v>
      </c>
      <c r="T182" s="547">
        <v>0</v>
      </c>
      <c r="U182" s="547"/>
      <c r="V182" s="547">
        <f t="shared" si="107"/>
        <v>0</v>
      </c>
      <c r="W182" s="285"/>
      <c r="X182" s="286"/>
      <c r="Y182" s="548">
        <f t="shared" ref="Y182:AA204" si="131">IF($D182=Y$5,$T182,0)</f>
        <v>0</v>
      </c>
      <c r="Z182" s="549">
        <f t="shared" si="131"/>
        <v>0</v>
      </c>
      <c r="AA182" s="549">
        <f t="shared" si="131"/>
        <v>0</v>
      </c>
      <c r="AB182" s="282">
        <f t="shared" si="108"/>
        <v>0</v>
      </c>
      <c r="AC182" s="281">
        <f t="shared" si="109"/>
        <v>0</v>
      </c>
      <c r="AD182" s="549">
        <f t="shared" si="123"/>
        <v>0</v>
      </c>
      <c r="AE182" s="553">
        <f t="shared" si="118"/>
        <v>0</v>
      </c>
      <c r="AF182" s="282">
        <f t="shared" si="119"/>
        <v>0</v>
      </c>
      <c r="AG182" s="283">
        <f t="shared" si="129"/>
        <v>0</v>
      </c>
      <c r="AH182" s="281">
        <f t="shared" si="110"/>
        <v>0</v>
      </c>
      <c r="AI182" s="551">
        <f t="shared" ref="AI182:AK201" si="132">IF($D182=AI$5,$V182,0)</f>
        <v>0</v>
      </c>
      <c r="AJ182" s="549">
        <f t="shared" si="132"/>
        <v>0</v>
      </c>
      <c r="AK182" s="549">
        <f t="shared" si="132"/>
        <v>0</v>
      </c>
      <c r="AL182" s="282">
        <f t="shared" si="111"/>
        <v>0</v>
      </c>
      <c r="AM182" s="281">
        <f t="shared" si="112"/>
        <v>0</v>
      </c>
      <c r="AN182" s="549">
        <f t="shared" si="105"/>
        <v>0</v>
      </c>
      <c r="AO182" s="549">
        <f t="shared" si="106"/>
        <v>0</v>
      </c>
      <c r="AP182" s="549">
        <f t="shared" si="113"/>
        <v>0</v>
      </c>
      <c r="AQ182" s="283">
        <f t="shared" si="130"/>
        <v>0</v>
      </c>
      <c r="AR182" s="281">
        <f t="shared" si="114"/>
        <v>0</v>
      </c>
      <c r="AT182" s="446"/>
      <c r="AU182" s="284"/>
      <c r="AV182" s="447" t="str">
        <f t="shared" si="115"/>
        <v>CA</v>
      </c>
      <c r="AW182" s="447" t="str">
        <f t="shared" si="115"/>
        <v>CL</v>
      </c>
      <c r="AX182" s="447" t="str">
        <f t="shared" si="115"/>
        <v>AIC</v>
      </c>
      <c r="AY182" s="447" t="str">
        <f t="shared" si="95"/>
        <v>ERB</v>
      </c>
      <c r="AZ182" s="447" t="str">
        <f t="shared" si="95"/>
        <v>GRB</v>
      </c>
      <c r="BA182" s="447" t="str">
        <f t="shared" si="95"/>
        <v>Non-Op</v>
      </c>
      <c r="BC182" s="445" t="s">
        <v>2123</v>
      </c>
      <c r="BD182" s="552">
        <f t="shared" si="102"/>
        <v>0</v>
      </c>
      <c r="BF182" s="435"/>
      <c r="BG182" s="435"/>
      <c r="BH182" s="435"/>
      <c r="BI182" s="435"/>
      <c r="BJ182" s="435"/>
      <c r="BK182" s="435"/>
      <c r="BL182" s="435"/>
      <c r="BN182" s="672"/>
    </row>
    <row r="183" spans="1:66" s="28" customFormat="1" ht="12" customHeight="1">
      <c r="A183" s="287">
        <v>14300241</v>
      </c>
      <c r="B183" s="288" t="str">
        <f t="shared" si="128"/>
        <v>14300241</v>
      </c>
      <c r="C183" s="444" t="s">
        <v>1294</v>
      </c>
      <c r="D183" s="445" t="s">
        <v>1165</v>
      </c>
      <c r="E183" s="445"/>
      <c r="F183" s="444"/>
      <c r="G183" s="445"/>
      <c r="H183" s="547">
        <v>80250.45</v>
      </c>
      <c r="I183" s="547">
        <v>80250.45</v>
      </c>
      <c r="J183" s="547">
        <v>4500.45</v>
      </c>
      <c r="K183" s="547">
        <v>4500.45</v>
      </c>
      <c r="L183" s="547">
        <v>4500.45</v>
      </c>
      <c r="M183" s="547">
        <v>4500.45</v>
      </c>
      <c r="N183" s="547">
        <v>4500.45</v>
      </c>
      <c r="O183" s="547">
        <v>42000.45</v>
      </c>
      <c r="P183" s="547">
        <v>56250.45</v>
      </c>
      <c r="Q183" s="547">
        <v>61500.45</v>
      </c>
      <c r="R183" s="547">
        <v>61500.45</v>
      </c>
      <c r="S183" s="547">
        <v>63750.45</v>
      </c>
      <c r="T183" s="547">
        <v>67750.45</v>
      </c>
      <c r="U183" s="547"/>
      <c r="V183" s="547">
        <f t="shared" si="107"/>
        <v>38479.616666666669</v>
      </c>
      <c r="W183" s="285"/>
      <c r="X183" s="286"/>
      <c r="Y183" s="548">
        <f t="shared" si="131"/>
        <v>0</v>
      </c>
      <c r="Z183" s="549">
        <f t="shared" si="131"/>
        <v>0</v>
      </c>
      <c r="AA183" s="549">
        <f t="shared" si="131"/>
        <v>0</v>
      </c>
      <c r="AB183" s="282">
        <f t="shared" si="108"/>
        <v>67750.45</v>
      </c>
      <c r="AC183" s="281">
        <f t="shared" si="109"/>
        <v>0</v>
      </c>
      <c r="AD183" s="549">
        <f t="shared" si="123"/>
        <v>0</v>
      </c>
      <c r="AE183" s="553">
        <f t="shared" si="118"/>
        <v>0</v>
      </c>
      <c r="AF183" s="282">
        <f t="shared" si="119"/>
        <v>67750.45</v>
      </c>
      <c r="AG183" s="283">
        <f t="shared" si="129"/>
        <v>67750.45</v>
      </c>
      <c r="AH183" s="281">
        <f t="shared" si="110"/>
        <v>0</v>
      </c>
      <c r="AI183" s="551">
        <f t="shared" si="132"/>
        <v>0</v>
      </c>
      <c r="AJ183" s="549">
        <f t="shared" si="132"/>
        <v>0</v>
      </c>
      <c r="AK183" s="549">
        <f t="shared" si="132"/>
        <v>0</v>
      </c>
      <c r="AL183" s="282">
        <f t="shared" si="111"/>
        <v>38479.616666666669</v>
      </c>
      <c r="AM183" s="281">
        <f t="shared" si="112"/>
        <v>0</v>
      </c>
      <c r="AN183" s="549">
        <f t="shared" si="105"/>
        <v>0</v>
      </c>
      <c r="AO183" s="549">
        <f t="shared" si="106"/>
        <v>0</v>
      </c>
      <c r="AP183" s="549">
        <f t="shared" si="113"/>
        <v>38479.616666666669</v>
      </c>
      <c r="AQ183" s="283">
        <f t="shared" si="130"/>
        <v>38479.616666666669</v>
      </c>
      <c r="AR183" s="281">
        <f t="shared" si="114"/>
        <v>0</v>
      </c>
      <c r="AT183" s="446" t="s">
        <v>2064</v>
      </c>
      <c r="AU183" s="284"/>
      <c r="AV183" s="447" t="str">
        <f t="shared" si="115"/>
        <v>CA</v>
      </c>
      <c r="AW183" s="447" t="str">
        <f t="shared" si="115"/>
        <v>CL</v>
      </c>
      <c r="AX183" s="447" t="str">
        <f t="shared" si="115"/>
        <v>AIC</v>
      </c>
      <c r="AY183" s="447" t="str">
        <f t="shared" si="95"/>
        <v>ERB</v>
      </c>
      <c r="AZ183" s="447" t="str">
        <f t="shared" si="95"/>
        <v>GRB</v>
      </c>
      <c r="BA183" s="447" t="str">
        <f t="shared" si="95"/>
        <v>Non-Op</v>
      </c>
      <c r="BC183" s="449" t="s">
        <v>2100</v>
      </c>
      <c r="BD183" s="552">
        <f t="shared" si="102"/>
        <v>67750.45</v>
      </c>
      <c r="BF183" s="435"/>
      <c r="BG183" s="435"/>
      <c r="BH183" s="435"/>
      <c r="BI183" s="435"/>
      <c r="BJ183" s="435"/>
      <c r="BK183" s="435"/>
      <c r="BL183" s="435"/>
      <c r="BN183" s="672"/>
    </row>
    <row r="184" spans="1:66" s="28" customFormat="1" ht="12" customHeight="1">
      <c r="A184" s="287">
        <v>14300253</v>
      </c>
      <c r="B184" s="288" t="str">
        <f t="shared" si="128"/>
        <v>14300253</v>
      </c>
      <c r="C184" s="444" t="s">
        <v>1295</v>
      </c>
      <c r="D184" s="445" t="s">
        <v>2091</v>
      </c>
      <c r="E184" s="445"/>
      <c r="F184" s="444"/>
      <c r="G184" s="445"/>
      <c r="H184" s="547">
        <v>0</v>
      </c>
      <c r="I184" s="547">
        <v>0</v>
      </c>
      <c r="J184" s="547">
        <v>0</v>
      </c>
      <c r="K184" s="547">
        <v>0</v>
      </c>
      <c r="L184" s="547">
        <v>0</v>
      </c>
      <c r="M184" s="547">
        <v>0</v>
      </c>
      <c r="N184" s="547">
        <v>0</v>
      </c>
      <c r="O184" s="547">
        <v>0</v>
      </c>
      <c r="P184" s="547">
        <v>0</v>
      </c>
      <c r="Q184" s="547">
        <v>-2644367.7799999998</v>
      </c>
      <c r="R184" s="547">
        <v>0</v>
      </c>
      <c r="S184" s="547">
        <v>0</v>
      </c>
      <c r="T184" s="547">
        <v>28568579</v>
      </c>
      <c r="U184" s="547"/>
      <c r="V184" s="547">
        <f t="shared" si="107"/>
        <v>969993.47666666668</v>
      </c>
      <c r="W184" s="285"/>
      <c r="X184" s="286"/>
      <c r="Y184" s="548">
        <f t="shared" si="131"/>
        <v>28568579</v>
      </c>
      <c r="Z184" s="549">
        <f t="shared" si="131"/>
        <v>0</v>
      </c>
      <c r="AA184" s="549">
        <f t="shared" si="131"/>
        <v>0</v>
      </c>
      <c r="AB184" s="282">
        <f t="shared" si="108"/>
        <v>0</v>
      </c>
      <c r="AC184" s="281">
        <f t="shared" si="109"/>
        <v>0</v>
      </c>
      <c r="AD184" s="549">
        <f t="shared" si="123"/>
        <v>0</v>
      </c>
      <c r="AE184" s="553">
        <f t="shared" si="118"/>
        <v>0</v>
      </c>
      <c r="AF184" s="282">
        <f t="shared" si="119"/>
        <v>0</v>
      </c>
      <c r="AG184" s="283">
        <f t="shared" si="129"/>
        <v>0</v>
      </c>
      <c r="AH184" s="281">
        <f t="shared" si="110"/>
        <v>0</v>
      </c>
      <c r="AI184" s="551">
        <f t="shared" si="132"/>
        <v>969993.47666666668</v>
      </c>
      <c r="AJ184" s="549">
        <f t="shared" si="132"/>
        <v>0</v>
      </c>
      <c r="AK184" s="549">
        <f t="shared" si="132"/>
        <v>0</v>
      </c>
      <c r="AL184" s="282">
        <f t="shared" si="111"/>
        <v>0</v>
      </c>
      <c r="AM184" s="281">
        <f t="shared" si="112"/>
        <v>0</v>
      </c>
      <c r="AN184" s="549">
        <f t="shared" si="105"/>
        <v>0</v>
      </c>
      <c r="AO184" s="549">
        <f t="shared" si="106"/>
        <v>0</v>
      </c>
      <c r="AP184" s="549">
        <f t="shared" si="113"/>
        <v>0</v>
      </c>
      <c r="AQ184" s="283">
        <f t="shared" si="130"/>
        <v>0</v>
      </c>
      <c r="AR184" s="281">
        <f t="shared" si="114"/>
        <v>0</v>
      </c>
      <c r="AT184" s="446"/>
      <c r="AU184" s="284"/>
      <c r="AV184" s="447" t="str">
        <f t="shared" si="115"/>
        <v>CA</v>
      </c>
      <c r="AW184" s="447" t="str">
        <f t="shared" si="115"/>
        <v>CL</v>
      </c>
      <c r="AX184" s="447" t="str">
        <f t="shared" si="115"/>
        <v>AIC</v>
      </c>
      <c r="AY184" s="447" t="str">
        <f t="shared" si="95"/>
        <v>ERB</v>
      </c>
      <c r="AZ184" s="447" t="str">
        <f t="shared" si="95"/>
        <v>GRB</v>
      </c>
      <c r="BA184" s="447" t="str">
        <f t="shared" si="95"/>
        <v>Non-Op</v>
      </c>
      <c r="BC184" s="445" t="s">
        <v>2123</v>
      </c>
      <c r="BD184" s="552">
        <f t="shared" si="102"/>
        <v>28568579</v>
      </c>
      <c r="BF184" s="435"/>
      <c r="BG184" s="435"/>
      <c r="BH184" s="435"/>
      <c r="BI184" s="435"/>
      <c r="BJ184" s="435"/>
      <c r="BK184" s="435"/>
      <c r="BL184" s="435"/>
      <c r="BN184" s="672"/>
    </row>
    <row r="185" spans="1:66" s="28" customFormat="1" ht="12" customHeight="1">
      <c r="A185" s="287">
        <v>14300261</v>
      </c>
      <c r="B185" s="288" t="str">
        <f t="shared" si="128"/>
        <v>14300261</v>
      </c>
      <c r="C185" s="444" t="s">
        <v>1296</v>
      </c>
      <c r="D185" s="445" t="s">
        <v>1165</v>
      </c>
      <c r="E185" s="445"/>
      <c r="F185" s="444"/>
      <c r="G185" s="445"/>
      <c r="H185" s="547">
        <v>3355561.91</v>
      </c>
      <c r="I185" s="547">
        <v>3338452.91</v>
      </c>
      <c r="J185" s="547">
        <v>3320663.91</v>
      </c>
      <c r="K185" s="547">
        <v>3303411.91</v>
      </c>
      <c r="L185" s="547">
        <v>3285943.91</v>
      </c>
      <c r="M185" s="547">
        <v>3268605.91</v>
      </c>
      <c r="N185" s="547">
        <v>3251000.91</v>
      </c>
      <c r="O185" s="547">
        <v>3233574.91</v>
      </c>
      <c r="P185" s="547">
        <v>3216077.91</v>
      </c>
      <c r="Q185" s="547">
        <v>3198318.91</v>
      </c>
      <c r="R185" s="547">
        <v>3180732.91</v>
      </c>
      <c r="S185" s="547">
        <v>3162888.91</v>
      </c>
      <c r="T185" s="547">
        <v>3145160.91</v>
      </c>
      <c r="U185" s="547"/>
      <c r="V185" s="547">
        <f t="shared" si="107"/>
        <v>3250836.2016666667</v>
      </c>
      <c r="W185" s="305"/>
      <c r="X185" s="306"/>
      <c r="Y185" s="548">
        <f t="shared" si="131"/>
        <v>0</v>
      </c>
      <c r="Z185" s="549">
        <f t="shared" si="131"/>
        <v>0</v>
      </c>
      <c r="AA185" s="549">
        <f t="shared" si="131"/>
        <v>0</v>
      </c>
      <c r="AB185" s="282">
        <f t="shared" si="108"/>
        <v>3145160.91</v>
      </c>
      <c r="AC185" s="281">
        <f t="shared" si="109"/>
        <v>0</v>
      </c>
      <c r="AD185" s="549">
        <f t="shared" si="123"/>
        <v>0</v>
      </c>
      <c r="AE185" s="553">
        <f t="shared" si="118"/>
        <v>0</v>
      </c>
      <c r="AF185" s="282">
        <f t="shared" si="119"/>
        <v>3145160.91</v>
      </c>
      <c r="AG185" s="283">
        <f t="shared" si="129"/>
        <v>3145160.91</v>
      </c>
      <c r="AH185" s="281">
        <f t="shared" si="110"/>
        <v>0</v>
      </c>
      <c r="AI185" s="551">
        <f t="shared" si="132"/>
        <v>0</v>
      </c>
      <c r="AJ185" s="549">
        <f t="shared" si="132"/>
        <v>0</v>
      </c>
      <c r="AK185" s="549">
        <f t="shared" si="132"/>
        <v>0</v>
      </c>
      <c r="AL185" s="282">
        <f t="shared" si="111"/>
        <v>3250836.2016666667</v>
      </c>
      <c r="AM185" s="281">
        <f t="shared" si="112"/>
        <v>0</v>
      </c>
      <c r="AN185" s="549">
        <f t="shared" si="105"/>
        <v>0</v>
      </c>
      <c r="AO185" s="549">
        <f t="shared" si="106"/>
        <v>0</v>
      </c>
      <c r="AP185" s="549">
        <f t="shared" si="113"/>
        <v>3250836.2016666667</v>
      </c>
      <c r="AQ185" s="283">
        <f t="shared" si="130"/>
        <v>3250836.2016666667</v>
      </c>
      <c r="AR185" s="281">
        <f t="shared" si="114"/>
        <v>0</v>
      </c>
      <c r="AT185" s="446" t="s">
        <v>2071</v>
      </c>
      <c r="AU185" s="284"/>
      <c r="AV185" s="447" t="str">
        <f t="shared" si="115"/>
        <v>CA</v>
      </c>
      <c r="AW185" s="447" t="str">
        <f t="shared" si="115"/>
        <v>CL</v>
      </c>
      <c r="AX185" s="447" t="str">
        <f t="shared" si="115"/>
        <v>AIC</v>
      </c>
      <c r="AY185" s="447" t="str">
        <f t="shared" si="95"/>
        <v>ERB</v>
      </c>
      <c r="AZ185" s="447" t="str">
        <f t="shared" si="95"/>
        <v>GRB</v>
      </c>
      <c r="BA185" s="447" t="str">
        <f t="shared" si="95"/>
        <v>Non-Op</v>
      </c>
      <c r="BC185" s="449" t="s">
        <v>2100</v>
      </c>
      <c r="BD185" s="552">
        <f t="shared" si="102"/>
        <v>3145160.91</v>
      </c>
      <c r="BF185" s="435"/>
      <c r="BG185" s="435"/>
      <c r="BH185" s="435"/>
      <c r="BI185" s="435"/>
      <c r="BJ185" s="435"/>
      <c r="BK185" s="435"/>
      <c r="BL185" s="435"/>
      <c r="BN185" s="672"/>
    </row>
    <row r="186" spans="1:66" s="28" customFormat="1" ht="12" customHeight="1">
      <c r="A186" s="287">
        <v>14300323</v>
      </c>
      <c r="B186" s="288" t="str">
        <f t="shared" si="128"/>
        <v>14300323</v>
      </c>
      <c r="C186" s="444" t="s">
        <v>1297</v>
      </c>
      <c r="D186" s="445" t="s">
        <v>2091</v>
      </c>
      <c r="E186" s="445"/>
      <c r="F186" s="444"/>
      <c r="G186" s="445"/>
      <c r="H186" s="547">
        <v>10179.280000000001</v>
      </c>
      <c r="I186" s="547">
        <v>4393.7299999999996</v>
      </c>
      <c r="J186" s="547">
        <v>2812.98</v>
      </c>
      <c r="K186" s="547">
        <v>1269.3399999999999</v>
      </c>
      <c r="L186" s="547">
        <v>0.05</v>
      </c>
      <c r="M186" s="547">
        <v>0.05</v>
      </c>
      <c r="N186" s="547">
        <v>-1403.93</v>
      </c>
      <c r="O186" s="547">
        <v>2270.4</v>
      </c>
      <c r="P186" s="547">
        <v>23708.68</v>
      </c>
      <c r="Q186" s="547">
        <v>16432.84</v>
      </c>
      <c r="R186" s="547">
        <v>11971.63</v>
      </c>
      <c r="S186" s="547">
        <v>8259.81</v>
      </c>
      <c r="T186" s="547">
        <v>7946.38</v>
      </c>
      <c r="U186" s="547"/>
      <c r="V186" s="547">
        <f t="shared" si="107"/>
        <v>6564.8675000000003</v>
      </c>
      <c r="W186" s="285"/>
      <c r="X186" s="286"/>
      <c r="Y186" s="548">
        <f t="shared" si="131"/>
        <v>7946.38</v>
      </c>
      <c r="Z186" s="549">
        <f t="shared" si="131"/>
        <v>0</v>
      </c>
      <c r="AA186" s="549">
        <f t="shared" si="131"/>
        <v>0</v>
      </c>
      <c r="AB186" s="282">
        <f t="shared" si="108"/>
        <v>0</v>
      </c>
      <c r="AC186" s="281">
        <f t="shared" si="109"/>
        <v>0</v>
      </c>
      <c r="AD186" s="549">
        <f t="shared" si="123"/>
        <v>0</v>
      </c>
      <c r="AE186" s="553">
        <f t="shared" si="118"/>
        <v>0</v>
      </c>
      <c r="AF186" s="282">
        <f t="shared" si="119"/>
        <v>0</v>
      </c>
      <c r="AG186" s="283">
        <f t="shared" si="129"/>
        <v>0</v>
      </c>
      <c r="AH186" s="281">
        <f t="shared" si="110"/>
        <v>0</v>
      </c>
      <c r="AI186" s="551">
        <f t="shared" si="132"/>
        <v>6564.8675000000003</v>
      </c>
      <c r="AJ186" s="549">
        <f t="shared" si="132"/>
        <v>0</v>
      </c>
      <c r="AK186" s="549">
        <f t="shared" si="132"/>
        <v>0</v>
      </c>
      <c r="AL186" s="282">
        <f t="shared" si="111"/>
        <v>0</v>
      </c>
      <c r="AM186" s="281">
        <f t="shared" si="112"/>
        <v>0</v>
      </c>
      <c r="AN186" s="549">
        <f t="shared" si="105"/>
        <v>0</v>
      </c>
      <c r="AO186" s="549">
        <f t="shared" si="106"/>
        <v>0</v>
      </c>
      <c r="AP186" s="549">
        <f t="shared" si="113"/>
        <v>0</v>
      </c>
      <c r="AQ186" s="283">
        <f t="shared" si="130"/>
        <v>0</v>
      </c>
      <c r="AR186" s="281">
        <f t="shared" si="114"/>
        <v>0</v>
      </c>
      <c r="AT186" s="446"/>
      <c r="AU186" s="284"/>
      <c r="AV186" s="447" t="str">
        <f t="shared" si="115"/>
        <v>CA</v>
      </c>
      <c r="AW186" s="447" t="str">
        <f t="shared" si="115"/>
        <v>CL</v>
      </c>
      <c r="AX186" s="447" t="str">
        <f t="shared" si="115"/>
        <v>AIC</v>
      </c>
      <c r="AY186" s="447" t="str">
        <f t="shared" si="95"/>
        <v>ERB</v>
      </c>
      <c r="AZ186" s="447" t="str">
        <f t="shared" si="95"/>
        <v>GRB</v>
      </c>
      <c r="BA186" s="447" t="str">
        <f t="shared" si="95"/>
        <v>Non-Op</v>
      </c>
      <c r="BC186" s="445" t="s">
        <v>2123</v>
      </c>
      <c r="BD186" s="552">
        <f t="shared" si="102"/>
        <v>7946.38</v>
      </c>
      <c r="BF186" s="435"/>
      <c r="BG186" s="435"/>
      <c r="BH186" s="435"/>
      <c r="BI186" s="435"/>
      <c r="BJ186" s="435"/>
      <c r="BK186" s="435"/>
      <c r="BL186" s="435"/>
      <c r="BN186" s="672"/>
    </row>
    <row r="187" spans="1:66" s="28" customFormat="1" ht="12" customHeight="1">
      <c r="A187" s="287">
        <v>14300333</v>
      </c>
      <c r="B187" s="288" t="str">
        <f t="shared" si="128"/>
        <v>14300333</v>
      </c>
      <c r="C187" s="444" t="s">
        <v>1298</v>
      </c>
      <c r="D187" s="445" t="s">
        <v>2091</v>
      </c>
      <c r="E187" s="445"/>
      <c r="F187" s="444"/>
      <c r="G187" s="445"/>
      <c r="H187" s="547">
        <v>14847.36</v>
      </c>
      <c r="I187" s="547">
        <v>14847.36</v>
      </c>
      <c r="J187" s="547">
        <v>14847.36</v>
      </c>
      <c r="K187" s="547">
        <v>11134.64</v>
      </c>
      <c r="L187" s="547">
        <v>9855.1200000000008</v>
      </c>
      <c r="M187" s="547">
        <v>9855.1200000000008</v>
      </c>
      <c r="N187" s="547">
        <v>9855.1200000000008</v>
      </c>
      <c r="O187" s="547">
        <v>9855.1200000000008</v>
      </c>
      <c r="P187" s="547">
        <v>9855.1200000000008</v>
      </c>
      <c r="Q187" s="547">
        <v>9855.1200000000008</v>
      </c>
      <c r="R187" s="547">
        <v>9855.1200000000008</v>
      </c>
      <c r="S187" s="547">
        <v>8372.32</v>
      </c>
      <c r="T187" s="547">
        <v>6556.88</v>
      </c>
      <c r="U187" s="547"/>
      <c r="V187" s="547">
        <f t="shared" si="107"/>
        <v>10740.803333333331</v>
      </c>
      <c r="W187" s="285"/>
      <c r="X187" s="286"/>
      <c r="Y187" s="548">
        <f t="shared" si="131"/>
        <v>6556.88</v>
      </c>
      <c r="Z187" s="549">
        <f t="shared" si="131"/>
        <v>0</v>
      </c>
      <c r="AA187" s="549">
        <f t="shared" si="131"/>
        <v>0</v>
      </c>
      <c r="AB187" s="282">
        <f t="shared" si="108"/>
        <v>0</v>
      </c>
      <c r="AC187" s="281">
        <f t="shared" si="109"/>
        <v>0</v>
      </c>
      <c r="AD187" s="549">
        <f t="shared" si="123"/>
        <v>0</v>
      </c>
      <c r="AE187" s="553">
        <f t="shared" si="118"/>
        <v>0</v>
      </c>
      <c r="AF187" s="282">
        <f t="shared" si="119"/>
        <v>0</v>
      </c>
      <c r="AG187" s="283">
        <f t="shared" si="129"/>
        <v>0</v>
      </c>
      <c r="AH187" s="281">
        <f t="shared" si="110"/>
        <v>0</v>
      </c>
      <c r="AI187" s="551">
        <f t="shared" si="132"/>
        <v>10740.803333333331</v>
      </c>
      <c r="AJ187" s="549">
        <f t="shared" si="132"/>
        <v>0</v>
      </c>
      <c r="AK187" s="549">
        <f t="shared" si="132"/>
        <v>0</v>
      </c>
      <c r="AL187" s="282">
        <f t="shared" si="111"/>
        <v>0</v>
      </c>
      <c r="AM187" s="281">
        <f t="shared" si="112"/>
        <v>0</v>
      </c>
      <c r="AN187" s="549">
        <f t="shared" si="105"/>
        <v>0</v>
      </c>
      <c r="AO187" s="549">
        <f t="shared" si="106"/>
        <v>0</v>
      </c>
      <c r="AP187" s="549">
        <f t="shared" si="113"/>
        <v>0</v>
      </c>
      <c r="AQ187" s="283">
        <f t="shared" si="130"/>
        <v>0</v>
      </c>
      <c r="AR187" s="281">
        <f t="shared" si="114"/>
        <v>0</v>
      </c>
      <c r="AT187" s="446"/>
      <c r="AU187" s="284"/>
      <c r="AV187" s="447" t="str">
        <f t="shared" si="115"/>
        <v>CA</v>
      </c>
      <c r="AW187" s="447" t="str">
        <f t="shared" si="115"/>
        <v>CL</v>
      </c>
      <c r="AX187" s="447" t="str">
        <f t="shared" si="115"/>
        <v>AIC</v>
      </c>
      <c r="AY187" s="447" t="str">
        <f t="shared" si="95"/>
        <v>ERB</v>
      </c>
      <c r="AZ187" s="447" t="str">
        <f t="shared" si="95"/>
        <v>GRB</v>
      </c>
      <c r="BA187" s="447" t="str">
        <f t="shared" si="95"/>
        <v>Non-Op</v>
      </c>
      <c r="BC187" s="445" t="s">
        <v>2123</v>
      </c>
      <c r="BD187" s="552">
        <f t="shared" si="102"/>
        <v>6556.88</v>
      </c>
      <c r="BF187" s="435"/>
      <c r="BG187" s="435"/>
      <c r="BH187" s="435"/>
      <c r="BI187" s="435"/>
      <c r="BJ187" s="435"/>
      <c r="BK187" s="435"/>
      <c r="BL187" s="435"/>
      <c r="BN187" s="672"/>
    </row>
    <row r="188" spans="1:66" s="28" customFormat="1" ht="12" customHeight="1">
      <c r="A188" s="287">
        <v>14300341</v>
      </c>
      <c r="B188" s="288" t="str">
        <f t="shared" si="128"/>
        <v>14300341</v>
      </c>
      <c r="C188" s="444" t="s">
        <v>1299</v>
      </c>
      <c r="D188" s="445" t="s">
        <v>2091</v>
      </c>
      <c r="E188" s="445"/>
      <c r="F188" s="444"/>
      <c r="G188" s="445"/>
      <c r="H188" s="547">
        <v>876778.01</v>
      </c>
      <c r="I188" s="547">
        <v>841678.92</v>
      </c>
      <c r="J188" s="547">
        <v>395332.98</v>
      </c>
      <c r="K188" s="547">
        <v>297942.49</v>
      </c>
      <c r="L188" s="547">
        <v>87861.119999999995</v>
      </c>
      <c r="M188" s="547">
        <v>841914.96</v>
      </c>
      <c r="N188" s="547">
        <v>1542681.29</v>
      </c>
      <c r="O188" s="547">
        <v>1845646.62</v>
      </c>
      <c r="P188" s="547">
        <v>1074736.51</v>
      </c>
      <c r="Q188" s="547">
        <v>114315.7</v>
      </c>
      <c r="R188" s="547">
        <v>194870.63</v>
      </c>
      <c r="S188" s="547">
        <v>563213.54</v>
      </c>
      <c r="T188" s="547">
        <v>2317038.2000000002</v>
      </c>
      <c r="U188" s="547"/>
      <c r="V188" s="547">
        <f t="shared" si="107"/>
        <v>783091.90541666665</v>
      </c>
      <c r="W188" s="285"/>
      <c r="X188" s="286"/>
      <c r="Y188" s="548">
        <f t="shared" si="131"/>
        <v>2317038.2000000002</v>
      </c>
      <c r="Z188" s="549">
        <f t="shared" si="131"/>
        <v>0</v>
      </c>
      <c r="AA188" s="549">
        <f t="shared" si="131"/>
        <v>0</v>
      </c>
      <c r="AB188" s="282">
        <f t="shared" si="108"/>
        <v>0</v>
      </c>
      <c r="AC188" s="281">
        <f t="shared" si="109"/>
        <v>0</v>
      </c>
      <c r="AD188" s="549">
        <f t="shared" si="123"/>
        <v>0</v>
      </c>
      <c r="AE188" s="553">
        <f t="shared" si="118"/>
        <v>0</v>
      </c>
      <c r="AF188" s="282">
        <f t="shared" si="119"/>
        <v>0</v>
      </c>
      <c r="AG188" s="283">
        <f t="shared" si="129"/>
        <v>0</v>
      </c>
      <c r="AH188" s="281">
        <f t="shared" si="110"/>
        <v>0</v>
      </c>
      <c r="AI188" s="551">
        <f t="shared" si="132"/>
        <v>783091.90541666665</v>
      </c>
      <c r="AJ188" s="549">
        <f t="shared" si="132"/>
        <v>0</v>
      </c>
      <c r="AK188" s="549">
        <f t="shared" si="132"/>
        <v>0</v>
      </c>
      <c r="AL188" s="282">
        <f t="shared" si="111"/>
        <v>0</v>
      </c>
      <c r="AM188" s="281">
        <f t="shared" si="112"/>
        <v>0</v>
      </c>
      <c r="AN188" s="549">
        <f t="shared" si="105"/>
        <v>0</v>
      </c>
      <c r="AO188" s="549">
        <f t="shared" si="106"/>
        <v>0</v>
      </c>
      <c r="AP188" s="549">
        <f t="shared" si="113"/>
        <v>0</v>
      </c>
      <c r="AQ188" s="283">
        <f t="shared" si="130"/>
        <v>0</v>
      </c>
      <c r="AR188" s="281">
        <f t="shared" si="114"/>
        <v>0</v>
      </c>
      <c r="AT188" s="446"/>
      <c r="AU188" s="284"/>
      <c r="AV188" s="447" t="str">
        <f t="shared" si="115"/>
        <v>CA</v>
      </c>
      <c r="AW188" s="447" t="str">
        <f t="shared" si="115"/>
        <v>CL</v>
      </c>
      <c r="AX188" s="447" t="str">
        <f t="shared" si="115"/>
        <v>AIC</v>
      </c>
      <c r="AY188" s="447" t="str">
        <f t="shared" si="95"/>
        <v>ERB</v>
      </c>
      <c r="AZ188" s="447" t="str">
        <f t="shared" si="95"/>
        <v>GRB</v>
      </c>
      <c r="BA188" s="447" t="str">
        <f t="shared" si="95"/>
        <v>Non-Op</v>
      </c>
      <c r="BC188" s="445" t="s">
        <v>2123</v>
      </c>
      <c r="BD188" s="552">
        <f t="shared" si="102"/>
        <v>2317038.2000000002</v>
      </c>
      <c r="BF188" s="435"/>
      <c r="BG188" s="435"/>
      <c r="BH188" s="435"/>
      <c r="BI188" s="435"/>
      <c r="BJ188" s="435"/>
      <c r="BK188" s="435"/>
      <c r="BL188" s="435"/>
      <c r="BN188" s="681"/>
    </row>
    <row r="189" spans="1:66" s="28" customFormat="1" ht="12" customHeight="1">
      <c r="A189" s="287">
        <v>14300703</v>
      </c>
      <c r="B189" s="288" t="str">
        <f t="shared" si="128"/>
        <v>14300703</v>
      </c>
      <c r="C189" s="444" t="s">
        <v>1300</v>
      </c>
      <c r="D189" s="445" t="s">
        <v>2091</v>
      </c>
      <c r="E189" s="445"/>
      <c r="F189" s="444"/>
      <c r="G189" s="445"/>
      <c r="H189" s="547">
        <v>29073564.469999999</v>
      </c>
      <c r="I189" s="547">
        <v>26852047.329999998</v>
      </c>
      <c r="J189" s="547">
        <v>27020796.449999999</v>
      </c>
      <c r="K189" s="547">
        <v>24261037.390000001</v>
      </c>
      <c r="L189" s="547">
        <v>27662673.559999999</v>
      </c>
      <c r="M189" s="547">
        <v>18532114.98</v>
      </c>
      <c r="N189" s="547">
        <v>17467199.32</v>
      </c>
      <c r="O189" s="547">
        <v>18593745.879999999</v>
      </c>
      <c r="P189" s="547">
        <v>21702936.16</v>
      </c>
      <c r="Q189" s="547">
        <v>20508875.59</v>
      </c>
      <c r="R189" s="547">
        <v>25974222.719999999</v>
      </c>
      <c r="S189" s="547">
        <v>22619031.489999998</v>
      </c>
      <c r="T189" s="547">
        <v>23982912.66</v>
      </c>
      <c r="U189" s="547"/>
      <c r="V189" s="547">
        <f t="shared" si="107"/>
        <v>23143576.619583335</v>
      </c>
      <c r="W189" s="285"/>
      <c r="X189" s="286"/>
      <c r="Y189" s="548">
        <f t="shared" si="131"/>
        <v>23982912.66</v>
      </c>
      <c r="Z189" s="549">
        <f t="shared" si="131"/>
        <v>0</v>
      </c>
      <c r="AA189" s="549">
        <f t="shared" si="131"/>
        <v>0</v>
      </c>
      <c r="AB189" s="282">
        <f t="shared" si="108"/>
        <v>0</v>
      </c>
      <c r="AC189" s="281">
        <f t="shared" si="109"/>
        <v>0</v>
      </c>
      <c r="AD189" s="549">
        <f t="shared" si="123"/>
        <v>0</v>
      </c>
      <c r="AE189" s="553">
        <f t="shared" si="118"/>
        <v>0</v>
      </c>
      <c r="AF189" s="282">
        <f t="shared" si="119"/>
        <v>0</v>
      </c>
      <c r="AG189" s="283">
        <f t="shared" si="129"/>
        <v>0</v>
      </c>
      <c r="AH189" s="281">
        <f t="shared" si="110"/>
        <v>0</v>
      </c>
      <c r="AI189" s="551">
        <f t="shared" si="132"/>
        <v>23143576.619583335</v>
      </c>
      <c r="AJ189" s="549">
        <f t="shared" si="132"/>
        <v>0</v>
      </c>
      <c r="AK189" s="549">
        <f t="shared" si="132"/>
        <v>0</v>
      </c>
      <c r="AL189" s="282">
        <f t="shared" si="111"/>
        <v>0</v>
      </c>
      <c r="AM189" s="281">
        <f t="shared" si="112"/>
        <v>0</v>
      </c>
      <c r="AN189" s="549">
        <f t="shared" si="105"/>
        <v>0</v>
      </c>
      <c r="AO189" s="549">
        <f t="shared" si="106"/>
        <v>0</v>
      </c>
      <c r="AP189" s="549">
        <f t="shared" si="113"/>
        <v>0</v>
      </c>
      <c r="AQ189" s="283">
        <f t="shared" si="130"/>
        <v>0</v>
      </c>
      <c r="AR189" s="281">
        <f t="shared" si="114"/>
        <v>0</v>
      </c>
      <c r="AT189" s="446"/>
      <c r="AU189" s="284"/>
      <c r="AV189" s="447" t="str">
        <f t="shared" si="115"/>
        <v>CA</v>
      </c>
      <c r="AW189" s="447" t="str">
        <f t="shared" si="115"/>
        <v>CL</v>
      </c>
      <c r="AX189" s="447" t="str">
        <f t="shared" si="115"/>
        <v>AIC</v>
      </c>
      <c r="AY189" s="447" t="str">
        <f t="shared" si="95"/>
        <v>ERB</v>
      </c>
      <c r="AZ189" s="447" t="str">
        <f t="shared" si="95"/>
        <v>GRB</v>
      </c>
      <c r="BA189" s="447" t="str">
        <f t="shared" si="95"/>
        <v>Non-Op</v>
      </c>
      <c r="BC189" s="445" t="s">
        <v>2123</v>
      </c>
      <c r="BD189" s="552">
        <f t="shared" si="102"/>
        <v>23982912.66</v>
      </c>
      <c r="BF189" s="435"/>
      <c r="BG189" s="435"/>
      <c r="BH189" s="435"/>
      <c r="BI189" s="435"/>
      <c r="BJ189" s="435"/>
      <c r="BK189" s="435"/>
      <c r="BL189" s="435"/>
      <c r="BN189" s="681"/>
    </row>
    <row r="190" spans="1:66" s="28" customFormat="1" ht="12" customHeight="1">
      <c r="A190" s="287">
        <v>14300711</v>
      </c>
      <c r="B190" s="288" t="str">
        <f t="shared" si="128"/>
        <v>14300711</v>
      </c>
      <c r="C190" s="444" t="s">
        <v>2577</v>
      </c>
      <c r="D190" s="445" t="s">
        <v>2091</v>
      </c>
      <c r="E190" s="445"/>
      <c r="F190" s="294">
        <v>43070</v>
      </c>
      <c r="G190" s="445"/>
      <c r="H190" s="547">
        <v>0</v>
      </c>
      <c r="I190" s="547">
        <v>0</v>
      </c>
      <c r="J190" s="547">
        <v>0</v>
      </c>
      <c r="K190" s="547">
        <v>0</v>
      </c>
      <c r="L190" s="547">
        <v>0</v>
      </c>
      <c r="M190" s="547">
        <v>0</v>
      </c>
      <c r="N190" s="547">
        <v>0</v>
      </c>
      <c r="O190" s="547">
        <v>0</v>
      </c>
      <c r="P190" s="547">
        <v>0</v>
      </c>
      <c r="Q190" s="547">
        <v>0</v>
      </c>
      <c r="R190" s="547">
        <v>0</v>
      </c>
      <c r="S190" s="547">
        <v>0</v>
      </c>
      <c r="T190" s="547">
        <v>0</v>
      </c>
      <c r="U190" s="547"/>
      <c r="V190" s="547">
        <f t="shared" si="107"/>
        <v>0</v>
      </c>
      <c r="W190" s="285"/>
      <c r="X190" s="286"/>
      <c r="Y190" s="548">
        <f t="shared" si="131"/>
        <v>0</v>
      </c>
      <c r="Z190" s="549">
        <f t="shared" si="131"/>
        <v>0</v>
      </c>
      <c r="AA190" s="549">
        <f t="shared" si="131"/>
        <v>0</v>
      </c>
      <c r="AB190" s="282">
        <f t="shared" si="108"/>
        <v>0</v>
      </c>
      <c r="AC190" s="281">
        <f t="shared" si="109"/>
        <v>0</v>
      </c>
      <c r="AD190" s="549">
        <f t="shared" si="123"/>
        <v>0</v>
      </c>
      <c r="AE190" s="553">
        <f t="shared" si="118"/>
        <v>0</v>
      </c>
      <c r="AF190" s="282">
        <f t="shared" si="119"/>
        <v>0</v>
      </c>
      <c r="AG190" s="283">
        <f t="shared" si="129"/>
        <v>0</v>
      </c>
      <c r="AH190" s="281">
        <f t="shared" si="110"/>
        <v>0</v>
      </c>
      <c r="AI190" s="551">
        <f t="shared" si="132"/>
        <v>0</v>
      </c>
      <c r="AJ190" s="549">
        <f t="shared" si="132"/>
        <v>0</v>
      </c>
      <c r="AK190" s="549">
        <f t="shared" si="132"/>
        <v>0</v>
      </c>
      <c r="AL190" s="282">
        <f t="shared" si="111"/>
        <v>0</v>
      </c>
      <c r="AM190" s="281">
        <f t="shared" si="112"/>
        <v>0</v>
      </c>
      <c r="AN190" s="549">
        <f t="shared" si="105"/>
        <v>0</v>
      </c>
      <c r="AO190" s="549">
        <f t="shared" si="106"/>
        <v>0</v>
      </c>
      <c r="AP190" s="549">
        <f t="shared" si="113"/>
        <v>0</v>
      </c>
      <c r="AQ190" s="283">
        <f t="shared" si="130"/>
        <v>0</v>
      </c>
      <c r="AR190" s="281">
        <f t="shared" si="114"/>
        <v>0</v>
      </c>
      <c r="AT190" s="446"/>
      <c r="AU190" s="284"/>
      <c r="AV190" s="447" t="str">
        <f t="shared" si="115"/>
        <v>CA</v>
      </c>
      <c r="AW190" s="447" t="str">
        <f t="shared" si="115"/>
        <v>CL</v>
      </c>
      <c r="AX190" s="447" t="str">
        <f t="shared" si="115"/>
        <v>AIC</v>
      </c>
      <c r="AY190" s="447" t="str">
        <f t="shared" si="95"/>
        <v>ERB</v>
      </c>
      <c r="AZ190" s="447" t="str">
        <f t="shared" si="95"/>
        <v>GRB</v>
      </c>
      <c r="BA190" s="447" t="str">
        <f t="shared" si="95"/>
        <v>Non-Op</v>
      </c>
      <c r="BC190" s="445" t="s">
        <v>2123</v>
      </c>
      <c r="BD190" s="552">
        <f t="shared" si="102"/>
        <v>0</v>
      </c>
      <c r="BF190" s="448"/>
      <c r="BG190" s="448"/>
      <c r="BH190" s="448"/>
      <c r="BI190" s="448"/>
      <c r="BJ190" s="448"/>
      <c r="BK190" s="448"/>
      <c r="BL190" s="448"/>
      <c r="BN190" s="672"/>
    </row>
    <row r="191" spans="1:66" s="28" customFormat="1" ht="12" customHeight="1">
      <c r="A191" s="287">
        <v>14300713</v>
      </c>
      <c r="B191" s="288" t="str">
        <f t="shared" si="128"/>
        <v>14300713</v>
      </c>
      <c r="C191" s="444" t="s">
        <v>1301</v>
      </c>
      <c r="D191" s="445" t="s">
        <v>2091</v>
      </c>
      <c r="E191" s="445"/>
      <c r="F191" s="444"/>
      <c r="G191" s="445"/>
      <c r="H191" s="547">
        <v>132310.81</v>
      </c>
      <c r="I191" s="547">
        <v>131169.29999999999</v>
      </c>
      <c r="J191" s="547">
        <v>130571.38</v>
      </c>
      <c r="K191" s="547">
        <v>128705.06</v>
      </c>
      <c r="L191" s="547">
        <v>128263.51</v>
      </c>
      <c r="M191" s="547">
        <v>127222.08</v>
      </c>
      <c r="N191" s="547">
        <v>127222.08</v>
      </c>
      <c r="O191" s="547">
        <v>126740.94</v>
      </c>
      <c r="P191" s="547">
        <v>126431.4</v>
      </c>
      <c r="Q191" s="547">
        <v>126431.4</v>
      </c>
      <c r="R191" s="547">
        <v>127458.78</v>
      </c>
      <c r="S191" s="547">
        <v>127458.78</v>
      </c>
      <c r="T191" s="547">
        <v>127458.78</v>
      </c>
      <c r="U191" s="547"/>
      <c r="V191" s="547">
        <f t="shared" si="107"/>
        <v>128129.95874999999</v>
      </c>
      <c r="W191" s="285"/>
      <c r="X191" s="286"/>
      <c r="Y191" s="548">
        <f t="shared" si="131"/>
        <v>127458.78</v>
      </c>
      <c r="Z191" s="549">
        <f t="shared" si="131"/>
        <v>0</v>
      </c>
      <c r="AA191" s="549">
        <f t="shared" si="131"/>
        <v>0</v>
      </c>
      <c r="AB191" s="282">
        <f t="shared" si="108"/>
        <v>0</v>
      </c>
      <c r="AC191" s="281">
        <f t="shared" si="109"/>
        <v>0</v>
      </c>
      <c r="AD191" s="549">
        <f t="shared" si="123"/>
        <v>0</v>
      </c>
      <c r="AE191" s="553">
        <f t="shared" si="118"/>
        <v>0</v>
      </c>
      <c r="AF191" s="282">
        <f t="shared" si="119"/>
        <v>0</v>
      </c>
      <c r="AG191" s="283">
        <f t="shared" si="129"/>
        <v>0</v>
      </c>
      <c r="AH191" s="281">
        <f t="shared" si="110"/>
        <v>0</v>
      </c>
      <c r="AI191" s="551">
        <f t="shared" si="132"/>
        <v>128129.95874999999</v>
      </c>
      <c r="AJ191" s="549">
        <f t="shared" si="132"/>
        <v>0</v>
      </c>
      <c r="AK191" s="549">
        <f t="shared" si="132"/>
        <v>0</v>
      </c>
      <c r="AL191" s="282">
        <f t="shared" si="111"/>
        <v>0</v>
      </c>
      <c r="AM191" s="281">
        <f t="shared" si="112"/>
        <v>0</v>
      </c>
      <c r="AN191" s="549">
        <f t="shared" si="105"/>
        <v>0</v>
      </c>
      <c r="AO191" s="549">
        <f t="shared" si="106"/>
        <v>0</v>
      </c>
      <c r="AP191" s="549">
        <f t="shared" si="113"/>
        <v>0</v>
      </c>
      <c r="AQ191" s="283">
        <f t="shared" si="130"/>
        <v>0</v>
      </c>
      <c r="AR191" s="281">
        <f t="shared" si="114"/>
        <v>0</v>
      </c>
      <c r="AT191" s="446"/>
      <c r="AU191" s="284"/>
      <c r="AV191" s="447" t="str">
        <f t="shared" si="115"/>
        <v>CA</v>
      </c>
      <c r="AW191" s="447" t="str">
        <f t="shared" si="115"/>
        <v>CL</v>
      </c>
      <c r="AX191" s="447" t="str">
        <f t="shared" si="115"/>
        <v>AIC</v>
      </c>
      <c r="AY191" s="447" t="str">
        <f t="shared" ref="AY191:BA259" si="133">IF(VALUE(AD191),AY$7,IF(ISBLANK(AD191),"",AY$7))</f>
        <v>ERB</v>
      </c>
      <c r="AZ191" s="447" t="str">
        <f t="shared" si="133"/>
        <v>GRB</v>
      </c>
      <c r="BA191" s="447" t="str">
        <f t="shared" si="133"/>
        <v>Non-Op</v>
      </c>
      <c r="BC191" s="445" t="s">
        <v>2123</v>
      </c>
      <c r="BD191" s="552">
        <f t="shared" si="102"/>
        <v>127458.78</v>
      </c>
      <c r="BF191" s="435"/>
      <c r="BG191" s="435"/>
      <c r="BH191" s="435"/>
      <c r="BI191" s="435"/>
      <c r="BJ191" s="435"/>
      <c r="BK191" s="435"/>
      <c r="BL191" s="435"/>
      <c r="BN191" s="672"/>
    </row>
    <row r="192" spans="1:66" s="28" customFormat="1" ht="12" customHeight="1">
      <c r="A192" s="287">
        <v>14300723</v>
      </c>
      <c r="B192" s="288" t="str">
        <f t="shared" si="128"/>
        <v>14300723</v>
      </c>
      <c r="C192" s="444" t="s">
        <v>1302</v>
      </c>
      <c r="D192" s="445" t="s">
        <v>2091</v>
      </c>
      <c r="E192" s="445"/>
      <c r="F192" s="444"/>
      <c r="G192" s="445"/>
      <c r="H192" s="547">
        <v>1406951.94</v>
      </c>
      <c r="I192" s="547">
        <v>1405145.6</v>
      </c>
      <c r="J192" s="547">
        <v>1404528.88</v>
      </c>
      <c r="K192" s="547">
        <v>1403485.08</v>
      </c>
      <c r="L192" s="547">
        <v>1403340.08</v>
      </c>
      <c r="M192" s="547">
        <v>1402656.9</v>
      </c>
      <c r="N192" s="547">
        <v>1402389.72</v>
      </c>
      <c r="O192" s="547">
        <v>1402339.72</v>
      </c>
      <c r="P192" s="547">
        <v>1402220.95</v>
      </c>
      <c r="Q192" s="547">
        <v>1400803.49</v>
      </c>
      <c r="R192" s="547">
        <v>1400633.49</v>
      </c>
      <c r="S192" s="547">
        <v>1400543.49</v>
      </c>
      <c r="T192" s="547">
        <v>1400493.49</v>
      </c>
      <c r="U192" s="547"/>
      <c r="V192" s="547">
        <f t="shared" si="107"/>
        <v>1402650.8429166668</v>
      </c>
      <c r="W192" s="285"/>
      <c r="X192" s="286"/>
      <c r="Y192" s="548">
        <f t="shared" si="131"/>
        <v>1400493.49</v>
      </c>
      <c r="Z192" s="549">
        <f t="shared" si="131"/>
        <v>0</v>
      </c>
      <c r="AA192" s="549">
        <f t="shared" si="131"/>
        <v>0</v>
      </c>
      <c r="AB192" s="282">
        <f t="shared" si="108"/>
        <v>0</v>
      </c>
      <c r="AC192" s="281">
        <f t="shared" si="109"/>
        <v>0</v>
      </c>
      <c r="AD192" s="549">
        <f t="shared" si="123"/>
        <v>0</v>
      </c>
      <c r="AE192" s="553">
        <f t="shared" si="118"/>
        <v>0</v>
      </c>
      <c r="AF192" s="282">
        <f t="shared" si="119"/>
        <v>0</v>
      </c>
      <c r="AG192" s="283">
        <f t="shared" si="129"/>
        <v>0</v>
      </c>
      <c r="AH192" s="281">
        <f t="shared" si="110"/>
        <v>0</v>
      </c>
      <c r="AI192" s="551">
        <f t="shared" si="132"/>
        <v>1402650.8429166668</v>
      </c>
      <c r="AJ192" s="549">
        <f t="shared" si="132"/>
        <v>0</v>
      </c>
      <c r="AK192" s="549">
        <f t="shared" si="132"/>
        <v>0</v>
      </c>
      <c r="AL192" s="282">
        <f t="shared" si="111"/>
        <v>0</v>
      </c>
      <c r="AM192" s="281">
        <f t="shared" si="112"/>
        <v>0</v>
      </c>
      <c r="AN192" s="549">
        <f t="shared" si="105"/>
        <v>0</v>
      </c>
      <c r="AO192" s="549">
        <f t="shared" si="106"/>
        <v>0</v>
      </c>
      <c r="AP192" s="549">
        <f t="shared" si="113"/>
        <v>0</v>
      </c>
      <c r="AQ192" s="283">
        <f t="shared" si="130"/>
        <v>0</v>
      </c>
      <c r="AR192" s="281">
        <f t="shared" si="114"/>
        <v>0</v>
      </c>
      <c r="AT192" s="446"/>
      <c r="AU192" s="284"/>
      <c r="AV192" s="447" t="str">
        <f t="shared" si="115"/>
        <v>CA</v>
      </c>
      <c r="AW192" s="447" t="str">
        <f t="shared" si="115"/>
        <v>CL</v>
      </c>
      <c r="AX192" s="447" t="str">
        <f t="shared" si="115"/>
        <v>AIC</v>
      </c>
      <c r="AY192" s="447" t="str">
        <f t="shared" si="133"/>
        <v>ERB</v>
      </c>
      <c r="AZ192" s="447" t="str">
        <f t="shared" si="133"/>
        <v>GRB</v>
      </c>
      <c r="BA192" s="447" t="str">
        <f t="shared" si="133"/>
        <v>Non-Op</v>
      </c>
      <c r="BC192" s="445" t="s">
        <v>2123</v>
      </c>
      <c r="BD192" s="552">
        <f t="shared" si="102"/>
        <v>1400493.49</v>
      </c>
      <c r="BF192" s="435"/>
      <c r="BG192" s="435"/>
      <c r="BH192" s="435"/>
      <c r="BI192" s="435"/>
      <c r="BJ192" s="435"/>
      <c r="BK192" s="435"/>
      <c r="BL192" s="435"/>
      <c r="BN192" s="672"/>
    </row>
    <row r="193" spans="1:66" s="28" customFormat="1" ht="12" customHeight="1">
      <c r="A193" s="287">
        <v>14300733</v>
      </c>
      <c r="B193" s="288" t="str">
        <f t="shared" si="128"/>
        <v>14300733</v>
      </c>
      <c r="C193" s="444" t="s">
        <v>1303</v>
      </c>
      <c r="D193" s="445" t="s">
        <v>2091</v>
      </c>
      <c r="E193" s="445"/>
      <c r="F193" s="444"/>
      <c r="G193" s="445"/>
      <c r="H193" s="547">
        <v>13297060.800000001</v>
      </c>
      <c r="I193" s="547">
        <v>13474958.27</v>
      </c>
      <c r="J193" s="547">
        <v>13783419.32</v>
      </c>
      <c r="K193" s="547">
        <v>13780644.83</v>
      </c>
      <c r="L193" s="547">
        <v>14499838.880000001</v>
      </c>
      <c r="M193" s="547">
        <v>14655082.65</v>
      </c>
      <c r="N193" s="547">
        <v>14730948.5</v>
      </c>
      <c r="O193" s="547">
        <v>14864613.880000001</v>
      </c>
      <c r="P193" s="547">
        <v>15022160.43</v>
      </c>
      <c r="Q193" s="547">
        <v>15093424.84</v>
      </c>
      <c r="R193" s="547">
        <v>15450323.42</v>
      </c>
      <c r="S193" s="547">
        <v>15742586.970000001</v>
      </c>
      <c r="T193" s="547">
        <v>16095237.470000001</v>
      </c>
      <c r="U193" s="547"/>
      <c r="V193" s="547">
        <f t="shared" si="107"/>
        <v>14649512.593749998</v>
      </c>
      <c r="W193" s="285"/>
      <c r="X193" s="286"/>
      <c r="Y193" s="548">
        <f t="shared" si="131"/>
        <v>16095237.470000001</v>
      </c>
      <c r="Z193" s="549">
        <f t="shared" si="131"/>
        <v>0</v>
      </c>
      <c r="AA193" s="549">
        <f t="shared" si="131"/>
        <v>0</v>
      </c>
      <c r="AB193" s="282">
        <f t="shared" si="108"/>
        <v>0</v>
      </c>
      <c r="AC193" s="281">
        <f t="shared" si="109"/>
        <v>0</v>
      </c>
      <c r="AD193" s="549">
        <f t="shared" si="123"/>
        <v>0</v>
      </c>
      <c r="AE193" s="553">
        <f t="shared" si="118"/>
        <v>0</v>
      </c>
      <c r="AF193" s="282">
        <f t="shared" si="119"/>
        <v>0</v>
      </c>
      <c r="AG193" s="283">
        <f t="shared" si="129"/>
        <v>0</v>
      </c>
      <c r="AH193" s="281">
        <f t="shared" si="110"/>
        <v>0</v>
      </c>
      <c r="AI193" s="551">
        <f t="shared" si="132"/>
        <v>14649512.593749998</v>
      </c>
      <c r="AJ193" s="549">
        <f t="shared" si="132"/>
        <v>0</v>
      </c>
      <c r="AK193" s="549">
        <f t="shared" si="132"/>
        <v>0</v>
      </c>
      <c r="AL193" s="282">
        <f t="shared" si="111"/>
        <v>0</v>
      </c>
      <c r="AM193" s="281">
        <f t="shared" si="112"/>
        <v>0</v>
      </c>
      <c r="AN193" s="549">
        <f t="shared" si="105"/>
        <v>0</v>
      </c>
      <c r="AO193" s="549">
        <f t="shared" si="106"/>
        <v>0</v>
      </c>
      <c r="AP193" s="549">
        <f t="shared" si="113"/>
        <v>0</v>
      </c>
      <c r="AQ193" s="283">
        <f t="shared" si="130"/>
        <v>0</v>
      </c>
      <c r="AR193" s="281">
        <f t="shared" si="114"/>
        <v>0</v>
      </c>
      <c r="AT193" s="446"/>
      <c r="AU193" s="284"/>
      <c r="AV193" s="447" t="str">
        <f t="shared" si="115"/>
        <v>CA</v>
      </c>
      <c r="AW193" s="447" t="str">
        <f t="shared" si="115"/>
        <v>CL</v>
      </c>
      <c r="AX193" s="447" t="str">
        <f t="shared" si="115"/>
        <v>AIC</v>
      </c>
      <c r="AY193" s="447" t="str">
        <f t="shared" si="133"/>
        <v>ERB</v>
      </c>
      <c r="AZ193" s="447" t="str">
        <f t="shared" si="133"/>
        <v>GRB</v>
      </c>
      <c r="BA193" s="447" t="str">
        <f t="shared" si="133"/>
        <v>Non-Op</v>
      </c>
      <c r="BC193" s="445" t="s">
        <v>2123</v>
      </c>
      <c r="BD193" s="552">
        <f t="shared" si="102"/>
        <v>16095237.470000001</v>
      </c>
      <c r="BF193" s="435"/>
      <c r="BG193" s="435"/>
      <c r="BH193" s="435"/>
      <c r="BI193" s="435"/>
      <c r="BJ193" s="435"/>
      <c r="BK193" s="435"/>
      <c r="BL193" s="435"/>
      <c r="BN193" s="672"/>
    </row>
    <row r="194" spans="1:66" s="28" customFormat="1" ht="12" customHeight="1">
      <c r="A194" s="287">
        <v>14300743</v>
      </c>
      <c r="B194" s="288" t="str">
        <f t="shared" si="128"/>
        <v>14300743</v>
      </c>
      <c r="C194" s="444" t="s">
        <v>1304</v>
      </c>
      <c r="D194" s="445" t="s">
        <v>2091</v>
      </c>
      <c r="E194" s="445"/>
      <c r="F194" s="444"/>
      <c r="G194" s="445"/>
      <c r="H194" s="547">
        <v>531941.03</v>
      </c>
      <c r="I194" s="547">
        <v>494194.54</v>
      </c>
      <c r="J194" s="547">
        <v>408824.25</v>
      </c>
      <c r="K194" s="547">
        <v>358727.69</v>
      </c>
      <c r="L194" s="547">
        <v>362503.54</v>
      </c>
      <c r="M194" s="547">
        <v>374924.58</v>
      </c>
      <c r="N194" s="547">
        <v>362751.36</v>
      </c>
      <c r="O194" s="547">
        <v>293511.21000000002</v>
      </c>
      <c r="P194" s="547">
        <v>305729.28000000003</v>
      </c>
      <c r="Q194" s="547">
        <v>347395.91</v>
      </c>
      <c r="R194" s="547">
        <v>374665.17</v>
      </c>
      <c r="S194" s="547">
        <v>515984.02</v>
      </c>
      <c r="T194" s="547">
        <v>526644.97</v>
      </c>
      <c r="U194" s="547"/>
      <c r="V194" s="547">
        <f t="shared" si="107"/>
        <v>394042.0458333334</v>
      </c>
      <c r="W194" s="285"/>
      <c r="X194" s="286"/>
      <c r="Y194" s="548">
        <f t="shared" si="131"/>
        <v>526644.97</v>
      </c>
      <c r="Z194" s="549">
        <f t="shared" si="131"/>
        <v>0</v>
      </c>
      <c r="AA194" s="549">
        <f t="shared" si="131"/>
        <v>0</v>
      </c>
      <c r="AB194" s="282">
        <f t="shared" si="108"/>
        <v>0</v>
      </c>
      <c r="AC194" s="281">
        <f t="shared" si="109"/>
        <v>0</v>
      </c>
      <c r="AD194" s="549">
        <f t="shared" si="123"/>
        <v>0</v>
      </c>
      <c r="AE194" s="553">
        <f t="shared" si="118"/>
        <v>0</v>
      </c>
      <c r="AF194" s="282">
        <f t="shared" si="119"/>
        <v>0</v>
      </c>
      <c r="AG194" s="283">
        <f t="shared" si="129"/>
        <v>0</v>
      </c>
      <c r="AH194" s="281">
        <f t="shared" si="110"/>
        <v>0</v>
      </c>
      <c r="AI194" s="551">
        <f t="shared" si="132"/>
        <v>394042.0458333334</v>
      </c>
      <c r="AJ194" s="549">
        <f t="shared" si="132"/>
        <v>0</v>
      </c>
      <c r="AK194" s="549">
        <f t="shared" si="132"/>
        <v>0</v>
      </c>
      <c r="AL194" s="282">
        <f t="shared" si="111"/>
        <v>0</v>
      </c>
      <c r="AM194" s="281">
        <f t="shared" si="112"/>
        <v>0</v>
      </c>
      <c r="AN194" s="549">
        <f t="shared" si="105"/>
        <v>0</v>
      </c>
      <c r="AO194" s="549">
        <f t="shared" si="106"/>
        <v>0</v>
      </c>
      <c r="AP194" s="549">
        <f t="shared" si="113"/>
        <v>0</v>
      </c>
      <c r="AQ194" s="283">
        <f t="shared" si="130"/>
        <v>0</v>
      </c>
      <c r="AR194" s="281">
        <f t="shared" si="114"/>
        <v>0</v>
      </c>
      <c r="AT194" s="446"/>
      <c r="AU194" s="284"/>
      <c r="AV194" s="447" t="str">
        <f t="shared" si="115"/>
        <v>CA</v>
      </c>
      <c r="AW194" s="447" t="str">
        <f t="shared" si="115"/>
        <v>CL</v>
      </c>
      <c r="AX194" s="447" t="str">
        <f t="shared" si="115"/>
        <v>AIC</v>
      </c>
      <c r="AY194" s="447" t="str">
        <f t="shared" si="133"/>
        <v>ERB</v>
      </c>
      <c r="AZ194" s="447" t="str">
        <f t="shared" si="133"/>
        <v>GRB</v>
      </c>
      <c r="BA194" s="447" t="str">
        <f t="shared" si="133"/>
        <v>Non-Op</v>
      </c>
      <c r="BC194" s="445" t="s">
        <v>2123</v>
      </c>
      <c r="BD194" s="552">
        <f t="shared" si="102"/>
        <v>526644.97</v>
      </c>
      <c r="BF194" s="435"/>
      <c r="BG194" s="435"/>
      <c r="BH194" s="435"/>
      <c r="BI194" s="435"/>
      <c r="BJ194" s="435"/>
      <c r="BK194" s="435"/>
      <c r="BL194" s="435"/>
      <c r="BN194" s="672"/>
    </row>
    <row r="195" spans="1:66" s="28" customFormat="1" ht="12" customHeight="1">
      <c r="A195" s="287">
        <v>14300763</v>
      </c>
      <c r="B195" s="288" t="str">
        <f t="shared" si="128"/>
        <v>14300763</v>
      </c>
      <c r="C195" s="444" t="s">
        <v>1305</v>
      </c>
      <c r="D195" s="445" t="s">
        <v>2091</v>
      </c>
      <c r="E195" s="445"/>
      <c r="F195" s="444"/>
      <c r="G195" s="445"/>
      <c r="H195" s="547">
        <v>3378345.08</v>
      </c>
      <c r="I195" s="547">
        <v>3689847.01</v>
      </c>
      <c r="J195" s="547">
        <v>696302.41</v>
      </c>
      <c r="K195" s="547">
        <v>1211022.77</v>
      </c>
      <c r="L195" s="547">
        <v>1178034.92</v>
      </c>
      <c r="M195" s="547">
        <v>1556958.05</v>
      </c>
      <c r="N195" s="547">
        <v>1922698.6</v>
      </c>
      <c r="O195" s="547">
        <v>2149810.65</v>
      </c>
      <c r="P195" s="547">
        <v>2485076.4900000002</v>
      </c>
      <c r="Q195" s="547">
        <v>2784523.01</v>
      </c>
      <c r="R195" s="547">
        <v>2955636.13</v>
      </c>
      <c r="S195" s="547">
        <v>3387050.81</v>
      </c>
      <c r="T195" s="547">
        <v>3733987.84</v>
      </c>
      <c r="U195" s="547"/>
      <c r="V195" s="547">
        <f t="shared" si="107"/>
        <v>2297760.6091666664</v>
      </c>
      <c r="W195" s="285"/>
      <c r="X195" s="286"/>
      <c r="Y195" s="548">
        <f t="shared" si="131"/>
        <v>3733987.84</v>
      </c>
      <c r="Z195" s="549">
        <f t="shared" si="131"/>
        <v>0</v>
      </c>
      <c r="AA195" s="549">
        <f t="shared" si="131"/>
        <v>0</v>
      </c>
      <c r="AB195" s="282">
        <f t="shared" si="108"/>
        <v>0</v>
      </c>
      <c r="AC195" s="281">
        <f t="shared" si="109"/>
        <v>0</v>
      </c>
      <c r="AD195" s="549">
        <f t="shared" si="123"/>
        <v>0</v>
      </c>
      <c r="AE195" s="553">
        <f t="shared" si="118"/>
        <v>0</v>
      </c>
      <c r="AF195" s="282">
        <f t="shared" si="119"/>
        <v>0</v>
      </c>
      <c r="AG195" s="283">
        <f t="shared" si="129"/>
        <v>0</v>
      </c>
      <c r="AH195" s="281">
        <f t="shared" si="110"/>
        <v>0</v>
      </c>
      <c r="AI195" s="551">
        <f t="shared" si="132"/>
        <v>2297760.6091666664</v>
      </c>
      <c r="AJ195" s="549">
        <f t="shared" si="132"/>
        <v>0</v>
      </c>
      <c r="AK195" s="549">
        <f t="shared" si="132"/>
        <v>0</v>
      </c>
      <c r="AL195" s="282">
        <f t="shared" si="111"/>
        <v>0</v>
      </c>
      <c r="AM195" s="281">
        <f t="shared" si="112"/>
        <v>0</v>
      </c>
      <c r="AN195" s="549">
        <f t="shared" si="105"/>
        <v>0</v>
      </c>
      <c r="AO195" s="549">
        <f t="shared" si="106"/>
        <v>0</v>
      </c>
      <c r="AP195" s="549">
        <f t="shared" si="113"/>
        <v>0</v>
      </c>
      <c r="AQ195" s="283">
        <f t="shared" si="130"/>
        <v>0</v>
      </c>
      <c r="AR195" s="281">
        <f t="shared" si="114"/>
        <v>0</v>
      </c>
      <c r="AT195" s="446"/>
      <c r="AU195" s="284"/>
      <c r="AV195" s="447" t="str">
        <f t="shared" si="115"/>
        <v>CA</v>
      </c>
      <c r="AW195" s="447" t="str">
        <f t="shared" si="115"/>
        <v>CL</v>
      </c>
      <c r="AX195" s="447" t="str">
        <f t="shared" si="115"/>
        <v>AIC</v>
      </c>
      <c r="AY195" s="447" t="str">
        <f t="shared" si="133"/>
        <v>ERB</v>
      </c>
      <c r="AZ195" s="447" t="str">
        <f t="shared" si="133"/>
        <v>GRB</v>
      </c>
      <c r="BA195" s="447" t="str">
        <f t="shared" si="133"/>
        <v>Non-Op</v>
      </c>
      <c r="BC195" s="445" t="s">
        <v>2123</v>
      </c>
      <c r="BD195" s="552">
        <f t="shared" si="102"/>
        <v>3733987.84</v>
      </c>
      <c r="BF195" s="435"/>
      <c r="BG195" s="435"/>
      <c r="BH195" s="435"/>
      <c r="BI195" s="435"/>
      <c r="BJ195" s="435"/>
      <c r="BK195" s="435"/>
      <c r="BL195" s="435"/>
      <c r="BN195" s="672"/>
    </row>
    <row r="196" spans="1:66" s="28" customFormat="1" ht="12" customHeight="1">
      <c r="A196" s="287">
        <v>14300913</v>
      </c>
      <c r="B196" s="288" t="str">
        <f t="shared" si="128"/>
        <v>14300913</v>
      </c>
      <c r="C196" s="444" t="s">
        <v>2578</v>
      </c>
      <c r="D196" s="445" t="s">
        <v>2091</v>
      </c>
      <c r="E196" s="445"/>
      <c r="F196" s="444"/>
      <c r="G196" s="445"/>
      <c r="H196" s="547">
        <v>0</v>
      </c>
      <c r="I196" s="547">
        <v>0</v>
      </c>
      <c r="J196" s="547">
        <v>0</v>
      </c>
      <c r="K196" s="547">
        <v>0</v>
      </c>
      <c r="L196" s="547">
        <v>0</v>
      </c>
      <c r="M196" s="547">
        <v>0</v>
      </c>
      <c r="N196" s="547">
        <v>0</v>
      </c>
      <c r="O196" s="547">
        <v>0</v>
      </c>
      <c r="P196" s="547">
        <v>0</v>
      </c>
      <c r="Q196" s="547">
        <v>0</v>
      </c>
      <c r="R196" s="547">
        <v>0</v>
      </c>
      <c r="S196" s="547">
        <v>0</v>
      </c>
      <c r="T196" s="547">
        <v>0</v>
      </c>
      <c r="U196" s="547"/>
      <c r="V196" s="547">
        <f t="shared" si="107"/>
        <v>0</v>
      </c>
      <c r="W196" s="285"/>
      <c r="X196" s="286"/>
      <c r="Y196" s="548">
        <f t="shared" si="131"/>
        <v>0</v>
      </c>
      <c r="Z196" s="549">
        <f t="shared" si="131"/>
        <v>0</v>
      </c>
      <c r="AA196" s="549">
        <f t="shared" si="131"/>
        <v>0</v>
      </c>
      <c r="AB196" s="282">
        <f t="shared" si="108"/>
        <v>0</v>
      </c>
      <c r="AC196" s="281">
        <f t="shared" si="109"/>
        <v>0</v>
      </c>
      <c r="AD196" s="549">
        <f t="shared" si="123"/>
        <v>0</v>
      </c>
      <c r="AE196" s="553">
        <f t="shared" si="118"/>
        <v>0</v>
      </c>
      <c r="AF196" s="282">
        <f t="shared" si="119"/>
        <v>0</v>
      </c>
      <c r="AG196" s="283">
        <f t="shared" si="129"/>
        <v>0</v>
      </c>
      <c r="AH196" s="281">
        <f t="shared" si="110"/>
        <v>0</v>
      </c>
      <c r="AI196" s="551">
        <f t="shared" si="132"/>
        <v>0</v>
      </c>
      <c r="AJ196" s="549">
        <f t="shared" si="132"/>
        <v>0</v>
      </c>
      <c r="AK196" s="549">
        <f t="shared" si="132"/>
        <v>0</v>
      </c>
      <c r="AL196" s="282">
        <f t="shared" si="111"/>
        <v>0</v>
      </c>
      <c r="AM196" s="281">
        <f t="shared" si="112"/>
        <v>0</v>
      </c>
      <c r="AN196" s="549">
        <f t="shared" si="105"/>
        <v>0</v>
      </c>
      <c r="AO196" s="549">
        <f t="shared" si="106"/>
        <v>0</v>
      </c>
      <c r="AP196" s="549">
        <f t="shared" si="113"/>
        <v>0</v>
      </c>
      <c r="AQ196" s="283">
        <f t="shared" si="130"/>
        <v>0</v>
      </c>
      <c r="AR196" s="281">
        <f t="shared" si="114"/>
        <v>0</v>
      </c>
      <c r="AT196" s="446"/>
      <c r="AU196" s="284"/>
      <c r="AV196" s="447" t="str">
        <f t="shared" si="115"/>
        <v>CA</v>
      </c>
      <c r="AW196" s="447" t="str">
        <f t="shared" si="115"/>
        <v>CL</v>
      </c>
      <c r="AX196" s="447" t="str">
        <f t="shared" si="115"/>
        <v>AIC</v>
      </c>
      <c r="AY196" s="447" t="str">
        <f t="shared" si="133"/>
        <v>ERB</v>
      </c>
      <c r="AZ196" s="447" t="str">
        <f t="shared" si="133"/>
        <v>GRB</v>
      </c>
      <c r="BA196" s="447" t="str">
        <f t="shared" si="133"/>
        <v>Non-Op</v>
      </c>
      <c r="BC196" s="445" t="s">
        <v>2123</v>
      </c>
      <c r="BD196" s="552">
        <f t="shared" si="102"/>
        <v>0</v>
      </c>
      <c r="BF196" s="435"/>
      <c r="BG196" s="435"/>
      <c r="BH196" s="435"/>
      <c r="BI196" s="435"/>
      <c r="BJ196" s="435"/>
      <c r="BK196" s="435"/>
      <c r="BL196" s="435"/>
      <c r="BN196" s="672"/>
    </row>
    <row r="197" spans="1:66" s="28" customFormat="1" ht="12" customHeight="1">
      <c r="A197" s="287">
        <v>14300921</v>
      </c>
      <c r="B197" s="288" t="str">
        <f t="shared" si="128"/>
        <v>14300921</v>
      </c>
      <c r="C197" s="444" t="s">
        <v>1306</v>
      </c>
      <c r="D197" s="445" t="s">
        <v>2091</v>
      </c>
      <c r="E197" s="445"/>
      <c r="F197" s="444"/>
      <c r="G197" s="445"/>
      <c r="H197" s="547">
        <v>1123879.68</v>
      </c>
      <c r="I197" s="547">
        <v>1123879.68</v>
      </c>
      <c r="J197" s="547">
        <v>1123879.68</v>
      </c>
      <c r="K197" s="547">
        <v>1123879.68</v>
      </c>
      <c r="L197" s="547">
        <v>1123879.68</v>
      </c>
      <c r="M197" s="547">
        <v>1123879.68</v>
      </c>
      <c r="N197" s="547">
        <v>1123879.68</v>
      </c>
      <c r="O197" s="547">
        <v>1123879.68</v>
      </c>
      <c r="P197" s="547">
        <v>1123879.68</v>
      </c>
      <c r="Q197" s="547">
        <v>1123879.68</v>
      </c>
      <c r="R197" s="547">
        <v>1123879.68</v>
      </c>
      <c r="S197" s="547">
        <v>1123879.68</v>
      </c>
      <c r="T197" s="547">
        <v>1359141.41</v>
      </c>
      <c r="U197" s="547"/>
      <c r="V197" s="547">
        <f t="shared" si="107"/>
        <v>1133682.2520833332</v>
      </c>
      <c r="W197" s="285"/>
      <c r="X197" s="286"/>
      <c r="Y197" s="548">
        <f t="shared" si="131"/>
        <v>1359141.41</v>
      </c>
      <c r="Z197" s="549">
        <f t="shared" si="131"/>
        <v>0</v>
      </c>
      <c r="AA197" s="549">
        <f t="shared" si="131"/>
        <v>0</v>
      </c>
      <c r="AB197" s="282">
        <f t="shared" si="108"/>
        <v>0</v>
      </c>
      <c r="AC197" s="281">
        <f t="shared" si="109"/>
        <v>0</v>
      </c>
      <c r="AD197" s="549">
        <f t="shared" si="123"/>
        <v>0</v>
      </c>
      <c r="AE197" s="553">
        <f t="shared" si="118"/>
        <v>0</v>
      </c>
      <c r="AF197" s="282">
        <f t="shared" si="119"/>
        <v>0</v>
      </c>
      <c r="AG197" s="283">
        <f t="shared" si="129"/>
        <v>0</v>
      </c>
      <c r="AH197" s="281">
        <f t="shared" si="110"/>
        <v>0</v>
      </c>
      <c r="AI197" s="551">
        <f t="shared" si="132"/>
        <v>1133682.2520833332</v>
      </c>
      <c r="AJ197" s="549">
        <f t="shared" si="132"/>
        <v>0</v>
      </c>
      <c r="AK197" s="549">
        <f t="shared" si="132"/>
        <v>0</v>
      </c>
      <c r="AL197" s="282">
        <f t="shared" si="111"/>
        <v>0</v>
      </c>
      <c r="AM197" s="281">
        <f t="shared" si="112"/>
        <v>0</v>
      </c>
      <c r="AN197" s="549">
        <f t="shared" si="105"/>
        <v>0</v>
      </c>
      <c r="AO197" s="549">
        <f t="shared" si="106"/>
        <v>0</v>
      </c>
      <c r="AP197" s="549">
        <f t="shared" si="113"/>
        <v>0</v>
      </c>
      <c r="AQ197" s="283">
        <f t="shared" si="130"/>
        <v>0</v>
      </c>
      <c r="AR197" s="281">
        <f t="shared" si="114"/>
        <v>0</v>
      </c>
      <c r="AT197" s="446"/>
      <c r="AU197" s="284"/>
      <c r="AV197" s="447" t="str">
        <f t="shared" si="115"/>
        <v>CA</v>
      </c>
      <c r="AW197" s="447" t="str">
        <f t="shared" si="115"/>
        <v>CL</v>
      </c>
      <c r="AX197" s="447" t="str">
        <f t="shared" si="115"/>
        <v>AIC</v>
      </c>
      <c r="AY197" s="447" t="str">
        <f t="shared" si="133"/>
        <v>ERB</v>
      </c>
      <c r="AZ197" s="447" t="str">
        <f t="shared" si="133"/>
        <v>GRB</v>
      </c>
      <c r="BA197" s="447" t="str">
        <f t="shared" si="133"/>
        <v>Non-Op</v>
      </c>
      <c r="BC197" s="445" t="s">
        <v>2123</v>
      </c>
      <c r="BD197" s="552">
        <f t="shared" si="102"/>
        <v>1359141.41</v>
      </c>
      <c r="BF197" s="435"/>
      <c r="BG197" s="435"/>
      <c r="BH197" s="435"/>
      <c r="BI197" s="435"/>
      <c r="BJ197" s="435"/>
      <c r="BK197" s="435"/>
      <c r="BL197" s="435"/>
      <c r="BN197" s="672"/>
    </row>
    <row r="198" spans="1:66" s="28" customFormat="1" ht="12" customHeight="1">
      <c r="A198" s="362">
        <v>14300951</v>
      </c>
      <c r="B198" s="290" t="str">
        <f t="shared" si="128"/>
        <v>14300951</v>
      </c>
      <c r="C198" s="450" t="s">
        <v>2124</v>
      </c>
      <c r="D198" s="451" t="s">
        <v>2091</v>
      </c>
      <c r="E198" s="451"/>
      <c r="F198" s="291">
        <v>43555</v>
      </c>
      <c r="G198" s="451"/>
      <c r="H198" s="556">
        <v>0</v>
      </c>
      <c r="I198" s="556">
        <v>0</v>
      </c>
      <c r="J198" s="556">
        <v>0</v>
      </c>
      <c r="K198" s="556">
        <v>0</v>
      </c>
      <c r="L198" s="556">
        <v>0</v>
      </c>
      <c r="M198" s="556">
        <v>0</v>
      </c>
      <c r="N198" s="556">
        <v>0</v>
      </c>
      <c r="O198" s="556">
        <v>0</v>
      </c>
      <c r="P198" s="556">
        <v>0</v>
      </c>
      <c r="Q198" s="556">
        <v>0</v>
      </c>
      <c r="R198" s="556">
        <v>0</v>
      </c>
      <c r="S198" s="556">
        <v>0</v>
      </c>
      <c r="T198" s="556">
        <v>0</v>
      </c>
      <c r="U198" s="556"/>
      <c r="V198" s="556">
        <f t="shared" si="107"/>
        <v>0</v>
      </c>
      <c r="W198" s="292"/>
      <c r="X198" s="293"/>
      <c r="Y198" s="548">
        <f t="shared" si="131"/>
        <v>0</v>
      </c>
      <c r="Z198" s="549">
        <f t="shared" si="131"/>
        <v>0</v>
      </c>
      <c r="AA198" s="549">
        <f t="shared" si="131"/>
        <v>0</v>
      </c>
      <c r="AB198" s="282">
        <f t="shared" si="108"/>
        <v>0</v>
      </c>
      <c r="AC198" s="281">
        <f t="shared" si="109"/>
        <v>0</v>
      </c>
      <c r="AD198" s="549">
        <f t="shared" si="123"/>
        <v>0</v>
      </c>
      <c r="AE198" s="553">
        <f t="shared" si="118"/>
        <v>0</v>
      </c>
      <c r="AF198" s="282">
        <f t="shared" si="119"/>
        <v>0</v>
      </c>
      <c r="AG198" s="283">
        <f t="shared" ref="AG198" si="134">SUM(AD198:AF198)</f>
        <v>0</v>
      </c>
      <c r="AH198" s="281">
        <f t="shared" si="110"/>
        <v>0</v>
      </c>
      <c r="AI198" s="551">
        <f t="shared" si="132"/>
        <v>0</v>
      </c>
      <c r="AJ198" s="549">
        <f t="shared" si="132"/>
        <v>0</v>
      </c>
      <c r="AK198" s="549">
        <f t="shared" si="132"/>
        <v>0</v>
      </c>
      <c r="AL198" s="282">
        <f t="shared" si="111"/>
        <v>0</v>
      </c>
      <c r="AM198" s="281">
        <f t="shared" si="112"/>
        <v>0</v>
      </c>
      <c r="AN198" s="549">
        <f t="shared" si="105"/>
        <v>0</v>
      </c>
      <c r="AO198" s="549">
        <f t="shared" si="106"/>
        <v>0</v>
      </c>
      <c r="AP198" s="549">
        <f t="shared" si="113"/>
        <v>0</v>
      </c>
      <c r="AQ198" s="283">
        <f t="shared" si="130"/>
        <v>0</v>
      </c>
      <c r="AR198" s="281">
        <f t="shared" si="114"/>
        <v>0</v>
      </c>
      <c r="AT198" s="446"/>
      <c r="AU198" s="284"/>
      <c r="AV198" s="447" t="str">
        <f t="shared" si="115"/>
        <v>CA</v>
      </c>
      <c r="AW198" s="447" t="str">
        <f t="shared" si="115"/>
        <v>CL</v>
      </c>
      <c r="AX198" s="447" t="str">
        <f t="shared" si="115"/>
        <v>AIC</v>
      </c>
      <c r="AY198" s="447" t="str">
        <f t="shared" si="133"/>
        <v>ERB</v>
      </c>
      <c r="AZ198" s="447" t="str">
        <f t="shared" si="133"/>
        <v>GRB</v>
      </c>
      <c r="BA198" s="447" t="str">
        <f t="shared" si="133"/>
        <v>Non-Op</v>
      </c>
      <c r="BC198" s="445" t="s">
        <v>2123</v>
      </c>
      <c r="BD198" s="552">
        <f t="shared" si="102"/>
        <v>0</v>
      </c>
      <c r="BF198" s="435"/>
      <c r="BG198" s="435"/>
      <c r="BH198" s="435"/>
      <c r="BI198" s="435"/>
      <c r="BJ198" s="435"/>
      <c r="BK198" s="435"/>
      <c r="BL198" s="435"/>
      <c r="BN198" s="672"/>
    </row>
    <row r="199" spans="1:66" s="28" customFormat="1" ht="12" customHeight="1">
      <c r="A199" s="287">
        <v>14301022</v>
      </c>
      <c r="B199" s="288" t="str">
        <f t="shared" si="128"/>
        <v>14301022</v>
      </c>
      <c r="C199" s="444" t="s">
        <v>1307</v>
      </c>
      <c r="D199" s="445" t="s">
        <v>2091</v>
      </c>
      <c r="E199" s="445"/>
      <c r="F199" s="444"/>
      <c r="G199" s="445"/>
      <c r="H199" s="547">
        <v>10403156.66</v>
      </c>
      <c r="I199" s="547">
        <v>12914288.57</v>
      </c>
      <c r="J199" s="547">
        <v>15848538.42</v>
      </c>
      <c r="K199" s="547">
        <v>11329288.060000001</v>
      </c>
      <c r="L199" s="547">
        <v>9729682.2100000009</v>
      </c>
      <c r="M199" s="547">
        <v>12964430.93</v>
      </c>
      <c r="N199" s="547">
        <v>11067125.949999999</v>
      </c>
      <c r="O199" s="547">
        <v>11395145.529999999</v>
      </c>
      <c r="P199" s="547">
        <v>10793996.59</v>
      </c>
      <c r="Q199" s="547">
        <v>10456761.08</v>
      </c>
      <c r="R199" s="547">
        <v>11103492.689999999</v>
      </c>
      <c r="S199" s="547">
        <v>12580242.109999999</v>
      </c>
      <c r="T199" s="547">
        <v>17818974.469999999</v>
      </c>
      <c r="U199" s="547"/>
      <c r="V199" s="547">
        <f t="shared" si="107"/>
        <v>12024504.808750002</v>
      </c>
      <c r="W199" s="285"/>
      <c r="X199" s="286"/>
      <c r="Y199" s="548">
        <f t="shared" si="131"/>
        <v>17818974.469999999</v>
      </c>
      <c r="Z199" s="549">
        <f t="shared" si="131"/>
        <v>0</v>
      </c>
      <c r="AA199" s="549">
        <f t="shared" si="131"/>
        <v>0</v>
      </c>
      <c r="AB199" s="282">
        <f t="shared" si="108"/>
        <v>0</v>
      </c>
      <c r="AC199" s="281">
        <f t="shared" si="109"/>
        <v>0</v>
      </c>
      <c r="AD199" s="549">
        <f t="shared" si="123"/>
        <v>0</v>
      </c>
      <c r="AE199" s="553">
        <f t="shared" si="118"/>
        <v>0</v>
      </c>
      <c r="AF199" s="282">
        <f t="shared" si="119"/>
        <v>0</v>
      </c>
      <c r="AG199" s="283">
        <f t="shared" si="129"/>
        <v>0</v>
      </c>
      <c r="AH199" s="281">
        <f t="shared" si="110"/>
        <v>0</v>
      </c>
      <c r="AI199" s="551">
        <f t="shared" si="132"/>
        <v>12024504.808750002</v>
      </c>
      <c r="AJ199" s="549">
        <f t="shared" si="132"/>
        <v>0</v>
      </c>
      <c r="AK199" s="549">
        <f t="shared" si="132"/>
        <v>0</v>
      </c>
      <c r="AL199" s="282">
        <f t="shared" si="111"/>
        <v>0</v>
      </c>
      <c r="AM199" s="281">
        <f t="shared" si="112"/>
        <v>0</v>
      </c>
      <c r="AN199" s="549">
        <f t="shared" si="105"/>
        <v>0</v>
      </c>
      <c r="AO199" s="549">
        <f t="shared" si="106"/>
        <v>0</v>
      </c>
      <c r="AP199" s="549">
        <f t="shared" si="113"/>
        <v>0</v>
      </c>
      <c r="AQ199" s="283">
        <f t="shared" si="130"/>
        <v>0</v>
      </c>
      <c r="AR199" s="281">
        <f t="shared" si="114"/>
        <v>0</v>
      </c>
      <c r="AT199" s="446"/>
      <c r="AU199" s="284"/>
      <c r="AV199" s="447" t="str">
        <f t="shared" si="115"/>
        <v>CA</v>
      </c>
      <c r="AW199" s="447" t="str">
        <f t="shared" si="115"/>
        <v>CL</v>
      </c>
      <c r="AX199" s="447" t="str">
        <f t="shared" si="115"/>
        <v>AIC</v>
      </c>
      <c r="AY199" s="447" t="str">
        <f t="shared" si="133"/>
        <v>ERB</v>
      </c>
      <c r="AZ199" s="447" t="str">
        <f t="shared" si="133"/>
        <v>GRB</v>
      </c>
      <c r="BA199" s="447" t="str">
        <f t="shared" si="133"/>
        <v>Non-Op</v>
      </c>
      <c r="BC199" s="445" t="s">
        <v>2123</v>
      </c>
      <c r="BD199" s="552">
        <f t="shared" si="102"/>
        <v>17818974.469999999</v>
      </c>
      <c r="BF199" s="435"/>
      <c r="BG199" s="435"/>
      <c r="BH199" s="435"/>
      <c r="BI199" s="435"/>
      <c r="BJ199" s="435"/>
      <c r="BK199" s="435"/>
      <c r="BL199" s="435"/>
      <c r="BN199" s="672"/>
    </row>
    <row r="200" spans="1:66" s="28" customFormat="1" ht="12" customHeight="1">
      <c r="A200" s="287">
        <v>14301033</v>
      </c>
      <c r="B200" s="288" t="str">
        <f t="shared" si="128"/>
        <v>14301033</v>
      </c>
      <c r="C200" s="444" t="s">
        <v>1308</v>
      </c>
      <c r="D200" s="445" t="s">
        <v>2091</v>
      </c>
      <c r="E200" s="445"/>
      <c r="F200" s="444"/>
      <c r="G200" s="445"/>
      <c r="H200" s="547">
        <v>0</v>
      </c>
      <c r="I200" s="547">
        <v>0</v>
      </c>
      <c r="J200" s="547">
        <v>0</v>
      </c>
      <c r="K200" s="547">
        <v>0</v>
      </c>
      <c r="L200" s="547">
        <v>0</v>
      </c>
      <c r="M200" s="547">
        <v>0</v>
      </c>
      <c r="N200" s="547">
        <v>0</v>
      </c>
      <c r="O200" s="547">
        <v>0</v>
      </c>
      <c r="P200" s="547">
        <v>0</v>
      </c>
      <c r="Q200" s="547">
        <v>0</v>
      </c>
      <c r="R200" s="547">
        <v>0</v>
      </c>
      <c r="S200" s="547">
        <v>0</v>
      </c>
      <c r="T200" s="547">
        <v>0</v>
      </c>
      <c r="U200" s="547"/>
      <c r="V200" s="547">
        <f t="shared" si="107"/>
        <v>0</v>
      </c>
      <c r="W200" s="285"/>
      <c r="X200" s="286"/>
      <c r="Y200" s="548">
        <f t="shared" si="131"/>
        <v>0</v>
      </c>
      <c r="Z200" s="549">
        <f t="shared" si="131"/>
        <v>0</v>
      </c>
      <c r="AA200" s="549">
        <f t="shared" si="131"/>
        <v>0</v>
      </c>
      <c r="AB200" s="282">
        <f t="shared" si="108"/>
        <v>0</v>
      </c>
      <c r="AC200" s="281">
        <f t="shared" si="109"/>
        <v>0</v>
      </c>
      <c r="AD200" s="549">
        <f t="shared" si="123"/>
        <v>0</v>
      </c>
      <c r="AE200" s="553">
        <f t="shared" si="118"/>
        <v>0</v>
      </c>
      <c r="AF200" s="282">
        <f t="shared" si="119"/>
        <v>0</v>
      </c>
      <c r="AG200" s="283">
        <f t="shared" si="129"/>
        <v>0</v>
      </c>
      <c r="AH200" s="281">
        <f t="shared" si="110"/>
        <v>0</v>
      </c>
      <c r="AI200" s="551">
        <f t="shared" si="132"/>
        <v>0</v>
      </c>
      <c r="AJ200" s="549">
        <f t="shared" si="132"/>
        <v>0</v>
      </c>
      <c r="AK200" s="549">
        <f t="shared" si="132"/>
        <v>0</v>
      </c>
      <c r="AL200" s="282">
        <f t="shared" si="111"/>
        <v>0</v>
      </c>
      <c r="AM200" s="281">
        <f t="shared" si="112"/>
        <v>0</v>
      </c>
      <c r="AN200" s="549">
        <f t="shared" si="105"/>
        <v>0</v>
      </c>
      <c r="AO200" s="549">
        <f t="shared" si="106"/>
        <v>0</v>
      </c>
      <c r="AP200" s="549">
        <f t="shared" si="113"/>
        <v>0</v>
      </c>
      <c r="AQ200" s="283">
        <f t="shared" si="130"/>
        <v>0</v>
      </c>
      <c r="AR200" s="281">
        <f t="shared" si="114"/>
        <v>0</v>
      </c>
      <c r="AT200" s="446"/>
      <c r="AU200" s="284"/>
      <c r="AV200" s="447" t="str">
        <f t="shared" si="115"/>
        <v>CA</v>
      </c>
      <c r="AW200" s="447" t="str">
        <f t="shared" si="115"/>
        <v>CL</v>
      </c>
      <c r="AX200" s="447" t="str">
        <f t="shared" si="115"/>
        <v>AIC</v>
      </c>
      <c r="AY200" s="447" t="str">
        <f t="shared" si="133"/>
        <v>ERB</v>
      </c>
      <c r="AZ200" s="447" t="str">
        <f t="shared" si="133"/>
        <v>GRB</v>
      </c>
      <c r="BA200" s="447" t="str">
        <f t="shared" si="133"/>
        <v>Non-Op</v>
      </c>
      <c r="BC200" s="445" t="s">
        <v>2123</v>
      </c>
      <c r="BD200" s="552">
        <f t="shared" si="102"/>
        <v>0</v>
      </c>
      <c r="BF200" s="435"/>
      <c r="BG200" s="435"/>
      <c r="BH200" s="435"/>
      <c r="BI200" s="435"/>
      <c r="BJ200" s="435"/>
      <c r="BK200" s="435"/>
      <c r="BL200" s="435"/>
      <c r="BN200" s="672"/>
    </row>
    <row r="201" spans="1:66" s="28" customFormat="1" ht="12" customHeight="1">
      <c r="A201" s="287">
        <v>14301041</v>
      </c>
      <c r="B201" s="288" t="str">
        <f t="shared" si="128"/>
        <v>14301041</v>
      </c>
      <c r="C201" s="444" t="s">
        <v>2579</v>
      </c>
      <c r="D201" s="445" t="s">
        <v>2091</v>
      </c>
      <c r="E201" s="445"/>
      <c r="F201" s="444"/>
      <c r="G201" s="445"/>
      <c r="H201" s="547">
        <v>0</v>
      </c>
      <c r="I201" s="547">
        <v>0</v>
      </c>
      <c r="J201" s="547">
        <v>0</v>
      </c>
      <c r="K201" s="547">
        <v>0</v>
      </c>
      <c r="L201" s="547">
        <v>0</v>
      </c>
      <c r="M201" s="547">
        <v>0</v>
      </c>
      <c r="N201" s="547">
        <v>0</v>
      </c>
      <c r="O201" s="547">
        <v>0</v>
      </c>
      <c r="P201" s="547">
        <v>0</v>
      </c>
      <c r="Q201" s="547">
        <v>0</v>
      </c>
      <c r="R201" s="547">
        <v>0</v>
      </c>
      <c r="S201" s="547">
        <v>0</v>
      </c>
      <c r="T201" s="547">
        <v>0</v>
      </c>
      <c r="U201" s="547"/>
      <c r="V201" s="547">
        <f t="shared" si="107"/>
        <v>0</v>
      </c>
      <c r="W201" s="285"/>
      <c r="X201" s="286"/>
      <c r="Y201" s="548">
        <f t="shared" si="131"/>
        <v>0</v>
      </c>
      <c r="Z201" s="549">
        <f t="shared" si="131"/>
        <v>0</v>
      </c>
      <c r="AA201" s="549">
        <f t="shared" si="131"/>
        <v>0</v>
      </c>
      <c r="AB201" s="282">
        <f t="shared" si="108"/>
        <v>0</v>
      </c>
      <c r="AC201" s="281">
        <f t="shared" si="109"/>
        <v>0</v>
      </c>
      <c r="AD201" s="549">
        <f t="shared" si="123"/>
        <v>0</v>
      </c>
      <c r="AE201" s="553">
        <f t="shared" si="118"/>
        <v>0</v>
      </c>
      <c r="AF201" s="282">
        <f t="shared" si="119"/>
        <v>0</v>
      </c>
      <c r="AG201" s="283">
        <f t="shared" si="129"/>
        <v>0</v>
      </c>
      <c r="AH201" s="281">
        <f t="shared" si="110"/>
        <v>0</v>
      </c>
      <c r="AI201" s="551">
        <f t="shared" si="132"/>
        <v>0</v>
      </c>
      <c r="AJ201" s="549">
        <f t="shared" si="132"/>
        <v>0</v>
      </c>
      <c r="AK201" s="549">
        <f t="shared" si="132"/>
        <v>0</v>
      </c>
      <c r="AL201" s="282">
        <f t="shared" si="111"/>
        <v>0</v>
      </c>
      <c r="AM201" s="281">
        <f t="shared" si="112"/>
        <v>0</v>
      </c>
      <c r="AN201" s="549">
        <f t="shared" si="105"/>
        <v>0</v>
      </c>
      <c r="AO201" s="549">
        <f t="shared" si="106"/>
        <v>0</v>
      </c>
      <c r="AP201" s="549">
        <f t="shared" si="113"/>
        <v>0</v>
      </c>
      <c r="AQ201" s="283">
        <f t="shared" si="130"/>
        <v>0</v>
      </c>
      <c r="AR201" s="281">
        <f t="shared" si="114"/>
        <v>0</v>
      </c>
      <c r="AT201" s="446"/>
      <c r="AU201" s="284"/>
      <c r="AV201" s="447" t="str">
        <f t="shared" si="115"/>
        <v>CA</v>
      </c>
      <c r="AW201" s="447" t="str">
        <f t="shared" si="115"/>
        <v>CL</v>
      </c>
      <c r="AX201" s="447" t="str">
        <f t="shared" si="115"/>
        <v>AIC</v>
      </c>
      <c r="AY201" s="447" t="str">
        <f t="shared" si="133"/>
        <v>ERB</v>
      </c>
      <c r="AZ201" s="447" t="str">
        <f t="shared" si="133"/>
        <v>GRB</v>
      </c>
      <c r="BA201" s="447" t="str">
        <f t="shared" si="133"/>
        <v>Non-Op</v>
      </c>
      <c r="BC201" s="445" t="s">
        <v>2123</v>
      </c>
      <c r="BD201" s="552">
        <f t="shared" si="102"/>
        <v>0</v>
      </c>
      <c r="BF201" s="435"/>
      <c r="BG201" s="435"/>
      <c r="BH201" s="435"/>
      <c r="BI201" s="435"/>
      <c r="BJ201" s="435"/>
      <c r="BK201" s="435"/>
      <c r="BL201" s="435"/>
      <c r="BN201" s="672"/>
    </row>
    <row r="202" spans="1:66" s="28" customFormat="1" ht="12" customHeight="1">
      <c r="A202" s="287">
        <v>14301043</v>
      </c>
      <c r="B202" s="288" t="str">
        <f t="shared" si="128"/>
        <v>14301043</v>
      </c>
      <c r="C202" s="288" t="s">
        <v>1309</v>
      </c>
      <c r="D202" s="445" t="s">
        <v>1165</v>
      </c>
      <c r="E202" s="445"/>
      <c r="F202" s="288"/>
      <c r="G202" s="445"/>
      <c r="H202" s="547">
        <v>4753955.51</v>
      </c>
      <c r="I202" s="547">
        <v>7322446.3899999997</v>
      </c>
      <c r="J202" s="547">
        <v>5918160.8600000003</v>
      </c>
      <c r="K202" s="547">
        <v>4068068.39</v>
      </c>
      <c r="L202" s="547">
        <v>7219520.3099999996</v>
      </c>
      <c r="M202" s="547">
        <v>7227512.1100000003</v>
      </c>
      <c r="N202" s="547">
        <v>7439536.4500000002</v>
      </c>
      <c r="O202" s="547">
        <v>6160197.79</v>
      </c>
      <c r="P202" s="547">
        <v>6157406.46</v>
      </c>
      <c r="Q202" s="547">
        <v>6662354.8600000003</v>
      </c>
      <c r="R202" s="547">
        <v>6057965.75</v>
      </c>
      <c r="S202" s="547">
        <v>5546101.9800000004</v>
      </c>
      <c r="T202" s="547">
        <v>7804509.1200000001</v>
      </c>
      <c r="U202" s="547"/>
      <c r="V202" s="547">
        <f t="shared" si="107"/>
        <v>6338208.638749999</v>
      </c>
      <c r="W202" s="285"/>
      <c r="X202" s="286"/>
      <c r="Y202" s="548">
        <f t="shared" si="131"/>
        <v>0</v>
      </c>
      <c r="Z202" s="549">
        <f t="shared" si="131"/>
        <v>0</v>
      </c>
      <c r="AA202" s="549">
        <f t="shared" si="131"/>
        <v>0</v>
      </c>
      <c r="AB202" s="282">
        <f t="shared" si="108"/>
        <v>7804509.1200000001</v>
      </c>
      <c r="AC202" s="281">
        <f t="shared" si="109"/>
        <v>0</v>
      </c>
      <c r="AD202" s="549">
        <f t="shared" si="123"/>
        <v>0</v>
      </c>
      <c r="AE202" s="553">
        <f t="shared" si="118"/>
        <v>0</v>
      </c>
      <c r="AF202" s="282">
        <f t="shared" si="119"/>
        <v>7804509.1200000001</v>
      </c>
      <c r="AG202" s="283">
        <f t="shared" si="129"/>
        <v>7804509.1200000001</v>
      </c>
      <c r="AH202" s="281">
        <f t="shared" si="110"/>
        <v>0</v>
      </c>
      <c r="AI202" s="316">
        <f t="shared" ref="AI202:AK224" si="135">IF($D202=AI$5,$V202,0)</f>
        <v>0</v>
      </c>
      <c r="AJ202" s="282">
        <f t="shared" si="135"/>
        <v>0</v>
      </c>
      <c r="AK202" s="282">
        <f t="shared" si="135"/>
        <v>0</v>
      </c>
      <c r="AL202" s="282">
        <f t="shared" si="111"/>
        <v>6338208.638749999</v>
      </c>
      <c r="AM202" s="281">
        <f t="shared" si="112"/>
        <v>0</v>
      </c>
      <c r="AN202" s="549">
        <f t="shared" si="105"/>
        <v>0</v>
      </c>
      <c r="AO202" s="549">
        <f t="shared" si="106"/>
        <v>0</v>
      </c>
      <c r="AP202" s="549">
        <f t="shared" si="113"/>
        <v>6338208.638749999</v>
      </c>
      <c r="AQ202" s="283">
        <f t="shared" si="130"/>
        <v>6338208.638749999</v>
      </c>
      <c r="AR202" s="281">
        <f t="shared" si="114"/>
        <v>0</v>
      </c>
      <c r="AT202" s="446" t="s">
        <v>2064</v>
      </c>
      <c r="AU202" s="284"/>
      <c r="AV202" s="447" t="str">
        <f t="shared" si="115"/>
        <v>CA</v>
      </c>
      <c r="AW202" s="447" t="str">
        <f t="shared" si="115"/>
        <v>CL</v>
      </c>
      <c r="AX202" s="447" t="str">
        <f t="shared" si="115"/>
        <v>AIC</v>
      </c>
      <c r="AY202" s="447" t="str">
        <f t="shared" si="133"/>
        <v>ERB</v>
      </c>
      <c r="AZ202" s="447" t="str">
        <f t="shared" si="133"/>
        <v>GRB</v>
      </c>
      <c r="BA202" s="447" t="str">
        <f t="shared" si="133"/>
        <v>Non-Op</v>
      </c>
      <c r="BC202" s="449" t="s">
        <v>2100</v>
      </c>
      <c r="BD202" s="552">
        <f t="shared" si="102"/>
        <v>7804509.1200000001</v>
      </c>
      <c r="BF202" s="435"/>
      <c r="BG202" s="435"/>
      <c r="BH202" s="435"/>
      <c r="BI202" s="435"/>
      <c r="BJ202" s="435"/>
      <c r="BK202" s="435"/>
      <c r="BL202" s="435"/>
      <c r="BN202" s="672"/>
    </row>
    <row r="203" spans="1:66" s="28" customFormat="1" ht="12" customHeight="1">
      <c r="A203" s="362">
        <v>14301044</v>
      </c>
      <c r="B203" s="290" t="str">
        <f t="shared" si="128"/>
        <v>14301044</v>
      </c>
      <c r="C203" s="450" t="s">
        <v>2125</v>
      </c>
      <c r="D203" s="451" t="s">
        <v>1165</v>
      </c>
      <c r="E203" s="451"/>
      <c r="F203" s="291">
        <v>44255</v>
      </c>
      <c r="G203" s="451"/>
      <c r="H203" s="556">
        <v>0</v>
      </c>
      <c r="I203" s="556">
        <v>3386.14</v>
      </c>
      <c r="J203" s="556">
        <v>1693.07</v>
      </c>
      <c r="K203" s="556">
        <v>5196.79</v>
      </c>
      <c r="L203" s="556">
        <v>3498.36</v>
      </c>
      <c r="M203" s="556">
        <v>3498.36</v>
      </c>
      <c r="N203" s="556">
        <v>3498.36</v>
      </c>
      <c r="O203" s="556">
        <v>3498.36</v>
      </c>
      <c r="P203" s="556">
        <v>3498.36</v>
      </c>
      <c r="Q203" s="556">
        <v>3498.36</v>
      </c>
      <c r="R203" s="556">
        <v>5247.54</v>
      </c>
      <c r="S203" s="556">
        <v>5247.54</v>
      </c>
      <c r="T203" s="556">
        <v>6996.72</v>
      </c>
      <c r="U203" s="556"/>
      <c r="V203" s="556">
        <f t="shared" si="107"/>
        <v>3771.6333333333337</v>
      </c>
      <c r="W203" s="292"/>
      <c r="X203" s="293"/>
      <c r="Y203" s="548">
        <f t="shared" si="131"/>
        <v>0</v>
      </c>
      <c r="Z203" s="549">
        <f t="shared" si="131"/>
        <v>0</v>
      </c>
      <c r="AA203" s="549">
        <f t="shared" si="131"/>
        <v>0</v>
      </c>
      <c r="AB203" s="282">
        <f t="shared" ref="AB203:AB204" si="136">T203-SUM(Y203:AA203)</f>
        <v>6996.72</v>
      </c>
      <c r="AC203" s="281">
        <f t="shared" ref="AC203:AC204" si="137">T203-SUM(Y203:AA203)-AB203</f>
        <v>0</v>
      </c>
      <c r="AD203" s="549">
        <f t="shared" si="123"/>
        <v>0</v>
      </c>
      <c r="AE203" s="553">
        <f t="shared" si="118"/>
        <v>0</v>
      </c>
      <c r="AF203" s="282">
        <f t="shared" si="119"/>
        <v>6996.72</v>
      </c>
      <c r="AG203" s="283">
        <f t="shared" ref="AG203:AG204" si="138">SUM(AD203:AF203)</f>
        <v>6996.72</v>
      </c>
      <c r="AH203" s="281">
        <f t="shared" si="110"/>
        <v>0</v>
      </c>
      <c r="AI203" s="316">
        <f t="shared" si="135"/>
        <v>0</v>
      </c>
      <c r="AJ203" s="282">
        <f t="shared" si="135"/>
        <v>0</v>
      </c>
      <c r="AK203" s="282">
        <f t="shared" si="135"/>
        <v>0</v>
      </c>
      <c r="AL203" s="282">
        <f t="shared" si="111"/>
        <v>3771.6333333333337</v>
      </c>
      <c r="AM203" s="281">
        <f t="shared" si="112"/>
        <v>0</v>
      </c>
      <c r="AN203" s="549">
        <f t="shared" si="105"/>
        <v>0</v>
      </c>
      <c r="AO203" s="549">
        <f t="shared" si="106"/>
        <v>0</v>
      </c>
      <c r="AP203" s="549">
        <f t="shared" si="113"/>
        <v>3771.6333333333337</v>
      </c>
      <c r="AQ203" s="283">
        <f t="shared" ref="AQ203:AQ204" si="139">SUM(AN203:AP203)</f>
        <v>3771.6333333333337</v>
      </c>
      <c r="AR203" s="281">
        <f t="shared" si="114"/>
        <v>0</v>
      </c>
      <c r="AT203" s="446" t="s">
        <v>2064</v>
      </c>
      <c r="AU203" s="284"/>
      <c r="AV203" s="447" t="str">
        <f t="shared" si="115"/>
        <v>CA</v>
      </c>
      <c r="AW203" s="447" t="str">
        <f t="shared" si="115"/>
        <v>CL</v>
      </c>
      <c r="AX203" s="447" t="str">
        <f t="shared" si="115"/>
        <v>AIC</v>
      </c>
      <c r="AY203" s="447" t="str">
        <f t="shared" si="133"/>
        <v>ERB</v>
      </c>
      <c r="AZ203" s="447" t="str">
        <f t="shared" si="133"/>
        <v>GRB</v>
      </c>
      <c r="BA203" s="447" t="str">
        <f t="shared" si="133"/>
        <v>Non-Op</v>
      </c>
      <c r="BC203" s="449" t="s">
        <v>2100</v>
      </c>
      <c r="BD203" s="552">
        <f t="shared" si="102"/>
        <v>6996.72</v>
      </c>
      <c r="BF203" s="435"/>
      <c r="BG203" s="435"/>
      <c r="BH203" s="435"/>
      <c r="BI203" s="435"/>
      <c r="BJ203" s="435"/>
      <c r="BK203" s="435"/>
      <c r="BL203" s="435"/>
      <c r="BN203" s="672"/>
    </row>
    <row r="204" spans="1:66" s="28" customFormat="1" ht="12" customHeight="1">
      <c r="A204" s="362">
        <v>14301053</v>
      </c>
      <c r="B204" s="290" t="str">
        <f t="shared" si="128"/>
        <v>14301053</v>
      </c>
      <c r="C204" s="450" t="s">
        <v>3093</v>
      </c>
      <c r="D204" s="451" t="s">
        <v>2091</v>
      </c>
      <c r="E204" s="451"/>
      <c r="F204" s="291">
        <v>44743</v>
      </c>
      <c r="G204" s="451"/>
      <c r="H204" s="556"/>
      <c r="I204" s="556"/>
      <c r="J204" s="556"/>
      <c r="K204" s="556"/>
      <c r="L204" s="556"/>
      <c r="M204" s="556"/>
      <c r="N204" s="556"/>
      <c r="O204" s="556">
        <v>89.47</v>
      </c>
      <c r="P204" s="556">
        <v>58.21</v>
      </c>
      <c r="Q204" s="556">
        <v>0</v>
      </c>
      <c r="R204" s="556">
        <v>0</v>
      </c>
      <c r="S204" s="556">
        <v>152.66999999999999</v>
      </c>
      <c r="T204" s="556">
        <v>0</v>
      </c>
      <c r="U204" s="556"/>
      <c r="V204" s="556">
        <f t="shared" si="107"/>
        <v>25.029166666666669</v>
      </c>
      <c r="W204" s="292"/>
      <c r="X204" s="293"/>
      <c r="Y204" s="548">
        <f t="shared" si="131"/>
        <v>0</v>
      </c>
      <c r="Z204" s="549">
        <f t="shared" si="131"/>
        <v>0</v>
      </c>
      <c r="AA204" s="549">
        <f t="shared" si="131"/>
        <v>0</v>
      </c>
      <c r="AB204" s="282">
        <f t="shared" si="136"/>
        <v>0</v>
      </c>
      <c r="AC204" s="281">
        <f t="shared" si="137"/>
        <v>0</v>
      </c>
      <c r="AD204" s="549">
        <f t="shared" si="123"/>
        <v>0</v>
      </c>
      <c r="AE204" s="553">
        <f t="shared" si="118"/>
        <v>0</v>
      </c>
      <c r="AF204" s="282">
        <f t="shared" si="119"/>
        <v>0</v>
      </c>
      <c r="AG204" s="283">
        <f t="shared" si="138"/>
        <v>0</v>
      </c>
      <c r="AH204" s="281">
        <f t="shared" si="110"/>
        <v>0</v>
      </c>
      <c r="AI204" s="316">
        <f t="shared" si="135"/>
        <v>25.029166666666669</v>
      </c>
      <c r="AJ204" s="282">
        <f t="shared" si="135"/>
        <v>0</v>
      </c>
      <c r="AK204" s="282">
        <f t="shared" si="135"/>
        <v>0</v>
      </c>
      <c r="AL204" s="282">
        <f t="shared" si="111"/>
        <v>0</v>
      </c>
      <c r="AM204" s="281">
        <f t="shared" si="112"/>
        <v>0</v>
      </c>
      <c r="AN204" s="549">
        <f t="shared" si="105"/>
        <v>0</v>
      </c>
      <c r="AO204" s="549">
        <f t="shared" si="106"/>
        <v>0</v>
      </c>
      <c r="AP204" s="549">
        <f t="shared" si="113"/>
        <v>0</v>
      </c>
      <c r="AQ204" s="283">
        <f t="shared" si="139"/>
        <v>0</v>
      </c>
      <c r="AR204" s="281">
        <f t="shared" si="114"/>
        <v>0</v>
      </c>
      <c r="AT204" s="446" t="s">
        <v>2064</v>
      </c>
      <c r="AU204" s="284"/>
      <c r="AV204" s="447" t="str">
        <f t="shared" si="115"/>
        <v>CA</v>
      </c>
      <c r="AW204" s="447" t="str">
        <f t="shared" si="115"/>
        <v>CL</v>
      </c>
      <c r="AX204" s="447" t="str">
        <f t="shared" si="115"/>
        <v>AIC</v>
      </c>
      <c r="AY204" s="447" t="str">
        <f t="shared" si="133"/>
        <v>ERB</v>
      </c>
      <c r="AZ204" s="447" t="str">
        <f t="shared" si="133"/>
        <v>GRB</v>
      </c>
      <c r="BA204" s="447" t="str">
        <f t="shared" si="133"/>
        <v>Non-Op</v>
      </c>
      <c r="BC204" s="449" t="s">
        <v>2100</v>
      </c>
      <c r="BD204" s="552">
        <f t="shared" si="102"/>
        <v>0</v>
      </c>
      <c r="BF204" s="435"/>
      <c r="BG204" s="435"/>
      <c r="BH204" s="435"/>
      <c r="BI204" s="435"/>
      <c r="BJ204" s="435"/>
      <c r="BK204" s="435"/>
      <c r="BL204" s="435"/>
      <c r="BN204" s="672"/>
    </row>
    <row r="205" spans="1:66" s="28" customFormat="1" ht="12" customHeight="1">
      <c r="A205" s="287">
        <v>14400311</v>
      </c>
      <c r="B205" s="288" t="str">
        <f t="shared" si="128"/>
        <v>14400311</v>
      </c>
      <c r="C205" s="444" t="s">
        <v>1310</v>
      </c>
      <c r="D205" s="445" t="s">
        <v>2091</v>
      </c>
      <c r="E205" s="445"/>
      <c r="F205" s="444"/>
      <c r="G205" s="445"/>
      <c r="H205" s="547">
        <v>-23991945.100000001</v>
      </c>
      <c r="I205" s="547">
        <v>-24557467.989999998</v>
      </c>
      <c r="J205" s="547">
        <v>-23715737.219999999</v>
      </c>
      <c r="K205" s="547">
        <v>-27745463.210000001</v>
      </c>
      <c r="L205" s="547">
        <v>-31284179.920000002</v>
      </c>
      <c r="M205" s="547">
        <v>-35047836.789999999</v>
      </c>
      <c r="N205" s="547">
        <v>-28358334.609999999</v>
      </c>
      <c r="O205" s="547">
        <v>-29280660.73</v>
      </c>
      <c r="P205" s="547">
        <v>-29723416.879999999</v>
      </c>
      <c r="Q205" s="547">
        <v>-28055689.800000001</v>
      </c>
      <c r="R205" s="547">
        <v>-29271527.710000001</v>
      </c>
      <c r="S205" s="547">
        <v>-35665453.299999997</v>
      </c>
      <c r="T205" s="547">
        <v>-27831624.07</v>
      </c>
      <c r="U205" s="547"/>
      <c r="V205" s="547">
        <f t="shared" si="107"/>
        <v>-29051462.728750002</v>
      </c>
      <c r="W205" s="285"/>
      <c r="X205" s="286"/>
      <c r="Y205" s="548">
        <f t="shared" ref="Y205:AA225" si="140">IF($D205=Y$5,$T205,0)</f>
        <v>-27831624.07</v>
      </c>
      <c r="Z205" s="549">
        <f t="shared" si="140"/>
        <v>0</v>
      </c>
      <c r="AA205" s="549">
        <f t="shared" si="140"/>
        <v>0</v>
      </c>
      <c r="AB205" s="282">
        <f t="shared" si="108"/>
        <v>0</v>
      </c>
      <c r="AC205" s="281">
        <f t="shared" si="109"/>
        <v>0</v>
      </c>
      <c r="AD205" s="549">
        <f t="shared" si="123"/>
        <v>0</v>
      </c>
      <c r="AE205" s="553">
        <f t="shared" si="118"/>
        <v>0</v>
      </c>
      <c r="AF205" s="282">
        <f t="shared" si="119"/>
        <v>0</v>
      </c>
      <c r="AG205" s="283">
        <f t="shared" si="129"/>
        <v>0</v>
      </c>
      <c r="AH205" s="281">
        <f t="shared" si="110"/>
        <v>0</v>
      </c>
      <c r="AI205" s="551">
        <f t="shared" si="135"/>
        <v>-29051462.728750002</v>
      </c>
      <c r="AJ205" s="549">
        <f t="shared" si="135"/>
        <v>0</v>
      </c>
      <c r="AK205" s="549">
        <f t="shared" si="135"/>
        <v>0</v>
      </c>
      <c r="AL205" s="282">
        <f t="shared" si="111"/>
        <v>0</v>
      </c>
      <c r="AM205" s="281">
        <f t="shared" si="112"/>
        <v>0</v>
      </c>
      <c r="AN205" s="549">
        <f t="shared" si="105"/>
        <v>0</v>
      </c>
      <c r="AO205" s="549">
        <f t="shared" si="106"/>
        <v>0</v>
      </c>
      <c r="AP205" s="549">
        <f t="shared" si="113"/>
        <v>0</v>
      </c>
      <c r="AQ205" s="283">
        <f t="shared" si="130"/>
        <v>0</v>
      </c>
      <c r="AR205" s="281">
        <f t="shared" si="114"/>
        <v>0</v>
      </c>
      <c r="AT205" s="446"/>
      <c r="AU205" s="284"/>
      <c r="AV205" s="447" t="str">
        <f t="shared" si="115"/>
        <v>CA</v>
      </c>
      <c r="AW205" s="447" t="str">
        <f t="shared" si="115"/>
        <v>CL</v>
      </c>
      <c r="AX205" s="447" t="str">
        <f t="shared" si="115"/>
        <v>AIC</v>
      </c>
      <c r="AY205" s="447" t="str">
        <f t="shared" si="133"/>
        <v>ERB</v>
      </c>
      <c r="AZ205" s="447" t="str">
        <f t="shared" si="133"/>
        <v>GRB</v>
      </c>
      <c r="BA205" s="447" t="str">
        <f t="shared" si="133"/>
        <v>Non-Op</v>
      </c>
      <c r="BC205" s="445" t="s">
        <v>2126</v>
      </c>
      <c r="BD205" s="552">
        <f t="shared" ref="BD205:BD270" si="141">+T205</f>
        <v>-27831624.07</v>
      </c>
      <c r="BF205" s="435"/>
      <c r="BG205" s="435"/>
      <c r="BH205" s="435"/>
      <c r="BI205" s="435"/>
      <c r="BJ205" s="435"/>
      <c r="BK205" s="435"/>
      <c r="BL205" s="435"/>
      <c r="BN205" s="672"/>
    </row>
    <row r="206" spans="1:66" s="28" customFormat="1" ht="12" customHeight="1">
      <c r="A206" s="287">
        <v>14400312</v>
      </c>
      <c r="B206" s="288" t="str">
        <f t="shared" si="128"/>
        <v>14400312</v>
      </c>
      <c r="C206" s="444" t="s">
        <v>1311</v>
      </c>
      <c r="D206" s="445" t="s">
        <v>2091</v>
      </c>
      <c r="E206" s="445"/>
      <c r="F206" s="444"/>
      <c r="G206" s="445"/>
      <c r="H206" s="547">
        <v>-5277023.7300000004</v>
      </c>
      <c r="I206" s="547">
        <v>-5476245.1699999999</v>
      </c>
      <c r="J206" s="547">
        <v>-5288866.46</v>
      </c>
      <c r="K206" s="547">
        <v>-7092065.6500000004</v>
      </c>
      <c r="L206" s="547">
        <v>-8219563.2000000002</v>
      </c>
      <c r="M206" s="547">
        <v>-8876646.2799999993</v>
      </c>
      <c r="N206" s="547">
        <v>-6734709.6200000001</v>
      </c>
      <c r="O206" s="547">
        <v>-5601470.3499999996</v>
      </c>
      <c r="P206" s="547">
        <v>-4744767.8899999997</v>
      </c>
      <c r="Q206" s="547">
        <v>-4672409.66</v>
      </c>
      <c r="R206" s="547">
        <v>-5903717.8300000001</v>
      </c>
      <c r="S206" s="547">
        <v>-12321341.52</v>
      </c>
      <c r="T206" s="547">
        <v>-7178759.21</v>
      </c>
      <c r="U206" s="547"/>
      <c r="V206" s="547">
        <f t="shared" si="107"/>
        <v>-6763307.9249999998</v>
      </c>
      <c r="W206" s="285"/>
      <c r="X206" s="286"/>
      <c r="Y206" s="548">
        <f t="shared" si="140"/>
        <v>-7178759.21</v>
      </c>
      <c r="Z206" s="549">
        <f t="shared" si="140"/>
        <v>0</v>
      </c>
      <c r="AA206" s="549">
        <f t="shared" si="140"/>
        <v>0</v>
      </c>
      <c r="AB206" s="282">
        <f t="shared" si="108"/>
        <v>0</v>
      </c>
      <c r="AC206" s="281">
        <f t="shared" si="109"/>
        <v>0</v>
      </c>
      <c r="AD206" s="549">
        <f t="shared" si="123"/>
        <v>0</v>
      </c>
      <c r="AE206" s="553">
        <f t="shared" si="118"/>
        <v>0</v>
      </c>
      <c r="AF206" s="282">
        <f t="shared" si="119"/>
        <v>0</v>
      </c>
      <c r="AG206" s="283">
        <f t="shared" si="129"/>
        <v>0</v>
      </c>
      <c r="AH206" s="281">
        <f t="shared" si="110"/>
        <v>0</v>
      </c>
      <c r="AI206" s="551">
        <f t="shared" si="135"/>
        <v>-6763307.9249999998</v>
      </c>
      <c r="AJ206" s="549">
        <f t="shared" si="135"/>
        <v>0</v>
      </c>
      <c r="AK206" s="549">
        <f t="shared" si="135"/>
        <v>0</v>
      </c>
      <c r="AL206" s="282">
        <f t="shared" si="111"/>
        <v>0</v>
      </c>
      <c r="AM206" s="281">
        <f t="shared" si="112"/>
        <v>0</v>
      </c>
      <c r="AN206" s="549">
        <f t="shared" si="105"/>
        <v>0</v>
      </c>
      <c r="AO206" s="549">
        <f t="shared" si="106"/>
        <v>0</v>
      </c>
      <c r="AP206" s="549">
        <f t="shared" si="113"/>
        <v>0</v>
      </c>
      <c r="AQ206" s="283">
        <f t="shared" si="130"/>
        <v>0</v>
      </c>
      <c r="AR206" s="281">
        <f t="shared" si="114"/>
        <v>0</v>
      </c>
      <c r="AT206" s="446"/>
      <c r="AU206" s="284"/>
      <c r="AV206" s="447" t="str">
        <f t="shared" si="115"/>
        <v>CA</v>
      </c>
      <c r="AW206" s="447" t="str">
        <f t="shared" si="115"/>
        <v>CL</v>
      </c>
      <c r="AX206" s="447" t="str">
        <f t="shared" si="115"/>
        <v>AIC</v>
      </c>
      <c r="AY206" s="447" t="str">
        <f t="shared" si="133"/>
        <v>ERB</v>
      </c>
      <c r="AZ206" s="447" t="str">
        <f t="shared" si="133"/>
        <v>GRB</v>
      </c>
      <c r="BA206" s="447" t="str">
        <f t="shared" si="133"/>
        <v>Non-Op</v>
      </c>
      <c r="BC206" s="445" t="s">
        <v>2126</v>
      </c>
      <c r="BD206" s="552">
        <f t="shared" si="141"/>
        <v>-7178759.21</v>
      </c>
      <c r="BF206" s="435"/>
      <c r="BG206" s="435"/>
      <c r="BH206" s="435"/>
      <c r="BI206" s="435"/>
      <c r="BJ206" s="435"/>
      <c r="BK206" s="435"/>
      <c r="BL206" s="435"/>
      <c r="BN206" s="672"/>
    </row>
    <row r="207" spans="1:66" s="28" customFormat="1" ht="12" customHeight="1">
      <c r="A207" s="287">
        <v>14400313</v>
      </c>
      <c r="B207" s="288" t="str">
        <f t="shared" si="128"/>
        <v>14400313</v>
      </c>
      <c r="C207" s="444" t="s">
        <v>1312</v>
      </c>
      <c r="D207" s="445" t="s">
        <v>2091</v>
      </c>
      <c r="E207" s="445"/>
      <c r="F207" s="444"/>
      <c r="G207" s="445"/>
      <c r="H207" s="547">
        <v>-4261911.28</v>
      </c>
      <c r="I207" s="547">
        <v>13078.29</v>
      </c>
      <c r="J207" s="547">
        <v>13078.29</v>
      </c>
      <c r="K207" s="547">
        <v>-4935340.8899999997</v>
      </c>
      <c r="L207" s="547">
        <v>13078.29</v>
      </c>
      <c r="M207" s="547">
        <v>13078.3</v>
      </c>
      <c r="N207" s="547">
        <v>-5749232.4199999999</v>
      </c>
      <c r="O207" s="547">
        <v>13078.3</v>
      </c>
      <c r="P207" s="547">
        <v>13078.31</v>
      </c>
      <c r="Q207" s="547">
        <v>-4826752.9400000004</v>
      </c>
      <c r="R207" s="547">
        <v>13078.31</v>
      </c>
      <c r="S207" s="547">
        <v>13078.31</v>
      </c>
      <c r="T207" s="547">
        <v>-4725496.71</v>
      </c>
      <c r="U207" s="547"/>
      <c r="V207" s="547">
        <f t="shared" si="107"/>
        <v>-1658366.9870833333</v>
      </c>
      <c r="W207" s="285"/>
      <c r="X207" s="286"/>
      <c r="Y207" s="548">
        <f t="shared" si="140"/>
        <v>-4725496.71</v>
      </c>
      <c r="Z207" s="549">
        <f t="shared" si="140"/>
        <v>0</v>
      </c>
      <c r="AA207" s="549">
        <f t="shared" si="140"/>
        <v>0</v>
      </c>
      <c r="AB207" s="282">
        <f t="shared" si="108"/>
        <v>0</v>
      </c>
      <c r="AC207" s="281">
        <f t="shared" si="109"/>
        <v>0</v>
      </c>
      <c r="AD207" s="549">
        <f t="shared" si="123"/>
        <v>0</v>
      </c>
      <c r="AE207" s="553">
        <f t="shared" si="118"/>
        <v>0</v>
      </c>
      <c r="AF207" s="282">
        <f t="shared" si="119"/>
        <v>0</v>
      </c>
      <c r="AG207" s="283">
        <f t="shared" si="129"/>
        <v>0</v>
      </c>
      <c r="AH207" s="281">
        <f t="shared" si="110"/>
        <v>0</v>
      </c>
      <c r="AI207" s="551">
        <f t="shared" si="135"/>
        <v>-1658366.9870833333</v>
      </c>
      <c r="AJ207" s="549">
        <f t="shared" si="135"/>
        <v>0</v>
      </c>
      <c r="AK207" s="549">
        <f t="shared" si="135"/>
        <v>0</v>
      </c>
      <c r="AL207" s="282">
        <f t="shared" si="111"/>
        <v>0</v>
      </c>
      <c r="AM207" s="281">
        <f t="shared" si="112"/>
        <v>0</v>
      </c>
      <c r="AN207" s="549">
        <f t="shared" si="105"/>
        <v>0</v>
      </c>
      <c r="AO207" s="549">
        <f t="shared" si="106"/>
        <v>0</v>
      </c>
      <c r="AP207" s="549">
        <f t="shared" si="113"/>
        <v>0</v>
      </c>
      <c r="AQ207" s="283">
        <f t="shared" si="130"/>
        <v>0</v>
      </c>
      <c r="AR207" s="281">
        <f t="shared" si="114"/>
        <v>0</v>
      </c>
      <c r="AT207" s="446"/>
      <c r="AU207" s="284"/>
      <c r="AV207" s="447" t="str">
        <f t="shared" si="115"/>
        <v>CA</v>
      </c>
      <c r="AW207" s="447" t="str">
        <f t="shared" si="115"/>
        <v>CL</v>
      </c>
      <c r="AX207" s="447" t="str">
        <f t="shared" si="115"/>
        <v>AIC</v>
      </c>
      <c r="AY207" s="447" t="str">
        <f t="shared" si="133"/>
        <v>ERB</v>
      </c>
      <c r="AZ207" s="447" t="str">
        <f t="shared" si="133"/>
        <v>GRB</v>
      </c>
      <c r="BA207" s="447" t="str">
        <f t="shared" si="133"/>
        <v>Non-Op</v>
      </c>
      <c r="BC207" s="445" t="s">
        <v>2126</v>
      </c>
      <c r="BD207" s="552">
        <f t="shared" si="141"/>
        <v>-4725496.71</v>
      </c>
      <c r="BF207" s="435"/>
      <c r="BG207" s="435"/>
      <c r="BH207" s="435"/>
      <c r="BI207" s="435"/>
      <c r="BJ207" s="435"/>
      <c r="BK207" s="435"/>
      <c r="BL207" s="435"/>
      <c r="BN207" s="672"/>
    </row>
    <row r="208" spans="1:66" s="28" customFormat="1" ht="12" customHeight="1">
      <c r="A208" s="287">
        <v>14400323</v>
      </c>
      <c r="B208" s="288" t="str">
        <f t="shared" si="128"/>
        <v>14400323</v>
      </c>
      <c r="C208" s="444" t="s">
        <v>2580</v>
      </c>
      <c r="D208" s="445" t="s">
        <v>2091</v>
      </c>
      <c r="E208" s="445"/>
      <c r="F208" s="444"/>
      <c r="G208" s="445"/>
      <c r="H208" s="547">
        <v>0</v>
      </c>
      <c r="I208" s="547">
        <v>0</v>
      </c>
      <c r="J208" s="547">
        <v>0</v>
      </c>
      <c r="K208" s="547">
        <v>0</v>
      </c>
      <c r="L208" s="547">
        <v>0</v>
      </c>
      <c r="M208" s="547">
        <v>0</v>
      </c>
      <c r="N208" s="547">
        <v>0</v>
      </c>
      <c r="O208" s="547">
        <v>0</v>
      </c>
      <c r="P208" s="547">
        <v>0</v>
      </c>
      <c r="Q208" s="547">
        <v>0</v>
      </c>
      <c r="R208" s="547">
        <v>0</v>
      </c>
      <c r="S208" s="547">
        <v>0</v>
      </c>
      <c r="T208" s="547">
        <v>0</v>
      </c>
      <c r="U208" s="547"/>
      <c r="V208" s="547">
        <f t="shared" si="107"/>
        <v>0</v>
      </c>
      <c r="W208" s="285"/>
      <c r="X208" s="286"/>
      <c r="Y208" s="548">
        <f t="shared" si="140"/>
        <v>0</v>
      </c>
      <c r="Z208" s="549">
        <f t="shared" si="140"/>
        <v>0</v>
      </c>
      <c r="AA208" s="549">
        <f t="shared" si="140"/>
        <v>0</v>
      </c>
      <c r="AB208" s="282">
        <f t="shared" si="108"/>
        <v>0</v>
      </c>
      <c r="AC208" s="281">
        <f t="shared" si="109"/>
        <v>0</v>
      </c>
      <c r="AD208" s="549">
        <f t="shared" si="123"/>
        <v>0</v>
      </c>
      <c r="AE208" s="553">
        <f t="shared" si="118"/>
        <v>0</v>
      </c>
      <c r="AF208" s="282">
        <f t="shared" si="119"/>
        <v>0</v>
      </c>
      <c r="AG208" s="283">
        <f t="shared" si="129"/>
        <v>0</v>
      </c>
      <c r="AH208" s="281">
        <f t="shared" si="110"/>
        <v>0</v>
      </c>
      <c r="AI208" s="551">
        <f t="shared" si="135"/>
        <v>0</v>
      </c>
      <c r="AJ208" s="549">
        <f t="shared" si="135"/>
        <v>0</v>
      </c>
      <c r="AK208" s="549">
        <f t="shared" si="135"/>
        <v>0</v>
      </c>
      <c r="AL208" s="282">
        <f t="shared" si="111"/>
        <v>0</v>
      </c>
      <c r="AM208" s="281">
        <f t="shared" si="112"/>
        <v>0</v>
      </c>
      <c r="AN208" s="549">
        <f t="shared" si="105"/>
        <v>0</v>
      </c>
      <c r="AO208" s="549">
        <f t="shared" si="106"/>
        <v>0</v>
      </c>
      <c r="AP208" s="549">
        <f t="shared" si="113"/>
        <v>0</v>
      </c>
      <c r="AQ208" s="283">
        <f t="shared" si="130"/>
        <v>0</v>
      </c>
      <c r="AR208" s="281">
        <f t="shared" si="114"/>
        <v>0</v>
      </c>
      <c r="AT208" s="446"/>
      <c r="AU208" s="284"/>
      <c r="AV208" s="447" t="str">
        <f t="shared" si="115"/>
        <v>CA</v>
      </c>
      <c r="AW208" s="447" t="str">
        <f t="shared" si="115"/>
        <v>CL</v>
      </c>
      <c r="AX208" s="447" t="str">
        <f t="shared" si="115"/>
        <v>AIC</v>
      </c>
      <c r="AY208" s="447" t="str">
        <f t="shared" si="133"/>
        <v>ERB</v>
      </c>
      <c r="AZ208" s="447" t="str">
        <f t="shared" si="133"/>
        <v>GRB</v>
      </c>
      <c r="BA208" s="447" t="str">
        <f t="shared" si="133"/>
        <v>Non-Op</v>
      </c>
      <c r="BC208" s="445" t="s">
        <v>2126</v>
      </c>
      <c r="BD208" s="552">
        <f t="shared" si="141"/>
        <v>0</v>
      </c>
      <c r="BF208" s="435"/>
      <c r="BG208" s="435"/>
      <c r="BH208" s="435"/>
      <c r="BI208" s="435"/>
      <c r="BJ208" s="435"/>
      <c r="BK208" s="435"/>
      <c r="BL208" s="435"/>
      <c r="BN208" s="672"/>
    </row>
    <row r="209" spans="1:66" s="28" customFormat="1" ht="12" customHeight="1">
      <c r="A209" s="321">
        <v>14400333</v>
      </c>
      <c r="B209" s="318" t="str">
        <f t="shared" si="128"/>
        <v>14400333</v>
      </c>
      <c r="C209" s="444" t="s">
        <v>2581</v>
      </c>
      <c r="D209" s="445" t="s">
        <v>2091</v>
      </c>
      <c r="E209" s="445"/>
      <c r="F209" s="320">
        <v>42720</v>
      </c>
      <c r="G209" s="445"/>
      <c r="H209" s="547">
        <v>0</v>
      </c>
      <c r="I209" s="547">
        <v>0</v>
      </c>
      <c r="J209" s="547">
        <v>0</v>
      </c>
      <c r="K209" s="547">
        <v>0</v>
      </c>
      <c r="L209" s="547">
        <v>0</v>
      </c>
      <c r="M209" s="547">
        <v>0</v>
      </c>
      <c r="N209" s="547">
        <v>0</v>
      </c>
      <c r="O209" s="547">
        <v>0</v>
      </c>
      <c r="P209" s="547">
        <v>0</v>
      </c>
      <c r="Q209" s="547">
        <v>0</v>
      </c>
      <c r="R209" s="547">
        <v>0</v>
      </c>
      <c r="S209" s="547">
        <v>0</v>
      </c>
      <c r="T209" s="547">
        <v>0</v>
      </c>
      <c r="U209" s="547"/>
      <c r="V209" s="547">
        <f t="shared" si="107"/>
        <v>0</v>
      </c>
      <c r="W209" s="285"/>
      <c r="X209" s="286"/>
      <c r="Y209" s="548">
        <f t="shared" si="140"/>
        <v>0</v>
      </c>
      <c r="Z209" s="549">
        <f t="shared" si="140"/>
        <v>0</v>
      </c>
      <c r="AA209" s="549">
        <f t="shared" si="140"/>
        <v>0</v>
      </c>
      <c r="AB209" s="282">
        <f t="shared" si="108"/>
        <v>0</v>
      </c>
      <c r="AC209" s="281">
        <f t="shared" si="109"/>
        <v>0</v>
      </c>
      <c r="AD209" s="549">
        <f t="shared" si="123"/>
        <v>0</v>
      </c>
      <c r="AE209" s="553">
        <f t="shared" si="118"/>
        <v>0</v>
      </c>
      <c r="AF209" s="282">
        <f t="shared" si="119"/>
        <v>0</v>
      </c>
      <c r="AG209" s="283">
        <f t="shared" si="129"/>
        <v>0</v>
      </c>
      <c r="AH209" s="281">
        <f t="shared" si="110"/>
        <v>0</v>
      </c>
      <c r="AI209" s="551">
        <f t="shared" si="135"/>
        <v>0</v>
      </c>
      <c r="AJ209" s="549">
        <f t="shared" si="135"/>
        <v>0</v>
      </c>
      <c r="AK209" s="549">
        <f t="shared" si="135"/>
        <v>0</v>
      </c>
      <c r="AL209" s="282">
        <f t="shared" si="111"/>
        <v>0</v>
      </c>
      <c r="AM209" s="281">
        <f t="shared" si="112"/>
        <v>0</v>
      </c>
      <c r="AN209" s="549">
        <f t="shared" si="105"/>
        <v>0</v>
      </c>
      <c r="AO209" s="549">
        <f t="shared" si="106"/>
        <v>0</v>
      </c>
      <c r="AP209" s="549">
        <f t="shared" si="113"/>
        <v>0</v>
      </c>
      <c r="AQ209" s="283">
        <f t="shared" si="130"/>
        <v>0</v>
      </c>
      <c r="AR209" s="281">
        <f t="shared" si="114"/>
        <v>0</v>
      </c>
      <c r="AT209" s="446"/>
      <c r="AU209" s="284"/>
      <c r="AV209" s="447" t="str">
        <f t="shared" si="115"/>
        <v>CA</v>
      </c>
      <c r="AW209" s="447" t="str">
        <f t="shared" si="115"/>
        <v>CL</v>
      </c>
      <c r="AX209" s="447" t="str">
        <f t="shared" si="115"/>
        <v>AIC</v>
      </c>
      <c r="AY209" s="447" t="str">
        <f t="shared" si="133"/>
        <v>ERB</v>
      </c>
      <c r="AZ209" s="447" t="str">
        <f t="shared" si="133"/>
        <v>GRB</v>
      </c>
      <c r="BA209" s="447" t="str">
        <f t="shared" si="133"/>
        <v>Non-Op</v>
      </c>
      <c r="BC209" s="445" t="s">
        <v>2126</v>
      </c>
      <c r="BD209" s="552">
        <f t="shared" si="141"/>
        <v>0</v>
      </c>
      <c r="BF209" s="448"/>
      <c r="BG209" s="448"/>
      <c r="BH209" s="448"/>
      <c r="BI209" s="448"/>
      <c r="BJ209" s="448"/>
      <c r="BK209" s="448"/>
      <c r="BL209" s="448"/>
      <c r="BN209" s="681"/>
    </row>
    <row r="210" spans="1:66" s="28" customFormat="1" ht="12" customHeight="1">
      <c r="A210" s="287">
        <v>14400343</v>
      </c>
      <c r="B210" s="288" t="str">
        <f t="shared" si="128"/>
        <v>14400343</v>
      </c>
      <c r="C210" s="444" t="s">
        <v>1313</v>
      </c>
      <c r="D210" s="445" t="s">
        <v>2091</v>
      </c>
      <c r="E210" s="445"/>
      <c r="F210" s="444"/>
      <c r="G210" s="445"/>
      <c r="H210" s="547">
        <v>-902021.11</v>
      </c>
      <c r="I210" s="547">
        <v>-1096753.8799999999</v>
      </c>
      <c r="J210" s="547">
        <v>-1099895.74</v>
      </c>
      <c r="K210" s="547">
        <v>-1108586.5900000001</v>
      </c>
      <c r="L210" s="547">
        <v>-1106360.8500000001</v>
      </c>
      <c r="M210" s="547">
        <v>-1114366.1200000001</v>
      </c>
      <c r="N210" s="547">
        <v>-1143757.5</v>
      </c>
      <c r="O210" s="547">
        <v>-1375872.29</v>
      </c>
      <c r="P210" s="547">
        <v>-1403961.65</v>
      </c>
      <c r="Q210" s="547">
        <v>-1437436.7</v>
      </c>
      <c r="R210" s="547">
        <v>-1667414.47</v>
      </c>
      <c r="S210" s="547">
        <v>-1672091.72</v>
      </c>
      <c r="T210" s="547">
        <v>-1706287.5</v>
      </c>
      <c r="U210" s="547"/>
      <c r="V210" s="547">
        <f t="shared" si="107"/>
        <v>-1294220.9845833334</v>
      </c>
      <c r="W210" s="285"/>
      <c r="X210" s="286"/>
      <c r="Y210" s="548">
        <f t="shared" si="140"/>
        <v>-1706287.5</v>
      </c>
      <c r="Z210" s="549">
        <f t="shared" si="140"/>
        <v>0</v>
      </c>
      <c r="AA210" s="549">
        <f t="shared" si="140"/>
        <v>0</v>
      </c>
      <c r="AB210" s="282">
        <f t="shared" si="108"/>
        <v>0</v>
      </c>
      <c r="AC210" s="281">
        <f t="shared" si="109"/>
        <v>0</v>
      </c>
      <c r="AD210" s="549">
        <f t="shared" si="123"/>
        <v>0</v>
      </c>
      <c r="AE210" s="553">
        <f t="shared" si="118"/>
        <v>0</v>
      </c>
      <c r="AF210" s="282">
        <f t="shared" si="119"/>
        <v>0</v>
      </c>
      <c r="AG210" s="283">
        <f t="shared" si="129"/>
        <v>0</v>
      </c>
      <c r="AH210" s="281">
        <f t="shared" si="110"/>
        <v>0</v>
      </c>
      <c r="AI210" s="551">
        <f t="shared" si="135"/>
        <v>-1294220.9845833334</v>
      </c>
      <c r="AJ210" s="549">
        <f t="shared" si="135"/>
        <v>0</v>
      </c>
      <c r="AK210" s="549">
        <f t="shared" si="135"/>
        <v>0</v>
      </c>
      <c r="AL210" s="282">
        <f t="shared" si="111"/>
        <v>0</v>
      </c>
      <c r="AM210" s="281">
        <f t="shared" si="112"/>
        <v>0</v>
      </c>
      <c r="AN210" s="549">
        <f t="shared" si="105"/>
        <v>0</v>
      </c>
      <c r="AO210" s="549">
        <f t="shared" si="106"/>
        <v>0</v>
      </c>
      <c r="AP210" s="549">
        <f t="shared" si="113"/>
        <v>0</v>
      </c>
      <c r="AQ210" s="283">
        <f t="shared" si="130"/>
        <v>0</v>
      </c>
      <c r="AR210" s="281">
        <f t="shared" si="114"/>
        <v>0</v>
      </c>
      <c r="AT210" s="446"/>
      <c r="AU210" s="284"/>
      <c r="AV210" s="447" t="str">
        <f t="shared" si="115"/>
        <v>CA</v>
      </c>
      <c r="AW210" s="447" t="str">
        <f t="shared" si="115"/>
        <v>CL</v>
      </c>
      <c r="AX210" s="447" t="str">
        <f t="shared" si="115"/>
        <v>AIC</v>
      </c>
      <c r="AY210" s="447" t="str">
        <f t="shared" si="133"/>
        <v>ERB</v>
      </c>
      <c r="AZ210" s="447" t="str">
        <f t="shared" si="133"/>
        <v>GRB</v>
      </c>
      <c r="BA210" s="447" t="str">
        <f t="shared" si="133"/>
        <v>Non-Op</v>
      </c>
      <c r="BC210" s="445" t="s">
        <v>2126</v>
      </c>
      <c r="BD210" s="552">
        <f t="shared" si="141"/>
        <v>-1706287.5</v>
      </c>
      <c r="BF210" s="435"/>
      <c r="BG210" s="435"/>
      <c r="BH210" s="435"/>
      <c r="BI210" s="435"/>
      <c r="BJ210" s="435"/>
      <c r="BK210" s="435"/>
      <c r="BL210" s="435"/>
      <c r="BN210" s="681"/>
    </row>
    <row r="211" spans="1:66" s="28" customFormat="1" ht="12" customHeight="1">
      <c r="A211" s="287">
        <v>14400353</v>
      </c>
      <c r="B211" s="288" t="str">
        <f t="shared" si="128"/>
        <v>14400353</v>
      </c>
      <c r="C211" s="444" t="s">
        <v>1314</v>
      </c>
      <c r="D211" s="445" t="s">
        <v>2091</v>
      </c>
      <c r="E211" s="445"/>
      <c r="F211" s="444"/>
      <c r="G211" s="445"/>
      <c r="H211" s="547">
        <v>-524843.91</v>
      </c>
      <c r="I211" s="547">
        <v>-487097.42</v>
      </c>
      <c r="J211" s="547">
        <v>-401727.13</v>
      </c>
      <c r="K211" s="547">
        <v>-351630.57</v>
      </c>
      <c r="L211" s="547">
        <v>-355406.42</v>
      </c>
      <c r="M211" s="547">
        <v>-367827.46</v>
      </c>
      <c r="N211" s="547">
        <v>-355654.24</v>
      </c>
      <c r="O211" s="547">
        <v>-286414.09000000003</v>
      </c>
      <c r="P211" s="547">
        <v>-298632.15999999997</v>
      </c>
      <c r="Q211" s="547">
        <v>-340298.79</v>
      </c>
      <c r="R211" s="547">
        <v>-367568.05</v>
      </c>
      <c r="S211" s="547">
        <v>-508886.9</v>
      </c>
      <c r="T211" s="547">
        <v>-519547.85</v>
      </c>
      <c r="U211" s="547"/>
      <c r="V211" s="547">
        <f t="shared" si="107"/>
        <v>-386944.92583333334</v>
      </c>
      <c r="W211" s="285"/>
      <c r="X211" s="286"/>
      <c r="Y211" s="548">
        <f t="shared" si="140"/>
        <v>-519547.85</v>
      </c>
      <c r="Z211" s="549">
        <f t="shared" si="140"/>
        <v>0</v>
      </c>
      <c r="AA211" s="549">
        <f t="shared" si="140"/>
        <v>0</v>
      </c>
      <c r="AB211" s="282">
        <f t="shared" si="108"/>
        <v>0</v>
      </c>
      <c r="AC211" s="281">
        <f t="shared" si="109"/>
        <v>0</v>
      </c>
      <c r="AD211" s="549">
        <f t="shared" si="123"/>
        <v>0</v>
      </c>
      <c r="AE211" s="553">
        <f t="shared" si="118"/>
        <v>0</v>
      </c>
      <c r="AF211" s="282">
        <f t="shared" si="119"/>
        <v>0</v>
      </c>
      <c r="AG211" s="283">
        <f t="shared" si="129"/>
        <v>0</v>
      </c>
      <c r="AH211" s="281">
        <f t="shared" si="110"/>
        <v>0</v>
      </c>
      <c r="AI211" s="551">
        <f t="shared" si="135"/>
        <v>-386944.92583333334</v>
      </c>
      <c r="AJ211" s="549">
        <f t="shared" si="135"/>
        <v>0</v>
      </c>
      <c r="AK211" s="549">
        <f t="shared" si="135"/>
        <v>0</v>
      </c>
      <c r="AL211" s="282">
        <f t="shared" si="111"/>
        <v>0</v>
      </c>
      <c r="AM211" s="281">
        <f t="shared" si="112"/>
        <v>0</v>
      </c>
      <c r="AN211" s="549">
        <f t="shared" si="105"/>
        <v>0</v>
      </c>
      <c r="AO211" s="549">
        <f t="shared" si="106"/>
        <v>0</v>
      </c>
      <c r="AP211" s="549">
        <f t="shared" si="113"/>
        <v>0</v>
      </c>
      <c r="AQ211" s="283">
        <f t="shared" si="130"/>
        <v>0</v>
      </c>
      <c r="AR211" s="281">
        <f t="shared" si="114"/>
        <v>0</v>
      </c>
      <c r="AT211" s="446"/>
      <c r="AU211" s="284"/>
      <c r="AV211" s="447" t="str">
        <f t="shared" si="115"/>
        <v>CA</v>
      </c>
      <c r="AW211" s="447" t="str">
        <f t="shared" si="115"/>
        <v>CL</v>
      </c>
      <c r="AX211" s="447" t="str">
        <f t="shared" si="115"/>
        <v>AIC</v>
      </c>
      <c r="AY211" s="447" t="str">
        <f t="shared" si="133"/>
        <v>ERB</v>
      </c>
      <c r="AZ211" s="447" t="str">
        <f t="shared" si="133"/>
        <v>GRB</v>
      </c>
      <c r="BA211" s="447" t="str">
        <f t="shared" si="133"/>
        <v>Non-Op</v>
      </c>
      <c r="BC211" s="445" t="s">
        <v>2126</v>
      </c>
      <c r="BD211" s="552">
        <f t="shared" si="141"/>
        <v>-519547.85</v>
      </c>
      <c r="BF211" s="435"/>
      <c r="BG211" s="435"/>
      <c r="BH211" s="435"/>
      <c r="BI211" s="435"/>
      <c r="BJ211" s="435"/>
      <c r="BK211" s="435"/>
      <c r="BL211" s="435"/>
      <c r="BN211" s="672"/>
    </row>
    <row r="212" spans="1:66" s="28" customFormat="1" ht="13.9" customHeight="1">
      <c r="A212" s="287">
        <v>14600000</v>
      </c>
      <c r="B212" s="288" t="str">
        <f t="shared" si="128"/>
        <v>14600000</v>
      </c>
      <c r="C212" s="444" t="s">
        <v>2582</v>
      </c>
      <c r="D212" s="445" t="s">
        <v>1165</v>
      </c>
      <c r="E212" s="445"/>
      <c r="F212" s="444"/>
      <c r="G212" s="445"/>
      <c r="H212" s="547">
        <v>0</v>
      </c>
      <c r="I212" s="547">
        <v>0</v>
      </c>
      <c r="J212" s="547">
        <v>0</v>
      </c>
      <c r="K212" s="547">
        <v>0</v>
      </c>
      <c r="L212" s="547">
        <v>0</v>
      </c>
      <c r="M212" s="547">
        <v>0</v>
      </c>
      <c r="N212" s="547">
        <v>0</v>
      </c>
      <c r="O212" s="547">
        <v>0</v>
      </c>
      <c r="P212" s="547">
        <v>0</v>
      </c>
      <c r="Q212" s="547">
        <v>0</v>
      </c>
      <c r="R212" s="547">
        <v>0</v>
      </c>
      <c r="S212" s="547">
        <v>0</v>
      </c>
      <c r="T212" s="547">
        <v>0</v>
      </c>
      <c r="U212" s="547"/>
      <c r="V212" s="547">
        <f t="shared" si="107"/>
        <v>0</v>
      </c>
      <c r="W212" s="285"/>
      <c r="X212" s="286"/>
      <c r="Y212" s="548">
        <f t="shared" si="140"/>
        <v>0</v>
      </c>
      <c r="Z212" s="549">
        <f t="shared" si="140"/>
        <v>0</v>
      </c>
      <c r="AA212" s="549">
        <f t="shared" si="140"/>
        <v>0</v>
      </c>
      <c r="AB212" s="282">
        <f t="shared" si="108"/>
        <v>0</v>
      </c>
      <c r="AC212" s="281">
        <f t="shared" si="109"/>
        <v>0</v>
      </c>
      <c r="AD212" s="549">
        <f t="shared" si="123"/>
        <v>0</v>
      </c>
      <c r="AE212" s="553">
        <f t="shared" si="118"/>
        <v>0</v>
      </c>
      <c r="AF212" s="282">
        <f t="shared" si="119"/>
        <v>0</v>
      </c>
      <c r="AG212" s="283">
        <f t="shared" si="129"/>
        <v>0</v>
      </c>
      <c r="AH212" s="281">
        <f t="shared" si="110"/>
        <v>0</v>
      </c>
      <c r="AI212" s="551">
        <f t="shared" si="135"/>
        <v>0</v>
      </c>
      <c r="AJ212" s="549">
        <f t="shared" si="135"/>
        <v>0</v>
      </c>
      <c r="AK212" s="549">
        <f t="shared" si="135"/>
        <v>0</v>
      </c>
      <c r="AL212" s="282">
        <f t="shared" si="111"/>
        <v>0</v>
      </c>
      <c r="AM212" s="281">
        <f t="shared" si="112"/>
        <v>0</v>
      </c>
      <c r="AN212" s="549">
        <f t="shared" si="105"/>
        <v>0</v>
      </c>
      <c r="AO212" s="549">
        <f t="shared" si="106"/>
        <v>0</v>
      </c>
      <c r="AP212" s="549">
        <f t="shared" si="113"/>
        <v>0</v>
      </c>
      <c r="AQ212" s="283">
        <f t="shared" si="130"/>
        <v>0</v>
      </c>
      <c r="AR212" s="281">
        <f t="shared" si="114"/>
        <v>0</v>
      </c>
      <c r="AT212" s="446" t="s">
        <v>2068</v>
      </c>
      <c r="AU212" s="284"/>
      <c r="AV212" s="447" t="str">
        <f t="shared" si="115"/>
        <v>CA</v>
      </c>
      <c r="AW212" s="447" t="str">
        <f t="shared" si="115"/>
        <v>CL</v>
      </c>
      <c r="AX212" s="447" t="str">
        <f t="shared" si="115"/>
        <v>AIC</v>
      </c>
      <c r="AY212" s="447" t="str">
        <f t="shared" si="133"/>
        <v>ERB</v>
      </c>
      <c r="AZ212" s="447" t="str">
        <f t="shared" si="133"/>
        <v>GRB</v>
      </c>
      <c r="BA212" s="447" t="str">
        <f t="shared" si="133"/>
        <v>Non-Op</v>
      </c>
      <c r="BC212" s="449" t="s">
        <v>2100</v>
      </c>
      <c r="BD212" s="552">
        <f t="shared" si="141"/>
        <v>0</v>
      </c>
      <c r="BF212" s="435"/>
      <c r="BG212" s="435"/>
      <c r="BH212" s="435"/>
      <c r="BI212" s="435"/>
      <c r="BJ212" s="435"/>
      <c r="BK212" s="435"/>
      <c r="BL212" s="435"/>
      <c r="BN212" s="684"/>
    </row>
    <row r="213" spans="1:66" s="28" customFormat="1" ht="13.9" customHeight="1">
      <c r="A213" s="324" t="s">
        <v>2583</v>
      </c>
      <c r="B213" s="290" t="str">
        <f t="shared" si="128"/>
        <v>14601002</v>
      </c>
      <c r="C213" s="450" t="s">
        <v>2584</v>
      </c>
      <c r="D213" s="451" t="s">
        <v>1165</v>
      </c>
      <c r="E213" s="451"/>
      <c r="F213" s="291">
        <v>44530</v>
      </c>
      <c r="G213" s="451"/>
      <c r="H213" s="556">
        <v>0</v>
      </c>
      <c r="I213" s="556">
        <v>0</v>
      </c>
      <c r="J213" s="556">
        <v>686790.61</v>
      </c>
      <c r="K213" s="556">
        <v>187773.6</v>
      </c>
      <c r="L213" s="556">
        <v>227498.85</v>
      </c>
      <c r="M213" s="556">
        <v>243689.96</v>
      </c>
      <c r="N213" s="556">
        <v>274799.02</v>
      </c>
      <c r="O213" s="556">
        <v>787361.26</v>
      </c>
      <c r="P213" s="556">
        <v>233534.44</v>
      </c>
      <c r="Q213" s="556">
        <v>226001.07</v>
      </c>
      <c r="R213" s="556">
        <v>434204.98</v>
      </c>
      <c r="S213" s="556">
        <v>530589.16</v>
      </c>
      <c r="T213" s="556">
        <v>1555790.94</v>
      </c>
      <c r="U213" s="556"/>
      <c r="V213" s="556">
        <f t="shared" si="107"/>
        <v>384178.20166666666</v>
      </c>
      <c r="W213" s="292"/>
      <c r="X213" s="293"/>
      <c r="Y213" s="548">
        <f t="shared" si="140"/>
        <v>0</v>
      </c>
      <c r="Z213" s="549">
        <f t="shared" si="140"/>
        <v>0</v>
      </c>
      <c r="AA213" s="549">
        <f t="shared" si="140"/>
        <v>0</v>
      </c>
      <c r="AB213" s="282">
        <f t="shared" ref="AB213" si="142">T213-SUM(Y213:AA213)</f>
        <v>1555790.94</v>
      </c>
      <c r="AC213" s="281">
        <f t="shared" ref="AC213" si="143">T213-SUM(Y213:AA213)-AB213</f>
        <v>0</v>
      </c>
      <c r="AD213" s="549">
        <f t="shared" si="123"/>
        <v>0</v>
      </c>
      <c r="AE213" s="553">
        <f t="shared" si="118"/>
        <v>0</v>
      </c>
      <c r="AF213" s="282">
        <f t="shared" si="119"/>
        <v>1555790.94</v>
      </c>
      <c r="AG213" s="283">
        <f t="shared" ref="AG213" si="144">SUM(AD213:AF213)</f>
        <v>1555790.94</v>
      </c>
      <c r="AH213" s="281">
        <f t="shared" si="110"/>
        <v>0</v>
      </c>
      <c r="AI213" s="551">
        <f t="shared" si="135"/>
        <v>0</v>
      </c>
      <c r="AJ213" s="549">
        <f t="shared" si="135"/>
        <v>0</v>
      </c>
      <c r="AK213" s="549">
        <f t="shared" si="135"/>
        <v>0</v>
      </c>
      <c r="AL213" s="282">
        <f t="shared" si="111"/>
        <v>384178.20166666666</v>
      </c>
      <c r="AM213" s="281">
        <f t="shared" si="112"/>
        <v>0</v>
      </c>
      <c r="AN213" s="549">
        <f t="shared" ref="AN213:AN280" si="145">IF($D213=AN$5,$V213,IF($D213=AN$4, $V213*$AK$1,0))</f>
        <v>0</v>
      </c>
      <c r="AO213" s="549">
        <f t="shared" ref="AO213:AO280" si="146">IF($D213=AO$5,$V213,IF($D213=AO$4, $V213*$AK$2,0))</f>
        <v>0</v>
      </c>
      <c r="AP213" s="549">
        <f t="shared" si="113"/>
        <v>384178.20166666666</v>
      </c>
      <c r="AQ213" s="283">
        <f t="shared" ref="AQ213" si="147">SUM(AN213:AP213)</f>
        <v>384178.20166666666</v>
      </c>
      <c r="AR213" s="281">
        <f t="shared" si="114"/>
        <v>0</v>
      </c>
      <c r="AT213" s="446" t="s">
        <v>2068</v>
      </c>
      <c r="AU213" s="284"/>
      <c r="AV213" s="447" t="str">
        <f t="shared" si="115"/>
        <v>CA</v>
      </c>
      <c r="AW213" s="447" t="str">
        <f t="shared" si="115"/>
        <v>CL</v>
      </c>
      <c r="AX213" s="447" t="str">
        <f t="shared" si="115"/>
        <v>AIC</v>
      </c>
      <c r="AY213" s="447" t="str">
        <f t="shared" si="133"/>
        <v>ERB</v>
      </c>
      <c r="AZ213" s="447" t="str">
        <f t="shared" si="133"/>
        <v>GRB</v>
      </c>
      <c r="BA213" s="447" t="str">
        <f t="shared" si="133"/>
        <v>Non-Op</v>
      </c>
      <c r="BC213" s="449"/>
      <c r="BD213" s="552"/>
      <c r="BF213" s="435"/>
      <c r="BG213" s="435"/>
      <c r="BH213" s="435"/>
      <c r="BI213" s="435"/>
      <c r="BJ213" s="435"/>
      <c r="BK213" s="435"/>
      <c r="BL213" s="435"/>
      <c r="BN213" s="684"/>
    </row>
    <row r="214" spans="1:66" s="28" customFormat="1" ht="12" customHeight="1">
      <c r="A214" s="321">
        <v>14601004</v>
      </c>
      <c r="B214" s="288" t="str">
        <f t="shared" si="128"/>
        <v>14601004</v>
      </c>
      <c r="C214" s="685" t="s">
        <v>1315</v>
      </c>
      <c r="D214" s="445" t="s">
        <v>1165</v>
      </c>
      <c r="E214" s="445"/>
      <c r="F214" s="317">
        <v>43221</v>
      </c>
      <c r="G214" s="445"/>
      <c r="H214" s="547">
        <v>24801.64</v>
      </c>
      <c r="I214" s="547">
        <v>22976.39</v>
      </c>
      <c r="J214" s="547">
        <v>23780.71</v>
      </c>
      <c r="K214" s="547">
        <v>28384.67</v>
      </c>
      <c r="L214" s="547">
        <v>24021.83</v>
      </c>
      <c r="M214" s="547">
        <v>25071.5</v>
      </c>
      <c r="N214" s="547">
        <v>32044.23</v>
      </c>
      <c r="O214" s="547">
        <v>28766.73</v>
      </c>
      <c r="P214" s="547">
        <v>17873.66</v>
      </c>
      <c r="Q214" s="547">
        <v>18225.93</v>
      </c>
      <c r="R214" s="547">
        <v>21015.16</v>
      </c>
      <c r="S214" s="547">
        <v>15251.52</v>
      </c>
      <c r="T214" s="547">
        <v>15346.68</v>
      </c>
      <c r="U214" s="547"/>
      <c r="V214" s="547">
        <f t="shared" si="107"/>
        <v>23123.874166666665</v>
      </c>
      <c r="W214" s="285"/>
      <c r="X214" s="286"/>
      <c r="Y214" s="548">
        <f t="shared" si="140"/>
        <v>0</v>
      </c>
      <c r="Z214" s="549">
        <f t="shared" si="140"/>
        <v>0</v>
      </c>
      <c r="AA214" s="549">
        <f t="shared" si="140"/>
        <v>0</v>
      </c>
      <c r="AB214" s="282">
        <f t="shared" si="108"/>
        <v>15346.68</v>
      </c>
      <c r="AC214" s="281">
        <f t="shared" si="109"/>
        <v>0</v>
      </c>
      <c r="AD214" s="549">
        <f t="shared" si="123"/>
        <v>0</v>
      </c>
      <c r="AE214" s="553">
        <f t="shared" si="118"/>
        <v>0</v>
      </c>
      <c r="AF214" s="282">
        <f t="shared" si="119"/>
        <v>15346.68</v>
      </c>
      <c r="AG214" s="283">
        <f t="shared" si="129"/>
        <v>15346.68</v>
      </c>
      <c r="AH214" s="281">
        <f t="shared" si="110"/>
        <v>0</v>
      </c>
      <c r="AI214" s="551">
        <f t="shared" si="135"/>
        <v>0</v>
      </c>
      <c r="AJ214" s="549">
        <f t="shared" si="135"/>
        <v>0</v>
      </c>
      <c r="AK214" s="549">
        <f t="shared" si="135"/>
        <v>0</v>
      </c>
      <c r="AL214" s="282">
        <f t="shared" si="111"/>
        <v>23123.874166666665</v>
      </c>
      <c r="AM214" s="281">
        <f t="shared" si="112"/>
        <v>0</v>
      </c>
      <c r="AN214" s="549">
        <f t="shared" si="145"/>
        <v>0</v>
      </c>
      <c r="AO214" s="549">
        <f t="shared" si="146"/>
        <v>0</v>
      </c>
      <c r="AP214" s="549">
        <f t="shared" si="113"/>
        <v>23123.874166666665</v>
      </c>
      <c r="AQ214" s="283">
        <f t="shared" ref="AQ214" si="148">SUM(AN214:AP214)</f>
        <v>23123.874166666665</v>
      </c>
      <c r="AR214" s="281">
        <f t="shared" si="114"/>
        <v>0</v>
      </c>
      <c r="AT214" s="446" t="s">
        <v>2068</v>
      </c>
      <c r="AU214" s="284"/>
      <c r="AV214" s="447" t="str">
        <f t="shared" si="115"/>
        <v>CA</v>
      </c>
      <c r="AW214" s="447" t="str">
        <f t="shared" si="115"/>
        <v>CL</v>
      </c>
      <c r="AX214" s="447" t="str">
        <f t="shared" si="115"/>
        <v>AIC</v>
      </c>
      <c r="AY214" s="447" t="str">
        <f t="shared" si="133"/>
        <v>ERB</v>
      </c>
      <c r="AZ214" s="447" t="str">
        <f t="shared" si="133"/>
        <v>GRB</v>
      </c>
      <c r="BA214" s="447" t="str">
        <f t="shared" si="133"/>
        <v>Non-Op</v>
      </c>
      <c r="BC214" s="449" t="s">
        <v>2100</v>
      </c>
      <c r="BD214" s="552">
        <f t="shared" si="141"/>
        <v>15346.68</v>
      </c>
      <c r="BF214" s="448"/>
      <c r="BG214" s="448"/>
      <c r="BH214" s="448"/>
      <c r="BI214" s="448"/>
      <c r="BJ214" s="448"/>
      <c r="BK214" s="448"/>
      <c r="BL214" s="448"/>
      <c r="BN214" s="672"/>
    </row>
    <row r="215" spans="1:66" s="28" customFormat="1" ht="12" customHeight="1">
      <c r="A215" s="287">
        <v>14602502</v>
      </c>
      <c r="B215" s="288" t="str">
        <f t="shared" si="128"/>
        <v>14602502</v>
      </c>
      <c r="C215" s="685" t="s">
        <v>1316</v>
      </c>
      <c r="D215" s="445" t="s">
        <v>1165</v>
      </c>
      <c r="E215" s="445"/>
      <c r="F215" s="317">
        <v>43221</v>
      </c>
      <c r="G215" s="445"/>
      <c r="H215" s="547">
        <v>3559615.16</v>
      </c>
      <c r="I215" s="547">
        <v>1134525.8999999999</v>
      </c>
      <c r="J215" s="547">
        <v>1431299.72</v>
      </c>
      <c r="K215" s="547">
        <v>1192610.18</v>
      </c>
      <c r="L215" s="547">
        <v>1631017.47</v>
      </c>
      <c r="M215" s="547">
        <v>922322.36</v>
      </c>
      <c r="N215" s="547">
        <v>835606.09</v>
      </c>
      <c r="O215" s="547">
        <v>888811.36</v>
      </c>
      <c r="P215" s="547">
        <v>760975.95</v>
      </c>
      <c r="Q215" s="547">
        <v>961038.43</v>
      </c>
      <c r="R215" s="547">
        <v>2106279.2000000002</v>
      </c>
      <c r="S215" s="547">
        <v>1445577.81</v>
      </c>
      <c r="T215" s="547">
        <v>1560935.08</v>
      </c>
      <c r="U215" s="547"/>
      <c r="V215" s="547">
        <f t="shared" si="107"/>
        <v>1322528.2991666666</v>
      </c>
      <c r="W215" s="285"/>
      <c r="X215" s="286"/>
      <c r="Y215" s="548">
        <f t="shared" si="140"/>
        <v>0</v>
      </c>
      <c r="Z215" s="549">
        <f t="shared" si="140"/>
        <v>0</v>
      </c>
      <c r="AA215" s="549">
        <f t="shared" si="140"/>
        <v>0</v>
      </c>
      <c r="AB215" s="282">
        <f t="shared" si="108"/>
        <v>1560935.08</v>
      </c>
      <c r="AC215" s="281">
        <f t="shared" si="109"/>
        <v>0</v>
      </c>
      <c r="AD215" s="549">
        <f t="shared" si="123"/>
        <v>0</v>
      </c>
      <c r="AE215" s="553">
        <f t="shared" si="118"/>
        <v>0</v>
      </c>
      <c r="AF215" s="282">
        <f t="shared" si="119"/>
        <v>1560935.08</v>
      </c>
      <c r="AG215" s="283">
        <f t="shared" si="129"/>
        <v>1560935.08</v>
      </c>
      <c r="AH215" s="281">
        <f t="shared" si="110"/>
        <v>0</v>
      </c>
      <c r="AI215" s="551">
        <f t="shared" si="135"/>
        <v>0</v>
      </c>
      <c r="AJ215" s="549">
        <f t="shared" si="135"/>
        <v>0</v>
      </c>
      <c r="AK215" s="549">
        <f t="shared" si="135"/>
        <v>0</v>
      </c>
      <c r="AL215" s="282">
        <f t="shared" si="111"/>
        <v>1322528.2991666666</v>
      </c>
      <c r="AM215" s="281">
        <f t="shared" si="112"/>
        <v>0</v>
      </c>
      <c r="AN215" s="549">
        <f t="shared" si="145"/>
        <v>0</v>
      </c>
      <c r="AO215" s="549">
        <f t="shared" si="146"/>
        <v>0</v>
      </c>
      <c r="AP215" s="549">
        <f t="shared" si="113"/>
        <v>1322528.2991666666</v>
      </c>
      <c r="AQ215" s="283">
        <f t="shared" ref="AQ215:AQ219" si="149">SUM(AN215:AP215)</f>
        <v>1322528.2991666666</v>
      </c>
      <c r="AR215" s="281">
        <f t="shared" si="114"/>
        <v>0</v>
      </c>
      <c r="AT215" s="446" t="s">
        <v>2068</v>
      </c>
      <c r="AU215" s="284"/>
      <c r="AV215" s="447" t="str">
        <f t="shared" si="115"/>
        <v>CA</v>
      </c>
      <c r="AW215" s="447" t="str">
        <f t="shared" si="115"/>
        <v>CL</v>
      </c>
      <c r="AX215" s="447" t="str">
        <f t="shared" si="115"/>
        <v>AIC</v>
      </c>
      <c r="AY215" s="447" t="str">
        <f t="shared" si="133"/>
        <v>ERB</v>
      </c>
      <c r="AZ215" s="447" t="str">
        <f t="shared" si="133"/>
        <v>GRB</v>
      </c>
      <c r="BA215" s="447" t="str">
        <f t="shared" si="133"/>
        <v>Non-Op</v>
      </c>
      <c r="BC215" s="449" t="s">
        <v>2100</v>
      </c>
      <c r="BD215" s="552">
        <f t="shared" si="141"/>
        <v>1560935.08</v>
      </c>
      <c r="BF215" s="448"/>
      <c r="BG215" s="448"/>
      <c r="BH215" s="448"/>
      <c r="BI215" s="448"/>
      <c r="BJ215" s="448"/>
      <c r="BK215" s="448"/>
      <c r="BL215" s="448"/>
      <c r="BN215" s="672"/>
    </row>
    <row r="216" spans="1:66" s="28" customFormat="1" ht="12" customHeight="1">
      <c r="A216" s="287">
        <v>14609470</v>
      </c>
      <c r="B216" s="288" t="str">
        <f t="shared" si="128"/>
        <v>14609470</v>
      </c>
      <c r="C216" s="685" t="s">
        <v>1317</v>
      </c>
      <c r="D216" s="445" t="s">
        <v>1165</v>
      </c>
      <c r="E216" s="445"/>
      <c r="F216" s="317">
        <v>43221</v>
      </c>
      <c r="G216" s="445"/>
      <c r="H216" s="547">
        <v>771732.37</v>
      </c>
      <c r="I216" s="547">
        <v>896274.05</v>
      </c>
      <c r="J216" s="547">
        <v>4098349.14</v>
      </c>
      <c r="K216" s="547">
        <v>803737.14</v>
      </c>
      <c r="L216" s="547">
        <v>902610.56</v>
      </c>
      <c r="M216" s="547">
        <v>1008248.65</v>
      </c>
      <c r="N216" s="547">
        <v>845174.44</v>
      </c>
      <c r="O216" s="547">
        <v>935813.06</v>
      </c>
      <c r="P216" s="547">
        <v>1097725.45</v>
      </c>
      <c r="Q216" s="547">
        <v>710504.64</v>
      </c>
      <c r="R216" s="547">
        <v>836162.68</v>
      </c>
      <c r="S216" s="547">
        <v>1086726.1000000001</v>
      </c>
      <c r="T216" s="547">
        <v>765772.24</v>
      </c>
      <c r="U216" s="547"/>
      <c r="V216" s="547">
        <f t="shared" si="107"/>
        <v>1165839.8512500001</v>
      </c>
      <c r="W216" s="285"/>
      <c r="X216" s="286"/>
      <c r="Y216" s="548">
        <f t="shared" si="140"/>
        <v>0</v>
      </c>
      <c r="Z216" s="549">
        <f t="shared" si="140"/>
        <v>0</v>
      </c>
      <c r="AA216" s="549">
        <f t="shared" si="140"/>
        <v>0</v>
      </c>
      <c r="AB216" s="282">
        <f t="shared" si="108"/>
        <v>765772.24</v>
      </c>
      <c r="AC216" s="281">
        <f t="shared" si="109"/>
        <v>0</v>
      </c>
      <c r="AD216" s="549">
        <f t="shared" si="123"/>
        <v>0</v>
      </c>
      <c r="AE216" s="553">
        <f t="shared" si="118"/>
        <v>0</v>
      </c>
      <c r="AF216" s="282">
        <f t="shared" si="119"/>
        <v>765772.24</v>
      </c>
      <c r="AG216" s="283">
        <f t="shared" si="129"/>
        <v>765772.24</v>
      </c>
      <c r="AH216" s="281">
        <f t="shared" si="110"/>
        <v>0</v>
      </c>
      <c r="AI216" s="551">
        <f t="shared" si="135"/>
        <v>0</v>
      </c>
      <c r="AJ216" s="549">
        <f t="shared" si="135"/>
        <v>0</v>
      </c>
      <c r="AK216" s="549">
        <f t="shared" si="135"/>
        <v>0</v>
      </c>
      <c r="AL216" s="282">
        <f t="shared" si="111"/>
        <v>1165839.8512500001</v>
      </c>
      <c r="AM216" s="281">
        <f t="shared" si="112"/>
        <v>0</v>
      </c>
      <c r="AN216" s="549">
        <f t="shared" si="145"/>
        <v>0</v>
      </c>
      <c r="AO216" s="549">
        <f t="shared" si="146"/>
        <v>0</v>
      </c>
      <c r="AP216" s="549">
        <f t="shared" si="113"/>
        <v>1165839.8512500001</v>
      </c>
      <c r="AQ216" s="283">
        <f t="shared" si="149"/>
        <v>1165839.8512500001</v>
      </c>
      <c r="AR216" s="281">
        <f t="shared" si="114"/>
        <v>0</v>
      </c>
      <c r="AT216" s="446" t="s">
        <v>2068</v>
      </c>
      <c r="AU216" s="284"/>
      <c r="AV216" s="447" t="str">
        <f t="shared" si="115"/>
        <v>CA</v>
      </c>
      <c r="AW216" s="447" t="str">
        <f t="shared" si="115"/>
        <v>CL</v>
      </c>
      <c r="AX216" s="447" t="str">
        <f t="shared" si="115"/>
        <v>AIC</v>
      </c>
      <c r="AY216" s="447" t="str">
        <f t="shared" si="133"/>
        <v>ERB</v>
      </c>
      <c r="AZ216" s="447" t="str">
        <f t="shared" si="133"/>
        <v>GRB</v>
      </c>
      <c r="BA216" s="447" t="str">
        <f t="shared" si="133"/>
        <v>Non-Op</v>
      </c>
      <c r="BC216" s="449" t="s">
        <v>2100</v>
      </c>
      <c r="BD216" s="552">
        <f t="shared" si="141"/>
        <v>765772.24</v>
      </c>
      <c r="BF216" s="448"/>
      <c r="BG216" s="448"/>
      <c r="BH216" s="448"/>
      <c r="BI216" s="448"/>
      <c r="BJ216" s="448"/>
      <c r="BK216" s="448"/>
      <c r="BL216" s="448"/>
      <c r="BN216" s="672"/>
    </row>
    <row r="217" spans="1:66" s="28" customFormat="1" ht="12" customHeight="1">
      <c r="A217" s="287">
        <v>14609480</v>
      </c>
      <c r="B217" s="288" t="str">
        <f t="shared" si="128"/>
        <v>14609480</v>
      </c>
      <c r="C217" s="685" t="s">
        <v>1318</v>
      </c>
      <c r="D217" s="445" t="s">
        <v>1165</v>
      </c>
      <c r="E217" s="445"/>
      <c r="F217" s="317">
        <v>43221</v>
      </c>
      <c r="G217" s="445"/>
      <c r="H217" s="547">
        <v>95833.87</v>
      </c>
      <c r="I217" s="547">
        <v>100552.73</v>
      </c>
      <c r="J217" s="547">
        <v>104909.96</v>
      </c>
      <c r="K217" s="547">
        <v>36828.480000000003</v>
      </c>
      <c r="L217" s="547">
        <v>40955.51</v>
      </c>
      <c r="M217" s="547">
        <v>51219.08</v>
      </c>
      <c r="N217" s="547">
        <v>5130.8599999999997</v>
      </c>
      <c r="O217" s="547">
        <v>9635.33</v>
      </c>
      <c r="P217" s="547">
        <v>14544.72</v>
      </c>
      <c r="Q217" s="547">
        <v>4666.3900000000003</v>
      </c>
      <c r="R217" s="547">
        <v>10557.37</v>
      </c>
      <c r="S217" s="547">
        <v>14997.88</v>
      </c>
      <c r="T217" s="547">
        <v>8261.9500000000007</v>
      </c>
      <c r="U217" s="547"/>
      <c r="V217" s="547">
        <f t="shared" ref="V217:V282" si="150">(H217+T217+SUM(I217:S217)*2)/24</f>
        <v>37170.518333333333</v>
      </c>
      <c r="W217" s="285"/>
      <c r="X217" s="286"/>
      <c r="Y217" s="548">
        <f t="shared" si="140"/>
        <v>0</v>
      </c>
      <c r="Z217" s="549">
        <f t="shared" si="140"/>
        <v>0</v>
      </c>
      <c r="AA217" s="549">
        <f t="shared" si="140"/>
        <v>0</v>
      </c>
      <c r="AB217" s="282">
        <f t="shared" si="108"/>
        <v>8261.9500000000007</v>
      </c>
      <c r="AC217" s="281">
        <f t="shared" si="109"/>
        <v>0</v>
      </c>
      <c r="AD217" s="549">
        <f t="shared" si="123"/>
        <v>0</v>
      </c>
      <c r="AE217" s="553">
        <f t="shared" si="118"/>
        <v>0</v>
      </c>
      <c r="AF217" s="282">
        <f t="shared" si="119"/>
        <v>8261.9500000000007</v>
      </c>
      <c r="AG217" s="283">
        <f t="shared" si="129"/>
        <v>8261.9500000000007</v>
      </c>
      <c r="AH217" s="281">
        <f t="shared" si="110"/>
        <v>0</v>
      </c>
      <c r="AI217" s="551">
        <f t="shared" si="135"/>
        <v>0</v>
      </c>
      <c r="AJ217" s="549">
        <f t="shared" si="135"/>
        <v>0</v>
      </c>
      <c r="AK217" s="549">
        <f t="shared" si="135"/>
        <v>0</v>
      </c>
      <c r="AL217" s="282">
        <f t="shared" si="111"/>
        <v>37170.518333333333</v>
      </c>
      <c r="AM217" s="281">
        <f t="shared" si="112"/>
        <v>0</v>
      </c>
      <c r="AN217" s="549">
        <f t="shared" si="145"/>
        <v>0</v>
      </c>
      <c r="AO217" s="549">
        <f t="shared" si="146"/>
        <v>0</v>
      </c>
      <c r="AP217" s="549">
        <f t="shared" si="113"/>
        <v>37170.518333333333</v>
      </c>
      <c r="AQ217" s="283">
        <f t="shared" si="149"/>
        <v>37170.518333333333</v>
      </c>
      <c r="AR217" s="281">
        <f t="shared" si="114"/>
        <v>0</v>
      </c>
      <c r="AT217" s="446" t="s">
        <v>2068</v>
      </c>
      <c r="AU217" s="284"/>
      <c r="AV217" s="447" t="str">
        <f t="shared" si="115"/>
        <v>CA</v>
      </c>
      <c r="AW217" s="447" t="str">
        <f t="shared" si="115"/>
        <v>CL</v>
      </c>
      <c r="AX217" s="447" t="str">
        <f t="shared" si="115"/>
        <v>AIC</v>
      </c>
      <c r="AY217" s="447" t="str">
        <f t="shared" si="133"/>
        <v>ERB</v>
      </c>
      <c r="AZ217" s="447" t="str">
        <f t="shared" si="133"/>
        <v>GRB</v>
      </c>
      <c r="BA217" s="447" t="str">
        <f t="shared" si="133"/>
        <v>Non-Op</v>
      </c>
      <c r="BC217" s="449" t="s">
        <v>2100</v>
      </c>
      <c r="BD217" s="552">
        <f t="shared" si="141"/>
        <v>8261.9500000000007</v>
      </c>
      <c r="BF217" s="448"/>
      <c r="BG217" s="448"/>
      <c r="BH217" s="448"/>
      <c r="BI217" s="448"/>
      <c r="BJ217" s="448"/>
      <c r="BK217" s="448"/>
      <c r="BL217" s="448"/>
      <c r="BN217" s="681"/>
    </row>
    <row r="218" spans="1:66" s="28" customFormat="1" ht="12" customHeight="1">
      <c r="A218" s="287">
        <v>14609490</v>
      </c>
      <c r="B218" s="288" t="str">
        <f t="shared" si="128"/>
        <v>14609490</v>
      </c>
      <c r="C218" s="685" t="s">
        <v>1319</v>
      </c>
      <c r="D218" s="445" t="s">
        <v>1165</v>
      </c>
      <c r="E218" s="445"/>
      <c r="F218" s="317">
        <v>43221</v>
      </c>
      <c r="G218" s="445"/>
      <c r="H218" s="547">
        <v>4227.67</v>
      </c>
      <c r="I218" s="547">
        <v>8476.24</v>
      </c>
      <c r="J218" s="547">
        <v>11880.38</v>
      </c>
      <c r="K218" s="547">
        <v>14659.16</v>
      </c>
      <c r="L218" s="547">
        <v>18092.849999999999</v>
      </c>
      <c r="M218" s="547">
        <v>26051.69</v>
      </c>
      <c r="N218" s="547">
        <v>4042.64</v>
      </c>
      <c r="O218" s="547">
        <v>7944.65</v>
      </c>
      <c r="P218" s="547">
        <v>11867.92</v>
      </c>
      <c r="Q218" s="547">
        <v>3653.99</v>
      </c>
      <c r="R218" s="547">
        <v>8233.32</v>
      </c>
      <c r="S218" s="547">
        <v>11774.26</v>
      </c>
      <c r="T218" s="547">
        <v>4672.72</v>
      </c>
      <c r="U218" s="547"/>
      <c r="V218" s="547">
        <f t="shared" si="150"/>
        <v>10927.274583333332</v>
      </c>
      <c r="W218" s="285"/>
      <c r="X218" s="286"/>
      <c r="Y218" s="548">
        <f t="shared" si="140"/>
        <v>0</v>
      </c>
      <c r="Z218" s="549">
        <f t="shared" si="140"/>
        <v>0</v>
      </c>
      <c r="AA218" s="549">
        <f t="shared" si="140"/>
        <v>0</v>
      </c>
      <c r="AB218" s="282">
        <f t="shared" ref="AB218:AB283" si="151">T218-SUM(Y218:AA218)</f>
        <v>4672.72</v>
      </c>
      <c r="AC218" s="281">
        <f t="shared" ref="AC218:AC283" si="152">T218-SUM(Y218:AA218)-AB218</f>
        <v>0</v>
      </c>
      <c r="AD218" s="549">
        <f t="shared" si="123"/>
        <v>0</v>
      </c>
      <c r="AE218" s="553">
        <f t="shared" si="118"/>
        <v>0</v>
      </c>
      <c r="AF218" s="282">
        <f t="shared" si="119"/>
        <v>4672.72</v>
      </c>
      <c r="AG218" s="283">
        <f t="shared" si="129"/>
        <v>4672.72</v>
      </c>
      <c r="AH218" s="281">
        <f t="shared" ref="AH218:AH283" si="153">AG218-AB218</f>
        <v>0</v>
      </c>
      <c r="AI218" s="551">
        <f t="shared" si="135"/>
        <v>0</v>
      </c>
      <c r="AJ218" s="549">
        <f t="shared" si="135"/>
        <v>0</v>
      </c>
      <c r="AK218" s="549">
        <f t="shared" si="135"/>
        <v>0</v>
      </c>
      <c r="AL218" s="282">
        <f t="shared" ref="AL218:AL283" si="154">V218-SUM(AI218:AK218)</f>
        <v>10927.274583333332</v>
      </c>
      <c r="AM218" s="281">
        <f t="shared" ref="AM218:AM283" si="155">V218-SUM(AI218:AK218)-AL218</f>
        <v>0</v>
      </c>
      <c r="AN218" s="549">
        <f t="shared" si="145"/>
        <v>0</v>
      </c>
      <c r="AO218" s="549">
        <f t="shared" si="146"/>
        <v>0</v>
      </c>
      <c r="AP218" s="549">
        <f t="shared" ref="AP218:AP283" si="156">IF($D218=AP$5,$V218,IF($D218=AP$4, $V218*$AL$2,0))</f>
        <v>10927.274583333332</v>
      </c>
      <c r="AQ218" s="283">
        <f t="shared" si="149"/>
        <v>10927.274583333332</v>
      </c>
      <c r="AR218" s="281">
        <f t="shared" ref="AR218:AR283" si="157">AQ218-AL218</f>
        <v>0</v>
      </c>
      <c r="AT218" s="446" t="s">
        <v>2068</v>
      </c>
      <c r="AU218" s="284"/>
      <c r="AV218" s="447" t="str">
        <f t="shared" ref="AV218:AX283" si="158">IF(VALUE(Y218),AV$7,IF(ISBLANK(Y218),"",AV$7))</f>
        <v>CA</v>
      </c>
      <c r="AW218" s="447" t="str">
        <f t="shared" si="158"/>
        <v>CL</v>
      </c>
      <c r="AX218" s="447" t="str">
        <f t="shared" si="158"/>
        <v>AIC</v>
      </c>
      <c r="AY218" s="447" t="str">
        <f t="shared" si="133"/>
        <v>ERB</v>
      </c>
      <c r="AZ218" s="447" t="str">
        <f t="shared" si="133"/>
        <v>GRB</v>
      </c>
      <c r="BA218" s="447" t="str">
        <f t="shared" si="133"/>
        <v>Non-Op</v>
      </c>
      <c r="BC218" s="449" t="s">
        <v>2100</v>
      </c>
      <c r="BD218" s="552">
        <f t="shared" si="141"/>
        <v>4672.72</v>
      </c>
      <c r="BF218" s="448"/>
      <c r="BG218" s="448"/>
      <c r="BH218" s="448"/>
      <c r="BI218" s="448"/>
      <c r="BJ218" s="448"/>
      <c r="BK218" s="448"/>
      <c r="BL218" s="448"/>
      <c r="BN218" s="672"/>
    </row>
    <row r="219" spans="1:66" s="28" customFormat="1" ht="12" customHeight="1">
      <c r="A219" s="287">
        <v>14609500</v>
      </c>
      <c r="B219" s="288" t="str">
        <f t="shared" si="128"/>
        <v>14609500</v>
      </c>
      <c r="C219" s="685" t="s">
        <v>1320</v>
      </c>
      <c r="D219" s="445" t="s">
        <v>1165</v>
      </c>
      <c r="E219" s="445"/>
      <c r="F219" s="317">
        <v>43221</v>
      </c>
      <c r="G219" s="445"/>
      <c r="H219" s="547">
        <v>147494.70000000001</v>
      </c>
      <c r="I219" s="547">
        <v>285187.64</v>
      </c>
      <c r="J219" s="547">
        <v>444271.63</v>
      </c>
      <c r="K219" s="547">
        <v>196159.89</v>
      </c>
      <c r="L219" s="547">
        <v>674462.98</v>
      </c>
      <c r="M219" s="547">
        <v>1088154.72</v>
      </c>
      <c r="N219" s="547">
        <v>496200.01</v>
      </c>
      <c r="O219" s="547">
        <v>662950.19999999995</v>
      </c>
      <c r="P219" s="547">
        <v>871889.54</v>
      </c>
      <c r="Q219" s="547">
        <v>94922.96</v>
      </c>
      <c r="R219" s="547">
        <v>149289.76999999999</v>
      </c>
      <c r="S219" s="547">
        <v>184329.73</v>
      </c>
      <c r="T219" s="547">
        <v>132640.69</v>
      </c>
      <c r="U219" s="547"/>
      <c r="V219" s="547">
        <f t="shared" si="150"/>
        <v>440657.23041666672</v>
      </c>
      <c r="W219" s="285"/>
      <c r="X219" s="286"/>
      <c r="Y219" s="548">
        <f t="shared" si="140"/>
        <v>0</v>
      </c>
      <c r="Z219" s="549">
        <f t="shared" si="140"/>
        <v>0</v>
      </c>
      <c r="AA219" s="549">
        <f t="shared" si="140"/>
        <v>0</v>
      </c>
      <c r="AB219" s="282">
        <f t="shared" si="151"/>
        <v>132640.69</v>
      </c>
      <c r="AC219" s="281">
        <f t="shared" si="152"/>
        <v>0</v>
      </c>
      <c r="AD219" s="549">
        <f t="shared" si="123"/>
        <v>0</v>
      </c>
      <c r="AE219" s="553">
        <f t="shared" si="118"/>
        <v>0</v>
      </c>
      <c r="AF219" s="282">
        <f t="shared" si="119"/>
        <v>132640.69</v>
      </c>
      <c r="AG219" s="283">
        <f t="shared" si="129"/>
        <v>132640.69</v>
      </c>
      <c r="AH219" s="281">
        <f t="shared" si="153"/>
        <v>0</v>
      </c>
      <c r="AI219" s="551">
        <f t="shared" si="135"/>
        <v>0</v>
      </c>
      <c r="AJ219" s="549">
        <f t="shared" si="135"/>
        <v>0</v>
      </c>
      <c r="AK219" s="549">
        <f t="shared" si="135"/>
        <v>0</v>
      </c>
      <c r="AL219" s="282">
        <f t="shared" si="154"/>
        <v>440657.23041666672</v>
      </c>
      <c r="AM219" s="281">
        <f t="shared" si="155"/>
        <v>0</v>
      </c>
      <c r="AN219" s="549">
        <f t="shared" si="145"/>
        <v>0</v>
      </c>
      <c r="AO219" s="549">
        <f t="shared" si="146"/>
        <v>0</v>
      </c>
      <c r="AP219" s="549">
        <f t="shared" si="156"/>
        <v>440657.23041666672</v>
      </c>
      <c r="AQ219" s="283">
        <f t="shared" si="149"/>
        <v>440657.23041666672</v>
      </c>
      <c r="AR219" s="281">
        <f t="shared" si="157"/>
        <v>0</v>
      </c>
      <c r="AT219" s="446" t="s">
        <v>2068</v>
      </c>
      <c r="AU219" s="284"/>
      <c r="AV219" s="447" t="str">
        <f t="shared" si="158"/>
        <v>CA</v>
      </c>
      <c r="AW219" s="447" t="str">
        <f t="shared" si="158"/>
        <v>CL</v>
      </c>
      <c r="AX219" s="447" t="str">
        <f t="shared" si="158"/>
        <v>AIC</v>
      </c>
      <c r="AY219" s="447" t="str">
        <f t="shared" si="133"/>
        <v>ERB</v>
      </c>
      <c r="AZ219" s="447" t="str">
        <f t="shared" si="133"/>
        <v>GRB</v>
      </c>
      <c r="BA219" s="447" t="str">
        <f t="shared" si="133"/>
        <v>Non-Op</v>
      </c>
      <c r="BC219" s="449" t="s">
        <v>2100</v>
      </c>
      <c r="BD219" s="552">
        <f t="shared" si="141"/>
        <v>132640.69</v>
      </c>
      <c r="BF219" s="448"/>
      <c r="BG219" s="448"/>
      <c r="BH219" s="448"/>
      <c r="BI219" s="448"/>
      <c r="BJ219" s="448"/>
      <c r="BK219" s="448"/>
      <c r="BL219" s="448"/>
      <c r="BN219" s="672"/>
    </row>
    <row r="220" spans="1:66" s="28" customFormat="1" ht="12" customHeight="1">
      <c r="A220" s="287">
        <v>15100001</v>
      </c>
      <c r="B220" s="288" t="str">
        <f t="shared" si="128"/>
        <v>15100001</v>
      </c>
      <c r="C220" s="444" t="s">
        <v>2585</v>
      </c>
      <c r="D220" s="445" t="s">
        <v>2091</v>
      </c>
      <c r="E220" s="445"/>
      <c r="F220" s="317">
        <v>43070</v>
      </c>
      <c r="G220" s="445"/>
      <c r="H220" s="547">
        <v>0</v>
      </c>
      <c r="I220" s="547">
        <v>0</v>
      </c>
      <c r="J220" s="547">
        <v>0</v>
      </c>
      <c r="K220" s="547">
        <v>0</v>
      </c>
      <c r="L220" s="547">
        <v>0</v>
      </c>
      <c r="M220" s="547">
        <v>0</v>
      </c>
      <c r="N220" s="547">
        <v>0</v>
      </c>
      <c r="O220" s="547">
        <v>0</v>
      </c>
      <c r="P220" s="547">
        <v>0</v>
      </c>
      <c r="Q220" s="547">
        <v>0</v>
      </c>
      <c r="R220" s="547">
        <v>0</v>
      </c>
      <c r="S220" s="547">
        <v>0</v>
      </c>
      <c r="T220" s="547">
        <v>0</v>
      </c>
      <c r="U220" s="547"/>
      <c r="V220" s="547">
        <f t="shared" si="150"/>
        <v>0</v>
      </c>
      <c r="W220" s="285"/>
      <c r="X220" s="286"/>
      <c r="Y220" s="548">
        <f t="shared" si="140"/>
        <v>0</v>
      </c>
      <c r="Z220" s="549">
        <f t="shared" si="140"/>
        <v>0</v>
      </c>
      <c r="AA220" s="549">
        <f t="shared" si="140"/>
        <v>0</v>
      </c>
      <c r="AB220" s="282">
        <f t="shared" si="151"/>
        <v>0</v>
      </c>
      <c r="AC220" s="281">
        <f t="shared" si="152"/>
        <v>0</v>
      </c>
      <c r="AD220" s="549">
        <f t="shared" si="123"/>
        <v>0</v>
      </c>
      <c r="AE220" s="553">
        <f t="shared" si="118"/>
        <v>0</v>
      </c>
      <c r="AF220" s="282">
        <f t="shared" si="119"/>
        <v>0</v>
      </c>
      <c r="AG220" s="283">
        <f t="shared" si="129"/>
        <v>0</v>
      </c>
      <c r="AH220" s="281">
        <f t="shared" si="153"/>
        <v>0</v>
      </c>
      <c r="AI220" s="551">
        <f t="shared" si="135"/>
        <v>0</v>
      </c>
      <c r="AJ220" s="549">
        <f t="shared" si="135"/>
        <v>0</v>
      </c>
      <c r="AK220" s="549">
        <f t="shared" si="135"/>
        <v>0</v>
      </c>
      <c r="AL220" s="282">
        <f t="shared" si="154"/>
        <v>0</v>
      </c>
      <c r="AM220" s="281">
        <f t="shared" si="155"/>
        <v>0</v>
      </c>
      <c r="AN220" s="549">
        <f t="shared" si="145"/>
        <v>0</v>
      </c>
      <c r="AO220" s="549">
        <f t="shared" si="146"/>
        <v>0</v>
      </c>
      <c r="AP220" s="549">
        <f t="shared" si="156"/>
        <v>0</v>
      </c>
      <c r="AQ220" s="283">
        <f t="shared" si="130"/>
        <v>0</v>
      </c>
      <c r="AR220" s="281">
        <f t="shared" si="157"/>
        <v>0</v>
      </c>
      <c r="AT220" s="446"/>
      <c r="AU220" s="284"/>
      <c r="AV220" s="447" t="str">
        <f t="shared" si="158"/>
        <v>CA</v>
      </c>
      <c r="AW220" s="447" t="str">
        <f t="shared" si="158"/>
        <v>CL</v>
      </c>
      <c r="AX220" s="447" t="str">
        <f t="shared" si="158"/>
        <v>AIC</v>
      </c>
      <c r="AY220" s="447" t="str">
        <f t="shared" si="133"/>
        <v>ERB</v>
      </c>
      <c r="AZ220" s="447" t="str">
        <f t="shared" si="133"/>
        <v>GRB</v>
      </c>
      <c r="BA220" s="447" t="str">
        <f t="shared" si="133"/>
        <v>Non-Op</v>
      </c>
      <c r="BC220" s="445" t="s">
        <v>2127</v>
      </c>
      <c r="BD220" s="552">
        <f t="shared" si="141"/>
        <v>0</v>
      </c>
      <c r="BF220" s="448"/>
      <c r="BG220" s="448"/>
      <c r="BH220" s="448"/>
      <c r="BI220" s="448"/>
      <c r="BJ220" s="448"/>
      <c r="BK220" s="448"/>
      <c r="BL220" s="448"/>
      <c r="BN220" s="672"/>
    </row>
    <row r="221" spans="1:66" s="28" customFormat="1" ht="12" customHeight="1">
      <c r="A221" s="287">
        <v>15100021</v>
      </c>
      <c r="B221" s="288" t="str">
        <f t="shared" si="128"/>
        <v>15100021</v>
      </c>
      <c r="C221" s="444" t="s">
        <v>2586</v>
      </c>
      <c r="D221" s="445" t="s">
        <v>2091</v>
      </c>
      <c r="E221" s="445"/>
      <c r="F221" s="444"/>
      <c r="G221" s="445"/>
      <c r="H221" s="547">
        <v>0</v>
      </c>
      <c r="I221" s="547">
        <v>0</v>
      </c>
      <c r="J221" s="547">
        <v>0</v>
      </c>
      <c r="K221" s="547">
        <v>0</v>
      </c>
      <c r="L221" s="547">
        <v>0</v>
      </c>
      <c r="M221" s="547">
        <v>0</v>
      </c>
      <c r="N221" s="547">
        <v>0</v>
      </c>
      <c r="O221" s="547">
        <v>0</v>
      </c>
      <c r="P221" s="547">
        <v>0</v>
      </c>
      <c r="Q221" s="547">
        <v>0</v>
      </c>
      <c r="R221" s="547">
        <v>0</v>
      </c>
      <c r="S221" s="547">
        <v>0</v>
      </c>
      <c r="T221" s="547">
        <v>0</v>
      </c>
      <c r="U221" s="547"/>
      <c r="V221" s="547">
        <f t="shared" si="150"/>
        <v>0</v>
      </c>
      <c r="W221" s="285"/>
      <c r="X221" s="286"/>
      <c r="Y221" s="548">
        <f t="shared" si="140"/>
        <v>0</v>
      </c>
      <c r="Z221" s="549">
        <f t="shared" si="140"/>
        <v>0</v>
      </c>
      <c r="AA221" s="549">
        <f t="shared" si="140"/>
        <v>0</v>
      </c>
      <c r="AB221" s="282">
        <f t="shared" si="151"/>
        <v>0</v>
      </c>
      <c r="AC221" s="281">
        <f t="shared" si="152"/>
        <v>0</v>
      </c>
      <c r="AD221" s="549">
        <f t="shared" si="123"/>
        <v>0</v>
      </c>
      <c r="AE221" s="553">
        <f t="shared" si="118"/>
        <v>0</v>
      </c>
      <c r="AF221" s="282">
        <f t="shared" si="119"/>
        <v>0</v>
      </c>
      <c r="AG221" s="283">
        <f t="shared" si="129"/>
        <v>0</v>
      </c>
      <c r="AH221" s="281">
        <f t="shared" si="153"/>
        <v>0</v>
      </c>
      <c r="AI221" s="551">
        <f t="shared" si="135"/>
        <v>0</v>
      </c>
      <c r="AJ221" s="549">
        <f t="shared" si="135"/>
        <v>0</v>
      </c>
      <c r="AK221" s="549">
        <f t="shared" si="135"/>
        <v>0</v>
      </c>
      <c r="AL221" s="282">
        <f t="shared" si="154"/>
        <v>0</v>
      </c>
      <c r="AM221" s="281">
        <f t="shared" si="155"/>
        <v>0</v>
      </c>
      <c r="AN221" s="549">
        <f t="shared" si="145"/>
        <v>0</v>
      </c>
      <c r="AO221" s="549">
        <f t="shared" si="146"/>
        <v>0</v>
      </c>
      <c r="AP221" s="549">
        <f t="shared" si="156"/>
        <v>0</v>
      </c>
      <c r="AQ221" s="283">
        <f t="shared" si="130"/>
        <v>0</v>
      </c>
      <c r="AR221" s="281">
        <f t="shared" si="157"/>
        <v>0</v>
      </c>
      <c r="AT221" s="446"/>
      <c r="AU221" s="284"/>
      <c r="AV221" s="447" t="str">
        <f t="shared" si="158"/>
        <v>CA</v>
      </c>
      <c r="AW221" s="447" t="str">
        <f t="shared" si="158"/>
        <v>CL</v>
      </c>
      <c r="AX221" s="447" t="str">
        <f t="shared" si="158"/>
        <v>AIC</v>
      </c>
      <c r="AY221" s="447" t="str">
        <f t="shared" si="133"/>
        <v>ERB</v>
      </c>
      <c r="AZ221" s="447" t="str">
        <f t="shared" si="133"/>
        <v>GRB</v>
      </c>
      <c r="BA221" s="447" t="str">
        <f t="shared" si="133"/>
        <v>Non-Op</v>
      </c>
      <c r="BC221" s="445" t="s">
        <v>2127</v>
      </c>
      <c r="BD221" s="552">
        <f t="shared" si="141"/>
        <v>0</v>
      </c>
      <c r="BF221" s="448"/>
      <c r="BG221" s="448"/>
      <c r="BH221" s="448"/>
      <c r="BI221" s="448"/>
      <c r="BJ221" s="448"/>
      <c r="BK221" s="448"/>
      <c r="BL221" s="448"/>
      <c r="BN221" s="672"/>
    </row>
    <row r="222" spans="1:66" s="28" customFormat="1" ht="12" customHeight="1">
      <c r="A222" s="287">
        <v>15100031</v>
      </c>
      <c r="B222" s="288" t="str">
        <f t="shared" si="128"/>
        <v>15100031</v>
      </c>
      <c r="C222" s="444" t="s">
        <v>1321</v>
      </c>
      <c r="D222" s="445" t="s">
        <v>2091</v>
      </c>
      <c r="E222" s="445"/>
      <c r="F222" s="444"/>
      <c r="G222" s="445"/>
      <c r="H222" s="547">
        <v>4075627.26</v>
      </c>
      <c r="I222" s="547">
        <v>4690761.7</v>
      </c>
      <c r="J222" s="547">
        <v>4918170.88</v>
      </c>
      <c r="K222" s="547">
        <v>5119558.71</v>
      </c>
      <c r="L222" s="547">
        <v>5525030.0999999996</v>
      </c>
      <c r="M222" s="547">
        <v>5472674.7699999996</v>
      </c>
      <c r="N222" s="547">
        <v>5491746.3399999999</v>
      </c>
      <c r="O222" s="547">
        <v>5487623.2999999998</v>
      </c>
      <c r="P222" s="547">
        <v>5654539</v>
      </c>
      <c r="Q222" s="547">
        <v>5793039.2800000003</v>
      </c>
      <c r="R222" s="547">
        <v>5066884.88</v>
      </c>
      <c r="S222" s="547">
        <v>4774794.53</v>
      </c>
      <c r="T222" s="547">
        <v>4341319.9400000004</v>
      </c>
      <c r="U222" s="547"/>
      <c r="V222" s="547">
        <f t="shared" si="150"/>
        <v>5183608.0908333333</v>
      </c>
      <c r="W222" s="285"/>
      <c r="X222" s="286"/>
      <c r="Y222" s="548">
        <f t="shared" si="140"/>
        <v>4341319.9400000004</v>
      </c>
      <c r="Z222" s="549">
        <f t="shared" si="140"/>
        <v>0</v>
      </c>
      <c r="AA222" s="549">
        <f t="shared" si="140"/>
        <v>0</v>
      </c>
      <c r="AB222" s="282">
        <f t="shared" si="151"/>
        <v>0</v>
      </c>
      <c r="AC222" s="281">
        <f t="shared" si="152"/>
        <v>0</v>
      </c>
      <c r="AD222" s="549">
        <f t="shared" si="123"/>
        <v>0</v>
      </c>
      <c r="AE222" s="553">
        <f t="shared" ref="AE222:AE287" si="159">IF($D222=AE$5,$T222,IF($D222=AE$4, $T222*$AK$2,0))</f>
        <v>0</v>
      </c>
      <c r="AF222" s="282">
        <f t="shared" ref="AF222:AF287" si="160">IF($D222=AF$5,$T222,IF($D222=AF$4, $T222*$AL$2,0))</f>
        <v>0</v>
      </c>
      <c r="AG222" s="283">
        <f t="shared" si="129"/>
        <v>0</v>
      </c>
      <c r="AH222" s="281">
        <f t="shared" si="153"/>
        <v>0</v>
      </c>
      <c r="AI222" s="551">
        <f t="shared" si="135"/>
        <v>5183608.0908333333</v>
      </c>
      <c r="AJ222" s="549">
        <f t="shared" si="135"/>
        <v>0</v>
      </c>
      <c r="AK222" s="549">
        <f t="shared" si="135"/>
        <v>0</v>
      </c>
      <c r="AL222" s="282">
        <f t="shared" si="154"/>
        <v>0</v>
      </c>
      <c r="AM222" s="281">
        <f t="shared" si="155"/>
        <v>0</v>
      </c>
      <c r="AN222" s="549">
        <f t="shared" si="145"/>
        <v>0</v>
      </c>
      <c r="AO222" s="549">
        <f t="shared" si="146"/>
        <v>0</v>
      </c>
      <c r="AP222" s="549">
        <f t="shared" si="156"/>
        <v>0</v>
      </c>
      <c r="AQ222" s="283">
        <f t="shared" si="130"/>
        <v>0</v>
      </c>
      <c r="AR222" s="281">
        <f t="shared" si="157"/>
        <v>0</v>
      </c>
      <c r="AT222" s="446"/>
      <c r="AU222" s="284"/>
      <c r="AV222" s="447" t="str">
        <f t="shared" si="158"/>
        <v>CA</v>
      </c>
      <c r="AW222" s="447" t="str">
        <f t="shared" si="158"/>
        <v>CL</v>
      </c>
      <c r="AX222" s="447" t="str">
        <f t="shared" si="158"/>
        <v>AIC</v>
      </c>
      <c r="AY222" s="447" t="str">
        <f t="shared" si="133"/>
        <v>ERB</v>
      </c>
      <c r="AZ222" s="447" t="str">
        <f t="shared" si="133"/>
        <v>GRB</v>
      </c>
      <c r="BA222" s="447" t="str">
        <f t="shared" si="133"/>
        <v>Non-Op</v>
      </c>
      <c r="BC222" s="445" t="s">
        <v>2127</v>
      </c>
      <c r="BD222" s="552">
        <f t="shared" si="141"/>
        <v>4341319.9400000004</v>
      </c>
      <c r="BF222" s="448"/>
      <c r="BG222" s="448"/>
      <c r="BH222" s="448"/>
      <c r="BI222" s="448"/>
      <c r="BJ222" s="448"/>
      <c r="BK222" s="448"/>
      <c r="BL222" s="448"/>
      <c r="BN222" s="672"/>
    </row>
    <row r="223" spans="1:66" s="28" customFormat="1" ht="12" customHeight="1">
      <c r="A223" s="287">
        <v>15100041</v>
      </c>
      <c r="B223" s="288" t="str">
        <f t="shared" si="128"/>
        <v>15100041</v>
      </c>
      <c r="C223" s="444" t="s">
        <v>1322</v>
      </c>
      <c r="D223" s="445" t="s">
        <v>2091</v>
      </c>
      <c r="E223" s="445"/>
      <c r="F223" s="444"/>
      <c r="G223" s="445"/>
      <c r="H223" s="547">
        <v>311974.31</v>
      </c>
      <c r="I223" s="547">
        <v>301559.59000000003</v>
      </c>
      <c r="J223" s="547">
        <v>271037.94</v>
      </c>
      <c r="K223" s="547">
        <v>265371.53000000003</v>
      </c>
      <c r="L223" s="547">
        <v>325342.42</v>
      </c>
      <c r="M223" s="547">
        <v>347561.51</v>
      </c>
      <c r="N223" s="547">
        <v>336704.65</v>
      </c>
      <c r="O223" s="547">
        <v>383637.07</v>
      </c>
      <c r="P223" s="547">
        <v>380179.73</v>
      </c>
      <c r="Q223" s="547">
        <v>324560.57</v>
      </c>
      <c r="R223" s="547">
        <v>434449.87</v>
      </c>
      <c r="S223" s="547">
        <v>379411.99</v>
      </c>
      <c r="T223" s="547">
        <v>503117.35</v>
      </c>
      <c r="U223" s="547"/>
      <c r="V223" s="547">
        <f t="shared" si="150"/>
        <v>346446.89166666666</v>
      </c>
      <c r="W223" s="285"/>
      <c r="X223" s="286"/>
      <c r="Y223" s="548">
        <f t="shared" si="140"/>
        <v>503117.35</v>
      </c>
      <c r="Z223" s="549">
        <f t="shared" si="140"/>
        <v>0</v>
      </c>
      <c r="AA223" s="549">
        <f t="shared" si="140"/>
        <v>0</v>
      </c>
      <c r="AB223" s="282">
        <f t="shared" si="151"/>
        <v>0</v>
      </c>
      <c r="AC223" s="281">
        <f t="shared" si="152"/>
        <v>0</v>
      </c>
      <c r="AD223" s="549">
        <f t="shared" si="123"/>
        <v>0</v>
      </c>
      <c r="AE223" s="553">
        <f t="shared" si="159"/>
        <v>0</v>
      </c>
      <c r="AF223" s="282">
        <f t="shared" si="160"/>
        <v>0</v>
      </c>
      <c r="AG223" s="283">
        <f t="shared" si="129"/>
        <v>0</v>
      </c>
      <c r="AH223" s="281">
        <f t="shared" si="153"/>
        <v>0</v>
      </c>
      <c r="AI223" s="551">
        <f t="shared" si="135"/>
        <v>346446.89166666666</v>
      </c>
      <c r="AJ223" s="549">
        <f t="shared" si="135"/>
        <v>0</v>
      </c>
      <c r="AK223" s="549">
        <f t="shared" si="135"/>
        <v>0</v>
      </c>
      <c r="AL223" s="282">
        <f t="shared" si="154"/>
        <v>0</v>
      </c>
      <c r="AM223" s="281">
        <f t="shared" si="155"/>
        <v>0</v>
      </c>
      <c r="AN223" s="549">
        <f t="shared" si="145"/>
        <v>0</v>
      </c>
      <c r="AO223" s="549">
        <f t="shared" si="146"/>
        <v>0</v>
      </c>
      <c r="AP223" s="549">
        <f t="shared" si="156"/>
        <v>0</v>
      </c>
      <c r="AQ223" s="283">
        <f t="shared" si="130"/>
        <v>0</v>
      </c>
      <c r="AR223" s="281">
        <f t="shared" si="157"/>
        <v>0</v>
      </c>
      <c r="AT223" s="446"/>
      <c r="AU223" s="284"/>
      <c r="AV223" s="447" t="str">
        <f t="shared" si="158"/>
        <v>CA</v>
      </c>
      <c r="AW223" s="447" t="str">
        <f t="shared" si="158"/>
        <v>CL</v>
      </c>
      <c r="AX223" s="447" t="str">
        <f t="shared" si="158"/>
        <v>AIC</v>
      </c>
      <c r="AY223" s="447" t="str">
        <f t="shared" si="133"/>
        <v>ERB</v>
      </c>
      <c r="AZ223" s="447" t="str">
        <f t="shared" si="133"/>
        <v>GRB</v>
      </c>
      <c r="BA223" s="447" t="str">
        <f t="shared" si="133"/>
        <v>Non-Op</v>
      </c>
      <c r="BC223" s="445" t="s">
        <v>2127</v>
      </c>
      <c r="BD223" s="552">
        <f t="shared" si="141"/>
        <v>503117.35</v>
      </c>
      <c r="BF223" s="435"/>
      <c r="BG223" s="435"/>
      <c r="BH223" s="435"/>
      <c r="BI223" s="435"/>
      <c r="BJ223" s="435"/>
      <c r="BK223" s="435"/>
      <c r="BL223" s="435"/>
      <c r="BN223" s="672"/>
    </row>
    <row r="224" spans="1:66" s="28" customFormat="1" ht="12" customHeight="1">
      <c r="A224" s="287">
        <v>15100061</v>
      </c>
      <c r="B224" s="288" t="str">
        <f t="shared" si="128"/>
        <v>15100061</v>
      </c>
      <c r="C224" s="444" t="s">
        <v>1323</v>
      </c>
      <c r="D224" s="445" t="s">
        <v>2091</v>
      </c>
      <c r="E224" s="445"/>
      <c r="F224" s="444"/>
      <c r="G224" s="445"/>
      <c r="H224" s="547">
        <v>47452.29</v>
      </c>
      <c r="I224" s="547">
        <v>53928.34</v>
      </c>
      <c r="J224" s="547">
        <v>37920.769999999997</v>
      </c>
      <c r="K224" s="547">
        <v>43552.56</v>
      </c>
      <c r="L224" s="547">
        <v>35224.28</v>
      </c>
      <c r="M224" s="547">
        <v>26423.49</v>
      </c>
      <c r="N224" s="547">
        <v>26423.49</v>
      </c>
      <c r="O224" s="547">
        <v>25548.9</v>
      </c>
      <c r="P224" s="547">
        <v>25548.9</v>
      </c>
      <c r="Q224" s="547">
        <v>25548.9</v>
      </c>
      <c r="R224" s="547">
        <v>50337.36</v>
      </c>
      <c r="S224" s="547">
        <v>69277.710000000006</v>
      </c>
      <c r="T224" s="547">
        <v>66582.28</v>
      </c>
      <c r="U224" s="547"/>
      <c r="V224" s="547">
        <f t="shared" si="150"/>
        <v>39729.332083333335</v>
      </c>
      <c r="W224" s="285"/>
      <c r="X224" s="286"/>
      <c r="Y224" s="548">
        <f t="shared" si="140"/>
        <v>66582.28</v>
      </c>
      <c r="Z224" s="549">
        <f t="shared" si="140"/>
        <v>0</v>
      </c>
      <c r="AA224" s="549">
        <f t="shared" si="140"/>
        <v>0</v>
      </c>
      <c r="AB224" s="282">
        <f t="shared" si="151"/>
        <v>0</v>
      </c>
      <c r="AC224" s="281">
        <f t="shared" si="152"/>
        <v>0</v>
      </c>
      <c r="AD224" s="549">
        <f t="shared" si="123"/>
        <v>0</v>
      </c>
      <c r="AE224" s="553">
        <f t="shared" si="159"/>
        <v>0</v>
      </c>
      <c r="AF224" s="282">
        <f t="shared" si="160"/>
        <v>0</v>
      </c>
      <c r="AG224" s="283">
        <f t="shared" si="129"/>
        <v>0</v>
      </c>
      <c r="AH224" s="281">
        <f t="shared" si="153"/>
        <v>0</v>
      </c>
      <c r="AI224" s="551">
        <f t="shared" si="135"/>
        <v>39729.332083333335</v>
      </c>
      <c r="AJ224" s="549">
        <f t="shared" si="135"/>
        <v>0</v>
      </c>
      <c r="AK224" s="549">
        <f t="shared" si="135"/>
        <v>0</v>
      </c>
      <c r="AL224" s="282">
        <f t="shared" si="154"/>
        <v>0</v>
      </c>
      <c r="AM224" s="281">
        <f t="shared" si="155"/>
        <v>0</v>
      </c>
      <c r="AN224" s="549">
        <f t="shared" si="145"/>
        <v>0</v>
      </c>
      <c r="AO224" s="549">
        <f t="shared" si="146"/>
        <v>0</v>
      </c>
      <c r="AP224" s="549">
        <f t="shared" si="156"/>
        <v>0</v>
      </c>
      <c r="AQ224" s="283">
        <f t="shared" si="130"/>
        <v>0</v>
      </c>
      <c r="AR224" s="281">
        <f t="shared" si="157"/>
        <v>0</v>
      </c>
      <c r="AT224" s="446"/>
      <c r="AU224" s="284"/>
      <c r="AV224" s="447" t="str">
        <f t="shared" si="158"/>
        <v>CA</v>
      </c>
      <c r="AW224" s="447" t="str">
        <f t="shared" si="158"/>
        <v>CL</v>
      </c>
      <c r="AX224" s="447" t="str">
        <f t="shared" si="158"/>
        <v>AIC</v>
      </c>
      <c r="AY224" s="447" t="str">
        <f t="shared" si="133"/>
        <v>ERB</v>
      </c>
      <c r="AZ224" s="447" t="str">
        <f t="shared" si="133"/>
        <v>GRB</v>
      </c>
      <c r="BA224" s="447" t="str">
        <f t="shared" si="133"/>
        <v>Non-Op</v>
      </c>
      <c r="BC224" s="445" t="s">
        <v>2127</v>
      </c>
      <c r="BD224" s="552">
        <f t="shared" si="141"/>
        <v>66582.28</v>
      </c>
      <c r="BF224" s="435"/>
      <c r="BG224" s="435"/>
      <c r="BH224" s="435"/>
      <c r="BI224" s="435"/>
      <c r="BJ224" s="435"/>
      <c r="BK224" s="435"/>
      <c r="BL224" s="435"/>
      <c r="BN224" s="672"/>
    </row>
    <row r="225" spans="1:66" s="28" customFormat="1" ht="12" customHeight="1">
      <c r="A225" s="287">
        <v>15100081</v>
      </c>
      <c r="B225" s="288" t="str">
        <f t="shared" si="128"/>
        <v>15100081</v>
      </c>
      <c r="C225" s="444" t="s">
        <v>1324</v>
      </c>
      <c r="D225" s="445" t="s">
        <v>2091</v>
      </c>
      <c r="E225" s="445"/>
      <c r="F225" s="444"/>
      <c r="G225" s="445"/>
      <c r="H225" s="547">
        <v>1721569.81</v>
      </c>
      <c r="I225" s="547">
        <v>1721569.81</v>
      </c>
      <c r="J225" s="547">
        <v>1721569.81</v>
      </c>
      <c r="K225" s="547">
        <v>1721569.81</v>
      </c>
      <c r="L225" s="547">
        <v>1721569.81</v>
      </c>
      <c r="M225" s="547">
        <v>1709547.46</v>
      </c>
      <c r="N225" s="547">
        <v>1709547.46</v>
      </c>
      <c r="O225" s="547">
        <v>1709547.46</v>
      </c>
      <c r="P225" s="547">
        <v>1579253.58</v>
      </c>
      <c r="Q225" s="547">
        <v>1579253.58</v>
      </c>
      <c r="R225" s="547">
        <v>1573418.4</v>
      </c>
      <c r="S225" s="547">
        <v>1802820.63</v>
      </c>
      <c r="T225" s="547">
        <v>1659619.54</v>
      </c>
      <c r="U225" s="547"/>
      <c r="V225" s="547">
        <f t="shared" si="150"/>
        <v>1686688.540416667</v>
      </c>
      <c r="W225" s="285"/>
      <c r="X225" s="286"/>
      <c r="Y225" s="548">
        <f t="shared" si="140"/>
        <v>1659619.54</v>
      </c>
      <c r="Z225" s="549">
        <f t="shared" si="140"/>
        <v>0</v>
      </c>
      <c r="AA225" s="549">
        <f t="shared" si="140"/>
        <v>0</v>
      </c>
      <c r="AB225" s="282">
        <f t="shared" si="151"/>
        <v>0</v>
      </c>
      <c r="AC225" s="281">
        <f t="shared" si="152"/>
        <v>0</v>
      </c>
      <c r="AD225" s="549">
        <f t="shared" si="123"/>
        <v>0</v>
      </c>
      <c r="AE225" s="553">
        <f t="shared" si="159"/>
        <v>0</v>
      </c>
      <c r="AF225" s="282">
        <f t="shared" si="160"/>
        <v>0</v>
      </c>
      <c r="AG225" s="283">
        <f t="shared" si="129"/>
        <v>0</v>
      </c>
      <c r="AH225" s="281">
        <f t="shared" si="153"/>
        <v>0</v>
      </c>
      <c r="AI225" s="551">
        <f t="shared" ref="AI225:AK245" si="161">IF($D225=AI$5,$V225,0)</f>
        <v>1686688.540416667</v>
      </c>
      <c r="AJ225" s="549">
        <f t="shared" si="161"/>
        <v>0</v>
      </c>
      <c r="AK225" s="549">
        <f t="shared" si="161"/>
        <v>0</v>
      </c>
      <c r="AL225" s="282">
        <f t="shared" si="154"/>
        <v>0</v>
      </c>
      <c r="AM225" s="281">
        <f t="shared" si="155"/>
        <v>0</v>
      </c>
      <c r="AN225" s="549">
        <f t="shared" si="145"/>
        <v>0</v>
      </c>
      <c r="AO225" s="549">
        <f t="shared" si="146"/>
        <v>0</v>
      </c>
      <c r="AP225" s="549">
        <f t="shared" si="156"/>
        <v>0</v>
      </c>
      <c r="AQ225" s="283">
        <f t="shared" si="130"/>
        <v>0</v>
      </c>
      <c r="AR225" s="281">
        <f t="shared" si="157"/>
        <v>0</v>
      </c>
      <c r="AT225" s="446"/>
      <c r="AU225" s="284"/>
      <c r="AV225" s="447" t="str">
        <f t="shared" si="158"/>
        <v>CA</v>
      </c>
      <c r="AW225" s="447" t="str">
        <f t="shared" si="158"/>
        <v>CL</v>
      </c>
      <c r="AX225" s="447" t="str">
        <f t="shared" si="158"/>
        <v>AIC</v>
      </c>
      <c r="AY225" s="447" t="str">
        <f t="shared" si="133"/>
        <v>ERB</v>
      </c>
      <c r="AZ225" s="447" t="str">
        <f t="shared" si="133"/>
        <v>GRB</v>
      </c>
      <c r="BA225" s="447" t="str">
        <f t="shared" si="133"/>
        <v>Non-Op</v>
      </c>
      <c r="BC225" s="445" t="s">
        <v>2127</v>
      </c>
      <c r="BD225" s="552">
        <f t="shared" si="141"/>
        <v>1659619.54</v>
      </c>
      <c r="BF225" s="435"/>
      <c r="BG225" s="435"/>
      <c r="BH225" s="435"/>
      <c r="BI225" s="435"/>
      <c r="BJ225" s="435"/>
      <c r="BK225" s="435"/>
      <c r="BL225" s="435"/>
      <c r="BN225" s="672"/>
    </row>
    <row r="226" spans="1:66" s="28" customFormat="1" ht="12" customHeight="1">
      <c r="A226" s="287">
        <v>15100091</v>
      </c>
      <c r="B226" s="288" t="str">
        <f t="shared" si="128"/>
        <v>15100091</v>
      </c>
      <c r="C226" s="444" t="s">
        <v>1325</v>
      </c>
      <c r="D226" s="445" t="s">
        <v>2091</v>
      </c>
      <c r="E226" s="445"/>
      <c r="F226" s="444"/>
      <c r="G226" s="445"/>
      <c r="H226" s="547">
        <v>1790815.64</v>
      </c>
      <c r="I226" s="547">
        <v>1790815.64</v>
      </c>
      <c r="J226" s="547">
        <v>1790815.64</v>
      </c>
      <c r="K226" s="547">
        <v>1786888.84</v>
      </c>
      <c r="L226" s="547">
        <v>1786888.84</v>
      </c>
      <c r="M226" s="547">
        <v>1786888.84</v>
      </c>
      <c r="N226" s="547">
        <v>1786888.84</v>
      </c>
      <c r="O226" s="547">
        <v>1786888.84</v>
      </c>
      <c r="P226" s="547">
        <v>1786888.84</v>
      </c>
      <c r="Q226" s="547">
        <v>1786888.84</v>
      </c>
      <c r="R226" s="547">
        <v>1786888.84</v>
      </c>
      <c r="S226" s="547">
        <v>1779161.99</v>
      </c>
      <c r="T226" s="547">
        <v>3382947.07</v>
      </c>
      <c r="U226" s="547"/>
      <c r="V226" s="547">
        <f t="shared" si="150"/>
        <v>1853565.4454166666</v>
      </c>
      <c r="W226" s="285"/>
      <c r="X226" s="286"/>
      <c r="Y226" s="548">
        <f t="shared" ref="Y226:AA246" si="162">IF($D226=Y$5,$T226,0)</f>
        <v>3382947.07</v>
      </c>
      <c r="Z226" s="549">
        <f t="shared" si="162"/>
        <v>0</v>
      </c>
      <c r="AA226" s="549">
        <f t="shared" si="162"/>
        <v>0</v>
      </c>
      <c r="AB226" s="282">
        <f t="shared" si="151"/>
        <v>0</v>
      </c>
      <c r="AC226" s="281">
        <f t="shared" si="152"/>
        <v>0</v>
      </c>
      <c r="AD226" s="549">
        <f t="shared" si="123"/>
        <v>0</v>
      </c>
      <c r="AE226" s="553">
        <f t="shared" si="159"/>
        <v>0</v>
      </c>
      <c r="AF226" s="282">
        <f t="shared" si="160"/>
        <v>0</v>
      </c>
      <c r="AG226" s="283">
        <f t="shared" si="129"/>
        <v>0</v>
      </c>
      <c r="AH226" s="281">
        <f t="shared" si="153"/>
        <v>0</v>
      </c>
      <c r="AI226" s="551">
        <f t="shared" si="161"/>
        <v>1853565.4454166666</v>
      </c>
      <c r="AJ226" s="549">
        <f t="shared" si="161"/>
        <v>0</v>
      </c>
      <c r="AK226" s="549">
        <f t="shared" si="161"/>
        <v>0</v>
      </c>
      <c r="AL226" s="282">
        <f t="shared" si="154"/>
        <v>0</v>
      </c>
      <c r="AM226" s="281">
        <f t="shared" si="155"/>
        <v>0</v>
      </c>
      <c r="AN226" s="549">
        <f t="shared" si="145"/>
        <v>0</v>
      </c>
      <c r="AO226" s="549">
        <f t="shared" si="146"/>
        <v>0</v>
      </c>
      <c r="AP226" s="549">
        <f t="shared" si="156"/>
        <v>0</v>
      </c>
      <c r="AQ226" s="283">
        <f t="shared" si="130"/>
        <v>0</v>
      </c>
      <c r="AR226" s="281">
        <f t="shared" si="157"/>
        <v>0</v>
      </c>
      <c r="AT226" s="446"/>
      <c r="AU226" s="284"/>
      <c r="AV226" s="447" t="str">
        <f t="shared" si="158"/>
        <v>CA</v>
      </c>
      <c r="AW226" s="447" t="str">
        <f t="shared" si="158"/>
        <v>CL</v>
      </c>
      <c r="AX226" s="447" t="str">
        <f t="shared" si="158"/>
        <v>AIC</v>
      </c>
      <c r="AY226" s="447" t="str">
        <f t="shared" si="133"/>
        <v>ERB</v>
      </c>
      <c r="AZ226" s="447" t="str">
        <f t="shared" si="133"/>
        <v>GRB</v>
      </c>
      <c r="BA226" s="447" t="str">
        <f t="shared" si="133"/>
        <v>Non-Op</v>
      </c>
      <c r="BC226" s="445" t="s">
        <v>2127</v>
      </c>
      <c r="BD226" s="552">
        <f t="shared" si="141"/>
        <v>3382947.07</v>
      </c>
      <c r="BF226" s="435"/>
      <c r="BG226" s="435"/>
      <c r="BH226" s="435"/>
      <c r="BI226" s="435"/>
      <c r="BJ226" s="435"/>
      <c r="BK226" s="435"/>
      <c r="BL226" s="435"/>
      <c r="BN226" s="672"/>
    </row>
    <row r="227" spans="1:66" s="28" customFormat="1" ht="12" customHeight="1">
      <c r="A227" s="287">
        <v>15100101</v>
      </c>
      <c r="B227" s="288" t="str">
        <f t="shared" si="128"/>
        <v>15100101</v>
      </c>
      <c r="C227" s="444" t="s">
        <v>1326</v>
      </c>
      <c r="D227" s="445" t="s">
        <v>2091</v>
      </c>
      <c r="E227" s="445"/>
      <c r="F227" s="444"/>
      <c r="G227" s="445"/>
      <c r="H227" s="547">
        <v>4160746.03</v>
      </c>
      <c r="I227" s="547">
        <v>4053751.33</v>
      </c>
      <c r="J227" s="547">
        <v>4053751.33</v>
      </c>
      <c r="K227" s="547">
        <v>4053751.33</v>
      </c>
      <c r="L227" s="547">
        <v>4053751.33</v>
      </c>
      <c r="M227" s="547">
        <v>4053751.33</v>
      </c>
      <c r="N227" s="547">
        <v>4045601.96</v>
      </c>
      <c r="O227" s="547">
        <v>4003208.23</v>
      </c>
      <c r="P227" s="547">
        <v>4003540.26</v>
      </c>
      <c r="Q227" s="547">
        <v>4003540.26</v>
      </c>
      <c r="R227" s="547">
        <v>3999014.01</v>
      </c>
      <c r="S227" s="547">
        <v>4142255.43</v>
      </c>
      <c r="T227" s="547">
        <v>4100433.83</v>
      </c>
      <c r="U227" s="547"/>
      <c r="V227" s="547">
        <f t="shared" si="150"/>
        <v>4049708.8941666665</v>
      </c>
      <c r="W227" s="285"/>
      <c r="X227" s="286"/>
      <c r="Y227" s="548">
        <f t="shared" si="162"/>
        <v>4100433.83</v>
      </c>
      <c r="Z227" s="549">
        <f t="shared" si="162"/>
        <v>0</v>
      </c>
      <c r="AA227" s="549">
        <f t="shared" si="162"/>
        <v>0</v>
      </c>
      <c r="AB227" s="282">
        <f t="shared" si="151"/>
        <v>0</v>
      </c>
      <c r="AC227" s="281">
        <f t="shared" si="152"/>
        <v>0</v>
      </c>
      <c r="AD227" s="549">
        <f t="shared" si="123"/>
        <v>0</v>
      </c>
      <c r="AE227" s="553">
        <f t="shared" si="159"/>
        <v>0</v>
      </c>
      <c r="AF227" s="282">
        <f t="shared" si="160"/>
        <v>0</v>
      </c>
      <c r="AG227" s="283">
        <f t="shared" si="129"/>
        <v>0</v>
      </c>
      <c r="AH227" s="281">
        <f t="shared" si="153"/>
        <v>0</v>
      </c>
      <c r="AI227" s="551">
        <f t="shared" si="161"/>
        <v>4049708.8941666665</v>
      </c>
      <c r="AJ227" s="549">
        <f t="shared" si="161"/>
        <v>0</v>
      </c>
      <c r="AK227" s="549">
        <f t="shared" si="161"/>
        <v>0</v>
      </c>
      <c r="AL227" s="282">
        <f t="shared" si="154"/>
        <v>0</v>
      </c>
      <c r="AM227" s="281">
        <f t="shared" si="155"/>
        <v>0</v>
      </c>
      <c r="AN227" s="549">
        <f t="shared" si="145"/>
        <v>0</v>
      </c>
      <c r="AO227" s="549">
        <f t="shared" si="146"/>
        <v>0</v>
      </c>
      <c r="AP227" s="549">
        <f t="shared" si="156"/>
        <v>0</v>
      </c>
      <c r="AQ227" s="283">
        <f t="shared" si="130"/>
        <v>0</v>
      </c>
      <c r="AR227" s="281">
        <f t="shared" si="157"/>
        <v>0</v>
      </c>
      <c r="AT227" s="446"/>
      <c r="AU227" s="284"/>
      <c r="AV227" s="447" t="str">
        <f t="shared" si="158"/>
        <v>CA</v>
      </c>
      <c r="AW227" s="447" t="str">
        <f t="shared" si="158"/>
        <v>CL</v>
      </c>
      <c r="AX227" s="447" t="str">
        <f t="shared" si="158"/>
        <v>AIC</v>
      </c>
      <c r="AY227" s="447" t="str">
        <f t="shared" si="133"/>
        <v>ERB</v>
      </c>
      <c r="AZ227" s="447" t="str">
        <f t="shared" si="133"/>
        <v>GRB</v>
      </c>
      <c r="BA227" s="447" t="str">
        <f t="shared" si="133"/>
        <v>Non-Op</v>
      </c>
      <c r="BC227" s="445" t="s">
        <v>2127</v>
      </c>
      <c r="BD227" s="552">
        <f t="shared" si="141"/>
        <v>4100433.83</v>
      </c>
      <c r="BF227" s="435"/>
      <c r="BG227" s="435"/>
      <c r="BH227" s="435"/>
      <c r="BI227" s="435"/>
      <c r="BJ227" s="435"/>
      <c r="BK227" s="435"/>
      <c r="BL227" s="435"/>
      <c r="BN227" s="672"/>
    </row>
    <row r="228" spans="1:66" s="28" customFormat="1" ht="12" customHeight="1">
      <c r="A228" s="287">
        <v>15100122</v>
      </c>
      <c r="B228" s="288" t="str">
        <f t="shared" si="128"/>
        <v>15100122</v>
      </c>
      <c r="C228" s="444" t="s">
        <v>1327</v>
      </c>
      <c r="D228" s="445" t="s">
        <v>2091</v>
      </c>
      <c r="E228" s="445"/>
      <c r="F228" s="444"/>
      <c r="G228" s="445"/>
      <c r="H228" s="547">
        <v>296344.58</v>
      </c>
      <c r="I228" s="547">
        <v>296344.58</v>
      </c>
      <c r="J228" s="547">
        <v>296344.58</v>
      </c>
      <c r="K228" s="547">
        <v>296344.58</v>
      </c>
      <c r="L228" s="547">
        <v>296344.58</v>
      </c>
      <c r="M228" s="547">
        <v>296344.58</v>
      </c>
      <c r="N228" s="547">
        <v>296344.58</v>
      </c>
      <c r="O228" s="547">
        <v>296344.58</v>
      </c>
      <c r="P228" s="547">
        <v>296344.58</v>
      </c>
      <c r="Q228" s="547">
        <v>296344.58</v>
      </c>
      <c r="R228" s="547">
        <v>296344.58</v>
      </c>
      <c r="S228" s="547">
        <v>296344.58</v>
      </c>
      <c r="T228" s="547">
        <v>296344.58</v>
      </c>
      <c r="U228" s="547"/>
      <c r="V228" s="547">
        <f t="shared" si="150"/>
        <v>296344.58</v>
      </c>
      <c r="W228" s="285"/>
      <c r="X228" s="286"/>
      <c r="Y228" s="548">
        <f t="shared" si="162"/>
        <v>296344.58</v>
      </c>
      <c r="Z228" s="549">
        <f t="shared" si="162"/>
        <v>0</v>
      </c>
      <c r="AA228" s="549">
        <f t="shared" si="162"/>
        <v>0</v>
      </c>
      <c r="AB228" s="282">
        <f t="shared" si="151"/>
        <v>0</v>
      </c>
      <c r="AC228" s="281">
        <f t="shared" si="152"/>
        <v>0</v>
      </c>
      <c r="AD228" s="549">
        <f t="shared" si="123"/>
        <v>0</v>
      </c>
      <c r="AE228" s="553">
        <f t="shared" si="159"/>
        <v>0</v>
      </c>
      <c r="AF228" s="282">
        <f t="shared" si="160"/>
        <v>0</v>
      </c>
      <c r="AG228" s="283">
        <f t="shared" si="129"/>
        <v>0</v>
      </c>
      <c r="AH228" s="281">
        <f t="shared" si="153"/>
        <v>0</v>
      </c>
      <c r="AI228" s="551">
        <f t="shared" si="161"/>
        <v>296344.58</v>
      </c>
      <c r="AJ228" s="549">
        <f t="shared" si="161"/>
        <v>0</v>
      </c>
      <c r="AK228" s="549">
        <f t="shared" si="161"/>
        <v>0</v>
      </c>
      <c r="AL228" s="282">
        <f t="shared" si="154"/>
        <v>0</v>
      </c>
      <c r="AM228" s="281">
        <f t="shared" si="155"/>
        <v>0</v>
      </c>
      <c r="AN228" s="549">
        <f t="shared" si="145"/>
        <v>0</v>
      </c>
      <c r="AO228" s="549">
        <f t="shared" si="146"/>
        <v>0</v>
      </c>
      <c r="AP228" s="549">
        <f t="shared" si="156"/>
        <v>0</v>
      </c>
      <c r="AQ228" s="283">
        <f t="shared" si="130"/>
        <v>0</v>
      </c>
      <c r="AR228" s="281">
        <f t="shared" si="157"/>
        <v>0</v>
      </c>
      <c r="AT228" s="446"/>
      <c r="AU228" s="284"/>
      <c r="AV228" s="447" t="str">
        <f t="shared" si="158"/>
        <v>CA</v>
      </c>
      <c r="AW228" s="447" t="str">
        <f t="shared" si="158"/>
        <v>CL</v>
      </c>
      <c r="AX228" s="447" t="str">
        <f t="shared" si="158"/>
        <v>AIC</v>
      </c>
      <c r="AY228" s="447" t="str">
        <f t="shared" si="133"/>
        <v>ERB</v>
      </c>
      <c r="AZ228" s="447" t="str">
        <f t="shared" si="133"/>
        <v>GRB</v>
      </c>
      <c r="BA228" s="447" t="str">
        <f t="shared" si="133"/>
        <v>Non-Op</v>
      </c>
      <c r="BC228" s="445" t="s">
        <v>2127</v>
      </c>
      <c r="BD228" s="552">
        <f t="shared" si="141"/>
        <v>296344.58</v>
      </c>
      <c r="BF228" s="435"/>
      <c r="BG228" s="435"/>
      <c r="BH228" s="435"/>
      <c r="BI228" s="435"/>
      <c r="BJ228" s="435"/>
      <c r="BK228" s="435"/>
      <c r="BL228" s="435"/>
      <c r="BN228" s="672"/>
    </row>
    <row r="229" spans="1:66" s="28" customFormat="1" ht="12" customHeight="1">
      <c r="A229" s="287">
        <v>15100181</v>
      </c>
      <c r="B229" s="288" t="str">
        <f t="shared" si="128"/>
        <v>15100181</v>
      </c>
      <c r="C229" s="444" t="s">
        <v>1328</v>
      </c>
      <c r="D229" s="445" t="s">
        <v>2091</v>
      </c>
      <c r="E229" s="445"/>
      <c r="F229" s="444"/>
      <c r="G229" s="445"/>
      <c r="H229" s="547">
        <v>0</v>
      </c>
      <c r="I229" s="547">
        <v>0</v>
      </c>
      <c r="J229" s="547">
        <v>0</v>
      </c>
      <c r="K229" s="547">
        <v>0</v>
      </c>
      <c r="L229" s="547">
        <v>0</v>
      </c>
      <c r="M229" s="547">
        <v>0</v>
      </c>
      <c r="N229" s="547">
        <v>0</v>
      </c>
      <c r="O229" s="547">
        <v>0</v>
      </c>
      <c r="P229" s="547">
        <v>0</v>
      </c>
      <c r="Q229" s="547">
        <v>0</v>
      </c>
      <c r="R229" s="547">
        <v>0</v>
      </c>
      <c r="S229" s="547">
        <v>0</v>
      </c>
      <c r="T229" s="547">
        <v>0</v>
      </c>
      <c r="U229" s="547"/>
      <c r="V229" s="547">
        <f t="shared" si="150"/>
        <v>0</v>
      </c>
      <c r="W229" s="285"/>
      <c r="X229" s="286"/>
      <c r="Y229" s="548">
        <f t="shared" si="162"/>
        <v>0</v>
      </c>
      <c r="Z229" s="549">
        <f t="shared" si="162"/>
        <v>0</v>
      </c>
      <c r="AA229" s="549">
        <f t="shared" si="162"/>
        <v>0</v>
      </c>
      <c r="AB229" s="282">
        <f t="shared" si="151"/>
        <v>0</v>
      </c>
      <c r="AC229" s="281">
        <f t="shared" si="152"/>
        <v>0</v>
      </c>
      <c r="AD229" s="549">
        <f t="shared" si="123"/>
        <v>0</v>
      </c>
      <c r="AE229" s="553">
        <f t="shared" si="159"/>
        <v>0</v>
      </c>
      <c r="AF229" s="282">
        <f t="shared" si="160"/>
        <v>0</v>
      </c>
      <c r="AG229" s="283">
        <f t="shared" si="129"/>
        <v>0</v>
      </c>
      <c r="AH229" s="281">
        <f t="shared" si="153"/>
        <v>0</v>
      </c>
      <c r="AI229" s="551">
        <f t="shared" si="161"/>
        <v>0</v>
      </c>
      <c r="AJ229" s="549">
        <f t="shared" si="161"/>
        <v>0</v>
      </c>
      <c r="AK229" s="549">
        <f t="shared" si="161"/>
        <v>0</v>
      </c>
      <c r="AL229" s="282">
        <f t="shared" si="154"/>
        <v>0</v>
      </c>
      <c r="AM229" s="281">
        <f t="shared" si="155"/>
        <v>0</v>
      </c>
      <c r="AN229" s="549">
        <f t="shared" si="145"/>
        <v>0</v>
      </c>
      <c r="AO229" s="549">
        <f t="shared" si="146"/>
        <v>0</v>
      </c>
      <c r="AP229" s="549">
        <f t="shared" si="156"/>
        <v>0</v>
      </c>
      <c r="AQ229" s="283">
        <f t="shared" si="130"/>
        <v>0</v>
      </c>
      <c r="AR229" s="281">
        <f t="shared" si="157"/>
        <v>0</v>
      </c>
      <c r="AT229" s="446"/>
      <c r="AU229" s="284"/>
      <c r="AV229" s="447" t="str">
        <f t="shared" si="158"/>
        <v>CA</v>
      </c>
      <c r="AW229" s="447" t="str">
        <f t="shared" si="158"/>
        <v>CL</v>
      </c>
      <c r="AX229" s="447" t="str">
        <f t="shared" si="158"/>
        <v>AIC</v>
      </c>
      <c r="AY229" s="447" t="str">
        <f t="shared" si="133"/>
        <v>ERB</v>
      </c>
      <c r="AZ229" s="447" t="str">
        <f t="shared" si="133"/>
        <v>GRB</v>
      </c>
      <c r="BA229" s="447" t="str">
        <f t="shared" si="133"/>
        <v>Non-Op</v>
      </c>
      <c r="BC229" s="445" t="s">
        <v>2127</v>
      </c>
      <c r="BD229" s="552">
        <f t="shared" si="141"/>
        <v>0</v>
      </c>
      <c r="BF229" s="435"/>
      <c r="BG229" s="435"/>
      <c r="BH229" s="435"/>
      <c r="BI229" s="435"/>
      <c r="BJ229" s="435"/>
      <c r="BK229" s="435"/>
      <c r="BL229" s="435"/>
      <c r="BN229" s="683"/>
    </row>
    <row r="230" spans="1:66" s="28" customFormat="1" ht="12" customHeight="1">
      <c r="A230" s="287">
        <v>15100211</v>
      </c>
      <c r="B230" s="288" t="str">
        <f t="shared" si="128"/>
        <v>15100211</v>
      </c>
      <c r="C230" s="444" t="s">
        <v>1329</v>
      </c>
      <c r="D230" s="445" t="s">
        <v>2091</v>
      </c>
      <c r="E230" s="445"/>
      <c r="F230" s="444"/>
      <c r="G230" s="445"/>
      <c r="H230" s="547">
        <v>15062.35</v>
      </c>
      <c r="I230" s="547">
        <v>-394209.07</v>
      </c>
      <c r="J230" s="547">
        <v>-381795.44</v>
      </c>
      <c r="K230" s="547">
        <v>-565400.93000000005</v>
      </c>
      <c r="L230" s="547">
        <v>-767850.6</v>
      </c>
      <c r="M230" s="547">
        <v>-585449.77</v>
      </c>
      <c r="N230" s="547">
        <v>-497645.42</v>
      </c>
      <c r="O230" s="547">
        <v>-1121988.02</v>
      </c>
      <c r="P230" s="547">
        <v>-584743.30000000005</v>
      </c>
      <c r="Q230" s="547">
        <v>-396797.64</v>
      </c>
      <c r="R230" s="547">
        <v>-668862.34</v>
      </c>
      <c r="S230" s="547">
        <v>-975911.93</v>
      </c>
      <c r="T230" s="547">
        <v>-632358.16</v>
      </c>
      <c r="U230" s="547"/>
      <c r="V230" s="547">
        <f t="shared" si="150"/>
        <v>-604108.53041666665</v>
      </c>
      <c r="W230" s="285"/>
      <c r="X230" s="286"/>
      <c r="Y230" s="548">
        <f t="shared" si="162"/>
        <v>-632358.16</v>
      </c>
      <c r="Z230" s="549">
        <f t="shared" si="162"/>
        <v>0</v>
      </c>
      <c r="AA230" s="549">
        <f t="shared" si="162"/>
        <v>0</v>
      </c>
      <c r="AB230" s="282">
        <f t="shared" si="151"/>
        <v>0</v>
      </c>
      <c r="AC230" s="281">
        <f t="shared" si="152"/>
        <v>0</v>
      </c>
      <c r="AD230" s="549">
        <f t="shared" si="123"/>
        <v>0</v>
      </c>
      <c r="AE230" s="553">
        <f t="shared" si="159"/>
        <v>0</v>
      </c>
      <c r="AF230" s="282">
        <f t="shared" si="160"/>
        <v>0</v>
      </c>
      <c r="AG230" s="283">
        <f t="shared" si="129"/>
        <v>0</v>
      </c>
      <c r="AH230" s="281">
        <f t="shared" si="153"/>
        <v>0</v>
      </c>
      <c r="AI230" s="551">
        <f t="shared" si="161"/>
        <v>-604108.53041666665</v>
      </c>
      <c r="AJ230" s="549">
        <f t="shared" si="161"/>
        <v>0</v>
      </c>
      <c r="AK230" s="549">
        <f t="shared" si="161"/>
        <v>0</v>
      </c>
      <c r="AL230" s="282">
        <f t="shared" si="154"/>
        <v>0</v>
      </c>
      <c r="AM230" s="281">
        <f t="shared" si="155"/>
        <v>0</v>
      </c>
      <c r="AN230" s="549">
        <f t="shared" si="145"/>
        <v>0</v>
      </c>
      <c r="AO230" s="549">
        <f t="shared" si="146"/>
        <v>0</v>
      </c>
      <c r="AP230" s="549">
        <f t="shared" si="156"/>
        <v>0</v>
      </c>
      <c r="AQ230" s="283">
        <f t="shared" si="130"/>
        <v>0</v>
      </c>
      <c r="AR230" s="281">
        <f t="shared" si="157"/>
        <v>0</v>
      </c>
      <c r="AT230" s="446"/>
      <c r="AU230" s="284"/>
      <c r="AV230" s="447" t="str">
        <f t="shared" si="158"/>
        <v>CA</v>
      </c>
      <c r="AW230" s="447" t="str">
        <f t="shared" si="158"/>
        <v>CL</v>
      </c>
      <c r="AX230" s="447" t="str">
        <f t="shared" si="158"/>
        <v>AIC</v>
      </c>
      <c r="AY230" s="447" t="str">
        <f t="shared" si="133"/>
        <v>ERB</v>
      </c>
      <c r="AZ230" s="447" t="str">
        <f t="shared" si="133"/>
        <v>GRB</v>
      </c>
      <c r="BA230" s="447" t="str">
        <f t="shared" si="133"/>
        <v>Non-Op</v>
      </c>
      <c r="BC230" s="445" t="s">
        <v>2127</v>
      </c>
      <c r="BD230" s="552">
        <f t="shared" si="141"/>
        <v>-632358.16</v>
      </c>
      <c r="BF230" s="435"/>
      <c r="BG230" s="435"/>
      <c r="BH230" s="435"/>
      <c r="BI230" s="435"/>
      <c r="BJ230" s="435"/>
      <c r="BK230" s="435"/>
      <c r="BL230" s="435"/>
      <c r="BN230" s="672"/>
    </row>
    <row r="231" spans="1:66" s="28" customFormat="1" ht="12" customHeight="1">
      <c r="A231" s="287">
        <v>15100221</v>
      </c>
      <c r="B231" s="288" t="str">
        <f t="shared" si="128"/>
        <v>15100221</v>
      </c>
      <c r="C231" s="444" t="s">
        <v>1330</v>
      </c>
      <c r="D231" s="445" t="s">
        <v>2091</v>
      </c>
      <c r="E231" s="445"/>
      <c r="F231" s="444"/>
      <c r="G231" s="445"/>
      <c r="H231" s="547">
        <v>1777959.95</v>
      </c>
      <c r="I231" s="547">
        <v>1921279.32</v>
      </c>
      <c r="J231" s="547">
        <v>1662826.71</v>
      </c>
      <c r="K231" s="547">
        <v>1573763.07</v>
      </c>
      <c r="L231" s="547">
        <v>1598361.61</v>
      </c>
      <c r="M231" s="547">
        <v>2323954.98</v>
      </c>
      <c r="N231" s="547">
        <v>2495741.2000000002</v>
      </c>
      <c r="O231" s="547">
        <v>1883726.92</v>
      </c>
      <c r="P231" s="547">
        <v>2065043.26</v>
      </c>
      <c r="Q231" s="547">
        <v>2585325.0299999998</v>
      </c>
      <c r="R231" s="547">
        <v>1970218.25</v>
      </c>
      <c r="S231" s="547">
        <v>2256394.98</v>
      </c>
      <c r="T231" s="547">
        <v>4055360.39</v>
      </c>
      <c r="U231" s="547"/>
      <c r="V231" s="547">
        <f t="shared" si="150"/>
        <v>2104441.2916666665</v>
      </c>
      <c r="W231" s="285"/>
      <c r="X231" s="286"/>
      <c r="Y231" s="548">
        <f t="shared" si="162"/>
        <v>4055360.39</v>
      </c>
      <c r="Z231" s="549">
        <f t="shared" si="162"/>
        <v>0</v>
      </c>
      <c r="AA231" s="549">
        <f t="shared" si="162"/>
        <v>0</v>
      </c>
      <c r="AB231" s="282">
        <f t="shared" si="151"/>
        <v>0</v>
      </c>
      <c r="AC231" s="281">
        <f t="shared" si="152"/>
        <v>0</v>
      </c>
      <c r="AD231" s="549">
        <f t="shared" ref="AD231:AD297" si="163">IF($D231=AD$5,$T231,IF($D231=AD$4, $T231*$AK$1,0))</f>
        <v>0</v>
      </c>
      <c r="AE231" s="553">
        <f t="shared" si="159"/>
        <v>0</v>
      </c>
      <c r="AF231" s="282">
        <f t="shared" si="160"/>
        <v>0</v>
      </c>
      <c r="AG231" s="283">
        <f t="shared" si="129"/>
        <v>0</v>
      </c>
      <c r="AH231" s="281">
        <f t="shared" si="153"/>
        <v>0</v>
      </c>
      <c r="AI231" s="551">
        <f t="shared" si="161"/>
        <v>2104441.2916666665</v>
      </c>
      <c r="AJ231" s="549">
        <f t="shared" si="161"/>
        <v>0</v>
      </c>
      <c r="AK231" s="549">
        <f t="shared" si="161"/>
        <v>0</v>
      </c>
      <c r="AL231" s="282">
        <f t="shared" si="154"/>
        <v>0</v>
      </c>
      <c r="AM231" s="281">
        <f t="shared" si="155"/>
        <v>0</v>
      </c>
      <c r="AN231" s="549">
        <f t="shared" si="145"/>
        <v>0</v>
      </c>
      <c r="AO231" s="549">
        <f t="shared" si="146"/>
        <v>0</v>
      </c>
      <c r="AP231" s="549">
        <f t="shared" si="156"/>
        <v>0</v>
      </c>
      <c r="AQ231" s="283">
        <f t="shared" si="130"/>
        <v>0</v>
      </c>
      <c r="AR231" s="281">
        <f t="shared" si="157"/>
        <v>0</v>
      </c>
      <c r="AT231" s="446"/>
      <c r="AU231" s="284"/>
      <c r="AV231" s="447" t="str">
        <f t="shared" si="158"/>
        <v>CA</v>
      </c>
      <c r="AW231" s="447" t="str">
        <f t="shared" si="158"/>
        <v>CL</v>
      </c>
      <c r="AX231" s="447" t="str">
        <f t="shared" si="158"/>
        <v>AIC</v>
      </c>
      <c r="AY231" s="447" t="str">
        <f t="shared" si="133"/>
        <v>ERB</v>
      </c>
      <c r="AZ231" s="447" t="str">
        <f t="shared" si="133"/>
        <v>GRB</v>
      </c>
      <c r="BA231" s="447" t="str">
        <f t="shared" si="133"/>
        <v>Non-Op</v>
      </c>
      <c r="BC231" s="445" t="s">
        <v>2127</v>
      </c>
      <c r="BD231" s="552">
        <f t="shared" si="141"/>
        <v>4055360.39</v>
      </c>
      <c r="BF231" s="435"/>
      <c r="BG231" s="435"/>
      <c r="BH231" s="435"/>
      <c r="BI231" s="435"/>
      <c r="BJ231" s="435"/>
      <c r="BK231" s="435"/>
      <c r="BL231" s="435"/>
      <c r="BN231" s="672"/>
    </row>
    <row r="232" spans="1:66" s="28" customFormat="1" ht="12" customHeight="1">
      <c r="A232" s="287">
        <v>15100271</v>
      </c>
      <c r="B232" s="288" t="str">
        <f t="shared" si="128"/>
        <v>15100271</v>
      </c>
      <c r="C232" s="444" t="s">
        <v>1331</v>
      </c>
      <c r="D232" s="445" t="s">
        <v>2091</v>
      </c>
      <c r="E232" s="445"/>
      <c r="F232" s="444"/>
      <c r="G232" s="445"/>
      <c r="H232" s="547">
        <v>2391658.42</v>
      </c>
      <c r="I232" s="547">
        <v>2391523.34</v>
      </c>
      <c r="J232" s="547">
        <v>2391523.34</v>
      </c>
      <c r="K232" s="547">
        <v>2391206.3199999998</v>
      </c>
      <c r="L232" s="547">
        <v>2391206.3199999998</v>
      </c>
      <c r="M232" s="547">
        <v>2391206.3199999998</v>
      </c>
      <c r="N232" s="547">
        <v>2390663.2599999998</v>
      </c>
      <c r="O232" s="547">
        <v>2390434.46</v>
      </c>
      <c r="P232" s="547">
        <v>2383972.86</v>
      </c>
      <c r="Q232" s="547">
        <v>2383972.86</v>
      </c>
      <c r="R232" s="547">
        <v>2374738.06</v>
      </c>
      <c r="S232" s="547">
        <v>2371099.27</v>
      </c>
      <c r="T232" s="547">
        <v>2855878.05</v>
      </c>
      <c r="U232" s="547"/>
      <c r="V232" s="547">
        <f t="shared" si="150"/>
        <v>2406276.2204166665</v>
      </c>
      <c r="W232" s="285"/>
      <c r="X232" s="286"/>
      <c r="Y232" s="548">
        <f t="shared" si="162"/>
        <v>2855878.05</v>
      </c>
      <c r="Z232" s="549">
        <f t="shared" si="162"/>
        <v>0</v>
      </c>
      <c r="AA232" s="549">
        <f t="shared" si="162"/>
        <v>0</v>
      </c>
      <c r="AB232" s="282">
        <f t="shared" si="151"/>
        <v>0</v>
      </c>
      <c r="AC232" s="281">
        <f t="shared" si="152"/>
        <v>0</v>
      </c>
      <c r="AD232" s="549">
        <f t="shared" si="163"/>
        <v>0</v>
      </c>
      <c r="AE232" s="553">
        <f t="shared" si="159"/>
        <v>0</v>
      </c>
      <c r="AF232" s="282">
        <f t="shared" si="160"/>
        <v>0</v>
      </c>
      <c r="AG232" s="283">
        <f t="shared" si="129"/>
        <v>0</v>
      </c>
      <c r="AH232" s="281">
        <f t="shared" si="153"/>
        <v>0</v>
      </c>
      <c r="AI232" s="551">
        <f t="shared" si="161"/>
        <v>2406276.2204166665</v>
      </c>
      <c r="AJ232" s="549">
        <f t="shared" si="161"/>
        <v>0</v>
      </c>
      <c r="AK232" s="549">
        <f t="shared" si="161"/>
        <v>0</v>
      </c>
      <c r="AL232" s="282">
        <f t="shared" si="154"/>
        <v>0</v>
      </c>
      <c r="AM232" s="281">
        <f t="shared" si="155"/>
        <v>0</v>
      </c>
      <c r="AN232" s="549">
        <f t="shared" si="145"/>
        <v>0</v>
      </c>
      <c r="AO232" s="549">
        <f t="shared" si="146"/>
        <v>0</v>
      </c>
      <c r="AP232" s="549">
        <f t="shared" si="156"/>
        <v>0</v>
      </c>
      <c r="AQ232" s="283">
        <f t="shared" si="130"/>
        <v>0</v>
      </c>
      <c r="AR232" s="281">
        <f t="shared" si="157"/>
        <v>0</v>
      </c>
      <c r="AT232" s="446"/>
      <c r="AU232" s="284"/>
      <c r="AV232" s="447" t="str">
        <f t="shared" si="158"/>
        <v>CA</v>
      </c>
      <c r="AW232" s="447" t="str">
        <f t="shared" si="158"/>
        <v>CL</v>
      </c>
      <c r="AX232" s="447" t="str">
        <f t="shared" si="158"/>
        <v>AIC</v>
      </c>
      <c r="AY232" s="447" t="str">
        <f t="shared" si="133"/>
        <v>ERB</v>
      </c>
      <c r="AZ232" s="447" t="str">
        <f t="shared" si="133"/>
        <v>GRB</v>
      </c>
      <c r="BA232" s="447" t="str">
        <f t="shared" si="133"/>
        <v>Non-Op</v>
      </c>
      <c r="BC232" s="445" t="s">
        <v>2127</v>
      </c>
      <c r="BD232" s="552">
        <f t="shared" si="141"/>
        <v>2855878.05</v>
      </c>
      <c r="BF232" s="435"/>
      <c r="BG232" s="435"/>
      <c r="BH232" s="435"/>
      <c r="BI232" s="435"/>
      <c r="BJ232" s="435"/>
      <c r="BK232" s="435"/>
      <c r="BL232" s="435"/>
      <c r="BN232" s="672"/>
    </row>
    <row r="233" spans="1:66" s="28" customFormat="1" ht="12" customHeight="1">
      <c r="A233" s="686">
        <v>15100291</v>
      </c>
      <c r="B233" s="687" t="str">
        <f t="shared" si="128"/>
        <v>15100291</v>
      </c>
      <c r="C233" s="444" t="s">
        <v>1332</v>
      </c>
      <c r="D233" s="445" t="s">
        <v>2091</v>
      </c>
      <c r="E233" s="445"/>
      <c r="F233" s="444"/>
      <c r="G233" s="445"/>
      <c r="H233" s="547">
        <v>294491.81</v>
      </c>
      <c r="I233" s="547">
        <v>294491.81</v>
      </c>
      <c r="J233" s="547">
        <v>294491.81</v>
      </c>
      <c r="K233" s="547">
        <v>294491.81</v>
      </c>
      <c r="L233" s="547">
        <v>383796.97</v>
      </c>
      <c r="M233" s="547">
        <v>578297.96</v>
      </c>
      <c r="N233" s="547">
        <v>665810.18000000005</v>
      </c>
      <c r="O233" s="547">
        <v>665810.18000000005</v>
      </c>
      <c r="P233" s="547">
        <v>665810.18000000005</v>
      </c>
      <c r="Q233" s="547">
        <v>665810.18000000005</v>
      </c>
      <c r="R233" s="547">
        <v>665810.18000000005</v>
      </c>
      <c r="S233" s="547">
        <v>665810.18000000005</v>
      </c>
      <c r="T233" s="547">
        <v>319161.65999999997</v>
      </c>
      <c r="U233" s="547"/>
      <c r="V233" s="547">
        <f t="shared" si="150"/>
        <v>512271.51458333334</v>
      </c>
      <c r="W233" s="285"/>
      <c r="X233" s="286"/>
      <c r="Y233" s="548">
        <f t="shared" si="162"/>
        <v>319161.65999999997</v>
      </c>
      <c r="Z233" s="549">
        <f t="shared" si="162"/>
        <v>0</v>
      </c>
      <c r="AA233" s="549">
        <f t="shared" si="162"/>
        <v>0</v>
      </c>
      <c r="AB233" s="282">
        <f t="shared" si="151"/>
        <v>0</v>
      </c>
      <c r="AC233" s="281">
        <f t="shared" si="152"/>
        <v>0</v>
      </c>
      <c r="AD233" s="549">
        <f t="shared" si="163"/>
        <v>0</v>
      </c>
      <c r="AE233" s="553">
        <f t="shared" si="159"/>
        <v>0</v>
      </c>
      <c r="AF233" s="282">
        <f t="shared" si="160"/>
        <v>0</v>
      </c>
      <c r="AG233" s="283">
        <f t="shared" si="129"/>
        <v>0</v>
      </c>
      <c r="AH233" s="281">
        <f t="shared" si="153"/>
        <v>0</v>
      </c>
      <c r="AI233" s="551">
        <f t="shared" si="161"/>
        <v>512271.51458333334</v>
      </c>
      <c r="AJ233" s="549">
        <f t="shared" si="161"/>
        <v>0</v>
      </c>
      <c r="AK233" s="549">
        <f t="shared" si="161"/>
        <v>0</v>
      </c>
      <c r="AL233" s="282">
        <f t="shared" si="154"/>
        <v>0</v>
      </c>
      <c r="AM233" s="281">
        <f t="shared" si="155"/>
        <v>0</v>
      </c>
      <c r="AN233" s="549">
        <f t="shared" si="145"/>
        <v>0</v>
      </c>
      <c r="AO233" s="549">
        <f t="shared" si="146"/>
        <v>0</v>
      </c>
      <c r="AP233" s="549">
        <f t="shared" si="156"/>
        <v>0</v>
      </c>
      <c r="AQ233" s="283">
        <f t="shared" si="130"/>
        <v>0</v>
      </c>
      <c r="AR233" s="281">
        <f t="shared" si="157"/>
        <v>0</v>
      </c>
      <c r="AT233" s="446"/>
      <c r="AU233" s="284"/>
      <c r="AV233" s="447" t="str">
        <f t="shared" si="158"/>
        <v>CA</v>
      </c>
      <c r="AW233" s="447" t="str">
        <f t="shared" si="158"/>
        <v>CL</v>
      </c>
      <c r="AX233" s="447" t="str">
        <f t="shared" si="158"/>
        <v>AIC</v>
      </c>
      <c r="AY233" s="447" t="str">
        <f t="shared" si="133"/>
        <v>ERB</v>
      </c>
      <c r="AZ233" s="447" t="str">
        <f t="shared" si="133"/>
        <v>GRB</v>
      </c>
      <c r="BA233" s="447" t="str">
        <f t="shared" si="133"/>
        <v>Non-Op</v>
      </c>
      <c r="BC233" s="445" t="s">
        <v>2127</v>
      </c>
      <c r="BD233" s="552">
        <f t="shared" si="141"/>
        <v>319161.65999999997</v>
      </c>
      <c r="BF233" s="435"/>
      <c r="BG233" s="435"/>
      <c r="BH233" s="435"/>
      <c r="BI233" s="435"/>
      <c r="BJ233" s="435"/>
      <c r="BK233" s="435"/>
      <c r="BL233" s="435"/>
      <c r="BN233" s="672"/>
    </row>
    <row r="234" spans="1:66" s="28" customFormat="1" ht="12" customHeight="1">
      <c r="A234" s="287">
        <v>15111001</v>
      </c>
      <c r="B234" s="288" t="str">
        <f t="shared" si="128"/>
        <v>15111001</v>
      </c>
      <c r="C234" s="444" t="s">
        <v>1333</v>
      </c>
      <c r="D234" s="445" t="s">
        <v>2091</v>
      </c>
      <c r="E234" s="445"/>
      <c r="F234" s="444"/>
      <c r="G234" s="445"/>
      <c r="H234" s="547">
        <v>234271.63</v>
      </c>
      <c r="I234" s="547">
        <v>234271.63</v>
      </c>
      <c r="J234" s="547">
        <v>234271.63</v>
      </c>
      <c r="K234" s="547">
        <v>234271.63</v>
      </c>
      <c r="L234" s="547">
        <v>234271.63</v>
      </c>
      <c r="M234" s="547">
        <v>234271.63</v>
      </c>
      <c r="N234" s="547">
        <v>234271.63</v>
      </c>
      <c r="O234" s="547">
        <v>234271.63</v>
      </c>
      <c r="P234" s="547">
        <v>234271.63</v>
      </c>
      <c r="Q234" s="547">
        <v>234271.63</v>
      </c>
      <c r="R234" s="547">
        <v>234246.5</v>
      </c>
      <c r="S234" s="547">
        <v>234246.5</v>
      </c>
      <c r="T234" s="547">
        <v>234246.5</v>
      </c>
      <c r="U234" s="547"/>
      <c r="V234" s="547">
        <f t="shared" si="150"/>
        <v>234266.39458333328</v>
      </c>
      <c r="W234" s="285"/>
      <c r="X234" s="286"/>
      <c r="Y234" s="548">
        <f t="shared" si="162"/>
        <v>234246.5</v>
      </c>
      <c r="Z234" s="549">
        <f t="shared" si="162"/>
        <v>0</v>
      </c>
      <c r="AA234" s="549">
        <f t="shared" si="162"/>
        <v>0</v>
      </c>
      <c r="AB234" s="282">
        <f t="shared" si="151"/>
        <v>0</v>
      </c>
      <c r="AC234" s="281">
        <f t="shared" si="152"/>
        <v>0</v>
      </c>
      <c r="AD234" s="549">
        <f t="shared" si="163"/>
        <v>0</v>
      </c>
      <c r="AE234" s="553">
        <f t="shared" si="159"/>
        <v>0</v>
      </c>
      <c r="AF234" s="282">
        <f t="shared" si="160"/>
        <v>0</v>
      </c>
      <c r="AG234" s="283">
        <f t="shared" si="129"/>
        <v>0</v>
      </c>
      <c r="AH234" s="281">
        <f t="shared" si="153"/>
        <v>0</v>
      </c>
      <c r="AI234" s="551">
        <f t="shared" si="161"/>
        <v>234266.39458333328</v>
      </c>
      <c r="AJ234" s="549">
        <f t="shared" si="161"/>
        <v>0</v>
      </c>
      <c r="AK234" s="549">
        <f t="shared" si="161"/>
        <v>0</v>
      </c>
      <c r="AL234" s="282">
        <f t="shared" si="154"/>
        <v>0</v>
      </c>
      <c r="AM234" s="281">
        <f t="shared" si="155"/>
        <v>0</v>
      </c>
      <c r="AN234" s="549">
        <f t="shared" si="145"/>
        <v>0</v>
      </c>
      <c r="AO234" s="549">
        <f t="shared" si="146"/>
        <v>0</v>
      </c>
      <c r="AP234" s="549">
        <f t="shared" si="156"/>
        <v>0</v>
      </c>
      <c r="AQ234" s="283">
        <f t="shared" si="130"/>
        <v>0</v>
      </c>
      <c r="AR234" s="281">
        <f t="shared" si="157"/>
        <v>0</v>
      </c>
      <c r="AT234" s="446"/>
      <c r="AU234" s="284"/>
      <c r="AV234" s="447" t="str">
        <f t="shared" si="158"/>
        <v>CA</v>
      </c>
      <c r="AW234" s="447" t="str">
        <f t="shared" si="158"/>
        <v>CL</v>
      </c>
      <c r="AX234" s="447" t="str">
        <f t="shared" si="158"/>
        <v>AIC</v>
      </c>
      <c r="AY234" s="447" t="str">
        <f t="shared" si="133"/>
        <v>ERB</v>
      </c>
      <c r="AZ234" s="447" t="str">
        <f t="shared" si="133"/>
        <v>GRB</v>
      </c>
      <c r="BA234" s="447" t="str">
        <f t="shared" si="133"/>
        <v>Non-Op</v>
      </c>
      <c r="BC234" s="445" t="s">
        <v>2127</v>
      </c>
      <c r="BD234" s="552">
        <f t="shared" si="141"/>
        <v>234246.5</v>
      </c>
      <c r="BF234" s="435"/>
      <c r="BG234" s="435"/>
      <c r="BH234" s="435"/>
      <c r="BI234" s="435"/>
      <c r="BJ234" s="435"/>
      <c r="BK234" s="435"/>
      <c r="BL234" s="435"/>
      <c r="BN234" s="672"/>
    </row>
    <row r="235" spans="1:66" s="28" customFormat="1" ht="12" customHeight="1">
      <c r="A235" s="287">
        <v>15400023</v>
      </c>
      <c r="B235" s="288" t="str">
        <f t="shared" si="128"/>
        <v>15400023</v>
      </c>
      <c r="C235" s="444" t="s">
        <v>1334</v>
      </c>
      <c r="D235" s="445" t="s">
        <v>2091</v>
      </c>
      <c r="E235" s="445"/>
      <c r="F235" s="444"/>
      <c r="G235" s="445"/>
      <c r="H235" s="547">
        <v>64413422.490000002</v>
      </c>
      <c r="I235" s="547">
        <v>59609077.280000001</v>
      </c>
      <c r="J235" s="547">
        <v>57164137.229999997</v>
      </c>
      <c r="K235" s="547">
        <v>63123943.950000003</v>
      </c>
      <c r="L235" s="547">
        <v>59626846.439999998</v>
      </c>
      <c r="M235" s="547">
        <v>57739343.600000001</v>
      </c>
      <c r="N235" s="547">
        <v>56221080.420000002</v>
      </c>
      <c r="O235" s="547">
        <v>56946775.380000003</v>
      </c>
      <c r="P235" s="547">
        <v>56806658.009999998</v>
      </c>
      <c r="Q235" s="547">
        <v>57527151.100000001</v>
      </c>
      <c r="R235" s="547">
        <v>54728235.719999999</v>
      </c>
      <c r="S235" s="547">
        <v>52471706.159999996</v>
      </c>
      <c r="T235" s="547">
        <v>52543258.090000004</v>
      </c>
      <c r="U235" s="547"/>
      <c r="V235" s="547">
        <f t="shared" si="150"/>
        <v>57536941.298333324</v>
      </c>
      <c r="W235" s="285"/>
      <c r="X235" s="286"/>
      <c r="Y235" s="548">
        <f t="shared" si="162"/>
        <v>52543258.090000004</v>
      </c>
      <c r="Z235" s="549">
        <f t="shared" si="162"/>
        <v>0</v>
      </c>
      <c r="AA235" s="549">
        <f t="shared" si="162"/>
        <v>0</v>
      </c>
      <c r="AB235" s="282">
        <f t="shared" si="151"/>
        <v>0</v>
      </c>
      <c r="AC235" s="281">
        <f t="shared" si="152"/>
        <v>0</v>
      </c>
      <c r="AD235" s="549">
        <f t="shared" si="163"/>
        <v>0</v>
      </c>
      <c r="AE235" s="553">
        <f t="shared" si="159"/>
        <v>0</v>
      </c>
      <c r="AF235" s="282">
        <f t="shared" si="160"/>
        <v>0</v>
      </c>
      <c r="AG235" s="283">
        <f t="shared" si="129"/>
        <v>0</v>
      </c>
      <c r="AH235" s="281">
        <f t="shared" si="153"/>
        <v>0</v>
      </c>
      <c r="AI235" s="551">
        <f t="shared" si="161"/>
        <v>57536941.298333324</v>
      </c>
      <c r="AJ235" s="549">
        <f t="shared" si="161"/>
        <v>0</v>
      </c>
      <c r="AK235" s="549">
        <f t="shared" si="161"/>
        <v>0</v>
      </c>
      <c r="AL235" s="282">
        <f t="shared" si="154"/>
        <v>0</v>
      </c>
      <c r="AM235" s="281">
        <f t="shared" si="155"/>
        <v>0</v>
      </c>
      <c r="AN235" s="549">
        <f t="shared" si="145"/>
        <v>0</v>
      </c>
      <c r="AO235" s="549">
        <f t="shared" si="146"/>
        <v>0</v>
      </c>
      <c r="AP235" s="549">
        <f t="shared" si="156"/>
        <v>0</v>
      </c>
      <c r="AQ235" s="283">
        <f t="shared" si="130"/>
        <v>0</v>
      </c>
      <c r="AR235" s="281">
        <f t="shared" si="157"/>
        <v>0</v>
      </c>
      <c r="AT235" s="446"/>
      <c r="AU235" s="284"/>
      <c r="AV235" s="447" t="str">
        <f t="shared" si="158"/>
        <v>CA</v>
      </c>
      <c r="AW235" s="447" t="str">
        <f t="shared" si="158"/>
        <v>CL</v>
      </c>
      <c r="AX235" s="447" t="str">
        <f t="shared" si="158"/>
        <v>AIC</v>
      </c>
      <c r="AY235" s="447" t="str">
        <f t="shared" si="133"/>
        <v>ERB</v>
      </c>
      <c r="AZ235" s="447" t="str">
        <f t="shared" si="133"/>
        <v>GRB</v>
      </c>
      <c r="BA235" s="447" t="str">
        <f t="shared" si="133"/>
        <v>Non-Op</v>
      </c>
      <c r="BC235" s="445" t="s">
        <v>2127</v>
      </c>
      <c r="BD235" s="552">
        <f t="shared" si="141"/>
        <v>52543258.090000004</v>
      </c>
      <c r="BF235" s="435"/>
      <c r="BG235" s="435"/>
      <c r="BH235" s="435"/>
      <c r="BI235" s="435"/>
      <c r="BJ235" s="435"/>
      <c r="BK235" s="435"/>
      <c r="BL235" s="435"/>
      <c r="BN235" s="672"/>
    </row>
    <row r="236" spans="1:66" s="28" customFormat="1" ht="12" customHeight="1">
      <c r="A236" s="287">
        <v>15400031</v>
      </c>
      <c r="B236" s="288" t="str">
        <f t="shared" si="128"/>
        <v>15400031</v>
      </c>
      <c r="C236" s="444" t="s">
        <v>2587</v>
      </c>
      <c r="D236" s="445" t="s">
        <v>2091</v>
      </c>
      <c r="E236" s="445"/>
      <c r="F236" s="444"/>
      <c r="G236" s="445"/>
      <c r="H236" s="547">
        <v>0</v>
      </c>
      <c r="I236" s="547">
        <v>0</v>
      </c>
      <c r="J236" s="547">
        <v>0</v>
      </c>
      <c r="K236" s="547">
        <v>0</v>
      </c>
      <c r="L236" s="547">
        <v>0</v>
      </c>
      <c r="M236" s="547">
        <v>0</v>
      </c>
      <c r="N236" s="547">
        <v>0</v>
      </c>
      <c r="O236" s="547">
        <v>0</v>
      </c>
      <c r="P236" s="547">
        <v>0</v>
      </c>
      <c r="Q236" s="547">
        <v>0</v>
      </c>
      <c r="R236" s="547">
        <v>0</v>
      </c>
      <c r="S236" s="547">
        <v>0</v>
      </c>
      <c r="T236" s="547">
        <v>0</v>
      </c>
      <c r="U236" s="547"/>
      <c r="V236" s="547">
        <f t="shared" si="150"/>
        <v>0</v>
      </c>
      <c r="W236" s="285"/>
      <c r="X236" s="286"/>
      <c r="Y236" s="548">
        <f t="shared" si="162"/>
        <v>0</v>
      </c>
      <c r="Z236" s="549">
        <f t="shared" si="162"/>
        <v>0</v>
      </c>
      <c r="AA236" s="549">
        <f t="shared" si="162"/>
        <v>0</v>
      </c>
      <c r="AB236" s="282">
        <f t="shared" si="151"/>
        <v>0</v>
      </c>
      <c r="AC236" s="281">
        <f t="shared" si="152"/>
        <v>0</v>
      </c>
      <c r="AD236" s="549">
        <f t="shared" si="163"/>
        <v>0</v>
      </c>
      <c r="AE236" s="553">
        <f t="shared" si="159"/>
        <v>0</v>
      </c>
      <c r="AF236" s="282">
        <f t="shared" si="160"/>
        <v>0</v>
      </c>
      <c r="AG236" s="283">
        <f t="shared" si="129"/>
        <v>0</v>
      </c>
      <c r="AH236" s="281">
        <f t="shared" si="153"/>
        <v>0</v>
      </c>
      <c r="AI236" s="551">
        <f t="shared" si="161"/>
        <v>0</v>
      </c>
      <c r="AJ236" s="549">
        <f t="shared" si="161"/>
        <v>0</v>
      </c>
      <c r="AK236" s="549">
        <f t="shared" si="161"/>
        <v>0</v>
      </c>
      <c r="AL236" s="282">
        <f t="shared" si="154"/>
        <v>0</v>
      </c>
      <c r="AM236" s="281">
        <f t="shared" si="155"/>
        <v>0</v>
      </c>
      <c r="AN236" s="549">
        <f t="shared" si="145"/>
        <v>0</v>
      </c>
      <c r="AO236" s="549">
        <f t="shared" si="146"/>
        <v>0</v>
      </c>
      <c r="AP236" s="549">
        <f t="shared" si="156"/>
        <v>0</v>
      </c>
      <c r="AQ236" s="283">
        <f t="shared" si="130"/>
        <v>0</v>
      </c>
      <c r="AR236" s="281">
        <f t="shared" si="157"/>
        <v>0</v>
      </c>
      <c r="AT236" s="446"/>
      <c r="AU236" s="284"/>
      <c r="AV236" s="447" t="str">
        <f t="shared" si="158"/>
        <v>CA</v>
      </c>
      <c r="AW236" s="447" t="str">
        <f t="shared" si="158"/>
        <v>CL</v>
      </c>
      <c r="AX236" s="447" t="str">
        <f t="shared" si="158"/>
        <v>AIC</v>
      </c>
      <c r="AY236" s="447" t="str">
        <f t="shared" si="133"/>
        <v>ERB</v>
      </c>
      <c r="AZ236" s="447" t="str">
        <f t="shared" si="133"/>
        <v>GRB</v>
      </c>
      <c r="BA236" s="447" t="str">
        <f t="shared" si="133"/>
        <v>Non-Op</v>
      </c>
      <c r="BC236" s="445" t="s">
        <v>2127</v>
      </c>
      <c r="BD236" s="552">
        <f t="shared" si="141"/>
        <v>0</v>
      </c>
      <c r="BF236" s="435"/>
      <c r="BG236" s="435"/>
      <c r="BH236" s="435"/>
      <c r="BI236" s="435"/>
      <c r="BJ236" s="435"/>
      <c r="BK236" s="435"/>
      <c r="BL236" s="435"/>
      <c r="BN236" s="672"/>
    </row>
    <row r="237" spans="1:66" s="28" customFormat="1" ht="12" customHeight="1">
      <c r="A237" s="287">
        <v>15400033</v>
      </c>
      <c r="B237" s="288" t="str">
        <f t="shared" si="128"/>
        <v>15400033</v>
      </c>
      <c r="C237" s="444" t="s">
        <v>1335</v>
      </c>
      <c r="D237" s="445" t="s">
        <v>2091</v>
      </c>
      <c r="E237" s="445"/>
      <c r="F237" s="444"/>
      <c r="G237" s="445"/>
      <c r="H237" s="547">
        <v>-61486180.759999998</v>
      </c>
      <c r="I237" s="547">
        <v>-56560643.25</v>
      </c>
      <c r="J237" s="547">
        <v>-54112447.759999998</v>
      </c>
      <c r="K237" s="547">
        <v>-59157557.149999999</v>
      </c>
      <c r="L237" s="547">
        <v>-55653948.75</v>
      </c>
      <c r="M237" s="547">
        <v>-53766445.909999996</v>
      </c>
      <c r="N237" s="547">
        <v>-52144777.329999998</v>
      </c>
      <c r="O237" s="547">
        <v>-51953622.909999996</v>
      </c>
      <c r="P237" s="547">
        <v>-51693297.840000004</v>
      </c>
      <c r="Q237" s="547">
        <v>-55164807.670000002</v>
      </c>
      <c r="R237" s="547">
        <v>-52174103.719999999</v>
      </c>
      <c r="S237" s="547">
        <v>-50108791.82</v>
      </c>
      <c r="T237" s="547">
        <v>-52649382.380000003</v>
      </c>
      <c r="U237" s="547"/>
      <c r="V237" s="547">
        <f t="shared" si="150"/>
        <v>-54129852.140000008</v>
      </c>
      <c r="W237" s="285"/>
      <c r="X237" s="286"/>
      <c r="Y237" s="548">
        <f t="shared" si="162"/>
        <v>-52649382.380000003</v>
      </c>
      <c r="Z237" s="549">
        <f t="shared" si="162"/>
        <v>0</v>
      </c>
      <c r="AA237" s="549">
        <f t="shared" si="162"/>
        <v>0</v>
      </c>
      <c r="AB237" s="282">
        <f t="shared" si="151"/>
        <v>0</v>
      </c>
      <c r="AC237" s="281">
        <f t="shared" si="152"/>
        <v>0</v>
      </c>
      <c r="AD237" s="549">
        <f t="shared" si="163"/>
        <v>0</v>
      </c>
      <c r="AE237" s="553">
        <f t="shared" si="159"/>
        <v>0</v>
      </c>
      <c r="AF237" s="282">
        <f t="shared" si="160"/>
        <v>0</v>
      </c>
      <c r="AG237" s="283">
        <f t="shared" si="129"/>
        <v>0</v>
      </c>
      <c r="AH237" s="281">
        <f t="shared" si="153"/>
        <v>0</v>
      </c>
      <c r="AI237" s="551">
        <f t="shared" si="161"/>
        <v>-54129852.140000008</v>
      </c>
      <c r="AJ237" s="549">
        <f t="shared" si="161"/>
        <v>0</v>
      </c>
      <c r="AK237" s="549">
        <f t="shared" si="161"/>
        <v>0</v>
      </c>
      <c r="AL237" s="282">
        <f t="shared" si="154"/>
        <v>0</v>
      </c>
      <c r="AM237" s="281">
        <f t="shared" si="155"/>
        <v>0</v>
      </c>
      <c r="AN237" s="549">
        <f t="shared" si="145"/>
        <v>0</v>
      </c>
      <c r="AO237" s="549">
        <f t="shared" si="146"/>
        <v>0</v>
      </c>
      <c r="AP237" s="549">
        <f t="shared" si="156"/>
        <v>0</v>
      </c>
      <c r="AQ237" s="283">
        <f t="shared" si="130"/>
        <v>0</v>
      </c>
      <c r="AR237" s="281">
        <f t="shared" si="157"/>
        <v>0</v>
      </c>
      <c r="AT237" s="446"/>
      <c r="AU237" s="284"/>
      <c r="AV237" s="447" t="str">
        <f t="shared" si="158"/>
        <v>CA</v>
      </c>
      <c r="AW237" s="447" t="str">
        <f t="shared" si="158"/>
        <v>CL</v>
      </c>
      <c r="AX237" s="447" t="str">
        <f t="shared" si="158"/>
        <v>AIC</v>
      </c>
      <c r="AY237" s="447" t="str">
        <f t="shared" si="133"/>
        <v>ERB</v>
      </c>
      <c r="AZ237" s="447" t="str">
        <f t="shared" si="133"/>
        <v>GRB</v>
      </c>
      <c r="BA237" s="447" t="str">
        <f t="shared" si="133"/>
        <v>Non-Op</v>
      </c>
      <c r="BC237" s="445" t="s">
        <v>2127</v>
      </c>
      <c r="BD237" s="552">
        <f t="shared" si="141"/>
        <v>-52649382.380000003</v>
      </c>
      <c r="BF237" s="435"/>
      <c r="BG237" s="435"/>
      <c r="BH237" s="435"/>
      <c r="BI237" s="435"/>
      <c r="BJ237" s="435"/>
      <c r="BK237" s="435"/>
      <c r="BL237" s="435"/>
      <c r="BN237" s="672"/>
    </row>
    <row r="238" spans="1:66" s="28" customFormat="1" ht="12" customHeight="1">
      <c r="A238" s="287">
        <v>15400041</v>
      </c>
      <c r="B238" s="288" t="str">
        <f t="shared" si="128"/>
        <v>15400041</v>
      </c>
      <c r="C238" s="444" t="s">
        <v>1336</v>
      </c>
      <c r="D238" s="445" t="s">
        <v>2091</v>
      </c>
      <c r="E238" s="445"/>
      <c r="F238" s="444"/>
      <c r="G238" s="445"/>
      <c r="H238" s="547">
        <v>6544336.2999999998</v>
      </c>
      <c r="I238" s="547">
        <v>6562795.9400000004</v>
      </c>
      <c r="J238" s="547">
        <v>6626057.8899999997</v>
      </c>
      <c r="K238" s="547">
        <v>6685742.9400000004</v>
      </c>
      <c r="L238" s="547">
        <v>6671438.3099999996</v>
      </c>
      <c r="M238" s="547">
        <v>6695002.6600000001</v>
      </c>
      <c r="N238" s="547">
        <v>6757617.6399999997</v>
      </c>
      <c r="O238" s="547">
        <v>6765751.5</v>
      </c>
      <c r="P238" s="547">
        <v>6717407.5300000003</v>
      </c>
      <c r="Q238" s="547">
        <v>6820182.9800000004</v>
      </c>
      <c r="R238" s="547">
        <v>6866855.2000000002</v>
      </c>
      <c r="S238" s="547">
        <v>6931479.2800000003</v>
      </c>
      <c r="T238" s="547">
        <v>6982963.3200000003</v>
      </c>
      <c r="U238" s="547"/>
      <c r="V238" s="547">
        <f t="shared" si="150"/>
        <v>6738665.1400000006</v>
      </c>
      <c r="W238" s="285"/>
      <c r="X238" s="286"/>
      <c r="Y238" s="548">
        <f t="shared" si="162"/>
        <v>6982963.3200000003</v>
      </c>
      <c r="Z238" s="549">
        <f t="shared" si="162"/>
        <v>0</v>
      </c>
      <c r="AA238" s="549">
        <f t="shared" si="162"/>
        <v>0</v>
      </c>
      <c r="AB238" s="282">
        <f t="shared" si="151"/>
        <v>0</v>
      </c>
      <c r="AC238" s="281">
        <f t="shared" si="152"/>
        <v>0</v>
      </c>
      <c r="AD238" s="549">
        <f t="shared" si="163"/>
        <v>0</v>
      </c>
      <c r="AE238" s="553">
        <f t="shared" si="159"/>
        <v>0</v>
      </c>
      <c r="AF238" s="282">
        <f t="shared" si="160"/>
        <v>0</v>
      </c>
      <c r="AG238" s="283">
        <f t="shared" si="129"/>
        <v>0</v>
      </c>
      <c r="AH238" s="281">
        <f t="shared" si="153"/>
        <v>0</v>
      </c>
      <c r="AI238" s="551">
        <f t="shared" si="161"/>
        <v>6738665.1400000006</v>
      </c>
      <c r="AJ238" s="549">
        <f t="shared" si="161"/>
        <v>0</v>
      </c>
      <c r="AK238" s="549">
        <f t="shared" si="161"/>
        <v>0</v>
      </c>
      <c r="AL238" s="282">
        <f t="shared" si="154"/>
        <v>0</v>
      </c>
      <c r="AM238" s="281">
        <f t="shared" si="155"/>
        <v>0</v>
      </c>
      <c r="AN238" s="549">
        <f t="shared" si="145"/>
        <v>0</v>
      </c>
      <c r="AO238" s="549">
        <f t="shared" si="146"/>
        <v>0</v>
      </c>
      <c r="AP238" s="549">
        <f t="shared" si="156"/>
        <v>0</v>
      </c>
      <c r="AQ238" s="283">
        <f t="shared" si="130"/>
        <v>0</v>
      </c>
      <c r="AR238" s="281">
        <f t="shared" si="157"/>
        <v>0</v>
      </c>
      <c r="AT238" s="446"/>
      <c r="AU238" s="284"/>
      <c r="AV238" s="447" t="str">
        <f t="shared" si="158"/>
        <v>CA</v>
      </c>
      <c r="AW238" s="447" t="str">
        <f t="shared" si="158"/>
        <v>CL</v>
      </c>
      <c r="AX238" s="447" t="str">
        <f t="shared" si="158"/>
        <v>AIC</v>
      </c>
      <c r="AY238" s="447" t="str">
        <f t="shared" si="133"/>
        <v>ERB</v>
      </c>
      <c r="AZ238" s="447" t="str">
        <f t="shared" si="133"/>
        <v>GRB</v>
      </c>
      <c r="BA238" s="447" t="str">
        <f t="shared" si="133"/>
        <v>Non-Op</v>
      </c>
      <c r="BC238" s="445" t="s">
        <v>2127</v>
      </c>
      <c r="BD238" s="552">
        <f t="shared" si="141"/>
        <v>6982963.3200000003</v>
      </c>
      <c r="BF238" s="435"/>
      <c r="BG238" s="435"/>
      <c r="BH238" s="435"/>
      <c r="BI238" s="435"/>
      <c r="BJ238" s="435"/>
      <c r="BK238" s="435"/>
      <c r="BL238" s="435"/>
      <c r="BN238" s="672"/>
    </row>
    <row r="239" spans="1:66" s="28" customFormat="1" ht="12" customHeight="1">
      <c r="A239" s="287">
        <v>15400061</v>
      </c>
      <c r="B239" s="288" t="str">
        <f t="shared" si="128"/>
        <v>15400061</v>
      </c>
      <c r="C239" s="444" t="s">
        <v>1337</v>
      </c>
      <c r="D239" s="445" t="s">
        <v>2091</v>
      </c>
      <c r="E239" s="445"/>
      <c r="F239" s="444"/>
      <c r="G239" s="445"/>
      <c r="H239" s="547">
        <v>19380876.550000001</v>
      </c>
      <c r="I239" s="547">
        <v>19393176.93</v>
      </c>
      <c r="J239" s="547">
        <v>19519187.710000001</v>
      </c>
      <c r="K239" s="547">
        <v>19656994.199999999</v>
      </c>
      <c r="L239" s="547">
        <v>20216169.07</v>
      </c>
      <c r="M239" s="547">
        <v>19946493.109999999</v>
      </c>
      <c r="N239" s="547">
        <v>18514258.43</v>
      </c>
      <c r="O239" s="547">
        <v>18547974.390000001</v>
      </c>
      <c r="P239" s="547">
        <v>18762702.5</v>
      </c>
      <c r="Q239" s="547">
        <v>18822149.27</v>
      </c>
      <c r="R239" s="547">
        <v>18964863.399999999</v>
      </c>
      <c r="S239" s="547">
        <v>24935017.890000001</v>
      </c>
      <c r="T239" s="547">
        <v>25064651.129999999</v>
      </c>
      <c r="U239" s="547"/>
      <c r="V239" s="547">
        <f t="shared" si="150"/>
        <v>19958479.228333332</v>
      </c>
      <c r="W239" s="285"/>
      <c r="X239" s="286"/>
      <c r="Y239" s="548">
        <f t="shared" si="162"/>
        <v>25064651.129999999</v>
      </c>
      <c r="Z239" s="549">
        <f t="shared" si="162"/>
        <v>0</v>
      </c>
      <c r="AA239" s="549">
        <f t="shared" si="162"/>
        <v>0</v>
      </c>
      <c r="AB239" s="282">
        <f t="shared" si="151"/>
        <v>0</v>
      </c>
      <c r="AC239" s="281">
        <f t="shared" si="152"/>
        <v>0</v>
      </c>
      <c r="AD239" s="549">
        <f t="shared" si="163"/>
        <v>0</v>
      </c>
      <c r="AE239" s="553">
        <f t="shared" si="159"/>
        <v>0</v>
      </c>
      <c r="AF239" s="282">
        <f t="shared" si="160"/>
        <v>0</v>
      </c>
      <c r="AG239" s="283">
        <f t="shared" si="129"/>
        <v>0</v>
      </c>
      <c r="AH239" s="281">
        <f t="shared" si="153"/>
        <v>0</v>
      </c>
      <c r="AI239" s="551">
        <f t="shared" si="161"/>
        <v>19958479.228333332</v>
      </c>
      <c r="AJ239" s="549">
        <f t="shared" si="161"/>
        <v>0</v>
      </c>
      <c r="AK239" s="549">
        <f t="shared" si="161"/>
        <v>0</v>
      </c>
      <c r="AL239" s="282">
        <f t="shared" si="154"/>
        <v>0</v>
      </c>
      <c r="AM239" s="281">
        <f t="shared" si="155"/>
        <v>0</v>
      </c>
      <c r="AN239" s="549">
        <f t="shared" si="145"/>
        <v>0</v>
      </c>
      <c r="AO239" s="549">
        <f t="shared" si="146"/>
        <v>0</v>
      </c>
      <c r="AP239" s="549">
        <f t="shared" si="156"/>
        <v>0</v>
      </c>
      <c r="AQ239" s="283">
        <f t="shared" si="130"/>
        <v>0</v>
      </c>
      <c r="AR239" s="281">
        <f t="shared" si="157"/>
        <v>0</v>
      </c>
      <c r="AT239" s="446"/>
      <c r="AU239" s="284"/>
      <c r="AV239" s="447" t="str">
        <f t="shared" si="158"/>
        <v>CA</v>
      </c>
      <c r="AW239" s="447" t="str">
        <f t="shared" si="158"/>
        <v>CL</v>
      </c>
      <c r="AX239" s="447" t="str">
        <f t="shared" si="158"/>
        <v>AIC</v>
      </c>
      <c r="AY239" s="447" t="str">
        <f t="shared" si="133"/>
        <v>ERB</v>
      </c>
      <c r="AZ239" s="447" t="str">
        <f t="shared" si="133"/>
        <v>GRB</v>
      </c>
      <c r="BA239" s="447" t="str">
        <f t="shared" si="133"/>
        <v>Non-Op</v>
      </c>
      <c r="BC239" s="445" t="s">
        <v>2127</v>
      </c>
      <c r="BD239" s="552">
        <f t="shared" si="141"/>
        <v>25064651.129999999</v>
      </c>
      <c r="BF239" s="435"/>
      <c r="BG239" s="435"/>
      <c r="BH239" s="435"/>
      <c r="BI239" s="435"/>
      <c r="BJ239" s="435"/>
      <c r="BK239" s="435"/>
      <c r="BL239" s="435"/>
      <c r="BN239" s="672"/>
    </row>
    <row r="240" spans="1:66" s="28" customFormat="1" ht="12" customHeight="1">
      <c r="A240" s="287">
        <v>15400091</v>
      </c>
      <c r="B240" s="288" t="s">
        <v>2089</v>
      </c>
      <c r="C240" s="444" t="s">
        <v>1338</v>
      </c>
      <c r="D240" s="445" t="s">
        <v>2091</v>
      </c>
      <c r="E240" s="445"/>
      <c r="F240" s="294">
        <v>43191</v>
      </c>
      <c r="G240" s="445"/>
      <c r="H240" s="547">
        <v>169145.54</v>
      </c>
      <c r="I240" s="547">
        <v>169145.54</v>
      </c>
      <c r="J240" s="547">
        <v>169145.54</v>
      </c>
      <c r="K240" s="547">
        <v>169145.54</v>
      </c>
      <c r="L240" s="547">
        <v>169145.54</v>
      </c>
      <c r="M240" s="547">
        <v>169145.54</v>
      </c>
      <c r="N240" s="547">
        <v>169145.54</v>
      </c>
      <c r="O240" s="547">
        <v>169145.54</v>
      </c>
      <c r="P240" s="547">
        <v>169145.54</v>
      </c>
      <c r="Q240" s="547">
        <v>169145.54</v>
      </c>
      <c r="R240" s="547">
        <v>169145.54</v>
      </c>
      <c r="S240" s="547">
        <v>169145.54</v>
      </c>
      <c r="T240" s="547">
        <v>169145.54</v>
      </c>
      <c r="U240" s="547"/>
      <c r="V240" s="547">
        <f t="shared" si="150"/>
        <v>169145.54</v>
      </c>
      <c r="W240" s="285"/>
      <c r="X240" s="286"/>
      <c r="Y240" s="548">
        <f t="shared" si="162"/>
        <v>169145.54</v>
      </c>
      <c r="Z240" s="549">
        <f t="shared" si="162"/>
        <v>0</v>
      </c>
      <c r="AA240" s="549">
        <f t="shared" si="162"/>
        <v>0</v>
      </c>
      <c r="AB240" s="282">
        <f t="shared" si="151"/>
        <v>0</v>
      </c>
      <c r="AC240" s="281">
        <f t="shared" si="152"/>
        <v>0</v>
      </c>
      <c r="AD240" s="549">
        <f t="shared" si="163"/>
        <v>0</v>
      </c>
      <c r="AE240" s="553">
        <f t="shared" si="159"/>
        <v>0</v>
      </c>
      <c r="AF240" s="282">
        <f t="shared" si="160"/>
        <v>0</v>
      </c>
      <c r="AG240" s="283">
        <f t="shared" si="129"/>
        <v>0</v>
      </c>
      <c r="AH240" s="281">
        <f t="shared" si="153"/>
        <v>0</v>
      </c>
      <c r="AI240" s="551">
        <f t="shared" si="161"/>
        <v>169145.54</v>
      </c>
      <c r="AJ240" s="549">
        <f t="shared" si="161"/>
        <v>0</v>
      </c>
      <c r="AK240" s="549">
        <f t="shared" si="161"/>
        <v>0</v>
      </c>
      <c r="AL240" s="282">
        <f t="shared" si="154"/>
        <v>0</v>
      </c>
      <c r="AM240" s="281">
        <f t="shared" si="155"/>
        <v>0</v>
      </c>
      <c r="AN240" s="549">
        <f t="shared" si="145"/>
        <v>0</v>
      </c>
      <c r="AO240" s="549">
        <f t="shared" si="146"/>
        <v>0</v>
      </c>
      <c r="AP240" s="549">
        <f t="shared" si="156"/>
        <v>0</v>
      </c>
      <c r="AQ240" s="283"/>
      <c r="AR240" s="281">
        <f t="shared" si="157"/>
        <v>0</v>
      </c>
      <c r="AT240" s="446"/>
      <c r="AU240" s="284"/>
      <c r="AV240" s="447" t="str">
        <f t="shared" si="158"/>
        <v>CA</v>
      </c>
      <c r="AW240" s="447" t="str">
        <f t="shared" si="158"/>
        <v>CL</v>
      </c>
      <c r="AX240" s="447" t="str">
        <f t="shared" si="158"/>
        <v>AIC</v>
      </c>
      <c r="AY240" s="447" t="str">
        <f t="shared" si="133"/>
        <v>ERB</v>
      </c>
      <c r="AZ240" s="447" t="str">
        <f t="shared" si="133"/>
        <v>GRB</v>
      </c>
      <c r="BA240" s="447" t="str">
        <f t="shared" si="133"/>
        <v>Non-Op</v>
      </c>
      <c r="BC240" s="445" t="s">
        <v>2127</v>
      </c>
      <c r="BD240" s="552">
        <f t="shared" si="141"/>
        <v>169145.54</v>
      </c>
      <c r="BF240" s="448"/>
      <c r="BG240" s="448"/>
      <c r="BH240" s="448"/>
      <c r="BI240" s="448"/>
      <c r="BJ240" s="448"/>
      <c r="BK240" s="448"/>
      <c r="BL240" s="448"/>
      <c r="BN240" s="672"/>
    </row>
    <row r="241" spans="1:66" s="28" customFormat="1" ht="12" customHeight="1">
      <c r="A241" s="287">
        <v>15400101</v>
      </c>
      <c r="B241" s="288" t="str">
        <f t="shared" si="128"/>
        <v>15400101</v>
      </c>
      <c r="C241" s="444" t="s">
        <v>1339</v>
      </c>
      <c r="D241" s="445" t="s">
        <v>2091</v>
      </c>
      <c r="E241" s="445"/>
      <c r="F241" s="444"/>
      <c r="G241" s="445"/>
      <c r="H241" s="547">
        <v>55856600.5</v>
      </c>
      <c r="I241" s="547">
        <v>55657941.840000004</v>
      </c>
      <c r="J241" s="547">
        <v>56704107.759999998</v>
      </c>
      <c r="K241" s="547">
        <v>57819887.140000001</v>
      </c>
      <c r="L241" s="547">
        <v>57237274.020000003</v>
      </c>
      <c r="M241" s="547">
        <v>58728731</v>
      </c>
      <c r="N241" s="547">
        <v>59273783.350000001</v>
      </c>
      <c r="O241" s="547">
        <v>58799452.630000003</v>
      </c>
      <c r="P241" s="547">
        <v>59165662.810000002</v>
      </c>
      <c r="Q241" s="547">
        <v>63742333.310000002</v>
      </c>
      <c r="R241" s="547">
        <v>65686062.640000001</v>
      </c>
      <c r="S241" s="547">
        <v>64608153.990000002</v>
      </c>
      <c r="T241" s="547">
        <v>67002929.859999999</v>
      </c>
      <c r="U241" s="547"/>
      <c r="V241" s="547">
        <f t="shared" si="150"/>
        <v>59904429.639166661</v>
      </c>
      <c r="W241" s="285"/>
      <c r="X241" s="286"/>
      <c r="Y241" s="548">
        <f t="shared" si="162"/>
        <v>67002929.859999999</v>
      </c>
      <c r="Z241" s="549">
        <f t="shared" si="162"/>
        <v>0</v>
      </c>
      <c r="AA241" s="549">
        <f t="shared" si="162"/>
        <v>0</v>
      </c>
      <c r="AB241" s="282">
        <f t="shared" si="151"/>
        <v>0</v>
      </c>
      <c r="AC241" s="281">
        <f t="shared" si="152"/>
        <v>0</v>
      </c>
      <c r="AD241" s="549">
        <f t="shared" si="163"/>
        <v>0</v>
      </c>
      <c r="AE241" s="553">
        <f t="shared" si="159"/>
        <v>0</v>
      </c>
      <c r="AF241" s="282">
        <f t="shared" si="160"/>
        <v>0</v>
      </c>
      <c r="AG241" s="283">
        <f t="shared" si="129"/>
        <v>0</v>
      </c>
      <c r="AH241" s="281">
        <f t="shared" si="153"/>
        <v>0</v>
      </c>
      <c r="AI241" s="551">
        <f t="shared" si="161"/>
        <v>59904429.639166661</v>
      </c>
      <c r="AJ241" s="549">
        <f t="shared" si="161"/>
        <v>0</v>
      </c>
      <c r="AK241" s="549">
        <f t="shared" si="161"/>
        <v>0</v>
      </c>
      <c r="AL241" s="282">
        <f t="shared" si="154"/>
        <v>0</v>
      </c>
      <c r="AM241" s="281">
        <f t="shared" si="155"/>
        <v>0</v>
      </c>
      <c r="AN241" s="549">
        <f t="shared" si="145"/>
        <v>0</v>
      </c>
      <c r="AO241" s="549">
        <f t="shared" si="146"/>
        <v>0</v>
      </c>
      <c r="AP241" s="549">
        <f t="shared" si="156"/>
        <v>0</v>
      </c>
      <c r="AQ241" s="283">
        <f t="shared" si="130"/>
        <v>0</v>
      </c>
      <c r="AR241" s="281">
        <f t="shared" si="157"/>
        <v>0</v>
      </c>
      <c r="AT241" s="446"/>
      <c r="AU241" s="284"/>
      <c r="AV241" s="447" t="str">
        <f t="shared" si="158"/>
        <v>CA</v>
      </c>
      <c r="AW241" s="447" t="str">
        <f t="shared" si="158"/>
        <v>CL</v>
      </c>
      <c r="AX241" s="447" t="str">
        <f t="shared" si="158"/>
        <v>AIC</v>
      </c>
      <c r="AY241" s="447" t="str">
        <f t="shared" si="133"/>
        <v>ERB</v>
      </c>
      <c r="AZ241" s="447" t="str">
        <f t="shared" si="133"/>
        <v>GRB</v>
      </c>
      <c r="BA241" s="447" t="str">
        <f t="shared" si="133"/>
        <v>Non-Op</v>
      </c>
      <c r="BC241" s="445" t="s">
        <v>2127</v>
      </c>
      <c r="BD241" s="552">
        <f t="shared" si="141"/>
        <v>67002929.859999999</v>
      </c>
      <c r="BF241" s="435"/>
      <c r="BG241" s="435"/>
      <c r="BH241" s="435"/>
      <c r="BI241" s="435"/>
      <c r="BJ241" s="435"/>
      <c r="BK241" s="435"/>
      <c r="BL241" s="435"/>
      <c r="BN241" s="688"/>
    </row>
    <row r="242" spans="1:66" s="28" customFormat="1" ht="12" customHeight="1">
      <c r="A242" s="287">
        <v>15400102</v>
      </c>
      <c r="B242" s="288" t="str">
        <f t="shared" si="128"/>
        <v>15400102</v>
      </c>
      <c r="C242" s="444" t="s">
        <v>1340</v>
      </c>
      <c r="D242" s="445" t="s">
        <v>2091</v>
      </c>
      <c r="E242" s="445"/>
      <c r="F242" s="444"/>
      <c r="G242" s="445"/>
      <c r="H242" s="547">
        <v>13302211.890000001</v>
      </c>
      <c r="I242" s="547">
        <v>13914887.5</v>
      </c>
      <c r="J242" s="547">
        <v>14519817.640000001</v>
      </c>
      <c r="K242" s="547">
        <v>14865682.35</v>
      </c>
      <c r="L242" s="547">
        <v>15534418.619999999</v>
      </c>
      <c r="M242" s="547">
        <v>16170671.890000001</v>
      </c>
      <c r="N242" s="547">
        <v>16450895.539999999</v>
      </c>
      <c r="O242" s="547">
        <v>16601066.560000001</v>
      </c>
      <c r="P242" s="547">
        <v>16403363.130000001</v>
      </c>
      <c r="Q242" s="547">
        <v>16551082.41</v>
      </c>
      <c r="R242" s="547">
        <v>16755114.17</v>
      </c>
      <c r="S242" s="547">
        <v>15718499.289999999</v>
      </c>
      <c r="T242" s="547">
        <v>16275698.279999999</v>
      </c>
      <c r="U242" s="547"/>
      <c r="V242" s="547">
        <f t="shared" si="150"/>
        <v>15689537.848749997</v>
      </c>
      <c r="W242" s="285"/>
      <c r="X242" s="286"/>
      <c r="Y242" s="548">
        <f t="shared" si="162"/>
        <v>16275698.279999999</v>
      </c>
      <c r="Z242" s="549">
        <f t="shared" si="162"/>
        <v>0</v>
      </c>
      <c r="AA242" s="549">
        <f t="shared" si="162"/>
        <v>0</v>
      </c>
      <c r="AB242" s="282">
        <f t="shared" si="151"/>
        <v>0</v>
      </c>
      <c r="AC242" s="281">
        <f t="shared" si="152"/>
        <v>0</v>
      </c>
      <c r="AD242" s="549">
        <f t="shared" si="163"/>
        <v>0</v>
      </c>
      <c r="AE242" s="553">
        <f t="shared" si="159"/>
        <v>0</v>
      </c>
      <c r="AF242" s="282">
        <f t="shared" si="160"/>
        <v>0</v>
      </c>
      <c r="AG242" s="283">
        <f t="shared" si="129"/>
        <v>0</v>
      </c>
      <c r="AH242" s="281">
        <f t="shared" si="153"/>
        <v>0</v>
      </c>
      <c r="AI242" s="551">
        <f t="shared" si="161"/>
        <v>15689537.848749997</v>
      </c>
      <c r="AJ242" s="549">
        <f t="shared" si="161"/>
        <v>0</v>
      </c>
      <c r="AK242" s="549">
        <f t="shared" si="161"/>
        <v>0</v>
      </c>
      <c r="AL242" s="282">
        <f t="shared" si="154"/>
        <v>0</v>
      </c>
      <c r="AM242" s="281">
        <f t="shared" si="155"/>
        <v>0</v>
      </c>
      <c r="AN242" s="549">
        <f t="shared" si="145"/>
        <v>0</v>
      </c>
      <c r="AO242" s="549">
        <f t="shared" si="146"/>
        <v>0</v>
      </c>
      <c r="AP242" s="549">
        <f t="shared" si="156"/>
        <v>0</v>
      </c>
      <c r="AQ242" s="283">
        <f t="shared" si="130"/>
        <v>0</v>
      </c>
      <c r="AR242" s="281">
        <f t="shared" si="157"/>
        <v>0</v>
      </c>
      <c r="AT242" s="446"/>
      <c r="AU242" s="284"/>
      <c r="AV242" s="447" t="str">
        <f t="shared" si="158"/>
        <v>CA</v>
      </c>
      <c r="AW242" s="447" t="str">
        <f t="shared" si="158"/>
        <v>CL</v>
      </c>
      <c r="AX242" s="447" t="str">
        <f t="shared" si="158"/>
        <v>AIC</v>
      </c>
      <c r="AY242" s="447" t="str">
        <f t="shared" si="133"/>
        <v>ERB</v>
      </c>
      <c r="AZ242" s="447" t="str">
        <f t="shared" si="133"/>
        <v>GRB</v>
      </c>
      <c r="BA242" s="447" t="str">
        <f t="shared" si="133"/>
        <v>Non-Op</v>
      </c>
      <c r="BC242" s="445" t="s">
        <v>2127</v>
      </c>
      <c r="BD242" s="552">
        <f t="shared" si="141"/>
        <v>16275698.279999999</v>
      </c>
      <c r="BF242" s="435"/>
      <c r="BG242" s="435"/>
      <c r="BH242" s="435"/>
      <c r="BI242" s="435"/>
      <c r="BJ242" s="435"/>
      <c r="BK242" s="435"/>
      <c r="BL242" s="435"/>
      <c r="BN242" s="688"/>
    </row>
    <row r="243" spans="1:66" s="28" customFormat="1" ht="12" customHeight="1">
      <c r="A243" s="287">
        <v>15400103</v>
      </c>
      <c r="B243" s="288" t="str">
        <f t="shared" si="128"/>
        <v>15400103</v>
      </c>
      <c r="C243" s="444" t="s">
        <v>1341</v>
      </c>
      <c r="D243" s="445" t="s">
        <v>2091</v>
      </c>
      <c r="E243" s="445"/>
      <c r="F243" s="444"/>
      <c r="G243" s="445"/>
      <c r="H243" s="547">
        <v>10135624.380000001</v>
      </c>
      <c r="I243" s="547">
        <v>10172241.75</v>
      </c>
      <c r="J243" s="547">
        <v>9993318.8000000007</v>
      </c>
      <c r="K243" s="547">
        <v>10253710.220000001</v>
      </c>
      <c r="L243" s="547">
        <v>10627143.970000001</v>
      </c>
      <c r="M243" s="547">
        <v>10894546.92</v>
      </c>
      <c r="N243" s="547">
        <v>11162514.07</v>
      </c>
      <c r="O243" s="547">
        <v>11099514.16</v>
      </c>
      <c r="P243" s="547">
        <v>11341524.880000001</v>
      </c>
      <c r="Q243" s="547">
        <v>11482812.949999999</v>
      </c>
      <c r="R243" s="547">
        <v>11371500.59</v>
      </c>
      <c r="S243" s="547">
        <v>11425302.07</v>
      </c>
      <c r="T243" s="547">
        <v>11521435.42</v>
      </c>
      <c r="U243" s="547"/>
      <c r="V243" s="547">
        <f t="shared" si="150"/>
        <v>10887721.689999999</v>
      </c>
      <c r="W243" s="285"/>
      <c r="X243" s="286"/>
      <c r="Y243" s="548">
        <f t="shared" si="162"/>
        <v>11521435.42</v>
      </c>
      <c r="Z243" s="549">
        <f t="shared" si="162"/>
        <v>0</v>
      </c>
      <c r="AA243" s="549">
        <f t="shared" si="162"/>
        <v>0</v>
      </c>
      <c r="AB243" s="282">
        <f t="shared" si="151"/>
        <v>0</v>
      </c>
      <c r="AC243" s="281">
        <f t="shared" si="152"/>
        <v>0</v>
      </c>
      <c r="AD243" s="549">
        <f t="shared" si="163"/>
        <v>0</v>
      </c>
      <c r="AE243" s="553">
        <f t="shared" si="159"/>
        <v>0</v>
      </c>
      <c r="AF243" s="282">
        <f t="shared" si="160"/>
        <v>0</v>
      </c>
      <c r="AG243" s="283">
        <f t="shared" si="129"/>
        <v>0</v>
      </c>
      <c r="AH243" s="281">
        <f t="shared" si="153"/>
        <v>0</v>
      </c>
      <c r="AI243" s="551">
        <f t="shared" si="161"/>
        <v>10887721.689999999</v>
      </c>
      <c r="AJ243" s="549">
        <f t="shared" si="161"/>
        <v>0</v>
      </c>
      <c r="AK243" s="549">
        <f t="shared" si="161"/>
        <v>0</v>
      </c>
      <c r="AL243" s="282">
        <f t="shared" si="154"/>
        <v>0</v>
      </c>
      <c r="AM243" s="281">
        <f t="shared" si="155"/>
        <v>0</v>
      </c>
      <c r="AN243" s="549">
        <f t="shared" si="145"/>
        <v>0</v>
      </c>
      <c r="AO243" s="549">
        <f t="shared" si="146"/>
        <v>0</v>
      </c>
      <c r="AP243" s="549">
        <f t="shared" si="156"/>
        <v>0</v>
      </c>
      <c r="AQ243" s="283">
        <f t="shared" si="130"/>
        <v>0</v>
      </c>
      <c r="AR243" s="281">
        <f t="shared" si="157"/>
        <v>0</v>
      </c>
      <c r="AT243" s="446"/>
      <c r="AU243" s="284"/>
      <c r="AV243" s="447" t="str">
        <f t="shared" si="158"/>
        <v>CA</v>
      </c>
      <c r="AW243" s="447" t="str">
        <f t="shared" si="158"/>
        <v>CL</v>
      </c>
      <c r="AX243" s="447" t="str">
        <f t="shared" si="158"/>
        <v>AIC</v>
      </c>
      <c r="AY243" s="447" t="str">
        <f t="shared" si="133"/>
        <v>ERB</v>
      </c>
      <c r="AZ243" s="447" t="str">
        <f t="shared" si="133"/>
        <v>GRB</v>
      </c>
      <c r="BA243" s="447" t="str">
        <f t="shared" si="133"/>
        <v>Non-Op</v>
      </c>
      <c r="BC243" s="445" t="s">
        <v>2127</v>
      </c>
      <c r="BD243" s="552">
        <f t="shared" si="141"/>
        <v>11521435.42</v>
      </c>
      <c r="BF243" s="435"/>
      <c r="BG243" s="435"/>
      <c r="BH243" s="435"/>
      <c r="BI243" s="435"/>
      <c r="BJ243" s="435"/>
      <c r="BK243" s="435"/>
      <c r="BL243" s="435"/>
      <c r="BN243" s="688"/>
    </row>
    <row r="244" spans="1:66" s="28" customFormat="1" ht="12" customHeight="1">
      <c r="A244" s="689" t="s">
        <v>3094</v>
      </c>
      <c r="B244" s="502" t="str">
        <f t="shared" si="128"/>
        <v>15400112</v>
      </c>
      <c r="C244" s="503" t="s">
        <v>3095</v>
      </c>
      <c r="D244" s="504" t="s">
        <v>2091</v>
      </c>
      <c r="E244" s="504"/>
      <c r="F244" s="505">
        <v>44562</v>
      </c>
      <c r="G244" s="504"/>
      <c r="H244" s="569"/>
      <c r="I244" s="569">
        <v>1562536.58</v>
      </c>
      <c r="J244" s="569">
        <v>1576878.43</v>
      </c>
      <c r="K244" s="569">
        <v>1581072.36</v>
      </c>
      <c r="L244" s="569">
        <v>1589471.59</v>
      </c>
      <c r="M244" s="569">
        <v>1608304.51</v>
      </c>
      <c r="N244" s="569">
        <v>1684207.29</v>
      </c>
      <c r="O244" s="569">
        <v>1686809.65</v>
      </c>
      <c r="P244" s="569">
        <v>1696926.92</v>
      </c>
      <c r="Q244" s="569">
        <v>1744457.76</v>
      </c>
      <c r="R244" s="569">
        <v>1761124.62</v>
      </c>
      <c r="S244" s="569">
        <v>1813926.38</v>
      </c>
      <c r="T244" s="569">
        <v>1808468.48</v>
      </c>
      <c r="U244" s="569"/>
      <c r="V244" s="569">
        <f t="shared" si="150"/>
        <v>1600829.1941666666</v>
      </c>
      <c r="W244" s="292"/>
      <c r="X244" s="293"/>
      <c r="Y244" s="548">
        <f t="shared" si="162"/>
        <v>1808468.48</v>
      </c>
      <c r="Z244" s="549">
        <f t="shared" si="162"/>
        <v>0</v>
      </c>
      <c r="AA244" s="549">
        <f t="shared" si="162"/>
        <v>0</v>
      </c>
      <c r="AB244" s="282">
        <f t="shared" ref="AB244" si="164">T244-SUM(Y244:AA244)</f>
        <v>0</v>
      </c>
      <c r="AC244" s="281">
        <f t="shared" ref="AC244" si="165">T244-SUM(Y244:AA244)-AB244</f>
        <v>0</v>
      </c>
      <c r="AD244" s="549">
        <f t="shared" si="163"/>
        <v>0</v>
      </c>
      <c r="AE244" s="553">
        <f t="shared" si="159"/>
        <v>0</v>
      </c>
      <c r="AF244" s="282">
        <f t="shared" si="160"/>
        <v>0</v>
      </c>
      <c r="AG244" s="283">
        <f t="shared" ref="AG244" si="166">SUM(AD244:AF244)</f>
        <v>0</v>
      </c>
      <c r="AH244" s="281">
        <f t="shared" si="153"/>
        <v>0</v>
      </c>
      <c r="AI244" s="551">
        <f t="shared" si="161"/>
        <v>1600829.1941666666</v>
      </c>
      <c r="AJ244" s="549">
        <f t="shared" si="161"/>
        <v>0</v>
      </c>
      <c r="AK244" s="549">
        <f t="shared" si="161"/>
        <v>0</v>
      </c>
      <c r="AL244" s="282">
        <f t="shared" si="154"/>
        <v>0</v>
      </c>
      <c r="AM244" s="281">
        <f t="shared" si="155"/>
        <v>0</v>
      </c>
      <c r="AN244" s="549">
        <f t="shared" si="145"/>
        <v>0</v>
      </c>
      <c r="AO244" s="549">
        <f t="shared" si="146"/>
        <v>0</v>
      </c>
      <c r="AP244" s="549">
        <f t="shared" si="156"/>
        <v>0</v>
      </c>
      <c r="AQ244" s="283">
        <f t="shared" ref="AQ244" si="167">SUM(AN244:AP244)</f>
        <v>0</v>
      </c>
      <c r="AR244" s="281">
        <f t="shared" si="157"/>
        <v>0</v>
      </c>
      <c r="AT244" s="446"/>
      <c r="AU244" s="284"/>
      <c r="AV244" s="447" t="str">
        <f t="shared" si="158"/>
        <v>CA</v>
      </c>
      <c r="AW244" s="447" t="str">
        <f t="shared" si="158"/>
        <v>CL</v>
      </c>
      <c r="AX244" s="447" t="str">
        <f t="shared" si="158"/>
        <v>AIC</v>
      </c>
      <c r="AY244" s="447" t="str">
        <f t="shared" si="133"/>
        <v>ERB</v>
      </c>
      <c r="AZ244" s="447" t="str">
        <f t="shared" si="133"/>
        <v>GRB</v>
      </c>
      <c r="BA244" s="447" t="str">
        <f t="shared" si="133"/>
        <v>Non-Op</v>
      </c>
      <c r="BC244" s="445" t="s">
        <v>2127</v>
      </c>
      <c r="BD244" s="552">
        <f t="shared" si="141"/>
        <v>1808468.48</v>
      </c>
      <c r="BF244" s="435"/>
      <c r="BG244" s="435"/>
      <c r="BH244" s="435"/>
      <c r="BI244" s="435"/>
      <c r="BJ244" s="435"/>
      <c r="BK244" s="435"/>
      <c r="BL244" s="435"/>
      <c r="BN244" s="688"/>
    </row>
    <row r="245" spans="1:66" s="28" customFormat="1" ht="12" customHeight="1">
      <c r="A245" s="287">
        <v>15400181</v>
      </c>
      <c r="B245" s="288" t="str">
        <f t="shared" si="128"/>
        <v>15400181</v>
      </c>
      <c r="C245" s="444" t="s">
        <v>1342</v>
      </c>
      <c r="D245" s="445" t="s">
        <v>2091</v>
      </c>
      <c r="E245" s="445"/>
      <c r="F245" s="444"/>
      <c r="G245" s="445"/>
      <c r="H245" s="547">
        <v>3355530.39</v>
      </c>
      <c r="I245" s="547">
        <v>3396450.33</v>
      </c>
      <c r="J245" s="547">
        <v>3506090.79</v>
      </c>
      <c r="K245" s="547">
        <v>3504252.42</v>
      </c>
      <c r="L245" s="547">
        <v>3493294.8</v>
      </c>
      <c r="M245" s="547">
        <v>3547797.64</v>
      </c>
      <c r="N245" s="547">
        <v>3580448.46</v>
      </c>
      <c r="O245" s="547">
        <v>3708622.92</v>
      </c>
      <c r="P245" s="547">
        <v>4030032.84</v>
      </c>
      <c r="Q245" s="547">
        <v>4527339.59</v>
      </c>
      <c r="R245" s="547">
        <v>6616972.9100000001</v>
      </c>
      <c r="S245" s="547">
        <v>6646539.1100000003</v>
      </c>
      <c r="T245" s="547">
        <v>2564732.4</v>
      </c>
      <c r="U245" s="547"/>
      <c r="V245" s="547">
        <f t="shared" si="150"/>
        <v>4126497.7670833338</v>
      </c>
      <c r="W245" s="285"/>
      <c r="X245" s="286"/>
      <c r="Y245" s="548">
        <f t="shared" si="162"/>
        <v>2564732.4</v>
      </c>
      <c r="Z245" s="549">
        <f t="shared" si="162"/>
        <v>0</v>
      </c>
      <c r="AA245" s="549">
        <f t="shared" si="162"/>
        <v>0</v>
      </c>
      <c r="AB245" s="282">
        <f t="shared" si="151"/>
        <v>0</v>
      </c>
      <c r="AC245" s="281">
        <f t="shared" si="152"/>
        <v>0</v>
      </c>
      <c r="AD245" s="549">
        <f t="shared" si="163"/>
        <v>0</v>
      </c>
      <c r="AE245" s="553">
        <f t="shared" si="159"/>
        <v>0</v>
      </c>
      <c r="AF245" s="282">
        <f t="shared" si="160"/>
        <v>0</v>
      </c>
      <c r="AG245" s="283">
        <f t="shared" si="129"/>
        <v>0</v>
      </c>
      <c r="AH245" s="281">
        <f t="shared" si="153"/>
        <v>0</v>
      </c>
      <c r="AI245" s="551">
        <f t="shared" si="161"/>
        <v>4126497.7670833338</v>
      </c>
      <c r="AJ245" s="549">
        <f t="shared" si="161"/>
        <v>0</v>
      </c>
      <c r="AK245" s="549">
        <f t="shared" si="161"/>
        <v>0</v>
      </c>
      <c r="AL245" s="282">
        <f t="shared" si="154"/>
        <v>0</v>
      </c>
      <c r="AM245" s="281">
        <f t="shared" si="155"/>
        <v>0</v>
      </c>
      <c r="AN245" s="549">
        <f t="shared" si="145"/>
        <v>0</v>
      </c>
      <c r="AO245" s="549">
        <f t="shared" si="146"/>
        <v>0</v>
      </c>
      <c r="AP245" s="549">
        <f t="shared" si="156"/>
        <v>0</v>
      </c>
      <c r="AQ245" s="283">
        <f t="shared" si="130"/>
        <v>0</v>
      </c>
      <c r="AR245" s="281">
        <f t="shared" si="157"/>
        <v>0</v>
      </c>
      <c r="AT245" s="446"/>
      <c r="AU245" s="284"/>
      <c r="AV245" s="447" t="str">
        <f>IF(VALUE(Y245),AV$7,IF(ISBLANK(Y245),"",AV$7))</f>
        <v>CA</v>
      </c>
      <c r="AW245" s="447" t="str">
        <f t="shared" si="158"/>
        <v>CL</v>
      </c>
      <c r="AX245" s="447" t="str">
        <f t="shared" si="158"/>
        <v>AIC</v>
      </c>
      <c r="AY245" s="447" t="str">
        <f t="shared" si="133"/>
        <v>ERB</v>
      </c>
      <c r="AZ245" s="447" t="str">
        <f t="shared" si="133"/>
        <v>GRB</v>
      </c>
      <c r="BA245" s="447" t="str">
        <f t="shared" si="133"/>
        <v>Non-Op</v>
      </c>
      <c r="BC245" s="445" t="s">
        <v>2127</v>
      </c>
      <c r="BD245" s="552">
        <f t="shared" si="141"/>
        <v>2564732.4</v>
      </c>
      <c r="BF245" s="435"/>
      <c r="BG245" s="435"/>
      <c r="BH245" s="435"/>
      <c r="BI245" s="435"/>
      <c r="BJ245" s="435"/>
      <c r="BK245" s="435"/>
      <c r="BL245" s="435"/>
      <c r="BN245" s="672"/>
    </row>
    <row r="246" spans="1:66" s="28" customFormat="1" ht="12" customHeight="1">
      <c r="A246" s="287">
        <v>15600003</v>
      </c>
      <c r="B246" s="288" t="str">
        <f t="shared" si="128"/>
        <v>15600003</v>
      </c>
      <c r="C246" s="444" t="s">
        <v>1343</v>
      </c>
      <c r="D246" s="445" t="s">
        <v>1165</v>
      </c>
      <c r="E246" s="445"/>
      <c r="F246" s="444"/>
      <c r="G246" s="445"/>
      <c r="H246" s="547">
        <v>-628.25</v>
      </c>
      <c r="I246" s="547">
        <v>409677.85</v>
      </c>
      <c r="J246" s="547">
        <v>423488.47</v>
      </c>
      <c r="K246" s="547">
        <v>402958.79</v>
      </c>
      <c r="L246" s="547">
        <v>359132.04</v>
      </c>
      <c r="M246" s="547">
        <v>366152.36</v>
      </c>
      <c r="N246" s="547">
        <v>256251.92</v>
      </c>
      <c r="O246" s="547">
        <v>387046.14</v>
      </c>
      <c r="P246" s="547">
        <v>372185.41</v>
      </c>
      <c r="Q246" s="547">
        <v>360456.18</v>
      </c>
      <c r="R246" s="547">
        <v>300438.83</v>
      </c>
      <c r="S246" s="547">
        <v>303981.87</v>
      </c>
      <c r="T246" s="547">
        <v>221956.78</v>
      </c>
      <c r="U246" s="547"/>
      <c r="V246" s="547">
        <f t="shared" si="150"/>
        <v>337702.84375000006</v>
      </c>
      <c r="W246" s="285"/>
      <c r="X246" s="286"/>
      <c r="Y246" s="548">
        <f t="shared" si="162"/>
        <v>0</v>
      </c>
      <c r="Z246" s="549">
        <f t="shared" si="162"/>
        <v>0</v>
      </c>
      <c r="AA246" s="549">
        <f t="shared" si="162"/>
        <v>0</v>
      </c>
      <c r="AB246" s="282">
        <f t="shared" si="151"/>
        <v>221956.78</v>
      </c>
      <c r="AC246" s="281">
        <f t="shared" si="152"/>
        <v>0</v>
      </c>
      <c r="AD246" s="549">
        <f t="shared" si="163"/>
        <v>0</v>
      </c>
      <c r="AE246" s="553">
        <f t="shared" si="159"/>
        <v>0</v>
      </c>
      <c r="AF246" s="282">
        <f t="shared" si="160"/>
        <v>221956.78</v>
      </c>
      <c r="AG246" s="283">
        <f t="shared" si="129"/>
        <v>221956.78</v>
      </c>
      <c r="AH246" s="281">
        <f t="shared" si="153"/>
        <v>0</v>
      </c>
      <c r="AI246" s="316">
        <f t="shared" ref="AI246:AK266" si="168">IF($D246=AI$5,$V246,0)</f>
        <v>0</v>
      </c>
      <c r="AJ246" s="282">
        <f t="shared" si="168"/>
        <v>0</v>
      </c>
      <c r="AK246" s="282">
        <f t="shared" si="168"/>
        <v>0</v>
      </c>
      <c r="AL246" s="282">
        <f t="shared" si="154"/>
        <v>337702.84375000006</v>
      </c>
      <c r="AM246" s="281">
        <f t="shared" si="155"/>
        <v>0</v>
      </c>
      <c r="AN246" s="549">
        <f t="shared" si="145"/>
        <v>0</v>
      </c>
      <c r="AO246" s="549">
        <f t="shared" si="146"/>
        <v>0</v>
      </c>
      <c r="AP246" s="549">
        <f t="shared" si="156"/>
        <v>337702.84375000006</v>
      </c>
      <c r="AQ246" s="283">
        <f t="shared" si="130"/>
        <v>337702.84375000006</v>
      </c>
      <c r="AR246" s="281">
        <f t="shared" si="157"/>
        <v>0</v>
      </c>
      <c r="AT246" s="446" t="s">
        <v>2064</v>
      </c>
      <c r="AU246" s="284"/>
      <c r="AV246" s="447" t="str">
        <f>IF(VALUE(Y246),AV$7,IF(ISBLANK(Y246),"",AV$7))</f>
        <v>CA</v>
      </c>
      <c r="AW246" s="447" t="str">
        <f t="shared" si="158"/>
        <v>CL</v>
      </c>
      <c r="AX246" s="447" t="str">
        <f t="shared" si="158"/>
        <v>AIC</v>
      </c>
      <c r="AY246" s="447" t="str">
        <f t="shared" si="133"/>
        <v>ERB</v>
      </c>
      <c r="AZ246" s="447" t="str">
        <f t="shared" si="133"/>
        <v>GRB</v>
      </c>
      <c r="BA246" s="447" t="str">
        <f t="shared" si="133"/>
        <v>Non-Op</v>
      </c>
      <c r="BC246" s="449" t="s">
        <v>2100</v>
      </c>
      <c r="BD246" s="552">
        <f t="shared" si="141"/>
        <v>221956.78</v>
      </c>
      <c r="BF246" s="435"/>
      <c r="BG246" s="435"/>
      <c r="BH246" s="435"/>
      <c r="BI246" s="435"/>
      <c r="BJ246" s="435"/>
      <c r="BK246" s="435"/>
      <c r="BL246" s="435"/>
      <c r="BN246" s="688"/>
    </row>
    <row r="247" spans="1:66" s="28" customFormat="1" ht="12" customHeight="1">
      <c r="A247" s="287">
        <v>15810001</v>
      </c>
      <c r="B247" s="288" t="str">
        <f t="shared" si="128"/>
        <v>15810001</v>
      </c>
      <c r="C247" s="444" t="s">
        <v>1344</v>
      </c>
      <c r="D247" s="445" t="s">
        <v>2091</v>
      </c>
      <c r="E247" s="445"/>
      <c r="F247" s="444"/>
      <c r="G247" s="445"/>
      <c r="H247" s="547">
        <v>600920.1</v>
      </c>
      <c r="I247" s="547">
        <v>600920.1</v>
      </c>
      <c r="J247" s="547">
        <v>600920.1</v>
      </c>
      <c r="K247" s="547">
        <v>600920.1</v>
      </c>
      <c r="L247" s="547">
        <v>600920.1</v>
      </c>
      <c r="M247" s="547">
        <v>600920.1</v>
      </c>
      <c r="N247" s="547">
        <v>600920.1</v>
      </c>
      <c r="O247" s="547">
        <v>600920.1</v>
      </c>
      <c r="P247" s="547">
        <v>600920.1</v>
      </c>
      <c r="Q247" s="547">
        <v>881420.1</v>
      </c>
      <c r="R247" s="547">
        <v>881420.1</v>
      </c>
      <c r="S247" s="547">
        <v>731066.82</v>
      </c>
      <c r="T247" s="547">
        <v>731066.82</v>
      </c>
      <c r="U247" s="547"/>
      <c r="V247" s="547">
        <f t="shared" si="150"/>
        <v>663938.43999999994</v>
      </c>
      <c r="W247" s="285"/>
      <c r="X247" s="286"/>
      <c r="Y247" s="548">
        <f t="shared" ref="Y247:AA267" si="169">IF($D247=Y$5,$T247,0)</f>
        <v>731066.82</v>
      </c>
      <c r="Z247" s="549">
        <f t="shared" si="169"/>
        <v>0</v>
      </c>
      <c r="AA247" s="549">
        <f t="shared" si="169"/>
        <v>0</v>
      </c>
      <c r="AB247" s="282">
        <f t="shared" si="151"/>
        <v>0</v>
      </c>
      <c r="AC247" s="281">
        <f t="shared" si="152"/>
        <v>0</v>
      </c>
      <c r="AD247" s="549">
        <f t="shared" si="163"/>
        <v>0</v>
      </c>
      <c r="AE247" s="553">
        <f t="shared" si="159"/>
        <v>0</v>
      </c>
      <c r="AF247" s="282">
        <f t="shared" si="160"/>
        <v>0</v>
      </c>
      <c r="AG247" s="283">
        <f t="shared" si="129"/>
        <v>0</v>
      </c>
      <c r="AH247" s="281">
        <f t="shared" si="153"/>
        <v>0</v>
      </c>
      <c r="AI247" s="551">
        <f t="shared" si="168"/>
        <v>663938.43999999994</v>
      </c>
      <c r="AJ247" s="549">
        <f t="shared" si="168"/>
        <v>0</v>
      </c>
      <c r="AK247" s="549">
        <f t="shared" si="168"/>
        <v>0</v>
      </c>
      <c r="AL247" s="282">
        <f t="shared" si="154"/>
        <v>0</v>
      </c>
      <c r="AM247" s="281">
        <f t="shared" si="155"/>
        <v>0</v>
      </c>
      <c r="AN247" s="549">
        <f t="shared" si="145"/>
        <v>0</v>
      </c>
      <c r="AO247" s="549">
        <f t="shared" si="146"/>
        <v>0</v>
      </c>
      <c r="AP247" s="549">
        <f t="shared" si="156"/>
        <v>0</v>
      </c>
      <c r="AQ247" s="283">
        <f t="shared" si="130"/>
        <v>0</v>
      </c>
      <c r="AR247" s="281">
        <f t="shared" si="157"/>
        <v>0</v>
      </c>
      <c r="AT247" s="446"/>
      <c r="AU247" s="284"/>
      <c r="AV247" s="447" t="str">
        <f t="shared" si="158"/>
        <v>CA</v>
      </c>
      <c r="AW247" s="447" t="str">
        <f t="shared" si="158"/>
        <v>CL</v>
      </c>
      <c r="AX247" s="447" t="str">
        <f t="shared" si="158"/>
        <v>AIC</v>
      </c>
      <c r="AY247" s="447" t="str">
        <f t="shared" si="133"/>
        <v>ERB</v>
      </c>
      <c r="AZ247" s="447" t="str">
        <f t="shared" si="133"/>
        <v>GRB</v>
      </c>
      <c r="BA247" s="447" t="str">
        <f t="shared" si="133"/>
        <v>Non-Op</v>
      </c>
      <c r="BC247" s="445" t="s">
        <v>2127</v>
      </c>
      <c r="BD247" s="552">
        <f t="shared" si="141"/>
        <v>731066.82</v>
      </c>
      <c r="BF247" s="435"/>
      <c r="BG247" s="435"/>
      <c r="BH247" s="435"/>
      <c r="BI247" s="435"/>
      <c r="BJ247" s="435"/>
      <c r="BK247" s="435"/>
      <c r="BL247" s="435"/>
      <c r="BN247" s="688"/>
    </row>
    <row r="248" spans="1:66" s="28" customFormat="1" ht="12" customHeight="1">
      <c r="A248" s="287">
        <v>16300023</v>
      </c>
      <c r="B248" s="288" t="str">
        <f t="shared" ref="B248:B315" si="170">TEXT(A248,"##")</f>
        <v>16300023</v>
      </c>
      <c r="C248" s="444" t="s">
        <v>1345</v>
      </c>
      <c r="D248" s="445" t="s">
        <v>2091</v>
      </c>
      <c r="E248" s="445"/>
      <c r="F248" s="444"/>
      <c r="G248" s="445"/>
      <c r="H248" s="547">
        <v>707189.03</v>
      </c>
      <c r="I248" s="547">
        <v>566666.63</v>
      </c>
      <c r="J248" s="547">
        <v>584837.19999999995</v>
      </c>
      <c r="K248" s="547">
        <v>891855.5</v>
      </c>
      <c r="L248" s="547">
        <v>826769.76</v>
      </c>
      <c r="M248" s="547">
        <v>770077.24</v>
      </c>
      <c r="N248" s="547">
        <v>452377.56</v>
      </c>
      <c r="O248" s="547">
        <v>283882.33</v>
      </c>
      <c r="P248" s="547">
        <v>454948.17</v>
      </c>
      <c r="Q248" s="547">
        <v>-207508.19</v>
      </c>
      <c r="R248" s="547">
        <v>-246494.03</v>
      </c>
      <c r="S248" s="547">
        <v>134703.76999999999</v>
      </c>
      <c r="T248" s="547">
        <v>-270681.40000000002</v>
      </c>
      <c r="U248" s="547"/>
      <c r="V248" s="547">
        <f t="shared" si="150"/>
        <v>394197.47958333325</v>
      </c>
      <c r="W248" s="285"/>
      <c r="X248" s="286"/>
      <c r="Y248" s="548">
        <f t="shared" si="169"/>
        <v>-270681.40000000002</v>
      </c>
      <c r="Z248" s="549">
        <f t="shared" si="169"/>
        <v>0</v>
      </c>
      <c r="AA248" s="549">
        <f t="shared" si="169"/>
        <v>0</v>
      </c>
      <c r="AB248" s="282">
        <f t="shared" si="151"/>
        <v>0</v>
      </c>
      <c r="AC248" s="281">
        <f t="shared" si="152"/>
        <v>0</v>
      </c>
      <c r="AD248" s="549">
        <f t="shared" si="163"/>
        <v>0</v>
      </c>
      <c r="AE248" s="553">
        <f t="shared" si="159"/>
        <v>0</v>
      </c>
      <c r="AF248" s="282">
        <f t="shared" si="160"/>
        <v>0</v>
      </c>
      <c r="AG248" s="283">
        <f t="shared" si="129"/>
        <v>0</v>
      </c>
      <c r="AH248" s="281">
        <f t="shared" si="153"/>
        <v>0</v>
      </c>
      <c r="AI248" s="551">
        <f t="shared" si="168"/>
        <v>394197.47958333325</v>
      </c>
      <c r="AJ248" s="549">
        <f t="shared" si="168"/>
        <v>0</v>
      </c>
      <c r="AK248" s="549">
        <f t="shared" si="168"/>
        <v>0</v>
      </c>
      <c r="AL248" s="282">
        <f t="shared" si="154"/>
        <v>0</v>
      </c>
      <c r="AM248" s="281">
        <f t="shared" si="155"/>
        <v>0</v>
      </c>
      <c r="AN248" s="549">
        <f t="shared" si="145"/>
        <v>0</v>
      </c>
      <c r="AO248" s="549">
        <f t="shared" si="146"/>
        <v>0</v>
      </c>
      <c r="AP248" s="549">
        <f t="shared" si="156"/>
        <v>0</v>
      </c>
      <c r="AQ248" s="283">
        <f t="shared" si="130"/>
        <v>0</v>
      </c>
      <c r="AR248" s="281">
        <f t="shared" si="157"/>
        <v>0</v>
      </c>
      <c r="AT248" s="446"/>
      <c r="AU248" s="284"/>
      <c r="AV248" s="447" t="str">
        <f t="shared" si="158"/>
        <v>CA</v>
      </c>
      <c r="AW248" s="447" t="str">
        <f t="shared" si="158"/>
        <v>CL</v>
      </c>
      <c r="AX248" s="447" t="str">
        <f t="shared" si="158"/>
        <v>AIC</v>
      </c>
      <c r="AY248" s="447" t="str">
        <f t="shared" si="133"/>
        <v>ERB</v>
      </c>
      <c r="AZ248" s="447" t="str">
        <f t="shared" si="133"/>
        <v>GRB</v>
      </c>
      <c r="BA248" s="447" t="str">
        <f t="shared" si="133"/>
        <v>Non-Op</v>
      </c>
      <c r="BC248" s="445" t="s">
        <v>2127</v>
      </c>
      <c r="BD248" s="552">
        <f t="shared" si="141"/>
        <v>-270681.40000000002</v>
      </c>
      <c r="BF248" s="435"/>
      <c r="BG248" s="435"/>
      <c r="BH248" s="435"/>
      <c r="BI248" s="435"/>
      <c r="BJ248" s="435"/>
      <c r="BK248" s="435"/>
      <c r="BL248" s="435"/>
      <c r="BN248" s="690"/>
    </row>
    <row r="249" spans="1:66" s="28" customFormat="1" ht="12" customHeight="1">
      <c r="A249" s="287">
        <v>16300063</v>
      </c>
      <c r="B249" s="288" t="str">
        <f t="shared" si="170"/>
        <v>16300063</v>
      </c>
      <c r="C249" s="444" t="s">
        <v>1346</v>
      </c>
      <c r="D249" s="445" t="s">
        <v>2091</v>
      </c>
      <c r="E249" s="445"/>
      <c r="F249" s="444"/>
      <c r="G249" s="445"/>
      <c r="H249" s="547">
        <v>306933.51</v>
      </c>
      <c r="I249" s="547">
        <v>336059.5</v>
      </c>
      <c r="J249" s="547">
        <v>334849.38</v>
      </c>
      <c r="K249" s="547">
        <v>367981.06</v>
      </c>
      <c r="L249" s="547">
        <v>386696.31</v>
      </c>
      <c r="M249" s="547">
        <v>398502.35</v>
      </c>
      <c r="N249" s="547">
        <v>353240.54</v>
      </c>
      <c r="O249" s="547">
        <v>361788.45</v>
      </c>
      <c r="P249" s="547">
        <v>402828.35</v>
      </c>
      <c r="Q249" s="547">
        <v>397434.8</v>
      </c>
      <c r="R249" s="547">
        <v>403068.75</v>
      </c>
      <c r="S249" s="547">
        <v>403520.08</v>
      </c>
      <c r="T249" s="547">
        <v>427506.02</v>
      </c>
      <c r="U249" s="547"/>
      <c r="V249" s="547">
        <f t="shared" si="150"/>
        <v>376099.11125000002</v>
      </c>
      <c r="W249" s="285"/>
      <c r="X249" s="286"/>
      <c r="Y249" s="548">
        <f t="shared" si="169"/>
        <v>427506.02</v>
      </c>
      <c r="Z249" s="549">
        <f t="shared" si="169"/>
        <v>0</v>
      </c>
      <c r="AA249" s="549">
        <f t="shared" si="169"/>
        <v>0</v>
      </c>
      <c r="AB249" s="282">
        <f t="shared" si="151"/>
        <v>0</v>
      </c>
      <c r="AC249" s="281">
        <f t="shared" si="152"/>
        <v>0</v>
      </c>
      <c r="AD249" s="549">
        <f t="shared" si="163"/>
        <v>0</v>
      </c>
      <c r="AE249" s="553">
        <f t="shared" si="159"/>
        <v>0</v>
      </c>
      <c r="AF249" s="282">
        <f t="shared" si="160"/>
        <v>0</v>
      </c>
      <c r="AG249" s="283">
        <f t="shared" si="129"/>
        <v>0</v>
      </c>
      <c r="AH249" s="281">
        <f t="shared" si="153"/>
        <v>0</v>
      </c>
      <c r="AI249" s="551">
        <f t="shared" si="168"/>
        <v>376099.11125000002</v>
      </c>
      <c r="AJ249" s="549">
        <f t="shared" si="168"/>
        <v>0</v>
      </c>
      <c r="AK249" s="549">
        <f t="shared" si="168"/>
        <v>0</v>
      </c>
      <c r="AL249" s="282">
        <f t="shared" si="154"/>
        <v>0</v>
      </c>
      <c r="AM249" s="281">
        <f t="shared" si="155"/>
        <v>0</v>
      </c>
      <c r="AN249" s="549">
        <f t="shared" si="145"/>
        <v>0</v>
      </c>
      <c r="AO249" s="549">
        <f t="shared" si="146"/>
        <v>0</v>
      </c>
      <c r="AP249" s="549">
        <f t="shared" si="156"/>
        <v>0</v>
      </c>
      <c r="AQ249" s="283">
        <f t="shared" si="130"/>
        <v>0</v>
      </c>
      <c r="AR249" s="281">
        <f t="shared" si="157"/>
        <v>0</v>
      </c>
      <c r="AT249" s="446"/>
      <c r="AU249" s="284"/>
      <c r="AV249" s="447" t="str">
        <f t="shared" si="158"/>
        <v>CA</v>
      </c>
      <c r="AW249" s="447" t="str">
        <f t="shared" si="158"/>
        <v>CL</v>
      </c>
      <c r="AX249" s="447" t="str">
        <f t="shared" si="158"/>
        <v>AIC</v>
      </c>
      <c r="AY249" s="447" t="str">
        <f t="shared" si="133"/>
        <v>ERB</v>
      </c>
      <c r="AZ249" s="447" t="str">
        <f t="shared" si="133"/>
        <v>GRB</v>
      </c>
      <c r="BA249" s="447" t="str">
        <f t="shared" si="133"/>
        <v>Non-Op</v>
      </c>
      <c r="BC249" s="445" t="s">
        <v>2127</v>
      </c>
      <c r="BD249" s="552">
        <f t="shared" si="141"/>
        <v>427506.02</v>
      </c>
      <c r="BF249" s="435"/>
      <c r="BG249" s="435"/>
      <c r="BH249" s="435"/>
      <c r="BI249" s="435"/>
      <c r="BJ249" s="435"/>
      <c r="BK249" s="435"/>
      <c r="BL249" s="435"/>
      <c r="BN249" s="672"/>
    </row>
    <row r="250" spans="1:66" s="28" customFormat="1" ht="12" customHeight="1">
      <c r="A250" s="287">
        <v>16410002</v>
      </c>
      <c r="B250" s="288" t="str">
        <f t="shared" si="170"/>
        <v>16410002</v>
      </c>
      <c r="C250" s="444" t="s">
        <v>1347</v>
      </c>
      <c r="D250" s="445" t="s">
        <v>2091</v>
      </c>
      <c r="E250" s="445"/>
      <c r="F250" s="444"/>
      <c r="G250" s="445"/>
      <c r="H250" s="547">
        <v>19239669.420000002</v>
      </c>
      <c r="I250" s="547">
        <v>17426605.449999999</v>
      </c>
      <c r="J250" s="547">
        <v>11811015.220000001</v>
      </c>
      <c r="K250" s="547">
        <v>11680523.109999999</v>
      </c>
      <c r="L250" s="547">
        <v>10841307.76</v>
      </c>
      <c r="M250" s="547">
        <v>20899590.219999999</v>
      </c>
      <c r="N250" s="547">
        <v>29913209.879999999</v>
      </c>
      <c r="O250" s="547">
        <v>30879943.23</v>
      </c>
      <c r="P250" s="547">
        <v>30236741.670000002</v>
      </c>
      <c r="Q250" s="547">
        <v>31986845.52</v>
      </c>
      <c r="R250" s="547">
        <v>31314787.440000001</v>
      </c>
      <c r="S250" s="547">
        <v>31123514.399999999</v>
      </c>
      <c r="T250" s="547">
        <v>30679984.629999999</v>
      </c>
      <c r="U250" s="547"/>
      <c r="V250" s="547">
        <f t="shared" si="150"/>
        <v>23589492.577083334</v>
      </c>
      <c r="W250" s="285"/>
      <c r="X250" s="286"/>
      <c r="Y250" s="548">
        <f t="shared" si="169"/>
        <v>30679984.629999999</v>
      </c>
      <c r="Z250" s="549">
        <f t="shared" si="169"/>
        <v>0</v>
      </c>
      <c r="AA250" s="549">
        <f t="shared" si="169"/>
        <v>0</v>
      </c>
      <c r="AB250" s="282">
        <f t="shared" si="151"/>
        <v>0</v>
      </c>
      <c r="AC250" s="281">
        <f t="shared" si="152"/>
        <v>0</v>
      </c>
      <c r="AD250" s="549">
        <f t="shared" si="163"/>
        <v>0</v>
      </c>
      <c r="AE250" s="553">
        <f t="shared" si="159"/>
        <v>0</v>
      </c>
      <c r="AF250" s="282">
        <f t="shared" si="160"/>
        <v>0</v>
      </c>
      <c r="AG250" s="283">
        <f t="shared" si="129"/>
        <v>0</v>
      </c>
      <c r="AH250" s="281">
        <f t="shared" si="153"/>
        <v>0</v>
      </c>
      <c r="AI250" s="551">
        <f t="shared" si="168"/>
        <v>23589492.577083334</v>
      </c>
      <c r="AJ250" s="549">
        <f t="shared" si="168"/>
        <v>0</v>
      </c>
      <c r="AK250" s="549">
        <f t="shared" si="168"/>
        <v>0</v>
      </c>
      <c r="AL250" s="282">
        <f t="shared" si="154"/>
        <v>0</v>
      </c>
      <c r="AM250" s="281">
        <f t="shared" si="155"/>
        <v>0</v>
      </c>
      <c r="AN250" s="549">
        <f t="shared" si="145"/>
        <v>0</v>
      </c>
      <c r="AO250" s="549">
        <f t="shared" si="146"/>
        <v>0</v>
      </c>
      <c r="AP250" s="549">
        <f t="shared" si="156"/>
        <v>0</v>
      </c>
      <c r="AQ250" s="283">
        <f t="shared" si="130"/>
        <v>0</v>
      </c>
      <c r="AR250" s="281">
        <f t="shared" si="157"/>
        <v>0</v>
      </c>
      <c r="AT250" s="446"/>
      <c r="AU250" s="284"/>
      <c r="AV250" s="447" t="str">
        <f t="shared" si="158"/>
        <v>CA</v>
      </c>
      <c r="AW250" s="447" t="str">
        <f t="shared" si="158"/>
        <v>CL</v>
      </c>
      <c r="AX250" s="447" t="str">
        <f t="shared" si="158"/>
        <v>AIC</v>
      </c>
      <c r="AY250" s="447" t="str">
        <f t="shared" si="133"/>
        <v>ERB</v>
      </c>
      <c r="AZ250" s="447" t="str">
        <f t="shared" si="133"/>
        <v>GRB</v>
      </c>
      <c r="BA250" s="447" t="str">
        <f t="shared" si="133"/>
        <v>Non-Op</v>
      </c>
      <c r="BC250" s="445" t="s">
        <v>2127</v>
      </c>
      <c r="BD250" s="552">
        <f t="shared" si="141"/>
        <v>30679984.629999999</v>
      </c>
      <c r="BF250" s="435"/>
      <c r="BG250" s="435"/>
      <c r="BH250" s="435"/>
      <c r="BI250" s="435"/>
      <c r="BJ250" s="435"/>
      <c r="BK250" s="435"/>
      <c r="BL250" s="435"/>
      <c r="BN250" s="672"/>
    </row>
    <row r="251" spans="1:66" s="28" customFormat="1" ht="12" customHeight="1">
      <c r="A251" s="287">
        <v>16410012</v>
      </c>
      <c r="B251" s="288" t="str">
        <f t="shared" si="170"/>
        <v>16410012</v>
      </c>
      <c r="C251" s="444" t="s">
        <v>1348</v>
      </c>
      <c r="D251" s="445" t="s">
        <v>2091</v>
      </c>
      <c r="E251" s="445"/>
      <c r="F251" s="444"/>
      <c r="G251" s="445"/>
      <c r="H251" s="547">
        <v>3233612.09</v>
      </c>
      <c r="I251" s="547">
        <v>3347797.92</v>
      </c>
      <c r="J251" s="547">
        <v>1848493.13</v>
      </c>
      <c r="K251" s="547">
        <v>1961546.95</v>
      </c>
      <c r="L251" s="547">
        <v>2015538.57</v>
      </c>
      <c r="M251" s="547">
        <v>2385403.52</v>
      </c>
      <c r="N251" s="547">
        <v>2566093.64</v>
      </c>
      <c r="O251" s="547">
        <v>4494706.83</v>
      </c>
      <c r="P251" s="547">
        <v>4514018.34</v>
      </c>
      <c r="Q251" s="547">
        <v>4785504.33</v>
      </c>
      <c r="R251" s="547">
        <v>4765572.4400000004</v>
      </c>
      <c r="S251" s="547">
        <v>4809799.49</v>
      </c>
      <c r="T251" s="547">
        <v>5336229.76</v>
      </c>
      <c r="U251" s="547"/>
      <c r="V251" s="547">
        <f t="shared" si="150"/>
        <v>3481616.3404166666</v>
      </c>
      <c r="W251" s="285"/>
      <c r="X251" s="286"/>
      <c r="Y251" s="548">
        <f t="shared" si="169"/>
        <v>5336229.76</v>
      </c>
      <c r="Z251" s="549">
        <f t="shared" si="169"/>
        <v>0</v>
      </c>
      <c r="AA251" s="549">
        <f t="shared" si="169"/>
        <v>0</v>
      </c>
      <c r="AB251" s="282">
        <f t="shared" si="151"/>
        <v>0</v>
      </c>
      <c r="AC251" s="281">
        <f t="shared" si="152"/>
        <v>0</v>
      </c>
      <c r="AD251" s="549">
        <f t="shared" si="163"/>
        <v>0</v>
      </c>
      <c r="AE251" s="553">
        <f t="shared" si="159"/>
        <v>0</v>
      </c>
      <c r="AF251" s="282">
        <f t="shared" si="160"/>
        <v>0</v>
      </c>
      <c r="AG251" s="283">
        <f t="shared" si="129"/>
        <v>0</v>
      </c>
      <c r="AH251" s="281">
        <f t="shared" si="153"/>
        <v>0</v>
      </c>
      <c r="AI251" s="551">
        <f t="shared" si="168"/>
        <v>3481616.3404166666</v>
      </c>
      <c r="AJ251" s="549">
        <f t="shared" si="168"/>
        <v>0</v>
      </c>
      <c r="AK251" s="549">
        <f t="shared" si="168"/>
        <v>0</v>
      </c>
      <c r="AL251" s="282">
        <f t="shared" si="154"/>
        <v>0</v>
      </c>
      <c r="AM251" s="281">
        <f t="shared" si="155"/>
        <v>0</v>
      </c>
      <c r="AN251" s="549">
        <f t="shared" si="145"/>
        <v>0</v>
      </c>
      <c r="AO251" s="549">
        <f t="shared" si="146"/>
        <v>0</v>
      </c>
      <c r="AP251" s="549">
        <f t="shared" si="156"/>
        <v>0</v>
      </c>
      <c r="AQ251" s="283">
        <f t="shared" si="130"/>
        <v>0</v>
      </c>
      <c r="AR251" s="281">
        <f t="shared" si="157"/>
        <v>0</v>
      </c>
      <c r="AT251" s="446"/>
      <c r="AU251" s="284"/>
      <c r="AV251" s="447" t="str">
        <f t="shared" si="158"/>
        <v>CA</v>
      </c>
      <c r="AW251" s="447" t="str">
        <f t="shared" si="158"/>
        <v>CL</v>
      </c>
      <c r="AX251" s="447" t="str">
        <f t="shared" si="158"/>
        <v>AIC</v>
      </c>
      <c r="AY251" s="447" t="str">
        <f t="shared" si="133"/>
        <v>ERB</v>
      </c>
      <c r="AZ251" s="447" t="str">
        <f t="shared" si="133"/>
        <v>GRB</v>
      </c>
      <c r="BA251" s="447" t="str">
        <f t="shared" si="133"/>
        <v>Non-Op</v>
      </c>
      <c r="BC251" s="445" t="s">
        <v>2127</v>
      </c>
      <c r="BD251" s="552">
        <f t="shared" si="141"/>
        <v>5336229.76</v>
      </c>
      <c r="BF251" s="435"/>
      <c r="BG251" s="435"/>
      <c r="BH251" s="435"/>
      <c r="BI251" s="435"/>
      <c r="BJ251" s="435"/>
      <c r="BK251" s="435"/>
      <c r="BL251" s="435"/>
      <c r="BN251" s="672"/>
    </row>
    <row r="252" spans="1:66" s="28" customFormat="1" ht="12" customHeight="1">
      <c r="A252" s="287">
        <v>16410022</v>
      </c>
      <c r="B252" s="288" t="str">
        <f t="shared" si="170"/>
        <v>16410022</v>
      </c>
      <c r="C252" s="444" t="s">
        <v>1349</v>
      </c>
      <c r="D252" s="445" t="s">
        <v>2091</v>
      </c>
      <c r="E252" s="445"/>
      <c r="F252" s="444"/>
      <c r="G252" s="445"/>
      <c r="H252" s="547">
        <v>17121305.489999998</v>
      </c>
      <c r="I252" s="547">
        <v>12206283.08</v>
      </c>
      <c r="J252" s="547">
        <v>9915711.7899999991</v>
      </c>
      <c r="K252" s="547">
        <v>12969071.289999999</v>
      </c>
      <c r="L252" s="547">
        <v>15180591.289999999</v>
      </c>
      <c r="M252" s="547">
        <v>26229673.489999998</v>
      </c>
      <c r="N252" s="547">
        <v>36104064.280000001</v>
      </c>
      <c r="O252" s="547">
        <v>36173128.880000003</v>
      </c>
      <c r="P252" s="547">
        <v>38187569.869999997</v>
      </c>
      <c r="Q252" s="547">
        <v>44529376.640000001</v>
      </c>
      <c r="R252" s="547">
        <v>46622836.420000002</v>
      </c>
      <c r="S252" s="547">
        <v>40122022.93</v>
      </c>
      <c r="T252" s="547">
        <v>30780140.899999999</v>
      </c>
      <c r="U252" s="547"/>
      <c r="V252" s="547">
        <f t="shared" si="150"/>
        <v>28515921.096250001</v>
      </c>
      <c r="W252" s="285"/>
      <c r="X252" s="286"/>
      <c r="Y252" s="548">
        <f t="shared" si="169"/>
        <v>30780140.899999999</v>
      </c>
      <c r="Z252" s="549">
        <f t="shared" si="169"/>
        <v>0</v>
      </c>
      <c r="AA252" s="549">
        <f t="shared" si="169"/>
        <v>0</v>
      </c>
      <c r="AB252" s="282">
        <f t="shared" si="151"/>
        <v>0</v>
      </c>
      <c r="AC252" s="281">
        <f t="shared" si="152"/>
        <v>0</v>
      </c>
      <c r="AD252" s="549">
        <f t="shared" si="163"/>
        <v>0</v>
      </c>
      <c r="AE252" s="553">
        <f t="shared" si="159"/>
        <v>0</v>
      </c>
      <c r="AF252" s="282">
        <f t="shared" si="160"/>
        <v>0</v>
      </c>
      <c r="AG252" s="283">
        <f t="shared" ref="AG252:AG283" si="171">SUM(AD252:AF252)</f>
        <v>0</v>
      </c>
      <c r="AH252" s="281">
        <f t="shared" si="153"/>
        <v>0</v>
      </c>
      <c r="AI252" s="551">
        <f t="shared" si="168"/>
        <v>28515921.096250001</v>
      </c>
      <c r="AJ252" s="549">
        <f t="shared" si="168"/>
        <v>0</v>
      </c>
      <c r="AK252" s="549">
        <f t="shared" si="168"/>
        <v>0</v>
      </c>
      <c r="AL252" s="282">
        <f t="shared" si="154"/>
        <v>0</v>
      </c>
      <c r="AM252" s="281">
        <f t="shared" si="155"/>
        <v>0</v>
      </c>
      <c r="AN252" s="549">
        <f t="shared" si="145"/>
        <v>0</v>
      </c>
      <c r="AO252" s="549">
        <f t="shared" si="146"/>
        <v>0</v>
      </c>
      <c r="AP252" s="549">
        <f t="shared" si="156"/>
        <v>0</v>
      </c>
      <c r="AQ252" s="283">
        <f t="shared" ref="AQ252:AQ325" si="172">SUM(AN252:AP252)</f>
        <v>0</v>
      </c>
      <c r="AR252" s="281">
        <f t="shared" si="157"/>
        <v>0</v>
      </c>
      <c r="AT252" s="446"/>
      <c r="AU252" s="284"/>
      <c r="AV252" s="447" t="str">
        <f t="shared" si="158"/>
        <v>CA</v>
      </c>
      <c r="AW252" s="447" t="str">
        <f t="shared" si="158"/>
        <v>CL</v>
      </c>
      <c r="AX252" s="447" t="str">
        <f t="shared" si="158"/>
        <v>AIC</v>
      </c>
      <c r="AY252" s="447" t="str">
        <f t="shared" si="133"/>
        <v>ERB</v>
      </c>
      <c r="AZ252" s="447" t="str">
        <f t="shared" si="133"/>
        <v>GRB</v>
      </c>
      <c r="BA252" s="447" t="str">
        <f t="shared" si="133"/>
        <v>Non-Op</v>
      </c>
      <c r="BC252" s="445" t="s">
        <v>2127</v>
      </c>
      <c r="BD252" s="552">
        <f t="shared" si="141"/>
        <v>30780140.899999999</v>
      </c>
      <c r="BF252" s="435"/>
      <c r="BG252" s="435"/>
      <c r="BH252" s="435"/>
      <c r="BI252" s="435"/>
      <c r="BJ252" s="435"/>
      <c r="BK252" s="435"/>
      <c r="BL252" s="435"/>
      <c r="BN252" s="672"/>
    </row>
    <row r="253" spans="1:66" s="28" customFormat="1" ht="12" customHeight="1">
      <c r="A253" s="287">
        <v>16420002</v>
      </c>
      <c r="B253" s="288" t="str">
        <f t="shared" si="170"/>
        <v>16420002</v>
      </c>
      <c r="C253" s="444" t="s">
        <v>2588</v>
      </c>
      <c r="D253" s="445" t="s">
        <v>2091</v>
      </c>
      <c r="E253" s="445"/>
      <c r="F253" s="444"/>
      <c r="G253" s="445"/>
      <c r="H253" s="547">
        <v>0</v>
      </c>
      <c r="I253" s="547">
        <v>0</v>
      </c>
      <c r="J253" s="547">
        <v>0</v>
      </c>
      <c r="K253" s="547">
        <v>0</v>
      </c>
      <c r="L253" s="547">
        <v>0</v>
      </c>
      <c r="M253" s="547">
        <v>0</v>
      </c>
      <c r="N253" s="547">
        <v>0</v>
      </c>
      <c r="O253" s="547">
        <v>0</v>
      </c>
      <c r="P253" s="547">
        <v>0</v>
      </c>
      <c r="Q253" s="547">
        <v>0</v>
      </c>
      <c r="R253" s="547">
        <v>0</v>
      </c>
      <c r="S253" s="547">
        <v>0</v>
      </c>
      <c r="T253" s="547">
        <v>0</v>
      </c>
      <c r="U253" s="547"/>
      <c r="V253" s="547">
        <f t="shared" si="150"/>
        <v>0</v>
      </c>
      <c r="W253" s="285"/>
      <c r="X253" s="286"/>
      <c r="Y253" s="548">
        <f t="shared" si="169"/>
        <v>0</v>
      </c>
      <c r="Z253" s="549">
        <f t="shared" si="169"/>
        <v>0</v>
      </c>
      <c r="AA253" s="549">
        <f t="shared" si="169"/>
        <v>0</v>
      </c>
      <c r="AB253" s="282">
        <f t="shared" si="151"/>
        <v>0</v>
      </c>
      <c r="AC253" s="281">
        <f t="shared" si="152"/>
        <v>0</v>
      </c>
      <c r="AD253" s="549">
        <f t="shared" si="163"/>
        <v>0</v>
      </c>
      <c r="AE253" s="553">
        <f t="shared" si="159"/>
        <v>0</v>
      </c>
      <c r="AF253" s="282">
        <f t="shared" si="160"/>
        <v>0</v>
      </c>
      <c r="AG253" s="283">
        <f t="shared" si="171"/>
        <v>0</v>
      </c>
      <c r="AH253" s="281">
        <f t="shared" si="153"/>
        <v>0</v>
      </c>
      <c r="AI253" s="551">
        <f t="shared" si="168"/>
        <v>0</v>
      </c>
      <c r="AJ253" s="549">
        <f t="shared" si="168"/>
        <v>0</v>
      </c>
      <c r="AK253" s="549">
        <f t="shared" si="168"/>
        <v>0</v>
      </c>
      <c r="AL253" s="282">
        <f t="shared" si="154"/>
        <v>0</v>
      </c>
      <c r="AM253" s="281">
        <f t="shared" si="155"/>
        <v>0</v>
      </c>
      <c r="AN253" s="549">
        <f t="shared" si="145"/>
        <v>0</v>
      </c>
      <c r="AO253" s="549">
        <f t="shared" si="146"/>
        <v>0</v>
      </c>
      <c r="AP253" s="549">
        <f t="shared" si="156"/>
        <v>0</v>
      </c>
      <c r="AQ253" s="283">
        <f t="shared" si="172"/>
        <v>0</v>
      </c>
      <c r="AR253" s="281">
        <f t="shared" si="157"/>
        <v>0</v>
      </c>
      <c r="AT253" s="446"/>
      <c r="AU253" s="284"/>
      <c r="AV253" s="447" t="str">
        <f t="shared" si="158"/>
        <v>CA</v>
      </c>
      <c r="AW253" s="447" t="str">
        <f t="shared" si="158"/>
        <v>CL</v>
      </c>
      <c r="AX253" s="447" t="str">
        <f t="shared" si="158"/>
        <v>AIC</v>
      </c>
      <c r="AY253" s="447" t="str">
        <f t="shared" si="133"/>
        <v>ERB</v>
      </c>
      <c r="AZ253" s="447" t="str">
        <f t="shared" si="133"/>
        <v>GRB</v>
      </c>
      <c r="BA253" s="447" t="str">
        <f t="shared" si="133"/>
        <v>Non-Op</v>
      </c>
      <c r="BC253" s="445" t="s">
        <v>2127</v>
      </c>
      <c r="BD253" s="552">
        <f t="shared" si="141"/>
        <v>0</v>
      </c>
      <c r="BF253" s="435"/>
      <c r="BG253" s="435"/>
      <c r="BH253" s="435"/>
      <c r="BI253" s="435"/>
      <c r="BJ253" s="435"/>
      <c r="BK253" s="435"/>
      <c r="BL253" s="435"/>
      <c r="BN253" s="672"/>
    </row>
    <row r="254" spans="1:66" s="28" customFormat="1" ht="12" customHeight="1">
      <c r="A254" s="287">
        <v>16420012</v>
      </c>
      <c r="B254" s="288" t="str">
        <f t="shared" si="170"/>
        <v>16420012</v>
      </c>
      <c r="C254" s="444" t="s">
        <v>1350</v>
      </c>
      <c r="D254" s="445" t="s">
        <v>2091</v>
      </c>
      <c r="E254" s="445"/>
      <c r="F254" s="444"/>
      <c r="G254" s="445"/>
      <c r="H254" s="547">
        <v>49533.06</v>
      </c>
      <c r="I254" s="547">
        <v>77424.009999999995</v>
      </c>
      <c r="J254" s="547">
        <v>57230.1</v>
      </c>
      <c r="K254" s="547">
        <v>66449.95</v>
      </c>
      <c r="L254" s="547">
        <v>57489.65</v>
      </c>
      <c r="M254" s="547">
        <v>51437.48</v>
      </c>
      <c r="N254" s="547">
        <v>51437.48</v>
      </c>
      <c r="O254" s="547">
        <v>41631.129999999997</v>
      </c>
      <c r="P254" s="547">
        <v>35506.58</v>
      </c>
      <c r="Q254" s="547">
        <v>31922.81</v>
      </c>
      <c r="R254" s="547">
        <v>56855.98</v>
      </c>
      <c r="S254" s="547">
        <v>51033.93</v>
      </c>
      <c r="T254" s="547">
        <v>18079.939999999999</v>
      </c>
      <c r="U254" s="547"/>
      <c r="V254" s="547">
        <f t="shared" si="150"/>
        <v>51018.80000000001</v>
      </c>
      <c r="W254" s="285"/>
      <c r="X254" s="286"/>
      <c r="Y254" s="548">
        <f t="shared" si="169"/>
        <v>18079.939999999999</v>
      </c>
      <c r="Z254" s="549">
        <f t="shared" si="169"/>
        <v>0</v>
      </c>
      <c r="AA254" s="549">
        <f t="shared" si="169"/>
        <v>0</v>
      </c>
      <c r="AB254" s="282">
        <f t="shared" si="151"/>
        <v>0</v>
      </c>
      <c r="AC254" s="281">
        <f t="shared" si="152"/>
        <v>0</v>
      </c>
      <c r="AD254" s="549">
        <f t="shared" si="163"/>
        <v>0</v>
      </c>
      <c r="AE254" s="553">
        <f t="shared" si="159"/>
        <v>0</v>
      </c>
      <c r="AF254" s="282">
        <f t="shared" si="160"/>
        <v>0</v>
      </c>
      <c r="AG254" s="283">
        <f t="shared" si="171"/>
        <v>0</v>
      </c>
      <c r="AH254" s="281">
        <f t="shared" si="153"/>
        <v>0</v>
      </c>
      <c r="AI254" s="551">
        <f t="shared" si="168"/>
        <v>51018.80000000001</v>
      </c>
      <c r="AJ254" s="549">
        <f t="shared" si="168"/>
        <v>0</v>
      </c>
      <c r="AK254" s="549">
        <f t="shared" si="168"/>
        <v>0</v>
      </c>
      <c r="AL254" s="282">
        <f t="shared" si="154"/>
        <v>0</v>
      </c>
      <c r="AM254" s="281">
        <f t="shared" si="155"/>
        <v>0</v>
      </c>
      <c r="AN254" s="549">
        <f t="shared" si="145"/>
        <v>0</v>
      </c>
      <c r="AO254" s="549">
        <f t="shared" si="146"/>
        <v>0</v>
      </c>
      <c r="AP254" s="549">
        <f t="shared" si="156"/>
        <v>0</v>
      </c>
      <c r="AQ254" s="283">
        <f t="shared" si="172"/>
        <v>0</v>
      </c>
      <c r="AR254" s="281">
        <f t="shared" si="157"/>
        <v>0</v>
      </c>
      <c r="AT254" s="446"/>
      <c r="AU254" s="284"/>
      <c r="AV254" s="447" t="str">
        <f t="shared" si="158"/>
        <v>CA</v>
      </c>
      <c r="AW254" s="447" t="str">
        <f t="shared" si="158"/>
        <v>CL</v>
      </c>
      <c r="AX254" s="447" t="str">
        <f t="shared" si="158"/>
        <v>AIC</v>
      </c>
      <c r="AY254" s="447" t="str">
        <f t="shared" si="133"/>
        <v>ERB</v>
      </c>
      <c r="AZ254" s="447" t="str">
        <f t="shared" si="133"/>
        <v>GRB</v>
      </c>
      <c r="BA254" s="447" t="str">
        <f t="shared" si="133"/>
        <v>Non-Op</v>
      </c>
      <c r="BC254" s="445" t="s">
        <v>2127</v>
      </c>
      <c r="BD254" s="552">
        <f t="shared" si="141"/>
        <v>18079.939999999999</v>
      </c>
      <c r="BF254" s="435"/>
      <c r="BG254" s="435"/>
      <c r="BH254" s="435"/>
      <c r="BI254" s="435"/>
      <c r="BJ254" s="435"/>
      <c r="BK254" s="435"/>
      <c r="BL254" s="435"/>
      <c r="BN254" s="672"/>
    </row>
    <row r="255" spans="1:66" s="28" customFormat="1" ht="12" customHeight="1">
      <c r="A255" s="324" t="s">
        <v>3096</v>
      </c>
      <c r="B255" s="290" t="str">
        <f t="shared" si="170"/>
        <v>16420022</v>
      </c>
      <c r="C255" s="450" t="s">
        <v>3097</v>
      </c>
      <c r="D255" s="451" t="s">
        <v>2091</v>
      </c>
      <c r="E255" s="451"/>
      <c r="F255" s="300">
        <v>44593</v>
      </c>
      <c r="G255" s="451"/>
      <c r="H255" s="556"/>
      <c r="I255" s="556"/>
      <c r="J255" s="556">
        <v>259570.7</v>
      </c>
      <c r="K255" s="556">
        <v>179414.14</v>
      </c>
      <c r="L255" s="556">
        <v>136587</v>
      </c>
      <c r="M255" s="556">
        <v>93639.63</v>
      </c>
      <c r="N255" s="556">
        <v>66526.399999999994</v>
      </c>
      <c r="O255" s="556">
        <v>97550.71</v>
      </c>
      <c r="P255" s="556">
        <v>612030.75</v>
      </c>
      <c r="Q255" s="556">
        <v>866273.01</v>
      </c>
      <c r="R255" s="556">
        <v>1063752.23</v>
      </c>
      <c r="S255" s="556">
        <v>1052600.3600000001</v>
      </c>
      <c r="T255" s="556">
        <v>961369</v>
      </c>
      <c r="U255" s="556"/>
      <c r="V255" s="556">
        <f t="shared" si="150"/>
        <v>409052.45249999996</v>
      </c>
      <c r="W255" s="292"/>
      <c r="X255" s="293"/>
      <c r="Y255" s="548">
        <f t="shared" si="169"/>
        <v>961369</v>
      </c>
      <c r="Z255" s="549">
        <f t="shared" si="169"/>
        <v>0</v>
      </c>
      <c r="AA255" s="549">
        <f t="shared" si="169"/>
        <v>0</v>
      </c>
      <c r="AB255" s="282">
        <f t="shared" ref="AB255" si="173">T255-SUM(Y255:AA255)</f>
        <v>0</v>
      </c>
      <c r="AC255" s="281">
        <f t="shared" ref="AC255" si="174">T255-SUM(Y255:AA255)-AB255</f>
        <v>0</v>
      </c>
      <c r="AD255" s="549">
        <f t="shared" si="163"/>
        <v>0</v>
      </c>
      <c r="AE255" s="553">
        <f t="shared" si="159"/>
        <v>0</v>
      </c>
      <c r="AF255" s="282">
        <f t="shared" si="160"/>
        <v>0</v>
      </c>
      <c r="AG255" s="283">
        <f t="shared" ref="AG255" si="175">SUM(AD255:AF255)</f>
        <v>0</v>
      </c>
      <c r="AH255" s="281">
        <f t="shared" si="153"/>
        <v>0</v>
      </c>
      <c r="AI255" s="551">
        <f t="shared" si="168"/>
        <v>409052.45249999996</v>
      </c>
      <c r="AJ255" s="549">
        <f t="shared" si="168"/>
        <v>0</v>
      </c>
      <c r="AK255" s="549">
        <f t="shared" si="168"/>
        <v>0</v>
      </c>
      <c r="AL255" s="282">
        <f t="shared" si="154"/>
        <v>0</v>
      </c>
      <c r="AM255" s="281">
        <f t="shared" si="155"/>
        <v>0</v>
      </c>
      <c r="AN255" s="549">
        <f t="shared" si="145"/>
        <v>0</v>
      </c>
      <c r="AO255" s="549">
        <f t="shared" si="146"/>
        <v>0</v>
      </c>
      <c r="AP255" s="549">
        <f t="shared" si="156"/>
        <v>0</v>
      </c>
      <c r="AQ255" s="283">
        <f t="shared" ref="AQ255" si="176">SUM(AN255:AP255)</f>
        <v>0</v>
      </c>
      <c r="AR255" s="281">
        <f t="shared" si="157"/>
        <v>0</v>
      </c>
      <c r="AT255" s="446"/>
      <c r="AU255" s="284"/>
      <c r="AV255" s="447" t="str">
        <f t="shared" si="158"/>
        <v>CA</v>
      </c>
      <c r="AW255" s="447" t="str">
        <f t="shared" si="158"/>
        <v>CL</v>
      </c>
      <c r="AX255" s="447" t="str">
        <f t="shared" si="158"/>
        <v>AIC</v>
      </c>
      <c r="AY255" s="447" t="str">
        <f t="shared" si="133"/>
        <v>ERB</v>
      </c>
      <c r="AZ255" s="447" t="str">
        <f t="shared" si="133"/>
        <v>GRB</v>
      </c>
      <c r="BA255" s="447" t="str">
        <f t="shared" si="133"/>
        <v>Non-Op</v>
      </c>
      <c r="BC255" s="445" t="s">
        <v>2127</v>
      </c>
      <c r="BD255" s="552">
        <f t="shared" si="141"/>
        <v>961369</v>
      </c>
      <c r="BF255" s="435"/>
      <c r="BG255" s="435"/>
      <c r="BH255" s="435"/>
      <c r="BI255" s="435"/>
      <c r="BJ255" s="435"/>
      <c r="BK255" s="435"/>
      <c r="BL255" s="435"/>
      <c r="BN255" s="672"/>
    </row>
    <row r="256" spans="1:66" s="28" customFormat="1" ht="12" customHeight="1">
      <c r="A256" s="287">
        <v>16500013</v>
      </c>
      <c r="B256" s="288" t="str">
        <f t="shared" si="170"/>
        <v>16500013</v>
      </c>
      <c r="C256" s="444" t="s">
        <v>2589</v>
      </c>
      <c r="D256" s="445" t="s">
        <v>2091</v>
      </c>
      <c r="E256" s="445"/>
      <c r="F256" s="444"/>
      <c r="G256" s="445"/>
      <c r="H256" s="547">
        <v>0</v>
      </c>
      <c r="I256" s="547">
        <v>0</v>
      </c>
      <c r="J256" s="547">
        <v>0</v>
      </c>
      <c r="K256" s="547">
        <v>0</v>
      </c>
      <c r="L256" s="547">
        <v>0</v>
      </c>
      <c r="M256" s="547">
        <v>0</v>
      </c>
      <c r="N256" s="547">
        <v>0</v>
      </c>
      <c r="O256" s="547">
        <v>0</v>
      </c>
      <c r="P256" s="547">
        <v>0</v>
      </c>
      <c r="Q256" s="547">
        <v>0</v>
      </c>
      <c r="R256" s="547">
        <v>0</v>
      </c>
      <c r="S256" s="547">
        <v>0</v>
      </c>
      <c r="T256" s="547">
        <v>0</v>
      </c>
      <c r="U256" s="547"/>
      <c r="V256" s="547">
        <f t="shared" si="150"/>
        <v>0</v>
      </c>
      <c r="W256" s="285"/>
      <c r="X256" s="286"/>
      <c r="Y256" s="548">
        <f t="shared" si="169"/>
        <v>0</v>
      </c>
      <c r="Z256" s="549">
        <f t="shared" si="169"/>
        <v>0</v>
      </c>
      <c r="AA256" s="549">
        <f t="shared" si="169"/>
        <v>0</v>
      </c>
      <c r="AB256" s="282">
        <f t="shared" si="151"/>
        <v>0</v>
      </c>
      <c r="AC256" s="281">
        <f t="shared" si="152"/>
        <v>0</v>
      </c>
      <c r="AD256" s="549">
        <f t="shared" si="163"/>
        <v>0</v>
      </c>
      <c r="AE256" s="553">
        <f t="shared" si="159"/>
        <v>0</v>
      </c>
      <c r="AF256" s="282">
        <f t="shared" si="160"/>
        <v>0</v>
      </c>
      <c r="AG256" s="283">
        <f t="shared" si="171"/>
        <v>0</v>
      </c>
      <c r="AH256" s="281">
        <f t="shared" si="153"/>
        <v>0</v>
      </c>
      <c r="AI256" s="551">
        <f t="shared" si="168"/>
        <v>0</v>
      </c>
      <c r="AJ256" s="549">
        <f t="shared" si="168"/>
        <v>0</v>
      </c>
      <c r="AK256" s="549">
        <f t="shared" si="168"/>
        <v>0</v>
      </c>
      <c r="AL256" s="282">
        <f t="shared" si="154"/>
        <v>0</v>
      </c>
      <c r="AM256" s="281">
        <f t="shared" si="155"/>
        <v>0</v>
      </c>
      <c r="AN256" s="549">
        <f t="shared" si="145"/>
        <v>0</v>
      </c>
      <c r="AO256" s="549">
        <f t="shared" si="146"/>
        <v>0</v>
      </c>
      <c r="AP256" s="549">
        <f t="shared" si="156"/>
        <v>0</v>
      </c>
      <c r="AQ256" s="283">
        <f t="shared" si="172"/>
        <v>0</v>
      </c>
      <c r="AR256" s="281">
        <f t="shared" si="157"/>
        <v>0</v>
      </c>
      <c r="AT256" s="446"/>
      <c r="AU256" s="284"/>
      <c r="AV256" s="447" t="str">
        <f t="shared" si="158"/>
        <v>CA</v>
      </c>
      <c r="AW256" s="447" t="str">
        <f t="shared" si="158"/>
        <v>CL</v>
      </c>
      <c r="AX256" s="447" t="str">
        <f t="shared" si="158"/>
        <v>AIC</v>
      </c>
      <c r="AY256" s="447" t="str">
        <f t="shared" si="133"/>
        <v>ERB</v>
      </c>
      <c r="AZ256" s="447" t="str">
        <f t="shared" si="133"/>
        <v>GRB</v>
      </c>
      <c r="BA256" s="447" t="str">
        <f t="shared" si="133"/>
        <v>Non-Op</v>
      </c>
      <c r="BC256" s="445" t="s">
        <v>2128</v>
      </c>
      <c r="BD256" s="552">
        <f t="shared" si="141"/>
        <v>0</v>
      </c>
      <c r="BF256" s="435"/>
      <c r="BG256" s="435"/>
      <c r="BH256" s="435"/>
      <c r="BI256" s="435"/>
      <c r="BJ256" s="435"/>
      <c r="BK256" s="435"/>
      <c r="BL256" s="435"/>
      <c r="BN256" s="672"/>
    </row>
    <row r="257" spans="1:66" s="28" customFormat="1" ht="12" customHeight="1">
      <c r="A257" s="321">
        <v>16500022</v>
      </c>
      <c r="B257" s="318" t="str">
        <f t="shared" si="170"/>
        <v>16500022</v>
      </c>
      <c r="C257" s="444" t="s">
        <v>2590</v>
      </c>
      <c r="D257" s="445" t="s">
        <v>2091</v>
      </c>
      <c r="E257" s="445"/>
      <c r="F257" s="294">
        <v>42964</v>
      </c>
      <c r="G257" s="445"/>
      <c r="H257" s="547">
        <v>0</v>
      </c>
      <c r="I257" s="547">
        <v>0</v>
      </c>
      <c r="J257" s="547">
        <v>0</v>
      </c>
      <c r="K257" s="547">
        <v>0</v>
      </c>
      <c r="L257" s="547">
        <v>0</v>
      </c>
      <c r="M257" s="547">
        <v>0</v>
      </c>
      <c r="N257" s="547">
        <v>0</v>
      </c>
      <c r="O257" s="547">
        <v>0</v>
      </c>
      <c r="P257" s="547">
        <v>0</v>
      </c>
      <c r="Q257" s="547">
        <v>0</v>
      </c>
      <c r="R257" s="547">
        <v>0</v>
      </c>
      <c r="S257" s="547">
        <v>0</v>
      </c>
      <c r="T257" s="547">
        <v>0</v>
      </c>
      <c r="U257" s="547"/>
      <c r="V257" s="547">
        <f t="shared" si="150"/>
        <v>0</v>
      </c>
      <c r="W257" s="285"/>
      <c r="X257" s="286"/>
      <c r="Y257" s="548">
        <f t="shared" si="169"/>
        <v>0</v>
      </c>
      <c r="Z257" s="549">
        <f t="shared" si="169"/>
        <v>0</v>
      </c>
      <c r="AA257" s="549">
        <f t="shared" si="169"/>
        <v>0</v>
      </c>
      <c r="AB257" s="282">
        <f t="shared" si="151"/>
        <v>0</v>
      </c>
      <c r="AC257" s="281">
        <f t="shared" si="152"/>
        <v>0</v>
      </c>
      <c r="AD257" s="549">
        <f t="shared" si="163"/>
        <v>0</v>
      </c>
      <c r="AE257" s="553">
        <f t="shared" si="159"/>
        <v>0</v>
      </c>
      <c r="AF257" s="282">
        <f t="shared" si="160"/>
        <v>0</v>
      </c>
      <c r="AG257" s="283">
        <f t="shared" si="171"/>
        <v>0</v>
      </c>
      <c r="AH257" s="281">
        <f t="shared" si="153"/>
        <v>0</v>
      </c>
      <c r="AI257" s="551">
        <f t="shared" si="168"/>
        <v>0</v>
      </c>
      <c r="AJ257" s="549">
        <f t="shared" si="168"/>
        <v>0</v>
      </c>
      <c r="AK257" s="549">
        <f t="shared" si="168"/>
        <v>0</v>
      </c>
      <c r="AL257" s="282">
        <f t="shared" si="154"/>
        <v>0</v>
      </c>
      <c r="AM257" s="281">
        <f t="shared" si="155"/>
        <v>0</v>
      </c>
      <c r="AN257" s="549">
        <f t="shared" si="145"/>
        <v>0</v>
      </c>
      <c r="AO257" s="549">
        <f t="shared" si="146"/>
        <v>0</v>
      </c>
      <c r="AP257" s="549">
        <f t="shared" si="156"/>
        <v>0</v>
      </c>
      <c r="AQ257" s="283">
        <f t="shared" si="172"/>
        <v>0</v>
      </c>
      <c r="AR257" s="281">
        <f t="shared" si="157"/>
        <v>0</v>
      </c>
      <c r="AT257" s="446"/>
      <c r="AU257" s="284"/>
      <c r="AV257" s="447" t="str">
        <f t="shared" si="158"/>
        <v>CA</v>
      </c>
      <c r="AW257" s="447" t="str">
        <f t="shared" si="158"/>
        <v>CL</v>
      </c>
      <c r="AX257" s="447" t="str">
        <f t="shared" si="158"/>
        <v>AIC</v>
      </c>
      <c r="AY257" s="447" t="str">
        <f t="shared" si="133"/>
        <v>ERB</v>
      </c>
      <c r="AZ257" s="447" t="str">
        <f t="shared" si="133"/>
        <v>GRB</v>
      </c>
      <c r="BA257" s="447" t="str">
        <f t="shared" si="133"/>
        <v>Non-Op</v>
      </c>
      <c r="BC257" s="445" t="s">
        <v>2128</v>
      </c>
      <c r="BD257" s="552">
        <f t="shared" si="141"/>
        <v>0</v>
      </c>
      <c r="BF257" s="448"/>
      <c r="BG257" s="448"/>
      <c r="BH257" s="448"/>
      <c r="BI257" s="448"/>
      <c r="BJ257" s="448"/>
      <c r="BK257" s="448"/>
      <c r="BL257" s="448"/>
      <c r="BN257" s="672"/>
    </row>
    <row r="258" spans="1:66" s="28" customFormat="1" ht="12" customHeight="1">
      <c r="A258" s="287">
        <v>16500063</v>
      </c>
      <c r="B258" s="288" t="str">
        <f t="shared" si="170"/>
        <v>16500063</v>
      </c>
      <c r="C258" s="444" t="s">
        <v>2591</v>
      </c>
      <c r="D258" s="445" t="s">
        <v>2091</v>
      </c>
      <c r="E258" s="445"/>
      <c r="F258" s="444"/>
      <c r="G258" s="445"/>
      <c r="H258" s="547">
        <v>0</v>
      </c>
      <c r="I258" s="547">
        <v>0</v>
      </c>
      <c r="J258" s="547">
        <v>0</v>
      </c>
      <c r="K258" s="547">
        <v>0</v>
      </c>
      <c r="L258" s="547">
        <v>0</v>
      </c>
      <c r="M258" s="547">
        <v>0</v>
      </c>
      <c r="N258" s="547">
        <v>0</v>
      </c>
      <c r="O258" s="547">
        <v>0</v>
      </c>
      <c r="P258" s="547">
        <v>0</v>
      </c>
      <c r="Q258" s="547">
        <v>0</v>
      </c>
      <c r="R258" s="547">
        <v>0</v>
      </c>
      <c r="S258" s="547">
        <v>0</v>
      </c>
      <c r="T258" s="547">
        <v>0</v>
      </c>
      <c r="U258" s="547"/>
      <c r="V258" s="547">
        <f t="shared" si="150"/>
        <v>0</v>
      </c>
      <c r="W258" s="285"/>
      <c r="X258" s="286"/>
      <c r="Y258" s="548">
        <f t="shared" si="169"/>
        <v>0</v>
      </c>
      <c r="Z258" s="549">
        <f t="shared" si="169"/>
        <v>0</v>
      </c>
      <c r="AA258" s="549">
        <f t="shared" si="169"/>
        <v>0</v>
      </c>
      <c r="AB258" s="282">
        <f t="shared" si="151"/>
        <v>0</v>
      </c>
      <c r="AC258" s="281">
        <f t="shared" si="152"/>
        <v>0</v>
      </c>
      <c r="AD258" s="549">
        <f t="shared" si="163"/>
        <v>0</v>
      </c>
      <c r="AE258" s="553">
        <f t="shared" si="159"/>
        <v>0</v>
      </c>
      <c r="AF258" s="282">
        <f t="shared" si="160"/>
        <v>0</v>
      </c>
      <c r="AG258" s="283">
        <f t="shared" si="171"/>
        <v>0</v>
      </c>
      <c r="AH258" s="281">
        <f t="shared" si="153"/>
        <v>0</v>
      </c>
      <c r="AI258" s="551">
        <f t="shared" si="168"/>
        <v>0</v>
      </c>
      <c r="AJ258" s="549">
        <f t="shared" si="168"/>
        <v>0</v>
      </c>
      <c r="AK258" s="549">
        <f t="shared" si="168"/>
        <v>0</v>
      </c>
      <c r="AL258" s="282">
        <f t="shared" si="154"/>
        <v>0</v>
      </c>
      <c r="AM258" s="281">
        <f t="shared" si="155"/>
        <v>0</v>
      </c>
      <c r="AN258" s="549">
        <f t="shared" si="145"/>
        <v>0</v>
      </c>
      <c r="AO258" s="549">
        <f t="shared" si="146"/>
        <v>0</v>
      </c>
      <c r="AP258" s="549">
        <f t="shared" si="156"/>
        <v>0</v>
      </c>
      <c r="AQ258" s="283">
        <f t="shared" si="172"/>
        <v>0</v>
      </c>
      <c r="AR258" s="281">
        <f t="shared" si="157"/>
        <v>0</v>
      </c>
      <c r="AT258" s="446"/>
      <c r="AU258" s="284"/>
      <c r="AV258" s="447" t="str">
        <f t="shared" si="158"/>
        <v>CA</v>
      </c>
      <c r="AW258" s="447" t="str">
        <f t="shared" si="158"/>
        <v>CL</v>
      </c>
      <c r="AX258" s="447" t="str">
        <f t="shared" si="158"/>
        <v>AIC</v>
      </c>
      <c r="AY258" s="447" t="str">
        <f t="shared" si="133"/>
        <v>ERB</v>
      </c>
      <c r="AZ258" s="447" t="str">
        <f t="shared" si="133"/>
        <v>GRB</v>
      </c>
      <c r="BA258" s="447" t="str">
        <f t="shared" si="133"/>
        <v>Non-Op</v>
      </c>
      <c r="BC258" s="445" t="s">
        <v>2128</v>
      </c>
      <c r="BD258" s="552">
        <f t="shared" si="141"/>
        <v>0</v>
      </c>
      <c r="BF258" s="448"/>
      <c r="BG258" s="448"/>
      <c r="BH258" s="448"/>
      <c r="BI258" s="448"/>
      <c r="BJ258" s="448"/>
      <c r="BK258" s="448"/>
      <c r="BL258" s="448"/>
      <c r="BN258" s="562"/>
    </row>
    <row r="259" spans="1:66" s="28" customFormat="1" ht="12" customHeight="1">
      <c r="A259" s="287">
        <v>16500071</v>
      </c>
      <c r="B259" s="288" t="str">
        <f t="shared" si="170"/>
        <v>16500071</v>
      </c>
      <c r="C259" s="444" t="s">
        <v>2592</v>
      </c>
      <c r="D259" s="445" t="s">
        <v>2091</v>
      </c>
      <c r="E259" s="445"/>
      <c r="F259" s="444"/>
      <c r="G259" s="445"/>
      <c r="H259" s="547">
        <v>0</v>
      </c>
      <c r="I259" s="547">
        <v>0</v>
      </c>
      <c r="J259" s="547">
        <v>0</v>
      </c>
      <c r="K259" s="547">
        <v>0</v>
      </c>
      <c r="L259" s="547">
        <v>0</v>
      </c>
      <c r="M259" s="547">
        <v>0</v>
      </c>
      <c r="N259" s="547">
        <v>0</v>
      </c>
      <c r="O259" s="547">
        <v>0</v>
      </c>
      <c r="P259" s="547">
        <v>0</v>
      </c>
      <c r="Q259" s="547">
        <v>0</v>
      </c>
      <c r="R259" s="547">
        <v>0</v>
      </c>
      <c r="S259" s="547">
        <v>0</v>
      </c>
      <c r="T259" s="547">
        <v>0</v>
      </c>
      <c r="U259" s="547"/>
      <c r="V259" s="547">
        <f t="shared" si="150"/>
        <v>0</v>
      </c>
      <c r="W259" s="285"/>
      <c r="X259" s="286"/>
      <c r="Y259" s="548">
        <f t="shared" si="169"/>
        <v>0</v>
      </c>
      <c r="Z259" s="549">
        <f t="shared" si="169"/>
        <v>0</v>
      </c>
      <c r="AA259" s="549">
        <f t="shared" si="169"/>
        <v>0</v>
      </c>
      <c r="AB259" s="282">
        <f t="shared" si="151"/>
        <v>0</v>
      </c>
      <c r="AC259" s="281">
        <f t="shared" si="152"/>
        <v>0</v>
      </c>
      <c r="AD259" s="549">
        <f t="shared" si="163"/>
        <v>0</v>
      </c>
      <c r="AE259" s="553">
        <f t="shared" si="159"/>
        <v>0</v>
      </c>
      <c r="AF259" s="282">
        <f t="shared" si="160"/>
        <v>0</v>
      </c>
      <c r="AG259" s="283">
        <f t="shared" si="171"/>
        <v>0</v>
      </c>
      <c r="AH259" s="281">
        <f t="shared" si="153"/>
        <v>0</v>
      </c>
      <c r="AI259" s="551">
        <f t="shared" si="168"/>
        <v>0</v>
      </c>
      <c r="AJ259" s="549">
        <f t="shared" si="168"/>
        <v>0</v>
      </c>
      <c r="AK259" s="549">
        <f t="shared" si="168"/>
        <v>0</v>
      </c>
      <c r="AL259" s="282">
        <f t="shared" si="154"/>
        <v>0</v>
      </c>
      <c r="AM259" s="281">
        <f t="shared" si="155"/>
        <v>0</v>
      </c>
      <c r="AN259" s="549">
        <f t="shared" si="145"/>
        <v>0</v>
      </c>
      <c r="AO259" s="549">
        <f t="shared" si="146"/>
        <v>0</v>
      </c>
      <c r="AP259" s="549">
        <f t="shared" si="156"/>
        <v>0</v>
      </c>
      <c r="AQ259" s="283">
        <f t="shared" si="172"/>
        <v>0</v>
      </c>
      <c r="AR259" s="281">
        <f t="shared" si="157"/>
        <v>0</v>
      </c>
      <c r="AT259" s="446"/>
      <c r="AU259" s="284"/>
      <c r="AV259" s="447" t="str">
        <f t="shared" si="158"/>
        <v>CA</v>
      </c>
      <c r="AW259" s="447" t="str">
        <f t="shared" si="158"/>
        <v>CL</v>
      </c>
      <c r="AX259" s="447" t="str">
        <f t="shared" si="158"/>
        <v>AIC</v>
      </c>
      <c r="AY259" s="447" t="str">
        <f t="shared" si="133"/>
        <v>ERB</v>
      </c>
      <c r="AZ259" s="447" t="str">
        <f t="shared" si="133"/>
        <v>GRB</v>
      </c>
      <c r="BA259" s="447" t="str">
        <f t="shared" si="133"/>
        <v>Non-Op</v>
      </c>
      <c r="BC259" s="445" t="s">
        <v>2128</v>
      </c>
      <c r="BD259" s="552">
        <f t="shared" si="141"/>
        <v>0</v>
      </c>
      <c r="BF259" s="448"/>
      <c r="BG259" s="448"/>
      <c r="BH259" s="448"/>
      <c r="BI259" s="448"/>
      <c r="BJ259" s="448"/>
      <c r="BK259" s="448"/>
      <c r="BL259" s="448"/>
      <c r="BN259" s="672"/>
    </row>
    <row r="260" spans="1:66" s="28" customFormat="1" ht="12" customHeight="1">
      <c r="A260" s="287">
        <v>16500081</v>
      </c>
      <c r="B260" s="288" t="str">
        <f t="shared" si="170"/>
        <v>16500081</v>
      </c>
      <c r="C260" s="444" t="s">
        <v>2593</v>
      </c>
      <c r="D260" s="445" t="s">
        <v>2091</v>
      </c>
      <c r="E260" s="445"/>
      <c r="F260" s="294">
        <v>43040</v>
      </c>
      <c r="G260" s="445"/>
      <c r="H260" s="547">
        <v>0</v>
      </c>
      <c r="I260" s="547">
        <v>0</v>
      </c>
      <c r="J260" s="547">
        <v>0</v>
      </c>
      <c r="K260" s="547">
        <v>0</v>
      </c>
      <c r="L260" s="547">
        <v>0</v>
      </c>
      <c r="M260" s="547">
        <v>0</v>
      </c>
      <c r="N260" s="547">
        <v>0</v>
      </c>
      <c r="O260" s="547">
        <v>0</v>
      </c>
      <c r="P260" s="547">
        <v>0</v>
      </c>
      <c r="Q260" s="547">
        <v>0</v>
      </c>
      <c r="R260" s="547">
        <v>0</v>
      </c>
      <c r="S260" s="547">
        <v>0</v>
      </c>
      <c r="T260" s="547">
        <v>0</v>
      </c>
      <c r="U260" s="547"/>
      <c r="V260" s="547">
        <f t="shared" si="150"/>
        <v>0</v>
      </c>
      <c r="W260" s="285"/>
      <c r="X260" s="286"/>
      <c r="Y260" s="548">
        <f t="shared" si="169"/>
        <v>0</v>
      </c>
      <c r="Z260" s="549">
        <f t="shared" si="169"/>
        <v>0</v>
      </c>
      <c r="AA260" s="549">
        <f t="shared" si="169"/>
        <v>0</v>
      </c>
      <c r="AB260" s="282">
        <f t="shared" si="151"/>
        <v>0</v>
      </c>
      <c r="AC260" s="281">
        <f t="shared" si="152"/>
        <v>0</v>
      </c>
      <c r="AD260" s="549">
        <f t="shared" si="163"/>
        <v>0</v>
      </c>
      <c r="AE260" s="553">
        <f t="shared" si="159"/>
        <v>0</v>
      </c>
      <c r="AF260" s="282">
        <f t="shared" si="160"/>
        <v>0</v>
      </c>
      <c r="AG260" s="283">
        <f t="shared" si="171"/>
        <v>0</v>
      </c>
      <c r="AH260" s="281">
        <f t="shared" si="153"/>
        <v>0</v>
      </c>
      <c r="AI260" s="551">
        <f t="shared" si="168"/>
        <v>0</v>
      </c>
      <c r="AJ260" s="549">
        <f t="shared" si="168"/>
        <v>0</v>
      </c>
      <c r="AK260" s="549">
        <f t="shared" si="168"/>
        <v>0</v>
      </c>
      <c r="AL260" s="282">
        <f t="shared" si="154"/>
        <v>0</v>
      </c>
      <c r="AM260" s="281">
        <f t="shared" si="155"/>
        <v>0</v>
      </c>
      <c r="AN260" s="549">
        <f t="shared" si="145"/>
        <v>0</v>
      </c>
      <c r="AO260" s="549">
        <f t="shared" si="146"/>
        <v>0</v>
      </c>
      <c r="AP260" s="549">
        <f t="shared" si="156"/>
        <v>0</v>
      </c>
      <c r="AQ260" s="283">
        <f t="shared" si="172"/>
        <v>0</v>
      </c>
      <c r="AR260" s="281">
        <f t="shared" si="157"/>
        <v>0</v>
      </c>
      <c r="AT260" s="446"/>
      <c r="AU260" s="284"/>
      <c r="AV260" s="447" t="str">
        <f t="shared" si="158"/>
        <v>CA</v>
      </c>
      <c r="AW260" s="447" t="str">
        <f t="shared" si="158"/>
        <v>CL</v>
      </c>
      <c r="AX260" s="447" t="str">
        <f t="shared" si="158"/>
        <v>AIC</v>
      </c>
      <c r="AY260" s="447" t="str">
        <f t="shared" ref="AY260:BA324" si="177">IF(VALUE(AD260),AY$7,IF(ISBLANK(AD260),"",AY$7))</f>
        <v>ERB</v>
      </c>
      <c r="AZ260" s="447" t="str">
        <f t="shared" si="177"/>
        <v>GRB</v>
      </c>
      <c r="BA260" s="447" t="str">
        <f t="shared" si="177"/>
        <v>Non-Op</v>
      </c>
      <c r="BC260" s="445" t="s">
        <v>2128</v>
      </c>
      <c r="BD260" s="552">
        <f t="shared" si="141"/>
        <v>0</v>
      </c>
      <c r="BF260" s="448"/>
      <c r="BG260" s="448"/>
      <c r="BH260" s="448"/>
      <c r="BI260" s="448"/>
      <c r="BJ260" s="448"/>
      <c r="BK260" s="448"/>
      <c r="BL260" s="448"/>
      <c r="BN260" s="672"/>
    </row>
    <row r="261" spans="1:66" s="28" customFormat="1" ht="12" customHeight="1">
      <c r="A261" s="287">
        <v>16500083</v>
      </c>
      <c r="B261" s="288" t="str">
        <f t="shared" si="170"/>
        <v>16500083</v>
      </c>
      <c r="C261" s="444" t="s">
        <v>2594</v>
      </c>
      <c r="D261" s="445" t="s">
        <v>2091</v>
      </c>
      <c r="E261" s="445"/>
      <c r="F261" s="444"/>
      <c r="G261" s="445"/>
      <c r="H261" s="547">
        <v>0</v>
      </c>
      <c r="I261" s="547">
        <v>0</v>
      </c>
      <c r="J261" s="547">
        <v>0</v>
      </c>
      <c r="K261" s="547">
        <v>0</v>
      </c>
      <c r="L261" s="547">
        <v>0</v>
      </c>
      <c r="M261" s="547">
        <v>0</v>
      </c>
      <c r="N261" s="547">
        <v>0</v>
      </c>
      <c r="O261" s="547">
        <v>0</v>
      </c>
      <c r="P261" s="547">
        <v>0</v>
      </c>
      <c r="Q261" s="547">
        <v>0</v>
      </c>
      <c r="R261" s="547">
        <v>0</v>
      </c>
      <c r="S261" s="547">
        <v>0</v>
      </c>
      <c r="T261" s="547">
        <v>0</v>
      </c>
      <c r="U261" s="547"/>
      <c r="V261" s="547">
        <f t="shared" si="150"/>
        <v>0</v>
      </c>
      <c r="W261" s="285"/>
      <c r="X261" s="286"/>
      <c r="Y261" s="548">
        <f t="shared" si="169"/>
        <v>0</v>
      </c>
      <c r="Z261" s="549">
        <f t="shared" si="169"/>
        <v>0</v>
      </c>
      <c r="AA261" s="549">
        <f t="shared" si="169"/>
        <v>0</v>
      </c>
      <c r="AB261" s="282">
        <f t="shared" si="151"/>
        <v>0</v>
      </c>
      <c r="AC261" s="281">
        <f t="shared" si="152"/>
        <v>0</v>
      </c>
      <c r="AD261" s="549">
        <f t="shared" si="163"/>
        <v>0</v>
      </c>
      <c r="AE261" s="553">
        <f t="shared" si="159"/>
        <v>0</v>
      </c>
      <c r="AF261" s="282">
        <f t="shared" si="160"/>
        <v>0</v>
      </c>
      <c r="AG261" s="283">
        <f t="shared" si="171"/>
        <v>0</v>
      </c>
      <c r="AH261" s="281">
        <f t="shared" si="153"/>
        <v>0</v>
      </c>
      <c r="AI261" s="551">
        <f t="shared" si="168"/>
        <v>0</v>
      </c>
      <c r="AJ261" s="549">
        <f t="shared" si="168"/>
        <v>0</v>
      </c>
      <c r="AK261" s="549">
        <f t="shared" si="168"/>
        <v>0</v>
      </c>
      <c r="AL261" s="282">
        <f t="shared" si="154"/>
        <v>0</v>
      </c>
      <c r="AM261" s="281">
        <f t="shared" si="155"/>
        <v>0</v>
      </c>
      <c r="AN261" s="549">
        <f t="shared" si="145"/>
        <v>0</v>
      </c>
      <c r="AO261" s="549">
        <f t="shared" si="146"/>
        <v>0</v>
      </c>
      <c r="AP261" s="549">
        <f t="shared" si="156"/>
        <v>0</v>
      </c>
      <c r="AQ261" s="283">
        <f t="shared" si="172"/>
        <v>0</v>
      </c>
      <c r="AR261" s="281">
        <f t="shared" si="157"/>
        <v>0</v>
      </c>
      <c r="AT261" s="446"/>
      <c r="AU261" s="284"/>
      <c r="AV261" s="447" t="str">
        <f t="shared" si="158"/>
        <v>CA</v>
      </c>
      <c r="AW261" s="447" t="str">
        <f t="shared" si="158"/>
        <v>CL</v>
      </c>
      <c r="AX261" s="447" t="str">
        <f t="shared" si="158"/>
        <v>AIC</v>
      </c>
      <c r="AY261" s="447" t="str">
        <f t="shared" si="177"/>
        <v>ERB</v>
      </c>
      <c r="AZ261" s="447" t="str">
        <f t="shared" si="177"/>
        <v>GRB</v>
      </c>
      <c r="BA261" s="447" t="str">
        <f t="shared" si="177"/>
        <v>Non-Op</v>
      </c>
      <c r="BC261" s="445" t="s">
        <v>2128</v>
      </c>
      <c r="BD261" s="552">
        <f t="shared" si="141"/>
        <v>0</v>
      </c>
      <c r="BF261" s="448"/>
      <c r="BG261" s="448"/>
      <c r="BH261" s="448"/>
      <c r="BI261" s="448"/>
      <c r="BJ261" s="448"/>
      <c r="BK261" s="448"/>
      <c r="BL261" s="448"/>
      <c r="BN261" s="672"/>
    </row>
    <row r="262" spans="1:66" s="28" customFormat="1" ht="12" customHeight="1">
      <c r="A262" s="287">
        <v>16500091</v>
      </c>
      <c r="B262" s="288" t="str">
        <f t="shared" si="170"/>
        <v>16500091</v>
      </c>
      <c r="C262" s="444" t="s">
        <v>2595</v>
      </c>
      <c r="D262" s="445" t="s">
        <v>2091</v>
      </c>
      <c r="E262" s="445"/>
      <c r="F262" s="294">
        <v>43040</v>
      </c>
      <c r="G262" s="445"/>
      <c r="H262" s="547">
        <v>0</v>
      </c>
      <c r="I262" s="547">
        <v>0</v>
      </c>
      <c r="J262" s="547">
        <v>0</v>
      </c>
      <c r="K262" s="547">
        <v>0</v>
      </c>
      <c r="L262" s="547">
        <v>0</v>
      </c>
      <c r="M262" s="547">
        <v>0</v>
      </c>
      <c r="N262" s="547">
        <v>0</v>
      </c>
      <c r="O262" s="547">
        <v>0</v>
      </c>
      <c r="P262" s="547">
        <v>0</v>
      </c>
      <c r="Q262" s="547">
        <v>0</v>
      </c>
      <c r="R262" s="547">
        <v>0</v>
      </c>
      <c r="S262" s="547">
        <v>0</v>
      </c>
      <c r="T262" s="547">
        <v>0</v>
      </c>
      <c r="U262" s="547"/>
      <c r="V262" s="547">
        <f t="shared" si="150"/>
        <v>0</v>
      </c>
      <c r="W262" s="285"/>
      <c r="X262" s="286"/>
      <c r="Y262" s="548">
        <f t="shared" si="169"/>
        <v>0</v>
      </c>
      <c r="Z262" s="549">
        <f t="shared" si="169"/>
        <v>0</v>
      </c>
      <c r="AA262" s="549">
        <f t="shared" si="169"/>
        <v>0</v>
      </c>
      <c r="AB262" s="282">
        <f t="shared" si="151"/>
        <v>0</v>
      </c>
      <c r="AC262" s="281">
        <f t="shared" si="152"/>
        <v>0</v>
      </c>
      <c r="AD262" s="549">
        <f t="shared" si="163"/>
        <v>0</v>
      </c>
      <c r="AE262" s="553">
        <f t="shared" si="159"/>
        <v>0</v>
      </c>
      <c r="AF262" s="282">
        <f t="shared" si="160"/>
        <v>0</v>
      </c>
      <c r="AG262" s="283">
        <f t="shared" si="171"/>
        <v>0</v>
      </c>
      <c r="AH262" s="281">
        <f t="shared" si="153"/>
        <v>0</v>
      </c>
      <c r="AI262" s="551">
        <f t="shared" si="168"/>
        <v>0</v>
      </c>
      <c r="AJ262" s="549">
        <f t="shared" si="168"/>
        <v>0</v>
      </c>
      <c r="AK262" s="549">
        <f t="shared" si="168"/>
        <v>0</v>
      </c>
      <c r="AL262" s="282">
        <f t="shared" si="154"/>
        <v>0</v>
      </c>
      <c r="AM262" s="281">
        <f t="shared" si="155"/>
        <v>0</v>
      </c>
      <c r="AN262" s="549">
        <f t="shared" si="145"/>
        <v>0</v>
      </c>
      <c r="AO262" s="549">
        <f t="shared" si="146"/>
        <v>0</v>
      </c>
      <c r="AP262" s="549">
        <f t="shared" si="156"/>
        <v>0</v>
      </c>
      <c r="AQ262" s="283">
        <f t="shared" si="172"/>
        <v>0</v>
      </c>
      <c r="AR262" s="281">
        <f t="shared" si="157"/>
        <v>0</v>
      </c>
      <c r="AT262" s="446"/>
      <c r="AU262" s="284"/>
      <c r="AV262" s="447" t="str">
        <f t="shared" si="158"/>
        <v>CA</v>
      </c>
      <c r="AW262" s="447" t="str">
        <f t="shared" si="158"/>
        <v>CL</v>
      </c>
      <c r="AX262" s="447" t="str">
        <f t="shared" si="158"/>
        <v>AIC</v>
      </c>
      <c r="AY262" s="447" t="str">
        <f t="shared" si="177"/>
        <v>ERB</v>
      </c>
      <c r="AZ262" s="447" t="str">
        <f t="shared" si="177"/>
        <v>GRB</v>
      </c>
      <c r="BA262" s="447" t="str">
        <f t="shared" si="177"/>
        <v>Non-Op</v>
      </c>
      <c r="BC262" s="445" t="s">
        <v>2128</v>
      </c>
      <c r="BD262" s="552">
        <f t="shared" si="141"/>
        <v>0</v>
      </c>
      <c r="BF262" s="448"/>
      <c r="BG262" s="448"/>
      <c r="BH262" s="448"/>
      <c r="BI262" s="448"/>
      <c r="BJ262" s="448"/>
      <c r="BK262" s="448"/>
      <c r="BL262" s="448"/>
      <c r="BN262" s="672"/>
    </row>
    <row r="263" spans="1:66" s="28" customFormat="1" ht="12" customHeight="1">
      <c r="A263" s="287">
        <v>16500101</v>
      </c>
      <c r="B263" s="288" t="str">
        <f t="shared" si="170"/>
        <v>16500101</v>
      </c>
      <c r="C263" s="444" t="s">
        <v>2596</v>
      </c>
      <c r="D263" s="445" t="s">
        <v>2091</v>
      </c>
      <c r="E263" s="445"/>
      <c r="F263" s="294">
        <v>43040</v>
      </c>
      <c r="G263" s="445"/>
      <c r="H263" s="547">
        <v>0</v>
      </c>
      <c r="I263" s="547">
        <v>0</v>
      </c>
      <c r="J263" s="547">
        <v>0</v>
      </c>
      <c r="K263" s="547">
        <v>0</v>
      </c>
      <c r="L263" s="547">
        <v>0</v>
      </c>
      <c r="M263" s="547">
        <v>0</v>
      </c>
      <c r="N263" s="547">
        <v>0</v>
      </c>
      <c r="O263" s="547">
        <v>0</v>
      </c>
      <c r="P263" s="547">
        <v>0</v>
      </c>
      <c r="Q263" s="547">
        <v>0</v>
      </c>
      <c r="R263" s="547">
        <v>0</v>
      </c>
      <c r="S263" s="547">
        <v>0</v>
      </c>
      <c r="T263" s="547">
        <v>0</v>
      </c>
      <c r="U263" s="547"/>
      <c r="V263" s="547">
        <f t="shared" si="150"/>
        <v>0</v>
      </c>
      <c r="W263" s="285"/>
      <c r="X263" s="286"/>
      <c r="Y263" s="548">
        <f t="shared" si="169"/>
        <v>0</v>
      </c>
      <c r="Z263" s="549">
        <f t="shared" si="169"/>
        <v>0</v>
      </c>
      <c r="AA263" s="549">
        <f t="shared" si="169"/>
        <v>0</v>
      </c>
      <c r="AB263" s="282">
        <f t="shared" si="151"/>
        <v>0</v>
      </c>
      <c r="AC263" s="281">
        <f t="shared" si="152"/>
        <v>0</v>
      </c>
      <c r="AD263" s="549">
        <f t="shared" si="163"/>
        <v>0</v>
      </c>
      <c r="AE263" s="553">
        <f t="shared" si="159"/>
        <v>0</v>
      </c>
      <c r="AF263" s="282">
        <f t="shared" si="160"/>
        <v>0</v>
      </c>
      <c r="AG263" s="283">
        <f t="shared" si="171"/>
        <v>0</v>
      </c>
      <c r="AH263" s="281">
        <f t="shared" si="153"/>
        <v>0</v>
      </c>
      <c r="AI263" s="551">
        <f t="shared" si="168"/>
        <v>0</v>
      </c>
      <c r="AJ263" s="549">
        <f t="shared" si="168"/>
        <v>0</v>
      </c>
      <c r="AK263" s="549">
        <f t="shared" si="168"/>
        <v>0</v>
      </c>
      <c r="AL263" s="282">
        <f t="shared" si="154"/>
        <v>0</v>
      </c>
      <c r="AM263" s="281">
        <f t="shared" si="155"/>
        <v>0</v>
      </c>
      <c r="AN263" s="549">
        <f t="shared" si="145"/>
        <v>0</v>
      </c>
      <c r="AO263" s="549">
        <f t="shared" si="146"/>
        <v>0</v>
      </c>
      <c r="AP263" s="549">
        <f t="shared" si="156"/>
        <v>0</v>
      </c>
      <c r="AQ263" s="283">
        <f t="shared" si="172"/>
        <v>0</v>
      </c>
      <c r="AR263" s="281">
        <f t="shared" si="157"/>
        <v>0</v>
      </c>
      <c r="AT263" s="446"/>
      <c r="AU263" s="284"/>
      <c r="AV263" s="447" t="str">
        <f t="shared" si="158"/>
        <v>CA</v>
      </c>
      <c r="AW263" s="447" t="str">
        <f t="shared" si="158"/>
        <v>CL</v>
      </c>
      <c r="AX263" s="447" t="str">
        <f t="shared" si="158"/>
        <v>AIC</v>
      </c>
      <c r="AY263" s="447" t="str">
        <f t="shared" si="177"/>
        <v>ERB</v>
      </c>
      <c r="AZ263" s="447" t="str">
        <f t="shared" si="177"/>
        <v>GRB</v>
      </c>
      <c r="BA263" s="447" t="str">
        <f t="shared" si="177"/>
        <v>Non-Op</v>
      </c>
      <c r="BC263" s="445" t="s">
        <v>2128</v>
      </c>
      <c r="BD263" s="552">
        <f t="shared" si="141"/>
        <v>0</v>
      </c>
      <c r="BF263" s="448"/>
      <c r="BG263" s="448"/>
      <c r="BH263" s="448"/>
      <c r="BI263" s="448"/>
      <c r="BJ263" s="448"/>
      <c r="BK263" s="448"/>
      <c r="BL263" s="448"/>
      <c r="BN263" s="672"/>
    </row>
    <row r="264" spans="1:66" s="28" customFormat="1" ht="12" customHeight="1">
      <c r="A264" s="287">
        <v>16500103</v>
      </c>
      <c r="B264" s="288" t="str">
        <f t="shared" si="170"/>
        <v>16500103</v>
      </c>
      <c r="C264" s="444" t="s">
        <v>2597</v>
      </c>
      <c r="D264" s="445" t="s">
        <v>2091</v>
      </c>
      <c r="E264" s="445"/>
      <c r="F264" s="444"/>
      <c r="G264" s="445"/>
      <c r="H264" s="547">
        <v>0</v>
      </c>
      <c r="I264" s="547">
        <v>0</v>
      </c>
      <c r="J264" s="547">
        <v>0</v>
      </c>
      <c r="K264" s="547">
        <v>0</v>
      </c>
      <c r="L264" s="547">
        <v>0</v>
      </c>
      <c r="M264" s="547">
        <v>0</v>
      </c>
      <c r="N264" s="547">
        <v>0</v>
      </c>
      <c r="O264" s="547">
        <v>0</v>
      </c>
      <c r="P264" s="547">
        <v>0</v>
      </c>
      <c r="Q264" s="547">
        <v>0</v>
      </c>
      <c r="R264" s="547">
        <v>0</v>
      </c>
      <c r="S264" s="547">
        <v>0</v>
      </c>
      <c r="T264" s="547">
        <v>0</v>
      </c>
      <c r="U264" s="547"/>
      <c r="V264" s="547">
        <f t="shared" si="150"/>
        <v>0</v>
      </c>
      <c r="W264" s="285"/>
      <c r="X264" s="286"/>
      <c r="Y264" s="548">
        <f t="shared" si="169"/>
        <v>0</v>
      </c>
      <c r="Z264" s="549">
        <f t="shared" si="169"/>
        <v>0</v>
      </c>
      <c r="AA264" s="549">
        <f t="shared" si="169"/>
        <v>0</v>
      </c>
      <c r="AB264" s="282">
        <f t="shared" si="151"/>
        <v>0</v>
      </c>
      <c r="AC264" s="281">
        <f t="shared" si="152"/>
        <v>0</v>
      </c>
      <c r="AD264" s="549">
        <f t="shared" si="163"/>
        <v>0</v>
      </c>
      <c r="AE264" s="553">
        <f t="shared" si="159"/>
        <v>0</v>
      </c>
      <c r="AF264" s="282">
        <f t="shared" si="160"/>
        <v>0</v>
      </c>
      <c r="AG264" s="283">
        <f t="shared" si="171"/>
        <v>0</v>
      </c>
      <c r="AH264" s="281">
        <f t="shared" si="153"/>
        <v>0</v>
      </c>
      <c r="AI264" s="551">
        <f t="shared" si="168"/>
        <v>0</v>
      </c>
      <c r="AJ264" s="549">
        <f t="shared" si="168"/>
        <v>0</v>
      </c>
      <c r="AK264" s="549">
        <f t="shared" si="168"/>
        <v>0</v>
      </c>
      <c r="AL264" s="282">
        <f t="shared" si="154"/>
        <v>0</v>
      </c>
      <c r="AM264" s="281">
        <f t="shared" si="155"/>
        <v>0</v>
      </c>
      <c r="AN264" s="549">
        <f t="shared" si="145"/>
        <v>0</v>
      </c>
      <c r="AO264" s="549">
        <f t="shared" si="146"/>
        <v>0</v>
      </c>
      <c r="AP264" s="549">
        <f t="shared" si="156"/>
        <v>0</v>
      </c>
      <c r="AQ264" s="283">
        <f t="shared" si="172"/>
        <v>0</v>
      </c>
      <c r="AR264" s="281">
        <f t="shared" si="157"/>
        <v>0</v>
      </c>
      <c r="AT264" s="446"/>
      <c r="AU264" s="284"/>
      <c r="AV264" s="447" t="str">
        <f t="shared" si="158"/>
        <v>CA</v>
      </c>
      <c r="AW264" s="447" t="str">
        <f t="shared" si="158"/>
        <v>CL</v>
      </c>
      <c r="AX264" s="447" t="str">
        <f t="shared" si="158"/>
        <v>AIC</v>
      </c>
      <c r="AY264" s="447" t="str">
        <f t="shared" si="177"/>
        <v>ERB</v>
      </c>
      <c r="AZ264" s="447" t="str">
        <f t="shared" si="177"/>
        <v>GRB</v>
      </c>
      <c r="BA264" s="447" t="str">
        <f t="shared" si="177"/>
        <v>Non-Op</v>
      </c>
      <c r="BC264" s="445" t="s">
        <v>2128</v>
      </c>
      <c r="BD264" s="552">
        <f t="shared" si="141"/>
        <v>0</v>
      </c>
      <c r="BF264" s="448"/>
      <c r="BG264" s="448"/>
      <c r="BH264" s="448"/>
      <c r="BI264" s="448"/>
      <c r="BJ264" s="448"/>
      <c r="BK264" s="448"/>
      <c r="BL264" s="448"/>
      <c r="BN264" s="672"/>
    </row>
    <row r="265" spans="1:66" s="28" customFormat="1" ht="12" customHeight="1">
      <c r="A265" s="287">
        <v>16500123</v>
      </c>
      <c r="B265" s="288" t="str">
        <f t="shared" si="170"/>
        <v>16500123</v>
      </c>
      <c r="C265" s="444" t="s">
        <v>2598</v>
      </c>
      <c r="D265" s="445" t="s">
        <v>2091</v>
      </c>
      <c r="E265" s="445"/>
      <c r="F265" s="444"/>
      <c r="G265" s="445"/>
      <c r="H265" s="547">
        <v>0</v>
      </c>
      <c r="I265" s="547">
        <v>0</v>
      </c>
      <c r="J265" s="547">
        <v>0</v>
      </c>
      <c r="K265" s="547">
        <v>0</v>
      </c>
      <c r="L265" s="547">
        <v>0</v>
      </c>
      <c r="M265" s="547">
        <v>0</v>
      </c>
      <c r="N265" s="547">
        <v>0</v>
      </c>
      <c r="O265" s="547">
        <v>0</v>
      </c>
      <c r="P265" s="547">
        <v>0</v>
      </c>
      <c r="Q265" s="547">
        <v>0</v>
      </c>
      <c r="R265" s="547">
        <v>0</v>
      </c>
      <c r="S265" s="547">
        <v>0</v>
      </c>
      <c r="T265" s="547">
        <v>0</v>
      </c>
      <c r="U265" s="547"/>
      <c r="V265" s="547">
        <f t="shared" si="150"/>
        <v>0</v>
      </c>
      <c r="W265" s="285"/>
      <c r="X265" s="286"/>
      <c r="Y265" s="548">
        <f t="shared" si="169"/>
        <v>0</v>
      </c>
      <c r="Z265" s="549">
        <f t="shared" si="169"/>
        <v>0</v>
      </c>
      <c r="AA265" s="549">
        <f t="shared" si="169"/>
        <v>0</v>
      </c>
      <c r="AB265" s="282">
        <f t="shared" si="151"/>
        <v>0</v>
      </c>
      <c r="AC265" s="281">
        <f t="shared" si="152"/>
        <v>0</v>
      </c>
      <c r="AD265" s="549">
        <f t="shared" si="163"/>
        <v>0</v>
      </c>
      <c r="AE265" s="553">
        <f t="shared" si="159"/>
        <v>0</v>
      </c>
      <c r="AF265" s="282">
        <f t="shared" si="160"/>
        <v>0</v>
      </c>
      <c r="AG265" s="283">
        <f t="shared" si="171"/>
        <v>0</v>
      </c>
      <c r="AH265" s="281">
        <f t="shared" si="153"/>
        <v>0</v>
      </c>
      <c r="AI265" s="551">
        <f t="shared" si="168"/>
        <v>0</v>
      </c>
      <c r="AJ265" s="549">
        <f t="shared" si="168"/>
        <v>0</v>
      </c>
      <c r="AK265" s="549">
        <f t="shared" si="168"/>
        <v>0</v>
      </c>
      <c r="AL265" s="282">
        <f t="shared" si="154"/>
        <v>0</v>
      </c>
      <c r="AM265" s="281">
        <f t="shared" si="155"/>
        <v>0</v>
      </c>
      <c r="AN265" s="549">
        <f t="shared" si="145"/>
        <v>0</v>
      </c>
      <c r="AO265" s="549">
        <f t="shared" si="146"/>
        <v>0</v>
      </c>
      <c r="AP265" s="549">
        <f t="shared" si="156"/>
        <v>0</v>
      </c>
      <c r="AQ265" s="283">
        <f t="shared" si="172"/>
        <v>0</v>
      </c>
      <c r="AR265" s="281">
        <f t="shared" si="157"/>
        <v>0</v>
      </c>
      <c r="AT265" s="446"/>
      <c r="AU265" s="284"/>
      <c r="AV265" s="447" t="str">
        <f t="shared" si="158"/>
        <v>CA</v>
      </c>
      <c r="AW265" s="447" t="str">
        <f t="shared" si="158"/>
        <v>CL</v>
      </c>
      <c r="AX265" s="447" t="str">
        <f t="shared" si="158"/>
        <v>AIC</v>
      </c>
      <c r="AY265" s="447" t="str">
        <f t="shared" si="177"/>
        <v>ERB</v>
      </c>
      <c r="AZ265" s="447" t="str">
        <f t="shared" si="177"/>
        <v>GRB</v>
      </c>
      <c r="BA265" s="447" t="str">
        <f t="shared" si="177"/>
        <v>Non-Op</v>
      </c>
      <c r="BC265" s="445" t="s">
        <v>2128</v>
      </c>
      <c r="BD265" s="552">
        <f t="shared" si="141"/>
        <v>0</v>
      </c>
      <c r="BF265" s="448"/>
      <c r="BG265" s="448"/>
      <c r="BH265" s="448"/>
      <c r="BI265" s="448"/>
      <c r="BJ265" s="448"/>
      <c r="BK265" s="448"/>
      <c r="BL265" s="448"/>
      <c r="BN265" s="672"/>
    </row>
    <row r="266" spans="1:66" s="28" customFormat="1" ht="12" customHeight="1">
      <c r="A266" s="287">
        <v>16500143</v>
      </c>
      <c r="B266" s="288" t="str">
        <f t="shared" si="170"/>
        <v>16500143</v>
      </c>
      <c r="C266" s="444" t="s">
        <v>2599</v>
      </c>
      <c r="D266" s="445" t="s">
        <v>2091</v>
      </c>
      <c r="E266" s="445"/>
      <c r="F266" s="444"/>
      <c r="G266" s="445"/>
      <c r="H266" s="547">
        <v>0</v>
      </c>
      <c r="I266" s="547">
        <v>0</v>
      </c>
      <c r="J266" s="547">
        <v>0</v>
      </c>
      <c r="K266" s="547">
        <v>0</v>
      </c>
      <c r="L266" s="547">
        <v>0</v>
      </c>
      <c r="M266" s="547">
        <v>0</v>
      </c>
      <c r="N266" s="547">
        <v>0</v>
      </c>
      <c r="O266" s="547">
        <v>0</v>
      </c>
      <c r="P266" s="547">
        <v>0</v>
      </c>
      <c r="Q266" s="547">
        <v>0</v>
      </c>
      <c r="R266" s="547">
        <v>0</v>
      </c>
      <c r="S266" s="547">
        <v>0</v>
      </c>
      <c r="T266" s="547">
        <v>0</v>
      </c>
      <c r="U266" s="547"/>
      <c r="V266" s="547">
        <f t="shared" si="150"/>
        <v>0</v>
      </c>
      <c r="W266" s="285"/>
      <c r="X266" s="286"/>
      <c r="Y266" s="548">
        <f t="shared" si="169"/>
        <v>0</v>
      </c>
      <c r="Z266" s="549">
        <f t="shared" si="169"/>
        <v>0</v>
      </c>
      <c r="AA266" s="549">
        <f t="shared" si="169"/>
        <v>0</v>
      </c>
      <c r="AB266" s="282">
        <f t="shared" si="151"/>
        <v>0</v>
      </c>
      <c r="AC266" s="281">
        <f t="shared" si="152"/>
        <v>0</v>
      </c>
      <c r="AD266" s="549">
        <f t="shared" si="163"/>
        <v>0</v>
      </c>
      <c r="AE266" s="553">
        <f t="shared" si="159"/>
        <v>0</v>
      </c>
      <c r="AF266" s="282">
        <f t="shared" si="160"/>
        <v>0</v>
      </c>
      <c r="AG266" s="283">
        <f t="shared" si="171"/>
        <v>0</v>
      </c>
      <c r="AH266" s="281">
        <f t="shared" si="153"/>
        <v>0</v>
      </c>
      <c r="AI266" s="551">
        <f t="shared" si="168"/>
        <v>0</v>
      </c>
      <c r="AJ266" s="549">
        <f t="shared" si="168"/>
        <v>0</v>
      </c>
      <c r="AK266" s="549">
        <f t="shared" si="168"/>
        <v>0</v>
      </c>
      <c r="AL266" s="282">
        <f t="shared" si="154"/>
        <v>0</v>
      </c>
      <c r="AM266" s="281">
        <f t="shared" si="155"/>
        <v>0</v>
      </c>
      <c r="AN266" s="549">
        <f t="shared" si="145"/>
        <v>0</v>
      </c>
      <c r="AO266" s="549">
        <f t="shared" si="146"/>
        <v>0</v>
      </c>
      <c r="AP266" s="549">
        <f t="shared" si="156"/>
        <v>0</v>
      </c>
      <c r="AQ266" s="283">
        <f t="shared" si="172"/>
        <v>0</v>
      </c>
      <c r="AR266" s="281">
        <f t="shared" si="157"/>
        <v>0</v>
      </c>
      <c r="AT266" s="446"/>
      <c r="AU266" s="284"/>
      <c r="AV266" s="447" t="str">
        <f t="shared" si="158"/>
        <v>CA</v>
      </c>
      <c r="AW266" s="447" t="str">
        <f t="shared" si="158"/>
        <v>CL</v>
      </c>
      <c r="AX266" s="447" t="str">
        <f t="shared" si="158"/>
        <v>AIC</v>
      </c>
      <c r="AY266" s="447" t="str">
        <f t="shared" si="177"/>
        <v>ERB</v>
      </c>
      <c r="AZ266" s="447" t="str">
        <f t="shared" si="177"/>
        <v>GRB</v>
      </c>
      <c r="BA266" s="447" t="str">
        <f t="shared" si="177"/>
        <v>Non-Op</v>
      </c>
      <c r="BC266" s="445" t="s">
        <v>2128</v>
      </c>
      <c r="BD266" s="552">
        <f t="shared" si="141"/>
        <v>0</v>
      </c>
      <c r="BF266" s="448"/>
      <c r="BG266" s="448"/>
      <c r="BH266" s="448"/>
      <c r="BI266" s="448"/>
      <c r="BJ266" s="448"/>
      <c r="BK266" s="448"/>
      <c r="BL266" s="448"/>
      <c r="BN266" s="672"/>
    </row>
    <row r="267" spans="1:66" s="28" customFormat="1" ht="12" customHeight="1">
      <c r="A267" s="287">
        <v>16500153</v>
      </c>
      <c r="B267" s="288" t="str">
        <f t="shared" si="170"/>
        <v>16500153</v>
      </c>
      <c r="C267" s="444" t="s">
        <v>2600</v>
      </c>
      <c r="D267" s="445" t="s">
        <v>2091</v>
      </c>
      <c r="E267" s="445"/>
      <c r="F267" s="444"/>
      <c r="G267" s="445"/>
      <c r="H267" s="547">
        <v>0</v>
      </c>
      <c r="I267" s="547">
        <v>0</v>
      </c>
      <c r="J267" s="547">
        <v>0</v>
      </c>
      <c r="K267" s="547">
        <v>0</v>
      </c>
      <c r="L267" s="547">
        <v>0</v>
      </c>
      <c r="M267" s="547">
        <v>0</v>
      </c>
      <c r="N267" s="547">
        <v>0</v>
      </c>
      <c r="O267" s="547">
        <v>0</v>
      </c>
      <c r="P267" s="547">
        <v>0</v>
      </c>
      <c r="Q267" s="547">
        <v>0</v>
      </c>
      <c r="R267" s="547">
        <v>0</v>
      </c>
      <c r="S267" s="547">
        <v>0</v>
      </c>
      <c r="T267" s="547">
        <v>0</v>
      </c>
      <c r="U267" s="547"/>
      <c r="V267" s="547">
        <f t="shared" si="150"/>
        <v>0</v>
      </c>
      <c r="W267" s="285"/>
      <c r="X267" s="286"/>
      <c r="Y267" s="548">
        <f t="shared" si="169"/>
        <v>0</v>
      </c>
      <c r="Z267" s="549">
        <f t="shared" si="169"/>
        <v>0</v>
      </c>
      <c r="AA267" s="549">
        <f t="shared" si="169"/>
        <v>0</v>
      </c>
      <c r="AB267" s="282">
        <f t="shared" si="151"/>
        <v>0</v>
      </c>
      <c r="AC267" s="281">
        <f t="shared" si="152"/>
        <v>0</v>
      </c>
      <c r="AD267" s="549">
        <f t="shared" si="163"/>
        <v>0</v>
      </c>
      <c r="AE267" s="553">
        <f t="shared" si="159"/>
        <v>0</v>
      </c>
      <c r="AF267" s="282">
        <f t="shared" si="160"/>
        <v>0</v>
      </c>
      <c r="AG267" s="283">
        <f t="shared" si="171"/>
        <v>0</v>
      </c>
      <c r="AH267" s="281">
        <f t="shared" si="153"/>
        <v>0</v>
      </c>
      <c r="AI267" s="551">
        <f t="shared" ref="AI267:AK286" si="178">IF($D267=AI$5,$V267,0)</f>
        <v>0</v>
      </c>
      <c r="AJ267" s="549">
        <f t="shared" si="178"/>
        <v>0</v>
      </c>
      <c r="AK267" s="549">
        <f t="shared" si="178"/>
        <v>0</v>
      </c>
      <c r="AL267" s="282">
        <f t="shared" si="154"/>
        <v>0</v>
      </c>
      <c r="AM267" s="281">
        <f t="shared" si="155"/>
        <v>0</v>
      </c>
      <c r="AN267" s="549">
        <f t="shared" si="145"/>
        <v>0</v>
      </c>
      <c r="AO267" s="549">
        <f t="shared" si="146"/>
        <v>0</v>
      </c>
      <c r="AP267" s="549">
        <f t="shared" si="156"/>
        <v>0</v>
      </c>
      <c r="AQ267" s="283">
        <f t="shared" si="172"/>
        <v>0</v>
      </c>
      <c r="AR267" s="281">
        <f t="shared" si="157"/>
        <v>0</v>
      </c>
      <c r="AT267" s="446"/>
      <c r="AU267" s="284"/>
      <c r="AV267" s="447" t="str">
        <f t="shared" si="158"/>
        <v>CA</v>
      </c>
      <c r="AW267" s="447" t="str">
        <f t="shared" si="158"/>
        <v>CL</v>
      </c>
      <c r="AX267" s="447" t="str">
        <f t="shared" si="158"/>
        <v>AIC</v>
      </c>
      <c r="AY267" s="447" t="str">
        <f t="shared" si="177"/>
        <v>ERB</v>
      </c>
      <c r="AZ267" s="447" t="str">
        <f t="shared" si="177"/>
        <v>GRB</v>
      </c>
      <c r="BA267" s="447" t="str">
        <f t="shared" si="177"/>
        <v>Non-Op</v>
      </c>
      <c r="BC267" s="445" t="s">
        <v>2128</v>
      </c>
      <c r="BD267" s="552">
        <f t="shared" si="141"/>
        <v>0</v>
      </c>
      <c r="BF267" s="448"/>
      <c r="BG267" s="448"/>
      <c r="BH267" s="448"/>
      <c r="BI267" s="448"/>
      <c r="BJ267" s="448"/>
      <c r="BK267" s="448"/>
      <c r="BL267" s="448"/>
      <c r="BN267" s="672"/>
    </row>
    <row r="268" spans="1:66" s="28" customFormat="1" ht="12" customHeight="1">
      <c r="A268" s="287">
        <v>16500173</v>
      </c>
      <c r="B268" s="288" t="str">
        <f t="shared" si="170"/>
        <v>16500173</v>
      </c>
      <c r="C268" s="444" t="s">
        <v>2601</v>
      </c>
      <c r="D268" s="445" t="s">
        <v>2091</v>
      </c>
      <c r="E268" s="445"/>
      <c r="F268" s="444"/>
      <c r="G268" s="445"/>
      <c r="H268" s="547">
        <v>0</v>
      </c>
      <c r="I268" s="547">
        <v>0</v>
      </c>
      <c r="J268" s="547">
        <v>0</v>
      </c>
      <c r="K268" s="547">
        <v>0</v>
      </c>
      <c r="L268" s="547">
        <v>0</v>
      </c>
      <c r="M268" s="547">
        <v>0</v>
      </c>
      <c r="N268" s="547">
        <v>0</v>
      </c>
      <c r="O268" s="547">
        <v>0</v>
      </c>
      <c r="P268" s="547">
        <v>0</v>
      </c>
      <c r="Q268" s="547">
        <v>0</v>
      </c>
      <c r="R268" s="547">
        <v>0</v>
      </c>
      <c r="S268" s="547">
        <v>0</v>
      </c>
      <c r="T268" s="547">
        <v>0</v>
      </c>
      <c r="U268" s="547"/>
      <c r="V268" s="547">
        <f t="shared" si="150"/>
        <v>0</v>
      </c>
      <c r="W268" s="285"/>
      <c r="X268" s="286"/>
      <c r="Y268" s="548">
        <f t="shared" ref="Y268:AA287" si="179">IF($D268=Y$5,$T268,0)</f>
        <v>0</v>
      </c>
      <c r="Z268" s="549">
        <f t="shared" si="179"/>
        <v>0</v>
      </c>
      <c r="AA268" s="549">
        <f t="shared" si="179"/>
        <v>0</v>
      </c>
      <c r="AB268" s="282">
        <f t="shared" si="151"/>
        <v>0</v>
      </c>
      <c r="AC268" s="281">
        <f t="shared" si="152"/>
        <v>0</v>
      </c>
      <c r="AD268" s="549">
        <f t="shared" si="163"/>
        <v>0</v>
      </c>
      <c r="AE268" s="553">
        <f t="shared" si="159"/>
        <v>0</v>
      </c>
      <c r="AF268" s="282">
        <f t="shared" si="160"/>
        <v>0</v>
      </c>
      <c r="AG268" s="283">
        <f t="shared" si="171"/>
        <v>0</v>
      </c>
      <c r="AH268" s="281">
        <f t="shared" si="153"/>
        <v>0</v>
      </c>
      <c r="AI268" s="551">
        <f t="shared" si="178"/>
        <v>0</v>
      </c>
      <c r="AJ268" s="549">
        <f t="shared" si="178"/>
        <v>0</v>
      </c>
      <c r="AK268" s="549">
        <f t="shared" si="178"/>
        <v>0</v>
      </c>
      <c r="AL268" s="282">
        <f t="shared" si="154"/>
        <v>0</v>
      </c>
      <c r="AM268" s="281">
        <f t="shared" si="155"/>
        <v>0</v>
      </c>
      <c r="AN268" s="549">
        <f t="shared" si="145"/>
        <v>0</v>
      </c>
      <c r="AO268" s="549">
        <f t="shared" si="146"/>
        <v>0</v>
      </c>
      <c r="AP268" s="549">
        <f t="shared" si="156"/>
        <v>0</v>
      </c>
      <c r="AQ268" s="283">
        <f t="shared" si="172"/>
        <v>0</v>
      </c>
      <c r="AR268" s="281">
        <f t="shared" si="157"/>
        <v>0</v>
      </c>
      <c r="AT268" s="446"/>
      <c r="AU268" s="284"/>
      <c r="AV268" s="447" t="str">
        <f t="shared" si="158"/>
        <v>CA</v>
      </c>
      <c r="AW268" s="447" t="str">
        <f t="shared" si="158"/>
        <v>CL</v>
      </c>
      <c r="AX268" s="447" t="str">
        <f t="shared" si="158"/>
        <v>AIC</v>
      </c>
      <c r="AY268" s="447" t="str">
        <f t="shared" si="177"/>
        <v>ERB</v>
      </c>
      <c r="AZ268" s="447" t="str">
        <f t="shared" si="177"/>
        <v>GRB</v>
      </c>
      <c r="BA268" s="447" t="str">
        <f t="shared" si="177"/>
        <v>Non-Op</v>
      </c>
      <c r="BC268" s="445" t="s">
        <v>2128</v>
      </c>
      <c r="BD268" s="552">
        <f t="shared" si="141"/>
        <v>0</v>
      </c>
      <c r="BF268" s="448"/>
      <c r="BG268" s="448"/>
      <c r="BH268" s="448"/>
      <c r="BI268" s="448"/>
      <c r="BJ268" s="448"/>
      <c r="BK268" s="448"/>
      <c r="BL268" s="448"/>
      <c r="BN268" s="672"/>
    </row>
    <row r="269" spans="1:66" s="28" customFormat="1" ht="12" customHeight="1">
      <c r="A269" s="287">
        <v>16500183</v>
      </c>
      <c r="B269" s="288" t="str">
        <f t="shared" si="170"/>
        <v>16500183</v>
      </c>
      <c r="C269" s="444" t="s">
        <v>2602</v>
      </c>
      <c r="D269" s="445" t="s">
        <v>2091</v>
      </c>
      <c r="E269" s="445"/>
      <c r="F269" s="444"/>
      <c r="G269" s="445"/>
      <c r="H269" s="547">
        <v>0</v>
      </c>
      <c r="I269" s="547">
        <v>0</v>
      </c>
      <c r="J269" s="547">
        <v>0</v>
      </c>
      <c r="K269" s="547">
        <v>0</v>
      </c>
      <c r="L269" s="547">
        <v>0</v>
      </c>
      <c r="M269" s="547">
        <v>0</v>
      </c>
      <c r="N269" s="547">
        <v>0</v>
      </c>
      <c r="O269" s="547">
        <v>0</v>
      </c>
      <c r="P269" s="547">
        <v>0</v>
      </c>
      <c r="Q269" s="547">
        <v>0</v>
      </c>
      <c r="R269" s="547">
        <v>0</v>
      </c>
      <c r="S269" s="547">
        <v>0</v>
      </c>
      <c r="T269" s="547">
        <v>0</v>
      </c>
      <c r="U269" s="547"/>
      <c r="V269" s="547">
        <f t="shared" si="150"/>
        <v>0</v>
      </c>
      <c r="W269" s="285"/>
      <c r="X269" s="286"/>
      <c r="Y269" s="548">
        <f t="shared" si="179"/>
        <v>0</v>
      </c>
      <c r="Z269" s="549">
        <f t="shared" si="179"/>
        <v>0</v>
      </c>
      <c r="AA269" s="549">
        <f t="shared" si="179"/>
        <v>0</v>
      </c>
      <c r="AB269" s="282">
        <f t="shared" si="151"/>
        <v>0</v>
      </c>
      <c r="AC269" s="281">
        <f t="shared" si="152"/>
        <v>0</v>
      </c>
      <c r="AD269" s="549">
        <f t="shared" si="163"/>
        <v>0</v>
      </c>
      <c r="AE269" s="553">
        <f t="shared" si="159"/>
        <v>0</v>
      </c>
      <c r="AF269" s="282">
        <f t="shared" si="160"/>
        <v>0</v>
      </c>
      <c r="AG269" s="283">
        <f t="shared" si="171"/>
        <v>0</v>
      </c>
      <c r="AH269" s="281">
        <f t="shared" si="153"/>
        <v>0</v>
      </c>
      <c r="AI269" s="551">
        <f t="shared" si="178"/>
        <v>0</v>
      </c>
      <c r="AJ269" s="549">
        <f t="shared" si="178"/>
        <v>0</v>
      </c>
      <c r="AK269" s="549">
        <f t="shared" si="178"/>
        <v>0</v>
      </c>
      <c r="AL269" s="282">
        <f t="shared" si="154"/>
        <v>0</v>
      </c>
      <c r="AM269" s="281">
        <f t="shared" si="155"/>
        <v>0</v>
      </c>
      <c r="AN269" s="549">
        <f t="shared" si="145"/>
        <v>0</v>
      </c>
      <c r="AO269" s="549">
        <f t="shared" si="146"/>
        <v>0</v>
      </c>
      <c r="AP269" s="549">
        <f t="shared" si="156"/>
        <v>0</v>
      </c>
      <c r="AQ269" s="283">
        <f t="shared" si="172"/>
        <v>0</v>
      </c>
      <c r="AR269" s="281">
        <f t="shared" si="157"/>
        <v>0</v>
      </c>
      <c r="AT269" s="446"/>
      <c r="AU269" s="284"/>
      <c r="AV269" s="447" t="str">
        <f t="shared" si="158"/>
        <v>CA</v>
      </c>
      <c r="AW269" s="447" t="str">
        <f t="shared" si="158"/>
        <v>CL</v>
      </c>
      <c r="AX269" s="447" t="str">
        <f t="shared" si="158"/>
        <v>AIC</v>
      </c>
      <c r="AY269" s="447" t="str">
        <f t="shared" si="177"/>
        <v>ERB</v>
      </c>
      <c r="AZ269" s="447" t="str">
        <f t="shared" si="177"/>
        <v>GRB</v>
      </c>
      <c r="BA269" s="447" t="str">
        <f t="shared" si="177"/>
        <v>Non-Op</v>
      </c>
      <c r="BC269" s="445" t="s">
        <v>2128</v>
      </c>
      <c r="BD269" s="552">
        <f t="shared" si="141"/>
        <v>0</v>
      </c>
      <c r="BF269" s="448"/>
      <c r="BG269" s="448"/>
      <c r="BH269" s="448"/>
      <c r="BI269" s="448"/>
      <c r="BJ269" s="448"/>
      <c r="BK269" s="448"/>
      <c r="BL269" s="448"/>
      <c r="BN269" s="672"/>
    </row>
    <row r="270" spans="1:66" s="28" customFormat="1" ht="12" customHeight="1">
      <c r="A270" s="321">
        <v>16500213</v>
      </c>
      <c r="B270" s="318" t="str">
        <f t="shared" si="170"/>
        <v>16500213</v>
      </c>
      <c r="C270" s="444" t="s">
        <v>2603</v>
      </c>
      <c r="D270" s="445" t="s">
        <v>2091</v>
      </c>
      <c r="E270" s="445"/>
      <c r="F270" s="289">
        <v>42736</v>
      </c>
      <c r="G270" s="445"/>
      <c r="H270" s="547">
        <v>0</v>
      </c>
      <c r="I270" s="547">
        <v>0</v>
      </c>
      <c r="J270" s="547">
        <v>0</v>
      </c>
      <c r="K270" s="547">
        <v>0</v>
      </c>
      <c r="L270" s="547">
        <v>0</v>
      </c>
      <c r="M270" s="547">
        <v>0</v>
      </c>
      <c r="N270" s="547">
        <v>0</v>
      </c>
      <c r="O270" s="547">
        <v>0</v>
      </c>
      <c r="P270" s="547">
        <v>0</v>
      </c>
      <c r="Q270" s="547">
        <v>0</v>
      </c>
      <c r="R270" s="547">
        <v>0</v>
      </c>
      <c r="S270" s="547">
        <v>0</v>
      </c>
      <c r="T270" s="547">
        <v>0</v>
      </c>
      <c r="U270" s="547"/>
      <c r="V270" s="547">
        <f t="shared" si="150"/>
        <v>0</v>
      </c>
      <c r="W270" s="285"/>
      <c r="X270" s="286"/>
      <c r="Y270" s="548">
        <f t="shared" si="179"/>
        <v>0</v>
      </c>
      <c r="Z270" s="549">
        <f t="shared" si="179"/>
        <v>0</v>
      </c>
      <c r="AA270" s="549">
        <f t="shared" si="179"/>
        <v>0</v>
      </c>
      <c r="AB270" s="282">
        <f t="shared" si="151"/>
        <v>0</v>
      </c>
      <c r="AC270" s="281">
        <f t="shared" si="152"/>
        <v>0</v>
      </c>
      <c r="AD270" s="549">
        <f t="shared" si="163"/>
        <v>0</v>
      </c>
      <c r="AE270" s="553">
        <f t="shared" si="159"/>
        <v>0</v>
      </c>
      <c r="AF270" s="282">
        <f t="shared" si="160"/>
        <v>0</v>
      </c>
      <c r="AG270" s="283">
        <f t="shared" si="171"/>
        <v>0</v>
      </c>
      <c r="AH270" s="281">
        <f t="shared" si="153"/>
        <v>0</v>
      </c>
      <c r="AI270" s="551">
        <f t="shared" si="178"/>
        <v>0</v>
      </c>
      <c r="AJ270" s="549">
        <f t="shared" si="178"/>
        <v>0</v>
      </c>
      <c r="AK270" s="549">
        <f t="shared" si="178"/>
        <v>0</v>
      </c>
      <c r="AL270" s="282">
        <f t="shared" si="154"/>
        <v>0</v>
      </c>
      <c r="AM270" s="281">
        <f t="shared" si="155"/>
        <v>0</v>
      </c>
      <c r="AN270" s="549">
        <f t="shared" si="145"/>
        <v>0</v>
      </c>
      <c r="AO270" s="549">
        <f t="shared" si="146"/>
        <v>0</v>
      </c>
      <c r="AP270" s="549">
        <f t="shared" si="156"/>
        <v>0</v>
      </c>
      <c r="AQ270" s="283">
        <f t="shared" si="172"/>
        <v>0</v>
      </c>
      <c r="AR270" s="281">
        <f t="shared" si="157"/>
        <v>0</v>
      </c>
      <c r="AT270" s="446"/>
      <c r="AU270" s="284"/>
      <c r="AV270" s="447" t="str">
        <f t="shared" si="158"/>
        <v>CA</v>
      </c>
      <c r="AW270" s="447" t="str">
        <f t="shared" si="158"/>
        <v>CL</v>
      </c>
      <c r="AX270" s="447" t="str">
        <f t="shared" si="158"/>
        <v>AIC</v>
      </c>
      <c r="AY270" s="447" t="str">
        <f t="shared" si="177"/>
        <v>ERB</v>
      </c>
      <c r="AZ270" s="447" t="str">
        <f t="shared" si="177"/>
        <v>GRB</v>
      </c>
      <c r="BA270" s="447" t="str">
        <f t="shared" si="177"/>
        <v>Non-Op</v>
      </c>
      <c r="BC270" s="445" t="s">
        <v>2128</v>
      </c>
      <c r="BD270" s="552">
        <f t="shared" si="141"/>
        <v>0</v>
      </c>
      <c r="BF270" s="448"/>
      <c r="BG270" s="448"/>
      <c r="BH270" s="448"/>
      <c r="BI270" s="448"/>
      <c r="BJ270" s="448"/>
      <c r="BK270" s="448"/>
      <c r="BL270" s="448"/>
      <c r="BN270" s="672"/>
    </row>
    <row r="271" spans="1:66" s="28" customFormat="1" ht="12" customHeight="1">
      <c r="A271" s="321">
        <v>16500223</v>
      </c>
      <c r="B271" s="318" t="str">
        <f t="shared" si="170"/>
        <v>16500223</v>
      </c>
      <c r="C271" s="444" t="s">
        <v>2604</v>
      </c>
      <c r="D271" s="445" t="s">
        <v>2091</v>
      </c>
      <c r="E271" s="445"/>
      <c r="F271" s="289">
        <v>43025</v>
      </c>
      <c r="G271" s="445"/>
      <c r="H271" s="547">
        <v>0</v>
      </c>
      <c r="I271" s="547">
        <v>0</v>
      </c>
      <c r="J271" s="547">
        <v>0</v>
      </c>
      <c r="K271" s="547">
        <v>0</v>
      </c>
      <c r="L271" s="547">
        <v>0</v>
      </c>
      <c r="M271" s="547">
        <v>0</v>
      </c>
      <c r="N271" s="547">
        <v>0</v>
      </c>
      <c r="O271" s="547">
        <v>0</v>
      </c>
      <c r="P271" s="547">
        <v>0</v>
      </c>
      <c r="Q271" s="547">
        <v>0</v>
      </c>
      <c r="R271" s="547">
        <v>0</v>
      </c>
      <c r="S271" s="547">
        <v>0</v>
      </c>
      <c r="T271" s="547">
        <v>0</v>
      </c>
      <c r="U271" s="547"/>
      <c r="V271" s="547">
        <f t="shared" si="150"/>
        <v>0</v>
      </c>
      <c r="W271" s="285"/>
      <c r="X271" s="286"/>
      <c r="Y271" s="548">
        <f t="shared" si="179"/>
        <v>0</v>
      </c>
      <c r="Z271" s="549">
        <f t="shared" si="179"/>
        <v>0</v>
      </c>
      <c r="AA271" s="549">
        <f t="shared" si="179"/>
        <v>0</v>
      </c>
      <c r="AB271" s="282">
        <f t="shared" si="151"/>
        <v>0</v>
      </c>
      <c r="AC271" s="281">
        <f t="shared" si="152"/>
        <v>0</v>
      </c>
      <c r="AD271" s="549">
        <f t="shared" si="163"/>
        <v>0</v>
      </c>
      <c r="AE271" s="553">
        <f t="shared" si="159"/>
        <v>0</v>
      </c>
      <c r="AF271" s="282">
        <f t="shared" si="160"/>
        <v>0</v>
      </c>
      <c r="AG271" s="283">
        <f t="shared" si="171"/>
        <v>0</v>
      </c>
      <c r="AH271" s="281">
        <f t="shared" si="153"/>
        <v>0</v>
      </c>
      <c r="AI271" s="551">
        <f t="shared" si="178"/>
        <v>0</v>
      </c>
      <c r="AJ271" s="549">
        <f t="shared" si="178"/>
        <v>0</v>
      </c>
      <c r="AK271" s="549">
        <f t="shared" si="178"/>
        <v>0</v>
      </c>
      <c r="AL271" s="282">
        <f t="shared" si="154"/>
        <v>0</v>
      </c>
      <c r="AM271" s="281">
        <f t="shared" si="155"/>
        <v>0</v>
      </c>
      <c r="AN271" s="549">
        <f t="shared" si="145"/>
        <v>0</v>
      </c>
      <c r="AO271" s="549">
        <f t="shared" si="146"/>
        <v>0</v>
      </c>
      <c r="AP271" s="549">
        <f t="shared" si="156"/>
        <v>0</v>
      </c>
      <c r="AQ271" s="283">
        <f t="shared" si="172"/>
        <v>0</v>
      </c>
      <c r="AR271" s="281">
        <f t="shared" si="157"/>
        <v>0</v>
      </c>
      <c r="AT271" s="446"/>
      <c r="AU271" s="284"/>
      <c r="AV271" s="447" t="str">
        <f t="shared" si="158"/>
        <v>CA</v>
      </c>
      <c r="AW271" s="447" t="str">
        <f t="shared" si="158"/>
        <v>CL</v>
      </c>
      <c r="AX271" s="447" t="str">
        <f t="shared" si="158"/>
        <v>AIC</v>
      </c>
      <c r="AY271" s="447" t="str">
        <f t="shared" si="177"/>
        <v>ERB</v>
      </c>
      <c r="AZ271" s="447" t="str">
        <f t="shared" si="177"/>
        <v>GRB</v>
      </c>
      <c r="BA271" s="447" t="str">
        <f t="shared" si="177"/>
        <v>Non-Op</v>
      </c>
      <c r="BC271" s="445" t="s">
        <v>2128</v>
      </c>
      <c r="BD271" s="552">
        <f t="shared" ref="BD271:BD337" si="180">+T271</f>
        <v>0</v>
      </c>
      <c r="BF271" s="448"/>
      <c r="BG271" s="448"/>
      <c r="BH271" s="448"/>
      <c r="BI271" s="448"/>
      <c r="BJ271" s="448"/>
      <c r="BK271" s="448"/>
      <c r="BL271" s="448"/>
      <c r="BN271" s="672"/>
    </row>
    <row r="272" spans="1:66" s="28" customFormat="1" ht="12" customHeight="1">
      <c r="A272" s="287">
        <v>16500251</v>
      </c>
      <c r="B272" s="288" t="str">
        <f t="shared" si="170"/>
        <v>16500251</v>
      </c>
      <c r="C272" s="444" t="s">
        <v>2605</v>
      </c>
      <c r="D272" s="445" t="s">
        <v>2091</v>
      </c>
      <c r="E272" s="445"/>
      <c r="F272" s="320"/>
      <c r="G272" s="445"/>
      <c r="H272" s="547">
        <v>0</v>
      </c>
      <c r="I272" s="547">
        <v>0</v>
      </c>
      <c r="J272" s="547">
        <v>0</v>
      </c>
      <c r="K272" s="547">
        <v>0</v>
      </c>
      <c r="L272" s="547">
        <v>0</v>
      </c>
      <c r="M272" s="547">
        <v>0</v>
      </c>
      <c r="N272" s="547">
        <v>0</v>
      </c>
      <c r="O272" s="547">
        <v>0</v>
      </c>
      <c r="P272" s="547">
        <v>0</v>
      </c>
      <c r="Q272" s="547">
        <v>0</v>
      </c>
      <c r="R272" s="547">
        <v>0</v>
      </c>
      <c r="S272" s="547">
        <v>0</v>
      </c>
      <c r="T272" s="547">
        <v>0</v>
      </c>
      <c r="U272" s="547"/>
      <c r="V272" s="547">
        <f t="shared" si="150"/>
        <v>0</v>
      </c>
      <c r="W272" s="285"/>
      <c r="X272" s="286"/>
      <c r="Y272" s="548">
        <f t="shared" si="179"/>
        <v>0</v>
      </c>
      <c r="Z272" s="549">
        <f t="shared" si="179"/>
        <v>0</v>
      </c>
      <c r="AA272" s="549">
        <f t="shared" si="179"/>
        <v>0</v>
      </c>
      <c r="AB272" s="282">
        <f t="shared" si="151"/>
        <v>0</v>
      </c>
      <c r="AC272" s="281">
        <f t="shared" si="152"/>
        <v>0</v>
      </c>
      <c r="AD272" s="549">
        <f t="shared" si="163"/>
        <v>0</v>
      </c>
      <c r="AE272" s="553">
        <f t="shared" si="159"/>
        <v>0</v>
      </c>
      <c r="AF272" s="282">
        <f t="shared" si="160"/>
        <v>0</v>
      </c>
      <c r="AG272" s="283">
        <f t="shared" si="171"/>
        <v>0</v>
      </c>
      <c r="AH272" s="281">
        <f t="shared" si="153"/>
        <v>0</v>
      </c>
      <c r="AI272" s="551">
        <f t="shared" si="178"/>
        <v>0</v>
      </c>
      <c r="AJ272" s="549">
        <f t="shared" si="178"/>
        <v>0</v>
      </c>
      <c r="AK272" s="549">
        <f t="shared" si="178"/>
        <v>0</v>
      </c>
      <c r="AL272" s="282">
        <f t="shared" si="154"/>
        <v>0</v>
      </c>
      <c r="AM272" s="281">
        <f t="shared" si="155"/>
        <v>0</v>
      </c>
      <c r="AN272" s="549">
        <f t="shared" si="145"/>
        <v>0</v>
      </c>
      <c r="AO272" s="549">
        <f t="shared" si="146"/>
        <v>0</v>
      </c>
      <c r="AP272" s="549">
        <f t="shared" si="156"/>
        <v>0</v>
      </c>
      <c r="AQ272" s="283">
        <f t="shared" si="172"/>
        <v>0</v>
      </c>
      <c r="AR272" s="281">
        <f t="shared" si="157"/>
        <v>0</v>
      </c>
      <c r="AT272" s="446"/>
      <c r="AU272" s="284"/>
      <c r="AV272" s="447" t="str">
        <f t="shared" si="158"/>
        <v>CA</v>
      </c>
      <c r="AW272" s="447" t="str">
        <f t="shared" si="158"/>
        <v>CL</v>
      </c>
      <c r="AX272" s="447" t="str">
        <f t="shared" si="158"/>
        <v>AIC</v>
      </c>
      <c r="AY272" s="447" t="str">
        <f t="shared" si="177"/>
        <v>ERB</v>
      </c>
      <c r="AZ272" s="447" t="str">
        <f t="shared" si="177"/>
        <v>GRB</v>
      </c>
      <c r="BA272" s="447" t="str">
        <f t="shared" si="177"/>
        <v>Non-Op</v>
      </c>
      <c r="BC272" s="445" t="s">
        <v>2128</v>
      </c>
      <c r="BD272" s="552">
        <f t="shared" si="180"/>
        <v>0</v>
      </c>
      <c r="BF272" s="448"/>
      <c r="BG272" s="448"/>
      <c r="BH272" s="448"/>
      <c r="BI272" s="448"/>
      <c r="BJ272" s="448"/>
      <c r="BK272" s="448"/>
      <c r="BL272" s="448"/>
      <c r="BN272" s="672"/>
    </row>
    <row r="273" spans="1:66" s="28" customFormat="1" ht="12" customHeight="1">
      <c r="A273" s="287">
        <v>16500283</v>
      </c>
      <c r="B273" s="288" t="str">
        <f t="shared" si="170"/>
        <v>16500283</v>
      </c>
      <c r="C273" s="444" t="s">
        <v>2606</v>
      </c>
      <c r="D273" s="445" t="s">
        <v>2091</v>
      </c>
      <c r="E273" s="445"/>
      <c r="F273" s="320"/>
      <c r="G273" s="445"/>
      <c r="H273" s="547">
        <v>0</v>
      </c>
      <c r="I273" s="547">
        <v>0</v>
      </c>
      <c r="J273" s="547">
        <v>0</v>
      </c>
      <c r="K273" s="547">
        <v>0</v>
      </c>
      <c r="L273" s="547">
        <v>0</v>
      </c>
      <c r="M273" s="547">
        <v>0</v>
      </c>
      <c r="N273" s="547">
        <v>0</v>
      </c>
      <c r="O273" s="547">
        <v>0</v>
      </c>
      <c r="P273" s="547">
        <v>0</v>
      </c>
      <c r="Q273" s="547">
        <v>0</v>
      </c>
      <c r="R273" s="547">
        <v>0</v>
      </c>
      <c r="S273" s="547">
        <v>0</v>
      </c>
      <c r="T273" s="547">
        <v>0</v>
      </c>
      <c r="U273" s="547"/>
      <c r="V273" s="547">
        <f t="shared" si="150"/>
        <v>0</v>
      </c>
      <c r="W273" s="285"/>
      <c r="X273" s="286"/>
      <c r="Y273" s="548">
        <f t="shared" si="179"/>
        <v>0</v>
      </c>
      <c r="Z273" s="549">
        <f t="shared" si="179"/>
        <v>0</v>
      </c>
      <c r="AA273" s="549">
        <f t="shared" si="179"/>
        <v>0</v>
      </c>
      <c r="AB273" s="282">
        <f t="shared" si="151"/>
        <v>0</v>
      </c>
      <c r="AC273" s="281">
        <f t="shared" si="152"/>
        <v>0</v>
      </c>
      <c r="AD273" s="549">
        <f t="shared" si="163"/>
        <v>0</v>
      </c>
      <c r="AE273" s="553">
        <f t="shared" si="159"/>
        <v>0</v>
      </c>
      <c r="AF273" s="282">
        <f t="shared" si="160"/>
        <v>0</v>
      </c>
      <c r="AG273" s="283">
        <f t="shared" si="171"/>
        <v>0</v>
      </c>
      <c r="AH273" s="281">
        <f t="shared" si="153"/>
        <v>0</v>
      </c>
      <c r="AI273" s="551">
        <f t="shared" si="178"/>
        <v>0</v>
      </c>
      <c r="AJ273" s="549">
        <f t="shared" si="178"/>
        <v>0</v>
      </c>
      <c r="AK273" s="549">
        <f t="shared" si="178"/>
        <v>0</v>
      </c>
      <c r="AL273" s="282">
        <f t="shared" si="154"/>
        <v>0</v>
      </c>
      <c r="AM273" s="281">
        <f t="shared" si="155"/>
        <v>0</v>
      </c>
      <c r="AN273" s="549">
        <f t="shared" si="145"/>
        <v>0</v>
      </c>
      <c r="AO273" s="549">
        <f t="shared" si="146"/>
        <v>0</v>
      </c>
      <c r="AP273" s="549">
        <f t="shared" si="156"/>
        <v>0</v>
      </c>
      <c r="AQ273" s="283">
        <f t="shared" si="172"/>
        <v>0</v>
      </c>
      <c r="AR273" s="281">
        <f t="shared" si="157"/>
        <v>0</v>
      </c>
      <c r="AT273" s="446"/>
      <c r="AU273" s="284"/>
      <c r="AV273" s="447" t="str">
        <f t="shared" si="158"/>
        <v>CA</v>
      </c>
      <c r="AW273" s="447" t="str">
        <f t="shared" si="158"/>
        <v>CL</v>
      </c>
      <c r="AX273" s="447" t="str">
        <f t="shared" si="158"/>
        <v>AIC</v>
      </c>
      <c r="AY273" s="447" t="str">
        <f t="shared" si="177"/>
        <v>ERB</v>
      </c>
      <c r="AZ273" s="447" t="str">
        <f t="shared" si="177"/>
        <v>GRB</v>
      </c>
      <c r="BA273" s="447" t="str">
        <f t="shared" si="177"/>
        <v>Non-Op</v>
      </c>
      <c r="BC273" s="445" t="s">
        <v>2128</v>
      </c>
      <c r="BD273" s="552">
        <f t="shared" si="180"/>
        <v>0</v>
      </c>
      <c r="BF273" s="448"/>
      <c r="BG273" s="448"/>
      <c r="BH273" s="448"/>
      <c r="BI273" s="448"/>
      <c r="BJ273" s="448"/>
      <c r="BK273" s="448"/>
      <c r="BL273" s="448"/>
      <c r="BN273" s="672"/>
    </row>
    <row r="274" spans="1:66" s="28" customFormat="1" ht="12" customHeight="1">
      <c r="A274" s="321">
        <v>16500303</v>
      </c>
      <c r="B274" s="318" t="str">
        <f t="shared" si="170"/>
        <v>16500303</v>
      </c>
      <c r="C274" s="444" t="s">
        <v>2607</v>
      </c>
      <c r="D274" s="445" t="s">
        <v>2091</v>
      </c>
      <c r="E274" s="445"/>
      <c r="F274" s="289">
        <v>42933</v>
      </c>
      <c r="G274" s="445"/>
      <c r="H274" s="547">
        <v>0</v>
      </c>
      <c r="I274" s="547">
        <v>0</v>
      </c>
      <c r="J274" s="547">
        <v>0</v>
      </c>
      <c r="K274" s="547">
        <v>0</v>
      </c>
      <c r="L274" s="547">
        <v>0</v>
      </c>
      <c r="M274" s="547">
        <v>0</v>
      </c>
      <c r="N274" s="547">
        <v>0</v>
      </c>
      <c r="O274" s="547">
        <v>0</v>
      </c>
      <c r="P274" s="547">
        <v>0</v>
      </c>
      <c r="Q274" s="547">
        <v>0</v>
      </c>
      <c r="R274" s="547">
        <v>0</v>
      </c>
      <c r="S274" s="547">
        <v>0</v>
      </c>
      <c r="T274" s="547">
        <v>0</v>
      </c>
      <c r="U274" s="547"/>
      <c r="V274" s="547">
        <f t="shared" si="150"/>
        <v>0</v>
      </c>
      <c r="W274" s="285"/>
      <c r="X274" s="286"/>
      <c r="Y274" s="548">
        <f t="shared" si="179"/>
        <v>0</v>
      </c>
      <c r="Z274" s="549">
        <f t="shared" si="179"/>
        <v>0</v>
      </c>
      <c r="AA274" s="549">
        <f t="shared" si="179"/>
        <v>0</v>
      </c>
      <c r="AB274" s="282">
        <f t="shared" si="151"/>
        <v>0</v>
      </c>
      <c r="AC274" s="281">
        <f t="shared" si="152"/>
        <v>0</v>
      </c>
      <c r="AD274" s="549">
        <f t="shared" si="163"/>
        <v>0</v>
      </c>
      <c r="AE274" s="553">
        <f t="shared" si="159"/>
        <v>0</v>
      </c>
      <c r="AF274" s="282">
        <f t="shared" si="160"/>
        <v>0</v>
      </c>
      <c r="AG274" s="283">
        <f t="shared" si="171"/>
        <v>0</v>
      </c>
      <c r="AH274" s="281">
        <f t="shared" si="153"/>
        <v>0</v>
      </c>
      <c r="AI274" s="551">
        <f t="shared" si="178"/>
        <v>0</v>
      </c>
      <c r="AJ274" s="549">
        <f t="shared" si="178"/>
        <v>0</v>
      </c>
      <c r="AK274" s="549">
        <f t="shared" si="178"/>
        <v>0</v>
      </c>
      <c r="AL274" s="282">
        <f t="shared" si="154"/>
        <v>0</v>
      </c>
      <c r="AM274" s="281">
        <f t="shared" si="155"/>
        <v>0</v>
      </c>
      <c r="AN274" s="549">
        <f t="shared" si="145"/>
        <v>0</v>
      </c>
      <c r="AO274" s="549">
        <f t="shared" si="146"/>
        <v>0</v>
      </c>
      <c r="AP274" s="549">
        <f t="shared" si="156"/>
        <v>0</v>
      </c>
      <c r="AQ274" s="283">
        <f t="shared" si="172"/>
        <v>0</v>
      </c>
      <c r="AR274" s="281">
        <f t="shared" si="157"/>
        <v>0</v>
      </c>
      <c r="AT274" s="446"/>
      <c r="AU274" s="284"/>
      <c r="AV274" s="447" t="str">
        <f t="shared" si="158"/>
        <v>CA</v>
      </c>
      <c r="AW274" s="447" t="str">
        <f t="shared" si="158"/>
        <v>CL</v>
      </c>
      <c r="AX274" s="447" t="str">
        <f t="shared" si="158"/>
        <v>AIC</v>
      </c>
      <c r="AY274" s="447" t="str">
        <f t="shared" si="177"/>
        <v>ERB</v>
      </c>
      <c r="AZ274" s="447" t="str">
        <f t="shared" si="177"/>
        <v>GRB</v>
      </c>
      <c r="BA274" s="447" t="str">
        <f t="shared" si="177"/>
        <v>Non-Op</v>
      </c>
      <c r="BC274" s="445" t="s">
        <v>2128</v>
      </c>
      <c r="BD274" s="552">
        <f t="shared" si="180"/>
        <v>0</v>
      </c>
      <c r="BF274" s="448"/>
      <c r="BG274" s="448"/>
      <c r="BH274" s="448"/>
      <c r="BI274" s="448"/>
      <c r="BJ274" s="448"/>
      <c r="BK274" s="448"/>
      <c r="BL274" s="448"/>
      <c r="BN274" s="672"/>
    </row>
    <row r="275" spans="1:66" s="28" customFormat="1" ht="12" customHeight="1">
      <c r="A275" s="314">
        <v>16500321</v>
      </c>
      <c r="B275" s="315" t="str">
        <f t="shared" si="170"/>
        <v>16500321</v>
      </c>
      <c r="C275" s="315" t="s">
        <v>2608</v>
      </c>
      <c r="D275" s="445" t="s">
        <v>2091</v>
      </c>
      <c r="E275" s="445"/>
      <c r="F275" s="315"/>
      <c r="G275" s="445"/>
      <c r="H275" s="547">
        <v>0</v>
      </c>
      <c r="I275" s="547">
        <v>0</v>
      </c>
      <c r="J275" s="547">
        <v>0</v>
      </c>
      <c r="K275" s="547">
        <v>0</v>
      </c>
      <c r="L275" s="547">
        <v>0</v>
      </c>
      <c r="M275" s="547">
        <v>0</v>
      </c>
      <c r="N275" s="547">
        <v>0</v>
      </c>
      <c r="O275" s="547">
        <v>0</v>
      </c>
      <c r="P275" s="547">
        <v>0</v>
      </c>
      <c r="Q275" s="547">
        <v>0</v>
      </c>
      <c r="R275" s="547">
        <v>0</v>
      </c>
      <c r="S275" s="547">
        <v>0</v>
      </c>
      <c r="T275" s="547">
        <v>0</v>
      </c>
      <c r="U275" s="547"/>
      <c r="V275" s="547">
        <f t="shared" si="150"/>
        <v>0</v>
      </c>
      <c r="W275" s="285"/>
      <c r="X275" s="286"/>
      <c r="Y275" s="548">
        <f t="shared" si="179"/>
        <v>0</v>
      </c>
      <c r="Z275" s="549">
        <f t="shared" si="179"/>
        <v>0</v>
      </c>
      <c r="AA275" s="549">
        <f t="shared" si="179"/>
        <v>0</v>
      </c>
      <c r="AB275" s="282">
        <f t="shared" si="151"/>
        <v>0</v>
      </c>
      <c r="AC275" s="281">
        <f t="shared" si="152"/>
        <v>0</v>
      </c>
      <c r="AD275" s="549">
        <f t="shared" si="163"/>
        <v>0</v>
      </c>
      <c r="AE275" s="553">
        <f t="shared" si="159"/>
        <v>0</v>
      </c>
      <c r="AF275" s="282">
        <f t="shared" si="160"/>
        <v>0</v>
      </c>
      <c r="AG275" s="283">
        <f t="shared" si="171"/>
        <v>0</v>
      </c>
      <c r="AH275" s="281">
        <f t="shared" si="153"/>
        <v>0</v>
      </c>
      <c r="AI275" s="551">
        <f t="shared" si="178"/>
        <v>0</v>
      </c>
      <c r="AJ275" s="549">
        <f t="shared" si="178"/>
        <v>0</v>
      </c>
      <c r="AK275" s="549">
        <f t="shared" si="178"/>
        <v>0</v>
      </c>
      <c r="AL275" s="282">
        <f t="shared" si="154"/>
        <v>0</v>
      </c>
      <c r="AM275" s="281">
        <f t="shared" si="155"/>
        <v>0</v>
      </c>
      <c r="AN275" s="549">
        <f t="shared" si="145"/>
        <v>0</v>
      </c>
      <c r="AO275" s="549">
        <f t="shared" si="146"/>
        <v>0</v>
      </c>
      <c r="AP275" s="549">
        <f t="shared" si="156"/>
        <v>0</v>
      </c>
      <c r="AQ275" s="283">
        <f t="shared" si="172"/>
        <v>0</v>
      </c>
      <c r="AR275" s="281">
        <f t="shared" si="157"/>
        <v>0</v>
      </c>
      <c r="AT275" s="446"/>
      <c r="AU275" s="284"/>
      <c r="AV275" s="447" t="str">
        <f t="shared" si="158"/>
        <v>CA</v>
      </c>
      <c r="AW275" s="447" t="str">
        <f t="shared" si="158"/>
        <v>CL</v>
      </c>
      <c r="AX275" s="447" t="str">
        <f t="shared" si="158"/>
        <v>AIC</v>
      </c>
      <c r="AY275" s="447" t="str">
        <f t="shared" si="177"/>
        <v>ERB</v>
      </c>
      <c r="AZ275" s="447" t="str">
        <f t="shared" si="177"/>
        <v>GRB</v>
      </c>
      <c r="BA275" s="447" t="str">
        <f t="shared" si="177"/>
        <v>Non-Op</v>
      </c>
      <c r="BC275" s="445" t="s">
        <v>2128</v>
      </c>
      <c r="BD275" s="552">
        <f t="shared" si="180"/>
        <v>0</v>
      </c>
      <c r="BF275" s="448"/>
      <c r="BG275" s="448"/>
      <c r="BH275" s="448"/>
      <c r="BI275" s="448"/>
      <c r="BJ275" s="448"/>
      <c r="BK275" s="448"/>
      <c r="BL275" s="448"/>
      <c r="BN275" s="672"/>
    </row>
    <row r="276" spans="1:66" s="28" customFormat="1" ht="12" customHeight="1">
      <c r="A276" s="314">
        <v>16500331</v>
      </c>
      <c r="B276" s="315" t="str">
        <f t="shared" si="170"/>
        <v>16500331</v>
      </c>
      <c r="C276" s="315" t="s">
        <v>2609</v>
      </c>
      <c r="D276" s="445" t="s">
        <v>2091</v>
      </c>
      <c r="E276" s="445"/>
      <c r="F276" s="315"/>
      <c r="G276" s="445"/>
      <c r="H276" s="547">
        <v>0</v>
      </c>
      <c r="I276" s="547">
        <v>0</v>
      </c>
      <c r="J276" s="547">
        <v>0</v>
      </c>
      <c r="K276" s="547">
        <v>0</v>
      </c>
      <c r="L276" s="547">
        <v>0</v>
      </c>
      <c r="M276" s="547">
        <v>0</v>
      </c>
      <c r="N276" s="547">
        <v>0</v>
      </c>
      <c r="O276" s="547">
        <v>0</v>
      </c>
      <c r="P276" s="547">
        <v>0</v>
      </c>
      <c r="Q276" s="547">
        <v>0</v>
      </c>
      <c r="R276" s="547">
        <v>0</v>
      </c>
      <c r="S276" s="547">
        <v>0</v>
      </c>
      <c r="T276" s="547">
        <v>0</v>
      </c>
      <c r="U276" s="547"/>
      <c r="V276" s="547">
        <f t="shared" si="150"/>
        <v>0</v>
      </c>
      <c r="W276" s="285"/>
      <c r="X276" s="286"/>
      <c r="Y276" s="548">
        <f t="shared" si="179"/>
        <v>0</v>
      </c>
      <c r="Z276" s="549">
        <f t="shared" si="179"/>
        <v>0</v>
      </c>
      <c r="AA276" s="549">
        <f t="shared" si="179"/>
        <v>0</v>
      </c>
      <c r="AB276" s="282">
        <f t="shared" si="151"/>
        <v>0</v>
      </c>
      <c r="AC276" s="281">
        <f t="shared" si="152"/>
        <v>0</v>
      </c>
      <c r="AD276" s="549">
        <f t="shared" si="163"/>
        <v>0</v>
      </c>
      <c r="AE276" s="553">
        <f t="shared" si="159"/>
        <v>0</v>
      </c>
      <c r="AF276" s="282">
        <f t="shared" si="160"/>
        <v>0</v>
      </c>
      <c r="AG276" s="283">
        <f t="shared" si="171"/>
        <v>0</v>
      </c>
      <c r="AH276" s="281">
        <f t="shared" si="153"/>
        <v>0</v>
      </c>
      <c r="AI276" s="551">
        <f t="shared" si="178"/>
        <v>0</v>
      </c>
      <c r="AJ276" s="549">
        <f t="shared" si="178"/>
        <v>0</v>
      </c>
      <c r="AK276" s="549">
        <f t="shared" si="178"/>
        <v>0</v>
      </c>
      <c r="AL276" s="282">
        <f t="shared" si="154"/>
        <v>0</v>
      </c>
      <c r="AM276" s="281">
        <f t="shared" si="155"/>
        <v>0</v>
      </c>
      <c r="AN276" s="549">
        <f t="shared" si="145"/>
        <v>0</v>
      </c>
      <c r="AO276" s="549">
        <f t="shared" si="146"/>
        <v>0</v>
      </c>
      <c r="AP276" s="549">
        <f t="shared" si="156"/>
        <v>0</v>
      </c>
      <c r="AQ276" s="283">
        <f t="shared" si="172"/>
        <v>0</v>
      </c>
      <c r="AR276" s="281">
        <f t="shared" si="157"/>
        <v>0</v>
      </c>
      <c r="AT276" s="446"/>
      <c r="AU276" s="284"/>
      <c r="AV276" s="447" t="str">
        <f t="shared" si="158"/>
        <v>CA</v>
      </c>
      <c r="AW276" s="447" t="str">
        <f t="shared" si="158"/>
        <v>CL</v>
      </c>
      <c r="AX276" s="447" t="str">
        <f t="shared" si="158"/>
        <v>AIC</v>
      </c>
      <c r="AY276" s="447" t="str">
        <f t="shared" si="177"/>
        <v>ERB</v>
      </c>
      <c r="AZ276" s="447" t="str">
        <f t="shared" si="177"/>
        <v>GRB</v>
      </c>
      <c r="BA276" s="447" t="str">
        <f t="shared" si="177"/>
        <v>Non-Op</v>
      </c>
      <c r="BC276" s="445" t="s">
        <v>2128</v>
      </c>
      <c r="BD276" s="552">
        <f t="shared" si="180"/>
        <v>0</v>
      </c>
      <c r="BF276" s="448"/>
      <c r="BG276" s="448"/>
      <c r="BH276" s="448"/>
      <c r="BI276" s="448"/>
      <c r="BJ276" s="448"/>
      <c r="BK276" s="448"/>
      <c r="BL276" s="448"/>
      <c r="BN276" s="672"/>
    </row>
    <row r="277" spans="1:66" s="28" customFormat="1" ht="12" customHeight="1">
      <c r="A277" s="287">
        <v>16500333</v>
      </c>
      <c r="B277" s="288" t="str">
        <f t="shared" si="170"/>
        <v>16500333</v>
      </c>
      <c r="C277" s="444" t="s">
        <v>2610</v>
      </c>
      <c r="D277" s="445" t="s">
        <v>2091</v>
      </c>
      <c r="E277" s="445"/>
      <c r="F277" s="444"/>
      <c r="G277" s="445"/>
      <c r="H277" s="547">
        <v>0</v>
      </c>
      <c r="I277" s="547">
        <v>0</v>
      </c>
      <c r="J277" s="547">
        <v>0</v>
      </c>
      <c r="K277" s="547">
        <v>0</v>
      </c>
      <c r="L277" s="547">
        <v>0</v>
      </c>
      <c r="M277" s="547">
        <v>0</v>
      </c>
      <c r="N277" s="547">
        <v>0</v>
      </c>
      <c r="O277" s="547">
        <v>0</v>
      </c>
      <c r="P277" s="547">
        <v>0</v>
      </c>
      <c r="Q277" s="547">
        <v>0</v>
      </c>
      <c r="R277" s="547">
        <v>0</v>
      </c>
      <c r="S277" s="547">
        <v>0</v>
      </c>
      <c r="T277" s="547">
        <v>0</v>
      </c>
      <c r="U277" s="547"/>
      <c r="V277" s="547">
        <f t="shared" si="150"/>
        <v>0</v>
      </c>
      <c r="W277" s="285"/>
      <c r="X277" s="286"/>
      <c r="Y277" s="548">
        <f t="shared" si="179"/>
        <v>0</v>
      </c>
      <c r="Z277" s="549">
        <f t="shared" si="179"/>
        <v>0</v>
      </c>
      <c r="AA277" s="549">
        <f t="shared" si="179"/>
        <v>0</v>
      </c>
      <c r="AB277" s="282">
        <f t="shared" si="151"/>
        <v>0</v>
      </c>
      <c r="AC277" s="281">
        <f t="shared" si="152"/>
        <v>0</v>
      </c>
      <c r="AD277" s="549">
        <f t="shared" si="163"/>
        <v>0</v>
      </c>
      <c r="AE277" s="553">
        <f t="shared" si="159"/>
        <v>0</v>
      </c>
      <c r="AF277" s="282">
        <f t="shared" si="160"/>
        <v>0</v>
      </c>
      <c r="AG277" s="283">
        <f t="shared" si="171"/>
        <v>0</v>
      </c>
      <c r="AH277" s="281">
        <f t="shared" si="153"/>
        <v>0</v>
      </c>
      <c r="AI277" s="551">
        <f t="shared" si="178"/>
        <v>0</v>
      </c>
      <c r="AJ277" s="549">
        <f t="shared" si="178"/>
        <v>0</v>
      </c>
      <c r="AK277" s="549">
        <f t="shared" si="178"/>
        <v>0</v>
      </c>
      <c r="AL277" s="282">
        <f t="shared" si="154"/>
        <v>0</v>
      </c>
      <c r="AM277" s="281">
        <f t="shared" si="155"/>
        <v>0</v>
      </c>
      <c r="AN277" s="549">
        <f t="shared" si="145"/>
        <v>0</v>
      </c>
      <c r="AO277" s="549">
        <f t="shared" si="146"/>
        <v>0</v>
      </c>
      <c r="AP277" s="549">
        <f t="shared" si="156"/>
        <v>0</v>
      </c>
      <c r="AQ277" s="283">
        <f t="shared" si="172"/>
        <v>0</v>
      </c>
      <c r="AR277" s="281">
        <f t="shared" si="157"/>
        <v>0</v>
      </c>
      <c r="AT277" s="446"/>
      <c r="AU277" s="284"/>
      <c r="AV277" s="447" t="str">
        <f t="shared" si="158"/>
        <v>CA</v>
      </c>
      <c r="AW277" s="447" t="str">
        <f t="shared" si="158"/>
        <v>CL</v>
      </c>
      <c r="AX277" s="447" t="str">
        <f t="shared" si="158"/>
        <v>AIC</v>
      </c>
      <c r="AY277" s="447" t="str">
        <f t="shared" si="177"/>
        <v>ERB</v>
      </c>
      <c r="AZ277" s="447" t="str">
        <f t="shared" si="177"/>
        <v>GRB</v>
      </c>
      <c r="BA277" s="447" t="str">
        <f t="shared" si="177"/>
        <v>Non-Op</v>
      </c>
      <c r="BC277" s="445" t="s">
        <v>2128</v>
      </c>
      <c r="BD277" s="552">
        <f t="shared" si="180"/>
        <v>0</v>
      </c>
      <c r="BF277" s="448"/>
      <c r="BG277" s="448"/>
      <c r="BH277" s="448"/>
      <c r="BI277" s="448"/>
      <c r="BJ277" s="448"/>
      <c r="BK277" s="448"/>
      <c r="BL277" s="448"/>
      <c r="BN277" s="672"/>
    </row>
    <row r="278" spans="1:66" s="28" customFormat="1" ht="12" customHeight="1">
      <c r="A278" s="287">
        <v>16500351</v>
      </c>
      <c r="B278" s="288" t="str">
        <f t="shared" si="170"/>
        <v>16500351</v>
      </c>
      <c r="C278" s="444" t="s">
        <v>2611</v>
      </c>
      <c r="D278" s="445" t="s">
        <v>2091</v>
      </c>
      <c r="E278" s="445"/>
      <c r="F278" s="444"/>
      <c r="G278" s="445"/>
      <c r="H278" s="547">
        <v>0</v>
      </c>
      <c r="I278" s="547">
        <v>0</v>
      </c>
      <c r="J278" s="547">
        <v>0</v>
      </c>
      <c r="K278" s="547">
        <v>0</v>
      </c>
      <c r="L278" s="547">
        <v>0</v>
      </c>
      <c r="M278" s="547">
        <v>0</v>
      </c>
      <c r="N278" s="547">
        <v>0</v>
      </c>
      <c r="O278" s="547">
        <v>0</v>
      </c>
      <c r="P278" s="547">
        <v>0</v>
      </c>
      <c r="Q278" s="547">
        <v>0</v>
      </c>
      <c r="R278" s="547">
        <v>0</v>
      </c>
      <c r="S278" s="547">
        <v>0</v>
      </c>
      <c r="T278" s="547">
        <v>0</v>
      </c>
      <c r="U278" s="547"/>
      <c r="V278" s="547">
        <f t="shared" si="150"/>
        <v>0</v>
      </c>
      <c r="W278" s="285"/>
      <c r="X278" s="286"/>
      <c r="Y278" s="548">
        <f t="shared" si="179"/>
        <v>0</v>
      </c>
      <c r="Z278" s="549">
        <f t="shared" si="179"/>
        <v>0</v>
      </c>
      <c r="AA278" s="549">
        <f t="shared" si="179"/>
        <v>0</v>
      </c>
      <c r="AB278" s="282">
        <f t="shared" si="151"/>
        <v>0</v>
      </c>
      <c r="AC278" s="281">
        <f t="shared" si="152"/>
        <v>0</v>
      </c>
      <c r="AD278" s="549">
        <f t="shared" si="163"/>
        <v>0</v>
      </c>
      <c r="AE278" s="553">
        <f t="shared" si="159"/>
        <v>0</v>
      </c>
      <c r="AF278" s="282">
        <f t="shared" si="160"/>
        <v>0</v>
      </c>
      <c r="AG278" s="283">
        <f t="shared" si="171"/>
        <v>0</v>
      </c>
      <c r="AH278" s="281">
        <f t="shared" si="153"/>
        <v>0</v>
      </c>
      <c r="AI278" s="551">
        <f t="shared" si="178"/>
        <v>0</v>
      </c>
      <c r="AJ278" s="549">
        <f t="shared" si="178"/>
        <v>0</v>
      </c>
      <c r="AK278" s="549">
        <f t="shared" si="178"/>
        <v>0</v>
      </c>
      <c r="AL278" s="282">
        <f t="shared" si="154"/>
        <v>0</v>
      </c>
      <c r="AM278" s="281">
        <f t="shared" si="155"/>
        <v>0</v>
      </c>
      <c r="AN278" s="549">
        <f t="shared" si="145"/>
        <v>0</v>
      </c>
      <c r="AO278" s="549">
        <f t="shared" si="146"/>
        <v>0</v>
      </c>
      <c r="AP278" s="549">
        <f t="shared" si="156"/>
        <v>0</v>
      </c>
      <c r="AQ278" s="283">
        <f t="shared" si="172"/>
        <v>0</v>
      </c>
      <c r="AR278" s="281">
        <f t="shared" si="157"/>
        <v>0</v>
      </c>
      <c r="AT278" s="446"/>
      <c r="AU278" s="284"/>
      <c r="AV278" s="447" t="str">
        <f t="shared" si="158"/>
        <v>CA</v>
      </c>
      <c r="AW278" s="447" t="str">
        <f t="shared" si="158"/>
        <v>CL</v>
      </c>
      <c r="AX278" s="447" t="str">
        <f t="shared" si="158"/>
        <v>AIC</v>
      </c>
      <c r="AY278" s="447" t="str">
        <f t="shared" si="177"/>
        <v>ERB</v>
      </c>
      <c r="AZ278" s="447" t="str">
        <f t="shared" si="177"/>
        <v>GRB</v>
      </c>
      <c r="BA278" s="447" t="str">
        <f t="shared" si="177"/>
        <v>Non-Op</v>
      </c>
      <c r="BC278" s="445" t="s">
        <v>2128</v>
      </c>
      <c r="BD278" s="552">
        <f t="shared" si="180"/>
        <v>0</v>
      </c>
      <c r="BF278" s="435"/>
      <c r="BG278" s="435"/>
      <c r="BH278" s="435"/>
      <c r="BI278" s="435"/>
      <c r="BJ278" s="435"/>
      <c r="BK278" s="435"/>
      <c r="BL278" s="435"/>
      <c r="BN278" s="672"/>
    </row>
    <row r="279" spans="1:66" s="28" customFormat="1" ht="12" customHeight="1">
      <c r="A279" s="287">
        <v>16500373</v>
      </c>
      <c r="B279" s="288" t="str">
        <f t="shared" si="170"/>
        <v>16500373</v>
      </c>
      <c r="C279" s="444" t="s">
        <v>1351</v>
      </c>
      <c r="D279" s="445" t="s">
        <v>2091</v>
      </c>
      <c r="E279" s="445"/>
      <c r="F279" s="444"/>
      <c r="G279" s="445"/>
      <c r="H279" s="547">
        <v>27940.25</v>
      </c>
      <c r="I279" s="547">
        <v>6286.12</v>
      </c>
      <c r="J279" s="547">
        <v>1266.67</v>
      </c>
      <c r="K279" s="547">
        <v>10998.61</v>
      </c>
      <c r="L279" s="547">
        <v>0</v>
      </c>
      <c r="M279" s="547">
        <v>0</v>
      </c>
      <c r="N279" s="547">
        <v>46034.71</v>
      </c>
      <c r="O279" s="547">
        <v>38659.74</v>
      </c>
      <c r="P279" s="547">
        <v>33206.410000000003</v>
      </c>
      <c r="Q279" s="547">
        <v>65176.02</v>
      </c>
      <c r="R279" s="547">
        <v>244270.09</v>
      </c>
      <c r="S279" s="547">
        <v>1041202.79</v>
      </c>
      <c r="T279" s="547">
        <v>586830.54</v>
      </c>
      <c r="U279" s="547"/>
      <c r="V279" s="547">
        <f t="shared" si="150"/>
        <v>149540.54625000001</v>
      </c>
      <c r="W279" s="285"/>
      <c r="X279" s="286"/>
      <c r="Y279" s="548">
        <f t="shared" si="179"/>
        <v>586830.54</v>
      </c>
      <c r="Z279" s="549">
        <f t="shared" si="179"/>
        <v>0</v>
      </c>
      <c r="AA279" s="549">
        <f t="shared" si="179"/>
        <v>0</v>
      </c>
      <c r="AB279" s="282">
        <f t="shared" si="151"/>
        <v>0</v>
      </c>
      <c r="AC279" s="281">
        <f t="shared" si="152"/>
        <v>0</v>
      </c>
      <c r="AD279" s="549">
        <f t="shared" si="163"/>
        <v>0</v>
      </c>
      <c r="AE279" s="553">
        <f t="shared" si="159"/>
        <v>0</v>
      </c>
      <c r="AF279" s="282">
        <f t="shared" si="160"/>
        <v>0</v>
      </c>
      <c r="AG279" s="283">
        <f t="shared" si="171"/>
        <v>0</v>
      </c>
      <c r="AH279" s="281">
        <f t="shared" si="153"/>
        <v>0</v>
      </c>
      <c r="AI279" s="551">
        <f t="shared" si="178"/>
        <v>149540.54625000001</v>
      </c>
      <c r="AJ279" s="549">
        <f t="shared" si="178"/>
        <v>0</v>
      </c>
      <c r="AK279" s="549">
        <f t="shared" si="178"/>
        <v>0</v>
      </c>
      <c r="AL279" s="282">
        <f t="shared" si="154"/>
        <v>0</v>
      </c>
      <c r="AM279" s="281">
        <f t="shared" si="155"/>
        <v>0</v>
      </c>
      <c r="AN279" s="549">
        <f t="shared" si="145"/>
        <v>0</v>
      </c>
      <c r="AO279" s="549">
        <f t="shared" si="146"/>
        <v>0</v>
      </c>
      <c r="AP279" s="549">
        <f t="shared" si="156"/>
        <v>0</v>
      </c>
      <c r="AQ279" s="283">
        <f t="shared" si="172"/>
        <v>0</v>
      </c>
      <c r="AR279" s="281">
        <f t="shared" si="157"/>
        <v>0</v>
      </c>
      <c r="AT279" s="446"/>
      <c r="AU279" s="284"/>
      <c r="AV279" s="447" t="str">
        <f t="shared" si="158"/>
        <v>CA</v>
      </c>
      <c r="AW279" s="447" t="str">
        <f t="shared" si="158"/>
        <v>CL</v>
      </c>
      <c r="AX279" s="447" t="str">
        <f t="shared" si="158"/>
        <v>AIC</v>
      </c>
      <c r="AY279" s="447" t="str">
        <f t="shared" si="177"/>
        <v>ERB</v>
      </c>
      <c r="AZ279" s="447" t="str">
        <f t="shared" si="177"/>
        <v>GRB</v>
      </c>
      <c r="BA279" s="447" t="str">
        <f t="shared" si="177"/>
        <v>Non-Op</v>
      </c>
      <c r="BC279" s="445" t="s">
        <v>2128</v>
      </c>
      <c r="BD279" s="552">
        <f t="shared" si="180"/>
        <v>586830.54</v>
      </c>
      <c r="BF279" s="435"/>
      <c r="BG279" s="435"/>
      <c r="BH279" s="435"/>
      <c r="BI279" s="435"/>
      <c r="BJ279" s="435"/>
      <c r="BK279" s="435"/>
      <c r="BL279" s="435"/>
      <c r="BN279" s="672"/>
    </row>
    <row r="280" spans="1:66" s="28" customFormat="1" ht="12" customHeight="1">
      <c r="A280" s="287">
        <v>16500383</v>
      </c>
      <c r="B280" s="288" t="str">
        <f t="shared" si="170"/>
        <v>16500383</v>
      </c>
      <c r="C280" s="444" t="s">
        <v>2612</v>
      </c>
      <c r="D280" s="445" t="s">
        <v>2091</v>
      </c>
      <c r="E280" s="445"/>
      <c r="F280" s="444"/>
      <c r="G280" s="445"/>
      <c r="H280" s="547">
        <v>0</v>
      </c>
      <c r="I280" s="547">
        <v>0</v>
      </c>
      <c r="J280" s="547">
        <v>0</v>
      </c>
      <c r="K280" s="547">
        <v>0</v>
      </c>
      <c r="L280" s="547">
        <v>0</v>
      </c>
      <c r="M280" s="547">
        <v>0</v>
      </c>
      <c r="N280" s="547">
        <v>0</v>
      </c>
      <c r="O280" s="547">
        <v>0</v>
      </c>
      <c r="P280" s="547">
        <v>0</v>
      </c>
      <c r="Q280" s="547">
        <v>0</v>
      </c>
      <c r="R280" s="547">
        <v>0</v>
      </c>
      <c r="S280" s="547">
        <v>0</v>
      </c>
      <c r="T280" s="547">
        <v>0</v>
      </c>
      <c r="U280" s="547"/>
      <c r="V280" s="547">
        <f t="shared" si="150"/>
        <v>0</v>
      </c>
      <c r="W280" s="285"/>
      <c r="X280" s="286"/>
      <c r="Y280" s="548">
        <f t="shared" si="179"/>
        <v>0</v>
      </c>
      <c r="Z280" s="549">
        <f t="shared" si="179"/>
        <v>0</v>
      </c>
      <c r="AA280" s="549">
        <f t="shared" si="179"/>
        <v>0</v>
      </c>
      <c r="AB280" s="282">
        <f t="shared" si="151"/>
        <v>0</v>
      </c>
      <c r="AC280" s="281">
        <f t="shared" si="152"/>
        <v>0</v>
      </c>
      <c r="AD280" s="549">
        <f t="shared" si="163"/>
        <v>0</v>
      </c>
      <c r="AE280" s="553">
        <f t="shared" si="159"/>
        <v>0</v>
      </c>
      <c r="AF280" s="282">
        <f t="shared" si="160"/>
        <v>0</v>
      </c>
      <c r="AG280" s="283">
        <f t="shared" si="171"/>
        <v>0</v>
      </c>
      <c r="AH280" s="281">
        <f t="shared" si="153"/>
        <v>0</v>
      </c>
      <c r="AI280" s="551">
        <f t="shared" si="178"/>
        <v>0</v>
      </c>
      <c r="AJ280" s="549">
        <f t="shared" si="178"/>
        <v>0</v>
      </c>
      <c r="AK280" s="549">
        <f t="shared" si="178"/>
        <v>0</v>
      </c>
      <c r="AL280" s="282">
        <f t="shared" si="154"/>
        <v>0</v>
      </c>
      <c r="AM280" s="281">
        <f t="shared" si="155"/>
        <v>0</v>
      </c>
      <c r="AN280" s="549">
        <f t="shared" si="145"/>
        <v>0</v>
      </c>
      <c r="AO280" s="549">
        <f t="shared" si="146"/>
        <v>0</v>
      </c>
      <c r="AP280" s="549">
        <f t="shared" si="156"/>
        <v>0</v>
      </c>
      <c r="AQ280" s="283">
        <f t="shared" si="172"/>
        <v>0</v>
      </c>
      <c r="AR280" s="281">
        <f t="shared" si="157"/>
        <v>0</v>
      </c>
      <c r="AT280" s="446"/>
      <c r="AU280" s="284"/>
      <c r="AV280" s="447" t="str">
        <f t="shared" si="158"/>
        <v>CA</v>
      </c>
      <c r="AW280" s="447" t="str">
        <f t="shared" si="158"/>
        <v>CL</v>
      </c>
      <c r="AX280" s="447" t="str">
        <f t="shared" si="158"/>
        <v>AIC</v>
      </c>
      <c r="AY280" s="447" t="str">
        <f t="shared" si="177"/>
        <v>ERB</v>
      </c>
      <c r="AZ280" s="447" t="str">
        <f t="shared" si="177"/>
        <v>GRB</v>
      </c>
      <c r="BA280" s="447" t="str">
        <f t="shared" si="177"/>
        <v>Non-Op</v>
      </c>
      <c r="BC280" s="445" t="s">
        <v>2128</v>
      </c>
      <c r="BD280" s="552">
        <f t="shared" si="180"/>
        <v>0</v>
      </c>
      <c r="BF280" s="435"/>
      <c r="BG280" s="435"/>
      <c r="BH280" s="435"/>
      <c r="BI280" s="435"/>
      <c r="BJ280" s="435"/>
      <c r="BK280" s="435"/>
      <c r="BL280" s="435"/>
      <c r="BN280" s="672"/>
    </row>
    <row r="281" spans="1:66" s="28" customFormat="1" ht="12" customHeight="1">
      <c r="A281" s="287">
        <v>16500401</v>
      </c>
      <c r="B281" s="288" t="str">
        <f t="shared" si="170"/>
        <v>16500401</v>
      </c>
      <c r="C281" s="444" t="s">
        <v>2613</v>
      </c>
      <c r="D281" s="445" t="s">
        <v>2091</v>
      </c>
      <c r="E281" s="445"/>
      <c r="F281" s="444"/>
      <c r="G281" s="445"/>
      <c r="H281" s="547">
        <v>0</v>
      </c>
      <c r="I281" s="547">
        <v>0</v>
      </c>
      <c r="J281" s="547">
        <v>0</v>
      </c>
      <c r="K281" s="547">
        <v>0</v>
      </c>
      <c r="L281" s="547">
        <v>0</v>
      </c>
      <c r="M281" s="547">
        <v>0</v>
      </c>
      <c r="N281" s="547">
        <v>0</v>
      </c>
      <c r="O281" s="547">
        <v>0</v>
      </c>
      <c r="P281" s="547">
        <v>0</v>
      </c>
      <c r="Q281" s="547">
        <v>0</v>
      </c>
      <c r="R281" s="547">
        <v>0</v>
      </c>
      <c r="S281" s="547">
        <v>0</v>
      </c>
      <c r="T281" s="547">
        <v>0</v>
      </c>
      <c r="U281" s="547"/>
      <c r="V281" s="547">
        <f t="shared" si="150"/>
        <v>0</v>
      </c>
      <c r="W281" s="285"/>
      <c r="X281" s="286"/>
      <c r="Y281" s="548">
        <f t="shared" si="179"/>
        <v>0</v>
      </c>
      <c r="Z281" s="549">
        <f t="shared" si="179"/>
        <v>0</v>
      </c>
      <c r="AA281" s="549">
        <f t="shared" si="179"/>
        <v>0</v>
      </c>
      <c r="AB281" s="282">
        <f t="shared" si="151"/>
        <v>0</v>
      </c>
      <c r="AC281" s="281">
        <f t="shared" si="152"/>
        <v>0</v>
      </c>
      <c r="AD281" s="549">
        <f t="shared" si="163"/>
        <v>0</v>
      </c>
      <c r="AE281" s="553">
        <f t="shared" si="159"/>
        <v>0</v>
      </c>
      <c r="AF281" s="282">
        <f t="shared" si="160"/>
        <v>0</v>
      </c>
      <c r="AG281" s="283">
        <f t="shared" si="171"/>
        <v>0</v>
      </c>
      <c r="AH281" s="281">
        <f t="shared" si="153"/>
        <v>0</v>
      </c>
      <c r="AI281" s="551">
        <f t="shared" si="178"/>
        <v>0</v>
      </c>
      <c r="AJ281" s="549">
        <f t="shared" si="178"/>
        <v>0</v>
      </c>
      <c r="AK281" s="549">
        <f t="shared" si="178"/>
        <v>0</v>
      </c>
      <c r="AL281" s="282">
        <f t="shared" si="154"/>
        <v>0</v>
      </c>
      <c r="AM281" s="281">
        <f t="shared" si="155"/>
        <v>0</v>
      </c>
      <c r="AN281" s="549">
        <f t="shared" ref="AN281:AN346" si="181">IF($D281=AN$5,$V281,IF($D281=AN$4, $V281*$AK$1,0))</f>
        <v>0</v>
      </c>
      <c r="AO281" s="549">
        <f t="shared" ref="AO281:AO346" si="182">IF($D281=AO$5,$V281,IF($D281=AO$4, $V281*$AK$2,0))</f>
        <v>0</v>
      </c>
      <c r="AP281" s="549">
        <f t="shared" si="156"/>
        <v>0</v>
      </c>
      <c r="AQ281" s="283">
        <f t="shared" si="172"/>
        <v>0</v>
      </c>
      <c r="AR281" s="281">
        <f t="shared" si="157"/>
        <v>0</v>
      </c>
      <c r="AT281" s="446"/>
      <c r="AU281" s="284"/>
      <c r="AV281" s="447" t="str">
        <f t="shared" si="158"/>
        <v>CA</v>
      </c>
      <c r="AW281" s="447" t="str">
        <f t="shared" si="158"/>
        <v>CL</v>
      </c>
      <c r="AX281" s="447" t="str">
        <f t="shared" si="158"/>
        <v>AIC</v>
      </c>
      <c r="AY281" s="447" t="str">
        <f t="shared" si="177"/>
        <v>ERB</v>
      </c>
      <c r="AZ281" s="447" t="str">
        <f t="shared" si="177"/>
        <v>GRB</v>
      </c>
      <c r="BA281" s="447" t="str">
        <f t="shared" si="177"/>
        <v>Non-Op</v>
      </c>
      <c r="BC281" s="445" t="s">
        <v>2128</v>
      </c>
      <c r="BD281" s="552">
        <f t="shared" si="180"/>
        <v>0</v>
      </c>
      <c r="BF281" s="435"/>
      <c r="BG281" s="435"/>
      <c r="BH281" s="435"/>
      <c r="BI281" s="435"/>
      <c r="BJ281" s="435"/>
      <c r="BK281" s="435"/>
      <c r="BL281" s="435"/>
      <c r="BN281" s="672"/>
    </row>
    <row r="282" spans="1:66" s="28" customFormat="1" ht="12" customHeight="1">
      <c r="A282" s="287">
        <v>16500411</v>
      </c>
      <c r="B282" s="288" t="str">
        <f t="shared" si="170"/>
        <v>16500411</v>
      </c>
      <c r="C282" s="444" t="s">
        <v>2614</v>
      </c>
      <c r="D282" s="445" t="s">
        <v>2091</v>
      </c>
      <c r="E282" s="445"/>
      <c r="F282" s="444"/>
      <c r="G282" s="445"/>
      <c r="H282" s="547">
        <v>0</v>
      </c>
      <c r="I282" s="547">
        <v>0</v>
      </c>
      <c r="J282" s="547">
        <v>0</v>
      </c>
      <c r="K282" s="547">
        <v>0</v>
      </c>
      <c r="L282" s="547">
        <v>0</v>
      </c>
      <c r="M282" s="547">
        <v>0</v>
      </c>
      <c r="N282" s="547">
        <v>0</v>
      </c>
      <c r="O282" s="547">
        <v>0</v>
      </c>
      <c r="P282" s="547">
        <v>0</v>
      </c>
      <c r="Q282" s="547">
        <v>0</v>
      </c>
      <c r="R282" s="547">
        <v>0</v>
      </c>
      <c r="S282" s="547">
        <v>0</v>
      </c>
      <c r="T282" s="547">
        <v>0</v>
      </c>
      <c r="U282" s="547"/>
      <c r="V282" s="547">
        <f t="shared" si="150"/>
        <v>0</v>
      </c>
      <c r="W282" s="285"/>
      <c r="X282" s="286"/>
      <c r="Y282" s="548">
        <f t="shared" si="179"/>
        <v>0</v>
      </c>
      <c r="Z282" s="549">
        <f t="shared" si="179"/>
        <v>0</v>
      </c>
      <c r="AA282" s="549">
        <f t="shared" si="179"/>
        <v>0</v>
      </c>
      <c r="AB282" s="282">
        <f t="shared" si="151"/>
        <v>0</v>
      </c>
      <c r="AC282" s="281">
        <f t="shared" si="152"/>
        <v>0</v>
      </c>
      <c r="AD282" s="549">
        <f t="shared" si="163"/>
        <v>0</v>
      </c>
      <c r="AE282" s="553">
        <f t="shared" si="159"/>
        <v>0</v>
      </c>
      <c r="AF282" s="282">
        <f t="shared" si="160"/>
        <v>0</v>
      </c>
      <c r="AG282" s="283">
        <f t="shared" si="171"/>
        <v>0</v>
      </c>
      <c r="AH282" s="281">
        <f t="shared" si="153"/>
        <v>0</v>
      </c>
      <c r="AI282" s="551">
        <f t="shared" si="178"/>
        <v>0</v>
      </c>
      <c r="AJ282" s="549">
        <f t="shared" si="178"/>
        <v>0</v>
      </c>
      <c r="AK282" s="549">
        <f t="shared" si="178"/>
        <v>0</v>
      </c>
      <c r="AL282" s="282">
        <f t="shared" si="154"/>
        <v>0</v>
      </c>
      <c r="AM282" s="281">
        <f t="shared" si="155"/>
        <v>0</v>
      </c>
      <c r="AN282" s="549">
        <f t="shared" si="181"/>
        <v>0</v>
      </c>
      <c r="AO282" s="549">
        <f t="shared" si="182"/>
        <v>0</v>
      </c>
      <c r="AP282" s="549">
        <f t="shared" si="156"/>
        <v>0</v>
      </c>
      <c r="AQ282" s="283">
        <f t="shared" si="172"/>
        <v>0</v>
      </c>
      <c r="AR282" s="281">
        <f t="shared" si="157"/>
        <v>0</v>
      </c>
      <c r="AT282" s="446"/>
      <c r="AU282" s="284"/>
      <c r="AV282" s="447" t="str">
        <f t="shared" si="158"/>
        <v>CA</v>
      </c>
      <c r="AW282" s="447" t="str">
        <f t="shared" si="158"/>
        <v>CL</v>
      </c>
      <c r="AX282" s="447" t="str">
        <f t="shared" si="158"/>
        <v>AIC</v>
      </c>
      <c r="AY282" s="447" t="str">
        <f t="shared" si="177"/>
        <v>ERB</v>
      </c>
      <c r="AZ282" s="447" t="str">
        <f t="shared" si="177"/>
        <v>GRB</v>
      </c>
      <c r="BA282" s="447" t="str">
        <f t="shared" si="177"/>
        <v>Non-Op</v>
      </c>
      <c r="BC282" s="445" t="s">
        <v>2128</v>
      </c>
      <c r="BD282" s="552">
        <f t="shared" si="180"/>
        <v>0</v>
      </c>
      <c r="BF282" s="435"/>
      <c r="BG282" s="435"/>
      <c r="BH282" s="435"/>
      <c r="BI282" s="435"/>
      <c r="BJ282" s="435"/>
      <c r="BK282" s="435"/>
      <c r="BL282" s="435"/>
      <c r="BN282" s="672"/>
    </row>
    <row r="283" spans="1:66" s="28" customFormat="1" ht="12" customHeight="1">
      <c r="A283" s="287">
        <v>16500413</v>
      </c>
      <c r="B283" s="288" t="str">
        <f t="shared" si="170"/>
        <v>16500413</v>
      </c>
      <c r="C283" s="475" t="s">
        <v>2615</v>
      </c>
      <c r="D283" s="445" t="s">
        <v>2091</v>
      </c>
      <c r="E283" s="445"/>
      <c r="F283" s="474"/>
      <c r="G283" s="445"/>
      <c r="H283" s="547">
        <v>0</v>
      </c>
      <c r="I283" s="547">
        <v>0</v>
      </c>
      <c r="J283" s="547">
        <v>0</v>
      </c>
      <c r="K283" s="547">
        <v>0</v>
      </c>
      <c r="L283" s="547">
        <v>0</v>
      </c>
      <c r="M283" s="547">
        <v>0</v>
      </c>
      <c r="N283" s="547">
        <v>0</v>
      </c>
      <c r="O283" s="547">
        <v>0</v>
      </c>
      <c r="P283" s="547">
        <v>0</v>
      </c>
      <c r="Q283" s="547">
        <v>0</v>
      </c>
      <c r="R283" s="547">
        <v>0</v>
      </c>
      <c r="S283" s="547">
        <v>0</v>
      </c>
      <c r="T283" s="547">
        <v>0</v>
      </c>
      <c r="U283" s="547"/>
      <c r="V283" s="547">
        <f t="shared" ref="V283:V347" si="183">(H283+T283+SUM(I283:S283)*2)/24</f>
        <v>0</v>
      </c>
      <c r="W283" s="285"/>
      <c r="X283" s="286"/>
      <c r="Y283" s="548">
        <f t="shared" si="179"/>
        <v>0</v>
      </c>
      <c r="Z283" s="549">
        <f t="shared" si="179"/>
        <v>0</v>
      </c>
      <c r="AA283" s="549">
        <f t="shared" si="179"/>
        <v>0</v>
      </c>
      <c r="AB283" s="282">
        <f t="shared" si="151"/>
        <v>0</v>
      </c>
      <c r="AC283" s="281">
        <f t="shared" si="152"/>
        <v>0</v>
      </c>
      <c r="AD283" s="549">
        <f t="shared" si="163"/>
        <v>0</v>
      </c>
      <c r="AE283" s="553">
        <f t="shared" si="159"/>
        <v>0</v>
      </c>
      <c r="AF283" s="282">
        <f t="shared" si="160"/>
        <v>0</v>
      </c>
      <c r="AG283" s="283">
        <f t="shared" si="171"/>
        <v>0</v>
      </c>
      <c r="AH283" s="281">
        <f t="shared" si="153"/>
        <v>0</v>
      </c>
      <c r="AI283" s="551">
        <f t="shared" si="178"/>
        <v>0</v>
      </c>
      <c r="AJ283" s="549">
        <f t="shared" si="178"/>
        <v>0</v>
      </c>
      <c r="AK283" s="549">
        <f t="shared" si="178"/>
        <v>0</v>
      </c>
      <c r="AL283" s="282">
        <f t="shared" si="154"/>
        <v>0</v>
      </c>
      <c r="AM283" s="281">
        <f t="shared" si="155"/>
        <v>0</v>
      </c>
      <c r="AN283" s="549">
        <f t="shared" si="181"/>
        <v>0</v>
      </c>
      <c r="AO283" s="549">
        <f t="shared" si="182"/>
        <v>0</v>
      </c>
      <c r="AP283" s="549">
        <f t="shared" si="156"/>
        <v>0</v>
      </c>
      <c r="AQ283" s="283">
        <f t="shared" si="172"/>
        <v>0</v>
      </c>
      <c r="AR283" s="281">
        <f t="shared" si="157"/>
        <v>0</v>
      </c>
      <c r="AT283" s="446"/>
      <c r="AU283" s="284"/>
      <c r="AV283" s="447" t="str">
        <f t="shared" si="158"/>
        <v>CA</v>
      </c>
      <c r="AW283" s="447" t="str">
        <f t="shared" si="158"/>
        <v>CL</v>
      </c>
      <c r="AX283" s="447" t="str">
        <f t="shared" si="158"/>
        <v>AIC</v>
      </c>
      <c r="AY283" s="447" t="str">
        <f t="shared" si="177"/>
        <v>ERB</v>
      </c>
      <c r="AZ283" s="447" t="str">
        <f t="shared" si="177"/>
        <v>GRB</v>
      </c>
      <c r="BA283" s="447" t="str">
        <f t="shared" si="177"/>
        <v>Non-Op</v>
      </c>
      <c r="BC283" s="445" t="s">
        <v>2128</v>
      </c>
      <c r="BD283" s="552">
        <f t="shared" si="180"/>
        <v>0</v>
      </c>
      <c r="BF283" s="435"/>
      <c r="BG283" s="435"/>
      <c r="BH283" s="435"/>
      <c r="BI283" s="435"/>
      <c r="BJ283" s="435"/>
      <c r="BK283" s="435"/>
      <c r="BL283" s="435"/>
      <c r="BN283" s="672"/>
    </row>
    <row r="284" spans="1:66" s="28" customFormat="1" ht="12" customHeight="1">
      <c r="A284" s="310">
        <v>16500421</v>
      </c>
      <c r="B284" s="310" t="str">
        <f t="shared" si="170"/>
        <v>16500421</v>
      </c>
      <c r="C284" s="474" t="s">
        <v>2616</v>
      </c>
      <c r="D284" s="445" t="s">
        <v>2091</v>
      </c>
      <c r="E284" s="445"/>
      <c r="F284" s="311">
        <v>43101</v>
      </c>
      <c r="G284" s="445"/>
      <c r="H284" s="547">
        <v>0</v>
      </c>
      <c r="I284" s="547">
        <v>0</v>
      </c>
      <c r="J284" s="547">
        <v>0</v>
      </c>
      <c r="K284" s="547">
        <v>0</v>
      </c>
      <c r="L284" s="547">
        <v>0</v>
      </c>
      <c r="M284" s="547">
        <v>0</v>
      </c>
      <c r="N284" s="547">
        <v>0</v>
      </c>
      <c r="O284" s="547">
        <v>0</v>
      </c>
      <c r="P284" s="547">
        <v>0</v>
      </c>
      <c r="Q284" s="547">
        <v>0</v>
      </c>
      <c r="R284" s="547">
        <v>0</v>
      </c>
      <c r="S284" s="547">
        <v>0</v>
      </c>
      <c r="T284" s="547">
        <v>0</v>
      </c>
      <c r="U284" s="547"/>
      <c r="V284" s="547">
        <f t="shared" si="183"/>
        <v>0</v>
      </c>
      <c r="W284" s="285"/>
      <c r="X284" s="286"/>
      <c r="Y284" s="548">
        <f t="shared" si="179"/>
        <v>0</v>
      </c>
      <c r="Z284" s="549">
        <f t="shared" si="179"/>
        <v>0</v>
      </c>
      <c r="AA284" s="549">
        <f t="shared" si="179"/>
        <v>0</v>
      </c>
      <c r="AB284" s="282">
        <f t="shared" ref="AB284:AB348" si="184">T284-SUM(Y284:AA284)</f>
        <v>0</v>
      </c>
      <c r="AC284" s="281">
        <f t="shared" ref="AC284:AC348" si="185">T284-SUM(Y284:AA284)-AB284</f>
        <v>0</v>
      </c>
      <c r="AD284" s="549">
        <f t="shared" si="163"/>
        <v>0</v>
      </c>
      <c r="AE284" s="553">
        <f t="shared" si="159"/>
        <v>0</v>
      </c>
      <c r="AF284" s="282">
        <f t="shared" si="160"/>
        <v>0</v>
      </c>
      <c r="AG284" s="283">
        <f t="shared" ref="AG284:AG348" si="186">SUM(AD284:AF284)</f>
        <v>0</v>
      </c>
      <c r="AH284" s="281">
        <f t="shared" ref="AH284:AH348" si="187">AG284-AB284</f>
        <v>0</v>
      </c>
      <c r="AI284" s="551">
        <f t="shared" si="178"/>
        <v>0</v>
      </c>
      <c r="AJ284" s="549">
        <f t="shared" si="178"/>
        <v>0</v>
      </c>
      <c r="AK284" s="549">
        <f t="shared" si="178"/>
        <v>0</v>
      </c>
      <c r="AL284" s="282">
        <f t="shared" ref="AL284:AL348" si="188">V284-SUM(AI284:AK284)</f>
        <v>0</v>
      </c>
      <c r="AM284" s="281">
        <f t="shared" ref="AM284:AM348" si="189">V284-SUM(AI284:AK284)-AL284</f>
        <v>0</v>
      </c>
      <c r="AN284" s="549">
        <f t="shared" si="181"/>
        <v>0</v>
      </c>
      <c r="AO284" s="549">
        <f t="shared" si="182"/>
        <v>0</v>
      </c>
      <c r="AP284" s="549">
        <f t="shared" ref="AP284:AP348" si="190">IF($D284=AP$5,$V284,IF($D284=AP$4, $V284*$AL$2,0))</f>
        <v>0</v>
      </c>
      <c r="AQ284" s="283"/>
      <c r="AR284" s="281">
        <f t="shared" ref="AR284:AR348" si="191">AQ284-AL284</f>
        <v>0</v>
      </c>
      <c r="AT284" s="446"/>
      <c r="AU284" s="284"/>
      <c r="AV284" s="447" t="str">
        <f t="shared" ref="AV284:AX348" si="192">IF(VALUE(Y284),AV$7,IF(ISBLANK(Y284),"",AV$7))</f>
        <v>CA</v>
      </c>
      <c r="AW284" s="447" t="str">
        <f t="shared" si="192"/>
        <v>CL</v>
      </c>
      <c r="AX284" s="447" t="str">
        <f t="shared" si="192"/>
        <v>AIC</v>
      </c>
      <c r="AY284" s="447" t="str">
        <f t="shared" si="177"/>
        <v>ERB</v>
      </c>
      <c r="AZ284" s="447" t="str">
        <f t="shared" si="177"/>
        <v>GRB</v>
      </c>
      <c r="BA284" s="447" t="str">
        <f t="shared" si="177"/>
        <v>Non-Op</v>
      </c>
      <c r="BC284" s="445" t="s">
        <v>2128</v>
      </c>
      <c r="BD284" s="552">
        <f t="shared" si="180"/>
        <v>0</v>
      </c>
      <c r="BF284" s="448"/>
      <c r="BG284" s="448"/>
      <c r="BH284" s="448"/>
      <c r="BI284" s="448"/>
      <c r="BJ284" s="448"/>
      <c r="BK284" s="448"/>
      <c r="BL284" s="448"/>
      <c r="BN284" s="688"/>
    </row>
    <row r="285" spans="1:66" s="28" customFormat="1" ht="12" customHeight="1">
      <c r="A285" s="473">
        <v>16500433</v>
      </c>
      <c r="B285" s="459" t="str">
        <f t="shared" si="170"/>
        <v>16500433</v>
      </c>
      <c r="C285" s="474" t="s">
        <v>2617</v>
      </c>
      <c r="D285" s="445" t="s">
        <v>2091</v>
      </c>
      <c r="E285" s="445"/>
      <c r="F285" s="474"/>
      <c r="G285" s="445"/>
      <c r="H285" s="547">
        <v>0</v>
      </c>
      <c r="I285" s="547">
        <v>0</v>
      </c>
      <c r="J285" s="547">
        <v>0</v>
      </c>
      <c r="K285" s="547">
        <v>0</v>
      </c>
      <c r="L285" s="547">
        <v>0</v>
      </c>
      <c r="M285" s="547">
        <v>0</v>
      </c>
      <c r="N285" s="547">
        <v>0</v>
      </c>
      <c r="O285" s="547">
        <v>0</v>
      </c>
      <c r="P285" s="547">
        <v>0</v>
      </c>
      <c r="Q285" s="547">
        <v>0</v>
      </c>
      <c r="R285" s="547">
        <v>0</v>
      </c>
      <c r="S285" s="547">
        <v>0</v>
      </c>
      <c r="T285" s="547">
        <v>0</v>
      </c>
      <c r="U285" s="547"/>
      <c r="V285" s="547">
        <f t="shared" si="183"/>
        <v>0</v>
      </c>
      <c r="W285" s="285"/>
      <c r="X285" s="286"/>
      <c r="Y285" s="548">
        <f t="shared" si="179"/>
        <v>0</v>
      </c>
      <c r="Z285" s="549">
        <f t="shared" si="179"/>
        <v>0</v>
      </c>
      <c r="AA285" s="549">
        <f t="shared" si="179"/>
        <v>0</v>
      </c>
      <c r="AB285" s="282">
        <f t="shared" si="184"/>
        <v>0</v>
      </c>
      <c r="AC285" s="281">
        <f t="shared" si="185"/>
        <v>0</v>
      </c>
      <c r="AD285" s="549">
        <f t="shared" si="163"/>
        <v>0</v>
      </c>
      <c r="AE285" s="553">
        <f t="shared" si="159"/>
        <v>0</v>
      </c>
      <c r="AF285" s="282">
        <f t="shared" si="160"/>
        <v>0</v>
      </c>
      <c r="AG285" s="283">
        <f t="shared" si="186"/>
        <v>0</v>
      </c>
      <c r="AH285" s="281">
        <f t="shared" si="187"/>
        <v>0</v>
      </c>
      <c r="AI285" s="551">
        <f t="shared" si="178"/>
        <v>0</v>
      </c>
      <c r="AJ285" s="549">
        <f t="shared" si="178"/>
        <v>0</v>
      </c>
      <c r="AK285" s="549">
        <f t="shared" si="178"/>
        <v>0</v>
      </c>
      <c r="AL285" s="282">
        <f t="shared" si="188"/>
        <v>0</v>
      </c>
      <c r="AM285" s="281">
        <f t="shared" si="189"/>
        <v>0</v>
      </c>
      <c r="AN285" s="549">
        <f t="shared" si="181"/>
        <v>0</v>
      </c>
      <c r="AO285" s="549">
        <f t="shared" si="182"/>
        <v>0</v>
      </c>
      <c r="AP285" s="549">
        <f t="shared" si="190"/>
        <v>0</v>
      </c>
      <c r="AQ285" s="283">
        <f t="shared" si="172"/>
        <v>0</v>
      </c>
      <c r="AR285" s="281">
        <f t="shared" si="191"/>
        <v>0</v>
      </c>
      <c r="AT285" s="446"/>
      <c r="AU285" s="284"/>
      <c r="AV285" s="447" t="str">
        <f t="shared" si="192"/>
        <v>CA</v>
      </c>
      <c r="AW285" s="447" t="str">
        <f t="shared" si="192"/>
        <v>CL</v>
      </c>
      <c r="AX285" s="447" t="str">
        <f t="shared" si="192"/>
        <v>AIC</v>
      </c>
      <c r="AY285" s="447" t="str">
        <f t="shared" si="177"/>
        <v>ERB</v>
      </c>
      <c r="AZ285" s="447" t="str">
        <f t="shared" si="177"/>
        <v>GRB</v>
      </c>
      <c r="BA285" s="447" t="str">
        <f t="shared" si="177"/>
        <v>Non-Op</v>
      </c>
      <c r="BC285" s="445" t="s">
        <v>2128</v>
      </c>
      <c r="BD285" s="552">
        <f t="shared" si="180"/>
        <v>0</v>
      </c>
      <c r="BF285" s="448"/>
      <c r="BG285" s="448"/>
      <c r="BH285" s="448"/>
      <c r="BI285" s="448"/>
      <c r="BJ285" s="448"/>
      <c r="BK285" s="448"/>
      <c r="BL285" s="448"/>
      <c r="BN285" s="688"/>
    </row>
    <row r="286" spans="1:66" s="28" customFormat="1" ht="12" customHeight="1">
      <c r="A286" s="473">
        <v>16500443</v>
      </c>
      <c r="B286" s="459" t="str">
        <f t="shared" si="170"/>
        <v>16500443</v>
      </c>
      <c r="C286" s="474" t="s">
        <v>2618</v>
      </c>
      <c r="D286" s="445" t="s">
        <v>2091</v>
      </c>
      <c r="E286" s="445"/>
      <c r="F286" s="474"/>
      <c r="G286" s="445"/>
      <c r="H286" s="547">
        <v>0</v>
      </c>
      <c r="I286" s="547">
        <v>0</v>
      </c>
      <c r="J286" s="547">
        <v>0</v>
      </c>
      <c r="K286" s="547">
        <v>0</v>
      </c>
      <c r="L286" s="547">
        <v>0</v>
      </c>
      <c r="M286" s="547">
        <v>0</v>
      </c>
      <c r="N286" s="547">
        <v>0</v>
      </c>
      <c r="O286" s="547">
        <v>0</v>
      </c>
      <c r="P286" s="547">
        <v>0</v>
      </c>
      <c r="Q286" s="547">
        <v>0</v>
      </c>
      <c r="R286" s="547">
        <v>0</v>
      </c>
      <c r="S286" s="547">
        <v>0</v>
      </c>
      <c r="T286" s="547">
        <v>0</v>
      </c>
      <c r="U286" s="547"/>
      <c r="V286" s="547">
        <f t="shared" si="183"/>
        <v>0</v>
      </c>
      <c r="W286" s="285"/>
      <c r="X286" s="286"/>
      <c r="Y286" s="548">
        <f t="shared" si="179"/>
        <v>0</v>
      </c>
      <c r="Z286" s="549">
        <f t="shared" si="179"/>
        <v>0</v>
      </c>
      <c r="AA286" s="549">
        <f t="shared" si="179"/>
        <v>0</v>
      </c>
      <c r="AB286" s="282">
        <f t="shared" si="184"/>
        <v>0</v>
      </c>
      <c r="AC286" s="281">
        <f t="shared" si="185"/>
        <v>0</v>
      </c>
      <c r="AD286" s="549">
        <f t="shared" si="163"/>
        <v>0</v>
      </c>
      <c r="AE286" s="553">
        <f t="shared" si="159"/>
        <v>0</v>
      </c>
      <c r="AF286" s="282">
        <f t="shared" si="160"/>
        <v>0</v>
      </c>
      <c r="AG286" s="283">
        <f t="shared" si="186"/>
        <v>0</v>
      </c>
      <c r="AH286" s="281">
        <f t="shared" si="187"/>
        <v>0</v>
      </c>
      <c r="AI286" s="551">
        <f t="shared" si="178"/>
        <v>0</v>
      </c>
      <c r="AJ286" s="549">
        <f t="shared" si="178"/>
        <v>0</v>
      </c>
      <c r="AK286" s="549">
        <f t="shared" si="178"/>
        <v>0</v>
      </c>
      <c r="AL286" s="282">
        <f t="shared" si="188"/>
        <v>0</v>
      </c>
      <c r="AM286" s="281">
        <f t="shared" si="189"/>
        <v>0</v>
      </c>
      <c r="AN286" s="549">
        <f t="shared" si="181"/>
        <v>0</v>
      </c>
      <c r="AO286" s="549">
        <f t="shared" si="182"/>
        <v>0</v>
      </c>
      <c r="AP286" s="549">
        <f t="shared" si="190"/>
        <v>0</v>
      </c>
      <c r="AQ286" s="283">
        <f t="shared" si="172"/>
        <v>0</v>
      </c>
      <c r="AR286" s="281">
        <f t="shared" si="191"/>
        <v>0</v>
      </c>
      <c r="AT286" s="446"/>
      <c r="AU286" s="284"/>
      <c r="AV286" s="447" t="str">
        <f t="shared" si="192"/>
        <v>CA</v>
      </c>
      <c r="AW286" s="447" t="str">
        <f t="shared" si="192"/>
        <v>CL</v>
      </c>
      <c r="AX286" s="447" t="str">
        <f t="shared" si="192"/>
        <v>AIC</v>
      </c>
      <c r="AY286" s="447" t="str">
        <f t="shared" si="177"/>
        <v>ERB</v>
      </c>
      <c r="AZ286" s="447" t="str">
        <f t="shared" si="177"/>
        <v>GRB</v>
      </c>
      <c r="BA286" s="447" t="str">
        <f t="shared" si="177"/>
        <v>Non-Op</v>
      </c>
      <c r="BC286" s="445" t="s">
        <v>2128</v>
      </c>
      <c r="BD286" s="552">
        <f t="shared" si="180"/>
        <v>0</v>
      </c>
      <c r="BF286" s="448"/>
      <c r="BG286" s="448"/>
      <c r="BH286" s="448"/>
      <c r="BI286" s="448"/>
      <c r="BJ286" s="448"/>
      <c r="BK286" s="448"/>
      <c r="BL286" s="448"/>
      <c r="BN286" s="688"/>
    </row>
    <row r="287" spans="1:66" s="28" customFormat="1" ht="12" customHeight="1">
      <c r="A287" s="321">
        <v>16500491</v>
      </c>
      <c r="B287" s="459">
        <v>16500491</v>
      </c>
      <c r="C287" s="691" t="s">
        <v>2619</v>
      </c>
      <c r="D287" s="445" t="s">
        <v>2091</v>
      </c>
      <c r="E287" s="445"/>
      <c r="F287" s="294">
        <v>43313</v>
      </c>
      <c r="G287" s="445"/>
      <c r="H287" s="547">
        <v>0</v>
      </c>
      <c r="I287" s="547">
        <v>0</v>
      </c>
      <c r="J287" s="547">
        <v>0</v>
      </c>
      <c r="K287" s="547">
        <v>0</v>
      </c>
      <c r="L287" s="547">
        <v>0</v>
      </c>
      <c r="M287" s="547">
        <v>0</v>
      </c>
      <c r="N287" s="547">
        <v>0</v>
      </c>
      <c r="O287" s="547">
        <v>0</v>
      </c>
      <c r="P287" s="547">
        <v>0</v>
      </c>
      <c r="Q287" s="547">
        <v>0</v>
      </c>
      <c r="R287" s="547">
        <v>0</v>
      </c>
      <c r="S287" s="547">
        <v>0</v>
      </c>
      <c r="T287" s="547">
        <v>0</v>
      </c>
      <c r="U287" s="547"/>
      <c r="V287" s="547">
        <f t="shared" si="183"/>
        <v>0</v>
      </c>
      <c r="W287" s="285"/>
      <c r="X287" s="286"/>
      <c r="Y287" s="548">
        <f t="shared" si="179"/>
        <v>0</v>
      </c>
      <c r="Z287" s="549">
        <f t="shared" si="179"/>
        <v>0</v>
      </c>
      <c r="AA287" s="549">
        <f t="shared" si="179"/>
        <v>0</v>
      </c>
      <c r="AB287" s="282">
        <f t="shared" si="184"/>
        <v>0</v>
      </c>
      <c r="AC287" s="281">
        <f t="shared" si="185"/>
        <v>0</v>
      </c>
      <c r="AD287" s="549">
        <f t="shared" si="163"/>
        <v>0</v>
      </c>
      <c r="AE287" s="553">
        <f t="shared" si="159"/>
        <v>0</v>
      </c>
      <c r="AF287" s="282">
        <f t="shared" si="160"/>
        <v>0</v>
      </c>
      <c r="AG287" s="283">
        <f t="shared" si="186"/>
        <v>0</v>
      </c>
      <c r="AH287" s="281">
        <f t="shared" si="187"/>
        <v>0</v>
      </c>
      <c r="AI287" s="551">
        <f t="shared" ref="AI287:AK307" si="193">IF($D287=AI$5,$V287,0)</f>
        <v>0</v>
      </c>
      <c r="AJ287" s="549">
        <f t="shared" si="193"/>
        <v>0</v>
      </c>
      <c r="AK287" s="549">
        <f t="shared" si="193"/>
        <v>0</v>
      </c>
      <c r="AL287" s="282">
        <f t="shared" si="188"/>
        <v>0</v>
      </c>
      <c r="AM287" s="281">
        <f t="shared" si="189"/>
        <v>0</v>
      </c>
      <c r="AN287" s="549">
        <f t="shared" si="181"/>
        <v>0</v>
      </c>
      <c r="AO287" s="549">
        <f t="shared" si="182"/>
        <v>0</v>
      </c>
      <c r="AP287" s="549">
        <f t="shared" si="190"/>
        <v>0</v>
      </c>
      <c r="AQ287" s="283">
        <f t="shared" si="172"/>
        <v>0</v>
      </c>
      <c r="AR287" s="281">
        <f t="shared" si="191"/>
        <v>0</v>
      </c>
      <c r="AT287" s="446"/>
      <c r="AU287" s="284"/>
      <c r="AV287" s="447" t="str">
        <f t="shared" si="192"/>
        <v>CA</v>
      </c>
      <c r="AW287" s="447" t="str">
        <f t="shared" si="192"/>
        <v>CL</v>
      </c>
      <c r="AX287" s="447" t="str">
        <f t="shared" si="192"/>
        <v>AIC</v>
      </c>
      <c r="AY287" s="447" t="str">
        <f t="shared" si="177"/>
        <v>ERB</v>
      </c>
      <c r="AZ287" s="447" t="str">
        <f t="shared" si="177"/>
        <v>GRB</v>
      </c>
      <c r="BA287" s="447" t="str">
        <f t="shared" si="177"/>
        <v>Non-Op</v>
      </c>
      <c r="BC287" s="445" t="s">
        <v>2128</v>
      </c>
      <c r="BD287" s="552">
        <f t="shared" si="180"/>
        <v>0</v>
      </c>
      <c r="BF287" s="448"/>
      <c r="BG287" s="448"/>
      <c r="BH287" s="448"/>
      <c r="BI287" s="448"/>
      <c r="BJ287" s="448"/>
      <c r="BK287" s="448"/>
      <c r="BL287" s="448"/>
      <c r="BN287" s="688"/>
    </row>
    <row r="288" spans="1:66" s="28" customFormat="1" ht="12" customHeight="1">
      <c r="A288" s="321">
        <v>16500493</v>
      </c>
      <c r="B288" s="318" t="str">
        <f t="shared" si="170"/>
        <v>16500493</v>
      </c>
      <c r="C288" s="444" t="s">
        <v>2620</v>
      </c>
      <c r="D288" s="445" t="s">
        <v>2091</v>
      </c>
      <c r="E288" s="445"/>
      <c r="F288" s="444"/>
      <c r="G288" s="445"/>
      <c r="H288" s="547">
        <v>0</v>
      </c>
      <c r="I288" s="547">
        <v>0</v>
      </c>
      <c r="J288" s="547">
        <v>0</v>
      </c>
      <c r="K288" s="547">
        <v>0</v>
      </c>
      <c r="L288" s="547">
        <v>0</v>
      </c>
      <c r="M288" s="547">
        <v>0</v>
      </c>
      <c r="N288" s="547">
        <v>0</v>
      </c>
      <c r="O288" s="547">
        <v>0</v>
      </c>
      <c r="P288" s="547">
        <v>0</v>
      </c>
      <c r="Q288" s="547">
        <v>0</v>
      </c>
      <c r="R288" s="547">
        <v>0</v>
      </c>
      <c r="S288" s="547">
        <v>0</v>
      </c>
      <c r="T288" s="547">
        <v>0</v>
      </c>
      <c r="U288" s="547"/>
      <c r="V288" s="547">
        <f t="shared" si="183"/>
        <v>0</v>
      </c>
      <c r="W288" s="285"/>
      <c r="X288" s="286"/>
      <c r="Y288" s="548">
        <f t="shared" ref="Y288:AA308" si="194">IF($D288=Y$5,$T288,0)</f>
        <v>0</v>
      </c>
      <c r="Z288" s="549">
        <f t="shared" si="194"/>
        <v>0</v>
      </c>
      <c r="AA288" s="549">
        <f t="shared" si="194"/>
        <v>0</v>
      </c>
      <c r="AB288" s="282">
        <f t="shared" si="184"/>
        <v>0</v>
      </c>
      <c r="AC288" s="281">
        <f t="shared" si="185"/>
        <v>0</v>
      </c>
      <c r="AD288" s="549">
        <f t="shared" si="163"/>
        <v>0</v>
      </c>
      <c r="AE288" s="553">
        <f t="shared" ref="AE288:AE352" si="195">IF($D288=AE$5,$T288,IF($D288=AE$4, $T288*$AK$2,0))</f>
        <v>0</v>
      </c>
      <c r="AF288" s="282">
        <f t="shared" ref="AF288:AF352" si="196">IF($D288=AF$5,$T288,IF($D288=AF$4, $T288*$AL$2,0))</f>
        <v>0</v>
      </c>
      <c r="AG288" s="283">
        <f t="shared" si="186"/>
        <v>0</v>
      </c>
      <c r="AH288" s="281">
        <f t="shared" si="187"/>
        <v>0</v>
      </c>
      <c r="AI288" s="551">
        <f t="shared" si="193"/>
        <v>0</v>
      </c>
      <c r="AJ288" s="549">
        <f t="shared" si="193"/>
        <v>0</v>
      </c>
      <c r="AK288" s="549">
        <f t="shared" si="193"/>
        <v>0</v>
      </c>
      <c r="AL288" s="282">
        <f t="shared" si="188"/>
        <v>0</v>
      </c>
      <c r="AM288" s="281">
        <f t="shared" si="189"/>
        <v>0</v>
      </c>
      <c r="AN288" s="549">
        <f t="shared" si="181"/>
        <v>0</v>
      </c>
      <c r="AO288" s="549">
        <f t="shared" si="182"/>
        <v>0</v>
      </c>
      <c r="AP288" s="549">
        <f t="shared" si="190"/>
        <v>0</v>
      </c>
      <c r="AQ288" s="283">
        <f t="shared" si="172"/>
        <v>0</v>
      </c>
      <c r="AR288" s="281">
        <f t="shared" si="191"/>
        <v>0</v>
      </c>
      <c r="AT288" s="446"/>
      <c r="AU288" s="284"/>
      <c r="AV288" s="447" t="str">
        <f t="shared" si="192"/>
        <v>CA</v>
      </c>
      <c r="AW288" s="447" t="str">
        <f t="shared" si="192"/>
        <v>CL</v>
      </c>
      <c r="AX288" s="447" t="str">
        <f t="shared" si="192"/>
        <v>AIC</v>
      </c>
      <c r="AY288" s="447" t="str">
        <f t="shared" si="177"/>
        <v>ERB</v>
      </c>
      <c r="AZ288" s="447" t="str">
        <f t="shared" si="177"/>
        <v>GRB</v>
      </c>
      <c r="BA288" s="447" t="str">
        <f t="shared" si="177"/>
        <v>Non-Op</v>
      </c>
      <c r="BC288" s="445" t="s">
        <v>2128</v>
      </c>
      <c r="BD288" s="552">
        <f t="shared" si="180"/>
        <v>0</v>
      </c>
      <c r="BF288" s="448"/>
      <c r="BG288" s="448"/>
      <c r="BH288" s="448"/>
      <c r="BI288" s="448"/>
      <c r="BJ288" s="448"/>
      <c r="BK288" s="448"/>
      <c r="BL288" s="448"/>
      <c r="BN288" s="688"/>
    </row>
    <row r="289" spans="1:66" s="28" customFormat="1" ht="12" customHeight="1">
      <c r="A289" s="321">
        <v>16500503</v>
      </c>
      <c r="B289" s="318" t="str">
        <f t="shared" si="170"/>
        <v>16500503</v>
      </c>
      <c r="C289" s="444" t="s">
        <v>2621</v>
      </c>
      <c r="D289" s="445" t="s">
        <v>2091</v>
      </c>
      <c r="E289" s="445"/>
      <c r="F289" s="294">
        <v>43040</v>
      </c>
      <c r="G289" s="445"/>
      <c r="H289" s="547">
        <v>0</v>
      </c>
      <c r="I289" s="547">
        <v>0</v>
      </c>
      <c r="J289" s="547">
        <v>0</v>
      </c>
      <c r="K289" s="547">
        <v>0</v>
      </c>
      <c r="L289" s="547">
        <v>0</v>
      </c>
      <c r="M289" s="547">
        <v>0</v>
      </c>
      <c r="N289" s="547">
        <v>0</v>
      </c>
      <c r="O289" s="547">
        <v>0</v>
      </c>
      <c r="P289" s="547">
        <v>0</v>
      </c>
      <c r="Q289" s="547">
        <v>0</v>
      </c>
      <c r="R289" s="547">
        <v>0</v>
      </c>
      <c r="S289" s="547">
        <v>0</v>
      </c>
      <c r="T289" s="547">
        <v>0</v>
      </c>
      <c r="U289" s="547"/>
      <c r="V289" s="547">
        <f t="shared" si="183"/>
        <v>0</v>
      </c>
      <c r="W289" s="285"/>
      <c r="X289" s="286"/>
      <c r="Y289" s="548">
        <f t="shared" si="194"/>
        <v>0</v>
      </c>
      <c r="Z289" s="549">
        <f t="shared" si="194"/>
        <v>0</v>
      </c>
      <c r="AA289" s="549">
        <f t="shared" si="194"/>
        <v>0</v>
      </c>
      <c r="AB289" s="282">
        <f t="shared" si="184"/>
        <v>0</v>
      </c>
      <c r="AC289" s="281">
        <f t="shared" si="185"/>
        <v>0</v>
      </c>
      <c r="AD289" s="549">
        <f t="shared" si="163"/>
        <v>0</v>
      </c>
      <c r="AE289" s="553">
        <f t="shared" si="195"/>
        <v>0</v>
      </c>
      <c r="AF289" s="282">
        <f t="shared" si="196"/>
        <v>0</v>
      </c>
      <c r="AG289" s="283">
        <f t="shared" si="186"/>
        <v>0</v>
      </c>
      <c r="AH289" s="281">
        <f t="shared" si="187"/>
        <v>0</v>
      </c>
      <c r="AI289" s="551">
        <f t="shared" si="193"/>
        <v>0</v>
      </c>
      <c r="AJ289" s="549">
        <f t="shared" si="193"/>
        <v>0</v>
      </c>
      <c r="AK289" s="549">
        <f t="shared" si="193"/>
        <v>0</v>
      </c>
      <c r="AL289" s="282">
        <f t="shared" si="188"/>
        <v>0</v>
      </c>
      <c r="AM289" s="281">
        <f t="shared" si="189"/>
        <v>0</v>
      </c>
      <c r="AN289" s="549">
        <f t="shared" si="181"/>
        <v>0</v>
      </c>
      <c r="AO289" s="549">
        <f t="shared" si="182"/>
        <v>0</v>
      </c>
      <c r="AP289" s="549">
        <f t="shared" si="190"/>
        <v>0</v>
      </c>
      <c r="AQ289" s="283">
        <f t="shared" si="172"/>
        <v>0</v>
      </c>
      <c r="AR289" s="281">
        <f t="shared" si="191"/>
        <v>0</v>
      </c>
      <c r="AT289" s="446"/>
      <c r="AU289" s="284"/>
      <c r="AV289" s="447" t="str">
        <f t="shared" si="192"/>
        <v>CA</v>
      </c>
      <c r="AW289" s="447" t="str">
        <f t="shared" si="192"/>
        <v>CL</v>
      </c>
      <c r="AX289" s="447" t="str">
        <f t="shared" si="192"/>
        <v>AIC</v>
      </c>
      <c r="AY289" s="447" t="str">
        <f t="shared" si="177"/>
        <v>ERB</v>
      </c>
      <c r="AZ289" s="447" t="str">
        <f t="shared" si="177"/>
        <v>GRB</v>
      </c>
      <c r="BA289" s="447" t="str">
        <f t="shared" si="177"/>
        <v>Non-Op</v>
      </c>
      <c r="BC289" s="445" t="s">
        <v>2128</v>
      </c>
      <c r="BD289" s="552">
        <f t="shared" si="180"/>
        <v>0</v>
      </c>
      <c r="BF289" s="448"/>
      <c r="BG289" s="448"/>
      <c r="BH289" s="448"/>
      <c r="BI289" s="448"/>
      <c r="BJ289" s="448"/>
      <c r="BK289" s="448"/>
      <c r="BL289" s="448"/>
      <c r="BN289" s="688"/>
    </row>
    <row r="290" spans="1:66" s="28" customFormat="1" ht="12" customHeight="1">
      <c r="A290" s="321">
        <v>16500511</v>
      </c>
      <c r="B290" s="318">
        <v>16500511</v>
      </c>
      <c r="C290" s="444" t="s">
        <v>2622</v>
      </c>
      <c r="D290" s="445" t="s">
        <v>2091</v>
      </c>
      <c r="E290" s="445"/>
      <c r="F290" s="294">
        <v>43435</v>
      </c>
      <c r="G290" s="445"/>
      <c r="H290" s="547">
        <v>0</v>
      </c>
      <c r="I290" s="547">
        <v>0</v>
      </c>
      <c r="J290" s="547">
        <v>0</v>
      </c>
      <c r="K290" s="547">
        <v>0</v>
      </c>
      <c r="L290" s="547">
        <v>0</v>
      </c>
      <c r="M290" s="547">
        <v>0</v>
      </c>
      <c r="N290" s="547">
        <v>0</v>
      </c>
      <c r="O290" s="547">
        <v>0</v>
      </c>
      <c r="P290" s="547">
        <v>0</v>
      </c>
      <c r="Q290" s="547">
        <v>0</v>
      </c>
      <c r="R290" s="547">
        <v>0</v>
      </c>
      <c r="S290" s="547">
        <v>0</v>
      </c>
      <c r="T290" s="547">
        <v>0</v>
      </c>
      <c r="U290" s="547"/>
      <c r="V290" s="547">
        <f t="shared" si="183"/>
        <v>0</v>
      </c>
      <c r="W290" s="285"/>
      <c r="X290" s="286"/>
      <c r="Y290" s="548">
        <f t="shared" si="194"/>
        <v>0</v>
      </c>
      <c r="Z290" s="549">
        <f t="shared" si="194"/>
        <v>0</v>
      </c>
      <c r="AA290" s="549">
        <f t="shared" si="194"/>
        <v>0</v>
      </c>
      <c r="AB290" s="282">
        <f t="shared" si="184"/>
        <v>0</v>
      </c>
      <c r="AC290" s="281">
        <f t="shared" si="185"/>
        <v>0</v>
      </c>
      <c r="AD290" s="549">
        <f t="shared" si="163"/>
        <v>0</v>
      </c>
      <c r="AE290" s="553">
        <f t="shared" si="195"/>
        <v>0</v>
      </c>
      <c r="AF290" s="282">
        <f t="shared" si="196"/>
        <v>0</v>
      </c>
      <c r="AG290" s="283">
        <f t="shared" si="186"/>
        <v>0</v>
      </c>
      <c r="AH290" s="281">
        <f t="shared" si="187"/>
        <v>0</v>
      </c>
      <c r="AI290" s="551">
        <f t="shared" si="193"/>
        <v>0</v>
      </c>
      <c r="AJ290" s="549">
        <f t="shared" si="193"/>
        <v>0</v>
      </c>
      <c r="AK290" s="549">
        <f t="shared" si="193"/>
        <v>0</v>
      </c>
      <c r="AL290" s="282">
        <f t="shared" si="188"/>
        <v>0</v>
      </c>
      <c r="AM290" s="281">
        <f t="shared" si="189"/>
        <v>0</v>
      </c>
      <c r="AN290" s="549">
        <f t="shared" si="181"/>
        <v>0</v>
      </c>
      <c r="AO290" s="549">
        <f t="shared" si="182"/>
        <v>0</v>
      </c>
      <c r="AP290" s="549">
        <f t="shared" si="190"/>
        <v>0</v>
      </c>
      <c r="AQ290" s="283">
        <f t="shared" ref="AQ290" si="197">SUM(AN290:AP290)</f>
        <v>0</v>
      </c>
      <c r="AR290" s="281">
        <f t="shared" si="191"/>
        <v>0</v>
      </c>
      <c r="AT290" s="446"/>
      <c r="AU290" s="284"/>
      <c r="AV290" s="447" t="str">
        <f t="shared" si="192"/>
        <v>CA</v>
      </c>
      <c r="AW290" s="447" t="str">
        <f t="shared" si="192"/>
        <v>CL</v>
      </c>
      <c r="AX290" s="447" t="str">
        <f t="shared" si="192"/>
        <v>AIC</v>
      </c>
      <c r="AY290" s="447" t="str">
        <f t="shared" si="177"/>
        <v>ERB</v>
      </c>
      <c r="AZ290" s="447" t="str">
        <f t="shared" si="177"/>
        <v>GRB</v>
      </c>
      <c r="BA290" s="447" t="str">
        <f t="shared" si="177"/>
        <v>Non-Op</v>
      </c>
      <c r="BC290" s="445" t="s">
        <v>2128</v>
      </c>
      <c r="BD290" s="552">
        <f t="shared" si="180"/>
        <v>0</v>
      </c>
      <c r="BF290" s="448"/>
      <c r="BG290" s="448"/>
      <c r="BH290" s="448"/>
      <c r="BI290" s="448"/>
      <c r="BJ290" s="448"/>
      <c r="BK290" s="448"/>
      <c r="BL290" s="448"/>
      <c r="BN290" s="672"/>
    </row>
    <row r="291" spans="1:66" s="28" customFormat="1" ht="12" customHeight="1">
      <c r="A291" s="362">
        <v>16500521</v>
      </c>
      <c r="B291" s="313">
        <v>16500511</v>
      </c>
      <c r="C291" s="450" t="s">
        <v>3098</v>
      </c>
      <c r="D291" s="451" t="s">
        <v>2091</v>
      </c>
      <c r="E291" s="451"/>
      <c r="F291" s="300">
        <v>44682</v>
      </c>
      <c r="G291" s="451"/>
      <c r="H291" s="556"/>
      <c r="I291" s="556"/>
      <c r="J291" s="556"/>
      <c r="K291" s="556"/>
      <c r="L291" s="556"/>
      <c r="M291" s="556">
        <v>12558000</v>
      </c>
      <c r="N291" s="556">
        <v>25534600</v>
      </c>
      <c r="O291" s="556">
        <v>12976600</v>
      </c>
      <c r="P291" s="556">
        <v>12556116.300000001</v>
      </c>
      <c r="Q291" s="556">
        <v>0</v>
      </c>
      <c r="R291" s="556">
        <v>28308000</v>
      </c>
      <c r="S291" s="556">
        <v>29251600</v>
      </c>
      <c r="T291" s="556">
        <v>0</v>
      </c>
      <c r="U291" s="556"/>
      <c r="V291" s="556">
        <f t="shared" si="183"/>
        <v>10098743.025</v>
      </c>
      <c r="W291" s="292"/>
      <c r="X291" s="293"/>
      <c r="Y291" s="548">
        <f t="shared" si="194"/>
        <v>0</v>
      </c>
      <c r="Z291" s="549">
        <f t="shared" si="194"/>
        <v>0</v>
      </c>
      <c r="AA291" s="549">
        <f t="shared" si="194"/>
        <v>0</v>
      </c>
      <c r="AB291" s="282">
        <f t="shared" ref="AB291" si="198">T291-SUM(Y291:AA291)</f>
        <v>0</v>
      </c>
      <c r="AC291" s="281">
        <f t="shared" ref="AC291" si="199">T291-SUM(Y291:AA291)-AB291</f>
        <v>0</v>
      </c>
      <c r="AD291" s="549">
        <f t="shared" si="163"/>
        <v>0</v>
      </c>
      <c r="AE291" s="553">
        <f t="shared" si="195"/>
        <v>0</v>
      </c>
      <c r="AF291" s="282">
        <f t="shared" si="196"/>
        <v>0</v>
      </c>
      <c r="AG291" s="283">
        <f t="shared" si="186"/>
        <v>0</v>
      </c>
      <c r="AH291" s="281">
        <f t="shared" si="187"/>
        <v>0</v>
      </c>
      <c r="AI291" s="551">
        <f t="shared" si="193"/>
        <v>10098743.025</v>
      </c>
      <c r="AJ291" s="549">
        <f t="shared" si="193"/>
        <v>0</v>
      </c>
      <c r="AK291" s="549">
        <f t="shared" si="193"/>
        <v>0</v>
      </c>
      <c r="AL291" s="282">
        <f t="shared" si="188"/>
        <v>0</v>
      </c>
      <c r="AM291" s="281">
        <f t="shared" si="189"/>
        <v>0</v>
      </c>
      <c r="AN291" s="549">
        <f t="shared" si="181"/>
        <v>0</v>
      </c>
      <c r="AO291" s="549">
        <f t="shared" si="182"/>
        <v>0</v>
      </c>
      <c r="AP291" s="549">
        <f t="shared" si="190"/>
        <v>0</v>
      </c>
      <c r="AQ291" s="283">
        <f t="shared" ref="AQ291" si="200">SUM(AN291:AP291)</f>
        <v>0</v>
      </c>
      <c r="AR291" s="281">
        <f t="shared" si="191"/>
        <v>0</v>
      </c>
      <c r="AT291" s="446"/>
      <c r="AU291" s="284"/>
      <c r="AV291" s="447" t="str">
        <f t="shared" si="192"/>
        <v>CA</v>
      </c>
      <c r="AW291" s="447" t="str">
        <f t="shared" si="192"/>
        <v>CL</v>
      </c>
      <c r="AX291" s="447" t="str">
        <f t="shared" si="192"/>
        <v>AIC</v>
      </c>
      <c r="AY291" s="447" t="str">
        <f t="shared" si="177"/>
        <v>ERB</v>
      </c>
      <c r="AZ291" s="447" t="str">
        <f t="shared" si="177"/>
        <v>GRB</v>
      </c>
      <c r="BA291" s="447" t="str">
        <f t="shared" si="177"/>
        <v>Non-Op</v>
      </c>
      <c r="BC291" s="445" t="s">
        <v>2128</v>
      </c>
      <c r="BD291" s="552">
        <f t="shared" si="180"/>
        <v>0</v>
      </c>
      <c r="BF291" s="448"/>
      <c r="BG291" s="448"/>
      <c r="BH291" s="448"/>
      <c r="BI291" s="448"/>
      <c r="BJ291" s="448"/>
      <c r="BK291" s="448"/>
      <c r="BL291" s="448"/>
      <c r="BN291" s="672"/>
    </row>
    <row r="292" spans="1:66" s="28" customFormat="1" ht="12" customHeight="1">
      <c r="A292" s="287">
        <v>16500532</v>
      </c>
      <c r="B292" s="288" t="str">
        <f t="shared" si="170"/>
        <v>16500532</v>
      </c>
      <c r="C292" s="444" t="s">
        <v>2623</v>
      </c>
      <c r="D292" s="445" t="s">
        <v>2091</v>
      </c>
      <c r="E292" s="445"/>
      <c r="F292" s="444"/>
      <c r="G292" s="445"/>
      <c r="H292" s="547">
        <v>0</v>
      </c>
      <c r="I292" s="547">
        <v>0</v>
      </c>
      <c r="J292" s="547">
        <v>0</v>
      </c>
      <c r="K292" s="547">
        <v>0</v>
      </c>
      <c r="L292" s="547">
        <v>0</v>
      </c>
      <c r="M292" s="547">
        <v>0</v>
      </c>
      <c r="N292" s="547">
        <v>0</v>
      </c>
      <c r="O292" s="547">
        <v>0</v>
      </c>
      <c r="P292" s="547">
        <v>0</v>
      </c>
      <c r="Q292" s="547">
        <v>0</v>
      </c>
      <c r="R292" s="547">
        <v>0</v>
      </c>
      <c r="S292" s="547">
        <v>0</v>
      </c>
      <c r="T292" s="547">
        <v>0</v>
      </c>
      <c r="U292" s="547"/>
      <c r="V292" s="547">
        <f t="shared" si="183"/>
        <v>0</v>
      </c>
      <c r="W292" s="285"/>
      <c r="X292" s="286"/>
      <c r="Y292" s="548">
        <f t="shared" si="194"/>
        <v>0</v>
      </c>
      <c r="Z292" s="549">
        <f t="shared" si="194"/>
        <v>0</v>
      </c>
      <c r="AA292" s="549">
        <f t="shared" si="194"/>
        <v>0</v>
      </c>
      <c r="AB292" s="282">
        <f t="shared" si="184"/>
        <v>0</v>
      </c>
      <c r="AC292" s="281">
        <f t="shared" si="185"/>
        <v>0</v>
      </c>
      <c r="AD292" s="549">
        <f t="shared" si="163"/>
        <v>0</v>
      </c>
      <c r="AE292" s="553">
        <f t="shared" si="195"/>
        <v>0</v>
      </c>
      <c r="AF292" s="282">
        <f t="shared" si="196"/>
        <v>0</v>
      </c>
      <c r="AG292" s="283">
        <f t="shared" si="186"/>
        <v>0</v>
      </c>
      <c r="AH292" s="281">
        <f t="shared" si="187"/>
        <v>0</v>
      </c>
      <c r="AI292" s="551">
        <f t="shared" si="193"/>
        <v>0</v>
      </c>
      <c r="AJ292" s="549">
        <f t="shared" si="193"/>
        <v>0</v>
      </c>
      <c r="AK292" s="549">
        <f t="shared" si="193"/>
        <v>0</v>
      </c>
      <c r="AL292" s="282">
        <f t="shared" si="188"/>
        <v>0</v>
      </c>
      <c r="AM292" s="281">
        <f t="shared" si="189"/>
        <v>0</v>
      </c>
      <c r="AN292" s="549">
        <f t="shared" si="181"/>
        <v>0</v>
      </c>
      <c r="AO292" s="549">
        <f t="shared" si="182"/>
        <v>0</v>
      </c>
      <c r="AP292" s="549">
        <f t="shared" si="190"/>
        <v>0</v>
      </c>
      <c r="AQ292" s="283">
        <f t="shared" si="172"/>
        <v>0</v>
      </c>
      <c r="AR292" s="281">
        <f t="shared" si="191"/>
        <v>0</v>
      </c>
      <c r="AT292" s="446"/>
      <c r="AU292" s="284"/>
      <c r="AV292" s="447" t="str">
        <f t="shared" si="192"/>
        <v>CA</v>
      </c>
      <c r="AW292" s="447" t="str">
        <f t="shared" si="192"/>
        <v>CL</v>
      </c>
      <c r="AX292" s="447" t="str">
        <f t="shared" si="192"/>
        <v>AIC</v>
      </c>
      <c r="AY292" s="447" t="str">
        <f t="shared" si="177"/>
        <v>ERB</v>
      </c>
      <c r="AZ292" s="447" t="str">
        <f t="shared" si="177"/>
        <v>GRB</v>
      </c>
      <c r="BA292" s="447" t="str">
        <f t="shared" si="177"/>
        <v>Non-Op</v>
      </c>
      <c r="BC292" s="445" t="s">
        <v>2128</v>
      </c>
      <c r="BD292" s="552">
        <f t="shared" si="180"/>
        <v>0</v>
      </c>
      <c r="BF292" s="448"/>
      <c r="BG292" s="448"/>
      <c r="BH292" s="448"/>
      <c r="BI292" s="448"/>
      <c r="BJ292" s="448"/>
      <c r="BK292" s="448"/>
      <c r="BL292" s="448"/>
      <c r="BN292" s="672"/>
    </row>
    <row r="293" spans="1:66" s="28" customFormat="1" ht="12" customHeight="1">
      <c r="A293" s="287">
        <v>16500553</v>
      </c>
      <c r="B293" s="288" t="str">
        <f t="shared" si="170"/>
        <v>16500553</v>
      </c>
      <c r="C293" s="444" t="s">
        <v>2624</v>
      </c>
      <c r="D293" s="445" t="s">
        <v>2091</v>
      </c>
      <c r="E293" s="445"/>
      <c r="F293" s="444"/>
      <c r="G293" s="445"/>
      <c r="H293" s="547">
        <v>0</v>
      </c>
      <c r="I293" s="547">
        <v>0</v>
      </c>
      <c r="J293" s="547">
        <v>0</v>
      </c>
      <c r="K293" s="547">
        <v>0</v>
      </c>
      <c r="L293" s="547">
        <v>0</v>
      </c>
      <c r="M293" s="547">
        <v>0</v>
      </c>
      <c r="N293" s="547">
        <v>0</v>
      </c>
      <c r="O293" s="547">
        <v>0</v>
      </c>
      <c r="P293" s="547">
        <v>0</v>
      </c>
      <c r="Q293" s="547">
        <v>0</v>
      </c>
      <c r="R293" s="547">
        <v>0</v>
      </c>
      <c r="S293" s="547">
        <v>0</v>
      </c>
      <c r="T293" s="547">
        <v>0</v>
      </c>
      <c r="U293" s="547"/>
      <c r="V293" s="547">
        <f t="shared" si="183"/>
        <v>0</v>
      </c>
      <c r="W293" s="285"/>
      <c r="X293" s="286"/>
      <c r="Y293" s="548">
        <f t="shared" si="194"/>
        <v>0</v>
      </c>
      <c r="Z293" s="549">
        <f t="shared" si="194"/>
        <v>0</v>
      </c>
      <c r="AA293" s="549">
        <f t="shared" si="194"/>
        <v>0</v>
      </c>
      <c r="AB293" s="282">
        <f t="shared" si="184"/>
        <v>0</v>
      </c>
      <c r="AC293" s="281">
        <f t="shared" si="185"/>
        <v>0</v>
      </c>
      <c r="AD293" s="549">
        <f t="shared" si="163"/>
        <v>0</v>
      </c>
      <c r="AE293" s="553">
        <f t="shared" si="195"/>
        <v>0</v>
      </c>
      <c r="AF293" s="282">
        <f t="shared" si="196"/>
        <v>0</v>
      </c>
      <c r="AG293" s="283">
        <f t="shared" si="186"/>
        <v>0</v>
      </c>
      <c r="AH293" s="281">
        <f t="shared" si="187"/>
        <v>0</v>
      </c>
      <c r="AI293" s="551">
        <f t="shared" si="193"/>
        <v>0</v>
      </c>
      <c r="AJ293" s="549">
        <f t="shared" si="193"/>
        <v>0</v>
      </c>
      <c r="AK293" s="549">
        <f t="shared" si="193"/>
        <v>0</v>
      </c>
      <c r="AL293" s="282">
        <f t="shared" si="188"/>
        <v>0</v>
      </c>
      <c r="AM293" s="281">
        <f t="shared" si="189"/>
        <v>0</v>
      </c>
      <c r="AN293" s="549">
        <f t="shared" si="181"/>
        <v>0</v>
      </c>
      <c r="AO293" s="549">
        <f t="shared" si="182"/>
        <v>0</v>
      </c>
      <c r="AP293" s="549">
        <f t="shared" si="190"/>
        <v>0</v>
      </c>
      <c r="AQ293" s="283">
        <f t="shared" si="172"/>
        <v>0</v>
      </c>
      <c r="AR293" s="281">
        <f t="shared" si="191"/>
        <v>0</v>
      </c>
      <c r="AT293" s="446"/>
      <c r="AU293" s="284"/>
      <c r="AV293" s="447" t="str">
        <f t="shared" si="192"/>
        <v>CA</v>
      </c>
      <c r="AW293" s="447" t="str">
        <f t="shared" si="192"/>
        <v>CL</v>
      </c>
      <c r="AX293" s="447" t="str">
        <f t="shared" si="192"/>
        <v>AIC</v>
      </c>
      <c r="AY293" s="447" t="str">
        <f t="shared" si="177"/>
        <v>ERB</v>
      </c>
      <c r="AZ293" s="447" t="str">
        <f t="shared" si="177"/>
        <v>GRB</v>
      </c>
      <c r="BA293" s="447" t="str">
        <f t="shared" si="177"/>
        <v>Non-Op</v>
      </c>
      <c r="BC293" s="445" t="s">
        <v>2128</v>
      </c>
      <c r="BD293" s="552">
        <f t="shared" si="180"/>
        <v>0</v>
      </c>
      <c r="BF293" s="435"/>
      <c r="BG293" s="435"/>
      <c r="BH293" s="435"/>
      <c r="BI293" s="435"/>
      <c r="BJ293" s="435"/>
      <c r="BK293" s="435"/>
      <c r="BL293" s="435"/>
      <c r="BN293" s="672"/>
    </row>
    <row r="294" spans="1:66" s="28" customFormat="1" ht="12" customHeight="1">
      <c r="A294" s="287">
        <v>16500563</v>
      </c>
      <c r="B294" s="288" t="str">
        <f t="shared" si="170"/>
        <v>16500563</v>
      </c>
      <c r="C294" s="444" t="s">
        <v>2625</v>
      </c>
      <c r="D294" s="445" t="s">
        <v>2091</v>
      </c>
      <c r="E294" s="445"/>
      <c r="F294" s="444"/>
      <c r="G294" s="445"/>
      <c r="H294" s="547">
        <v>0</v>
      </c>
      <c r="I294" s="547">
        <v>0</v>
      </c>
      <c r="J294" s="547">
        <v>0</v>
      </c>
      <c r="K294" s="547">
        <v>0</v>
      </c>
      <c r="L294" s="547">
        <v>0</v>
      </c>
      <c r="M294" s="547">
        <v>0</v>
      </c>
      <c r="N294" s="547">
        <v>0</v>
      </c>
      <c r="O294" s="547">
        <v>0</v>
      </c>
      <c r="P294" s="547">
        <v>0</v>
      </c>
      <c r="Q294" s="547">
        <v>0</v>
      </c>
      <c r="R294" s="547">
        <v>0</v>
      </c>
      <c r="S294" s="547">
        <v>0</v>
      </c>
      <c r="T294" s="547">
        <v>0</v>
      </c>
      <c r="U294" s="547"/>
      <c r="V294" s="547">
        <f t="shared" si="183"/>
        <v>0</v>
      </c>
      <c r="W294" s="285"/>
      <c r="X294" s="286"/>
      <c r="Y294" s="548">
        <f t="shared" si="194"/>
        <v>0</v>
      </c>
      <c r="Z294" s="549">
        <f t="shared" si="194"/>
        <v>0</v>
      </c>
      <c r="AA294" s="549">
        <f t="shared" si="194"/>
        <v>0</v>
      </c>
      <c r="AB294" s="282">
        <f t="shared" si="184"/>
        <v>0</v>
      </c>
      <c r="AC294" s="281">
        <f t="shared" si="185"/>
        <v>0</v>
      </c>
      <c r="AD294" s="549">
        <f t="shared" si="163"/>
        <v>0</v>
      </c>
      <c r="AE294" s="553">
        <f t="shared" si="195"/>
        <v>0</v>
      </c>
      <c r="AF294" s="282">
        <f t="shared" si="196"/>
        <v>0</v>
      </c>
      <c r="AG294" s="283">
        <f t="shared" si="186"/>
        <v>0</v>
      </c>
      <c r="AH294" s="281">
        <f t="shared" si="187"/>
        <v>0</v>
      </c>
      <c r="AI294" s="551">
        <f t="shared" si="193"/>
        <v>0</v>
      </c>
      <c r="AJ294" s="549">
        <f t="shared" si="193"/>
        <v>0</v>
      </c>
      <c r="AK294" s="549">
        <f t="shared" si="193"/>
        <v>0</v>
      </c>
      <c r="AL294" s="282">
        <f t="shared" si="188"/>
        <v>0</v>
      </c>
      <c r="AM294" s="281">
        <f t="shared" si="189"/>
        <v>0</v>
      </c>
      <c r="AN294" s="549">
        <f t="shared" si="181"/>
        <v>0</v>
      </c>
      <c r="AO294" s="549">
        <f t="shared" si="182"/>
        <v>0</v>
      </c>
      <c r="AP294" s="549">
        <f t="shared" si="190"/>
        <v>0</v>
      </c>
      <c r="AQ294" s="283">
        <f t="shared" si="172"/>
        <v>0</v>
      </c>
      <c r="AR294" s="281">
        <f t="shared" si="191"/>
        <v>0</v>
      </c>
      <c r="AT294" s="446"/>
      <c r="AU294" s="284"/>
      <c r="AV294" s="447" t="str">
        <f t="shared" si="192"/>
        <v>CA</v>
      </c>
      <c r="AW294" s="447" t="str">
        <f t="shared" si="192"/>
        <v>CL</v>
      </c>
      <c r="AX294" s="447" t="str">
        <f t="shared" si="192"/>
        <v>AIC</v>
      </c>
      <c r="AY294" s="447" t="str">
        <f t="shared" si="177"/>
        <v>ERB</v>
      </c>
      <c r="AZ294" s="447" t="str">
        <f t="shared" si="177"/>
        <v>GRB</v>
      </c>
      <c r="BA294" s="447" t="str">
        <f t="shared" si="177"/>
        <v>Non-Op</v>
      </c>
      <c r="BC294" s="445" t="s">
        <v>2128</v>
      </c>
      <c r="BD294" s="552">
        <f t="shared" si="180"/>
        <v>0</v>
      </c>
      <c r="BF294" s="435"/>
      <c r="BG294" s="435"/>
      <c r="BH294" s="435"/>
      <c r="BI294" s="435"/>
      <c r="BJ294" s="435"/>
      <c r="BK294" s="435"/>
      <c r="BL294" s="435"/>
      <c r="BN294" s="672"/>
    </row>
    <row r="295" spans="1:66" s="28" customFormat="1" ht="12" customHeight="1">
      <c r="A295" s="287">
        <v>16500583</v>
      </c>
      <c r="B295" s="288" t="str">
        <f t="shared" si="170"/>
        <v>16500583</v>
      </c>
      <c r="C295" s="444" t="s">
        <v>2626</v>
      </c>
      <c r="D295" s="445" t="s">
        <v>2091</v>
      </c>
      <c r="E295" s="445"/>
      <c r="F295" s="444"/>
      <c r="G295" s="445"/>
      <c r="H295" s="547">
        <v>0</v>
      </c>
      <c r="I295" s="547">
        <v>0</v>
      </c>
      <c r="J295" s="547">
        <v>0</v>
      </c>
      <c r="K295" s="547">
        <v>0</v>
      </c>
      <c r="L295" s="547">
        <v>0</v>
      </c>
      <c r="M295" s="547">
        <v>0</v>
      </c>
      <c r="N295" s="547">
        <v>0</v>
      </c>
      <c r="O295" s="547">
        <v>0</v>
      </c>
      <c r="P295" s="547">
        <v>0</v>
      </c>
      <c r="Q295" s="547">
        <v>0</v>
      </c>
      <c r="R295" s="547">
        <v>0</v>
      </c>
      <c r="S295" s="547">
        <v>0</v>
      </c>
      <c r="T295" s="547">
        <v>0</v>
      </c>
      <c r="U295" s="547"/>
      <c r="V295" s="547">
        <f t="shared" si="183"/>
        <v>0</v>
      </c>
      <c r="W295" s="285"/>
      <c r="X295" s="286"/>
      <c r="Y295" s="548">
        <f t="shared" si="194"/>
        <v>0</v>
      </c>
      <c r="Z295" s="549">
        <f t="shared" si="194"/>
        <v>0</v>
      </c>
      <c r="AA295" s="549">
        <f t="shared" si="194"/>
        <v>0</v>
      </c>
      <c r="AB295" s="282">
        <f t="shared" si="184"/>
        <v>0</v>
      </c>
      <c r="AC295" s="281">
        <f t="shared" si="185"/>
        <v>0</v>
      </c>
      <c r="AD295" s="549">
        <f t="shared" si="163"/>
        <v>0</v>
      </c>
      <c r="AE295" s="553">
        <f t="shared" si="195"/>
        <v>0</v>
      </c>
      <c r="AF295" s="282">
        <f t="shared" si="196"/>
        <v>0</v>
      </c>
      <c r="AG295" s="283">
        <f t="shared" si="186"/>
        <v>0</v>
      </c>
      <c r="AH295" s="281">
        <f t="shared" si="187"/>
        <v>0</v>
      </c>
      <c r="AI295" s="551">
        <f t="shared" si="193"/>
        <v>0</v>
      </c>
      <c r="AJ295" s="549">
        <f t="shared" si="193"/>
        <v>0</v>
      </c>
      <c r="AK295" s="549">
        <f t="shared" si="193"/>
        <v>0</v>
      </c>
      <c r="AL295" s="282">
        <f t="shared" si="188"/>
        <v>0</v>
      </c>
      <c r="AM295" s="281">
        <f t="shared" si="189"/>
        <v>0</v>
      </c>
      <c r="AN295" s="549">
        <f t="shared" si="181"/>
        <v>0</v>
      </c>
      <c r="AO295" s="549">
        <f t="shared" si="182"/>
        <v>0</v>
      </c>
      <c r="AP295" s="549">
        <f t="shared" si="190"/>
        <v>0</v>
      </c>
      <c r="AQ295" s="283">
        <f t="shared" si="172"/>
        <v>0</v>
      </c>
      <c r="AR295" s="281">
        <f t="shared" si="191"/>
        <v>0</v>
      </c>
      <c r="AT295" s="446"/>
      <c r="AU295" s="284"/>
      <c r="AV295" s="447" t="str">
        <f t="shared" si="192"/>
        <v>CA</v>
      </c>
      <c r="AW295" s="447" t="str">
        <f t="shared" si="192"/>
        <v>CL</v>
      </c>
      <c r="AX295" s="447" t="str">
        <f t="shared" si="192"/>
        <v>AIC</v>
      </c>
      <c r="AY295" s="447" t="str">
        <f t="shared" si="177"/>
        <v>ERB</v>
      </c>
      <c r="AZ295" s="447" t="str">
        <f t="shared" si="177"/>
        <v>GRB</v>
      </c>
      <c r="BA295" s="447" t="str">
        <f t="shared" si="177"/>
        <v>Non-Op</v>
      </c>
      <c r="BC295" s="445" t="s">
        <v>2128</v>
      </c>
      <c r="BD295" s="552">
        <f t="shared" si="180"/>
        <v>0</v>
      </c>
      <c r="BF295" s="435"/>
      <c r="BG295" s="435"/>
      <c r="BH295" s="435"/>
      <c r="BI295" s="435"/>
      <c r="BJ295" s="435"/>
      <c r="BK295" s="435"/>
      <c r="BL295" s="435"/>
      <c r="BN295" s="672"/>
    </row>
    <row r="296" spans="1:66" s="28" customFormat="1" ht="12" customHeight="1">
      <c r="A296" s="476">
        <v>16500591</v>
      </c>
      <c r="B296" s="445" t="str">
        <f t="shared" si="170"/>
        <v>16500591</v>
      </c>
      <c r="C296" s="444" t="s">
        <v>2627</v>
      </c>
      <c r="D296" s="445" t="s">
        <v>2091</v>
      </c>
      <c r="E296" s="445"/>
      <c r="F296" s="444"/>
      <c r="G296" s="445"/>
      <c r="H296" s="547">
        <v>0</v>
      </c>
      <c r="I296" s="547">
        <v>0</v>
      </c>
      <c r="J296" s="547">
        <v>0</v>
      </c>
      <c r="K296" s="547">
        <v>0</v>
      </c>
      <c r="L296" s="547">
        <v>0</v>
      </c>
      <c r="M296" s="547">
        <v>0</v>
      </c>
      <c r="N296" s="547">
        <v>0</v>
      </c>
      <c r="O296" s="547">
        <v>0</v>
      </c>
      <c r="P296" s="547">
        <v>0</v>
      </c>
      <c r="Q296" s="547">
        <v>0</v>
      </c>
      <c r="R296" s="547">
        <v>0</v>
      </c>
      <c r="S296" s="547">
        <v>0</v>
      </c>
      <c r="T296" s="547">
        <v>0</v>
      </c>
      <c r="U296" s="547"/>
      <c r="V296" s="547">
        <f t="shared" si="183"/>
        <v>0</v>
      </c>
      <c r="W296" s="285"/>
      <c r="X296" s="286"/>
      <c r="Y296" s="548">
        <f t="shared" si="194"/>
        <v>0</v>
      </c>
      <c r="Z296" s="549">
        <f t="shared" si="194"/>
        <v>0</v>
      </c>
      <c r="AA296" s="549">
        <f t="shared" si="194"/>
        <v>0</v>
      </c>
      <c r="AB296" s="282">
        <f t="shared" si="184"/>
        <v>0</v>
      </c>
      <c r="AC296" s="281">
        <f t="shared" si="185"/>
        <v>0</v>
      </c>
      <c r="AD296" s="549">
        <f t="shared" si="163"/>
        <v>0</v>
      </c>
      <c r="AE296" s="553">
        <f t="shared" si="195"/>
        <v>0</v>
      </c>
      <c r="AF296" s="282">
        <f t="shared" si="196"/>
        <v>0</v>
      </c>
      <c r="AG296" s="283">
        <f t="shared" si="186"/>
        <v>0</v>
      </c>
      <c r="AH296" s="281">
        <f t="shared" si="187"/>
        <v>0</v>
      </c>
      <c r="AI296" s="551">
        <f t="shared" si="193"/>
        <v>0</v>
      </c>
      <c r="AJ296" s="549">
        <f t="shared" si="193"/>
        <v>0</v>
      </c>
      <c r="AK296" s="549">
        <f t="shared" si="193"/>
        <v>0</v>
      </c>
      <c r="AL296" s="282">
        <f t="shared" si="188"/>
        <v>0</v>
      </c>
      <c r="AM296" s="281">
        <f t="shared" si="189"/>
        <v>0</v>
      </c>
      <c r="AN296" s="549">
        <f t="shared" si="181"/>
        <v>0</v>
      </c>
      <c r="AO296" s="549">
        <f t="shared" si="182"/>
        <v>0</v>
      </c>
      <c r="AP296" s="549">
        <f t="shared" si="190"/>
        <v>0</v>
      </c>
      <c r="AQ296" s="283">
        <f t="shared" si="172"/>
        <v>0</v>
      </c>
      <c r="AR296" s="281">
        <f t="shared" si="191"/>
        <v>0</v>
      </c>
      <c r="AT296" s="446"/>
      <c r="AU296" s="284"/>
      <c r="AV296" s="447" t="str">
        <f t="shared" si="192"/>
        <v>CA</v>
      </c>
      <c r="AW296" s="447" t="str">
        <f t="shared" si="192"/>
        <v>CL</v>
      </c>
      <c r="AX296" s="447" t="str">
        <f t="shared" si="192"/>
        <v>AIC</v>
      </c>
      <c r="AY296" s="447" t="str">
        <f t="shared" si="177"/>
        <v>ERB</v>
      </c>
      <c r="AZ296" s="447" t="str">
        <f t="shared" si="177"/>
        <v>GRB</v>
      </c>
      <c r="BA296" s="447" t="str">
        <f t="shared" si="177"/>
        <v>Non-Op</v>
      </c>
      <c r="BC296" s="445" t="s">
        <v>2128</v>
      </c>
      <c r="BD296" s="552">
        <f t="shared" si="180"/>
        <v>0</v>
      </c>
      <c r="BF296" s="435"/>
      <c r="BG296" s="435"/>
      <c r="BH296" s="435"/>
      <c r="BI296" s="435"/>
      <c r="BJ296" s="435"/>
      <c r="BK296" s="435"/>
      <c r="BL296" s="435"/>
      <c r="BN296" s="672"/>
    </row>
    <row r="297" spans="1:66" s="28" customFormat="1" ht="12" customHeight="1">
      <c r="A297" s="287">
        <v>16500601</v>
      </c>
      <c r="B297" s="288" t="str">
        <f t="shared" si="170"/>
        <v>16500601</v>
      </c>
      <c r="C297" s="444" t="s">
        <v>2628</v>
      </c>
      <c r="D297" s="445" t="s">
        <v>2091</v>
      </c>
      <c r="E297" s="445"/>
      <c r="F297" s="444"/>
      <c r="G297" s="445"/>
      <c r="H297" s="547">
        <v>0</v>
      </c>
      <c r="I297" s="547">
        <v>0</v>
      </c>
      <c r="J297" s="547">
        <v>0</v>
      </c>
      <c r="K297" s="547">
        <v>0</v>
      </c>
      <c r="L297" s="547">
        <v>0</v>
      </c>
      <c r="M297" s="547">
        <v>0</v>
      </c>
      <c r="N297" s="547">
        <v>0</v>
      </c>
      <c r="O297" s="547">
        <v>0</v>
      </c>
      <c r="P297" s="547">
        <v>0</v>
      </c>
      <c r="Q297" s="547">
        <v>0</v>
      </c>
      <c r="R297" s="547">
        <v>0</v>
      </c>
      <c r="S297" s="547">
        <v>0</v>
      </c>
      <c r="T297" s="547">
        <v>0</v>
      </c>
      <c r="U297" s="547"/>
      <c r="V297" s="547">
        <f t="shared" si="183"/>
        <v>0</v>
      </c>
      <c r="W297" s="285"/>
      <c r="X297" s="286"/>
      <c r="Y297" s="548">
        <f t="shared" si="194"/>
        <v>0</v>
      </c>
      <c r="Z297" s="549">
        <f t="shared" si="194"/>
        <v>0</v>
      </c>
      <c r="AA297" s="549">
        <f t="shared" si="194"/>
        <v>0</v>
      </c>
      <c r="AB297" s="282">
        <f t="shared" si="184"/>
        <v>0</v>
      </c>
      <c r="AC297" s="281">
        <f t="shared" si="185"/>
        <v>0</v>
      </c>
      <c r="AD297" s="549">
        <f t="shared" si="163"/>
        <v>0</v>
      </c>
      <c r="AE297" s="553">
        <f t="shared" si="195"/>
        <v>0</v>
      </c>
      <c r="AF297" s="282">
        <f t="shared" si="196"/>
        <v>0</v>
      </c>
      <c r="AG297" s="283">
        <f t="shared" si="186"/>
        <v>0</v>
      </c>
      <c r="AH297" s="281">
        <f t="shared" si="187"/>
        <v>0</v>
      </c>
      <c r="AI297" s="551">
        <f t="shared" si="193"/>
        <v>0</v>
      </c>
      <c r="AJ297" s="549">
        <f t="shared" si="193"/>
        <v>0</v>
      </c>
      <c r="AK297" s="549">
        <f t="shared" si="193"/>
        <v>0</v>
      </c>
      <c r="AL297" s="282">
        <f t="shared" si="188"/>
        <v>0</v>
      </c>
      <c r="AM297" s="281">
        <f t="shared" si="189"/>
        <v>0</v>
      </c>
      <c r="AN297" s="549">
        <f t="shared" si="181"/>
        <v>0</v>
      </c>
      <c r="AO297" s="549">
        <f t="shared" si="182"/>
        <v>0</v>
      </c>
      <c r="AP297" s="549">
        <f t="shared" si="190"/>
        <v>0</v>
      </c>
      <c r="AQ297" s="283">
        <f t="shared" si="172"/>
        <v>0</v>
      </c>
      <c r="AR297" s="281">
        <f t="shared" si="191"/>
        <v>0</v>
      </c>
      <c r="AT297" s="446"/>
      <c r="AU297" s="284"/>
      <c r="AV297" s="447" t="str">
        <f t="shared" si="192"/>
        <v>CA</v>
      </c>
      <c r="AW297" s="447" t="str">
        <f t="shared" si="192"/>
        <v>CL</v>
      </c>
      <c r="AX297" s="447" t="str">
        <f t="shared" si="192"/>
        <v>AIC</v>
      </c>
      <c r="AY297" s="447" t="str">
        <f t="shared" si="177"/>
        <v>ERB</v>
      </c>
      <c r="AZ297" s="447" t="str">
        <f t="shared" si="177"/>
        <v>GRB</v>
      </c>
      <c r="BA297" s="447" t="str">
        <f t="shared" si="177"/>
        <v>Non-Op</v>
      </c>
      <c r="BC297" s="445" t="s">
        <v>2128</v>
      </c>
      <c r="BD297" s="552">
        <f t="shared" si="180"/>
        <v>0</v>
      </c>
      <c r="BF297" s="435"/>
      <c r="BG297" s="435"/>
      <c r="BH297" s="435"/>
      <c r="BI297" s="435"/>
      <c r="BJ297" s="435"/>
      <c r="BK297" s="435"/>
      <c r="BL297" s="435"/>
      <c r="BN297" s="672"/>
    </row>
    <row r="298" spans="1:66" s="28" customFormat="1" ht="12" customHeight="1">
      <c r="A298" s="287">
        <v>16500611</v>
      </c>
      <c r="B298" s="288" t="str">
        <f t="shared" si="170"/>
        <v>16500611</v>
      </c>
      <c r="C298" s="444" t="s">
        <v>2629</v>
      </c>
      <c r="D298" s="445" t="s">
        <v>2091</v>
      </c>
      <c r="E298" s="445"/>
      <c r="F298" s="444"/>
      <c r="G298" s="445"/>
      <c r="H298" s="547">
        <v>0</v>
      </c>
      <c r="I298" s="547">
        <v>0</v>
      </c>
      <c r="J298" s="547">
        <v>0</v>
      </c>
      <c r="K298" s="547">
        <v>0</v>
      </c>
      <c r="L298" s="547">
        <v>0</v>
      </c>
      <c r="M298" s="547">
        <v>0</v>
      </c>
      <c r="N298" s="547">
        <v>0</v>
      </c>
      <c r="O298" s="547">
        <v>0</v>
      </c>
      <c r="P298" s="547">
        <v>0</v>
      </c>
      <c r="Q298" s="547">
        <v>0</v>
      </c>
      <c r="R298" s="547">
        <v>0</v>
      </c>
      <c r="S298" s="547">
        <v>0</v>
      </c>
      <c r="T298" s="547">
        <v>0</v>
      </c>
      <c r="U298" s="547"/>
      <c r="V298" s="547">
        <f t="shared" si="183"/>
        <v>0</v>
      </c>
      <c r="W298" s="285"/>
      <c r="X298" s="286"/>
      <c r="Y298" s="548">
        <f t="shared" si="194"/>
        <v>0</v>
      </c>
      <c r="Z298" s="549">
        <f t="shared" si="194"/>
        <v>0</v>
      </c>
      <c r="AA298" s="549">
        <f t="shared" si="194"/>
        <v>0</v>
      </c>
      <c r="AB298" s="282">
        <f t="shared" si="184"/>
        <v>0</v>
      </c>
      <c r="AC298" s="281">
        <f t="shared" si="185"/>
        <v>0</v>
      </c>
      <c r="AD298" s="549">
        <f t="shared" ref="AD298:AD361" si="201">IF($D298=AD$5,$T298,IF($D298=AD$4, $T298*$AK$1,0))</f>
        <v>0</v>
      </c>
      <c r="AE298" s="553">
        <f t="shared" si="195"/>
        <v>0</v>
      </c>
      <c r="AF298" s="282">
        <f t="shared" si="196"/>
        <v>0</v>
      </c>
      <c r="AG298" s="283">
        <f t="shared" si="186"/>
        <v>0</v>
      </c>
      <c r="AH298" s="281">
        <f t="shared" si="187"/>
        <v>0</v>
      </c>
      <c r="AI298" s="551">
        <f t="shared" si="193"/>
        <v>0</v>
      </c>
      <c r="AJ298" s="549">
        <f t="shared" si="193"/>
        <v>0</v>
      </c>
      <c r="AK298" s="549">
        <f t="shared" si="193"/>
        <v>0</v>
      </c>
      <c r="AL298" s="282">
        <f t="shared" si="188"/>
        <v>0</v>
      </c>
      <c r="AM298" s="281">
        <f t="shared" si="189"/>
        <v>0</v>
      </c>
      <c r="AN298" s="549">
        <f t="shared" si="181"/>
        <v>0</v>
      </c>
      <c r="AO298" s="549">
        <f t="shared" si="182"/>
        <v>0</v>
      </c>
      <c r="AP298" s="549">
        <f t="shared" si="190"/>
        <v>0</v>
      </c>
      <c r="AQ298" s="283">
        <f t="shared" si="172"/>
        <v>0</v>
      </c>
      <c r="AR298" s="281">
        <f t="shared" si="191"/>
        <v>0</v>
      </c>
      <c r="AT298" s="446"/>
      <c r="AU298" s="284"/>
      <c r="AV298" s="447" t="str">
        <f t="shared" si="192"/>
        <v>CA</v>
      </c>
      <c r="AW298" s="447" t="str">
        <f t="shared" si="192"/>
        <v>CL</v>
      </c>
      <c r="AX298" s="447" t="str">
        <f t="shared" si="192"/>
        <v>AIC</v>
      </c>
      <c r="AY298" s="447" t="str">
        <f t="shared" si="177"/>
        <v>ERB</v>
      </c>
      <c r="AZ298" s="447" t="str">
        <f t="shared" si="177"/>
        <v>GRB</v>
      </c>
      <c r="BA298" s="447" t="str">
        <f t="shared" si="177"/>
        <v>Non-Op</v>
      </c>
      <c r="BC298" s="445" t="s">
        <v>2128</v>
      </c>
      <c r="BD298" s="552">
        <f t="shared" si="180"/>
        <v>0</v>
      </c>
      <c r="BF298" s="435"/>
      <c r="BG298" s="435"/>
      <c r="BH298" s="435"/>
      <c r="BI298" s="435"/>
      <c r="BJ298" s="435"/>
      <c r="BK298" s="435"/>
      <c r="BL298" s="435"/>
      <c r="BN298" s="681"/>
    </row>
    <row r="299" spans="1:66" s="28" customFormat="1" ht="12" customHeight="1">
      <c r="A299" s="287">
        <v>16500612</v>
      </c>
      <c r="B299" s="288" t="str">
        <f t="shared" si="170"/>
        <v>16500612</v>
      </c>
      <c r="C299" s="444" t="s">
        <v>2630</v>
      </c>
      <c r="D299" s="445" t="s">
        <v>2091</v>
      </c>
      <c r="E299" s="445"/>
      <c r="F299" s="444"/>
      <c r="G299" s="445"/>
      <c r="H299" s="547">
        <v>0</v>
      </c>
      <c r="I299" s="547">
        <v>0</v>
      </c>
      <c r="J299" s="547">
        <v>0</v>
      </c>
      <c r="K299" s="547">
        <v>0</v>
      </c>
      <c r="L299" s="547">
        <v>0</v>
      </c>
      <c r="M299" s="547">
        <v>0</v>
      </c>
      <c r="N299" s="547">
        <v>0</v>
      </c>
      <c r="O299" s="547">
        <v>0</v>
      </c>
      <c r="P299" s="547">
        <v>0</v>
      </c>
      <c r="Q299" s="547">
        <v>0</v>
      </c>
      <c r="R299" s="547">
        <v>0</v>
      </c>
      <c r="S299" s="547">
        <v>0</v>
      </c>
      <c r="T299" s="547">
        <v>0</v>
      </c>
      <c r="U299" s="547"/>
      <c r="V299" s="547">
        <f t="shared" si="183"/>
        <v>0</v>
      </c>
      <c r="W299" s="285"/>
      <c r="X299" s="286"/>
      <c r="Y299" s="548">
        <f t="shared" si="194"/>
        <v>0</v>
      </c>
      <c r="Z299" s="549">
        <f t="shared" si="194"/>
        <v>0</v>
      </c>
      <c r="AA299" s="549">
        <f t="shared" si="194"/>
        <v>0</v>
      </c>
      <c r="AB299" s="282">
        <f t="shared" si="184"/>
        <v>0</v>
      </c>
      <c r="AC299" s="281">
        <f t="shared" si="185"/>
        <v>0</v>
      </c>
      <c r="AD299" s="549">
        <f t="shared" si="201"/>
        <v>0</v>
      </c>
      <c r="AE299" s="553">
        <f t="shared" si="195"/>
        <v>0</v>
      </c>
      <c r="AF299" s="282">
        <f t="shared" si="196"/>
        <v>0</v>
      </c>
      <c r="AG299" s="283">
        <f t="shared" si="186"/>
        <v>0</v>
      </c>
      <c r="AH299" s="281">
        <f t="shared" si="187"/>
        <v>0</v>
      </c>
      <c r="AI299" s="551">
        <f t="shared" si="193"/>
        <v>0</v>
      </c>
      <c r="AJ299" s="549">
        <f t="shared" si="193"/>
        <v>0</v>
      </c>
      <c r="AK299" s="549">
        <f t="shared" si="193"/>
        <v>0</v>
      </c>
      <c r="AL299" s="282">
        <f t="shared" si="188"/>
        <v>0</v>
      </c>
      <c r="AM299" s="281">
        <f t="shared" si="189"/>
        <v>0</v>
      </c>
      <c r="AN299" s="549">
        <f t="shared" si="181"/>
        <v>0</v>
      </c>
      <c r="AO299" s="549">
        <f t="shared" si="182"/>
        <v>0</v>
      </c>
      <c r="AP299" s="549">
        <f t="shared" si="190"/>
        <v>0</v>
      </c>
      <c r="AQ299" s="283">
        <f t="shared" si="172"/>
        <v>0</v>
      </c>
      <c r="AR299" s="281">
        <f t="shared" si="191"/>
        <v>0</v>
      </c>
      <c r="AT299" s="446"/>
      <c r="AU299" s="284"/>
      <c r="AV299" s="447" t="str">
        <f t="shared" si="192"/>
        <v>CA</v>
      </c>
      <c r="AW299" s="447" t="str">
        <f t="shared" si="192"/>
        <v>CL</v>
      </c>
      <c r="AX299" s="447" t="str">
        <f t="shared" si="192"/>
        <v>AIC</v>
      </c>
      <c r="AY299" s="447" t="str">
        <f t="shared" si="177"/>
        <v>ERB</v>
      </c>
      <c r="AZ299" s="447" t="str">
        <f t="shared" si="177"/>
        <v>GRB</v>
      </c>
      <c r="BA299" s="447" t="str">
        <f t="shared" si="177"/>
        <v>Non-Op</v>
      </c>
      <c r="BC299" s="445" t="s">
        <v>2128</v>
      </c>
      <c r="BD299" s="552">
        <f t="shared" si="180"/>
        <v>0</v>
      </c>
      <c r="BF299" s="435"/>
      <c r="BG299" s="435"/>
      <c r="BH299" s="435"/>
      <c r="BI299" s="435"/>
      <c r="BJ299" s="435"/>
      <c r="BK299" s="435"/>
      <c r="BL299" s="435"/>
      <c r="BN299" s="681"/>
    </row>
    <row r="300" spans="1:66" s="28" customFormat="1" ht="12" customHeight="1">
      <c r="A300" s="287">
        <v>16500622</v>
      </c>
      <c r="B300" s="288" t="str">
        <f t="shared" si="170"/>
        <v>16500622</v>
      </c>
      <c r="C300" s="444" t="s">
        <v>2631</v>
      </c>
      <c r="D300" s="445" t="s">
        <v>2091</v>
      </c>
      <c r="E300" s="445"/>
      <c r="F300" s="444"/>
      <c r="G300" s="445"/>
      <c r="H300" s="547">
        <v>0</v>
      </c>
      <c r="I300" s="547">
        <v>0</v>
      </c>
      <c r="J300" s="547">
        <v>0</v>
      </c>
      <c r="K300" s="547">
        <v>0</v>
      </c>
      <c r="L300" s="547">
        <v>0</v>
      </c>
      <c r="M300" s="547">
        <v>0</v>
      </c>
      <c r="N300" s="547">
        <v>0</v>
      </c>
      <c r="O300" s="547">
        <v>0</v>
      </c>
      <c r="P300" s="547">
        <v>0</v>
      </c>
      <c r="Q300" s="547">
        <v>0</v>
      </c>
      <c r="R300" s="547">
        <v>0</v>
      </c>
      <c r="S300" s="547">
        <v>0</v>
      </c>
      <c r="T300" s="547">
        <v>0</v>
      </c>
      <c r="U300" s="547"/>
      <c r="V300" s="547">
        <f t="shared" si="183"/>
        <v>0</v>
      </c>
      <c r="W300" s="285"/>
      <c r="X300" s="286"/>
      <c r="Y300" s="548">
        <f t="shared" si="194"/>
        <v>0</v>
      </c>
      <c r="Z300" s="549">
        <f t="shared" si="194"/>
        <v>0</v>
      </c>
      <c r="AA300" s="549">
        <f t="shared" si="194"/>
        <v>0</v>
      </c>
      <c r="AB300" s="282">
        <f t="shared" si="184"/>
        <v>0</v>
      </c>
      <c r="AC300" s="281">
        <f t="shared" si="185"/>
        <v>0</v>
      </c>
      <c r="AD300" s="549">
        <f t="shared" si="201"/>
        <v>0</v>
      </c>
      <c r="AE300" s="553">
        <f t="shared" si="195"/>
        <v>0</v>
      </c>
      <c r="AF300" s="282">
        <f t="shared" si="196"/>
        <v>0</v>
      </c>
      <c r="AG300" s="283">
        <f t="shared" si="186"/>
        <v>0</v>
      </c>
      <c r="AH300" s="281">
        <f t="shared" si="187"/>
        <v>0</v>
      </c>
      <c r="AI300" s="551">
        <f t="shared" si="193"/>
        <v>0</v>
      </c>
      <c r="AJ300" s="549">
        <f t="shared" si="193"/>
        <v>0</v>
      </c>
      <c r="AK300" s="549">
        <f t="shared" si="193"/>
        <v>0</v>
      </c>
      <c r="AL300" s="282">
        <f t="shared" si="188"/>
        <v>0</v>
      </c>
      <c r="AM300" s="281">
        <f t="shared" si="189"/>
        <v>0</v>
      </c>
      <c r="AN300" s="549">
        <f t="shared" si="181"/>
        <v>0</v>
      </c>
      <c r="AO300" s="549">
        <f t="shared" si="182"/>
        <v>0</v>
      </c>
      <c r="AP300" s="549">
        <f t="shared" si="190"/>
        <v>0</v>
      </c>
      <c r="AQ300" s="283">
        <f t="shared" si="172"/>
        <v>0</v>
      </c>
      <c r="AR300" s="281">
        <f t="shared" si="191"/>
        <v>0</v>
      </c>
      <c r="AT300" s="446"/>
      <c r="AU300" s="284"/>
      <c r="AV300" s="447" t="str">
        <f t="shared" si="192"/>
        <v>CA</v>
      </c>
      <c r="AW300" s="447" t="str">
        <f t="shared" si="192"/>
        <v>CL</v>
      </c>
      <c r="AX300" s="447" t="str">
        <f t="shared" si="192"/>
        <v>AIC</v>
      </c>
      <c r="AY300" s="447" t="str">
        <f t="shared" si="177"/>
        <v>ERB</v>
      </c>
      <c r="AZ300" s="447" t="str">
        <f t="shared" si="177"/>
        <v>GRB</v>
      </c>
      <c r="BA300" s="447" t="str">
        <f t="shared" si="177"/>
        <v>Non-Op</v>
      </c>
      <c r="BC300" s="445" t="s">
        <v>2128</v>
      </c>
      <c r="BD300" s="552">
        <f t="shared" si="180"/>
        <v>0</v>
      </c>
      <c r="BF300" s="435"/>
      <c r="BG300" s="435"/>
      <c r="BH300" s="435"/>
      <c r="BI300" s="435"/>
      <c r="BJ300" s="435"/>
      <c r="BK300" s="435"/>
      <c r="BL300" s="435"/>
      <c r="BN300" s="672"/>
    </row>
    <row r="301" spans="1:66" s="28" customFormat="1" ht="12" customHeight="1">
      <c r="A301" s="287">
        <v>16500623</v>
      </c>
      <c r="B301" s="288" t="str">
        <f t="shared" si="170"/>
        <v>16500623</v>
      </c>
      <c r="C301" s="444" t="s">
        <v>2632</v>
      </c>
      <c r="D301" s="445" t="s">
        <v>2091</v>
      </c>
      <c r="E301" s="445"/>
      <c r="F301" s="444"/>
      <c r="G301" s="445"/>
      <c r="H301" s="547">
        <v>0</v>
      </c>
      <c r="I301" s="547">
        <v>0</v>
      </c>
      <c r="J301" s="547">
        <v>0</v>
      </c>
      <c r="K301" s="547">
        <v>0</v>
      </c>
      <c r="L301" s="547">
        <v>0</v>
      </c>
      <c r="M301" s="547">
        <v>0</v>
      </c>
      <c r="N301" s="547">
        <v>0</v>
      </c>
      <c r="O301" s="547">
        <v>0</v>
      </c>
      <c r="P301" s="547">
        <v>0</v>
      </c>
      <c r="Q301" s="547">
        <v>0</v>
      </c>
      <c r="R301" s="547">
        <v>0</v>
      </c>
      <c r="S301" s="547">
        <v>0</v>
      </c>
      <c r="T301" s="547">
        <v>0</v>
      </c>
      <c r="U301" s="547"/>
      <c r="V301" s="547">
        <f t="shared" si="183"/>
        <v>0</v>
      </c>
      <c r="W301" s="285"/>
      <c r="X301" s="286"/>
      <c r="Y301" s="548">
        <f t="shared" si="194"/>
        <v>0</v>
      </c>
      <c r="Z301" s="549">
        <f t="shared" si="194"/>
        <v>0</v>
      </c>
      <c r="AA301" s="549">
        <f t="shared" si="194"/>
        <v>0</v>
      </c>
      <c r="AB301" s="282">
        <f t="shared" si="184"/>
        <v>0</v>
      </c>
      <c r="AC301" s="281">
        <f t="shared" si="185"/>
        <v>0</v>
      </c>
      <c r="AD301" s="549">
        <f t="shared" si="201"/>
        <v>0</v>
      </c>
      <c r="AE301" s="553">
        <f t="shared" si="195"/>
        <v>0</v>
      </c>
      <c r="AF301" s="282">
        <f t="shared" si="196"/>
        <v>0</v>
      </c>
      <c r="AG301" s="283">
        <f t="shared" si="186"/>
        <v>0</v>
      </c>
      <c r="AH301" s="281">
        <f t="shared" si="187"/>
        <v>0</v>
      </c>
      <c r="AI301" s="551">
        <f t="shared" si="193"/>
        <v>0</v>
      </c>
      <c r="AJ301" s="549">
        <f t="shared" si="193"/>
        <v>0</v>
      </c>
      <c r="AK301" s="549">
        <f t="shared" si="193"/>
        <v>0</v>
      </c>
      <c r="AL301" s="282">
        <f t="shared" si="188"/>
        <v>0</v>
      </c>
      <c r="AM301" s="281">
        <f t="shared" si="189"/>
        <v>0</v>
      </c>
      <c r="AN301" s="549">
        <f t="shared" si="181"/>
        <v>0</v>
      </c>
      <c r="AO301" s="549">
        <f t="shared" si="182"/>
        <v>0</v>
      </c>
      <c r="AP301" s="549">
        <f t="shared" si="190"/>
        <v>0</v>
      </c>
      <c r="AQ301" s="283">
        <f t="shared" si="172"/>
        <v>0</v>
      </c>
      <c r="AR301" s="281">
        <f t="shared" si="191"/>
        <v>0</v>
      </c>
      <c r="AT301" s="446"/>
      <c r="AU301" s="284"/>
      <c r="AV301" s="447" t="str">
        <f t="shared" si="192"/>
        <v>CA</v>
      </c>
      <c r="AW301" s="447" t="str">
        <f t="shared" si="192"/>
        <v>CL</v>
      </c>
      <c r="AX301" s="447" t="str">
        <f t="shared" si="192"/>
        <v>AIC</v>
      </c>
      <c r="AY301" s="447" t="str">
        <f t="shared" si="177"/>
        <v>ERB</v>
      </c>
      <c r="AZ301" s="447" t="str">
        <f t="shared" si="177"/>
        <v>GRB</v>
      </c>
      <c r="BA301" s="447" t="str">
        <f t="shared" si="177"/>
        <v>Non-Op</v>
      </c>
      <c r="BC301" s="445" t="s">
        <v>2128</v>
      </c>
      <c r="BD301" s="552">
        <f t="shared" si="180"/>
        <v>0</v>
      </c>
      <c r="BF301" s="435"/>
      <c r="BG301" s="435"/>
      <c r="BH301" s="435"/>
      <c r="BI301" s="435"/>
      <c r="BJ301" s="435"/>
      <c r="BK301" s="435"/>
      <c r="BL301" s="435"/>
      <c r="BN301" s="672"/>
    </row>
    <row r="302" spans="1:66" s="28" customFormat="1" ht="12" customHeight="1">
      <c r="A302" s="287">
        <v>16500633</v>
      </c>
      <c r="B302" s="288" t="str">
        <f t="shared" si="170"/>
        <v>16500633</v>
      </c>
      <c r="C302" s="444" t="s">
        <v>2633</v>
      </c>
      <c r="D302" s="445" t="s">
        <v>2091</v>
      </c>
      <c r="E302" s="445"/>
      <c r="F302" s="444"/>
      <c r="G302" s="445"/>
      <c r="H302" s="547">
        <v>0</v>
      </c>
      <c r="I302" s="547">
        <v>0</v>
      </c>
      <c r="J302" s="547">
        <v>0</v>
      </c>
      <c r="K302" s="547">
        <v>0</v>
      </c>
      <c r="L302" s="547">
        <v>0</v>
      </c>
      <c r="M302" s="547">
        <v>0</v>
      </c>
      <c r="N302" s="547">
        <v>0</v>
      </c>
      <c r="O302" s="547">
        <v>0</v>
      </c>
      <c r="P302" s="547">
        <v>0</v>
      </c>
      <c r="Q302" s="547">
        <v>0</v>
      </c>
      <c r="R302" s="547">
        <v>0</v>
      </c>
      <c r="S302" s="547">
        <v>0</v>
      </c>
      <c r="T302" s="547">
        <v>0</v>
      </c>
      <c r="U302" s="547"/>
      <c r="V302" s="547">
        <f t="shared" si="183"/>
        <v>0</v>
      </c>
      <c r="W302" s="285"/>
      <c r="X302" s="286"/>
      <c r="Y302" s="548">
        <f t="shared" si="194"/>
        <v>0</v>
      </c>
      <c r="Z302" s="549">
        <f t="shared" si="194"/>
        <v>0</v>
      </c>
      <c r="AA302" s="549">
        <f t="shared" si="194"/>
        <v>0</v>
      </c>
      <c r="AB302" s="282">
        <f t="shared" si="184"/>
        <v>0</v>
      </c>
      <c r="AC302" s="281">
        <f t="shared" si="185"/>
        <v>0</v>
      </c>
      <c r="AD302" s="549">
        <f t="shared" si="201"/>
        <v>0</v>
      </c>
      <c r="AE302" s="553">
        <f t="shared" si="195"/>
        <v>0</v>
      </c>
      <c r="AF302" s="282">
        <f t="shared" si="196"/>
        <v>0</v>
      </c>
      <c r="AG302" s="283">
        <f t="shared" si="186"/>
        <v>0</v>
      </c>
      <c r="AH302" s="281">
        <f t="shared" si="187"/>
        <v>0</v>
      </c>
      <c r="AI302" s="551">
        <f t="shared" si="193"/>
        <v>0</v>
      </c>
      <c r="AJ302" s="549">
        <f t="shared" si="193"/>
        <v>0</v>
      </c>
      <c r="AK302" s="549">
        <f t="shared" si="193"/>
        <v>0</v>
      </c>
      <c r="AL302" s="282">
        <f t="shared" si="188"/>
        <v>0</v>
      </c>
      <c r="AM302" s="281">
        <f t="shared" si="189"/>
        <v>0</v>
      </c>
      <c r="AN302" s="549">
        <f t="shared" si="181"/>
        <v>0</v>
      </c>
      <c r="AO302" s="549">
        <f t="shared" si="182"/>
        <v>0</v>
      </c>
      <c r="AP302" s="549">
        <f t="shared" si="190"/>
        <v>0</v>
      </c>
      <c r="AQ302" s="283">
        <f t="shared" si="172"/>
        <v>0</v>
      </c>
      <c r="AR302" s="281">
        <f t="shared" si="191"/>
        <v>0</v>
      </c>
      <c r="AT302" s="446"/>
      <c r="AU302" s="284"/>
      <c r="AV302" s="447" t="str">
        <f t="shared" si="192"/>
        <v>CA</v>
      </c>
      <c r="AW302" s="447" t="str">
        <f t="shared" si="192"/>
        <v>CL</v>
      </c>
      <c r="AX302" s="447" t="str">
        <f t="shared" si="192"/>
        <v>AIC</v>
      </c>
      <c r="AY302" s="447" t="str">
        <f t="shared" si="177"/>
        <v>ERB</v>
      </c>
      <c r="AZ302" s="447" t="str">
        <f t="shared" si="177"/>
        <v>GRB</v>
      </c>
      <c r="BA302" s="447" t="str">
        <f t="shared" si="177"/>
        <v>Non-Op</v>
      </c>
      <c r="BC302" s="445" t="s">
        <v>2128</v>
      </c>
      <c r="BD302" s="552">
        <f t="shared" si="180"/>
        <v>0</v>
      </c>
      <c r="BF302" s="435"/>
      <c r="BG302" s="435"/>
      <c r="BH302" s="435"/>
      <c r="BI302" s="435"/>
      <c r="BJ302" s="435"/>
      <c r="BK302" s="435"/>
      <c r="BL302" s="435"/>
      <c r="BN302" s="672"/>
    </row>
    <row r="303" spans="1:66" s="28" customFormat="1" ht="12" customHeight="1">
      <c r="A303" s="287">
        <v>16500643</v>
      </c>
      <c r="B303" s="288" t="str">
        <f t="shared" si="170"/>
        <v>16500643</v>
      </c>
      <c r="C303" s="477" t="s">
        <v>2634</v>
      </c>
      <c r="D303" s="445" t="s">
        <v>2091</v>
      </c>
      <c r="E303" s="445"/>
      <c r="F303" s="477"/>
      <c r="G303" s="445"/>
      <c r="H303" s="547">
        <v>0</v>
      </c>
      <c r="I303" s="547">
        <v>0</v>
      </c>
      <c r="J303" s="547">
        <v>0</v>
      </c>
      <c r="K303" s="547">
        <v>0</v>
      </c>
      <c r="L303" s="547">
        <v>0</v>
      </c>
      <c r="M303" s="547">
        <v>0</v>
      </c>
      <c r="N303" s="547">
        <v>0</v>
      </c>
      <c r="O303" s="547">
        <v>0</v>
      </c>
      <c r="P303" s="547">
        <v>0</v>
      </c>
      <c r="Q303" s="547">
        <v>0</v>
      </c>
      <c r="R303" s="547">
        <v>0</v>
      </c>
      <c r="S303" s="547">
        <v>0</v>
      </c>
      <c r="T303" s="547">
        <v>0</v>
      </c>
      <c r="U303" s="547"/>
      <c r="V303" s="547">
        <f t="shared" si="183"/>
        <v>0</v>
      </c>
      <c r="W303" s="285"/>
      <c r="X303" s="286"/>
      <c r="Y303" s="548">
        <f t="shared" si="194"/>
        <v>0</v>
      </c>
      <c r="Z303" s="549">
        <f t="shared" si="194"/>
        <v>0</v>
      </c>
      <c r="AA303" s="549">
        <f t="shared" si="194"/>
        <v>0</v>
      </c>
      <c r="AB303" s="282">
        <f t="shared" si="184"/>
        <v>0</v>
      </c>
      <c r="AC303" s="281">
        <f t="shared" si="185"/>
        <v>0</v>
      </c>
      <c r="AD303" s="549">
        <f t="shared" si="201"/>
        <v>0</v>
      </c>
      <c r="AE303" s="553">
        <f t="shared" si="195"/>
        <v>0</v>
      </c>
      <c r="AF303" s="282">
        <f t="shared" si="196"/>
        <v>0</v>
      </c>
      <c r="AG303" s="283">
        <f t="shared" si="186"/>
        <v>0</v>
      </c>
      <c r="AH303" s="281">
        <f t="shared" si="187"/>
        <v>0</v>
      </c>
      <c r="AI303" s="551">
        <f t="shared" si="193"/>
        <v>0</v>
      </c>
      <c r="AJ303" s="549">
        <f t="shared" si="193"/>
        <v>0</v>
      </c>
      <c r="AK303" s="549">
        <f t="shared" si="193"/>
        <v>0</v>
      </c>
      <c r="AL303" s="282">
        <f t="shared" si="188"/>
        <v>0</v>
      </c>
      <c r="AM303" s="281">
        <f t="shared" si="189"/>
        <v>0</v>
      </c>
      <c r="AN303" s="549">
        <f t="shared" si="181"/>
        <v>0</v>
      </c>
      <c r="AO303" s="549">
        <f t="shared" si="182"/>
        <v>0</v>
      </c>
      <c r="AP303" s="549">
        <f t="shared" si="190"/>
        <v>0</v>
      </c>
      <c r="AQ303" s="283">
        <f t="shared" si="172"/>
        <v>0</v>
      </c>
      <c r="AR303" s="281">
        <f t="shared" si="191"/>
        <v>0</v>
      </c>
      <c r="AT303" s="446"/>
      <c r="AU303" s="284"/>
      <c r="AV303" s="447" t="str">
        <f t="shared" si="192"/>
        <v>CA</v>
      </c>
      <c r="AW303" s="447" t="str">
        <f t="shared" si="192"/>
        <v>CL</v>
      </c>
      <c r="AX303" s="447" t="str">
        <f t="shared" si="192"/>
        <v>AIC</v>
      </c>
      <c r="AY303" s="447" t="str">
        <f t="shared" si="177"/>
        <v>ERB</v>
      </c>
      <c r="AZ303" s="447" t="str">
        <f t="shared" si="177"/>
        <v>GRB</v>
      </c>
      <c r="BA303" s="447" t="str">
        <f t="shared" si="177"/>
        <v>Non-Op</v>
      </c>
      <c r="BC303" s="445" t="s">
        <v>2128</v>
      </c>
      <c r="BD303" s="552">
        <f t="shared" si="180"/>
        <v>0</v>
      </c>
      <c r="BF303" s="435"/>
      <c r="BG303" s="435"/>
      <c r="BH303" s="435"/>
      <c r="BI303" s="435"/>
      <c r="BJ303" s="435"/>
      <c r="BK303" s="435"/>
      <c r="BL303" s="435"/>
      <c r="BN303" s="672"/>
    </row>
    <row r="304" spans="1:66" s="28" customFormat="1" ht="12" customHeight="1">
      <c r="A304" s="314">
        <v>16500651</v>
      </c>
      <c r="B304" s="315" t="str">
        <f t="shared" si="170"/>
        <v>16500651</v>
      </c>
      <c r="C304" s="315" t="s">
        <v>2635</v>
      </c>
      <c r="D304" s="445" t="s">
        <v>2091</v>
      </c>
      <c r="E304" s="445"/>
      <c r="F304" s="315"/>
      <c r="G304" s="445"/>
      <c r="H304" s="547">
        <v>0</v>
      </c>
      <c r="I304" s="547">
        <v>0</v>
      </c>
      <c r="J304" s="547">
        <v>0</v>
      </c>
      <c r="K304" s="547">
        <v>0</v>
      </c>
      <c r="L304" s="547">
        <v>0</v>
      </c>
      <c r="M304" s="547">
        <v>0</v>
      </c>
      <c r="N304" s="547">
        <v>0</v>
      </c>
      <c r="O304" s="547">
        <v>0</v>
      </c>
      <c r="P304" s="547">
        <v>0</v>
      </c>
      <c r="Q304" s="547">
        <v>0</v>
      </c>
      <c r="R304" s="547">
        <v>0</v>
      </c>
      <c r="S304" s="547">
        <v>0</v>
      </c>
      <c r="T304" s="547">
        <v>0</v>
      </c>
      <c r="U304" s="547"/>
      <c r="V304" s="547">
        <f t="shared" si="183"/>
        <v>0</v>
      </c>
      <c r="W304" s="285"/>
      <c r="X304" s="286"/>
      <c r="Y304" s="548">
        <f t="shared" si="194"/>
        <v>0</v>
      </c>
      <c r="Z304" s="549">
        <f t="shared" si="194"/>
        <v>0</v>
      </c>
      <c r="AA304" s="549">
        <f t="shared" si="194"/>
        <v>0</v>
      </c>
      <c r="AB304" s="282">
        <f t="shared" si="184"/>
        <v>0</v>
      </c>
      <c r="AC304" s="281">
        <f t="shared" si="185"/>
        <v>0</v>
      </c>
      <c r="AD304" s="549">
        <f t="shared" si="201"/>
        <v>0</v>
      </c>
      <c r="AE304" s="553">
        <f t="shared" si="195"/>
        <v>0</v>
      </c>
      <c r="AF304" s="282">
        <f t="shared" si="196"/>
        <v>0</v>
      </c>
      <c r="AG304" s="283">
        <f t="shared" si="186"/>
        <v>0</v>
      </c>
      <c r="AH304" s="281">
        <f t="shared" si="187"/>
        <v>0</v>
      </c>
      <c r="AI304" s="551">
        <f t="shared" si="193"/>
        <v>0</v>
      </c>
      <c r="AJ304" s="549">
        <f t="shared" si="193"/>
        <v>0</v>
      </c>
      <c r="AK304" s="549">
        <f t="shared" si="193"/>
        <v>0</v>
      </c>
      <c r="AL304" s="282">
        <f t="shared" si="188"/>
        <v>0</v>
      </c>
      <c r="AM304" s="281">
        <f t="shared" si="189"/>
        <v>0</v>
      </c>
      <c r="AN304" s="549">
        <f t="shared" si="181"/>
        <v>0</v>
      </c>
      <c r="AO304" s="549">
        <f t="shared" si="182"/>
        <v>0</v>
      </c>
      <c r="AP304" s="549">
        <f t="shared" si="190"/>
        <v>0</v>
      </c>
      <c r="AQ304" s="283">
        <f t="shared" si="172"/>
        <v>0</v>
      </c>
      <c r="AR304" s="281">
        <f t="shared" si="191"/>
        <v>0</v>
      </c>
      <c r="AT304" s="446"/>
      <c r="AU304" s="284"/>
      <c r="AV304" s="447" t="str">
        <f t="shared" si="192"/>
        <v>CA</v>
      </c>
      <c r="AW304" s="447" t="str">
        <f t="shared" si="192"/>
        <v>CL</v>
      </c>
      <c r="AX304" s="447" t="str">
        <f t="shared" si="192"/>
        <v>AIC</v>
      </c>
      <c r="AY304" s="447" t="str">
        <f t="shared" si="177"/>
        <v>ERB</v>
      </c>
      <c r="AZ304" s="447" t="str">
        <f t="shared" si="177"/>
        <v>GRB</v>
      </c>
      <c r="BA304" s="447" t="str">
        <f t="shared" si="177"/>
        <v>Non-Op</v>
      </c>
      <c r="BC304" s="445" t="s">
        <v>2128</v>
      </c>
      <c r="BD304" s="552">
        <f t="shared" si="180"/>
        <v>0</v>
      </c>
      <c r="BF304" s="435"/>
      <c r="BG304" s="435"/>
      <c r="BH304" s="435"/>
      <c r="BI304" s="435"/>
      <c r="BJ304" s="435"/>
      <c r="BK304" s="435"/>
      <c r="BL304" s="435"/>
      <c r="BN304" s="681"/>
    </row>
    <row r="305" spans="1:66" s="28" customFormat="1" ht="12" customHeight="1">
      <c r="A305" s="314">
        <v>16500661</v>
      </c>
      <c r="B305" s="315" t="str">
        <f t="shared" si="170"/>
        <v>16500661</v>
      </c>
      <c r="C305" s="315" t="s">
        <v>2636</v>
      </c>
      <c r="D305" s="445" t="s">
        <v>2091</v>
      </c>
      <c r="E305" s="445"/>
      <c r="F305" s="315"/>
      <c r="G305" s="445"/>
      <c r="H305" s="547">
        <v>0</v>
      </c>
      <c r="I305" s="547">
        <v>0</v>
      </c>
      <c r="J305" s="547">
        <v>0</v>
      </c>
      <c r="K305" s="547">
        <v>0</v>
      </c>
      <c r="L305" s="547">
        <v>0</v>
      </c>
      <c r="M305" s="547">
        <v>0</v>
      </c>
      <c r="N305" s="547">
        <v>0</v>
      </c>
      <c r="O305" s="547">
        <v>0</v>
      </c>
      <c r="P305" s="547">
        <v>0</v>
      </c>
      <c r="Q305" s="547">
        <v>0</v>
      </c>
      <c r="R305" s="547">
        <v>0</v>
      </c>
      <c r="S305" s="547">
        <v>0</v>
      </c>
      <c r="T305" s="547">
        <v>0</v>
      </c>
      <c r="U305" s="547"/>
      <c r="V305" s="547">
        <f t="shared" si="183"/>
        <v>0</v>
      </c>
      <c r="W305" s="285"/>
      <c r="X305" s="286"/>
      <c r="Y305" s="548">
        <f t="shared" si="194"/>
        <v>0</v>
      </c>
      <c r="Z305" s="549">
        <f t="shared" si="194"/>
        <v>0</v>
      </c>
      <c r="AA305" s="549">
        <f t="shared" si="194"/>
        <v>0</v>
      </c>
      <c r="AB305" s="282">
        <f t="shared" si="184"/>
        <v>0</v>
      </c>
      <c r="AC305" s="281">
        <f t="shared" si="185"/>
        <v>0</v>
      </c>
      <c r="AD305" s="549">
        <f t="shared" si="201"/>
        <v>0</v>
      </c>
      <c r="AE305" s="553">
        <f t="shared" si="195"/>
        <v>0</v>
      </c>
      <c r="AF305" s="282">
        <f t="shared" si="196"/>
        <v>0</v>
      </c>
      <c r="AG305" s="283">
        <f t="shared" si="186"/>
        <v>0</v>
      </c>
      <c r="AH305" s="281">
        <f t="shared" si="187"/>
        <v>0</v>
      </c>
      <c r="AI305" s="551">
        <f t="shared" si="193"/>
        <v>0</v>
      </c>
      <c r="AJ305" s="549">
        <f t="shared" si="193"/>
        <v>0</v>
      </c>
      <c r="AK305" s="549">
        <f t="shared" si="193"/>
        <v>0</v>
      </c>
      <c r="AL305" s="282">
        <f t="shared" si="188"/>
        <v>0</v>
      </c>
      <c r="AM305" s="281">
        <f t="shared" si="189"/>
        <v>0</v>
      </c>
      <c r="AN305" s="549">
        <f t="shared" si="181"/>
        <v>0</v>
      </c>
      <c r="AO305" s="549">
        <f t="shared" si="182"/>
        <v>0</v>
      </c>
      <c r="AP305" s="549">
        <f t="shared" si="190"/>
        <v>0</v>
      </c>
      <c r="AQ305" s="283">
        <f t="shared" si="172"/>
        <v>0</v>
      </c>
      <c r="AR305" s="281">
        <f t="shared" si="191"/>
        <v>0</v>
      </c>
      <c r="AT305" s="446"/>
      <c r="AU305" s="284"/>
      <c r="AV305" s="447" t="str">
        <f t="shared" si="192"/>
        <v>CA</v>
      </c>
      <c r="AW305" s="447" t="str">
        <f t="shared" si="192"/>
        <v>CL</v>
      </c>
      <c r="AX305" s="447" t="str">
        <f t="shared" si="192"/>
        <v>AIC</v>
      </c>
      <c r="AY305" s="447" t="str">
        <f t="shared" si="177"/>
        <v>ERB</v>
      </c>
      <c r="AZ305" s="447" t="str">
        <f t="shared" si="177"/>
        <v>GRB</v>
      </c>
      <c r="BA305" s="447" t="str">
        <f t="shared" si="177"/>
        <v>Non-Op</v>
      </c>
      <c r="BC305" s="445" t="s">
        <v>2128</v>
      </c>
      <c r="BD305" s="552">
        <f t="shared" si="180"/>
        <v>0</v>
      </c>
      <c r="BF305" s="435"/>
      <c r="BG305" s="435"/>
      <c r="BH305" s="435"/>
      <c r="BI305" s="435"/>
      <c r="BJ305" s="435"/>
      <c r="BK305" s="435"/>
      <c r="BL305" s="435"/>
      <c r="BN305" s="562"/>
    </row>
    <row r="306" spans="1:66" s="28" customFormat="1" ht="12" customHeight="1">
      <c r="A306" s="314">
        <v>16500671</v>
      </c>
      <c r="B306" s="315" t="str">
        <f t="shared" si="170"/>
        <v>16500671</v>
      </c>
      <c r="C306" s="315" t="s">
        <v>2637</v>
      </c>
      <c r="D306" s="445" t="s">
        <v>2091</v>
      </c>
      <c r="E306" s="445"/>
      <c r="F306" s="315"/>
      <c r="G306" s="445"/>
      <c r="H306" s="547">
        <v>0</v>
      </c>
      <c r="I306" s="547">
        <v>0</v>
      </c>
      <c r="J306" s="547">
        <v>0</v>
      </c>
      <c r="K306" s="547">
        <v>0</v>
      </c>
      <c r="L306" s="547">
        <v>0</v>
      </c>
      <c r="M306" s="547">
        <v>0</v>
      </c>
      <c r="N306" s="547">
        <v>0</v>
      </c>
      <c r="O306" s="547">
        <v>0</v>
      </c>
      <c r="P306" s="547">
        <v>0</v>
      </c>
      <c r="Q306" s="547">
        <v>0</v>
      </c>
      <c r="R306" s="547">
        <v>0</v>
      </c>
      <c r="S306" s="547">
        <v>0</v>
      </c>
      <c r="T306" s="547">
        <v>0</v>
      </c>
      <c r="U306" s="547"/>
      <c r="V306" s="547">
        <f t="shared" si="183"/>
        <v>0</v>
      </c>
      <c r="W306" s="285"/>
      <c r="X306" s="286"/>
      <c r="Y306" s="548">
        <f t="shared" si="194"/>
        <v>0</v>
      </c>
      <c r="Z306" s="549">
        <f t="shared" si="194"/>
        <v>0</v>
      </c>
      <c r="AA306" s="549">
        <f t="shared" si="194"/>
        <v>0</v>
      </c>
      <c r="AB306" s="282">
        <f t="shared" si="184"/>
        <v>0</v>
      </c>
      <c r="AC306" s="281">
        <f t="shared" si="185"/>
        <v>0</v>
      </c>
      <c r="AD306" s="549">
        <f t="shared" si="201"/>
        <v>0</v>
      </c>
      <c r="AE306" s="553">
        <f t="shared" si="195"/>
        <v>0</v>
      </c>
      <c r="AF306" s="282">
        <f t="shared" si="196"/>
        <v>0</v>
      </c>
      <c r="AG306" s="283">
        <f t="shared" si="186"/>
        <v>0</v>
      </c>
      <c r="AH306" s="281">
        <f t="shared" si="187"/>
        <v>0</v>
      </c>
      <c r="AI306" s="551">
        <f t="shared" si="193"/>
        <v>0</v>
      </c>
      <c r="AJ306" s="549">
        <f t="shared" si="193"/>
        <v>0</v>
      </c>
      <c r="AK306" s="549">
        <f t="shared" si="193"/>
        <v>0</v>
      </c>
      <c r="AL306" s="282">
        <f t="shared" si="188"/>
        <v>0</v>
      </c>
      <c r="AM306" s="281">
        <f t="shared" si="189"/>
        <v>0</v>
      </c>
      <c r="AN306" s="549">
        <f t="shared" si="181"/>
        <v>0</v>
      </c>
      <c r="AO306" s="549">
        <f t="shared" si="182"/>
        <v>0</v>
      </c>
      <c r="AP306" s="549">
        <f t="shared" si="190"/>
        <v>0</v>
      </c>
      <c r="AQ306" s="283">
        <f t="shared" si="172"/>
        <v>0</v>
      </c>
      <c r="AR306" s="281">
        <f t="shared" si="191"/>
        <v>0</v>
      </c>
      <c r="AT306" s="446"/>
      <c r="AU306" s="284"/>
      <c r="AV306" s="447" t="str">
        <f t="shared" si="192"/>
        <v>CA</v>
      </c>
      <c r="AW306" s="447" t="str">
        <f t="shared" si="192"/>
        <v>CL</v>
      </c>
      <c r="AX306" s="447" t="str">
        <f t="shared" si="192"/>
        <v>AIC</v>
      </c>
      <c r="AY306" s="447" t="str">
        <f t="shared" si="177"/>
        <v>ERB</v>
      </c>
      <c r="AZ306" s="447" t="str">
        <f t="shared" si="177"/>
        <v>GRB</v>
      </c>
      <c r="BA306" s="447" t="str">
        <f t="shared" si="177"/>
        <v>Non-Op</v>
      </c>
      <c r="BC306" s="445" t="s">
        <v>2128</v>
      </c>
      <c r="BD306" s="552">
        <f t="shared" si="180"/>
        <v>0</v>
      </c>
      <c r="BF306" s="435"/>
      <c r="BG306" s="435"/>
      <c r="BH306" s="435"/>
      <c r="BI306" s="435"/>
      <c r="BJ306" s="435"/>
      <c r="BK306" s="435"/>
      <c r="BL306" s="435"/>
      <c r="BN306" s="681"/>
    </row>
    <row r="307" spans="1:66" s="28" customFormat="1" ht="12" customHeight="1">
      <c r="A307" s="314">
        <v>16500673</v>
      </c>
      <c r="B307" s="315" t="str">
        <f t="shared" si="170"/>
        <v>16500673</v>
      </c>
      <c r="C307" s="315" t="s">
        <v>2638</v>
      </c>
      <c r="D307" s="445" t="s">
        <v>2091</v>
      </c>
      <c r="E307" s="445"/>
      <c r="F307" s="315"/>
      <c r="G307" s="445"/>
      <c r="H307" s="547">
        <v>0</v>
      </c>
      <c r="I307" s="547">
        <v>0</v>
      </c>
      <c r="J307" s="547">
        <v>0</v>
      </c>
      <c r="K307" s="547">
        <v>0</v>
      </c>
      <c r="L307" s="547">
        <v>0</v>
      </c>
      <c r="M307" s="547">
        <v>0</v>
      </c>
      <c r="N307" s="547">
        <v>0</v>
      </c>
      <c r="O307" s="547">
        <v>0</v>
      </c>
      <c r="P307" s="547">
        <v>0</v>
      </c>
      <c r="Q307" s="547">
        <v>0</v>
      </c>
      <c r="R307" s="547">
        <v>0</v>
      </c>
      <c r="S307" s="547">
        <v>0</v>
      </c>
      <c r="T307" s="547">
        <v>0</v>
      </c>
      <c r="U307" s="547"/>
      <c r="V307" s="547">
        <f t="shared" si="183"/>
        <v>0</v>
      </c>
      <c r="W307" s="285"/>
      <c r="X307" s="286"/>
      <c r="Y307" s="548">
        <f t="shared" si="194"/>
        <v>0</v>
      </c>
      <c r="Z307" s="549">
        <f t="shared" si="194"/>
        <v>0</v>
      </c>
      <c r="AA307" s="549">
        <f t="shared" si="194"/>
        <v>0</v>
      </c>
      <c r="AB307" s="282">
        <f t="shared" si="184"/>
        <v>0</v>
      </c>
      <c r="AC307" s="281">
        <f t="shared" si="185"/>
        <v>0</v>
      </c>
      <c r="AD307" s="549">
        <f t="shared" si="201"/>
        <v>0</v>
      </c>
      <c r="AE307" s="553">
        <f t="shared" si="195"/>
        <v>0</v>
      </c>
      <c r="AF307" s="282">
        <f t="shared" si="196"/>
        <v>0</v>
      </c>
      <c r="AG307" s="283">
        <f t="shared" si="186"/>
        <v>0</v>
      </c>
      <c r="AH307" s="281">
        <f t="shared" si="187"/>
        <v>0</v>
      </c>
      <c r="AI307" s="551">
        <f t="shared" si="193"/>
        <v>0</v>
      </c>
      <c r="AJ307" s="549">
        <f t="shared" si="193"/>
        <v>0</v>
      </c>
      <c r="AK307" s="549">
        <f t="shared" si="193"/>
        <v>0</v>
      </c>
      <c r="AL307" s="282">
        <f t="shared" si="188"/>
        <v>0</v>
      </c>
      <c r="AM307" s="281">
        <f t="shared" si="189"/>
        <v>0</v>
      </c>
      <c r="AN307" s="549">
        <f t="shared" si="181"/>
        <v>0</v>
      </c>
      <c r="AO307" s="549">
        <f t="shared" si="182"/>
        <v>0</v>
      </c>
      <c r="AP307" s="549">
        <f t="shared" si="190"/>
        <v>0</v>
      </c>
      <c r="AQ307" s="283">
        <f t="shared" si="172"/>
        <v>0</v>
      </c>
      <c r="AR307" s="281">
        <f t="shared" si="191"/>
        <v>0</v>
      </c>
      <c r="AT307" s="446"/>
      <c r="AU307" s="284"/>
      <c r="AV307" s="447" t="str">
        <f t="shared" si="192"/>
        <v>CA</v>
      </c>
      <c r="AW307" s="447" t="str">
        <f t="shared" si="192"/>
        <v>CL</v>
      </c>
      <c r="AX307" s="447" t="str">
        <f t="shared" si="192"/>
        <v>AIC</v>
      </c>
      <c r="AY307" s="447" t="str">
        <f t="shared" si="177"/>
        <v>ERB</v>
      </c>
      <c r="AZ307" s="447" t="str">
        <f t="shared" si="177"/>
        <v>GRB</v>
      </c>
      <c r="BA307" s="447" t="str">
        <f t="shared" si="177"/>
        <v>Non-Op</v>
      </c>
      <c r="BC307" s="445" t="s">
        <v>2128</v>
      </c>
      <c r="BD307" s="552">
        <f t="shared" si="180"/>
        <v>0</v>
      </c>
      <c r="BF307" s="435"/>
      <c r="BG307" s="435"/>
      <c r="BH307" s="435"/>
      <c r="BI307" s="435"/>
      <c r="BJ307" s="435"/>
      <c r="BK307" s="435"/>
      <c r="BL307" s="435"/>
      <c r="BN307" s="672"/>
    </row>
    <row r="308" spans="1:66" s="28" customFormat="1" ht="12" customHeight="1">
      <c r="A308" s="287">
        <v>16500681</v>
      </c>
      <c r="B308" s="288" t="str">
        <f t="shared" si="170"/>
        <v>16500681</v>
      </c>
      <c r="C308" s="444" t="s">
        <v>2639</v>
      </c>
      <c r="D308" s="445" t="s">
        <v>2091</v>
      </c>
      <c r="E308" s="445"/>
      <c r="F308" s="444"/>
      <c r="G308" s="445"/>
      <c r="H308" s="547">
        <v>0</v>
      </c>
      <c r="I308" s="547">
        <v>0</v>
      </c>
      <c r="J308" s="547">
        <v>0</v>
      </c>
      <c r="K308" s="547">
        <v>0</v>
      </c>
      <c r="L308" s="547">
        <v>0</v>
      </c>
      <c r="M308" s="547">
        <v>0</v>
      </c>
      <c r="N308" s="547">
        <v>0</v>
      </c>
      <c r="O308" s="547">
        <v>0</v>
      </c>
      <c r="P308" s="547">
        <v>0</v>
      </c>
      <c r="Q308" s="547">
        <v>0</v>
      </c>
      <c r="R308" s="547">
        <v>0</v>
      </c>
      <c r="S308" s="547">
        <v>0</v>
      </c>
      <c r="T308" s="547">
        <v>0</v>
      </c>
      <c r="U308" s="547"/>
      <c r="V308" s="547">
        <f t="shared" si="183"/>
        <v>0</v>
      </c>
      <c r="W308" s="285"/>
      <c r="X308" s="286"/>
      <c r="Y308" s="548">
        <f t="shared" si="194"/>
        <v>0</v>
      </c>
      <c r="Z308" s="549">
        <f t="shared" si="194"/>
        <v>0</v>
      </c>
      <c r="AA308" s="549">
        <f t="shared" si="194"/>
        <v>0</v>
      </c>
      <c r="AB308" s="282">
        <f t="shared" si="184"/>
        <v>0</v>
      </c>
      <c r="AC308" s="281">
        <f t="shared" si="185"/>
        <v>0</v>
      </c>
      <c r="AD308" s="549">
        <f t="shared" si="201"/>
        <v>0</v>
      </c>
      <c r="AE308" s="553">
        <f t="shared" si="195"/>
        <v>0</v>
      </c>
      <c r="AF308" s="282">
        <f t="shared" si="196"/>
        <v>0</v>
      </c>
      <c r="AG308" s="283">
        <f t="shared" si="186"/>
        <v>0</v>
      </c>
      <c r="AH308" s="281">
        <f t="shared" si="187"/>
        <v>0</v>
      </c>
      <c r="AI308" s="551">
        <f t="shared" ref="AI308:AK326" si="202">IF($D308=AI$5,$V308,0)</f>
        <v>0</v>
      </c>
      <c r="AJ308" s="549">
        <f t="shared" si="202"/>
        <v>0</v>
      </c>
      <c r="AK308" s="549">
        <f t="shared" si="202"/>
        <v>0</v>
      </c>
      <c r="AL308" s="282">
        <f t="shared" si="188"/>
        <v>0</v>
      </c>
      <c r="AM308" s="281">
        <f t="shared" si="189"/>
        <v>0</v>
      </c>
      <c r="AN308" s="549">
        <f t="shared" si="181"/>
        <v>0</v>
      </c>
      <c r="AO308" s="549">
        <f t="shared" si="182"/>
        <v>0</v>
      </c>
      <c r="AP308" s="549">
        <f t="shared" si="190"/>
        <v>0</v>
      </c>
      <c r="AQ308" s="283">
        <f t="shared" si="172"/>
        <v>0</v>
      </c>
      <c r="AR308" s="281">
        <f t="shared" si="191"/>
        <v>0</v>
      </c>
      <c r="AT308" s="446"/>
      <c r="AU308" s="284"/>
      <c r="AV308" s="447" t="str">
        <f t="shared" si="192"/>
        <v>CA</v>
      </c>
      <c r="AW308" s="447" t="str">
        <f t="shared" si="192"/>
        <v>CL</v>
      </c>
      <c r="AX308" s="447" t="str">
        <f t="shared" si="192"/>
        <v>AIC</v>
      </c>
      <c r="AY308" s="447" t="str">
        <f t="shared" si="177"/>
        <v>ERB</v>
      </c>
      <c r="AZ308" s="447" t="str">
        <f t="shared" si="177"/>
        <v>GRB</v>
      </c>
      <c r="BA308" s="447" t="str">
        <f t="shared" si="177"/>
        <v>Non-Op</v>
      </c>
      <c r="BC308" s="445" t="s">
        <v>2128</v>
      </c>
      <c r="BD308" s="552">
        <f t="shared" si="180"/>
        <v>0</v>
      </c>
      <c r="BF308" s="435"/>
      <c r="BG308" s="435"/>
      <c r="BH308" s="435"/>
      <c r="BI308" s="435"/>
      <c r="BJ308" s="435"/>
      <c r="BK308" s="435"/>
      <c r="BL308" s="435"/>
      <c r="BN308" s="672"/>
    </row>
    <row r="309" spans="1:66" s="28" customFormat="1" ht="12" customHeight="1">
      <c r="A309" s="287">
        <v>16500683</v>
      </c>
      <c r="B309" s="288" t="str">
        <f t="shared" si="170"/>
        <v>16500683</v>
      </c>
      <c r="C309" s="444" t="s">
        <v>2640</v>
      </c>
      <c r="D309" s="445" t="s">
        <v>2091</v>
      </c>
      <c r="E309" s="445"/>
      <c r="F309" s="444"/>
      <c r="G309" s="445"/>
      <c r="H309" s="547">
        <v>0</v>
      </c>
      <c r="I309" s="547">
        <v>0</v>
      </c>
      <c r="J309" s="547">
        <v>0</v>
      </c>
      <c r="K309" s="547">
        <v>0</v>
      </c>
      <c r="L309" s="547">
        <v>0</v>
      </c>
      <c r="M309" s="547">
        <v>0</v>
      </c>
      <c r="N309" s="547">
        <v>0</v>
      </c>
      <c r="O309" s="547">
        <v>0</v>
      </c>
      <c r="P309" s="547">
        <v>0</v>
      </c>
      <c r="Q309" s="547">
        <v>0</v>
      </c>
      <c r="R309" s="547">
        <v>0</v>
      </c>
      <c r="S309" s="547">
        <v>0</v>
      </c>
      <c r="T309" s="547">
        <v>0</v>
      </c>
      <c r="U309" s="547"/>
      <c r="V309" s="547">
        <f t="shared" si="183"/>
        <v>0</v>
      </c>
      <c r="W309" s="285"/>
      <c r="X309" s="286"/>
      <c r="Y309" s="548">
        <f t="shared" ref="Y309:AA326" si="203">IF($D309=Y$5,$T309,0)</f>
        <v>0</v>
      </c>
      <c r="Z309" s="549">
        <f t="shared" si="203"/>
        <v>0</v>
      </c>
      <c r="AA309" s="549">
        <f t="shared" si="203"/>
        <v>0</v>
      </c>
      <c r="AB309" s="282">
        <f t="shared" si="184"/>
        <v>0</v>
      </c>
      <c r="AC309" s="281">
        <f t="shared" si="185"/>
        <v>0</v>
      </c>
      <c r="AD309" s="549">
        <f t="shared" si="201"/>
        <v>0</v>
      </c>
      <c r="AE309" s="553">
        <f t="shared" si="195"/>
        <v>0</v>
      </c>
      <c r="AF309" s="282">
        <f t="shared" si="196"/>
        <v>0</v>
      </c>
      <c r="AG309" s="283">
        <f t="shared" si="186"/>
        <v>0</v>
      </c>
      <c r="AH309" s="281">
        <f t="shared" si="187"/>
        <v>0</v>
      </c>
      <c r="AI309" s="551">
        <f t="shared" si="202"/>
        <v>0</v>
      </c>
      <c r="AJ309" s="549">
        <f t="shared" si="202"/>
        <v>0</v>
      </c>
      <c r="AK309" s="549">
        <f t="shared" si="202"/>
        <v>0</v>
      </c>
      <c r="AL309" s="282">
        <f t="shared" si="188"/>
        <v>0</v>
      </c>
      <c r="AM309" s="281">
        <f t="shared" si="189"/>
        <v>0</v>
      </c>
      <c r="AN309" s="549">
        <f t="shared" si="181"/>
        <v>0</v>
      </c>
      <c r="AO309" s="549">
        <f t="shared" si="182"/>
        <v>0</v>
      </c>
      <c r="AP309" s="549">
        <f t="shared" si="190"/>
        <v>0</v>
      </c>
      <c r="AQ309" s="283">
        <f t="shared" si="172"/>
        <v>0</v>
      </c>
      <c r="AR309" s="281">
        <f t="shared" si="191"/>
        <v>0</v>
      </c>
      <c r="AT309" s="446"/>
      <c r="AU309" s="284"/>
      <c r="AV309" s="447" t="str">
        <f t="shared" si="192"/>
        <v>CA</v>
      </c>
      <c r="AW309" s="447" t="str">
        <f t="shared" si="192"/>
        <v>CL</v>
      </c>
      <c r="AX309" s="447" t="str">
        <f t="shared" si="192"/>
        <v>AIC</v>
      </c>
      <c r="AY309" s="447" t="str">
        <f t="shared" si="177"/>
        <v>ERB</v>
      </c>
      <c r="AZ309" s="447" t="str">
        <f t="shared" si="177"/>
        <v>GRB</v>
      </c>
      <c r="BA309" s="447" t="str">
        <f t="shared" si="177"/>
        <v>Non-Op</v>
      </c>
      <c r="BC309" s="445" t="s">
        <v>2128</v>
      </c>
      <c r="BD309" s="552">
        <f t="shared" si="180"/>
        <v>0</v>
      </c>
      <c r="BF309" s="435"/>
      <c r="BG309" s="435"/>
      <c r="BH309" s="435"/>
      <c r="BI309" s="435"/>
      <c r="BJ309" s="435"/>
      <c r="BK309" s="435"/>
      <c r="BL309" s="435"/>
      <c r="BN309" s="672"/>
    </row>
    <row r="310" spans="1:66" s="28" customFormat="1" ht="12" customHeight="1">
      <c r="A310" s="287">
        <v>16500693</v>
      </c>
      <c r="B310" s="288" t="str">
        <f t="shared" si="170"/>
        <v>16500693</v>
      </c>
      <c r="C310" s="444" t="s">
        <v>2641</v>
      </c>
      <c r="D310" s="445" t="s">
        <v>2091</v>
      </c>
      <c r="E310" s="445"/>
      <c r="F310" s="444"/>
      <c r="G310" s="445"/>
      <c r="H310" s="547">
        <v>0</v>
      </c>
      <c r="I310" s="547">
        <v>0</v>
      </c>
      <c r="J310" s="547">
        <v>0</v>
      </c>
      <c r="K310" s="547">
        <v>0</v>
      </c>
      <c r="L310" s="547">
        <v>0</v>
      </c>
      <c r="M310" s="547">
        <v>0</v>
      </c>
      <c r="N310" s="547">
        <v>0</v>
      </c>
      <c r="O310" s="547">
        <v>0</v>
      </c>
      <c r="P310" s="547">
        <v>0</v>
      </c>
      <c r="Q310" s="547">
        <v>0</v>
      </c>
      <c r="R310" s="547">
        <v>0</v>
      </c>
      <c r="S310" s="547">
        <v>0</v>
      </c>
      <c r="T310" s="547">
        <v>0</v>
      </c>
      <c r="U310" s="547"/>
      <c r="V310" s="547">
        <f t="shared" si="183"/>
        <v>0</v>
      </c>
      <c r="W310" s="285"/>
      <c r="X310" s="286"/>
      <c r="Y310" s="548">
        <f t="shared" si="203"/>
        <v>0</v>
      </c>
      <c r="Z310" s="549">
        <f t="shared" si="203"/>
        <v>0</v>
      </c>
      <c r="AA310" s="549">
        <f t="shared" si="203"/>
        <v>0</v>
      </c>
      <c r="AB310" s="282">
        <f t="shared" si="184"/>
        <v>0</v>
      </c>
      <c r="AC310" s="281">
        <f t="shared" si="185"/>
        <v>0</v>
      </c>
      <c r="AD310" s="549">
        <f t="shared" si="201"/>
        <v>0</v>
      </c>
      <c r="AE310" s="553">
        <f t="shared" si="195"/>
        <v>0</v>
      </c>
      <c r="AF310" s="282">
        <f t="shared" si="196"/>
        <v>0</v>
      </c>
      <c r="AG310" s="283">
        <f t="shared" si="186"/>
        <v>0</v>
      </c>
      <c r="AH310" s="281">
        <f t="shared" si="187"/>
        <v>0</v>
      </c>
      <c r="AI310" s="551">
        <f t="shared" si="202"/>
        <v>0</v>
      </c>
      <c r="AJ310" s="549">
        <f t="shared" si="202"/>
        <v>0</v>
      </c>
      <c r="AK310" s="549">
        <f t="shared" si="202"/>
        <v>0</v>
      </c>
      <c r="AL310" s="282">
        <f t="shared" si="188"/>
        <v>0</v>
      </c>
      <c r="AM310" s="281">
        <f t="shared" si="189"/>
        <v>0</v>
      </c>
      <c r="AN310" s="549">
        <f t="shared" si="181"/>
        <v>0</v>
      </c>
      <c r="AO310" s="549">
        <f t="shared" si="182"/>
        <v>0</v>
      </c>
      <c r="AP310" s="549">
        <f t="shared" si="190"/>
        <v>0</v>
      </c>
      <c r="AQ310" s="283">
        <f t="shared" si="172"/>
        <v>0</v>
      </c>
      <c r="AR310" s="281">
        <f t="shared" si="191"/>
        <v>0</v>
      </c>
      <c r="AT310" s="446"/>
      <c r="AU310" s="284"/>
      <c r="AV310" s="447" t="str">
        <f t="shared" si="192"/>
        <v>CA</v>
      </c>
      <c r="AW310" s="447" t="str">
        <f t="shared" si="192"/>
        <v>CL</v>
      </c>
      <c r="AX310" s="447" t="str">
        <f t="shared" si="192"/>
        <v>AIC</v>
      </c>
      <c r="AY310" s="447" t="str">
        <f t="shared" si="177"/>
        <v>ERB</v>
      </c>
      <c r="AZ310" s="447" t="str">
        <f t="shared" si="177"/>
        <v>GRB</v>
      </c>
      <c r="BA310" s="447" t="str">
        <f t="shared" si="177"/>
        <v>Non-Op</v>
      </c>
      <c r="BC310" s="445" t="s">
        <v>2128</v>
      </c>
      <c r="BD310" s="552">
        <f t="shared" si="180"/>
        <v>0</v>
      </c>
      <c r="BF310" s="435"/>
      <c r="BG310" s="435"/>
      <c r="BH310" s="435"/>
      <c r="BI310" s="435"/>
      <c r="BJ310" s="435"/>
      <c r="BK310" s="435"/>
      <c r="BL310" s="435"/>
      <c r="BN310" s="672"/>
    </row>
    <row r="311" spans="1:66" s="28" customFormat="1" ht="12" customHeight="1">
      <c r="A311" s="314">
        <v>16500703</v>
      </c>
      <c r="B311" s="315" t="str">
        <f t="shared" si="170"/>
        <v>16500703</v>
      </c>
      <c r="C311" s="315" t="s">
        <v>2642</v>
      </c>
      <c r="D311" s="445" t="s">
        <v>2091</v>
      </c>
      <c r="E311" s="445"/>
      <c r="F311" s="315"/>
      <c r="G311" s="445"/>
      <c r="H311" s="547">
        <v>0</v>
      </c>
      <c r="I311" s="547">
        <v>0</v>
      </c>
      <c r="J311" s="547">
        <v>0</v>
      </c>
      <c r="K311" s="547">
        <v>0</v>
      </c>
      <c r="L311" s="547">
        <v>0</v>
      </c>
      <c r="M311" s="547">
        <v>0</v>
      </c>
      <c r="N311" s="547">
        <v>0</v>
      </c>
      <c r="O311" s="547">
        <v>0</v>
      </c>
      <c r="P311" s="547">
        <v>0</v>
      </c>
      <c r="Q311" s="547">
        <v>0</v>
      </c>
      <c r="R311" s="547">
        <v>0</v>
      </c>
      <c r="S311" s="547">
        <v>0</v>
      </c>
      <c r="T311" s="547">
        <v>0</v>
      </c>
      <c r="U311" s="547"/>
      <c r="V311" s="547">
        <f t="shared" si="183"/>
        <v>0</v>
      </c>
      <c r="W311" s="285"/>
      <c r="X311" s="286"/>
      <c r="Y311" s="548">
        <f t="shared" si="203"/>
        <v>0</v>
      </c>
      <c r="Z311" s="549">
        <f t="shared" si="203"/>
        <v>0</v>
      </c>
      <c r="AA311" s="549">
        <f t="shared" si="203"/>
        <v>0</v>
      </c>
      <c r="AB311" s="282">
        <f t="shared" si="184"/>
        <v>0</v>
      </c>
      <c r="AC311" s="281">
        <f t="shared" si="185"/>
        <v>0</v>
      </c>
      <c r="AD311" s="549">
        <f t="shared" si="201"/>
        <v>0</v>
      </c>
      <c r="AE311" s="553">
        <f t="shared" si="195"/>
        <v>0</v>
      </c>
      <c r="AF311" s="282">
        <f t="shared" si="196"/>
        <v>0</v>
      </c>
      <c r="AG311" s="283">
        <f t="shared" si="186"/>
        <v>0</v>
      </c>
      <c r="AH311" s="281">
        <f t="shared" si="187"/>
        <v>0</v>
      </c>
      <c r="AI311" s="551">
        <f t="shared" si="202"/>
        <v>0</v>
      </c>
      <c r="AJ311" s="549">
        <f t="shared" si="202"/>
        <v>0</v>
      </c>
      <c r="AK311" s="549">
        <f t="shared" si="202"/>
        <v>0</v>
      </c>
      <c r="AL311" s="282">
        <f t="shared" si="188"/>
        <v>0</v>
      </c>
      <c r="AM311" s="281">
        <f t="shared" si="189"/>
        <v>0</v>
      </c>
      <c r="AN311" s="549">
        <f t="shared" si="181"/>
        <v>0</v>
      </c>
      <c r="AO311" s="549">
        <f t="shared" si="182"/>
        <v>0</v>
      </c>
      <c r="AP311" s="549">
        <f t="shared" si="190"/>
        <v>0</v>
      </c>
      <c r="AQ311" s="283">
        <f t="shared" si="172"/>
        <v>0</v>
      </c>
      <c r="AR311" s="281">
        <f t="shared" si="191"/>
        <v>0</v>
      </c>
      <c r="AT311" s="446"/>
      <c r="AU311" s="284"/>
      <c r="AV311" s="447" t="str">
        <f t="shared" si="192"/>
        <v>CA</v>
      </c>
      <c r="AW311" s="447" t="str">
        <f t="shared" si="192"/>
        <v>CL</v>
      </c>
      <c r="AX311" s="447" t="str">
        <f t="shared" si="192"/>
        <v>AIC</v>
      </c>
      <c r="AY311" s="447" t="str">
        <f t="shared" si="177"/>
        <v>ERB</v>
      </c>
      <c r="AZ311" s="447" t="str">
        <f t="shared" si="177"/>
        <v>GRB</v>
      </c>
      <c r="BA311" s="447" t="str">
        <f t="shared" si="177"/>
        <v>Non-Op</v>
      </c>
      <c r="BC311" s="445" t="s">
        <v>2128</v>
      </c>
      <c r="BD311" s="552">
        <f t="shared" si="180"/>
        <v>0</v>
      </c>
      <c r="BF311" s="435"/>
      <c r="BG311" s="435"/>
      <c r="BH311" s="435"/>
      <c r="BI311" s="435"/>
      <c r="BJ311" s="435"/>
      <c r="BK311" s="435"/>
      <c r="BL311" s="435"/>
      <c r="BN311" s="672"/>
    </row>
    <row r="312" spans="1:66" s="28" customFormat="1" ht="12" customHeight="1">
      <c r="A312" s="563">
        <v>16500731</v>
      </c>
      <c r="B312" s="562" t="str">
        <f t="shared" si="170"/>
        <v>16500731</v>
      </c>
      <c r="C312" s="444" t="s">
        <v>2643</v>
      </c>
      <c r="D312" s="445" t="s">
        <v>2091</v>
      </c>
      <c r="E312" s="445"/>
      <c r="F312" s="444"/>
      <c r="G312" s="445"/>
      <c r="H312" s="547">
        <v>0</v>
      </c>
      <c r="I312" s="547">
        <v>0</v>
      </c>
      <c r="J312" s="547">
        <v>0</v>
      </c>
      <c r="K312" s="547">
        <v>0</v>
      </c>
      <c r="L312" s="547">
        <v>0</v>
      </c>
      <c r="M312" s="547">
        <v>0</v>
      </c>
      <c r="N312" s="547">
        <v>0</v>
      </c>
      <c r="O312" s="547">
        <v>0</v>
      </c>
      <c r="P312" s="547">
        <v>0</v>
      </c>
      <c r="Q312" s="547">
        <v>0</v>
      </c>
      <c r="R312" s="547">
        <v>0</v>
      </c>
      <c r="S312" s="547">
        <v>0</v>
      </c>
      <c r="T312" s="547">
        <v>0</v>
      </c>
      <c r="U312" s="547"/>
      <c r="V312" s="547">
        <f t="shared" si="183"/>
        <v>0</v>
      </c>
      <c r="W312" s="285"/>
      <c r="X312" s="286"/>
      <c r="Y312" s="548">
        <f t="shared" si="203"/>
        <v>0</v>
      </c>
      <c r="Z312" s="549">
        <f t="shared" si="203"/>
        <v>0</v>
      </c>
      <c r="AA312" s="549">
        <f t="shared" si="203"/>
        <v>0</v>
      </c>
      <c r="AB312" s="282">
        <f t="shared" si="184"/>
        <v>0</v>
      </c>
      <c r="AC312" s="281">
        <f t="shared" si="185"/>
        <v>0</v>
      </c>
      <c r="AD312" s="549">
        <f t="shared" si="201"/>
        <v>0</v>
      </c>
      <c r="AE312" s="553">
        <f t="shared" si="195"/>
        <v>0</v>
      </c>
      <c r="AF312" s="282">
        <f t="shared" si="196"/>
        <v>0</v>
      </c>
      <c r="AG312" s="283">
        <f t="shared" si="186"/>
        <v>0</v>
      </c>
      <c r="AH312" s="281">
        <f t="shared" si="187"/>
        <v>0</v>
      </c>
      <c r="AI312" s="551">
        <f t="shared" si="202"/>
        <v>0</v>
      </c>
      <c r="AJ312" s="549">
        <f t="shared" si="202"/>
        <v>0</v>
      </c>
      <c r="AK312" s="549">
        <f t="shared" si="202"/>
        <v>0</v>
      </c>
      <c r="AL312" s="282">
        <f t="shared" si="188"/>
        <v>0</v>
      </c>
      <c r="AM312" s="281">
        <f t="shared" si="189"/>
        <v>0</v>
      </c>
      <c r="AN312" s="549">
        <f t="shared" si="181"/>
        <v>0</v>
      </c>
      <c r="AO312" s="549">
        <f t="shared" si="182"/>
        <v>0</v>
      </c>
      <c r="AP312" s="549">
        <f t="shared" si="190"/>
        <v>0</v>
      </c>
      <c r="AQ312" s="283">
        <f t="shared" si="172"/>
        <v>0</v>
      </c>
      <c r="AR312" s="281">
        <f t="shared" si="191"/>
        <v>0</v>
      </c>
      <c r="AT312" s="446"/>
      <c r="AU312" s="284"/>
      <c r="AV312" s="447" t="str">
        <f t="shared" si="192"/>
        <v>CA</v>
      </c>
      <c r="AW312" s="447" t="str">
        <f t="shared" si="192"/>
        <v>CL</v>
      </c>
      <c r="AX312" s="447" t="str">
        <f t="shared" si="192"/>
        <v>AIC</v>
      </c>
      <c r="AY312" s="447" t="str">
        <f t="shared" si="177"/>
        <v>ERB</v>
      </c>
      <c r="AZ312" s="447" t="str">
        <f t="shared" si="177"/>
        <v>GRB</v>
      </c>
      <c r="BA312" s="447" t="str">
        <f t="shared" si="177"/>
        <v>Non-Op</v>
      </c>
      <c r="BC312" s="445" t="s">
        <v>2128</v>
      </c>
      <c r="BD312" s="552">
        <f t="shared" si="180"/>
        <v>0</v>
      </c>
      <c r="BF312" s="435"/>
      <c r="BG312" s="435"/>
      <c r="BH312" s="435"/>
      <c r="BI312" s="435"/>
      <c r="BJ312" s="435"/>
      <c r="BK312" s="435"/>
      <c r="BL312" s="435"/>
      <c r="BN312" s="672"/>
    </row>
    <row r="313" spans="1:66" s="28" customFormat="1" ht="12" customHeight="1">
      <c r="A313" s="563">
        <v>16500741</v>
      </c>
      <c r="B313" s="562" t="str">
        <f t="shared" si="170"/>
        <v>16500741</v>
      </c>
      <c r="C313" s="444" t="s">
        <v>2644</v>
      </c>
      <c r="D313" s="445" t="s">
        <v>2091</v>
      </c>
      <c r="E313" s="445"/>
      <c r="F313" s="444"/>
      <c r="G313" s="445"/>
      <c r="H313" s="547">
        <v>0</v>
      </c>
      <c r="I313" s="547">
        <v>0</v>
      </c>
      <c r="J313" s="547">
        <v>0</v>
      </c>
      <c r="K313" s="547">
        <v>0</v>
      </c>
      <c r="L313" s="547">
        <v>0</v>
      </c>
      <c r="M313" s="547">
        <v>0</v>
      </c>
      <c r="N313" s="547">
        <v>0</v>
      </c>
      <c r="O313" s="547">
        <v>0</v>
      </c>
      <c r="P313" s="547">
        <v>0</v>
      </c>
      <c r="Q313" s="547">
        <v>0</v>
      </c>
      <c r="R313" s="547">
        <v>0</v>
      </c>
      <c r="S313" s="547">
        <v>0</v>
      </c>
      <c r="T313" s="547">
        <v>0</v>
      </c>
      <c r="U313" s="547"/>
      <c r="V313" s="547">
        <f t="shared" si="183"/>
        <v>0</v>
      </c>
      <c r="W313" s="285"/>
      <c r="X313" s="286"/>
      <c r="Y313" s="548">
        <f t="shared" si="203"/>
        <v>0</v>
      </c>
      <c r="Z313" s="549">
        <f t="shared" si="203"/>
        <v>0</v>
      </c>
      <c r="AA313" s="549">
        <f t="shared" si="203"/>
        <v>0</v>
      </c>
      <c r="AB313" s="282">
        <f t="shared" si="184"/>
        <v>0</v>
      </c>
      <c r="AC313" s="281">
        <f t="shared" si="185"/>
        <v>0</v>
      </c>
      <c r="AD313" s="549">
        <f t="shared" si="201"/>
        <v>0</v>
      </c>
      <c r="AE313" s="553">
        <f t="shared" si="195"/>
        <v>0</v>
      </c>
      <c r="AF313" s="282">
        <f t="shared" si="196"/>
        <v>0</v>
      </c>
      <c r="AG313" s="283">
        <f t="shared" si="186"/>
        <v>0</v>
      </c>
      <c r="AH313" s="281">
        <f t="shared" si="187"/>
        <v>0</v>
      </c>
      <c r="AI313" s="551">
        <f t="shared" si="202"/>
        <v>0</v>
      </c>
      <c r="AJ313" s="549">
        <f t="shared" si="202"/>
        <v>0</v>
      </c>
      <c r="AK313" s="549">
        <f t="shared" si="202"/>
        <v>0</v>
      </c>
      <c r="AL313" s="282">
        <f t="shared" si="188"/>
        <v>0</v>
      </c>
      <c r="AM313" s="281">
        <f t="shared" si="189"/>
        <v>0</v>
      </c>
      <c r="AN313" s="549">
        <f t="shared" si="181"/>
        <v>0</v>
      </c>
      <c r="AO313" s="549">
        <f t="shared" si="182"/>
        <v>0</v>
      </c>
      <c r="AP313" s="549">
        <f t="shared" si="190"/>
        <v>0</v>
      </c>
      <c r="AQ313" s="283">
        <f t="shared" si="172"/>
        <v>0</v>
      </c>
      <c r="AR313" s="281">
        <f t="shared" si="191"/>
        <v>0</v>
      </c>
      <c r="AT313" s="446"/>
      <c r="AU313" s="284"/>
      <c r="AV313" s="447" t="str">
        <f t="shared" si="192"/>
        <v>CA</v>
      </c>
      <c r="AW313" s="447" t="str">
        <f t="shared" si="192"/>
        <v>CL</v>
      </c>
      <c r="AX313" s="447" t="str">
        <f t="shared" si="192"/>
        <v>AIC</v>
      </c>
      <c r="AY313" s="447" t="str">
        <f t="shared" si="177"/>
        <v>ERB</v>
      </c>
      <c r="AZ313" s="447" t="str">
        <f t="shared" si="177"/>
        <v>GRB</v>
      </c>
      <c r="BA313" s="447" t="str">
        <f t="shared" si="177"/>
        <v>Non-Op</v>
      </c>
      <c r="BC313" s="445" t="s">
        <v>2128</v>
      </c>
      <c r="BD313" s="552">
        <f t="shared" si="180"/>
        <v>0</v>
      </c>
      <c r="BF313" s="435"/>
      <c r="BG313" s="435"/>
      <c r="BH313" s="435"/>
      <c r="BI313" s="435"/>
      <c r="BJ313" s="435"/>
      <c r="BK313" s="435"/>
      <c r="BL313" s="435"/>
      <c r="BN313" s="672"/>
    </row>
    <row r="314" spans="1:66" s="28" customFormat="1" ht="12" customHeight="1">
      <c r="A314" s="563">
        <v>16500743</v>
      </c>
      <c r="B314" s="562" t="str">
        <f t="shared" si="170"/>
        <v>16500743</v>
      </c>
      <c r="C314" s="444" t="s">
        <v>2645</v>
      </c>
      <c r="D314" s="445" t="s">
        <v>2091</v>
      </c>
      <c r="E314" s="445"/>
      <c r="F314" s="444"/>
      <c r="G314" s="445"/>
      <c r="H314" s="547">
        <v>0</v>
      </c>
      <c r="I314" s="547">
        <v>0</v>
      </c>
      <c r="J314" s="547">
        <v>0</v>
      </c>
      <c r="K314" s="547">
        <v>0</v>
      </c>
      <c r="L314" s="547">
        <v>0</v>
      </c>
      <c r="M314" s="547">
        <v>0</v>
      </c>
      <c r="N314" s="547">
        <v>0</v>
      </c>
      <c r="O314" s="547">
        <v>0</v>
      </c>
      <c r="P314" s="547">
        <v>0</v>
      </c>
      <c r="Q314" s="547">
        <v>0</v>
      </c>
      <c r="R314" s="547">
        <v>0</v>
      </c>
      <c r="S314" s="547">
        <v>0</v>
      </c>
      <c r="T314" s="547">
        <v>0</v>
      </c>
      <c r="U314" s="547"/>
      <c r="V314" s="547">
        <f t="shared" si="183"/>
        <v>0</v>
      </c>
      <c r="W314" s="285"/>
      <c r="X314" s="286"/>
      <c r="Y314" s="548">
        <f t="shared" si="203"/>
        <v>0</v>
      </c>
      <c r="Z314" s="549">
        <f t="shared" si="203"/>
        <v>0</v>
      </c>
      <c r="AA314" s="549">
        <f t="shared" si="203"/>
        <v>0</v>
      </c>
      <c r="AB314" s="282">
        <f t="shared" si="184"/>
        <v>0</v>
      </c>
      <c r="AC314" s="281">
        <f t="shared" si="185"/>
        <v>0</v>
      </c>
      <c r="AD314" s="549">
        <f t="shared" si="201"/>
        <v>0</v>
      </c>
      <c r="AE314" s="553">
        <f t="shared" si="195"/>
        <v>0</v>
      </c>
      <c r="AF314" s="282">
        <f t="shared" si="196"/>
        <v>0</v>
      </c>
      <c r="AG314" s="283">
        <f t="shared" si="186"/>
        <v>0</v>
      </c>
      <c r="AH314" s="281">
        <f t="shared" si="187"/>
        <v>0</v>
      </c>
      <c r="AI314" s="551">
        <f t="shared" si="202"/>
        <v>0</v>
      </c>
      <c r="AJ314" s="549">
        <f t="shared" si="202"/>
        <v>0</v>
      </c>
      <c r="AK314" s="549">
        <f t="shared" si="202"/>
        <v>0</v>
      </c>
      <c r="AL314" s="282">
        <f t="shared" si="188"/>
        <v>0</v>
      </c>
      <c r="AM314" s="281">
        <f t="shared" si="189"/>
        <v>0</v>
      </c>
      <c r="AN314" s="549">
        <f t="shared" si="181"/>
        <v>0</v>
      </c>
      <c r="AO314" s="549">
        <f t="shared" si="182"/>
        <v>0</v>
      </c>
      <c r="AP314" s="549">
        <f t="shared" si="190"/>
        <v>0</v>
      </c>
      <c r="AQ314" s="283">
        <f t="shared" si="172"/>
        <v>0</v>
      </c>
      <c r="AR314" s="281">
        <f t="shared" si="191"/>
        <v>0</v>
      </c>
      <c r="AT314" s="446"/>
      <c r="AU314" s="284"/>
      <c r="AV314" s="447" t="str">
        <f t="shared" si="192"/>
        <v>CA</v>
      </c>
      <c r="AW314" s="447" t="str">
        <f t="shared" si="192"/>
        <v>CL</v>
      </c>
      <c r="AX314" s="447" t="str">
        <f t="shared" si="192"/>
        <v>AIC</v>
      </c>
      <c r="AY314" s="447" t="str">
        <f t="shared" si="177"/>
        <v>ERB</v>
      </c>
      <c r="AZ314" s="447" t="str">
        <f t="shared" si="177"/>
        <v>GRB</v>
      </c>
      <c r="BA314" s="447" t="str">
        <f t="shared" si="177"/>
        <v>Non-Op</v>
      </c>
      <c r="BC314" s="445" t="s">
        <v>2128</v>
      </c>
      <c r="BD314" s="552">
        <f t="shared" si="180"/>
        <v>0</v>
      </c>
      <c r="BF314" s="435"/>
      <c r="BG314" s="435"/>
      <c r="BH314" s="435"/>
      <c r="BI314" s="435"/>
      <c r="BJ314" s="435"/>
      <c r="BK314" s="435"/>
      <c r="BL314" s="435"/>
      <c r="BN314" s="672"/>
    </row>
    <row r="315" spans="1:66" s="28" customFormat="1" ht="12" customHeight="1">
      <c r="A315" s="563">
        <v>16500751</v>
      </c>
      <c r="B315" s="562" t="str">
        <f t="shared" si="170"/>
        <v>16500751</v>
      </c>
      <c r="C315" s="478" t="s">
        <v>2646</v>
      </c>
      <c r="D315" s="445" t="s">
        <v>2091</v>
      </c>
      <c r="E315" s="445"/>
      <c r="F315" s="444"/>
      <c r="G315" s="445"/>
      <c r="H315" s="547">
        <v>0</v>
      </c>
      <c r="I315" s="547">
        <v>0</v>
      </c>
      <c r="J315" s="547">
        <v>0</v>
      </c>
      <c r="K315" s="547">
        <v>0</v>
      </c>
      <c r="L315" s="547">
        <v>0</v>
      </c>
      <c r="M315" s="547">
        <v>0</v>
      </c>
      <c r="N315" s="547">
        <v>0</v>
      </c>
      <c r="O315" s="547">
        <v>0</v>
      </c>
      <c r="P315" s="547">
        <v>0</v>
      </c>
      <c r="Q315" s="547">
        <v>0</v>
      </c>
      <c r="R315" s="547">
        <v>0</v>
      </c>
      <c r="S315" s="547">
        <v>0</v>
      </c>
      <c r="T315" s="547">
        <v>0</v>
      </c>
      <c r="U315" s="547"/>
      <c r="V315" s="547">
        <f t="shared" si="183"/>
        <v>0</v>
      </c>
      <c r="W315" s="285"/>
      <c r="X315" s="286"/>
      <c r="Y315" s="548">
        <f t="shared" si="203"/>
        <v>0</v>
      </c>
      <c r="Z315" s="549">
        <f t="shared" si="203"/>
        <v>0</v>
      </c>
      <c r="AA315" s="549">
        <f t="shared" si="203"/>
        <v>0</v>
      </c>
      <c r="AB315" s="282">
        <f t="shared" si="184"/>
        <v>0</v>
      </c>
      <c r="AC315" s="281">
        <f t="shared" si="185"/>
        <v>0</v>
      </c>
      <c r="AD315" s="549">
        <f t="shared" si="201"/>
        <v>0</v>
      </c>
      <c r="AE315" s="553">
        <f t="shared" si="195"/>
        <v>0</v>
      </c>
      <c r="AF315" s="282">
        <f t="shared" si="196"/>
        <v>0</v>
      </c>
      <c r="AG315" s="283">
        <f t="shared" si="186"/>
        <v>0</v>
      </c>
      <c r="AH315" s="281">
        <f t="shared" si="187"/>
        <v>0</v>
      </c>
      <c r="AI315" s="551">
        <f t="shared" si="202"/>
        <v>0</v>
      </c>
      <c r="AJ315" s="549">
        <f t="shared" si="202"/>
        <v>0</v>
      </c>
      <c r="AK315" s="549">
        <f t="shared" si="202"/>
        <v>0</v>
      </c>
      <c r="AL315" s="282">
        <f t="shared" si="188"/>
        <v>0</v>
      </c>
      <c r="AM315" s="281">
        <f t="shared" si="189"/>
        <v>0</v>
      </c>
      <c r="AN315" s="549">
        <f t="shared" si="181"/>
        <v>0</v>
      </c>
      <c r="AO315" s="549">
        <f t="shared" si="182"/>
        <v>0</v>
      </c>
      <c r="AP315" s="549">
        <f t="shared" si="190"/>
        <v>0</v>
      </c>
      <c r="AQ315" s="283">
        <f t="shared" si="172"/>
        <v>0</v>
      </c>
      <c r="AR315" s="281">
        <f t="shared" si="191"/>
        <v>0</v>
      </c>
      <c r="AT315" s="446"/>
      <c r="AU315" s="284"/>
      <c r="AV315" s="447" t="str">
        <f t="shared" si="192"/>
        <v>CA</v>
      </c>
      <c r="AW315" s="447" t="str">
        <f t="shared" si="192"/>
        <v>CL</v>
      </c>
      <c r="AX315" s="447" t="str">
        <f t="shared" si="192"/>
        <v>AIC</v>
      </c>
      <c r="AY315" s="447" t="str">
        <f t="shared" si="177"/>
        <v>ERB</v>
      </c>
      <c r="AZ315" s="447" t="str">
        <f t="shared" si="177"/>
        <v>GRB</v>
      </c>
      <c r="BA315" s="447" t="str">
        <f t="shared" si="177"/>
        <v>Non-Op</v>
      </c>
      <c r="BC315" s="445" t="s">
        <v>2128</v>
      </c>
      <c r="BD315" s="552">
        <f t="shared" si="180"/>
        <v>0</v>
      </c>
      <c r="BF315" s="435"/>
      <c r="BG315" s="435"/>
      <c r="BH315" s="435"/>
      <c r="BI315" s="435"/>
      <c r="BJ315" s="435"/>
      <c r="BK315" s="435"/>
      <c r="BL315" s="435"/>
      <c r="BN315" s="672"/>
    </row>
    <row r="316" spans="1:66" s="28" customFormat="1" ht="12" customHeight="1">
      <c r="A316" s="563">
        <v>16500753</v>
      </c>
      <c r="B316" s="562" t="str">
        <f t="shared" ref="B316:B402" si="204">TEXT(A316,"##")</f>
        <v>16500753</v>
      </c>
      <c r="C316" s="444" t="s">
        <v>2647</v>
      </c>
      <c r="D316" s="445" t="s">
        <v>2091</v>
      </c>
      <c r="E316" s="445"/>
      <c r="F316" s="444"/>
      <c r="G316" s="445"/>
      <c r="H316" s="547">
        <v>0</v>
      </c>
      <c r="I316" s="547">
        <v>0</v>
      </c>
      <c r="J316" s="547">
        <v>0</v>
      </c>
      <c r="K316" s="547">
        <v>0</v>
      </c>
      <c r="L316" s="547">
        <v>0</v>
      </c>
      <c r="M316" s="547">
        <v>0</v>
      </c>
      <c r="N316" s="547">
        <v>0</v>
      </c>
      <c r="O316" s="547">
        <v>0</v>
      </c>
      <c r="P316" s="547">
        <v>0</v>
      </c>
      <c r="Q316" s="547">
        <v>0</v>
      </c>
      <c r="R316" s="547">
        <v>0</v>
      </c>
      <c r="S316" s="547">
        <v>0</v>
      </c>
      <c r="T316" s="547">
        <v>0</v>
      </c>
      <c r="U316" s="547"/>
      <c r="V316" s="547">
        <f t="shared" si="183"/>
        <v>0</v>
      </c>
      <c r="W316" s="285"/>
      <c r="X316" s="286"/>
      <c r="Y316" s="548">
        <f t="shared" si="203"/>
        <v>0</v>
      </c>
      <c r="Z316" s="549">
        <f t="shared" si="203"/>
        <v>0</v>
      </c>
      <c r="AA316" s="549">
        <f t="shared" si="203"/>
        <v>0</v>
      </c>
      <c r="AB316" s="282">
        <f t="shared" si="184"/>
        <v>0</v>
      </c>
      <c r="AC316" s="281">
        <f t="shared" si="185"/>
        <v>0</v>
      </c>
      <c r="AD316" s="549">
        <f t="shared" si="201"/>
        <v>0</v>
      </c>
      <c r="AE316" s="553">
        <f t="shared" si="195"/>
        <v>0</v>
      </c>
      <c r="AF316" s="282">
        <f t="shared" si="196"/>
        <v>0</v>
      </c>
      <c r="AG316" s="283">
        <f t="shared" si="186"/>
        <v>0</v>
      </c>
      <c r="AH316" s="281">
        <f t="shared" si="187"/>
        <v>0</v>
      </c>
      <c r="AI316" s="551">
        <f t="shared" si="202"/>
        <v>0</v>
      </c>
      <c r="AJ316" s="549">
        <f t="shared" si="202"/>
        <v>0</v>
      </c>
      <c r="AK316" s="549">
        <f t="shared" si="202"/>
        <v>0</v>
      </c>
      <c r="AL316" s="282">
        <f t="shared" si="188"/>
        <v>0</v>
      </c>
      <c r="AM316" s="281">
        <f t="shared" si="189"/>
        <v>0</v>
      </c>
      <c r="AN316" s="549">
        <f t="shared" si="181"/>
        <v>0</v>
      </c>
      <c r="AO316" s="549">
        <f t="shared" si="182"/>
        <v>0</v>
      </c>
      <c r="AP316" s="549">
        <f t="shared" si="190"/>
        <v>0</v>
      </c>
      <c r="AQ316" s="283">
        <f t="shared" si="172"/>
        <v>0</v>
      </c>
      <c r="AR316" s="281">
        <f t="shared" si="191"/>
        <v>0</v>
      </c>
      <c r="AT316" s="446"/>
      <c r="AU316" s="284"/>
      <c r="AV316" s="447" t="str">
        <f t="shared" si="192"/>
        <v>CA</v>
      </c>
      <c r="AW316" s="447" t="str">
        <f t="shared" si="192"/>
        <v>CL</v>
      </c>
      <c r="AX316" s="447" t="str">
        <f t="shared" si="192"/>
        <v>AIC</v>
      </c>
      <c r="AY316" s="447" t="str">
        <f t="shared" si="177"/>
        <v>ERB</v>
      </c>
      <c r="AZ316" s="447" t="str">
        <f t="shared" si="177"/>
        <v>GRB</v>
      </c>
      <c r="BA316" s="447" t="str">
        <f t="shared" si="177"/>
        <v>Non-Op</v>
      </c>
      <c r="BC316" s="445" t="s">
        <v>2128</v>
      </c>
      <c r="BD316" s="552">
        <f t="shared" si="180"/>
        <v>0</v>
      </c>
      <c r="BF316" s="435"/>
      <c r="BG316" s="435"/>
      <c r="BH316" s="435"/>
      <c r="BI316" s="435"/>
      <c r="BJ316" s="435"/>
      <c r="BK316" s="435"/>
      <c r="BL316" s="435"/>
      <c r="BN316" s="672"/>
    </row>
    <row r="317" spans="1:66" s="28" customFormat="1" ht="12" customHeight="1">
      <c r="A317" s="563">
        <v>16500763</v>
      </c>
      <c r="B317" s="562" t="str">
        <f t="shared" si="204"/>
        <v>16500763</v>
      </c>
      <c r="C317" s="444" t="s">
        <v>2648</v>
      </c>
      <c r="D317" s="445" t="s">
        <v>2091</v>
      </c>
      <c r="E317" s="445"/>
      <c r="F317" s="444"/>
      <c r="G317" s="445"/>
      <c r="H317" s="547">
        <v>0</v>
      </c>
      <c r="I317" s="547">
        <v>0</v>
      </c>
      <c r="J317" s="547">
        <v>0</v>
      </c>
      <c r="K317" s="547">
        <v>0</v>
      </c>
      <c r="L317" s="547">
        <v>0</v>
      </c>
      <c r="M317" s="547">
        <v>0</v>
      </c>
      <c r="N317" s="547">
        <v>0</v>
      </c>
      <c r="O317" s="547">
        <v>0</v>
      </c>
      <c r="P317" s="547">
        <v>0</v>
      </c>
      <c r="Q317" s="547">
        <v>0</v>
      </c>
      <c r="R317" s="547">
        <v>0</v>
      </c>
      <c r="S317" s="547">
        <v>0</v>
      </c>
      <c r="T317" s="547">
        <v>0</v>
      </c>
      <c r="U317" s="547"/>
      <c r="V317" s="547">
        <f t="shared" si="183"/>
        <v>0</v>
      </c>
      <c r="W317" s="285"/>
      <c r="X317" s="286"/>
      <c r="Y317" s="548">
        <f t="shared" si="203"/>
        <v>0</v>
      </c>
      <c r="Z317" s="549">
        <f t="shared" si="203"/>
        <v>0</v>
      </c>
      <c r="AA317" s="549">
        <f t="shared" si="203"/>
        <v>0</v>
      </c>
      <c r="AB317" s="282">
        <f t="shared" si="184"/>
        <v>0</v>
      </c>
      <c r="AC317" s="281">
        <f t="shared" si="185"/>
        <v>0</v>
      </c>
      <c r="AD317" s="549">
        <f t="shared" si="201"/>
        <v>0</v>
      </c>
      <c r="AE317" s="553">
        <f t="shared" si="195"/>
        <v>0</v>
      </c>
      <c r="AF317" s="282">
        <f t="shared" si="196"/>
        <v>0</v>
      </c>
      <c r="AG317" s="283">
        <f t="shared" si="186"/>
        <v>0</v>
      </c>
      <c r="AH317" s="281">
        <f t="shared" si="187"/>
        <v>0</v>
      </c>
      <c r="AI317" s="551">
        <f t="shared" si="202"/>
        <v>0</v>
      </c>
      <c r="AJ317" s="549">
        <f t="shared" si="202"/>
        <v>0</v>
      </c>
      <c r="AK317" s="549">
        <f t="shared" si="202"/>
        <v>0</v>
      </c>
      <c r="AL317" s="282">
        <f t="shared" si="188"/>
        <v>0</v>
      </c>
      <c r="AM317" s="281">
        <f t="shared" si="189"/>
        <v>0</v>
      </c>
      <c r="AN317" s="549">
        <f t="shared" si="181"/>
        <v>0</v>
      </c>
      <c r="AO317" s="549">
        <f t="shared" si="182"/>
        <v>0</v>
      </c>
      <c r="AP317" s="549">
        <f t="shared" si="190"/>
        <v>0</v>
      </c>
      <c r="AQ317" s="283">
        <f t="shared" si="172"/>
        <v>0</v>
      </c>
      <c r="AR317" s="281">
        <f t="shared" si="191"/>
        <v>0</v>
      </c>
      <c r="AT317" s="446"/>
      <c r="AU317" s="284"/>
      <c r="AV317" s="447" t="str">
        <f t="shared" si="192"/>
        <v>CA</v>
      </c>
      <c r="AW317" s="447" t="str">
        <f t="shared" si="192"/>
        <v>CL</v>
      </c>
      <c r="AX317" s="447" t="str">
        <f t="shared" si="192"/>
        <v>AIC</v>
      </c>
      <c r="AY317" s="447" t="str">
        <f t="shared" si="177"/>
        <v>ERB</v>
      </c>
      <c r="AZ317" s="447" t="str">
        <f t="shared" si="177"/>
        <v>GRB</v>
      </c>
      <c r="BA317" s="447" t="str">
        <f t="shared" si="177"/>
        <v>Non-Op</v>
      </c>
      <c r="BC317" s="445" t="s">
        <v>2128</v>
      </c>
      <c r="BD317" s="552">
        <f t="shared" si="180"/>
        <v>0</v>
      </c>
      <c r="BF317" s="435"/>
      <c r="BG317" s="435"/>
      <c r="BH317" s="435"/>
      <c r="BI317" s="435"/>
      <c r="BJ317" s="435"/>
      <c r="BK317" s="435"/>
      <c r="BL317" s="435"/>
      <c r="BN317" s="672"/>
    </row>
    <row r="318" spans="1:66" s="28" customFormat="1" ht="12" customHeight="1">
      <c r="A318" s="563">
        <v>16500783</v>
      </c>
      <c r="B318" s="562" t="str">
        <f t="shared" si="204"/>
        <v>16500783</v>
      </c>
      <c r="C318" s="444" t="s">
        <v>2649</v>
      </c>
      <c r="D318" s="445" t="s">
        <v>2091</v>
      </c>
      <c r="E318" s="445"/>
      <c r="F318" s="444"/>
      <c r="G318" s="445"/>
      <c r="H318" s="547">
        <v>0</v>
      </c>
      <c r="I318" s="547">
        <v>0</v>
      </c>
      <c r="J318" s="547">
        <v>0</v>
      </c>
      <c r="K318" s="547">
        <v>0</v>
      </c>
      <c r="L318" s="547">
        <v>0</v>
      </c>
      <c r="M318" s="547">
        <v>0</v>
      </c>
      <c r="N318" s="547">
        <v>0</v>
      </c>
      <c r="O318" s="547">
        <v>0</v>
      </c>
      <c r="P318" s="547">
        <v>0</v>
      </c>
      <c r="Q318" s="547">
        <v>0</v>
      </c>
      <c r="R318" s="547">
        <v>0</v>
      </c>
      <c r="S318" s="547">
        <v>0</v>
      </c>
      <c r="T318" s="547">
        <v>0</v>
      </c>
      <c r="U318" s="547"/>
      <c r="V318" s="547">
        <f t="shared" si="183"/>
        <v>0</v>
      </c>
      <c r="W318" s="285"/>
      <c r="X318" s="286"/>
      <c r="Y318" s="548">
        <f t="shared" si="203"/>
        <v>0</v>
      </c>
      <c r="Z318" s="549">
        <f t="shared" si="203"/>
        <v>0</v>
      </c>
      <c r="AA318" s="549">
        <f t="shared" si="203"/>
        <v>0</v>
      </c>
      <c r="AB318" s="282">
        <f t="shared" si="184"/>
        <v>0</v>
      </c>
      <c r="AC318" s="281">
        <f t="shared" si="185"/>
        <v>0</v>
      </c>
      <c r="AD318" s="549">
        <f t="shared" si="201"/>
        <v>0</v>
      </c>
      <c r="AE318" s="553">
        <f t="shared" si="195"/>
        <v>0</v>
      </c>
      <c r="AF318" s="282">
        <f t="shared" si="196"/>
        <v>0</v>
      </c>
      <c r="AG318" s="283">
        <f t="shared" si="186"/>
        <v>0</v>
      </c>
      <c r="AH318" s="281">
        <f t="shared" si="187"/>
        <v>0</v>
      </c>
      <c r="AI318" s="551">
        <f t="shared" si="202"/>
        <v>0</v>
      </c>
      <c r="AJ318" s="549">
        <f t="shared" si="202"/>
        <v>0</v>
      </c>
      <c r="AK318" s="549">
        <f t="shared" si="202"/>
        <v>0</v>
      </c>
      <c r="AL318" s="282">
        <f t="shared" si="188"/>
        <v>0</v>
      </c>
      <c r="AM318" s="281">
        <f t="shared" si="189"/>
        <v>0</v>
      </c>
      <c r="AN318" s="549">
        <f t="shared" si="181"/>
        <v>0</v>
      </c>
      <c r="AO318" s="549">
        <f t="shared" si="182"/>
        <v>0</v>
      </c>
      <c r="AP318" s="549">
        <f t="shared" si="190"/>
        <v>0</v>
      </c>
      <c r="AQ318" s="283">
        <f t="shared" si="172"/>
        <v>0</v>
      </c>
      <c r="AR318" s="281">
        <f t="shared" si="191"/>
        <v>0</v>
      </c>
      <c r="AT318" s="446"/>
      <c r="AU318" s="284"/>
      <c r="AV318" s="447" t="str">
        <f t="shared" si="192"/>
        <v>CA</v>
      </c>
      <c r="AW318" s="447" t="str">
        <f t="shared" si="192"/>
        <v>CL</v>
      </c>
      <c r="AX318" s="447" t="str">
        <f t="shared" si="192"/>
        <v>AIC</v>
      </c>
      <c r="AY318" s="447" t="str">
        <f t="shared" si="177"/>
        <v>ERB</v>
      </c>
      <c r="AZ318" s="447" t="str">
        <f t="shared" si="177"/>
        <v>GRB</v>
      </c>
      <c r="BA318" s="447" t="str">
        <f t="shared" si="177"/>
        <v>Non-Op</v>
      </c>
      <c r="BC318" s="445" t="s">
        <v>2128</v>
      </c>
      <c r="BD318" s="552">
        <f t="shared" si="180"/>
        <v>0</v>
      </c>
      <c r="BF318" s="435"/>
      <c r="BG318" s="435"/>
      <c r="BH318" s="435"/>
      <c r="BI318" s="435"/>
      <c r="BJ318" s="435"/>
      <c r="BK318" s="435"/>
      <c r="BL318" s="435"/>
      <c r="BN318" s="672"/>
    </row>
    <row r="319" spans="1:66" s="28" customFormat="1" ht="12" customHeight="1">
      <c r="A319" s="564">
        <v>16500813</v>
      </c>
      <c r="B319" s="564" t="str">
        <f t="shared" si="204"/>
        <v>16500813</v>
      </c>
      <c r="C319" s="28" t="s">
        <v>2650</v>
      </c>
      <c r="D319" s="445" t="s">
        <v>2091</v>
      </c>
      <c r="E319" s="445"/>
      <c r="F319" s="311">
        <v>43101</v>
      </c>
      <c r="G319" s="445"/>
      <c r="H319" s="547">
        <v>0</v>
      </c>
      <c r="I319" s="547">
        <v>0</v>
      </c>
      <c r="J319" s="547">
        <v>0</v>
      </c>
      <c r="K319" s="547">
        <v>0</v>
      </c>
      <c r="L319" s="547">
        <v>0</v>
      </c>
      <c r="M319" s="547">
        <v>0</v>
      </c>
      <c r="N319" s="547">
        <v>0</v>
      </c>
      <c r="O319" s="547">
        <v>0</v>
      </c>
      <c r="P319" s="547">
        <v>0</v>
      </c>
      <c r="Q319" s="547">
        <v>0</v>
      </c>
      <c r="R319" s="547">
        <v>0</v>
      </c>
      <c r="S319" s="547">
        <v>0</v>
      </c>
      <c r="T319" s="547">
        <v>0</v>
      </c>
      <c r="U319" s="547"/>
      <c r="V319" s="547">
        <f t="shared" si="183"/>
        <v>0</v>
      </c>
      <c r="W319" s="285"/>
      <c r="X319" s="286"/>
      <c r="Y319" s="548">
        <f t="shared" si="203"/>
        <v>0</v>
      </c>
      <c r="Z319" s="549">
        <f t="shared" si="203"/>
        <v>0</v>
      </c>
      <c r="AA319" s="549">
        <f t="shared" si="203"/>
        <v>0</v>
      </c>
      <c r="AB319" s="282">
        <f t="shared" si="184"/>
        <v>0</v>
      </c>
      <c r="AC319" s="281">
        <f t="shared" si="185"/>
        <v>0</v>
      </c>
      <c r="AD319" s="549">
        <f t="shared" si="201"/>
        <v>0</v>
      </c>
      <c r="AE319" s="553">
        <f t="shared" si="195"/>
        <v>0</v>
      </c>
      <c r="AF319" s="282">
        <f t="shared" si="196"/>
        <v>0</v>
      </c>
      <c r="AG319" s="283">
        <f t="shared" si="186"/>
        <v>0</v>
      </c>
      <c r="AH319" s="281">
        <f t="shared" si="187"/>
        <v>0</v>
      </c>
      <c r="AI319" s="551">
        <f t="shared" si="202"/>
        <v>0</v>
      </c>
      <c r="AJ319" s="549">
        <f t="shared" si="202"/>
        <v>0</v>
      </c>
      <c r="AK319" s="549">
        <f t="shared" si="202"/>
        <v>0</v>
      </c>
      <c r="AL319" s="282">
        <f t="shared" si="188"/>
        <v>0</v>
      </c>
      <c r="AM319" s="281">
        <f t="shared" si="189"/>
        <v>0</v>
      </c>
      <c r="AN319" s="549">
        <f t="shared" si="181"/>
        <v>0</v>
      </c>
      <c r="AO319" s="549">
        <f t="shared" si="182"/>
        <v>0</v>
      </c>
      <c r="AP319" s="549">
        <f t="shared" si="190"/>
        <v>0</v>
      </c>
      <c r="AQ319" s="283">
        <f t="shared" si="172"/>
        <v>0</v>
      </c>
      <c r="AR319" s="281">
        <f t="shared" si="191"/>
        <v>0</v>
      </c>
      <c r="AT319" s="446"/>
      <c r="AU319" s="284"/>
      <c r="AV319" s="447" t="str">
        <f t="shared" si="192"/>
        <v>CA</v>
      </c>
      <c r="AW319" s="447" t="str">
        <f t="shared" si="192"/>
        <v>CL</v>
      </c>
      <c r="AX319" s="447" t="str">
        <f t="shared" si="192"/>
        <v>AIC</v>
      </c>
      <c r="AY319" s="447" t="str">
        <f t="shared" si="177"/>
        <v>ERB</v>
      </c>
      <c r="AZ319" s="447" t="str">
        <f t="shared" si="177"/>
        <v>GRB</v>
      </c>
      <c r="BA319" s="447" t="str">
        <f t="shared" si="177"/>
        <v>Non-Op</v>
      </c>
      <c r="BC319" s="445" t="s">
        <v>2128</v>
      </c>
      <c r="BD319" s="552">
        <f t="shared" si="180"/>
        <v>0</v>
      </c>
      <c r="BF319" s="448"/>
      <c r="BG319" s="448"/>
      <c r="BH319" s="448"/>
      <c r="BI319" s="448"/>
      <c r="BJ319" s="448"/>
      <c r="BK319" s="448"/>
      <c r="BL319" s="448"/>
      <c r="BN319" s="672"/>
    </row>
    <row r="320" spans="1:66" s="28" customFormat="1" ht="12" customHeight="1">
      <c r="A320" s="564">
        <v>16500833</v>
      </c>
      <c r="B320" s="564" t="str">
        <f t="shared" si="204"/>
        <v>16500833</v>
      </c>
      <c r="C320" s="28" t="s">
        <v>2651</v>
      </c>
      <c r="D320" s="445" t="s">
        <v>2091</v>
      </c>
      <c r="E320" s="445"/>
      <c r="F320" s="311">
        <v>43132</v>
      </c>
      <c r="G320" s="445"/>
      <c r="H320" s="547">
        <v>0</v>
      </c>
      <c r="I320" s="547">
        <v>0</v>
      </c>
      <c r="J320" s="547">
        <v>0</v>
      </c>
      <c r="K320" s="547">
        <v>0</v>
      </c>
      <c r="L320" s="547">
        <v>0</v>
      </c>
      <c r="M320" s="547">
        <v>0</v>
      </c>
      <c r="N320" s="547">
        <v>0</v>
      </c>
      <c r="O320" s="547">
        <v>0</v>
      </c>
      <c r="P320" s="547">
        <v>0</v>
      </c>
      <c r="Q320" s="547">
        <v>0</v>
      </c>
      <c r="R320" s="547">
        <v>0</v>
      </c>
      <c r="S320" s="547">
        <v>0</v>
      </c>
      <c r="T320" s="547">
        <v>0</v>
      </c>
      <c r="U320" s="547"/>
      <c r="V320" s="547">
        <f t="shared" si="183"/>
        <v>0</v>
      </c>
      <c r="W320" s="285"/>
      <c r="X320" s="286"/>
      <c r="Y320" s="548">
        <f t="shared" si="203"/>
        <v>0</v>
      </c>
      <c r="Z320" s="549">
        <f t="shared" si="203"/>
        <v>0</v>
      </c>
      <c r="AA320" s="549">
        <f t="shared" si="203"/>
        <v>0</v>
      </c>
      <c r="AB320" s="282">
        <f t="shared" si="184"/>
        <v>0</v>
      </c>
      <c r="AC320" s="281">
        <f t="shared" si="185"/>
        <v>0</v>
      </c>
      <c r="AD320" s="549">
        <f t="shared" si="201"/>
        <v>0</v>
      </c>
      <c r="AE320" s="553">
        <f t="shared" si="195"/>
        <v>0</v>
      </c>
      <c r="AF320" s="282">
        <f t="shared" si="196"/>
        <v>0</v>
      </c>
      <c r="AG320" s="283">
        <f t="shared" si="186"/>
        <v>0</v>
      </c>
      <c r="AH320" s="281">
        <f t="shared" si="187"/>
        <v>0</v>
      </c>
      <c r="AI320" s="551">
        <f t="shared" si="202"/>
        <v>0</v>
      </c>
      <c r="AJ320" s="549">
        <f t="shared" si="202"/>
        <v>0</v>
      </c>
      <c r="AK320" s="549">
        <f t="shared" si="202"/>
        <v>0</v>
      </c>
      <c r="AL320" s="282">
        <f t="shared" si="188"/>
        <v>0</v>
      </c>
      <c r="AM320" s="281">
        <f t="shared" si="189"/>
        <v>0</v>
      </c>
      <c r="AN320" s="549">
        <f t="shared" si="181"/>
        <v>0</v>
      </c>
      <c r="AO320" s="549">
        <f t="shared" si="182"/>
        <v>0</v>
      </c>
      <c r="AP320" s="549">
        <f t="shared" si="190"/>
        <v>0</v>
      </c>
      <c r="AQ320" s="283">
        <f t="shared" si="172"/>
        <v>0</v>
      </c>
      <c r="AR320" s="281">
        <f t="shared" si="191"/>
        <v>0</v>
      </c>
      <c r="AT320" s="446"/>
      <c r="AU320" s="284"/>
      <c r="AV320" s="447" t="str">
        <f t="shared" si="192"/>
        <v>CA</v>
      </c>
      <c r="AW320" s="447" t="str">
        <f t="shared" si="192"/>
        <v>CL</v>
      </c>
      <c r="AX320" s="447" t="str">
        <f t="shared" si="192"/>
        <v>AIC</v>
      </c>
      <c r="AY320" s="447" t="str">
        <f t="shared" si="177"/>
        <v>ERB</v>
      </c>
      <c r="AZ320" s="447" t="str">
        <f t="shared" si="177"/>
        <v>GRB</v>
      </c>
      <c r="BA320" s="447" t="str">
        <f t="shared" si="177"/>
        <v>Non-Op</v>
      </c>
      <c r="BC320" s="445" t="s">
        <v>2128</v>
      </c>
      <c r="BD320" s="552">
        <f t="shared" si="180"/>
        <v>0</v>
      </c>
      <c r="BF320" s="448"/>
      <c r="BG320" s="448"/>
      <c r="BH320" s="448"/>
      <c r="BI320" s="448"/>
      <c r="BJ320" s="448"/>
      <c r="BK320" s="448"/>
      <c r="BL320" s="448"/>
      <c r="BN320" s="672"/>
    </row>
    <row r="321" spans="1:66" s="28" customFormat="1" ht="12" customHeight="1">
      <c r="A321" s="564">
        <v>16500843</v>
      </c>
      <c r="B321" s="564" t="str">
        <f t="shared" si="204"/>
        <v>16500843</v>
      </c>
      <c r="C321" s="28" t="s">
        <v>2652</v>
      </c>
      <c r="D321" s="445" t="s">
        <v>2091</v>
      </c>
      <c r="E321" s="445"/>
      <c r="F321" s="311">
        <v>43101</v>
      </c>
      <c r="G321" s="445"/>
      <c r="H321" s="547">
        <v>0</v>
      </c>
      <c r="I321" s="547">
        <v>0</v>
      </c>
      <c r="J321" s="547">
        <v>0</v>
      </c>
      <c r="K321" s="547">
        <v>0</v>
      </c>
      <c r="L321" s="547">
        <v>0</v>
      </c>
      <c r="M321" s="547">
        <v>0</v>
      </c>
      <c r="N321" s="547">
        <v>0</v>
      </c>
      <c r="O321" s="547">
        <v>0</v>
      </c>
      <c r="P321" s="547">
        <v>0</v>
      </c>
      <c r="Q321" s="547">
        <v>0</v>
      </c>
      <c r="R321" s="547">
        <v>0</v>
      </c>
      <c r="S321" s="547">
        <v>0</v>
      </c>
      <c r="T321" s="547">
        <v>0</v>
      </c>
      <c r="U321" s="547"/>
      <c r="V321" s="547">
        <f t="shared" si="183"/>
        <v>0</v>
      </c>
      <c r="W321" s="285"/>
      <c r="X321" s="286"/>
      <c r="Y321" s="548">
        <f t="shared" si="203"/>
        <v>0</v>
      </c>
      <c r="Z321" s="549">
        <f t="shared" si="203"/>
        <v>0</v>
      </c>
      <c r="AA321" s="549">
        <f t="shared" si="203"/>
        <v>0</v>
      </c>
      <c r="AB321" s="282">
        <f t="shared" si="184"/>
        <v>0</v>
      </c>
      <c r="AC321" s="281">
        <f t="shared" si="185"/>
        <v>0</v>
      </c>
      <c r="AD321" s="549">
        <f t="shared" si="201"/>
        <v>0</v>
      </c>
      <c r="AE321" s="553">
        <f t="shared" si="195"/>
        <v>0</v>
      </c>
      <c r="AF321" s="282">
        <f t="shared" si="196"/>
        <v>0</v>
      </c>
      <c r="AG321" s="283">
        <f t="shared" si="186"/>
        <v>0</v>
      </c>
      <c r="AH321" s="281">
        <f t="shared" si="187"/>
        <v>0</v>
      </c>
      <c r="AI321" s="551">
        <f t="shared" si="202"/>
        <v>0</v>
      </c>
      <c r="AJ321" s="549">
        <f t="shared" si="202"/>
        <v>0</v>
      </c>
      <c r="AK321" s="549">
        <f t="shared" si="202"/>
        <v>0</v>
      </c>
      <c r="AL321" s="282">
        <f t="shared" si="188"/>
        <v>0</v>
      </c>
      <c r="AM321" s="281">
        <f t="shared" si="189"/>
        <v>0</v>
      </c>
      <c r="AN321" s="549">
        <f t="shared" si="181"/>
        <v>0</v>
      </c>
      <c r="AO321" s="549">
        <f t="shared" si="182"/>
        <v>0</v>
      </c>
      <c r="AP321" s="549">
        <f t="shared" si="190"/>
        <v>0</v>
      </c>
      <c r="AQ321" s="283">
        <f t="shared" si="172"/>
        <v>0</v>
      </c>
      <c r="AR321" s="281">
        <f t="shared" si="191"/>
        <v>0</v>
      </c>
      <c r="AT321" s="446"/>
      <c r="AU321" s="284"/>
      <c r="AV321" s="447" t="str">
        <f t="shared" si="192"/>
        <v>CA</v>
      </c>
      <c r="AW321" s="447" t="str">
        <f t="shared" si="192"/>
        <v>CL</v>
      </c>
      <c r="AX321" s="447" t="str">
        <f t="shared" si="192"/>
        <v>AIC</v>
      </c>
      <c r="AY321" s="447" t="str">
        <f t="shared" si="177"/>
        <v>ERB</v>
      </c>
      <c r="AZ321" s="447" t="str">
        <f t="shared" si="177"/>
        <v>GRB</v>
      </c>
      <c r="BA321" s="447" t="str">
        <f t="shared" si="177"/>
        <v>Non-Op</v>
      </c>
      <c r="BC321" s="445" t="s">
        <v>2128</v>
      </c>
      <c r="BD321" s="552">
        <f t="shared" si="180"/>
        <v>0</v>
      </c>
      <c r="BF321" s="448"/>
      <c r="BG321" s="448"/>
      <c r="BH321" s="448"/>
      <c r="BI321" s="448"/>
      <c r="BJ321" s="448"/>
      <c r="BK321" s="448"/>
      <c r="BL321" s="448"/>
      <c r="BN321" s="672"/>
    </row>
    <row r="322" spans="1:66" s="28" customFormat="1" ht="12" customHeight="1">
      <c r="A322" s="564">
        <v>16500853</v>
      </c>
      <c r="B322" s="564" t="str">
        <f t="shared" si="204"/>
        <v>16500853</v>
      </c>
      <c r="C322" s="28" t="s">
        <v>2653</v>
      </c>
      <c r="D322" s="445" t="s">
        <v>2091</v>
      </c>
      <c r="E322" s="445"/>
      <c r="F322" s="311">
        <v>43374</v>
      </c>
      <c r="G322" s="445"/>
      <c r="H322" s="547">
        <v>0</v>
      </c>
      <c r="I322" s="547">
        <v>0</v>
      </c>
      <c r="J322" s="547">
        <v>0</v>
      </c>
      <c r="K322" s="547">
        <v>0</v>
      </c>
      <c r="L322" s="547">
        <v>0</v>
      </c>
      <c r="M322" s="547">
        <v>0</v>
      </c>
      <c r="N322" s="547">
        <v>0</v>
      </c>
      <c r="O322" s="547">
        <v>0</v>
      </c>
      <c r="P322" s="547">
        <v>0</v>
      </c>
      <c r="Q322" s="547">
        <v>0</v>
      </c>
      <c r="R322" s="547">
        <v>0</v>
      </c>
      <c r="S322" s="547">
        <v>0</v>
      </c>
      <c r="T322" s="547">
        <v>0</v>
      </c>
      <c r="U322" s="547"/>
      <c r="V322" s="547">
        <f t="shared" si="183"/>
        <v>0</v>
      </c>
      <c r="W322" s="285"/>
      <c r="X322" s="286"/>
      <c r="Y322" s="548">
        <f t="shared" si="203"/>
        <v>0</v>
      </c>
      <c r="Z322" s="549">
        <f t="shared" si="203"/>
        <v>0</v>
      </c>
      <c r="AA322" s="549">
        <f t="shared" si="203"/>
        <v>0</v>
      </c>
      <c r="AB322" s="282">
        <f t="shared" si="184"/>
        <v>0</v>
      </c>
      <c r="AC322" s="281">
        <f t="shared" si="185"/>
        <v>0</v>
      </c>
      <c r="AD322" s="549">
        <f t="shared" si="201"/>
        <v>0</v>
      </c>
      <c r="AE322" s="553">
        <f t="shared" si="195"/>
        <v>0</v>
      </c>
      <c r="AF322" s="282">
        <f t="shared" si="196"/>
        <v>0</v>
      </c>
      <c r="AG322" s="283">
        <f t="shared" si="186"/>
        <v>0</v>
      </c>
      <c r="AH322" s="281">
        <f t="shared" si="187"/>
        <v>0</v>
      </c>
      <c r="AI322" s="551">
        <f t="shared" si="202"/>
        <v>0</v>
      </c>
      <c r="AJ322" s="549">
        <f t="shared" si="202"/>
        <v>0</v>
      </c>
      <c r="AK322" s="549">
        <f t="shared" si="202"/>
        <v>0</v>
      </c>
      <c r="AL322" s="282">
        <f t="shared" si="188"/>
        <v>0</v>
      </c>
      <c r="AM322" s="281">
        <f t="shared" si="189"/>
        <v>0</v>
      </c>
      <c r="AN322" s="549">
        <f t="shared" si="181"/>
        <v>0</v>
      </c>
      <c r="AO322" s="549">
        <f t="shared" si="182"/>
        <v>0</v>
      </c>
      <c r="AP322" s="549">
        <f t="shared" si="190"/>
        <v>0</v>
      </c>
      <c r="AQ322" s="283">
        <f t="shared" si="172"/>
        <v>0</v>
      </c>
      <c r="AR322" s="281">
        <f t="shared" si="191"/>
        <v>0</v>
      </c>
      <c r="AT322" s="446"/>
      <c r="AU322" s="284"/>
      <c r="AV322" s="447" t="str">
        <f t="shared" si="192"/>
        <v>CA</v>
      </c>
      <c r="AW322" s="447" t="str">
        <f t="shared" si="192"/>
        <v>CL</v>
      </c>
      <c r="AX322" s="447" t="str">
        <f t="shared" si="192"/>
        <v>AIC</v>
      </c>
      <c r="AY322" s="447" t="str">
        <f t="shared" si="177"/>
        <v>ERB</v>
      </c>
      <c r="AZ322" s="447" t="str">
        <f t="shared" si="177"/>
        <v>GRB</v>
      </c>
      <c r="BA322" s="447" t="str">
        <f t="shared" si="177"/>
        <v>Non-Op</v>
      </c>
      <c r="BC322" s="445" t="s">
        <v>2128</v>
      </c>
      <c r="BD322" s="552">
        <f t="shared" si="180"/>
        <v>0</v>
      </c>
      <c r="BF322" s="448"/>
      <c r="BG322" s="448"/>
      <c r="BH322" s="448"/>
      <c r="BI322" s="448"/>
      <c r="BJ322" s="448"/>
      <c r="BK322" s="448"/>
      <c r="BL322" s="448"/>
      <c r="BN322" s="672"/>
    </row>
    <row r="323" spans="1:66" s="28" customFormat="1" ht="12" customHeight="1">
      <c r="A323" s="564">
        <v>16500873</v>
      </c>
      <c r="B323" s="564" t="str">
        <f t="shared" si="204"/>
        <v>16500873</v>
      </c>
      <c r="C323" s="28" t="s">
        <v>2654</v>
      </c>
      <c r="D323" s="445" t="s">
        <v>2091</v>
      </c>
      <c r="E323" s="445"/>
      <c r="F323" s="311">
        <v>43101</v>
      </c>
      <c r="G323" s="445"/>
      <c r="H323" s="547">
        <v>0</v>
      </c>
      <c r="I323" s="547">
        <v>0</v>
      </c>
      <c r="J323" s="547">
        <v>0</v>
      </c>
      <c r="K323" s="547">
        <v>0</v>
      </c>
      <c r="L323" s="547">
        <v>0</v>
      </c>
      <c r="M323" s="547">
        <v>0</v>
      </c>
      <c r="N323" s="547">
        <v>0</v>
      </c>
      <c r="O323" s="547">
        <v>0</v>
      </c>
      <c r="P323" s="547">
        <v>0</v>
      </c>
      <c r="Q323" s="547">
        <v>0</v>
      </c>
      <c r="R323" s="547">
        <v>0</v>
      </c>
      <c r="S323" s="547">
        <v>0</v>
      </c>
      <c r="T323" s="547">
        <v>0</v>
      </c>
      <c r="U323" s="547"/>
      <c r="V323" s="547">
        <f t="shared" si="183"/>
        <v>0</v>
      </c>
      <c r="W323" s="285"/>
      <c r="X323" s="286"/>
      <c r="Y323" s="548">
        <f t="shared" si="203"/>
        <v>0</v>
      </c>
      <c r="Z323" s="549">
        <f t="shared" si="203"/>
        <v>0</v>
      </c>
      <c r="AA323" s="549">
        <f t="shared" si="203"/>
        <v>0</v>
      </c>
      <c r="AB323" s="282">
        <f t="shared" si="184"/>
        <v>0</v>
      </c>
      <c r="AC323" s="281">
        <f t="shared" si="185"/>
        <v>0</v>
      </c>
      <c r="AD323" s="549">
        <f t="shared" si="201"/>
        <v>0</v>
      </c>
      <c r="AE323" s="553">
        <f t="shared" si="195"/>
        <v>0</v>
      </c>
      <c r="AF323" s="282">
        <f t="shared" si="196"/>
        <v>0</v>
      </c>
      <c r="AG323" s="283">
        <f t="shared" si="186"/>
        <v>0</v>
      </c>
      <c r="AH323" s="281">
        <f t="shared" si="187"/>
        <v>0</v>
      </c>
      <c r="AI323" s="551">
        <f t="shared" si="202"/>
        <v>0</v>
      </c>
      <c r="AJ323" s="549">
        <f t="shared" si="202"/>
        <v>0</v>
      </c>
      <c r="AK323" s="549">
        <f t="shared" si="202"/>
        <v>0</v>
      </c>
      <c r="AL323" s="282">
        <f t="shared" si="188"/>
        <v>0</v>
      </c>
      <c r="AM323" s="281">
        <f t="shared" si="189"/>
        <v>0</v>
      </c>
      <c r="AN323" s="549">
        <f t="shared" si="181"/>
        <v>0</v>
      </c>
      <c r="AO323" s="549">
        <f t="shared" si="182"/>
        <v>0</v>
      </c>
      <c r="AP323" s="549">
        <f t="shared" si="190"/>
        <v>0</v>
      </c>
      <c r="AQ323" s="283">
        <f t="shared" si="172"/>
        <v>0</v>
      </c>
      <c r="AR323" s="281">
        <f t="shared" si="191"/>
        <v>0</v>
      </c>
      <c r="AT323" s="446"/>
      <c r="AU323" s="284"/>
      <c r="AV323" s="447" t="str">
        <f t="shared" si="192"/>
        <v>CA</v>
      </c>
      <c r="AW323" s="447" t="str">
        <f t="shared" si="192"/>
        <v>CL</v>
      </c>
      <c r="AX323" s="447" t="str">
        <f t="shared" si="192"/>
        <v>AIC</v>
      </c>
      <c r="AY323" s="447" t="str">
        <f t="shared" si="177"/>
        <v>ERB</v>
      </c>
      <c r="AZ323" s="447" t="str">
        <f t="shared" si="177"/>
        <v>GRB</v>
      </c>
      <c r="BA323" s="447" t="str">
        <f t="shared" si="177"/>
        <v>Non-Op</v>
      </c>
      <c r="BC323" s="445" t="s">
        <v>2128</v>
      </c>
      <c r="BD323" s="552">
        <f t="shared" si="180"/>
        <v>0</v>
      </c>
      <c r="BF323" s="448"/>
      <c r="BG323" s="448"/>
      <c r="BH323" s="448"/>
      <c r="BI323" s="448"/>
      <c r="BJ323" s="448"/>
      <c r="BK323" s="448"/>
      <c r="BL323" s="448"/>
      <c r="BN323" s="672"/>
    </row>
    <row r="324" spans="1:66" s="28" customFormat="1" ht="12" customHeight="1">
      <c r="A324" s="563">
        <v>16500881</v>
      </c>
      <c r="B324" s="562" t="str">
        <f t="shared" si="204"/>
        <v>16500881</v>
      </c>
      <c r="C324" s="444" t="s">
        <v>2655</v>
      </c>
      <c r="D324" s="445" t="s">
        <v>2091</v>
      </c>
      <c r="E324" s="445"/>
      <c r="F324" s="444"/>
      <c r="G324" s="445"/>
      <c r="H324" s="547">
        <v>0</v>
      </c>
      <c r="I324" s="547">
        <v>0</v>
      </c>
      <c r="J324" s="547">
        <v>0</v>
      </c>
      <c r="K324" s="547">
        <v>0</v>
      </c>
      <c r="L324" s="547">
        <v>0</v>
      </c>
      <c r="M324" s="547">
        <v>0</v>
      </c>
      <c r="N324" s="547">
        <v>0</v>
      </c>
      <c r="O324" s="547">
        <v>0</v>
      </c>
      <c r="P324" s="547">
        <v>0</v>
      </c>
      <c r="Q324" s="547">
        <v>0</v>
      </c>
      <c r="R324" s="547">
        <v>0</v>
      </c>
      <c r="S324" s="547">
        <v>0</v>
      </c>
      <c r="T324" s="547">
        <v>0</v>
      </c>
      <c r="U324" s="547"/>
      <c r="V324" s="547">
        <f t="shared" si="183"/>
        <v>0</v>
      </c>
      <c r="W324" s="285"/>
      <c r="X324" s="286"/>
      <c r="Y324" s="548">
        <f t="shared" si="203"/>
        <v>0</v>
      </c>
      <c r="Z324" s="549">
        <f t="shared" si="203"/>
        <v>0</v>
      </c>
      <c r="AA324" s="549">
        <f t="shared" si="203"/>
        <v>0</v>
      </c>
      <c r="AB324" s="282">
        <f t="shared" si="184"/>
        <v>0</v>
      </c>
      <c r="AC324" s="281">
        <f t="shared" si="185"/>
        <v>0</v>
      </c>
      <c r="AD324" s="549">
        <f t="shared" si="201"/>
        <v>0</v>
      </c>
      <c r="AE324" s="553">
        <f t="shared" si="195"/>
        <v>0</v>
      </c>
      <c r="AF324" s="282">
        <f t="shared" si="196"/>
        <v>0</v>
      </c>
      <c r="AG324" s="283">
        <f t="shared" si="186"/>
        <v>0</v>
      </c>
      <c r="AH324" s="281">
        <f t="shared" si="187"/>
        <v>0</v>
      </c>
      <c r="AI324" s="551">
        <f t="shared" si="202"/>
        <v>0</v>
      </c>
      <c r="AJ324" s="549">
        <f t="shared" si="202"/>
        <v>0</v>
      </c>
      <c r="AK324" s="549">
        <f t="shared" si="202"/>
        <v>0</v>
      </c>
      <c r="AL324" s="282">
        <f t="shared" si="188"/>
        <v>0</v>
      </c>
      <c r="AM324" s="281">
        <f t="shared" si="189"/>
        <v>0</v>
      </c>
      <c r="AN324" s="549">
        <f t="shared" si="181"/>
        <v>0</v>
      </c>
      <c r="AO324" s="549">
        <f t="shared" si="182"/>
        <v>0</v>
      </c>
      <c r="AP324" s="549">
        <f t="shared" si="190"/>
        <v>0</v>
      </c>
      <c r="AQ324" s="283">
        <f t="shared" si="172"/>
        <v>0</v>
      </c>
      <c r="AR324" s="281">
        <f t="shared" si="191"/>
        <v>0</v>
      </c>
      <c r="AT324" s="446"/>
      <c r="AU324" s="284"/>
      <c r="AV324" s="447" t="str">
        <f t="shared" si="192"/>
        <v>CA</v>
      </c>
      <c r="AW324" s="447" t="str">
        <f t="shared" si="192"/>
        <v>CL</v>
      </c>
      <c r="AX324" s="447" t="str">
        <f t="shared" si="192"/>
        <v>AIC</v>
      </c>
      <c r="AY324" s="447" t="str">
        <f t="shared" si="177"/>
        <v>ERB</v>
      </c>
      <c r="AZ324" s="447" t="str">
        <f t="shared" si="177"/>
        <v>GRB</v>
      </c>
      <c r="BA324" s="447" t="str">
        <f t="shared" si="177"/>
        <v>Non-Op</v>
      </c>
      <c r="BC324" s="445" t="s">
        <v>2128</v>
      </c>
      <c r="BD324" s="552">
        <f t="shared" si="180"/>
        <v>0</v>
      </c>
      <c r="BF324" s="448"/>
      <c r="BG324" s="448"/>
      <c r="BH324" s="448"/>
      <c r="BI324" s="448"/>
      <c r="BJ324" s="448"/>
      <c r="BK324" s="448"/>
      <c r="BL324" s="448"/>
      <c r="BN324" s="672"/>
    </row>
    <row r="325" spans="1:66" s="28" customFormat="1" ht="12" customHeight="1">
      <c r="A325" s="563">
        <v>16500893</v>
      </c>
      <c r="B325" s="562" t="str">
        <f t="shared" si="204"/>
        <v>16500893</v>
      </c>
      <c r="C325" s="444" t="s">
        <v>2656</v>
      </c>
      <c r="D325" s="445" t="s">
        <v>2091</v>
      </c>
      <c r="E325" s="445"/>
      <c r="F325" s="444"/>
      <c r="G325" s="445"/>
      <c r="H325" s="547">
        <v>0</v>
      </c>
      <c r="I325" s="547">
        <v>0</v>
      </c>
      <c r="J325" s="547">
        <v>0</v>
      </c>
      <c r="K325" s="547">
        <v>0</v>
      </c>
      <c r="L325" s="547">
        <v>0</v>
      </c>
      <c r="M325" s="547">
        <v>0</v>
      </c>
      <c r="N325" s="547">
        <v>0</v>
      </c>
      <c r="O325" s="547">
        <v>0</v>
      </c>
      <c r="P325" s="547">
        <v>0</v>
      </c>
      <c r="Q325" s="547">
        <v>0</v>
      </c>
      <c r="R325" s="547">
        <v>0</v>
      </c>
      <c r="S325" s="547">
        <v>0</v>
      </c>
      <c r="T325" s="547">
        <v>0</v>
      </c>
      <c r="U325" s="547"/>
      <c r="V325" s="547">
        <f t="shared" si="183"/>
        <v>0</v>
      </c>
      <c r="W325" s="285"/>
      <c r="X325" s="286"/>
      <c r="Y325" s="548">
        <f t="shared" si="203"/>
        <v>0</v>
      </c>
      <c r="Z325" s="549">
        <f t="shared" si="203"/>
        <v>0</v>
      </c>
      <c r="AA325" s="549">
        <f t="shared" si="203"/>
        <v>0</v>
      </c>
      <c r="AB325" s="282">
        <f t="shared" si="184"/>
        <v>0</v>
      </c>
      <c r="AC325" s="281">
        <f t="shared" si="185"/>
        <v>0</v>
      </c>
      <c r="AD325" s="549">
        <f t="shared" si="201"/>
        <v>0</v>
      </c>
      <c r="AE325" s="553">
        <f t="shared" si="195"/>
        <v>0</v>
      </c>
      <c r="AF325" s="282">
        <f t="shared" si="196"/>
        <v>0</v>
      </c>
      <c r="AG325" s="283">
        <f t="shared" si="186"/>
        <v>0</v>
      </c>
      <c r="AH325" s="281">
        <f t="shared" si="187"/>
        <v>0</v>
      </c>
      <c r="AI325" s="551">
        <f t="shared" si="202"/>
        <v>0</v>
      </c>
      <c r="AJ325" s="549">
        <f t="shared" si="202"/>
        <v>0</v>
      </c>
      <c r="AK325" s="549">
        <f t="shared" si="202"/>
        <v>0</v>
      </c>
      <c r="AL325" s="282">
        <f t="shared" si="188"/>
        <v>0</v>
      </c>
      <c r="AM325" s="281">
        <f t="shared" si="189"/>
        <v>0</v>
      </c>
      <c r="AN325" s="549">
        <f t="shared" si="181"/>
        <v>0</v>
      </c>
      <c r="AO325" s="549">
        <f t="shared" si="182"/>
        <v>0</v>
      </c>
      <c r="AP325" s="549">
        <f t="shared" si="190"/>
        <v>0</v>
      </c>
      <c r="AQ325" s="283">
        <f t="shared" si="172"/>
        <v>0</v>
      </c>
      <c r="AR325" s="281">
        <f t="shared" si="191"/>
        <v>0</v>
      </c>
      <c r="AT325" s="446"/>
      <c r="AU325" s="284"/>
      <c r="AV325" s="447" t="str">
        <f t="shared" si="192"/>
        <v>CA</v>
      </c>
      <c r="AW325" s="447" t="str">
        <f t="shared" si="192"/>
        <v>CL</v>
      </c>
      <c r="AX325" s="447" t="str">
        <f t="shared" si="192"/>
        <v>AIC</v>
      </c>
      <c r="AY325" s="447" t="str">
        <f t="shared" ref="AY325:BA389" si="205">IF(VALUE(AD325),AY$7,IF(ISBLANK(AD325),"",AY$7))</f>
        <v>ERB</v>
      </c>
      <c r="AZ325" s="447" t="str">
        <f t="shared" si="205"/>
        <v>GRB</v>
      </c>
      <c r="BA325" s="447" t="str">
        <f t="shared" si="205"/>
        <v>Non-Op</v>
      </c>
      <c r="BC325" s="445" t="s">
        <v>2128</v>
      </c>
      <c r="BD325" s="552">
        <f t="shared" si="180"/>
        <v>0</v>
      </c>
      <c r="BF325" s="448"/>
      <c r="BG325" s="448"/>
      <c r="BH325" s="448"/>
      <c r="BI325" s="448"/>
      <c r="BJ325" s="448"/>
      <c r="BK325" s="448"/>
      <c r="BL325" s="448"/>
      <c r="BN325" s="672"/>
    </row>
    <row r="326" spans="1:66" s="28" customFormat="1" ht="12" customHeight="1">
      <c r="A326" s="563">
        <v>16500901</v>
      </c>
      <c r="B326" s="562" t="str">
        <f t="shared" si="204"/>
        <v>16500901</v>
      </c>
      <c r="C326" s="444" t="s">
        <v>2657</v>
      </c>
      <c r="D326" s="445" t="s">
        <v>1165</v>
      </c>
      <c r="E326" s="445"/>
      <c r="F326" s="444"/>
      <c r="G326" s="445"/>
      <c r="H326" s="547">
        <v>0</v>
      </c>
      <c r="I326" s="547">
        <v>0</v>
      </c>
      <c r="J326" s="547">
        <v>0</v>
      </c>
      <c r="K326" s="547">
        <v>0</v>
      </c>
      <c r="L326" s="547">
        <v>0</v>
      </c>
      <c r="M326" s="547">
        <v>0</v>
      </c>
      <c r="N326" s="547">
        <v>0</v>
      </c>
      <c r="O326" s="547">
        <v>0</v>
      </c>
      <c r="P326" s="547">
        <v>0</v>
      </c>
      <c r="Q326" s="547">
        <v>0</v>
      </c>
      <c r="R326" s="547">
        <v>0</v>
      </c>
      <c r="S326" s="547">
        <v>0</v>
      </c>
      <c r="T326" s="547">
        <v>0</v>
      </c>
      <c r="U326" s="547"/>
      <c r="V326" s="547">
        <f t="shared" si="183"/>
        <v>0</v>
      </c>
      <c r="W326" s="305"/>
      <c r="X326" s="306"/>
      <c r="Y326" s="548">
        <f t="shared" si="203"/>
        <v>0</v>
      </c>
      <c r="Z326" s="549">
        <f t="shared" si="203"/>
        <v>0</v>
      </c>
      <c r="AA326" s="549">
        <f t="shared" si="203"/>
        <v>0</v>
      </c>
      <c r="AB326" s="282">
        <f t="shared" si="184"/>
        <v>0</v>
      </c>
      <c r="AC326" s="281">
        <f t="shared" si="185"/>
        <v>0</v>
      </c>
      <c r="AD326" s="549">
        <f t="shared" si="201"/>
        <v>0</v>
      </c>
      <c r="AE326" s="553">
        <f t="shared" si="195"/>
        <v>0</v>
      </c>
      <c r="AF326" s="282">
        <f t="shared" si="196"/>
        <v>0</v>
      </c>
      <c r="AG326" s="283">
        <f t="shared" si="186"/>
        <v>0</v>
      </c>
      <c r="AH326" s="281">
        <f t="shared" si="187"/>
        <v>0</v>
      </c>
      <c r="AI326" s="551">
        <f t="shared" si="202"/>
        <v>0</v>
      </c>
      <c r="AJ326" s="549">
        <f t="shared" si="202"/>
        <v>0</v>
      </c>
      <c r="AK326" s="549">
        <f t="shared" si="202"/>
        <v>0</v>
      </c>
      <c r="AL326" s="282">
        <f t="shared" si="188"/>
        <v>0</v>
      </c>
      <c r="AM326" s="281">
        <f t="shared" si="189"/>
        <v>0</v>
      </c>
      <c r="AN326" s="549">
        <f t="shared" si="181"/>
        <v>0</v>
      </c>
      <c r="AO326" s="549">
        <f t="shared" si="182"/>
        <v>0</v>
      </c>
      <c r="AP326" s="549">
        <f t="shared" si="190"/>
        <v>0</v>
      </c>
      <c r="AQ326" s="283">
        <f t="shared" ref="AQ326:AQ429" si="206">SUM(AN326:AP326)</f>
        <v>0</v>
      </c>
      <c r="AR326" s="281">
        <f t="shared" si="191"/>
        <v>0</v>
      </c>
      <c r="AT326" s="446" t="s">
        <v>2064</v>
      </c>
      <c r="AU326" s="284"/>
      <c r="AV326" s="447" t="str">
        <f t="shared" si="192"/>
        <v>CA</v>
      </c>
      <c r="AW326" s="447" t="str">
        <f t="shared" si="192"/>
        <v>CL</v>
      </c>
      <c r="AX326" s="447" t="str">
        <f t="shared" si="192"/>
        <v>AIC</v>
      </c>
      <c r="AY326" s="447" t="str">
        <f t="shared" si="205"/>
        <v>ERB</v>
      </c>
      <c r="AZ326" s="447" t="str">
        <f t="shared" si="205"/>
        <v>GRB</v>
      </c>
      <c r="BA326" s="447" t="str">
        <f t="shared" si="205"/>
        <v>Non-Op</v>
      </c>
      <c r="BC326" s="449" t="s">
        <v>2100</v>
      </c>
      <c r="BD326" s="552">
        <f t="shared" si="180"/>
        <v>0</v>
      </c>
      <c r="BF326" s="448"/>
      <c r="BG326" s="448"/>
      <c r="BH326" s="448"/>
      <c r="BI326" s="448"/>
      <c r="BJ326" s="448"/>
      <c r="BK326" s="448"/>
      <c r="BL326" s="448"/>
      <c r="BN326" s="672"/>
    </row>
    <row r="327" spans="1:66" s="28" customFormat="1" ht="12" customHeight="1">
      <c r="A327" s="563">
        <v>16500911</v>
      </c>
      <c r="B327" s="562" t="str">
        <f t="shared" si="204"/>
        <v>16500911</v>
      </c>
      <c r="C327" s="444" t="s">
        <v>2658</v>
      </c>
      <c r="D327" s="445" t="s">
        <v>2091</v>
      </c>
      <c r="E327" s="445"/>
      <c r="F327" s="444"/>
      <c r="G327" s="445"/>
      <c r="H327" s="547">
        <v>0</v>
      </c>
      <c r="I327" s="547">
        <v>0</v>
      </c>
      <c r="J327" s="547">
        <v>0</v>
      </c>
      <c r="K327" s="547">
        <v>0</v>
      </c>
      <c r="L327" s="547">
        <v>0</v>
      </c>
      <c r="M327" s="547">
        <v>0</v>
      </c>
      <c r="N327" s="547">
        <v>0</v>
      </c>
      <c r="O327" s="547">
        <v>0</v>
      </c>
      <c r="P327" s="547">
        <v>0</v>
      </c>
      <c r="Q327" s="547">
        <v>0</v>
      </c>
      <c r="R327" s="547">
        <v>0</v>
      </c>
      <c r="S327" s="547">
        <v>0</v>
      </c>
      <c r="T327" s="547">
        <v>0</v>
      </c>
      <c r="U327" s="547"/>
      <c r="V327" s="547">
        <f t="shared" si="183"/>
        <v>0</v>
      </c>
      <c r="W327" s="285"/>
      <c r="X327" s="286"/>
      <c r="Y327" s="548">
        <f t="shared" ref="Y327:AA357" si="207">IF($D327=Y$5,$T327,0)</f>
        <v>0</v>
      </c>
      <c r="Z327" s="549">
        <f t="shared" si="207"/>
        <v>0</v>
      </c>
      <c r="AA327" s="549">
        <f t="shared" si="207"/>
        <v>0</v>
      </c>
      <c r="AB327" s="282">
        <f t="shared" si="184"/>
        <v>0</v>
      </c>
      <c r="AC327" s="281">
        <f t="shared" si="185"/>
        <v>0</v>
      </c>
      <c r="AD327" s="549">
        <f t="shared" si="201"/>
        <v>0</v>
      </c>
      <c r="AE327" s="553">
        <f t="shared" si="195"/>
        <v>0</v>
      </c>
      <c r="AF327" s="282">
        <f t="shared" si="196"/>
        <v>0</v>
      </c>
      <c r="AG327" s="283">
        <f t="shared" si="186"/>
        <v>0</v>
      </c>
      <c r="AH327" s="281">
        <f t="shared" si="187"/>
        <v>0</v>
      </c>
      <c r="AI327" s="551">
        <f t="shared" ref="AI327:AK357" si="208">IF($D327=AI$5,$V327,0)</f>
        <v>0</v>
      </c>
      <c r="AJ327" s="549">
        <f t="shared" si="208"/>
        <v>0</v>
      </c>
      <c r="AK327" s="549">
        <f t="shared" si="208"/>
        <v>0</v>
      </c>
      <c r="AL327" s="282">
        <f t="shared" si="188"/>
        <v>0</v>
      </c>
      <c r="AM327" s="281">
        <f t="shared" si="189"/>
        <v>0</v>
      </c>
      <c r="AN327" s="549">
        <f t="shared" si="181"/>
        <v>0</v>
      </c>
      <c r="AO327" s="549">
        <f t="shared" si="182"/>
        <v>0</v>
      </c>
      <c r="AP327" s="549">
        <f t="shared" si="190"/>
        <v>0</v>
      </c>
      <c r="AQ327" s="283">
        <f t="shared" si="206"/>
        <v>0</v>
      </c>
      <c r="AR327" s="281">
        <f t="shared" si="191"/>
        <v>0</v>
      </c>
      <c r="AT327" s="446"/>
      <c r="AU327" s="284"/>
      <c r="AV327" s="447" t="str">
        <f t="shared" si="192"/>
        <v>CA</v>
      </c>
      <c r="AW327" s="447" t="str">
        <f t="shared" si="192"/>
        <v>CL</v>
      </c>
      <c r="AX327" s="447" t="str">
        <f t="shared" si="192"/>
        <v>AIC</v>
      </c>
      <c r="AY327" s="447" t="str">
        <f t="shared" si="205"/>
        <v>ERB</v>
      </c>
      <c r="AZ327" s="447" t="str">
        <f t="shared" si="205"/>
        <v>GRB</v>
      </c>
      <c r="BA327" s="447" t="str">
        <f t="shared" si="205"/>
        <v>Non-Op</v>
      </c>
      <c r="BC327" s="445" t="s">
        <v>2128</v>
      </c>
      <c r="BD327" s="552">
        <f t="shared" si="180"/>
        <v>0</v>
      </c>
      <c r="BF327" s="448"/>
      <c r="BG327" s="448"/>
      <c r="BH327" s="448"/>
      <c r="BI327" s="448"/>
      <c r="BJ327" s="448"/>
      <c r="BK327" s="448"/>
      <c r="BL327" s="448"/>
      <c r="BN327" s="672"/>
    </row>
    <row r="328" spans="1:66" s="28" customFormat="1" ht="12" customHeight="1">
      <c r="A328" s="563">
        <v>16500953</v>
      </c>
      <c r="B328" s="562" t="str">
        <f t="shared" si="204"/>
        <v>16500953</v>
      </c>
      <c r="C328" s="444" t="s">
        <v>2659</v>
      </c>
      <c r="D328" s="445" t="s">
        <v>2091</v>
      </c>
      <c r="E328" s="445"/>
      <c r="F328" s="444"/>
      <c r="G328" s="445"/>
      <c r="H328" s="547">
        <v>0</v>
      </c>
      <c r="I328" s="547">
        <v>0</v>
      </c>
      <c r="J328" s="547">
        <v>0</v>
      </c>
      <c r="K328" s="547">
        <v>0</v>
      </c>
      <c r="L328" s="547">
        <v>0</v>
      </c>
      <c r="M328" s="547">
        <v>0</v>
      </c>
      <c r="N328" s="547">
        <v>0</v>
      </c>
      <c r="O328" s="547">
        <v>0</v>
      </c>
      <c r="P328" s="547">
        <v>0</v>
      </c>
      <c r="Q328" s="547">
        <v>0</v>
      </c>
      <c r="R328" s="547">
        <v>0</v>
      </c>
      <c r="S328" s="547">
        <v>0</v>
      </c>
      <c r="T328" s="547">
        <v>0</v>
      </c>
      <c r="U328" s="547"/>
      <c r="V328" s="547">
        <f t="shared" si="183"/>
        <v>0</v>
      </c>
      <c r="W328" s="285"/>
      <c r="X328" s="286"/>
      <c r="Y328" s="548">
        <f t="shared" si="207"/>
        <v>0</v>
      </c>
      <c r="Z328" s="549">
        <f t="shared" si="207"/>
        <v>0</v>
      </c>
      <c r="AA328" s="549">
        <f t="shared" si="207"/>
        <v>0</v>
      </c>
      <c r="AB328" s="282">
        <f t="shared" si="184"/>
        <v>0</v>
      </c>
      <c r="AC328" s="281">
        <f t="shared" si="185"/>
        <v>0</v>
      </c>
      <c r="AD328" s="549">
        <f t="shared" si="201"/>
        <v>0</v>
      </c>
      <c r="AE328" s="553">
        <f t="shared" si="195"/>
        <v>0</v>
      </c>
      <c r="AF328" s="282">
        <f t="shared" si="196"/>
        <v>0</v>
      </c>
      <c r="AG328" s="283">
        <f t="shared" si="186"/>
        <v>0</v>
      </c>
      <c r="AH328" s="281">
        <f t="shared" si="187"/>
        <v>0</v>
      </c>
      <c r="AI328" s="551">
        <f t="shared" si="208"/>
        <v>0</v>
      </c>
      <c r="AJ328" s="549">
        <f t="shared" si="208"/>
        <v>0</v>
      </c>
      <c r="AK328" s="549">
        <f t="shared" si="208"/>
        <v>0</v>
      </c>
      <c r="AL328" s="282">
        <f t="shared" si="188"/>
        <v>0</v>
      </c>
      <c r="AM328" s="281">
        <f t="shared" si="189"/>
        <v>0</v>
      </c>
      <c r="AN328" s="549">
        <f t="shared" si="181"/>
        <v>0</v>
      </c>
      <c r="AO328" s="549">
        <f t="shared" si="182"/>
        <v>0</v>
      </c>
      <c r="AP328" s="549">
        <f t="shared" si="190"/>
        <v>0</v>
      </c>
      <c r="AQ328" s="283">
        <f t="shared" si="206"/>
        <v>0</v>
      </c>
      <c r="AR328" s="281">
        <f t="shared" si="191"/>
        <v>0</v>
      </c>
      <c r="AT328" s="446"/>
      <c r="AU328" s="284"/>
      <c r="AV328" s="447" t="str">
        <f t="shared" si="192"/>
        <v>CA</v>
      </c>
      <c r="AW328" s="447" t="str">
        <f t="shared" si="192"/>
        <v>CL</v>
      </c>
      <c r="AX328" s="447" t="str">
        <f t="shared" si="192"/>
        <v>AIC</v>
      </c>
      <c r="AY328" s="447" t="str">
        <f t="shared" si="205"/>
        <v>ERB</v>
      </c>
      <c r="AZ328" s="447" t="str">
        <f t="shared" si="205"/>
        <v>GRB</v>
      </c>
      <c r="BA328" s="447" t="str">
        <f t="shared" si="205"/>
        <v>Non-Op</v>
      </c>
      <c r="BC328" s="445" t="s">
        <v>2128</v>
      </c>
      <c r="BD328" s="552">
        <f t="shared" si="180"/>
        <v>0</v>
      </c>
      <c r="BF328" s="448"/>
      <c r="BG328" s="448"/>
      <c r="BH328" s="448"/>
      <c r="BI328" s="448"/>
      <c r="BJ328" s="448"/>
      <c r="BK328" s="448"/>
      <c r="BL328" s="448"/>
      <c r="BN328" s="681"/>
    </row>
    <row r="329" spans="1:66" s="28" customFormat="1" ht="12" customHeight="1">
      <c r="A329" s="563">
        <v>16500963</v>
      </c>
      <c r="B329" s="562" t="str">
        <f t="shared" si="204"/>
        <v>16500963</v>
      </c>
      <c r="C329" s="444" t="s">
        <v>2660</v>
      </c>
      <c r="D329" s="445" t="s">
        <v>2091</v>
      </c>
      <c r="E329" s="445"/>
      <c r="F329" s="294">
        <v>43040</v>
      </c>
      <c r="G329" s="445"/>
      <c r="H329" s="547">
        <v>0</v>
      </c>
      <c r="I329" s="547">
        <v>0</v>
      </c>
      <c r="J329" s="547">
        <v>0</v>
      </c>
      <c r="K329" s="547">
        <v>0</v>
      </c>
      <c r="L329" s="547">
        <v>0</v>
      </c>
      <c r="M329" s="547">
        <v>0</v>
      </c>
      <c r="N329" s="547">
        <v>0</v>
      </c>
      <c r="O329" s="547">
        <v>0</v>
      </c>
      <c r="P329" s="547">
        <v>0</v>
      </c>
      <c r="Q329" s="547">
        <v>0</v>
      </c>
      <c r="R329" s="547">
        <v>0</v>
      </c>
      <c r="S329" s="547">
        <v>0</v>
      </c>
      <c r="T329" s="547">
        <v>0</v>
      </c>
      <c r="U329" s="547"/>
      <c r="V329" s="547">
        <f t="shared" si="183"/>
        <v>0</v>
      </c>
      <c r="W329" s="285"/>
      <c r="X329" s="286"/>
      <c r="Y329" s="548">
        <f t="shared" si="207"/>
        <v>0</v>
      </c>
      <c r="Z329" s="549">
        <f t="shared" si="207"/>
        <v>0</v>
      </c>
      <c r="AA329" s="549">
        <f t="shared" si="207"/>
        <v>0</v>
      </c>
      <c r="AB329" s="282">
        <f t="shared" si="184"/>
        <v>0</v>
      </c>
      <c r="AC329" s="281">
        <f t="shared" si="185"/>
        <v>0</v>
      </c>
      <c r="AD329" s="549">
        <f t="shared" si="201"/>
        <v>0</v>
      </c>
      <c r="AE329" s="553">
        <f t="shared" si="195"/>
        <v>0</v>
      </c>
      <c r="AF329" s="282">
        <f t="shared" si="196"/>
        <v>0</v>
      </c>
      <c r="AG329" s="283">
        <f t="shared" si="186"/>
        <v>0</v>
      </c>
      <c r="AH329" s="281">
        <f t="shared" si="187"/>
        <v>0</v>
      </c>
      <c r="AI329" s="551">
        <f t="shared" si="208"/>
        <v>0</v>
      </c>
      <c r="AJ329" s="549">
        <f t="shared" si="208"/>
        <v>0</v>
      </c>
      <c r="AK329" s="549">
        <f t="shared" si="208"/>
        <v>0</v>
      </c>
      <c r="AL329" s="282">
        <f t="shared" si="188"/>
        <v>0</v>
      </c>
      <c r="AM329" s="281">
        <f t="shared" si="189"/>
        <v>0</v>
      </c>
      <c r="AN329" s="549">
        <f t="shared" si="181"/>
        <v>0</v>
      </c>
      <c r="AO329" s="549">
        <f t="shared" si="182"/>
        <v>0</v>
      </c>
      <c r="AP329" s="549">
        <f t="shared" si="190"/>
        <v>0</v>
      </c>
      <c r="AQ329" s="283">
        <f t="shared" si="206"/>
        <v>0</v>
      </c>
      <c r="AR329" s="281">
        <f t="shared" si="191"/>
        <v>0</v>
      </c>
      <c r="AT329" s="446"/>
      <c r="AU329" s="284"/>
      <c r="AV329" s="447" t="str">
        <f t="shared" si="192"/>
        <v>CA</v>
      </c>
      <c r="AW329" s="447" t="str">
        <f t="shared" si="192"/>
        <v>CL</v>
      </c>
      <c r="AX329" s="447" t="str">
        <f t="shared" si="192"/>
        <v>AIC</v>
      </c>
      <c r="AY329" s="447" t="str">
        <f t="shared" si="205"/>
        <v>ERB</v>
      </c>
      <c r="AZ329" s="447" t="str">
        <f t="shared" si="205"/>
        <v>GRB</v>
      </c>
      <c r="BA329" s="447" t="str">
        <f t="shared" si="205"/>
        <v>Non-Op</v>
      </c>
      <c r="BC329" s="445" t="s">
        <v>2128</v>
      </c>
      <c r="BD329" s="552">
        <f t="shared" si="180"/>
        <v>0</v>
      </c>
      <c r="BF329" s="448"/>
      <c r="BG329" s="448"/>
      <c r="BH329" s="448"/>
      <c r="BI329" s="448"/>
      <c r="BJ329" s="448"/>
      <c r="BK329" s="448"/>
      <c r="BL329" s="448"/>
      <c r="BN329" s="672"/>
    </row>
    <row r="330" spans="1:66" s="28" customFormat="1" ht="12" customHeight="1">
      <c r="A330" s="564">
        <v>16500973</v>
      </c>
      <c r="B330" s="564" t="str">
        <f t="shared" si="204"/>
        <v>16500973</v>
      </c>
      <c r="C330" s="28" t="s">
        <v>2661</v>
      </c>
      <c r="D330" s="445" t="s">
        <v>2091</v>
      </c>
      <c r="E330" s="445"/>
      <c r="F330" s="311">
        <v>43132</v>
      </c>
      <c r="G330" s="445"/>
      <c r="H330" s="547">
        <v>0</v>
      </c>
      <c r="I330" s="547">
        <v>0</v>
      </c>
      <c r="J330" s="547">
        <v>0</v>
      </c>
      <c r="K330" s="547">
        <v>0</v>
      </c>
      <c r="L330" s="547">
        <v>0</v>
      </c>
      <c r="M330" s="547">
        <v>0</v>
      </c>
      <c r="N330" s="547">
        <v>0</v>
      </c>
      <c r="O330" s="547">
        <v>0</v>
      </c>
      <c r="P330" s="547">
        <v>0</v>
      </c>
      <c r="Q330" s="547">
        <v>0</v>
      </c>
      <c r="R330" s="547">
        <v>0</v>
      </c>
      <c r="S330" s="547">
        <v>0</v>
      </c>
      <c r="T330" s="547">
        <v>0</v>
      </c>
      <c r="U330" s="547"/>
      <c r="V330" s="547">
        <f t="shared" si="183"/>
        <v>0</v>
      </c>
      <c r="W330" s="285"/>
      <c r="X330" s="286"/>
      <c r="Y330" s="548">
        <f t="shared" si="207"/>
        <v>0</v>
      </c>
      <c r="Z330" s="549">
        <f t="shared" si="207"/>
        <v>0</v>
      </c>
      <c r="AA330" s="549">
        <f t="shared" si="207"/>
        <v>0</v>
      </c>
      <c r="AB330" s="282">
        <f t="shared" si="184"/>
        <v>0</v>
      </c>
      <c r="AC330" s="281">
        <f t="shared" si="185"/>
        <v>0</v>
      </c>
      <c r="AD330" s="549">
        <f t="shared" si="201"/>
        <v>0</v>
      </c>
      <c r="AE330" s="553">
        <f t="shared" si="195"/>
        <v>0</v>
      </c>
      <c r="AF330" s="282">
        <f t="shared" si="196"/>
        <v>0</v>
      </c>
      <c r="AG330" s="283">
        <f t="shared" si="186"/>
        <v>0</v>
      </c>
      <c r="AH330" s="281">
        <f t="shared" si="187"/>
        <v>0</v>
      </c>
      <c r="AI330" s="551">
        <f t="shared" si="208"/>
        <v>0</v>
      </c>
      <c r="AJ330" s="549">
        <f t="shared" si="208"/>
        <v>0</v>
      </c>
      <c r="AK330" s="549">
        <f t="shared" si="208"/>
        <v>0</v>
      </c>
      <c r="AL330" s="282">
        <f t="shared" si="188"/>
        <v>0</v>
      </c>
      <c r="AM330" s="281">
        <f t="shared" si="189"/>
        <v>0</v>
      </c>
      <c r="AN330" s="549">
        <f t="shared" si="181"/>
        <v>0</v>
      </c>
      <c r="AO330" s="549">
        <f t="shared" si="182"/>
        <v>0</v>
      </c>
      <c r="AP330" s="549">
        <f t="shared" si="190"/>
        <v>0</v>
      </c>
      <c r="AQ330" s="283">
        <f t="shared" si="206"/>
        <v>0</v>
      </c>
      <c r="AR330" s="281">
        <f t="shared" si="191"/>
        <v>0</v>
      </c>
      <c r="AT330" s="446"/>
      <c r="AU330" s="284"/>
      <c r="AV330" s="447" t="str">
        <f t="shared" si="192"/>
        <v>CA</v>
      </c>
      <c r="AW330" s="447" t="str">
        <f t="shared" si="192"/>
        <v>CL</v>
      </c>
      <c r="AX330" s="447" t="str">
        <f t="shared" si="192"/>
        <v>AIC</v>
      </c>
      <c r="AY330" s="447" t="str">
        <f t="shared" si="205"/>
        <v>ERB</v>
      </c>
      <c r="AZ330" s="447" t="str">
        <f t="shared" si="205"/>
        <v>GRB</v>
      </c>
      <c r="BA330" s="447" t="str">
        <f t="shared" si="205"/>
        <v>Non-Op</v>
      </c>
      <c r="BC330" s="445" t="s">
        <v>2128</v>
      </c>
      <c r="BD330" s="552">
        <f t="shared" si="180"/>
        <v>0</v>
      </c>
      <c r="BF330" s="448"/>
      <c r="BG330" s="448"/>
      <c r="BH330" s="448"/>
      <c r="BI330" s="448"/>
      <c r="BJ330" s="448"/>
      <c r="BK330" s="448"/>
      <c r="BL330" s="448"/>
      <c r="BN330" s="681"/>
    </row>
    <row r="331" spans="1:66" s="28" customFormat="1" ht="12" customHeight="1">
      <c r="A331" s="564">
        <v>16500983</v>
      </c>
      <c r="B331" s="564" t="str">
        <f t="shared" si="204"/>
        <v>16500983</v>
      </c>
      <c r="C331" s="28" t="s">
        <v>2662</v>
      </c>
      <c r="D331" s="445" t="s">
        <v>2091</v>
      </c>
      <c r="E331" s="445"/>
      <c r="F331" s="311">
        <v>43132</v>
      </c>
      <c r="G331" s="445"/>
      <c r="H331" s="547">
        <v>0</v>
      </c>
      <c r="I331" s="547">
        <v>0</v>
      </c>
      <c r="J331" s="547">
        <v>0</v>
      </c>
      <c r="K331" s="547">
        <v>0</v>
      </c>
      <c r="L331" s="547">
        <v>0</v>
      </c>
      <c r="M331" s="547">
        <v>0</v>
      </c>
      <c r="N331" s="547">
        <v>0</v>
      </c>
      <c r="O331" s="547">
        <v>0</v>
      </c>
      <c r="P331" s="547">
        <v>0</v>
      </c>
      <c r="Q331" s="547">
        <v>0</v>
      </c>
      <c r="R331" s="547">
        <v>0</v>
      </c>
      <c r="S331" s="547">
        <v>0</v>
      </c>
      <c r="T331" s="547">
        <v>0</v>
      </c>
      <c r="U331" s="547"/>
      <c r="V331" s="547">
        <f t="shared" si="183"/>
        <v>0</v>
      </c>
      <c r="W331" s="285"/>
      <c r="X331" s="286"/>
      <c r="Y331" s="548">
        <f t="shared" si="207"/>
        <v>0</v>
      </c>
      <c r="Z331" s="549">
        <f t="shared" si="207"/>
        <v>0</v>
      </c>
      <c r="AA331" s="549">
        <f t="shared" si="207"/>
        <v>0</v>
      </c>
      <c r="AB331" s="282">
        <f t="shared" si="184"/>
        <v>0</v>
      </c>
      <c r="AC331" s="281">
        <f t="shared" si="185"/>
        <v>0</v>
      </c>
      <c r="AD331" s="549">
        <f t="shared" si="201"/>
        <v>0</v>
      </c>
      <c r="AE331" s="553">
        <f t="shared" si="195"/>
        <v>0</v>
      </c>
      <c r="AF331" s="282">
        <f t="shared" si="196"/>
        <v>0</v>
      </c>
      <c r="AG331" s="283">
        <f t="shared" si="186"/>
        <v>0</v>
      </c>
      <c r="AH331" s="281">
        <f t="shared" si="187"/>
        <v>0</v>
      </c>
      <c r="AI331" s="551">
        <f t="shared" si="208"/>
        <v>0</v>
      </c>
      <c r="AJ331" s="549">
        <f t="shared" si="208"/>
        <v>0</v>
      </c>
      <c r="AK331" s="549">
        <f t="shared" si="208"/>
        <v>0</v>
      </c>
      <c r="AL331" s="282">
        <f t="shared" si="188"/>
        <v>0</v>
      </c>
      <c r="AM331" s="281">
        <f t="shared" si="189"/>
        <v>0</v>
      </c>
      <c r="AN331" s="549">
        <f t="shared" si="181"/>
        <v>0</v>
      </c>
      <c r="AO331" s="549">
        <f t="shared" si="182"/>
        <v>0</v>
      </c>
      <c r="AP331" s="549">
        <f t="shared" si="190"/>
        <v>0</v>
      </c>
      <c r="AQ331" s="283">
        <f t="shared" si="206"/>
        <v>0</v>
      </c>
      <c r="AR331" s="281">
        <f t="shared" si="191"/>
        <v>0</v>
      </c>
      <c r="AT331" s="446"/>
      <c r="AU331" s="284"/>
      <c r="AV331" s="447" t="str">
        <f t="shared" si="192"/>
        <v>CA</v>
      </c>
      <c r="AW331" s="447" t="str">
        <f t="shared" si="192"/>
        <v>CL</v>
      </c>
      <c r="AX331" s="447" t="str">
        <f t="shared" si="192"/>
        <v>AIC</v>
      </c>
      <c r="AY331" s="447" t="str">
        <f t="shared" si="205"/>
        <v>ERB</v>
      </c>
      <c r="AZ331" s="447" t="str">
        <f t="shared" si="205"/>
        <v>GRB</v>
      </c>
      <c r="BA331" s="447" t="str">
        <f t="shared" si="205"/>
        <v>Non-Op</v>
      </c>
      <c r="BC331" s="445" t="s">
        <v>2128</v>
      </c>
      <c r="BD331" s="552">
        <f t="shared" si="180"/>
        <v>0</v>
      </c>
      <c r="BF331" s="448"/>
      <c r="BG331" s="448"/>
      <c r="BH331" s="448"/>
      <c r="BI331" s="448"/>
      <c r="BJ331" s="448"/>
      <c r="BK331" s="448"/>
      <c r="BL331" s="448"/>
      <c r="BN331" s="672"/>
    </row>
    <row r="332" spans="1:66" s="28" customFormat="1" ht="12" customHeight="1">
      <c r="A332" s="287">
        <v>16501003</v>
      </c>
      <c r="B332" s="288" t="str">
        <f t="shared" si="204"/>
        <v>16501003</v>
      </c>
      <c r="C332" s="444" t="s">
        <v>1352</v>
      </c>
      <c r="D332" s="445" t="s">
        <v>2091</v>
      </c>
      <c r="E332" s="445"/>
      <c r="F332" s="444"/>
      <c r="G332" s="445"/>
      <c r="H332" s="547">
        <v>1959692.65</v>
      </c>
      <c r="I332" s="547">
        <v>3038172.48</v>
      </c>
      <c r="J332" s="547">
        <v>0</v>
      </c>
      <c r="K332" s="547">
        <v>0</v>
      </c>
      <c r="L332" s="547">
        <v>0</v>
      </c>
      <c r="M332" s="547">
        <v>0</v>
      </c>
      <c r="N332" s="547">
        <v>0</v>
      </c>
      <c r="O332" s="547">
        <v>0</v>
      </c>
      <c r="P332" s="547">
        <v>0</v>
      </c>
      <c r="Q332" s="547">
        <v>0</v>
      </c>
      <c r="R332" s="547">
        <v>0</v>
      </c>
      <c r="S332" s="547">
        <v>0</v>
      </c>
      <c r="T332" s="547">
        <v>0</v>
      </c>
      <c r="U332" s="547"/>
      <c r="V332" s="547">
        <f t="shared" si="183"/>
        <v>334834.90041666664</v>
      </c>
      <c r="W332" s="285"/>
      <c r="X332" s="286"/>
      <c r="Y332" s="548">
        <f t="shared" si="207"/>
        <v>0</v>
      </c>
      <c r="Z332" s="549">
        <f t="shared" si="207"/>
        <v>0</v>
      </c>
      <c r="AA332" s="549">
        <f t="shared" si="207"/>
        <v>0</v>
      </c>
      <c r="AB332" s="282">
        <f t="shared" si="184"/>
        <v>0</v>
      </c>
      <c r="AC332" s="281">
        <f t="shared" si="185"/>
        <v>0</v>
      </c>
      <c r="AD332" s="549">
        <f t="shared" si="201"/>
        <v>0</v>
      </c>
      <c r="AE332" s="553">
        <f t="shared" si="195"/>
        <v>0</v>
      </c>
      <c r="AF332" s="282">
        <f t="shared" si="196"/>
        <v>0</v>
      </c>
      <c r="AG332" s="283">
        <f t="shared" si="186"/>
        <v>0</v>
      </c>
      <c r="AH332" s="281">
        <f t="shared" si="187"/>
        <v>0</v>
      </c>
      <c r="AI332" s="551">
        <f t="shared" si="208"/>
        <v>334834.90041666664</v>
      </c>
      <c r="AJ332" s="549">
        <f t="shared" si="208"/>
        <v>0</v>
      </c>
      <c r="AK332" s="549">
        <f t="shared" si="208"/>
        <v>0</v>
      </c>
      <c r="AL332" s="282">
        <f t="shared" si="188"/>
        <v>0</v>
      </c>
      <c r="AM332" s="281">
        <f t="shared" si="189"/>
        <v>0</v>
      </c>
      <c r="AN332" s="549">
        <f t="shared" si="181"/>
        <v>0</v>
      </c>
      <c r="AO332" s="549">
        <f t="shared" si="182"/>
        <v>0</v>
      </c>
      <c r="AP332" s="549">
        <f t="shared" si="190"/>
        <v>0</v>
      </c>
      <c r="AQ332" s="283">
        <f t="shared" si="206"/>
        <v>0</v>
      </c>
      <c r="AR332" s="281">
        <f t="shared" si="191"/>
        <v>0</v>
      </c>
      <c r="AT332" s="446"/>
      <c r="AU332" s="284"/>
      <c r="AV332" s="447" t="str">
        <f t="shared" si="192"/>
        <v>CA</v>
      </c>
      <c r="AW332" s="447" t="str">
        <f t="shared" si="192"/>
        <v>CL</v>
      </c>
      <c r="AX332" s="447" t="str">
        <f t="shared" si="192"/>
        <v>AIC</v>
      </c>
      <c r="AY332" s="447" t="str">
        <f t="shared" si="205"/>
        <v>ERB</v>
      </c>
      <c r="AZ332" s="447" t="str">
        <f t="shared" si="205"/>
        <v>GRB</v>
      </c>
      <c r="BA332" s="447" t="str">
        <f t="shared" si="205"/>
        <v>Non-Op</v>
      </c>
      <c r="BC332" s="445" t="s">
        <v>2128</v>
      </c>
      <c r="BD332" s="552">
        <f t="shared" si="180"/>
        <v>0</v>
      </c>
      <c r="BF332" s="448"/>
      <c r="BG332" s="448"/>
      <c r="BH332" s="448"/>
      <c r="BI332" s="448"/>
      <c r="BJ332" s="448"/>
      <c r="BK332" s="448"/>
      <c r="BL332" s="448"/>
      <c r="BN332" s="672"/>
    </row>
    <row r="333" spans="1:66" s="28" customFormat="1" ht="12" customHeight="1">
      <c r="A333" s="287">
        <v>16501013</v>
      </c>
      <c r="B333" s="288" t="str">
        <f t="shared" si="204"/>
        <v>16501013</v>
      </c>
      <c r="C333" s="478" t="s">
        <v>1353</v>
      </c>
      <c r="D333" s="445" t="s">
        <v>2091</v>
      </c>
      <c r="E333" s="445"/>
      <c r="F333" s="444"/>
      <c r="G333" s="445"/>
      <c r="H333" s="547">
        <v>0</v>
      </c>
      <c r="I333" s="547">
        <v>0</v>
      </c>
      <c r="J333" s="547">
        <v>0</v>
      </c>
      <c r="K333" s="547">
        <v>0</v>
      </c>
      <c r="L333" s="547">
        <v>0</v>
      </c>
      <c r="M333" s="547">
        <v>0</v>
      </c>
      <c r="N333" s="547">
        <v>0</v>
      </c>
      <c r="O333" s="547">
        <v>0</v>
      </c>
      <c r="P333" s="547">
        <v>0</v>
      </c>
      <c r="Q333" s="547">
        <v>0</v>
      </c>
      <c r="R333" s="547">
        <v>0</v>
      </c>
      <c r="S333" s="547">
        <v>0</v>
      </c>
      <c r="T333" s="547">
        <v>0</v>
      </c>
      <c r="U333" s="547"/>
      <c r="V333" s="547">
        <f t="shared" si="183"/>
        <v>0</v>
      </c>
      <c r="W333" s="285"/>
      <c r="X333" s="286"/>
      <c r="Y333" s="548">
        <f t="shared" si="207"/>
        <v>0</v>
      </c>
      <c r="Z333" s="549">
        <f t="shared" si="207"/>
        <v>0</v>
      </c>
      <c r="AA333" s="549">
        <f t="shared" si="207"/>
        <v>0</v>
      </c>
      <c r="AB333" s="282">
        <f t="shared" si="184"/>
        <v>0</v>
      </c>
      <c r="AC333" s="281">
        <f t="shared" si="185"/>
        <v>0</v>
      </c>
      <c r="AD333" s="549">
        <f t="shared" si="201"/>
        <v>0</v>
      </c>
      <c r="AE333" s="553">
        <f t="shared" si="195"/>
        <v>0</v>
      </c>
      <c r="AF333" s="282">
        <f t="shared" si="196"/>
        <v>0</v>
      </c>
      <c r="AG333" s="283">
        <f t="shared" si="186"/>
        <v>0</v>
      </c>
      <c r="AH333" s="281">
        <f t="shared" si="187"/>
        <v>0</v>
      </c>
      <c r="AI333" s="551">
        <f t="shared" si="208"/>
        <v>0</v>
      </c>
      <c r="AJ333" s="549">
        <f t="shared" si="208"/>
        <v>0</v>
      </c>
      <c r="AK333" s="549">
        <f t="shared" si="208"/>
        <v>0</v>
      </c>
      <c r="AL333" s="282">
        <f t="shared" si="188"/>
        <v>0</v>
      </c>
      <c r="AM333" s="281">
        <f t="shared" si="189"/>
        <v>0</v>
      </c>
      <c r="AN333" s="549">
        <f t="shared" si="181"/>
        <v>0</v>
      </c>
      <c r="AO333" s="549">
        <f t="shared" si="182"/>
        <v>0</v>
      </c>
      <c r="AP333" s="549">
        <f t="shared" si="190"/>
        <v>0</v>
      </c>
      <c r="AQ333" s="283">
        <f t="shared" si="206"/>
        <v>0</v>
      </c>
      <c r="AR333" s="281">
        <f t="shared" si="191"/>
        <v>0</v>
      </c>
      <c r="AT333" s="446"/>
      <c r="AU333" s="284"/>
      <c r="AV333" s="447" t="str">
        <f t="shared" si="192"/>
        <v>CA</v>
      </c>
      <c r="AW333" s="447" t="str">
        <f t="shared" si="192"/>
        <v>CL</v>
      </c>
      <c r="AX333" s="447" t="str">
        <f t="shared" si="192"/>
        <v>AIC</v>
      </c>
      <c r="AY333" s="447" t="str">
        <f t="shared" si="205"/>
        <v>ERB</v>
      </c>
      <c r="AZ333" s="447" t="str">
        <f t="shared" si="205"/>
        <v>GRB</v>
      </c>
      <c r="BA333" s="447" t="str">
        <f t="shared" si="205"/>
        <v>Non-Op</v>
      </c>
      <c r="BC333" s="445" t="s">
        <v>2128</v>
      </c>
      <c r="BD333" s="552">
        <f t="shared" si="180"/>
        <v>0</v>
      </c>
      <c r="BF333" s="448"/>
      <c r="BG333" s="448"/>
      <c r="BH333" s="448"/>
      <c r="BI333" s="448"/>
      <c r="BJ333" s="448"/>
      <c r="BK333" s="448"/>
      <c r="BL333" s="448"/>
      <c r="BN333" s="672"/>
    </row>
    <row r="334" spans="1:66" s="28" customFormat="1" ht="12" customHeight="1">
      <c r="A334" s="321">
        <v>16501023</v>
      </c>
      <c r="B334" s="318" t="str">
        <f t="shared" si="204"/>
        <v>16501023</v>
      </c>
      <c r="C334" s="444" t="s">
        <v>2663</v>
      </c>
      <c r="D334" s="445" t="s">
        <v>2091</v>
      </c>
      <c r="E334" s="445"/>
      <c r="F334" s="289">
        <v>42752</v>
      </c>
      <c r="G334" s="445"/>
      <c r="H334" s="547">
        <v>0</v>
      </c>
      <c r="I334" s="547">
        <v>0</v>
      </c>
      <c r="J334" s="547">
        <v>0</v>
      </c>
      <c r="K334" s="547">
        <v>0</v>
      </c>
      <c r="L334" s="547">
        <v>0</v>
      </c>
      <c r="M334" s="547">
        <v>0</v>
      </c>
      <c r="N334" s="547">
        <v>0</v>
      </c>
      <c r="O334" s="547">
        <v>0</v>
      </c>
      <c r="P334" s="547">
        <v>0</v>
      </c>
      <c r="Q334" s="547">
        <v>0</v>
      </c>
      <c r="R334" s="547">
        <v>0</v>
      </c>
      <c r="S334" s="547">
        <v>0</v>
      </c>
      <c r="T334" s="547">
        <v>0</v>
      </c>
      <c r="U334" s="547"/>
      <c r="V334" s="547">
        <f t="shared" si="183"/>
        <v>0</v>
      </c>
      <c r="W334" s="285"/>
      <c r="X334" s="286"/>
      <c r="Y334" s="548">
        <f t="shared" si="207"/>
        <v>0</v>
      </c>
      <c r="Z334" s="549">
        <f t="shared" si="207"/>
        <v>0</v>
      </c>
      <c r="AA334" s="549">
        <f t="shared" si="207"/>
        <v>0</v>
      </c>
      <c r="AB334" s="282">
        <f t="shared" si="184"/>
        <v>0</v>
      </c>
      <c r="AC334" s="281">
        <f t="shared" si="185"/>
        <v>0</v>
      </c>
      <c r="AD334" s="549">
        <f t="shared" si="201"/>
        <v>0</v>
      </c>
      <c r="AE334" s="553">
        <f t="shared" si="195"/>
        <v>0</v>
      </c>
      <c r="AF334" s="282">
        <f t="shared" si="196"/>
        <v>0</v>
      </c>
      <c r="AG334" s="283">
        <f t="shared" si="186"/>
        <v>0</v>
      </c>
      <c r="AH334" s="281">
        <f t="shared" si="187"/>
        <v>0</v>
      </c>
      <c r="AI334" s="551">
        <f t="shared" si="208"/>
        <v>0</v>
      </c>
      <c r="AJ334" s="549">
        <f t="shared" si="208"/>
        <v>0</v>
      </c>
      <c r="AK334" s="549">
        <f t="shared" si="208"/>
        <v>0</v>
      </c>
      <c r="AL334" s="282">
        <f t="shared" si="188"/>
        <v>0</v>
      </c>
      <c r="AM334" s="281">
        <f t="shared" si="189"/>
        <v>0</v>
      </c>
      <c r="AN334" s="549">
        <f t="shared" si="181"/>
        <v>0</v>
      </c>
      <c r="AO334" s="549">
        <f t="shared" si="182"/>
        <v>0</v>
      </c>
      <c r="AP334" s="549">
        <f t="shared" si="190"/>
        <v>0</v>
      </c>
      <c r="AQ334" s="283">
        <f t="shared" si="206"/>
        <v>0</v>
      </c>
      <c r="AR334" s="281">
        <f t="shared" si="191"/>
        <v>0</v>
      </c>
      <c r="AT334" s="446"/>
      <c r="AU334" s="284"/>
      <c r="AV334" s="447" t="str">
        <f t="shared" si="192"/>
        <v>CA</v>
      </c>
      <c r="AW334" s="447" t="str">
        <f t="shared" si="192"/>
        <v>CL</v>
      </c>
      <c r="AX334" s="447" t="str">
        <f t="shared" si="192"/>
        <v>AIC</v>
      </c>
      <c r="AY334" s="447" t="str">
        <f t="shared" si="205"/>
        <v>ERB</v>
      </c>
      <c r="AZ334" s="447" t="str">
        <f t="shared" si="205"/>
        <v>GRB</v>
      </c>
      <c r="BA334" s="447" t="str">
        <f t="shared" si="205"/>
        <v>Non-Op</v>
      </c>
      <c r="BC334" s="445" t="s">
        <v>2128</v>
      </c>
      <c r="BD334" s="552">
        <f t="shared" si="180"/>
        <v>0</v>
      </c>
      <c r="BF334" s="448"/>
      <c r="BG334" s="448"/>
      <c r="BH334" s="448"/>
      <c r="BI334" s="448"/>
      <c r="BJ334" s="448"/>
      <c r="BK334" s="448"/>
      <c r="BL334" s="448"/>
      <c r="BN334" s="672"/>
    </row>
    <row r="335" spans="1:66" s="28" customFormat="1" ht="12" customHeight="1">
      <c r="A335" s="321">
        <v>16501033</v>
      </c>
      <c r="B335" s="318" t="str">
        <f t="shared" si="204"/>
        <v>16501033</v>
      </c>
      <c r="C335" s="444" t="s">
        <v>2664</v>
      </c>
      <c r="D335" s="445" t="s">
        <v>2091</v>
      </c>
      <c r="E335" s="445"/>
      <c r="F335" s="289">
        <v>42964</v>
      </c>
      <c r="G335" s="445"/>
      <c r="H335" s="547">
        <v>0</v>
      </c>
      <c r="I335" s="547">
        <v>0</v>
      </c>
      <c r="J335" s="547">
        <v>0</v>
      </c>
      <c r="K335" s="547">
        <v>0</v>
      </c>
      <c r="L335" s="547">
        <v>0</v>
      </c>
      <c r="M335" s="547">
        <v>0</v>
      </c>
      <c r="N335" s="547">
        <v>0</v>
      </c>
      <c r="O335" s="547">
        <v>0</v>
      </c>
      <c r="P335" s="547">
        <v>0</v>
      </c>
      <c r="Q335" s="547">
        <v>0</v>
      </c>
      <c r="R335" s="547">
        <v>0</v>
      </c>
      <c r="S335" s="547">
        <v>0</v>
      </c>
      <c r="T335" s="547">
        <v>0</v>
      </c>
      <c r="U335" s="547"/>
      <c r="V335" s="547">
        <f t="shared" si="183"/>
        <v>0</v>
      </c>
      <c r="W335" s="285"/>
      <c r="X335" s="286"/>
      <c r="Y335" s="548">
        <f t="shared" si="207"/>
        <v>0</v>
      </c>
      <c r="Z335" s="549">
        <f t="shared" si="207"/>
        <v>0</v>
      </c>
      <c r="AA335" s="549">
        <f t="shared" si="207"/>
        <v>0</v>
      </c>
      <c r="AB335" s="282">
        <f t="shared" si="184"/>
        <v>0</v>
      </c>
      <c r="AC335" s="281">
        <f t="shared" si="185"/>
        <v>0</v>
      </c>
      <c r="AD335" s="549">
        <f t="shared" si="201"/>
        <v>0</v>
      </c>
      <c r="AE335" s="553">
        <f t="shared" si="195"/>
        <v>0</v>
      </c>
      <c r="AF335" s="282">
        <f t="shared" si="196"/>
        <v>0</v>
      </c>
      <c r="AG335" s="283">
        <f t="shared" si="186"/>
        <v>0</v>
      </c>
      <c r="AH335" s="281">
        <f t="shared" si="187"/>
        <v>0</v>
      </c>
      <c r="AI335" s="551">
        <f t="shared" si="208"/>
        <v>0</v>
      </c>
      <c r="AJ335" s="549">
        <f t="shared" si="208"/>
        <v>0</v>
      </c>
      <c r="AK335" s="549">
        <f t="shared" si="208"/>
        <v>0</v>
      </c>
      <c r="AL335" s="282">
        <f t="shared" si="188"/>
        <v>0</v>
      </c>
      <c r="AM335" s="281">
        <f t="shared" si="189"/>
        <v>0</v>
      </c>
      <c r="AN335" s="549">
        <f t="shared" si="181"/>
        <v>0</v>
      </c>
      <c r="AO335" s="549">
        <f t="shared" si="182"/>
        <v>0</v>
      </c>
      <c r="AP335" s="549">
        <f t="shared" si="190"/>
        <v>0</v>
      </c>
      <c r="AQ335" s="283">
        <f t="shared" si="206"/>
        <v>0</v>
      </c>
      <c r="AR335" s="281">
        <f t="shared" si="191"/>
        <v>0</v>
      </c>
      <c r="AT335" s="446"/>
      <c r="AU335" s="284"/>
      <c r="AV335" s="447" t="str">
        <f t="shared" si="192"/>
        <v>CA</v>
      </c>
      <c r="AW335" s="447" t="str">
        <f t="shared" si="192"/>
        <v>CL</v>
      </c>
      <c r="AX335" s="447" t="str">
        <f t="shared" si="192"/>
        <v>AIC</v>
      </c>
      <c r="AY335" s="447" t="str">
        <f t="shared" si="205"/>
        <v>ERB</v>
      </c>
      <c r="AZ335" s="447" t="str">
        <f t="shared" si="205"/>
        <v>GRB</v>
      </c>
      <c r="BA335" s="447" t="str">
        <f t="shared" si="205"/>
        <v>Non-Op</v>
      </c>
      <c r="BC335" s="445" t="s">
        <v>2128</v>
      </c>
      <c r="BD335" s="552">
        <f t="shared" si="180"/>
        <v>0</v>
      </c>
      <c r="BF335" s="448"/>
      <c r="BG335" s="448"/>
      <c r="BH335" s="448"/>
      <c r="BI335" s="448"/>
      <c r="BJ335" s="448"/>
      <c r="BK335" s="448"/>
      <c r="BL335" s="448"/>
      <c r="BN335" s="672"/>
    </row>
    <row r="336" spans="1:66" s="28" customFormat="1" ht="12" customHeight="1">
      <c r="A336" s="321">
        <v>16501043</v>
      </c>
      <c r="B336" s="318" t="str">
        <f t="shared" si="204"/>
        <v>16501043</v>
      </c>
      <c r="C336" s="444" t="s">
        <v>2665</v>
      </c>
      <c r="D336" s="445" t="s">
        <v>2091</v>
      </c>
      <c r="E336" s="445"/>
      <c r="F336" s="289">
        <v>42903</v>
      </c>
      <c r="G336" s="445"/>
      <c r="H336" s="547">
        <v>0</v>
      </c>
      <c r="I336" s="547">
        <v>0</v>
      </c>
      <c r="J336" s="547">
        <v>0</v>
      </c>
      <c r="K336" s="547">
        <v>0</v>
      </c>
      <c r="L336" s="547">
        <v>0</v>
      </c>
      <c r="M336" s="547">
        <v>0</v>
      </c>
      <c r="N336" s="547">
        <v>0</v>
      </c>
      <c r="O336" s="547">
        <v>0</v>
      </c>
      <c r="P336" s="547">
        <v>0</v>
      </c>
      <c r="Q336" s="547">
        <v>0</v>
      </c>
      <c r="R336" s="547">
        <v>0</v>
      </c>
      <c r="S336" s="547">
        <v>0</v>
      </c>
      <c r="T336" s="547">
        <v>0</v>
      </c>
      <c r="U336" s="547"/>
      <c r="V336" s="547">
        <f t="shared" si="183"/>
        <v>0</v>
      </c>
      <c r="W336" s="285"/>
      <c r="X336" s="286"/>
      <c r="Y336" s="548">
        <f t="shared" si="207"/>
        <v>0</v>
      </c>
      <c r="Z336" s="549">
        <f t="shared" si="207"/>
        <v>0</v>
      </c>
      <c r="AA336" s="549">
        <f t="shared" si="207"/>
        <v>0</v>
      </c>
      <c r="AB336" s="282">
        <f t="shared" si="184"/>
        <v>0</v>
      </c>
      <c r="AC336" s="281">
        <f t="shared" si="185"/>
        <v>0</v>
      </c>
      <c r="AD336" s="549">
        <f t="shared" si="201"/>
        <v>0</v>
      </c>
      <c r="AE336" s="553">
        <f t="shared" si="195"/>
        <v>0</v>
      </c>
      <c r="AF336" s="282">
        <f t="shared" si="196"/>
        <v>0</v>
      </c>
      <c r="AG336" s="283">
        <f t="shared" si="186"/>
        <v>0</v>
      </c>
      <c r="AH336" s="281">
        <f t="shared" si="187"/>
        <v>0</v>
      </c>
      <c r="AI336" s="551">
        <f t="shared" si="208"/>
        <v>0</v>
      </c>
      <c r="AJ336" s="549">
        <f t="shared" si="208"/>
        <v>0</v>
      </c>
      <c r="AK336" s="549">
        <f t="shared" si="208"/>
        <v>0</v>
      </c>
      <c r="AL336" s="282">
        <f t="shared" si="188"/>
        <v>0</v>
      </c>
      <c r="AM336" s="281">
        <f t="shared" si="189"/>
        <v>0</v>
      </c>
      <c r="AN336" s="549">
        <f t="shared" si="181"/>
        <v>0</v>
      </c>
      <c r="AO336" s="549">
        <f t="shared" si="182"/>
        <v>0</v>
      </c>
      <c r="AP336" s="549">
        <f t="shared" si="190"/>
        <v>0</v>
      </c>
      <c r="AQ336" s="283">
        <f t="shared" si="206"/>
        <v>0</v>
      </c>
      <c r="AR336" s="281">
        <f t="shared" si="191"/>
        <v>0</v>
      </c>
      <c r="AT336" s="446"/>
      <c r="AU336" s="284"/>
      <c r="AV336" s="447" t="str">
        <f t="shared" si="192"/>
        <v>CA</v>
      </c>
      <c r="AW336" s="447" t="str">
        <f t="shared" si="192"/>
        <v>CL</v>
      </c>
      <c r="AX336" s="447" t="str">
        <f t="shared" si="192"/>
        <v>AIC</v>
      </c>
      <c r="AY336" s="447" t="str">
        <f t="shared" si="205"/>
        <v>ERB</v>
      </c>
      <c r="AZ336" s="447" t="str">
        <f t="shared" si="205"/>
        <v>GRB</v>
      </c>
      <c r="BA336" s="447" t="str">
        <f t="shared" si="205"/>
        <v>Non-Op</v>
      </c>
      <c r="BC336" s="445" t="s">
        <v>2128</v>
      </c>
      <c r="BD336" s="552">
        <f t="shared" si="180"/>
        <v>0</v>
      </c>
      <c r="BF336" s="448"/>
      <c r="BG336" s="448"/>
      <c r="BH336" s="448"/>
      <c r="BI336" s="448"/>
      <c r="BJ336" s="448"/>
      <c r="BK336" s="448"/>
      <c r="BL336" s="448"/>
      <c r="BN336" s="688"/>
    </row>
    <row r="337" spans="1:66" s="28" customFormat="1" ht="12" customHeight="1">
      <c r="A337" s="287">
        <v>16501051</v>
      </c>
      <c r="B337" s="288" t="str">
        <f t="shared" si="204"/>
        <v>16501051</v>
      </c>
      <c r="C337" s="444" t="s">
        <v>2666</v>
      </c>
      <c r="D337" s="445" t="s">
        <v>2091</v>
      </c>
      <c r="E337" s="445"/>
      <c r="F337" s="320"/>
      <c r="G337" s="445"/>
      <c r="H337" s="547">
        <v>0</v>
      </c>
      <c r="I337" s="547">
        <v>0</v>
      </c>
      <c r="J337" s="547">
        <v>0</v>
      </c>
      <c r="K337" s="547">
        <v>0</v>
      </c>
      <c r="L337" s="547">
        <v>0</v>
      </c>
      <c r="M337" s="547">
        <v>0</v>
      </c>
      <c r="N337" s="547">
        <v>0</v>
      </c>
      <c r="O337" s="547">
        <v>0</v>
      </c>
      <c r="P337" s="547">
        <v>0</v>
      </c>
      <c r="Q337" s="547">
        <v>0</v>
      </c>
      <c r="R337" s="547">
        <v>0</v>
      </c>
      <c r="S337" s="547">
        <v>0</v>
      </c>
      <c r="T337" s="547">
        <v>0</v>
      </c>
      <c r="U337" s="547"/>
      <c r="V337" s="547">
        <f t="shared" si="183"/>
        <v>0</v>
      </c>
      <c r="W337" s="285"/>
      <c r="X337" s="286"/>
      <c r="Y337" s="548">
        <f t="shared" si="207"/>
        <v>0</v>
      </c>
      <c r="Z337" s="549">
        <f t="shared" si="207"/>
        <v>0</v>
      </c>
      <c r="AA337" s="549">
        <f t="shared" si="207"/>
        <v>0</v>
      </c>
      <c r="AB337" s="282">
        <f t="shared" si="184"/>
        <v>0</v>
      </c>
      <c r="AC337" s="281">
        <f t="shared" si="185"/>
        <v>0</v>
      </c>
      <c r="AD337" s="549">
        <f t="shared" si="201"/>
        <v>0</v>
      </c>
      <c r="AE337" s="553">
        <f t="shared" si="195"/>
        <v>0</v>
      </c>
      <c r="AF337" s="282">
        <f t="shared" si="196"/>
        <v>0</v>
      </c>
      <c r="AG337" s="283">
        <f t="shared" si="186"/>
        <v>0</v>
      </c>
      <c r="AH337" s="281">
        <f t="shared" si="187"/>
        <v>0</v>
      </c>
      <c r="AI337" s="551">
        <f t="shared" si="208"/>
        <v>0</v>
      </c>
      <c r="AJ337" s="549">
        <f t="shared" si="208"/>
        <v>0</v>
      </c>
      <c r="AK337" s="549">
        <f t="shared" si="208"/>
        <v>0</v>
      </c>
      <c r="AL337" s="282">
        <f t="shared" si="188"/>
        <v>0</v>
      </c>
      <c r="AM337" s="281">
        <f t="shared" si="189"/>
        <v>0</v>
      </c>
      <c r="AN337" s="549">
        <f t="shared" si="181"/>
        <v>0</v>
      </c>
      <c r="AO337" s="549">
        <f t="shared" si="182"/>
        <v>0</v>
      </c>
      <c r="AP337" s="549">
        <f t="shared" si="190"/>
        <v>0</v>
      </c>
      <c r="AQ337" s="283">
        <f t="shared" si="206"/>
        <v>0</v>
      </c>
      <c r="AR337" s="281">
        <f t="shared" si="191"/>
        <v>0</v>
      </c>
      <c r="AT337" s="446"/>
      <c r="AU337" s="284"/>
      <c r="AV337" s="447" t="str">
        <f t="shared" si="192"/>
        <v>CA</v>
      </c>
      <c r="AW337" s="447" t="str">
        <f t="shared" si="192"/>
        <v>CL</v>
      </c>
      <c r="AX337" s="447" t="str">
        <f t="shared" si="192"/>
        <v>AIC</v>
      </c>
      <c r="AY337" s="447" t="str">
        <f t="shared" si="205"/>
        <v>ERB</v>
      </c>
      <c r="AZ337" s="447" t="str">
        <f t="shared" si="205"/>
        <v>GRB</v>
      </c>
      <c r="BA337" s="447" t="str">
        <f t="shared" si="205"/>
        <v>Non-Op</v>
      </c>
      <c r="BC337" s="445" t="s">
        <v>2128</v>
      </c>
      <c r="BD337" s="552">
        <f t="shared" si="180"/>
        <v>0</v>
      </c>
      <c r="BF337" s="448"/>
      <c r="BG337" s="448"/>
      <c r="BH337" s="448"/>
      <c r="BI337" s="448"/>
      <c r="BJ337" s="448"/>
      <c r="BK337" s="448"/>
      <c r="BL337" s="448"/>
      <c r="BN337" s="688"/>
    </row>
    <row r="338" spans="1:66" s="28" customFormat="1" ht="12" customHeight="1">
      <c r="A338" s="321">
        <v>16501053</v>
      </c>
      <c r="B338" s="318" t="str">
        <f t="shared" si="204"/>
        <v>16501053</v>
      </c>
      <c r="C338" s="444" t="s">
        <v>2667</v>
      </c>
      <c r="D338" s="445" t="s">
        <v>2091</v>
      </c>
      <c r="E338" s="445"/>
      <c r="F338" s="289">
        <v>42783</v>
      </c>
      <c r="G338" s="445"/>
      <c r="H338" s="547">
        <v>0</v>
      </c>
      <c r="I338" s="547">
        <v>0</v>
      </c>
      <c r="J338" s="547">
        <v>0</v>
      </c>
      <c r="K338" s="547">
        <v>0</v>
      </c>
      <c r="L338" s="547">
        <v>0</v>
      </c>
      <c r="M338" s="547">
        <v>0</v>
      </c>
      <c r="N338" s="547">
        <v>0</v>
      </c>
      <c r="O338" s="547">
        <v>0</v>
      </c>
      <c r="P338" s="547">
        <v>0</v>
      </c>
      <c r="Q338" s="547">
        <v>0</v>
      </c>
      <c r="R338" s="547">
        <v>0</v>
      </c>
      <c r="S338" s="547">
        <v>0</v>
      </c>
      <c r="T338" s="547">
        <v>0</v>
      </c>
      <c r="U338" s="547"/>
      <c r="V338" s="547">
        <f t="shared" si="183"/>
        <v>0</v>
      </c>
      <c r="W338" s="285"/>
      <c r="X338" s="286"/>
      <c r="Y338" s="548">
        <f t="shared" si="207"/>
        <v>0</v>
      </c>
      <c r="Z338" s="549">
        <f t="shared" si="207"/>
        <v>0</v>
      </c>
      <c r="AA338" s="549">
        <f t="shared" si="207"/>
        <v>0</v>
      </c>
      <c r="AB338" s="282">
        <f t="shared" si="184"/>
        <v>0</v>
      </c>
      <c r="AC338" s="281">
        <f t="shared" si="185"/>
        <v>0</v>
      </c>
      <c r="AD338" s="549">
        <f t="shared" si="201"/>
        <v>0</v>
      </c>
      <c r="AE338" s="553">
        <f t="shared" si="195"/>
        <v>0</v>
      </c>
      <c r="AF338" s="282">
        <f t="shared" si="196"/>
        <v>0</v>
      </c>
      <c r="AG338" s="283">
        <f t="shared" si="186"/>
        <v>0</v>
      </c>
      <c r="AH338" s="281">
        <f t="shared" si="187"/>
        <v>0</v>
      </c>
      <c r="AI338" s="551">
        <f t="shared" si="208"/>
        <v>0</v>
      </c>
      <c r="AJ338" s="549">
        <f t="shared" si="208"/>
        <v>0</v>
      </c>
      <c r="AK338" s="549">
        <f t="shared" si="208"/>
        <v>0</v>
      </c>
      <c r="AL338" s="282">
        <f t="shared" si="188"/>
        <v>0</v>
      </c>
      <c r="AM338" s="281">
        <f t="shared" si="189"/>
        <v>0</v>
      </c>
      <c r="AN338" s="549">
        <f t="shared" si="181"/>
        <v>0</v>
      </c>
      <c r="AO338" s="549">
        <f t="shared" si="182"/>
        <v>0</v>
      </c>
      <c r="AP338" s="549">
        <f t="shared" si="190"/>
        <v>0</v>
      </c>
      <c r="AQ338" s="283">
        <f t="shared" si="206"/>
        <v>0</v>
      </c>
      <c r="AR338" s="281">
        <f t="shared" si="191"/>
        <v>0</v>
      </c>
      <c r="AT338" s="446"/>
      <c r="AU338" s="284"/>
      <c r="AV338" s="447" t="str">
        <f t="shared" si="192"/>
        <v>CA</v>
      </c>
      <c r="AW338" s="447" t="str">
        <f t="shared" si="192"/>
        <v>CL</v>
      </c>
      <c r="AX338" s="447" t="str">
        <f t="shared" si="192"/>
        <v>AIC</v>
      </c>
      <c r="AY338" s="447" t="str">
        <f t="shared" si="205"/>
        <v>ERB</v>
      </c>
      <c r="AZ338" s="447" t="str">
        <f t="shared" si="205"/>
        <v>GRB</v>
      </c>
      <c r="BA338" s="447" t="str">
        <f t="shared" si="205"/>
        <v>Non-Op</v>
      </c>
      <c r="BC338" s="445" t="s">
        <v>2128</v>
      </c>
      <c r="BD338" s="552">
        <f t="shared" ref="BD338:BD402" si="209">+T338</f>
        <v>0</v>
      </c>
      <c r="BF338" s="448"/>
      <c r="BG338" s="448"/>
      <c r="BH338" s="448"/>
      <c r="BI338" s="448"/>
      <c r="BJ338" s="448"/>
      <c r="BK338" s="448"/>
      <c r="BL338" s="448"/>
      <c r="BN338" s="688"/>
    </row>
    <row r="339" spans="1:66" s="28" customFormat="1" ht="12" customHeight="1">
      <c r="A339" s="287">
        <v>16501083</v>
      </c>
      <c r="B339" s="288" t="str">
        <f t="shared" si="204"/>
        <v>16501083</v>
      </c>
      <c r="C339" s="444" t="s">
        <v>1354</v>
      </c>
      <c r="D339" s="445" t="s">
        <v>2091</v>
      </c>
      <c r="E339" s="445"/>
      <c r="F339" s="444"/>
      <c r="G339" s="445"/>
      <c r="H339" s="547">
        <v>22715.94</v>
      </c>
      <c r="I339" s="547">
        <v>49660.94</v>
      </c>
      <c r="J339" s="547">
        <v>47910.94</v>
      </c>
      <c r="K339" s="547">
        <v>46410.94</v>
      </c>
      <c r="L339" s="547">
        <v>45910.94</v>
      </c>
      <c r="M339" s="547">
        <v>44160.94</v>
      </c>
      <c r="N339" s="547">
        <v>41010.94</v>
      </c>
      <c r="O339" s="547">
        <v>39260.94</v>
      </c>
      <c r="P339" s="547">
        <v>37510.94</v>
      </c>
      <c r="Q339" s="547">
        <v>35760.94</v>
      </c>
      <c r="R339" s="547">
        <v>35260.94</v>
      </c>
      <c r="S339" s="547">
        <v>34260.94</v>
      </c>
      <c r="T339" s="547">
        <v>34010.94</v>
      </c>
      <c r="U339" s="547"/>
      <c r="V339" s="547">
        <f t="shared" si="183"/>
        <v>40456.981666666667</v>
      </c>
      <c r="W339" s="285"/>
      <c r="X339" s="286"/>
      <c r="Y339" s="548">
        <f t="shared" si="207"/>
        <v>34010.94</v>
      </c>
      <c r="Z339" s="549">
        <f t="shared" si="207"/>
        <v>0</v>
      </c>
      <c r="AA339" s="549">
        <f t="shared" si="207"/>
        <v>0</v>
      </c>
      <c r="AB339" s="282">
        <f t="shared" si="184"/>
        <v>0</v>
      </c>
      <c r="AC339" s="281">
        <f t="shared" si="185"/>
        <v>0</v>
      </c>
      <c r="AD339" s="549">
        <f t="shared" si="201"/>
        <v>0</v>
      </c>
      <c r="AE339" s="553">
        <f t="shared" si="195"/>
        <v>0</v>
      </c>
      <c r="AF339" s="282">
        <f t="shared" si="196"/>
        <v>0</v>
      </c>
      <c r="AG339" s="283">
        <f t="shared" si="186"/>
        <v>0</v>
      </c>
      <c r="AH339" s="281">
        <f t="shared" si="187"/>
        <v>0</v>
      </c>
      <c r="AI339" s="551">
        <f t="shared" si="208"/>
        <v>40456.981666666667</v>
      </c>
      <c r="AJ339" s="549">
        <f t="shared" si="208"/>
        <v>0</v>
      </c>
      <c r="AK339" s="549">
        <f t="shared" si="208"/>
        <v>0</v>
      </c>
      <c r="AL339" s="282">
        <f t="shared" si="188"/>
        <v>0</v>
      </c>
      <c r="AM339" s="281">
        <f t="shared" si="189"/>
        <v>0</v>
      </c>
      <c r="AN339" s="549">
        <f t="shared" si="181"/>
        <v>0</v>
      </c>
      <c r="AO339" s="549">
        <f t="shared" si="182"/>
        <v>0</v>
      </c>
      <c r="AP339" s="549">
        <f t="shared" si="190"/>
        <v>0</v>
      </c>
      <c r="AQ339" s="283">
        <f t="shared" si="206"/>
        <v>0</v>
      </c>
      <c r="AR339" s="281">
        <f t="shared" si="191"/>
        <v>0</v>
      </c>
      <c r="AT339" s="446"/>
      <c r="AU339" s="284"/>
      <c r="AV339" s="447" t="str">
        <f t="shared" si="192"/>
        <v>CA</v>
      </c>
      <c r="AW339" s="447" t="str">
        <f t="shared" si="192"/>
        <v>CL</v>
      </c>
      <c r="AX339" s="447" t="str">
        <f t="shared" si="192"/>
        <v>AIC</v>
      </c>
      <c r="AY339" s="447" t="str">
        <f t="shared" si="205"/>
        <v>ERB</v>
      </c>
      <c r="AZ339" s="447" t="str">
        <f t="shared" si="205"/>
        <v>GRB</v>
      </c>
      <c r="BA339" s="447" t="str">
        <f t="shared" si="205"/>
        <v>Non-Op</v>
      </c>
      <c r="BC339" s="445" t="s">
        <v>2128</v>
      </c>
      <c r="BD339" s="552">
        <f t="shared" si="209"/>
        <v>34010.94</v>
      </c>
      <c r="BF339" s="448"/>
      <c r="BG339" s="448"/>
      <c r="BH339" s="448"/>
      <c r="BI339" s="448"/>
      <c r="BJ339" s="448"/>
      <c r="BK339" s="448"/>
      <c r="BL339" s="448"/>
      <c r="BN339" s="672"/>
    </row>
    <row r="340" spans="1:66" s="28" customFormat="1" ht="12" customHeight="1">
      <c r="A340" s="321">
        <v>16501101</v>
      </c>
      <c r="B340" s="318" t="str">
        <f t="shared" si="204"/>
        <v>16501101</v>
      </c>
      <c r="C340" s="444" t="s">
        <v>2668</v>
      </c>
      <c r="D340" s="445" t="s">
        <v>2091</v>
      </c>
      <c r="E340" s="445"/>
      <c r="F340" s="444"/>
      <c r="G340" s="445"/>
      <c r="H340" s="547">
        <v>0</v>
      </c>
      <c r="I340" s="547">
        <v>0</v>
      </c>
      <c r="J340" s="547">
        <v>0</v>
      </c>
      <c r="K340" s="547">
        <v>0</v>
      </c>
      <c r="L340" s="547">
        <v>0</v>
      </c>
      <c r="M340" s="547">
        <v>0</v>
      </c>
      <c r="N340" s="547">
        <v>0</v>
      </c>
      <c r="O340" s="547">
        <v>0</v>
      </c>
      <c r="P340" s="547">
        <v>0</v>
      </c>
      <c r="Q340" s="547">
        <v>0</v>
      </c>
      <c r="R340" s="547">
        <v>0</v>
      </c>
      <c r="S340" s="547">
        <v>0</v>
      </c>
      <c r="T340" s="547">
        <v>0</v>
      </c>
      <c r="U340" s="547"/>
      <c r="V340" s="547">
        <f t="shared" si="183"/>
        <v>0</v>
      </c>
      <c r="W340" s="285"/>
      <c r="X340" s="286"/>
      <c r="Y340" s="548">
        <f t="shared" si="207"/>
        <v>0</v>
      </c>
      <c r="Z340" s="549">
        <f t="shared" si="207"/>
        <v>0</v>
      </c>
      <c r="AA340" s="549">
        <f t="shared" si="207"/>
        <v>0</v>
      </c>
      <c r="AB340" s="282">
        <f t="shared" si="184"/>
        <v>0</v>
      </c>
      <c r="AC340" s="281">
        <f t="shared" si="185"/>
        <v>0</v>
      </c>
      <c r="AD340" s="549">
        <f t="shared" si="201"/>
        <v>0</v>
      </c>
      <c r="AE340" s="553">
        <f t="shared" si="195"/>
        <v>0</v>
      </c>
      <c r="AF340" s="282">
        <f t="shared" si="196"/>
        <v>0</v>
      </c>
      <c r="AG340" s="283">
        <f t="shared" si="186"/>
        <v>0</v>
      </c>
      <c r="AH340" s="281">
        <f t="shared" si="187"/>
        <v>0</v>
      </c>
      <c r="AI340" s="551">
        <f t="shared" si="208"/>
        <v>0</v>
      </c>
      <c r="AJ340" s="549">
        <f t="shared" si="208"/>
        <v>0</v>
      </c>
      <c r="AK340" s="549">
        <f t="shared" si="208"/>
        <v>0</v>
      </c>
      <c r="AL340" s="282">
        <f t="shared" si="188"/>
        <v>0</v>
      </c>
      <c r="AM340" s="281">
        <f t="shared" si="189"/>
        <v>0</v>
      </c>
      <c r="AN340" s="549">
        <f t="shared" si="181"/>
        <v>0</v>
      </c>
      <c r="AO340" s="549">
        <f t="shared" si="182"/>
        <v>0</v>
      </c>
      <c r="AP340" s="549">
        <f t="shared" si="190"/>
        <v>0</v>
      </c>
      <c r="AQ340" s="283">
        <f t="shared" si="206"/>
        <v>0</v>
      </c>
      <c r="AR340" s="281">
        <f t="shared" si="191"/>
        <v>0</v>
      </c>
      <c r="AT340" s="446"/>
      <c r="AU340" s="284"/>
      <c r="AV340" s="447" t="str">
        <f t="shared" si="192"/>
        <v>CA</v>
      </c>
      <c r="AW340" s="447" t="str">
        <f t="shared" si="192"/>
        <v>CL</v>
      </c>
      <c r="AX340" s="447" t="str">
        <f t="shared" si="192"/>
        <v>AIC</v>
      </c>
      <c r="AY340" s="447" t="str">
        <f t="shared" si="205"/>
        <v>ERB</v>
      </c>
      <c r="AZ340" s="447" t="str">
        <f t="shared" si="205"/>
        <v>GRB</v>
      </c>
      <c r="BA340" s="447" t="str">
        <f t="shared" si="205"/>
        <v>Non-Op</v>
      </c>
      <c r="BC340" s="445" t="s">
        <v>2128</v>
      </c>
      <c r="BD340" s="552">
        <f t="shared" si="209"/>
        <v>0</v>
      </c>
      <c r="BF340" s="448"/>
      <c r="BG340" s="448"/>
      <c r="BH340" s="448"/>
      <c r="BI340" s="448"/>
      <c r="BJ340" s="448"/>
      <c r="BK340" s="448"/>
      <c r="BL340" s="448"/>
      <c r="BN340" s="672"/>
    </row>
    <row r="341" spans="1:66" s="28" customFormat="1" ht="12" customHeight="1">
      <c r="A341" s="287">
        <v>16501103</v>
      </c>
      <c r="B341" s="288" t="str">
        <f t="shared" si="204"/>
        <v>16501103</v>
      </c>
      <c r="C341" s="444" t="s">
        <v>2669</v>
      </c>
      <c r="D341" s="445" t="s">
        <v>2091</v>
      </c>
      <c r="E341" s="445"/>
      <c r="F341" s="444"/>
      <c r="G341" s="445"/>
      <c r="H341" s="547">
        <v>0</v>
      </c>
      <c r="I341" s="547">
        <v>0</v>
      </c>
      <c r="J341" s="547">
        <v>0</v>
      </c>
      <c r="K341" s="547">
        <v>0</v>
      </c>
      <c r="L341" s="547">
        <v>0</v>
      </c>
      <c r="M341" s="547">
        <v>0</v>
      </c>
      <c r="N341" s="547">
        <v>0</v>
      </c>
      <c r="O341" s="547">
        <v>0</v>
      </c>
      <c r="P341" s="547">
        <v>0</v>
      </c>
      <c r="Q341" s="547">
        <v>0</v>
      </c>
      <c r="R341" s="547">
        <v>0</v>
      </c>
      <c r="S341" s="547">
        <v>0</v>
      </c>
      <c r="T341" s="547">
        <v>0</v>
      </c>
      <c r="U341" s="547"/>
      <c r="V341" s="547">
        <f t="shared" si="183"/>
        <v>0</v>
      </c>
      <c r="W341" s="285"/>
      <c r="X341" s="286"/>
      <c r="Y341" s="548">
        <f t="shared" si="207"/>
        <v>0</v>
      </c>
      <c r="Z341" s="549">
        <f t="shared" si="207"/>
        <v>0</v>
      </c>
      <c r="AA341" s="549">
        <f t="shared" si="207"/>
        <v>0</v>
      </c>
      <c r="AB341" s="282">
        <f t="shared" si="184"/>
        <v>0</v>
      </c>
      <c r="AC341" s="281">
        <f t="shared" si="185"/>
        <v>0</v>
      </c>
      <c r="AD341" s="549">
        <f t="shared" si="201"/>
        <v>0</v>
      </c>
      <c r="AE341" s="553">
        <f t="shared" si="195"/>
        <v>0</v>
      </c>
      <c r="AF341" s="282">
        <f t="shared" si="196"/>
        <v>0</v>
      </c>
      <c r="AG341" s="283">
        <f t="shared" si="186"/>
        <v>0</v>
      </c>
      <c r="AH341" s="281">
        <f t="shared" si="187"/>
        <v>0</v>
      </c>
      <c r="AI341" s="551">
        <f t="shared" si="208"/>
        <v>0</v>
      </c>
      <c r="AJ341" s="549">
        <f t="shared" si="208"/>
        <v>0</v>
      </c>
      <c r="AK341" s="549">
        <f t="shared" si="208"/>
        <v>0</v>
      </c>
      <c r="AL341" s="282">
        <f t="shared" si="188"/>
        <v>0</v>
      </c>
      <c r="AM341" s="281">
        <f t="shared" si="189"/>
        <v>0</v>
      </c>
      <c r="AN341" s="549">
        <f t="shared" si="181"/>
        <v>0</v>
      </c>
      <c r="AO341" s="549">
        <f t="shared" si="182"/>
        <v>0</v>
      </c>
      <c r="AP341" s="549">
        <f t="shared" si="190"/>
        <v>0</v>
      </c>
      <c r="AQ341" s="283">
        <f t="shared" si="206"/>
        <v>0</v>
      </c>
      <c r="AR341" s="281">
        <f t="shared" si="191"/>
        <v>0</v>
      </c>
      <c r="AT341" s="446"/>
      <c r="AU341" s="284"/>
      <c r="AV341" s="447" t="str">
        <f t="shared" si="192"/>
        <v>CA</v>
      </c>
      <c r="AW341" s="447" t="str">
        <f t="shared" si="192"/>
        <v>CL</v>
      </c>
      <c r="AX341" s="447" t="str">
        <f t="shared" si="192"/>
        <v>AIC</v>
      </c>
      <c r="AY341" s="447" t="str">
        <f t="shared" si="205"/>
        <v>ERB</v>
      </c>
      <c r="AZ341" s="447" t="str">
        <f t="shared" si="205"/>
        <v>GRB</v>
      </c>
      <c r="BA341" s="447" t="str">
        <f t="shared" si="205"/>
        <v>Non-Op</v>
      </c>
      <c r="BC341" s="445" t="s">
        <v>2128</v>
      </c>
      <c r="BD341" s="552">
        <f t="shared" si="209"/>
        <v>0</v>
      </c>
      <c r="BF341" s="448"/>
      <c r="BG341" s="448"/>
      <c r="BH341" s="448"/>
      <c r="BI341" s="448"/>
      <c r="BJ341" s="448"/>
      <c r="BK341" s="448"/>
      <c r="BL341" s="448"/>
      <c r="BN341" s="672"/>
    </row>
    <row r="342" spans="1:66" s="28" customFormat="1" ht="12" customHeight="1">
      <c r="A342" s="321">
        <v>16501113</v>
      </c>
      <c r="B342" s="318" t="str">
        <f t="shared" si="204"/>
        <v>16501113</v>
      </c>
      <c r="C342" s="444" t="s">
        <v>1355</v>
      </c>
      <c r="D342" s="445" t="s">
        <v>2091</v>
      </c>
      <c r="E342" s="445"/>
      <c r="F342" s="444"/>
      <c r="G342" s="445"/>
      <c r="H342" s="547">
        <v>0</v>
      </c>
      <c r="I342" s="547">
        <v>0</v>
      </c>
      <c r="J342" s="547">
        <v>0</v>
      </c>
      <c r="K342" s="547">
        <v>0</v>
      </c>
      <c r="L342" s="547">
        <v>0</v>
      </c>
      <c r="M342" s="547">
        <v>0</v>
      </c>
      <c r="N342" s="547">
        <v>0</v>
      </c>
      <c r="O342" s="547">
        <v>0</v>
      </c>
      <c r="P342" s="547">
        <v>0</v>
      </c>
      <c r="Q342" s="547">
        <v>0</v>
      </c>
      <c r="R342" s="547">
        <v>0</v>
      </c>
      <c r="S342" s="547">
        <v>0</v>
      </c>
      <c r="T342" s="547">
        <v>0</v>
      </c>
      <c r="U342" s="547"/>
      <c r="V342" s="547">
        <f t="shared" si="183"/>
        <v>0</v>
      </c>
      <c r="W342" s="285"/>
      <c r="X342" s="286"/>
      <c r="Y342" s="548">
        <f t="shared" si="207"/>
        <v>0</v>
      </c>
      <c r="Z342" s="549">
        <f t="shared" si="207"/>
        <v>0</v>
      </c>
      <c r="AA342" s="549">
        <f t="shared" si="207"/>
        <v>0</v>
      </c>
      <c r="AB342" s="282">
        <f t="shared" si="184"/>
        <v>0</v>
      </c>
      <c r="AC342" s="281">
        <f t="shared" si="185"/>
        <v>0</v>
      </c>
      <c r="AD342" s="549">
        <f t="shared" si="201"/>
        <v>0</v>
      </c>
      <c r="AE342" s="553">
        <f t="shared" si="195"/>
        <v>0</v>
      </c>
      <c r="AF342" s="282">
        <f t="shared" si="196"/>
        <v>0</v>
      </c>
      <c r="AG342" s="283">
        <f t="shared" si="186"/>
        <v>0</v>
      </c>
      <c r="AH342" s="281">
        <f t="shared" si="187"/>
        <v>0</v>
      </c>
      <c r="AI342" s="551">
        <f t="shared" si="208"/>
        <v>0</v>
      </c>
      <c r="AJ342" s="549">
        <f t="shared" si="208"/>
        <v>0</v>
      </c>
      <c r="AK342" s="549">
        <f t="shared" si="208"/>
        <v>0</v>
      </c>
      <c r="AL342" s="282">
        <f t="shared" si="188"/>
        <v>0</v>
      </c>
      <c r="AM342" s="281">
        <f t="shared" si="189"/>
        <v>0</v>
      </c>
      <c r="AN342" s="549">
        <f t="shared" si="181"/>
        <v>0</v>
      </c>
      <c r="AO342" s="549">
        <f t="shared" si="182"/>
        <v>0</v>
      </c>
      <c r="AP342" s="549">
        <f t="shared" si="190"/>
        <v>0</v>
      </c>
      <c r="AQ342" s="283">
        <f t="shared" si="206"/>
        <v>0</v>
      </c>
      <c r="AR342" s="281">
        <f t="shared" si="191"/>
        <v>0</v>
      </c>
      <c r="AT342" s="446"/>
      <c r="AU342" s="284"/>
      <c r="AV342" s="447" t="str">
        <f t="shared" si="192"/>
        <v>CA</v>
      </c>
      <c r="AW342" s="447" t="str">
        <f t="shared" si="192"/>
        <v>CL</v>
      </c>
      <c r="AX342" s="447" t="str">
        <f t="shared" si="192"/>
        <v>AIC</v>
      </c>
      <c r="AY342" s="447" t="str">
        <f t="shared" si="205"/>
        <v>ERB</v>
      </c>
      <c r="AZ342" s="447" t="str">
        <f t="shared" si="205"/>
        <v>GRB</v>
      </c>
      <c r="BA342" s="447" t="str">
        <f t="shared" si="205"/>
        <v>Non-Op</v>
      </c>
      <c r="BC342" s="445" t="s">
        <v>2128</v>
      </c>
      <c r="BD342" s="552">
        <f t="shared" si="209"/>
        <v>0</v>
      </c>
      <c r="BF342" s="448"/>
      <c r="BG342" s="448"/>
      <c r="BH342" s="448"/>
      <c r="BI342" s="448"/>
      <c r="BJ342" s="448"/>
      <c r="BK342" s="448"/>
      <c r="BL342" s="448"/>
      <c r="BN342" s="672"/>
    </row>
    <row r="343" spans="1:66" s="28" customFormat="1" ht="12" customHeight="1">
      <c r="A343" s="310">
        <v>16501133</v>
      </c>
      <c r="B343" s="310" t="str">
        <f t="shared" si="204"/>
        <v>16501133</v>
      </c>
      <c r="C343" s="28" t="s">
        <v>2670</v>
      </c>
      <c r="D343" s="445" t="s">
        <v>2091</v>
      </c>
      <c r="E343" s="445"/>
      <c r="F343" s="311">
        <v>43101</v>
      </c>
      <c r="G343" s="445"/>
      <c r="H343" s="547">
        <v>0</v>
      </c>
      <c r="I343" s="547">
        <v>0</v>
      </c>
      <c r="J343" s="547">
        <v>0</v>
      </c>
      <c r="K343" s="547">
        <v>0</v>
      </c>
      <c r="L343" s="547">
        <v>0</v>
      </c>
      <c r="M343" s="547">
        <v>0</v>
      </c>
      <c r="N343" s="547">
        <v>0</v>
      </c>
      <c r="O343" s="547">
        <v>0</v>
      </c>
      <c r="P343" s="547">
        <v>0</v>
      </c>
      <c r="Q343" s="547">
        <v>0</v>
      </c>
      <c r="R343" s="547">
        <v>0</v>
      </c>
      <c r="S343" s="547">
        <v>0</v>
      </c>
      <c r="T343" s="547">
        <v>0</v>
      </c>
      <c r="U343" s="547"/>
      <c r="V343" s="547">
        <f t="shared" si="183"/>
        <v>0</v>
      </c>
      <c r="W343" s="285"/>
      <c r="X343" s="286"/>
      <c r="Y343" s="548">
        <f t="shared" si="207"/>
        <v>0</v>
      </c>
      <c r="Z343" s="549">
        <f t="shared" si="207"/>
        <v>0</v>
      </c>
      <c r="AA343" s="549">
        <f t="shared" si="207"/>
        <v>0</v>
      </c>
      <c r="AB343" s="282">
        <f t="shared" si="184"/>
        <v>0</v>
      </c>
      <c r="AC343" s="281">
        <f t="shared" si="185"/>
        <v>0</v>
      </c>
      <c r="AD343" s="549">
        <f t="shared" si="201"/>
        <v>0</v>
      </c>
      <c r="AE343" s="553">
        <f t="shared" si="195"/>
        <v>0</v>
      </c>
      <c r="AF343" s="282">
        <f t="shared" si="196"/>
        <v>0</v>
      </c>
      <c r="AG343" s="283">
        <f t="shared" si="186"/>
        <v>0</v>
      </c>
      <c r="AH343" s="281">
        <f t="shared" si="187"/>
        <v>0</v>
      </c>
      <c r="AI343" s="551">
        <f t="shared" si="208"/>
        <v>0</v>
      </c>
      <c r="AJ343" s="549">
        <f t="shared" si="208"/>
        <v>0</v>
      </c>
      <c r="AK343" s="549">
        <f t="shared" si="208"/>
        <v>0</v>
      </c>
      <c r="AL343" s="282">
        <f t="shared" si="188"/>
        <v>0</v>
      </c>
      <c r="AM343" s="281">
        <f t="shared" si="189"/>
        <v>0</v>
      </c>
      <c r="AN343" s="549">
        <f t="shared" si="181"/>
        <v>0</v>
      </c>
      <c r="AO343" s="549">
        <f t="shared" si="182"/>
        <v>0</v>
      </c>
      <c r="AP343" s="549">
        <f t="shared" si="190"/>
        <v>0</v>
      </c>
      <c r="AQ343" s="283">
        <f t="shared" si="206"/>
        <v>0</v>
      </c>
      <c r="AR343" s="281">
        <f t="shared" si="191"/>
        <v>0</v>
      </c>
      <c r="AT343" s="446"/>
      <c r="AU343" s="284"/>
      <c r="AV343" s="447" t="str">
        <f t="shared" si="192"/>
        <v>CA</v>
      </c>
      <c r="AW343" s="447" t="str">
        <f t="shared" si="192"/>
        <v>CL</v>
      </c>
      <c r="AX343" s="447" t="str">
        <f t="shared" si="192"/>
        <v>AIC</v>
      </c>
      <c r="AY343" s="447" t="str">
        <f t="shared" si="205"/>
        <v>ERB</v>
      </c>
      <c r="AZ343" s="447" t="str">
        <f t="shared" si="205"/>
        <v>GRB</v>
      </c>
      <c r="BA343" s="447" t="str">
        <f t="shared" si="205"/>
        <v>Non-Op</v>
      </c>
      <c r="BC343" s="445" t="s">
        <v>2128</v>
      </c>
      <c r="BD343" s="552">
        <f t="shared" si="209"/>
        <v>0</v>
      </c>
      <c r="BF343" s="448"/>
      <c r="BG343" s="448"/>
      <c r="BH343" s="448"/>
      <c r="BI343" s="448"/>
      <c r="BJ343" s="448"/>
      <c r="BK343" s="448"/>
      <c r="BL343" s="448"/>
      <c r="BN343" s="672"/>
    </row>
    <row r="344" spans="1:66" s="28" customFormat="1" ht="12" customHeight="1">
      <c r="A344" s="310">
        <v>16501143</v>
      </c>
      <c r="B344" s="310" t="str">
        <f t="shared" si="204"/>
        <v>16501143</v>
      </c>
      <c r="C344" s="28" t="s">
        <v>2671</v>
      </c>
      <c r="D344" s="445" t="s">
        <v>2091</v>
      </c>
      <c r="E344" s="445"/>
      <c r="F344" s="311">
        <v>43101</v>
      </c>
      <c r="G344" s="445"/>
      <c r="H344" s="547">
        <v>0</v>
      </c>
      <c r="I344" s="547">
        <v>0</v>
      </c>
      <c r="J344" s="547">
        <v>0</v>
      </c>
      <c r="K344" s="547">
        <v>0</v>
      </c>
      <c r="L344" s="547">
        <v>0</v>
      </c>
      <c r="M344" s="547">
        <v>0</v>
      </c>
      <c r="N344" s="547">
        <v>0</v>
      </c>
      <c r="O344" s="547">
        <v>0</v>
      </c>
      <c r="P344" s="547">
        <v>0</v>
      </c>
      <c r="Q344" s="547">
        <v>0</v>
      </c>
      <c r="R344" s="547">
        <v>0</v>
      </c>
      <c r="S344" s="547">
        <v>0</v>
      </c>
      <c r="T344" s="547">
        <v>0</v>
      </c>
      <c r="U344" s="547"/>
      <c r="V344" s="547">
        <f t="shared" si="183"/>
        <v>0</v>
      </c>
      <c r="W344" s="285"/>
      <c r="X344" s="286"/>
      <c r="Y344" s="548">
        <f t="shared" si="207"/>
        <v>0</v>
      </c>
      <c r="Z344" s="549">
        <f t="shared" si="207"/>
        <v>0</v>
      </c>
      <c r="AA344" s="549">
        <f t="shared" si="207"/>
        <v>0</v>
      </c>
      <c r="AB344" s="282">
        <f t="shared" si="184"/>
        <v>0</v>
      </c>
      <c r="AC344" s="281">
        <f t="shared" si="185"/>
        <v>0</v>
      </c>
      <c r="AD344" s="549">
        <f t="shared" si="201"/>
        <v>0</v>
      </c>
      <c r="AE344" s="553">
        <f t="shared" si="195"/>
        <v>0</v>
      </c>
      <c r="AF344" s="282">
        <f t="shared" si="196"/>
        <v>0</v>
      </c>
      <c r="AG344" s="283">
        <f t="shared" si="186"/>
        <v>0</v>
      </c>
      <c r="AH344" s="281">
        <f t="shared" si="187"/>
        <v>0</v>
      </c>
      <c r="AI344" s="551">
        <f t="shared" si="208"/>
        <v>0</v>
      </c>
      <c r="AJ344" s="549">
        <f t="shared" si="208"/>
        <v>0</v>
      </c>
      <c r="AK344" s="549">
        <f t="shared" si="208"/>
        <v>0</v>
      </c>
      <c r="AL344" s="282">
        <f t="shared" si="188"/>
        <v>0</v>
      </c>
      <c r="AM344" s="281">
        <f t="shared" si="189"/>
        <v>0</v>
      </c>
      <c r="AN344" s="549">
        <f t="shared" si="181"/>
        <v>0</v>
      </c>
      <c r="AO344" s="549">
        <f t="shared" si="182"/>
        <v>0</v>
      </c>
      <c r="AP344" s="549">
        <f t="shared" si="190"/>
        <v>0</v>
      </c>
      <c r="AQ344" s="283">
        <f t="shared" si="206"/>
        <v>0</v>
      </c>
      <c r="AR344" s="281">
        <f t="shared" si="191"/>
        <v>0</v>
      </c>
      <c r="AT344" s="446"/>
      <c r="AU344" s="284"/>
      <c r="AV344" s="447" t="str">
        <f t="shared" si="192"/>
        <v>CA</v>
      </c>
      <c r="AW344" s="447" t="str">
        <f t="shared" si="192"/>
        <v>CL</v>
      </c>
      <c r="AX344" s="447" t="str">
        <f t="shared" si="192"/>
        <v>AIC</v>
      </c>
      <c r="AY344" s="447" t="str">
        <f t="shared" si="205"/>
        <v>ERB</v>
      </c>
      <c r="AZ344" s="447" t="str">
        <f t="shared" si="205"/>
        <v>GRB</v>
      </c>
      <c r="BA344" s="447" t="str">
        <f t="shared" si="205"/>
        <v>Non-Op</v>
      </c>
      <c r="BC344" s="445" t="s">
        <v>2128</v>
      </c>
      <c r="BD344" s="552">
        <f t="shared" si="209"/>
        <v>0</v>
      </c>
      <c r="BF344" s="448"/>
      <c r="BG344" s="448"/>
      <c r="BH344" s="448"/>
      <c r="BI344" s="448"/>
      <c r="BJ344" s="448"/>
      <c r="BK344" s="448"/>
      <c r="BL344" s="448"/>
      <c r="BN344" s="681"/>
    </row>
    <row r="345" spans="1:66" s="28" customFormat="1" ht="12" customHeight="1">
      <c r="A345" s="310">
        <v>16501153</v>
      </c>
      <c r="B345" s="310" t="str">
        <f t="shared" si="204"/>
        <v>16501153</v>
      </c>
      <c r="C345" s="28" t="s">
        <v>2672</v>
      </c>
      <c r="D345" s="445" t="s">
        <v>2091</v>
      </c>
      <c r="E345" s="445"/>
      <c r="F345" s="311">
        <v>43101</v>
      </c>
      <c r="G345" s="445"/>
      <c r="H345" s="547">
        <v>0</v>
      </c>
      <c r="I345" s="547">
        <v>0</v>
      </c>
      <c r="J345" s="547">
        <v>0</v>
      </c>
      <c r="K345" s="547">
        <v>0</v>
      </c>
      <c r="L345" s="547">
        <v>0</v>
      </c>
      <c r="M345" s="547">
        <v>0</v>
      </c>
      <c r="N345" s="547">
        <v>0</v>
      </c>
      <c r="O345" s="547">
        <v>0</v>
      </c>
      <c r="P345" s="547">
        <v>0</v>
      </c>
      <c r="Q345" s="547">
        <v>0</v>
      </c>
      <c r="R345" s="547">
        <v>0</v>
      </c>
      <c r="S345" s="547">
        <v>0</v>
      </c>
      <c r="T345" s="547">
        <v>0</v>
      </c>
      <c r="U345" s="547"/>
      <c r="V345" s="547">
        <f t="shared" si="183"/>
        <v>0</v>
      </c>
      <c r="W345" s="285"/>
      <c r="X345" s="286"/>
      <c r="Y345" s="548">
        <f t="shared" si="207"/>
        <v>0</v>
      </c>
      <c r="Z345" s="549">
        <f t="shared" si="207"/>
        <v>0</v>
      </c>
      <c r="AA345" s="549">
        <f t="shared" si="207"/>
        <v>0</v>
      </c>
      <c r="AB345" s="282">
        <f t="shared" si="184"/>
        <v>0</v>
      </c>
      <c r="AC345" s="281">
        <f t="shared" si="185"/>
        <v>0</v>
      </c>
      <c r="AD345" s="549">
        <f t="shared" si="201"/>
        <v>0</v>
      </c>
      <c r="AE345" s="553">
        <f t="shared" si="195"/>
        <v>0</v>
      </c>
      <c r="AF345" s="282">
        <f t="shared" si="196"/>
        <v>0</v>
      </c>
      <c r="AG345" s="283">
        <f t="shared" si="186"/>
        <v>0</v>
      </c>
      <c r="AH345" s="281">
        <f t="shared" si="187"/>
        <v>0</v>
      </c>
      <c r="AI345" s="551">
        <f t="shared" si="208"/>
        <v>0</v>
      </c>
      <c r="AJ345" s="549">
        <f t="shared" si="208"/>
        <v>0</v>
      </c>
      <c r="AK345" s="549">
        <f t="shared" si="208"/>
        <v>0</v>
      </c>
      <c r="AL345" s="282">
        <f t="shared" si="188"/>
        <v>0</v>
      </c>
      <c r="AM345" s="281">
        <f t="shared" si="189"/>
        <v>0</v>
      </c>
      <c r="AN345" s="549">
        <f t="shared" si="181"/>
        <v>0</v>
      </c>
      <c r="AO345" s="549">
        <f t="shared" si="182"/>
        <v>0</v>
      </c>
      <c r="AP345" s="549">
        <f t="shared" si="190"/>
        <v>0</v>
      </c>
      <c r="AQ345" s="283">
        <f t="shared" si="206"/>
        <v>0</v>
      </c>
      <c r="AR345" s="281">
        <f t="shared" si="191"/>
        <v>0</v>
      </c>
      <c r="AT345" s="446"/>
      <c r="AU345" s="284"/>
      <c r="AV345" s="447" t="str">
        <f t="shared" si="192"/>
        <v>CA</v>
      </c>
      <c r="AW345" s="447" t="str">
        <f t="shared" si="192"/>
        <v>CL</v>
      </c>
      <c r="AX345" s="447" t="str">
        <f t="shared" si="192"/>
        <v>AIC</v>
      </c>
      <c r="AY345" s="447" t="str">
        <f t="shared" si="205"/>
        <v>ERB</v>
      </c>
      <c r="AZ345" s="447" t="str">
        <f t="shared" si="205"/>
        <v>GRB</v>
      </c>
      <c r="BA345" s="447" t="str">
        <f t="shared" si="205"/>
        <v>Non-Op</v>
      </c>
      <c r="BC345" s="445" t="s">
        <v>2128</v>
      </c>
      <c r="BD345" s="552">
        <f t="shared" si="209"/>
        <v>0</v>
      </c>
      <c r="BF345" s="448"/>
      <c r="BG345" s="448"/>
      <c r="BH345" s="448"/>
      <c r="BI345" s="448"/>
      <c r="BJ345" s="448"/>
      <c r="BK345" s="448"/>
      <c r="BL345" s="448"/>
      <c r="BN345" s="672"/>
    </row>
    <row r="346" spans="1:66" s="28" customFormat="1" ht="12" customHeight="1">
      <c r="A346" s="309">
        <v>16501163</v>
      </c>
      <c r="B346" s="310" t="str">
        <f t="shared" si="204"/>
        <v>16501163</v>
      </c>
      <c r="C346" s="692" t="s">
        <v>2673</v>
      </c>
      <c r="D346" s="445" t="s">
        <v>2091</v>
      </c>
      <c r="E346" s="445"/>
      <c r="F346" s="311">
        <v>43466</v>
      </c>
      <c r="G346" s="445"/>
      <c r="H346" s="547">
        <v>0</v>
      </c>
      <c r="I346" s="547">
        <v>0</v>
      </c>
      <c r="J346" s="547">
        <v>0</v>
      </c>
      <c r="K346" s="547">
        <v>0</v>
      </c>
      <c r="L346" s="547">
        <v>0</v>
      </c>
      <c r="M346" s="547">
        <v>0</v>
      </c>
      <c r="N346" s="547">
        <v>0</v>
      </c>
      <c r="O346" s="547">
        <v>0</v>
      </c>
      <c r="P346" s="547">
        <v>0</v>
      </c>
      <c r="Q346" s="547">
        <v>0</v>
      </c>
      <c r="R346" s="547">
        <v>0</v>
      </c>
      <c r="S346" s="547">
        <v>0</v>
      </c>
      <c r="T346" s="547">
        <v>0</v>
      </c>
      <c r="U346" s="547"/>
      <c r="V346" s="547">
        <f t="shared" si="183"/>
        <v>0</v>
      </c>
      <c r="W346" s="285"/>
      <c r="X346" s="286"/>
      <c r="Y346" s="548">
        <f t="shared" si="207"/>
        <v>0</v>
      </c>
      <c r="Z346" s="549">
        <f t="shared" si="207"/>
        <v>0</v>
      </c>
      <c r="AA346" s="549">
        <f t="shared" si="207"/>
        <v>0</v>
      </c>
      <c r="AB346" s="282">
        <f t="shared" si="184"/>
        <v>0</v>
      </c>
      <c r="AC346" s="281">
        <f t="shared" si="185"/>
        <v>0</v>
      </c>
      <c r="AD346" s="549">
        <f t="shared" si="201"/>
        <v>0</v>
      </c>
      <c r="AE346" s="553">
        <f t="shared" si="195"/>
        <v>0</v>
      </c>
      <c r="AF346" s="282">
        <f t="shared" si="196"/>
        <v>0</v>
      </c>
      <c r="AG346" s="283">
        <f t="shared" si="186"/>
        <v>0</v>
      </c>
      <c r="AH346" s="281">
        <f t="shared" si="187"/>
        <v>0</v>
      </c>
      <c r="AI346" s="551">
        <f t="shared" si="208"/>
        <v>0</v>
      </c>
      <c r="AJ346" s="549">
        <f t="shared" si="208"/>
        <v>0</v>
      </c>
      <c r="AK346" s="549">
        <f t="shared" si="208"/>
        <v>0</v>
      </c>
      <c r="AL346" s="282">
        <f t="shared" si="188"/>
        <v>0</v>
      </c>
      <c r="AM346" s="281">
        <f t="shared" si="189"/>
        <v>0</v>
      </c>
      <c r="AN346" s="549">
        <f t="shared" si="181"/>
        <v>0</v>
      </c>
      <c r="AO346" s="549">
        <f t="shared" si="182"/>
        <v>0</v>
      </c>
      <c r="AP346" s="549">
        <f t="shared" si="190"/>
        <v>0</v>
      </c>
      <c r="AQ346" s="283">
        <f t="shared" ref="AQ346" si="210">SUM(AN346:AP346)</f>
        <v>0</v>
      </c>
      <c r="AR346" s="281">
        <f t="shared" si="191"/>
        <v>0</v>
      </c>
      <c r="AT346" s="446"/>
      <c r="AU346" s="284"/>
      <c r="AV346" s="447" t="str">
        <f t="shared" si="192"/>
        <v>CA</v>
      </c>
      <c r="AW346" s="447" t="str">
        <f t="shared" si="192"/>
        <v>CL</v>
      </c>
      <c r="AX346" s="447" t="str">
        <f t="shared" si="192"/>
        <v>AIC</v>
      </c>
      <c r="AY346" s="447" t="str">
        <f t="shared" si="205"/>
        <v>ERB</v>
      </c>
      <c r="AZ346" s="447" t="str">
        <f t="shared" si="205"/>
        <v>GRB</v>
      </c>
      <c r="BA346" s="447" t="str">
        <f t="shared" si="205"/>
        <v>Non-Op</v>
      </c>
      <c r="BC346" s="445" t="s">
        <v>2128</v>
      </c>
      <c r="BD346" s="552">
        <f t="shared" si="209"/>
        <v>0</v>
      </c>
      <c r="BF346" s="448"/>
      <c r="BG346" s="448"/>
      <c r="BH346" s="448"/>
      <c r="BI346" s="448"/>
      <c r="BJ346" s="448"/>
      <c r="BK346" s="448"/>
      <c r="BL346" s="448"/>
      <c r="BN346" s="672"/>
    </row>
    <row r="347" spans="1:66" s="28" customFormat="1" ht="12" customHeight="1">
      <c r="A347" s="309">
        <v>16501173</v>
      </c>
      <c r="B347" s="310" t="str">
        <f t="shared" si="204"/>
        <v>16501173</v>
      </c>
      <c r="C347" s="691" t="s">
        <v>2674</v>
      </c>
      <c r="D347" s="445" t="s">
        <v>2091</v>
      </c>
      <c r="E347" s="445"/>
      <c r="F347" s="311">
        <v>43313</v>
      </c>
      <c r="G347" s="445"/>
      <c r="H347" s="547">
        <v>0</v>
      </c>
      <c r="I347" s="547">
        <v>0</v>
      </c>
      <c r="J347" s="547">
        <v>0</v>
      </c>
      <c r="K347" s="547">
        <v>0</v>
      </c>
      <c r="L347" s="547">
        <v>0</v>
      </c>
      <c r="M347" s="547">
        <v>0</v>
      </c>
      <c r="N347" s="547">
        <v>0</v>
      </c>
      <c r="O347" s="547">
        <v>0</v>
      </c>
      <c r="P347" s="547">
        <v>0</v>
      </c>
      <c r="Q347" s="547">
        <v>0</v>
      </c>
      <c r="R347" s="547">
        <v>0</v>
      </c>
      <c r="S347" s="547">
        <v>0</v>
      </c>
      <c r="T347" s="547">
        <v>0</v>
      </c>
      <c r="U347" s="547"/>
      <c r="V347" s="547">
        <f t="shared" si="183"/>
        <v>0</v>
      </c>
      <c r="W347" s="285"/>
      <c r="X347" s="286"/>
      <c r="Y347" s="548">
        <f t="shared" si="207"/>
        <v>0</v>
      </c>
      <c r="Z347" s="549">
        <f t="shared" si="207"/>
        <v>0</v>
      </c>
      <c r="AA347" s="549">
        <f t="shared" si="207"/>
        <v>0</v>
      </c>
      <c r="AB347" s="282">
        <f t="shared" si="184"/>
        <v>0</v>
      </c>
      <c r="AC347" s="281">
        <f t="shared" si="185"/>
        <v>0</v>
      </c>
      <c r="AD347" s="549">
        <f t="shared" si="201"/>
        <v>0</v>
      </c>
      <c r="AE347" s="553">
        <f t="shared" si="195"/>
        <v>0</v>
      </c>
      <c r="AF347" s="282">
        <f t="shared" si="196"/>
        <v>0</v>
      </c>
      <c r="AG347" s="283">
        <f t="shared" si="186"/>
        <v>0</v>
      </c>
      <c r="AH347" s="281">
        <f t="shared" si="187"/>
        <v>0</v>
      </c>
      <c r="AI347" s="551">
        <f t="shared" si="208"/>
        <v>0</v>
      </c>
      <c r="AJ347" s="549">
        <f t="shared" si="208"/>
        <v>0</v>
      </c>
      <c r="AK347" s="549">
        <f t="shared" si="208"/>
        <v>0</v>
      </c>
      <c r="AL347" s="282">
        <f t="shared" si="188"/>
        <v>0</v>
      </c>
      <c r="AM347" s="281">
        <f t="shared" si="189"/>
        <v>0</v>
      </c>
      <c r="AN347" s="549">
        <f t="shared" ref="AN347:AN411" si="211">IF($D347=AN$5,$V347,IF($D347=AN$4, $V347*$AK$1,0))</f>
        <v>0</v>
      </c>
      <c r="AO347" s="549">
        <f t="shared" ref="AO347:AO411" si="212">IF($D347=AO$5,$V347,IF($D347=AO$4, $V347*$AK$2,0))</f>
        <v>0</v>
      </c>
      <c r="AP347" s="549">
        <f t="shared" si="190"/>
        <v>0</v>
      </c>
      <c r="AQ347" s="283">
        <f t="shared" si="206"/>
        <v>0</v>
      </c>
      <c r="AR347" s="281">
        <f t="shared" si="191"/>
        <v>0</v>
      </c>
      <c r="AT347" s="446"/>
      <c r="AU347" s="284"/>
      <c r="AV347" s="447" t="str">
        <f t="shared" si="192"/>
        <v>CA</v>
      </c>
      <c r="AW347" s="447" t="str">
        <f t="shared" si="192"/>
        <v>CL</v>
      </c>
      <c r="AX347" s="447" t="str">
        <f t="shared" si="192"/>
        <v>AIC</v>
      </c>
      <c r="AY347" s="447" t="str">
        <f t="shared" si="205"/>
        <v>ERB</v>
      </c>
      <c r="AZ347" s="447" t="str">
        <f t="shared" si="205"/>
        <v>GRB</v>
      </c>
      <c r="BA347" s="447" t="str">
        <f t="shared" si="205"/>
        <v>Non-Op</v>
      </c>
      <c r="BC347" s="445" t="s">
        <v>2128</v>
      </c>
      <c r="BD347" s="552">
        <f t="shared" si="209"/>
        <v>0</v>
      </c>
      <c r="BF347" s="448"/>
      <c r="BG347" s="448"/>
      <c r="BH347" s="448"/>
      <c r="BI347" s="448"/>
      <c r="BJ347" s="448"/>
      <c r="BK347" s="448"/>
      <c r="BL347" s="448"/>
      <c r="BN347" s="672"/>
    </row>
    <row r="348" spans="1:66" s="28" customFormat="1" ht="12" customHeight="1">
      <c r="A348" s="310">
        <v>16501193</v>
      </c>
      <c r="B348" s="310" t="str">
        <f t="shared" si="204"/>
        <v>16501193</v>
      </c>
      <c r="C348" s="28" t="s">
        <v>2675</v>
      </c>
      <c r="D348" s="445" t="s">
        <v>2091</v>
      </c>
      <c r="E348" s="445"/>
      <c r="F348" s="311"/>
      <c r="G348" s="445"/>
      <c r="H348" s="547">
        <v>0</v>
      </c>
      <c r="I348" s="547">
        <v>0</v>
      </c>
      <c r="J348" s="547">
        <v>0</v>
      </c>
      <c r="K348" s="547">
        <v>0</v>
      </c>
      <c r="L348" s="547">
        <v>0</v>
      </c>
      <c r="M348" s="547">
        <v>0</v>
      </c>
      <c r="N348" s="547">
        <v>0</v>
      </c>
      <c r="O348" s="547">
        <v>0</v>
      </c>
      <c r="P348" s="547">
        <v>0</v>
      </c>
      <c r="Q348" s="547">
        <v>0</v>
      </c>
      <c r="R348" s="547">
        <v>0</v>
      </c>
      <c r="S348" s="547">
        <v>0</v>
      </c>
      <c r="T348" s="547">
        <v>0</v>
      </c>
      <c r="U348" s="547"/>
      <c r="V348" s="547">
        <f t="shared" ref="V348:V412" si="213">(H348+T348+SUM(I348:S348)*2)/24</f>
        <v>0</v>
      </c>
      <c r="W348" s="285"/>
      <c r="X348" s="286"/>
      <c r="Y348" s="548">
        <f t="shared" si="207"/>
        <v>0</v>
      </c>
      <c r="Z348" s="549">
        <f t="shared" si="207"/>
        <v>0</v>
      </c>
      <c r="AA348" s="549">
        <f t="shared" si="207"/>
        <v>0</v>
      </c>
      <c r="AB348" s="282">
        <f t="shared" si="184"/>
        <v>0</v>
      </c>
      <c r="AC348" s="281">
        <f t="shared" si="185"/>
        <v>0</v>
      </c>
      <c r="AD348" s="549">
        <f t="shared" si="201"/>
        <v>0</v>
      </c>
      <c r="AE348" s="553">
        <f t="shared" si="195"/>
        <v>0</v>
      </c>
      <c r="AF348" s="282">
        <f t="shared" si="196"/>
        <v>0</v>
      </c>
      <c r="AG348" s="283">
        <f t="shared" si="186"/>
        <v>0</v>
      </c>
      <c r="AH348" s="281">
        <f t="shared" si="187"/>
        <v>0</v>
      </c>
      <c r="AI348" s="551">
        <f t="shared" si="208"/>
        <v>0</v>
      </c>
      <c r="AJ348" s="549">
        <f t="shared" si="208"/>
        <v>0</v>
      </c>
      <c r="AK348" s="549">
        <f t="shared" si="208"/>
        <v>0</v>
      </c>
      <c r="AL348" s="282">
        <f t="shared" si="188"/>
        <v>0</v>
      </c>
      <c r="AM348" s="281">
        <f t="shared" si="189"/>
        <v>0</v>
      </c>
      <c r="AN348" s="549">
        <f t="shared" si="211"/>
        <v>0</v>
      </c>
      <c r="AO348" s="549">
        <f t="shared" si="212"/>
        <v>0</v>
      </c>
      <c r="AP348" s="549">
        <f t="shared" si="190"/>
        <v>0</v>
      </c>
      <c r="AQ348" s="283">
        <f t="shared" si="206"/>
        <v>0</v>
      </c>
      <c r="AR348" s="281">
        <f t="shared" si="191"/>
        <v>0</v>
      </c>
      <c r="AT348" s="446"/>
      <c r="AU348" s="284"/>
      <c r="AV348" s="447" t="str">
        <f t="shared" si="192"/>
        <v>CA</v>
      </c>
      <c r="AW348" s="447" t="str">
        <f t="shared" si="192"/>
        <v>CL</v>
      </c>
      <c r="AX348" s="447" t="str">
        <f t="shared" si="192"/>
        <v>AIC</v>
      </c>
      <c r="AY348" s="447" t="str">
        <f t="shared" si="205"/>
        <v>ERB</v>
      </c>
      <c r="AZ348" s="447" t="str">
        <f t="shared" si="205"/>
        <v>GRB</v>
      </c>
      <c r="BA348" s="447" t="str">
        <f t="shared" si="205"/>
        <v>Non-Op</v>
      </c>
      <c r="BC348" s="445" t="s">
        <v>2128</v>
      </c>
      <c r="BD348" s="552">
        <f t="shared" si="209"/>
        <v>0</v>
      </c>
      <c r="BF348" s="448"/>
      <c r="BG348" s="448"/>
      <c r="BH348" s="448"/>
      <c r="BI348" s="448"/>
      <c r="BJ348" s="448"/>
      <c r="BK348" s="448"/>
      <c r="BL348" s="448"/>
      <c r="BN348" s="688"/>
    </row>
    <row r="349" spans="1:66" s="28" customFormat="1" ht="12" customHeight="1">
      <c r="A349" s="309">
        <v>16501203</v>
      </c>
      <c r="B349" s="310" t="str">
        <f t="shared" si="204"/>
        <v>16501203</v>
      </c>
      <c r="C349" s="28" t="s">
        <v>2676</v>
      </c>
      <c r="D349" s="445" t="s">
        <v>2091</v>
      </c>
      <c r="E349" s="445"/>
      <c r="F349" s="311">
        <v>43405</v>
      </c>
      <c r="G349" s="445"/>
      <c r="H349" s="547">
        <v>0</v>
      </c>
      <c r="I349" s="547">
        <v>0</v>
      </c>
      <c r="J349" s="547">
        <v>0</v>
      </c>
      <c r="K349" s="547">
        <v>0</v>
      </c>
      <c r="L349" s="547">
        <v>0</v>
      </c>
      <c r="M349" s="547">
        <v>0</v>
      </c>
      <c r="N349" s="547">
        <v>0</v>
      </c>
      <c r="O349" s="547">
        <v>0</v>
      </c>
      <c r="P349" s="547">
        <v>0</v>
      </c>
      <c r="Q349" s="547">
        <v>0</v>
      </c>
      <c r="R349" s="547">
        <v>0</v>
      </c>
      <c r="S349" s="547">
        <v>0</v>
      </c>
      <c r="T349" s="547">
        <v>0</v>
      </c>
      <c r="U349" s="547"/>
      <c r="V349" s="547">
        <f t="shared" si="213"/>
        <v>0</v>
      </c>
      <c r="W349" s="285"/>
      <c r="X349" s="286"/>
      <c r="Y349" s="548">
        <f t="shared" si="207"/>
        <v>0</v>
      </c>
      <c r="Z349" s="549">
        <f t="shared" si="207"/>
        <v>0</v>
      </c>
      <c r="AA349" s="549">
        <f t="shared" si="207"/>
        <v>0</v>
      </c>
      <c r="AB349" s="282">
        <f t="shared" ref="AB349:AB413" si="214">T349-SUM(Y349:AA349)</f>
        <v>0</v>
      </c>
      <c r="AC349" s="281">
        <f t="shared" ref="AC349:AC413" si="215">T349-SUM(Y349:AA349)-AB349</f>
        <v>0</v>
      </c>
      <c r="AD349" s="549">
        <f t="shared" si="201"/>
        <v>0</v>
      </c>
      <c r="AE349" s="553">
        <f t="shared" si="195"/>
        <v>0</v>
      </c>
      <c r="AF349" s="282">
        <f t="shared" si="196"/>
        <v>0</v>
      </c>
      <c r="AG349" s="283">
        <f t="shared" ref="AG349:AG413" si="216">SUM(AD349:AF349)</f>
        <v>0</v>
      </c>
      <c r="AH349" s="281">
        <f t="shared" ref="AH349:AH413" si="217">AG349-AB349</f>
        <v>0</v>
      </c>
      <c r="AI349" s="551">
        <f t="shared" si="208"/>
        <v>0</v>
      </c>
      <c r="AJ349" s="549">
        <f t="shared" si="208"/>
        <v>0</v>
      </c>
      <c r="AK349" s="549">
        <f t="shared" si="208"/>
        <v>0</v>
      </c>
      <c r="AL349" s="282">
        <f t="shared" ref="AL349:AL413" si="218">V349-SUM(AI349:AK349)</f>
        <v>0</v>
      </c>
      <c r="AM349" s="281">
        <f t="shared" ref="AM349:AM413" si="219">V349-SUM(AI349:AK349)-AL349</f>
        <v>0</v>
      </c>
      <c r="AN349" s="549">
        <f t="shared" si="211"/>
        <v>0</v>
      </c>
      <c r="AO349" s="549">
        <f t="shared" si="212"/>
        <v>0</v>
      </c>
      <c r="AP349" s="549">
        <f t="shared" ref="AP349:AP413" si="220">IF($D349=AP$5,$V349,IF($D349=AP$4, $V349*$AL$2,0))</f>
        <v>0</v>
      </c>
      <c r="AQ349" s="283">
        <f t="shared" ref="AQ349" si="221">SUM(AN349:AP349)</f>
        <v>0</v>
      </c>
      <c r="AR349" s="281">
        <f t="shared" ref="AR349:AR413" si="222">AQ349-AL349</f>
        <v>0</v>
      </c>
      <c r="AT349" s="446"/>
      <c r="AU349" s="284"/>
      <c r="AV349" s="447" t="str">
        <f t="shared" ref="AV349:AX413" si="223">IF(VALUE(Y349),AV$7,IF(ISBLANK(Y349),"",AV$7))</f>
        <v>CA</v>
      </c>
      <c r="AW349" s="447" t="str">
        <f t="shared" si="223"/>
        <v>CL</v>
      </c>
      <c r="AX349" s="447" t="str">
        <f t="shared" si="223"/>
        <v>AIC</v>
      </c>
      <c r="AY349" s="447" t="str">
        <f t="shared" si="205"/>
        <v>ERB</v>
      </c>
      <c r="AZ349" s="447" t="str">
        <f t="shared" si="205"/>
        <v>GRB</v>
      </c>
      <c r="BA349" s="447" t="str">
        <f t="shared" si="205"/>
        <v>Non-Op</v>
      </c>
      <c r="BC349" s="445" t="s">
        <v>2128</v>
      </c>
      <c r="BD349" s="552">
        <f t="shared" si="209"/>
        <v>0</v>
      </c>
      <c r="BF349" s="448"/>
      <c r="BG349" s="448"/>
      <c r="BH349" s="448"/>
      <c r="BI349" s="448"/>
      <c r="BJ349" s="448"/>
      <c r="BK349" s="448"/>
      <c r="BL349" s="448"/>
      <c r="BN349" s="688"/>
    </row>
    <row r="350" spans="1:66" s="28" customFormat="1" ht="12" customHeight="1">
      <c r="A350" s="309">
        <v>16501223</v>
      </c>
      <c r="B350" s="310" t="str">
        <f t="shared" si="204"/>
        <v>16501223</v>
      </c>
      <c r="C350" s="28" t="s">
        <v>2677</v>
      </c>
      <c r="D350" s="445" t="s">
        <v>2091</v>
      </c>
      <c r="E350" s="445"/>
      <c r="F350" s="311">
        <v>43435</v>
      </c>
      <c r="G350" s="445"/>
      <c r="H350" s="547">
        <v>0</v>
      </c>
      <c r="I350" s="547">
        <v>0</v>
      </c>
      <c r="J350" s="547">
        <v>0</v>
      </c>
      <c r="K350" s="547">
        <v>0</v>
      </c>
      <c r="L350" s="547">
        <v>0</v>
      </c>
      <c r="M350" s="547">
        <v>0</v>
      </c>
      <c r="N350" s="547">
        <v>0</v>
      </c>
      <c r="O350" s="547">
        <v>0</v>
      </c>
      <c r="P350" s="547">
        <v>0</v>
      </c>
      <c r="Q350" s="547">
        <v>0</v>
      </c>
      <c r="R350" s="547">
        <v>0</v>
      </c>
      <c r="S350" s="547">
        <v>0</v>
      </c>
      <c r="T350" s="547">
        <v>0</v>
      </c>
      <c r="U350" s="547"/>
      <c r="V350" s="547">
        <f t="shared" si="213"/>
        <v>0</v>
      </c>
      <c r="W350" s="285"/>
      <c r="X350" s="286"/>
      <c r="Y350" s="548">
        <f t="shared" si="207"/>
        <v>0</v>
      </c>
      <c r="Z350" s="549">
        <f t="shared" si="207"/>
        <v>0</v>
      </c>
      <c r="AA350" s="549">
        <f t="shared" si="207"/>
        <v>0</v>
      </c>
      <c r="AB350" s="282">
        <f t="shared" si="214"/>
        <v>0</v>
      </c>
      <c r="AC350" s="281">
        <f t="shared" si="215"/>
        <v>0</v>
      </c>
      <c r="AD350" s="549">
        <f t="shared" si="201"/>
        <v>0</v>
      </c>
      <c r="AE350" s="553">
        <f t="shared" si="195"/>
        <v>0</v>
      </c>
      <c r="AF350" s="282">
        <f t="shared" si="196"/>
        <v>0</v>
      </c>
      <c r="AG350" s="283">
        <f t="shared" si="216"/>
        <v>0</v>
      </c>
      <c r="AH350" s="281">
        <f t="shared" si="217"/>
        <v>0</v>
      </c>
      <c r="AI350" s="551">
        <f t="shared" si="208"/>
        <v>0</v>
      </c>
      <c r="AJ350" s="549">
        <f t="shared" si="208"/>
        <v>0</v>
      </c>
      <c r="AK350" s="549">
        <f t="shared" si="208"/>
        <v>0</v>
      </c>
      <c r="AL350" s="282">
        <f t="shared" si="218"/>
        <v>0</v>
      </c>
      <c r="AM350" s="281">
        <f t="shared" si="219"/>
        <v>0</v>
      </c>
      <c r="AN350" s="549">
        <f t="shared" si="211"/>
        <v>0</v>
      </c>
      <c r="AO350" s="549">
        <f t="shared" si="212"/>
        <v>0</v>
      </c>
      <c r="AP350" s="549">
        <f t="shared" si="220"/>
        <v>0</v>
      </c>
      <c r="AQ350" s="283">
        <f t="shared" ref="AQ350" si="224">SUM(AN350:AP350)</f>
        <v>0</v>
      </c>
      <c r="AR350" s="281">
        <f t="shared" si="222"/>
        <v>0</v>
      </c>
      <c r="AT350" s="446"/>
      <c r="AU350" s="284"/>
      <c r="AV350" s="447" t="str">
        <f t="shared" si="223"/>
        <v>CA</v>
      </c>
      <c r="AW350" s="447" t="str">
        <f t="shared" si="223"/>
        <v>CL</v>
      </c>
      <c r="AX350" s="447" t="str">
        <f t="shared" si="223"/>
        <v>AIC</v>
      </c>
      <c r="AY350" s="447" t="str">
        <f t="shared" si="205"/>
        <v>ERB</v>
      </c>
      <c r="AZ350" s="447" t="str">
        <f t="shared" si="205"/>
        <v>GRB</v>
      </c>
      <c r="BA350" s="447" t="str">
        <f t="shared" si="205"/>
        <v>Non-Op</v>
      </c>
      <c r="BC350" s="445" t="s">
        <v>2128</v>
      </c>
      <c r="BD350" s="552">
        <f t="shared" si="209"/>
        <v>0</v>
      </c>
      <c r="BF350" s="448"/>
      <c r="BG350" s="448"/>
      <c r="BH350" s="448"/>
      <c r="BI350" s="448"/>
      <c r="BJ350" s="448"/>
      <c r="BK350" s="448"/>
      <c r="BL350" s="448"/>
      <c r="BN350" s="672"/>
    </row>
    <row r="351" spans="1:66" s="28" customFormat="1" ht="12" customHeight="1">
      <c r="A351" s="309">
        <v>16501233</v>
      </c>
      <c r="B351" s="310" t="str">
        <f t="shared" si="204"/>
        <v>16501233</v>
      </c>
      <c r="C351" s="28" t="s">
        <v>2678</v>
      </c>
      <c r="D351" s="445" t="s">
        <v>2091</v>
      </c>
      <c r="E351" s="445"/>
      <c r="F351" s="311">
        <v>43374</v>
      </c>
      <c r="G351" s="445"/>
      <c r="H351" s="547">
        <v>0</v>
      </c>
      <c r="I351" s="547">
        <v>0</v>
      </c>
      <c r="J351" s="547">
        <v>0</v>
      </c>
      <c r="K351" s="547">
        <v>0</v>
      </c>
      <c r="L351" s="547">
        <v>0</v>
      </c>
      <c r="M351" s="547">
        <v>0</v>
      </c>
      <c r="N351" s="547">
        <v>0</v>
      </c>
      <c r="O351" s="547">
        <v>0</v>
      </c>
      <c r="P351" s="547">
        <v>0</v>
      </c>
      <c r="Q351" s="547">
        <v>0</v>
      </c>
      <c r="R351" s="547">
        <v>0</v>
      </c>
      <c r="S351" s="547">
        <v>0</v>
      </c>
      <c r="T351" s="547">
        <v>0</v>
      </c>
      <c r="U351" s="547"/>
      <c r="V351" s="547">
        <f t="shared" si="213"/>
        <v>0</v>
      </c>
      <c r="W351" s="285"/>
      <c r="X351" s="286"/>
      <c r="Y351" s="548">
        <f t="shared" si="207"/>
        <v>0</v>
      </c>
      <c r="Z351" s="549">
        <f t="shared" si="207"/>
        <v>0</v>
      </c>
      <c r="AA351" s="549">
        <f t="shared" si="207"/>
        <v>0</v>
      </c>
      <c r="AB351" s="282">
        <f t="shared" si="214"/>
        <v>0</v>
      </c>
      <c r="AC351" s="281">
        <f t="shared" si="215"/>
        <v>0</v>
      </c>
      <c r="AD351" s="549">
        <f t="shared" si="201"/>
        <v>0</v>
      </c>
      <c r="AE351" s="553">
        <f t="shared" si="195"/>
        <v>0</v>
      </c>
      <c r="AF351" s="282">
        <f t="shared" si="196"/>
        <v>0</v>
      </c>
      <c r="AG351" s="283">
        <f t="shared" si="216"/>
        <v>0</v>
      </c>
      <c r="AH351" s="281">
        <f t="shared" si="217"/>
        <v>0</v>
      </c>
      <c r="AI351" s="551">
        <f t="shared" si="208"/>
        <v>0</v>
      </c>
      <c r="AJ351" s="549">
        <f t="shared" si="208"/>
        <v>0</v>
      </c>
      <c r="AK351" s="549">
        <f t="shared" si="208"/>
        <v>0</v>
      </c>
      <c r="AL351" s="282">
        <f t="shared" si="218"/>
        <v>0</v>
      </c>
      <c r="AM351" s="281">
        <f t="shared" si="219"/>
        <v>0</v>
      </c>
      <c r="AN351" s="549">
        <f t="shared" si="211"/>
        <v>0</v>
      </c>
      <c r="AO351" s="549">
        <f t="shared" si="212"/>
        <v>0</v>
      </c>
      <c r="AP351" s="549">
        <f t="shared" si="220"/>
        <v>0</v>
      </c>
      <c r="AQ351" s="283">
        <f t="shared" ref="AQ351" si="225">SUM(AN351:AP351)</f>
        <v>0</v>
      </c>
      <c r="AR351" s="281">
        <f t="shared" si="222"/>
        <v>0</v>
      </c>
      <c r="AT351" s="446"/>
      <c r="AU351" s="284"/>
      <c r="AV351" s="447" t="str">
        <f t="shared" si="223"/>
        <v>CA</v>
      </c>
      <c r="AW351" s="447" t="str">
        <f t="shared" si="223"/>
        <v>CL</v>
      </c>
      <c r="AX351" s="447" t="str">
        <f t="shared" si="223"/>
        <v>AIC</v>
      </c>
      <c r="AY351" s="447" t="str">
        <f t="shared" si="205"/>
        <v>ERB</v>
      </c>
      <c r="AZ351" s="447" t="str">
        <f t="shared" si="205"/>
        <v>GRB</v>
      </c>
      <c r="BA351" s="447" t="str">
        <f t="shared" si="205"/>
        <v>Non-Op</v>
      </c>
      <c r="BC351" s="445" t="s">
        <v>2128</v>
      </c>
      <c r="BD351" s="552">
        <f t="shared" si="209"/>
        <v>0</v>
      </c>
      <c r="BF351" s="448"/>
      <c r="BG351" s="448"/>
      <c r="BH351" s="448"/>
      <c r="BI351" s="448"/>
      <c r="BJ351" s="448"/>
      <c r="BK351" s="448"/>
      <c r="BL351" s="448"/>
      <c r="BN351" s="672"/>
    </row>
    <row r="352" spans="1:66" s="28" customFormat="1" ht="12" customHeight="1">
      <c r="A352" s="309">
        <v>16501243</v>
      </c>
      <c r="B352" s="310" t="str">
        <f t="shared" si="204"/>
        <v>16501243</v>
      </c>
      <c r="C352" s="28" t="s">
        <v>2679</v>
      </c>
      <c r="D352" s="445" t="s">
        <v>2091</v>
      </c>
      <c r="E352" s="445"/>
      <c r="F352" s="311">
        <v>43435</v>
      </c>
      <c r="G352" s="445"/>
      <c r="H352" s="547">
        <v>0</v>
      </c>
      <c r="I352" s="547">
        <v>0</v>
      </c>
      <c r="J352" s="547">
        <v>0</v>
      </c>
      <c r="K352" s="547">
        <v>0</v>
      </c>
      <c r="L352" s="547">
        <v>0</v>
      </c>
      <c r="M352" s="547">
        <v>0</v>
      </c>
      <c r="N352" s="547">
        <v>0</v>
      </c>
      <c r="O352" s="547">
        <v>0</v>
      </c>
      <c r="P352" s="547">
        <v>0</v>
      </c>
      <c r="Q352" s="547">
        <v>0</v>
      </c>
      <c r="R352" s="547">
        <v>0</v>
      </c>
      <c r="S352" s="547">
        <v>0</v>
      </c>
      <c r="T352" s="547">
        <v>0</v>
      </c>
      <c r="U352" s="547"/>
      <c r="V352" s="547">
        <f t="shared" si="213"/>
        <v>0</v>
      </c>
      <c r="W352" s="285"/>
      <c r="X352" s="286"/>
      <c r="Y352" s="548">
        <f t="shared" si="207"/>
        <v>0</v>
      </c>
      <c r="Z352" s="549">
        <f t="shared" si="207"/>
        <v>0</v>
      </c>
      <c r="AA352" s="549">
        <f t="shared" si="207"/>
        <v>0</v>
      </c>
      <c r="AB352" s="282">
        <f t="shared" si="214"/>
        <v>0</v>
      </c>
      <c r="AC352" s="281">
        <f t="shared" si="215"/>
        <v>0</v>
      </c>
      <c r="AD352" s="549">
        <f t="shared" si="201"/>
        <v>0</v>
      </c>
      <c r="AE352" s="553">
        <f t="shared" si="195"/>
        <v>0</v>
      </c>
      <c r="AF352" s="282">
        <f t="shared" si="196"/>
        <v>0</v>
      </c>
      <c r="AG352" s="283">
        <f t="shared" si="216"/>
        <v>0</v>
      </c>
      <c r="AH352" s="281">
        <f t="shared" si="217"/>
        <v>0</v>
      </c>
      <c r="AI352" s="551">
        <f t="shared" si="208"/>
        <v>0</v>
      </c>
      <c r="AJ352" s="549">
        <f t="shared" si="208"/>
        <v>0</v>
      </c>
      <c r="AK352" s="549">
        <f t="shared" si="208"/>
        <v>0</v>
      </c>
      <c r="AL352" s="282">
        <f t="shared" si="218"/>
        <v>0</v>
      </c>
      <c r="AM352" s="281">
        <f t="shared" si="219"/>
        <v>0</v>
      </c>
      <c r="AN352" s="549">
        <f t="shared" si="211"/>
        <v>0</v>
      </c>
      <c r="AO352" s="549">
        <f t="shared" si="212"/>
        <v>0</v>
      </c>
      <c r="AP352" s="549">
        <f t="shared" si="220"/>
        <v>0</v>
      </c>
      <c r="AQ352" s="283">
        <f t="shared" ref="AQ352" si="226">SUM(AN352:AP352)</f>
        <v>0</v>
      </c>
      <c r="AR352" s="281">
        <f t="shared" si="222"/>
        <v>0</v>
      </c>
      <c r="AT352" s="446"/>
      <c r="AU352" s="284"/>
      <c r="AV352" s="447" t="str">
        <f t="shared" si="223"/>
        <v>CA</v>
      </c>
      <c r="AW352" s="447" t="str">
        <f t="shared" si="223"/>
        <v>CL</v>
      </c>
      <c r="AX352" s="447" t="str">
        <f t="shared" si="223"/>
        <v>AIC</v>
      </c>
      <c r="AY352" s="447" t="str">
        <f t="shared" si="205"/>
        <v>ERB</v>
      </c>
      <c r="AZ352" s="447" t="str">
        <f t="shared" si="205"/>
        <v>GRB</v>
      </c>
      <c r="BA352" s="447" t="str">
        <f t="shared" si="205"/>
        <v>Non-Op</v>
      </c>
      <c r="BC352" s="445" t="s">
        <v>2128</v>
      </c>
      <c r="BD352" s="552">
        <f t="shared" si="209"/>
        <v>0</v>
      </c>
      <c r="BF352" s="448"/>
      <c r="BG352" s="448"/>
      <c r="BH352" s="448"/>
      <c r="BI352" s="448"/>
      <c r="BJ352" s="448"/>
      <c r="BK352" s="448"/>
      <c r="BL352" s="448"/>
      <c r="BN352" s="672"/>
    </row>
    <row r="353" spans="1:66" s="28" customFormat="1" ht="12" customHeight="1">
      <c r="A353" s="309">
        <v>16501253</v>
      </c>
      <c r="B353" s="310" t="str">
        <f t="shared" si="204"/>
        <v>16501253</v>
      </c>
      <c r="C353" s="28" t="s">
        <v>2680</v>
      </c>
      <c r="D353" s="445" t="s">
        <v>2091</v>
      </c>
      <c r="E353" s="445"/>
      <c r="F353" s="311">
        <v>43466</v>
      </c>
      <c r="G353" s="445"/>
      <c r="H353" s="547">
        <v>0</v>
      </c>
      <c r="I353" s="547">
        <v>0</v>
      </c>
      <c r="J353" s="547">
        <v>0</v>
      </c>
      <c r="K353" s="547">
        <v>0</v>
      </c>
      <c r="L353" s="547">
        <v>0</v>
      </c>
      <c r="M353" s="547">
        <v>0</v>
      </c>
      <c r="N353" s="547">
        <v>0</v>
      </c>
      <c r="O353" s="547">
        <v>0</v>
      </c>
      <c r="P353" s="547">
        <v>0</v>
      </c>
      <c r="Q353" s="547">
        <v>0</v>
      </c>
      <c r="R353" s="547">
        <v>0</v>
      </c>
      <c r="S353" s="547">
        <v>0</v>
      </c>
      <c r="T353" s="547">
        <v>0</v>
      </c>
      <c r="U353" s="547"/>
      <c r="V353" s="547">
        <f t="shared" si="213"/>
        <v>0</v>
      </c>
      <c r="W353" s="285"/>
      <c r="X353" s="286"/>
      <c r="Y353" s="548">
        <f t="shared" si="207"/>
        <v>0</v>
      </c>
      <c r="Z353" s="549">
        <f t="shared" si="207"/>
        <v>0</v>
      </c>
      <c r="AA353" s="549">
        <f t="shared" si="207"/>
        <v>0</v>
      </c>
      <c r="AB353" s="282">
        <f t="shared" si="214"/>
        <v>0</v>
      </c>
      <c r="AC353" s="281">
        <f t="shared" si="215"/>
        <v>0</v>
      </c>
      <c r="AD353" s="549">
        <f t="shared" si="201"/>
        <v>0</v>
      </c>
      <c r="AE353" s="553">
        <f t="shared" ref="AE353:AE417" si="227">IF($D353=AE$5,$T353,IF($D353=AE$4, $T353*$AK$2,0))</f>
        <v>0</v>
      </c>
      <c r="AF353" s="282">
        <f t="shared" ref="AF353:AF417" si="228">IF($D353=AF$5,$T353,IF($D353=AF$4, $T353*$AL$2,0))</f>
        <v>0</v>
      </c>
      <c r="AG353" s="283">
        <f t="shared" si="216"/>
        <v>0</v>
      </c>
      <c r="AH353" s="281">
        <f t="shared" si="217"/>
        <v>0</v>
      </c>
      <c r="AI353" s="551">
        <f t="shared" si="208"/>
        <v>0</v>
      </c>
      <c r="AJ353" s="549">
        <f t="shared" si="208"/>
        <v>0</v>
      </c>
      <c r="AK353" s="549">
        <f t="shared" si="208"/>
        <v>0</v>
      </c>
      <c r="AL353" s="282">
        <f t="shared" si="218"/>
        <v>0</v>
      </c>
      <c r="AM353" s="281">
        <f t="shared" si="219"/>
        <v>0</v>
      </c>
      <c r="AN353" s="549">
        <f t="shared" si="211"/>
        <v>0</v>
      </c>
      <c r="AO353" s="549">
        <f t="shared" si="212"/>
        <v>0</v>
      </c>
      <c r="AP353" s="549">
        <f t="shared" si="220"/>
        <v>0</v>
      </c>
      <c r="AQ353" s="283">
        <f t="shared" ref="AQ353:AQ354" si="229">SUM(AN353:AP353)</f>
        <v>0</v>
      </c>
      <c r="AR353" s="281">
        <f t="shared" si="222"/>
        <v>0</v>
      </c>
      <c r="AT353" s="446"/>
      <c r="AU353" s="284"/>
      <c r="AV353" s="447" t="str">
        <f t="shared" si="223"/>
        <v>CA</v>
      </c>
      <c r="AW353" s="447" t="str">
        <f t="shared" si="223"/>
        <v>CL</v>
      </c>
      <c r="AX353" s="447" t="str">
        <f t="shared" si="223"/>
        <v>AIC</v>
      </c>
      <c r="AY353" s="447" t="str">
        <f t="shared" si="205"/>
        <v>ERB</v>
      </c>
      <c r="AZ353" s="447" t="str">
        <f t="shared" si="205"/>
        <v>GRB</v>
      </c>
      <c r="BA353" s="447" t="str">
        <f t="shared" si="205"/>
        <v>Non-Op</v>
      </c>
      <c r="BC353" s="445" t="s">
        <v>2128</v>
      </c>
      <c r="BD353" s="552">
        <f t="shared" si="209"/>
        <v>0</v>
      </c>
      <c r="BF353" s="448"/>
      <c r="BG353" s="448"/>
      <c r="BH353" s="448"/>
      <c r="BI353" s="448"/>
      <c r="BJ353" s="448"/>
      <c r="BK353" s="448"/>
      <c r="BL353" s="448"/>
      <c r="BN353" s="672"/>
    </row>
    <row r="354" spans="1:66" s="28" customFormat="1" ht="12" customHeight="1">
      <c r="A354" s="301">
        <v>16501273</v>
      </c>
      <c r="B354" s="312" t="str">
        <f t="shared" si="204"/>
        <v>16501273</v>
      </c>
      <c r="C354" s="693" t="s">
        <v>2129</v>
      </c>
      <c r="D354" s="451" t="s">
        <v>2091</v>
      </c>
      <c r="E354" s="451"/>
      <c r="F354" s="304">
        <v>43556</v>
      </c>
      <c r="G354" s="451"/>
      <c r="H354" s="556">
        <v>15861.43</v>
      </c>
      <c r="I354" s="556">
        <v>0</v>
      </c>
      <c r="J354" s="556">
        <v>0</v>
      </c>
      <c r="K354" s="556">
        <v>0</v>
      </c>
      <c r="L354" s="556">
        <v>0</v>
      </c>
      <c r="M354" s="556">
        <v>1393073.93</v>
      </c>
      <c r="N354" s="556">
        <v>1235167.78</v>
      </c>
      <c r="O354" s="556">
        <v>1057512.8400000001</v>
      </c>
      <c r="P354" s="556">
        <v>951692.13</v>
      </c>
      <c r="Q354" s="556">
        <v>849714.2</v>
      </c>
      <c r="R354" s="556">
        <v>748703.87</v>
      </c>
      <c r="S354" s="556">
        <v>605428.87</v>
      </c>
      <c r="T354" s="556">
        <v>427434.19</v>
      </c>
      <c r="U354" s="556"/>
      <c r="V354" s="556">
        <f t="shared" si="213"/>
        <v>588578.45250000001</v>
      </c>
      <c r="W354" s="292"/>
      <c r="X354" s="293"/>
      <c r="Y354" s="548">
        <f t="shared" si="207"/>
        <v>427434.19</v>
      </c>
      <c r="Z354" s="549">
        <f t="shared" si="207"/>
        <v>0</v>
      </c>
      <c r="AA354" s="549">
        <f t="shared" si="207"/>
        <v>0</v>
      </c>
      <c r="AB354" s="282">
        <f t="shared" si="214"/>
        <v>0</v>
      </c>
      <c r="AC354" s="281">
        <f t="shared" si="215"/>
        <v>0</v>
      </c>
      <c r="AD354" s="549">
        <f t="shared" si="201"/>
        <v>0</v>
      </c>
      <c r="AE354" s="553">
        <f t="shared" si="227"/>
        <v>0</v>
      </c>
      <c r="AF354" s="282">
        <f t="shared" si="228"/>
        <v>0</v>
      </c>
      <c r="AG354" s="283">
        <f t="shared" si="216"/>
        <v>0</v>
      </c>
      <c r="AH354" s="281">
        <f t="shared" si="217"/>
        <v>0</v>
      </c>
      <c r="AI354" s="551">
        <f t="shared" si="208"/>
        <v>588578.45250000001</v>
      </c>
      <c r="AJ354" s="549">
        <f t="shared" si="208"/>
        <v>0</v>
      </c>
      <c r="AK354" s="549">
        <f t="shared" si="208"/>
        <v>0</v>
      </c>
      <c r="AL354" s="282">
        <f t="shared" si="218"/>
        <v>0</v>
      </c>
      <c r="AM354" s="281">
        <f t="shared" si="219"/>
        <v>0</v>
      </c>
      <c r="AN354" s="549">
        <f t="shared" si="211"/>
        <v>0</v>
      </c>
      <c r="AO354" s="549">
        <f t="shared" si="212"/>
        <v>0</v>
      </c>
      <c r="AP354" s="549">
        <f t="shared" si="220"/>
        <v>0</v>
      </c>
      <c r="AQ354" s="283">
        <f t="shared" si="229"/>
        <v>0</v>
      </c>
      <c r="AR354" s="281">
        <f t="shared" si="222"/>
        <v>0</v>
      </c>
      <c r="AT354" s="446"/>
      <c r="AU354" s="284"/>
      <c r="AV354" s="447" t="str">
        <f t="shared" si="223"/>
        <v>CA</v>
      </c>
      <c r="AW354" s="447" t="str">
        <f t="shared" si="223"/>
        <v>CL</v>
      </c>
      <c r="AX354" s="447" t="str">
        <f t="shared" si="223"/>
        <v>AIC</v>
      </c>
      <c r="AY354" s="447" t="str">
        <f t="shared" si="205"/>
        <v>ERB</v>
      </c>
      <c r="AZ354" s="447" t="str">
        <f t="shared" si="205"/>
        <v>GRB</v>
      </c>
      <c r="BA354" s="447" t="str">
        <f t="shared" si="205"/>
        <v>Non-Op</v>
      </c>
      <c r="BC354" s="445" t="s">
        <v>2128</v>
      </c>
      <c r="BD354" s="552">
        <f t="shared" si="209"/>
        <v>427434.19</v>
      </c>
      <c r="BF354" s="435"/>
      <c r="BG354" s="435"/>
      <c r="BH354" s="435"/>
      <c r="BI354" s="435"/>
      <c r="BJ354" s="435"/>
      <c r="BK354" s="435"/>
      <c r="BL354" s="435"/>
      <c r="BN354" s="672"/>
    </row>
    <row r="355" spans="1:66" s="28" customFormat="1" ht="12" customHeight="1">
      <c r="A355" s="309">
        <v>16501283</v>
      </c>
      <c r="B355" s="310" t="str">
        <f t="shared" si="204"/>
        <v>16501283</v>
      </c>
      <c r="C355" s="28" t="s">
        <v>2681</v>
      </c>
      <c r="D355" s="445" t="s">
        <v>2091</v>
      </c>
      <c r="E355" s="445"/>
      <c r="F355" s="311">
        <v>43525</v>
      </c>
      <c r="G355" s="445"/>
      <c r="H355" s="547">
        <v>0</v>
      </c>
      <c r="I355" s="547">
        <v>0</v>
      </c>
      <c r="J355" s="547">
        <v>0</v>
      </c>
      <c r="K355" s="547">
        <v>0</v>
      </c>
      <c r="L355" s="547">
        <v>0</v>
      </c>
      <c r="M355" s="547">
        <v>0</v>
      </c>
      <c r="N355" s="547">
        <v>0</v>
      </c>
      <c r="O355" s="547">
        <v>0</v>
      </c>
      <c r="P355" s="547">
        <v>0</v>
      </c>
      <c r="Q355" s="547">
        <v>0</v>
      </c>
      <c r="R355" s="547">
        <v>0</v>
      </c>
      <c r="S355" s="547">
        <v>0</v>
      </c>
      <c r="T355" s="547">
        <v>0</v>
      </c>
      <c r="U355" s="547"/>
      <c r="V355" s="547">
        <f t="shared" si="213"/>
        <v>0</v>
      </c>
      <c r="W355" s="285"/>
      <c r="X355" s="286"/>
      <c r="Y355" s="548">
        <f t="shared" si="207"/>
        <v>0</v>
      </c>
      <c r="Z355" s="549">
        <f t="shared" si="207"/>
        <v>0</v>
      </c>
      <c r="AA355" s="549">
        <f t="shared" si="207"/>
        <v>0</v>
      </c>
      <c r="AB355" s="282">
        <f t="shared" si="214"/>
        <v>0</v>
      </c>
      <c r="AC355" s="281">
        <f t="shared" si="215"/>
        <v>0</v>
      </c>
      <c r="AD355" s="549">
        <f t="shared" si="201"/>
        <v>0</v>
      </c>
      <c r="AE355" s="553">
        <f t="shared" si="227"/>
        <v>0</v>
      </c>
      <c r="AF355" s="282">
        <f t="shared" si="228"/>
        <v>0</v>
      </c>
      <c r="AG355" s="283">
        <f t="shared" si="216"/>
        <v>0</v>
      </c>
      <c r="AH355" s="281">
        <f t="shared" si="217"/>
        <v>0</v>
      </c>
      <c r="AI355" s="551">
        <f t="shared" si="208"/>
        <v>0</v>
      </c>
      <c r="AJ355" s="549">
        <f t="shared" si="208"/>
        <v>0</v>
      </c>
      <c r="AK355" s="549">
        <f t="shared" si="208"/>
        <v>0</v>
      </c>
      <c r="AL355" s="282">
        <f t="shared" si="218"/>
        <v>0</v>
      </c>
      <c r="AM355" s="281">
        <f t="shared" si="219"/>
        <v>0</v>
      </c>
      <c r="AN355" s="549">
        <f t="shared" si="211"/>
        <v>0</v>
      </c>
      <c r="AO355" s="549">
        <f t="shared" si="212"/>
        <v>0</v>
      </c>
      <c r="AP355" s="549">
        <f t="shared" si="220"/>
        <v>0</v>
      </c>
      <c r="AQ355" s="283">
        <f t="shared" ref="AQ355" si="230">SUM(AN355:AP355)</f>
        <v>0</v>
      </c>
      <c r="AR355" s="281">
        <f t="shared" si="222"/>
        <v>0</v>
      </c>
      <c r="AT355" s="446"/>
      <c r="AU355" s="284"/>
      <c r="AV355" s="447" t="str">
        <f t="shared" si="223"/>
        <v>CA</v>
      </c>
      <c r="AW355" s="447" t="str">
        <f t="shared" si="223"/>
        <v>CL</v>
      </c>
      <c r="AX355" s="447" t="str">
        <f t="shared" si="223"/>
        <v>AIC</v>
      </c>
      <c r="AY355" s="447" t="str">
        <f t="shared" si="205"/>
        <v>ERB</v>
      </c>
      <c r="AZ355" s="447" t="str">
        <f t="shared" si="205"/>
        <v>GRB</v>
      </c>
      <c r="BA355" s="447" t="str">
        <f t="shared" si="205"/>
        <v>Non-Op</v>
      </c>
      <c r="BC355" s="445" t="s">
        <v>2128</v>
      </c>
      <c r="BD355" s="552">
        <f t="shared" si="209"/>
        <v>0</v>
      </c>
      <c r="BF355" s="448"/>
      <c r="BG355" s="448"/>
      <c r="BH355" s="448"/>
      <c r="BI355" s="448"/>
      <c r="BJ355" s="448"/>
      <c r="BK355" s="448"/>
      <c r="BL355" s="448"/>
      <c r="BN355" s="672"/>
    </row>
    <row r="356" spans="1:66" s="28" customFormat="1" ht="12" customHeight="1">
      <c r="A356" s="301">
        <v>16501293</v>
      </c>
      <c r="B356" s="312" t="str">
        <f t="shared" si="204"/>
        <v>16501293</v>
      </c>
      <c r="C356" s="472" t="s">
        <v>2130</v>
      </c>
      <c r="D356" s="451" t="s">
        <v>2091</v>
      </c>
      <c r="E356" s="451"/>
      <c r="F356" s="304">
        <v>43617</v>
      </c>
      <c r="G356" s="451"/>
      <c r="H356" s="556">
        <v>1693446</v>
      </c>
      <c r="I356" s="556">
        <v>1693446</v>
      </c>
      <c r="J356" s="556">
        <v>1693446</v>
      </c>
      <c r="K356" s="556">
        <v>1693446</v>
      </c>
      <c r="L356" s="556">
        <v>1693446</v>
      </c>
      <c r="M356" s="556">
        <v>1693446</v>
      </c>
      <c r="N356" s="556">
        <v>1693446</v>
      </c>
      <c r="O356" s="556">
        <v>1693446</v>
      </c>
      <c r="P356" s="556">
        <v>1693446</v>
      </c>
      <c r="Q356" s="556">
        <v>1693446</v>
      </c>
      <c r="R356" s="556">
        <v>1693446</v>
      </c>
      <c r="S356" s="556">
        <v>1693446</v>
      </c>
      <c r="T356" s="556">
        <v>1777100</v>
      </c>
      <c r="U356" s="556"/>
      <c r="V356" s="556">
        <f t="shared" si="213"/>
        <v>1696931.5833333333</v>
      </c>
      <c r="W356" s="292"/>
      <c r="X356" s="293"/>
      <c r="Y356" s="548">
        <f t="shared" si="207"/>
        <v>1777100</v>
      </c>
      <c r="Z356" s="549">
        <f t="shared" si="207"/>
        <v>0</v>
      </c>
      <c r="AA356" s="549">
        <f t="shared" si="207"/>
        <v>0</v>
      </c>
      <c r="AB356" s="282">
        <f t="shared" si="214"/>
        <v>0</v>
      </c>
      <c r="AC356" s="281">
        <f t="shared" si="215"/>
        <v>0</v>
      </c>
      <c r="AD356" s="549">
        <f t="shared" si="201"/>
        <v>0</v>
      </c>
      <c r="AE356" s="553">
        <f t="shared" si="227"/>
        <v>0</v>
      </c>
      <c r="AF356" s="282">
        <f t="shared" si="228"/>
        <v>0</v>
      </c>
      <c r="AG356" s="283">
        <f t="shared" si="216"/>
        <v>0</v>
      </c>
      <c r="AH356" s="281">
        <f t="shared" si="217"/>
        <v>0</v>
      </c>
      <c r="AI356" s="551">
        <f t="shared" si="208"/>
        <v>1696931.5833333333</v>
      </c>
      <c r="AJ356" s="549">
        <f t="shared" si="208"/>
        <v>0</v>
      </c>
      <c r="AK356" s="549">
        <f t="shared" si="208"/>
        <v>0</v>
      </c>
      <c r="AL356" s="282">
        <f t="shared" si="218"/>
        <v>0</v>
      </c>
      <c r="AM356" s="281">
        <f t="shared" si="219"/>
        <v>0</v>
      </c>
      <c r="AN356" s="549">
        <f t="shared" si="211"/>
        <v>0</v>
      </c>
      <c r="AO356" s="549">
        <f t="shared" si="212"/>
        <v>0</v>
      </c>
      <c r="AP356" s="549">
        <f t="shared" si="220"/>
        <v>0</v>
      </c>
      <c r="AQ356" s="283">
        <f t="shared" ref="AQ356" si="231">SUM(AN356:AP356)</f>
        <v>0</v>
      </c>
      <c r="AR356" s="281">
        <f t="shared" si="222"/>
        <v>0</v>
      </c>
      <c r="AT356" s="446"/>
      <c r="AU356" s="284"/>
      <c r="AV356" s="447" t="str">
        <f t="shared" si="223"/>
        <v>CA</v>
      </c>
      <c r="AW356" s="447" t="str">
        <f t="shared" si="223"/>
        <v>CL</v>
      </c>
      <c r="AX356" s="447" t="str">
        <f t="shared" si="223"/>
        <v>AIC</v>
      </c>
      <c r="AY356" s="447" t="str">
        <f t="shared" si="205"/>
        <v>ERB</v>
      </c>
      <c r="AZ356" s="447" t="str">
        <f t="shared" si="205"/>
        <v>GRB</v>
      </c>
      <c r="BA356" s="447" t="str">
        <f t="shared" si="205"/>
        <v>Non-Op</v>
      </c>
      <c r="BC356" s="445" t="s">
        <v>2128</v>
      </c>
      <c r="BD356" s="552">
        <f t="shared" si="209"/>
        <v>1777100</v>
      </c>
      <c r="BF356" s="435"/>
      <c r="BG356" s="435"/>
      <c r="BH356" s="435"/>
      <c r="BI356" s="435"/>
      <c r="BJ356" s="435"/>
      <c r="BK356" s="435"/>
      <c r="BL356" s="435"/>
      <c r="BN356" s="672"/>
    </row>
    <row r="357" spans="1:66" s="28" customFormat="1" ht="12" customHeight="1">
      <c r="A357" s="287">
        <v>16502001</v>
      </c>
      <c r="B357" s="288" t="str">
        <f t="shared" si="204"/>
        <v>16502001</v>
      </c>
      <c r="C357" s="288" t="s">
        <v>1356</v>
      </c>
      <c r="D357" s="445" t="s">
        <v>1165</v>
      </c>
      <c r="E357" s="445"/>
      <c r="F357" s="288"/>
      <c r="G357" s="445"/>
      <c r="H357" s="547">
        <v>7998.46</v>
      </c>
      <c r="I357" s="547">
        <v>6402.46</v>
      </c>
      <c r="J357" s="547">
        <v>4806.46</v>
      </c>
      <c r="K357" s="547">
        <v>3210.46</v>
      </c>
      <c r="L357" s="547">
        <v>1614.46</v>
      </c>
      <c r="M357" s="547">
        <v>18.46</v>
      </c>
      <c r="N357" s="547">
        <v>19.260000000000002</v>
      </c>
      <c r="O357" s="547">
        <v>17590.919999999998</v>
      </c>
      <c r="P357" s="547">
        <v>15832.09</v>
      </c>
      <c r="Q357" s="547">
        <v>13494.55</v>
      </c>
      <c r="R357" s="547">
        <v>12316.09</v>
      </c>
      <c r="S357" s="547">
        <v>10558.09</v>
      </c>
      <c r="T357" s="547">
        <v>8800.09</v>
      </c>
      <c r="U357" s="547"/>
      <c r="V357" s="547">
        <f t="shared" si="213"/>
        <v>7855.2145833333316</v>
      </c>
      <c r="W357" s="285"/>
      <c r="X357" s="286"/>
      <c r="Y357" s="548">
        <f t="shared" si="207"/>
        <v>0</v>
      </c>
      <c r="Z357" s="549">
        <f t="shared" si="207"/>
        <v>0</v>
      </c>
      <c r="AA357" s="549">
        <f t="shared" si="207"/>
        <v>0</v>
      </c>
      <c r="AB357" s="282">
        <f t="shared" si="214"/>
        <v>8800.09</v>
      </c>
      <c r="AC357" s="281">
        <f t="shared" si="215"/>
        <v>0</v>
      </c>
      <c r="AD357" s="549">
        <f t="shared" si="201"/>
        <v>0</v>
      </c>
      <c r="AE357" s="553">
        <f t="shared" si="227"/>
        <v>0</v>
      </c>
      <c r="AF357" s="282">
        <f t="shared" si="228"/>
        <v>8800.09</v>
      </c>
      <c r="AG357" s="283">
        <f t="shared" si="216"/>
        <v>8800.09</v>
      </c>
      <c r="AH357" s="281">
        <f t="shared" si="217"/>
        <v>0</v>
      </c>
      <c r="AI357" s="551">
        <f t="shared" si="208"/>
        <v>0</v>
      </c>
      <c r="AJ357" s="549">
        <f t="shared" si="208"/>
        <v>0</v>
      </c>
      <c r="AK357" s="549">
        <f t="shared" si="208"/>
        <v>0</v>
      </c>
      <c r="AL357" s="282">
        <f t="shared" si="218"/>
        <v>7855.2145833333316</v>
      </c>
      <c r="AM357" s="281">
        <f t="shared" si="219"/>
        <v>0</v>
      </c>
      <c r="AN357" s="549">
        <f t="shared" si="211"/>
        <v>0</v>
      </c>
      <c r="AO357" s="549">
        <f t="shared" si="212"/>
        <v>0</v>
      </c>
      <c r="AP357" s="549">
        <f t="shared" si="220"/>
        <v>7855.2145833333316</v>
      </c>
      <c r="AQ357" s="283">
        <f t="shared" si="206"/>
        <v>7855.2145833333316</v>
      </c>
      <c r="AR357" s="281">
        <f t="shared" si="222"/>
        <v>0</v>
      </c>
      <c r="AT357" s="446" t="s">
        <v>2064</v>
      </c>
      <c r="AU357" s="284"/>
      <c r="AV357" s="447" t="str">
        <f>IF(VALUE(Y357),AV$7,IF(ISBLANK(Y357),"",AV$7))</f>
        <v>CA</v>
      </c>
      <c r="AW357" s="447" t="str">
        <f t="shared" si="223"/>
        <v>CL</v>
      </c>
      <c r="AX357" s="447" t="str">
        <f t="shared" si="223"/>
        <v>AIC</v>
      </c>
      <c r="AY357" s="447" t="str">
        <f t="shared" si="205"/>
        <v>ERB</v>
      </c>
      <c r="AZ357" s="447" t="str">
        <f t="shared" si="205"/>
        <v>GRB</v>
      </c>
      <c r="BA357" s="447" t="str">
        <f t="shared" si="205"/>
        <v>Non-Op</v>
      </c>
      <c r="BC357" s="449" t="s">
        <v>2100</v>
      </c>
      <c r="BD357" s="552">
        <f t="shared" si="209"/>
        <v>8800.09</v>
      </c>
      <c r="BF357" s="435"/>
      <c r="BG357" s="435"/>
      <c r="BH357" s="435"/>
      <c r="BI357" s="435"/>
      <c r="BJ357" s="435"/>
      <c r="BK357" s="435"/>
      <c r="BL357" s="435"/>
      <c r="BN357" s="672"/>
    </row>
    <row r="358" spans="1:66" s="28" customFormat="1" ht="12" customHeight="1">
      <c r="A358" s="287">
        <v>16502003</v>
      </c>
      <c r="B358" s="288" t="str">
        <f t="shared" si="204"/>
        <v>16502003</v>
      </c>
      <c r="C358" s="444" t="s">
        <v>1357</v>
      </c>
      <c r="D358" s="445" t="s">
        <v>2091</v>
      </c>
      <c r="E358" s="445"/>
      <c r="F358" s="444"/>
      <c r="G358" s="445"/>
      <c r="H358" s="547">
        <v>0</v>
      </c>
      <c r="I358" s="547">
        <v>0</v>
      </c>
      <c r="J358" s="547">
        <v>0</v>
      </c>
      <c r="K358" s="547">
        <v>0</v>
      </c>
      <c r="L358" s="547">
        <v>0</v>
      </c>
      <c r="M358" s="547">
        <v>0</v>
      </c>
      <c r="N358" s="547">
        <v>0</v>
      </c>
      <c r="O358" s="547">
        <v>0</v>
      </c>
      <c r="P358" s="547">
        <v>0</v>
      </c>
      <c r="Q358" s="547">
        <v>0</v>
      </c>
      <c r="R358" s="547">
        <v>0</v>
      </c>
      <c r="S358" s="547">
        <v>0</v>
      </c>
      <c r="T358" s="547">
        <v>0</v>
      </c>
      <c r="U358" s="547"/>
      <c r="V358" s="547">
        <f t="shared" si="213"/>
        <v>0</v>
      </c>
      <c r="W358" s="285"/>
      <c r="X358" s="286"/>
      <c r="Y358" s="548">
        <f t="shared" ref="Y358:AA373" si="232">IF($D358=Y$5,$T358,0)</f>
        <v>0</v>
      </c>
      <c r="Z358" s="549">
        <f t="shared" si="232"/>
        <v>0</v>
      </c>
      <c r="AA358" s="549">
        <f t="shared" si="232"/>
        <v>0</v>
      </c>
      <c r="AB358" s="282">
        <f t="shared" si="214"/>
        <v>0</v>
      </c>
      <c r="AC358" s="281">
        <f t="shared" si="215"/>
        <v>0</v>
      </c>
      <c r="AD358" s="549">
        <f t="shared" si="201"/>
        <v>0</v>
      </c>
      <c r="AE358" s="553">
        <f t="shared" si="227"/>
        <v>0</v>
      </c>
      <c r="AF358" s="282">
        <f t="shared" si="228"/>
        <v>0</v>
      </c>
      <c r="AG358" s="283">
        <f t="shared" si="216"/>
        <v>0</v>
      </c>
      <c r="AH358" s="281">
        <f t="shared" si="217"/>
        <v>0</v>
      </c>
      <c r="AI358" s="551">
        <f t="shared" ref="AI358:AK378" si="233">IF($D358=AI$5,$V358,0)</f>
        <v>0</v>
      </c>
      <c r="AJ358" s="549">
        <f t="shared" si="233"/>
        <v>0</v>
      </c>
      <c r="AK358" s="549">
        <f t="shared" si="233"/>
        <v>0</v>
      </c>
      <c r="AL358" s="282">
        <f t="shared" si="218"/>
        <v>0</v>
      </c>
      <c r="AM358" s="281">
        <f t="shared" si="219"/>
        <v>0</v>
      </c>
      <c r="AN358" s="549">
        <f t="shared" si="211"/>
        <v>0</v>
      </c>
      <c r="AO358" s="549">
        <f t="shared" si="212"/>
        <v>0</v>
      </c>
      <c r="AP358" s="549">
        <f t="shared" si="220"/>
        <v>0</v>
      </c>
      <c r="AQ358" s="283">
        <f t="shared" si="206"/>
        <v>0</v>
      </c>
      <c r="AR358" s="281">
        <f t="shared" si="222"/>
        <v>0</v>
      </c>
      <c r="AT358" s="446"/>
      <c r="AU358" s="284"/>
      <c r="AV358" s="447" t="str">
        <f t="shared" si="223"/>
        <v>CA</v>
      </c>
      <c r="AW358" s="447" t="str">
        <f t="shared" si="223"/>
        <v>CL</v>
      </c>
      <c r="AX358" s="447" t="str">
        <f t="shared" si="223"/>
        <v>AIC</v>
      </c>
      <c r="AY358" s="447" t="str">
        <f t="shared" si="205"/>
        <v>ERB</v>
      </c>
      <c r="AZ358" s="447" t="str">
        <f t="shared" si="205"/>
        <v>GRB</v>
      </c>
      <c r="BA358" s="447" t="str">
        <f t="shared" si="205"/>
        <v>Non-Op</v>
      </c>
      <c r="BC358" s="445" t="s">
        <v>2128</v>
      </c>
      <c r="BD358" s="552">
        <f t="shared" si="209"/>
        <v>0</v>
      </c>
      <c r="BF358" s="435"/>
      <c r="BG358" s="435"/>
      <c r="BH358" s="435"/>
      <c r="BI358" s="435"/>
      <c r="BJ358" s="435"/>
      <c r="BK358" s="435"/>
      <c r="BL358" s="435"/>
      <c r="BN358" s="672"/>
    </row>
    <row r="359" spans="1:66" s="28" customFormat="1" ht="12" customHeight="1">
      <c r="A359" s="287">
        <v>16502013</v>
      </c>
      <c r="B359" s="288" t="str">
        <f t="shared" si="204"/>
        <v>16502013</v>
      </c>
      <c r="C359" s="444" t="s">
        <v>2682</v>
      </c>
      <c r="D359" s="445" t="s">
        <v>2091</v>
      </c>
      <c r="E359" s="445"/>
      <c r="F359" s="444"/>
      <c r="G359" s="445"/>
      <c r="H359" s="547">
        <v>0</v>
      </c>
      <c r="I359" s="547">
        <v>0</v>
      </c>
      <c r="J359" s="547">
        <v>0</v>
      </c>
      <c r="K359" s="547">
        <v>0</v>
      </c>
      <c r="L359" s="547">
        <v>0</v>
      </c>
      <c r="M359" s="547">
        <v>0</v>
      </c>
      <c r="N359" s="547">
        <v>0</v>
      </c>
      <c r="O359" s="547">
        <v>0</v>
      </c>
      <c r="P359" s="547">
        <v>0</v>
      </c>
      <c r="Q359" s="547">
        <v>0</v>
      </c>
      <c r="R359" s="547">
        <v>0</v>
      </c>
      <c r="S359" s="547">
        <v>0</v>
      </c>
      <c r="T359" s="547">
        <v>0</v>
      </c>
      <c r="U359" s="547"/>
      <c r="V359" s="547">
        <f t="shared" si="213"/>
        <v>0</v>
      </c>
      <c r="W359" s="285"/>
      <c r="X359" s="286"/>
      <c r="Y359" s="548">
        <f t="shared" si="232"/>
        <v>0</v>
      </c>
      <c r="Z359" s="549">
        <f t="shared" si="232"/>
        <v>0</v>
      </c>
      <c r="AA359" s="549">
        <f t="shared" si="232"/>
        <v>0</v>
      </c>
      <c r="AB359" s="282">
        <f t="shared" si="214"/>
        <v>0</v>
      </c>
      <c r="AC359" s="281">
        <f t="shared" si="215"/>
        <v>0</v>
      </c>
      <c r="AD359" s="549">
        <f t="shared" si="201"/>
        <v>0</v>
      </c>
      <c r="AE359" s="553">
        <f t="shared" si="227"/>
        <v>0</v>
      </c>
      <c r="AF359" s="282">
        <f t="shared" si="228"/>
        <v>0</v>
      </c>
      <c r="AG359" s="283">
        <f t="shared" si="216"/>
        <v>0</v>
      </c>
      <c r="AH359" s="281">
        <f t="shared" si="217"/>
        <v>0</v>
      </c>
      <c r="AI359" s="551">
        <f t="shared" si="233"/>
        <v>0</v>
      </c>
      <c r="AJ359" s="549">
        <f t="shared" si="233"/>
        <v>0</v>
      </c>
      <c r="AK359" s="549">
        <f t="shared" si="233"/>
        <v>0</v>
      </c>
      <c r="AL359" s="282">
        <f t="shared" si="218"/>
        <v>0</v>
      </c>
      <c r="AM359" s="281">
        <f t="shared" si="219"/>
        <v>0</v>
      </c>
      <c r="AN359" s="549">
        <f t="shared" si="211"/>
        <v>0</v>
      </c>
      <c r="AO359" s="549">
        <f t="shared" si="212"/>
        <v>0</v>
      </c>
      <c r="AP359" s="549">
        <f t="shared" si="220"/>
        <v>0</v>
      </c>
      <c r="AQ359" s="283">
        <f t="shared" si="206"/>
        <v>0</v>
      </c>
      <c r="AR359" s="281">
        <f t="shared" si="222"/>
        <v>0</v>
      </c>
      <c r="AT359" s="446"/>
      <c r="AU359" s="284"/>
      <c r="AV359" s="447" t="str">
        <f t="shared" si="223"/>
        <v>CA</v>
      </c>
      <c r="AW359" s="447" t="str">
        <f t="shared" si="223"/>
        <v>CL</v>
      </c>
      <c r="AX359" s="447" t="str">
        <f t="shared" si="223"/>
        <v>AIC</v>
      </c>
      <c r="AY359" s="447" t="str">
        <f t="shared" si="205"/>
        <v>ERB</v>
      </c>
      <c r="AZ359" s="447" t="str">
        <f t="shared" si="205"/>
        <v>GRB</v>
      </c>
      <c r="BA359" s="447" t="str">
        <f t="shared" si="205"/>
        <v>Non-Op</v>
      </c>
      <c r="BC359" s="445" t="s">
        <v>2128</v>
      </c>
      <c r="BD359" s="552">
        <f t="shared" si="209"/>
        <v>0</v>
      </c>
      <c r="BF359" s="435"/>
      <c r="BG359" s="435"/>
      <c r="BH359" s="435"/>
      <c r="BI359" s="435"/>
      <c r="BJ359" s="435"/>
      <c r="BK359" s="435"/>
      <c r="BL359" s="435"/>
      <c r="BN359" s="672"/>
    </row>
    <row r="360" spans="1:66" s="28" customFormat="1" ht="12" customHeight="1">
      <c r="A360" s="287">
        <v>16502021</v>
      </c>
      <c r="B360" s="288" t="str">
        <f t="shared" si="204"/>
        <v>16502021</v>
      </c>
      <c r="C360" s="288" t="s">
        <v>1358</v>
      </c>
      <c r="D360" s="445" t="s">
        <v>1165</v>
      </c>
      <c r="E360" s="445"/>
      <c r="F360" s="288"/>
      <c r="G360" s="445"/>
      <c r="H360" s="547">
        <v>319112.18</v>
      </c>
      <c r="I360" s="547">
        <v>255240.18</v>
      </c>
      <c r="J360" s="547">
        <v>191368.18</v>
      </c>
      <c r="K360" s="547">
        <v>127496.18</v>
      </c>
      <c r="L360" s="547">
        <v>63624.18</v>
      </c>
      <c r="M360" s="547">
        <v>-247.82</v>
      </c>
      <c r="N360" s="547">
        <v>-248.22</v>
      </c>
      <c r="O360" s="547">
        <v>702369.26</v>
      </c>
      <c r="P360" s="547">
        <v>632108.04</v>
      </c>
      <c r="Q360" s="547">
        <v>556340.46</v>
      </c>
      <c r="R360" s="547">
        <v>491584.04</v>
      </c>
      <c r="S360" s="547">
        <v>421322.04</v>
      </c>
      <c r="T360" s="547">
        <v>351060.04</v>
      </c>
      <c r="U360" s="547"/>
      <c r="V360" s="547">
        <f t="shared" si="213"/>
        <v>314670.21916666668</v>
      </c>
      <c r="W360" s="285"/>
      <c r="X360" s="286"/>
      <c r="Y360" s="548">
        <f t="shared" si="232"/>
        <v>0</v>
      </c>
      <c r="Z360" s="549">
        <f t="shared" si="232"/>
        <v>0</v>
      </c>
      <c r="AA360" s="549">
        <f t="shared" si="232"/>
        <v>0</v>
      </c>
      <c r="AB360" s="282">
        <f t="shared" si="214"/>
        <v>351060.04</v>
      </c>
      <c r="AC360" s="281">
        <f t="shared" si="215"/>
        <v>0</v>
      </c>
      <c r="AD360" s="549">
        <f t="shared" si="201"/>
        <v>0</v>
      </c>
      <c r="AE360" s="553">
        <f t="shared" si="227"/>
        <v>0</v>
      </c>
      <c r="AF360" s="282">
        <f t="shared" si="228"/>
        <v>351060.04</v>
      </c>
      <c r="AG360" s="283">
        <f t="shared" si="216"/>
        <v>351060.04</v>
      </c>
      <c r="AH360" s="281">
        <f t="shared" si="217"/>
        <v>0</v>
      </c>
      <c r="AI360" s="316">
        <f t="shared" si="233"/>
        <v>0</v>
      </c>
      <c r="AJ360" s="282">
        <f t="shared" si="233"/>
        <v>0</v>
      </c>
      <c r="AK360" s="282">
        <f t="shared" si="233"/>
        <v>0</v>
      </c>
      <c r="AL360" s="282">
        <f t="shared" si="218"/>
        <v>314670.21916666668</v>
      </c>
      <c r="AM360" s="281">
        <f t="shared" si="219"/>
        <v>0</v>
      </c>
      <c r="AN360" s="549">
        <f t="shared" si="211"/>
        <v>0</v>
      </c>
      <c r="AO360" s="549">
        <f t="shared" si="212"/>
        <v>0</v>
      </c>
      <c r="AP360" s="549">
        <f t="shared" si="220"/>
        <v>314670.21916666668</v>
      </c>
      <c r="AQ360" s="283">
        <f t="shared" si="206"/>
        <v>314670.21916666668</v>
      </c>
      <c r="AR360" s="281">
        <f t="shared" si="222"/>
        <v>0</v>
      </c>
      <c r="AT360" s="446" t="s">
        <v>2064</v>
      </c>
      <c r="AU360" s="284"/>
      <c r="AV360" s="447" t="str">
        <f t="shared" si="223"/>
        <v>CA</v>
      </c>
      <c r="AW360" s="447" t="str">
        <f t="shared" si="223"/>
        <v>CL</v>
      </c>
      <c r="AX360" s="447" t="str">
        <f t="shared" si="223"/>
        <v>AIC</v>
      </c>
      <c r="AY360" s="447" t="str">
        <f t="shared" si="205"/>
        <v>ERB</v>
      </c>
      <c r="AZ360" s="447" t="str">
        <f t="shared" si="205"/>
        <v>GRB</v>
      </c>
      <c r="BA360" s="447" t="str">
        <f t="shared" si="205"/>
        <v>Non-Op</v>
      </c>
      <c r="BC360" s="449" t="s">
        <v>2100</v>
      </c>
      <c r="BD360" s="552">
        <f t="shared" si="209"/>
        <v>351060.04</v>
      </c>
      <c r="BF360" s="435"/>
      <c r="BG360" s="435"/>
      <c r="BH360" s="435"/>
      <c r="BI360" s="435"/>
      <c r="BJ360" s="435"/>
      <c r="BK360" s="435"/>
      <c r="BL360" s="435"/>
      <c r="BN360" s="672"/>
    </row>
    <row r="361" spans="1:66" s="28" customFormat="1" ht="12" customHeight="1">
      <c r="A361" s="287">
        <v>16502023</v>
      </c>
      <c r="B361" s="288" t="str">
        <f t="shared" si="204"/>
        <v>16502023</v>
      </c>
      <c r="C361" s="444" t="s">
        <v>2683</v>
      </c>
      <c r="D361" s="445" t="s">
        <v>2091</v>
      </c>
      <c r="E361" s="445"/>
      <c r="F361" s="444"/>
      <c r="G361" s="445"/>
      <c r="H361" s="547">
        <v>0</v>
      </c>
      <c r="I361" s="547">
        <v>0</v>
      </c>
      <c r="J361" s="547">
        <v>0</v>
      </c>
      <c r="K361" s="547">
        <v>0</v>
      </c>
      <c r="L361" s="547">
        <v>0</v>
      </c>
      <c r="M361" s="547">
        <v>0</v>
      </c>
      <c r="N361" s="547">
        <v>0</v>
      </c>
      <c r="O361" s="547">
        <v>0</v>
      </c>
      <c r="P361" s="547">
        <v>0</v>
      </c>
      <c r="Q361" s="547">
        <v>0</v>
      </c>
      <c r="R361" s="547">
        <v>0</v>
      </c>
      <c r="S361" s="547">
        <v>0</v>
      </c>
      <c r="T361" s="547">
        <v>0</v>
      </c>
      <c r="U361" s="547"/>
      <c r="V361" s="547">
        <f t="shared" si="213"/>
        <v>0</v>
      </c>
      <c r="W361" s="285"/>
      <c r="X361" s="286"/>
      <c r="Y361" s="548">
        <f t="shared" si="232"/>
        <v>0</v>
      </c>
      <c r="Z361" s="549">
        <f t="shared" si="232"/>
        <v>0</v>
      </c>
      <c r="AA361" s="549">
        <f t="shared" si="232"/>
        <v>0</v>
      </c>
      <c r="AB361" s="282">
        <f t="shared" si="214"/>
        <v>0</v>
      </c>
      <c r="AC361" s="281">
        <f t="shared" si="215"/>
        <v>0</v>
      </c>
      <c r="AD361" s="549">
        <f t="shared" si="201"/>
        <v>0</v>
      </c>
      <c r="AE361" s="553">
        <f t="shared" si="227"/>
        <v>0</v>
      </c>
      <c r="AF361" s="282">
        <f t="shared" si="228"/>
        <v>0</v>
      </c>
      <c r="AG361" s="283">
        <f t="shared" si="216"/>
        <v>0</v>
      </c>
      <c r="AH361" s="281">
        <f t="shared" si="217"/>
        <v>0</v>
      </c>
      <c r="AI361" s="551">
        <f t="shared" si="233"/>
        <v>0</v>
      </c>
      <c r="AJ361" s="549">
        <f t="shared" si="233"/>
        <v>0</v>
      </c>
      <c r="AK361" s="549">
        <f t="shared" si="233"/>
        <v>0</v>
      </c>
      <c r="AL361" s="282">
        <f t="shared" si="218"/>
        <v>0</v>
      </c>
      <c r="AM361" s="281">
        <f t="shared" si="219"/>
        <v>0</v>
      </c>
      <c r="AN361" s="549">
        <f t="shared" si="211"/>
        <v>0</v>
      </c>
      <c r="AO361" s="549">
        <f t="shared" si="212"/>
        <v>0</v>
      </c>
      <c r="AP361" s="549">
        <f t="shared" si="220"/>
        <v>0</v>
      </c>
      <c r="AQ361" s="283">
        <f t="shared" si="206"/>
        <v>0</v>
      </c>
      <c r="AR361" s="281">
        <f t="shared" si="222"/>
        <v>0</v>
      </c>
      <c r="AT361" s="446"/>
      <c r="AU361" s="284"/>
      <c r="AV361" s="447" t="str">
        <f t="shared" si="223"/>
        <v>CA</v>
      </c>
      <c r="AW361" s="447" t="str">
        <f t="shared" si="223"/>
        <v>CL</v>
      </c>
      <c r="AX361" s="447" t="str">
        <f t="shared" si="223"/>
        <v>AIC</v>
      </c>
      <c r="AY361" s="447" t="str">
        <f t="shared" si="205"/>
        <v>ERB</v>
      </c>
      <c r="AZ361" s="447" t="str">
        <f t="shared" si="205"/>
        <v>GRB</v>
      </c>
      <c r="BA361" s="447" t="str">
        <f t="shared" si="205"/>
        <v>Non-Op</v>
      </c>
      <c r="BC361" s="445" t="s">
        <v>2128</v>
      </c>
      <c r="BD361" s="552">
        <f t="shared" si="209"/>
        <v>0</v>
      </c>
      <c r="BF361" s="435"/>
      <c r="BG361" s="435"/>
      <c r="BH361" s="435"/>
      <c r="BI361" s="435"/>
      <c r="BJ361" s="435"/>
      <c r="BK361" s="435"/>
      <c r="BL361" s="435"/>
      <c r="BN361" s="672"/>
    </row>
    <row r="362" spans="1:66" s="28" customFormat="1" ht="12" customHeight="1">
      <c r="A362" s="287">
        <v>16502033</v>
      </c>
      <c r="B362" s="288" t="str">
        <f t="shared" si="204"/>
        <v>16502033</v>
      </c>
      <c r="C362" s="444" t="s">
        <v>2684</v>
      </c>
      <c r="D362" s="445" t="s">
        <v>2091</v>
      </c>
      <c r="E362" s="445"/>
      <c r="F362" s="444"/>
      <c r="G362" s="445"/>
      <c r="H362" s="547">
        <v>0</v>
      </c>
      <c r="I362" s="547">
        <v>0</v>
      </c>
      <c r="J362" s="547">
        <v>0</v>
      </c>
      <c r="K362" s="547">
        <v>0</v>
      </c>
      <c r="L362" s="547">
        <v>0</v>
      </c>
      <c r="M362" s="547">
        <v>0</v>
      </c>
      <c r="N362" s="547">
        <v>0</v>
      </c>
      <c r="O362" s="547">
        <v>0</v>
      </c>
      <c r="P362" s="547">
        <v>0</v>
      </c>
      <c r="Q362" s="547">
        <v>0</v>
      </c>
      <c r="R362" s="547">
        <v>0</v>
      </c>
      <c r="S362" s="547">
        <v>0</v>
      </c>
      <c r="T362" s="547">
        <v>0</v>
      </c>
      <c r="U362" s="547"/>
      <c r="V362" s="547">
        <f t="shared" si="213"/>
        <v>0</v>
      </c>
      <c r="W362" s="285"/>
      <c r="X362" s="286"/>
      <c r="Y362" s="548">
        <f t="shared" si="232"/>
        <v>0</v>
      </c>
      <c r="Z362" s="549">
        <f t="shared" si="232"/>
        <v>0</v>
      </c>
      <c r="AA362" s="549">
        <f t="shared" si="232"/>
        <v>0</v>
      </c>
      <c r="AB362" s="282">
        <f t="shared" si="214"/>
        <v>0</v>
      </c>
      <c r="AC362" s="281">
        <f t="shared" si="215"/>
        <v>0</v>
      </c>
      <c r="AD362" s="549">
        <f t="shared" ref="AD362:AD428" si="234">IF($D362=AD$5,$T362,IF($D362=AD$4, $T362*$AK$1,0))</f>
        <v>0</v>
      </c>
      <c r="AE362" s="553">
        <f t="shared" si="227"/>
        <v>0</v>
      </c>
      <c r="AF362" s="282">
        <f t="shared" si="228"/>
        <v>0</v>
      </c>
      <c r="AG362" s="283">
        <f t="shared" si="216"/>
        <v>0</v>
      </c>
      <c r="AH362" s="281">
        <f t="shared" si="217"/>
        <v>0</v>
      </c>
      <c r="AI362" s="551">
        <f t="shared" si="233"/>
        <v>0</v>
      </c>
      <c r="AJ362" s="549">
        <f t="shared" si="233"/>
        <v>0</v>
      </c>
      <c r="AK362" s="549">
        <f t="shared" si="233"/>
        <v>0</v>
      </c>
      <c r="AL362" s="282">
        <f t="shared" si="218"/>
        <v>0</v>
      </c>
      <c r="AM362" s="281">
        <f t="shared" si="219"/>
        <v>0</v>
      </c>
      <c r="AN362" s="549">
        <f t="shared" si="211"/>
        <v>0</v>
      </c>
      <c r="AO362" s="549">
        <f t="shared" si="212"/>
        <v>0</v>
      </c>
      <c r="AP362" s="549">
        <f t="shared" si="220"/>
        <v>0</v>
      </c>
      <c r="AQ362" s="283">
        <f t="shared" si="206"/>
        <v>0</v>
      </c>
      <c r="AR362" s="281">
        <f t="shared" si="222"/>
        <v>0</v>
      </c>
      <c r="AT362" s="446"/>
      <c r="AU362" s="284"/>
      <c r="AV362" s="447" t="str">
        <f t="shared" si="223"/>
        <v>CA</v>
      </c>
      <c r="AW362" s="447" t="str">
        <f t="shared" si="223"/>
        <v>CL</v>
      </c>
      <c r="AX362" s="447" t="str">
        <f t="shared" si="223"/>
        <v>AIC</v>
      </c>
      <c r="AY362" s="447" t="str">
        <f t="shared" si="205"/>
        <v>ERB</v>
      </c>
      <c r="AZ362" s="447" t="str">
        <f t="shared" si="205"/>
        <v>GRB</v>
      </c>
      <c r="BA362" s="447" t="str">
        <f t="shared" si="205"/>
        <v>Non-Op</v>
      </c>
      <c r="BC362" s="445" t="s">
        <v>2128</v>
      </c>
      <c r="BD362" s="552">
        <f t="shared" si="209"/>
        <v>0</v>
      </c>
      <c r="BF362" s="435"/>
      <c r="BG362" s="435"/>
      <c r="BH362" s="435"/>
      <c r="BI362" s="435"/>
      <c r="BJ362" s="435"/>
      <c r="BK362" s="435"/>
      <c r="BL362" s="435"/>
      <c r="BN362" s="672"/>
    </row>
    <row r="363" spans="1:66" s="28" customFormat="1" ht="12" customHeight="1">
      <c r="A363" s="362">
        <v>16502041</v>
      </c>
      <c r="B363" s="290" t="str">
        <f t="shared" si="204"/>
        <v>16502041</v>
      </c>
      <c r="C363" s="450" t="s">
        <v>2131</v>
      </c>
      <c r="D363" s="451" t="s">
        <v>2091</v>
      </c>
      <c r="E363" s="451"/>
      <c r="F363" s="304">
        <v>44075</v>
      </c>
      <c r="G363" s="451"/>
      <c r="H363" s="556">
        <v>0</v>
      </c>
      <c r="I363" s="556">
        <v>0</v>
      </c>
      <c r="J363" s="556">
        <v>0</v>
      </c>
      <c r="K363" s="556">
        <v>0</v>
      </c>
      <c r="L363" s="556">
        <v>0</v>
      </c>
      <c r="M363" s="556">
        <v>0</v>
      </c>
      <c r="N363" s="556">
        <v>0</v>
      </c>
      <c r="O363" s="556">
        <v>0</v>
      </c>
      <c r="P363" s="556">
        <v>0</v>
      </c>
      <c r="Q363" s="556">
        <v>0</v>
      </c>
      <c r="R363" s="556">
        <v>0</v>
      </c>
      <c r="S363" s="556">
        <v>0</v>
      </c>
      <c r="T363" s="556">
        <v>0</v>
      </c>
      <c r="U363" s="556"/>
      <c r="V363" s="556">
        <f t="shared" si="213"/>
        <v>0</v>
      </c>
      <c r="W363" s="292"/>
      <c r="X363" s="293"/>
      <c r="Y363" s="548">
        <f t="shared" si="232"/>
        <v>0</v>
      </c>
      <c r="Z363" s="549">
        <f t="shared" si="232"/>
        <v>0</v>
      </c>
      <c r="AA363" s="549">
        <f t="shared" si="232"/>
        <v>0</v>
      </c>
      <c r="AB363" s="282">
        <f t="shared" si="214"/>
        <v>0</v>
      </c>
      <c r="AC363" s="281">
        <f t="shared" si="215"/>
        <v>0</v>
      </c>
      <c r="AD363" s="549">
        <f t="shared" si="234"/>
        <v>0</v>
      </c>
      <c r="AE363" s="553">
        <f t="shared" si="227"/>
        <v>0</v>
      </c>
      <c r="AF363" s="282">
        <f t="shared" si="228"/>
        <v>0</v>
      </c>
      <c r="AG363" s="283">
        <f t="shared" ref="AG363" si="235">SUM(AD363:AF363)</f>
        <v>0</v>
      </c>
      <c r="AH363" s="281">
        <f t="shared" si="217"/>
        <v>0</v>
      </c>
      <c r="AI363" s="551">
        <f t="shared" si="233"/>
        <v>0</v>
      </c>
      <c r="AJ363" s="549">
        <f t="shared" si="233"/>
        <v>0</v>
      </c>
      <c r="AK363" s="549">
        <f t="shared" si="233"/>
        <v>0</v>
      </c>
      <c r="AL363" s="282">
        <f t="shared" ref="AL363" si="236">V363-SUM(AI363:AK363)</f>
        <v>0</v>
      </c>
      <c r="AM363" s="281">
        <f t="shared" si="219"/>
        <v>0</v>
      </c>
      <c r="AN363" s="549">
        <f t="shared" si="211"/>
        <v>0</v>
      </c>
      <c r="AO363" s="549">
        <f t="shared" si="212"/>
        <v>0</v>
      </c>
      <c r="AP363" s="549">
        <f t="shared" si="220"/>
        <v>0</v>
      </c>
      <c r="AQ363" s="283">
        <f t="shared" ref="AQ363" si="237">SUM(AN363:AP363)</f>
        <v>0</v>
      </c>
      <c r="AR363" s="281">
        <f t="shared" si="222"/>
        <v>0</v>
      </c>
      <c r="AT363" s="446"/>
      <c r="AU363" s="284"/>
      <c r="AV363" s="447" t="str">
        <f t="shared" si="223"/>
        <v>CA</v>
      </c>
      <c r="AW363" s="447" t="str">
        <f t="shared" si="223"/>
        <v>CL</v>
      </c>
      <c r="AX363" s="447" t="str">
        <f t="shared" si="223"/>
        <v>AIC</v>
      </c>
      <c r="AY363" s="447" t="str">
        <f t="shared" si="205"/>
        <v>ERB</v>
      </c>
      <c r="AZ363" s="447" t="str">
        <f t="shared" si="205"/>
        <v>GRB</v>
      </c>
      <c r="BA363" s="447" t="str">
        <f t="shared" si="205"/>
        <v>Non-Op</v>
      </c>
      <c r="BC363" s="445" t="s">
        <v>2128</v>
      </c>
      <c r="BD363" s="552">
        <f t="shared" si="209"/>
        <v>0</v>
      </c>
      <c r="BF363" s="435"/>
      <c r="BG363" s="435"/>
      <c r="BH363" s="435"/>
      <c r="BI363" s="435"/>
      <c r="BJ363" s="435"/>
      <c r="BK363" s="435"/>
      <c r="BL363" s="435"/>
      <c r="BN363" s="672"/>
    </row>
    <row r="364" spans="1:66" s="28" customFormat="1" ht="12" customHeight="1">
      <c r="A364" s="287">
        <v>16502053</v>
      </c>
      <c r="B364" s="288" t="str">
        <f t="shared" si="204"/>
        <v>16502053</v>
      </c>
      <c r="C364" s="444" t="s">
        <v>2685</v>
      </c>
      <c r="D364" s="445" t="s">
        <v>2091</v>
      </c>
      <c r="E364" s="445"/>
      <c r="F364" s="444"/>
      <c r="G364" s="445"/>
      <c r="H364" s="547">
        <v>0</v>
      </c>
      <c r="I364" s="547">
        <v>0</v>
      </c>
      <c r="J364" s="547">
        <v>0</v>
      </c>
      <c r="K364" s="547">
        <v>0</v>
      </c>
      <c r="L364" s="547">
        <v>0</v>
      </c>
      <c r="M364" s="547">
        <v>0</v>
      </c>
      <c r="N364" s="547">
        <v>0</v>
      </c>
      <c r="O364" s="547">
        <v>0</v>
      </c>
      <c r="P364" s="547">
        <v>0</v>
      </c>
      <c r="Q364" s="547">
        <v>0</v>
      </c>
      <c r="R364" s="547">
        <v>0</v>
      </c>
      <c r="S364" s="547">
        <v>0</v>
      </c>
      <c r="T364" s="547">
        <v>0</v>
      </c>
      <c r="U364" s="547"/>
      <c r="V364" s="547">
        <f t="shared" si="213"/>
        <v>0</v>
      </c>
      <c r="W364" s="285"/>
      <c r="X364" s="286"/>
      <c r="Y364" s="548">
        <f t="shared" si="232"/>
        <v>0</v>
      </c>
      <c r="Z364" s="549">
        <f t="shared" si="232"/>
        <v>0</v>
      </c>
      <c r="AA364" s="549">
        <f t="shared" si="232"/>
        <v>0</v>
      </c>
      <c r="AB364" s="282">
        <f t="shared" si="214"/>
        <v>0</v>
      </c>
      <c r="AC364" s="281">
        <f t="shared" si="215"/>
        <v>0</v>
      </c>
      <c r="AD364" s="549">
        <f t="shared" si="234"/>
        <v>0</v>
      </c>
      <c r="AE364" s="553">
        <f t="shared" si="227"/>
        <v>0</v>
      </c>
      <c r="AF364" s="282">
        <f t="shared" si="228"/>
        <v>0</v>
      </c>
      <c r="AG364" s="283">
        <f t="shared" si="216"/>
        <v>0</v>
      </c>
      <c r="AH364" s="281">
        <f t="shared" si="217"/>
        <v>0</v>
      </c>
      <c r="AI364" s="551">
        <f t="shared" si="233"/>
        <v>0</v>
      </c>
      <c r="AJ364" s="549">
        <f t="shared" si="233"/>
        <v>0</v>
      </c>
      <c r="AK364" s="549">
        <f t="shared" si="233"/>
        <v>0</v>
      </c>
      <c r="AL364" s="282">
        <f t="shared" si="218"/>
        <v>0</v>
      </c>
      <c r="AM364" s="281">
        <f t="shared" si="219"/>
        <v>0</v>
      </c>
      <c r="AN364" s="549">
        <f t="shared" si="211"/>
        <v>0</v>
      </c>
      <c r="AO364" s="549">
        <f t="shared" si="212"/>
        <v>0</v>
      </c>
      <c r="AP364" s="549">
        <f t="shared" si="220"/>
        <v>0</v>
      </c>
      <c r="AQ364" s="283">
        <f t="shared" si="206"/>
        <v>0</v>
      </c>
      <c r="AR364" s="281">
        <f t="shared" si="222"/>
        <v>0</v>
      </c>
      <c r="AT364" s="446"/>
      <c r="AU364" s="284"/>
      <c r="AV364" s="447" t="str">
        <f t="shared" si="223"/>
        <v>CA</v>
      </c>
      <c r="AW364" s="447" t="str">
        <f t="shared" si="223"/>
        <v>CL</v>
      </c>
      <c r="AX364" s="447" t="str">
        <f t="shared" si="223"/>
        <v>AIC</v>
      </c>
      <c r="AY364" s="447" t="str">
        <f t="shared" si="205"/>
        <v>ERB</v>
      </c>
      <c r="AZ364" s="447" t="str">
        <f t="shared" si="205"/>
        <v>GRB</v>
      </c>
      <c r="BA364" s="447" t="str">
        <f t="shared" si="205"/>
        <v>Non-Op</v>
      </c>
      <c r="BC364" s="445" t="s">
        <v>2128</v>
      </c>
      <c r="BD364" s="552">
        <f t="shared" si="209"/>
        <v>0</v>
      </c>
      <c r="BF364" s="435"/>
      <c r="BG364" s="435"/>
      <c r="BH364" s="435"/>
      <c r="BI364" s="435"/>
      <c r="BJ364" s="435"/>
      <c r="BK364" s="435"/>
      <c r="BL364" s="435"/>
      <c r="BN364" s="672"/>
    </row>
    <row r="365" spans="1:66" s="28" customFormat="1" ht="12" customHeight="1">
      <c r="A365" s="287">
        <v>16502063</v>
      </c>
      <c r="B365" s="288" t="str">
        <f t="shared" si="204"/>
        <v>16502063</v>
      </c>
      <c r="C365" s="444" t="s">
        <v>2686</v>
      </c>
      <c r="D365" s="445" t="s">
        <v>2091</v>
      </c>
      <c r="E365" s="445"/>
      <c r="F365" s="444"/>
      <c r="G365" s="445"/>
      <c r="H365" s="547">
        <v>0</v>
      </c>
      <c r="I365" s="547">
        <v>0</v>
      </c>
      <c r="J365" s="547">
        <v>0</v>
      </c>
      <c r="K365" s="547">
        <v>0</v>
      </c>
      <c r="L365" s="547">
        <v>0</v>
      </c>
      <c r="M365" s="547">
        <v>0</v>
      </c>
      <c r="N365" s="547">
        <v>0</v>
      </c>
      <c r="O365" s="547">
        <v>0</v>
      </c>
      <c r="P365" s="547">
        <v>0</v>
      </c>
      <c r="Q365" s="547">
        <v>0</v>
      </c>
      <c r="R365" s="547">
        <v>0</v>
      </c>
      <c r="S365" s="547">
        <v>0</v>
      </c>
      <c r="T365" s="547">
        <v>0</v>
      </c>
      <c r="U365" s="547"/>
      <c r="V365" s="547">
        <f t="shared" si="213"/>
        <v>0</v>
      </c>
      <c r="W365" s="285"/>
      <c r="X365" s="286"/>
      <c r="Y365" s="548">
        <f t="shared" si="232"/>
        <v>0</v>
      </c>
      <c r="Z365" s="549">
        <f t="shared" si="232"/>
        <v>0</v>
      </c>
      <c r="AA365" s="549">
        <f t="shared" si="232"/>
        <v>0</v>
      </c>
      <c r="AB365" s="282">
        <f t="shared" si="214"/>
        <v>0</v>
      </c>
      <c r="AC365" s="281">
        <f t="shared" si="215"/>
        <v>0</v>
      </c>
      <c r="AD365" s="549">
        <f t="shared" si="234"/>
        <v>0</v>
      </c>
      <c r="AE365" s="553">
        <f t="shared" si="227"/>
        <v>0</v>
      </c>
      <c r="AF365" s="282">
        <f t="shared" si="228"/>
        <v>0</v>
      </c>
      <c r="AG365" s="283">
        <f t="shared" si="216"/>
        <v>0</v>
      </c>
      <c r="AH365" s="281">
        <f t="shared" si="217"/>
        <v>0</v>
      </c>
      <c r="AI365" s="551">
        <f t="shared" si="233"/>
        <v>0</v>
      </c>
      <c r="AJ365" s="549">
        <f t="shared" si="233"/>
        <v>0</v>
      </c>
      <c r="AK365" s="549">
        <f t="shared" si="233"/>
        <v>0</v>
      </c>
      <c r="AL365" s="282">
        <f t="shared" si="218"/>
        <v>0</v>
      </c>
      <c r="AM365" s="281">
        <f t="shared" si="219"/>
        <v>0</v>
      </c>
      <c r="AN365" s="549">
        <f t="shared" si="211"/>
        <v>0</v>
      </c>
      <c r="AO365" s="549">
        <f t="shared" si="212"/>
        <v>0</v>
      </c>
      <c r="AP365" s="549">
        <f t="shared" si="220"/>
        <v>0</v>
      </c>
      <c r="AQ365" s="283">
        <f t="shared" si="206"/>
        <v>0</v>
      </c>
      <c r="AR365" s="281">
        <f t="shared" si="222"/>
        <v>0</v>
      </c>
      <c r="AT365" s="446"/>
      <c r="AU365" s="284"/>
      <c r="AV365" s="447" t="str">
        <f t="shared" si="223"/>
        <v>CA</v>
      </c>
      <c r="AW365" s="447" t="str">
        <f t="shared" si="223"/>
        <v>CL</v>
      </c>
      <c r="AX365" s="447" t="str">
        <f t="shared" si="223"/>
        <v>AIC</v>
      </c>
      <c r="AY365" s="447" t="str">
        <f t="shared" si="205"/>
        <v>ERB</v>
      </c>
      <c r="AZ365" s="447" t="str">
        <f t="shared" si="205"/>
        <v>GRB</v>
      </c>
      <c r="BA365" s="447" t="str">
        <f t="shared" si="205"/>
        <v>Non-Op</v>
      </c>
      <c r="BC365" s="445" t="s">
        <v>2128</v>
      </c>
      <c r="BD365" s="552">
        <f t="shared" si="209"/>
        <v>0</v>
      </c>
      <c r="BF365" s="435"/>
      <c r="BG365" s="435"/>
      <c r="BH365" s="435"/>
      <c r="BI365" s="435"/>
      <c r="BJ365" s="435"/>
      <c r="BK365" s="435"/>
      <c r="BL365" s="435"/>
      <c r="BN365" s="672"/>
    </row>
    <row r="366" spans="1:66" s="28" customFormat="1" ht="12" customHeight="1">
      <c r="A366" s="287">
        <v>16502083</v>
      </c>
      <c r="B366" s="288" t="str">
        <f t="shared" si="204"/>
        <v>16502083</v>
      </c>
      <c r="C366" s="444" t="s">
        <v>2687</v>
      </c>
      <c r="D366" s="445" t="s">
        <v>2091</v>
      </c>
      <c r="E366" s="445"/>
      <c r="F366" s="444"/>
      <c r="G366" s="445"/>
      <c r="H366" s="547">
        <v>0</v>
      </c>
      <c r="I366" s="547">
        <v>0</v>
      </c>
      <c r="J366" s="547">
        <v>0</v>
      </c>
      <c r="K366" s="547">
        <v>0</v>
      </c>
      <c r="L366" s="547">
        <v>0</v>
      </c>
      <c r="M366" s="547">
        <v>0</v>
      </c>
      <c r="N366" s="547">
        <v>0</v>
      </c>
      <c r="O366" s="547">
        <v>0</v>
      </c>
      <c r="P366" s="547">
        <v>0</v>
      </c>
      <c r="Q366" s="547">
        <v>0</v>
      </c>
      <c r="R366" s="547">
        <v>0</v>
      </c>
      <c r="S366" s="547">
        <v>0</v>
      </c>
      <c r="T366" s="547">
        <v>0</v>
      </c>
      <c r="U366" s="547"/>
      <c r="V366" s="547">
        <f t="shared" si="213"/>
        <v>0</v>
      </c>
      <c r="W366" s="285"/>
      <c r="X366" s="286"/>
      <c r="Y366" s="548">
        <f t="shared" si="232"/>
        <v>0</v>
      </c>
      <c r="Z366" s="549">
        <f t="shared" si="232"/>
        <v>0</v>
      </c>
      <c r="AA366" s="549">
        <f t="shared" si="232"/>
        <v>0</v>
      </c>
      <c r="AB366" s="282">
        <f t="shared" si="214"/>
        <v>0</v>
      </c>
      <c r="AC366" s="281">
        <f t="shared" si="215"/>
        <v>0</v>
      </c>
      <c r="AD366" s="549">
        <f t="shared" si="234"/>
        <v>0</v>
      </c>
      <c r="AE366" s="553">
        <f t="shared" si="227"/>
        <v>0</v>
      </c>
      <c r="AF366" s="282">
        <f t="shared" si="228"/>
        <v>0</v>
      </c>
      <c r="AG366" s="283">
        <f t="shared" si="216"/>
        <v>0</v>
      </c>
      <c r="AH366" s="281">
        <f t="shared" si="217"/>
        <v>0</v>
      </c>
      <c r="AI366" s="551">
        <f t="shared" si="233"/>
        <v>0</v>
      </c>
      <c r="AJ366" s="549">
        <f t="shared" si="233"/>
        <v>0</v>
      </c>
      <c r="AK366" s="549">
        <f t="shared" si="233"/>
        <v>0</v>
      </c>
      <c r="AL366" s="282">
        <f t="shared" si="218"/>
        <v>0</v>
      </c>
      <c r="AM366" s="281">
        <f t="shared" si="219"/>
        <v>0</v>
      </c>
      <c r="AN366" s="549">
        <f t="shared" si="211"/>
        <v>0</v>
      </c>
      <c r="AO366" s="549">
        <f t="shared" si="212"/>
        <v>0</v>
      </c>
      <c r="AP366" s="549">
        <f t="shared" si="220"/>
        <v>0</v>
      </c>
      <c r="AQ366" s="283">
        <f t="shared" si="206"/>
        <v>0</v>
      </c>
      <c r="AR366" s="281">
        <f t="shared" si="222"/>
        <v>0</v>
      </c>
      <c r="AT366" s="446"/>
      <c r="AU366" s="284"/>
      <c r="AV366" s="447" t="str">
        <f t="shared" si="223"/>
        <v>CA</v>
      </c>
      <c r="AW366" s="447" t="str">
        <f t="shared" si="223"/>
        <v>CL</v>
      </c>
      <c r="AX366" s="447" t="str">
        <f t="shared" si="223"/>
        <v>AIC</v>
      </c>
      <c r="AY366" s="447" t="str">
        <f t="shared" si="205"/>
        <v>ERB</v>
      </c>
      <c r="AZ366" s="447" t="str">
        <f t="shared" si="205"/>
        <v>GRB</v>
      </c>
      <c r="BA366" s="447" t="str">
        <f t="shared" si="205"/>
        <v>Non-Op</v>
      </c>
      <c r="BC366" s="445" t="s">
        <v>2128</v>
      </c>
      <c r="BD366" s="552">
        <f t="shared" si="209"/>
        <v>0</v>
      </c>
      <c r="BF366" s="435"/>
      <c r="BG366" s="435"/>
      <c r="BH366" s="435"/>
      <c r="BI366" s="435"/>
      <c r="BJ366" s="435"/>
      <c r="BK366" s="435"/>
      <c r="BL366" s="435"/>
      <c r="BN366" s="672"/>
    </row>
    <row r="367" spans="1:66" s="28" customFormat="1" ht="12" customHeight="1">
      <c r="A367" s="287">
        <v>16502093</v>
      </c>
      <c r="B367" s="288" t="str">
        <f t="shared" si="204"/>
        <v>16502093</v>
      </c>
      <c r="C367" s="444" t="s">
        <v>2688</v>
      </c>
      <c r="D367" s="445" t="s">
        <v>2091</v>
      </c>
      <c r="E367" s="445"/>
      <c r="F367" s="294">
        <v>43191</v>
      </c>
      <c r="G367" s="445"/>
      <c r="H367" s="547">
        <v>0</v>
      </c>
      <c r="I367" s="547">
        <v>0</v>
      </c>
      <c r="J367" s="547">
        <v>0</v>
      </c>
      <c r="K367" s="547">
        <v>0</v>
      </c>
      <c r="L367" s="547">
        <v>0</v>
      </c>
      <c r="M367" s="547">
        <v>0</v>
      </c>
      <c r="N367" s="547">
        <v>0</v>
      </c>
      <c r="O367" s="547">
        <v>0</v>
      </c>
      <c r="P367" s="547">
        <v>0</v>
      </c>
      <c r="Q367" s="547">
        <v>0</v>
      </c>
      <c r="R367" s="547">
        <v>0</v>
      </c>
      <c r="S367" s="547">
        <v>0</v>
      </c>
      <c r="T367" s="547">
        <v>0</v>
      </c>
      <c r="U367" s="547"/>
      <c r="V367" s="547">
        <f t="shared" si="213"/>
        <v>0</v>
      </c>
      <c r="W367" s="285"/>
      <c r="X367" s="286"/>
      <c r="Y367" s="548">
        <f t="shared" si="232"/>
        <v>0</v>
      </c>
      <c r="Z367" s="549">
        <f t="shared" si="232"/>
        <v>0</v>
      </c>
      <c r="AA367" s="549">
        <f t="shared" si="232"/>
        <v>0</v>
      </c>
      <c r="AB367" s="282">
        <f t="shared" si="214"/>
        <v>0</v>
      </c>
      <c r="AC367" s="281">
        <f t="shared" si="215"/>
        <v>0</v>
      </c>
      <c r="AD367" s="549">
        <f t="shared" si="234"/>
        <v>0</v>
      </c>
      <c r="AE367" s="553">
        <f t="shared" si="227"/>
        <v>0</v>
      </c>
      <c r="AF367" s="282">
        <f t="shared" si="228"/>
        <v>0</v>
      </c>
      <c r="AG367" s="283">
        <f t="shared" si="216"/>
        <v>0</v>
      </c>
      <c r="AH367" s="281">
        <f t="shared" si="217"/>
        <v>0</v>
      </c>
      <c r="AI367" s="551">
        <f t="shared" si="233"/>
        <v>0</v>
      </c>
      <c r="AJ367" s="549">
        <f t="shared" si="233"/>
        <v>0</v>
      </c>
      <c r="AK367" s="549">
        <f t="shared" si="233"/>
        <v>0</v>
      </c>
      <c r="AL367" s="282">
        <f t="shared" si="218"/>
        <v>0</v>
      </c>
      <c r="AM367" s="281">
        <f t="shared" si="219"/>
        <v>0</v>
      </c>
      <c r="AN367" s="549">
        <f t="shared" si="211"/>
        <v>0</v>
      </c>
      <c r="AO367" s="549">
        <f t="shared" si="212"/>
        <v>0</v>
      </c>
      <c r="AP367" s="549">
        <f t="shared" si="220"/>
        <v>0</v>
      </c>
      <c r="AQ367" s="283"/>
      <c r="AR367" s="281">
        <f t="shared" si="222"/>
        <v>0</v>
      </c>
      <c r="AT367" s="446"/>
      <c r="AU367" s="284"/>
      <c r="AV367" s="447" t="str">
        <f t="shared" si="223"/>
        <v>CA</v>
      </c>
      <c r="AW367" s="447" t="str">
        <f t="shared" si="223"/>
        <v>CL</v>
      </c>
      <c r="AX367" s="447" t="str">
        <f t="shared" si="223"/>
        <v>AIC</v>
      </c>
      <c r="AY367" s="447" t="str">
        <f t="shared" si="205"/>
        <v>ERB</v>
      </c>
      <c r="AZ367" s="447" t="str">
        <f t="shared" si="205"/>
        <v>GRB</v>
      </c>
      <c r="BA367" s="447" t="str">
        <f t="shared" si="205"/>
        <v>Non-Op</v>
      </c>
      <c r="BC367" s="445" t="s">
        <v>2128</v>
      </c>
      <c r="BD367" s="552">
        <f t="shared" si="209"/>
        <v>0</v>
      </c>
      <c r="BF367" s="448"/>
      <c r="BG367" s="448"/>
      <c r="BH367" s="448"/>
      <c r="BI367" s="448"/>
      <c r="BJ367" s="448"/>
      <c r="BK367" s="448"/>
      <c r="BL367" s="448"/>
      <c r="BN367" s="672"/>
    </row>
    <row r="368" spans="1:66" s="28" customFormat="1" ht="12" customHeight="1">
      <c r="A368" s="287">
        <v>16502103</v>
      </c>
      <c r="B368" s="288" t="str">
        <f t="shared" si="204"/>
        <v>16502103</v>
      </c>
      <c r="C368" s="444" t="s">
        <v>2689</v>
      </c>
      <c r="D368" s="445" t="s">
        <v>2091</v>
      </c>
      <c r="E368" s="445"/>
      <c r="F368" s="444"/>
      <c r="G368" s="445"/>
      <c r="H368" s="547">
        <v>0</v>
      </c>
      <c r="I368" s="547">
        <v>0</v>
      </c>
      <c r="J368" s="547">
        <v>0</v>
      </c>
      <c r="K368" s="547">
        <v>0</v>
      </c>
      <c r="L368" s="547">
        <v>0</v>
      </c>
      <c r="M368" s="547">
        <v>0</v>
      </c>
      <c r="N368" s="547">
        <v>0</v>
      </c>
      <c r="O368" s="547">
        <v>0</v>
      </c>
      <c r="P368" s="547">
        <v>0</v>
      </c>
      <c r="Q368" s="547">
        <v>0</v>
      </c>
      <c r="R368" s="547">
        <v>0</v>
      </c>
      <c r="S368" s="547">
        <v>0</v>
      </c>
      <c r="T368" s="547">
        <v>0</v>
      </c>
      <c r="U368" s="547"/>
      <c r="V368" s="547">
        <f t="shared" si="213"/>
        <v>0</v>
      </c>
      <c r="W368" s="285"/>
      <c r="X368" s="286"/>
      <c r="Y368" s="548">
        <f t="shared" si="232"/>
        <v>0</v>
      </c>
      <c r="Z368" s="549">
        <f t="shared" si="232"/>
        <v>0</v>
      </c>
      <c r="AA368" s="549">
        <f t="shared" si="232"/>
        <v>0</v>
      </c>
      <c r="AB368" s="282">
        <f t="shared" si="214"/>
        <v>0</v>
      </c>
      <c r="AC368" s="281">
        <f t="shared" si="215"/>
        <v>0</v>
      </c>
      <c r="AD368" s="549">
        <f t="shared" si="234"/>
        <v>0</v>
      </c>
      <c r="AE368" s="553">
        <f t="shared" si="227"/>
        <v>0</v>
      </c>
      <c r="AF368" s="282">
        <f t="shared" si="228"/>
        <v>0</v>
      </c>
      <c r="AG368" s="283">
        <f t="shared" si="216"/>
        <v>0</v>
      </c>
      <c r="AH368" s="281">
        <f t="shared" si="217"/>
        <v>0</v>
      </c>
      <c r="AI368" s="551">
        <f t="shared" si="233"/>
        <v>0</v>
      </c>
      <c r="AJ368" s="549">
        <f t="shared" si="233"/>
        <v>0</v>
      </c>
      <c r="AK368" s="549">
        <f t="shared" si="233"/>
        <v>0</v>
      </c>
      <c r="AL368" s="282">
        <f t="shared" si="218"/>
        <v>0</v>
      </c>
      <c r="AM368" s="281">
        <f t="shared" si="219"/>
        <v>0</v>
      </c>
      <c r="AN368" s="549">
        <f t="shared" si="211"/>
        <v>0</v>
      </c>
      <c r="AO368" s="549">
        <f t="shared" si="212"/>
        <v>0</v>
      </c>
      <c r="AP368" s="549">
        <f t="shared" si="220"/>
        <v>0</v>
      </c>
      <c r="AQ368" s="283">
        <f t="shared" si="206"/>
        <v>0</v>
      </c>
      <c r="AR368" s="281">
        <f t="shared" si="222"/>
        <v>0</v>
      </c>
      <c r="AT368" s="446"/>
      <c r="AU368" s="284"/>
      <c r="AV368" s="447" t="str">
        <f t="shared" si="223"/>
        <v>CA</v>
      </c>
      <c r="AW368" s="447" t="str">
        <f t="shared" si="223"/>
        <v>CL</v>
      </c>
      <c r="AX368" s="447" t="str">
        <f t="shared" si="223"/>
        <v>AIC</v>
      </c>
      <c r="AY368" s="447" t="str">
        <f t="shared" si="205"/>
        <v>ERB</v>
      </c>
      <c r="AZ368" s="447" t="str">
        <f t="shared" si="205"/>
        <v>GRB</v>
      </c>
      <c r="BA368" s="447" t="str">
        <f t="shared" si="205"/>
        <v>Non-Op</v>
      </c>
      <c r="BC368" s="445" t="s">
        <v>2128</v>
      </c>
      <c r="BD368" s="552">
        <f t="shared" si="209"/>
        <v>0</v>
      </c>
      <c r="BF368" s="435"/>
      <c r="BG368" s="435"/>
      <c r="BH368" s="435"/>
      <c r="BI368" s="435"/>
      <c r="BJ368" s="435"/>
      <c r="BK368" s="435"/>
      <c r="BL368" s="435"/>
      <c r="BN368" s="672"/>
    </row>
    <row r="369" spans="1:66" s="28" customFormat="1" ht="12" customHeight="1">
      <c r="A369" s="287">
        <v>16502011</v>
      </c>
      <c r="B369" s="288" t="str">
        <f t="shared" si="204"/>
        <v>16502011</v>
      </c>
      <c r="C369" s="444" t="s">
        <v>2690</v>
      </c>
      <c r="D369" s="445" t="s">
        <v>2091</v>
      </c>
      <c r="E369" s="445"/>
      <c r="F369" s="444"/>
      <c r="G369" s="445"/>
      <c r="H369" s="547">
        <v>0</v>
      </c>
      <c r="I369" s="547">
        <v>0</v>
      </c>
      <c r="J369" s="547">
        <v>0</v>
      </c>
      <c r="K369" s="547">
        <v>0</v>
      </c>
      <c r="L369" s="547">
        <v>0</v>
      </c>
      <c r="M369" s="547">
        <v>0</v>
      </c>
      <c r="N369" s="547">
        <v>0</v>
      </c>
      <c r="O369" s="547">
        <v>0</v>
      </c>
      <c r="P369" s="547">
        <v>0</v>
      </c>
      <c r="Q369" s="547">
        <v>0</v>
      </c>
      <c r="R369" s="547">
        <v>0</v>
      </c>
      <c r="S369" s="547">
        <v>0</v>
      </c>
      <c r="T369" s="547">
        <v>0</v>
      </c>
      <c r="U369" s="547"/>
      <c r="V369" s="547">
        <f t="shared" si="213"/>
        <v>0</v>
      </c>
      <c r="W369" s="285"/>
      <c r="X369" s="286"/>
      <c r="Y369" s="548">
        <f t="shared" si="232"/>
        <v>0</v>
      </c>
      <c r="Z369" s="549">
        <f t="shared" si="232"/>
        <v>0</v>
      </c>
      <c r="AA369" s="549">
        <f t="shared" si="232"/>
        <v>0</v>
      </c>
      <c r="AB369" s="282">
        <f t="shared" si="214"/>
        <v>0</v>
      </c>
      <c r="AC369" s="281">
        <f t="shared" si="215"/>
        <v>0</v>
      </c>
      <c r="AD369" s="549">
        <f t="shared" si="234"/>
        <v>0</v>
      </c>
      <c r="AE369" s="553">
        <f t="shared" si="227"/>
        <v>0</v>
      </c>
      <c r="AF369" s="282">
        <f t="shared" si="228"/>
        <v>0</v>
      </c>
      <c r="AG369" s="283">
        <f t="shared" si="216"/>
        <v>0</v>
      </c>
      <c r="AH369" s="281">
        <f t="shared" si="217"/>
        <v>0</v>
      </c>
      <c r="AI369" s="551">
        <f t="shared" si="233"/>
        <v>0</v>
      </c>
      <c r="AJ369" s="549">
        <f t="shared" si="233"/>
        <v>0</v>
      </c>
      <c r="AK369" s="549">
        <f t="shared" si="233"/>
        <v>0</v>
      </c>
      <c r="AL369" s="282">
        <f t="shared" si="218"/>
        <v>0</v>
      </c>
      <c r="AM369" s="281">
        <f t="shared" si="219"/>
        <v>0</v>
      </c>
      <c r="AN369" s="549">
        <f t="shared" si="211"/>
        <v>0</v>
      </c>
      <c r="AO369" s="549">
        <f t="shared" si="212"/>
        <v>0</v>
      </c>
      <c r="AP369" s="549">
        <f t="shared" si="220"/>
        <v>0</v>
      </c>
      <c r="AQ369" s="283">
        <f t="shared" si="206"/>
        <v>0</v>
      </c>
      <c r="AR369" s="281">
        <f t="shared" si="222"/>
        <v>0</v>
      </c>
      <c r="AT369" s="446"/>
      <c r="AU369" s="284"/>
      <c r="AV369" s="447" t="str">
        <f t="shared" si="223"/>
        <v>CA</v>
      </c>
      <c r="AW369" s="447" t="str">
        <f t="shared" si="223"/>
        <v>CL</v>
      </c>
      <c r="AX369" s="447" t="str">
        <f t="shared" si="223"/>
        <v>AIC</v>
      </c>
      <c r="AY369" s="447" t="str">
        <f t="shared" si="205"/>
        <v>ERB</v>
      </c>
      <c r="AZ369" s="447" t="str">
        <f t="shared" si="205"/>
        <v>GRB</v>
      </c>
      <c r="BA369" s="447" t="str">
        <f t="shared" si="205"/>
        <v>Non-Op</v>
      </c>
      <c r="BC369" s="445" t="s">
        <v>2128</v>
      </c>
      <c r="BD369" s="552">
        <f t="shared" si="209"/>
        <v>0</v>
      </c>
      <c r="BF369" s="435"/>
      <c r="BG369" s="435"/>
      <c r="BH369" s="435"/>
      <c r="BI369" s="435"/>
      <c r="BJ369" s="435"/>
      <c r="BK369" s="435"/>
      <c r="BL369" s="435"/>
      <c r="BN369" s="672"/>
    </row>
    <row r="370" spans="1:66" s="28" customFormat="1" ht="12" customHeight="1">
      <c r="A370" s="287">
        <v>16502113</v>
      </c>
      <c r="B370" s="288" t="str">
        <f t="shared" si="204"/>
        <v>16502113</v>
      </c>
      <c r="C370" s="444" t="s">
        <v>2691</v>
      </c>
      <c r="D370" s="445" t="s">
        <v>2091</v>
      </c>
      <c r="E370" s="445"/>
      <c r="F370" s="444"/>
      <c r="G370" s="445"/>
      <c r="H370" s="547">
        <v>0</v>
      </c>
      <c r="I370" s="547">
        <v>0</v>
      </c>
      <c r="J370" s="547">
        <v>0</v>
      </c>
      <c r="K370" s="547">
        <v>0</v>
      </c>
      <c r="L370" s="547">
        <v>0</v>
      </c>
      <c r="M370" s="547">
        <v>0</v>
      </c>
      <c r="N370" s="547">
        <v>0</v>
      </c>
      <c r="O370" s="547">
        <v>0</v>
      </c>
      <c r="P370" s="547">
        <v>0</v>
      </c>
      <c r="Q370" s="547">
        <v>0</v>
      </c>
      <c r="R370" s="547">
        <v>0</v>
      </c>
      <c r="S370" s="547">
        <v>0</v>
      </c>
      <c r="T370" s="547">
        <v>0</v>
      </c>
      <c r="U370" s="547"/>
      <c r="V370" s="547">
        <f t="shared" si="213"/>
        <v>0</v>
      </c>
      <c r="W370" s="285"/>
      <c r="X370" s="286"/>
      <c r="Y370" s="548">
        <f t="shared" si="232"/>
        <v>0</v>
      </c>
      <c r="Z370" s="549">
        <f t="shared" si="232"/>
        <v>0</v>
      </c>
      <c r="AA370" s="549">
        <f t="shared" si="232"/>
        <v>0</v>
      </c>
      <c r="AB370" s="282">
        <f t="shared" si="214"/>
        <v>0</v>
      </c>
      <c r="AC370" s="281">
        <f t="shared" si="215"/>
        <v>0</v>
      </c>
      <c r="AD370" s="549">
        <f t="shared" si="234"/>
        <v>0</v>
      </c>
      <c r="AE370" s="553">
        <f t="shared" si="227"/>
        <v>0</v>
      </c>
      <c r="AF370" s="282">
        <f t="shared" si="228"/>
        <v>0</v>
      </c>
      <c r="AG370" s="283">
        <f t="shared" si="216"/>
        <v>0</v>
      </c>
      <c r="AH370" s="281">
        <f t="shared" si="217"/>
        <v>0</v>
      </c>
      <c r="AI370" s="551">
        <f t="shared" si="233"/>
        <v>0</v>
      </c>
      <c r="AJ370" s="549">
        <f t="shared" si="233"/>
        <v>0</v>
      </c>
      <c r="AK370" s="549">
        <f t="shared" si="233"/>
        <v>0</v>
      </c>
      <c r="AL370" s="282">
        <f t="shared" si="218"/>
        <v>0</v>
      </c>
      <c r="AM370" s="281">
        <f t="shared" si="219"/>
        <v>0</v>
      </c>
      <c r="AN370" s="549">
        <f t="shared" si="211"/>
        <v>0</v>
      </c>
      <c r="AO370" s="549">
        <f t="shared" si="212"/>
        <v>0</v>
      </c>
      <c r="AP370" s="549">
        <f t="shared" si="220"/>
        <v>0</v>
      </c>
      <c r="AQ370" s="283">
        <f t="shared" si="206"/>
        <v>0</v>
      </c>
      <c r="AR370" s="281">
        <f t="shared" si="222"/>
        <v>0</v>
      </c>
      <c r="AT370" s="446"/>
      <c r="AU370" s="284"/>
      <c r="AV370" s="447" t="str">
        <f t="shared" si="223"/>
        <v>CA</v>
      </c>
      <c r="AW370" s="447" t="str">
        <f t="shared" si="223"/>
        <v>CL</v>
      </c>
      <c r="AX370" s="447" t="str">
        <f t="shared" si="223"/>
        <v>AIC</v>
      </c>
      <c r="AY370" s="447" t="str">
        <f t="shared" si="205"/>
        <v>ERB</v>
      </c>
      <c r="AZ370" s="447" t="str">
        <f t="shared" si="205"/>
        <v>GRB</v>
      </c>
      <c r="BA370" s="447" t="str">
        <f t="shared" si="205"/>
        <v>Non-Op</v>
      </c>
      <c r="BC370" s="445" t="s">
        <v>2128</v>
      </c>
      <c r="BD370" s="552">
        <f t="shared" si="209"/>
        <v>0</v>
      </c>
      <c r="BF370" s="435"/>
      <c r="BG370" s="435"/>
      <c r="BH370" s="435"/>
      <c r="BI370" s="435"/>
      <c r="BJ370" s="435"/>
      <c r="BK370" s="435"/>
      <c r="BL370" s="435"/>
      <c r="BN370" s="672"/>
    </row>
    <row r="371" spans="1:66" s="28" customFormat="1" ht="12" customHeight="1">
      <c r="A371" s="287">
        <v>16502123</v>
      </c>
      <c r="B371" s="288" t="str">
        <f t="shared" si="204"/>
        <v>16502123</v>
      </c>
      <c r="C371" s="444" t="s">
        <v>2692</v>
      </c>
      <c r="D371" s="445" t="s">
        <v>2091</v>
      </c>
      <c r="E371" s="445"/>
      <c r="F371" s="444"/>
      <c r="G371" s="445"/>
      <c r="H371" s="547">
        <v>0</v>
      </c>
      <c r="I371" s="547">
        <v>0</v>
      </c>
      <c r="J371" s="547">
        <v>0</v>
      </c>
      <c r="K371" s="547">
        <v>0</v>
      </c>
      <c r="L371" s="547">
        <v>0</v>
      </c>
      <c r="M371" s="547">
        <v>0</v>
      </c>
      <c r="N371" s="547">
        <v>0</v>
      </c>
      <c r="O371" s="547">
        <v>0</v>
      </c>
      <c r="P371" s="547">
        <v>0</v>
      </c>
      <c r="Q371" s="547">
        <v>0</v>
      </c>
      <c r="R371" s="547">
        <v>0</v>
      </c>
      <c r="S371" s="547">
        <v>0</v>
      </c>
      <c r="T371" s="547">
        <v>0</v>
      </c>
      <c r="U371" s="547"/>
      <c r="V371" s="547">
        <f t="shared" si="213"/>
        <v>0</v>
      </c>
      <c r="W371" s="285"/>
      <c r="X371" s="286"/>
      <c r="Y371" s="548">
        <f t="shared" si="232"/>
        <v>0</v>
      </c>
      <c r="Z371" s="549">
        <f t="shared" si="232"/>
        <v>0</v>
      </c>
      <c r="AA371" s="549">
        <f t="shared" si="232"/>
        <v>0</v>
      </c>
      <c r="AB371" s="282">
        <f t="shared" si="214"/>
        <v>0</v>
      </c>
      <c r="AC371" s="281">
        <f t="shared" si="215"/>
        <v>0</v>
      </c>
      <c r="AD371" s="549">
        <f t="shared" si="234"/>
        <v>0</v>
      </c>
      <c r="AE371" s="553">
        <f t="shared" si="227"/>
        <v>0</v>
      </c>
      <c r="AF371" s="282">
        <f t="shared" si="228"/>
        <v>0</v>
      </c>
      <c r="AG371" s="283">
        <f t="shared" si="216"/>
        <v>0</v>
      </c>
      <c r="AH371" s="281">
        <f t="shared" si="217"/>
        <v>0</v>
      </c>
      <c r="AI371" s="551">
        <f t="shared" si="233"/>
        <v>0</v>
      </c>
      <c r="AJ371" s="549">
        <f t="shared" si="233"/>
        <v>0</v>
      </c>
      <c r="AK371" s="549">
        <f t="shared" si="233"/>
        <v>0</v>
      </c>
      <c r="AL371" s="282">
        <f t="shared" si="218"/>
        <v>0</v>
      </c>
      <c r="AM371" s="281">
        <f t="shared" si="219"/>
        <v>0</v>
      </c>
      <c r="AN371" s="549">
        <f t="shared" si="211"/>
        <v>0</v>
      </c>
      <c r="AO371" s="549">
        <f t="shared" si="212"/>
        <v>0</v>
      </c>
      <c r="AP371" s="549">
        <f t="shared" si="220"/>
        <v>0</v>
      </c>
      <c r="AQ371" s="283">
        <f t="shared" si="206"/>
        <v>0</v>
      </c>
      <c r="AR371" s="281">
        <f t="shared" si="222"/>
        <v>0</v>
      </c>
      <c r="AT371" s="446"/>
      <c r="AU371" s="284"/>
      <c r="AV371" s="447" t="str">
        <f t="shared" si="223"/>
        <v>CA</v>
      </c>
      <c r="AW371" s="447" t="str">
        <f t="shared" si="223"/>
        <v>CL</v>
      </c>
      <c r="AX371" s="447" t="str">
        <f t="shared" si="223"/>
        <v>AIC</v>
      </c>
      <c r="AY371" s="447" t="str">
        <f t="shared" si="205"/>
        <v>ERB</v>
      </c>
      <c r="AZ371" s="447" t="str">
        <f t="shared" si="205"/>
        <v>GRB</v>
      </c>
      <c r="BA371" s="447" t="str">
        <f t="shared" si="205"/>
        <v>Non-Op</v>
      </c>
      <c r="BC371" s="445" t="s">
        <v>2128</v>
      </c>
      <c r="BD371" s="552">
        <f t="shared" si="209"/>
        <v>0</v>
      </c>
      <c r="BF371" s="435"/>
      <c r="BG371" s="435"/>
      <c r="BH371" s="435"/>
      <c r="BI371" s="435"/>
      <c r="BJ371" s="435"/>
      <c r="BK371" s="435"/>
      <c r="BL371" s="435"/>
      <c r="BN371" s="681"/>
    </row>
    <row r="372" spans="1:66" s="28" customFormat="1" ht="12" customHeight="1">
      <c r="A372" s="287">
        <v>16502133</v>
      </c>
      <c r="B372" s="288" t="str">
        <f t="shared" si="204"/>
        <v>16502133</v>
      </c>
      <c r="C372" s="444" t="s">
        <v>2693</v>
      </c>
      <c r="D372" s="445" t="s">
        <v>2091</v>
      </c>
      <c r="E372" s="445"/>
      <c r="F372" s="444"/>
      <c r="G372" s="445"/>
      <c r="H372" s="547">
        <v>0</v>
      </c>
      <c r="I372" s="547">
        <v>0</v>
      </c>
      <c r="J372" s="547">
        <v>0</v>
      </c>
      <c r="K372" s="547">
        <v>0</v>
      </c>
      <c r="L372" s="547">
        <v>0</v>
      </c>
      <c r="M372" s="547">
        <v>0</v>
      </c>
      <c r="N372" s="547">
        <v>0</v>
      </c>
      <c r="O372" s="547">
        <v>0</v>
      </c>
      <c r="P372" s="547">
        <v>0</v>
      </c>
      <c r="Q372" s="547">
        <v>0</v>
      </c>
      <c r="R372" s="547">
        <v>0</v>
      </c>
      <c r="S372" s="547">
        <v>0</v>
      </c>
      <c r="T372" s="547">
        <v>0</v>
      </c>
      <c r="U372" s="547"/>
      <c r="V372" s="547">
        <f t="shared" si="213"/>
        <v>0</v>
      </c>
      <c r="W372" s="285"/>
      <c r="X372" s="286"/>
      <c r="Y372" s="548">
        <f t="shared" si="232"/>
        <v>0</v>
      </c>
      <c r="Z372" s="549">
        <f t="shared" si="232"/>
        <v>0</v>
      </c>
      <c r="AA372" s="549">
        <f t="shared" si="232"/>
        <v>0</v>
      </c>
      <c r="AB372" s="282">
        <f t="shared" si="214"/>
        <v>0</v>
      </c>
      <c r="AC372" s="281">
        <f t="shared" si="215"/>
        <v>0</v>
      </c>
      <c r="AD372" s="549">
        <f t="shared" si="234"/>
        <v>0</v>
      </c>
      <c r="AE372" s="553">
        <f t="shared" si="227"/>
        <v>0</v>
      </c>
      <c r="AF372" s="282">
        <f t="shared" si="228"/>
        <v>0</v>
      </c>
      <c r="AG372" s="283">
        <f t="shared" si="216"/>
        <v>0</v>
      </c>
      <c r="AH372" s="281">
        <f t="shared" si="217"/>
        <v>0</v>
      </c>
      <c r="AI372" s="551">
        <f t="shared" si="233"/>
        <v>0</v>
      </c>
      <c r="AJ372" s="549">
        <f t="shared" si="233"/>
        <v>0</v>
      </c>
      <c r="AK372" s="549">
        <f t="shared" si="233"/>
        <v>0</v>
      </c>
      <c r="AL372" s="282">
        <f t="shared" si="218"/>
        <v>0</v>
      </c>
      <c r="AM372" s="281">
        <f t="shared" si="219"/>
        <v>0</v>
      </c>
      <c r="AN372" s="549">
        <f t="shared" si="211"/>
        <v>0</v>
      </c>
      <c r="AO372" s="549">
        <f t="shared" si="212"/>
        <v>0</v>
      </c>
      <c r="AP372" s="549">
        <f t="shared" si="220"/>
        <v>0</v>
      </c>
      <c r="AQ372" s="283">
        <f t="shared" si="206"/>
        <v>0</v>
      </c>
      <c r="AR372" s="281">
        <f t="shared" si="222"/>
        <v>0</v>
      </c>
      <c r="AT372" s="446"/>
      <c r="AU372" s="284"/>
      <c r="AV372" s="447" t="str">
        <f t="shared" si="223"/>
        <v>CA</v>
      </c>
      <c r="AW372" s="447" t="str">
        <f t="shared" si="223"/>
        <v>CL</v>
      </c>
      <c r="AX372" s="447" t="str">
        <f t="shared" si="223"/>
        <v>AIC</v>
      </c>
      <c r="AY372" s="447" t="str">
        <f t="shared" si="205"/>
        <v>ERB</v>
      </c>
      <c r="AZ372" s="447" t="str">
        <f t="shared" si="205"/>
        <v>GRB</v>
      </c>
      <c r="BA372" s="447" t="str">
        <f t="shared" si="205"/>
        <v>Non-Op</v>
      </c>
      <c r="BC372" s="445" t="s">
        <v>2128</v>
      </c>
      <c r="BD372" s="552">
        <f t="shared" si="209"/>
        <v>0</v>
      </c>
      <c r="BF372" s="435"/>
      <c r="BG372" s="435"/>
      <c r="BH372" s="435"/>
      <c r="BI372" s="435"/>
      <c r="BJ372" s="435"/>
      <c r="BK372" s="435"/>
      <c r="BL372" s="435"/>
      <c r="BN372" s="672"/>
    </row>
    <row r="373" spans="1:66" s="28" customFormat="1" ht="12" customHeight="1">
      <c r="A373" s="287">
        <v>16502143</v>
      </c>
      <c r="B373" s="288" t="str">
        <f t="shared" si="204"/>
        <v>16502143</v>
      </c>
      <c r="C373" s="288" t="s">
        <v>2694</v>
      </c>
      <c r="D373" s="445" t="s">
        <v>2091</v>
      </c>
      <c r="E373" s="445"/>
      <c r="F373" s="288"/>
      <c r="G373" s="445"/>
      <c r="H373" s="547">
        <v>0</v>
      </c>
      <c r="I373" s="547">
        <v>0</v>
      </c>
      <c r="J373" s="547">
        <v>0</v>
      </c>
      <c r="K373" s="547">
        <v>0</v>
      </c>
      <c r="L373" s="547">
        <v>0</v>
      </c>
      <c r="M373" s="547">
        <v>0</v>
      </c>
      <c r="N373" s="547">
        <v>0</v>
      </c>
      <c r="O373" s="547">
        <v>0</v>
      </c>
      <c r="P373" s="547">
        <v>0</v>
      </c>
      <c r="Q373" s="547">
        <v>0</v>
      </c>
      <c r="R373" s="547">
        <v>0</v>
      </c>
      <c r="S373" s="547">
        <v>0</v>
      </c>
      <c r="T373" s="547">
        <v>0</v>
      </c>
      <c r="U373" s="547"/>
      <c r="V373" s="547">
        <f t="shared" si="213"/>
        <v>0</v>
      </c>
      <c r="W373" s="285"/>
      <c r="X373" s="286"/>
      <c r="Y373" s="548">
        <f t="shared" si="232"/>
        <v>0</v>
      </c>
      <c r="Z373" s="549">
        <f t="shared" si="232"/>
        <v>0</v>
      </c>
      <c r="AA373" s="549">
        <f t="shared" si="232"/>
        <v>0</v>
      </c>
      <c r="AB373" s="282">
        <f t="shared" si="214"/>
        <v>0</v>
      </c>
      <c r="AC373" s="281">
        <f t="shared" si="215"/>
        <v>0</v>
      </c>
      <c r="AD373" s="549">
        <f t="shared" si="234"/>
        <v>0</v>
      </c>
      <c r="AE373" s="553">
        <f t="shared" si="227"/>
        <v>0</v>
      </c>
      <c r="AF373" s="282">
        <f t="shared" si="228"/>
        <v>0</v>
      </c>
      <c r="AG373" s="283">
        <f t="shared" si="216"/>
        <v>0</v>
      </c>
      <c r="AH373" s="281">
        <f t="shared" si="217"/>
        <v>0</v>
      </c>
      <c r="AI373" s="551">
        <f t="shared" si="233"/>
        <v>0</v>
      </c>
      <c r="AJ373" s="549">
        <f t="shared" si="233"/>
        <v>0</v>
      </c>
      <c r="AK373" s="549">
        <f t="shared" si="233"/>
        <v>0</v>
      </c>
      <c r="AL373" s="282">
        <f t="shared" si="218"/>
        <v>0</v>
      </c>
      <c r="AM373" s="281">
        <f t="shared" si="219"/>
        <v>0</v>
      </c>
      <c r="AN373" s="549">
        <f t="shared" si="211"/>
        <v>0</v>
      </c>
      <c r="AO373" s="549">
        <f t="shared" si="212"/>
        <v>0</v>
      </c>
      <c r="AP373" s="549">
        <f t="shared" si="220"/>
        <v>0</v>
      </c>
      <c r="AQ373" s="283">
        <f t="shared" si="206"/>
        <v>0</v>
      </c>
      <c r="AR373" s="281">
        <f t="shared" si="222"/>
        <v>0</v>
      </c>
      <c r="AT373" s="446"/>
      <c r="AU373" s="284"/>
      <c r="AV373" s="447" t="str">
        <f t="shared" si="223"/>
        <v>CA</v>
      </c>
      <c r="AW373" s="447" t="str">
        <f t="shared" si="223"/>
        <v>CL</v>
      </c>
      <c r="AX373" s="447" t="str">
        <f t="shared" si="223"/>
        <v>AIC</v>
      </c>
      <c r="AY373" s="447" t="str">
        <f t="shared" si="205"/>
        <v>ERB</v>
      </c>
      <c r="AZ373" s="447" t="str">
        <f t="shared" si="205"/>
        <v>GRB</v>
      </c>
      <c r="BA373" s="447" t="str">
        <f t="shared" si="205"/>
        <v>Non-Op</v>
      </c>
      <c r="BC373" s="445" t="s">
        <v>2128</v>
      </c>
      <c r="BD373" s="552">
        <f t="shared" si="209"/>
        <v>0</v>
      </c>
      <c r="BF373" s="435"/>
      <c r="BG373" s="435"/>
      <c r="BH373" s="435"/>
      <c r="BI373" s="435"/>
      <c r="BJ373" s="435"/>
      <c r="BK373" s="435"/>
      <c r="BL373" s="435"/>
      <c r="BN373" s="672"/>
    </row>
    <row r="374" spans="1:66" s="28" customFormat="1" ht="12" customHeight="1">
      <c r="A374" s="287">
        <v>16502153</v>
      </c>
      <c r="B374" s="288" t="str">
        <f t="shared" si="204"/>
        <v>16502153</v>
      </c>
      <c r="C374" s="288" t="s">
        <v>2695</v>
      </c>
      <c r="D374" s="445" t="s">
        <v>2091</v>
      </c>
      <c r="E374" s="445"/>
      <c r="F374" s="288"/>
      <c r="G374" s="445"/>
      <c r="H374" s="547">
        <v>0</v>
      </c>
      <c r="I374" s="547">
        <v>0</v>
      </c>
      <c r="J374" s="547">
        <v>0</v>
      </c>
      <c r="K374" s="547">
        <v>0</v>
      </c>
      <c r="L374" s="547">
        <v>0</v>
      </c>
      <c r="M374" s="547">
        <v>0</v>
      </c>
      <c r="N374" s="547">
        <v>0</v>
      </c>
      <c r="O374" s="547">
        <v>0</v>
      </c>
      <c r="P374" s="547">
        <v>0</v>
      </c>
      <c r="Q374" s="547">
        <v>0</v>
      </c>
      <c r="R374" s="547">
        <v>0</v>
      </c>
      <c r="S374" s="547">
        <v>0</v>
      </c>
      <c r="T374" s="547">
        <v>0</v>
      </c>
      <c r="U374" s="547"/>
      <c r="V374" s="547">
        <f t="shared" si="213"/>
        <v>0</v>
      </c>
      <c r="W374" s="285"/>
      <c r="X374" s="286"/>
      <c r="Y374" s="548">
        <f t="shared" ref="Y374:AA394" si="238">IF($D374=Y$5,$T374,0)</f>
        <v>0</v>
      </c>
      <c r="Z374" s="549">
        <f t="shared" si="238"/>
        <v>0</v>
      </c>
      <c r="AA374" s="549">
        <f t="shared" si="238"/>
        <v>0</v>
      </c>
      <c r="AB374" s="282">
        <f t="shared" si="214"/>
        <v>0</v>
      </c>
      <c r="AC374" s="281">
        <f t="shared" si="215"/>
        <v>0</v>
      </c>
      <c r="AD374" s="549">
        <f t="shared" si="234"/>
        <v>0</v>
      </c>
      <c r="AE374" s="553">
        <f t="shared" si="227"/>
        <v>0</v>
      </c>
      <c r="AF374" s="282">
        <f t="shared" si="228"/>
        <v>0</v>
      </c>
      <c r="AG374" s="283">
        <f t="shared" si="216"/>
        <v>0</v>
      </c>
      <c r="AH374" s="281">
        <f t="shared" si="217"/>
        <v>0</v>
      </c>
      <c r="AI374" s="551">
        <f t="shared" si="233"/>
        <v>0</v>
      </c>
      <c r="AJ374" s="549">
        <f t="shared" si="233"/>
        <v>0</v>
      </c>
      <c r="AK374" s="549">
        <f t="shared" si="233"/>
        <v>0</v>
      </c>
      <c r="AL374" s="282">
        <f t="shared" si="218"/>
        <v>0</v>
      </c>
      <c r="AM374" s="281">
        <f t="shared" si="219"/>
        <v>0</v>
      </c>
      <c r="AN374" s="549">
        <f t="shared" si="211"/>
        <v>0</v>
      </c>
      <c r="AO374" s="549">
        <f t="shared" si="212"/>
        <v>0</v>
      </c>
      <c r="AP374" s="549">
        <f t="shared" si="220"/>
        <v>0</v>
      </c>
      <c r="AQ374" s="283">
        <f t="shared" si="206"/>
        <v>0</v>
      </c>
      <c r="AR374" s="281">
        <f t="shared" si="222"/>
        <v>0</v>
      </c>
      <c r="AT374" s="446"/>
      <c r="AU374" s="284"/>
      <c r="AV374" s="447" t="str">
        <f t="shared" si="223"/>
        <v>CA</v>
      </c>
      <c r="AW374" s="447" t="str">
        <f t="shared" si="223"/>
        <v>CL</v>
      </c>
      <c r="AX374" s="447" t="str">
        <f t="shared" si="223"/>
        <v>AIC</v>
      </c>
      <c r="AY374" s="447" t="str">
        <f t="shared" si="205"/>
        <v>ERB</v>
      </c>
      <c r="AZ374" s="447" t="str">
        <f t="shared" si="205"/>
        <v>GRB</v>
      </c>
      <c r="BA374" s="447" t="str">
        <f t="shared" si="205"/>
        <v>Non-Op</v>
      </c>
      <c r="BC374" s="445" t="s">
        <v>2128</v>
      </c>
      <c r="BD374" s="552">
        <f t="shared" si="209"/>
        <v>0</v>
      </c>
      <c r="BF374" s="435"/>
      <c r="BG374" s="435"/>
      <c r="BH374" s="435"/>
      <c r="BI374" s="435"/>
      <c r="BJ374" s="435"/>
      <c r="BK374" s="435"/>
      <c r="BL374" s="435"/>
      <c r="BN374" s="672"/>
    </row>
    <row r="375" spans="1:66" s="28" customFormat="1" ht="12" customHeight="1">
      <c r="A375" s="321">
        <v>16502163</v>
      </c>
      <c r="B375" s="318" t="str">
        <f t="shared" si="204"/>
        <v>16502163</v>
      </c>
      <c r="C375" s="288" t="s">
        <v>2696</v>
      </c>
      <c r="D375" s="445" t="s">
        <v>2091</v>
      </c>
      <c r="E375" s="445"/>
      <c r="F375" s="288"/>
      <c r="G375" s="445"/>
      <c r="H375" s="547">
        <v>0</v>
      </c>
      <c r="I375" s="547">
        <v>0</v>
      </c>
      <c r="J375" s="547">
        <v>0</v>
      </c>
      <c r="K375" s="547">
        <v>0</v>
      </c>
      <c r="L375" s="547">
        <v>0</v>
      </c>
      <c r="M375" s="547">
        <v>0</v>
      </c>
      <c r="N375" s="547">
        <v>0</v>
      </c>
      <c r="O375" s="547">
        <v>0</v>
      </c>
      <c r="P375" s="547">
        <v>0</v>
      </c>
      <c r="Q375" s="547">
        <v>0</v>
      </c>
      <c r="R375" s="547">
        <v>0</v>
      </c>
      <c r="S375" s="547">
        <v>0</v>
      </c>
      <c r="T375" s="547">
        <v>0</v>
      </c>
      <c r="U375" s="547"/>
      <c r="V375" s="547">
        <f t="shared" si="213"/>
        <v>0</v>
      </c>
      <c r="W375" s="285"/>
      <c r="X375" s="286"/>
      <c r="Y375" s="548">
        <f t="shared" si="238"/>
        <v>0</v>
      </c>
      <c r="Z375" s="549">
        <f t="shared" si="238"/>
        <v>0</v>
      </c>
      <c r="AA375" s="549">
        <f t="shared" si="238"/>
        <v>0</v>
      </c>
      <c r="AB375" s="282">
        <f t="shared" si="214"/>
        <v>0</v>
      </c>
      <c r="AC375" s="281">
        <f t="shared" si="215"/>
        <v>0</v>
      </c>
      <c r="AD375" s="549">
        <f t="shared" si="234"/>
        <v>0</v>
      </c>
      <c r="AE375" s="553">
        <f t="shared" si="227"/>
        <v>0</v>
      </c>
      <c r="AF375" s="282">
        <f t="shared" si="228"/>
        <v>0</v>
      </c>
      <c r="AG375" s="283">
        <f t="shared" si="216"/>
        <v>0</v>
      </c>
      <c r="AH375" s="281">
        <f t="shared" si="217"/>
        <v>0</v>
      </c>
      <c r="AI375" s="551">
        <f t="shared" si="233"/>
        <v>0</v>
      </c>
      <c r="AJ375" s="549">
        <f t="shared" si="233"/>
        <v>0</v>
      </c>
      <c r="AK375" s="549">
        <f t="shared" si="233"/>
        <v>0</v>
      </c>
      <c r="AL375" s="282">
        <f t="shared" si="218"/>
        <v>0</v>
      </c>
      <c r="AM375" s="281">
        <f t="shared" si="219"/>
        <v>0</v>
      </c>
      <c r="AN375" s="549">
        <f t="shared" si="211"/>
        <v>0</v>
      </c>
      <c r="AO375" s="549">
        <f t="shared" si="212"/>
        <v>0</v>
      </c>
      <c r="AP375" s="549">
        <f t="shared" si="220"/>
        <v>0</v>
      </c>
      <c r="AQ375" s="283">
        <f t="shared" si="206"/>
        <v>0</v>
      </c>
      <c r="AR375" s="281">
        <f t="shared" si="222"/>
        <v>0</v>
      </c>
      <c r="AT375" s="446"/>
      <c r="AU375" s="284"/>
      <c r="AV375" s="447" t="str">
        <f t="shared" si="223"/>
        <v>CA</v>
      </c>
      <c r="AW375" s="447" t="str">
        <f t="shared" si="223"/>
        <v>CL</v>
      </c>
      <c r="AX375" s="447" t="str">
        <f t="shared" si="223"/>
        <v>AIC</v>
      </c>
      <c r="AY375" s="447" t="str">
        <f t="shared" si="205"/>
        <v>ERB</v>
      </c>
      <c r="AZ375" s="447" t="str">
        <f t="shared" si="205"/>
        <v>GRB</v>
      </c>
      <c r="BA375" s="447" t="str">
        <f t="shared" si="205"/>
        <v>Non-Op</v>
      </c>
      <c r="BC375" s="445" t="s">
        <v>2128</v>
      </c>
      <c r="BD375" s="552">
        <f t="shared" si="209"/>
        <v>0</v>
      </c>
      <c r="BF375" s="435"/>
      <c r="BG375" s="435"/>
      <c r="BH375" s="435"/>
      <c r="BI375" s="435"/>
      <c r="BJ375" s="435"/>
      <c r="BK375" s="435"/>
      <c r="BL375" s="435"/>
      <c r="BN375" s="672"/>
    </row>
    <row r="376" spans="1:66" s="28" customFormat="1" ht="12" customHeight="1">
      <c r="A376" s="321">
        <v>16502173</v>
      </c>
      <c r="B376" s="318" t="str">
        <f t="shared" si="204"/>
        <v>16502173</v>
      </c>
      <c r="C376" s="288" t="s">
        <v>2697</v>
      </c>
      <c r="D376" s="445" t="s">
        <v>2091</v>
      </c>
      <c r="E376" s="445"/>
      <c r="F376" s="288"/>
      <c r="G376" s="445"/>
      <c r="H376" s="547">
        <v>0</v>
      </c>
      <c r="I376" s="547">
        <v>0</v>
      </c>
      <c r="J376" s="547">
        <v>0</v>
      </c>
      <c r="K376" s="547">
        <v>0</v>
      </c>
      <c r="L376" s="547">
        <v>0</v>
      </c>
      <c r="M376" s="547">
        <v>0</v>
      </c>
      <c r="N376" s="547">
        <v>0</v>
      </c>
      <c r="O376" s="547">
        <v>0</v>
      </c>
      <c r="P376" s="547">
        <v>0</v>
      </c>
      <c r="Q376" s="547">
        <v>0</v>
      </c>
      <c r="R376" s="547">
        <v>0</v>
      </c>
      <c r="S376" s="547">
        <v>0</v>
      </c>
      <c r="T376" s="547">
        <v>0</v>
      </c>
      <c r="U376" s="547"/>
      <c r="V376" s="547">
        <f t="shared" si="213"/>
        <v>0</v>
      </c>
      <c r="W376" s="285"/>
      <c r="X376" s="286"/>
      <c r="Y376" s="548">
        <f t="shared" si="238"/>
        <v>0</v>
      </c>
      <c r="Z376" s="549">
        <f t="shared" si="238"/>
        <v>0</v>
      </c>
      <c r="AA376" s="549">
        <f t="shared" si="238"/>
        <v>0</v>
      </c>
      <c r="AB376" s="282">
        <f t="shared" si="214"/>
        <v>0</v>
      </c>
      <c r="AC376" s="281">
        <f t="shared" si="215"/>
        <v>0</v>
      </c>
      <c r="AD376" s="549">
        <f t="shared" si="234"/>
        <v>0</v>
      </c>
      <c r="AE376" s="553">
        <f t="shared" si="227"/>
        <v>0</v>
      </c>
      <c r="AF376" s="282">
        <f t="shared" si="228"/>
        <v>0</v>
      </c>
      <c r="AG376" s="283">
        <f t="shared" si="216"/>
        <v>0</v>
      </c>
      <c r="AH376" s="281">
        <f t="shared" si="217"/>
        <v>0</v>
      </c>
      <c r="AI376" s="551">
        <f t="shared" si="233"/>
        <v>0</v>
      </c>
      <c r="AJ376" s="549">
        <f t="shared" si="233"/>
        <v>0</v>
      </c>
      <c r="AK376" s="549">
        <f t="shared" si="233"/>
        <v>0</v>
      </c>
      <c r="AL376" s="282">
        <f t="shared" si="218"/>
        <v>0</v>
      </c>
      <c r="AM376" s="281">
        <f t="shared" si="219"/>
        <v>0</v>
      </c>
      <c r="AN376" s="549">
        <f t="shared" si="211"/>
        <v>0</v>
      </c>
      <c r="AO376" s="549">
        <f t="shared" si="212"/>
        <v>0</v>
      </c>
      <c r="AP376" s="549">
        <f t="shared" si="220"/>
        <v>0</v>
      </c>
      <c r="AQ376" s="283">
        <f t="shared" si="206"/>
        <v>0</v>
      </c>
      <c r="AR376" s="281">
        <f t="shared" si="222"/>
        <v>0</v>
      </c>
      <c r="AT376" s="446"/>
      <c r="AU376" s="284"/>
      <c r="AV376" s="447" t="str">
        <f t="shared" si="223"/>
        <v>CA</v>
      </c>
      <c r="AW376" s="447" t="str">
        <f t="shared" si="223"/>
        <v>CL</v>
      </c>
      <c r="AX376" s="447" t="str">
        <f t="shared" si="223"/>
        <v>AIC</v>
      </c>
      <c r="AY376" s="447" t="str">
        <f t="shared" si="205"/>
        <v>ERB</v>
      </c>
      <c r="AZ376" s="447" t="str">
        <f t="shared" si="205"/>
        <v>GRB</v>
      </c>
      <c r="BA376" s="447" t="str">
        <f t="shared" si="205"/>
        <v>Non-Op</v>
      </c>
      <c r="BC376" s="445" t="s">
        <v>2128</v>
      </c>
      <c r="BD376" s="552">
        <f t="shared" si="209"/>
        <v>0</v>
      </c>
      <c r="BF376" s="435"/>
      <c r="BG376" s="435"/>
      <c r="BH376" s="435"/>
      <c r="BI376" s="435"/>
      <c r="BJ376" s="435"/>
      <c r="BK376" s="435"/>
      <c r="BL376" s="435"/>
      <c r="BN376" s="672"/>
    </row>
    <row r="377" spans="1:66" s="28" customFormat="1" ht="12" customHeight="1">
      <c r="A377" s="287">
        <v>16502181</v>
      </c>
      <c r="B377" s="288" t="str">
        <f t="shared" si="204"/>
        <v>16502181</v>
      </c>
      <c r="C377" s="288" t="s">
        <v>2698</v>
      </c>
      <c r="D377" s="445" t="s">
        <v>2091</v>
      </c>
      <c r="E377" s="445"/>
      <c r="F377" s="288"/>
      <c r="G377" s="445"/>
      <c r="H377" s="547">
        <v>0</v>
      </c>
      <c r="I377" s="547">
        <v>0</v>
      </c>
      <c r="J377" s="547">
        <v>0</v>
      </c>
      <c r="K377" s="547">
        <v>0</v>
      </c>
      <c r="L377" s="547">
        <v>0</v>
      </c>
      <c r="M377" s="547">
        <v>0</v>
      </c>
      <c r="N377" s="547">
        <v>0</v>
      </c>
      <c r="O377" s="547">
        <v>0</v>
      </c>
      <c r="P377" s="547">
        <v>0</v>
      </c>
      <c r="Q377" s="547">
        <v>0</v>
      </c>
      <c r="R377" s="547">
        <v>0</v>
      </c>
      <c r="S377" s="547">
        <v>0</v>
      </c>
      <c r="T377" s="547">
        <v>0</v>
      </c>
      <c r="U377" s="547"/>
      <c r="V377" s="547">
        <f t="shared" si="213"/>
        <v>0</v>
      </c>
      <c r="W377" s="285"/>
      <c r="X377" s="286"/>
      <c r="Y377" s="548">
        <f t="shared" si="238"/>
        <v>0</v>
      </c>
      <c r="Z377" s="549">
        <f t="shared" si="238"/>
        <v>0</v>
      </c>
      <c r="AA377" s="549">
        <f t="shared" si="238"/>
        <v>0</v>
      </c>
      <c r="AB377" s="282">
        <f t="shared" si="214"/>
        <v>0</v>
      </c>
      <c r="AC377" s="281">
        <f t="shared" si="215"/>
        <v>0</v>
      </c>
      <c r="AD377" s="549">
        <f t="shared" si="234"/>
        <v>0</v>
      </c>
      <c r="AE377" s="553">
        <f t="shared" si="227"/>
        <v>0</v>
      </c>
      <c r="AF377" s="282">
        <f t="shared" si="228"/>
        <v>0</v>
      </c>
      <c r="AG377" s="283">
        <f t="shared" si="216"/>
        <v>0</v>
      </c>
      <c r="AH377" s="281">
        <f t="shared" si="217"/>
        <v>0</v>
      </c>
      <c r="AI377" s="551">
        <f t="shared" si="233"/>
        <v>0</v>
      </c>
      <c r="AJ377" s="549">
        <f t="shared" si="233"/>
        <v>0</v>
      </c>
      <c r="AK377" s="549">
        <f t="shared" si="233"/>
        <v>0</v>
      </c>
      <c r="AL377" s="282">
        <f t="shared" si="218"/>
        <v>0</v>
      </c>
      <c r="AM377" s="281">
        <f t="shared" si="219"/>
        <v>0</v>
      </c>
      <c r="AN377" s="549">
        <f t="shared" si="211"/>
        <v>0</v>
      </c>
      <c r="AO377" s="549">
        <f t="shared" si="212"/>
        <v>0</v>
      </c>
      <c r="AP377" s="549">
        <f t="shared" si="220"/>
        <v>0</v>
      </c>
      <c r="AQ377" s="283">
        <f t="shared" si="206"/>
        <v>0</v>
      </c>
      <c r="AR377" s="281">
        <f t="shared" si="222"/>
        <v>0</v>
      </c>
      <c r="AT377" s="446"/>
      <c r="AU377" s="284"/>
      <c r="AV377" s="447" t="str">
        <f t="shared" si="223"/>
        <v>CA</v>
      </c>
      <c r="AW377" s="447" t="str">
        <f t="shared" si="223"/>
        <v>CL</v>
      </c>
      <c r="AX377" s="447" t="str">
        <f t="shared" si="223"/>
        <v>AIC</v>
      </c>
      <c r="AY377" s="447" t="str">
        <f t="shared" si="205"/>
        <v>ERB</v>
      </c>
      <c r="AZ377" s="447" t="str">
        <f t="shared" si="205"/>
        <v>GRB</v>
      </c>
      <c r="BA377" s="447" t="str">
        <f t="shared" si="205"/>
        <v>Non-Op</v>
      </c>
      <c r="BC377" s="445" t="s">
        <v>2128</v>
      </c>
      <c r="BD377" s="552">
        <f t="shared" si="209"/>
        <v>0</v>
      </c>
      <c r="BF377" s="435"/>
      <c r="BG377" s="435"/>
      <c r="BH377" s="435"/>
      <c r="BI377" s="435"/>
      <c r="BJ377" s="435"/>
      <c r="BK377" s="435"/>
      <c r="BL377" s="435"/>
      <c r="BN377" s="672"/>
    </row>
    <row r="378" spans="1:66" s="28" customFormat="1" ht="12" customHeight="1">
      <c r="A378" s="287">
        <v>16502191</v>
      </c>
      <c r="B378" s="288" t="str">
        <f t="shared" si="204"/>
        <v>16502191</v>
      </c>
      <c r="C378" s="288" t="s">
        <v>2657</v>
      </c>
      <c r="D378" s="445" t="s">
        <v>2091</v>
      </c>
      <c r="E378" s="445"/>
      <c r="F378" s="288"/>
      <c r="G378" s="445"/>
      <c r="H378" s="547">
        <v>0</v>
      </c>
      <c r="I378" s="547">
        <v>0</v>
      </c>
      <c r="J378" s="547">
        <v>0</v>
      </c>
      <c r="K378" s="547">
        <v>0</v>
      </c>
      <c r="L378" s="547">
        <v>0</v>
      </c>
      <c r="M378" s="547">
        <v>0</v>
      </c>
      <c r="N378" s="547">
        <v>0</v>
      </c>
      <c r="O378" s="547">
        <v>0</v>
      </c>
      <c r="P378" s="547">
        <v>0</v>
      </c>
      <c r="Q378" s="547">
        <v>0</v>
      </c>
      <c r="R378" s="547">
        <v>0</v>
      </c>
      <c r="S378" s="547">
        <v>0</v>
      </c>
      <c r="T378" s="547">
        <v>0</v>
      </c>
      <c r="U378" s="547"/>
      <c r="V378" s="547">
        <f t="shared" si="213"/>
        <v>0</v>
      </c>
      <c r="W378" s="285"/>
      <c r="X378" s="286"/>
      <c r="Y378" s="548">
        <f t="shared" si="238"/>
        <v>0</v>
      </c>
      <c r="Z378" s="549">
        <f t="shared" si="238"/>
        <v>0</v>
      </c>
      <c r="AA378" s="549">
        <f t="shared" si="238"/>
        <v>0</v>
      </c>
      <c r="AB378" s="282">
        <f t="shared" si="214"/>
        <v>0</v>
      </c>
      <c r="AC378" s="281">
        <f t="shared" si="215"/>
        <v>0</v>
      </c>
      <c r="AD378" s="549">
        <f t="shared" si="234"/>
        <v>0</v>
      </c>
      <c r="AE378" s="553">
        <f t="shared" si="227"/>
        <v>0</v>
      </c>
      <c r="AF378" s="282">
        <f t="shared" si="228"/>
        <v>0</v>
      </c>
      <c r="AG378" s="283">
        <f t="shared" si="216"/>
        <v>0</v>
      </c>
      <c r="AH378" s="281">
        <f t="shared" si="217"/>
        <v>0</v>
      </c>
      <c r="AI378" s="551">
        <f t="shared" si="233"/>
        <v>0</v>
      </c>
      <c r="AJ378" s="549">
        <f t="shared" si="233"/>
        <v>0</v>
      </c>
      <c r="AK378" s="549">
        <f t="shared" si="233"/>
        <v>0</v>
      </c>
      <c r="AL378" s="282">
        <f t="shared" si="218"/>
        <v>0</v>
      </c>
      <c r="AM378" s="281">
        <f t="shared" si="219"/>
        <v>0</v>
      </c>
      <c r="AN378" s="549">
        <f t="shared" si="211"/>
        <v>0</v>
      </c>
      <c r="AO378" s="549">
        <f t="shared" si="212"/>
        <v>0</v>
      </c>
      <c r="AP378" s="549">
        <f t="shared" si="220"/>
        <v>0</v>
      </c>
      <c r="AQ378" s="283">
        <f t="shared" si="206"/>
        <v>0</v>
      </c>
      <c r="AR378" s="281">
        <f t="shared" si="222"/>
        <v>0</v>
      </c>
      <c r="AT378" s="446"/>
      <c r="AU378" s="284"/>
      <c r="AV378" s="447" t="str">
        <f t="shared" si="223"/>
        <v>CA</v>
      </c>
      <c r="AW378" s="447" t="str">
        <f t="shared" si="223"/>
        <v>CL</v>
      </c>
      <c r="AX378" s="447" t="str">
        <f t="shared" si="223"/>
        <v>AIC</v>
      </c>
      <c r="AY378" s="447" t="str">
        <f t="shared" si="205"/>
        <v>ERB</v>
      </c>
      <c r="AZ378" s="447" t="str">
        <f t="shared" si="205"/>
        <v>GRB</v>
      </c>
      <c r="BA378" s="447" t="str">
        <f t="shared" si="205"/>
        <v>Non-Op</v>
      </c>
      <c r="BC378" s="445" t="s">
        <v>2128</v>
      </c>
      <c r="BD378" s="552">
        <f t="shared" si="209"/>
        <v>0</v>
      </c>
      <c r="BF378" s="435"/>
      <c r="BG378" s="435"/>
      <c r="BH378" s="435"/>
      <c r="BI378" s="435"/>
      <c r="BJ378" s="435"/>
      <c r="BK378" s="435"/>
      <c r="BL378" s="435"/>
      <c r="BN378" s="672"/>
    </row>
    <row r="379" spans="1:66" s="28" customFormat="1" ht="12" customHeight="1">
      <c r="A379" s="287">
        <v>16502201</v>
      </c>
      <c r="B379" s="288" t="str">
        <f t="shared" si="204"/>
        <v>16502201</v>
      </c>
      <c r="C379" s="288" t="s">
        <v>2699</v>
      </c>
      <c r="D379" s="445" t="s">
        <v>2091</v>
      </c>
      <c r="E379" s="445"/>
      <c r="F379" s="288"/>
      <c r="G379" s="445"/>
      <c r="H379" s="547">
        <v>0</v>
      </c>
      <c r="I379" s="547">
        <v>0</v>
      </c>
      <c r="J379" s="547">
        <v>0</v>
      </c>
      <c r="K379" s="547">
        <v>0</v>
      </c>
      <c r="L379" s="547">
        <v>0</v>
      </c>
      <c r="M379" s="547">
        <v>0</v>
      </c>
      <c r="N379" s="547">
        <v>0</v>
      </c>
      <c r="O379" s="547">
        <v>0</v>
      </c>
      <c r="P379" s="547">
        <v>0</v>
      </c>
      <c r="Q379" s="547">
        <v>0</v>
      </c>
      <c r="R379" s="547">
        <v>0</v>
      </c>
      <c r="S379" s="547">
        <v>0</v>
      </c>
      <c r="T379" s="547">
        <v>0</v>
      </c>
      <c r="U379" s="547"/>
      <c r="V379" s="547">
        <f t="shared" si="213"/>
        <v>0</v>
      </c>
      <c r="W379" s="285"/>
      <c r="X379" s="286"/>
      <c r="Y379" s="548">
        <f t="shared" si="238"/>
        <v>0</v>
      </c>
      <c r="Z379" s="549">
        <f t="shared" si="238"/>
        <v>0</v>
      </c>
      <c r="AA379" s="549">
        <f t="shared" si="238"/>
        <v>0</v>
      </c>
      <c r="AB379" s="282">
        <f t="shared" si="214"/>
        <v>0</v>
      </c>
      <c r="AC379" s="281">
        <f t="shared" si="215"/>
        <v>0</v>
      </c>
      <c r="AD379" s="549">
        <f t="shared" si="234"/>
        <v>0</v>
      </c>
      <c r="AE379" s="553">
        <f t="shared" si="227"/>
        <v>0</v>
      </c>
      <c r="AF379" s="282">
        <f t="shared" si="228"/>
        <v>0</v>
      </c>
      <c r="AG379" s="283">
        <f t="shared" si="216"/>
        <v>0</v>
      </c>
      <c r="AH379" s="281">
        <f t="shared" si="217"/>
        <v>0</v>
      </c>
      <c r="AI379" s="551">
        <f t="shared" ref="AI379:AK397" si="239">IF($D379=AI$5,$V379,0)</f>
        <v>0</v>
      </c>
      <c r="AJ379" s="549">
        <f t="shared" si="239"/>
        <v>0</v>
      </c>
      <c r="AK379" s="549">
        <f t="shared" si="239"/>
        <v>0</v>
      </c>
      <c r="AL379" s="282">
        <f t="shared" si="218"/>
        <v>0</v>
      </c>
      <c r="AM379" s="281">
        <f t="shared" si="219"/>
        <v>0</v>
      </c>
      <c r="AN379" s="549">
        <f t="shared" si="211"/>
        <v>0</v>
      </c>
      <c r="AO379" s="549">
        <f t="shared" si="212"/>
        <v>0</v>
      </c>
      <c r="AP379" s="549">
        <f t="shared" si="220"/>
        <v>0</v>
      </c>
      <c r="AQ379" s="283">
        <f t="shared" si="206"/>
        <v>0</v>
      </c>
      <c r="AR379" s="281">
        <f t="shared" si="222"/>
        <v>0</v>
      </c>
      <c r="AT379" s="446"/>
      <c r="AU379" s="284"/>
      <c r="AV379" s="447" t="str">
        <f t="shared" si="223"/>
        <v>CA</v>
      </c>
      <c r="AW379" s="447" t="str">
        <f t="shared" si="223"/>
        <v>CL</v>
      </c>
      <c r="AX379" s="447" t="str">
        <f t="shared" si="223"/>
        <v>AIC</v>
      </c>
      <c r="AY379" s="447" t="str">
        <f t="shared" si="205"/>
        <v>ERB</v>
      </c>
      <c r="AZ379" s="447" t="str">
        <f t="shared" si="205"/>
        <v>GRB</v>
      </c>
      <c r="BA379" s="447" t="str">
        <f t="shared" si="205"/>
        <v>Non-Op</v>
      </c>
      <c r="BC379" s="445" t="s">
        <v>2128</v>
      </c>
      <c r="BD379" s="552">
        <f t="shared" si="209"/>
        <v>0</v>
      </c>
      <c r="BF379" s="435"/>
      <c r="BG379" s="435"/>
      <c r="BH379" s="435"/>
      <c r="BI379" s="435"/>
      <c r="BJ379" s="435"/>
      <c r="BK379" s="435"/>
      <c r="BL379" s="435"/>
      <c r="BN379" s="681"/>
    </row>
    <row r="380" spans="1:66" s="28" customFormat="1" ht="12" customHeight="1">
      <c r="A380" s="287">
        <v>16502213</v>
      </c>
      <c r="B380" s="288" t="str">
        <f t="shared" si="204"/>
        <v>16502213</v>
      </c>
      <c r="C380" s="288" t="s">
        <v>2700</v>
      </c>
      <c r="D380" s="445" t="s">
        <v>2091</v>
      </c>
      <c r="E380" s="445"/>
      <c r="F380" s="288"/>
      <c r="G380" s="445"/>
      <c r="H380" s="547">
        <v>0</v>
      </c>
      <c r="I380" s="547">
        <v>0</v>
      </c>
      <c r="J380" s="547">
        <v>0</v>
      </c>
      <c r="K380" s="547">
        <v>0</v>
      </c>
      <c r="L380" s="547">
        <v>0</v>
      </c>
      <c r="M380" s="547">
        <v>0</v>
      </c>
      <c r="N380" s="547">
        <v>0</v>
      </c>
      <c r="O380" s="547">
        <v>0</v>
      </c>
      <c r="P380" s="547">
        <v>0</v>
      </c>
      <c r="Q380" s="547">
        <v>0</v>
      </c>
      <c r="R380" s="547">
        <v>0</v>
      </c>
      <c r="S380" s="547">
        <v>0</v>
      </c>
      <c r="T380" s="547">
        <v>0</v>
      </c>
      <c r="U380" s="547"/>
      <c r="V380" s="547">
        <f t="shared" si="213"/>
        <v>0</v>
      </c>
      <c r="W380" s="285"/>
      <c r="X380" s="286"/>
      <c r="Y380" s="548">
        <f t="shared" si="238"/>
        <v>0</v>
      </c>
      <c r="Z380" s="549">
        <f t="shared" si="238"/>
        <v>0</v>
      </c>
      <c r="AA380" s="549">
        <f t="shared" si="238"/>
        <v>0</v>
      </c>
      <c r="AB380" s="282">
        <f t="shared" si="214"/>
        <v>0</v>
      </c>
      <c r="AC380" s="281">
        <f t="shared" si="215"/>
        <v>0</v>
      </c>
      <c r="AD380" s="549">
        <f t="shared" si="234"/>
        <v>0</v>
      </c>
      <c r="AE380" s="553">
        <f t="shared" si="227"/>
        <v>0</v>
      </c>
      <c r="AF380" s="282">
        <f t="shared" si="228"/>
        <v>0</v>
      </c>
      <c r="AG380" s="283">
        <f t="shared" si="216"/>
        <v>0</v>
      </c>
      <c r="AH380" s="281">
        <f t="shared" si="217"/>
        <v>0</v>
      </c>
      <c r="AI380" s="551">
        <f t="shared" si="239"/>
        <v>0</v>
      </c>
      <c r="AJ380" s="549">
        <f t="shared" si="239"/>
        <v>0</v>
      </c>
      <c r="AK380" s="549">
        <f t="shared" si="239"/>
        <v>0</v>
      </c>
      <c r="AL380" s="282">
        <f t="shared" si="218"/>
        <v>0</v>
      </c>
      <c r="AM380" s="281">
        <f t="shared" si="219"/>
        <v>0</v>
      </c>
      <c r="AN380" s="549">
        <f t="shared" si="211"/>
        <v>0</v>
      </c>
      <c r="AO380" s="549">
        <f t="shared" si="212"/>
        <v>0</v>
      </c>
      <c r="AP380" s="549">
        <f t="shared" si="220"/>
        <v>0</v>
      </c>
      <c r="AQ380" s="283">
        <f t="shared" si="206"/>
        <v>0</v>
      </c>
      <c r="AR380" s="281">
        <f t="shared" si="222"/>
        <v>0</v>
      </c>
      <c r="AT380" s="446"/>
      <c r="AU380" s="284"/>
      <c r="AV380" s="447" t="str">
        <f t="shared" si="223"/>
        <v>CA</v>
      </c>
      <c r="AW380" s="447" t="str">
        <f t="shared" si="223"/>
        <v>CL</v>
      </c>
      <c r="AX380" s="447" t="str">
        <f t="shared" si="223"/>
        <v>AIC</v>
      </c>
      <c r="AY380" s="447" t="str">
        <f t="shared" si="205"/>
        <v>ERB</v>
      </c>
      <c r="AZ380" s="447" t="str">
        <f t="shared" si="205"/>
        <v>GRB</v>
      </c>
      <c r="BA380" s="447" t="str">
        <f t="shared" si="205"/>
        <v>Non-Op</v>
      </c>
      <c r="BC380" s="445" t="s">
        <v>2128</v>
      </c>
      <c r="BD380" s="552">
        <f t="shared" si="209"/>
        <v>0</v>
      </c>
      <c r="BF380" s="435"/>
      <c r="BG380" s="435"/>
      <c r="BH380" s="435"/>
      <c r="BI380" s="435"/>
      <c r="BJ380" s="435"/>
      <c r="BK380" s="435"/>
      <c r="BL380" s="435"/>
      <c r="BN380" s="681"/>
    </row>
    <row r="381" spans="1:66" s="28" customFormat="1" ht="12" customHeight="1">
      <c r="A381" s="287">
        <v>16502221</v>
      </c>
      <c r="B381" s="288" t="str">
        <f t="shared" si="204"/>
        <v>16502221</v>
      </c>
      <c r="C381" s="288" t="s">
        <v>1359</v>
      </c>
      <c r="D381" s="445" t="s">
        <v>2091</v>
      </c>
      <c r="E381" s="445"/>
      <c r="F381" s="288"/>
      <c r="G381" s="445"/>
      <c r="H381" s="547">
        <v>0</v>
      </c>
      <c r="I381" s="547">
        <v>0</v>
      </c>
      <c r="J381" s="547">
        <v>0</v>
      </c>
      <c r="K381" s="547">
        <v>0</v>
      </c>
      <c r="L381" s="547">
        <v>0</v>
      </c>
      <c r="M381" s="547">
        <v>0</v>
      </c>
      <c r="N381" s="547">
        <v>0</v>
      </c>
      <c r="O381" s="547">
        <v>0</v>
      </c>
      <c r="P381" s="547">
        <v>0</v>
      </c>
      <c r="Q381" s="547">
        <v>0</v>
      </c>
      <c r="R381" s="547">
        <v>0</v>
      </c>
      <c r="S381" s="547">
        <v>0</v>
      </c>
      <c r="T381" s="547">
        <v>0</v>
      </c>
      <c r="U381" s="547"/>
      <c r="V381" s="547">
        <f t="shared" si="213"/>
        <v>0</v>
      </c>
      <c r="W381" s="285"/>
      <c r="X381" s="286"/>
      <c r="Y381" s="548">
        <f t="shared" si="238"/>
        <v>0</v>
      </c>
      <c r="Z381" s="549">
        <f t="shared" si="238"/>
        <v>0</v>
      </c>
      <c r="AA381" s="549">
        <f t="shared" si="238"/>
        <v>0</v>
      </c>
      <c r="AB381" s="282">
        <f t="shared" si="214"/>
        <v>0</v>
      </c>
      <c r="AC381" s="281">
        <f t="shared" si="215"/>
        <v>0</v>
      </c>
      <c r="AD381" s="549">
        <f t="shared" si="234"/>
        <v>0</v>
      </c>
      <c r="AE381" s="553">
        <f t="shared" si="227"/>
        <v>0</v>
      </c>
      <c r="AF381" s="282">
        <f t="shared" si="228"/>
        <v>0</v>
      </c>
      <c r="AG381" s="283">
        <f t="shared" si="216"/>
        <v>0</v>
      </c>
      <c r="AH381" s="281">
        <f t="shared" si="217"/>
        <v>0</v>
      </c>
      <c r="AI381" s="551">
        <f t="shared" si="239"/>
        <v>0</v>
      </c>
      <c r="AJ381" s="549">
        <f t="shared" si="239"/>
        <v>0</v>
      </c>
      <c r="AK381" s="549">
        <f t="shared" si="239"/>
        <v>0</v>
      </c>
      <c r="AL381" s="282">
        <f t="shared" si="218"/>
        <v>0</v>
      </c>
      <c r="AM381" s="281">
        <f t="shared" si="219"/>
        <v>0</v>
      </c>
      <c r="AN381" s="549">
        <f t="shared" si="211"/>
        <v>0</v>
      </c>
      <c r="AO381" s="549">
        <f t="shared" si="212"/>
        <v>0</v>
      </c>
      <c r="AP381" s="549">
        <f t="shared" si="220"/>
        <v>0</v>
      </c>
      <c r="AQ381" s="283">
        <f t="shared" si="206"/>
        <v>0</v>
      </c>
      <c r="AR381" s="281">
        <f t="shared" si="222"/>
        <v>0</v>
      </c>
      <c r="AT381" s="446"/>
      <c r="AU381" s="284"/>
      <c r="AV381" s="447" t="str">
        <f t="shared" si="223"/>
        <v>CA</v>
      </c>
      <c r="AW381" s="447" t="str">
        <f t="shared" si="223"/>
        <v>CL</v>
      </c>
      <c r="AX381" s="447" t="str">
        <f t="shared" si="223"/>
        <v>AIC</v>
      </c>
      <c r="AY381" s="447" t="str">
        <f t="shared" si="205"/>
        <v>ERB</v>
      </c>
      <c r="AZ381" s="447" t="str">
        <f t="shared" si="205"/>
        <v>GRB</v>
      </c>
      <c r="BA381" s="447" t="str">
        <f t="shared" si="205"/>
        <v>Non-Op</v>
      </c>
      <c r="BC381" s="445" t="s">
        <v>2128</v>
      </c>
      <c r="BD381" s="552">
        <f t="shared" si="209"/>
        <v>0</v>
      </c>
      <c r="BF381" s="435"/>
      <c r="BG381" s="435"/>
      <c r="BH381" s="435"/>
      <c r="BI381" s="435"/>
      <c r="BJ381" s="435"/>
      <c r="BK381" s="435"/>
      <c r="BL381" s="435"/>
      <c r="BN381" s="681"/>
    </row>
    <row r="382" spans="1:66" s="28" customFormat="1" ht="12" customHeight="1">
      <c r="A382" s="287">
        <v>16502231</v>
      </c>
      <c r="B382" s="288" t="str">
        <f t="shared" si="204"/>
        <v>16502231</v>
      </c>
      <c r="C382" s="288" t="s">
        <v>1360</v>
      </c>
      <c r="D382" s="445" t="s">
        <v>2091</v>
      </c>
      <c r="E382" s="445"/>
      <c r="F382" s="288"/>
      <c r="G382" s="445"/>
      <c r="H382" s="547">
        <v>0</v>
      </c>
      <c r="I382" s="547">
        <v>0</v>
      </c>
      <c r="J382" s="547">
        <v>0</v>
      </c>
      <c r="K382" s="547">
        <v>0</v>
      </c>
      <c r="L382" s="547">
        <v>0</v>
      </c>
      <c r="M382" s="547">
        <v>0</v>
      </c>
      <c r="N382" s="547">
        <v>0</v>
      </c>
      <c r="O382" s="547">
        <v>0</v>
      </c>
      <c r="P382" s="547">
        <v>0</v>
      </c>
      <c r="Q382" s="547">
        <v>0</v>
      </c>
      <c r="R382" s="547">
        <v>0</v>
      </c>
      <c r="S382" s="547">
        <v>0</v>
      </c>
      <c r="T382" s="547">
        <v>0</v>
      </c>
      <c r="U382" s="547"/>
      <c r="V382" s="547">
        <f t="shared" si="213"/>
        <v>0</v>
      </c>
      <c r="W382" s="285"/>
      <c r="X382" s="286"/>
      <c r="Y382" s="548">
        <f t="shared" si="238"/>
        <v>0</v>
      </c>
      <c r="Z382" s="549">
        <f t="shared" si="238"/>
        <v>0</v>
      </c>
      <c r="AA382" s="549">
        <f t="shared" si="238"/>
        <v>0</v>
      </c>
      <c r="AB382" s="282">
        <f t="shared" si="214"/>
        <v>0</v>
      </c>
      <c r="AC382" s="281">
        <f t="shared" si="215"/>
        <v>0</v>
      </c>
      <c r="AD382" s="549">
        <f t="shared" si="234"/>
        <v>0</v>
      </c>
      <c r="AE382" s="553">
        <f t="shared" si="227"/>
        <v>0</v>
      </c>
      <c r="AF382" s="282">
        <f t="shared" si="228"/>
        <v>0</v>
      </c>
      <c r="AG382" s="283">
        <f t="shared" si="216"/>
        <v>0</v>
      </c>
      <c r="AH382" s="281">
        <f t="shared" si="217"/>
        <v>0</v>
      </c>
      <c r="AI382" s="551">
        <f t="shared" si="239"/>
        <v>0</v>
      </c>
      <c r="AJ382" s="549">
        <f t="shared" si="239"/>
        <v>0</v>
      </c>
      <c r="AK382" s="549">
        <f t="shared" si="239"/>
        <v>0</v>
      </c>
      <c r="AL382" s="282">
        <f t="shared" si="218"/>
        <v>0</v>
      </c>
      <c r="AM382" s="281">
        <f t="shared" si="219"/>
        <v>0</v>
      </c>
      <c r="AN382" s="549">
        <f t="shared" si="211"/>
        <v>0</v>
      </c>
      <c r="AO382" s="549">
        <f t="shared" si="212"/>
        <v>0</v>
      </c>
      <c r="AP382" s="549">
        <f t="shared" si="220"/>
        <v>0</v>
      </c>
      <c r="AQ382" s="283">
        <f t="shared" si="206"/>
        <v>0</v>
      </c>
      <c r="AR382" s="281">
        <f t="shared" si="222"/>
        <v>0</v>
      </c>
      <c r="AT382" s="446"/>
      <c r="AU382" s="284"/>
      <c r="AV382" s="447" t="str">
        <f t="shared" si="223"/>
        <v>CA</v>
      </c>
      <c r="AW382" s="447" t="str">
        <f t="shared" si="223"/>
        <v>CL</v>
      </c>
      <c r="AX382" s="447" t="str">
        <f t="shared" si="223"/>
        <v>AIC</v>
      </c>
      <c r="AY382" s="447" t="str">
        <f t="shared" si="205"/>
        <v>ERB</v>
      </c>
      <c r="AZ382" s="447" t="str">
        <f t="shared" si="205"/>
        <v>GRB</v>
      </c>
      <c r="BA382" s="447" t="str">
        <f t="shared" si="205"/>
        <v>Non-Op</v>
      </c>
      <c r="BC382" s="445" t="s">
        <v>2128</v>
      </c>
      <c r="BD382" s="552">
        <f t="shared" si="209"/>
        <v>0</v>
      </c>
      <c r="BF382" s="435"/>
      <c r="BG382" s="435"/>
      <c r="BH382" s="435"/>
      <c r="BI382" s="435"/>
      <c r="BJ382" s="435"/>
      <c r="BK382" s="435"/>
      <c r="BL382" s="435"/>
      <c r="BN382" s="672"/>
    </row>
    <row r="383" spans="1:66" s="28" customFormat="1" ht="12" customHeight="1">
      <c r="A383" s="287">
        <v>16502241</v>
      </c>
      <c r="B383" s="288" t="str">
        <f t="shared" si="204"/>
        <v>16502241</v>
      </c>
      <c r="C383" s="288" t="s">
        <v>2701</v>
      </c>
      <c r="D383" s="445" t="s">
        <v>2091</v>
      </c>
      <c r="E383" s="445"/>
      <c r="F383" s="288"/>
      <c r="G383" s="445"/>
      <c r="H383" s="547">
        <v>0</v>
      </c>
      <c r="I383" s="547">
        <v>0</v>
      </c>
      <c r="J383" s="547">
        <v>0</v>
      </c>
      <c r="K383" s="547">
        <v>0</v>
      </c>
      <c r="L383" s="547">
        <v>0</v>
      </c>
      <c r="M383" s="547">
        <v>0</v>
      </c>
      <c r="N383" s="547">
        <v>0</v>
      </c>
      <c r="O383" s="547">
        <v>0</v>
      </c>
      <c r="P383" s="547">
        <v>0</v>
      </c>
      <c r="Q383" s="547">
        <v>0</v>
      </c>
      <c r="R383" s="547">
        <v>0</v>
      </c>
      <c r="S383" s="547">
        <v>0</v>
      </c>
      <c r="T383" s="547">
        <v>0</v>
      </c>
      <c r="U383" s="547"/>
      <c r="V383" s="547">
        <f t="shared" si="213"/>
        <v>0</v>
      </c>
      <c r="W383" s="285"/>
      <c r="X383" s="286"/>
      <c r="Y383" s="548">
        <f t="shared" si="238"/>
        <v>0</v>
      </c>
      <c r="Z383" s="549">
        <f t="shared" si="238"/>
        <v>0</v>
      </c>
      <c r="AA383" s="549">
        <f t="shared" si="238"/>
        <v>0</v>
      </c>
      <c r="AB383" s="282">
        <f t="shared" si="214"/>
        <v>0</v>
      </c>
      <c r="AC383" s="281">
        <f t="shared" si="215"/>
        <v>0</v>
      </c>
      <c r="AD383" s="549">
        <f t="shared" si="234"/>
        <v>0</v>
      </c>
      <c r="AE383" s="553">
        <f t="shared" si="227"/>
        <v>0</v>
      </c>
      <c r="AF383" s="282">
        <f t="shared" si="228"/>
        <v>0</v>
      </c>
      <c r="AG383" s="283">
        <f t="shared" si="216"/>
        <v>0</v>
      </c>
      <c r="AH383" s="281">
        <f t="shared" si="217"/>
        <v>0</v>
      </c>
      <c r="AI383" s="551">
        <f t="shared" si="239"/>
        <v>0</v>
      </c>
      <c r="AJ383" s="549">
        <f t="shared" si="239"/>
        <v>0</v>
      </c>
      <c r="AK383" s="549">
        <f t="shared" si="239"/>
        <v>0</v>
      </c>
      <c r="AL383" s="282">
        <f t="shared" si="218"/>
        <v>0</v>
      </c>
      <c r="AM383" s="281">
        <f t="shared" si="219"/>
        <v>0</v>
      </c>
      <c r="AN383" s="549">
        <f t="shared" si="211"/>
        <v>0</v>
      </c>
      <c r="AO383" s="549">
        <f t="shared" si="212"/>
        <v>0</v>
      </c>
      <c r="AP383" s="549">
        <f t="shared" si="220"/>
        <v>0</v>
      </c>
      <c r="AQ383" s="283">
        <f t="shared" si="206"/>
        <v>0</v>
      </c>
      <c r="AR383" s="281">
        <f t="shared" si="222"/>
        <v>0</v>
      </c>
      <c r="AT383" s="446"/>
      <c r="AU383" s="284"/>
      <c r="AV383" s="447" t="str">
        <f t="shared" si="223"/>
        <v>CA</v>
      </c>
      <c r="AW383" s="447" t="str">
        <f t="shared" si="223"/>
        <v>CL</v>
      </c>
      <c r="AX383" s="447" t="str">
        <f t="shared" si="223"/>
        <v>AIC</v>
      </c>
      <c r="AY383" s="447" t="str">
        <f t="shared" si="205"/>
        <v>ERB</v>
      </c>
      <c r="AZ383" s="447" t="str">
        <f t="shared" si="205"/>
        <v>GRB</v>
      </c>
      <c r="BA383" s="447" t="str">
        <f t="shared" si="205"/>
        <v>Non-Op</v>
      </c>
      <c r="BC383" s="445" t="s">
        <v>2128</v>
      </c>
      <c r="BD383" s="552">
        <f t="shared" si="209"/>
        <v>0</v>
      </c>
      <c r="BF383" s="435"/>
      <c r="BG383" s="435"/>
      <c r="BH383" s="435"/>
      <c r="BI383" s="435"/>
      <c r="BJ383" s="435"/>
      <c r="BK383" s="435"/>
      <c r="BL383" s="435"/>
      <c r="BN383" s="672"/>
    </row>
    <row r="384" spans="1:66" s="28" customFormat="1" ht="12" customHeight="1">
      <c r="A384" s="321">
        <v>16502251</v>
      </c>
      <c r="B384" s="318" t="str">
        <f t="shared" si="204"/>
        <v>16502251</v>
      </c>
      <c r="C384" s="474" t="s">
        <v>2702</v>
      </c>
      <c r="D384" s="445" t="s">
        <v>2091</v>
      </c>
      <c r="E384" s="445"/>
      <c r="F384" s="289">
        <v>42811</v>
      </c>
      <c r="G384" s="445"/>
      <c r="H384" s="547">
        <v>0</v>
      </c>
      <c r="I384" s="547">
        <v>0</v>
      </c>
      <c r="J384" s="547">
        <v>0</v>
      </c>
      <c r="K384" s="547">
        <v>0</v>
      </c>
      <c r="L384" s="547">
        <v>0</v>
      </c>
      <c r="M384" s="547">
        <v>0</v>
      </c>
      <c r="N384" s="547">
        <v>0</v>
      </c>
      <c r="O384" s="547">
        <v>0</v>
      </c>
      <c r="P384" s="547">
        <v>0</v>
      </c>
      <c r="Q384" s="547">
        <v>0</v>
      </c>
      <c r="R384" s="547">
        <v>0</v>
      </c>
      <c r="S384" s="547">
        <v>0</v>
      </c>
      <c r="T384" s="547">
        <v>0</v>
      </c>
      <c r="U384" s="547"/>
      <c r="V384" s="547">
        <f t="shared" si="213"/>
        <v>0</v>
      </c>
      <c r="W384" s="285"/>
      <c r="X384" s="286"/>
      <c r="Y384" s="548">
        <f t="shared" si="238"/>
        <v>0</v>
      </c>
      <c r="Z384" s="549">
        <f t="shared" si="238"/>
        <v>0</v>
      </c>
      <c r="AA384" s="549">
        <f t="shared" si="238"/>
        <v>0</v>
      </c>
      <c r="AB384" s="282">
        <f t="shared" si="214"/>
        <v>0</v>
      </c>
      <c r="AC384" s="281">
        <f t="shared" si="215"/>
        <v>0</v>
      </c>
      <c r="AD384" s="549">
        <f t="shared" si="234"/>
        <v>0</v>
      </c>
      <c r="AE384" s="553">
        <f t="shared" si="227"/>
        <v>0</v>
      </c>
      <c r="AF384" s="282">
        <f t="shared" si="228"/>
        <v>0</v>
      </c>
      <c r="AG384" s="283">
        <f t="shared" si="216"/>
        <v>0</v>
      </c>
      <c r="AH384" s="281">
        <f t="shared" si="217"/>
        <v>0</v>
      </c>
      <c r="AI384" s="551">
        <f t="shared" si="239"/>
        <v>0</v>
      </c>
      <c r="AJ384" s="549">
        <f t="shared" si="239"/>
        <v>0</v>
      </c>
      <c r="AK384" s="549">
        <f t="shared" si="239"/>
        <v>0</v>
      </c>
      <c r="AL384" s="282">
        <f t="shared" si="218"/>
        <v>0</v>
      </c>
      <c r="AM384" s="281">
        <f t="shared" si="219"/>
        <v>0</v>
      </c>
      <c r="AN384" s="549">
        <f t="shared" si="211"/>
        <v>0</v>
      </c>
      <c r="AO384" s="549">
        <f t="shared" si="212"/>
        <v>0</v>
      </c>
      <c r="AP384" s="549">
        <f t="shared" si="220"/>
        <v>0</v>
      </c>
      <c r="AQ384" s="283">
        <f t="shared" si="206"/>
        <v>0</v>
      </c>
      <c r="AR384" s="281">
        <f t="shared" si="222"/>
        <v>0</v>
      </c>
      <c r="AT384" s="446"/>
      <c r="AU384" s="284"/>
      <c r="AV384" s="447" t="str">
        <f t="shared" si="223"/>
        <v>CA</v>
      </c>
      <c r="AW384" s="447" t="str">
        <f t="shared" si="223"/>
        <v>CL</v>
      </c>
      <c r="AX384" s="447" t="str">
        <f t="shared" si="223"/>
        <v>AIC</v>
      </c>
      <c r="AY384" s="447" t="str">
        <f t="shared" si="205"/>
        <v>ERB</v>
      </c>
      <c r="AZ384" s="447" t="str">
        <f t="shared" si="205"/>
        <v>GRB</v>
      </c>
      <c r="BA384" s="447" t="str">
        <f t="shared" si="205"/>
        <v>Non-Op</v>
      </c>
      <c r="BC384" s="445" t="s">
        <v>2128</v>
      </c>
      <c r="BD384" s="552">
        <f t="shared" si="209"/>
        <v>0</v>
      </c>
      <c r="BF384" s="448"/>
      <c r="BG384" s="448"/>
      <c r="BH384" s="448"/>
      <c r="BI384" s="448"/>
      <c r="BJ384" s="448"/>
      <c r="BK384" s="448"/>
      <c r="BL384" s="448"/>
      <c r="BN384" s="681"/>
    </row>
    <row r="385" spans="1:66" s="28" customFormat="1" ht="12" customHeight="1">
      <c r="A385" s="321">
        <v>16502261</v>
      </c>
      <c r="B385" s="318" t="str">
        <f t="shared" si="204"/>
        <v>16502261</v>
      </c>
      <c r="C385" s="444" t="s">
        <v>1361</v>
      </c>
      <c r="D385" s="445" t="s">
        <v>2091</v>
      </c>
      <c r="E385" s="445"/>
      <c r="F385" s="444"/>
      <c r="G385" s="445"/>
      <c r="H385" s="547">
        <v>0</v>
      </c>
      <c r="I385" s="547">
        <v>0</v>
      </c>
      <c r="J385" s="547">
        <v>0</v>
      </c>
      <c r="K385" s="547">
        <v>0</v>
      </c>
      <c r="L385" s="547">
        <v>0</v>
      </c>
      <c r="M385" s="547">
        <v>0</v>
      </c>
      <c r="N385" s="547">
        <v>0</v>
      </c>
      <c r="O385" s="547">
        <v>0</v>
      </c>
      <c r="P385" s="547">
        <v>0</v>
      </c>
      <c r="Q385" s="547">
        <v>0</v>
      </c>
      <c r="R385" s="547">
        <v>0</v>
      </c>
      <c r="S385" s="547">
        <v>0</v>
      </c>
      <c r="T385" s="547">
        <v>0</v>
      </c>
      <c r="U385" s="547"/>
      <c r="V385" s="547">
        <f t="shared" si="213"/>
        <v>0</v>
      </c>
      <c r="W385" s="285"/>
      <c r="X385" s="286"/>
      <c r="Y385" s="548">
        <f t="shared" si="238"/>
        <v>0</v>
      </c>
      <c r="Z385" s="549">
        <f t="shared" si="238"/>
        <v>0</v>
      </c>
      <c r="AA385" s="549">
        <f t="shared" si="238"/>
        <v>0</v>
      </c>
      <c r="AB385" s="282">
        <f t="shared" si="214"/>
        <v>0</v>
      </c>
      <c r="AC385" s="281">
        <f t="shared" si="215"/>
        <v>0</v>
      </c>
      <c r="AD385" s="549">
        <f t="shared" si="234"/>
        <v>0</v>
      </c>
      <c r="AE385" s="553">
        <f t="shared" si="227"/>
        <v>0</v>
      </c>
      <c r="AF385" s="282">
        <f t="shared" si="228"/>
        <v>0</v>
      </c>
      <c r="AG385" s="283">
        <f t="shared" si="216"/>
        <v>0</v>
      </c>
      <c r="AH385" s="281">
        <f t="shared" si="217"/>
        <v>0</v>
      </c>
      <c r="AI385" s="551">
        <f t="shared" si="239"/>
        <v>0</v>
      </c>
      <c r="AJ385" s="549">
        <f t="shared" si="239"/>
        <v>0</v>
      </c>
      <c r="AK385" s="549">
        <f t="shared" si="239"/>
        <v>0</v>
      </c>
      <c r="AL385" s="282">
        <f t="shared" si="218"/>
        <v>0</v>
      </c>
      <c r="AM385" s="281">
        <f t="shared" si="219"/>
        <v>0</v>
      </c>
      <c r="AN385" s="549">
        <f t="shared" si="211"/>
        <v>0</v>
      </c>
      <c r="AO385" s="549">
        <f t="shared" si="212"/>
        <v>0</v>
      </c>
      <c r="AP385" s="549">
        <f t="shared" si="220"/>
        <v>0</v>
      </c>
      <c r="AQ385" s="283">
        <f t="shared" si="206"/>
        <v>0</v>
      </c>
      <c r="AR385" s="281">
        <f t="shared" si="222"/>
        <v>0</v>
      </c>
      <c r="AT385" s="446"/>
      <c r="AU385" s="284"/>
      <c r="AV385" s="447" t="str">
        <f t="shared" si="223"/>
        <v>CA</v>
      </c>
      <c r="AW385" s="447" t="str">
        <f t="shared" si="223"/>
        <v>CL</v>
      </c>
      <c r="AX385" s="447" t="str">
        <f t="shared" si="223"/>
        <v>AIC</v>
      </c>
      <c r="AY385" s="447" t="str">
        <f t="shared" si="205"/>
        <v>ERB</v>
      </c>
      <c r="AZ385" s="447" t="str">
        <f t="shared" si="205"/>
        <v>GRB</v>
      </c>
      <c r="BA385" s="447" t="str">
        <f t="shared" si="205"/>
        <v>Non-Op</v>
      </c>
      <c r="BC385" s="445" t="s">
        <v>2128</v>
      </c>
      <c r="BD385" s="552">
        <f t="shared" si="209"/>
        <v>0</v>
      </c>
      <c r="BF385" s="435"/>
      <c r="BG385" s="435"/>
      <c r="BH385" s="435"/>
      <c r="BI385" s="435"/>
      <c r="BJ385" s="435"/>
      <c r="BK385" s="435"/>
      <c r="BL385" s="435"/>
      <c r="BN385" s="681"/>
    </row>
    <row r="386" spans="1:66" s="28" customFormat="1" ht="12" customHeight="1">
      <c r="A386" s="321">
        <v>16502271</v>
      </c>
      <c r="B386" s="318" t="str">
        <f t="shared" si="204"/>
        <v>16502271</v>
      </c>
      <c r="C386" s="444" t="s">
        <v>1362</v>
      </c>
      <c r="D386" s="445" t="s">
        <v>2091</v>
      </c>
      <c r="E386" s="445"/>
      <c r="F386" s="444"/>
      <c r="G386" s="445"/>
      <c r="H386" s="547">
        <v>0</v>
      </c>
      <c r="I386" s="547">
        <v>0</v>
      </c>
      <c r="J386" s="547">
        <v>0</v>
      </c>
      <c r="K386" s="547">
        <v>0</v>
      </c>
      <c r="L386" s="547">
        <v>0</v>
      </c>
      <c r="M386" s="547">
        <v>0</v>
      </c>
      <c r="N386" s="547">
        <v>0</v>
      </c>
      <c r="O386" s="547">
        <v>0</v>
      </c>
      <c r="P386" s="547">
        <v>0</v>
      </c>
      <c r="Q386" s="547">
        <v>0</v>
      </c>
      <c r="R386" s="547">
        <v>0</v>
      </c>
      <c r="S386" s="547">
        <v>0</v>
      </c>
      <c r="T386" s="547">
        <v>0</v>
      </c>
      <c r="U386" s="547"/>
      <c r="V386" s="547">
        <f t="shared" si="213"/>
        <v>0</v>
      </c>
      <c r="W386" s="285"/>
      <c r="X386" s="286"/>
      <c r="Y386" s="548">
        <f t="shared" si="238"/>
        <v>0</v>
      </c>
      <c r="Z386" s="549">
        <f t="shared" si="238"/>
        <v>0</v>
      </c>
      <c r="AA386" s="549">
        <f t="shared" si="238"/>
        <v>0</v>
      </c>
      <c r="AB386" s="282">
        <f t="shared" si="214"/>
        <v>0</v>
      </c>
      <c r="AC386" s="281">
        <f t="shared" si="215"/>
        <v>0</v>
      </c>
      <c r="AD386" s="549">
        <f t="shared" si="234"/>
        <v>0</v>
      </c>
      <c r="AE386" s="553">
        <f t="shared" si="227"/>
        <v>0</v>
      </c>
      <c r="AF386" s="282">
        <f t="shared" si="228"/>
        <v>0</v>
      </c>
      <c r="AG386" s="283">
        <f t="shared" si="216"/>
        <v>0</v>
      </c>
      <c r="AH386" s="281">
        <f t="shared" si="217"/>
        <v>0</v>
      </c>
      <c r="AI386" s="551">
        <f t="shared" si="239"/>
        <v>0</v>
      </c>
      <c r="AJ386" s="549">
        <f t="shared" si="239"/>
        <v>0</v>
      </c>
      <c r="AK386" s="549">
        <f t="shared" si="239"/>
        <v>0</v>
      </c>
      <c r="AL386" s="282">
        <f t="shared" si="218"/>
        <v>0</v>
      </c>
      <c r="AM386" s="281">
        <f t="shared" si="219"/>
        <v>0</v>
      </c>
      <c r="AN386" s="549">
        <f t="shared" si="211"/>
        <v>0</v>
      </c>
      <c r="AO386" s="549">
        <f t="shared" si="212"/>
        <v>0</v>
      </c>
      <c r="AP386" s="549">
        <f t="shared" si="220"/>
        <v>0</v>
      </c>
      <c r="AQ386" s="283">
        <f t="shared" si="206"/>
        <v>0</v>
      </c>
      <c r="AR386" s="281">
        <f t="shared" si="222"/>
        <v>0</v>
      </c>
      <c r="AT386" s="446"/>
      <c r="AU386" s="284"/>
      <c r="AV386" s="447" t="str">
        <f t="shared" si="223"/>
        <v>CA</v>
      </c>
      <c r="AW386" s="447" t="str">
        <f t="shared" si="223"/>
        <v>CL</v>
      </c>
      <c r="AX386" s="447" t="str">
        <f t="shared" si="223"/>
        <v>AIC</v>
      </c>
      <c r="AY386" s="447" t="str">
        <f t="shared" si="205"/>
        <v>ERB</v>
      </c>
      <c r="AZ386" s="447" t="str">
        <f t="shared" si="205"/>
        <v>GRB</v>
      </c>
      <c r="BA386" s="447" t="str">
        <f t="shared" si="205"/>
        <v>Non-Op</v>
      </c>
      <c r="BC386" s="445" t="s">
        <v>2128</v>
      </c>
      <c r="BD386" s="552">
        <f t="shared" si="209"/>
        <v>0</v>
      </c>
      <c r="BF386" s="435"/>
      <c r="BG386" s="435"/>
      <c r="BH386" s="435"/>
      <c r="BI386" s="435"/>
      <c r="BJ386" s="435"/>
      <c r="BK386" s="435"/>
      <c r="BL386" s="435"/>
      <c r="BN386" s="681"/>
    </row>
    <row r="387" spans="1:66" s="28" customFormat="1" ht="12" customHeight="1">
      <c r="A387" s="321">
        <v>16502273</v>
      </c>
      <c r="B387" s="318" t="str">
        <f t="shared" si="204"/>
        <v>16502273</v>
      </c>
      <c r="C387" s="444" t="s">
        <v>2703</v>
      </c>
      <c r="D387" s="445" t="s">
        <v>2091</v>
      </c>
      <c r="E387" s="445"/>
      <c r="F387" s="289">
        <v>43268</v>
      </c>
      <c r="G387" s="445"/>
      <c r="H387" s="547">
        <v>0</v>
      </c>
      <c r="I387" s="547">
        <v>0</v>
      </c>
      <c r="J387" s="547">
        <v>0</v>
      </c>
      <c r="K387" s="547">
        <v>0</v>
      </c>
      <c r="L387" s="547">
        <v>0</v>
      </c>
      <c r="M387" s="547">
        <v>0</v>
      </c>
      <c r="N387" s="547">
        <v>0</v>
      </c>
      <c r="O387" s="547">
        <v>0</v>
      </c>
      <c r="P387" s="547">
        <v>0</v>
      </c>
      <c r="Q387" s="547">
        <v>0</v>
      </c>
      <c r="R387" s="547">
        <v>0</v>
      </c>
      <c r="S387" s="547">
        <v>0</v>
      </c>
      <c r="T387" s="547">
        <v>0</v>
      </c>
      <c r="U387" s="547"/>
      <c r="V387" s="547">
        <f t="shared" si="213"/>
        <v>0</v>
      </c>
      <c r="W387" s="285"/>
      <c r="X387" s="286"/>
      <c r="Y387" s="548">
        <f t="shared" si="238"/>
        <v>0</v>
      </c>
      <c r="Z387" s="549">
        <f t="shared" si="238"/>
        <v>0</v>
      </c>
      <c r="AA387" s="549">
        <f t="shared" si="238"/>
        <v>0</v>
      </c>
      <c r="AB387" s="282">
        <f t="shared" si="214"/>
        <v>0</v>
      </c>
      <c r="AC387" s="281">
        <f t="shared" si="215"/>
        <v>0</v>
      </c>
      <c r="AD387" s="549">
        <f t="shared" si="234"/>
        <v>0</v>
      </c>
      <c r="AE387" s="553">
        <f t="shared" si="227"/>
        <v>0</v>
      </c>
      <c r="AF387" s="282">
        <f t="shared" si="228"/>
        <v>0</v>
      </c>
      <c r="AG387" s="283">
        <f t="shared" si="216"/>
        <v>0</v>
      </c>
      <c r="AH387" s="281">
        <f t="shared" si="217"/>
        <v>0</v>
      </c>
      <c r="AI387" s="551">
        <f t="shared" si="239"/>
        <v>0</v>
      </c>
      <c r="AJ387" s="549">
        <f t="shared" si="239"/>
        <v>0</v>
      </c>
      <c r="AK387" s="549">
        <f t="shared" si="239"/>
        <v>0</v>
      </c>
      <c r="AL387" s="282">
        <f t="shared" si="218"/>
        <v>0</v>
      </c>
      <c r="AM387" s="281">
        <f t="shared" si="219"/>
        <v>0</v>
      </c>
      <c r="AN387" s="549">
        <f t="shared" si="211"/>
        <v>0</v>
      </c>
      <c r="AO387" s="549">
        <f t="shared" si="212"/>
        <v>0</v>
      </c>
      <c r="AP387" s="549">
        <f t="shared" si="220"/>
        <v>0</v>
      </c>
      <c r="AQ387" s="283">
        <f t="shared" ref="AQ387" si="240">SUM(AN387:AP387)</f>
        <v>0</v>
      </c>
      <c r="AR387" s="281">
        <f t="shared" si="222"/>
        <v>0</v>
      </c>
      <c r="AT387" s="446"/>
      <c r="AU387" s="284"/>
      <c r="AV387" s="447" t="str">
        <f t="shared" si="223"/>
        <v>CA</v>
      </c>
      <c r="AW387" s="447" t="str">
        <f t="shared" si="223"/>
        <v>CL</v>
      </c>
      <c r="AX387" s="447" t="str">
        <f t="shared" si="223"/>
        <v>AIC</v>
      </c>
      <c r="AY387" s="447" t="str">
        <f t="shared" si="205"/>
        <v>ERB</v>
      </c>
      <c r="AZ387" s="447" t="str">
        <f t="shared" si="205"/>
        <v>GRB</v>
      </c>
      <c r="BA387" s="447" t="str">
        <f t="shared" si="205"/>
        <v>Non-Op</v>
      </c>
      <c r="BC387" s="445" t="s">
        <v>2128</v>
      </c>
      <c r="BD387" s="552">
        <f t="shared" si="209"/>
        <v>0</v>
      </c>
      <c r="BF387" s="448"/>
      <c r="BG387" s="448"/>
      <c r="BH387" s="448"/>
      <c r="BI387" s="448"/>
      <c r="BJ387" s="448"/>
      <c r="BK387" s="448"/>
      <c r="BL387" s="448"/>
      <c r="BN387" s="681"/>
    </row>
    <row r="388" spans="1:66" s="28" customFormat="1" ht="12" customHeight="1">
      <c r="A388" s="321">
        <v>16502283</v>
      </c>
      <c r="B388" s="318" t="str">
        <f t="shared" si="204"/>
        <v>16502283</v>
      </c>
      <c r="C388" s="444" t="s">
        <v>2704</v>
      </c>
      <c r="D388" s="445" t="s">
        <v>2091</v>
      </c>
      <c r="E388" s="445"/>
      <c r="F388" s="289">
        <v>43374</v>
      </c>
      <c r="G388" s="445"/>
      <c r="H388" s="547">
        <v>0</v>
      </c>
      <c r="I388" s="547">
        <v>0</v>
      </c>
      <c r="J388" s="547">
        <v>0</v>
      </c>
      <c r="K388" s="547">
        <v>0</v>
      </c>
      <c r="L388" s="547">
        <v>0</v>
      </c>
      <c r="M388" s="547">
        <v>0</v>
      </c>
      <c r="N388" s="547">
        <v>0</v>
      </c>
      <c r="O388" s="547">
        <v>0</v>
      </c>
      <c r="P388" s="547">
        <v>0</v>
      </c>
      <c r="Q388" s="547">
        <v>0</v>
      </c>
      <c r="R388" s="547">
        <v>0</v>
      </c>
      <c r="S388" s="547">
        <v>0</v>
      </c>
      <c r="T388" s="547">
        <v>0</v>
      </c>
      <c r="U388" s="547"/>
      <c r="V388" s="547">
        <f t="shared" si="213"/>
        <v>0</v>
      </c>
      <c r="W388" s="285"/>
      <c r="X388" s="286"/>
      <c r="Y388" s="548">
        <f t="shared" si="238"/>
        <v>0</v>
      </c>
      <c r="Z388" s="549">
        <f t="shared" si="238"/>
        <v>0</v>
      </c>
      <c r="AA388" s="549">
        <f t="shared" si="238"/>
        <v>0</v>
      </c>
      <c r="AB388" s="282">
        <f t="shared" si="214"/>
        <v>0</v>
      </c>
      <c r="AC388" s="281">
        <f t="shared" si="215"/>
        <v>0</v>
      </c>
      <c r="AD388" s="549">
        <f t="shared" si="234"/>
        <v>0</v>
      </c>
      <c r="AE388" s="553">
        <f t="shared" si="227"/>
        <v>0</v>
      </c>
      <c r="AF388" s="282">
        <f t="shared" si="228"/>
        <v>0</v>
      </c>
      <c r="AG388" s="283">
        <f t="shared" si="216"/>
        <v>0</v>
      </c>
      <c r="AH388" s="281">
        <f t="shared" si="217"/>
        <v>0</v>
      </c>
      <c r="AI388" s="551">
        <f t="shared" si="239"/>
        <v>0</v>
      </c>
      <c r="AJ388" s="549">
        <f t="shared" si="239"/>
        <v>0</v>
      </c>
      <c r="AK388" s="549">
        <f t="shared" si="239"/>
        <v>0</v>
      </c>
      <c r="AL388" s="282">
        <f t="shared" si="218"/>
        <v>0</v>
      </c>
      <c r="AM388" s="281">
        <f t="shared" si="219"/>
        <v>0</v>
      </c>
      <c r="AN388" s="549">
        <f t="shared" si="211"/>
        <v>0</v>
      </c>
      <c r="AO388" s="549">
        <f t="shared" si="212"/>
        <v>0</v>
      </c>
      <c r="AP388" s="549">
        <f t="shared" si="220"/>
        <v>0</v>
      </c>
      <c r="AQ388" s="283">
        <f t="shared" ref="AQ388" si="241">SUM(AN388:AP388)</f>
        <v>0</v>
      </c>
      <c r="AR388" s="281">
        <f t="shared" si="222"/>
        <v>0</v>
      </c>
      <c r="AT388" s="446"/>
      <c r="AU388" s="284"/>
      <c r="AV388" s="447" t="str">
        <f t="shared" si="223"/>
        <v>CA</v>
      </c>
      <c r="AW388" s="447" t="str">
        <f t="shared" si="223"/>
        <v>CL</v>
      </c>
      <c r="AX388" s="447" t="str">
        <f t="shared" si="223"/>
        <v>AIC</v>
      </c>
      <c r="AY388" s="447" t="str">
        <f t="shared" si="205"/>
        <v>ERB</v>
      </c>
      <c r="AZ388" s="447" t="str">
        <f t="shared" si="205"/>
        <v>GRB</v>
      </c>
      <c r="BA388" s="447" t="str">
        <f t="shared" si="205"/>
        <v>Non-Op</v>
      </c>
      <c r="BC388" s="445" t="s">
        <v>2128</v>
      </c>
      <c r="BD388" s="552">
        <f t="shared" si="209"/>
        <v>0</v>
      </c>
      <c r="BF388" s="448"/>
      <c r="BG388" s="448"/>
      <c r="BH388" s="448"/>
      <c r="BI388" s="448"/>
      <c r="BJ388" s="448"/>
      <c r="BK388" s="448"/>
      <c r="BL388" s="448"/>
      <c r="BN388" s="681"/>
    </row>
    <row r="389" spans="1:66" s="28" customFormat="1" ht="12" customHeight="1">
      <c r="A389" s="321">
        <v>16502293</v>
      </c>
      <c r="B389" s="318" t="str">
        <f t="shared" si="204"/>
        <v>16502293</v>
      </c>
      <c r="C389" s="444" t="s">
        <v>2705</v>
      </c>
      <c r="D389" s="445" t="s">
        <v>2091</v>
      </c>
      <c r="E389" s="445"/>
      <c r="F389" s="289">
        <v>43497</v>
      </c>
      <c r="G389" s="445"/>
      <c r="H389" s="547">
        <v>0</v>
      </c>
      <c r="I389" s="547">
        <v>0</v>
      </c>
      <c r="J389" s="547">
        <v>0</v>
      </c>
      <c r="K389" s="547">
        <v>0</v>
      </c>
      <c r="L389" s="547">
        <v>0</v>
      </c>
      <c r="M389" s="547">
        <v>0</v>
      </c>
      <c r="N389" s="547">
        <v>0</v>
      </c>
      <c r="O389" s="547">
        <v>0</v>
      </c>
      <c r="P389" s="547">
        <v>0</v>
      </c>
      <c r="Q389" s="547">
        <v>0</v>
      </c>
      <c r="R389" s="547">
        <v>0</v>
      </c>
      <c r="S389" s="547">
        <v>0</v>
      </c>
      <c r="T389" s="547">
        <v>0</v>
      </c>
      <c r="U389" s="547"/>
      <c r="V389" s="547">
        <f t="shared" si="213"/>
        <v>0</v>
      </c>
      <c r="W389" s="285"/>
      <c r="X389" s="286"/>
      <c r="Y389" s="548">
        <f t="shared" si="238"/>
        <v>0</v>
      </c>
      <c r="Z389" s="549">
        <f t="shared" si="238"/>
        <v>0</v>
      </c>
      <c r="AA389" s="549">
        <f t="shared" si="238"/>
        <v>0</v>
      </c>
      <c r="AB389" s="282">
        <f t="shared" si="214"/>
        <v>0</v>
      </c>
      <c r="AC389" s="281">
        <f t="shared" si="215"/>
        <v>0</v>
      </c>
      <c r="AD389" s="549">
        <f t="shared" si="234"/>
        <v>0</v>
      </c>
      <c r="AE389" s="553">
        <f t="shared" si="227"/>
        <v>0</v>
      </c>
      <c r="AF389" s="282">
        <f t="shared" si="228"/>
        <v>0</v>
      </c>
      <c r="AG389" s="283">
        <f t="shared" si="216"/>
        <v>0</v>
      </c>
      <c r="AH389" s="281">
        <f t="shared" si="217"/>
        <v>0</v>
      </c>
      <c r="AI389" s="551">
        <f t="shared" si="239"/>
        <v>0</v>
      </c>
      <c r="AJ389" s="549">
        <f t="shared" si="239"/>
        <v>0</v>
      </c>
      <c r="AK389" s="549">
        <f t="shared" si="239"/>
        <v>0</v>
      </c>
      <c r="AL389" s="282">
        <f t="shared" si="218"/>
        <v>0</v>
      </c>
      <c r="AM389" s="281">
        <f t="shared" si="219"/>
        <v>0</v>
      </c>
      <c r="AN389" s="549">
        <f t="shared" si="211"/>
        <v>0</v>
      </c>
      <c r="AO389" s="549">
        <f t="shared" si="212"/>
        <v>0</v>
      </c>
      <c r="AP389" s="549">
        <f t="shared" si="220"/>
        <v>0</v>
      </c>
      <c r="AQ389" s="283">
        <f t="shared" ref="AQ389" si="242">SUM(AN389:AP389)</f>
        <v>0</v>
      </c>
      <c r="AR389" s="281">
        <f t="shared" si="222"/>
        <v>0</v>
      </c>
      <c r="AT389" s="446"/>
      <c r="AU389" s="284"/>
      <c r="AV389" s="447" t="str">
        <f t="shared" si="223"/>
        <v>CA</v>
      </c>
      <c r="AW389" s="447" t="str">
        <f t="shared" si="223"/>
        <v>CL</v>
      </c>
      <c r="AX389" s="447" t="str">
        <f t="shared" si="223"/>
        <v>AIC</v>
      </c>
      <c r="AY389" s="447" t="str">
        <f t="shared" si="205"/>
        <v>ERB</v>
      </c>
      <c r="AZ389" s="447" t="str">
        <f t="shared" si="205"/>
        <v>GRB</v>
      </c>
      <c r="BA389" s="447" t="str">
        <f t="shared" si="205"/>
        <v>Non-Op</v>
      </c>
      <c r="BC389" s="445" t="s">
        <v>2128</v>
      </c>
      <c r="BD389" s="552">
        <f t="shared" si="209"/>
        <v>0</v>
      </c>
      <c r="BF389" s="448"/>
      <c r="BG389" s="448"/>
      <c r="BH389" s="448"/>
      <c r="BI389" s="448"/>
      <c r="BJ389" s="448"/>
      <c r="BK389" s="448"/>
      <c r="BL389" s="448"/>
      <c r="BN389" s="681"/>
    </row>
    <row r="390" spans="1:66" s="28" customFormat="1" ht="12" customHeight="1">
      <c r="A390" s="321">
        <v>16502303</v>
      </c>
      <c r="B390" s="318" t="str">
        <f t="shared" si="204"/>
        <v>16502303</v>
      </c>
      <c r="C390" s="444" t="s">
        <v>2706</v>
      </c>
      <c r="D390" s="445" t="s">
        <v>2091</v>
      </c>
      <c r="E390" s="445"/>
      <c r="F390" s="289">
        <v>43497</v>
      </c>
      <c r="G390" s="445"/>
      <c r="H390" s="547">
        <v>0</v>
      </c>
      <c r="I390" s="547">
        <v>0</v>
      </c>
      <c r="J390" s="547">
        <v>0</v>
      </c>
      <c r="K390" s="547">
        <v>0</v>
      </c>
      <c r="L390" s="547">
        <v>0</v>
      </c>
      <c r="M390" s="547">
        <v>0</v>
      </c>
      <c r="N390" s="547">
        <v>0</v>
      </c>
      <c r="O390" s="547">
        <v>0</v>
      </c>
      <c r="P390" s="547">
        <v>0</v>
      </c>
      <c r="Q390" s="547">
        <v>0</v>
      </c>
      <c r="R390" s="547">
        <v>0</v>
      </c>
      <c r="S390" s="547">
        <v>0</v>
      </c>
      <c r="T390" s="547">
        <v>0</v>
      </c>
      <c r="U390" s="547"/>
      <c r="V390" s="547">
        <f t="shared" si="213"/>
        <v>0</v>
      </c>
      <c r="W390" s="285"/>
      <c r="X390" s="286"/>
      <c r="Y390" s="548">
        <f t="shared" si="238"/>
        <v>0</v>
      </c>
      <c r="Z390" s="549">
        <f t="shared" si="238"/>
        <v>0</v>
      </c>
      <c r="AA390" s="549">
        <f t="shared" si="238"/>
        <v>0</v>
      </c>
      <c r="AB390" s="282">
        <f t="shared" si="214"/>
        <v>0</v>
      </c>
      <c r="AC390" s="281">
        <f t="shared" si="215"/>
        <v>0</v>
      </c>
      <c r="AD390" s="549">
        <f t="shared" si="234"/>
        <v>0</v>
      </c>
      <c r="AE390" s="553">
        <f t="shared" si="227"/>
        <v>0</v>
      </c>
      <c r="AF390" s="282">
        <f t="shared" si="228"/>
        <v>0</v>
      </c>
      <c r="AG390" s="283">
        <f t="shared" si="216"/>
        <v>0</v>
      </c>
      <c r="AH390" s="281">
        <f t="shared" si="217"/>
        <v>0</v>
      </c>
      <c r="AI390" s="551">
        <f t="shared" si="239"/>
        <v>0</v>
      </c>
      <c r="AJ390" s="549">
        <f t="shared" si="239"/>
        <v>0</v>
      </c>
      <c r="AK390" s="549">
        <f t="shared" si="239"/>
        <v>0</v>
      </c>
      <c r="AL390" s="282">
        <f t="shared" si="218"/>
        <v>0</v>
      </c>
      <c r="AM390" s="281">
        <f t="shared" si="219"/>
        <v>0</v>
      </c>
      <c r="AN390" s="549">
        <f t="shared" si="211"/>
        <v>0</v>
      </c>
      <c r="AO390" s="549">
        <f t="shared" si="212"/>
        <v>0</v>
      </c>
      <c r="AP390" s="549">
        <f t="shared" si="220"/>
        <v>0</v>
      </c>
      <c r="AQ390" s="283">
        <f t="shared" ref="AQ390" si="243">SUM(AN390:AP390)</f>
        <v>0</v>
      </c>
      <c r="AR390" s="281">
        <f t="shared" si="222"/>
        <v>0</v>
      </c>
      <c r="AT390" s="446"/>
      <c r="AU390" s="284"/>
      <c r="AV390" s="447" t="str">
        <f t="shared" si="223"/>
        <v>CA</v>
      </c>
      <c r="AW390" s="447" t="str">
        <f t="shared" si="223"/>
        <v>CL</v>
      </c>
      <c r="AX390" s="447" t="str">
        <f t="shared" si="223"/>
        <v>AIC</v>
      </c>
      <c r="AY390" s="447" t="str">
        <f t="shared" ref="AY390:BA455" si="244">IF(VALUE(AD390),AY$7,IF(ISBLANK(AD390),"",AY$7))</f>
        <v>ERB</v>
      </c>
      <c r="AZ390" s="447" t="str">
        <f t="shared" si="244"/>
        <v>GRB</v>
      </c>
      <c r="BA390" s="447" t="str">
        <f t="shared" si="244"/>
        <v>Non-Op</v>
      </c>
      <c r="BC390" s="445" t="s">
        <v>2128</v>
      </c>
      <c r="BD390" s="552">
        <f t="shared" si="209"/>
        <v>0</v>
      </c>
      <c r="BF390" s="448"/>
      <c r="BG390" s="448"/>
      <c r="BH390" s="448"/>
      <c r="BI390" s="448"/>
      <c r="BJ390" s="448"/>
      <c r="BK390" s="448"/>
      <c r="BL390" s="448"/>
      <c r="BN390" s="681"/>
    </row>
    <row r="391" spans="1:66" s="28" customFormat="1" ht="12" customHeight="1">
      <c r="A391" s="362">
        <v>16502313</v>
      </c>
      <c r="B391" s="313" t="str">
        <f t="shared" si="204"/>
        <v>16502313</v>
      </c>
      <c r="C391" s="450" t="s">
        <v>2132</v>
      </c>
      <c r="D391" s="451" t="s">
        <v>2091</v>
      </c>
      <c r="E391" s="451"/>
      <c r="F391" s="291">
        <v>43617</v>
      </c>
      <c r="G391" s="451"/>
      <c r="H391" s="556">
        <v>10020343.23</v>
      </c>
      <c r="I391" s="556">
        <v>8790993.5800000001</v>
      </c>
      <c r="J391" s="556">
        <v>7561643.9299999997</v>
      </c>
      <c r="K391" s="556">
        <v>6332294.2599999998</v>
      </c>
      <c r="L391" s="556">
        <v>9766201.4000000004</v>
      </c>
      <c r="M391" s="556">
        <v>9599584.3000000007</v>
      </c>
      <c r="N391" s="556">
        <v>8687905.9900000002</v>
      </c>
      <c r="O391" s="556">
        <v>7387647.9500000002</v>
      </c>
      <c r="P391" s="556">
        <v>6087389.9100000001</v>
      </c>
      <c r="Q391" s="556">
        <v>4787131.87</v>
      </c>
      <c r="R391" s="556">
        <v>3486873.83</v>
      </c>
      <c r="S391" s="556">
        <v>2186615.79</v>
      </c>
      <c r="T391" s="556">
        <v>11136133.23</v>
      </c>
      <c r="U391" s="556"/>
      <c r="V391" s="556">
        <f t="shared" si="213"/>
        <v>7104376.7533333348</v>
      </c>
      <c r="W391" s="292"/>
      <c r="X391" s="293"/>
      <c r="Y391" s="548">
        <f t="shared" si="238"/>
        <v>11136133.23</v>
      </c>
      <c r="Z391" s="549">
        <f t="shared" si="238"/>
        <v>0</v>
      </c>
      <c r="AA391" s="549">
        <f t="shared" si="238"/>
        <v>0</v>
      </c>
      <c r="AB391" s="282">
        <f t="shared" si="214"/>
        <v>0</v>
      </c>
      <c r="AC391" s="281">
        <f t="shared" si="215"/>
        <v>0</v>
      </c>
      <c r="AD391" s="549">
        <f t="shared" si="234"/>
        <v>0</v>
      </c>
      <c r="AE391" s="553">
        <f t="shared" si="227"/>
        <v>0</v>
      </c>
      <c r="AF391" s="282">
        <f t="shared" si="228"/>
        <v>0</v>
      </c>
      <c r="AG391" s="283">
        <f t="shared" si="216"/>
        <v>0</v>
      </c>
      <c r="AH391" s="281">
        <f t="shared" si="217"/>
        <v>0</v>
      </c>
      <c r="AI391" s="551">
        <f t="shared" si="239"/>
        <v>7104376.7533333348</v>
      </c>
      <c r="AJ391" s="549">
        <f t="shared" si="239"/>
        <v>0</v>
      </c>
      <c r="AK391" s="549">
        <f t="shared" si="239"/>
        <v>0</v>
      </c>
      <c r="AL391" s="282">
        <f t="shared" si="218"/>
        <v>0</v>
      </c>
      <c r="AM391" s="281">
        <f t="shared" si="219"/>
        <v>0</v>
      </c>
      <c r="AN391" s="549">
        <f t="shared" si="211"/>
        <v>0</v>
      </c>
      <c r="AO391" s="549">
        <f t="shared" si="212"/>
        <v>0</v>
      </c>
      <c r="AP391" s="549">
        <f t="shared" si="220"/>
        <v>0</v>
      </c>
      <c r="AQ391" s="283">
        <f t="shared" ref="AQ391:AQ395" si="245">SUM(AN391:AP391)</f>
        <v>0</v>
      </c>
      <c r="AR391" s="281">
        <f t="shared" si="222"/>
        <v>0</v>
      </c>
      <c r="AT391" s="446"/>
      <c r="AU391" s="284"/>
      <c r="AV391" s="447" t="str">
        <f t="shared" si="223"/>
        <v>CA</v>
      </c>
      <c r="AW391" s="447" t="str">
        <f t="shared" si="223"/>
        <v>CL</v>
      </c>
      <c r="AX391" s="447" t="str">
        <f t="shared" si="223"/>
        <v>AIC</v>
      </c>
      <c r="AY391" s="447" t="str">
        <f t="shared" si="244"/>
        <v>ERB</v>
      </c>
      <c r="AZ391" s="447" t="str">
        <f t="shared" si="244"/>
        <v>GRB</v>
      </c>
      <c r="BA391" s="447" t="str">
        <f t="shared" si="244"/>
        <v>Non-Op</v>
      </c>
      <c r="BC391" s="445" t="s">
        <v>2128</v>
      </c>
      <c r="BD391" s="552">
        <f t="shared" si="209"/>
        <v>11136133.23</v>
      </c>
      <c r="BF391" s="435"/>
      <c r="BG391" s="435"/>
      <c r="BH391" s="435"/>
      <c r="BI391" s="435"/>
      <c r="BJ391" s="435"/>
      <c r="BK391" s="435"/>
      <c r="BL391" s="435"/>
      <c r="BN391" s="681"/>
    </row>
    <row r="392" spans="1:66" s="28" customFormat="1" ht="12" customHeight="1">
      <c r="A392" s="362">
        <v>16502323</v>
      </c>
      <c r="B392" s="313" t="str">
        <f t="shared" si="204"/>
        <v>16502323</v>
      </c>
      <c r="C392" s="450" t="s">
        <v>2133</v>
      </c>
      <c r="D392" s="451" t="s">
        <v>2091</v>
      </c>
      <c r="E392" s="451"/>
      <c r="F392" s="291">
        <v>43617</v>
      </c>
      <c r="G392" s="451"/>
      <c r="H392" s="556">
        <v>2123160.17</v>
      </c>
      <c r="I392" s="556">
        <v>2651618.9300000002</v>
      </c>
      <c r="J392" s="556">
        <v>2392943.81</v>
      </c>
      <c r="K392" s="556">
        <v>2134268.69</v>
      </c>
      <c r="L392" s="556">
        <v>1875593.57</v>
      </c>
      <c r="M392" s="556">
        <v>1616918.45</v>
      </c>
      <c r="N392" s="556">
        <v>1358243.38</v>
      </c>
      <c r="O392" s="556">
        <v>1107310.03</v>
      </c>
      <c r="P392" s="556">
        <v>975009.43</v>
      </c>
      <c r="Q392" s="556">
        <v>1124368.6299999999</v>
      </c>
      <c r="R392" s="556">
        <v>937589.85</v>
      </c>
      <c r="S392" s="556">
        <v>763499.04</v>
      </c>
      <c r="T392" s="556">
        <v>2110956.23</v>
      </c>
      <c r="U392" s="556"/>
      <c r="V392" s="556">
        <f t="shared" si="213"/>
        <v>1587868.5008333332</v>
      </c>
      <c r="W392" s="292"/>
      <c r="X392" s="293"/>
      <c r="Y392" s="548">
        <f t="shared" si="238"/>
        <v>2110956.23</v>
      </c>
      <c r="Z392" s="549">
        <f t="shared" si="238"/>
        <v>0</v>
      </c>
      <c r="AA392" s="549">
        <f t="shared" si="238"/>
        <v>0</v>
      </c>
      <c r="AB392" s="282">
        <f t="shared" si="214"/>
        <v>0</v>
      </c>
      <c r="AC392" s="281">
        <f t="shared" si="215"/>
        <v>0</v>
      </c>
      <c r="AD392" s="549">
        <f t="shared" si="234"/>
        <v>0</v>
      </c>
      <c r="AE392" s="553">
        <f t="shared" si="227"/>
        <v>0</v>
      </c>
      <c r="AF392" s="282">
        <f t="shared" si="228"/>
        <v>0</v>
      </c>
      <c r="AG392" s="283">
        <f t="shared" si="216"/>
        <v>0</v>
      </c>
      <c r="AH392" s="281">
        <f t="shared" si="217"/>
        <v>0</v>
      </c>
      <c r="AI392" s="551">
        <f t="shared" si="239"/>
        <v>1587868.5008333332</v>
      </c>
      <c r="AJ392" s="549">
        <f t="shared" si="239"/>
        <v>0</v>
      </c>
      <c r="AK392" s="549">
        <f t="shared" si="239"/>
        <v>0</v>
      </c>
      <c r="AL392" s="282">
        <f t="shared" si="218"/>
        <v>0</v>
      </c>
      <c r="AM392" s="281">
        <f t="shared" si="219"/>
        <v>0</v>
      </c>
      <c r="AN392" s="549">
        <f t="shared" si="211"/>
        <v>0</v>
      </c>
      <c r="AO392" s="549">
        <f t="shared" si="212"/>
        <v>0</v>
      </c>
      <c r="AP392" s="549">
        <f t="shared" si="220"/>
        <v>0</v>
      </c>
      <c r="AQ392" s="283">
        <f t="shared" si="245"/>
        <v>0</v>
      </c>
      <c r="AR392" s="281">
        <f t="shared" si="222"/>
        <v>0</v>
      </c>
      <c r="AT392" s="446"/>
      <c r="AU392" s="284"/>
      <c r="AV392" s="447" t="str">
        <f t="shared" si="223"/>
        <v>CA</v>
      </c>
      <c r="AW392" s="447" t="str">
        <f t="shared" si="223"/>
        <v>CL</v>
      </c>
      <c r="AX392" s="447" t="str">
        <f t="shared" si="223"/>
        <v>AIC</v>
      </c>
      <c r="AY392" s="447" t="str">
        <f t="shared" si="244"/>
        <v>ERB</v>
      </c>
      <c r="AZ392" s="447" t="str">
        <f t="shared" si="244"/>
        <v>GRB</v>
      </c>
      <c r="BA392" s="447" t="str">
        <f t="shared" si="244"/>
        <v>Non-Op</v>
      </c>
      <c r="BC392" s="445" t="s">
        <v>2128</v>
      </c>
      <c r="BD392" s="552">
        <f t="shared" si="209"/>
        <v>2110956.23</v>
      </c>
      <c r="BF392" s="435"/>
      <c r="BG392" s="435"/>
      <c r="BH392" s="435"/>
      <c r="BI392" s="435"/>
      <c r="BJ392" s="435"/>
      <c r="BK392" s="435"/>
      <c r="BL392" s="435"/>
      <c r="BN392" s="681"/>
    </row>
    <row r="393" spans="1:66" s="28" customFormat="1" ht="12" customHeight="1">
      <c r="A393" s="362">
        <v>16502333</v>
      </c>
      <c r="B393" s="313" t="str">
        <f t="shared" si="204"/>
        <v>16502333</v>
      </c>
      <c r="C393" s="450" t="s">
        <v>2134</v>
      </c>
      <c r="D393" s="451" t="s">
        <v>2091</v>
      </c>
      <c r="E393" s="451"/>
      <c r="F393" s="291">
        <v>43617</v>
      </c>
      <c r="G393" s="451"/>
      <c r="H393" s="556">
        <v>16144903.9</v>
      </c>
      <c r="I393" s="556">
        <v>21935810.309999999</v>
      </c>
      <c r="J393" s="556">
        <v>16230052.060000001</v>
      </c>
      <c r="K393" s="556">
        <v>13710796.380000001</v>
      </c>
      <c r="L393" s="556">
        <v>9345692.7300000004</v>
      </c>
      <c r="M393" s="556">
        <v>10984436.449999999</v>
      </c>
      <c r="N393" s="556">
        <v>11165959.27</v>
      </c>
      <c r="O393" s="556">
        <v>11673831.220000001</v>
      </c>
      <c r="P393" s="556">
        <v>13980644</v>
      </c>
      <c r="Q393" s="556">
        <v>12852356.140000001</v>
      </c>
      <c r="R393" s="556">
        <v>13576188.859999999</v>
      </c>
      <c r="S393" s="556">
        <v>11048385.949999999</v>
      </c>
      <c r="T393" s="556">
        <v>10963780.880000001</v>
      </c>
      <c r="U393" s="556"/>
      <c r="V393" s="556">
        <f t="shared" si="213"/>
        <v>13338207.979999999</v>
      </c>
      <c r="W393" s="292"/>
      <c r="X393" s="293"/>
      <c r="Y393" s="548">
        <f t="shared" si="238"/>
        <v>10963780.880000001</v>
      </c>
      <c r="Z393" s="549">
        <f t="shared" si="238"/>
        <v>0</v>
      </c>
      <c r="AA393" s="549">
        <f t="shared" si="238"/>
        <v>0</v>
      </c>
      <c r="AB393" s="282">
        <f t="shared" si="214"/>
        <v>0</v>
      </c>
      <c r="AC393" s="281">
        <f t="shared" si="215"/>
        <v>0</v>
      </c>
      <c r="AD393" s="549">
        <f t="shared" si="234"/>
        <v>0</v>
      </c>
      <c r="AE393" s="553">
        <f t="shared" si="227"/>
        <v>0</v>
      </c>
      <c r="AF393" s="282">
        <f t="shared" si="228"/>
        <v>0</v>
      </c>
      <c r="AG393" s="283">
        <f t="shared" si="216"/>
        <v>0</v>
      </c>
      <c r="AH393" s="281">
        <f t="shared" si="217"/>
        <v>0</v>
      </c>
      <c r="AI393" s="551">
        <f t="shared" si="239"/>
        <v>13338207.979999999</v>
      </c>
      <c r="AJ393" s="549">
        <f t="shared" si="239"/>
        <v>0</v>
      </c>
      <c r="AK393" s="549">
        <f t="shared" si="239"/>
        <v>0</v>
      </c>
      <c r="AL393" s="282">
        <f t="shared" si="218"/>
        <v>0</v>
      </c>
      <c r="AM393" s="281">
        <f t="shared" si="219"/>
        <v>0</v>
      </c>
      <c r="AN393" s="549">
        <f t="shared" si="211"/>
        <v>0</v>
      </c>
      <c r="AO393" s="549">
        <f t="shared" si="212"/>
        <v>0</v>
      </c>
      <c r="AP393" s="549">
        <f t="shared" si="220"/>
        <v>0</v>
      </c>
      <c r="AQ393" s="283">
        <f t="shared" si="245"/>
        <v>0</v>
      </c>
      <c r="AR393" s="281">
        <f t="shared" si="222"/>
        <v>0</v>
      </c>
      <c r="AT393" s="446"/>
      <c r="AU393" s="284"/>
      <c r="AV393" s="447" t="str">
        <f t="shared" si="223"/>
        <v>CA</v>
      </c>
      <c r="AW393" s="447" t="str">
        <f t="shared" si="223"/>
        <v>CL</v>
      </c>
      <c r="AX393" s="447" t="str">
        <f t="shared" si="223"/>
        <v>AIC</v>
      </c>
      <c r="AY393" s="447" t="str">
        <f t="shared" si="244"/>
        <v>ERB</v>
      </c>
      <c r="AZ393" s="447" t="str">
        <f t="shared" si="244"/>
        <v>GRB</v>
      </c>
      <c r="BA393" s="447" t="str">
        <f t="shared" si="244"/>
        <v>Non-Op</v>
      </c>
      <c r="BC393" s="445" t="s">
        <v>2128</v>
      </c>
      <c r="BD393" s="552">
        <f t="shared" si="209"/>
        <v>10963780.880000001</v>
      </c>
      <c r="BF393" s="435"/>
      <c r="BG393" s="435"/>
      <c r="BH393" s="435"/>
      <c r="BI393" s="435"/>
      <c r="BJ393" s="435"/>
      <c r="BK393" s="435"/>
      <c r="BL393" s="435"/>
      <c r="BN393" s="681"/>
    </row>
    <row r="394" spans="1:66" s="28" customFormat="1" ht="12" customHeight="1">
      <c r="A394" s="362">
        <v>16502343</v>
      </c>
      <c r="B394" s="313" t="str">
        <f t="shared" si="204"/>
        <v>16502343</v>
      </c>
      <c r="C394" s="450" t="s">
        <v>2135</v>
      </c>
      <c r="D394" s="451" t="s">
        <v>2091</v>
      </c>
      <c r="E394" s="451"/>
      <c r="F394" s="291">
        <v>43617</v>
      </c>
      <c r="G394" s="451"/>
      <c r="H394" s="556">
        <v>2337686.3199999998</v>
      </c>
      <c r="I394" s="556">
        <v>2481011.92</v>
      </c>
      <c r="J394" s="556">
        <v>4205013.5199999996</v>
      </c>
      <c r="K394" s="556">
        <v>4344419.7300000004</v>
      </c>
      <c r="L394" s="556">
        <v>2616180.94</v>
      </c>
      <c r="M394" s="556">
        <v>2759180.3</v>
      </c>
      <c r="N394" s="556">
        <v>2692797.25</v>
      </c>
      <c r="O394" s="556">
        <v>2471664.2400000002</v>
      </c>
      <c r="P394" s="556">
        <v>2627811.81</v>
      </c>
      <c r="Q394" s="556">
        <v>2606285.6800000002</v>
      </c>
      <c r="R394" s="556">
        <v>2479141.6</v>
      </c>
      <c r="S394" s="556">
        <v>3026596</v>
      </c>
      <c r="T394" s="556">
        <v>2888596.17</v>
      </c>
      <c r="U394" s="556"/>
      <c r="V394" s="556">
        <f t="shared" si="213"/>
        <v>2910270.3529166668</v>
      </c>
      <c r="W394" s="292"/>
      <c r="X394" s="293"/>
      <c r="Y394" s="548">
        <f t="shared" si="238"/>
        <v>2888596.17</v>
      </c>
      <c r="Z394" s="549">
        <f t="shared" si="238"/>
        <v>0</v>
      </c>
      <c r="AA394" s="549">
        <f t="shared" si="238"/>
        <v>0</v>
      </c>
      <c r="AB394" s="282">
        <f t="shared" si="214"/>
        <v>0</v>
      </c>
      <c r="AC394" s="281">
        <f t="shared" si="215"/>
        <v>0</v>
      </c>
      <c r="AD394" s="549">
        <f t="shared" si="234"/>
        <v>0</v>
      </c>
      <c r="AE394" s="553">
        <f t="shared" si="227"/>
        <v>0</v>
      </c>
      <c r="AF394" s="282">
        <f t="shared" si="228"/>
        <v>0</v>
      </c>
      <c r="AG394" s="283">
        <f t="shared" si="216"/>
        <v>0</v>
      </c>
      <c r="AH394" s="281">
        <f t="shared" si="217"/>
        <v>0</v>
      </c>
      <c r="AI394" s="551">
        <f t="shared" si="239"/>
        <v>2910270.3529166668</v>
      </c>
      <c r="AJ394" s="549">
        <f t="shared" si="239"/>
        <v>0</v>
      </c>
      <c r="AK394" s="549">
        <f t="shared" si="239"/>
        <v>0</v>
      </c>
      <c r="AL394" s="282">
        <f t="shared" si="218"/>
        <v>0</v>
      </c>
      <c r="AM394" s="281">
        <f t="shared" si="219"/>
        <v>0</v>
      </c>
      <c r="AN394" s="549">
        <f t="shared" si="211"/>
        <v>0</v>
      </c>
      <c r="AO394" s="549">
        <f t="shared" si="212"/>
        <v>0</v>
      </c>
      <c r="AP394" s="549">
        <f t="shared" si="220"/>
        <v>0</v>
      </c>
      <c r="AQ394" s="283">
        <f t="shared" si="245"/>
        <v>0</v>
      </c>
      <c r="AR394" s="281">
        <f t="shared" si="222"/>
        <v>0</v>
      </c>
      <c r="AT394" s="446"/>
      <c r="AU394" s="284"/>
      <c r="AV394" s="447" t="str">
        <f t="shared" si="223"/>
        <v>CA</v>
      </c>
      <c r="AW394" s="447" t="str">
        <f t="shared" si="223"/>
        <v>CL</v>
      </c>
      <c r="AX394" s="447" t="str">
        <f t="shared" si="223"/>
        <v>AIC</v>
      </c>
      <c r="AY394" s="447" t="str">
        <f t="shared" si="244"/>
        <v>ERB</v>
      </c>
      <c r="AZ394" s="447" t="str">
        <f t="shared" si="244"/>
        <v>GRB</v>
      </c>
      <c r="BA394" s="447" t="str">
        <f t="shared" si="244"/>
        <v>Non-Op</v>
      </c>
      <c r="BC394" s="445" t="s">
        <v>2128</v>
      </c>
      <c r="BD394" s="552">
        <f t="shared" si="209"/>
        <v>2888596.17</v>
      </c>
      <c r="BF394" s="435"/>
      <c r="BG394" s="435"/>
      <c r="BH394" s="435"/>
      <c r="BI394" s="435"/>
      <c r="BJ394" s="435"/>
      <c r="BK394" s="435"/>
      <c r="BL394" s="435"/>
      <c r="BN394" s="681"/>
    </row>
    <row r="395" spans="1:66" s="28" customFormat="1" ht="12" customHeight="1">
      <c r="A395" s="362">
        <v>16502353</v>
      </c>
      <c r="B395" s="313" t="str">
        <f t="shared" si="204"/>
        <v>16502353</v>
      </c>
      <c r="C395" s="450" t="s">
        <v>2136</v>
      </c>
      <c r="D395" s="451" t="s">
        <v>2091</v>
      </c>
      <c r="E395" s="451"/>
      <c r="F395" s="291">
        <v>43617</v>
      </c>
      <c r="G395" s="451"/>
      <c r="H395" s="556">
        <v>804740</v>
      </c>
      <c r="I395" s="556">
        <v>737678.33</v>
      </c>
      <c r="J395" s="556">
        <v>670616.66</v>
      </c>
      <c r="K395" s="556">
        <v>603554.99</v>
      </c>
      <c r="L395" s="556">
        <v>536493.31999999995</v>
      </c>
      <c r="M395" s="556">
        <v>469431.65</v>
      </c>
      <c r="N395" s="556">
        <v>402369.98</v>
      </c>
      <c r="O395" s="556">
        <v>335308.31</v>
      </c>
      <c r="P395" s="556">
        <v>268246.64</v>
      </c>
      <c r="Q395" s="556">
        <v>201184.97</v>
      </c>
      <c r="R395" s="556">
        <v>134123.29999999999</v>
      </c>
      <c r="S395" s="556">
        <v>67061.63</v>
      </c>
      <c r="T395" s="556">
        <v>849787.96</v>
      </c>
      <c r="U395" s="556"/>
      <c r="V395" s="556">
        <f t="shared" si="213"/>
        <v>437777.8133333333</v>
      </c>
      <c r="W395" s="292"/>
      <c r="X395" s="293"/>
      <c r="Y395" s="548">
        <f t="shared" ref="Y395:AA414" si="246">IF($D395=Y$5,$T395,0)</f>
        <v>849787.96</v>
      </c>
      <c r="Z395" s="549">
        <f t="shared" si="246"/>
        <v>0</v>
      </c>
      <c r="AA395" s="549">
        <f t="shared" si="246"/>
        <v>0</v>
      </c>
      <c r="AB395" s="282">
        <f t="shared" si="214"/>
        <v>0</v>
      </c>
      <c r="AC395" s="281">
        <f t="shared" si="215"/>
        <v>0</v>
      </c>
      <c r="AD395" s="549">
        <f t="shared" si="234"/>
        <v>0</v>
      </c>
      <c r="AE395" s="553">
        <f t="shared" si="227"/>
        <v>0</v>
      </c>
      <c r="AF395" s="282">
        <f t="shared" si="228"/>
        <v>0</v>
      </c>
      <c r="AG395" s="283">
        <f t="shared" si="216"/>
        <v>0</v>
      </c>
      <c r="AH395" s="281">
        <f t="shared" si="217"/>
        <v>0</v>
      </c>
      <c r="AI395" s="551">
        <f t="shared" si="239"/>
        <v>437777.8133333333</v>
      </c>
      <c r="AJ395" s="549">
        <f t="shared" si="239"/>
        <v>0</v>
      </c>
      <c r="AK395" s="549">
        <f t="shared" si="239"/>
        <v>0</v>
      </c>
      <c r="AL395" s="282">
        <f t="shared" si="218"/>
        <v>0</v>
      </c>
      <c r="AM395" s="281">
        <f t="shared" si="219"/>
        <v>0</v>
      </c>
      <c r="AN395" s="549">
        <f t="shared" si="211"/>
        <v>0</v>
      </c>
      <c r="AO395" s="549">
        <f t="shared" si="212"/>
        <v>0</v>
      </c>
      <c r="AP395" s="549">
        <f t="shared" si="220"/>
        <v>0</v>
      </c>
      <c r="AQ395" s="283">
        <f t="shared" si="245"/>
        <v>0</v>
      </c>
      <c r="AR395" s="281">
        <f t="shared" si="222"/>
        <v>0</v>
      </c>
      <c r="AT395" s="446"/>
      <c r="AU395" s="284"/>
      <c r="AV395" s="447" t="str">
        <f t="shared" si="223"/>
        <v>CA</v>
      </c>
      <c r="AW395" s="447" t="str">
        <f t="shared" si="223"/>
        <v>CL</v>
      </c>
      <c r="AX395" s="447" t="str">
        <f t="shared" si="223"/>
        <v>AIC</v>
      </c>
      <c r="AY395" s="447" t="str">
        <f t="shared" si="244"/>
        <v>ERB</v>
      </c>
      <c r="AZ395" s="447" t="str">
        <f t="shared" si="244"/>
        <v>GRB</v>
      </c>
      <c r="BA395" s="447" t="str">
        <f t="shared" si="244"/>
        <v>Non-Op</v>
      </c>
      <c r="BC395" s="445" t="s">
        <v>2128</v>
      </c>
      <c r="BD395" s="552">
        <f t="shared" si="209"/>
        <v>849787.96</v>
      </c>
      <c r="BF395" s="435"/>
      <c r="BG395" s="435"/>
      <c r="BH395" s="435"/>
      <c r="BI395" s="435"/>
      <c r="BJ395" s="435"/>
      <c r="BK395" s="435"/>
      <c r="BL395" s="435"/>
      <c r="BN395" s="681"/>
    </row>
    <row r="396" spans="1:66" s="28" customFormat="1" ht="12" customHeight="1">
      <c r="A396" s="362">
        <v>16502363</v>
      </c>
      <c r="B396" s="313" t="str">
        <f t="shared" si="204"/>
        <v>16502363</v>
      </c>
      <c r="C396" s="450" t="s">
        <v>2137</v>
      </c>
      <c r="D396" s="451" t="s">
        <v>2091</v>
      </c>
      <c r="E396" s="451"/>
      <c r="F396" s="291">
        <v>43586</v>
      </c>
      <c r="G396" s="451"/>
      <c r="H396" s="556">
        <v>123967.45</v>
      </c>
      <c r="I396" s="556">
        <v>111377.53</v>
      </c>
      <c r="J396" s="556">
        <v>98787.61</v>
      </c>
      <c r="K396" s="556">
        <v>86197.69</v>
      </c>
      <c r="L396" s="556">
        <v>629947.93999999994</v>
      </c>
      <c r="M396" s="556">
        <v>506089.98</v>
      </c>
      <c r="N396" s="556">
        <v>382232.02</v>
      </c>
      <c r="O396" s="556">
        <v>258374.06</v>
      </c>
      <c r="P396" s="556">
        <v>134516.1</v>
      </c>
      <c r="Q396" s="556">
        <v>164014.39000000001</v>
      </c>
      <c r="R396" s="556">
        <v>151217.45000000001</v>
      </c>
      <c r="S396" s="556">
        <v>138420.51</v>
      </c>
      <c r="T396" s="556">
        <v>125623.57</v>
      </c>
      <c r="U396" s="556"/>
      <c r="V396" s="556">
        <f t="shared" si="213"/>
        <v>232164.23250000001</v>
      </c>
      <c r="W396" s="292"/>
      <c r="X396" s="293"/>
      <c r="Y396" s="548">
        <f t="shared" si="246"/>
        <v>125623.57</v>
      </c>
      <c r="Z396" s="549">
        <f t="shared" si="246"/>
        <v>0</v>
      </c>
      <c r="AA396" s="549">
        <f t="shared" si="246"/>
        <v>0</v>
      </c>
      <c r="AB396" s="282">
        <f t="shared" si="214"/>
        <v>0</v>
      </c>
      <c r="AC396" s="281">
        <f t="shared" si="215"/>
        <v>0</v>
      </c>
      <c r="AD396" s="549">
        <f t="shared" si="234"/>
        <v>0</v>
      </c>
      <c r="AE396" s="553">
        <f t="shared" si="227"/>
        <v>0</v>
      </c>
      <c r="AF396" s="282">
        <f t="shared" si="228"/>
        <v>0</v>
      </c>
      <c r="AG396" s="283">
        <f t="shared" si="216"/>
        <v>0</v>
      </c>
      <c r="AH396" s="281">
        <f t="shared" si="217"/>
        <v>0</v>
      </c>
      <c r="AI396" s="551">
        <f t="shared" si="239"/>
        <v>232164.23250000001</v>
      </c>
      <c r="AJ396" s="549">
        <f t="shared" si="239"/>
        <v>0</v>
      </c>
      <c r="AK396" s="549">
        <f t="shared" si="239"/>
        <v>0</v>
      </c>
      <c r="AL396" s="282">
        <f t="shared" si="218"/>
        <v>0</v>
      </c>
      <c r="AM396" s="281">
        <f t="shared" si="219"/>
        <v>0</v>
      </c>
      <c r="AN396" s="549">
        <f t="shared" si="211"/>
        <v>0</v>
      </c>
      <c r="AO396" s="549">
        <f t="shared" si="212"/>
        <v>0</v>
      </c>
      <c r="AP396" s="549">
        <f t="shared" si="220"/>
        <v>0</v>
      </c>
      <c r="AQ396" s="283">
        <f t="shared" ref="AQ396" si="247">SUM(AN396:AP396)</f>
        <v>0</v>
      </c>
      <c r="AR396" s="281">
        <f t="shared" si="222"/>
        <v>0</v>
      </c>
      <c r="AT396" s="446"/>
      <c r="AU396" s="284"/>
      <c r="AV396" s="447" t="str">
        <f t="shared" si="223"/>
        <v>CA</v>
      </c>
      <c r="AW396" s="447" t="str">
        <f t="shared" si="223"/>
        <v>CL</v>
      </c>
      <c r="AX396" s="447" t="str">
        <f t="shared" si="223"/>
        <v>AIC</v>
      </c>
      <c r="AY396" s="447" t="str">
        <f t="shared" si="244"/>
        <v>ERB</v>
      </c>
      <c r="AZ396" s="447" t="str">
        <f t="shared" si="244"/>
        <v>GRB</v>
      </c>
      <c r="BA396" s="447" t="str">
        <f t="shared" si="244"/>
        <v>Non-Op</v>
      </c>
      <c r="BC396" s="445" t="s">
        <v>2128</v>
      </c>
      <c r="BD396" s="552">
        <f t="shared" si="209"/>
        <v>125623.57</v>
      </c>
      <c r="BF396" s="435"/>
      <c r="BG396" s="435"/>
      <c r="BH396" s="435"/>
      <c r="BI396" s="435"/>
      <c r="BJ396" s="435"/>
      <c r="BK396" s="435"/>
      <c r="BL396" s="435"/>
      <c r="BN396" s="681"/>
    </row>
    <row r="397" spans="1:66" s="28" customFormat="1" ht="12" customHeight="1">
      <c r="A397" s="321">
        <v>16502381</v>
      </c>
      <c r="B397" s="318" t="str">
        <f t="shared" si="204"/>
        <v>16502381</v>
      </c>
      <c r="C397" s="444" t="s">
        <v>2707</v>
      </c>
      <c r="D397" s="445" t="s">
        <v>2091</v>
      </c>
      <c r="E397" s="445"/>
      <c r="F397" s="444"/>
      <c r="G397" s="445"/>
      <c r="H397" s="547">
        <v>0</v>
      </c>
      <c r="I397" s="547">
        <v>0</v>
      </c>
      <c r="J397" s="547">
        <v>0</v>
      </c>
      <c r="K397" s="547">
        <v>0</v>
      </c>
      <c r="L397" s="547">
        <v>0</v>
      </c>
      <c r="M397" s="547">
        <v>0</v>
      </c>
      <c r="N397" s="547">
        <v>0</v>
      </c>
      <c r="O397" s="547">
        <v>0</v>
      </c>
      <c r="P397" s="547">
        <v>0</v>
      </c>
      <c r="Q397" s="547">
        <v>0</v>
      </c>
      <c r="R397" s="547">
        <v>0</v>
      </c>
      <c r="S397" s="547">
        <v>0</v>
      </c>
      <c r="T397" s="547">
        <v>0</v>
      </c>
      <c r="U397" s="547"/>
      <c r="V397" s="547">
        <f t="shared" si="213"/>
        <v>0</v>
      </c>
      <c r="W397" s="285"/>
      <c r="X397" s="286"/>
      <c r="Y397" s="548">
        <f t="shared" si="246"/>
        <v>0</v>
      </c>
      <c r="Z397" s="549">
        <f t="shared" si="246"/>
        <v>0</v>
      </c>
      <c r="AA397" s="549">
        <f t="shared" si="246"/>
        <v>0</v>
      </c>
      <c r="AB397" s="282">
        <f t="shared" si="214"/>
        <v>0</v>
      </c>
      <c r="AC397" s="281">
        <f t="shared" si="215"/>
        <v>0</v>
      </c>
      <c r="AD397" s="549">
        <f t="shared" si="234"/>
        <v>0</v>
      </c>
      <c r="AE397" s="553">
        <f t="shared" si="227"/>
        <v>0</v>
      </c>
      <c r="AF397" s="282">
        <f t="shared" si="228"/>
        <v>0</v>
      </c>
      <c r="AG397" s="283">
        <f t="shared" si="216"/>
        <v>0</v>
      </c>
      <c r="AH397" s="281">
        <f t="shared" si="217"/>
        <v>0</v>
      </c>
      <c r="AI397" s="551">
        <f t="shared" si="239"/>
        <v>0</v>
      </c>
      <c r="AJ397" s="549">
        <f t="shared" si="239"/>
        <v>0</v>
      </c>
      <c r="AK397" s="549">
        <f t="shared" si="239"/>
        <v>0</v>
      </c>
      <c r="AL397" s="282">
        <f t="shared" si="218"/>
        <v>0</v>
      </c>
      <c r="AM397" s="281">
        <f t="shared" si="219"/>
        <v>0</v>
      </c>
      <c r="AN397" s="549">
        <f t="shared" si="211"/>
        <v>0</v>
      </c>
      <c r="AO397" s="549">
        <f t="shared" si="212"/>
        <v>0</v>
      </c>
      <c r="AP397" s="549">
        <f t="shared" si="220"/>
        <v>0</v>
      </c>
      <c r="AQ397" s="283">
        <f t="shared" si="206"/>
        <v>0</v>
      </c>
      <c r="AR397" s="281">
        <f t="shared" si="222"/>
        <v>0</v>
      </c>
      <c r="AT397" s="446"/>
      <c r="AU397" s="284"/>
      <c r="AV397" s="447" t="str">
        <f t="shared" si="223"/>
        <v>CA</v>
      </c>
      <c r="AW397" s="447" t="str">
        <f t="shared" si="223"/>
        <v>CL</v>
      </c>
      <c r="AX397" s="447" t="str">
        <f t="shared" si="223"/>
        <v>AIC</v>
      </c>
      <c r="AY397" s="447" t="str">
        <f t="shared" si="244"/>
        <v>ERB</v>
      </c>
      <c r="AZ397" s="447" t="str">
        <f t="shared" si="244"/>
        <v>GRB</v>
      </c>
      <c r="BA397" s="447" t="str">
        <f t="shared" si="244"/>
        <v>Non-Op</v>
      </c>
      <c r="BC397" s="445" t="s">
        <v>2128</v>
      </c>
      <c r="BD397" s="552">
        <f t="shared" si="209"/>
        <v>0</v>
      </c>
      <c r="BF397" s="435"/>
      <c r="BG397" s="435"/>
      <c r="BH397" s="435"/>
      <c r="BI397" s="435"/>
      <c r="BJ397" s="435"/>
      <c r="BK397" s="435"/>
      <c r="BL397" s="435"/>
      <c r="BN397" s="681"/>
    </row>
    <row r="398" spans="1:66" s="28" customFormat="1" ht="12" customHeight="1">
      <c r="A398" s="287">
        <v>16502382</v>
      </c>
      <c r="B398" s="288" t="str">
        <f t="shared" si="204"/>
        <v>16502382</v>
      </c>
      <c r="C398" s="288" t="s">
        <v>1363</v>
      </c>
      <c r="D398" s="445" t="s">
        <v>1165</v>
      </c>
      <c r="E398" s="445"/>
      <c r="F398" s="288"/>
      <c r="G398" s="445"/>
      <c r="H398" s="547">
        <v>500071.74</v>
      </c>
      <c r="I398" s="547">
        <v>402467.89</v>
      </c>
      <c r="J398" s="547">
        <v>309364.03999999998</v>
      </c>
      <c r="K398" s="547">
        <v>257060.25</v>
      </c>
      <c r="L398" s="547">
        <v>231123.07</v>
      </c>
      <c r="M398" s="547">
        <v>205185.89</v>
      </c>
      <c r="N398" s="547">
        <v>179248.71</v>
      </c>
      <c r="O398" s="547">
        <v>153311.53</v>
      </c>
      <c r="P398" s="547">
        <v>127374.35</v>
      </c>
      <c r="Q398" s="547">
        <v>101437.17</v>
      </c>
      <c r="R398" s="547">
        <v>75500</v>
      </c>
      <c r="S398" s="547">
        <v>60400</v>
      </c>
      <c r="T398" s="547">
        <v>45300</v>
      </c>
      <c r="U398" s="547"/>
      <c r="V398" s="547">
        <f t="shared" si="213"/>
        <v>197929.89750000005</v>
      </c>
      <c r="W398" s="305"/>
      <c r="X398" s="306"/>
      <c r="Y398" s="548">
        <f t="shared" si="246"/>
        <v>0</v>
      </c>
      <c r="Z398" s="549">
        <f t="shared" si="246"/>
        <v>0</v>
      </c>
      <c r="AA398" s="549">
        <f t="shared" si="246"/>
        <v>0</v>
      </c>
      <c r="AB398" s="282">
        <f t="shared" si="214"/>
        <v>45300</v>
      </c>
      <c r="AC398" s="281">
        <f t="shared" si="215"/>
        <v>0</v>
      </c>
      <c r="AD398" s="549">
        <f t="shared" si="234"/>
        <v>0</v>
      </c>
      <c r="AE398" s="553">
        <f t="shared" si="227"/>
        <v>0</v>
      </c>
      <c r="AF398" s="282">
        <f t="shared" si="228"/>
        <v>45300</v>
      </c>
      <c r="AG398" s="283">
        <f t="shared" si="216"/>
        <v>45300</v>
      </c>
      <c r="AH398" s="281">
        <f t="shared" si="217"/>
        <v>0</v>
      </c>
      <c r="AI398" s="551"/>
      <c r="AJ398" s="549"/>
      <c r="AK398" s="549"/>
      <c r="AL398" s="282">
        <f t="shared" si="218"/>
        <v>197929.89750000005</v>
      </c>
      <c r="AM398" s="281">
        <f t="shared" si="219"/>
        <v>0</v>
      </c>
      <c r="AN398" s="549">
        <f t="shared" si="211"/>
        <v>0</v>
      </c>
      <c r="AO398" s="549">
        <f t="shared" si="212"/>
        <v>0</v>
      </c>
      <c r="AP398" s="549">
        <f t="shared" si="220"/>
        <v>197929.89750000005</v>
      </c>
      <c r="AQ398" s="283">
        <f t="shared" si="206"/>
        <v>197929.89750000005</v>
      </c>
      <c r="AR398" s="281">
        <f t="shared" si="222"/>
        <v>0</v>
      </c>
      <c r="AT398" s="446" t="s">
        <v>2072</v>
      </c>
      <c r="AU398" s="284"/>
      <c r="AV398" s="447" t="str">
        <f t="shared" si="223"/>
        <v>CA</v>
      </c>
      <c r="AW398" s="447" t="str">
        <f t="shared" si="223"/>
        <v>CL</v>
      </c>
      <c r="AX398" s="447" t="str">
        <f t="shared" si="223"/>
        <v>AIC</v>
      </c>
      <c r="AY398" s="447" t="str">
        <f t="shared" si="244"/>
        <v>ERB</v>
      </c>
      <c r="AZ398" s="447" t="str">
        <f t="shared" si="244"/>
        <v>GRB</v>
      </c>
      <c r="BA398" s="447" t="str">
        <f t="shared" si="244"/>
        <v>Non-Op</v>
      </c>
      <c r="BC398" s="449" t="s">
        <v>2100</v>
      </c>
      <c r="BD398" s="552">
        <f t="shared" si="209"/>
        <v>45300</v>
      </c>
      <c r="BF398" s="435"/>
      <c r="BG398" s="435"/>
      <c r="BH398" s="435"/>
      <c r="BI398" s="435"/>
      <c r="BJ398" s="435"/>
      <c r="BK398" s="435"/>
      <c r="BL398" s="435"/>
      <c r="BN398" s="681"/>
    </row>
    <row r="399" spans="1:66" s="28" customFormat="1" ht="12" customHeight="1">
      <c r="A399" s="321">
        <v>16502391</v>
      </c>
      <c r="B399" s="318" t="str">
        <f t="shared" si="204"/>
        <v>16502391</v>
      </c>
      <c r="C399" s="444" t="s">
        <v>2708</v>
      </c>
      <c r="D399" s="445" t="s">
        <v>2091</v>
      </c>
      <c r="E399" s="445"/>
      <c r="F399" s="444"/>
      <c r="G399" s="445"/>
      <c r="H399" s="547">
        <v>0</v>
      </c>
      <c r="I399" s="547">
        <v>0</v>
      </c>
      <c r="J399" s="547">
        <v>0</v>
      </c>
      <c r="K399" s="547">
        <v>0</v>
      </c>
      <c r="L399" s="547">
        <v>0</v>
      </c>
      <c r="M399" s="547">
        <v>0</v>
      </c>
      <c r="N399" s="547">
        <v>0</v>
      </c>
      <c r="O399" s="547">
        <v>0</v>
      </c>
      <c r="P399" s="547">
        <v>0</v>
      </c>
      <c r="Q399" s="547">
        <v>0</v>
      </c>
      <c r="R399" s="547">
        <v>0</v>
      </c>
      <c r="S399" s="547">
        <v>0</v>
      </c>
      <c r="T399" s="547">
        <v>0</v>
      </c>
      <c r="U399" s="547"/>
      <c r="V399" s="547">
        <f t="shared" si="213"/>
        <v>0</v>
      </c>
      <c r="W399" s="285"/>
      <c r="X399" s="286"/>
      <c r="Y399" s="548">
        <f t="shared" si="246"/>
        <v>0</v>
      </c>
      <c r="Z399" s="549">
        <f t="shared" si="246"/>
        <v>0</v>
      </c>
      <c r="AA399" s="549">
        <f t="shared" si="246"/>
        <v>0</v>
      </c>
      <c r="AB399" s="282">
        <f t="shared" si="214"/>
        <v>0</v>
      </c>
      <c r="AC399" s="281">
        <f t="shared" si="215"/>
        <v>0</v>
      </c>
      <c r="AD399" s="549">
        <f t="shared" si="234"/>
        <v>0</v>
      </c>
      <c r="AE399" s="553">
        <f t="shared" si="227"/>
        <v>0</v>
      </c>
      <c r="AF399" s="282">
        <f t="shared" si="228"/>
        <v>0</v>
      </c>
      <c r="AG399" s="283">
        <f t="shared" si="216"/>
        <v>0</v>
      </c>
      <c r="AH399" s="281">
        <f t="shared" si="217"/>
        <v>0</v>
      </c>
      <c r="AI399" s="551">
        <f t="shared" ref="AI399:AK418" si="248">IF($D399=AI$5,$V399,0)</f>
        <v>0</v>
      </c>
      <c r="AJ399" s="549">
        <f t="shared" si="248"/>
        <v>0</v>
      </c>
      <c r="AK399" s="549">
        <f t="shared" si="248"/>
        <v>0</v>
      </c>
      <c r="AL399" s="282">
        <f t="shared" si="218"/>
        <v>0</v>
      </c>
      <c r="AM399" s="281">
        <f t="shared" si="219"/>
        <v>0</v>
      </c>
      <c r="AN399" s="549">
        <f t="shared" si="211"/>
        <v>0</v>
      </c>
      <c r="AO399" s="549">
        <f t="shared" si="212"/>
        <v>0</v>
      </c>
      <c r="AP399" s="549">
        <f t="shared" si="220"/>
        <v>0</v>
      </c>
      <c r="AQ399" s="283">
        <f t="shared" si="206"/>
        <v>0</v>
      </c>
      <c r="AR399" s="281">
        <f t="shared" si="222"/>
        <v>0</v>
      </c>
      <c r="AT399" s="446"/>
      <c r="AU399" s="284"/>
      <c r="AV399" s="447" t="str">
        <f t="shared" si="223"/>
        <v>CA</v>
      </c>
      <c r="AW399" s="447" t="str">
        <f t="shared" si="223"/>
        <v>CL</v>
      </c>
      <c r="AX399" s="447" t="str">
        <f t="shared" si="223"/>
        <v>AIC</v>
      </c>
      <c r="AY399" s="447" t="str">
        <f t="shared" si="244"/>
        <v>ERB</v>
      </c>
      <c r="AZ399" s="447" t="str">
        <f t="shared" si="244"/>
        <v>GRB</v>
      </c>
      <c r="BA399" s="447" t="str">
        <f t="shared" si="244"/>
        <v>Non-Op</v>
      </c>
      <c r="BC399" s="445" t="s">
        <v>2128</v>
      </c>
      <c r="BD399" s="552">
        <f t="shared" si="209"/>
        <v>0</v>
      </c>
      <c r="BF399" s="435"/>
      <c r="BG399" s="435"/>
      <c r="BH399" s="435"/>
      <c r="BI399" s="435"/>
      <c r="BJ399" s="435"/>
      <c r="BK399" s="435"/>
      <c r="BL399" s="435"/>
      <c r="BN399" s="681"/>
    </row>
    <row r="400" spans="1:66" s="28" customFormat="1" ht="12" customHeight="1">
      <c r="A400" s="287">
        <v>16502393</v>
      </c>
      <c r="B400" s="288" t="str">
        <f t="shared" si="204"/>
        <v>16502393</v>
      </c>
      <c r="C400" s="288" t="s">
        <v>2709</v>
      </c>
      <c r="D400" s="445" t="s">
        <v>2091</v>
      </c>
      <c r="E400" s="445"/>
      <c r="F400" s="288"/>
      <c r="G400" s="445"/>
      <c r="H400" s="547">
        <v>0</v>
      </c>
      <c r="I400" s="547">
        <v>0</v>
      </c>
      <c r="J400" s="547">
        <v>0</v>
      </c>
      <c r="K400" s="547">
        <v>0</v>
      </c>
      <c r="L400" s="547">
        <v>0</v>
      </c>
      <c r="M400" s="547">
        <v>0</v>
      </c>
      <c r="N400" s="547">
        <v>0</v>
      </c>
      <c r="O400" s="547">
        <v>0</v>
      </c>
      <c r="P400" s="547">
        <v>0</v>
      </c>
      <c r="Q400" s="547">
        <v>0</v>
      </c>
      <c r="R400" s="547">
        <v>0</v>
      </c>
      <c r="S400" s="547">
        <v>0</v>
      </c>
      <c r="T400" s="547">
        <v>0</v>
      </c>
      <c r="U400" s="547"/>
      <c r="V400" s="547">
        <f t="shared" si="213"/>
        <v>0</v>
      </c>
      <c r="W400" s="285"/>
      <c r="X400" s="286"/>
      <c r="Y400" s="548">
        <f t="shared" si="246"/>
        <v>0</v>
      </c>
      <c r="Z400" s="549">
        <f t="shared" si="246"/>
        <v>0</v>
      </c>
      <c r="AA400" s="549">
        <f t="shared" si="246"/>
        <v>0</v>
      </c>
      <c r="AB400" s="282">
        <f t="shared" si="214"/>
        <v>0</v>
      </c>
      <c r="AC400" s="281">
        <f t="shared" si="215"/>
        <v>0</v>
      </c>
      <c r="AD400" s="549">
        <f t="shared" si="234"/>
        <v>0</v>
      </c>
      <c r="AE400" s="553">
        <f t="shared" si="227"/>
        <v>0</v>
      </c>
      <c r="AF400" s="282">
        <f t="shared" si="228"/>
        <v>0</v>
      </c>
      <c r="AG400" s="283">
        <f t="shared" si="216"/>
        <v>0</v>
      </c>
      <c r="AH400" s="281">
        <f t="shared" si="217"/>
        <v>0</v>
      </c>
      <c r="AI400" s="551">
        <f t="shared" si="248"/>
        <v>0</v>
      </c>
      <c r="AJ400" s="549">
        <f t="shared" si="248"/>
        <v>0</v>
      </c>
      <c r="AK400" s="549">
        <f t="shared" si="248"/>
        <v>0</v>
      </c>
      <c r="AL400" s="282">
        <f t="shared" si="218"/>
        <v>0</v>
      </c>
      <c r="AM400" s="281">
        <f t="shared" si="219"/>
        <v>0</v>
      </c>
      <c r="AN400" s="549">
        <f t="shared" si="211"/>
        <v>0</v>
      </c>
      <c r="AO400" s="549">
        <f t="shared" si="212"/>
        <v>0</v>
      </c>
      <c r="AP400" s="549">
        <f t="shared" si="220"/>
        <v>0</v>
      </c>
      <c r="AQ400" s="283">
        <f t="shared" si="206"/>
        <v>0</v>
      </c>
      <c r="AR400" s="281">
        <f t="shared" si="222"/>
        <v>0</v>
      </c>
      <c r="AT400" s="446"/>
      <c r="AU400" s="284"/>
      <c r="AV400" s="447" t="str">
        <f t="shared" si="223"/>
        <v>CA</v>
      </c>
      <c r="AW400" s="447" t="str">
        <f t="shared" si="223"/>
        <v>CL</v>
      </c>
      <c r="AX400" s="447" t="str">
        <f t="shared" si="223"/>
        <v>AIC</v>
      </c>
      <c r="AY400" s="447" t="str">
        <f t="shared" si="244"/>
        <v>ERB</v>
      </c>
      <c r="AZ400" s="447" t="str">
        <f t="shared" si="244"/>
        <v>GRB</v>
      </c>
      <c r="BA400" s="447" t="str">
        <f t="shared" si="244"/>
        <v>Non-Op</v>
      </c>
      <c r="BC400" s="445" t="s">
        <v>2128</v>
      </c>
      <c r="BD400" s="552">
        <f t="shared" si="209"/>
        <v>0</v>
      </c>
      <c r="BF400" s="435"/>
      <c r="BG400" s="435"/>
      <c r="BH400" s="435"/>
      <c r="BI400" s="435"/>
      <c r="BJ400" s="435"/>
      <c r="BK400" s="435"/>
      <c r="BL400" s="435"/>
      <c r="BN400" s="681"/>
    </row>
    <row r="401" spans="1:66" s="28" customFormat="1" ht="12" customHeight="1">
      <c r="A401" s="321">
        <v>16502401</v>
      </c>
      <c r="B401" s="318" t="str">
        <f t="shared" si="204"/>
        <v>16502401</v>
      </c>
      <c r="C401" s="444" t="s">
        <v>2710</v>
      </c>
      <c r="D401" s="445" t="s">
        <v>2091</v>
      </c>
      <c r="E401" s="445"/>
      <c r="F401" s="444"/>
      <c r="G401" s="445"/>
      <c r="H401" s="547">
        <v>0</v>
      </c>
      <c r="I401" s="547">
        <v>0</v>
      </c>
      <c r="J401" s="547">
        <v>0</v>
      </c>
      <c r="K401" s="547">
        <v>0</v>
      </c>
      <c r="L401" s="547">
        <v>0</v>
      </c>
      <c r="M401" s="547">
        <v>0</v>
      </c>
      <c r="N401" s="547">
        <v>0</v>
      </c>
      <c r="O401" s="547">
        <v>0</v>
      </c>
      <c r="P401" s="547">
        <v>0</v>
      </c>
      <c r="Q401" s="547">
        <v>0</v>
      </c>
      <c r="R401" s="547">
        <v>0</v>
      </c>
      <c r="S401" s="547">
        <v>0</v>
      </c>
      <c r="T401" s="547">
        <v>0</v>
      </c>
      <c r="U401" s="547"/>
      <c r="V401" s="547">
        <f t="shared" si="213"/>
        <v>0</v>
      </c>
      <c r="W401" s="285"/>
      <c r="X401" s="286"/>
      <c r="Y401" s="548">
        <f t="shared" si="246"/>
        <v>0</v>
      </c>
      <c r="Z401" s="549">
        <f t="shared" si="246"/>
        <v>0</v>
      </c>
      <c r="AA401" s="549">
        <f t="shared" si="246"/>
        <v>0</v>
      </c>
      <c r="AB401" s="282">
        <f t="shared" si="214"/>
        <v>0</v>
      </c>
      <c r="AC401" s="281">
        <f t="shared" si="215"/>
        <v>0</v>
      </c>
      <c r="AD401" s="549">
        <f t="shared" si="234"/>
        <v>0</v>
      </c>
      <c r="AE401" s="553">
        <f t="shared" si="227"/>
        <v>0</v>
      </c>
      <c r="AF401" s="282">
        <f t="shared" si="228"/>
        <v>0</v>
      </c>
      <c r="AG401" s="283">
        <f t="shared" si="216"/>
        <v>0</v>
      </c>
      <c r="AH401" s="281">
        <f t="shared" si="217"/>
        <v>0</v>
      </c>
      <c r="AI401" s="551">
        <f t="shared" si="248"/>
        <v>0</v>
      </c>
      <c r="AJ401" s="549">
        <f t="shared" si="248"/>
        <v>0</v>
      </c>
      <c r="AK401" s="549">
        <f t="shared" si="248"/>
        <v>0</v>
      </c>
      <c r="AL401" s="282">
        <f t="shared" si="218"/>
        <v>0</v>
      </c>
      <c r="AM401" s="281">
        <f t="shared" si="219"/>
        <v>0</v>
      </c>
      <c r="AN401" s="549">
        <f t="shared" si="211"/>
        <v>0</v>
      </c>
      <c r="AO401" s="549">
        <f t="shared" si="212"/>
        <v>0</v>
      </c>
      <c r="AP401" s="549">
        <f t="shared" si="220"/>
        <v>0</v>
      </c>
      <c r="AQ401" s="283">
        <f t="shared" si="206"/>
        <v>0</v>
      </c>
      <c r="AR401" s="281">
        <f t="shared" si="222"/>
        <v>0</v>
      </c>
      <c r="AT401" s="446"/>
      <c r="AU401" s="284"/>
      <c r="AV401" s="447" t="str">
        <f t="shared" si="223"/>
        <v>CA</v>
      </c>
      <c r="AW401" s="447" t="str">
        <f t="shared" si="223"/>
        <v>CL</v>
      </c>
      <c r="AX401" s="447" t="str">
        <f t="shared" si="223"/>
        <v>AIC</v>
      </c>
      <c r="AY401" s="447" t="str">
        <f t="shared" si="244"/>
        <v>ERB</v>
      </c>
      <c r="AZ401" s="447" t="str">
        <f t="shared" si="244"/>
        <v>GRB</v>
      </c>
      <c r="BA401" s="447" t="str">
        <f t="shared" si="244"/>
        <v>Non-Op</v>
      </c>
      <c r="BC401" s="445" t="s">
        <v>2128</v>
      </c>
      <c r="BD401" s="552">
        <f t="shared" si="209"/>
        <v>0</v>
      </c>
      <c r="BF401" s="435"/>
      <c r="BG401" s="435"/>
      <c r="BH401" s="435"/>
      <c r="BI401" s="435"/>
      <c r="BJ401" s="435"/>
      <c r="BK401" s="435"/>
      <c r="BL401" s="435"/>
      <c r="BN401" s="681"/>
    </row>
    <row r="402" spans="1:66" s="28" customFormat="1" ht="12" customHeight="1">
      <c r="A402" s="287">
        <v>16502403</v>
      </c>
      <c r="B402" s="288" t="str">
        <f t="shared" si="204"/>
        <v>16502403</v>
      </c>
      <c r="C402" s="288" t="s">
        <v>2711</v>
      </c>
      <c r="D402" s="445" t="s">
        <v>2091</v>
      </c>
      <c r="E402" s="445"/>
      <c r="F402" s="288"/>
      <c r="G402" s="445"/>
      <c r="H402" s="547">
        <v>0</v>
      </c>
      <c r="I402" s="547">
        <v>0</v>
      </c>
      <c r="J402" s="547">
        <v>0</v>
      </c>
      <c r="K402" s="547">
        <v>0</v>
      </c>
      <c r="L402" s="547">
        <v>0</v>
      </c>
      <c r="M402" s="547">
        <v>0</v>
      </c>
      <c r="N402" s="547">
        <v>0</v>
      </c>
      <c r="O402" s="547">
        <v>0</v>
      </c>
      <c r="P402" s="547">
        <v>0</v>
      </c>
      <c r="Q402" s="547">
        <v>0</v>
      </c>
      <c r="R402" s="547">
        <v>0</v>
      </c>
      <c r="S402" s="547">
        <v>0</v>
      </c>
      <c r="T402" s="547">
        <v>0</v>
      </c>
      <c r="U402" s="547"/>
      <c r="V402" s="547">
        <f t="shared" si="213"/>
        <v>0</v>
      </c>
      <c r="W402" s="285"/>
      <c r="X402" s="286"/>
      <c r="Y402" s="548">
        <f t="shared" si="246"/>
        <v>0</v>
      </c>
      <c r="Z402" s="549">
        <f t="shared" si="246"/>
        <v>0</v>
      </c>
      <c r="AA402" s="549">
        <f t="shared" si="246"/>
        <v>0</v>
      </c>
      <c r="AB402" s="282">
        <f t="shared" si="214"/>
        <v>0</v>
      </c>
      <c r="AC402" s="281">
        <f t="shared" si="215"/>
        <v>0</v>
      </c>
      <c r="AD402" s="549">
        <f t="shared" si="234"/>
        <v>0</v>
      </c>
      <c r="AE402" s="553">
        <f t="shared" si="227"/>
        <v>0</v>
      </c>
      <c r="AF402" s="282">
        <f t="shared" si="228"/>
        <v>0</v>
      </c>
      <c r="AG402" s="283">
        <f t="shared" si="216"/>
        <v>0</v>
      </c>
      <c r="AH402" s="281">
        <f t="shared" si="217"/>
        <v>0</v>
      </c>
      <c r="AI402" s="551">
        <f t="shared" si="248"/>
        <v>0</v>
      </c>
      <c r="AJ402" s="549">
        <f t="shared" si="248"/>
        <v>0</v>
      </c>
      <c r="AK402" s="549">
        <f t="shared" si="248"/>
        <v>0</v>
      </c>
      <c r="AL402" s="282">
        <f t="shared" si="218"/>
        <v>0</v>
      </c>
      <c r="AM402" s="281">
        <f t="shared" si="219"/>
        <v>0</v>
      </c>
      <c r="AN402" s="549">
        <f t="shared" si="211"/>
        <v>0</v>
      </c>
      <c r="AO402" s="549">
        <f t="shared" si="212"/>
        <v>0</v>
      </c>
      <c r="AP402" s="549">
        <f t="shared" si="220"/>
        <v>0</v>
      </c>
      <c r="AQ402" s="283">
        <f t="shared" si="206"/>
        <v>0</v>
      </c>
      <c r="AR402" s="281">
        <f t="shared" si="222"/>
        <v>0</v>
      </c>
      <c r="AT402" s="446"/>
      <c r="AU402" s="284"/>
      <c r="AV402" s="447" t="str">
        <f t="shared" si="223"/>
        <v>CA</v>
      </c>
      <c r="AW402" s="447" t="str">
        <f t="shared" si="223"/>
        <v>CL</v>
      </c>
      <c r="AX402" s="447" t="str">
        <f t="shared" si="223"/>
        <v>AIC</v>
      </c>
      <c r="AY402" s="447" t="str">
        <f t="shared" si="244"/>
        <v>ERB</v>
      </c>
      <c r="AZ402" s="447" t="str">
        <f t="shared" si="244"/>
        <v>GRB</v>
      </c>
      <c r="BA402" s="447" t="str">
        <f t="shared" si="244"/>
        <v>Non-Op</v>
      </c>
      <c r="BC402" s="445" t="s">
        <v>2128</v>
      </c>
      <c r="BD402" s="552">
        <f t="shared" si="209"/>
        <v>0</v>
      </c>
      <c r="BF402" s="435"/>
      <c r="BG402" s="435"/>
      <c r="BH402" s="435"/>
      <c r="BI402" s="435"/>
      <c r="BJ402" s="435"/>
      <c r="BK402" s="435"/>
      <c r="BL402" s="435"/>
      <c r="BN402" s="681"/>
    </row>
    <row r="403" spans="1:66" s="28" customFormat="1" ht="12" customHeight="1">
      <c r="A403" s="287">
        <v>16502413</v>
      </c>
      <c r="B403" s="288" t="str">
        <f t="shared" ref="B403:B498" si="249">TEXT(A403,"##")</f>
        <v>16502413</v>
      </c>
      <c r="C403" s="288" t="s">
        <v>2712</v>
      </c>
      <c r="D403" s="445" t="s">
        <v>2091</v>
      </c>
      <c r="E403" s="445"/>
      <c r="F403" s="288"/>
      <c r="G403" s="445"/>
      <c r="H403" s="547">
        <v>0</v>
      </c>
      <c r="I403" s="547">
        <v>0</v>
      </c>
      <c r="J403" s="547">
        <v>0</v>
      </c>
      <c r="K403" s="547">
        <v>0</v>
      </c>
      <c r="L403" s="547">
        <v>0</v>
      </c>
      <c r="M403" s="547">
        <v>0</v>
      </c>
      <c r="N403" s="547">
        <v>0</v>
      </c>
      <c r="O403" s="547">
        <v>0</v>
      </c>
      <c r="P403" s="547">
        <v>0</v>
      </c>
      <c r="Q403" s="547">
        <v>0</v>
      </c>
      <c r="R403" s="547">
        <v>0</v>
      </c>
      <c r="S403" s="547">
        <v>0</v>
      </c>
      <c r="T403" s="547">
        <v>0</v>
      </c>
      <c r="U403" s="547"/>
      <c r="V403" s="547">
        <f t="shared" si="213"/>
        <v>0</v>
      </c>
      <c r="W403" s="285"/>
      <c r="X403" s="286"/>
      <c r="Y403" s="548">
        <f t="shared" si="246"/>
        <v>0</v>
      </c>
      <c r="Z403" s="549">
        <f t="shared" si="246"/>
        <v>0</v>
      </c>
      <c r="AA403" s="549">
        <f t="shared" si="246"/>
        <v>0</v>
      </c>
      <c r="AB403" s="282">
        <f t="shared" si="214"/>
        <v>0</v>
      </c>
      <c r="AC403" s="281">
        <f t="shared" si="215"/>
        <v>0</v>
      </c>
      <c r="AD403" s="549">
        <f t="shared" si="234"/>
        <v>0</v>
      </c>
      <c r="AE403" s="553">
        <f t="shared" si="227"/>
        <v>0</v>
      </c>
      <c r="AF403" s="282">
        <f t="shared" si="228"/>
        <v>0</v>
      </c>
      <c r="AG403" s="283">
        <f t="shared" si="216"/>
        <v>0</v>
      </c>
      <c r="AH403" s="281">
        <f t="shared" si="217"/>
        <v>0</v>
      </c>
      <c r="AI403" s="551">
        <f t="shared" si="248"/>
        <v>0</v>
      </c>
      <c r="AJ403" s="549">
        <f t="shared" si="248"/>
        <v>0</v>
      </c>
      <c r="AK403" s="549">
        <f t="shared" si="248"/>
        <v>0</v>
      </c>
      <c r="AL403" s="282">
        <f t="shared" si="218"/>
        <v>0</v>
      </c>
      <c r="AM403" s="281">
        <f t="shared" si="219"/>
        <v>0</v>
      </c>
      <c r="AN403" s="549">
        <f t="shared" si="211"/>
        <v>0</v>
      </c>
      <c r="AO403" s="549">
        <f t="shared" si="212"/>
        <v>0</v>
      </c>
      <c r="AP403" s="549">
        <f t="shared" si="220"/>
        <v>0</v>
      </c>
      <c r="AQ403" s="283">
        <f t="shared" si="206"/>
        <v>0</v>
      </c>
      <c r="AR403" s="281">
        <f t="shared" si="222"/>
        <v>0</v>
      </c>
      <c r="AT403" s="446"/>
      <c r="AU403" s="284"/>
      <c r="AV403" s="447" t="str">
        <f t="shared" si="223"/>
        <v>CA</v>
      </c>
      <c r="AW403" s="447" t="str">
        <f t="shared" si="223"/>
        <v>CL</v>
      </c>
      <c r="AX403" s="447" t="str">
        <f t="shared" si="223"/>
        <v>AIC</v>
      </c>
      <c r="AY403" s="447" t="str">
        <f t="shared" si="244"/>
        <v>ERB</v>
      </c>
      <c r="AZ403" s="447" t="str">
        <f t="shared" si="244"/>
        <v>GRB</v>
      </c>
      <c r="BA403" s="447" t="str">
        <f t="shared" si="244"/>
        <v>Non-Op</v>
      </c>
      <c r="BC403" s="445" t="s">
        <v>2128</v>
      </c>
      <c r="BD403" s="552">
        <f t="shared" ref="BD403:BD466" si="250">+T403</f>
        <v>0</v>
      </c>
      <c r="BF403" s="435"/>
      <c r="BG403" s="435"/>
      <c r="BH403" s="435"/>
      <c r="BI403" s="435"/>
      <c r="BJ403" s="435"/>
      <c r="BK403" s="435"/>
      <c r="BL403" s="435"/>
      <c r="BN403" s="681"/>
    </row>
    <row r="404" spans="1:66" s="28" customFormat="1" ht="12" customHeight="1">
      <c r="A404" s="287">
        <v>16502423</v>
      </c>
      <c r="B404" s="288" t="str">
        <f t="shared" si="249"/>
        <v>16502423</v>
      </c>
      <c r="C404" s="288" t="s">
        <v>2713</v>
      </c>
      <c r="D404" s="445" t="s">
        <v>2091</v>
      </c>
      <c r="E404" s="445"/>
      <c r="F404" s="288"/>
      <c r="G404" s="445"/>
      <c r="H404" s="547">
        <v>0</v>
      </c>
      <c r="I404" s="547">
        <v>0</v>
      </c>
      <c r="J404" s="547">
        <v>0</v>
      </c>
      <c r="K404" s="547">
        <v>0</v>
      </c>
      <c r="L404" s="547">
        <v>0</v>
      </c>
      <c r="M404" s="547">
        <v>0</v>
      </c>
      <c r="N404" s="547">
        <v>0</v>
      </c>
      <c r="O404" s="547">
        <v>0</v>
      </c>
      <c r="P404" s="547">
        <v>0</v>
      </c>
      <c r="Q404" s="547">
        <v>0</v>
      </c>
      <c r="R404" s="547">
        <v>0</v>
      </c>
      <c r="S404" s="547">
        <v>0</v>
      </c>
      <c r="T404" s="547">
        <v>0</v>
      </c>
      <c r="U404" s="547"/>
      <c r="V404" s="547">
        <f t="shared" si="213"/>
        <v>0</v>
      </c>
      <c r="W404" s="285"/>
      <c r="X404" s="286"/>
      <c r="Y404" s="548">
        <f t="shared" si="246"/>
        <v>0</v>
      </c>
      <c r="Z404" s="549">
        <f t="shared" si="246"/>
        <v>0</v>
      </c>
      <c r="AA404" s="549">
        <f t="shared" si="246"/>
        <v>0</v>
      </c>
      <c r="AB404" s="282">
        <f t="shared" si="214"/>
        <v>0</v>
      </c>
      <c r="AC404" s="281">
        <f t="shared" si="215"/>
        <v>0</v>
      </c>
      <c r="AD404" s="549">
        <f t="shared" si="234"/>
        <v>0</v>
      </c>
      <c r="AE404" s="553">
        <f t="shared" si="227"/>
        <v>0</v>
      </c>
      <c r="AF404" s="282">
        <f t="shared" si="228"/>
        <v>0</v>
      </c>
      <c r="AG404" s="283">
        <f t="shared" si="216"/>
        <v>0</v>
      </c>
      <c r="AH404" s="281">
        <f t="shared" si="217"/>
        <v>0</v>
      </c>
      <c r="AI404" s="551">
        <f t="shared" si="248"/>
        <v>0</v>
      </c>
      <c r="AJ404" s="549">
        <f t="shared" si="248"/>
        <v>0</v>
      </c>
      <c r="AK404" s="549">
        <f t="shared" si="248"/>
        <v>0</v>
      </c>
      <c r="AL404" s="282">
        <f t="shared" si="218"/>
        <v>0</v>
      </c>
      <c r="AM404" s="281">
        <f t="shared" si="219"/>
        <v>0</v>
      </c>
      <c r="AN404" s="549">
        <f t="shared" si="211"/>
        <v>0</v>
      </c>
      <c r="AO404" s="549">
        <f t="shared" si="212"/>
        <v>0</v>
      </c>
      <c r="AP404" s="549">
        <f t="shared" si="220"/>
        <v>0</v>
      </c>
      <c r="AQ404" s="283">
        <f t="shared" si="206"/>
        <v>0</v>
      </c>
      <c r="AR404" s="281">
        <f t="shared" si="222"/>
        <v>0</v>
      </c>
      <c r="AT404" s="446"/>
      <c r="AU404" s="284"/>
      <c r="AV404" s="447" t="str">
        <f t="shared" si="223"/>
        <v>CA</v>
      </c>
      <c r="AW404" s="447" t="str">
        <f t="shared" si="223"/>
        <v>CL</v>
      </c>
      <c r="AX404" s="447" t="str">
        <f t="shared" si="223"/>
        <v>AIC</v>
      </c>
      <c r="AY404" s="447" t="str">
        <f t="shared" si="244"/>
        <v>ERB</v>
      </c>
      <c r="AZ404" s="447" t="str">
        <f t="shared" si="244"/>
        <v>GRB</v>
      </c>
      <c r="BA404" s="447" t="str">
        <f t="shared" si="244"/>
        <v>Non-Op</v>
      </c>
      <c r="BC404" s="445" t="s">
        <v>2128</v>
      </c>
      <c r="BD404" s="552">
        <f t="shared" si="250"/>
        <v>0</v>
      </c>
      <c r="BF404" s="435"/>
      <c r="BG404" s="435"/>
      <c r="BH404" s="435"/>
      <c r="BI404" s="435"/>
      <c r="BJ404" s="435"/>
      <c r="BK404" s="435"/>
      <c r="BL404" s="435"/>
      <c r="BN404" s="681"/>
    </row>
    <row r="405" spans="1:66" s="28" customFormat="1" ht="12" customHeight="1">
      <c r="A405" s="287">
        <v>16502433</v>
      </c>
      <c r="B405" s="288" t="str">
        <f t="shared" si="249"/>
        <v>16502433</v>
      </c>
      <c r="C405" s="445" t="s">
        <v>2714</v>
      </c>
      <c r="D405" s="445" t="s">
        <v>2091</v>
      </c>
      <c r="E405" s="445"/>
      <c r="F405" s="445"/>
      <c r="G405" s="445"/>
      <c r="H405" s="547">
        <v>0</v>
      </c>
      <c r="I405" s="547">
        <v>0</v>
      </c>
      <c r="J405" s="547">
        <v>0</v>
      </c>
      <c r="K405" s="547">
        <v>0</v>
      </c>
      <c r="L405" s="547">
        <v>0</v>
      </c>
      <c r="M405" s="547">
        <v>0</v>
      </c>
      <c r="N405" s="547">
        <v>0</v>
      </c>
      <c r="O405" s="547">
        <v>0</v>
      </c>
      <c r="P405" s="547">
        <v>0</v>
      </c>
      <c r="Q405" s="547">
        <v>0</v>
      </c>
      <c r="R405" s="547">
        <v>0</v>
      </c>
      <c r="S405" s="547">
        <v>0</v>
      </c>
      <c r="T405" s="547">
        <v>0</v>
      </c>
      <c r="U405" s="547"/>
      <c r="V405" s="547">
        <f t="shared" si="213"/>
        <v>0</v>
      </c>
      <c r="W405" s="285"/>
      <c r="X405" s="286"/>
      <c r="Y405" s="548">
        <f t="shared" si="246"/>
        <v>0</v>
      </c>
      <c r="Z405" s="549">
        <f t="shared" si="246"/>
        <v>0</v>
      </c>
      <c r="AA405" s="549">
        <f t="shared" si="246"/>
        <v>0</v>
      </c>
      <c r="AB405" s="282">
        <f t="shared" si="214"/>
        <v>0</v>
      </c>
      <c r="AC405" s="281">
        <f t="shared" si="215"/>
        <v>0</v>
      </c>
      <c r="AD405" s="549">
        <f t="shared" si="234"/>
        <v>0</v>
      </c>
      <c r="AE405" s="553">
        <f t="shared" si="227"/>
        <v>0</v>
      </c>
      <c r="AF405" s="282">
        <f t="shared" si="228"/>
        <v>0</v>
      </c>
      <c r="AG405" s="283">
        <f t="shared" si="216"/>
        <v>0</v>
      </c>
      <c r="AH405" s="281">
        <f t="shared" si="217"/>
        <v>0</v>
      </c>
      <c r="AI405" s="551">
        <f t="shared" si="248"/>
        <v>0</v>
      </c>
      <c r="AJ405" s="549">
        <f t="shared" si="248"/>
        <v>0</v>
      </c>
      <c r="AK405" s="549">
        <f t="shared" si="248"/>
        <v>0</v>
      </c>
      <c r="AL405" s="282">
        <f t="shared" si="218"/>
        <v>0</v>
      </c>
      <c r="AM405" s="281">
        <f t="shared" si="219"/>
        <v>0</v>
      </c>
      <c r="AN405" s="549">
        <f t="shared" si="211"/>
        <v>0</v>
      </c>
      <c r="AO405" s="549">
        <f t="shared" si="212"/>
        <v>0</v>
      </c>
      <c r="AP405" s="549">
        <f t="shared" si="220"/>
        <v>0</v>
      </c>
      <c r="AQ405" s="283">
        <f t="shared" si="206"/>
        <v>0</v>
      </c>
      <c r="AR405" s="281">
        <f t="shared" si="222"/>
        <v>0</v>
      </c>
      <c r="AT405" s="446"/>
      <c r="AU405" s="284"/>
      <c r="AV405" s="447" t="str">
        <f t="shared" si="223"/>
        <v>CA</v>
      </c>
      <c r="AW405" s="447" t="str">
        <f t="shared" si="223"/>
        <v>CL</v>
      </c>
      <c r="AX405" s="447" t="str">
        <f t="shared" si="223"/>
        <v>AIC</v>
      </c>
      <c r="AY405" s="447" t="str">
        <f t="shared" si="244"/>
        <v>ERB</v>
      </c>
      <c r="AZ405" s="447" t="str">
        <f t="shared" si="244"/>
        <v>GRB</v>
      </c>
      <c r="BA405" s="447" t="str">
        <f t="shared" si="244"/>
        <v>Non-Op</v>
      </c>
      <c r="BC405" s="445" t="s">
        <v>2128</v>
      </c>
      <c r="BD405" s="552">
        <f t="shared" si="250"/>
        <v>0</v>
      </c>
      <c r="BF405" s="435"/>
      <c r="BG405" s="435"/>
      <c r="BH405" s="435"/>
      <c r="BI405" s="435"/>
      <c r="BJ405" s="435"/>
      <c r="BK405" s="435"/>
      <c r="BL405" s="435"/>
      <c r="BN405" s="681"/>
    </row>
    <row r="406" spans="1:66" s="28" customFormat="1" ht="12" customHeight="1">
      <c r="A406" s="287">
        <v>16502453</v>
      </c>
      <c r="B406" s="288" t="str">
        <f t="shared" si="249"/>
        <v>16502453</v>
      </c>
      <c r="C406" s="445" t="s">
        <v>2715</v>
      </c>
      <c r="D406" s="445" t="s">
        <v>2091</v>
      </c>
      <c r="E406" s="445"/>
      <c r="F406" s="445"/>
      <c r="G406" s="445"/>
      <c r="H406" s="547">
        <v>0</v>
      </c>
      <c r="I406" s="547">
        <v>0</v>
      </c>
      <c r="J406" s="547">
        <v>0</v>
      </c>
      <c r="K406" s="547">
        <v>0</v>
      </c>
      <c r="L406" s="547">
        <v>0</v>
      </c>
      <c r="M406" s="547">
        <v>0</v>
      </c>
      <c r="N406" s="547">
        <v>0</v>
      </c>
      <c r="O406" s="547">
        <v>0</v>
      </c>
      <c r="P406" s="547">
        <v>0</v>
      </c>
      <c r="Q406" s="547">
        <v>0</v>
      </c>
      <c r="R406" s="547">
        <v>0</v>
      </c>
      <c r="S406" s="547">
        <v>0</v>
      </c>
      <c r="T406" s="547">
        <v>0</v>
      </c>
      <c r="U406" s="547"/>
      <c r="V406" s="547">
        <f t="shared" si="213"/>
        <v>0</v>
      </c>
      <c r="W406" s="285"/>
      <c r="X406" s="286"/>
      <c r="Y406" s="548">
        <f t="shared" si="246"/>
        <v>0</v>
      </c>
      <c r="Z406" s="549">
        <f t="shared" si="246"/>
        <v>0</v>
      </c>
      <c r="AA406" s="549">
        <f t="shared" si="246"/>
        <v>0</v>
      </c>
      <c r="AB406" s="282">
        <f t="shared" si="214"/>
        <v>0</v>
      </c>
      <c r="AC406" s="281">
        <f t="shared" si="215"/>
        <v>0</v>
      </c>
      <c r="AD406" s="549">
        <f t="shared" si="234"/>
        <v>0</v>
      </c>
      <c r="AE406" s="553">
        <f t="shared" si="227"/>
        <v>0</v>
      </c>
      <c r="AF406" s="282">
        <f t="shared" si="228"/>
        <v>0</v>
      </c>
      <c r="AG406" s="283">
        <f t="shared" si="216"/>
        <v>0</v>
      </c>
      <c r="AH406" s="281">
        <f t="shared" si="217"/>
        <v>0</v>
      </c>
      <c r="AI406" s="551">
        <f t="shared" si="248"/>
        <v>0</v>
      </c>
      <c r="AJ406" s="549">
        <f t="shared" si="248"/>
        <v>0</v>
      </c>
      <c r="AK406" s="549">
        <f t="shared" si="248"/>
        <v>0</v>
      </c>
      <c r="AL406" s="282">
        <f t="shared" si="218"/>
        <v>0</v>
      </c>
      <c r="AM406" s="281">
        <f t="shared" si="219"/>
        <v>0</v>
      </c>
      <c r="AN406" s="549">
        <f t="shared" si="211"/>
        <v>0</v>
      </c>
      <c r="AO406" s="549">
        <f t="shared" si="212"/>
        <v>0</v>
      </c>
      <c r="AP406" s="549">
        <f t="shared" si="220"/>
        <v>0</v>
      </c>
      <c r="AQ406" s="283">
        <f t="shared" si="206"/>
        <v>0</v>
      </c>
      <c r="AR406" s="281">
        <f t="shared" si="222"/>
        <v>0</v>
      </c>
      <c r="AT406" s="446"/>
      <c r="AU406" s="284"/>
      <c r="AV406" s="447" t="str">
        <f t="shared" si="223"/>
        <v>CA</v>
      </c>
      <c r="AW406" s="447" t="str">
        <f t="shared" si="223"/>
        <v>CL</v>
      </c>
      <c r="AX406" s="447" t="str">
        <f t="shared" si="223"/>
        <v>AIC</v>
      </c>
      <c r="AY406" s="447" t="str">
        <f t="shared" si="244"/>
        <v>ERB</v>
      </c>
      <c r="AZ406" s="447" t="str">
        <f t="shared" si="244"/>
        <v>GRB</v>
      </c>
      <c r="BA406" s="447" t="str">
        <f t="shared" si="244"/>
        <v>Non-Op</v>
      </c>
      <c r="BC406" s="445" t="s">
        <v>2128</v>
      </c>
      <c r="BD406" s="552">
        <f t="shared" si="250"/>
        <v>0</v>
      </c>
      <c r="BF406" s="435"/>
      <c r="BG406" s="435"/>
      <c r="BH406" s="435"/>
      <c r="BI406" s="435"/>
      <c r="BJ406" s="435"/>
      <c r="BK406" s="435"/>
      <c r="BL406" s="435"/>
      <c r="BN406" s="681"/>
    </row>
    <row r="407" spans="1:66" s="28" customFormat="1" ht="12" customHeight="1">
      <c r="A407" s="287">
        <v>16502443</v>
      </c>
      <c r="B407" s="288" t="str">
        <f t="shared" si="249"/>
        <v>16502443</v>
      </c>
      <c r="C407" s="445" t="s">
        <v>2716</v>
      </c>
      <c r="D407" s="445" t="s">
        <v>2091</v>
      </c>
      <c r="E407" s="445"/>
      <c r="F407" s="445"/>
      <c r="G407" s="445"/>
      <c r="H407" s="547">
        <v>0</v>
      </c>
      <c r="I407" s="547">
        <v>0</v>
      </c>
      <c r="J407" s="547">
        <v>0</v>
      </c>
      <c r="K407" s="547">
        <v>0</v>
      </c>
      <c r="L407" s="547">
        <v>0</v>
      </c>
      <c r="M407" s="547">
        <v>0</v>
      </c>
      <c r="N407" s="547">
        <v>0</v>
      </c>
      <c r="O407" s="547">
        <v>0</v>
      </c>
      <c r="P407" s="547">
        <v>0</v>
      </c>
      <c r="Q407" s="547">
        <v>0</v>
      </c>
      <c r="R407" s="547">
        <v>0</v>
      </c>
      <c r="S407" s="547">
        <v>0</v>
      </c>
      <c r="T407" s="547">
        <v>0</v>
      </c>
      <c r="U407" s="547"/>
      <c r="V407" s="547">
        <f t="shared" si="213"/>
        <v>0</v>
      </c>
      <c r="W407" s="285"/>
      <c r="X407" s="286"/>
      <c r="Y407" s="548">
        <f t="shared" si="246"/>
        <v>0</v>
      </c>
      <c r="Z407" s="549">
        <f t="shared" si="246"/>
        <v>0</v>
      </c>
      <c r="AA407" s="549">
        <f t="shared" si="246"/>
        <v>0</v>
      </c>
      <c r="AB407" s="282">
        <f t="shared" si="214"/>
        <v>0</v>
      </c>
      <c r="AC407" s="281">
        <f t="shared" si="215"/>
        <v>0</v>
      </c>
      <c r="AD407" s="549">
        <f t="shared" si="234"/>
        <v>0</v>
      </c>
      <c r="AE407" s="553">
        <f t="shared" si="227"/>
        <v>0</v>
      </c>
      <c r="AF407" s="282">
        <f t="shared" si="228"/>
        <v>0</v>
      </c>
      <c r="AG407" s="283">
        <f t="shared" si="216"/>
        <v>0</v>
      </c>
      <c r="AH407" s="281">
        <f t="shared" si="217"/>
        <v>0</v>
      </c>
      <c r="AI407" s="551">
        <f t="shared" si="248"/>
        <v>0</v>
      </c>
      <c r="AJ407" s="549">
        <f t="shared" si="248"/>
        <v>0</v>
      </c>
      <c r="AK407" s="549">
        <f t="shared" si="248"/>
        <v>0</v>
      </c>
      <c r="AL407" s="282">
        <f t="shared" si="218"/>
        <v>0</v>
      </c>
      <c r="AM407" s="281">
        <f t="shared" si="219"/>
        <v>0</v>
      </c>
      <c r="AN407" s="549">
        <f t="shared" si="211"/>
        <v>0</v>
      </c>
      <c r="AO407" s="549">
        <f t="shared" si="212"/>
        <v>0</v>
      </c>
      <c r="AP407" s="549">
        <f t="shared" si="220"/>
        <v>0</v>
      </c>
      <c r="AQ407" s="283">
        <f t="shared" si="206"/>
        <v>0</v>
      </c>
      <c r="AR407" s="281">
        <f t="shared" si="222"/>
        <v>0</v>
      </c>
      <c r="AT407" s="446"/>
      <c r="AU407" s="284"/>
      <c r="AV407" s="447" t="str">
        <f t="shared" si="223"/>
        <v>CA</v>
      </c>
      <c r="AW407" s="447" t="str">
        <f t="shared" si="223"/>
        <v>CL</v>
      </c>
      <c r="AX407" s="447" t="str">
        <f t="shared" si="223"/>
        <v>AIC</v>
      </c>
      <c r="AY407" s="447" t="str">
        <f t="shared" si="244"/>
        <v>ERB</v>
      </c>
      <c r="AZ407" s="447" t="str">
        <f t="shared" si="244"/>
        <v>GRB</v>
      </c>
      <c r="BA407" s="447" t="str">
        <f t="shared" si="244"/>
        <v>Non-Op</v>
      </c>
      <c r="BC407" s="445" t="s">
        <v>2128</v>
      </c>
      <c r="BD407" s="552">
        <f t="shared" si="250"/>
        <v>0</v>
      </c>
      <c r="BF407" s="435"/>
      <c r="BG407" s="435"/>
      <c r="BH407" s="435"/>
      <c r="BI407" s="435"/>
      <c r="BJ407" s="435"/>
      <c r="BK407" s="435"/>
      <c r="BL407" s="435"/>
      <c r="BN407" s="681"/>
    </row>
    <row r="408" spans="1:66" s="28" customFormat="1" ht="12" customHeight="1">
      <c r="A408" s="287">
        <v>16502463</v>
      </c>
      <c r="B408" s="288" t="str">
        <f t="shared" si="249"/>
        <v>16502463</v>
      </c>
      <c r="C408" s="444" t="s">
        <v>2717</v>
      </c>
      <c r="D408" s="445" t="s">
        <v>2091</v>
      </c>
      <c r="E408" s="445"/>
      <c r="F408" s="444"/>
      <c r="G408" s="445"/>
      <c r="H408" s="547">
        <v>0</v>
      </c>
      <c r="I408" s="547">
        <v>0</v>
      </c>
      <c r="J408" s="547">
        <v>0</v>
      </c>
      <c r="K408" s="547">
        <v>0</v>
      </c>
      <c r="L408" s="547">
        <v>0</v>
      </c>
      <c r="M408" s="547">
        <v>0</v>
      </c>
      <c r="N408" s="547">
        <v>0</v>
      </c>
      <c r="O408" s="547">
        <v>0</v>
      </c>
      <c r="P408" s="547">
        <v>0</v>
      </c>
      <c r="Q408" s="547">
        <v>0</v>
      </c>
      <c r="R408" s="547">
        <v>0</v>
      </c>
      <c r="S408" s="547">
        <v>0</v>
      </c>
      <c r="T408" s="547">
        <v>0</v>
      </c>
      <c r="U408" s="547"/>
      <c r="V408" s="547">
        <f t="shared" si="213"/>
        <v>0</v>
      </c>
      <c r="W408" s="285"/>
      <c r="X408" s="286"/>
      <c r="Y408" s="548">
        <f t="shared" si="246"/>
        <v>0</v>
      </c>
      <c r="Z408" s="549">
        <f t="shared" si="246"/>
        <v>0</v>
      </c>
      <c r="AA408" s="549">
        <f t="shared" si="246"/>
        <v>0</v>
      </c>
      <c r="AB408" s="282">
        <f t="shared" si="214"/>
        <v>0</v>
      </c>
      <c r="AC408" s="281">
        <f t="shared" si="215"/>
        <v>0</v>
      </c>
      <c r="AD408" s="549">
        <f t="shared" si="234"/>
        <v>0</v>
      </c>
      <c r="AE408" s="553">
        <f t="shared" si="227"/>
        <v>0</v>
      </c>
      <c r="AF408" s="282">
        <f t="shared" si="228"/>
        <v>0</v>
      </c>
      <c r="AG408" s="283">
        <f t="shared" si="216"/>
        <v>0</v>
      </c>
      <c r="AH408" s="281">
        <f t="shared" si="217"/>
        <v>0</v>
      </c>
      <c r="AI408" s="551">
        <f t="shared" si="248"/>
        <v>0</v>
      </c>
      <c r="AJ408" s="549">
        <f t="shared" si="248"/>
        <v>0</v>
      </c>
      <c r="AK408" s="549">
        <f t="shared" si="248"/>
        <v>0</v>
      </c>
      <c r="AL408" s="282">
        <f t="shared" si="218"/>
        <v>0</v>
      </c>
      <c r="AM408" s="281">
        <f t="shared" si="219"/>
        <v>0</v>
      </c>
      <c r="AN408" s="549">
        <f t="shared" si="211"/>
        <v>0</v>
      </c>
      <c r="AO408" s="549">
        <f t="shared" si="212"/>
        <v>0</v>
      </c>
      <c r="AP408" s="549">
        <f t="shared" si="220"/>
        <v>0</v>
      </c>
      <c r="AQ408" s="283">
        <f t="shared" si="206"/>
        <v>0</v>
      </c>
      <c r="AR408" s="281">
        <f t="shared" si="222"/>
        <v>0</v>
      </c>
      <c r="AT408" s="446"/>
      <c r="AU408" s="284"/>
      <c r="AV408" s="447" t="str">
        <f t="shared" si="223"/>
        <v>CA</v>
      </c>
      <c r="AW408" s="447" t="str">
        <f t="shared" si="223"/>
        <v>CL</v>
      </c>
      <c r="AX408" s="447" t="str">
        <f t="shared" si="223"/>
        <v>AIC</v>
      </c>
      <c r="AY408" s="447" t="str">
        <f t="shared" si="244"/>
        <v>ERB</v>
      </c>
      <c r="AZ408" s="447" t="str">
        <f t="shared" si="244"/>
        <v>GRB</v>
      </c>
      <c r="BA408" s="447" t="str">
        <f t="shared" si="244"/>
        <v>Non-Op</v>
      </c>
      <c r="BC408" s="445" t="s">
        <v>2128</v>
      </c>
      <c r="BD408" s="552">
        <f t="shared" si="250"/>
        <v>0</v>
      </c>
      <c r="BF408" s="435"/>
      <c r="BG408" s="435"/>
      <c r="BH408" s="435"/>
      <c r="BI408" s="435"/>
      <c r="BJ408" s="435"/>
      <c r="BK408" s="435"/>
      <c r="BL408" s="435"/>
      <c r="BN408" s="681"/>
    </row>
    <row r="409" spans="1:66" s="28" customFormat="1" ht="12" customHeight="1">
      <c r="A409" s="287">
        <v>16502473</v>
      </c>
      <c r="B409" s="288" t="str">
        <f t="shared" si="249"/>
        <v>16502473</v>
      </c>
      <c r="C409" s="445" t="s">
        <v>2718</v>
      </c>
      <c r="D409" s="445" t="s">
        <v>2091</v>
      </c>
      <c r="E409" s="445"/>
      <c r="F409" s="445"/>
      <c r="G409" s="445"/>
      <c r="H409" s="547">
        <v>0</v>
      </c>
      <c r="I409" s="547">
        <v>0</v>
      </c>
      <c r="J409" s="547">
        <v>0</v>
      </c>
      <c r="K409" s="547">
        <v>0</v>
      </c>
      <c r="L409" s="547">
        <v>0</v>
      </c>
      <c r="M409" s="547">
        <v>0</v>
      </c>
      <c r="N409" s="547">
        <v>0</v>
      </c>
      <c r="O409" s="547">
        <v>0</v>
      </c>
      <c r="P409" s="547">
        <v>0</v>
      </c>
      <c r="Q409" s="547">
        <v>0</v>
      </c>
      <c r="R409" s="547">
        <v>0</v>
      </c>
      <c r="S409" s="547">
        <v>0</v>
      </c>
      <c r="T409" s="547">
        <v>0</v>
      </c>
      <c r="U409" s="547"/>
      <c r="V409" s="547">
        <f t="shared" si="213"/>
        <v>0</v>
      </c>
      <c r="W409" s="285"/>
      <c r="X409" s="286"/>
      <c r="Y409" s="548">
        <f t="shared" si="246"/>
        <v>0</v>
      </c>
      <c r="Z409" s="549">
        <f t="shared" si="246"/>
        <v>0</v>
      </c>
      <c r="AA409" s="549">
        <f t="shared" si="246"/>
        <v>0</v>
      </c>
      <c r="AB409" s="282">
        <f t="shared" si="214"/>
        <v>0</v>
      </c>
      <c r="AC409" s="281">
        <f t="shared" si="215"/>
        <v>0</v>
      </c>
      <c r="AD409" s="549">
        <f t="shared" si="234"/>
        <v>0</v>
      </c>
      <c r="AE409" s="553">
        <f t="shared" si="227"/>
        <v>0</v>
      </c>
      <c r="AF409" s="282">
        <f t="shared" si="228"/>
        <v>0</v>
      </c>
      <c r="AG409" s="283">
        <f t="shared" si="216"/>
        <v>0</v>
      </c>
      <c r="AH409" s="281">
        <f t="shared" si="217"/>
        <v>0</v>
      </c>
      <c r="AI409" s="551">
        <f t="shared" si="248"/>
        <v>0</v>
      </c>
      <c r="AJ409" s="549">
        <f t="shared" si="248"/>
        <v>0</v>
      </c>
      <c r="AK409" s="549">
        <f t="shared" si="248"/>
        <v>0</v>
      </c>
      <c r="AL409" s="282">
        <f t="shared" si="218"/>
        <v>0</v>
      </c>
      <c r="AM409" s="281">
        <f t="shared" si="219"/>
        <v>0</v>
      </c>
      <c r="AN409" s="549">
        <f t="shared" si="211"/>
        <v>0</v>
      </c>
      <c r="AO409" s="549">
        <f t="shared" si="212"/>
        <v>0</v>
      </c>
      <c r="AP409" s="549">
        <f t="shared" si="220"/>
        <v>0</v>
      </c>
      <c r="AQ409" s="283">
        <f t="shared" si="206"/>
        <v>0</v>
      </c>
      <c r="AR409" s="281">
        <f t="shared" si="222"/>
        <v>0</v>
      </c>
      <c r="AT409" s="446"/>
      <c r="AU409" s="284"/>
      <c r="AV409" s="447" t="str">
        <f t="shared" si="223"/>
        <v>CA</v>
      </c>
      <c r="AW409" s="447" t="str">
        <f t="shared" si="223"/>
        <v>CL</v>
      </c>
      <c r="AX409" s="447" t="str">
        <f t="shared" si="223"/>
        <v>AIC</v>
      </c>
      <c r="AY409" s="447" t="str">
        <f t="shared" si="244"/>
        <v>ERB</v>
      </c>
      <c r="AZ409" s="447" t="str">
        <f t="shared" si="244"/>
        <v>GRB</v>
      </c>
      <c r="BA409" s="447" t="str">
        <f t="shared" si="244"/>
        <v>Non-Op</v>
      </c>
      <c r="BC409" s="445" t="s">
        <v>2128</v>
      </c>
      <c r="BD409" s="552">
        <f t="shared" si="250"/>
        <v>0</v>
      </c>
      <c r="BF409" s="435"/>
      <c r="BG409" s="435"/>
      <c r="BH409" s="435"/>
      <c r="BI409" s="435"/>
      <c r="BJ409" s="435"/>
      <c r="BK409" s="435"/>
      <c r="BL409" s="435"/>
      <c r="BN409" s="681"/>
    </row>
    <row r="410" spans="1:66" s="28" customFormat="1" ht="12" customHeight="1">
      <c r="A410" s="321">
        <v>16502483</v>
      </c>
      <c r="B410" s="318" t="str">
        <f t="shared" si="249"/>
        <v>16502483</v>
      </c>
      <c r="C410" s="444" t="s">
        <v>2719</v>
      </c>
      <c r="D410" s="445" t="s">
        <v>2091</v>
      </c>
      <c r="E410" s="445"/>
      <c r="F410" s="444"/>
      <c r="G410" s="445"/>
      <c r="H410" s="547">
        <v>0</v>
      </c>
      <c r="I410" s="547">
        <v>0</v>
      </c>
      <c r="J410" s="547">
        <v>0</v>
      </c>
      <c r="K410" s="547">
        <v>0</v>
      </c>
      <c r="L410" s="547">
        <v>0</v>
      </c>
      <c r="M410" s="547">
        <v>0</v>
      </c>
      <c r="N410" s="547">
        <v>0</v>
      </c>
      <c r="O410" s="547">
        <v>0</v>
      </c>
      <c r="P410" s="547">
        <v>0</v>
      </c>
      <c r="Q410" s="547">
        <v>0</v>
      </c>
      <c r="R410" s="547">
        <v>0</v>
      </c>
      <c r="S410" s="547">
        <v>0</v>
      </c>
      <c r="T410" s="547">
        <v>0</v>
      </c>
      <c r="U410" s="547"/>
      <c r="V410" s="547">
        <f t="shared" si="213"/>
        <v>0</v>
      </c>
      <c r="W410" s="285"/>
      <c r="X410" s="286"/>
      <c r="Y410" s="548">
        <f t="shared" si="246"/>
        <v>0</v>
      </c>
      <c r="Z410" s="549">
        <f t="shared" si="246"/>
        <v>0</v>
      </c>
      <c r="AA410" s="549">
        <f t="shared" si="246"/>
        <v>0</v>
      </c>
      <c r="AB410" s="282">
        <f t="shared" si="214"/>
        <v>0</v>
      </c>
      <c r="AC410" s="281">
        <f t="shared" si="215"/>
        <v>0</v>
      </c>
      <c r="AD410" s="549">
        <f t="shared" si="234"/>
        <v>0</v>
      </c>
      <c r="AE410" s="553">
        <f t="shared" si="227"/>
        <v>0</v>
      </c>
      <c r="AF410" s="282">
        <f t="shared" si="228"/>
        <v>0</v>
      </c>
      <c r="AG410" s="283">
        <f t="shared" si="216"/>
        <v>0</v>
      </c>
      <c r="AH410" s="281">
        <f t="shared" si="217"/>
        <v>0</v>
      </c>
      <c r="AI410" s="551">
        <f t="shared" si="248"/>
        <v>0</v>
      </c>
      <c r="AJ410" s="549">
        <f t="shared" si="248"/>
        <v>0</v>
      </c>
      <c r="AK410" s="549">
        <f t="shared" si="248"/>
        <v>0</v>
      </c>
      <c r="AL410" s="282">
        <f t="shared" si="218"/>
        <v>0</v>
      </c>
      <c r="AM410" s="281">
        <f t="shared" si="219"/>
        <v>0</v>
      </c>
      <c r="AN410" s="549">
        <f t="shared" si="211"/>
        <v>0</v>
      </c>
      <c r="AO410" s="549">
        <f t="shared" si="212"/>
        <v>0</v>
      </c>
      <c r="AP410" s="549">
        <f t="shared" si="220"/>
        <v>0</v>
      </c>
      <c r="AQ410" s="283">
        <f t="shared" si="206"/>
        <v>0</v>
      </c>
      <c r="AR410" s="281">
        <f t="shared" si="222"/>
        <v>0</v>
      </c>
      <c r="AT410" s="446"/>
      <c r="AU410" s="284"/>
      <c r="AV410" s="447" t="str">
        <f t="shared" si="223"/>
        <v>CA</v>
      </c>
      <c r="AW410" s="447" t="str">
        <f t="shared" si="223"/>
        <v>CL</v>
      </c>
      <c r="AX410" s="447" t="str">
        <f t="shared" si="223"/>
        <v>AIC</v>
      </c>
      <c r="AY410" s="447" t="str">
        <f t="shared" si="244"/>
        <v>ERB</v>
      </c>
      <c r="AZ410" s="447" t="str">
        <f t="shared" si="244"/>
        <v>GRB</v>
      </c>
      <c r="BA410" s="447" t="str">
        <f t="shared" si="244"/>
        <v>Non-Op</v>
      </c>
      <c r="BC410" s="445" t="s">
        <v>2128</v>
      </c>
      <c r="BD410" s="552">
        <f t="shared" si="250"/>
        <v>0</v>
      </c>
      <c r="BF410" s="435"/>
      <c r="BG410" s="435"/>
      <c r="BH410" s="435"/>
      <c r="BI410" s="435"/>
      <c r="BJ410" s="435"/>
      <c r="BK410" s="435"/>
      <c r="BL410" s="435"/>
      <c r="BN410" s="681"/>
    </row>
    <row r="411" spans="1:66" s="28" customFormat="1" ht="12" customHeight="1">
      <c r="A411" s="321">
        <v>16502493</v>
      </c>
      <c r="B411" s="318" t="str">
        <f t="shared" si="249"/>
        <v>16502493</v>
      </c>
      <c r="C411" s="444" t="s">
        <v>2720</v>
      </c>
      <c r="D411" s="445" t="s">
        <v>2091</v>
      </c>
      <c r="E411" s="445"/>
      <c r="F411" s="311">
        <v>42842</v>
      </c>
      <c r="G411" s="445"/>
      <c r="H411" s="547">
        <v>0</v>
      </c>
      <c r="I411" s="547">
        <v>0</v>
      </c>
      <c r="J411" s="547">
        <v>0</v>
      </c>
      <c r="K411" s="547">
        <v>0</v>
      </c>
      <c r="L411" s="547">
        <v>0</v>
      </c>
      <c r="M411" s="547">
        <v>0</v>
      </c>
      <c r="N411" s="547">
        <v>0</v>
      </c>
      <c r="O411" s="547">
        <v>0</v>
      </c>
      <c r="P411" s="547">
        <v>0</v>
      </c>
      <c r="Q411" s="547">
        <v>0</v>
      </c>
      <c r="R411" s="547">
        <v>0</v>
      </c>
      <c r="S411" s="547">
        <v>0</v>
      </c>
      <c r="T411" s="547">
        <v>0</v>
      </c>
      <c r="U411" s="547"/>
      <c r="V411" s="547">
        <f t="shared" si="213"/>
        <v>0</v>
      </c>
      <c r="W411" s="285"/>
      <c r="X411" s="286"/>
      <c r="Y411" s="548">
        <f t="shared" si="246"/>
        <v>0</v>
      </c>
      <c r="Z411" s="549">
        <f t="shared" si="246"/>
        <v>0</v>
      </c>
      <c r="AA411" s="549">
        <f t="shared" si="246"/>
        <v>0</v>
      </c>
      <c r="AB411" s="282">
        <f t="shared" si="214"/>
        <v>0</v>
      </c>
      <c r="AC411" s="281">
        <f t="shared" si="215"/>
        <v>0</v>
      </c>
      <c r="AD411" s="549">
        <f t="shared" si="234"/>
        <v>0</v>
      </c>
      <c r="AE411" s="553">
        <f t="shared" si="227"/>
        <v>0</v>
      </c>
      <c r="AF411" s="282">
        <f t="shared" si="228"/>
        <v>0</v>
      </c>
      <c r="AG411" s="283">
        <f t="shared" si="216"/>
        <v>0</v>
      </c>
      <c r="AH411" s="281">
        <f t="shared" si="217"/>
        <v>0</v>
      </c>
      <c r="AI411" s="551">
        <f t="shared" si="248"/>
        <v>0</v>
      </c>
      <c r="AJ411" s="549">
        <f t="shared" si="248"/>
        <v>0</v>
      </c>
      <c r="AK411" s="549">
        <f t="shared" si="248"/>
        <v>0</v>
      </c>
      <c r="AL411" s="282">
        <f t="shared" si="218"/>
        <v>0</v>
      </c>
      <c r="AM411" s="281">
        <f t="shared" si="219"/>
        <v>0</v>
      </c>
      <c r="AN411" s="549">
        <f t="shared" si="211"/>
        <v>0</v>
      </c>
      <c r="AO411" s="549">
        <f t="shared" si="212"/>
        <v>0</v>
      </c>
      <c r="AP411" s="549">
        <f t="shared" si="220"/>
        <v>0</v>
      </c>
      <c r="AQ411" s="283">
        <f t="shared" si="206"/>
        <v>0</v>
      </c>
      <c r="AR411" s="281">
        <f t="shared" si="222"/>
        <v>0</v>
      </c>
      <c r="AT411" s="446"/>
      <c r="AU411" s="284"/>
      <c r="AV411" s="447" t="str">
        <f t="shared" si="223"/>
        <v>CA</v>
      </c>
      <c r="AW411" s="447" t="str">
        <f t="shared" si="223"/>
        <v>CL</v>
      </c>
      <c r="AX411" s="447" t="str">
        <f t="shared" si="223"/>
        <v>AIC</v>
      </c>
      <c r="AY411" s="447" t="str">
        <f t="shared" si="244"/>
        <v>ERB</v>
      </c>
      <c r="AZ411" s="447" t="str">
        <f t="shared" si="244"/>
        <v>GRB</v>
      </c>
      <c r="BA411" s="447" t="str">
        <f t="shared" si="244"/>
        <v>Non-Op</v>
      </c>
      <c r="BC411" s="445" t="s">
        <v>2128</v>
      </c>
      <c r="BD411" s="552">
        <f t="shared" si="250"/>
        <v>0</v>
      </c>
      <c r="BF411" s="448"/>
      <c r="BG411" s="448"/>
      <c r="BH411" s="448"/>
      <c r="BI411" s="448"/>
      <c r="BJ411" s="448"/>
      <c r="BK411" s="448"/>
      <c r="BL411" s="448"/>
      <c r="BN411" s="681"/>
    </row>
    <row r="412" spans="1:66" s="28" customFormat="1" ht="12" customHeight="1">
      <c r="A412" s="321">
        <v>16502503</v>
      </c>
      <c r="B412" s="318" t="str">
        <f t="shared" si="249"/>
        <v>16502503</v>
      </c>
      <c r="C412" s="694" t="s">
        <v>2721</v>
      </c>
      <c r="D412" s="445" t="s">
        <v>2091</v>
      </c>
      <c r="E412" s="445"/>
      <c r="F412" s="311">
        <v>42964</v>
      </c>
      <c r="G412" s="445"/>
      <c r="H412" s="547">
        <v>0</v>
      </c>
      <c r="I412" s="547">
        <v>0</v>
      </c>
      <c r="J412" s="547">
        <v>0</v>
      </c>
      <c r="K412" s="547">
        <v>0</v>
      </c>
      <c r="L412" s="547">
        <v>0</v>
      </c>
      <c r="M412" s="547">
        <v>0</v>
      </c>
      <c r="N412" s="547">
        <v>0</v>
      </c>
      <c r="O412" s="547">
        <v>0</v>
      </c>
      <c r="P412" s="547">
        <v>0</v>
      </c>
      <c r="Q412" s="547">
        <v>0</v>
      </c>
      <c r="R412" s="547">
        <v>0</v>
      </c>
      <c r="S412" s="547">
        <v>0</v>
      </c>
      <c r="T412" s="547">
        <v>0</v>
      </c>
      <c r="U412" s="547"/>
      <c r="V412" s="547">
        <f t="shared" si="213"/>
        <v>0</v>
      </c>
      <c r="W412" s="285"/>
      <c r="X412" s="286"/>
      <c r="Y412" s="548">
        <f t="shared" si="246"/>
        <v>0</v>
      </c>
      <c r="Z412" s="549">
        <f t="shared" si="246"/>
        <v>0</v>
      </c>
      <c r="AA412" s="549">
        <f t="shared" si="246"/>
        <v>0</v>
      </c>
      <c r="AB412" s="282">
        <f t="shared" si="214"/>
        <v>0</v>
      </c>
      <c r="AC412" s="281">
        <f t="shared" si="215"/>
        <v>0</v>
      </c>
      <c r="AD412" s="549">
        <f t="shared" si="234"/>
        <v>0</v>
      </c>
      <c r="AE412" s="553">
        <f t="shared" si="227"/>
        <v>0</v>
      </c>
      <c r="AF412" s="282">
        <f t="shared" si="228"/>
        <v>0</v>
      </c>
      <c r="AG412" s="283">
        <f t="shared" si="216"/>
        <v>0</v>
      </c>
      <c r="AH412" s="281">
        <f t="shared" si="217"/>
        <v>0</v>
      </c>
      <c r="AI412" s="551">
        <f t="shared" si="248"/>
        <v>0</v>
      </c>
      <c r="AJ412" s="549">
        <f t="shared" si="248"/>
        <v>0</v>
      </c>
      <c r="AK412" s="549">
        <f t="shared" si="248"/>
        <v>0</v>
      </c>
      <c r="AL412" s="282">
        <f t="shared" si="218"/>
        <v>0</v>
      </c>
      <c r="AM412" s="281">
        <f t="shared" si="219"/>
        <v>0</v>
      </c>
      <c r="AN412" s="549">
        <f t="shared" ref="AN412:AN476" si="251">IF($D412=AN$5,$V412,IF($D412=AN$4, $V412*$AK$1,0))</f>
        <v>0</v>
      </c>
      <c r="AO412" s="549">
        <f t="shared" ref="AO412:AO476" si="252">IF($D412=AO$5,$V412,IF($D412=AO$4, $V412*$AK$2,0))</f>
        <v>0</v>
      </c>
      <c r="AP412" s="549">
        <f t="shared" si="220"/>
        <v>0</v>
      </c>
      <c r="AQ412" s="283">
        <f t="shared" si="206"/>
        <v>0</v>
      </c>
      <c r="AR412" s="281">
        <f t="shared" si="222"/>
        <v>0</v>
      </c>
      <c r="AT412" s="446"/>
      <c r="AU412" s="284"/>
      <c r="AV412" s="447" t="str">
        <f t="shared" si="223"/>
        <v>CA</v>
      </c>
      <c r="AW412" s="447" t="str">
        <f t="shared" si="223"/>
        <v>CL</v>
      </c>
      <c r="AX412" s="447" t="str">
        <f t="shared" si="223"/>
        <v>AIC</v>
      </c>
      <c r="AY412" s="447" t="str">
        <f t="shared" si="244"/>
        <v>ERB</v>
      </c>
      <c r="AZ412" s="447" t="str">
        <f t="shared" si="244"/>
        <v>GRB</v>
      </c>
      <c r="BA412" s="447" t="str">
        <f t="shared" si="244"/>
        <v>Non-Op</v>
      </c>
      <c r="BC412" s="445" t="s">
        <v>2128</v>
      </c>
      <c r="BD412" s="552">
        <f t="shared" si="250"/>
        <v>0</v>
      </c>
      <c r="BF412" s="448"/>
      <c r="BG412" s="448"/>
      <c r="BH412" s="448"/>
      <c r="BI412" s="448"/>
      <c r="BJ412" s="448"/>
      <c r="BK412" s="448"/>
      <c r="BL412" s="448"/>
      <c r="BN412" s="681"/>
    </row>
    <row r="413" spans="1:66" s="28" customFormat="1" ht="12" customHeight="1">
      <c r="A413" s="321">
        <v>16502513</v>
      </c>
      <c r="B413" s="318" t="str">
        <f t="shared" si="249"/>
        <v>16502513</v>
      </c>
      <c r="C413" s="694" t="s">
        <v>2722</v>
      </c>
      <c r="D413" s="445" t="s">
        <v>2091</v>
      </c>
      <c r="E413" s="445"/>
      <c r="F413" s="311">
        <v>42964</v>
      </c>
      <c r="G413" s="445"/>
      <c r="H413" s="547">
        <v>0</v>
      </c>
      <c r="I413" s="547">
        <v>0</v>
      </c>
      <c r="J413" s="547">
        <v>0</v>
      </c>
      <c r="K413" s="547">
        <v>0</v>
      </c>
      <c r="L413" s="547">
        <v>0</v>
      </c>
      <c r="M413" s="547">
        <v>0</v>
      </c>
      <c r="N413" s="547">
        <v>0</v>
      </c>
      <c r="O413" s="547">
        <v>0</v>
      </c>
      <c r="P413" s="547">
        <v>0</v>
      </c>
      <c r="Q413" s="547">
        <v>0</v>
      </c>
      <c r="R413" s="547">
        <v>0</v>
      </c>
      <c r="S413" s="547">
        <v>0</v>
      </c>
      <c r="T413" s="547">
        <v>0</v>
      </c>
      <c r="U413" s="547"/>
      <c r="V413" s="547">
        <f t="shared" ref="V413:V479" si="253">(H413+T413+SUM(I413:S413)*2)/24</f>
        <v>0</v>
      </c>
      <c r="W413" s="285"/>
      <c r="X413" s="286"/>
      <c r="Y413" s="548">
        <f t="shared" si="246"/>
        <v>0</v>
      </c>
      <c r="Z413" s="549">
        <f t="shared" si="246"/>
        <v>0</v>
      </c>
      <c r="AA413" s="549">
        <f t="shared" si="246"/>
        <v>0</v>
      </c>
      <c r="AB413" s="282">
        <f t="shared" si="214"/>
        <v>0</v>
      </c>
      <c r="AC413" s="281">
        <f t="shared" si="215"/>
        <v>0</v>
      </c>
      <c r="AD413" s="549">
        <f t="shared" si="234"/>
        <v>0</v>
      </c>
      <c r="AE413" s="553">
        <f t="shared" si="227"/>
        <v>0</v>
      </c>
      <c r="AF413" s="282">
        <f t="shared" si="228"/>
        <v>0</v>
      </c>
      <c r="AG413" s="283">
        <f t="shared" si="216"/>
        <v>0</v>
      </c>
      <c r="AH413" s="281">
        <f t="shared" si="217"/>
        <v>0</v>
      </c>
      <c r="AI413" s="551">
        <f t="shared" si="248"/>
        <v>0</v>
      </c>
      <c r="AJ413" s="549">
        <f t="shared" si="248"/>
        <v>0</v>
      </c>
      <c r="AK413" s="549">
        <f t="shared" si="248"/>
        <v>0</v>
      </c>
      <c r="AL413" s="282">
        <f t="shared" si="218"/>
        <v>0</v>
      </c>
      <c r="AM413" s="281">
        <f t="shared" si="219"/>
        <v>0</v>
      </c>
      <c r="AN413" s="549">
        <f t="shared" si="251"/>
        <v>0</v>
      </c>
      <c r="AO413" s="549">
        <f t="shared" si="252"/>
        <v>0</v>
      </c>
      <c r="AP413" s="549">
        <f t="shared" si="220"/>
        <v>0</v>
      </c>
      <c r="AQ413" s="283">
        <f t="shared" si="206"/>
        <v>0</v>
      </c>
      <c r="AR413" s="281">
        <f t="shared" si="222"/>
        <v>0</v>
      </c>
      <c r="AT413" s="446"/>
      <c r="AU413" s="284"/>
      <c r="AV413" s="447" t="str">
        <f t="shared" si="223"/>
        <v>CA</v>
      </c>
      <c r="AW413" s="447" t="str">
        <f t="shared" si="223"/>
        <v>CL</v>
      </c>
      <c r="AX413" s="447" t="str">
        <f t="shared" si="223"/>
        <v>AIC</v>
      </c>
      <c r="AY413" s="447" t="str">
        <f t="shared" si="244"/>
        <v>ERB</v>
      </c>
      <c r="AZ413" s="447" t="str">
        <f t="shared" si="244"/>
        <v>GRB</v>
      </c>
      <c r="BA413" s="447" t="str">
        <f t="shared" si="244"/>
        <v>Non-Op</v>
      </c>
      <c r="BC413" s="445" t="s">
        <v>2128</v>
      </c>
      <c r="BD413" s="552">
        <f t="shared" si="250"/>
        <v>0</v>
      </c>
      <c r="BF413" s="448"/>
      <c r="BG413" s="448"/>
      <c r="BH413" s="448"/>
      <c r="BI413" s="448"/>
      <c r="BJ413" s="448"/>
      <c r="BK413" s="448"/>
      <c r="BL413" s="448"/>
      <c r="BN413" s="681"/>
    </row>
    <row r="414" spans="1:66" s="28" customFormat="1" ht="12" customHeight="1">
      <c r="A414" s="321">
        <v>16502523</v>
      </c>
      <c r="B414" s="318" t="str">
        <f t="shared" si="249"/>
        <v>16502523</v>
      </c>
      <c r="C414" s="694" t="s">
        <v>2723</v>
      </c>
      <c r="D414" s="445" t="s">
        <v>2091</v>
      </c>
      <c r="E414" s="445"/>
      <c r="F414" s="311">
        <v>42964</v>
      </c>
      <c r="G414" s="445"/>
      <c r="H414" s="547">
        <v>0</v>
      </c>
      <c r="I414" s="547">
        <v>0</v>
      </c>
      <c r="J414" s="547">
        <v>0</v>
      </c>
      <c r="K414" s="547">
        <v>0</v>
      </c>
      <c r="L414" s="547">
        <v>0</v>
      </c>
      <c r="M414" s="547">
        <v>0</v>
      </c>
      <c r="N414" s="547">
        <v>0</v>
      </c>
      <c r="O414" s="547">
        <v>0</v>
      </c>
      <c r="P414" s="547">
        <v>0</v>
      </c>
      <c r="Q414" s="547">
        <v>0</v>
      </c>
      <c r="R414" s="547">
        <v>0</v>
      </c>
      <c r="S414" s="547">
        <v>0</v>
      </c>
      <c r="T414" s="547">
        <v>0</v>
      </c>
      <c r="U414" s="547"/>
      <c r="V414" s="547">
        <f t="shared" si="253"/>
        <v>0</v>
      </c>
      <c r="W414" s="285"/>
      <c r="X414" s="286"/>
      <c r="Y414" s="548">
        <f t="shared" si="246"/>
        <v>0</v>
      </c>
      <c r="Z414" s="549">
        <f t="shared" si="246"/>
        <v>0</v>
      </c>
      <c r="AA414" s="549">
        <f t="shared" si="246"/>
        <v>0</v>
      </c>
      <c r="AB414" s="282">
        <f t="shared" ref="AB414:AB480" si="254">T414-SUM(Y414:AA414)</f>
        <v>0</v>
      </c>
      <c r="AC414" s="281">
        <f t="shared" ref="AC414:AC480" si="255">T414-SUM(Y414:AA414)-AB414</f>
        <v>0</v>
      </c>
      <c r="AD414" s="549">
        <f t="shared" si="234"/>
        <v>0</v>
      </c>
      <c r="AE414" s="553">
        <f t="shared" si="227"/>
        <v>0</v>
      </c>
      <c r="AF414" s="282">
        <f t="shared" si="228"/>
        <v>0</v>
      </c>
      <c r="AG414" s="283">
        <f t="shared" ref="AG414:AG480" si="256">SUM(AD414:AF414)</f>
        <v>0</v>
      </c>
      <c r="AH414" s="281">
        <f t="shared" ref="AH414:AH480" si="257">AG414-AB414</f>
        <v>0</v>
      </c>
      <c r="AI414" s="551">
        <f t="shared" si="248"/>
        <v>0</v>
      </c>
      <c r="AJ414" s="549">
        <f t="shared" si="248"/>
        <v>0</v>
      </c>
      <c r="AK414" s="549">
        <f t="shared" si="248"/>
        <v>0</v>
      </c>
      <c r="AL414" s="282">
        <f t="shared" ref="AL414:AL480" si="258">V414-SUM(AI414:AK414)</f>
        <v>0</v>
      </c>
      <c r="AM414" s="281">
        <f t="shared" ref="AM414:AM480" si="259">V414-SUM(AI414:AK414)-AL414</f>
        <v>0</v>
      </c>
      <c r="AN414" s="549">
        <f t="shared" si="251"/>
        <v>0</v>
      </c>
      <c r="AO414" s="549">
        <f t="shared" si="252"/>
        <v>0</v>
      </c>
      <c r="AP414" s="549">
        <f t="shared" ref="AP414:AP480" si="260">IF($D414=AP$5,$V414,IF($D414=AP$4, $V414*$AL$2,0))</f>
        <v>0</v>
      </c>
      <c r="AQ414" s="283">
        <f t="shared" si="206"/>
        <v>0</v>
      </c>
      <c r="AR414" s="281">
        <f t="shared" ref="AR414:AR480" si="261">AQ414-AL414</f>
        <v>0</v>
      </c>
      <c r="AT414" s="446"/>
      <c r="AU414" s="284"/>
      <c r="AV414" s="447" t="str">
        <f t="shared" ref="AV414:AX480" si="262">IF(VALUE(Y414),AV$7,IF(ISBLANK(Y414),"",AV$7))</f>
        <v>CA</v>
      </c>
      <c r="AW414" s="447" t="str">
        <f t="shared" si="262"/>
        <v>CL</v>
      </c>
      <c r="AX414" s="447" t="str">
        <f t="shared" si="262"/>
        <v>AIC</v>
      </c>
      <c r="AY414" s="447" t="str">
        <f t="shared" si="244"/>
        <v>ERB</v>
      </c>
      <c r="AZ414" s="447" t="str">
        <f t="shared" si="244"/>
        <v>GRB</v>
      </c>
      <c r="BA414" s="447" t="str">
        <f t="shared" si="244"/>
        <v>Non-Op</v>
      </c>
      <c r="BC414" s="445" t="s">
        <v>2128</v>
      </c>
      <c r="BD414" s="552">
        <f t="shared" si="250"/>
        <v>0</v>
      </c>
      <c r="BF414" s="448"/>
      <c r="BG414" s="448"/>
      <c r="BH414" s="448"/>
      <c r="BI414" s="448"/>
      <c r="BJ414" s="448"/>
      <c r="BK414" s="448"/>
      <c r="BL414" s="448"/>
      <c r="BN414" s="681"/>
    </row>
    <row r="415" spans="1:66" s="28" customFormat="1" ht="12" customHeight="1">
      <c r="A415" s="695">
        <v>16502543</v>
      </c>
      <c r="B415" s="695" t="str">
        <f t="shared" si="249"/>
        <v>16502543</v>
      </c>
      <c r="C415" s="696" t="s">
        <v>2724</v>
      </c>
      <c r="D415" s="445" t="s">
        <v>2091</v>
      </c>
      <c r="E415" s="445"/>
      <c r="F415" s="311">
        <v>43101</v>
      </c>
      <c r="G415" s="445"/>
      <c r="H415" s="547">
        <v>0</v>
      </c>
      <c r="I415" s="547">
        <v>0</v>
      </c>
      <c r="J415" s="547">
        <v>0</v>
      </c>
      <c r="K415" s="547">
        <v>0</v>
      </c>
      <c r="L415" s="547">
        <v>0</v>
      </c>
      <c r="M415" s="547">
        <v>0</v>
      </c>
      <c r="N415" s="547">
        <v>0</v>
      </c>
      <c r="O415" s="547">
        <v>0</v>
      </c>
      <c r="P415" s="547">
        <v>0</v>
      </c>
      <c r="Q415" s="547">
        <v>0</v>
      </c>
      <c r="R415" s="547">
        <v>0</v>
      </c>
      <c r="S415" s="547">
        <v>0</v>
      </c>
      <c r="T415" s="547">
        <v>0</v>
      </c>
      <c r="U415" s="547"/>
      <c r="V415" s="547">
        <f t="shared" si="253"/>
        <v>0</v>
      </c>
      <c r="W415" s="285"/>
      <c r="X415" s="286"/>
      <c r="Y415" s="548">
        <f t="shared" ref="Y415:AA434" si="263">IF($D415=Y$5,$T415,0)</f>
        <v>0</v>
      </c>
      <c r="Z415" s="549">
        <f t="shared" si="263"/>
        <v>0</v>
      </c>
      <c r="AA415" s="549">
        <f t="shared" si="263"/>
        <v>0</v>
      </c>
      <c r="AB415" s="282">
        <f t="shared" si="254"/>
        <v>0</v>
      </c>
      <c r="AC415" s="281">
        <f t="shared" si="255"/>
        <v>0</v>
      </c>
      <c r="AD415" s="549">
        <f t="shared" si="234"/>
        <v>0</v>
      </c>
      <c r="AE415" s="553">
        <f t="shared" si="227"/>
        <v>0</v>
      </c>
      <c r="AF415" s="282">
        <f t="shared" si="228"/>
        <v>0</v>
      </c>
      <c r="AG415" s="283">
        <f t="shared" si="256"/>
        <v>0</v>
      </c>
      <c r="AH415" s="281">
        <f t="shared" si="257"/>
        <v>0</v>
      </c>
      <c r="AI415" s="551">
        <f t="shared" si="248"/>
        <v>0</v>
      </c>
      <c r="AJ415" s="549">
        <f t="shared" si="248"/>
        <v>0</v>
      </c>
      <c r="AK415" s="549">
        <f t="shared" si="248"/>
        <v>0</v>
      </c>
      <c r="AL415" s="282">
        <f t="shared" si="258"/>
        <v>0</v>
      </c>
      <c r="AM415" s="281">
        <f t="shared" si="259"/>
        <v>0</v>
      </c>
      <c r="AN415" s="549">
        <f t="shared" si="251"/>
        <v>0</v>
      </c>
      <c r="AO415" s="549">
        <f t="shared" si="252"/>
        <v>0</v>
      </c>
      <c r="AP415" s="549">
        <f t="shared" si="260"/>
        <v>0</v>
      </c>
      <c r="AQ415" s="283">
        <f t="shared" si="206"/>
        <v>0</v>
      </c>
      <c r="AR415" s="281">
        <f t="shared" si="261"/>
        <v>0</v>
      </c>
      <c r="AT415" s="446"/>
      <c r="AU415" s="284"/>
      <c r="AV415" s="447" t="str">
        <f t="shared" si="262"/>
        <v>CA</v>
      </c>
      <c r="AW415" s="447" t="str">
        <f t="shared" si="262"/>
        <v>CL</v>
      </c>
      <c r="AX415" s="447" t="str">
        <f t="shared" si="262"/>
        <v>AIC</v>
      </c>
      <c r="AY415" s="447" t="str">
        <f t="shared" si="244"/>
        <v>ERB</v>
      </c>
      <c r="AZ415" s="447" t="str">
        <f t="shared" si="244"/>
        <v>GRB</v>
      </c>
      <c r="BA415" s="447" t="str">
        <f t="shared" si="244"/>
        <v>Non-Op</v>
      </c>
      <c r="BC415" s="445" t="s">
        <v>2128</v>
      </c>
      <c r="BD415" s="552">
        <f t="shared" si="250"/>
        <v>0</v>
      </c>
      <c r="BF415" s="448"/>
      <c r="BG415" s="448"/>
      <c r="BH415" s="448"/>
      <c r="BI415" s="448"/>
      <c r="BJ415" s="448"/>
      <c r="BK415" s="448"/>
      <c r="BL415" s="448"/>
      <c r="BN415" s="681"/>
    </row>
    <row r="416" spans="1:66" s="28" customFormat="1" ht="12" customHeight="1">
      <c r="A416" s="695">
        <v>16502553</v>
      </c>
      <c r="B416" s="695" t="str">
        <f t="shared" si="249"/>
        <v>16502553</v>
      </c>
      <c r="C416" s="697" t="s">
        <v>2725</v>
      </c>
      <c r="D416" s="445" t="s">
        <v>2091</v>
      </c>
      <c r="E416" s="311"/>
      <c r="F416" s="311">
        <v>43282</v>
      </c>
      <c r="G416" s="311"/>
      <c r="H416" s="547">
        <v>0</v>
      </c>
      <c r="I416" s="547">
        <v>0</v>
      </c>
      <c r="J416" s="547">
        <v>0</v>
      </c>
      <c r="K416" s="547">
        <v>0</v>
      </c>
      <c r="L416" s="547">
        <v>0</v>
      </c>
      <c r="M416" s="547">
        <v>0</v>
      </c>
      <c r="N416" s="547">
        <v>0</v>
      </c>
      <c r="O416" s="547">
        <v>0</v>
      </c>
      <c r="P416" s="547">
        <v>0</v>
      </c>
      <c r="Q416" s="547">
        <v>0</v>
      </c>
      <c r="R416" s="547">
        <v>0</v>
      </c>
      <c r="S416" s="547">
        <v>0</v>
      </c>
      <c r="T416" s="547">
        <v>0</v>
      </c>
      <c r="U416" s="547"/>
      <c r="V416" s="547">
        <f t="shared" si="253"/>
        <v>0</v>
      </c>
      <c r="W416" s="285"/>
      <c r="X416" s="286"/>
      <c r="Y416" s="548">
        <f t="shared" si="263"/>
        <v>0</v>
      </c>
      <c r="Z416" s="549">
        <f t="shared" si="263"/>
        <v>0</v>
      </c>
      <c r="AA416" s="549">
        <f t="shared" si="263"/>
        <v>0</v>
      </c>
      <c r="AB416" s="282">
        <f t="shared" si="254"/>
        <v>0</v>
      </c>
      <c r="AC416" s="281">
        <f t="shared" si="255"/>
        <v>0</v>
      </c>
      <c r="AD416" s="549">
        <f t="shared" si="234"/>
        <v>0</v>
      </c>
      <c r="AE416" s="553">
        <f t="shared" si="227"/>
        <v>0</v>
      </c>
      <c r="AF416" s="282">
        <f t="shared" si="228"/>
        <v>0</v>
      </c>
      <c r="AG416" s="283">
        <f t="shared" si="256"/>
        <v>0</v>
      </c>
      <c r="AH416" s="281">
        <f t="shared" si="257"/>
        <v>0</v>
      </c>
      <c r="AI416" s="551">
        <f t="shared" si="248"/>
        <v>0</v>
      </c>
      <c r="AJ416" s="549">
        <f t="shared" si="248"/>
        <v>0</v>
      </c>
      <c r="AK416" s="549">
        <f t="shared" si="248"/>
        <v>0</v>
      </c>
      <c r="AL416" s="282">
        <f t="shared" si="258"/>
        <v>0</v>
      </c>
      <c r="AM416" s="281">
        <f t="shared" si="259"/>
        <v>0</v>
      </c>
      <c r="AN416" s="549">
        <f t="shared" si="251"/>
        <v>0</v>
      </c>
      <c r="AO416" s="549">
        <f t="shared" si="252"/>
        <v>0</v>
      </c>
      <c r="AP416" s="549">
        <f t="shared" si="260"/>
        <v>0</v>
      </c>
      <c r="AQ416" s="283">
        <f t="shared" si="206"/>
        <v>0</v>
      </c>
      <c r="AR416" s="281">
        <f t="shared" si="261"/>
        <v>0</v>
      </c>
      <c r="AT416" s="446"/>
      <c r="AU416" s="284"/>
      <c r="AV416" s="447" t="str">
        <f t="shared" si="262"/>
        <v>CA</v>
      </c>
      <c r="AW416" s="447" t="str">
        <f t="shared" si="262"/>
        <v>CL</v>
      </c>
      <c r="AX416" s="447" t="str">
        <f t="shared" si="262"/>
        <v>AIC</v>
      </c>
      <c r="AY416" s="447" t="str">
        <f t="shared" si="244"/>
        <v>ERB</v>
      </c>
      <c r="AZ416" s="447" t="str">
        <f t="shared" si="244"/>
        <v>GRB</v>
      </c>
      <c r="BA416" s="447" t="str">
        <f t="shared" si="244"/>
        <v>Non-Op</v>
      </c>
      <c r="BC416" s="445" t="s">
        <v>2128</v>
      </c>
      <c r="BD416" s="552">
        <f t="shared" si="250"/>
        <v>0</v>
      </c>
      <c r="BF416" s="448"/>
      <c r="BG416" s="448"/>
      <c r="BH416" s="448"/>
      <c r="BI416" s="448"/>
      <c r="BJ416" s="448"/>
      <c r="BK416" s="448"/>
      <c r="BL416" s="448"/>
      <c r="BN416" s="681"/>
    </row>
    <row r="417" spans="1:66" s="28" customFormat="1" ht="12" customHeight="1">
      <c r="A417" s="695">
        <v>16502563</v>
      </c>
      <c r="B417" s="695" t="str">
        <f t="shared" si="249"/>
        <v>16502563</v>
      </c>
      <c r="C417" s="696" t="s">
        <v>2726</v>
      </c>
      <c r="D417" s="445" t="s">
        <v>2091</v>
      </c>
      <c r="E417" s="445"/>
      <c r="F417" s="289">
        <v>43268</v>
      </c>
      <c r="G417" s="445"/>
      <c r="H417" s="547">
        <v>0</v>
      </c>
      <c r="I417" s="547">
        <v>0</v>
      </c>
      <c r="J417" s="547">
        <v>0</v>
      </c>
      <c r="K417" s="547">
        <v>0</v>
      </c>
      <c r="L417" s="547">
        <v>0</v>
      </c>
      <c r="M417" s="547">
        <v>0</v>
      </c>
      <c r="N417" s="547">
        <v>0</v>
      </c>
      <c r="O417" s="547">
        <v>0</v>
      </c>
      <c r="P417" s="547">
        <v>0</v>
      </c>
      <c r="Q417" s="547">
        <v>0</v>
      </c>
      <c r="R417" s="547">
        <v>0</v>
      </c>
      <c r="S417" s="547">
        <v>0</v>
      </c>
      <c r="T417" s="547">
        <v>0</v>
      </c>
      <c r="U417" s="547"/>
      <c r="V417" s="547">
        <f t="shared" si="253"/>
        <v>0</v>
      </c>
      <c r="W417" s="285"/>
      <c r="X417" s="286"/>
      <c r="Y417" s="548">
        <f t="shared" si="263"/>
        <v>0</v>
      </c>
      <c r="Z417" s="549">
        <f t="shared" si="263"/>
        <v>0</v>
      </c>
      <c r="AA417" s="549">
        <f t="shared" si="263"/>
        <v>0</v>
      </c>
      <c r="AB417" s="282">
        <f t="shared" si="254"/>
        <v>0</v>
      </c>
      <c r="AC417" s="281">
        <f t="shared" si="255"/>
        <v>0</v>
      </c>
      <c r="AD417" s="549">
        <f t="shared" si="234"/>
        <v>0</v>
      </c>
      <c r="AE417" s="553">
        <f t="shared" si="227"/>
        <v>0</v>
      </c>
      <c r="AF417" s="282">
        <f t="shared" si="228"/>
        <v>0</v>
      </c>
      <c r="AG417" s="283">
        <f t="shared" si="256"/>
        <v>0</v>
      </c>
      <c r="AH417" s="281">
        <f t="shared" si="257"/>
        <v>0</v>
      </c>
      <c r="AI417" s="551">
        <f t="shared" si="248"/>
        <v>0</v>
      </c>
      <c r="AJ417" s="549">
        <f t="shared" si="248"/>
        <v>0</v>
      </c>
      <c r="AK417" s="549">
        <f t="shared" si="248"/>
        <v>0</v>
      </c>
      <c r="AL417" s="282">
        <f t="shared" si="258"/>
        <v>0</v>
      </c>
      <c r="AM417" s="281">
        <f t="shared" si="259"/>
        <v>0</v>
      </c>
      <c r="AN417" s="549">
        <f t="shared" si="251"/>
        <v>0</v>
      </c>
      <c r="AO417" s="549">
        <f t="shared" si="252"/>
        <v>0</v>
      </c>
      <c r="AP417" s="549">
        <f t="shared" si="260"/>
        <v>0</v>
      </c>
      <c r="AQ417" s="283">
        <f t="shared" si="206"/>
        <v>0</v>
      </c>
      <c r="AR417" s="281">
        <f t="shared" si="261"/>
        <v>0</v>
      </c>
      <c r="AT417" s="446"/>
      <c r="AU417" s="284"/>
      <c r="AV417" s="447" t="str">
        <f t="shared" si="262"/>
        <v>CA</v>
      </c>
      <c r="AW417" s="447" t="str">
        <f t="shared" si="262"/>
        <v>CL</v>
      </c>
      <c r="AX417" s="447" t="str">
        <f t="shared" si="262"/>
        <v>AIC</v>
      </c>
      <c r="AY417" s="447" t="str">
        <f t="shared" si="244"/>
        <v>ERB</v>
      </c>
      <c r="AZ417" s="447" t="str">
        <f t="shared" si="244"/>
        <v>GRB</v>
      </c>
      <c r="BA417" s="447" t="str">
        <f t="shared" si="244"/>
        <v>Non-Op</v>
      </c>
      <c r="BC417" s="445" t="s">
        <v>2128</v>
      </c>
      <c r="BD417" s="552">
        <f t="shared" si="250"/>
        <v>0</v>
      </c>
      <c r="BF417" s="448"/>
      <c r="BG417" s="448"/>
      <c r="BH417" s="448"/>
      <c r="BI417" s="448"/>
      <c r="BJ417" s="448"/>
      <c r="BK417" s="448"/>
      <c r="BL417" s="448"/>
      <c r="BN417" s="672"/>
    </row>
    <row r="418" spans="1:66" s="28" customFormat="1" ht="12" customHeight="1">
      <c r="A418" s="695">
        <v>16502573</v>
      </c>
      <c r="B418" s="695" t="str">
        <f t="shared" si="249"/>
        <v>16502573</v>
      </c>
      <c r="C418" s="697" t="s">
        <v>2727</v>
      </c>
      <c r="D418" s="445" t="s">
        <v>2091</v>
      </c>
      <c r="E418" s="311"/>
      <c r="F418" s="311">
        <v>43282</v>
      </c>
      <c r="G418" s="311"/>
      <c r="H418" s="547">
        <v>0</v>
      </c>
      <c r="I418" s="547">
        <v>0</v>
      </c>
      <c r="J418" s="547">
        <v>0</v>
      </c>
      <c r="K418" s="547">
        <v>0</v>
      </c>
      <c r="L418" s="547">
        <v>0</v>
      </c>
      <c r="M418" s="547">
        <v>0</v>
      </c>
      <c r="N418" s="547">
        <v>0</v>
      </c>
      <c r="O418" s="547">
        <v>0</v>
      </c>
      <c r="P418" s="547">
        <v>0</v>
      </c>
      <c r="Q418" s="547">
        <v>0</v>
      </c>
      <c r="R418" s="547">
        <v>0</v>
      </c>
      <c r="S418" s="547">
        <v>0</v>
      </c>
      <c r="T418" s="547">
        <v>0</v>
      </c>
      <c r="U418" s="547"/>
      <c r="V418" s="547">
        <f t="shared" si="253"/>
        <v>0</v>
      </c>
      <c r="W418" s="285"/>
      <c r="X418" s="286"/>
      <c r="Y418" s="548">
        <f t="shared" si="263"/>
        <v>0</v>
      </c>
      <c r="Z418" s="549">
        <f t="shared" si="263"/>
        <v>0</v>
      </c>
      <c r="AA418" s="549">
        <f t="shared" si="263"/>
        <v>0</v>
      </c>
      <c r="AB418" s="282">
        <f t="shared" si="254"/>
        <v>0</v>
      </c>
      <c r="AC418" s="281">
        <f t="shared" si="255"/>
        <v>0</v>
      </c>
      <c r="AD418" s="549">
        <f t="shared" si="234"/>
        <v>0</v>
      </c>
      <c r="AE418" s="553">
        <f t="shared" ref="AE418:AE484" si="264">IF($D418=AE$5,$T418,IF($D418=AE$4, $T418*$AK$2,0))</f>
        <v>0</v>
      </c>
      <c r="AF418" s="282">
        <f t="shared" ref="AF418:AF484" si="265">IF($D418=AF$5,$T418,IF($D418=AF$4, $T418*$AL$2,0))</f>
        <v>0</v>
      </c>
      <c r="AG418" s="283">
        <f t="shared" si="256"/>
        <v>0</v>
      </c>
      <c r="AH418" s="281">
        <f t="shared" si="257"/>
        <v>0</v>
      </c>
      <c r="AI418" s="551">
        <f t="shared" si="248"/>
        <v>0</v>
      </c>
      <c r="AJ418" s="549">
        <f t="shared" si="248"/>
        <v>0</v>
      </c>
      <c r="AK418" s="549">
        <f t="shared" si="248"/>
        <v>0</v>
      </c>
      <c r="AL418" s="282">
        <f t="shared" si="258"/>
        <v>0</v>
      </c>
      <c r="AM418" s="281">
        <f t="shared" si="259"/>
        <v>0</v>
      </c>
      <c r="AN418" s="549">
        <f t="shared" si="251"/>
        <v>0</v>
      </c>
      <c r="AO418" s="549">
        <f t="shared" si="252"/>
        <v>0</v>
      </c>
      <c r="AP418" s="549">
        <f t="shared" si="260"/>
        <v>0</v>
      </c>
      <c r="AQ418" s="283">
        <f t="shared" ref="AQ418:AQ419" si="266">SUM(AN418:AP418)</f>
        <v>0</v>
      </c>
      <c r="AR418" s="281">
        <f t="shared" si="261"/>
        <v>0</v>
      </c>
      <c r="AT418" s="446"/>
      <c r="AU418" s="284"/>
      <c r="AV418" s="447" t="str">
        <f t="shared" si="262"/>
        <v>CA</v>
      </c>
      <c r="AW418" s="447" t="str">
        <f t="shared" si="262"/>
        <v>CL</v>
      </c>
      <c r="AX418" s="447" t="str">
        <f t="shared" si="262"/>
        <v>AIC</v>
      </c>
      <c r="AY418" s="447" t="str">
        <f t="shared" si="244"/>
        <v>ERB</v>
      </c>
      <c r="AZ418" s="447" t="str">
        <f t="shared" si="244"/>
        <v>GRB</v>
      </c>
      <c r="BA418" s="447" t="str">
        <f t="shared" si="244"/>
        <v>Non-Op</v>
      </c>
      <c r="BC418" s="445" t="s">
        <v>2128</v>
      </c>
      <c r="BD418" s="552">
        <f t="shared" si="250"/>
        <v>0</v>
      </c>
      <c r="BF418" s="448"/>
      <c r="BG418" s="448"/>
      <c r="BH418" s="448"/>
      <c r="BI418" s="448"/>
      <c r="BJ418" s="448"/>
      <c r="BK418" s="448"/>
      <c r="BL418" s="448"/>
      <c r="BN418" s="672"/>
    </row>
    <row r="419" spans="1:66" s="28" customFormat="1" ht="12" customHeight="1">
      <c r="A419" s="695">
        <v>16502583</v>
      </c>
      <c r="B419" s="695" t="str">
        <f t="shared" si="249"/>
        <v>16502583</v>
      </c>
      <c r="C419" s="691" t="s">
        <v>2728</v>
      </c>
      <c r="D419" s="445" t="s">
        <v>2091</v>
      </c>
      <c r="E419" s="311"/>
      <c r="F419" s="311">
        <v>43313</v>
      </c>
      <c r="G419" s="311"/>
      <c r="H419" s="547">
        <v>0</v>
      </c>
      <c r="I419" s="547">
        <v>0</v>
      </c>
      <c r="J419" s="547">
        <v>0</v>
      </c>
      <c r="K419" s="547">
        <v>0</v>
      </c>
      <c r="L419" s="547">
        <v>0</v>
      </c>
      <c r="M419" s="547">
        <v>0</v>
      </c>
      <c r="N419" s="547">
        <v>0</v>
      </c>
      <c r="O419" s="547">
        <v>0</v>
      </c>
      <c r="P419" s="547">
        <v>0</v>
      </c>
      <c r="Q419" s="547">
        <v>0</v>
      </c>
      <c r="R419" s="547">
        <v>0</v>
      </c>
      <c r="S419" s="547">
        <v>0</v>
      </c>
      <c r="T419" s="547">
        <v>0</v>
      </c>
      <c r="U419" s="547"/>
      <c r="V419" s="547">
        <f t="shared" si="253"/>
        <v>0</v>
      </c>
      <c r="W419" s="285"/>
      <c r="X419" s="286"/>
      <c r="Y419" s="548">
        <f t="shared" si="263"/>
        <v>0</v>
      </c>
      <c r="Z419" s="549">
        <f t="shared" si="263"/>
        <v>0</v>
      </c>
      <c r="AA419" s="549">
        <f t="shared" si="263"/>
        <v>0</v>
      </c>
      <c r="AB419" s="282">
        <f t="shared" si="254"/>
        <v>0</v>
      </c>
      <c r="AC419" s="281">
        <f t="shared" si="255"/>
        <v>0</v>
      </c>
      <c r="AD419" s="549">
        <f t="shared" si="234"/>
        <v>0</v>
      </c>
      <c r="AE419" s="553">
        <f t="shared" si="264"/>
        <v>0</v>
      </c>
      <c r="AF419" s="282">
        <f t="shared" si="265"/>
        <v>0</v>
      </c>
      <c r="AG419" s="283">
        <f t="shared" si="256"/>
        <v>0</v>
      </c>
      <c r="AH419" s="281">
        <f t="shared" si="257"/>
        <v>0</v>
      </c>
      <c r="AI419" s="551">
        <f t="shared" ref="AI419:AK437" si="267">IF($D419=AI$5,$V419,0)</f>
        <v>0</v>
      </c>
      <c r="AJ419" s="549">
        <f t="shared" si="267"/>
        <v>0</v>
      </c>
      <c r="AK419" s="549">
        <f t="shared" si="267"/>
        <v>0</v>
      </c>
      <c r="AL419" s="282">
        <f t="shared" si="258"/>
        <v>0</v>
      </c>
      <c r="AM419" s="281">
        <f t="shared" si="259"/>
        <v>0</v>
      </c>
      <c r="AN419" s="549">
        <f t="shared" si="251"/>
        <v>0</v>
      </c>
      <c r="AO419" s="549">
        <f t="shared" si="252"/>
        <v>0</v>
      </c>
      <c r="AP419" s="549">
        <f t="shared" si="260"/>
        <v>0</v>
      </c>
      <c r="AQ419" s="283">
        <f t="shared" si="266"/>
        <v>0</v>
      </c>
      <c r="AR419" s="281">
        <f t="shared" si="261"/>
        <v>0</v>
      </c>
      <c r="AT419" s="446"/>
      <c r="AU419" s="284"/>
      <c r="AV419" s="447" t="str">
        <f t="shared" si="262"/>
        <v>CA</v>
      </c>
      <c r="AW419" s="447" t="str">
        <f t="shared" si="262"/>
        <v>CL</v>
      </c>
      <c r="AX419" s="447" t="str">
        <f t="shared" si="262"/>
        <v>AIC</v>
      </c>
      <c r="AY419" s="447" t="str">
        <f t="shared" si="244"/>
        <v>ERB</v>
      </c>
      <c r="AZ419" s="447" t="str">
        <f t="shared" si="244"/>
        <v>GRB</v>
      </c>
      <c r="BA419" s="447" t="str">
        <f t="shared" si="244"/>
        <v>Non-Op</v>
      </c>
      <c r="BC419" s="445" t="s">
        <v>2128</v>
      </c>
      <c r="BD419" s="552">
        <f t="shared" si="250"/>
        <v>0</v>
      </c>
      <c r="BF419" s="448"/>
      <c r="BG419" s="448"/>
      <c r="BH419" s="448"/>
      <c r="BI419" s="448"/>
      <c r="BJ419" s="448"/>
      <c r="BK419" s="448"/>
      <c r="BL419" s="448"/>
      <c r="BN419" s="672"/>
    </row>
    <row r="420" spans="1:66" s="28" customFormat="1" ht="12" customHeight="1">
      <c r="A420" s="695">
        <v>16502593</v>
      </c>
      <c r="B420" s="695" t="str">
        <f t="shared" si="249"/>
        <v>16502593</v>
      </c>
      <c r="C420" s="691" t="s">
        <v>2729</v>
      </c>
      <c r="D420" s="445" t="s">
        <v>2091</v>
      </c>
      <c r="E420" s="311"/>
      <c r="F420" s="311">
        <v>43497</v>
      </c>
      <c r="G420" s="311"/>
      <c r="H420" s="547">
        <v>0</v>
      </c>
      <c r="I420" s="547">
        <v>0</v>
      </c>
      <c r="J420" s="547">
        <v>0</v>
      </c>
      <c r="K420" s="547">
        <v>0</v>
      </c>
      <c r="L420" s="547">
        <v>0</v>
      </c>
      <c r="M420" s="547">
        <v>0</v>
      </c>
      <c r="N420" s="547">
        <v>0</v>
      </c>
      <c r="O420" s="547">
        <v>0</v>
      </c>
      <c r="P420" s="547">
        <v>0</v>
      </c>
      <c r="Q420" s="547">
        <v>0</v>
      </c>
      <c r="R420" s="547">
        <v>0</v>
      </c>
      <c r="S420" s="547">
        <v>0</v>
      </c>
      <c r="T420" s="547">
        <v>0</v>
      </c>
      <c r="U420" s="547"/>
      <c r="V420" s="547">
        <f t="shared" si="253"/>
        <v>0</v>
      </c>
      <c r="W420" s="285"/>
      <c r="X420" s="286"/>
      <c r="Y420" s="548">
        <f t="shared" si="263"/>
        <v>0</v>
      </c>
      <c r="Z420" s="549">
        <f t="shared" si="263"/>
        <v>0</v>
      </c>
      <c r="AA420" s="549">
        <f t="shared" si="263"/>
        <v>0</v>
      </c>
      <c r="AB420" s="282">
        <f t="shared" si="254"/>
        <v>0</v>
      </c>
      <c r="AC420" s="281">
        <f t="shared" si="255"/>
        <v>0</v>
      </c>
      <c r="AD420" s="549">
        <f t="shared" si="234"/>
        <v>0</v>
      </c>
      <c r="AE420" s="553">
        <f t="shared" si="264"/>
        <v>0</v>
      </c>
      <c r="AF420" s="282">
        <f t="shared" si="265"/>
        <v>0</v>
      </c>
      <c r="AG420" s="283">
        <f t="shared" si="256"/>
        <v>0</v>
      </c>
      <c r="AH420" s="281">
        <f t="shared" si="257"/>
        <v>0</v>
      </c>
      <c r="AI420" s="551">
        <f t="shared" si="267"/>
        <v>0</v>
      </c>
      <c r="AJ420" s="549">
        <f t="shared" si="267"/>
        <v>0</v>
      </c>
      <c r="AK420" s="549">
        <f t="shared" si="267"/>
        <v>0</v>
      </c>
      <c r="AL420" s="282">
        <f t="shared" si="258"/>
        <v>0</v>
      </c>
      <c r="AM420" s="281">
        <f t="shared" si="259"/>
        <v>0</v>
      </c>
      <c r="AN420" s="549">
        <f t="shared" si="251"/>
        <v>0</v>
      </c>
      <c r="AO420" s="549">
        <f t="shared" si="252"/>
        <v>0</v>
      </c>
      <c r="AP420" s="549">
        <f t="shared" si="260"/>
        <v>0</v>
      </c>
      <c r="AQ420" s="283">
        <f t="shared" ref="AQ420" si="268">SUM(AN420:AP420)</f>
        <v>0</v>
      </c>
      <c r="AR420" s="281">
        <f t="shared" si="261"/>
        <v>0</v>
      </c>
      <c r="AT420" s="446"/>
      <c r="AU420" s="284"/>
      <c r="AV420" s="447" t="str">
        <f t="shared" si="262"/>
        <v>CA</v>
      </c>
      <c r="AW420" s="447" t="str">
        <f t="shared" si="262"/>
        <v>CL</v>
      </c>
      <c r="AX420" s="447" t="str">
        <f t="shared" si="262"/>
        <v>AIC</v>
      </c>
      <c r="AY420" s="447" t="str">
        <f t="shared" si="244"/>
        <v>ERB</v>
      </c>
      <c r="AZ420" s="447" t="str">
        <f t="shared" si="244"/>
        <v>GRB</v>
      </c>
      <c r="BA420" s="447" t="str">
        <f t="shared" si="244"/>
        <v>Non-Op</v>
      </c>
      <c r="BC420" s="445" t="s">
        <v>2128</v>
      </c>
      <c r="BD420" s="552">
        <f t="shared" si="250"/>
        <v>0</v>
      </c>
      <c r="BF420" s="448"/>
      <c r="BG420" s="448"/>
      <c r="BH420" s="448"/>
      <c r="BI420" s="448"/>
      <c r="BJ420" s="448"/>
      <c r="BK420" s="448"/>
      <c r="BL420" s="448"/>
      <c r="BN420" s="672"/>
    </row>
    <row r="421" spans="1:66" s="28" customFormat="1" ht="12" customHeight="1">
      <c r="A421" s="695">
        <v>16502603</v>
      </c>
      <c r="B421" s="695" t="str">
        <f t="shared" si="249"/>
        <v>16502603</v>
      </c>
      <c r="C421" s="691" t="s">
        <v>2730</v>
      </c>
      <c r="D421" s="445" t="s">
        <v>2091</v>
      </c>
      <c r="E421" s="311"/>
      <c r="F421" s="311">
        <v>43282</v>
      </c>
      <c r="G421" s="311"/>
      <c r="H421" s="547">
        <v>0</v>
      </c>
      <c r="I421" s="547">
        <v>0</v>
      </c>
      <c r="J421" s="547">
        <v>0</v>
      </c>
      <c r="K421" s="547">
        <v>0</v>
      </c>
      <c r="L421" s="547">
        <v>0</v>
      </c>
      <c r="M421" s="547">
        <v>0</v>
      </c>
      <c r="N421" s="547">
        <v>0</v>
      </c>
      <c r="O421" s="547">
        <v>0</v>
      </c>
      <c r="P421" s="547">
        <v>0</v>
      </c>
      <c r="Q421" s="547">
        <v>0</v>
      </c>
      <c r="R421" s="547">
        <v>0</v>
      </c>
      <c r="S421" s="547">
        <v>0</v>
      </c>
      <c r="T421" s="547">
        <v>0</v>
      </c>
      <c r="U421" s="547"/>
      <c r="V421" s="547">
        <f t="shared" si="253"/>
        <v>0</v>
      </c>
      <c r="W421" s="285"/>
      <c r="X421" s="286"/>
      <c r="Y421" s="548">
        <f t="shared" si="263"/>
        <v>0</v>
      </c>
      <c r="Z421" s="549">
        <f t="shared" si="263"/>
        <v>0</v>
      </c>
      <c r="AA421" s="549">
        <f t="shared" si="263"/>
        <v>0</v>
      </c>
      <c r="AB421" s="282">
        <f t="shared" si="254"/>
        <v>0</v>
      </c>
      <c r="AC421" s="281">
        <f t="shared" si="255"/>
        <v>0</v>
      </c>
      <c r="AD421" s="549">
        <f t="shared" si="234"/>
        <v>0</v>
      </c>
      <c r="AE421" s="553">
        <f t="shared" si="264"/>
        <v>0</v>
      </c>
      <c r="AF421" s="282">
        <f t="shared" si="265"/>
        <v>0</v>
      </c>
      <c r="AG421" s="283">
        <f t="shared" si="256"/>
        <v>0</v>
      </c>
      <c r="AH421" s="281">
        <f t="shared" si="257"/>
        <v>0</v>
      </c>
      <c r="AI421" s="551">
        <f t="shared" si="267"/>
        <v>0</v>
      </c>
      <c r="AJ421" s="549">
        <f t="shared" si="267"/>
        <v>0</v>
      </c>
      <c r="AK421" s="549">
        <f t="shared" si="267"/>
        <v>0</v>
      </c>
      <c r="AL421" s="282">
        <f t="shared" si="258"/>
        <v>0</v>
      </c>
      <c r="AM421" s="281">
        <f t="shared" si="259"/>
        <v>0</v>
      </c>
      <c r="AN421" s="549">
        <f t="shared" si="251"/>
        <v>0</v>
      </c>
      <c r="AO421" s="549">
        <f t="shared" si="252"/>
        <v>0</v>
      </c>
      <c r="AP421" s="549">
        <f t="shared" si="260"/>
        <v>0</v>
      </c>
      <c r="AQ421" s="283">
        <f t="shared" ref="AQ421:AQ423" si="269">SUM(AN421:AP421)</f>
        <v>0</v>
      </c>
      <c r="AR421" s="281">
        <f t="shared" si="261"/>
        <v>0</v>
      </c>
      <c r="AT421" s="446"/>
      <c r="AU421" s="284"/>
      <c r="AV421" s="447" t="str">
        <f t="shared" si="262"/>
        <v>CA</v>
      </c>
      <c r="AW421" s="447" t="str">
        <f t="shared" si="262"/>
        <v>CL</v>
      </c>
      <c r="AX421" s="447" t="str">
        <f t="shared" si="262"/>
        <v>AIC</v>
      </c>
      <c r="AY421" s="447" t="str">
        <f t="shared" si="244"/>
        <v>ERB</v>
      </c>
      <c r="AZ421" s="447" t="str">
        <f t="shared" si="244"/>
        <v>GRB</v>
      </c>
      <c r="BA421" s="447" t="str">
        <f t="shared" si="244"/>
        <v>Non-Op</v>
      </c>
      <c r="BC421" s="445" t="s">
        <v>2128</v>
      </c>
      <c r="BD421" s="552">
        <f t="shared" si="250"/>
        <v>0</v>
      </c>
      <c r="BF421" s="448"/>
      <c r="BG421" s="448"/>
      <c r="BH421" s="448"/>
      <c r="BI421" s="448"/>
      <c r="BJ421" s="448"/>
      <c r="BK421" s="448"/>
      <c r="BL421" s="448"/>
      <c r="BN421" s="672"/>
    </row>
    <row r="422" spans="1:66" s="28" customFormat="1" ht="12" customHeight="1">
      <c r="A422" s="695">
        <v>16502613</v>
      </c>
      <c r="B422" s="695" t="str">
        <f t="shared" si="249"/>
        <v>16502613</v>
      </c>
      <c r="C422" s="691" t="s">
        <v>2731</v>
      </c>
      <c r="D422" s="445" t="s">
        <v>2091</v>
      </c>
      <c r="E422" s="311"/>
      <c r="F422" s="311">
        <v>43344</v>
      </c>
      <c r="G422" s="311"/>
      <c r="H422" s="547">
        <v>0</v>
      </c>
      <c r="I422" s="547">
        <v>0</v>
      </c>
      <c r="J422" s="547">
        <v>0</v>
      </c>
      <c r="K422" s="547">
        <v>0</v>
      </c>
      <c r="L422" s="547">
        <v>0</v>
      </c>
      <c r="M422" s="547">
        <v>0</v>
      </c>
      <c r="N422" s="547">
        <v>0</v>
      </c>
      <c r="O422" s="547">
        <v>0</v>
      </c>
      <c r="P422" s="547">
        <v>0</v>
      </c>
      <c r="Q422" s="547">
        <v>0</v>
      </c>
      <c r="R422" s="547">
        <v>0</v>
      </c>
      <c r="S422" s="547">
        <v>0</v>
      </c>
      <c r="T422" s="547">
        <v>0</v>
      </c>
      <c r="U422" s="547"/>
      <c r="V422" s="547">
        <f t="shared" si="253"/>
        <v>0</v>
      </c>
      <c r="W422" s="285"/>
      <c r="X422" s="286"/>
      <c r="Y422" s="548">
        <f t="shared" si="263"/>
        <v>0</v>
      </c>
      <c r="Z422" s="549">
        <f t="shared" si="263"/>
        <v>0</v>
      </c>
      <c r="AA422" s="549">
        <f t="shared" si="263"/>
        <v>0</v>
      </c>
      <c r="AB422" s="282">
        <f t="shared" si="254"/>
        <v>0</v>
      </c>
      <c r="AC422" s="281">
        <f t="shared" si="255"/>
        <v>0</v>
      </c>
      <c r="AD422" s="549">
        <f t="shared" si="234"/>
        <v>0</v>
      </c>
      <c r="AE422" s="553">
        <f t="shared" si="264"/>
        <v>0</v>
      </c>
      <c r="AF422" s="282">
        <f t="shared" si="265"/>
        <v>0</v>
      </c>
      <c r="AG422" s="283">
        <f t="shared" si="256"/>
        <v>0</v>
      </c>
      <c r="AH422" s="281">
        <f t="shared" si="257"/>
        <v>0</v>
      </c>
      <c r="AI422" s="551">
        <f t="shared" si="267"/>
        <v>0</v>
      </c>
      <c r="AJ422" s="549">
        <f t="shared" si="267"/>
        <v>0</v>
      </c>
      <c r="AK422" s="549">
        <f t="shared" si="267"/>
        <v>0</v>
      </c>
      <c r="AL422" s="282">
        <f t="shared" si="258"/>
        <v>0</v>
      </c>
      <c r="AM422" s="281">
        <f t="shared" si="259"/>
        <v>0</v>
      </c>
      <c r="AN422" s="549">
        <f t="shared" si="251"/>
        <v>0</v>
      </c>
      <c r="AO422" s="549">
        <f t="shared" si="252"/>
        <v>0</v>
      </c>
      <c r="AP422" s="549">
        <f t="shared" si="260"/>
        <v>0</v>
      </c>
      <c r="AQ422" s="283">
        <f t="shared" ref="AQ422" si="270">SUM(AN422:AP422)</f>
        <v>0</v>
      </c>
      <c r="AR422" s="281">
        <f t="shared" si="261"/>
        <v>0</v>
      </c>
      <c r="AT422" s="446"/>
      <c r="AU422" s="284"/>
      <c r="AV422" s="447" t="str">
        <f t="shared" si="262"/>
        <v>CA</v>
      </c>
      <c r="AW422" s="447" t="str">
        <f t="shared" si="262"/>
        <v>CL</v>
      </c>
      <c r="AX422" s="447" t="str">
        <f t="shared" si="262"/>
        <v>AIC</v>
      </c>
      <c r="AY422" s="447" t="str">
        <f t="shared" si="244"/>
        <v>ERB</v>
      </c>
      <c r="AZ422" s="447" t="str">
        <f t="shared" si="244"/>
        <v>GRB</v>
      </c>
      <c r="BA422" s="447" t="str">
        <f t="shared" si="244"/>
        <v>Non-Op</v>
      </c>
      <c r="BC422" s="445" t="s">
        <v>2128</v>
      </c>
      <c r="BD422" s="552">
        <f t="shared" si="250"/>
        <v>0</v>
      </c>
      <c r="BF422" s="448"/>
      <c r="BG422" s="448"/>
      <c r="BH422" s="448"/>
      <c r="BI422" s="448"/>
      <c r="BJ422" s="448"/>
      <c r="BK422" s="448"/>
      <c r="BL422" s="448"/>
      <c r="BN422" s="672"/>
    </row>
    <row r="423" spans="1:66" s="28" customFormat="1" ht="12" customHeight="1">
      <c r="A423" s="695">
        <v>16502623</v>
      </c>
      <c r="B423" s="695" t="str">
        <f t="shared" si="249"/>
        <v>16502623</v>
      </c>
      <c r="C423" s="697" t="s">
        <v>2732</v>
      </c>
      <c r="D423" s="445" t="s">
        <v>2091</v>
      </c>
      <c r="E423" s="311"/>
      <c r="F423" s="311">
        <v>43282</v>
      </c>
      <c r="G423" s="311"/>
      <c r="H423" s="547">
        <v>0</v>
      </c>
      <c r="I423" s="547">
        <v>0</v>
      </c>
      <c r="J423" s="547">
        <v>0</v>
      </c>
      <c r="K423" s="547">
        <v>0</v>
      </c>
      <c r="L423" s="547">
        <v>0</v>
      </c>
      <c r="M423" s="547">
        <v>0</v>
      </c>
      <c r="N423" s="547">
        <v>0</v>
      </c>
      <c r="O423" s="547">
        <v>0</v>
      </c>
      <c r="P423" s="547">
        <v>0</v>
      </c>
      <c r="Q423" s="547">
        <v>0</v>
      </c>
      <c r="R423" s="547">
        <v>0</v>
      </c>
      <c r="S423" s="547">
        <v>0</v>
      </c>
      <c r="T423" s="547">
        <v>0</v>
      </c>
      <c r="U423" s="547"/>
      <c r="V423" s="547">
        <f t="shared" si="253"/>
        <v>0</v>
      </c>
      <c r="W423" s="285"/>
      <c r="X423" s="286"/>
      <c r="Y423" s="548">
        <f t="shared" si="263"/>
        <v>0</v>
      </c>
      <c r="Z423" s="549">
        <f t="shared" si="263"/>
        <v>0</v>
      </c>
      <c r="AA423" s="549">
        <f t="shared" si="263"/>
        <v>0</v>
      </c>
      <c r="AB423" s="282">
        <f t="shared" si="254"/>
        <v>0</v>
      </c>
      <c r="AC423" s="281">
        <f t="shared" si="255"/>
        <v>0</v>
      </c>
      <c r="AD423" s="549">
        <f t="shared" si="234"/>
        <v>0</v>
      </c>
      <c r="AE423" s="553">
        <f t="shared" si="264"/>
        <v>0</v>
      </c>
      <c r="AF423" s="282">
        <f t="shared" si="265"/>
        <v>0</v>
      </c>
      <c r="AG423" s="283">
        <f t="shared" si="256"/>
        <v>0</v>
      </c>
      <c r="AH423" s="281">
        <f t="shared" si="257"/>
        <v>0</v>
      </c>
      <c r="AI423" s="551">
        <f t="shared" si="267"/>
        <v>0</v>
      </c>
      <c r="AJ423" s="549">
        <f t="shared" si="267"/>
        <v>0</v>
      </c>
      <c r="AK423" s="549">
        <f t="shared" si="267"/>
        <v>0</v>
      </c>
      <c r="AL423" s="282">
        <f t="shared" si="258"/>
        <v>0</v>
      </c>
      <c r="AM423" s="281">
        <f t="shared" si="259"/>
        <v>0</v>
      </c>
      <c r="AN423" s="549">
        <f t="shared" si="251"/>
        <v>0</v>
      </c>
      <c r="AO423" s="549">
        <f t="shared" si="252"/>
        <v>0</v>
      </c>
      <c r="AP423" s="549">
        <f t="shared" si="260"/>
        <v>0</v>
      </c>
      <c r="AQ423" s="283">
        <f t="shared" si="269"/>
        <v>0</v>
      </c>
      <c r="AR423" s="281">
        <f t="shared" si="261"/>
        <v>0</v>
      </c>
      <c r="AT423" s="446"/>
      <c r="AU423" s="284"/>
      <c r="AV423" s="447" t="str">
        <f t="shared" si="262"/>
        <v>CA</v>
      </c>
      <c r="AW423" s="447" t="str">
        <f t="shared" si="262"/>
        <v>CL</v>
      </c>
      <c r="AX423" s="447" t="str">
        <f t="shared" si="262"/>
        <v>AIC</v>
      </c>
      <c r="AY423" s="447" t="str">
        <f t="shared" si="244"/>
        <v>ERB</v>
      </c>
      <c r="AZ423" s="447" t="str">
        <f t="shared" si="244"/>
        <v>GRB</v>
      </c>
      <c r="BA423" s="447" t="str">
        <f t="shared" si="244"/>
        <v>Non-Op</v>
      </c>
      <c r="BC423" s="445" t="s">
        <v>2128</v>
      </c>
      <c r="BD423" s="552">
        <f t="shared" si="250"/>
        <v>0</v>
      </c>
      <c r="BF423" s="448"/>
      <c r="BG423" s="448"/>
      <c r="BH423" s="448"/>
      <c r="BI423" s="448"/>
      <c r="BJ423" s="448"/>
      <c r="BK423" s="448"/>
      <c r="BL423" s="448"/>
      <c r="BN423" s="672"/>
    </row>
    <row r="424" spans="1:66" s="28" customFormat="1" ht="12" customHeight="1">
      <c r="A424" s="695">
        <v>16502643</v>
      </c>
      <c r="B424" s="695" t="str">
        <f t="shared" si="249"/>
        <v>16502643</v>
      </c>
      <c r="C424" s="697" t="s">
        <v>2733</v>
      </c>
      <c r="D424" s="445" t="s">
        <v>2091</v>
      </c>
      <c r="E424" s="311"/>
      <c r="F424" s="311">
        <v>43586</v>
      </c>
      <c r="G424" s="311"/>
      <c r="H424" s="547">
        <v>0</v>
      </c>
      <c r="I424" s="547">
        <v>0</v>
      </c>
      <c r="J424" s="547">
        <v>0</v>
      </c>
      <c r="K424" s="547">
        <v>0</v>
      </c>
      <c r="L424" s="547">
        <v>0</v>
      </c>
      <c r="M424" s="547">
        <v>0</v>
      </c>
      <c r="N424" s="547">
        <v>0</v>
      </c>
      <c r="O424" s="547">
        <v>0</v>
      </c>
      <c r="P424" s="547">
        <v>0</v>
      </c>
      <c r="Q424" s="547">
        <v>0</v>
      </c>
      <c r="R424" s="547">
        <v>0</v>
      </c>
      <c r="S424" s="547">
        <v>0</v>
      </c>
      <c r="T424" s="547">
        <v>0</v>
      </c>
      <c r="U424" s="547"/>
      <c r="V424" s="547">
        <f t="shared" si="253"/>
        <v>0</v>
      </c>
      <c r="W424" s="285"/>
      <c r="X424" s="286"/>
      <c r="Y424" s="548">
        <f t="shared" si="263"/>
        <v>0</v>
      </c>
      <c r="Z424" s="549">
        <f t="shared" si="263"/>
        <v>0</v>
      </c>
      <c r="AA424" s="549">
        <f t="shared" si="263"/>
        <v>0</v>
      </c>
      <c r="AB424" s="282">
        <f t="shared" si="254"/>
        <v>0</v>
      </c>
      <c r="AC424" s="281">
        <f t="shared" si="255"/>
        <v>0</v>
      </c>
      <c r="AD424" s="549">
        <f t="shared" si="234"/>
        <v>0</v>
      </c>
      <c r="AE424" s="553">
        <f t="shared" si="264"/>
        <v>0</v>
      </c>
      <c r="AF424" s="282">
        <f t="shared" si="265"/>
        <v>0</v>
      </c>
      <c r="AG424" s="283">
        <f t="shared" si="256"/>
        <v>0</v>
      </c>
      <c r="AH424" s="281">
        <f t="shared" si="257"/>
        <v>0</v>
      </c>
      <c r="AI424" s="551">
        <f t="shared" si="267"/>
        <v>0</v>
      </c>
      <c r="AJ424" s="549">
        <f t="shared" si="267"/>
        <v>0</v>
      </c>
      <c r="AK424" s="549">
        <f t="shared" si="267"/>
        <v>0</v>
      </c>
      <c r="AL424" s="282">
        <f t="shared" si="258"/>
        <v>0</v>
      </c>
      <c r="AM424" s="281">
        <f t="shared" si="259"/>
        <v>0</v>
      </c>
      <c r="AN424" s="549">
        <f t="shared" si="251"/>
        <v>0</v>
      </c>
      <c r="AO424" s="549">
        <f t="shared" si="252"/>
        <v>0</v>
      </c>
      <c r="AP424" s="549">
        <f t="shared" si="260"/>
        <v>0</v>
      </c>
      <c r="AQ424" s="283">
        <f t="shared" ref="AQ424" si="271">SUM(AN424:AP424)</f>
        <v>0</v>
      </c>
      <c r="AR424" s="281">
        <f t="shared" si="261"/>
        <v>0</v>
      </c>
      <c r="AT424" s="446"/>
      <c r="AU424" s="284"/>
      <c r="AV424" s="447" t="str">
        <f t="shared" si="262"/>
        <v>CA</v>
      </c>
      <c r="AW424" s="447" t="str">
        <f t="shared" si="262"/>
        <v>CL</v>
      </c>
      <c r="AX424" s="447" t="str">
        <f t="shared" si="262"/>
        <v>AIC</v>
      </c>
      <c r="AY424" s="447" t="str">
        <f t="shared" si="244"/>
        <v>ERB</v>
      </c>
      <c r="AZ424" s="447" t="str">
        <f t="shared" si="244"/>
        <v>GRB</v>
      </c>
      <c r="BA424" s="447" t="str">
        <f t="shared" si="244"/>
        <v>Non-Op</v>
      </c>
      <c r="BC424" s="445" t="s">
        <v>2128</v>
      </c>
      <c r="BD424" s="552">
        <f t="shared" si="250"/>
        <v>0</v>
      </c>
      <c r="BF424" s="448"/>
      <c r="BG424" s="448"/>
      <c r="BH424" s="448"/>
      <c r="BI424" s="448"/>
      <c r="BJ424" s="448"/>
      <c r="BK424" s="448"/>
      <c r="BL424" s="448"/>
      <c r="BN424" s="672"/>
    </row>
    <row r="425" spans="1:66" s="28" customFormat="1" ht="12" customHeight="1">
      <c r="A425" s="698">
        <v>16502673</v>
      </c>
      <c r="B425" s="698" t="str">
        <f t="shared" si="249"/>
        <v>16502673</v>
      </c>
      <c r="C425" s="699" t="s">
        <v>3099</v>
      </c>
      <c r="D425" s="451" t="s">
        <v>2091</v>
      </c>
      <c r="E425" s="451"/>
      <c r="F425" s="304">
        <v>44593</v>
      </c>
      <c r="G425" s="304"/>
      <c r="H425" s="556"/>
      <c r="I425" s="556"/>
      <c r="J425" s="556">
        <v>7679096.9800000004</v>
      </c>
      <c r="K425" s="556">
        <v>10147098.49</v>
      </c>
      <c r="L425" s="556">
        <v>11079589.08</v>
      </c>
      <c r="M425" s="556">
        <v>10142123.98</v>
      </c>
      <c r="N425" s="556">
        <v>7790137.9699999997</v>
      </c>
      <c r="O425" s="556">
        <v>7102726.4800000004</v>
      </c>
      <c r="P425" s="556">
        <v>7055169.4800000004</v>
      </c>
      <c r="Q425" s="556">
        <v>5927042.96</v>
      </c>
      <c r="R425" s="556">
        <v>5209166.8899999997</v>
      </c>
      <c r="S425" s="556">
        <v>6510781.2999999998</v>
      </c>
      <c r="T425" s="556">
        <v>7964369.1200000001</v>
      </c>
      <c r="U425" s="556"/>
      <c r="V425" s="556">
        <f t="shared" si="253"/>
        <v>6885426.5141666671</v>
      </c>
      <c r="W425" s="292"/>
      <c r="X425" s="293"/>
      <c r="Y425" s="548">
        <f t="shared" si="263"/>
        <v>7964369.1200000001</v>
      </c>
      <c r="Z425" s="549">
        <f t="shared" si="263"/>
        <v>0</v>
      </c>
      <c r="AA425" s="549">
        <f t="shared" si="263"/>
        <v>0</v>
      </c>
      <c r="AB425" s="282">
        <f t="shared" ref="AB425" si="272">T425-SUM(Y425:AA425)</f>
        <v>0</v>
      </c>
      <c r="AC425" s="281">
        <f t="shared" ref="AC425" si="273">T425-SUM(Y425:AA425)-AB425</f>
        <v>0</v>
      </c>
      <c r="AD425" s="549">
        <f t="shared" si="234"/>
        <v>0</v>
      </c>
      <c r="AE425" s="553">
        <f t="shared" si="264"/>
        <v>0</v>
      </c>
      <c r="AF425" s="282">
        <f t="shared" si="265"/>
        <v>0</v>
      </c>
      <c r="AG425" s="283">
        <f t="shared" si="256"/>
        <v>0</v>
      </c>
      <c r="AH425" s="281">
        <f t="shared" si="257"/>
        <v>0</v>
      </c>
      <c r="AI425" s="551">
        <f t="shared" si="267"/>
        <v>6885426.5141666671</v>
      </c>
      <c r="AJ425" s="549">
        <f t="shared" si="267"/>
        <v>0</v>
      </c>
      <c r="AK425" s="549">
        <f t="shared" si="267"/>
        <v>0</v>
      </c>
      <c r="AL425" s="282">
        <f t="shared" si="258"/>
        <v>0</v>
      </c>
      <c r="AM425" s="281">
        <f t="shared" si="259"/>
        <v>0</v>
      </c>
      <c r="AN425" s="549">
        <f t="shared" si="251"/>
        <v>0</v>
      </c>
      <c r="AO425" s="549">
        <f t="shared" si="252"/>
        <v>0</v>
      </c>
      <c r="AP425" s="549">
        <f t="shared" si="260"/>
        <v>0</v>
      </c>
      <c r="AQ425" s="283">
        <f t="shared" ref="AQ425" si="274">SUM(AN425:AP425)</f>
        <v>0</v>
      </c>
      <c r="AR425" s="281">
        <f t="shared" si="261"/>
        <v>0</v>
      </c>
      <c r="AT425" s="446"/>
      <c r="AU425" s="284"/>
      <c r="AV425" s="447" t="str">
        <f t="shared" si="262"/>
        <v>CA</v>
      </c>
      <c r="AW425" s="447" t="str">
        <f t="shared" si="262"/>
        <v>CL</v>
      </c>
      <c r="AX425" s="447" t="str">
        <f t="shared" si="262"/>
        <v>AIC</v>
      </c>
      <c r="AY425" s="447" t="str">
        <f t="shared" si="244"/>
        <v>ERB</v>
      </c>
      <c r="AZ425" s="447" t="str">
        <f t="shared" si="244"/>
        <v>GRB</v>
      </c>
      <c r="BA425" s="447" t="str">
        <f t="shared" si="244"/>
        <v>Non-Op</v>
      </c>
      <c r="BC425" s="445" t="s">
        <v>2128</v>
      </c>
      <c r="BD425" s="552">
        <f t="shared" si="250"/>
        <v>7964369.1200000001</v>
      </c>
      <c r="BF425" s="448"/>
      <c r="BG425" s="448"/>
      <c r="BH425" s="448"/>
      <c r="BI425" s="448"/>
      <c r="BJ425" s="448"/>
      <c r="BK425" s="448"/>
      <c r="BL425" s="448"/>
      <c r="BN425" s="672"/>
    </row>
    <row r="426" spans="1:66" s="28" customFormat="1" ht="12" customHeight="1">
      <c r="A426" s="287">
        <v>16504003</v>
      </c>
      <c r="B426" s="288" t="str">
        <f t="shared" si="249"/>
        <v>16504003</v>
      </c>
      <c r="C426" s="444" t="s">
        <v>2734</v>
      </c>
      <c r="D426" s="445" t="s">
        <v>2091</v>
      </c>
      <c r="E426" s="445"/>
      <c r="F426" s="444"/>
      <c r="G426" s="445"/>
      <c r="H426" s="547">
        <v>0</v>
      </c>
      <c r="I426" s="547">
        <v>0</v>
      </c>
      <c r="J426" s="547">
        <v>0</v>
      </c>
      <c r="K426" s="547">
        <v>0</v>
      </c>
      <c r="L426" s="547">
        <v>0</v>
      </c>
      <c r="M426" s="547">
        <v>0</v>
      </c>
      <c r="N426" s="547">
        <v>0</v>
      </c>
      <c r="O426" s="547">
        <v>0</v>
      </c>
      <c r="P426" s="547">
        <v>0</v>
      </c>
      <c r="Q426" s="547">
        <v>0</v>
      </c>
      <c r="R426" s="547">
        <v>0</v>
      </c>
      <c r="S426" s="547">
        <v>0</v>
      </c>
      <c r="T426" s="547">
        <v>0</v>
      </c>
      <c r="U426" s="547"/>
      <c r="V426" s="547">
        <f t="shared" si="253"/>
        <v>0</v>
      </c>
      <c r="W426" s="285"/>
      <c r="X426" s="286"/>
      <c r="Y426" s="548">
        <f t="shared" si="263"/>
        <v>0</v>
      </c>
      <c r="Z426" s="549">
        <f t="shared" si="263"/>
        <v>0</v>
      </c>
      <c r="AA426" s="549">
        <f t="shared" si="263"/>
        <v>0</v>
      </c>
      <c r="AB426" s="282">
        <f t="shared" si="254"/>
        <v>0</v>
      </c>
      <c r="AC426" s="281">
        <f t="shared" si="255"/>
        <v>0</v>
      </c>
      <c r="AD426" s="549">
        <f t="shared" si="234"/>
        <v>0</v>
      </c>
      <c r="AE426" s="553">
        <f t="shared" si="264"/>
        <v>0</v>
      </c>
      <c r="AF426" s="282">
        <f t="shared" si="265"/>
        <v>0</v>
      </c>
      <c r="AG426" s="283">
        <f t="shared" si="256"/>
        <v>0</v>
      </c>
      <c r="AH426" s="281">
        <f t="shared" si="257"/>
        <v>0</v>
      </c>
      <c r="AI426" s="551">
        <f t="shared" si="267"/>
        <v>0</v>
      </c>
      <c r="AJ426" s="549">
        <f t="shared" si="267"/>
        <v>0</v>
      </c>
      <c r="AK426" s="549">
        <f t="shared" si="267"/>
        <v>0</v>
      </c>
      <c r="AL426" s="282">
        <f t="shared" si="258"/>
        <v>0</v>
      </c>
      <c r="AM426" s="281">
        <f t="shared" si="259"/>
        <v>0</v>
      </c>
      <c r="AN426" s="549">
        <f t="shared" si="251"/>
        <v>0</v>
      </c>
      <c r="AO426" s="549">
        <f t="shared" si="252"/>
        <v>0</v>
      </c>
      <c r="AP426" s="549">
        <f t="shared" si="260"/>
        <v>0</v>
      </c>
      <c r="AQ426" s="283">
        <f t="shared" si="206"/>
        <v>0</v>
      </c>
      <c r="AR426" s="281">
        <f t="shared" si="261"/>
        <v>0</v>
      </c>
      <c r="AT426" s="446"/>
      <c r="AU426" s="284"/>
      <c r="AV426" s="447" t="str">
        <f t="shared" si="262"/>
        <v>CA</v>
      </c>
      <c r="AW426" s="447" t="str">
        <f t="shared" si="262"/>
        <v>CL</v>
      </c>
      <c r="AX426" s="447" t="str">
        <f t="shared" si="262"/>
        <v>AIC</v>
      </c>
      <c r="AY426" s="447" t="str">
        <f t="shared" si="244"/>
        <v>ERB</v>
      </c>
      <c r="AZ426" s="447" t="str">
        <f t="shared" si="244"/>
        <v>GRB</v>
      </c>
      <c r="BA426" s="447" t="str">
        <f t="shared" si="244"/>
        <v>Non-Op</v>
      </c>
      <c r="BC426" s="445" t="s">
        <v>2128</v>
      </c>
      <c r="BD426" s="552">
        <f t="shared" si="250"/>
        <v>0</v>
      </c>
      <c r="BF426" s="448"/>
      <c r="BG426" s="448"/>
      <c r="BH426" s="448"/>
      <c r="BI426" s="448"/>
      <c r="BJ426" s="448"/>
      <c r="BK426" s="448"/>
      <c r="BL426" s="448"/>
      <c r="BN426" s="672"/>
    </row>
    <row r="427" spans="1:66" s="28" customFormat="1" ht="12" customHeight="1">
      <c r="A427" s="362">
        <v>16504011</v>
      </c>
      <c r="B427" s="698" t="str">
        <f t="shared" si="249"/>
        <v>16504011</v>
      </c>
      <c r="C427" s="699" t="s">
        <v>2131</v>
      </c>
      <c r="D427" s="451" t="s">
        <v>2091</v>
      </c>
      <c r="E427" s="451"/>
      <c r="F427" s="304">
        <v>44075</v>
      </c>
      <c r="G427" s="451"/>
      <c r="H427" s="556">
        <v>0</v>
      </c>
      <c r="I427" s="556">
        <v>0</v>
      </c>
      <c r="J427" s="556">
        <v>0</v>
      </c>
      <c r="K427" s="556">
        <v>0</v>
      </c>
      <c r="L427" s="556">
        <v>0</v>
      </c>
      <c r="M427" s="556">
        <v>0</v>
      </c>
      <c r="N427" s="556">
        <v>0</v>
      </c>
      <c r="O427" s="556">
        <v>0</v>
      </c>
      <c r="P427" s="556">
        <v>0</v>
      </c>
      <c r="Q427" s="556">
        <v>0</v>
      </c>
      <c r="R427" s="556">
        <v>0</v>
      </c>
      <c r="S427" s="556">
        <v>0</v>
      </c>
      <c r="T427" s="556">
        <v>0</v>
      </c>
      <c r="U427" s="556"/>
      <c r="V427" s="556">
        <f t="shared" si="253"/>
        <v>0</v>
      </c>
      <c r="W427" s="292"/>
      <c r="X427" s="293"/>
      <c r="Y427" s="548">
        <f t="shared" si="263"/>
        <v>0</v>
      </c>
      <c r="Z427" s="549">
        <f t="shared" si="263"/>
        <v>0</v>
      </c>
      <c r="AA427" s="549">
        <f t="shared" si="263"/>
        <v>0</v>
      </c>
      <c r="AB427" s="282">
        <f t="shared" ref="AB427" si="275">T427-SUM(Y427:AA427)</f>
        <v>0</v>
      </c>
      <c r="AC427" s="281">
        <f t="shared" ref="AC427" si="276">T427-SUM(Y427:AA427)-AB427</f>
        <v>0</v>
      </c>
      <c r="AD427" s="549">
        <f t="shared" si="234"/>
        <v>0</v>
      </c>
      <c r="AE427" s="553">
        <f t="shared" si="264"/>
        <v>0</v>
      </c>
      <c r="AF427" s="282">
        <f t="shared" si="265"/>
        <v>0</v>
      </c>
      <c r="AG427" s="283">
        <f t="shared" si="256"/>
        <v>0</v>
      </c>
      <c r="AH427" s="281">
        <f t="shared" si="257"/>
        <v>0</v>
      </c>
      <c r="AI427" s="551">
        <f t="shared" si="267"/>
        <v>0</v>
      </c>
      <c r="AJ427" s="549">
        <f t="shared" si="267"/>
        <v>0</v>
      </c>
      <c r="AK427" s="549">
        <f t="shared" si="267"/>
        <v>0</v>
      </c>
      <c r="AL427" s="282">
        <f t="shared" si="258"/>
        <v>0</v>
      </c>
      <c r="AM427" s="281">
        <f t="shared" si="259"/>
        <v>0</v>
      </c>
      <c r="AN427" s="549">
        <f t="shared" si="251"/>
        <v>0</v>
      </c>
      <c r="AO427" s="549">
        <f t="shared" si="252"/>
        <v>0</v>
      </c>
      <c r="AP427" s="549">
        <f t="shared" si="260"/>
        <v>0</v>
      </c>
      <c r="AQ427" s="283">
        <f t="shared" ref="AQ427" si="277">SUM(AN427:AP427)</f>
        <v>0</v>
      </c>
      <c r="AR427" s="281">
        <f t="shared" si="261"/>
        <v>0</v>
      </c>
      <c r="AT427" s="446"/>
      <c r="AU427" s="284"/>
      <c r="AV427" s="447" t="str">
        <f t="shared" si="262"/>
        <v>CA</v>
      </c>
      <c r="AW427" s="447" t="str">
        <f t="shared" si="262"/>
        <v>CL</v>
      </c>
      <c r="AX427" s="447" t="str">
        <f t="shared" si="262"/>
        <v>AIC</v>
      </c>
      <c r="AY427" s="447" t="str">
        <f t="shared" si="244"/>
        <v>ERB</v>
      </c>
      <c r="AZ427" s="447" t="str">
        <f t="shared" si="244"/>
        <v>GRB</v>
      </c>
      <c r="BA427" s="447" t="str">
        <f t="shared" si="244"/>
        <v>Non-Op</v>
      </c>
      <c r="BC427" s="445" t="s">
        <v>2128</v>
      </c>
      <c r="BD427" s="552">
        <f t="shared" si="250"/>
        <v>0</v>
      </c>
      <c r="BF427" s="448"/>
      <c r="BG427" s="448"/>
      <c r="BH427" s="448"/>
      <c r="BI427" s="448"/>
      <c r="BJ427" s="448"/>
      <c r="BK427" s="448"/>
      <c r="BL427" s="448"/>
      <c r="BN427" s="672"/>
    </row>
    <row r="428" spans="1:66" s="28" customFormat="1" ht="12" customHeight="1">
      <c r="A428" s="287">
        <v>16504013</v>
      </c>
      <c r="B428" s="288" t="str">
        <f t="shared" si="249"/>
        <v>16504013</v>
      </c>
      <c r="C428" s="444" t="s">
        <v>2735</v>
      </c>
      <c r="D428" s="445" t="s">
        <v>2091</v>
      </c>
      <c r="E428" s="445"/>
      <c r="F428" s="444"/>
      <c r="G428" s="445"/>
      <c r="H428" s="547">
        <v>0</v>
      </c>
      <c r="I428" s="547">
        <v>0</v>
      </c>
      <c r="J428" s="547">
        <v>0</v>
      </c>
      <c r="K428" s="547">
        <v>0</v>
      </c>
      <c r="L428" s="547">
        <v>0</v>
      </c>
      <c r="M428" s="547">
        <v>0</v>
      </c>
      <c r="N428" s="547">
        <v>0</v>
      </c>
      <c r="O428" s="547">
        <v>0</v>
      </c>
      <c r="P428" s="547">
        <v>0</v>
      </c>
      <c r="Q428" s="547">
        <v>0</v>
      </c>
      <c r="R428" s="547">
        <v>0</v>
      </c>
      <c r="S428" s="547">
        <v>0</v>
      </c>
      <c r="T428" s="547">
        <v>0</v>
      </c>
      <c r="U428" s="547"/>
      <c r="V428" s="547">
        <f t="shared" si="253"/>
        <v>0</v>
      </c>
      <c r="W428" s="285"/>
      <c r="X428" s="286"/>
      <c r="Y428" s="548">
        <f t="shared" si="263"/>
        <v>0</v>
      </c>
      <c r="Z428" s="549">
        <f t="shared" si="263"/>
        <v>0</v>
      </c>
      <c r="AA428" s="549">
        <f t="shared" si="263"/>
        <v>0</v>
      </c>
      <c r="AB428" s="282">
        <f t="shared" si="254"/>
        <v>0</v>
      </c>
      <c r="AC428" s="281">
        <f t="shared" si="255"/>
        <v>0</v>
      </c>
      <c r="AD428" s="549">
        <f t="shared" si="234"/>
        <v>0</v>
      </c>
      <c r="AE428" s="553">
        <f t="shared" si="264"/>
        <v>0</v>
      </c>
      <c r="AF428" s="282">
        <f t="shared" si="265"/>
        <v>0</v>
      </c>
      <c r="AG428" s="283">
        <f t="shared" si="256"/>
        <v>0</v>
      </c>
      <c r="AH428" s="281">
        <f t="shared" si="257"/>
        <v>0</v>
      </c>
      <c r="AI428" s="551">
        <f t="shared" si="267"/>
        <v>0</v>
      </c>
      <c r="AJ428" s="549">
        <f t="shared" si="267"/>
        <v>0</v>
      </c>
      <c r="AK428" s="549">
        <f t="shared" si="267"/>
        <v>0</v>
      </c>
      <c r="AL428" s="282">
        <f t="shared" si="258"/>
        <v>0</v>
      </c>
      <c r="AM428" s="281">
        <f t="shared" si="259"/>
        <v>0</v>
      </c>
      <c r="AN428" s="549">
        <f t="shared" si="251"/>
        <v>0</v>
      </c>
      <c r="AO428" s="549">
        <f t="shared" si="252"/>
        <v>0</v>
      </c>
      <c r="AP428" s="549">
        <f t="shared" si="260"/>
        <v>0</v>
      </c>
      <c r="AQ428" s="283">
        <f t="shared" si="206"/>
        <v>0</v>
      </c>
      <c r="AR428" s="281">
        <f t="shared" si="261"/>
        <v>0</v>
      </c>
      <c r="AT428" s="446"/>
      <c r="AU428" s="284"/>
      <c r="AV428" s="447" t="str">
        <f t="shared" si="262"/>
        <v>CA</v>
      </c>
      <c r="AW428" s="447" t="str">
        <f t="shared" si="262"/>
        <v>CL</v>
      </c>
      <c r="AX428" s="447" t="str">
        <f t="shared" si="262"/>
        <v>AIC</v>
      </c>
      <c r="AY428" s="447" t="str">
        <f t="shared" si="244"/>
        <v>ERB</v>
      </c>
      <c r="AZ428" s="447" t="str">
        <f t="shared" si="244"/>
        <v>GRB</v>
      </c>
      <c r="BA428" s="447" t="str">
        <f t="shared" si="244"/>
        <v>Non-Op</v>
      </c>
      <c r="BC428" s="445" t="s">
        <v>2128</v>
      </c>
      <c r="BD428" s="552">
        <f t="shared" si="250"/>
        <v>0</v>
      </c>
      <c r="BF428" s="435"/>
      <c r="BG428" s="435"/>
      <c r="BH428" s="435"/>
      <c r="BI428" s="435"/>
      <c r="BJ428" s="435"/>
      <c r="BK428" s="435"/>
      <c r="BL428" s="435"/>
      <c r="BN428" s="672"/>
    </row>
    <row r="429" spans="1:66" s="28" customFormat="1" ht="12" customHeight="1">
      <c r="A429" s="287">
        <v>16504023</v>
      </c>
      <c r="B429" s="288" t="str">
        <f t="shared" si="249"/>
        <v>16504023</v>
      </c>
      <c r="C429" s="444" t="s">
        <v>2736</v>
      </c>
      <c r="D429" s="445" t="s">
        <v>2091</v>
      </c>
      <c r="E429" s="445"/>
      <c r="F429" s="444"/>
      <c r="G429" s="445"/>
      <c r="H429" s="547">
        <v>0</v>
      </c>
      <c r="I429" s="547">
        <v>0</v>
      </c>
      <c r="J429" s="547">
        <v>0</v>
      </c>
      <c r="K429" s="547">
        <v>0</v>
      </c>
      <c r="L429" s="547">
        <v>0</v>
      </c>
      <c r="M429" s="547">
        <v>0</v>
      </c>
      <c r="N429" s="547">
        <v>0</v>
      </c>
      <c r="O429" s="547">
        <v>0</v>
      </c>
      <c r="P429" s="547">
        <v>0</v>
      </c>
      <c r="Q429" s="547">
        <v>0</v>
      </c>
      <c r="R429" s="547">
        <v>0</v>
      </c>
      <c r="S429" s="547">
        <v>0</v>
      </c>
      <c r="T429" s="547">
        <v>0</v>
      </c>
      <c r="U429" s="547"/>
      <c r="V429" s="547">
        <f t="shared" si="253"/>
        <v>0</v>
      </c>
      <c r="W429" s="285"/>
      <c r="X429" s="286"/>
      <c r="Y429" s="548">
        <f t="shared" si="263"/>
        <v>0</v>
      </c>
      <c r="Z429" s="549">
        <f t="shared" si="263"/>
        <v>0</v>
      </c>
      <c r="AA429" s="549">
        <f t="shared" si="263"/>
        <v>0</v>
      </c>
      <c r="AB429" s="282">
        <f t="shared" si="254"/>
        <v>0</v>
      </c>
      <c r="AC429" s="281">
        <f t="shared" si="255"/>
        <v>0</v>
      </c>
      <c r="AD429" s="549">
        <f t="shared" ref="AD429:AD495" si="278">IF($D429=AD$5,$T429,IF($D429=AD$4, $T429*$AK$1,0))</f>
        <v>0</v>
      </c>
      <c r="AE429" s="553">
        <f t="shared" si="264"/>
        <v>0</v>
      </c>
      <c r="AF429" s="282">
        <f t="shared" si="265"/>
        <v>0</v>
      </c>
      <c r="AG429" s="283">
        <f t="shared" si="256"/>
        <v>0</v>
      </c>
      <c r="AH429" s="281">
        <f t="shared" si="257"/>
        <v>0</v>
      </c>
      <c r="AI429" s="551">
        <f t="shared" si="267"/>
        <v>0</v>
      </c>
      <c r="AJ429" s="549">
        <f t="shared" si="267"/>
        <v>0</v>
      </c>
      <c r="AK429" s="549">
        <f t="shared" si="267"/>
        <v>0</v>
      </c>
      <c r="AL429" s="282">
        <f t="shared" si="258"/>
        <v>0</v>
      </c>
      <c r="AM429" s="281">
        <f t="shared" si="259"/>
        <v>0</v>
      </c>
      <c r="AN429" s="549">
        <f t="shared" si="251"/>
        <v>0</v>
      </c>
      <c r="AO429" s="549">
        <f t="shared" si="252"/>
        <v>0</v>
      </c>
      <c r="AP429" s="549">
        <f t="shared" si="260"/>
        <v>0</v>
      </c>
      <c r="AQ429" s="283">
        <f t="shared" si="206"/>
        <v>0</v>
      </c>
      <c r="AR429" s="281">
        <f t="shared" si="261"/>
        <v>0</v>
      </c>
      <c r="AT429" s="446"/>
      <c r="AU429" s="284"/>
      <c r="AV429" s="447" t="str">
        <f t="shared" si="262"/>
        <v>CA</v>
      </c>
      <c r="AW429" s="447" t="str">
        <f t="shared" si="262"/>
        <v>CL</v>
      </c>
      <c r="AX429" s="447" t="str">
        <f t="shared" si="262"/>
        <v>AIC</v>
      </c>
      <c r="AY429" s="447" t="str">
        <f t="shared" si="244"/>
        <v>ERB</v>
      </c>
      <c r="AZ429" s="447" t="str">
        <f t="shared" si="244"/>
        <v>GRB</v>
      </c>
      <c r="BA429" s="447" t="str">
        <f t="shared" si="244"/>
        <v>Non-Op</v>
      </c>
      <c r="BC429" s="445" t="s">
        <v>2128</v>
      </c>
      <c r="BD429" s="552">
        <f t="shared" si="250"/>
        <v>0</v>
      </c>
      <c r="BF429" s="435"/>
      <c r="BG429" s="435"/>
      <c r="BH429" s="435"/>
      <c r="BI429" s="435"/>
      <c r="BJ429" s="435"/>
      <c r="BK429" s="435"/>
      <c r="BL429" s="435"/>
      <c r="BN429" s="672"/>
    </row>
    <row r="430" spans="1:66" s="28" customFormat="1" ht="12" customHeight="1">
      <c r="A430" s="287">
        <v>16504033</v>
      </c>
      <c r="B430" s="288" t="str">
        <f t="shared" si="249"/>
        <v>16504033</v>
      </c>
      <c r="C430" s="444" t="s">
        <v>2737</v>
      </c>
      <c r="D430" s="445" t="s">
        <v>2091</v>
      </c>
      <c r="E430" s="445"/>
      <c r="F430" s="444"/>
      <c r="G430" s="445"/>
      <c r="H430" s="547">
        <v>0</v>
      </c>
      <c r="I430" s="547">
        <v>0</v>
      </c>
      <c r="J430" s="547">
        <v>0</v>
      </c>
      <c r="K430" s="547">
        <v>0</v>
      </c>
      <c r="L430" s="547">
        <v>0</v>
      </c>
      <c r="M430" s="547">
        <v>0</v>
      </c>
      <c r="N430" s="547">
        <v>0</v>
      </c>
      <c r="O430" s="547">
        <v>0</v>
      </c>
      <c r="P430" s="547">
        <v>0</v>
      </c>
      <c r="Q430" s="547">
        <v>0</v>
      </c>
      <c r="R430" s="547">
        <v>0</v>
      </c>
      <c r="S430" s="547">
        <v>0</v>
      </c>
      <c r="T430" s="547">
        <v>0</v>
      </c>
      <c r="U430" s="547"/>
      <c r="V430" s="547">
        <f t="shared" si="253"/>
        <v>0</v>
      </c>
      <c r="W430" s="285"/>
      <c r="X430" s="286"/>
      <c r="Y430" s="548">
        <f t="shared" si="263"/>
        <v>0</v>
      </c>
      <c r="Z430" s="549">
        <f t="shared" si="263"/>
        <v>0</v>
      </c>
      <c r="AA430" s="549">
        <f t="shared" si="263"/>
        <v>0</v>
      </c>
      <c r="AB430" s="282">
        <f t="shared" si="254"/>
        <v>0</v>
      </c>
      <c r="AC430" s="281">
        <f t="shared" si="255"/>
        <v>0</v>
      </c>
      <c r="AD430" s="549">
        <f t="shared" si="278"/>
        <v>0</v>
      </c>
      <c r="AE430" s="553">
        <f t="shared" si="264"/>
        <v>0</v>
      </c>
      <c r="AF430" s="282">
        <f t="shared" si="265"/>
        <v>0</v>
      </c>
      <c r="AG430" s="283">
        <f t="shared" si="256"/>
        <v>0</v>
      </c>
      <c r="AH430" s="281">
        <f t="shared" si="257"/>
        <v>0</v>
      </c>
      <c r="AI430" s="551">
        <f t="shared" si="267"/>
        <v>0</v>
      </c>
      <c r="AJ430" s="549">
        <f t="shared" si="267"/>
        <v>0</v>
      </c>
      <c r="AK430" s="549">
        <f t="shared" si="267"/>
        <v>0</v>
      </c>
      <c r="AL430" s="282">
        <f t="shared" si="258"/>
        <v>0</v>
      </c>
      <c r="AM430" s="281">
        <f t="shared" si="259"/>
        <v>0</v>
      </c>
      <c r="AN430" s="549">
        <f t="shared" si="251"/>
        <v>0</v>
      </c>
      <c r="AO430" s="549">
        <f t="shared" si="252"/>
        <v>0</v>
      </c>
      <c r="AP430" s="549">
        <f t="shared" si="260"/>
        <v>0</v>
      </c>
      <c r="AQ430" s="283">
        <f t="shared" ref="AQ430:AQ518" si="279">SUM(AN430:AP430)</f>
        <v>0</v>
      </c>
      <c r="AR430" s="281">
        <f t="shared" si="261"/>
        <v>0</v>
      </c>
      <c r="AT430" s="446"/>
      <c r="AU430" s="284"/>
      <c r="AV430" s="447" t="str">
        <f t="shared" si="262"/>
        <v>CA</v>
      </c>
      <c r="AW430" s="447" t="str">
        <f t="shared" si="262"/>
        <v>CL</v>
      </c>
      <c r="AX430" s="447" t="str">
        <f t="shared" si="262"/>
        <v>AIC</v>
      </c>
      <c r="AY430" s="447" t="str">
        <f t="shared" si="244"/>
        <v>ERB</v>
      </c>
      <c r="AZ430" s="447" t="str">
        <f t="shared" si="244"/>
        <v>GRB</v>
      </c>
      <c r="BA430" s="447" t="str">
        <f t="shared" si="244"/>
        <v>Non-Op</v>
      </c>
      <c r="BC430" s="445" t="s">
        <v>2128</v>
      </c>
      <c r="BD430" s="552">
        <f t="shared" si="250"/>
        <v>0</v>
      </c>
      <c r="BF430" s="435"/>
      <c r="BG430" s="435"/>
      <c r="BH430" s="435"/>
      <c r="BI430" s="435"/>
      <c r="BJ430" s="435"/>
      <c r="BK430" s="435"/>
      <c r="BL430" s="435"/>
      <c r="BN430" s="688"/>
    </row>
    <row r="431" spans="1:66" s="28" customFormat="1" ht="12" customHeight="1">
      <c r="A431" s="287">
        <v>16504043</v>
      </c>
      <c r="B431" s="288" t="str">
        <f t="shared" si="249"/>
        <v>16504043</v>
      </c>
      <c r="C431" s="444" t="s">
        <v>2738</v>
      </c>
      <c r="D431" s="445" t="s">
        <v>2091</v>
      </c>
      <c r="E431" s="445"/>
      <c r="F431" s="444"/>
      <c r="G431" s="445"/>
      <c r="H431" s="547">
        <v>0</v>
      </c>
      <c r="I431" s="547">
        <v>0</v>
      </c>
      <c r="J431" s="547">
        <v>0</v>
      </c>
      <c r="K431" s="547">
        <v>0</v>
      </c>
      <c r="L431" s="547">
        <v>0</v>
      </c>
      <c r="M431" s="547">
        <v>0</v>
      </c>
      <c r="N431" s="547">
        <v>0</v>
      </c>
      <c r="O431" s="547">
        <v>0</v>
      </c>
      <c r="P431" s="547">
        <v>0</v>
      </c>
      <c r="Q431" s="547">
        <v>0</v>
      </c>
      <c r="R431" s="547">
        <v>0</v>
      </c>
      <c r="S431" s="547">
        <v>0</v>
      </c>
      <c r="T431" s="547">
        <v>0</v>
      </c>
      <c r="U431" s="547"/>
      <c r="V431" s="547">
        <f t="shared" si="253"/>
        <v>0</v>
      </c>
      <c r="W431" s="285"/>
      <c r="X431" s="286"/>
      <c r="Y431" s="548">
        <f t="shared" si="263"/>
        <v>0</v>
      </c>
      <c r="Z431" s="549">
        <f t="shared" si="263"/>
        <v>0</v>
      </c>
      <c r="AA431" s="549">
        <f t="shared" si="263"/>
        <v>0</v>
      </c>
      <c r="AB431" s="282">
        <f t="shared" si="254"/>
        <v>0</v>
      </c>
      <c r="AC431" s="281">
        <f t="shared" si="255"/>
        <v>0</v>
      </c>
      <c r="AD431" s="549">
        <f t="shared" si="278"/>
        <v>0</v>
      </c>
      <c r="AE431" s="553">
        <f t="shared" si="264"/>
        <v>0</v>
      </c>
      <c r="AF431" s="282">
        <f t="shared" si="265"/>
        <v>0</v>
      </c>
      <c r="AG431" s="283">
        <f t="shared" si="256"/>
        <v>0</v>
      </c>
      <c r="AH431" s="281">
        <f t="shared" si="257"/>
        <v>0</v>
      </c>
      <c r="AI431" s="551">
        <f t="shared" si="267"/>
        <v>0</v>
      </c>
      <c r="AJ431" s="549">
        <f t="shared" si="267"/>
        <v>0</v>
      </c>
      <c r="AK431" s="549">
        <f t="shared" si="267"/>
        <v>0</v>
      </c>
      <c r="AL431" s="282">
        <f t="shared" si="258"/>
        <v>0</v>
      </c>
      <c r="AM431" s="281">
        <f t="shared" si="259"/>
        <v>0</v>
      </c>
      <c r="AN431" s="549">
        <f t="shared" si="251"/>
        <v>0</v>
      </c>
      <c r="AO431" s="549">
        <f t="shared" si="252"/>
        <v>0</v>
      </c>
      <c r="AP431" s="549">
        <f t="shared" si="260"/>
        <v>0</v>
      </c>
      <c r="AQ431" s="283">
        <f t="shared" si="279"/>
        <v>0</v>
      </c>
      <c r="AR431" s="281">
        <f t="shared" si="261"/>
        <v>0</v>
      </c>
      <c r="AT431" s="446"/>
      <c r="AU431" s="284"/>
      <c r="AV431" s="447" t="str">
        <f t="shared" si="262"/>
        <v>CA</v>
      </c>
      <c r="AW431" s="447" t="str">
        <f t="shared" si="262"/>
        <v>CL</v>
      </c>
      <c r="AX431" s="447" t="str">
        <f t="shared" si="262"/>
        <v>AIC</v>
      </c>
      <c r="AY431" s="447" t="str">
        <f t="shared" si="244"/>
        <v>ERB</v>
      </c>
      <c r="AZ431" s="447" t="str">
        <f t="shared" si="244"/>
        <v>GRB</v>
      </c>
      <c r="BA431" s="447" t="str">
        <f t="shared" si="244"/>
        <v>Non-Op</v>
      </c>
      <c r="BC431" s="445" t="s">
        <v>2128</v>
      </c>
      <c r="BD431" s="552">
        <f t="shared" si="250"/>
        <v>0</v>
      </c>
      <c r="BF431" s="435"/>
      <c r="BG431" s="435"/>
      <c r="BH431" s="435"/>
      <c r="BI431" s="435"/>
      <c r="BJ431" s="435"/>
      <c r="BK431" s="435"/>
      <c r="BL431" s="435"/>
      <c r="BN431" s="672"/>
    </row>
    <row r="432" spans="1:66" s="28" customFormat="1" ht="12" customHeight="1">
      <c r="A432" s="287">
        <v>16504053</v>
      </c>
      <c r="B432" s="288" t="str">
        <f t="shared" si="249"/>
        <v>16504053</v>
      </c>
      <c r="C432" s="288" t="s">
        <v>3071</v>
      </c>
      <c r="D432" s="445" t="s">
        <v>2091</v>
      </c>
      <c r="E432" s="445"/>
      <c r="F432" s="288"/>
      <c r="G432" s="445"/>
      <c r="H432" s="547">
        <v>0</v>
      </c>
      <c r="I432" s="547">
        <v>0</v>
      </c>
      <c r="J432" s="547">
        <v>0</v>
      </c>
      <c r="K432" s="547">
        <v>0</v>
      </c>
      <c r="L432" s="547">
        <v>0</v>
      </c>
      <c r="M432" s="547">
        <v>0</v>
      </c>
      <c r="N432" s="547">
        <v>0</v>
      </c>
      <c r="O432" s="547">
        <v>0</v>
      </c>
      <c r="P432" s="547">
        <v>0</v>
      </c>
      <c r="Q432" s="547">
        <v>0</v>
      </c>
      <c r="R432" s="547">
        <v>0</v>
      </c>
      <c r="S432" s="547">
        <v>0</v>
      </c>
      <c r="T432" s="547">
        <v>0</v>
      </c>
      <c r="U432" s="547"/>
      <c r="V432" s="547">
        <f t="shared" si="253"/>
        <v>0</v>
      </c>
      <c r="W432" s="285"/>
      <c r="X432" s="286"/>
      <c r="Y432" s="548">
        <f t="shared" si="263"/>
        <v>0</v>
      </c>
      <c r="Z432" s="549">
        <f t="shared" si="263"/>
        <v>0</v>
      </c>
      <c r="AA432" s="549">
        <f t="shared" si="263"/>
        <v>0</v>
      </c>
      <c r="AB432" s="282">
        <f t="shared" si="254"/>
        <v>0</v>
      </c>
      <c r="AC432" s="281">
        <f t="shared" si="255"/>
        <v>0</v>
      </c>
      <c r="AD432" s="549">
        <f t="shared" si="278"/>
        <v>0</v>
      </c>
      <c r="AE432" s="553">
        <f t="shared" si="264"/>
        <v>0</v>
      </c>
      <c r="AF432" s="282">
        <f t="shared" si="265"/>
        <v>0</v>
      </c>
      <c r="AG432" s="283">
        <f t="shared" si="256"/>
        <v>0</v>
      </c>
      <c r="AH432" s="281">
        <f t="shared" si="257"/>
        <v>0</v>
      </c>
      <c r="AI432" s="551">
        <f t="shared" si="267"/>
        <v>0</v>
      </c>
      <c r="AJ432" s="549">
        <f t="shared" si="267"/>
        <v>0</v>
      </c>
      <c r="AK432" s="549">
        <f t="shared" si="267"/>
        <v>0</v>
      </c>
      <c r="AL432" s="282">
        <f t="shared" si="258"/>
        <v>0</v>
      </c>
      <c r="AM432" s="281">
        <f t="shared" si="259"/>
        <v>0</v>
      </c>
      <c r="AN432" s="549">
        <f t="shared" si="251"/>
        <v>0</v>
      </c>
      <c r="AO432" s="549">
        <f t="shared" si="252"/>
        <v>0</v>
      </c>
      <c r="AP432" s="549">
        <f t="shared" si="260"/>
        <v>0</v>
      </c>
      <c r="AQ432" s="283">
        <f t="shared" si="279"/>
        <v>0</v>
      </c>
      <c r="AR432" s="281">
        <f t="shared" si="261"/>
        <v>0</v>
      </c>
      <c r="AT432" s="446"/>
      <c r="AU432" s="284"/>
      <c r="AV432" s="447" t="str">
        <f t="shared" si="262"/>
        <v>CA</v>
      </c>
      <c r="AW432" s="447" t="str">
        <f t="shared" si="262"/>
        <v>CL</v>
      </c>
      <c r="AX432" s="447" t="str">
        <f t="shared" si="262"/>
        <v>AIC</v>
      </c>
      <c r="AY432" s="447" t="str">
        <f t="shared" si="244"/>
        <v>ERB</v>
      </c>
      <c r="AZ432" s="447" t="str">
        <f t="shared" si="244"/>
        <v>GRB</v>
      </c>
      <c r="BA432" s="447" t="str">
        <f t="shared" si="244"/>
        <v>Non-Op</v>
      </c>
      <c r="BC432" s="445" t="s">
        <v>2128</v>
      </c>
      <c r="BD432" s="552">
        <f t="shared" si="250"/>
        <v>0</v>
      </c>
      <c r="BF432" s="435"/>
      <c r="BG432" s="435"/>
      <c r="BH432" s="435"/>
      <c r="BI432" s="435"/>
      <c r="BJ432" s="435"/>
      <c r="BK432" s="435"/>
      <c r="BL432" s="435"/>
      <c r="BN432" s="672"/>
    </row>
    <row r="433" spans="1:66" s="28" customFormat="1" ht="12" customHeight="1">
      <c r="A433" s="287">
        <v>16504063</v>
      </c>
      <c r="B433" s="288" t="str">
        <f t="shared" si="249"/>
        <v>16504063</v>
      </c>
      <c r="C433" s="444" t="s">
        <v>2739</v>
      </c>
      <c r="D433" s="445" t="s">
        <v>2091</v>
      </c>
      <c r="E433" s="445"/>
      <c r="F433" s="444"/>
      <c r="G433" s="445"/>
      <c r="H433" s="547">
        <v>0</v>
      </c>
      <c r="I433" s="547">
        <v>0</v>
      </c>
      <c r="J433" s="547">
        <v>0</v>
      </c>
      <c r="K433" s="547">
        <v>0</v>
      </c>
      <c r="L433" s="547">
        <v>0</v>
      </c>
      <c r="M433" s="547">
        <v>0</v>
      </c>
      <c r="N433" s="547">
        <v>0</v>
      </c>
      <c r="O433" s="547">
        <v>0</v>
      </c>
      <c r="P433" s="547">
        <v>0</v>
      </c>
      <c r="Q433" s="547">
        <v>0</v>
      </c>
      <c r="R433" s="547">
        <v>0</v>
      </c>
      <c r="S433" s="547">
        <v>0</v>
      </c>
      <c r="T433" s="547">
        <v>0</v>
      </c>
      <c r="U433" s="547"/>
      <c r="V433" s="547">
        <f t="shared" si="253"/>
        <v>0</v>
      </c>
      <c r="W433" s="285"/>
      <c r="X433" s="286"/>
      <c r="Y433" s="548">
        <f t="shared" si="263"/>
        <v>0</v>
      </c>
      <c r="Z433" s="549">
        <f t="shared" si="263"/>
        <v>0</v>
      </c>
      <c r="AA433" s="549">
        <f t="shared" si="263"/>
        <v>0</v>
      </c>
      <c r="AB433" s="282">
        <f t="shared" si="254"/>
        <v>0</v>
      </c>
      <c r="AC433" s="281">
        <f t="shared" si="255"/>
        <v>0</v>
      </c>
      <c r="AD433" s="549">
        <f t="shared" si="278"/>
        <v>0</v>
      </c>
      <c r="AE433" s="553">
        <f t="shared" si="264"/>
        <v>0</v>
      </c>
      <c r="AF433" s="282">
        <f t="shared" si="265"/>
        <v>0</v>
      </c>
      <c r="AG433" s="283">
        <f t="shared" si="256"/>
        <v>0</v>
      </c>
      <c r="AH433" s="281">
        <f t="shared" si="257"/>
        <v>0</v>
      </c>
      <c r="AI433" s="551">
        <f t="shared" si="267"/>
        <v>0</v>
      </c>
      <c r="AJ433" s="549">
        <f t="shared" si="267"/>
        <v>0</v>
      </c>
      <c r="AK433" s="549">
        <f t="shared" si="267"/>
        <v>0</v>
      </c>
      <c r="AL433" s="282">
        <f t="shared" si="258"/>
        <v>0</v>
      </c>
      <c r="AM433" s="281">
        <f t="shared" si="259"/>
        <v>0</v>
      </c>
      <c r="AN433" s="549">
        <f t="shared" si="251"/>
        <v>0</v>
      </c>
      <c r="AO433" s="549">
        <f t="shared" si="252"/>
        <v>0</v>
      </c>
      <c r="AP433" s="549">
        <f t="shared" si="260"/>
        <v>0</v>
      </c>
      <c r="AQ433" s="283">
        <f t="shared" si="279"/>
        <v>0</v>
      </c>
      <c r="AR433" s="281">
        <f t="shared" si="261"/>
        <v>0</v>
      </c>
      <c r="AT433" s="446"/>
      <c r="AU433" s="284"/>
      <c r="AV433" s="447" t="str">
        <f t="shared" si="262"/>
        <v>CA</v>
      </c>
      <c r="AW433" s="447" t="str">
        <f t="shared" si="262"/>
        <v>CL</v>
      </c>
      <c r="AX433" s="447" t="str">
        <f t="shared" si="262"/>
        <v>AIC</v>
      </c>
      <c r="AY433" s="447" t="str">
        <f t="shared" si="244"/>
        <v>ERB</v>
      </c>
      <c r="AZ433" s="447" t="str">
        <f t="shared" si="244"/>
        <v>GRB</v>
      </c>
      <c r="BA433" s="447" t="str">
        <f t="shared" si="244"/>
        <v>Non-Op</v>
      </c>
      <c r="BC433" s="445" t="s">
        <v>2128</v>
      </c>
      <c r="BD433" s="552">
        <f t="shared" si="250"/>
        <v>0</v>
      </c>
      <c r="BF433" s="435"/>
      <c r="BG433" s="435"/>
      <c r="BH433" s="435"/>
      <c r="BI433" s="435"/>
      <c r="BJ433" s="435"/>
      <c r="BK433" s="435"/>
      <c r="BL433" s="435"/>
      <c r="BN433" s="672"/>
    </row>
    <row r="434" spans="1:66" s="28" customFormat="1" ht="12" customHeight="1">
      <c r="A434" s="287">
        <v>16504073</v>
      </c>
      <c r="B434" s="288" t="str">
        <f t="shared" si="249"/>
        <v>16504073</v>
      </c>
      <c r="C434" s="444" t="s">
        <v>2712</v>
      </c>
      <c r="D434" s="445" t="s">
        <v>2091</v>
      </c>
      <c r="E434" s="445"/>
      <c r="F434" s="444"/>
      <c r="G434" s="445"/>
      <c r="H434" s="547">
        <v>0</v>
      </c>
      <c r="I434" s="547">
        <v>0</v>
      </c>
      <c r="J434" s="547">
        <v>0</v>
      </c>
      <c r="K434" s="547">
        <v>0</v>
      </c>
      <c r="L434" s="547">
        <v>0</v>
      </c>
      <c r="M434" s="547">
        <v>0</v>
      </c>
      <c r="N434" s="547">
        <v>0</v>
      </c>
      <c r="O434" s="547">
        <v>0</v>
      </c>
      <c r="P434" s="547">
        <v>0</v>
      </c>
      <c r="Q434" s="547">
        <v>0</v>
      </c>
      <c r="R434" s="547">
        <v>0</v>
      </c>
      <c r="S434" s="547">
        <v>0</v>
      </c>
      <c r="T434" s="547">
        <v>0</v>
      </c>
      <c r="U434" s="547"/>
      <c r="V434" s="547">
        <f t="shared" si="253"/>
        <v>0</v>
      </c>
      <c r="W434" s="285"/>
      <c r="X434" s="286"/>
      <c r="Y434" s="548">
        <f t="shared" si="263"/>
        <v>0</v>
      </c>
      <c r="Z434" s="549">
        <f t="shared" si="263"/>
        <v>0</v>
      </c>
      <c r="AA434" s="549">
        <f t="shared" si="263"/>
        <v>0</v>
      </c>
      <c r="AB434" s="282">
        <f t="shared" si="254"/>
        <v>0</v>
      </c>
      <c r="AC434" s="281">
        <f t="shared" si="255"/>
        <v>0</v>
      </c>
      <c r="AD434" s="549">
        <f t="shared" si="278"/>
        <v>0</v>
      </c>
      <c r="AE434" s="553">
        <f t="shared" si="264"/>
        <v>0</v>
      </c>
      <c r="AF434" s="282">
        <f t="shared" si="265"/>
        <v>0</v>
      </c>
      <c r="AG434" s="283">
        <f t="shared" si="256"/>
        <v>0</v>
      </c>
      <c r="AH434" s="281">
        <f t="shared" si="257"/>
        <v>0</v>
      </c>
      <c r="AI434" s="551">
        <f t="shared" si="267"/>
        <v>0</v>
      </c>
      <c r="AJ434" s="549">
        <f t="shared" si="267"/>
        <v>0</v>
      </c>
      <c r="AK434" s="549">
        <f t="shared" si="267"/>
        <v>0</v>
      </c>
      <c r="AL434" s="282">
        <f t="shared" si="258"/>
        <v>0</v>
      </c>
      <c r="AM434" s="281">
        <f t="shared" si="259"/>
        <v>0</v>
      </c>
      <c r="AN434" s="549">
        <f t="shared" si="251"/>
        <v>0</v>
      </c>
      <c r="AO434" s="549">
        <f t="shared" si="252"/>
        <v>0</v>
      </c>
      <c r="AP434" s="549">
        <f t="shared" si="260"/>
        <v>0</v>
      </c>
      <c r="AQ434" s="283">
        <f t="shared" si="279"/>
        <v>0</v>
      </c>
      <c r="AR434" s="281">
        <f t="shared" si="261"/>
        <v>0</v>
      </c>
      <c r="AT434" s="446"/>
      <c r="AU434" s="284"/>
      <c r="AV434" s="447" t="str">
        <f t="shared" si="262"/>
        <v>CA</v>
      </c>
      <c r="AW434" s="447" t="str">
        <f t="shared" si="262"/>
        <v>CL</v>
      </c>
      <c r="AX434" s="447" t="str">
        <f t="shared" si="262"/>
        <v>AIC</v>
      </c>
      <c r="AY434" s="447" t="str">
        <f t="shared" si="244"/>
        <v>ERB</v>
      </c>
      <c r="AZ434" s="447" t="str">
        <f t="shared" si="244"/>
        <v>GRB</v>
      </c>
      <c r="BA434" s="447" t="str">
        <f t="shared" si="244"/>
        <v>Non-Op</v>
      </c>
      <c r="BC434" s="445" t="s">
        <v>2128</v>
      </c>
      <c r="BD434" s="552">
        <f t="shared" si="250"/>
        <v>0</v>
      </c>
      <c r="BF434" s="435"/>
      <c r="BG434" s="435"/>
      <c r="BH434" s="435"/>
      <c r="BI434" s="435"/>
      <c r="BJ434" s="435"/>
      <c r="BK434" s="435"/>
      <c r="BL434" s="435"/>
      <c r="BN434" s="672"/>
    </row>
    <row r="435" spans="1:66" s="28" customFormat="1" ht="12" customHeight="1">
      <c r="A435" s="287">
        <v>16504083</v>
      </c>
      <c r="B435" s="288" t="str">
        <f t="shared" si="249"/>
        <v>16504083</v>
      </c>
      <c r="C435" s="444" t="s">
        <v>2711</v>
      </c>
      <c r="D435" s="445" t="s">
        <v>2091</v>
      </c>
      <c r="E435" s="445"/>
      <c r="F435" s="444"/>
      <c r="G435" s="445"/>
      <c r="H435" s="547">
        <v>0</v>
      </c>
      <c r="I435" s="547">
        <v>0</v>
      </c>
      <c r="J435" s="547">
        <v>0</v>
      </c>
      <c r="K435" s="547">
        <v>0</v>
      </c>
      <c r="L435" s="547">
        <v>0</v>
      </c>
      <c r="M435" s="547">
        <v>0</v>
      </c>
      <c r="N435" s="547">
        <v>0</v>
      </c>
      <c r="O435" s="547">
        <v>0</v>
      </c>
      <c r="P435" s="547">
        <v>0</v>
      </c>
      <c r="Q435" s="547">
        <v>0</v>
      </c>
      <c r="R435" s="547">
        <v>0</v>
      </c>
      <c r="S435" s="547">
        <v>0</v>
      </c>
      <c r="T435" s="547">
        <v>0</v>
      </c>
      <c r="U435" s="547"/>
      <c r="V435" s="547">
        <f t="shared" si="253"/>
        <v>0</v>
      </c>
      <c r="W435" s="285"/>
      <c r="X435" s="286"/>
      <c r="Y435" s="548">
        <f t="shared" ref="Y435:AA456" si="280">IF($D435=Y$5,$T435,0)</f>
        <v>0</v>
      </c>
      <c r="Z435" s="549">
        <f t="shared" si="280"/>
        <v>0</v>
      </c>
      <c r="AA435" s="549">
        <f t="shared" si="280"/>
        <v>0</v>
      </c>
      <c r="AB435" s="282">
        <f t="shared" si="254"/>
        <v>0</v>
      </c>
      <c r="AC435" s="281">
        <f t="shared" si="255"/>
        <v>0</v>
      </c>
      <c r="AD435" s="549">
        <f t="shared" si="278"/>
        <v>0</v>
      </c>
      <c r="AE435" s="553">
        <f t="shared" si="264"/>
        <v>0</v>
      </c>
      <c r="AF435" s="282">
        <f t="shared" si="265"/>
        <v>0</v>
      </c>
      <c r="AG435" s="283">
        <f t="shared" si="256"/>
        <v>0</v>
      </c>
      <c r="AH435" s="281">
        <f t="shared" si="257"/>
        <v>0</v>
      </c>
      <c r="AI435" s="551">
        <f t="shared" si="267"/>
        <v>0</v>
      </c>
      <c r="AJ435" s="549">
        <f t="shared" si="267"/>
        <v>0</v>
      </c>
      <c r="AK435" s="549">
        <f t="shared" si="267"/>
        <v>0</v>
      </c>
      <c r="AL435" s="282">
        <f t="shared" si="258"/>
        <v>0</v>
      </c>
      <c r="AM435" s="281">
        <f t="shared" si="259"/>
        <v>0</v>
      </c>
      <c r="AN435" s="549">
        <f t="shared" si="251"/>
        <v>0</v>
      </c>
      <c r="AO435" s="549">
        <f t="shared" si="252"/>
        <v>0</v>
      </c>
      <c r="AP435" s="549">
        <f t="shared" si="260"/>
        <v>0</v>
      </c>
      <c r="AQ435" s="283">
        <f t="shared" si="279"/>
        <v>0</v>
      </c>
      <c r="AR435" s="281">
        <f t="shared" si="261"/>
        <v>0</v>
      </c>
      <c r="AT435" s="446"/>
      <c r="AU435" s="284"/>
      <c r="AV435" s="447" t="str">
        <f t="shared" si="262"/>
        <v>CA</v>
      </c>
      <c r="AW435" s="447" t="str">
        <f t="shared" si="262"/>
        <v>CL</v>
      </c>
      <c r="AX435" s="447" t="str">
        <f t="shared" si="262"/>
        <v>AIC</v>
      </c>
      <c r="AY435" s="447" t="str">
        <f t="shared" si="244"/>
        <v>ERB</v>
      </c>
      <c r="AZ435" s="447" t="str">
        <f t="shared" si="244"/>
        <v>GRB</v>
      </c>
      <c r="BA435" s="447" t="str">
        <f t="shared" si="244"/>
        <v>Non-Op</v>
      </c>
      <c r="BC435" s="445" t="s">
        <v>2128</v>
      </c>
      <c r="BD435" s="552">
        <f t="shared" si="250"/>
        <v>0</v>
      </c>
      <c r="BF435" s="435"/>
      <c r="BG435" s="435"/>
      <c r="BH435" s="435"/>
      <c r="BI435" s="435"/>
      <c r="BJ435" s="435"/>
      <c r="BK435" s="435"/>
      <c r="BL435" s="435"/>
      <c r="BN435" s="672"/>
    </row>
    <row r="436" spans="1:66" s="28" customFormat="1" ht="12" customHeight="1">
      <c r="A436" s="287">
        <v>16504093</v>
      </c>
      <c r="B436" s="288" t="str">
        <f t="shared" si="249"/>
        <v>16504093</v>
      </c>
      <c r="C436" s="444" t="s">
        <v>2740</v>
      </c>
      <c r="D436" s="445" t="s">
        <v>2091</v>
      </c>
      <c r="E436" s="445"/>
      <c r="F436" s="444"/>
      <c r="G436" s="445"/>
      <c r="H436" s="547">
        <v>0</v>
      </c>
      <c r="I436" s="547">
        <v>0</v>
      </c>
      <c r="J436" s="547">
        <v>0</v>
      </c>
      <c r="K436" s="547">
        <v>0</v>
      </c>
      <c r="L436" s="547">
        <v>0</v>
      </c>
      <c r="M436" s="547">
        <v>0</v>
      </c>
      <c r="N436" s="547">
        <v>0</v>
      </c>
      <c r="O436" s="547">
        <v>0</v>
      </c>
      <c r="P436" s="547">
        <v>0</v>
      </c>
      <c r="Q436" s="547">
        <v>0</v>
      </c>
      <c r="R436" s="547">
        <v>0</v>
      </c>
      <c r="S436" s="547">
        <v>0</v>
      </c>
      <c r="T436" s="547">
        <v>0</v>
      </c>
      <c r="U436" s="547"/>
      <c r="V436" s="547">
        <f t="shared" si="253"/>
        <v>0</v>
      </c>
      <c r="W436" s="285"/>
      <c r="X436" s="286"/>
      <c r="Y436" s="548">
        <f t="shared" si="280"/>
        <v>0</v>
      </c>
      <c r="Z436" s="549">
        <f t="shared" si="280"/>
        <v>0</v>
      </c>
      <c r="AA436" s="549">
        <f t="shared" si="280"/>
        <v>0</v>
      </c>
      <c r="AB436" s="282">
        <f t="shared" si="254"/>
        <v>0</v>
      </c>
      <c r="AC436" s="281">
        <f t="shared" si="255"/>
        <v>0</v>
      </c>
      <c r="AD436" s="549">
        <f t="shared" si="278"/>
        <v>0</v>
      </c>
      <c r="AE436" s="553">
        <f t="shared" si="264"/>
        <v>0</v>
      </c>
      <c r="AF436" s="282">
        <f t="shared" si="265"/>
        <v>0</v>
      </c>
      <c r="AG436" s="283">
        <f t="shared" si="256"/>
        <v>0</v>
      </c>
      <c r="AH436" s="281">
        <f t="shared" si="257"/>
        <v>0</v>
      </c>
      <c r="AI436" s="551">
        <f t="shared" si="267"/>
        <v>0</v>
      </c>
      <c r="AJ436" s="549">
        <f t="shared" si="267"/>
        <v>0</v>
      </c>
      <c r="AK436" s="549">
        <f t="shared" si="267"/>
        <v>0</v>
      </c>
      <c r="AL436" s="282">
        <f t="shared" si="258"/>
        <v>0</v>
      </c>
      <c r="AM436" s="281">
        <f t="shared" si="259"/>
        <v>0</v>
      </c>
      <c r="AN436" s="549">
        <f t="shared" si="251"/>
        <v>0</v>
      </c>
      <c r="AO436" s="549">
        <f t="shared" si="252"/>
        <v>0</v>
      </c>
      <c r="AP436" s="549">
        <f t="shared" si="260"/>
        <v>0</v>
      </c>
      <c r="AQ436" s="283">
        <f t="shared" si="279"/>
        <v>0</v>
      </c>
      <c r="AR436" s="281">
        <f t="shared" si="261"/>
        <v>0</v>
      </c>
      <c r="AT436" s="446"/>
      <c r="AU436" s="284"/>
      <c r="AV436" s="447" t="str">
        <f t="shared" si="262"/>
        <v>CA</v>
      </c>
      <c r="AW436" s="447" t="str">
        <f t="shared" si="262"/>
        <v>CL</v>
      </c>
      <c r="AX436" s="447" t="str">
        <f t="shared" si="262"/>
        <v>AIC</v>
      </c>
      <c r="AY436" s="447" t="str">
        <f t="shared" si="244"/>
        <v>ERB</v>
      </c>
      <c r="AZ436" s="447" t="str">
        <f t="shared" si="244"/>
        <v>GRB</v>
      </c>
      <c r="BA436" s="447" t="str">
        <f t="shared" si="244"/>
        <v>Non-Op</v>
      </c>
      <c r="BC436" s="445" t="s">
        <v>2128</v>
      </c>
      <c r="BD436" s="552">
        <f t="shared" si="250"/>
        <v>0</v>
      </c>
      <c r="BF436" s="435"/>
      <c r="BG436" s="435"/>
      <c r="BH436" s="435"/>
      <c r="BI436" s="435"/>
      <c r="BJ436" s="435"/>
      <c r="BK436" s="435"/>
      <c r="BL436" s="435"/>
      <c r="BN436" s="444"/>
    </row>
    <row r="437" spans="1:66" s="28" customFormat="1" ht="12" customHeight="1">
      <c r="A437" s="287">
        <v>16504101</v>
      </c>
      <c r="B437" s="288" t="str">
        <f t="shared" si="249"/>
        <v>16504101</v>
      </c>
      <c r="C437" s="444" t="s">
        <v>2698</v>
      </c>
      <c r="D437" s="445" t="s">
        <v>2091</v>
      </c>
      <c r="E437" s="445"/>
      <c r="F437" s="444"/>
      <c r="G437" s="445"/>
      <c r="H437" s="547">
        <v>0</v>
      </c>
      <c r="I437" s="547">
        <v>0</v>
      </c>
      <c r="J437" s="547">
        <v>0</v>
      </c>
      <c r="K437" s="547">
        <v>0</v>
      </c>
      <c r="L437" s="547">
        <v>0</v>
      </c>
      <c r="M437" s="547">
        <v>0</v>
      </c>
      <c r="N437" s="547">
        <v>0</v>
      </c>
      <c r="O437" s="547">
        <v>0</v>
      </c>
      <c r="P437" s="547">
        <v>0</v>
      </c>
      <c r="Q437" s="547">
        <v>0</v>
      </c>
      <c r="R437" s="547">
        <v>0</v>
      </c>
      <c r="S437" s="547">
        <v>0</v>
      </c>
      <c r="T437" s="547">
        <v>0</v>
      </c>
      <c r="U437" s="547"/>
      <c r="V437" s="547">
        <f t="shared" si="253"/>
        <v>0</v>
      </c>
      <c r="W437" s="285"/>
      <c r="X437" s="286"/>
      <c r="Y437" s="548">
        <f t="shared" si="280"/>
        <v>0</v>
      </c>
      <c r="Z437" s="549">
        <f t="shared" si="280"/>
        <v>0</v>
      </c>
      <c r="AA437" s="549">
        <f t="shared" si="280"/>
        <v>0</v>
      </c>
      <c r="AB437" s="282">
        <f t="shared" si="254"/>
        <v>0</v>
      </c>
      <c r="AC437" s="281">
        <f t="shared" si="255"/>
        <v>0</v>
      </c>
      <c r="AD437" s="549">
        <f t="shared" si="278"/>
        <v>0</v>
      </c>
      <c r="AE437" s="553">
        <f t="shared" si="264"/>
        <v>0</v>
      </c>
      <c r="AF437" s="282">
        <f t="shared" si="265"/>
        <v>0</v>
      </c>
      <c r="AG437" s="283">
        <f t="shared" si="256"/>
        <v>0</v>
      </c>
      <c r="AH437" s="281">
        <f t="shared" si="257"/>
        <v>0</v>
      </c>
      <c r="AI437" s="551">
        <f t="shared" si="267"/>
        <v>0</v>
      </c>
      <c r="AJ437" s="549">
        <f t="shared" si="267"/>
        <v>0</v>
      </c>
      <c r="AK437" s="549">
        <f t="shared" si="267"/>
        <v>0</v>
      </c>
      <c r="AL437" s="282">
        <f t="shared" si="258"/>
        <v>0</v>
      </c>
      <c r="AM437" s="281">
        <f t="shared" si="259"/>
        <v>0</v>
      </c>
      <c r="AN437" s="549">
        <f t="shared" si="251"/>
        <v>0</v>
      </c>
      <c r="AO437" s="549">
        <f t="shared" si="252"/>
        <v>0</v>
      </c>
      <c r="AP437" s="549">
        <f t="shared" si="260"/>
        <v>0</v>
      </c>
      <c r="AQ437" s="283">
        <f t="shared" si="279"/>
        <v>0</v>
      </c>
      <c r="AR437" s="281">
        <f t="shared" si="261"/>
        <v>0</v>
      </c>
      <c r="AT437" s="446"/>
      <c r="AU437" s="284"/>
      <c r="AV437" s="447" t="str">
        <f t="shared" si="262"/>
        <v>CA</v>
      </c>
      <c r="AW437" s="447" t="str">
        <f t="shared" si="262"/>
        <v>CL</v>
      </c>
      <c r="AX437" s="447" t="str">
        <f t="shared" si="262"/>
        <v>AIC</v>
      </c>
      <c r="AY437" s="447" t="str">
        <f t="shared" si="244"/>
        <v>ERB</v>
      </c>
      <c r="AZ437" s="447" t="str">
        <f t="shared" si="244"/>
        <v>GRB</v>
      </c>
      <c r="BA437" s="447" t="str">
        <f t="shared" si="244"/>
        <v>Non-Op</v>
      </c>
      <c r="BC437" s="445" t="s">
        <v>2128</v>
      </c>
      <c r="BD437" s="552">
        <f t="shared" si="250"/>
        <v>0</v>
      </c>
      <c r="BF437" s="435"/>
      <c r="BG437" s="435"/>
      <c r="BH437" s="435"/>
      <c r="BI437" s="435"/>
      <c r="BJ437" s="435"/>
      <c r="BK437" s="435"/>
      <c r="BL437" s="435"/>
      <c r="BN437" s="444"/>
    </row>
    <row r="438" spans="1:66" s="28" customFormat="1" ht="12" customHeight="1">
      <c r="A438" s="287">
        <v>16504112</v>
      </c>
      <c r="B438" s="288" t="str">
        <f t="shared" si="249"/>
        <v>16504112</v>
      </c>
      <c r="C438" s="444" t="s">
        <v>1364</v>
      </c>
      <c r="D438" s="445" t="s">
        <v>1165</v>
      </c>
      <c r="E438" s="445"/>
      <c r="F438" s="444"/>
      <c r="G438" s="445"/>
      <c r="H438" s="547">
        <v>45300</v>
      </c>
      <c r="I438" s="547">
        <v>45300</v>
      </c>
      <c r="J438" s="547">
        <v>45300</v>
      </c>
      <c r="K438" s="547">
        <v>0</v>
      </c>
      <c r="L438" s="547">
        <v>0</v>
      </c>
      <c r="M438" s="547">
        <v>0</v>
      </c>
      <c r="N438" s="547">
        <v>0</v>
      </c>
      <c r="O438" s="547">
        <v>0</v>
      </c>
      <c r="P438" s="547">
        <v>0</v>
      </c>
      <c r="Q438" s="547">
        <v>0</v>
      </c>
      <c r="R438" s="547">
        <v>0</v>
      </c>
      <c r="S438" s="547">
        <v>0</v>
      </c>
      <c r="T438" s="547">
        <v>0</v>
      </c>
      <c r="U438" s="547"/>
      <c r="V438" s="547">
        <f t="shared" si="253"/>
        <v>9437.5</v>
      </c>
      <c r="W438" s="305"/>
      <c r="X438" s="306"/>
      <c r="Y438" s="548">
        <f t="shared" si="280"/>
        <v>0</v>
      </c>
      <c r="Z438" s="549">
        <f t="shared" si="280"/>
        <v>0</v>
      </c>
      <c r="AA438" s="549">
        <f t="shared" si="280"/>
        <v>0</v>
      </c>
      <c r="AB438" s="282">
        <f t="shared" si="254"/>
        <v>0</v>
      </c>
      <c r="AC438" s="281">
        <f t="shared" si="255"/>
        <v>0</v>
      </c>
      <c r="AD438" s="549">
        <f t="shared" si="278"/>
        <v>0</v>
      </c>
      <c r="AE438" s="553">
        <f t="shared" si="264"/>
        <v>0</v>
      </c>
      <c r="AF438" s="282">
        <f t="shared" si="265"/>
        <v>0</v>
      </c>
      <c r="AG438" s="283">
        <f t="shared" si="256"/>
        <v>0</v>
      </c>
      <c r="AH438" s="281">
        <f t="shared" si="257"/>
        <v>0</v>
      </c>
      <c r="AI438" s="551"/>
      <c r="AJ438" s="549"/>
      <c r="AK438" s="549"/>
      <c r="AL438" s="282">
        <f t="shared" si="258"/>
        <v>9437.5</v>
      </c>
      <c r="AM438" s="281">
        <f t="shared" si="259"/>
        <v>0</v>
      </c>
      <c r="AN438" s="549">
        <f t="shared" si="251"/>
        <v>0</v>
      </c>
      <c r="AO438" s="549">
        <f t="shared" si="252"/>
        <v>0</v>
      </c>
      <c r="AP438" s="549">
        <f t="shared" si="260"/>
        <v>9437.5</v>
      </c>
      <c r="AQ438" s="283">
        <f t="shared" si="279"/>
        <v>9437.5</v>
      </c>
      <c r="AR438" s="281">
        <f t="shared" si="261"/>
        <v>0</v>
      </c>
      <c r="AT438" s="446" t="s">
        <v>2072</v>
      </c>
      <c r="AU438" s="284"/>
      <c r="AV438" s="447" t="str">
        <f t="shared" si="262"/>
        <v>CA</v>
      </c>
      <c r="AW438" s="447" t="str">
        <f t="shared" si="262"/>
        <v>CL</v>
      </c>
      <c r="AX438" s="447" t="str">
        <f t="shared" si="262"/>
        <v>AIC</v>
      </c>
      <c r="AY438" s="447" t="str">
        <f t="shared" si="244"/>
        <v>ERB</v>
      </c>
      <c r="AZ438" s="447" t="str">
        <f t="shared" si="244"/>
        <v>GRB</v>
      </c>
      <c r="BA438" s="447" t="str">
        <f t="shared" si="244"/>
        <v>Non-Op</v>
      </c>
      <c r="BC438" s="449" t="s">
        <v>2100</v>
      </c>
      <c r="BD438" s="552">
        <f t="shared" si="250"/>
        <v>0</v>
      </c>
      <c r="BF438" s="435"/>
      <c r="BG438" s="435"/>
      <c r="BH438" s="435"/>
      <c r="BI438" s="435"/>
      <c r="BJ438" s="435"/>
      <c r="BK438" s="435"/>
      <c r="BL438" s="435"/>
      <c r="BN438" s="444"/>
    </row>
    <row r="439" spans="1:66" s="28" customFormat="1" ht="12" customHeight="1">
      <c r="A439" s="321">
        <v>16504171</v>
      </c>
      <c r="B439" s="318" t="str">
        <f t="shared" si="249"/>
        <v>16504171</v>
      </c>
      <c r="C439" s="444" t="s">
        <v>1359</v>
      </c>
      <c r="D439" s="445" t="s">
        <v>2091</v>
      </c>
      <c r="E439" s="445"/>
      <c r="F439" s="444"/>
      <c r="G439" s="445"/>
      <c r="H439" s="547">
        <v>0</v>
      </c>
      <c r="I439" s="547">
        <v>363292.15999999997</v>
      </c>
      <c r="J439" s="547">
        <v>363292.15999999997</v>
      </c>
      <c r="K439" s="547">
        <v>363292.15999999997</v>
      </c>
      <c r="L439" s="547">
        <v>778717.99</v>
      </c>
      <c r="M439" s="547">
        <v>778717.99</v>
      </c>
      <c r="N439" s="547">
        <v>778717.99</v>
      </c>
      <c r="O439" s="547">
        <v>921360.38</v>
      </c>
      <c r="P439" s="547">
        <v>921360.38</v>
      </c>
      <c r="Q439" s="547">
        <v>921360.38</v>
      </c>
      <c r="R439" s="547">
        <v>921360.38</v>
      </c>
      <c r="S439" s="547">
        <v>1381750.88</v>
      </c>
      <c r="T439" s="547">
        <v>1381750.88</v>
      </c>
      <c r="U439" s="547"/>
      <c r="V439" s="547">
        <f t="shared" si="253"/>
        <v>765341.52416666655</v>
      </c>
      <c r="W439" s="285"/>
      <c r="X439" s="286"/>
      <c r="Y439" s="548">
        <f t="shared" si="280"/>
        <v>1381750.88</v>
      </c>
      <c r="Z439" s="549">
        <f t="shared" si="280"/>
        <v>0</v>
      </c>
      <c r="AA439" s="549">
        <f t="shared" si="280"/>
        <v>0</v>
      </c>
      <c r="AB439" s="282">
        <f t="shared" si="254"/>
        <v>0</v>
      </c>
      <c r="AC439" s="281">
        <f t="shared" si="255"/>
        <v>0</v>
      </c>
      <c r="AD439" s="549">
        <f t="shared" si="278"/>
        <v>0</v>
      </c>
      <c r="AE439" s="553">
        <f t="shared" si="264"/>
        <v>0</v>
      </c>
      <c r="AF439" s="282">
        <f t="shared" si="265"/>
        <v>0</v>
      </c>
      <c r="AG439" s="283">
        <f t="shared" si="256"/>
        <v>0</v>
      </c>
      <c r="AH439" s="281">
        <f t="shared" si="257"/>
        <v>0</v>
      </c>
      <c r="AI439" s="551">
        <f t="shared" ref="AI439:AK458" si="281">IF($D439=AI$5,$V439,0)</f>
        <v>765341.52416666655</v>
      </c>
      <c r="AJ439" s="549">
        <f t="shared" si="281"/>
        <v>0</v>
      </c>
      <c r="AK439" s="549">
        <f t="shared" si="281"/>
        <v>0</v>
      </c>
      <c r="AL439" s="282">
        <f t="shared" si="258"/>
        <v>0</v>
      </c>
      <c r="AM439" s="281">
        <f t="shared" si="259"/>
        <v>0</v>
      </c>
      <c r="AN439" s="549">
        <f t="shared" si="251"/>
        <v>0</v>
      </c>
      <c r="AO439" s="549">
        <f t="shared" si="252"/>
        <v>0</v>
      </c>
      <c r="AP439" s="549">
        <f t="shared" si="260"/>
        <v>0</v>
      </c>
      <c r="AQ439" s="283">
        <f t="shared" si="279"/>
        <v>0</v>
      </c>
      <c r="AR439" s="281">
        <f t="shared" si="261"/>
        <v>0</v>
      </c>
      <c r="AT439" s="446"/>
      <c r="AU439" s="284"/>
      <c r="AV439" s="447" t="str">
        <f t="shared" si="262"/>
        <v>CA</v>
      </c>
      <c r="AW439" s="447" t="str">
        <f t="shared" si="262"/>
        <v>CL</v>
      </c>
      <c r="AX439" s="447" t="str">
        <f t="shared" si="262"/>
        <v>AIC</v>
      </c>
      <c r="AY439" s="447" t="str">
        <f t="shared" si="244"/>
        <v>ERB</v>
      </c>
      <c r="AZ439" s="447" t="str">
        <f t="shared" si="244"/>
        <v>GRB</v>
      </c>
      <c r="BA439" s="447" t="str">
        <f t="shared" si="244"/>
        <v>Non-Op</v>
      </c>
      <c r="BC439" s="445" t="s">
        <v>2128</v>
      </c>
      <c r="BD439" s="552">
        <f t="shared" si="250"/>
        <v>1381750.88</v>
      </c>
      <c r="BF439" s="435"/>
      <c r="BG439" s="435"/>
      <c r="BH439" s="435"/>
      <c r="BI439" s="435"/>
      <c r="BJ439" s="435"/>
      <c r="BK439" s="435"/>
      <c r="BL439" s="435"/>
      <c r="BN439" s="444"/>
    </row>
    <row r="440" spans="1:66" s="28" customFormat="1" ht="12" customHeight="1">
      <c r="A440" s="321">
        <v>16504181</v>
      </c>
      <c r="B440" s="318" t="str">
        <f t="shared" si="249"/>
        <v>16504181</v>
      </c>
      <c r="C440" s="444" t="s">
        <v>1360</v>
      </c>
      <c r="D440" s="445" t="s">
        <v>2091</v>
      </c>
      <c r="E440" s="445"/>
      <c r="F440" s="444"/>
      <c r="G440" s="445"/>
      <c r="H440" s="547">
        <v>0</v>
      </c>
      <c r="I440" s="547">
        <v>199411.86</v>
      </c>
      <c r="J440" s="547">
        <v>199411.86</v>
      </c>
      <c r="K440" s="547">
        <v>199411.86</v>
      </c>
      <c r="L440" s="547">
        <v>427439.99</v>
      </c>
      <c r="M440" s="547">
        <v>427439.99</v>
      </c>
      <c r="N440" s="547">
        <v>427439.99</v>
      </c>
      <c r="O440" s="547">
        <v>505736.73</v>
      </c>
      <c r="P440" s="547">
        <v>505736.73</v>
      </c>
      <c r="Q440" s="547">
        <v>505736.73</v>
      </c>
      <c r="R440" s="547">
        <v>505736.72</v>
      </c>
      <c r="S440" s="547">
        <v>758446.09</v>
      </c>
      <c r="T440" s="547">
        <v>758446.09</v>
      </c>
      <c r="U440" s="547"/>
      <c r="V440" s="547">
        <f t="shared" si="253"/>
        <v>420097.63291666663</v>
      </c>
      <c r="W440" s="285"/>
      <c r="X440" s="286"/>
      <c r="Y440" s="548">
        <f t="shared" si="280"/>
        <v>758446.09</v>
      </c>
      <c r="Z440" s="549">
        <f t="shared" si="280"/>
        <v>0</v>
      </c>
      <c r="AA440" s="549">
        <f t="shared" si="280"/>
        <v>0</v>
      </c>
      <c r="AB440" s="282">
        <f t="shared" si="254"/>
        <v>0</v>
      </c>
      <c r="AC440" s="281">
        <f t="shared" si="255"/>
        <v>0</v>
      </c>
      <c r="AD440" s="549">
        <f t="shared" si="278"/>
        <v>0</v>
      </c>
      <c r="AE440" s="553">
        <f t="shared" si="264"/>
        <v>0</v>
      </c>
      <c r="AF440" s="282">
        <f t="shared" si="265"/>
        <v>0</v>
      </c>
      <c r="AG440" s="283">
        <f t="shared" si="256"/>
        <v>0</v>
      </c>
      <c r="AH440" s="281">
        <f t="shared" si="257"/>
        <v>0</v>
      </c>
      <c r="AI440" s="551">
        <f t="shared" si="281"/>
        <v>420097.63291666663</v>
      </c>
      <c r="AJ440" s="549">
        <f t="shared" si="281"/>
        <v>0</v>
      </c>
      <c r="AK440" s="549">
        <f t="shared" si="281"/>
        <v>0</v>
      </c>
      <c r="AL440" s="282">
        <f t="shared" si="258"/>
        <v>0</v>
      </c>
      <c r="AM440" s="281">
        <f t="shared" si="259"/>
        <v>0</v>
      </c>
      <c r="AN440" s="549">
        <f t="shared" si="251"/>
        <v>0</v>
      </c>
      <c r="AO440" s="549">
        <f t="shared" si="252"/>
        <v>0</v>
      </c>
      <c r="AP440" s="549">
        <f t="shared" si="260"/>
        <v>0</v>
      </c>
      <c r="AQ440" s="283">
        <f t="shared" si="279"/>
        <v>0</v>
      </c>
      <c r="AR440" s="281">
        <f t="shared" si="261"/>
        <v>0</v>
      </c>
      <c r="AT440" s="446"/>
      <c r="AU440" s="284"/>
      <c r="AV440" s="447" t="str">
        <f t="shared" si="262"/>
        <v>CA</v>
      </c>
      <c r="AW440" s="447" t="str">
        <f t="shared" si="262"/>
        <v>CL</v>
      </c>
      <c r="AX440" s="447" t="str">
        <f t="shared" si="262"/>
        <v>AIC</v>
      </c>
      <c r="AY440" s="447" t="str">
        <f t="shared" si="244"/>
        <v>ERB</v>
      </c>
      <c r="AZ440" s="447" t="str">
        <f t="shared" si="244"/>
        <v>GRB</v>
      </c>
      <c r="BA440" s="447" t="str">
        <f t="shared" si="244"/>
        <v>Non-Op</v>
      </c>
      <c r="BC440" s="445" t="s">
        <v>2128</v>
      </c>
      <c r="BD440" s="552">
        <f t="shared" si="250"/>
        <v>758446.09</v>
      </c>
      <c r="BF440" s="435"/>
      <c r="BG440" s="435"/>
      <c r="BH440" s="435"/>
      <c r="BI440" s="435"/>
      <c r="BJ440" s="435"/>
      <c r="BK440" s="435"/>
      <c r="BL440" s="435"/>
      <c r="BN440" s="444"/>
    </row>
    <row r="441" spans="1:66" s="28" customFormat="1" ht="12" customHeight="1">
      <c r="A441" s="321">
        <v>16504191</v>
      </c>
      <c r="B441" s="318" t="str">
        <f t="shared" si="249"/>
        <v>16504191</v>
      </c>
      <c r="C441" s="444" t="s">
        <v>1365</v>
      </c>
      <c r="D441" s="445" t="s">
        <v>2091</v>
      </c>
      <c r="E441" s="445"/>
      <c r="F441" s="444"/>
      <c r="G441" s="445"/>
      <c r="H441" s="547">
        <v>0</v>
      </c>
      <c r="I441" s="547">
        <v>5801.08</v>
      </c>
      <c r="J441" s="547">
        <v>5801.08</v>
      </c>
      <c r="K441" s="547">
        <v>5801.08</v>
      </c>
      <c r="L441" s="547">
        <v>12434.63</v>
      </c>
      <c r="M441" s="547">
        <v>12434.63</v>
      </c>
      <c r="N441" s="547">
        <v>12434.63</v>
      </c>
      <c r="O441" s="547">
        <v>14712.36</v>
      </c>
      <c r="P441" s="547">
        <v>14712.36</v>
      </c>
      <c r="Q441" s="547">
        <v>14712.36</v>
      </c>
      <c r="R441" s="547">
        <v>14712.36</v>
      </c>
      <c r="S441" s="547">
        <v>22063.91</v>
      </c>
      <c r="T441" s="547">
        <v>22063.91</v>
      </c>
      <c r="U441" s="547"/>
      <c r="V441" s="547">
        <f t="shared" si="253"/>
        <v>12221.036249999997</v>
      </c>
      <c r="W441" s="285"/>
      <c r="X441" s="286"/>
      <c r="Y441" s="548">
        <f t="shared" si="280"/>
        <v>22063.91</v>
      </c>
      <c r="Z441" s="549">
        <f t="shared" si="280"/>
        <v>0</v>
      </c>
      <c r="AA441" s="549">
        <f t="shared" si="280"/>
        <v>0</v>
      </c>
      <c r="AB441" s="282">
        <f t="shared" si="254"/>
        <v>0</v>
      </c>
      <c r="AC441" s="281">
        <f t="shared" si="255"/>
        <v>0</v>
      </c>
      <c r="AD441" s="549">
        <f t="shared" si="278"/>
        <v>0</v>
      </c>
      <c r="AE441" s="553">
        <f t="shared" si="264"/>
        <v>0</v>
      </c>
      <c r="AF441" s="282">
        <f t="shared" si="265"/>
        <v>0</v>
      </c>
      <c r="AG441" s="283">
        <f t="shared" si="256"/>
        <v>0</v>
      </c>
      <c r="AH441" s="281">
        <f t="shared" si="257"/>
        <v>0</v>
      </c>
      <c r="AI441" s="551">
        <f t="shared" si="281"/>
        <v>12221.036249999997</v>
      </c>
      <c r="AJ441" s="549">
        <f t="shared" si="281"/>
        <v>0</v>
      </c>
      <c r="AK441" s="549">
        <f t="shared" si="281"/>
        <v>0</v>
      </c>
      <c r="AL441" s="282">
        <f t="shared" si="258"/>
        <v>0</v>
      </c>
      <c r="AM441" s="281">
        <f t="shared" si="259"/>
        <v>0</v>
      </c>
      <c r="AN441" s="549">
        <f t="shared" si="251"/>
        <v>0</v>
      </c>
      <c r="AO441" s="549">
        <f t="shared" si="252"/>
        <v>0</v>
      </c>
      <c r="AP441" s="549">
        <f t="shared" si="260"/>
        <v>0</v>
      </c>
      <c r="AQ441" s="283">
        <f t="shared" si="279"/>
        <v>0</v>
      </c>
      <c r="AR441" s="281">
        <f t="shared" si="261"/>
        <v>0</v>
      </c>
      <c r="AT441" s="446"/>
      <c r="AU441" s="284"/>
      <c r="AV441" s="447" t="str">
        <f t="shared" si="262"/>
        <v>CA</v>
      </c>
      <c r="AW441" s="447" t="str">
        <f t="shared" si="262"/>
        <v>CL</v>
      </c>
      <c r="AX441" s="447" t="str">
        <f t="shared" si="262"/>
        <v>AIC</v>
      </c>
      <c r="AY441" s="447" t="str">
        <f t="shared" si="244"/>
        <v>ERB</v>
      </c>
      <c r="AZ441" s="447" t="str">
        <f t="shared" si="244"/>
        <v>GRB</v>
      </c>
      <c r="BA441" s="447" t="str">
        <f t="shared" si="244"/>
        <v>Non-Op</v>
      </c>
      <c r="BC441" s="445" t="s">
        <v>2128</v>
      </c>
      <c r="BD441" s="552">
        <f t="shared" si="250"/>
        <v>22063.91</v>
      </c>
      <c r="BF441" s="435"/>
      <c r="BG441" s="435"/>
      <c r="BH441" s="435"/>
      <c r="BI441" s="435"/>
      <c r="BJ441" s="435"/>
      <c r="BK441" s="435"/>
      <c r="BL441" s="435"/>
      <c r="BN441" s="444"/>
    </row>
    <row r="442" spans="1:66" s="28" customFormat="1" ht="12" customHeight="1">
      <c r="A442" s="321">
        <v>16504201</v>
      </c>
      <c r="B442" s="318" t="str">
        <f t="shared" si="249"/>
        <v>16504201</v>
      </c>
      <c r="C442" s="445" t="s">
        <v>1355</v>
      </c>
      <c r="D442" s="445" t="s">
        <v>2091</v>
      </c>
      <c r="E442" s="445"/>
      <c r="F442" s="445"/>
      <c r="G442" s="445"/>
      <c r="H442" s="547">
        <v>33006</v>
      </c>
      <c r="I442" s="547">
        <v>33006</v>
      </c>
      <c r="J442" s="547">
        <v>33006</v>
      </c>
      <c r="K442" s="547">
        <v>33006</v>
      </c>
      <c r="L442" s="547">
        <v>33006</v>
      </c>
      <c r="M442" s="547">
        <v>33006</v>
      </c>
      <c r="N442" s="547">
        <v>33006</v>
      </c>
      <c r="O442" s="547">
        <v>33006</v>
      </c>
      <c r="P442" s="547">
        <v>33006</v>
      </c>
      <c r="Q442" s="547">
        <v>33006</v>
      </c>
      <c r="R442" s="547">
        <v>33006</v>
      </c>
      <c r="S442" s="547">
        <v>33006</v>
      </c>
      <c r="T442" s="547">
        <v>33006</v>
      </c>
      <c r="U442" s="547"/>
      <c r="V442" s="547">
        <f t="shared" si="253"/>
        <v>33006</v>
      </c>
      <c r="W442" s="285"/>
      <c r="X442" s="286"/>
      <c r="Y442" s="548">
        <f t="shared" si="280"/>
        <v>33006</v>
      </c>
      <c r="Z442" s="549">
        <f t="shared" si="280"/>
        <v>0</v>
      </c>
      <c r="AA442" s="549">
        <f t="shared" si="280"/>
        <v>0</v>
      </c>
      <c r="AB442" s="282">
        <f t="shared" si="254"/>
        <v>0</v>
      </c>
      <c r="AC442" s="281">
        <f t="shared" si="255"/>
        <v>0</v>
      </c>
      <c r="AD442" s="549">
        <f t="shared" si="278"/>
        <v>0</v>
      </c>
      <c r="AE442" s="553">
        <f t="shared" si="264"/>
        <v>0</v>
      </c>
      <c r="AF442" s="282">
        <f t="shared" si="265"/>
        <v>0</v>
      </c>
      <c r="AG442" s="283">
        <f t="shared" si="256"/>
        <v>0</v>
      </c>
      <c r="AH442" s="281">
        <f t="shared" si="257"/>
        <v>0</v>
      </c>
      <c r="AI442" s="551">
        <f t="shared" si="281"/>
        <v>33006</v>
      </c>
      <c r="AJ442" s="549">
        <f t="shared" si="281"/>
        <v>0</v>
      </c>
      <c r="AK442" s="549">
        <f t="shared" si="281"/>
        <v>0</v>
      </c>
      <c r="AL442" s="282">
        <f t="shared" si="258"/>
        <v>0</v>
      </c>
      <c r="AM442" s="281">
        <f t="shared" si="259"/>
        <v>0</v>
      </c>
      <c r="AN442" s="549">
        <f t="shared" si="251"/>
        <v>0</v>
      </c>
      <c r="AO442" s="549">
        <f t="shared" si="252"/>
        <v>0</v>
      </c>
      <c r="AP442" s="549">
        <f t="shared" si="260"/>
        <v>0</v>
      </c>
      <c r="AQ442" s="283">
        <f t="shared" si="279"/>
        <v>0</v>
      </c>
      <c r="AR442" s="281">
        <f t="shared" si="261"/>
        <v>0</v>
      </c>
      <c r="AT442" s="446"/>
      <c r="AU442" s="284"/>
      <c r="AV442" s="447" t="str">
        <f t="shared" si="262"/>
        <v>CA</v>
      </c>
      <c r="AW442" s="447" t="str">
        <f t="shared" si="262"/>
        <v>CL</v>
      </c>
      <c r="AX442" s="447" t="str">
        <f t="shared" si="262"/>
        <v>AIC</v>
      </c>
      <c r="AY442" s="447" t="str">
        <f t="shared" si="244"/>
        <v>ERB</v>
      </c>
      <c r="AZ442" s="447" t="str">
        <f t="shared" si="244"/>
        <v>GRB</v>
      </c>
      <c r="BA442" s="447" t="str">
        <f t="shared" si="244"/>
        <v>Non-Op</v>
      </c>
      <c r="BC442" s="445" t="s">
        <v>2128</v>
      </c>
      <c r="BD442" s="552">
        <f t="shared" si="250"/>
        <v>33006</v>
      </c>
      <c r="BF442" s="435"/>
      <c r="BG442" s="435"/>
      <c r="BH442" s="435"/>
      <c r="BI442" s="435"/>
      <c r="BJ442" s="435"/>
      <c r="BK442" s="435"/>
      <c r="BL442" s="435"/>
      <c r="BN442" s="444"/>
    </row>
    <row r="443" spans="1:66" s="28" customFormat="1" ht="12" customHeight="1">
      <c r="A443" s="287">
        <v>16504221</v>
      </c>
      <c r="B443" s="288" t="str">
        <f t="shared" si="249"/>
        <v>16504221</v>
      </c>
      <c r="C443" s="444" t="s">
        <v>2699</v>
      </c>
      <c r="D443" s="445" t="s">
        <v>2091</v>
      </c>
      <c r="E443" s="445"/>
      <c r="F443" s="444"/>
      <c r="G443" s="445"/>
      <c r="H443" s="547">
        <v>0</v>
      </c>
      <c r="I443" s="547">
        <v>0</v>
      </c>
      <c r="J443" s="547">
        <v>0</v>
      </c>
      <c r="K443" s="547">
        <v>0</v>
      </c>
      <c r="L443" s="547">
        <v>0</v>
      </c>
      <c r="M443" s="547">
        <v>0</v>
      </c>
      <c r="N443" s="547">
        <v>0</v>
      </c>
      <c r="O443" s="547">
        <v>0</v>
      </c>
      <c r="P443" s="547">
        <v>0</v>
      </c>
      <c r="Q443" s="547">
        <v>0</v>
      </c>
      <c r="R443" s="547">
        <v>0</v>
      </c>
      <c r="S443" s="547">
        <v>0</v>
      </c>
      <c r="T443" s="547">
        <v>0</v>
      </c>
      <c r="U443" s="547"/>
      <c r="V443" s="547">
        <f t="shared" si="253"/>
        <v>0</v>
      </c>
      <c r="W443" s="285"/>
      <c r="X443" s="286"/>
      <c r="Y443" s="548">
        <f t="shared" si="280"/>
        <v>0</v>
      </c>
      <c r="Z443" s="549">
        <f t="shared" si="280"/>
        <v>0</v>
      </c>
      <c r="AA443" s="549">
        <f t="shared" si="280"/>
        <v>0</v>
      </c>
      <c r="AB443" s="282">
        <f t="shared" si="254"/>
        <v>0</v>
      </c>
      <c r="AC443" s="281">
        <f t="shared" si="255"/>
        <v>0</v>
      </c>
      <c r="AD443" s="549">
        <f t="shared" si="278"/>
        <v>0</v>
      </c>
      <c r="AE443" s="553">
        <f t="shared" si="264"/>
        <v>0</v>
      </c>
      <c r="AF443" s="282">
        <f t="shared" si="265"/>
        <v>0</v>
      </c>
      <c r="AG443" s="283">
        <f t="shared" si="256"/>
        <v>0</v>
      </c>
      <c r="AH443" s="281">
        <f t="shared" si="257"/>
        <v>0</v>
      </c>
      <c r="AI443" s="551">
        <f t="shared" si="281"/>
        <v>0</v>
      </c>
      <c r="AJ443" s="549">
        <f t="shared" si="281"/>
        <v>0</v>
      </c>
      <c r="AK443" s="549">
        <f t="shared" si="281"/>
        <v>0</v>
      </c>
      <c r="AL443" s="282">
        <f t="shared" si="258"/>
        <v>0</v>
      </c>
      <c r="AM443" s="281">
        <f t="shared" si="259"/>
        <v>0</v>
      </c>
      <c r="AN443" s="549">
        <f t="shared" si="251"/>
        <v>0</v>
      </c>
      <c r="AO443" s="549">
        <f t="shared" si="252"/>
        <v>0</v>
      </c>
      <c r="AP443" s="549">
        <f t="shared" si="260"/>
        <v>0</v>
      </c>
      <c r="AQ443" s="283">
        <f t="shared" si="279"/>
        <v>0</v>
      </c>
      <c r="AR443" s="281">
        <f t="shared" si="261"/>
        <v>0</v>
      </c>
      <c r="AT443" s="446"/>
      <c r="AU443" s="284"/>
      <c r="AV443" s="447" t="str">
        <f t="shared" si="262"/>
        <v>CA</v>
      </c>
      <c r="AW443" s="447" t="str">
        <f t="shared" si="262"/>
        <v>CL</v>
      </c>
      <c r="AX443" s="447" t="str">
        <f t="shared" si="262"/>
        <v>AIC</v>
      </c>
      <c r="AY443" s="447" t="str">
        <f t="shared" si="244"/>
        <v>ERB</v>
      </c>
      <c r="AZ443" s="447" t="str">
        <f t="shared" si="244"/>
        <v>GRB</v>
      </c>
      <c r="BA443" s="447" t="str">
        <f t="shared" si="244"/>
        <v>Non-Op</v>
      </c>
      <c r="BC443" s="445" t="s">
        <v>2128</v>
      </c>
      <c r="BD443" s="552">
        <f t="shared" si="250"/>
        <v>0</v>
      </c>
      <c r="BF443" s="435"/>
      <c r="BG443" s="435"/>
      <c r="BH443" s="435"/>
      <c r="BI443" s="435"/>
      <c r="BJ443" s="435"/>
      <c r="BK443" s="435"/>
      <c r="BL443" s="435"/>
      <c r="BN443" s="444"/>
    </row>
    <row r="444" spans="1:66" s="28" customFormat="1" ht="12" customHeight="1">
      <c r="A444" s="287">
        <v>16504223</v>
      </c>
      <c r="B444" s="288" t="str">
        <f t="shared" si="249"/>
        <v>16504223</v>
      </c>
      <c r="C444" s="445" t="s">
        <v>2741</v>
      </c>
      <c r="D444" s="445" t="s">
        <v>2091</v>
      </c>
      <c r="E444" s="445"/>
      <c r="F444" s="445"/>
      <c r="G444" s="445"/>
      <c r="H444" s="547">
        <v>0</v>
      </c>
      <c r="I444" s="547">
        <v>0</v>
      </c>
      <c r="J444" s="547">
        <v>0</v>
      </c>
      <c r="K444" s="547">
        <v>0</v>
      </c>
      <c r="L444" s="547">
        <v>0</v>
      </c>
      <c r="M444" s="547">
        <v>0</v>
      </c>
      <c r="N444" s="547">
        <v>0</v>
      </c>
      <c r="O444" s="547">
        <v>0</v>
      </c>
      <c r="P444" s="547">
        <v>0</v>
      </c>
      <c r="Q444" s="547">
        <v>0</v>
      </c>
      <c r="R444" s="547">
        <v>0</v>
      </c>
      <c r="S444" s="547">
        <v>0</v>
      </c>
      <c r="T444" s="547">
        <v>0</v>
      </c>
      <c r="U444" s="547"/>
      <c r="V444" s="547">
        <f t="shared" si="253"/>
        <v>0</v>
      </c>
      <c r="W444" s="285"/>
      <c r="X444" s="286"/>
      <c r="Y444" s="548">
        <f t="shared" si="280"/>
        <v>0</v>
      </c>
      <c r="Z444" s="549">
        <f t="shared" si="280"/>
        <v>0</v>
      </c>
      <c r="AA444" s="549">
        <f t="shared" si="280"/>
        <v>0</v>
      </c>
      <c r="AB444" s="282">
        <f t="shared" si="254"/>
        <v>0</v>
      </c>
      <c r="AC444" s="281">
        <f t="shared" si="255"/>
        <v>0</v>
      </c>
      <c r="AD444" s="549">
        <f t="shared" si="278"/>
        <v>0</v>
      </c>
      <c r="AE444" s="553">
        <f t="shared" si="264"/>
        <v>0</v>
      </c>
      <c r="AF444" s="282">
        <f t="shared" si="265"/>
        <v>0</v>
      </c>
      <c r="AG444" s="283">
        <f t="shared" si="256"/>
        <v>0</v>
      </c>
      <c r="AH444" s="281">
        <f t="shared" si="257"/>
        <v>0</v>
      </c>
      <c r="AI444" s="551">
        <f t="shared" si="281"/>
        <v>0</v>
      </c>
      <c r="AJ444" s="549">
        <f t="shared" si="281"/>
        <v>0</v>
      </c>
      <c r="AK444" s="549">
        <f t="shared" si="281"/>
        <v>0</v>
      </c>
      <c r="AL444" s="282">
        <f t="shared" si="258"/>
        <v>0</v>
      </c>
      <c r="AM444" s="281">
        <f t="shared" si="259"/>
        <v>0</v>
      </c>
      <c r="AN444" s="549">
        <f t="shared" si="251"/>
        <v>0</v>
      </c>
      <c r="AO444" s="549">
        <f t="shared" si="252"/>
        <v>0</v>
      </c>
      <c r="AP444" s="549">
        <f t="shared" si="260"/>
        <v>0</v>
      </c>
      <c r="AQ444" s="283">
        <f t="shared" si="279"/>
        <v>0</v>
      </c>
      <c r="AR444" s="281">
        <f t="shared" si="261"/>
        <v>0</v>
      </c>
      <c r="AT444" s="446"/>
      <c r="AU444" s="284"/>
      <c r="AV444" s="447" t="str">
        <f t="shared" si="262"/>
        <v>CA</v>
      </c>
      <c r="AW444" s="447" t="str">
        <f t="shared" si="262"/>
        <v>CL</v>
      </c>
      <c r="AX444" s="447" t="str">
        <f t="shared" si="262"/>
        <v>AIC</v>
      </c>
      <c r="AY444" s="447" t="str">
        <f t="shared" si="244"/>
        <v>ERB</v>
      </c>
      <c r="AZ444" s="447" t="str">
        <f t="shared" si="244"/>
        <v>GRB</v>
      </c>
      <c r="BA444" s="447" t="str">
        <f t="shared" si="244"/>
        <v>Non-Op</v>
      </c>
      <c r="BC444" s="445" t="s">
        <v>2128</v>
      </c>
      <c r="BD444" s="552">
        <f t="shared" si="250"/>
        <v>0</v>
      </c>
      <c r="BF444" s="435"/>
      <c r="BG444" s="435"/>
      <c r="BH444" s="435"/>
      <c r="BI444" s="435"/>
      <c r="BJ444" s="435"/>
      <c r="BK444" s="435"/>
      <c r="BL444" s="435"/>
      <c r="BN444" s="444"/>
    </row>
    <row r="445" spans="1:66" s="28" customFormat="1" ht="12" customHeight="1">
      <c r="A445" s="287">
        <v>16504231</v>
      </c>
      <c r="B445" s="288" t="str">
        <f t="shared" si="249"/>
        <v>16504231</v>
      </c>
      <c r="C445" s="444" t="s">
        <v>2707</v>
      </c>
      <c r="D445" s="445" t="s">
        <v>2091</v>
      </c>
      <c r="E445" s="445"/>
      <c r="F445" s="444"/>
      <c r="G445" s="445"/>
      <c r="H445" s="547">
        <v>0</v>
      </c>
      <c r="I445" s="547">
        <v>0</v>
      </c>
      <c r="J445" s="547">
        <v>0</v>
      </c>
      <c r="K445" s="547">
        <v>0</v>
      </c>
      <c r="L445" s="547">
        <v>0</v>
      </c>
      <c r="M445" s="547">
        <v>0</v>
      </c>
      <c r="N445" s="547">
        <v>0</v>
      </c>
      <c r="O445" s="547">
        <v>0</v>
      </c>
      <c r="P445" s="547">
        <v>0</v>
      </c>
      <c r="Q445" s="547">
        <v>0</v>
      </c>
      <c r="R445" s="547">
        <v>0</v>
      </c>
      <c r="S445" s="547">
        <v>0</v>
      </c>
      <c r="T445" s="547">
        <v>0</v>
      </c>
      <c r="U445" s="547"/>
      <c r="V445" s="547">
        <f t="shared" si="253"/>
        <v>0</v>
      </c>
      <c r="W445" s="285"/>
      <c r="X445" s="286"/>
      <c r="Y445" s="548">
        <f t="shared" si="280"/>
        <v>0</v>
      </c>
      <c r="Z445" s="549">
        <f t="shared" si="280"/>
        <v>0</v>
      </c>
      <c r="AA445" s="549">
        <f t="shared" si="280"/>
        <v>0</v>
      </c>
      <c r="AB445" s="282">
        <f t="shared" si="254"/>
        <v>0</v>
      </c>
      <c r="AC445" s="281">
        <f t="shared" si="255"/>
        <v>0</v>
      </c>
      <c r="AD445" s="549">
        <f t="shared" si="278"/>
        <v>0</v>
      </c>
      <c r="AE445" s="553">
        <f t="shared" si="264"/>
        <v>0</v>
      </c>
      <c r="AF445" s="282">
        <f t="shared" si="265"/>
        <v>0</v>
      </c>
      <c r="AG445" s="283">
        <f t="shared" si="256"/>
        <v>0</v>
      </c>
      <c r="AH445" s="281">
        <f t="shared" si="257"/>
        <v>0</v>
      </c>
      <c r="AI445" s="551">
        <f t="shared" si="281"/>
        <v>0</v>
      </c>
      <c r="AJ445" s="549">
        <f t="shared" si="281"/>
        <v>0</v>
      </c>
      <c r="AK445" s="549">
        <f t="shared" si="281"/>
        <v>0</v>
      </c>
      <c r="AL445" s="282">
        <f t="shared" si="258"/>
        <v>0</v>
      </c>
      <c r="AM445" s="281">
        <f t="shared" si="259"/>
        <v>0</v>
      </c>
      <c r="AN445" s="549">
        <f t="shared" si="251"/>
        <v>0</v>
      </c>
      <c r="AO445" s="549">
        <f t="shared" si="252"/>
        <v>0</v>
      </c>
      <c r="AP445" s="549">
        <f t="shared" si="260"/>
        <v>0</v>
      </c>
      <c r="AQ445" s="283">
        <f t="shared" si="279"/>
        <v>0</v>
      </c>
      <c r="AR445" s="281">
        <f t="shared" si="261"/>
        <v>0</v>
      </c>
      <c r="AT445" s="446"/>
      <c r="AU445" s="284"/>
      <c r="AV445" s="447" t="str">
        <f t="shared" si="262"/>
        <v>CA</v>
      </c>
      <c r="AW445" s="447" t="str">
        <f t="shared" si="262"/>
        <v>CL</v>
      </c>
      <c r="AX445" s="447" t="str">
        <f t="shared" si="262"/>
        <v>AIC</v>
      </c>
      <c r="AY445" s="447" t="str">
        <f t="shared" si="244"/>
        <v>ERB</v>
      </c>
      <c r="AZ445" s="447" t="str">
        <f t="shared" si="244"/>
        <v>GRB</v>
      </c>
      <c r="BA445" s="447" t="str">
        <f t="shared" si="244"/>
        <v>Non-Op</v>
      </c>
      <c r="BC445" s="445" t="s">
        <v>2128</v>
      </c>
      <c r="BD445" s="552">
        <f t="shared" si="250"/>
        <v>0</v>
      </c>
      <c r="BF445" s="435"/>
      <c r="BG445" s="435"/>
      <c r="BH445" s="435"/>
      <c r="BI445" s="435"/>
      <c r="BJ445" s="435"/>
      <c r="BK445" s="435"/>
      <c r="BL445" s="435"/>
      <c r="BN445" s="444"/>
    </row>
    <row r="446" spans="1:66" s="28" customFormat="1" ht="12" customHeight="1">
      <c r="A446" s="287">
        <v>16504233</v>
      </c>
      <c r="B446" s="288" t="str">
        <f t="shared" si="249"/>
        <v>16504233</v>
      </c>
      <c r="C446" s="445" t="s">
        <v>2716</v>
      </c>
      <c r="D446" s="445" t="s">
        <v>2091</v>
      </c>
      <c r="E446" s="445"/>
      <c r="F446" s="445"/>
      <c r="G446" s="445"/>
      <c r="H446" s="547">
        <v>0</v>
      </c>
      <c r="I446" s="547">
        <v>0</v>
      </c>
      <c r="J446" s="547">
        <v>0</v>
      </c>
      <c r="K446" s="547">
        <v>0</v>
      </c>
      <c r="L446" s="547">
        <v>0</v>
      </c>
      <c r="M446" s="547">
        <v>0</v>
      </c>
      <c r="N446" s="547">
        <v>0</v>
      </c>
      <c r="O446" s="547">
        <v>0</v>
      </c>
      <c r="P446" s="547">
        <v>0</v>
      </c>
      <c r="Q446" s="547">
        <v>0</v>
      </c>
      <c r="R446" s="547">
        <v>0</v>
      </c>
      <c r="S446" s="547">
        <v>0</v>
      </c>
      <c r="T446" s="547">
        <v>0</v>
      </c>
      <c r="U446" s="547"/>
      <c r="V446" s="547">
        <f t="shared" si="253"/>
        <v>0</v>
      </c>
      <c r="W446" s="285"/>
      <c r="X446" s="286"/>
      <c r="Y446" s="548">
        <f t="shared" si="280"/>
        <v>0</v>
      </c>
      <c r="Z446" s="549">
        <f t="shared" si="280"/>
        <v>0</v>
      </c>
      <c r="AA446" s="549">
        <f t="shared" si="280"/>
        <v>0</v>
      </c>
      <c r="AB446" s="282">
        <f t="shared" si="254"/>
        <v>0</v>
      </c>
      <c r="AC446" s="281">
        <f t="shared" si="255"/>
        <v>0</v>
      </c>
      <c r="AD446" s="549">
        <f t="shared" si="278"/>
        <v>0</v>
      </c>
      <c r="AE446" s="553">
        <f t="shared" si="264"/>
        <v>0</v>
      </c>
      <c r="AF446" s="282">
        <f t="shared" si="265"/>
        <v>0</v>
      </c>
      <c r="AG446" s="283">
        <f t="shared" si="256"/>
        <v>0</v>
      </c>
      <c r="AH446" s="281">
        <f t="shared" si="257"/>
        <v>0</v>
      </c>
      <c r="AI446" s="551">
        <f t="shared" si="281"/>
        <v>0</v>
      </c>
      <c r="AJ446" s="549">
        <f t="shared" si="281"/>
        <v>0</v>
      </c>
      <c r="AK446" s="549">
        <f t="shared" si="281"/>
        <v>0</v>
      </c>
      <c r="AL446" s="282">
        <f t="shared" si="258"/>
        <v>0</v>
      </c>
      <c r="AM446" s="281">
        <f t="shared" si="259"/>
        <v>0</v>
      </c>
      <c r="AN446" s="549">
        <f t="shared" si="251"/>
        <v>0</v>
      </c>
      <c r="AO446" s="549">
        <f t="shared" si="252"/>
        <v>0</v>
      </c>
      <c r="AP446" s="549">
        <f t="shared" si="260"/>
        <v>0</v>
      </c>
      <c r="AQ446" s="283">
        <f t="shared" si="279"/>
        <v>0</v>
      </c>
      <c r="AR446" s="281">
        <f t="shared" si="261"/>
        <v>0</v>
      </c>
      <c r="AT446" s="446"/>
      <c r="AU446" s="284"/>
      <c r="AV446" s="447" t="str">
        <f t="shared" si="262"/>
        <v>CA</v>
      </c>
      <c r="AW446" s="447" t="str">
        <f t="shared" si="262"/>
        <v>CL</v>
      </c>
      <c r="AX446" s="447" t="str">
        <f t="shared" si="262"/>
        <v>AIC</v>
      </c>
      <c r="AY446" s="447" t="str">
        <f t="shared" si="244"/>
        <v>ERB</v>
      </c>
      <c r="AZ446" s="447" t="str">
        <f t="shared" si="244"/>
        <v>GRB</v>
      </c>
      <c r="BA446" s="447" t="str">
        <f t="shared" si="244"/>
        <v>Non-Op</v>
      </c>
      <c r="BC446" s="445" t="s">
        <v>2128</v>
      </c>
      <c r="BD446" s="552">
        <f t="shared" si="250"/>
        <v>0</v>
      </c>
      <c r="BF446" s="435"/>
      <c r="BG446" s="435"/>
      <c r="BH446" s="435"/>
      <c r="BI446" s="435"/>
      <c r="BJ446" s="435"/>
      <c r="BK446" s="435"/>
      <c r="BL446" s="435"/>
      <c r="BN446" s="444"/>
    </row>
    <row r="447" spans="1:66" s="28" customFormat="1" ht="12" customHeight="1">
      <c r="A447" s="287">
        <v>16504241</v>
      </c>
      <c r="B447" s="288" t="str">
        <f t="shared" si="249"/>
        <v>16504241</v>
      </c>
      <c r="C447" s="444" t="s">
        <v>2708</v>
      </c>
      <c r="D447" s="445" t="s">
        <v>2091</v>
      </c>
      <c r="E447" s="445"/>
      <c r="F447" s="444"/>
      <c r="G447" s="445"/>
      <c r="H447" s="547">
        <v>0</v>
      </c>
      <c r="I447" s="547">
        <v>0</v>
      </c>
      <c r="J447" s="547">
        <v>0</v>
      </c>
      <c r="K447" s="547">
        <v>0</v>
      </c>
      <c r="L447" s="547">
        <v>0</v>
      </c>
      <c r="M447" s="547">
        <v>0</v>
      </c>
      <c r="N447" s="547">
        <v>0</v>
      </c>
      <c r="O447" s="547">
        <v>0</v>
      </c>
      <c r="P447" s="547">
        <v>0</v>
      </c>
      <c r="Q447" s="547">
        <v>0</v>
      </c>
      <c r="R447" s="547">
        <v>0</v>
      </c>
      <c r="S447" s="547">
        <v>0</v>
      </c>
      <c r="T447" s="547">
        <v>0</v>
      </c>
      <c r="U447" s="547"/>
      <c r="V447" s="547">
        <f t="shared" si="253"/>
        <v>0</v>
      </c>
      <c r="W447" s="285"/>
      <c r="X447" s="286"/>
      <c r="Y447" s="548">
        <f t="shared" si="280"/>
        <v>0</v>
      </c>
      <c r="Z447" s="549">
        <f t="shared" si="280"/>
        <v>0</v>
      </c>
      <c r="AA447" s="549">
        <f t="shared" si="280"/>
        <v>0</v>
      </c>
      <c r="AB447" s="282">
        <f t="shared" si="254"/>
        <v>0</v>
      </c>
      <c r="AC447" s="281">
        <f t="shared" si="255"/>
        <v>0</v>
      </c>
      <c r="AD447" s="549">
        <f t="shared" si="278"/>
        <v>0</v>
      </c>
      <c r="AE447" s="553">
        <f t="shared" si="264"/>
        <v>0</v>
      </c>
      <c r="AF447" s="282">
        <f t="shared" si="265"/>
        <v>0</v>
      </c>
      <c r="AG447" s="283">
        <f t="shared" si="256"/>
        <v>0</v>
      </c>
      <c r="AH447" s="281">
        <f t="shared" si="257"/>
        <v>0</v>
      </c>
      <c r="AI447" s="551">
        <f t="shared" si="281"/>
        <v>0</v>
      </c>
      <c r="AJ447" s="549">
        <f t="shared" si="281"/>
        <v>0</v>
      </c>
      <c r="AK447" s="549">
        <f t="shared" si="281"/>
        <v>0</v>
      </c>
      <c r="AL447" s="282">
        <f t="shared" si="258"/>
        <v>0</v>
      </c>
      <c r="AM447" s="281">
        <f t="shared" si="259"/>
        <v>0</v>
      </c>
      <c r="AN447" s="549">
        <f t="shared" si="251"/>
        <v>0</v>
      </c>
      <c r="AO447" s="549">
        <f t="shared" si="252"/>
        <v>0</v>
      </c>
      <c r="AP447" s="549">
        <f t="shared" si="260"/>
        <v>0</v>
      </c>
      <c r="AQ447" s="283">
        <f t="shared" si="279"/>
        <v>0</v>
      </c>
      <c r="AR447" s="281">
        <f t="shared" si="261"/>
        <v>0</v>
      </c>
      <c r="AT447" s="446"/>
      <c r="AU447" s="284"/>
      <c r="AV447" s="447" t="str">
        <f t="shared" si="262"/>
        <v>CA</v>
      </c>
      <c r="AW447" s="447" t="str">
        <f t="shared" si="262"/>
        <v>CL</v>
      </c>
      <c r="AX447" s="447" t="str">
        <f t="shared" si="262"/>
        <v>AIC</v>
      </c>
      <c r="AY447" s="447" t="str">
        <f t="shared" si="244"/>
        <v>ERB</v>
      </c>
      <c r="AZ447" s="447" t="str">
        <f t="shared" si="244"/>
        <v>GRB</v>
      </c>
      <c r="BA447" s="447" t="str">
        <f t="shared" si="244"/>
        <v>Non-Op</v>
      </c>
      <c r="BC447" s="445" t="s">
        <v>2128</v>
      </c>
      <c r="BD447" s="552">
        <f t="shared" si="250"/>
        <v>0</v>
      </c>
      <c r="BF447" s="435"/>
      <c r="BG447" s="435"/>
      <c r="BH447" s="435"/>
      <c r="BI447" s="435"/>
      <c r="BJ447" s="435"/>
      <c r="BK447" s="435"/>
      <c r="BL447" s="435"/>
      <c r="BN447" s="444"/>
    </row>
    <row r="448" spans="1:66" s="28" customFormat="1" ht="12" customHeight="1">
      <c r="A448" s="321">
        <v>16504243</v>
      </c>
      <c r="B448" s="318" t="str">
        <f t="shared" si="249"/>
        <v>16504243</v>
      </c>
      <c r="C448" s="444" t="s">
        <v>2742</v>
      </c>
      <c r="D448" s="445" t="s">
        <v>2091</v>
      </c>
      <c r="E448" s="445"/>
      <c r="F448" s="289">
        <v>43025</v>
      </c>
      <c r="G448" s="445"/>
      <c r="H448" s="547">
        <v>0</v>
      </c>
      <c r="I448" s="547">
        <v>0</v>
      </c>
      <c r="J448" s="547">
        <v>0</v>
      </c>
      <c r="K448" s="547">
        <v>0</v>
      </c>
      <c r="L448" s="547">
        <v>0</v>
      </c>
      <c r="M448" s="547">
        <v>0</v>
      </c>
      <c r="N448" s="547">
        <v>0</v>
      </c>
      <c r="O448" s="547">
        <v>0</v>
      </c>
      <c r="P448" s="547">
        <v>0</v>
      </c>
      <c r="Q448" s="547">
        <v>0</v>
      </c>
      <c r="R448" s="547">
        <v>0</v>
      </c>
      <c r="S448" s="547">
        <v>0</v>
      </c>
      <c r="T448" s="547">
        <v>0</v>
      </c>
      <c r="U448" s="547"/>
      <c r="V448" s="547">
        <f t="shared" si="253"/>
        <v>0</v>
      </c>
      <c r="W448" s="285"/>
      <c r="X448" s="286"/>
      <c r="Y448" s="548">
        <f t="shared" si="280"/>
        <v>0</v>
      </c>
      <c r="Z448" s="549">
        <f t="shared" si="280"/>
        <v>0</v>
      </c>
      <c r="AA448" s="549">
        <f t="shared" si="280"/>
        <v>0</v>
      </c>
      <c r="AB448" s="282">
        <f t="shared" si="254"/>
        <v>0</v>
      </c>
      <c r="AC448" s="281">
        <f t="shared" si="255"/>
        <v>0</v>
      </c>
      <c r="AD448" s="549">
        <f t="shared" si="278"/>
        <v>0</v>
      </c>
      <c r="AE448" s="553">
        <f t="shared" si="264"/>
        <v>0</v>
      </c>
      <c r="AF448" s="282">
        <f t="shared" si="265"/>
        <v>0</v>
      </c>
      <c r="AG448" s="283">
        <f t="shared" si="256"/>
        <v>0</v>
      </c>
      <c r="AH448" s="281">
        <f t="shared" si="257"/>
        <v>0</v>
      </c>
      <c r="AI448" s="551">
        <f t="shared" si="281"/>
        <v>0</v>
      </c>
      <c r="AJ448" s="549">
        <f t="shared" si="281"/>
        <v>0</v>
      </c>
      <c r="AK448" s="549">
        <f t="shared" si="281"/>
        <v>0</v>
      </c>
      <c r="AL448" s="282">
        <f t="shared" si="258"/>
        <v>0</v>
      </c>
      <c r="AM448" s="281">
        <f t="shared" si="259"/>
        <v>0</v>
      </c>
      <c r="AN448" s="549">
        <f t="shared" si="251"/>
        <v>0</v>
      </c>
      <c r="AO448" s="549">
        <f t="shared" si="252"/>
        <v>0</v>
      </c>
      <c r="AP448" s="549">
        <f t="shared" si="260"/>
        <v>0</v>
      </c>
      <c r="AQ448" s="283">
        <f t="shared" si="279"/>
        <v>0</v>
      </c>
      <c r="AR448" s="281">
        <f t="shared" si="261"/>
        <v>0</v>
      </c>
      <c r="AT448" s="446"/>
      <c r="AU448" s="284"/>
      <c r="AV448" s="447" t="str">
        <f t="shared" si="262"/>
        <v>CA</v>
      </c>
      <c r="AW448" s="447" t="str">
        <f t="shared" si="262"/>
        <v>CL</v>
      </c>
      <c r="AX448" s="447" t="str">
        <f t="shared" si="262"/>
        <v>AIC</v>
      </c>
      <c r="AY448" s="447" t="str">
        <f t="shared" si="244"/>
        <v>ERB</v>
      </c>
      <c r="AZ448" s="447" t="str">
        <f t="shared" si="244"/>
        <v>GRB</v>
      </c>
      <c r="BA448" s="447" t="str">
        <f t="shared" si="244"/>
        <v>Non-Op</v>
      </c>
      <c r="BC448" s="445" t="s">
        <v>2128</v>
      </c>
      <c r="BD448" s="552">
        <f t="shared" si="250"/>
        <v>0</v>
      </c>
      <c r="BF448" s="448"/>
      <c r="BG448" s="448"/>
      <c r="BH448" s="448"/>
      <c r="BI448" s="448"/>
      <c r="BJ448" s="448"/>
      <c r="BK448" s="448"/>
      <c r="BL448" s="448"/>
      <c r="BN448" s="444"/>
    </row>
    <row r="449" spans="1:66" s="28" customFormat="1" ht="12" customHeight="1">
      <c r="A449" s="287">
        <v>16504251</v>
      </c>
      <c r="B449" s="288" t="str">
        <f t="shared" si="249"/>
        <v>16504251</v>
      </c>
      <c r="C449" s="444" t="s">
        <v>2710</v>
      </c>
      <c r="D449" s="445" t="s">
        <v>2091</v>
      </c>
      <c r="E449" s="445"/>
      <c r="F449" s="320"/>
      <c r="G449" s="445"/>
      <c r="H449" s="547">
        <v>0</v>
      </c>
      <c r="I449" s="547">
        <v>0</v>
      </c>
      <c r="J449" s="547">
        <v>0</v>
      </c>
      <c r="K449" s="547">
        <v>0</v>
      </c>
      <c r="L449" s="547">
        <v>0</v>
      </c>
      <c r="M449" s="547">
        <v>0</v>
      </c>
      <c r="N449" s="547">
        <v>0</v>
      </c>
      <c r="O449" s="547">
        <v>0</v>
      </c>
      <c r="P449" s="547">
        <v>0</v>
      </c>
      <c r="Q449" s="547">
        <v>0</v>
      </c>
      <c r="R449" s="547">
        <v>0</v>
      </c>
      <c r="S449" s="547">
        <v>0</v>
      </c>
      <c r="T449" s="547">
        <v>0</v>
      </c>
      <c r="U449" s="547"/>
      <c r="V449" s="547">
        <f t="shared" si="253"/>
        <v>0</v>
      </c>
      <c r="W449" s="285"/>
      <c r="X449" s="286"/>
      <c r="Y449" s="548">
        <f t="shared" si="280"/>
        <v>0</v>
      </c>
      <c r="Z449" s="549">
        <f t="shared" si="280"/>
        <v>0</v>
      </c>
      <c r="AA449" s="549">
        <f t="shared" si="280"/>
        <v>0</v>
      </c>
      <c r="AB449" s="282">
        <f t="shared" si="254"/>
        <v>0</v>
      </c>
      <c r="AC449" s="281">
        <f t="shared" si="255"/>
        <v>0</v>
      </c>
      <c r="AD449" s="549">
        <f t="shared" si="278"/>
        <v>0</v>
      </c>
      <c r="AE449" s="553">
        <f t="shared" si="264"/>
        <v>0</v>
      </c>
      <c r="AF449" s="282">
        <f t="shared" si="265"/>
        <v>0</v>
      </c>
      <c r="AG449" s="283">
        <f t="shared" si="256"/>
        <v>0</v>
      </c>
      <c r="AH449" s="281">
        <f t="shared" si="257"/>
        <v>0</v>
      </c>
      <c r="AI449" s="551">
        <f t="shared" si="281"/>
        <v>0</v>
      </c>
      <c r="AJ449" s="549">
        <f t="shared" si="281"/>
        <v>0</v>
      </c>
      <c r="AK449" s="549">
        <f t="shared" si="281"/>
        <v>0</v>
      </c>
      <c r="AL449" s="282">
        <f t="shared" si="258"/>
        <v>0</v>
      </c>
      <c r="AM449" s="281">
        <f t="shared" si="259"/>
        <v>0</v>
      </c>
      <c r="AN449" s="549">
        <f t="shared" si="251"/>
        <v>0</v>
      </c>
      <c r="AO449" s="549">
        <f t="shared" si="252"/>
        <v>0</v>
      </c>
      <c r="AP449" s="549">
        <f t="shared" si="260"/>
        <v>0</v>
      </c>
      <c r="AQ449" s="283">
        <f t="shared" si="279"/>
        <v>0</v>
      </c>
      <c r="AR449" s="281">
        <f t="shared" si="261"/>
        <v>0</v>
      </c>
      <c r="AT449" s="446"/>
      <c r="AU449" s="284"/>
      <c r="AV449" s="447" t="str">
        <f t="shared" si="262"/>
        <v>CA</v>
      </c>
      <c r="AW449" s="447" t="str">
        <f t="shared" si="262"/>
        <v>CL</v>
      </c>
      <c r="AX449" s="447" t="str">
        <f t="shared" si="262"/>
        <v>AIC</v>
      </c>
      <c r="AY449" s="447" t="str">
        <f t="shared" si="244"/>
        <v>ERB</v>
      </c>
      <c r="AZ449" s="447" t="str">
        <f t="shared" si="244"/>
        <v>GRB</v>
      </c>
      <c r="BA449" s="447" t="str">
        <f t="shared" si="244"/>
        <v>Non-Op</v>
      </c>
      <c r="BC449" s="445" t="s">
        <v>2128</v>
      </c>
      <c r="BD449" s="552">
        <f t="shared" si="250"/>
        <v>0</v>
      </c>
      <c r="BF449" s="435"/>
      <c r="BG449" s="435"/>
      <c r="BH449" s="435"/>
      <c r="BI449" s="435"/>
      <c r="BJ449" s="435"/>
      <c r="BK449" s="435"/>
      <c r="BL449" s="435"/>
      <c r="BN449" s="444"/>
    </row>
    <row r="450" spans="1:66" s="28" customFormat="1" ht="12" customHeight="1">
      <c r="A450" s="287">
        <v>16504253</v>
      </c>
      <c r="B450" s="288" t="str">
        <f t="shared" si="249"/>
        <v>16504253</v>
      </c>
      <c r="C450" s="444" t="s">
        <v>2743</v>
      </c>
      <c r="D450" s="445" t="s">
        <v>2091</v>
      </c>
      <c r="E450" s="445"/>
      <c r="F450" s="320"/>
      <c r="G450" s="445"/>
      <c r="H450" s="547">
        <v>0</v>
      </c>
      <c r="I450" s="547">
        <v>0</v>
      </c>
      <c r="J450" s="547">
        <v>0</v>
      </c>
      <c r="K450" s="547">
        <v>0</v>
      </c>
      <c r="L450" s="547">
        <v>0</v>
      </c>
      <c r="M450" s="547">
        <v>0</v>
      </c>
      <c r="N450" s="547">
        <v>0</v>
      </c>
      <c r="O450" s="547">
        <v>0</v>
      </c>
      <c r="P450" s="547">
        <v>0</v>
      </c>
      <c r="Q450" s="547">
        <v>0</v>
      </c>
      <c r="R450" s="547">
        <v>0</v>
      </c>
      <c r="S450" s="547">
        <v>0</v>
      </c>
      <c r="T450" s="547">
        <v>0</v>
      </c>
      <c r="U450" s="547"/>
      <c r="V450" s="547">
        <f t="shared" si="253"/>
        <v>0</v>
      </c>
      <c r="W450" s="285"/>
      <c r="X450" s="286"/>
      <c r="Y450" s="548">
        <f t="shared" si="280"/>
        <v>0</v>
      </c>
      <c r="Z450" s="549">
        <f t="shared" si="280"/>
        <v>0</v>
      </c>
      <c r="AA450" s="549">
        <f t="shared" si="280"/>
        <v>0</v>
      </c>
      <c r="AB450" s="282">
        <f t="shared" si="254"/>
        <v>0</v>
      </c>
      <c r="AC450" s="281">
        <f t="shared" si="255"/>
        <v>0</v>
      </c>
      <c r="AD450" s="549">
        <f t="shared" si="278"/>
        <v>0</v>
      </c>
      <c r="AE450" s="553">
        <f t="shared" si="264"/>
        <v>0</v>
      </c>
      <c r="AF450" s="282">
        <f t="shared" si="265"/>
        <v>0</v>
      </c>
      <c r="AG450" s="283">
        <f t="shared" si="256"/>
        <v>0</v>
      </c>
      <c r="AH450" s="281">
        <f t="shared" si="257"/>
        <v>0</v>
      </c>
      <c r="AI450" s="551">
        <f t="shared" si="281"/>
        <v>0</v>
      </c>
      <c r="AJ450" s="549">
        <f t="shared" si="281"/>
        <v>0</v>
      </c>
      <c r="AK450" s="549">
        <f t="shared" si="281"/>
        <v>0</v>
      </c>
      <c r="AL450" s="282">
        <f t="shared" si="258"/>
        <v>0</v>
      </c>
      <c r="AM450" s="281">
        <f t="shared" si="259"/>
        <v>0</v>
      </c>
      <c r="AN450" s="549">
        <f t="shared" si="251"/>
        <v>0</v>
      </c>
      <c r="AO450" s="549">
        <f t="shared" si="252"/>
        <v>0</v>
      </c>
      <c r="AP450" s="549">
        <f t="shared" si="260"/>
        <v>0</v>
      </c>
      <c r="AQ450" s="283">
        <f t="shared" si="279"/>
        <v>0</v>
      </c>
      <c r="AR450" s="281">
        <f t="shared" si="261"/>
        <v>0</v>
      </c>
      <c r="AT450" s="446"/>
      <c r="AU450" s="284"/>
      <c r="AV450" s="447" t="str">
        <f t="shared" si="262"/>
        <v>CA</v>
      </c>
      <c r="AW450" s="447" t="str">
        <f t="shared" si="262"/>
        <v>CL</v>
      </c>
      <c r="AX450" s="447" t="str">
        <f t="shared" si="262"/>
        <v>AIC</v>
      </c>
      <c r="AY450" s="447" t="str">
        <f t="shared" si="244"/>
        <v>ERB</v>
      </c>
      <c r="AZ450" s="447" t="str">
        <f t="shared" si="244"/>
        <v>GRB</v>
      </c>
      <c r="BA450" s="447" t="str">
        <f t="shared" si="244"/>
        <v>Non-Op</v>
      </c>
      <c r="BC450" s="445" t="s">
        <v>2128</v>
      </c>
      <c r="BD450" s="552">
        <f t="shared" si="250"/>
        <v>0</v>
      </c>
      <c r="BF450" s="435"/>
      <c r="BG450" s="435"/>
      <c r="BH450" s="435"/>
      <c r="BI450" s="435"/>
      <c r="BJ450" s="435"/>
      <c r="BK450" s="435"/>
      <c r="BL450" s="435"/>
      <c r="BN450" s="444"/>
    </row>
    <row r="451" spans="1:66" s="28" customFormat="1" ht="12" customHeight="1">
      <c r="A451" s="287">
        <v>16504261</v>
      </c>
      <c r="B451" s="288" t="str">
        <f t="shared" si="249"/>
        <v>16504261</v>
      </c>
      <c r="C451" s="444" t="s">
        <v>1361</v>
      </c>
      <c r="D451" s="445" t="s">
        <v>2091</v>
      </c>
      <c r="E451" s="445"/>
      <c r="F451" s="320"/>
      <c r="G451" s="445"/>
      <c r="H451" s="547">
        <v>5907786.6500000004</v>
      </c>
      <c r="I451" s="547">
        <v>5907786.6500000004</v>
      </c>
      <c r="J451" s="547">
        <v>6322313</v>
      </c>
      <c r="K451" s="547">
        <v>6322313</v>
      </c>
      <c r="L451" s="547">
        <v>6601000</v>
      </c>
      <c r="M451" s="547">
        <v>278687</v>
      </c>
      <c r="N451" s="547">
        <v>278687</v>
      </c>
      <c r="O451" s="547">
        <v>490725.57</v>
      </c>
      <c r="P451" s="547">
        <v>490725.57</v>
      </c>
      <c r="Q451" s="547">
        <v>490725.57</v>
      </c>
      <c r="R451" s="547">
        <v>971738.5</v>
      </c>
      <c r="S451" s="547">
        <v>971738.5</v>
      </c>
      <c r="T451" s="547">
        <v>971738.5</v>
      </c>
      <c r="U451" s="547"/>
      <c r="V451" s="547">
        <f t="shared" si="253"/>
        <v>2713850.2445833334</v>
      </c>
      <c r="W451" s="285"/>
      <c r="X451" s="286"/>
      <c r="Y451" s="548">
        <f t="shared" si="280"/>
        <v>971738.5</v>
      </c>
      <c r="Z451" s="549">
        <f t="shared" si="280"/>
        <v>0</v>
      </c>
      <c r="AA451" s="549">
        <f t="shared" si="280"/>
        <v>0</v>
      </c>
      <c r="AB451" s="282">
        <f t="shared" si="254"/>
        <v>0</v>
      </c>
      <c r="AC451" s="281">
        <f t="shared" si="255"/>
        <v>0</v>
      </c>
      <c r="AD451" s="549">
        <f t="shared" si="278"/>
        <v>0</v>
      </c>
      <c r="AE451" s="553">
        <f t="shared" si="264"/>
        <v>0</v>
      </c>
      <c r="AF451" s="282">
        <f t="shared" si="265"/>
        <v>0</v>
      </c>
      <c r="AG451" s="283">
        <f t="shared" si="256"/>
        <v>0</v>
      </c>
      <c r="AH451" s="281">
        <f t="shared" si="257"/>
        <v>0</v>
      </c>
      <c r="AI451" s="551">
        <f t="shared" si="281"/>
        <v>2713850.2445833334</v>
      </c>
      <c r="AJ451" s="549">
        <f t="shared" si="281"/>
        <v>0</v>
      </c>
      <c r="AK451" s="549">
        <f t="shared" si="281"/>
        <v>0</v>
      </c>
      <c r="AL451" s="282">
        <f t="shared" si="258"/>
        <v>0</v>
      </c>
      <c r="AM451" s="281">
        <f t="shared" si="259"/>
        <v>0</v>
      </c>
      <c r="AN451" s="549">
        <f t="shared" si="251"/>
        <v>0</v>
      </c>
      <c r="AO451" s="549">
        <f t="shared" si="252"/>
        <v>0</v>
      </c>
      <c r="AP451" s="549">
        <f t="shared" si="260"/>
        <v>0</v>
      </c>
      <c r="AQ451" s="283">
        <f t="shared" si="279"/>
        <v>0</v>
      </c>
      <c r="AR451" s="281">
        <f t="shared" si="261"/>
        <v>0</v>
      </c>
      <c r="AT451" s="446"/>
      <c r="AU451" s="284"/>
      <c r="AV451" s="447" t="str">
        <f t="shared" si="262"/>
        <v>CA</v>
      </c>
      <c r="AW451" s="447" t="str">
        <f t="shared" si="262"/>
        <v>CL</v>
      </c>
      <c r="AX451" s="447" t="str">
        <f t="shared" si="262"/>
        <v>AIC</v>
      </c>
      <c r="AY451" s="447" t="str">
        <f t="shared" si="244"/>
        <v>ERB</v>
      </c>
      <c r="AZ451" s="447" t="str">
        <f t="shared" si="244"/>
        <v>GRB</v>
      </c>
      <c r="BA451" s="447" t="str">
        <f t="shared" si="244"/>
        <v>Non-Op</v>
      </c>
      <c r="BC451" s="445" t="s">
        <v>2128</v>
      </c>
      <c r="BD451" s="552">
        <f t="shared" si="250"/>
        <v>971738.5</v>
      </c>
      <c r="BF451" s="435"/>
      <c r="BG451" s="435"/>
      <c r="BH451" s="435"/>
      <c r="BI451" s="435"/>
      <c r="BJ451" s="435"/>
      <c r="BK451" s="435"/>
      <c r="BL451" s="435"/>
      <c r="BN451" s="444"/>
    </row>
    <row r="452" spans="1:66" s="28" customFormat="1" ht="12" customHeight="1">
      <c r="A452" s="287">
        <v>16504271</v>
      </c>
      <c r="B452" s="288" t="str">
        <f t="shared" si="249"/>
        <v>16504271</v>
      </c>
      <c r="C452" s="444" t="s">
        <v>1362</v>
      </c>
      <c r="D452" s="445" t="s">
        <v>2091</v>
      </c>
      <c r="E452" s="445"/>
      <c r="F452" s="320"/>
      <c r="G452" s="445"/>
      <c r="H452" s="547">
        <v>3242797.11</v>
      </c>
      <c r="I452" s="547">
        <v>3242797.11</v>
      </c>
      <c r="J452" s="547">
        <v>3470331.53</v>
      </c>
      <c r="K452" s="547">
        <v>3470331.53</v>
      </c>
      <c r="L452" s="547">
        <v>3623303.43</v>
      </c>
      <c r="M452" s="547">
        <v>152971.9</v>
      </c>
      <c r="N452" s="547">
        <v>152971.9</v>
      </c>
      <c r="O452" s="547">
        <v>269360.34999999998</v>
      </c>
      <c r="P452" s="547">
        <v>269360.34999999998</v>
      </c>
      <c r="Q452" s="547">
        <v>269360.34999999998</v>
      </c>
      <c r="R452" s="547">
        <v>533389.4</v>
      </c>
      <c r="S452" s="547">
        <v>533389.4</v>
      </c>
      <c r="T452" s="547">
        <v>533389.4</v>
      </c>
      <c r="U452" s="547"/>
      <c r="V452" s="547">
        <f t="shared" si="253"/>
        <v>1489638.3754166665</v>
      </c>
      <c r="W452" s="285"/>
      <c r="X452" s="286"/>
      <c r="Y452" s="548">
        <f t="shared" si="280"/>
        <v>533389.4</v>
      </c>
      <c r="Z452" s="549">
        <f t="shared" si="280"/>
        <v>0</v>
      </c>
      <c r="AA452" s="549">
        <f t="shared" si="280"/>
        <v>0</v>
      </c>
      <c r="AB452" s="282">
        <f t="shared" si="254"/>
        <v>0</v>
      </c>
      <c r="AC452" s="281">
        <f t="shared" si="255"/>
        <v>0</v>
      </c>
      <c r="AD452" s="549">
        <f t="shared" si="278"/>
        <v>0</v>
      </c>
      <c r="AE452" s="553">
        <f t="shared" si="264"/>
        <v>0</v>
      </c>
      <c r="AF452" s="282">
        <f t="shared" si="265"/>
        <v>0</v>
      </c>
      <c r="AG452" s="283">
        <f t="shared" si="256"/>
        <v>0</v>
      </c>
      <c r="AH452" s="281">
        <f t="shared" si="257"/>
        <v>0</v>
      </c>
      <c r="AI452" s="551">
        <f t="shared" si="281"/>
        <v>1489638.3754166665</v>
      </c>
      <c r="AJ452" s="549">
        <f t="shared" si="281"/>
        <v>0</v>
      </c>
      <c r="AK452" s="549">
        <f t="shared" si="281"/>
        <v>0</v>
      </c>
      <c r="AL452" s="282">
        <f t="shared" si="258"/>
        <v>0</v>
      </c>
      <c r="AM452" s="281">
        <f t="shared" si="259"/>
        <v>0</v>
      </c>
      <c r="AN452" s="549">
        <f t="shared" si="251"/>
        <v>0</v>
      </c>
      <c r="AO452" s="549">
        <f t="shared" si="252"/>
        <v>0</v>
      </c>
      <c r="AP452" s="549">
        <f t="shared" si="260"/>
        <v>0</v>
      </c>
      <c r="AQ452" s="283">
        <f t="shared" si="279"/>
        <v>0</v>
      </c>
      <c r="AR452" s="281">
        <f t="shared" si="261"/>
        <v>0</v>
      </c>
      <c r="AT452" s="446"/>
      <c r="AU452" s="284"/>
      <c r="AV452" s="447" t="str">
        <f t="shared" si="262"/>
        <v>CA</v>
      </c>
      <c r="AW452" s="447" t="str">
        <f t="shared" si="262"/>
        <v>CL</v>
      </c>
      <c r="AX452" s="447" t="str">
        <f t="shared" si="262"/>
        <v>AIC</v>
      </c>
      <c r="AY452" s="447" t="str">
        <f t="shared" si="244"/>
        <v>ERB</v>
      </c>
      <c r="AZ452" s="447" t="str">
        <f t="shared" si="244"/>
        <v>GRB</v>
      </c>
      <c r="BA452" s="447" t="str">
        <f t="shared" si="244"/>
        <v>Non-Op</v>
      </c>
      <c r="BC452" s="445" t="s">
        <v>2128</v>
      </c>
      <c r="BD452" s="552">
        <f t="shared" si="250"/>
        <v>533389.4</v>
      </c>
      <c r="BF452" s="435"/>
      <c r="BG452" s="435"/>
      <c r="BH452" s="435"/>
      <c r="BI452" s="435"/>
      <c r="BJ452" s="435"/>
      <c r="BK452" s="435"/>
      <c r="BL452" s="435"/>
      <c r="BN452" s="444"/>
    </row>
    <row r="453" spans="1:66" s="28" customFormat="1" ht="12" customHeight="1">
      <c r="A453" s="287">
        <v>16504273</v>
      </c>
      <c r="B453" s="288" t="str">
        <f t="shared" si="249"/>
        <v>16504273</v>
      </c>
      <c r="C453" s="444" t="s">
        <v>2744</v>
      </c>
      <c r="D453" s="445" t="s">
        <v>2091</v>
      </c>
      <c r="E453" s="445"/>
      <c r="F453" s="320"/>
      <c r="G453" s="445"/>
      <c r="H453" s="547">
        <v>0</v>
      </c>
      <c r="I453" s="547">
        <v>0</v>
      </c>
      <c r="J453" s="547">
        <v>0</v>
      </c>
      <c r="K453" s="547">
        <v>0</v>
      </c>
      <c r="L453" s="547">
        <v>0</v>
      </c>
      <c r="M453" s="547">
        <v>0</v>
      </c>
      <c r="N453" s="547">
        <v>0</v>
      </c>
      <c r="O453" s="547">
        <v>0</v>
      </c>
      <c r="P453" s="547">
        <v>0</v>
      </c>
      <c r="Q453" s="547">
        <v>0</v>
      </c>
      <c r="R453" s="547">
        <v>0</v>
      </c>
      <c r="S453" s="547">
        <v>0</v>
      </c>
      <c r="T453" s="547">
        <v>0</v>
      </c>
      <c r="U453" s="547"/>
      <c r="V453" s="547">
        <f t="shared" si="253"/>
        <v>0</v>
      </c>
      <c r="W453" s="285"/>
      <c r="X453" s="286"/>
      <c r="Y453" s="548">
        <f t="shared" si="280"/>
        <v>0</v>
      </c>
      <c r="Z453" s="549">
        <f t="shared" si="280"/>
        <v>0</v>
      </c>
      <c r="AA453" s="549">
        <f t="shared" si="280"/>
        <v>0</v>
      </c>
      <c r="AB453" s="282">
        <f t="shared" si="254"/>
        <v>0</v>
      </c>
      <c r="AC453" s="281">
        <f t="shared" si="255"/>
        <v>0</v>
      </c>
      <c r="AD453" s="549">
        <f t="shared" si="278"/>
        <v>0</v>
      </c>
      <c r="AE453" s="553">
        <f t="shared" si="264"/>
        <v>0</v>
      </c>
      <c r="AF453" s="282">
        <f t="shared" si="265"/>
        <v>0</v>
      </c>
      <c r="AG453" s="283">
        <f t="shared" si="256"/>
        <v>0</v>
      </c>
      <c r="AH453" s="281">
        <f t="shared" si="257"/>
        <v>0</v>
      </c>
      <c r="AI453" s="551">
        <f t="shared" si="281"/>
        <v>0</v>
      </c>
      <c r="AJ453" s="549">
        <f t="shared" si="281"/>
        <v>0</v>
      </c>
      <c r="AK453" s="549">
        <f t="shared" si="281"/>
        <v>0</v>
      </c>
      <c r="AL453" s="282">
        <f t="shared" si="258"/>
        <v>0</v>
      </c>
      <c r="AM453" s="281">
        <f t="shared" si="259"/>
        <v>0</v>
      </c>
      <c r="AN453" s="549">
        <f t="shared" si="251"/>
        <v>0</v>
      </c>
      <c r="AO453" s="549">
        <f t="shared" si="252"/>
        <v>0</v>
      </c>
      <c r="AP453" s="549">
        <f t="shared" si="260"/>
        <v>0</v>
      </c>
      <c r="AQ453" s="283">
        <f t="shared" si="279"/>
        <v>0</v>
      </c>
      <c r="AR453" s="281">
        <f t="shared" si="261"/>
        <v>0</v>
      </c>
      <c r="AT453" s="446"/>
      <c r="AU453" s="284"/>
      <c r="AV453" s="447" t="str">
        <f t="shared" si="262"/>
        <v>CA</v>
      </c>
      <c r="AW453" s="447" t="str">
        <f t="shared" si="262"/>
        <v>CL</v>
      </c>
      <c r="AX453" s="447" t="str">
        <f t="shared" si="262"/>
        <v>AIC</v>
      </c>
      <c r="AY453" s="447" t="str">
        <f t="shared" si="244"/>
        <v>ERB</v>
      </c>
      <c r="AZ453" s="447" t="str">
        <f t="shared" si="244"/>
        <v>GRB</v>
      </c>
      <c r="BA453" s="447" t="str">
        <f t="shared" si="244"/>
        <v>Non-Op</v>
      </c>
      <c r="BC453" s="445" t="s">
        <v>2128</v>
      </c>
      <c r="BD453" s="552">
        <f t="shared" si="250"/>
        <v>0</v>
      </c>
      <c r="BF453" s="435"/>
      <c r="BG453" s="435"/>
      <c r="BH453" s="435"/>
      <c r="BI453" s="435"/>
      <c r="BJ453" s="435"/>
      <c r="BK453" s="435"/>
      <c r="BL453" s="435"/>
      <c r="BN453" s="444"/>
    </row>
    <row r="454" spans="1:66" s="28" customFormat="1" ht="12" customHeight="1">
      <c r="A454" s="321">
        <v>16504281</v>
      </c>
      <c r="B454" s="318" t="str">
        <f t="shared" si="249"/>
        <v>16504281</v>
      </c>
      <c r="C454" s="700" t="s">
        <v>1366</v>
      </c>
      <c r="D454" s="445" t="s">
        <v>2091</v>
      </c>
      <c r="E454" s="445"/>
      <c r="F454" s="294">
        <v>42995</v>
      </c>
      <c r="G454" s="445"/>
      <c r="H454" s="547">
        <v>94335.91</v>
      </c>
      <c r="I454" s="547">
        <v>94335.91</v>
      </c>
      <c r="J454" s="547">
        <v>100955.09</v>
      </c>
      <c r="K454" s="547">
        <v>100955.09</v>
      </c>
      <c r="L454" s="547">
        <v>105405.18</v>
      </c>
      <c r="M454" s="547">
        <v>4450.08</v>
      </c>
      <c r="N454" s="547">
        <v>4450.08</v>
      </c>
      <c r="O454" s="547">
        <v>7835.92</v>
      </c>
      <c r="P454" s="547">
        <v>7835.92</v>
      </c>
      <c r="Q454" s="547">
        <v>7835.92</v>
      </c>
      <c r="R454" s="547">
        <v>15516.76</v>
      </c>
      <c r="S454" s="547">
        <v>15516.76</v>
      </c>
      <c r="T454" s="547">
        <v>15516.76</v>
      </c>
      <c r="U454" s="547"/>
      <c r="V454" s="547">
        <f t="shared" si="253"/>
        <v>43334.920416666668</v>
      </c>
      <c r="W454" s="285"/>
      <c r="X454" s="286"/>
      <c r="Y454" s="548">
        <f t="shared" si="280"/>
        <v>15516.76</v>
      </c>
      <c r="Z454" s="549">
        <f t="shared" si="280"/>
        <v>0</v>
      </c>
      <c r="AA454" s="549">
        <f t="shared" si="280"/>
        <v>0</v>
      </c>
      <c r="AB454" s="282">
        <f t="shared" si="254"/>
        <v>0</v>
      </c>
      <c r="AC454" s="281">
        <f t="shared" si="255"/>
        <v>0</v>
      </c>
      <c r="AD454" s="549">
        <f t="shared" si="278"/>
        <v>0</v>
      </c>
      <c r="AE454" s="553">
        <f t="shared" si="264"/>
        <v>0</v>
      </c>
      <c r="AF454" s="282">
        <f t="shared" si="265"/>
        <v>0</v>
      </c>
      <c r="AG454" s="283">
        <f t="shared" si="256"/>
        <v>0</v>
      </c>
      <c r="AH454" s="281">
        <f t="shared" si="257"/>
        <v>0</v>
      </c>
      <c r="AI454" s="551">
        <f t="shared" si="281"/>
        <v>43334.920416666668</v>
      </c>
      <c r="AJ454" s="549">
        <f t="shared" si="281"/>
        <v>0</v>
      </c>
      <c r="AK454" s="549">
        <f t="shared" si="281"/>
        <v>0</v>
      </c>
      <c r="AL454" s="282">
        <f t="shared" si="258"/>
        <v>0</v>
      </c>
      <c r="AM454" s="281">
        <f t="shared" si="259"/>
        <v>0</v>
      </c>
      <c r="AN454" s="549">
        <f t="shared" si="251"/>
        <v>0</v>
      </c>
      <c r="AO454" s="549">
        <f t="shared" si="252"/>
        <v>0</v>
      </c>
      <c r="AP454" s="549">
        <f t="shared" si="260"/>
        <v>0</v>
      </c>
      <c r="AQ454" s="283">
        <f t="shared" si="279"/>
        <v>0</v>
      </c>
      <c r="AR454" s="281">
        <f t="shared" si="261"/>
        <v>0</v>
      </c>
      <c r="AT454" s="446"/>
      <c r="AU454" s="284"/>
      <c r="AV454" s="447" t="str">
        <f t="shared" si="262"/>
        <v>CA</v>
      </c>
      <c r="AW454" s="447" t="str">
        <f t="shared" si="262"/>
        <v>CL</v>
      </c>
      <c r="AX454" s="447" t="str">
        <f t="shared" si="262"/>
        <v>AIC</v>
      </c>
      <c r="AY454" s="447" t="str">
        <f t="shared" si="244"/>
        <v>ERB</v>
      </c>
      <c r="AZ454" s="447" t="str">
        <f t="shared" si="244"/>
        <v>GRB</v>
      </c>
      <c r="BA454" s="447" t="str">
        <f t="shared" si="244"/>
        <v>Non-Op</v>
      </c>
      <c r="BC454" s="445" t="s">
        <v>2128</v>
      </c>
      <c r="BD454" s="552">
        <f t="shared" si="250"/>
        <v>15516.76</v>
      </c>
      <c r="BF454" s="448"/>
      <c r="BG454" s="448"/>
      <c r="BH454" s="448"/>
      <c r="BI454" s="448"/>
      <c r="BJ454" s="448"/>
      <c r="BK454" s="448"/>
      <c r="BL454" s="448"/>
      <c r="BN454" s="444"/>
    </row>
    <row r="455" spans="1:66" s="28" customFormat="1" ht="12" customHeight="1">
      <c r="A455" s="321">
        <v>16504283</v>
      </c>
      <c r="B455" s="318" t="str">
        <f t="shared" si="249"/>
        <v>16504283</v>
      </c>
      <c r="C455" s="444" t="s">
        <v>2745</v>
      </c>
      <c r="D455" s="445" t="s">
        <v>2091</v>
      </c>
      <c r="E455" s="445"/>
      <c r="F455" s="320"/>
      <c r="G455" s="445"/>
      <c r="H455" s="547">
        <v>0</v>
      </c>
      <c r="I455" s="547">
        <v>0</v>
      </c>
      <c r="J455" s="547">
        <v>0</v>
      </c>
      <c r="K455" s="547">
        <v>0</v>
      </c>
      <c r="L455" s="547">
        <v>0</v>
      </c>
      <c r="M455" s="547">
        <v>0</v>
      </c>
      <c r="N455" s="547">
        <v>0</v>
      </c>
      <c r="O455" s="547">
        <v>0</v>
      </c>
      <c r="P455" s="547">
        <v>0</v>
      </c>
      <c r="Q455" s="547">
        <v>0</v>
      </c>
      <c r="R455" s="547">
        <v>0</v>
      </c>
      <c r="S455" s="547">
        <v>0</v>
      </c>
      <c r="T455" s="547">
        <v>0</v>
      </c>
      <c r="U455" s="547"/>
      <c r="V455" s="547">
        <f t="shared" si="253"/>
        <v>0</v>
      </c>
      <c r="W455" s="285"/>
      <c r="X455" s="286"/>
      <c r="Y455" s="548">
        <f t="shared" si="280"/>
        <v>0</v>
      </c>
      <c r="Z455" s="549">
        <f t="shared" si="280"/>
        <v>0</v>
      </c>
      <c r="AA455" s="549">
        <f t="shared" si="280"/>
        <v>0</v>
      </c>
      <c r="AB455" s="282">
        <f t="shared" si="254"/>
        <v>0</v>
      </c>
      <c r="AC455" s="281">
        <f t="shared" si="255"/>
        <v>0</v>
      </c>
      <c r="AD455" s="549">
        <f t="shared" si="278"/>
        <v>0</v>
      </c>
      <c r="AE455" s="553">
        <f t="shared" si="264"/>
        <v>0</v>
      </c>
      <c r="AF455" s="282">
        <f t="shared" si="265"/>
        <v>0</v>
      </c>
      <c r="AG455" s="283">
        <f t="shared" si="256"/>
        <v>0</v>
      </c>
      <c r="AH455" s="281">
        <f t="shared" si="257"/>
        <v>0</v>
      </c>
      <c r="AI455" s="551">
        <f t="shared" si="281"/>
        <v>0</v>
      </c>
      <c r="AJ455" s="549">
        <f t="shared" si="281"/>
        <v>0</v>
      </c>
      <c r="AK455" s="549">
        <f t="shared" si="281"/>
        <v>0</v>
      </c>
      <c r="AL455" s="282">
        <f t="shared" si="258"/>
        <v>0</v>
      </c>
      <c r="AM455" s="281">
        <f t="shared" si="259"/>
        <v>0</v>
      </c>
      <c r="AN455" s="549">
        <f t="shared" si="251"/>
        <v>0</v>
      </c>
      <c r="AO455" s="549">
        <f t="shared" si="252"/>
        <v>0</v>
      </c>
      <c r="AP455" s="549">
        <f t="shared" si="260"/>
        <v>0</v>
      </c>
      <c r="AQ455" s="283">
        <f t="shared" si="279"/>
        <v>0</v>
      </c>
      <c r="AR455" s="281">
        <f t="shared" si="261"/>
        <v>0</v>
      </c>
      <c r="AT455" s="446"/>
      <c r="AU455" s="284"/>
      <c r="AV455" s="447" t="str">
        <f t="shared" si="262"/>
        <v>CA</v>
      </c>
      <c r="AW455" s="447" t="str">
        <f t="shared" si="262"/>
        <v>CL</v>
      </c>
      <c r="AX455" s="447" t="str">
        <f t="shared" si="262"/>
        <v>AIC</v>
      </c>
      <c r="AY455" s="447" t="str">
        <f t="shared" si="244"/>
        <v>ERB</v>
      </c>
      <c r="AZ455" s="447" t="str">
        <f t="shared" si="244"/>
        <v>GRB</v>
      </c>
      <c r="BA455" s="447" t="str">
        <f t="shared" si="244"/>
        <v>Non-Op</v>
      </c>
      <c r="BC455" s="445" t="s">
        <v>2128</v>
      </c>
      <c r="BD455" s="552">
        <f t="shared" si="250"/>
        <v>0</v>
      </c>
      <c r="BF455" s="435"/>
      <c r="BG455" s="435"/>
      <c r="BH455" s="435"/>
      <c r="BI455" s="435"/>
      <c r="BJ455" s="435"/>
      <c r="BK455" s="435"/>
      <c r="BL455" s="435"/>
      <c r="BN455" s="444"/>
    </row>
    <row r="456" spans="1:66" s="28" customFormat="1" ht="12" customHeight="1">
      <c r="A456" s="321">
        <v>16504293</v>
      </c>
      <c r="B456" s="318" t="str">
        <f t="shared" si="249"/>
        <v>16504293</v>
      </c>
      <c r="C456" s="444" t="s">
        <v>2746</v>
      </c>
      <c r="D456" s="445" t="s">
        <v>2091</v>
      </c>
      <c r="E456" s="445"/>
      <c r="F456" s="294">
        <v>42842</v>
      </c>
      <c r="G456" s="445"/>
      <c r="H456" s="547">
        <v>0</v>
      </c>
      <c r="I456" s="547">
        <v>0</v>
      </c>
      <c r="J456" s="547">
        <v>0</v>
      </c>
      <c r="K456" s="547">
        <v>0</v>
      </c>
      <c r="L456" s="547">
        <v>0</v>
      </c>
      <c r="M456" s="547">
        <v>0</v>
      </c>
      <c r="N456" s="547">
        <v>0</v>
      </c>
      <c r="O456" s="547">
        <v>0</v>
      </c>
      <c r="P456" s="547">
        <v>0</v>
      </c>
      <c r="Q456" s="547">
        <v>0</v>
      </c>
      <c r="R456" s="547">
        <v>0</v>
      </c>
      <c r="S456" s="547">
        <v>0</v>
      </c>
      <c r="T456" s="547">
        <v>0</v>
      </c>
      <c r="U456" s="547"/>
      <c r="V456" s="547">
        <f t="shared" si="253"/>
        <v>0</v>
      </c>
      <c r="W456" s="285"/>
      <c r="X456" s="286"/>
      <c r="Y456" s="548">
        <f t="shared" si="280"/>
        <v>0</v>
      </c>
      <c r="Z456" s="549">
        <f t="shared" si="280"/>
        <v>0</v>
      </c>
      <c r="AA456" s="549">
        <f t="shared" si="280"/>
        <v>0</v>
      </c>
      <c r="AB456" s="282">
        <f t="shared" si="254"/>
        <v>0</v>
      </c>
      <c r="AC456" s="281">
        <f t="shared" si="255"/>
        <v>0</v>
      </c>
      <c r="AD456" s="549">
        <f t="shared" si="278"/>
        <v>0</v>
      </c>
      <c r="AE456" s="553">
        <f t="shared" si="264"/>
        <v>0</v>
      </c>
      <c r="AF456" s="282">
        <f t="shared" si="265"/>
        <v>0</v>
      </c>
      <c r="AG456" s="283">
        <f t="shared" si="256"/>
        <v>0</v>
      </c>
      <c r="AH456" s="281">
        <f t="shared" si="257"/>
        <v>0</v>
      </c>
      <c r="AI456" s="551">
        <f t="shared" si="281"/>
        <v>0</v>
      </c>
      <c r="AJ456" s="549">
        <f t="shared" si="281"/>
        <v>0</v>
      </c>
      <c r="AK456" s="549">
        <f t="shared" si="281"/>
        <v>0</v>
      </c>
      <c r="AL456" s="282">
        <f t="shared" si="258"/>
        <v>0</v>
      </c>
      <c r="AM456" s="281">
        <f t="shared" si="259"/>
        <v>0</v>
      </c>
      <c r="AN456" s="549">
        <f t="shared" si="251"/>
        <v>0</v>
      </c>
      <c r="AO456" s="549">
        <f t="shared" si="252"/>
        <v>0</v>
      </c>
      <c r="AP456" s="549">
        <f t="shared" si="260"/>
        <v>0</v>
      </c>
      <c r="AQ456" s="283">
        <f t="shared" si="279"/>
        <v>0</v>
      </c>
      <c r="AR456" s="281">
        <f t="shared" si="261"/>
        <v>0</v>
      </c>
      <c r="AT456" s="446"/>
      <c r="AU456" s="284"/>
      <c r="AV456" s="447" t="str">
        <f t="shared" si="262"/>
        <v>CA</v>
      </c>
      <c r="AW456" s="447" t="str">
        <f t="shared" si="262"/>
        <v>CL</v>
      </c>
      <c r="AX456" s="447" t="str">
        <f t="shared" si="262"/>
        <v>AIC</v>
      </c>
      <c r="AY456" s="447" t="str">
        <f t="shared" ref="AY456:BA524" si="282">IF(VALUE(AD456),AY$7,IF(ISBLANK(AD456),"",AY$7))</f>
        <v>ERB</v>
      </c>
      <c r="AZ456" s="447" t="str">
        <f t="shared" si="282"/>
        <v>GRB</v>
      </c>
      <c r="BA456" s="447" t="str">
        <f t="shared" si="282"/>
        <v>Non-Op</v>
      </c>
      <c r="BC456" s="445" t="s">
        <v>2128</v>
      </c>
      <c r="BD456" s="552">
        <f t="shared" si="250"/>
        <v>0</v>
      </c>
      <c r="BF456" s="448"/>
      <c r="BG456" s="448"/>
      <c r="BH456" s="448"/>
      <c r="BI456" s="448"/>
      <c r="BJ456" s="448"/>
      <c r="BK456" s="448"/>
      <c r="BL456" s="448"/>
      <c r="BN456" s="444"/>
    </row>
    <row r="457" spans="1:66" s="28" customFormat="1" ht="12" customHeight="1">
      <c r="A457" s="321">
        <v>16504303</v>
      </c>
      <c r="B457" s="318" t="str">
        <f t="shared" si="249"/>
        <v>16504303</v>
      </c>
      <c r="C457" s="694" t="s">
        <v>2747</v>
      </c>
      <c r="D457" s="445" t="s">
        <v>2091</v>
      </c>
      <c r="E457" s="445"/>
      <c r="F457" s="311">
        <v>42964</v>
      </c>
      <c r="G457" s="445"/>
      <c r="H457" s="547">
        <v>0</v>
      </c>
      <c r="I457" s="547">
        <v>0</v>
      </c>
      <c r="J457" s="547">
        <v>0</v>
      </c>
      <c r="K457" s="547">
        <v>0</v>
      </c>
      <c r="L457" s="547">
        <v>0</v>
      </c>
      <c r="M457" s="547">
        <v>0</v>
      </c>
      <c r="N457" s="547">
        <v>0</v>
      </c>
      <c r="O457" s="547">
        <v>0</v>
      </c>
      <c r="P457" s="547">
        <v>0</v>
      </c>
      <c r="Q457" s="547">
        <v>0</v>
      </c>
      <c r="R457" s="547">
        <v>0</v>
      </c>
      <c r="S457" s="547">
        <v>0</v>
      </c>
      <c r="T457" s="547">
        <v>0</v>
      </c>
      <c r="U457" s="547"/>
      <c r="V457" s="547">
        <f t="shared" si="253"/>
        <v>0</v>
      </c>
      <c r="W457" s="285"/>
      <c r="X457" s="286"/>
      <c r="Y457" s="548">
        <f t="shared" ref="Y457:AA476" si="283">IF($D457=Y$5,$T457,0)</f>
        <v>0</v>
      </c>
      <c r="Z457" s="549">
        <f t="shared" si="283"/>
        <v>0</v>
      </c>
      <c r="AA457" s="549">
        <f t="shared" si="283"/>
        <v>0</v>
      </c>
      <c r="AB457" s="282">
        <f t="shared" si="254"/>
        <v>0</v>
      </c>
      <c r="AC457" s="281">
        <f t="shared" si="255"/>
        <v>0</v>
      </c>
      <c r="AD457" s="549">
        <f t="shared" si="278"/>
        <v>0</v>
      </c>
      <c r="AE457" s="553">
        <f t="shared" si="264"/>
        <v>0</v>
      </c>
      <c r="AF457" s="282">
        <f t="shared" si="265"/>
        <v>0</v>
      </c>
      <c r="AG457" s="283">
        <f t="shared" si="256"/>
        <v>0</v>
      </c>
      <c r="AH457" s="281">
        <f t="shared" si="257"/>
        <v>0</v>
      </c>
      <c r="AI457" s="551">
        <f t="shared" si="281"/>
        <v>0</v>
      </c>
      <c r="AJ457" s="549">
        <f t="shared" si="281"/>
        <v>0</v>
      </c>
      <c r="AK457" s="549">
        <f t="shared" si="281"/>
        <v>0</v>
      </c>
      <c r="AL457" s="282">
        <f t="shared" si="258"/>
        <v>0</v>
      </c>
      <c r="AM457" s="281">
        <f t="shared" si="259"/>
        <v>0</v>
      </c>
      <c r="AN457" s="549">
        <f t="shared" si="251"/>
        <v>0</v>
      </c>
      <c r="AO457" s="549">
        <f t="shared" si="252"/>
        <v>0</v>
      </c>
      <c r="AP457" s="549">
        <f t="shared" si="260"/>
        <v>0</v>
      </c>
      <c r="AQ457" s="283">
        <f t="shared" si="279"/>
        <v>0</v>
      </c>
      <c r="AR457" s="281">
        <f t="shared" si="261"/>
        <v>0</v>
      </c>
      <c r="AT457" s="446"/>
      <c r="AU457" s="284"/>
      <c r="AV457" s="447" t="str">
        <f t="shared" si="262"/>
        <v>CA</v>
      </c>
      <c r="AW457" s="447" t="str">
        <f t="shared" si="262"/>
        <v>CL</v>
      </c>
      <c r="AX457" s="447" t="str">
        <f t="shared" si="262"/>
        <v>AIC</v>
      </c>
      <c r="AY457" s="447" t="str">
        <f t="shared" si="282"/>
        <v>ERB</v>
      </c>
      <c r="AZ457" s="447" t="str">
        <f t="shared" si="282"/>
        <v>GRB</v>
      </c>
      <c r="BA457" s="447" t="str">
        <f t="shared" si="282"/>
        <v>Non-Op</v>
      </c>
      <c r="BC457" s="445" t="s">
        <v>2128</v>
      </c>
      <c r="BD457" s="552">
        <f t="shared" si="250"/>
        <v>0</v>
      </c>
      <c r="BF457" s="448"/>
      <c r="BG457" s="448"/>
      <c r="BH457" s="448"/>
      <c r="BI457" s="448"/>
      <c r="BJ457" s="448"/>
      <c r="BK457" s="448"/>
      <c r="BL457" s="448"/>
      <c r="BN457" s="444"/>
    </row>
    <row r="458" spans="1:66" s="28" customFormat="1" ht="12" customHeight="1">
      <c r="A458" s="321">
        <v>16504313</v>
      </c>
      <c r="B458" s="318" t="str">
        <f t="shared" si="249"/>
        <v>16504313</v>
      </c>
      <c r="C458" s="694" t="s">
        <v>2748</v>
      </c>
      <c r="D458" s="445" t="s">
        <v>2091</v>
      </c>
      <c r="E458" s="445"/>
      <c r="F458" s="294">
        <v>42964</v>
      </c>
      <c r="G458" s="445"/>
      <c r="H458" s="547">
        <v>0</v>
      </c>
      <c r="I458" s="547">
        <v>0</v>
      </c>
      <c r="J458" s="547">
        <v>0</v>
      </c>
      <c r="K458" s="547">
        <v>0</v>
      </c>
      <c r="L458" s="547">
        <v>0</v>
      </c>
      <c r="M458" s="547">
        <v>0</v>
      </c>
      <c r="N458" s="547">
        <v>0</v>
      </c>
      <c r="O458" s="547">
        <v>0</v>
      </c>
      <c r="P458" s="547">
        <v>0</v>
      </c>
      <c r="Q458" s="547">
        <v>0</v>
      </c>
      <c r="R458" s="547">
        <v>0</v>
      </c>
      <c r="S458" s="547">
        <v>0</v>
      </c>
      <c r="T458" s="547">
        <v>0</v>
      </c>
      <c r="U458" s="547"/>
      <c r="V458" s="547">
        <f t="shared" si="253"/>
        <v>0</v>
      </c>
      <c r="W458" s="285"/>
      <c r="X458" s="286"/>
      <c r="Y458" s="548">
        <f t="shared" si="283"/>
        <v>0</v>
      </c>
      <c r="Z458" s="549">
        <f t="shared" si="283"/>
        <v>0</v>
      </c>
      <c r="AA458" s="549">
        <f t="shared" si="283"/>
        <v>0</v>
      </c>
      <c r="AB458" s="282">
        <f t="shared" si="254"/>
        <v>0</v>
      </c>
      <c r="AC458" s="281">
        <f t="shared" si="255"/>
        <v>0</v>
      </c>
      <c r="AD458" s="549">
        <f t="shared" si="278"/>
        <v>0</v>
      </c>
      <c r="AE458" s="553">
        <f t="shared" si="264"/>
        <v>0</v>
      </c>
      <c r="AF458" s="282">
        <f t="shared" si="265"/>
        <v>0</v>
      </c>
      <c r="AG458" s="283">
        <f t="shared" si="256"/>
        <v>0</v>
      </c>
      <c r="AH458" s="281">
        <f t="shared" si="257"/>
        <v>0</v>
      </c>
      <c r="AI458" s="551">
        <f t="shared" si="281"/>
        <v>0</v>
      </c>
      <c r="AJ458" s="549">
        <f t="shared" si="281"/>
        <v>0</v>
      </c>
      <c r="AK458" s="549">
        <f t="shared" si="281"/>
        <v>0</v>
      </c>
      <c r="AL458" s="282">
        <f t="shared" si="258"/>
        <v>0</v>
      </c>
      <c r="AM458" s="281">
        <f t="shared" si="259"/>
        <v>0</v>
      </c>
      <c r="AN458" s="549">
        <f t="shared" si="251"/>
        <v>0</v>
      </c>
      <c r="AO458" s="549">
        <f t="shared" si="252"/>
        <v>0</v>
      </c>
      <c r="AP458" s="549">
        <f t="shared" si="260"/>
        <v>0</v>
      </c>
      <c r="AQ458" s="283">
        <f t="shared" si="279"/>
        <v>0</v>
      </c>
      <c r="AR458" s="281">
        <f t="shared" si="261"/>
        <v>0</v>
      </c>
      <c r="AT458" s="446"/>
      <c r="AU458" s="284"/>
      <c r="AV458" s="447" t="str">
        <f t="shared" si="262"/>
        <v>CA</v>
      </c>
      <c r="AW458" s="447" t="str">
        <f t="shared" si="262"/>
        <v>CL</v>
      </c>
      <c r="AX458" s="447" t="str">
        <f t="shared" si="262"/>
        <v>AIC</v>
      </c>
      <c r="AY458" s="447" t="str">
        <f t="shared" si="282"/>
        <v>ERB</v>
      </c>
      <c r="AZ458" s="447" t="str">
        <f t="shared" si="282"/>
        <v>GRB</v>
      </c>
      <c r="BA458" s="447" t="str">
        <f t="shared" si="282"/>
        <v>Non-Op</v>
      </c>
      <c r="BC458" s="445" t="s">
        <v>2128</v>
      </c>
      <c r="BD458" s="552">
        <f t="shared" si="250"/>
        <v>0</v>
      </c>
      <c r="BF458" s="448"/>
      <c r="BG458" s="448"/>
      <c r="BH458" s="448"/>
      <c r="BI458" s="448"/>
      <c r="BJ458" s="448"/>
      <c r="BK458" s="448"/>
      <c r="BL458" s="448"/>
      <c r="BN458" s="444"/>
    </row>
    <row r="459" spans="1:66" s="28" customFormat="1" ht="12" customHeight="1">
      <c r="A459" s="321">
        <v>16504323</v>
      </c>
      <c r="B459" s="318" t="str">
        <f t="shared" si="249"/>
        <v>16504323</v>
      </c>
      <c r="C459" s="694" t="s">
        <v>2749</v>
      </c>
      <c r="D459" s="445" t="s">
        <v>2091</v>
      </c>
      <c r="E459" s="445"/>
      <c r="F459" s="311">
        <v>42964</v>
      </c>
      <c r="G459" s="445"/>
      <c r="H459" s="547">
        <v>0</v>
      </c>
      <c r="I459" s="547">
        <v>0</v>
      </c>
      <c r="J459" s="547">
        <v>0</v>
      </c>
      <c r="K459" s="547">
        <v>0</v>
      </c>
      <c r="L459" s="547">
        <v>0</v>
      </c>
      <c r="M459" s="547">
        <v>0</v>
      </c>
      <c r="N459" s="547">
        <v>0</v>
      </c>
      <c r="O459" s="547">
        <v>0</v>
      </c>
      <c r="P459" s="547">
        <v>0</v>
      </c>
      <c r="Q459" s="547">
        <v>0</v>
      </c>
      <c r="R459" s="547">
        <v>0</v>
      </c>
      <c r="S459" s="547">
        <v>0</v>
      </c>
      <c r="T459" s="547">
        <v>0</v>
      </c>
      <c r="U459" s="547"/>
      <c r="V459" s="547">
        <f t="shared" si="253"/>
        <v>0</v>
      </c>
      <c r="W459" s="285"/>
      <c r="X459" s="286"/>
      <c r="Y459" s="548">
        <f t="shared" si="283"/>
        <v>0</v>
      </c>
      <c r="Z459" s="549">
        <f t="shared" si="283"/>
        <v>0</v>
      </c>
      <c r="AA459" s="549">
        <f t="shared" si="283"/>
        <v>0</v>
      </c>
      <c r="AB459" s="282">
        <f t="shared" si="254"/>
        <v>0</v>
      </c>
      <c r="AC459" s="281">
        <f t="shared" si="255"/>
        <v>0</v>
      </c>
      <c r="AD459" s="549">
        <f t="shared" si="278"/>
        <v>0</v>
      </c>
      <c r="AE459" s="553">
        <f t="shared" si="264"/>
        <v>0</v>
      </c>
      <c r="AF459" s="282">
        <f t="shared" si="265"/>
        <v>0</v>
      </c>
      <c r="AG459" s="283">
        <f t="shared" si="256"/>
        <v>0</v>
      </c>
      <c r="AH459" s="281">
        <f t="shared" si="257"/>
        <v>0</v>
      </c>
      <c r="AI459" s="551">
        <f t="shared" ref="AI459:AK479" si="284">IF($D459=AI$5,$V459,0)</f>
        <v>0</v>
      </c>
      <c r="AJ459" s="549">
        <f t="shared" si="284"/>
        <v>0</v>
      </c>
      <c r="AK459" s="549">
        <f t="shared" si="284"/>
        <v>0</v>
      </c>
      <c r="AL459" s="282">
        <f t="shared" si="258"/>
        <v>0</v>
      </c>
      <c r="AM459" s="281">
        <f t="shared" si="259"/>
        <v>0</v>
      </c>
      <c r="AN459" s="549">
        <f t="shared" si="251"/>
        <v>0</v>
      </c>
      <c r="AO459" s="549">
        <f t="shared" si="252"/>
        <v>0</v>
      </c>
      <c r="AP459" s="549">
        <f t="shared" si="260"/>
        <v>0</v>
      </c>
      <c r="AQ459" s="283">
        <f t="shared" si="279"/>
        <v>0</v>
      </c>
      <c r="AR459" s="281">
        <f t="shared" si="261"/>
        <v>0</v>
      </c>
      <c r="AT459" s="446"/>
      <c r="AU459" s="284"/>
      <c r="AV459" s="447" t="str">
        <f t="shared" si="262"/>
        <v>CA</v>
      </c>
      <c r="AW459" s="447" t="str">
        <f t="shared" si="262"/>
        <v>CL</v>
      </c>
      <c r="AX459" s="447" t="str">
        <f t="shared" si="262"/>
        <v>AIC</v>
      </c>
      <c r="AY459" s="447" t="str">
        <f t="shared" si="282"/>
        <v>ERB</v>
      </c>
      <c r="AZ459" s="447" t="str">
        <f t="shared" si="282"/>
        <v>GRB</v>
      </c>
      <c r="BA459" s="447" t="str">
        <f t="shared" si="282"/>
        <v>Non-Op</v>
      </c>
      <c r="BC459" s="445" t="s">
        <v>2128</v>
      </c>
      <c r="BD459" s="552">
        <f t="shared" si="250"/>
        <v>0</v>
      </c>
      <c r="BF459" s="448"/>
      <c r="BG459" s="448"/>
      <c r="BH459" s="448"/>
      <c r="BI459" s="448"/>
      <c r="BJ459" s="448"/>
      <c r="BK459" s="448"/>
      <c r="BL459" s="448"/>
      <c r="BN459" s="444"/>
    </row>
    <row r="460" spans="1:66" s="28" customFormat="1" ht="12" customHeight="1">
      <c r="A460" s="321">
        <v>16504353</v>
      </c>
      <c r="B460" s="318" t="str">
        <f t="shared" si="249"/>
        <v>16504353</v>
      </c>
      <c r="C460" s="694" t="s">
        <v>2621</v>
      </c>
      <c r="D460" s="445" t="s">
        <v>2091</v>
      </c>
      <c r="E460" s="445"/>
      <c r="F460" s="294">
        <v>43070</v>
      </c>
      <c r="G460" s="445"/>
      <c r="H460" s="547">
        <v>0</v>
      </c>
      <c r="I460" s="547">
        <v>0</v>
      </c>
      <c r="J460" s="547">
        <v>0</v>
      </c>
      <c r="K460" s="547">
        <v>0</v>
      </c>
      <c r="L460" s="547">
        <v>0</v>
      </c>
      <c r="M460" s="547">
        <v>0</v>
      </c>
      <c r="N460" s="547">
        <v>0</v>
      </c>
      <c r="O460" s="547">
        <v>0</v>
      </c>
      <c r="P460" s="547">
        <v>0</v>
      </c>
      <c r="Q460" s="547">
        <v>0</v>
      </c>
      <c r="R460" s="547">
        <v>0</v>
      </c>
      <c r="S460" s="547">
        <v>0</v>
      </c>
      <c r="T460" s="547">
        <v>0</v>
      </c>
      <c r="U460" s="547"/>
      <c r="V460" s="547">
        <f t="shared" si="253"/>
        <v>0</v>
      </c>
      <c r="W460" s="285"/>
      <c r="X460" s="286"/>
      <c r="Y460" s="548">
        <f t="shared" si="283"/>
        <v>0</v>
      </c>
      <c r="Z460" s="549">
        <f t="shared" si="283"/>
        <v>0</v>
      </c>
      <c r="AA460" s="549">
        <f t="shared" si="283"/>
        <v>0</v>
      </c>
      <c r="AB460" s="282">
        <f t="shared" si="254"/>
        <v>0</v>
      </c>
      <c r="AC460" s="281">
        <f t="shared" si="255"/>
        <v>0</v>
      </c>
      <c r="AD460" s="549">
        <f t="shared" si="278"/>
        <v>0</v>
      </c>
      <c r="AE460" s="553">
        <f t="shared" si="264"/>
        <v>0</v>
      </c>
      <c r="AF460" s="282">
        <f t="shared" si="265"/>
        <v>0</v>
      </c>
      <c r="AG460" s="283">
        <f t="shared" si="256"/>
        <v>0</v>
      </c>
      <c r="AH460" s="281">
        <f t="shared" si="257"/>
        <v>0</v>
      </c>
      <c r="AI460" s="551">
        <f t="shared" si="284"/>
        <v>0</v>
      </c>
      <c r="AJ460" s="549">
        <f t="shared" si="284"/>
        <v>0</v>
      </c>
      <c r="AK460" s="549">
        <f t="shared" si="284"/>
        <v>0</v>
      </c>
      <c r="AL460" s="282">
        <f t="shared" si="258"/>
        <v>0</v>
      </c>
      <c r="AM460" s="281">
        <f t="shared" si="259"/>
        <v>0</v>
      </c>
      <c r="AN460" s="549">
        <f t="shared" si="251"/>
        <v>0</v>
      </c>
      <c r="AO460" s="549">
        <f t="shared" si="252"/>
        <v>0</v>
      </c>
      <c r="AP460" s="549">
        <f t="shared" si="260"/>
        <v>0</v>
      </c>
      <c r="AQ460" s="283">
        <f t="shared" si="279"/>
        <v>0</v>
      </c>
      <c r="AR460" s="281">
        <f t="shared" si="261"/>
        <v>0</v>
      </c>
      <c r="AT460" s="446"/>
      <c r="AU460" s="284"/>
      <c r="AV460" s="447" t="str">
        <f t="shared" si="262"/>
        <v>CA</v>
      </c>
      <c r="AW460" s="447" t="str">
        <f t="shared" si="262"/>
        <v>CL</v>
      </c>
      <c r="AX460" s="447" t="str">
        <f t="shared" si="262"/>
        <v>AIC</v>
      </c>
      <c r="AY460" s="447" t="str">
        <f t="shared" si="282"/>
        <v>ERB</v>
      </c>
      <c r="AZ460" s="447" t="str">
        <f t="shared" si="282"/>
        <v>GRB</v>
      </c>
      <c r="BA460" s="447" t="str">
        <f t="shared" si="282"/>
        <v>Non-Op</v>
      </c>
      <c r="BC460" s="445" t="s">
        <v>2128</v>
      </c>
      <c r="BD460" s="552">
        <f t="shared" si="250"/>
        <v>0</v>
      </c>
      <c r="BF460" s="448"/>
      <c r="BG460" s="448"/>
      <c r="BH460" s="448"/>
      <c r="BI460" s="448"/>
      <c r="BJ460" s="448"/>
      <c r="BK460" s="448"/>
      <c r="BL460" s="448"/>
      <c r="BN460" s="444"/>
    </row>
    <row r="461" spans="1:66" s="28" customFormat="1" ht="12" customHeight="1">
      <c r="A461" s="695">
        <v>16504373</v>
      </c>
      <c r="B461" s="695" t="str">
        <f t="shared" si="249"/>
        <v>16504373</v>
      </c>
      <c r="C461" s="696" t="s">
        <v>2750</v>
      </c>
      <c r="D461" s="445" t="s">
        <v>2091</v>
      </c>
      <c r="E461" s="445"/>
      <c r="F461" s="311">
        <v>43101</v>
      </c>
      <c r="G461" s="445"/>
      <c r="H461" s="547">
        <v>0</v>
      </c>
      <c r="I461" s="547">
        <v>0</v>
      </c>
      <c r="J461" s="547">
        <v>0</v>
      </c>
      <c r="K461" s="547">
        <v>0</v>
      </c>
      <c r="L461" s="547">
        <v>0</v>
      </c>
      <c r="M461" s="547">
        <v>0</v>
      </c>
      <c r="N461" s="547">
        <v>0</v>
      </c>
      <c r="O461" s="547">
        <v>0</v>
      </c>
      <c r="P461" s="547">
        <v>0</v>
      </c>
      <c r="Q461" s="547">
        <v>0</v>
      </c>
      <c r="R461" s="547">
        <v>0</v>
      </c>
      <c r="S461" s="547">
        <v>0</v>
      </c>
      <c r="T461" s="547">
        <v>0</v>
      </c>
      <c r="U461" s="547"/>
      <c r="V461" s="547">
        <f t="shared" si="253"/>
        <v>0</v>
      </c>
      <c r="W461" s="285"/>
      <c r="X461" s="286"/>
      <c r="Y461" s="548">
        <f t="shared" si="283"/>
        <v>0</v>
      </c>
      <c r="Z461" s="549">
        <f t="shared" si="283"/>
        <v>0</v>
      </c>
      <c r="AA461" s="549">
        <f t="shared" si="283"/>
        <v>0</v>
      </c>
      <c r="AB461" s="282">
        <f t="shared" si="254"/>
        <v>0</v>
      </c>
      <c r="AC461" s="281">
        <f t="shared" si="255"/>
        <v>0</v>
      </c>
      <c r="AD461" s="549">
        <f t="shared" si="278"/>
        <v>0</v>
      </c>
      <c r="AE461" s="553">
        <f t="shared" si="264"/>
        <v>0</v>
      </c>
      <c r="AF461" s="282">
        <f t="shared" si="265"/>
        <v>0</v>
      </c>
      <c r="AG461" s="283">
        <f t="shared" si="256"/>
        <v>0</v>
      </c>
      <c r="AH461" s="281">
        <f t="shared" si="257"/>
        <v>0</v>
      </c>
      <c r="AI461" s="551">
        <f t="shared" si="284"/>
        <v>0</v>
      </c>
      <c r="AJ461" s="549">
        <f t="shared" si="284"/>
        <v>0</v>
      </c>
      <c r="AK461" s="549">
        <f t="shared" si="284"/>
        <v>0</v>
      </c>
      <c r="AL461" s="282">
        <f t="shared" si="258"/>
        <v>0</v>
      </c>
      <c r="AM461" s="281">
        <f t="shared" si="259"/>
        <v>0</v>
      </c>
      <c r="AN461" s="549">
        <f t="shared" si="251"/>
        <v>0</v>
      </c>
      <c r="AO461" s="549">
        <f t="shared" si="252"/>
        <v>0</v>
      </c>
      <c r="AP461" s="549">
        <f t="shared" si="260"/>
        <v>0</v>
      </c>
      <c r="AQ461" s="283">
        <f t="shared" si="279"/>
        <v>0</v>
      </c>
      <c r="AR461" s="281">
        <f t="shared" si="261"/>
        <v>0</v>
      </c>
      <c r="AT461" s="446"/>
      <c r="AU461" s="284"/>
      <c r="AV461" s="447" t="str">
        <f t="shared" si="262"/>
        <v>CA</v>
      </c>
      <c r="AW461" s="447" t="str">
        <f t="shared" si="262"/>
        <v>CL</v>
      </c>
      <c r="AX461" s="447" t="str">
        <f t="shared" si="262"/>
        <v>AIC</v>
      </c>
      <c r="AY461" s="447" t="str">
        <f t="shared" si="282"/>
        <v>ERB</v>
      </c>
      <c r="AZ461" s="447" t="str">
        <f t="shared" si="282"/>
        <v>GRB</v>
      </c>
      <c r="BA461" s="447" t="str">
        <f t="shared" si="282"/>
        <v>Non-Op</v>
      </c>
      <c r="BC461" s="445" t="s">
        <v>2128</v>
      </c>
      <c r="BD461" s="552">
        <f t="shared" si="250"/>
        <v>0</v>
      </c>
      <c r="BF461" s="448"/>
      <c r="BG461" s="448"/>
      <c r="BH461" s="448"/>
      <c r="BI461" s="448"/>
      <c r="BJ461" s="448"/>
      <c r="BK461" s="448"/>
      <c r="BL461" s="448"/>
      <c r="BN461" s="444"/>
    </row>
    <row r="462" spans="1:66" s="28" customFormat="1" ht="12" customHeight="1">
      <c r="A462" s="695">
        <v>16504383</v>
      </c>
      <c r="B462" s="695" t="str">
        <f t="shared" si="249"/>
        <v>16504383</v>
      </c>
      <c r="C462" s="685" t="s">
        <v>2751</v>
      </c>
      <c r="D462" s="445" t="s">
        <v>2091</v>
      </c>
      <c r="E462" s="445"/>
      <c r="F462" s="311">
        <v>43221</v>
      </c>
      <c r="G462" s="445"/>
      <c r="H462" s="547">
        <v>0</v>
      </c>
      <c r="I462" s="547">
        <v>0</v>
      </c>
      <c r="J462" s="547">
        <v>0</v>
      </c>
      <c r="K462" s="547">
        <v>0</v>
      </c>
      <c r="L462" s="547">
        <v>0</v>
      </c>
      <c r="M462" s="547">
        <v>0</v>
      </c>
      <c r="N462" s="547">
        <v>0</v>
      </c>
      <c r="O462" s="547">
        <v>0</v>
      </c>
      <c r="P462" s="547">
        <v>0</v>
      </c>
      <c r="Q462" s="547">
        <v>0</v>
      </c>
      <c r="R462" s="547">
        <v>0</v>
      </c>
      <c r="S462" s="547">
        <v>0</v>
      </c>
      <c r="T462" s="547">
        <v>0</v>
      </c>
      <c r="U462" s="547"/>
      <c r="V462" s="547">
        <f t="shared" si="253"/>
        <v>0</v>
      </c>
      <c r="W462" s="285"/>
      <c r="X462" s="286"/>
      <c r="Y462" s="548">
        <f t="shared" si="283"/>
        <v>0</v>
      </c>
      <c r="Z462" s="549">
        <f t="shared" si="283"/>
        <v>0</v>
      </c>
      <c r="AA462" s="549">
        <f t="shared" si="283"/>
        <v>0</v>
      </c>
      <c r="AB462" s="282">
        <f t="shared" si="254"/>
        <v>0</v>
      </c>
      <c r="AC462" s="281">
        <f t="shared" si="255"/>
        <v>0</v>
      </c>
      <c r="AD462" s="549">
        <f t="shared" si="278"/>
        <v>0</v>
      </c>
      <c r="AE462" s="553">
        <f t="shared" si="264"/>
        <v>0</v>
      </c>
      <c r="AF462" s="282">
        <f t="shared" si="265"/>
        <v>0</v>
      </c>
      <c r="AG462" s="283">
        <f t="shared" si="256"/>
        <v>0</v>
      </c>
      <c r="AH462" s="281">
        <f t="shared" si="257"/>
        <v>0</v>
      </c>
      <c r="AI462" s="551">
        <f t="shared" si="284"/>
        <v>0</v>
      </c>
      <c r="AJ462" s="549">
        <f t="shared" si="284"/>
        <v>0</v>
      </c>
      <c r="AK462" s="549">
        <f t="shared" si="284"/>
        <v>0</v>
      </c>
      <c r="AL462" s="282">
        <f t="shared" si="258"/>
        <v>0</v>
      </c>
      <c r="AM462" s="281">
        <f t="shared" si="259"/>
        <v>0</v>
      </c>
      <c r="AN462" s="549">
        <f t="shared" si="251"/>
        <v>0</v>
      </c>
      <c r="AO462" s="549">
        <f t="shared" si="252"/>
        <v>0</v>
      </c>
      <c r="AP462" s="549">
        <f t="shared" si="260"/>
        <v>0</v>
      </c>
      <c r="AQ462" s="283">
        <f t="shared" si="279"/>
        <v>0</v>
      </c>
      <c r="AR462" s="281">
        <f t="shared" si="261"/>
        <v>0</v>
      </c>
      <c r="AT462" s="446"/>
      <c r="AU462" s="284"/>
      <c r="AV462" s="447" t="str">
        <f t="shared" si="262"/>
        <v>CA</v>
      </c>
      <c r="AW462" s="447" t="str">
        <f t="shared" si="262"/>
        <v>CL</v>
      </c>
      <c r="AX462" s="447" t="str">
        <f t="shared" si="262"/>
        <v>AIC</v>
      </c>
      <c r="AY462" s="447" t="str">
        <f t="shared" si="282"/>
        <v>ERB</v>
      </c>
      <c r="AZ462" s="447" t="str">
        <f t="shared" si="282"/>
        <v>GRB</v>
      </c>
      <c r="BA462" s="447" t="str">
        <f t="shared" si="282"/>
        <v>Non-Op</v>
      </c>
      <c r="BC462" s="445" t="s">
        <v>2128</v>
      </c>
      <c r="BD462" s="552">
        <f t="shared" si="250"/>
        <v>0</v>
      </c>
      <c r="BF462" s="448"/>
      <c r="BG462" s="448"/>
      <c r="BH462" s="448"/>
      <c r="BI462" s="448"/>
      <c r="BJ462" s="448"/>
      <c r="BK462" s="448"/>
      <c r="BL462" s="448"/>
      <c r="BN462" s="444"/>
    </row>
    <row r="463" spans="1:66" s="28" customFormat="1" ht="12" customHeight="1">
      <c r="A463" s="695">
        <v>16504393</v>
      </c>
      <c r="B463" s="695" t="str">
        <f t="shared" si="249"/>
        <v>16504393</v>
      </c>
      <c r="C463" s="697" t="s">
        <v>2752</v>
      </c>
      <c r="D463" s="445" t="s">
        <v>2091</v>
      </c>
      <c r="E463" s="445"/>
      <c r="F463" s="311">
        <v>43282</v>
      </c>
      <c r="G463" s="445"/>
      <c r="H463" s="547">
        <v>0</v>
      </c>
      <c r="I463" s="547">
        <v>0</v>
      </c>
      <c r="J463" s="547">
        <v>0</v>
      </c>
      <c r="K463" s="547">
        <v>0</v>
      </c>
      <c r="L463" s="547">
        <v>0</v>
      </c>
      <c r="M463" s="547">
        <v>0</v>
      </c>
      <c r="N463" s="547">
        <v>0</v>
      </c>
      <c r="O463" s="547">
        <v>0</v>
      </c>
      <c r="P463" s="547">
        <v>0</v>
      </c>
      <c r="Q463" s="547">
        <v>0</v>
      </c>
      <c r="R463" s="547">
        <v>0</v>
      </c>
      <c r="S463" s="547">
        <v>0</v>
      </c>
      <c r="T463" s="547">
        <v>0</v>
      </c>
      <c r="U463" s="547"/>
      <c r="V463" s="547">
        <f t="shared" si="253"/>
        <v>0</v>
      </c>
      <c r="W463" s="285"/>
      <c r="X463" s="286"/>
      <c r="Y463" s="548">
        <f t="shared" si="283"/>
        <v>0</v>
      </c>
      <c r="Z463" s="549">
        <f t="shared" si="283"/>
        <v>0</v>
      </c>
      <c r="AA463" s="549">
        <f t="shared" si="283"/>
        <v>0</v>
      </c>
      <c r="AB463" s="282">
        <f t="shared" si="254"/>
        <v>0</v>
      </c>
      <c r="AC463" s="281">
        <f t="shared" si="255"/>
        <v>0</v>
      </c>
      <c r="AD463" s="549">
        <f t="shared" si="278"/>
        <v>0</v>
      </c>
      <c r="AE463" s="553">
        <f t="shared" si="264"/>
        <v>0</v>
      </c>
      <c r="AF463" s="282">
        <f t="shared" si="265"/>
        <v>0</v>
      </c>
      <c r="AG463" s="283">
        <f t="shared" si="256"/>
        <v>0</v>
      </c>
      <c r="AH463" s="281">
        <f t="shared" si="257"/>
        <v>0</v>
      </c>
      <c r="AI463" s="551">
        <f t="shared" si="284"/>
        <v>0</v>
      </c>
      <c r="AJ463" s="549">
        <f t="shared" si="284"/>
        <v>0</v>
      </c>
      <c r="AK463" s="549">
        <f t="shared" si="284"/>
        <v>0</v>
      </c>
      <c r="AL463" s="282">
        <f t="shared" si="258"/>
        <v>0</v>
      </c>
      <c r="AM463" s="281">
        <f t="shared" si="259"/>
        <v>0</v>
      </c>
      <c r="AN463" s="549">
        <f t="shared" si="251"/>
        <v>0</v>
      </c>
      <c r="AO463" s="549">
        <f t="shared" si="252"/>
        <v>0</v>
      </c>
      <c r="AP463" s="549">
        <f t="shared" si="260"/>
        <v>0</v>
      </c>
      <c r="AQ463" s="283">
        <f t="shared" ref="AQ463" si="285">SUM(AN463:AP463)</f>
        <v>0</v>
      </c>
      <c r="AR463" s="281">
        <f t="shared" si="261"/>
        <v>0</v>
      </c>
      <c r="AT463" s="446"/>
      <c r="AU463" s="284"/>
      <c r="AV463" s="447" t="str">
        <f t="shared" si="262"/>
        <v>CA</v>
      </c>
      <c r="AW463" s="447" t="str">
        <f t="shared" si="262"/>
        <v>CL</v>
      </c>
      <c r="AX463" s="447" t="str">
        <f t="shared" si="262"/>
        <v>AIC</v>
      </c>
      <c r="AY463" s="447" t="str">
        <f t="shared" si="282"/>
        <v>ERB</v>
      </c>
      <c r="AZ463" s="447" t="str">
        <f t="shared" si="282"/>
        <v>GRB</v>
      </c>
      <c r="BA463" s="447" t="str">
        <f t="shared" si="282"/>
        <v>Non-Op</v>
      </c>
      <c r="BC463" s="445" t="s">
        <v>2128</v>
      </c>
      <c r="BD463" s="552">
        <f t="shared" si="250"/>
        <v>0</v>
      </c>
      <c r="BF463" s="448"/>
      <c r="BG463" s="448"/>
      <c r="BH463" s="448"/>
      <c r="BI463" s="448"/>
      <c r="BJ463" s="448"/>
      <c r="BK463" s="448"/>
      <c r="BL463" s="448"/>
      <c r="BN463" s="444"/>
    </row>
    <row r="464" spans="1:66" s="28" customFormat="1" ht="12" customHeight="1">
      <c r="A464" s="695">
        <v>16504403</v>
      </c>
      <c r="B464" s="695" t="str">
        <f t="shared" si="249"/>
        <v>16504403</v>
      </c>
      <c r="C464" s="685" t="s">
        <v>2753</v>
      </c>
      <c r="D464" s="445" t="s">
        <v>2091</v>
      </c>
      <c r="E464" s="445"/>
      <c r="F464" s="311">
        <v>43252</v>
      </c>
      <c r="G464" s="445"/>
      <c r="H464" s="547">
        <v>0</v>
      </c>
      <c r="I464" s="547">
        <v>0</v>
      </c>
      <c r="J464" s="547">
        <v>0</v>
      </c>
      <c r="K464" s="547">
        <v>0</v>
      </c>
      <c r="L464" s="547">
        <v>0</v>
      </c>
      <c r="M464" s="547">
        <v>0</v>
      </c>
      <c r="N464" s="547">
        <v>0</v>
      </c>
      <c r="O464" s="547">
        <v>0</v>
      </c>
      <c r="P464" s="547">
        <v>0</v>
      </c>
      <c r="Q464" s="547">
        <v>0</v>
      </c>
      <c r="R464" s="547">
        <v>0</v>
      </c>
      <c r="S464" s="547">
        <v>0</v>
      </c>
      <c r="T464" s="547">
        <v>0</v>
      </c>
      <c r="U464" s="547"/>
      <c r="V464" s="547">
        <f t="shared" si="253"/>
        <v>0</v>
      </c>
      <c r="W464" s="285"/>
      <c r="X464" s="286"/>
      <c r="Y464" s="548">
        <f t="shared" si="283"/>
        <v>0</v>
      </c>
      <c r="Z464" s="549">
        <f t="shared" si="283"/>
        <v>0</v>
      </c>
      <c r="AA464" s="549">
        <f t="shared" si="283"/>
        <v>0</v>
      </c>
      <c r="AB464" s="282">
        <f t="shared" si="254"/>
        <v>0</v>
      </c>
      <c r="AC464" s="281">
        <f t="shared" si="255"/>
        <v>0</v>
      </c>
      <c r="AD464" s="549">
        <f t="shared" si="278"/>
        <v>0</v>
      </c>
      <c r="AE464" s="553">
        <f t="shared" si="264"/>
        <v>0</v>
      </c>
      <c r="AF464" s="282">
        <f t="shared" si="265"/>
        <v>0</v>
      </c>
      <c r="AG464" s="283">
        <f t="shared" si="256"/>
        <v>0</v>
      </c>
      <c r="AH464" s="281">
        <f t="shared" si="257"/>
        <v>0</v>
      </c>
      <c r="AI464" s="551">
        <f t="shared" si="284"/>
        <v>0</v>
      </c>
      <c r="AJ464" s="549">
        <f t="shared" si="284"/>
        <v>0</v>
      </c>
      <c r="AK464" s="549">
        <f t="shared" si="284"/>
        <v>0</v>
      </c>
      <c r="AL464" s="282">
        <f t="shared" si="258"/>
        <v>0</v>
      </c>
      <c r="AM464" s="281">
        <f t="shared" si="259"/>
        <v>0</v>
      </c>
      <c r="AN464" s="549">
        <f t="shared" si="251"/>
        <v>0</v>
      </c>
      <c r="AO464" s="549">
        <f t="shared" si="252"/>
        <v>0</v>
      </c>
      <c r="AP464" s="549">
        <f t="shared" si="260"/>
        <v>0</v>
      </c>
      <c r="AQ464" s="283">
        <f t="shared" ref="AQ464:AQ467" si="286">SUM(AN464:AP464)</f>
        <v>0</v>
      </c>
      <c r="AR464" s="281">
        <f t="shared" si="261"/>
        <v>0</v>
      </c>
      <c r="AT464" s="446"/>
      <c r="AU464" s="284"/>
      <c r="AV464" s="447" t="str">
        <f t="shared" si="262"/>
        <v>CA</v>
      </c>
      <c r="AW464" s="447" t="str">
        <f t="shared" si="262"/>
        <v>CL</v>
      </c>
      <c r="AX464" s="447" t="str">
        <f t="shared" si="262"/>
        <v>AIC</v>
      </c>
      <c r="AY464" s="447" t="str">
        <f t="shared" si="282"/>
        <v>ERB</v>
      </c>
      <c r="AZ464" s="447" t="str">
        <f t="shared" si="282"/>
        <v>GRB</v>
      </c>
      <c r="BA464" s="447" t="str">
        <f t="shared" si="282"/>
        <v>Non-Op</v>
      </c>
      <c r="BC464" s="445" t="s">
        <v>2128</v>
      </c>
      <c r="BD464" s="552">
        <f t="shared" si="250"/>
        <v>0</v>
      </c>
      <c r="BF464" s="448"/>
      <c r="BG464" s="448"/>
      <c r="BH464" s="448"/>
      <c r="BI464" s="448"/>
      <c r="BJ464" s="448"/>
      <c r="BK464" s="448"/>
      <c r="BL464" s="448"/>
      <c r="BN464" s="444"/>
    </row>
    <row r="465" spans="1:66" s="28" customFormat="1" ht="12" customHeight="1">
      <c r="A465" s="695">
        <v>16504413</v>
      </c>
      <c r="B465" s="695" t="str">
        <f t="shared" si="249"/>
        <v>16504413</v>
      </c>
      <c r="C465" s="691" t="s">
        <v>2754</v>
      </c>
      <c r="D465" s="445" t="s">
        <v>2091</v>
      </c>
      <c r="E465" s="445"/>
      <c r="F465" s="311">
        <v>43313</v>
      </c>
      <c r="G465" s="445"/>
      <c r="H465" s="547">
        <v>0</v>
      </c>
      <c r="I465" s="547">
        <v>0</v>
      </c>
      <c r="J465" s="547">
        <v>0</v>
      </c>
      <c r="K465" s="547">
        <v>0</v>
      </c>
      <c r="L465" s="547">
        <v>0</v>
      </c>
      <c r="M465" s="547">
        <v>0</v>
      </c>
      <c r="N465" s="547">
        <v>0</v>
      </c>
      <c r="O465" s="547">
        <v>0</v>
      </c>
      <c r="P465" s="547">
        <v>0</v>
      </c>
      <c r="Q465" s="547">
        <v>0</v>
      </c>
      <c r="R465" s="547">
        <v>0</v>
      </c>
      <c r="S465" s="547">
        <v>0</v>
      </c>
      <c r="T465" s="547">
        <v>0</v>
      </c>
      <c r="U465" s="547"/>
      <c r="V465" s="547">
        <f t="shared" si="253"/>
        <v>0</v>
      </c>
      <c r="W465" s="285"/>
      <c r="X465" s="286"/>
      <c r="Y465" s="548">
        <f t="shared" si="283"/>
        <v>0</v>
      </c>
      <c r="Z465" s="549">
        <f t="shared" si="283"/>
        <v>0</v>
      </c>
      <c r="AA465" s="549">
        <f t="shared" si="283"/>
        <v>0</v>
      </c>
      <c r="AB465" s="282">
        <f t="shared" si="254"/>
        <v>0</v>
      </c>
      <c r="AC465" s="281">
        <f t="shared" si="255"/>
        <v>0</v>
      </c>
      <c r="AD465" s="549">
        <f t="shared" si="278"/>
        <v>0</v>
      </c>
      <c r="AE465" s="553">
        <f t="shared" si="264"/>
        <v>0</v>
      </c>
      <c r="AF465" s="282">
        <f t="shared" si="265"/>
        <v>0</v>
      </c>
      <c r="AG465" s="283">
        <f t="shared" si="256"/>
        <v>0</v>
      </c>
      <c r="AH465" s="281">
        <f t="shared" si="257"/>
        <v>0</v>
      </c>
      <c r="AI465" s="551">
        <f t="shared" si="284"/>
        <v>0</v>
      </c>
      <c r="AJ465" s="549">
        <f t="shared" si="284"/>
        <v>0</v>
      </c>
      <c r="AK465" s="549">
        <f t="shared" si="284"/>
        <v>0</v>
      </c>
      <c r="AL465" s="282">
        <f t="shared" si="258"/>
        <v>0</v>
      </c>
      <c r="AM465" s="281">
        <f t="shared" si="259"/>
        <v>0</v>
      </c>
      <c r="AN465" s="549">
        <f t="shared" si="251"/>
        <v>0</v>
      </c>
      <c r="AO465" s="549">
        <f t="shared" si="252"/>
        <v>0</v>
      </c>
      <c r="AP465" s="549">
        <f t="shared" si="260"/>
        <v>0</v>
      </c>
      <c r="AQ465" s="283">
        <f t="shared" ref="AQ465" si="287">SUM(AN465:AP465)</f>
        <v>0</v>
      </c>
      <c r="AR465" s="281">
        <f t="shared" si="261"/>
        <v>0</v>
      </c>
      <c r="AT465" s="446"/>
      <c r="AU465" s="284"/>
      <c r="AV465" s="447" t="str">
        <f t="shared" si="262"/>
        <v>CA</v>
      </c>
      <c r="AW465" s="447" t="str">
        <f t="shared" si="262"/>
        <v>CL</v>
      </c>
      <c r="AX465" s="447" t="str">
        <f t="shared" si="262"/>
        <v>AIC</v>
      </c>
      <c r="AY465" s="447" t="str">
        <f t="shared" si="282"/>
        <v>ERB</v>
      </c>
      <c r="AZ465" s="447" t="str">
        <f t="shared" si="282"/>
        <v>GRB</v>
      </c>
      <c r="BA465" s="447" t="str">
        <f t="shared" si="282"/>
        <v>Non-Op</v>
      </c>
      <c r="BC465" s="445" t="s">
        <v>2128</v>
      </c>
      <c r="BD465" s="552">
        <f t="shared" si="250"/>
        <v>0</v>
      </c>
      <c r="BF465" s="448"/>
      <c r="BG465" s="448"/>
      <c r="BH465" s="448"/>
      <c r="BI465" s="448"/>
      <c r="BJ465" s="448"/>
      <c r="BK465" s="448"/>
      <c r="BL465" s="448"/>
      <c r="BN465" s="444"/>
    </row>
    <row r="466" spans="1:66" s="28" customFormat="1" ht="12" customHeight="1">
      <c r="A466" s="695">
        <v>16504433</v>
      </c>
      <c r="B466" s="695" t="str">
        <f t="shared" si="249"/>
        <v>16504433</v>
      </c>
      <c r="C466" s="685" t="s">
        <v>2755</v>
      </c>
      <c r="D466" s="445" t="s">
        <v>2091</v>
      </c>
      <c r="E466" s="445"/>
      <c r="F466" s="311">
        <v>43252</v>
      </c>
      <c r="G466" s="445"/>
      <c r="H466" s="547">
        <v>0</v>
      </c>
      <c r="I466" s="547">
        <v>0</v>
      </c>
      <c r="J466" s="547">
        <v>0</v>
      </c>
      <c r="K466" s="547">
        <v>0</v>
      </c>
      <c r="L466" s="547">
        <v>0</v>
      </c>
      <c r="M466" s="547">
        <v>0</v>
      </c>
      <c r="N466" s="547">
        <v>0</v>
      </c>
      <c r="O466" s="547">
        <v>0</v>
      </c>
      <c r="P466" s="547">
        <v>0</v>
      </c>
      <c r="Q466" s="547">
        <v>0</v>
      </c>
      <c r="R466" s="547">
        <v>0</v>
      </c>
      <c r="S466" s="547">
        <v>0</v>
      </c>
      <c r="T466" s="547">
        <v>0</v>
      </c>
      <c r="U466" s="547"/>
      <c r="V466" s="547">
        <f t="shared" si="253"/>
        <v>0</v>
      </c>
      <c r="W466" s="285"/>
      <c r="X466" s="286"/>
      <c r="Y466" s="548">
        <f t="shared" si="283"/>
        <v>0</v>
      </c>
      <c r="Z466" s="549">
        <f t="shared" si="283"/>
        <v>0</v>
      </c>
      <c r="AA466" s="549">
        <f t="shared" si="283"/>
        <v>0</v>
      </c>
      <c r="AB466" s="282">
        <f t="shared" si="254"/>
        <v>0</v>
      </c>
      <c r="AC466" s="281">
        <f t="shared" si="255"/>
        <v>0</v>
      </c>
      <c r="AD466" s="549">
        <f t="shared" si="278"/>
        <v>0</v>
      </c>
      <c r="AE466" s="553">
        <f t="shared" si="264"/>
        <v>0</v>
      </c>
      <c r="AF466" s="282">
        <f t="shared" si="265"/>
        <v>0</v>
      </c>
      <c r="AG466" s="283">
        <f t="shared" si="256"/>
        <v>0</v>
      </c>
      <c r="AH466" s="281">
        <f t="shared" si="257"/>
        <v>0</v>
      </c>
      <c r="AI466" s="551">
        <f t="shared" si="284"/>
        <v>0</v>
      </c>
      <c r="AJ466" s="549">
        <f t="shared" si="284"/>
        <v>0</v>
      </c>
      <c r="AK466" s="549">
        <f t="shared" si="284"/>
        <v>0</v>
      </c>
      <c r="AL466" s="282">
        <f t="shared" si="258"/>
        <v>0</v>
      </c>
      <c r="AM466" s="281">
        <f t="shared" si="259"/>
        <v>0</v>
      </c>
      <c r="AN466" s="549">
        <f t="shared" si="251"/>
        <v>0</v>
      </c>
      <c r="AO466" s="549">
        <f t="shared" si="252"/>
        <v>0</v>
      </c>
      <c r="AP466" s="549">
        <f t="shared" si="260"/>
        <v>0</v>
      </c>
      <c r="AQ466" s="283">
        <f t="shared" si="286"/>
        <v>0</v>
      </c>
      <c r="AR466" s="281">
        <f t="shared" si="261"/>
        <v>0</v>
      </c>
      <c r="AT466" s="446"/>
      <c r="AU466" s="284"/>
      <c r="AV466" s="447" t="str">
        <f t="shared" si="262"/>
        <v>CA</v>
      </c>
      <c r="AW466" s="447" t="str">
        <f t="shared" si="262"/>
        <v>CL</v>
      </c>
      <c r="AX466" s="447" t="str">
        <f t="shared" si="262"/>
        <v>AIC</v>
      </c>
      <c r="AY466" s="447" t="str">
        <f t="shared" si="282"/>
        <v>ERB</v>
      </c>
      <c r="AZ466" s="447" t="str">
        <f t="shared" si="282"/>
        <v>GRB</v>
      </c>
      <c r="BA466" s="447" t="str">
        <f t="shared" si="282"/>
        <v>Non-Op</v>
      </c>
      <c r="BC466" s="445" t="s">
        <v>2128</v>
      </c>
      <c r="BD466" s="552">
        <f t="shared" si="250"/>
        <v>0</v>
      </c>
      <c r="BF466" s="448"/>
      <c r="BG466" s="448"/>
      <c r="BH466" s="448"/>
      <c r="BI466" s="448"/>
      <c r="BJ466" s="448"/>
      <c r="BK466" s="448"/>
      <c r="BL466" s="448"/>
      <c r="BN466" s="444"/>
    </row>
    <row r="467" spans="1:66" s="28" customFormat="1" ht="12" customHeight="1">
      <c r="A467" s="695">
        <v>16504443</v>
      </c>
      <c r="B467" s="695" t="str">
        <f t="shared" si="249"/>
        <v>16504443</v>
      </c>
      <c r="C467" s="685" t="s">
        <v>2756</v>
      </c>
      <c r="D467" s="445" t="s">
        <v>2091</v>
      </c>
      <c r="E467" s="445"/>
      <c r="F467" s="311">
        <v>43252</v>
      </c>
      <c r="G467" s="445"/>
      <c r="H467" s="547">
        <v>0</v>
      </c>
      <c r="I467" s="547">
        <v>0</v>
      </c>
      <c r="J467" s="547">
        <v>0</v>
      </c>
      <c r="K467" s="547">
        <v>0</v>
      </c>
      <c r="L467" s="547">
        <v>0</v>
      </c>
      <c r="M467" s="547">
        <v>0</v>
      </c>
      <c r="N467" s="547">
        <v>0</v>
      </c>
      <c r="O467" s="547">
        <v>0</v>
      </c>
      <c r="P467" s="547">
        <v>0</v>
      </c>
      <c r="Q467" s="547">
        <v>0</v>
      </c>
      <c r="R467" s="547">
        <v>0</v>
      </c>
      <c r="S467" s="547">
        <v>0</v>
      </c>
      <c r="T467" s="547">
        <v>0</v>
      </c>
      <c r="U467" s="547"/>
      <c r="V467" s="547">
        <f t="shared" si="253"/>
        <v>0</v>
      </c>
      <c r="W467" s="285"/>
      <c r="X467" s="286"/>
      <c r="Y467" s="548">
        <f t="shared" si="283"/>
        <v>0</v>
      </c>
      <c r="Z467" s="549">
        <f t="shared" si="283"/>
        <v>0</v>
      </c>
      <c r="AA467" s="549">
        <f t="shared" si="283"/>
        <v>0</v>
      </c>
      <c r="AB467" s="282">
        <f t="shared" si="254"/>
        <v>0</v>
      </c>
      <c r="AC467" s="281">
        <f t="shared" si="255"/>
        <v>0</v>
      </c>
      <c r="AD467" s="549">
        <f t="shared" si="278"/>
        <v>0</v>
      </c>
      <c r="AE467" s="553">
        <f t="shared" si="264"/>
        <v>0</v>
      </c>
      <c r="AF467" s="282">
        <f t="shared" si="265"/>
        <v>0</v>
      </c>
      <c r="AG467" s="283">
        <f t="shared" si="256"/>
        <v>0</v>
      </c>
      <c r="AH467" s="281">
        <f t="shared" si="257"/>
        <v>0</v>
      </c>
      <c r="AI467" s="551">
        <f t="shared" si="284"/>
        <v>0</v>
      </c>
      <c r="AJ467" s="549">
        <f t="shared" si="284"/>
        <v>0</v>
      </c>
      <c r="AK467" s="549">
        <f t="shared" si="284"/>
        <v>0</v>
      </c>
      <c r="AL467" s="282">
        <f t="shared" si="258"/>
        <v>0</v>
      </c>
      <c r="AM467" s="281">
        <f t="shared" si="259"/>
        <v>0</v>
      </c>
      <c r="AN467" s="549">
        <f t="shared" si="251"/>
        <v>0</v>
      </c>
      <c r="AO467" s="549">
        <f t="shared" si="252"/>
        <v>0</v>
      </c>
      <c r="AP467" s="549">
        <f t="shared" si="260"/>
        <v>0</v>
      </c>
      <c r="AQ467" s="283">
        <f t="shared" si="286"/>
        <v>0</v>
      </c>
      <c r="AR467" s="281">
        <f t="shared" si="261"/>
        <v>0</v>
      </c>
      <c r="AT467" s="446"/>
      <c r="AU467" s="284"/>
      <c r="AV467" s="447" t="str">
        <f t="shared" si="262"/>
        <v>CA</v>
      </c>
      <c r="AW467" s="447" t="str">
        <f t="shared" si="262"/>
        <v>CL</v>
      </c>
      <c r="AX467" s="447" t="str">
        <f t="shared" si="262"/>
        <v>AIC</v>
      </c>
      <c r="AY467" s="447" t="str">
        <f t="shared" si="282"/>
        <v>ERB</v>
      </c>
      <c r="AZ467" s="447" t="str">
        <f t="shared" si="282"/>
        <v>GRB</v>
      </c>
      <c r="BA467" s="447" t="str">
        <f t="shared" si="282"/>
        <v>Non-Op</v>
      </c>
      <c r="BC467" s="445" t="s">
        <v>2128</v>
      </c>
      <c r="BD467" s="552">
        <f t="shared" ref="BD467:BD531" si="288">+T467</f>
        <v>0</v>
      </c>
      <c r="BF467" s="448"/>
      <c r="BG467" s="448"/>
      <c r="BH467" s="448"/>
      <c r="BI467" s="448"/>
      <c r="BJ467" s="448"/>
      <c r="BK467" s="448"/>
      <c r="BL467" s="448"/>
      <c r="BN467" s="444"/>
    </row>
    <row r="468" spans="1:66" s="28" customFormat="1" ht="12" customHeight="1">
      <c r="A468" s="695">
        <v>16504453</v>
      </c>
      <c r="B468" s="695" t="str">
        <f t="shared" si="249"/>
        <v>16504453</v>
      </c>
      <c r="C468" s="444" t="s">
        <v>2757</v>
      </c>
      <c r="D468" s="445" t="s">
        <v>2091</v>
      </c>
      <c r="E468" s="445"/>
      <c r="F468" s="311">
        <v>43313</v>
      </c>
      <c r="G468" s="445"/>
      <c r="H468" s="547">
        <v>0</v>
      </c>
      <c r="I468" s="547">
        <v>0</v>
      </c>
      <c r="J468" s="547">
        <v>0</v>
      </c>
      <c r="K468" s="547">
        <v>0</v>
      </c>
      <c r="L468" s="547">
        <v>0</v>
      </c>
      <c r="M468" s="547">
        <v>0</v>
      </c>
      <c r="N468" s="547">
        <v>0</v>
      </c>
      <c r="O468" s="547">
        <v>0</v>
      </c>
      <c r="P468" s="547">
        <v>0</v>
      </c>
      <c r="Q468" s="547">
        <v>0</v>
      </c>
      <c r="R468" s="547">
        <v>0</v>
      </c>
      <c r="S468" s="547">
        <v>0</v>
      </c>
      <c r="T468" s="547">
        <v>0</v>
      </c>
      <c r="U468" s="547"/>
      <c r="V468" s="547">
        <f t="shared" si="253"/>
        <v>0</v>
      </c>
      <c r="W468" s="285"/>
      <c r="X468" s="286"/>
      <c r="Y468" s="548">
        <f t="shared" si="283"/>
        <v>0</v>
      </c>
      <c r="Z468" s="549">
        <f t="shared" si="283"/>
        <v>0</v>
      </c>
      <c r="AA468" s="549">
        <f t="shared" si="283"/>
        <v>0</v>
      </c>
      <c r="AB468" s="282">
        <f t="shared" si="254"/>
        <v>0</v>
      </c>
      <c r="AC468" s="281">
        <f t="shared" si="255"/>
        <v>0</v>
      </c>
      <c r="AD468" s="549">
        <f t="shared" si="278"/>
        <v>0</v>
      </c>
      <c r="AE468" s="553">
        <f t="shared" si="264"/>
        <v>0</v>
      </c>
      <c r="AF468" s="282">
        <f t="shared" si="265"/>
        <v>0</v>
      </c>
      <c r="AG468" s="283">
        <f t="shared" si="256"/>
        <v>0</v>
      </c>
      <c r="AH468" s="281">
        <f t="shared" si="257"/>
        <v>0</v>
      </c>
      <c r="AI468" s="551">
        <f t="shared" si="284"/>
        <v>0</v>
      </c>
      <c r="AJ468" s="549">
        <f t="shared" si="284"/>
        <v>0</v>
      </c>
      <c r="AK468" s="549">
        <f t="shared" si="284"/>
        <v>0</v>
      </c>
      <c r="AL468" s="282">
        <f t="shared" si="258"/>
        <v>0</v>
      </c>
      <c r="AM468" s="281">
        <f t="shared" si="259"/>
        <v>0</v>
      </c>
      <c r="AN468" s="549">
        <f t="shared" si="251"/>
        <v>0</v>
      </c>
      <c r="AO468" s="549">
        <f t="shared" si="252"/>
        <v>0</v>
      </c>
      <c r="AP468" s="549">
        <f t="shared" si="260"/>
        <v>0</v>
      </c>
      <c r="AQ468" s="283">
        <f t="shared" ref="AQ468" si="289">SUM(AN468:AP468)</f>
        <v>0</v>
      </c>
      <c r="AR468" s="281">
        <f t="shared" si="261"/>
        <v>0</v>
      </c>
      <c r="AT468" s="446"/>
      <c r="AU468" s="284"/>
      <c r="AV468" s="447" t="str">
        <f t="shared" si="262"/>
        <v>CA</v>
      </c>
      <c r="AW468" s="447" t="str">
        <f t="shared" si="262"/>
        <v>CL</v>
      </c>
      <c r="AX468" s="447" t="str">
        <f t="shared" si="262"/>
        <v>AIC</v>
      </c>
      <c r="AY468" s="447" t="str">
        <f t="shared" si="282"/>
        <v>ERB</v>
      </c>
      <c r="AZ468" s="447" t="str">
        <f t="shared" si="282"/>
        <v>GRB</v>
      </c>
      <c r="BA468" s="447" t="str">
        <f t="shared" si="282"/>
        <v>Non-Op</v>
      </c>
      <c r="BC468" s="445" t="s">
        <v>2128</v>
      </c>
      <c r="BD468" s="552">
        <f t="shared" si="288"/>
        <v>0</v>
      </c>
      <c r="BF468" s="448"/>
      <c r="BG468" s="448"/>
      <c r="BH468" s="448"/>
      <c r="BI468" s="448"/>
      <c r="BJ468" s="448"/>
      <c r="BK468" s="448"/>
      <c r="BL468" s="448"/>
      <c r="BN468" s="444"/>
    </row>
    <row r="469" spans="1:66" s="28" customFormat="1" ht="12" customHeight="1">
      <c r="A469" s="695">
        <v>16504463</v>
      </c>
      <c r="B469" s="695" t="str">
        <f t="shared" si="249"/>
        <v>16504463</v>
      </c>
      <c r="C469" s="444" t="s">
        <v>2758</v>
      </c>
      <c r="D469" s="445" t="s">
        <v>2091</v>
      </c>
      <c r="E469" s="445"/>
      <c r="F469" s="311">
        <v>43344</v>
      </c>
      <c r="G469" s="445"/>
      <c r="H469" s="547">
        <v>0</v>
      </c>
      <c r="I469" s="547">
        <v>0</v>
      </c>
      <c r="J469" s="547">
        <v>0</v>
      </c>
      <c r="K469" s="547">
        <v>0</v>
      </c>
      <c r="L469" s="547">
        <v>0</v>
      </c>
      <c r="M469" s="547">
        <v>0</v>
      </c>
      <c r="N469" s="547">
        <v>0</v>
      </c>
      <c r="O469" s="547">
        <v>0</v>
      </c>
      <c r="P469" s="547">
        <v>0</v>
      </c>
      <c r="Q469" s="547">
        <v>0</v>
      </c>
      <c r="R469" s="547">
        <v>0</v>
      </c>
      <c r="S469" s="547">
        <v>0</v>
      </c>
      <c r="T469" s="547">
        <v>0</v>
      </c>
      <c r="U469" s="547"/>
      <c r="V469" s="547">
        <f t="shared" si="253"/>
        <v>0</v>
      </c>
      <c r="W469" s="285"/>
      <c r="X469" s="286"/>
      <c r="Y469" s="548">
        <f t="shared" si="283"/>
        <v>0</v>
      </c>
      <c r="Z469" s="549">
        <f t="shared" si="283"/>
        <v>0</v>
      </c>
      <c r="AA469" s="549">
        <f t="shared" si="283"/>
        <v>0</v>
      </c>
      <c r="AB469" s="282">
        <f t="shared" si="254"/>
        <v>0</v>
      </c>
      <c r="AC469" s="281">
        <f t="shared" si="255"/>
        <v>0</v>
      </c>
      <c r="AD469" s="549">
        <f t="shared" si="278"/>
        <v>0</v>
      </c>
      <c r="AE469" s="553">
        <f t="shared" si="264"/>
        <v>0</v>
      </c>
      <c r="AF469" s="282">
        <f t="shared" si="265"/>
        <v>0</v>
      </c>
      <c r="AG469" s="283">
        <f t="shared" si="256"/>
        <v>0</v>
      </c>
      <c r="AH469" s="281">
        <f t="shared" si="257"/>
        <v>0</v>
      </c>
      <c r="AI469" s="551">
        <f t="shared" si="284"/>
        <v>0</v>
      </c>
      <c r="AJ469" s="549">
        <f t="shared" si="284"/>
        <v>0</v>
      </c>
      <c r="AK469" s="549">
        <f t="shared" si="284"/>
        <v>0</v>
      </c>
      <c r="AL469" s="282">
        <f t="shared" si="258"/>
        <v>0</v>
      </c>
      <c r="AM469" s="281">
        <f t="shared" si="259"/>
        <v>0</v>
      </c>
      <c r="AN469" s="549">
        <f t="shared" si="251"/>
        <v>0</v>
      </c>
      <c r="AO469" s="549">
        <f t="shared" si="252"/>
        <v>0</v>
      </c>
      <c r="AP469" s="549">
        <f t="shared" si="260"/>
        <v>0</v>
      </c>
      <c r="AQ469" s="283">
        <f t="shared" ref="AQ469" si="290">SUM(AN469:AP469)</f>
        <v>0</v>
      </c>
      <c r="AR469" s="281">
        <f t="shared" si="261"/>
        <v>0</v>
      </c>
      <c r="AT469" s="446"/>
      <c r="AU469" s="284"/>
      <c r="AV469" s="447" t="str">
        <f t="shared" si="262"/>
        <v>CA</v>
      </c>
      <c r="AW469" s="447" t="str">
        <f t="shared" si="262"/>
        <v>CL</v>
      </c>
      <c r="AX469" s="447" t="str">
        <f t="shared" si="262"/>
        <v>AIC</v>
      </c>
      <c r="AY469" s="447" t="str">
        <f t="shared" si="282"/>
        <v>ERB</v>
      </c>
      <c r="AZ469" s="447" t="str">
        <f t="shared" si="282"/>
        <v>GRB</v>
      </c>
      <c r="BA469" s="447" t="str">
        <f t="shared" si="282"/>
        <v>Non-Op</v>
      </c>
      <c r="BC469" s="445" t="s">
        <v>2128</v>
      </c>
      <c r="BD469" s="552">
        <f t="shared" si="288"/>
        <v>0</v>
      </c>
      <c r="BF469" s="448"/>
      <c r="BG469" s="448"/>
      <c r="BH469" s="448"/>
      <c r="BI469" s="448"/>
      <c r="BJ469" s="448"/>
      <c r="BK469" s="448"/>
      <c r="BL469" s="448"/>
      <c r="BN469" s="444"/>
    </row>
    <row r="470" spans="1:66" s="28" customFormat="1" ht="12" customHeight="1">
      <c r="A470" s="695">
        <v>16504483</v>
      </c>
      <c r="B470" s="695" t="str">
        <f t="shared" si="249"/>
        <v>16504483</v>
      </c>
      <c r="C470" s="444" t="s">
        <v>2759</v>
      </c>
      <c r="D470" s="445" t="s">
        <v>2091</v>
      </c>
      <c r="E470" s="445"/>
      <c r="F470" s="311">
        <v>43466</v>
      </c>
      <c r="G470" s="445"/>
      <c r="H470" s="547">
        <v>0</v>
      </c>
      <c r="I470" s="547">
        <v>0</v>
      </c>
      <c r="J470" s="547">
        <v>0</v>
      </c>
      <c r="K470" s="547">
        <v>0</v>
      </c>
      <c r="L470" s="547">
        <v>0</v>
      </c>
      <c r="M470" s="547">
        <v>0</v>
      </c>
      <c r="N470" s="547">
        <v>0</v>
      </c>
      <c r="O470" s="547">
        <v>0</v>
      </c>
      <c r="P470" s="547">
        <v>0</v>
      </c>
      <c r="Q470" s="547">
        <v>0</v>
      </c>
      <c r="R470" s="547">
        <v>0</v>
      </c>
      <c r="S470" s="547">
        <v>0</v>
      </c>
      <c r="T470" s="547">
        <v>0</v>
      </c>
      <c r="U470" s="547"/>
      <c r="V470" s="547">
        <f t="shared" si="253"/>
        <v>0</v>
      </c>
      <c r="W470" s="285"/>
      <c r="X470" s="286"/>
      <c r="Y470" s="548">
        <f t="shared" si="283"/>
        <v>0</v>
      </c>
      <c r="Z470" s="549">
        <f t="shared" si="283"/>
        <v>0</v>
      </c>
      <c r="AA470" s="549">
        <f t="shared" si="283"/>
        <v>0</v>
      </c>
      <c r="AB470" s="282">
        <f t="shared" si="254"/>
        <v>0</v>
      </c>
      <c r="AC470" s="281">
        <f t="shared" si="255"/>
        <v>0</v>
      </c>
      <c r="AD470" s="549">
        <f t="shared" si="278"/>
        <v>0</v>
      </c>
      <c r="AE470" s="553">
        <f t="shared" si="264"/>
        <v>0</v>
      </c>
      <c r="AF470" s="282">
        <f t="shared" si="265"/>
        <v>0</v>
      </c>
      <c r="AG470" s="283">
        <f t="shared" si="256"/>
        <v>0</v>
      </c>
      <c r="AH470" s="281">
        <f t="shared" si="257"/>
        <v>0</v>
      </c>
      <c r="AI470" s="551">
        <f t="shared" si="284"/>
        <v>0</v>
      </c>
      <c r="AJ470" s="549">
        <f t="shared" si="284"/>
        <v>0</v>
      </c>
      <c r="AK470" s="549">
        <f t="shared" si="284"/>
        <v>0</v>
      </c>
      <c r="AL470" s="282">
        <f t="shared" si="258"/>
        <v>0</v>
      </c>
      <c r="AM470" s="281">
        <f t="shared" si="259"/>
        <v>0</v>
      </c>
      <c r="AN470" s="549">
        <f t="shared" si="251"/>
        <v>0</v>
      </c>
      <c r="AO470" s="549">
        <f t="shared" si="252"/>
        <v>0</v>
      </c>
      <c r="AP470" s="549">
        <f t="shared" si="260"/>
        <v>0</v>
      </c>
      <c r="AQ470" s="283">
        <f t="shared" ref="AQ470" si="291">SUM(AN470:AP470)</f>
        <v>0</v>
      </c>
      <c r="AR470" s="281">
        <f t="shared" si="261"/>
        <v>0</v>
      </c>
      <c r="AT470" s="446"/>
      <c r="AU470" s="284"/>
      <c r="AV470" s="447" t="str">
        <f t="shared" si="262"/>
        <v>CA</v>
      </c>
      <c r="AW470" s="447" t="str">
        <f t="shared" si="262"/>
        <v>CL</v>
      </c>
      <c r="AX470" s="447" t="str">
        <f t="shared" si="262"/>
        <v>AIC</v>
      </c>
      <c r="AY470" s="447" t="str">
        <f t="shared" si="282"/>
        <v>ERB</v>
      </c>
      <c r="AZ470" s="447" t="str">
        <f t="shared" si="282"/>
        <v>GRB</v>
      </c>
      <c r="BA470" s="447" t="str">
        <f t="shared" si="282"/>
        <v>Non-Op</v>
      </c>
      <c r="BC470" s="445" t="s">
        <v>2128</v>
      </c>
      <c r="BD470" s="552">
        <f t="shared" si="288"/>
        <v>0</v>
      </c>
      <c r="BF470" s="448"/>
      <c r="BG470" s="448"/>
      <c r="BH470" s="448"/>
      <c r="BI470" s="448"/>
      <c r="BJ470" s="448"/>
      <c r="BK470" s="448"/>
      <c r="BL470" s="448"/>
      <c r="BN470" s="444"/>
    </row>
    <row r="471" spans="1:66" s="28" customFormat="1" ht="12" customHeight="1">
      <c r="A471" s="695">
        <v>16504493</v>
      </c>
      <c r="B471" s="695" t="str">
        <f t="shared" si="249"/>
        <v>16504493</v>
      </c>
      <c r="C471" s="444" t="s">
        <v>2760</v>
      </c>
      <c r="D471" s="445" t="s">
        <v>2091</v>
      </c>
      <c r="E471" s="445"/>
      <c r="F471" s="311">
        <v>43497</v>
      </c>
      <c r="G471" s="445"/>
      <c r="H471" s="547">
        <v>0</v>
      </c>
      <c r="I471" s="547">
        <v>0</v>
      </c>
      <c r="J471" s="547">
        <v>0</v>
      </c>
      <c r="K471" s="547">
        <v>0</v>
      </c>
      <c r="L471" s="547">
        <v>0</v>
      </c>
      <c r="M471" s="547">
        <v>0</v>
      </c>
      <c r="N471" s="547">
        <v>0</v>
      </c>
      <c r="O471" s="547">
        <v>0</v>
      </c>
      <c r="P471" s="547">
        <v>0</v>
      </c>
      <c r="Q471" s="547">
        <v>0</v>
      </c>
      <c r="R471" s="547">
        <v>0</v>
      </c>
      <c r="S471" s="547">
        <v>0</v>
      </c>
      <c r="T471" s="547">
        <v>0</v>
      </c>
      <c r="U471" s="547"/>
      <c r="V471" s="547">
        <f t="shared" si="253"/>
        <v>0</v>
      </c>
      <c r="W471" s="285"/>
      <c r="X471" s="286"/>
      <c r="Y471" s="548">
        <f t="shared" si="283"/>
        <v>0</v>
      </c>
      <c r="Z471" s="549">
        <f t="shared" si="283"/>
        <v>0</v>
      </c>
      <c r="AA471" s="549">
        <f t="shared" si="283"/>
        <v>0</v>
      </c>
      <c r="AB471" s="282">
        <f t="shared" si="254"/>
        <v>0</v>
      </c>
      <c r="AC471" s="281">
        <f t="shared" si="255"/>
        <v>0</v>
      </c>
      <c r="AD471" s="549">
        <f t="shared" si="278"/>
        <v>0</v>
      </c>
      <c r="AE471" s="553">
        <f t="shared" si="264"/>
        <v>0</v>
      </c>
      <c r="AF471" s="282">
        <f t="shared" si="265"/>
        <v>0</v>
      </c>
      <c r="AG471" s="283">
        <f t="shared" si="256"/>
        <v>0</v>
      </c>
      <c r="AH471" s="281">
        <f t="shared" si="257"/>
        <v>0</v>
      </c>
      <c r="AI471" s="551">
        <f t="shared" si="284"/>
        <v>0</v>
      </c>
      <c r="AJ471" s="549">
        <f t="shared" si="284"/>
        <v>0</v>
      </c>
      <c r="AK471" s="549">
        <f t="shared" si="284"/>
        <v>0</v>
      </c>
      <c r="AL471" s="282">
        <f t="shared" si="258"/>
        <v>0</v>
      </c>
      <c r="AM471" s="281">
        <f t="shared" si="259"/>
        <v>0</v>
      </c>
      <c r="AN471" s="549">
        <f t="shared" si="251"/>
        <v>0</v>
      </c>
      <c r="AO471" s="549">
        <f t="shared" si="252"/>
        <v>0</v>
      </c>
      <c r="AP471" s="549">
        <f t="shared" si="260"/>
        <v>0</v>
      </c>
      <c r="AQ471" s="283">
        <f t="shared" ref="AQ471" si="292">SUM(AN471:AP471)</f>
        <v>0</v>
      </c>
      <c r="AR471" s="281">
        <f t="shared" si="261"/>
        <v>0</v>
      </c>
      <c r="AT471" s="446"/>
      <c r="AU471" s="284"/>
      <c r="AV471" s="447" t="str">
        <f t="shared" si="262"/>
        <v>CA</v>
      </c>
      <c r="AW471" s="447" t="str">
        <f t="shared" si="262"/>
        <v>CL</v>
      </c>
      <c r="AX471" s="447" t="str">
        <f t="shared" si="262"/>
        <v>AIC</v>
      </c>
      <c r="AY471" s="447" t="str">
        <f t="shared" si="282"/>
        <v>ERB</v>
      </c>
      <c r="AZ471" s="447" t="str">
        <f t="shared" si="282"/>
        <v>GRB</v>
      </c>
      <c r="BA471" s="447" t="str">
        <f t="shared" si="282"/>
        <v>Non-Op</v>
      </c>
      <c r="BC471" s="445" t="s">
        <v>2128</v>
      </c>
      <c r="BD471" s="552">
        <f t="shared" si="288"/>
        <v>0</v>
      </c>
      <c r="BF471" s="448"/>
      <c r="BG471" s="448"/>
      <c r="BH471" s="448"/>
      <c r="BI471" s="448"/>
      <c r="BJ471" s="448"/>
      <c r="BK471" s="448"/>
      <c r="BL471" s="448"/>
      <c r="BN471" s="444"/>
    </row>
    <row r="472" spans="1:66" s="28" customFormat="1" ht="12" customHeight="1">
      <c r="A472" s="695">
        <v>16504503</v>
      </c>
      <c r="B472" s="695" t="str">
        <f t="shared" si="249"/>
        <v>16504503</v>
      </c>
      <c r="C472" s="444" t="s">
        <v>2761</v>
      </c>
      <c r="D472" s="445" t="s">
        <v>2091</v>
      </c>
      <c r="E472" s="445"/>
      <c r="F472" s="311">
        <v>43466</v>
      </c>
      <c r="G472" s="445"/>
      <c r="H472" s="547">
        <v>0</v>
      </c>
      <c r="I472" s="547">
        <v>0</v>
      </c>
      <c r="J472" s="547">
        <v>0</v>
      </c>
      <c r="K472" s="547">
        <v>0</v>
      </c>
      <c r="L472" s="547">
        <v>0</v>
      </c>
      <c r="M472" s="547">
        <v>0</v>
      </c>
      <c r="N472" s="547">
        <v>0</v>
      </c>
      <c r="O472" s="547">
        <v>0</v>
      </c>
      <c r="P472" s="547">
        <v>0</v>
      </c>
      <c r="Q472" s="547">
        <v>0</v>
      </c>
      <c r="R472" s="547">
        <v>0</v>
      </c>
      <c r="S472" s="547">
        <v>0</v>
      </c>
      <c r="T472" s="547">
        <v>0</v>
      </c>
      <c r="U472" s="547"/>
      <c r="V472" s="547">
        <f t="shared" si="253"/>
        <v>0</v>
      </c>
      <c r="W472" s="285"/>
      <c r="X472" s="286"/>
      <c r="Y472" s="548">
        <f t="shared" si="283"/>
        <v>0</v>
      </c>
      <c r="Z472" s="549">
        <f t="shared" si="283"/>
        <v>0</v>
      </c>
      <c r="AA472" s="549">
        <f t="shared" si="283"/>
        <v>0</v>
      </c>
      <c r="AB472" s="282">
        <f t="shared" si="254"/>
        <v>0</v>
      </c>
      <c r="AC472" s="281">
        <f t="shared" si="255"/>
        <v>0</v>
      </c>
      <c r="AD472" s="549">
        <f t="shared" si="278"/>
        <v>0</v>
      </c>
      <c r="AE472" s="553">
        <f t="shared" si="264"/>
        <v>0</v>
      </c>
      <c r="AF472" s="282">
        <f t="shared" si="265"/>
        <v>0</v>
      </c>
      <c r="AG472" s="283">
        <f t="shared" si="256"/>
        <v>0</v>
      </c>
      <c r="AH472" s="281">
        <f t="shared" si="257"/>
        <v>0</v>
      </c>
      <c r="AI472" s="551">
        <f t="shared" si="284"/>
        <v>0</v>
      </c>
      <c r="AJ472" s="549">
        <f t="shared" si="284"/>
        <v>0</v>
      </c>
      <c r="AK472" s="549">
        <f t="shared" si="284"/>
        <v>0</v>
      </c>
      <c r="AL472" s="282">
        <f t="shared" si="258"/>
        <v>0</v>
      </c>
      <c r="AM472" s="281">
        <f t="shared" si="259"/>
        <v>0</v>
      </c>
      <c r="AN472" s="549">
        <f t="shared" si="251"/>
        <v>0</v>
      </c>
      <c r="AO472" s="549">
        <f t="shared" si="252"/>
        <v>0</v>
      </c>
      <c r="AP472" s="549">
        <f t="shared" si="260"/>
        <v>0</v>
      </c>
      <c r="AQ472" s="283">
        <f t="shared" ref="AQ472" si="293">SUM(AN472:AP472)</f>
        <v>0</v>
      </c>
      <c r="AR472" s="281">
        <f t="shared" si="261"/>
        <v>0</v>
      </c>
      <c r="AT472" s="446"/>
      <c r="AU472" s="284"/>
      <c r="AV472" s="447" t="str">
        <f t="shared" si="262"/>
        <v>CA</v>
      </c>
      <c r="AW472" s="447" t="str">
        <f t="shared" si="262"/>
        <v>CL</v>
      </c>
      <c r="AX472" s="447" t="str">
        <f t="shared" si="262"/>
        <v>AIC</v>
      </c>
      <c r="AY472" s="447" t="str">
        <f t="shared" si="282"/>
        <v>ERB</v>
      </c>
      <c r="AZ472" s="447" t="str">
        <f t="shared" si="282"/>
        <v>GRB</v>
      </c>
      <c r="BA472" s="447" t="str">
        <f t="shared" si="282"/>
        <v>Non-Op</v>
      </c>
      <c r="BC472" s="445" t="s">
        <v>2128</v>
      </c>
      <c r="BD472" s="552">
        <f t="shared" si="288"/>
        <v>0</v>
      </c>
      <c r="BF472" s="448"/>
      <c r="BG472" s="448"/>
      <c r="BH472" s="448"/>
      <c r="BI472" s="448"/>
      <c r="BJ472" s="448"/>
      <c r="BK472" s="448"/>
      <c r="BL472" s="448"/>
      <c r="BN472" s="444"/>
    </row>
    <row r="473" spans="1:66" s="28" customFormat="1" ht="12" customHeight="1">
      <c r="A473" s="695">
        <v>16504523</v>
      </c>
      <c r="B473" s="695" t="str">
        <f t="shared" si="249"/>
        <v>16504523</v>
      </c>
      <c r="C473" s="444" t="s">
        <v>2762</v>
      </c>
      <c r="D473" s="445" t="s">
        <v>2091</v>
      </c>
      <c r="E473" s="445"/>
      <c r="F473" s="311">
        <v>43525</v>
      </c>
      <c r="G473" s="445"/>
      <c r="H473" s="547">
        <v>0</v>
      </c>
      <c r="I473" s="547">
        <v>0</v>
      </c>
      <c r="J473" s="547">
        <v>0</v>
      </c>
      <c r="K473" s="547">
        <v>0</v>
      </c>
      <c r="L473" s="547">
        <v>0</v>
      </c>
      <c r="M473" s="547">
        <v>0</v>
      </c>
      <c r="N473" s="547">
        <v>0</v>
      </c>
      <c r="O473" s="547">
        <v>0</v>
      </c>
      <c r="P473" s="547">
        <v>0</v>
      </c>
      <c r="Q473" s="547">
        <v>0</v>
      </c>
      <c r="R473" s="547">
        <v>0</v>
      </c>
      <c r="S473" s="547">
        <v>0</v>
      </c>
      <c r="T473" s="547">
        <v>0</v>
      </c>
      <c r="U473" s="547"/>
      <c r="V473" s="547">
        <f t="shared" si="253"/>
        <v>0</v>
      </c>
      <c r="W473" s="285"/>
      <c r="X473" s="286"/>
      <c r="Y473" s="548">
        <f t="shared" si="283"/>
        <v>0</v>
      </c>
      <c r="Z473" s="549">
        <f t="shared" si="283"/>
        <v>0</v>
      </c>
      <c r="AA473" s="549">
        <f t="shared" si="283"/>
        <v>0</v>
      </c>
      <c r="AB473" s="282">
        <f t="shared" si="254"/>
        <v>0</v>
      </c>
      <c r="AC473" s="281">
        <f t="shared" si="255"/>
        <v>0</v>
      </c>
      <c r="AD473" s="549">
        <f t="shared" si="278"/>
        <v>0</v>
      </c>
      <c r="AE473" s="553">
        <f t="shared" si="264"/>
        <v>0</v>
      </c>
      <c r="AF473" s="282">
        <f t="shared" si="265"/>
        <v>0</v>
      </c>
      <c r="AG473" s="283">
        <f t="shared" si="256"/>
        <v>0</v>
      </c>
      <c r="AH473" s="281">
        <f t="shared" si="257"/>
        <v>0</v>
      </c>
      <c r="AI473" s="551">
        <f t="shared" si="284"/>
        <v>0</v>
      </c>
      <c r="AJ473" s="549">
        <f t="shared" si="284"/>
        <v>0</v>
      </c>
      <c r="AK473" s="549">
        <f t="shared" si="284"/>
        <v>0</v>
      </c>
      <c r="AL473" s="282">
        <f t="shared" si="258"/>
        <v>0</v>
      </c>
      <c r="AM473" s="281">
        <f t="shared" si="259"/>
        <v>0</v>
      </c>
      <c r="AN473" s="549">
        <f t="shared" si="251"/>
        <v>0</v>
      </c>
      <c r="AO473" s="549">
        <f t="shared" si="252"/>
        <v>0</v>
      </c>
      <c r="AP473" s="549">
        <f t="shared" si="260"/>
        <v>0</v>
      </c>
      <c r="AQ473" s="283">
        <f t="shared" ref="AQ473" si="294">SUM(AN473:AP473)</f>
        <v>0</v>
      </c>
      <c r="AR473" s="281">
        <f t="shared" si="261"/>
        <v>0</v>
      </c>
      <c r="AT473" s="446"/>
      <c r="AU473" s="284"/>
      <c r="AV473" s="447" t="str">
        <f t="shared" si="262"/>
        <v>CA</v>
      </c>
      <c r="AW473" s="447" t="str">
        <f t="shared" si="262"/>
        <v>CL</v>
      </c>
      <c r="AX473" s="447" t="str">
        <f t="shared" si="262"/>
        <v>AIC</v>
      </c>
      <c r="AY473" s="447" t="str">
        <f t="shared" si="282"/>
        <v>ERB</v>
      </c>
      <c r="AZ473" s="447" t="str">
        <f t="shared" si="282"/>
        <v>GRB</v>
      </c>
      <c r="BA473" s="447" t="str">
        <f t="shared" si="282"/>
        <v>Non-Op</v>
      </c>
      <c r="BC473" s="445" t="s">
        <v>2128</v>
      </c>
      <c r="BD473" s="552">
        <f t="shared" si="288"/>
        <v>0</v>
      </c>
      <c r="BF473" s="448"/>
      <c r="BG473" s="448"/>
      <c r="BH473" s="448"/>
      <c r="BI473" s="448"/>
      <c r="BJ473" s="448"/>
      <c r="BK473" s="448"/>
      <c r="BL473" s="448"/>
      <c r="BN473" s="444"/>
    </row>
    <row r="474" spans="1:66" s="28" customFormat="1" ht="12" customHeight="1">
      <c r="A474" s="698">
        <v>16504543</v>
      </c>
      <c r="B474" s="698" t="str">
        <f t="shared" si="249"/>
        <v>16504543</v>
      </c>
      <c r="C474" s="450" t="s">
        <v>2138</v>
      </c>
      <c r="D474" s="451" t="s">
        <v>2091</v>
      </c>
      <c r="E474" s="451"/>
      <c r="F474" s="304">
        <v>43739</v>
      </c>
      <c r="G474" s="451"/>
      <c r="H474" s="556">
        <v>0</v>
      </c>
      <c r="I474" s="556">
        <v>0</v>
      </c>
      <c r="J474" s="556">
        <v>0</v>
      </c>
      <c r="K474" s="556">
        <v>0</v>
      </c>
      <c r="L474" s="556">
        <v>0</v>
      </c>
      <c r="M474" s="556">
        <v>0</v>
      </c>
      <c r="N474" s="556">
        <v>0</v>
      </c>
      <c r="O474" s="556">
        <v>0</v>
      </c>
      <c r="P474" s="556">
        <v>0</v>
      </c>
      <c r="Q474" s="556">
        <v>0</v>
      </c>
      <c r="R474" s="556">
        <v>0</v>
      </c>
      <c r="S474" s="556">
        <v>0</v>
      </c>
      <c r="T474" s="556">
        <v>0</v>
      </c>
      <c r="U474" s="556"/>
      <c r="V474" s="556">
        <f t="shared" si="253"/>
        <v>0</v>
      </c>
      <c r="W474" s="292"/>
      <c r="X474" s="293"/>
      <c r="Y474" s="548">
        <f t="shared" si="283"/>
        <v>0</v>
      </c>
      <c r="Z474" s="549">
        <f t="shared" si="283"/>
        <v>0</v>
      </c>
      <c r="AA474" s="549">
        <f t="shared" si="283"/>
        <v>0</v>
      </c>
      <c r="AB474" s="282">
        <f t="shared" si="254"/>
        <v>0</v>
      </c>
      <c r="AC474" s="281">
        <f t="shared" si="255"/>
        <v>0</v>
      </c>
      <c r="AD474" s="549">
        <f t="shared" si="278"/>
        <v>0</v>
      </c>
      <c r="AE474" s="553">
        <f t="shared" si="264"/>
        <v>0</v>
      </c>
      <c r="AF474" s="282">
        <f t="shared" si="265"/>
        <v>0</v>
      </c>
      <c r="AG474" s="283">
        <f t="shared" si="256"/>
        <v>0</v>
      </c>
      <c r="AH474" s="281">
        <f t="shared" si="257"/>
        <v>0</v>
      </c>
      <c r="AI474" s="551">
        <f t="shared" si="284"/>
        <v>0</v>
      </c>
      <c r="AJ474" s="549">
        <f t="shared" si="284"/>
        <v>0</v>
      </c>
      <c r="AK474" s="549">
        <f t="shared" si="284"/>
        <v>0</v>
      </c>
      <c r="AL474" s="282">
        <f t="shared" si="258"/>
        <v>0</v>
      </c>
      <c r="AM474" s="281">
        <f t="shared" si="259"/>
        <v>0</v>
      </c>
      <c r="AN474" s="549">
        <f t="shared" si="251"/>
        <v>0</v>
      </c>
      <c r="AO474" s="549">
        <f t="shared" si="252"/>
        <v>0</v>
      </c>
      <c r="AP474" s="549">
        <f t="shared" si="260"/>
        <v>0</v>
      </c>
      <c r="AQ474" s="283">
        <f t="shared" ref="AQ474" si="295">SUM(AN474:AP474)</f>
        <v>0</v>
      </c>
      <c r="AR474" s="281">
        <f t="shared" si="261"/>
        <v>0</v>
      </c>
      <c r="AT474" s="446"/>
      <c r="AU474" s="284"/>
      <c r="AV474" s="447" t="str">
        <f t="shared" si="262"/>
        <v>CA</v>
      </c>
      <c r="AW474" s="447" t="str">
        <f t="shared" si="262"/>
        <v>CL</v>
      </c>
      <c r="AX474" s="447" t="str">
        <f t="shared" si="262"/>
        <v>AIC</v>
      </c>
      <c r="AY474" s="447" t="str">
        <f t="shared" si="282"/>
        <v>ERB</v>
      </c>
      <c r="AZ474" s="447" t="str">
        <f t="shared" si="282"/>
        <v>GRB</v>
      </c>
      <c r="BA474" s="447" t="str">
        <f t="shared" si="282"/>
        <v>Non-Op</v>
      </c>
      <c r="BC474" s="445" t="s">
        <v>2128</v>
      </c>
      <c r="BD474" s="552">
        <f t="shared" si="288"/>
        <v>0</v>
      </c>
      <c r="BF474" s="435"/>
      <c r="BG474" s="435"/>
      <c r="BH474" s="435"/>
      <c r="BI474" s="435"/>
      <c r="BJ474" s="435"/>
      <c r="BK474" s="435"/>
      <c r="BL474" s="435"/>
      <c r="BN474" s="444"/>
    </row>
    <row r="475" spans="1:66" s="28" customFormat="1" ht="12" customHeight="1">
      <c r="A475" s="698">
        <v>16504553</v>
      </c>
      <c r="B475" s="698" t="str">
        <f t="shared" si="249"/>
        <v>16504553</v>
      </c>
      <c r="C475" s="450" t="s">
        <v>2139</v>
      </c>
      <c r="D475" s="451" t="s">
        <v>2091</v>
      </c>
      <c r="E475" s="451"/>
      <c r="F475" s="304">
        <v>43617</v>
      </c>
      <c r="G475" s="451"/>
      <c r="H475" s="556">
        <v>2740739.52</v>
      </c>
      <c r="I475" s="556">
        <v>5518396.8099999996</v>
      </c>
      <c r="J475" s="556">
        <v>4781089.8</v>
      </c>
      <c r="K475" s="556">
        <v>4527207.58</v>
      </c>
      <c r="L475" s="556">
        <v>3947069.12</v>
      </c>
      <c r="M475" s="556">
        <v>3724976.65</v>
      </c>
      <c r="N475" s="556">
        <v>3437848.98</v>
      </c>
      <c r="O475" s="556">
        <v>3541018.62</v>
      </c>
      <c r="P475" s="556">
        <v>3686733.76</v>
      </c>
      <c r="Q475" s="556">
        <v>5806298.5499999998</v>
      </c>
      <c r="R475" s="556">
        <v>4926361.13</v>
      </c>
      <c r="S475" s="556">
        <v>4691740.6900000004</v>
      </c>
      <c r="T475" s="556">
        <v>4613462.6399999997</v>
      </c>
      <c r="U475" s="556"/>
      <c r="V475" s="556">
        <f t="shared" si="253"/>
        <v>4355486.8975</v>
      </c>
      <c r="W475" s="292"/>
      <c r="X475" s="293"/>
      <c r="Y475" s="548">
        <f t="shared" si="283"/>
        <v>4613462.6399999997</v>
      </c>
      <c r="Z475" s="549">
        <f t="shared" si="283"/>
        <v>0</v>
      </c>
      <c r="AA475" s="549">
        <f t="shared" si="283"/>
        <v>0</v>
      </c>
      <c r="AB475" s="282">
        <f t="shared" si="254"/>
        <v>0</v>
      </c>
      <c r="AC475" s="281">
        <f t="shared" si="255"/>
        <v>0</v>
      </c>
      <c r="AD475" s="549">
        <f t="shared" si="278"/>
        <v>0</v>
      </c>
      <c r="AE475" s="553">
        <f t="shared" si="264"/>
        <v>0</v>
      </c>
      <c r="AF475" s="282">
        <f t="shared" si="265"/>
        <v>0</v>
      </c>
      <c r="AG475" s="283">
        <f t="shared" si="256"/>
        <v>0</v>
      </c>
      <c r="AH475" s="281">
        <f t="shared" si="257"/>
        <v>0</v>
      </c>
      <c r="AI475" s="551">
        <f t="shared" si="284"/>
        <v>4355486.8975</v>
      </c>
      <c r="AJ475" s="549">
        <f t="shared" si="284"/>
        <v>0</v>
      </c>
      <c r="AK475" s="549">
        <f t="shared" si="284"/>
        <v>0</v>
      </c>
      <c r="AL475" s="282">
        <f t="shared" si="258"/>
        <v>0</v>
      </c>
      <c r="AM475" s="281">
        <f t="shared" si="259"/>
        <v>0</v>
      </c>
      <c r="AN475" s="549">
        <f t="shared" si="251"/>
        <v>0</v>
      </c>
      <c r="AO475" s="549">
        <f t="shared" si="252"/>
        <v>0</v>
      </c>
      <c r="AP475" s="549">
        <f t="shared" si="260"/>
        <v>0</v>
      </c>
      <c r="AQ475" s="283">
        <f t="shared" ref="AQ475" si="296">SUM(AN475:AP475)</f>
        <v>0</v>
      </c>
      <c r="AR475" s="281">
        <f t="shared" si="261"/>
        <v>0</v>
      </c>
      <c r="AT475" s="446"/>
      <c r="AU475" s="284"/>
      <c r="AV475" s="447" t="str">
        <f t="shared" si="262"/>
        <v>CA</v>
      </c>
      <c r="AW475" s="447" t="str">
        <f t="shared" si="262"/>
        <v>CL</v>
      </c>
      <c r="AX475" s="447" t="str">
        <f t="shared" si="262"/>
        <v>AIC</v>
      </c>
      <c r="AY475" s="447" t="str">
        <f t="shared" si="282"/>
        <v>ERB</v>
      </c>
      <c r="AZ475" s="447" t="str">
        <f t="shared" si="282"/>
        <v>GRB</v>
      </c>
      <c r="BA475" s="447" t="str">
        <f t="shared" si="282"/>
        <v>Non-Op</v>
      </c>
      <c r="BC475" s="445" t="s">
        <v>2128</v>
      </c>
      <c r="BD475" s="552">
        <f t="shared" si="288"/>
        <v>4613462.6399999997</v>
      </c>
      <c r="BF475" s="435"/>
      <c r="BG475" s="435"/>
      <c r="BH475" s="435"/>
      <c r="BI475" s="435"/>
      <c r="BJ475" s="435"/>
      <c r="BK475" s="435"/>
      <c r="BL475" s="435"/>
      <c r="BN475" s="444"/>
    </row>
    <row r="476" spans="1:66" s="28" customFormat="1" ht="12" customHeight="1">
      <c r="A476" s="698">
        <v>16504563</v>
      </c>
      <c r="B476" s="698" t="str">
        <f t="shared" si="249"/>
        <v>16504563</v>
      </c>
      <c r="C476" s="450" t="s">
        <v>2140</v>
      </c>
      <c r="D476" s="451" t="s">
        <v>2091</v>
      </c>
      <c r="E476" s="451"/>
      <c r="F476" s="304">
        <v>43831</v>
      </c>
      <c r="G476" s="451"/>
      <c r="H476" s="556">
        <v>1632415.24</v>
      </c>
      <c r="I476" s="556">
        <v>1349032.52</v>
      </c>
      <c r="J476" s="556">
        <v>1141555.69</v>
      </c>
      <c r="K476" s="556">
        <v>1045179.81</v>
      </c>
      <c r="L476" s="556">
        <v>2726771.59</v>
      </c>
      <c r="M476" s="556">
        <v>2630395.71</v>
      </c>
      <c r="N476" s="556">
        <v>2534019.83</v>
      </c>
      <c r="O476" s="556">
        <v>2437643.9500000002</v>
      </c>
      <c r="P476" s="556">
        <v>2341268.0699999998</v>
      </c>
      <c r="Q476" s="556">
        <v>2244892.19</v>
      </c>
      <c r="R476" s="556">
        <v>2317802.58</v>
      </c>
      <c r="S476" s="556">
        <v>2214066.4300000002</v>
      </c>
      <c r="T476" s="556">
        <v>2110330.2799999998</v>
      </c>
      <c r="U476" s="556"/>
      <c r="V476" s="556">
        <f t="shared" si="253"/>
        <v>2071166.7608333335</v>
      </c>
      <c r="W476" s="292"/>
      <c r="X476" s="293"/>
      <c r="Y476" s="548">
        <f t="shared" si="283"/>
        <v>2110330.2799999998</v>
      </c>
      <c r="Z476" s="549">
        <f t="shared" si="283"/>
        <v>0</v>
      </c>
      <c r="AA476" s="549">
        <f t="shared" si="283"/>
        <v>0</v>
      </c>
      <c r="AB476" s="282">
        <f t="shared" si="254"/>
        <v>0</v>
      </c>
      <c r="AC476" s="281">
        <f t="shared" si="255"/>
        <v>0</v>
      </c>
      <c r="AD476" s="549">
        <f t="shared" si="278"/>
        <v>0</v>
      </c>
      <c r="AE476" s="553">
        <f t="shared" si="264"/>
        <v>0</v>
      </c>
      <c r="AF476" s="282">
        <f t="shared" si="265"/>
        <v>0</v>
      </c>
      <c r="AG476" s="283">
        <f t="shared" si="256"/>
        <v>0</v>
      </c>
      <c r="AH476" s="281">
        <f t="shared" si="257"/>
        <v>0</v>
      </c>
      <c r="AI476" s="551">
        <f t="shared" si="284"/>
        <v>2071166.7608333335</v>
      </c>
      <c r="AJ476" s="549">
        <f t="shared" si="284"/>
        <v>0</v>
      </c>
      <c r="AK476" s="549">
        <f t="shared" si="284"/>
        <v>0</v>
      </c>
      <c r="AL476" s="282">
        <f t="shared" si="258"/>
        <v>0</v>
      </c>
      <c r="AM476" s="281">
        <f t="shared" si="259"/>
        <v>0</v>
      </c>
      <c r="AN476" s="549">
        <f t="shared" si="251"/>
        <v>0</v>
      </c>
      <c r="AO476" s="549">
        <f t="shared" si="252"/>
        <v>0</v>
      </c>
      <c r="AP476" s="549">
        <f t="shared" si="260"/>
        <v>0</v>
      </c>
      <c r="AQ476" s="283">
        <f t="shared" ref="AQ476" si="297">SUM(AN476:AP476)</f>
        <v>0</v>
      </c>
      <c r="AR476" s="281">
        <f t="shared" si="261"/>
        <v>0</v>
      </c>
      <c r="AT476" s="446"/>
      <c r="AU476" s="284"/>
      <c r="AV476" s="447" t="str">
        <f t="shared" si="262"/>
        <v>CA</v>
      </c>
      <c r="AW476" s="447" t="str">
        <f t="shared" si="262"/>
        <v>CL</v>
      </c>
      <c r="AX476" s="447" t="str">
        <f t="shared" si="262"/>
        <v>AIC</v>
      </c>
      <c r="AY476" s="447" t="str">
        <f t="shared" si="282"/>
        <v>ERB</v>
      </c>
      <c r="AZ476" s="447" t="str">
        <f t="shared" si="282"/>
        <v>GRB</v>
      </c>
      <c r="BA476" s="447" t="str">
        <f t="shared" si="282"/>
        <v>Non-Op</v>
      </c>
      <c r="BC476" s="445" t="s">
        <v>2128</v>
      </c>
      <c r="BD476" s="552">
        <f t="shared" si="288"/>
        <v>2110330.2799999998</v>
      </c>
      <c r="BF476" s="435"/>
      <c r="BG476" s="435"/>
      <c r="BH476" s="435"/>
      <c r="BI476" s="435"/>
      <c r="BJ476" s="435"/>
      <c r="BK476" s="435"/>
      <c r="BL476" s="435"/>
      <c r="BN476" s="444"/>
    </row>
    <row r="477" spans="1:66" s="28" customFormat="1" ht="12" customHeight="1">
      <c r="A477" s="698">
        <v>16504573</v>
      </c>
      <c r="B477" s="698" t="str">
        <f t="shared" si="249"/>
        <v>16504573</v>
      </c>
      <c r="C477" s="450" t="s">
        <v>2141</v>
      </c>
      <c r="D477" s="451" t="s">
        <v>2091</v>
      </c>
      <c r="E477" s="451"/>
      <c r="F477" s="304">
        <v>43586</v>
      </c>
      <c r="G477" s="451"/>
      <c r="H477" s="556">
        <v>177006.77</v>
      </c>
      <c r="I477" s="556">
        <v>174935.67</v>
      </c>
      <c r="J477" s="556">
        <v>172864.57</v>
      </c>
      <c r="K477" s="556">
        <v>170793.47</v>
      </c>
      <c r="L477" s="556">
        <v>168722.37</v>
      </c>
      <c r="M477" s="556">
        <v>166651.26999999999</v>
      </c>
      <c r="N477" s="556">
        <v>164580.17000000001</v>
      </c>
      <c r="O477" s="556">
        <v>162509.07</v>
      </c>
      <c r="P477" s="556">
        <v>160437.97</v>
      </c>
      <c r="Q477" s="556">
        <v>158366.87</v>
      </c>
      <c r="R477" s="556">
        <v>156295.76999999999</v>
      </c>
      <c r="S477" s="556">
        <v>154224.67000000001</v>
      </c>
      <c r="T477" s="556">
        <v>152153.57</v>
      </c>
      <c r="U477" s="556"/>
      <c r="V477" s="556">
        <f t="shared" si="253"/>
        <v>164580.17000000001</v>
      </c>
      <c r="W477" s="292"/>
      <c r="X477" s="293"/>
      <c r="Y477" s="548">
        <f t="shared" ref="Y477:AA497" si="298">IF($D477=Y$5,$T477,0)</f>
        <v>152153.57</v>
      </c>
      <c r="Z477" s="549">
        <f t="shared" si="298"/>
        <v>0</v>
      </c>
      <c r="AA477" s="549">
        <f t="shared" si="298"/>
        <v>0</v>
      </c>
      <c r="AB477" s="282">
        <f t="shared" si="254"/>
        <v>0</v>
      </c>
      <c r="AC477" s="281">
        <f t="shared" si="255"/>
        <v>0</v>
      </c>
      <c r="AD477" s="549">
        <f t="shared" si="278"/>
        <v>0</v>
      </c>
      <c r="AE477" s="553">
        <f t="shared" si="264"/>
        <v>0</v>
      </c>
      <c r="AF477" s="282">
        <f t="shared" si="265"/>
        <v>0</v>
      </c>
      <c r="AG477" s="283">
        <f t="shared" si="256"/>
        <v>0</v>
      </c>
      <c r="AH477" s="281">
        <f t="shared" si="257"/>
        <v>0</v>
      </c>
      <c r="AI477" s="551">
        <f t="shared" si="284"/>
        <v>164580.17000000001</v>
      </c>
      <c r="AJ477" s="549">
        <f t="shared" si="284"/>
        <v>0</v>
      </c>
      <c r="AK477" s="549">
        <f t="shared" si="284"/>
        <v>0</v>
      </c>
      <c r="AL477" s="282">
        <f t="shared" si="258"/>
        <v>0</v>
      </c>
      <c r="AM477" s="281">
        <f t="shared" si="259"/>
        <v>0</v>
      </c>
      <c r="AN477" s="549">
        <f t="shared" ref="AN477:AN543" si="299">IF($D477=AN$5,$V477,IF($D477=AN$4, $V477*$AK$1,0))</f>
        <v>0</v>
      </c>
      <c r="AO477" s="549">
        <f t="shared" ref="AO477:AO543" si="300">IF($D477=AO$5,$V477,IF($D477=AO$4, $V477*$AK$2,0))</f>
        <v>0</v>
      </c>
      <c r="AP477" s="549">
        <f t="shared" si="260"/>
        <v>0</v>
      </c>
      <c r="AQ477" s="283">
        <f t="shared" ref="AQ477" si="301">SUM(AN477:AP477)</f>
        <v>0</v>
      </c>
      <c r="AR477" s="281">
        <f t="shared" si="261"/>
        <v>0</v>
      </c>
      <c r="AT477" s="446"/>
      <c r="AU477" s="284"/>
      <c r="AV477" s="447" t="str">
        <f t="shared" si="262"/>
        <v>CA</v>
      </c>
      <c r="AW477" s="447" t="str">
        <f t="shared" si="262"/>
        <v>CL</v>
      </c>
      <c r="AX477" s="447" t="str">
        <f t="shared" si="262"/>
        <v>AIC</v>
      </c>
      <c r="AY477" s="447" t="str">
        <f t="shared" si="282"/>
        <v>ERB</v>
      </c>
      <c r="AZ477" s="447" t="str">
        <f t="shared" si="282"/>
        <v>GRB</v>
      </c>
      <c r="BA477" s="447" t="str">
        <f t="shared" si="282"/>
        <v>Non-Op</v>
      </c>
      <c r="BC477" s="445" t="s">
        <v>2128</v>
      </c>
      <c r="BD477" s="552">
        <f t="shared" si="288"/>
        <v>152153.57</v>
      </c>
      <c r="BF477" s="435"/>
      <c r="BG477" s="435"/>
      <c r="BH477" s="435"/>
      <c r="BI477" s="435"/>
      <c r="BJ477" s="435"/>
      <c r="BK477" s="435"/>
      <c r="BL477" s="435"/>
      <c r="BN477" s="444"/>
    </row>
    <row r="478" spans="1:66" s="28" customFormat="1" ht="12" customHeight="1">
      <c r="A478" s="698">
        <v>16504593</v>
      </c>
      <c r="B478" s="698" t="str">
        <f t="shared" si="249"/>
        <v>16504593</v>
      </c>
      <c r="C478" s="450" t="s">
        <v>3100</v>
      </c>
      <c r="D478" s="451" t="s">
        <v>2091</v>
      </c>
      <c r="E478" s="451"/>
      <c r="F478" s="304">
        <v>44593</v>
      </c>
      <c r="G478" s="451"/>
      <c r="H478" s="556"/>
      <c r="I478" s="556"/>
      <c r="J478" s="556">
        <v>37641.72</v>
      </c>
      <c r="K478" s="556">
        <v>33498.239999999998</v>
      </c>
      <c r="L478" s="556">
        <v>1235486.92</v>
      </c>
      <c r="M478" s="556">
        <v>1364425.21</v>
      </c>
      <c r="N478" s="556">
        <v>2085432.29</v>
      </c>
      <c r="O478" s="556">
        <v>1991292.95</v>
      </c>
      <c r="P478" s="556">
        <v>1943864.73</v>
      </c>
      <c r="Q478" s="556">
        <v>2012363.34</v>
      </c>
      <c r="R478" s="556">
        <v>1843923.37</v>
      </c>
      <c r="S478" s="556">
        <v>1575392.6</v>
      </c>
      <c r="T478" s="556">
        <v>1520941.02</v>
      </c>
      <c r="U478" s="556"/>
      <c r="V478" s="556">
        <f t="shared" si="253"/>
        <v>1240315.99</v>
      </c>
      <c r="W478" s="292"/>
      <c r="X478" s="293"/>
      <c r="Y478" s="548">
        <f t="shared" si="298"/>
        <v>1520941.02</v>
      </c>
      <c r="Z478" s="549">
        <f t="shared" si="298"/>
        <v>0</v>
      </c>
      <c r="AA478" s="549">
        <f t="shared" si="298"/>
        <v>0</v>
      </c>
      <c r="AB478" s="282">
        <f t="shared" ref="AB478" si="302">T478-SUM(Y478:AA478)</f>
        <v>0</v>
      </c>
      <c r="AC478" s="281">
        <f t="shared" ref="AC478" si="303">T478-SUM(Y478:AA478)-AB478</f>
        <v>0</v>
      </c>
      <c r="AD478" s="549">
        <f t="shared" si="278"/>
        <v>0</v>
      </c>
      <c r="AE478" s="553">
        <f t="shared" si="264"/>
        <v>0</v>
      </c>
      <c r="AF478" s="282">
        <f t="shared" si="265"/>
        <v>0</v>
      </c>
      <c r="AG478" s="283">
        <f t="shared" si="256"/>
        <v>0</v>
      </c>
      <c r="AH478" s="281">
        <f t="shared" si="257"/>
        <v>0</v>
      </c>
      <c r="AI478" s="551">
        <f t="shared" si="284"/>
        <v>1240315.99</v>
      </c>
      <c r="AJ478" s="549">
        <f t="shared" si="284"/>
        <v>0</v>
      </c>
      <c r="AK478" s="549">
        <f t="shared" si="284"/>
        <v>0</v>
      </c>
      <c r="AL478" s="282">
        <f t="shared" si="258"/>
        <v>0</v>
      </c>
      <c r="AM478" s="281">
        <f t="shared" si="259"/>
        <v>0</v>
      </c>
      <c r="AN478" s="549">
        <f t="shared" si="299"/>
        <v>0</v>
      </c>
      <c r="AO478" s="549">
        <f t="shared" si="300"/>
        <v>0</v>
      </c>
      <c r="AP478" s="549">
        <f t="shared" si="260"/>
        <v>0</v>
      </c>
      <c r="AQ478" s="283">
        <f t="shared" ref="AQ478" si="304">SUM(AN478:AP478)</f>
        <v>0</v>
      </c>
      <c r="AR478" s="281">
        <f t="shared" si="261"/>
        <v>0</v>
      </c>
      <c r="AT478" s="446"/>
      <c r="AU478" s="284"/>
      <c r="AV478" s="447" t="str">
        <f t="shared" si="262"/>
        <v>CA</v>
      </c>
      <c r="AW478" s="447" t="str">
        <f t="shared" si="262"/>
        <v>CL</v>
      </c>
      <c r="AX478" s="447" t="str">
        <f t="shared" si="262"/>
        <v>AIC</v>
      </c>
      <c r="AY478" s="447" t="str">
        <f t="shared" si="282"/>
        <v>ERB</v>
      </c>
      <c r="AZ478" s="447" t="str">
        <f t="shared" si="282"/>
        <v>GRB</v>
      </c>
      <c r="BA478" s="447" t="str">
        <f t="shared" si="282"/>
        <v>Non-Op</v>
      </c>
      <c r="BC478" s="445" t="s">
        <v>2128</v>
      </c>
      <c r="BD478" s="552">
        <f t="shared" si="288"/>
        <v>1520941.02</v>
      </c>
      <c r="BF478" s="435"/>
      <c r="BG478" s="435"/>
      <c r="BH478" s="435"/>
      <c r="BI478" s="435"/>
      <c r="BJ478" s="435"/>
      <c r="BK478" s="435"/>
      <c r="BL478" s="435"/>
      <c r="BN478" s="444"/>
    </row>
    <row r="479" spans="1:66" s="28" customFormat="1" ht="12" customHeight="1">
      <c r="A479" s="287">
        <v>16580001</v>
      </c>
      <c r="B479" s="288" t="str">
        <f t="shared" si="249"/>
        <v>16580001</v>
      </c>
      <c r="C479" s="444" t="s">
        <v>1367</v>
      </c>
      <c r="D479" s="445" t="s">
        <v>2091</v>
      </c>
      <c r="E479" s="445"/>
      <c r="F479" s="444"/>
      <c r="G479" s="445"/>
      <c r="H479" s="547">
        <v>-33006</v>
      </c>
      <c r="I479" s="547">
        <v>-33006</v>
      </c>
      <c r="J479" s="547">
        <v>-33006</v>
      </c>
      <c r="K479" s="547">
        <v>-33006</v>
      </c>
      <c r="L479" s="547">
        <v>-33006</v>
      </c>
      <c r="M479" s="547">
        <v>-33006</v>
      </c>
      <c r="N479" s="547">
        <v>-1687707.59</v>
      </c>
      <c r="O479" s="547">
        <v>-1687707.59</v>
      </c>
      <c r="P479" s="547">
        <v>-1687707.59</v>
      </c>
      <c r="Q479" s="547">
        <v>-2242737.31</v>
      </c>
      <c r="R479" s="547">
        <v>-2242737.31</v>
      </c>
      <c r="S479" s="547">
        <v>-2242737.31</v>
      </c>
      <c r="T479" s="547">
        <v>-3715911.54</v>
      </c>
      <c r="U479" s="547"/>
      <c r="V479" s="547">
        <f t="shared" si="253"/>
        <v>-1152568.6225000001</v>
      </c>
      <c r="W479" s="285"/>
      <c r="X479" s="286"/>
      <c r="Y479" s="548">
        <f t="shared" si="298"/>
        <v>-3715911.54</v>
      </c>
      <c r="Z479" s="549">
        <f t="shared" si="298"/>
        <v>0</v>
      </c>
      <c r="AA479" s="549">
        <f t="shared" si="298"/>
        <v>0</v>
      </c>
      <c r="AB479" s="282">
        <f t="shared" si="254"/>
        <v>0</v>
      </c>
      <c r="AC479" s="281">
        <f t="shared" si="255"/>
        <v>0</v>
      </c>
      <c r="AD479" s="549">
        <f t="shared" si="278"/>
        <v>0</v>
      </c>
      <c r="AE479" s="553">
        <f t="shared" si="264"/>
        <v>0</v>
      </c>
      <c r="AF479" s="282">
        <f t="shared" si="265"/>
        <v>0</v>
      </c>
      <c r="AG479" s="283">
        <f t="shared" si="256"/>
        <v>0</v>
      </c>
      <c r="AH479" s="281">
        <f t="shared" si="257"/>
        <v>0</v>
      </c>
      <c r="AI479" s="551">
        <f t="shared" si="284"/>
        <v>-1152568.6225000001</v>
      </c>
      <c r="AJ479" s="549">
        <f t="shared" si="284"/>
        <v>0</v>
      </c>
      <c r="AK479" s="549">
        <f t="shared" si="284"/>
        <v>0</v>
      </c>
      <c r="AL479" s="282">
        <f t="shared" si="258"/>
        <v>0</v>
      </c>
      <c r="AM479" s="281">
        <f t="shared" si="259"/>
        <v>0</v>
      </c>
      <c r="AN479" s="549">
        <f t="shared" si="299"/>
        <v>0</v>
      </c>
      <c r="AO479" s="549">
        <f t="shared" si="300"/>
        <v>0</v>
      </c>
      <c r="AP479" s="549">
        <f t="shared" si="260"/>
        <v>0</v>
      </c>
      <c r="AQ479" s="283">
        <f t="shared" si="279"/>
        <v>0</v>
      </c>
      <c r="AR479" s="281">
        <f t="shared" si="261"/>
        <v>0</v>
      </c>
      <c r="AT479" s="446"/>
      <c r="AU479" s="284"/>
      <c r="AV479" s="447" t="str">
        <f t="shared" si="262"/>
        <v>CA</v>
      </c>
      <c r="AW479" s="447" t="str">
        <f t="shared" si="262"/>
        <v>CL</v>
      </c>
      <c r="AX479" s="447" t="str">
        <f t="shared" si="262"/>
        <v>AIC</v>
      </c>
      <c r="AY479" s="447" t="str">
        <f t="shared" si="282"/>
        <v>ERB</v>
      </c>
      <c r="AZ479" s="447" t="str">
        <f t="shared" si="282"/>
        <v>GRB</v>
      </c>
      <c r="BA479" s="447" t="str">
        <f t="shared" si="282"/>
        <v>Non-Op</v>
      </c>
      <c r="BC479" s="445" t="s">
        <v>2104</v>
      </c>
      <c r="BD479" s="552">
        <f t="shared" si="288"/>
        <v>-3715911.54</v>
      </c>
      <c r="BF479" s="435"/>
      <c r="BG479" s="435"/>
      <c r="BH479" s="435"/>
      <c r="BI479" s="435"/>
      <c r="BJ479" s="435"/>
      <c r="BK479" s="435"/>
      <c r="BL479" s="435"/>
      <c r="BN479" s="444"/>
    </row>
    <row r="480" spans="1:66" s="28" customFormat="1" ht="12" customHeight="1">
      <c r="A480" s="287">
        <v>16580002</v>
      </c>
      <c r="B480" s="288" t="str">
        <f t="shared" si="249"/>
        <v>16580002</v>
      </c>
      <c r="C480" s="444" t="s">
        <v>1368</v>
      </c>
      <c r="D480" s="445" t="s">
        <v>2091</v>
      </c>
      <c r="E480" s="445"/>
      <c r="F480" s="444"/>
      <c r="G480" s="445"/>
      <c r="H480" s="547">
        <v>-45300</v>
      </c>
      <c r="I480" s="547">
        <v>-45300</v>
      </c>
      <c r="J480" s="547">
        <v>-45300</v>
      </c>
      <c r="K480" s="547">
        <v>0</v>
      </c>
      <c r="L480" s="547">
        <v>0</v>
      </c>
      <c r="M480" s="547">
        <v>0</v>
      </c>
      <c r="N480" s="547">
        <v>0</v>
      </c>
      <c r="O480" s="547">
        <v>0</v>
      </c>
      <c r="P480" s="547">
        <v>0</v>
      </c>
      <c r="Q480" s="547">
        <v>0</v>
      </c>
      <c r="R480" s="547">
        <v>0</v>
      </c>
      <c r="S480" s="547">
        <v>0</v>
      </c>
      <c r="T480" s="547">
        <v>0</v>
      </c>
      <c r="U480" s="547"/>
      <c r="V480" s="547">
        <f t="shared" ref="V480:V549" si="305">(H480+T480+SUM(I480:S480)*2)/24</f>
        <v>-9437.5</v>
      </c>
      <c r="W480" s="285"/>
      <c r="X480" s="286"/>
      <c r="Y480" s="548">
        <f t="shared" si="298"/>
        <v>0</v>
      </c>
      <c r="Z480" s="549">
        <f t="shared" si="298"/>
        <v>0</v>
      </c>
      <c r="AA480" s="549">
        <f t="shared" si="298"/>
        <v>0</v>
      </c>
      <c r="AB480" s="282">
        <f t="shared" si="254"/>
        <v>0</v>
      </c>
      <c r="AC480" s="281">
        <f t="shared" si="255"/>
        <v>0</v>
      </c>
      <c r="AD480" s="549">
        <f t="shared" si="278"/>
        <v>0</v>
      </c>
      <c r="AE480" s="553">
        <f t="shared" si="264"/>
        <v>0</v>
      </c>
      <c r="AF480" s="282">
        <f t="shared" si="265"/>
        <v>0</v>
      </c>
      <c r="AG480" s="283">
        <f t="shared" si="256"/>
        <v>0</v>
      </c>
      <c r="AH480" s="281">
        <f t="shared" si="257"/>
        <v>0</v>
      </c>
      <c r="AI480" s="551">
        <f t="shared" ref="AI480:AK501" si="306">IF($D480=AI$5,$V480,0)</f>
        <v>-9437.5</v>
      </c>
      <c r="AJ480" s="549">
        <f t="shared" si="306"/>
        <v>0</v>
      </c>
      <c r="AK480" s="549">
        <f t="shared" si="306"/>
        <v>0</v>
      </c>
      <c r="AL480" s="282">
        <f t="shared" si="258"/>
        <v>0</v>
      </c>
      <c r="AM480" s="281">
        <f t="shared" si="259"/>
        <v>0</v>
      </c>
      <c r="AN480" s="549">
        <f t="shared" si="299"/>
        <v>0</v>
      </c>
      <c r="AO480" s="549">
        <f t="shared" si="300"/>
        <v>0</v>
      </c>
      <c r="AP480" s="549">
        <f t="shared" si="260"/>
        <v>0</v>
      </c>
      <c r="AQ480" s="283">
        <f t="shared" si="279"/>
        <v>0</v>
      </c>
      <c r="AR480" s="281">
        <f t="shared" si="261"/>
        <v>0</v>
      </c>
      <c r="AT480" s="446"/>
      <c r="AU480" s="284"/>
      <c r="AV480" s="447" t="str">
        <f t="shared" si="262"/>
        <v>CA</v>
      </c>
      <c r="AW480" s="447" t="str">
        <f t="shared" si="262"/>
        <v>CL</v>
      </c>
      <c r="AX480" s="447" t="str">
        <f t="shared" si="262"/>
        <v>AIC</v>
      </c>
      <c r="AY480" s="447" t="str">
        <f t="shared" si="282"/>
        <v>ERB</v>
      </c>
      <c r="AZ480" s="447" t="str">
        <f t="shared" si="282"/>
        <v>GRB</v>
      </c>
      <c r="BA480" s="447" t="str">
        <f t="shared" si="282"/>
        <v>Non-Op</v>
      </c>
      <c r="BC480" s="445" t="s">
        <v>2104</v>
      </c>
      <c r="BD480" s="552">
        <f t="shared" si="288"/>
        <v>0</v>
      </c>
      <c r="BF480" s="435"/>
      <c r="BG480" s="435"/>
      <c r="BH480" s="435"/>
      <c r="BI480" s="435"/>
      <c r="BJ480" s="435"/>
      <c r="BK480" s="435"/>
      <c r="BL480" s="435"/>
      <c r="BN480" s="444"/>
    </row>
    <row r="481" spans="1:66" s="28" customFormat="1" ht="12" customHeight="1">
      <c r="A481" s="287">
        <v>16580003</v>
      </c>
      <c r="B481" s="288" t="str">
        <f t="shared" si="249"/>
        <v>16580003</v>
      </c>
      <c r="C481" s="444" t="s">
        <v>2763</v>
      </c>
      <c r="D481" s="445" t="s">
        <v>2091</v>
      </c>
      <c r="E481" s="445"/>
      <c r="F481" s="444"/>
      <c r="G481" s="445"/>
      <c r="H481" s="547">
        <v>0</v>
      </c>
      <c r="I481" s="547">
        <v>0</v>
      </c>
      <c r="J481" s="547">
        <v>0</v>
      </c>
      <c r="K481" s="547">
        <v>0</v>
      </c>
      <c r="L481" s="547">
        <v>0</v>
      </c>
      <c r="M481" s="547">
        <v>0</v>
      </c>
      <c r="N481" s="547">
        <v>0</v>
      </c>
      <c r="O481" s="547">
        <v>0</v>
      </c>
      <c r="P481" s="547">
        <v>0</v>
      </c>
      <c r="Q481" s="547">
        <v>0</v>
      </c>
      <c r="R481" s="547">
        <v>0</v>
      </c>
      <c r="S481" s="547">
        <v>0</v>
      </c>
      <c r="T481" s="547">
        <v>0</v>
      </c>
      <c r="U481" s="547"/>
      <c r="V481" s="547">
        <f t="shared" si="305"/>
        <v>0</v>
      </c>
      <c r="W481" s="285"/>
      <c r="X481" s="286"/>
      <c r="Y481" s="548">
        <f t="shared" si="298"/>
        <v>0</v>
      </c>
      <c r="Z481" s="549">
        <f t="shared" si="298"/>
        <v>0</v>
      </c>
      <c r="AA481" s="549">
        <f t="shared" si="298"/>
        <v>0</v>
      </c>
      <c r="AB481" s="282">
        <f t="shared" ref="AB481:AB550" si="307">T481-SUM(Y481:AA481)</f>
        <v>0</v>
      </c>
      <c r="AC481" s="281">
        <f t="shared" ref="AC481:AC550" si="308">T481-SUM(Y481:AA481)-AB481</f>
        <v>0</v>
      </c>
      <c r="AD481" s="549">
        <f t="shared" si="278"/>
        <v>0</v>
      </c>
      <c r="AE481" s="553">
        <f t="shared" si="264"/>
        <v>0</v>
      </c>
      <c r="AF481" s="282">
        <f t="shared" si="265"/>
        <v>0</v>
      </c>
      <c r="AG481" s="283">
        <f t="shared" ref="AG481:AG550" si="309">SUM(AD481:AF481)</f>
        <v>0</v>
      </c>
      <c r="AH481" s="281">
        <f t="shared" ref="AH481:AH550" si="310">AG481-AB481</f>
        <v>0</v>
      </c>
      <c r="AI481" s="551">
        <f t="shared" si="306"/>
        <v>0</v>
      </c>
      <c r="AJ481" s="549">
        <f t="shared" si="306"/>
        <v>0</v>
      </c>
      <c r="AK481" s="549">
        <f t="shared" si="306"/>
        <v>0</v>
      </c>
      <c r="AL481" s="282">
        <f t="shared" ref="AL481:AL550" si="311">V481-SUM(AI481:AK481)</f>
        <v>0</v>
      </c>
      <c r="AM481" s="281">
        <f t="shared" ref="AM481:AM550" si="312">V481-SUM(AI481:AK481)-AL481</f>
        <v>0</v>
      </c>
      <c r="AN481" s="549">
        <f t="shared" si="299"/>
        <v>0</v>
      </c>
      <c r="AO481" s="549">
        <f t="shared" si="300"/>
        <v>0</v>
      </c>
      <c r="AP481" s="549">
        <f t="shared" ref="AP481:AP550" si="313">IF($D481=AP$5,$V481,IF($D481=AP$4, $V481*$AL$2,0))</f>
        <v>0</v>
      </c>
      <c r="AQ481" s="283">
        <f t="shared" si="279"/>
        <v>0</v>
      </c>
      <c r="AR481" s="281">
        <f t="shared" ref="AR481:AR550" si="314">AQ481-AL481</f>
        <v>0</v>
      </c>
      <c r="AT481" s="446"/>
      <c r="AU481" s="284"/>
      <c r="AV481" s="447" t="str">
        <f t="shared" ref="AV481:AX550" si="315">IF(VALUE(Y481),AV$7,IF(ISBLANK(Y481),"",AV$7))</f>
        <v>CA</v>
      </c>
      <c r="AW481" s="447" t="str">
        <f t="shared" si="315"/>
        <v>CL</v>
      </c>
      <c r="AX481" s="447" t="str">
        <f t="shared" si="315"/>
        <v>AIC</v>
      </c>
      <c r="AY481" s="447" t="str">
        <f t="shared" si="282"/>
        <v>ERB</v>
      </c>
      <c r="AZ481" s="447" t="str">
        <f t="shared" si="282"/>
        <v>GRB</v>
      </c>
      <c r="BA481" s="447" t="str">
        <f t="shared" si="282"/>
        <v>Non-Op</v>
      </c>
      <c r="BC481" s="445" t="s">
        <v>2142</v>
      </c>
      <c r="BD481" s="552">
        <f t="shared" si="288"/>
        <v>0</v>
      </c>
      <c r="BF481" s="435"/>
      <c r="BG481" s="435"/>
      <c r="BH481" s="435"/>
      <c r="BI481" s="435"/>
      <c r="BJ481" s="435"/>
      <c r="BK481" s="435"/>
      <c r="BL481" s="435"/>
      <c r="BN481" s="444"/>
    </row>
    <row r="482" spans="1:66" s="28" customFormat="1" ht="12" customHeight="1">
      <c r="A482" s="287">
        <v>16590001</v>
      </c>
      <c r="B482" s="288" t="str">
        <f t="shared" si="249"/>
        <v>16590001</v>
      </c>
      <c r="C482" s="444" t="s">
        <v>1367</v>
      </c>
      <c r="D482" s="445" t="s">
        <v>2091</v>
      </c>
      <c r="E482" s="445"/>
      <c r="F482" s="444"/>
      <c r="G482" s="445"/>
      <c r="H482" s="547">
        <v>33006</v>
      </c>
      <c r="I482" s="547">
        <v>33006</v>
      </c>
      <c r="J482" s="547">
        <v>33006</v>
      </c>
      <c r="K482" s="547">
        <v>33006</v>
      </c>
      <c r="L482" s="547">
        <v>33006</v>
      </c>
      <c r="M482" s="547">
        <v>33006</v>
      </c>
      <c r="N482" s="547">
        <v>1687707.59</v>
      </c>
      <c r="O482" s="547">
        <v>1687707.59</v>
      </c>
      <c r="P482" s="547">
        <v>1687707.59</v>
      </c>
      <c r="Q482" s="547">
        <v>2242737.31</v>
      </c>
      <c r="R482" s="547">
        <v>2242737.31</v>
      </c>
      <c r="S482" s="547">
        <v>2242737.31</v>
      </c>
      <c r="T482" s="547">
        <v>3715911.54</v>
      </c>
      <c r="U482" s="547"/>
      <c r="V482" s="547">
        <f t="shared" si="305"/>
        <v>1152568.6225000001</v>
      </c>
      <c r="W482" s="285"/>
      <c r="X482" s="286"/>
      <c r="Y482" s="548">
        <f t="shared" si="298"/>
        <v>3715911.54</v>
      </c>
      <c r="Z482" s="549">
        <f t="shared" si="298"/>
        <v>0</v>
      </c>
      <c r="AA482" s="549">
        <f t="shared" si="298"/>
        <v>0</v>
      </c>
      <c r="AB482" s="282">
        <f t="shared" si="307"/>
        <v>0</v>
      </c>
      <c r="AC482" s="281">
        <f t="shared" si="308"/>
        <v>0</v>
      </c>
      <c r="AD482" s="549">
        <f t="shared" si="278"/>
        <v>0</v>
      </c>
      <c r="AE482" s="553">
        <f t="shared" si="264"/>
        <v>0</v>
      </c>
      <c r="AF482" s="282">
        <f t="shared" si="265"/>
        <v>0</v>
      </c>
      <c r="AG482" s="283">
        <f t="shared" si="309"/>
        <v>0</v>
      </c>
      <c r="AH482" s="281">
        <f t="shared" si="310"/>
        <v>0</v>
      </c>
      <c r="AI482" s="551">
        <f t="shared" si="306"/>
        <v>1152568.6225000001</v>
      </c>
      <c r="AJ482" s="549">
        <f t="shared" si="306"/>
        <v>0</v>
      </c>
      <c r="AK482" s="549">
        <f t="shared" si="306"/>
        <v>0</v>
      </c>
      <c r="AL482" s="282">
        <f t="shared" si="311"/>
        <v>0</v>
      </c>
      <c r="AM482" s="281">
        <f t="shared" si="312"/>
        <v>0</v>
      </c>
      <c r="AN482" s="549">
        <f t="shared" si="299"/>
        <v>0</v>
      </c>
      <c r="AO482" s="549">
        <f t="shared" si="300"/>
        <v>0</v>
      </c>
      <c r="AP482" s="549">
        <f t="shared" si="313"/>
        <v>0</v>
      </c>
      <c r="AQ482" s="283">
        <f t="shared" si="279"/>
        <v>0</v>
      </c>
      <c r="AR482" s="281">
        <f t="shared" si="314"/>
        <v>0</v>
      </c>
      <c r="AT482" s="446"/>
      <c r="AU482" s="284"/>
      <c r="AV482" s="447" t="str">
        <f t="shared" si="315"/>
        <v>CA</v>
      </c>
      <c r="AW482" s="447" t="str">
        <f t="shared" si="315"/>
        <v>CL</v>
      </c>
      <c r="AX482" s="447" t="str">
        <f t="shared" si="315"/>
        <v>AIC</v>
      </c>
      <c r="AY482" s="447" t="str">
        <f t="shared" si="282"/>
        <v>ERB</v>
      </c>
      <c r="AZ482" s="447" t="str">
        <f t="shared" si="282"/>
        <v>GRB</v>
      </c>
      <c r="BA482" s="447" t="str">
        <f t="shared" si="282"/>
        <v>Non-Op</v>
      </c>
      <c r="BC482" s="445" t="s">
        <v>2104</v>
      </c>
      <c r="BD482" s="552">
        <f t="shared" si="288"/>
        <v>3715911.54</v>
      </c>
      <c r="BF482" s="435"/>
      <c r="BG482" s="435"/>
      <c r="BH482" s="435"/>
      <c r="BI482" s="435"/>
      <c r="BJ482" s="435"/>
      <c r="BK482" s="435"/>
      <c r="BL482" s="435"/>
      <c r="BN482" s="444"/>
    </row>
    <row r="483" spans="1:66" s="28" customFormat="1" ht="12" customHeight="1">
      <c r="A483" s="287">
        <v>16590002</v>
      </c>
      <c r="B483" s="288" t="str">
        <f t="shared" si="249"/>
        <v>16590002</v>
      </c>
      <c r="C483" s="444" t="s">
        <v>1369</v>
      </c>
      <c r="D483" s="445" t="s">
        <v>2091</v>
      </c>
      <c r="E483" s="445"/>
      <c r="F483" s="444"/>
      <c r="G483" s="445"/>
      <c r="H483" s="547">
        <v>45300</v>
      </c>
      <c r="I483" s="547">
        <v>45300</v>
      </c>
      <c r="J483" s="547">
        <v>45300</v>
      </c>
      <c r="K483" s="547">
        <v>0</v>
      </c>
      <c r="L483" s="547">
        <v>0</v>
      </c>
      <c r="M483" s="547">
        <v>0</v>
      </c>
      <c r="N483" s="547">
        <v>0</v>
      </c>
      <c r="O483" s="547">
        <v>0</v>
      </c>
      <c r="P483" s="547">
        <v>0</v>
      </c>
      <c r="Q483" s="547">
        <v>0</v>
      </c>
      <c r="R483" s="547">
        <v>0</v>
      </c>
      <c r="S483" s="547">
        <v>0</v>
      </c>
      <c r="T483" s="547">
        <v>0</v>
      </c>
      <c r="U483" s="547"/>
      <c r="V483" s="547">
        <f t="shared" si="305"/>
        <v>9437.5</v>
      </c>
      <c r="W483" s="285"/>
      <c r="X483" s="286"/>
      <c r="Y483" s="548">
        <f t="shared" si="298"/>
        <v>0</v>
      </c>
      <c r="Z483" s="549">
        <f t="shared" si="298"/>
        <v>0</v>
      </c>
      <c r="AA483" s="549">
        <f t="shared" si="298"/>
        <v>0</v>
      </c>
      <c r="AB483" s="282">
        <f t="shared" si="307"/>
        <v>0</v>
      </c>
      <c r="AC483" s="281">
        <f t="shared" si="308"/>
        <v>0</v>
      </c>
      <c r="AD483" s="549">
        <f t="shared" si="278"/>
        <v>0</v>
      </c>
      <c r="AE483" s="553">
        <f t="shared" si="264"/>
        <v>0</v>
      </c>
      <c r="AF483" s="282">
        <f t="shared" si="265"/>
        <v>0</v>
      </c>
      <c r="AG483" s="283">
        <f t="shared" si="309"/>
        <v>0</v>
      </c>
      <c r="AH483" s="281">
        <f t="shared" si="310"/>
        <v>0</v>
      </c>
      <c r="AI483" s="551">
        <f t="shared" si="306"/>
        <v>9437.5</v>
      </c>
      <c r="AJ483" s="549">
        <f t="shared" si="306"/>
        <v>0</v>
      </c>
      <c r="AK483" s="549">
        <f t="shared" si="306"/>
        <v>0</v>
      </c>
      <c r="AL483" s="282">
        <f t="shared" si="311"/>
        <v>0</v>
      </c>
      <c r="AM483" s="281">
        <f t="shared" si="312"/>
        <v>0</v>
      </c>
      <c r="AN483" s="549">
        <f t="shared" si="299"/>
        <v>0</v>
      </c>
      <c r="AO483" s="549">
        <f t="shared" si="300"/>
        <v>0</v>
      </c>
      <c r="AP483" s="549">
        <f t="shared" si="313"/>
        <v>0</v>
      </c>
      <c r="AQ483" s="283">
        <f t="shared" si="279"/>
        <v>0</v>
      </c>
      <c r="AR483" s="281">
        <f t="shared" si="314"/>
        <v>0</v>
      </c>
      <c r="AT483" s="446"/>
      <c r="AU483" s="284"/>
      <c r="AV483" s="447" t="str">
        <f t="shared" si="315"/>
        <v>CA</v>
      </c>
      <c r="AW483" s="447" t="str">
        <f t="shared" si="315"/>
        <v>CL</v>
      </c>
      <c r="AX483" s="447" t="str">
        <f t="shared" si="315"/>
        <v>AIC</v>
      </c>
      <c r="AY483" s="447" t="str">
        <f t="shared" si="282"/>
        <v>ERB</v>
      </c>
      <c r="AZ483" s="447" t="str">
        <f t="shared" si="282"/>
        <v>GRB</v>
      </c>
      <c r="BA483" s="447" t="str">
        <f t="shared" si="282"/>
        <v>Non-Op</v>
      </c>
      <c r="BC483" s="445" t="s">
        <v>2104</v>
      </c>
      <c r="BD483" s="552">
        <f t="shared" si="288"/>
        <v>0</v>
      </c>
      <c r="BF483" s="435"/>
      <c r="BG483" s="435"/>
      <c r="BH483" s="435"/>
      <c r="BI483" s="435"/>
      <c r="BJ483" s="435"/>
      <c r="BK483" s="435"/>
      <c r="BL483" s="435"/>
      <c r="BN483" s="444"/>
    </row>
    <row r="484" spans="1:66" s="28" customFormat="1" ht="12" customHeight="1">
      <c r="A484" s="287">
        <v>16590003</v>
      </c>
      <c r="B484" s="288" t="str">
        <f t="shared" si="249"/>
        <v>16590003</v>
      </c>
      <c r="C484" s="444" t="s">
        <v>2763</v>
      </c>
      <c r="D484" s="445" t="s">
        <v>2091</v>
      </c>
      <c r="E484" s="445"/>
      <c r="F484" s="444"/>
      <c r="G484" s="445"/>
      <c r="H484" s="547">
        <v>0</v>
      </c>
      <c r="I484" s="547">
        <v>0</v>
      </c>
      <c r="J484" s="547">
        <v>0</v>
      </c>
      <c r="K484" s="547">
        <v>0</v>
      </c>
      <c r="L484" s="547">
        <v>0</v>
      </c>
      <c r="M484" s="547">
        <v>0</v>
      </c>
      <c r="N484" s="547">
        <v>0</v>
      </c>
      <c r="O484" s="547">
        <v>0</v>
      </c>
      <c r="P484" s="547">
        <v>0</v>
      </c>
      <c r="Q484" s="547">
        <v>0</v>
      </c>
      <c r="R484" s="547">
        <v>0</v>
      </c>
      <c r="S484" s="547">
        <v>0</v>
      </c>
      <c r="T484" s="547">
        <v>0</v>
      </c>
      <c r="U484" s="547"/>
      <c r="V484" s="547">
        <f t="shared" si="305"/>
        <v>0</v>
      </c>
      <c r="W484" s="285"/>
      <c r="X484" s="286"/>
      <c r="Y484" s="548">
        <f t="shared" si="298"/>
        <v>0</v>
      </c>
      <c r="Z484" s="549">
        <f t="shared" si="298"/>
        <v>0</v>
      </c>
      <c r="AA484" s="549">
        <f t="shared" si="298"/>
        <v>0</v>
      </c>
      <c r="AB484" s="282">
        <f t="shared" si="307"/>
        <v>0</v>
      </c>
      <c r="AC484" s="281">
        <f t="shared" si="308"/>
        <v>0</v>
      </c>
      <c r="AD484" s="549">
        <f t="shared" si="278"/>
        <v>0</v>
      </c>
      <c r="AE484" s="553">
        <f t="shared" si="264"/>
        <v>0</v>
      </c>
      <c r="AF484" s="282">
        <f t="shared" si="265"/>
        <v>0</v>
      </c>
      <c r="AG484" s="283">
        <f t="shared" si="309"/>
        <v>0</v>
      </c>
      <c r="AH484" s="281">
        <f t="shared" si="310"/>
        <v>0</v>
      </c>
      <c r="AI484" s="551">
        <f t="shared" si="306"/>
        <v>0</v>
      </c>
      <c r="AJ484" s="549">
        <f t="shared" si="306"/>
        <v>0</v>
      </c>
      <c r="AK484" s="549">
        <f t="shared" si="306"/>
        <v>0</v>
      </c>
      <c r="AL484" s="282">
        <f t="shared" si="311"/>
        <v>0</v>
      </c>
      <c r="AM484" s="281">
        <f t="shared" si="312"/>
        <v>0</v>
      </c>
      <c r="AN484" s="549">
        <f t="shared" si="299"/>
        <v>0</v>
      </c>
      <c r="AO484" s="549">
        <f t="shared" si="300"/>
        <v>0</v>
      </c>
      <c r="AP484" s="549">
        <f t="shared" si="313"/>
        <v>0</v>
      </c>
      <c r="AQ484" s="283">
        <f t="shared" si="279"/>
        <v>0</v>
      </c>
      <c r="AR484" s="281">
        <f t="shared" si="314"/>
        <v>0</v>
      </c>
      <c r="AT484" s="446"/>
      <c r="AU484" s="284"/>
      <c r="AV484" s="447" t="str">
        <f t="shared" si="315"/>
        <v>CA</v>
      </c>
      <c r="AW484" s="447" t="str">
        <f t="shared" si="315"/>
        <v>CL</v>
      </c>
      <c r="AX484" s="447" t="str">
        <f t="shared" si="315"/>
        <v>AIC</v>
      </c>
      <c r="AY484" s="447" t="str">
        <f t="shared" si="282"/>
        <v>ERB</v>
      </c>
      <c r="AZ484" s="447" t="str">
        <f t="shared" si="282"/>
        <v>GRB</v>
      </c>
      <c r="BA484" s="447" t="str">
        <f t="shared" si="282"/>
        <v>Non-Op</v>
      </c>
      <c r="BC484" s="445" t="s">
        <v>2142</v>
      </c>
      <c r="BD484" s="552">
        <f t="shared" si="288"/>
        <v>0</v>
      </c>
      <c r="BF484" s="435"/>
      <c r="BG484" s="435"/>
      <c r="BH484" s="435"/>
      <c r="BI484" s="435"/>
      <c r="BJ484" s="435"/>
      <c r="BK484" s="435"/>
      <c r="BL484" s="435"/>
      <c r="BN484" s="444"/>
    </row>
    <row r="485" spans="1:66" s="28" customFormat="1" ht="12" customHeight="1">
      <c r="A485" s="287">
        <v>17300001</v>
      </c>
      <c r="B485" s="288" t="str">
        <f t="shared" si="249"/>
        <v>17300001</v>
      </c>
      <c r="C485" s="444" t="s">
        <v>1370</v>
      </c>
      <c r="D485" s="445" t="s">
        <v>2091</v>
      </c>
      <c r="E485" s="445"/>
      <c r="F485" s="444"/>
      <c r="G485" s="445"/>
      <c r="H485" s="547">
        <v>178967464.16</v>
      </c>
      <c r="I485" s="547">
        <v>179202379.16999999</v>
      </c>
      <c r="J485" s="547">
        <v>167530153.58000001</v>
      </c>
      <c r="K485" s="547">
        <v>153230848.28</v>
      </c>
      <c r="L485" s="547">
        <v>147628600.38999999</v>
      </c>
      <c r="M485" s="547">
        <v>136534919.58000001</v>
      </c>
      <c r="N485" s="547">
        <v>125299632.20999999</v>
      </c>
      <c r="O485" s="547">
        <v>139795585.28</v>
      </c>
      <c r="P485" s="547">
        <v>139537659.13</v>
      </c>
      <c r="Q485" s="547">
        <v>129196018.92</v>
      </c>
      <c r="R485" s="547">
        <v>148235630.97</v>
      </c>
      <c r="S485" s="547">
        <v>178156886.13999999</v>
      </c>
      <c r="T485" s="547">
        <v>186362369.86000001</v>
      </c>
      <c r="U485" s="547"/>
      <c r="V485" s="547">
        <f t="shared" si="305"/>
        <v>152251102.55500001</v>
      </c>
      <c r="W485" s="285"/>
      <c r="X485" s="286"/>
      <c r="Y485" s="548">
        <f t="shared" si="298"/>
        <v>186362369.86000001</v>
      </c>
      <c r="Z485" s="549">
        <f t="shared" si="298"/>
        <v>0</v>
      </c>
      <c r="AA485" s="549">
        <f t="shared" si="298"/>
        <v>0</v>
      </c>
      <c r="AB485" s="282">
        <f t="shared" si="307"/>
        <v>0</v>
      </c>
      <c r="AC485" s="281">
        <f t="shared" si="308"/>
        <v>0</v>
      </c>
      <c r="AD485" s="549">
        <f t="shared" si="278"/>
        <v>0</v>
      </c>
      <c r="AE485" s="553">
        <f t="shared" ref="AE485:AE554" si="316">IF($D485=AE$5,$T485,IF($D485=AE$4, $T485*$AK$2,0))</f>
        <v>0</v>
      </c>
      <c r="AF485" s="282">
        <f t="shared" ref="AF485:AF554" si="317">IF($D485=AF$5,$T485,IF($D485=AF$4, $T485*$AL$2,0))</f>
        <v>0</v>
      </c>
      <c r="AG485" s="283">
        <f t="shared" si="309"/>
        <v>0</v>
      </c>
      <c r="AH485" s="281">
        <f t="shared" si="310"/>
        <v>0</v>
      </c>
      <c r="AI485" s="551">
        <f t="shared" si="306"/>
        <v>152251102.55500001</v>
      </c>
      <c r="AJ485" s="549">
        <f t="shared" si="306"/>
        <v>0</v>
      </c>
      <c r="AK485" s="549">
        <f t="shared" si="306"/>
        <v>0</v>
      </c>
      <c r="AL485" s="282">
        <f t="shared" si="311"/>
        <v>0</v>
      </c>
      <c r="AM485" s="281">
        <f t="shared" si="312"/>
        <v>0</v>
      </c>
      <c r="AN485" s="549">
        <f t="shared" si="299"/>
        <v>0</v>
      </c>
      <c r="AO485" s="549">
        <f t="shared" si="300"/>
        <v>0</v>
      </c>
      <c r="AP485" s="549">
        <f t="shared" si="313"/>
        <v>0</v>
      </c>
      <c r="AQ485" s="283">
        <f t="shared" si="279"/>
        <v>0</v>
      </c>
      <c r="AR485" s="281">
        <f t="shared" si="314"/>
        <v>0</v>
      </c>
      <c r="AT485" s="446"/>
      <c r="AU485" s="284"/>
      <c r="AV485" s="447" t="str">
        <f t="shared" si="315"/>
        <v>CA</v>
      </c>
      <c r="AW485" s="447" t="str">
        <f t="shared" si="315"/>
        <v>CL</v>
      </c>
      <c r="AX485" s="447" t="str">
        <f t="shared" si="315"/>
        <v>AIC</v>
      </c>
      <c r="AY485" s="447" t="str">
        <f t="shared" si="282"/>
        <v>ERB</v>
      </c>
      <c r="AZ485" s="447" t="str">
        <f t="shared" si="282"/>
        <v>GRB</v>
      </c>
      <c r="BA485" s="447" t="str">
        <f t="shared" si="282"/>
        <v>Non-Op</v>
      </c>
      <c r="BC485" s="445" t="s">
        <v>2143</v>
      </c>
      <c r="BD485" s="552">
        <f t="shared" si="288"/>
        <v>186362369.86000001</v>
      </c>
      <c r="BF485" s="435"/>
      <c r="BG485" s="435"/>
      <c r="BH485" s="435"/>
      <c r="BI485" s="435"/>
      <c r="BJ485" s="435"/>
      <c r="BK485" s="435"/>
      <c r="BL485" s="435"/>
      <c r="BN485" s="444"/>
    </row>
    <row r="486" spans="1:66" s="28" customFormat="1" ht="12" customHeight="1">
      <c r="A486" s="287">
        <v>17300002</v>
      </c>
      <c r="B486" s="288" t="str">
        <f t="shared" si="249"/>
        <v>17300002</v>
      </c>
      <c r="C486" s="444" t="s">
        <v>1371</v>
      </c>
      <c r="D486" s="445" t="s">
        <v>2091</v>
      </c>
      <c r="E486" s="445"/>
      <c r="F486" s="444"/>
      <c r="G486" s="445"/>
      <c r="H486" s="547">
        <v>92638679.540000007</v>
      </c>
      <c r="I486" s="547">
        <v>84265773.870000005</v>
      </c>
      <c r="J486" s="547">
        <v>77217824.049999997</v>
      </c>
      <c r="K486" s="547">
        <v>62068290.539999999</v>
      </c>
      <c r="L486" s="547">
        <v>58437321.649999999</v>
      </c>
      <c r="M486" s="547">
        <v>44550220.75</v>
      </c>
      <c r="N486" s="547">
        <v>34865930.350000001</v>
      </c>
      <c r="O486" s="547">
        <v>30072665.530000001</v>
      </c>
      <c r="P486" s="547">
        <v>27412244.98</v>
      </c>
      <c r="Q486" s="547">
        <v>28857994.870000001</v>
      </c>
      <c r="R486" s="547">
        <v>45622122.5</v>
      </c>
      <c r="S486" s="547">
        <v>87285112.780000001</v>
      </c>
      <c r="T486" s="547">
        <v>97652220.640000001</v>
      </c>
      <c r="U486" s="547"/>
      <c r="V486" s="547">
        <f t="shared" si="305"/>
        <v>56316745.99666667</v>
      </c>
      <c r="W486" s="285"/>
      <c r="X486" s="286"/>
      <c r="Y486" s="548">
        <f t="shared" si="298"/>
        <v>97652220.640000001</v>
      </c>
      <c r="Z486" s="549">
        <f t="shared" si="298"/>
        <v>0</v>
      </c>
      <c r="AA486" s="549">
        <f t="shared" si="298"/>
        <v>0</v>
      </c>
      <c r="AB486" s="282">
        <f t="shared" si="307"/>
        <v>0</v>
      </c>
      <c r="AC486" s="281">
        <f t="shared" si="308"/>
        <v>0</v>
      </c>
      <c r="AD486" s="549">
        <f t="shared" si="278"/>
        <v>0</v>
      </c>
      <c r="AE486" s="553">
        <f t="shared" si="316"/>
        <v>0</v>
      </c>
      <c r="AF486" s="282">
        <f t="shared" si="317"/>
        <v>0</v>
      </c>
      <c r="AG486" s="283">
        <f t="shared" si="309"/>
        <v>0</v>
      </c>
      <c r="AH486" s="281">
        <f t="shared" si="310"/>
        <v>0</v>
      </c>
      <c r="AI486" s="551">
        <f t="shared" si="306"/>
        <v>56316745.99666667</v>
      </c>
      <c r="AJ486" s="549">
        <f t="shared" si="306"/>
        <v>0</v>
      </c>
      <c r="AK486" s="549">
        <f t="shared" si="306"/>
        <v>0</v>
      </c>
      <c r="AL486" s="282">
        <f t="shared" si="311"/>
        <v>0</v>
      </c>
      <c r="AM486" s="281">
        <f t="shared" si="312"/>
        <v>0</v>
      </c>
      <c r="AN486" s="549">
        <f t="shared" si="299"/>
        <v>0</v>
      </c>
      <c r="AO486" s="549">
        <f t="shared" si="300"/>
        <v>0</v>
      </c>
      <c r="AP486" s="549">
        <f t="shared" si="313"/>
        <v>0</v>
      </c>
      <c r="AQ486" s="283">
        <f t="shared" si="279"/>
        <v>0</v>
      </c>
      <c r="AR486" s="281">
        <f t="shared" si="314"/>
        <v>0</v>
      </c>
      <c r="AT486" s="446"/>
      <c r="AU486" s="284"/>
      <c r="AV486" s="447" t="str">
        <f t="shared" si="315"/>
        <v>CA</v>
      </c>
      <c r="AW486" s="447" t="str">
        <f t="shared" si="315"/>
        <v>CL</v>
      </c>
      <c r="AX486" s="447" t="str">
        <f t="shared" si="315"/>
        <v>AIC</v>
      </c>
      <c r="AY486" s="447" t="str">
        <f t="shared" si="282"/>
        <v>ERB</v>
      </c>
      <c r="AZ486" s="447" t="str">
        <f t="shared" si="282"/>
        <v>GRB</v>
      </c>
      <c r="BA486" s="447" t="str">
        <f t="shared" si="282"/>
        <v>Non-Op</v>
      </c>
      <c r="BC486" s="445" t="s">
        <v>2143</v>
      </c>
      <c r="BD486" s="552">
        <f t="shared" si="288"/>
        <v>97652220.640000001</v>
      </c>
      <c r="BF486" s="435"/>
      <c r="BG486" s="435"/>
      <c r="BH486" s="435"/>
      <c r="BI486" s="435"/>
      <c r="BJ486" s="435"/>
      <c r="BK486" s="435"/>
      <c r="BL486" s="435"/>
      <c r="BN486" s="444"/>
    </row>
    <row r="487" spans="1:66" s="28" customFormat="1" ht="12" customHeight="1">
      <c r="A487" s="287">
        <v>17400001</v>
      </c>
      <c r="B487" s="288" t="str">
        <f t="shared" si="249"/>
        <v>17400001</v>
      </c>
      <c r="C487" s="444" t="s">
        <v>1372</v>
      </c>
      <c r="D487" s="445" t="s">
        <v>2091</v>
      </c>
      <c r="E487" s="445"/>
      <c r="F487" s="444"/>
      <c r="G487" s="445"/>
      <c r="H487" s="547">
        <v>0</v>
      </c>
      <c r="I487" s="547">
        <v>0</v>
      </c>
      <c r="J487" s="547">
        <v>0</v>
      </c>
      <c r="K487" s="547">
        <v>0</v>
      </c>
      <c r="L487" s="547">
        <v>0</v>
      </c>
      <c r="M487" s="547">
        <v>0</v>
      </c>
      <c r="N487" s="547">
        <v>0</v>
      </c>
      <c r="O487" s="547">
        <v>75131.22</v>
      </c>
      <c r="P487" s="547">
        <v>11439291.73</v>
      </c>
      <c r="Q487" s="547">
        <v>18867123.559999999</v>
      </c>
      <c r="R487" s="547">
        <v>18867123.559999999</v>
      </c>
      <c r="S487" s="547">
        <v>9568919.6500000004</v>
      </c>
      <c r="T487" s="547">
        <v>0</v>
      </c>
      <c r="U487" s="547"/>
      <c r="V487" s="547">
        <f t="shared" si="305"/>
        <v>4901465.8099999996</v>
      </c>
      <c r="W487" s="285"/>
      <c r="X487" s="286"/>
      <c r="Y487" s="548">
        <f t="shared" si="298"/>
        <v>0</v>
      </c>
      <c r="Z487" s="549">
        <f t="shared" si="298"/>
        <v>0</v>
      </c>
      <c r="AA487" s="549">
        <f t="shared" si="298"/>
        <v>0</v>
      </c>
      <c r="AB487" s="282">
        <f t="shared" si="307"/>
        <v>0</v>
      </c>
      <c r="AC487" s="281">
        <f t="shared" si="308"/>
        <v>0</v>
      </c>
      <c r="AD487" s="549">
        <f t="shared" si="278"/>
        <v>0</v>
      </c>
      <c r="AE487" s="553">
        <f t="shared" si="316"/>
        <v>0</v>
      </c>
      <c r="AF487" s="282">
        <f t="shared" si="317"/>
        <v>0</v>
      </c>
      <c r="AG487" s="283">
        <f t="shared" si="309"/>
        <v>0</v>
      </c>
      <c r="AH487" s="281">
        <f t="shared" si="310"/>
        <v>0</v>
      </c>
      <c r="AI487" s="551">
        <f t="shared" si="306"/>
        <v>4901465.8099999996</v>
      </c>
      <c r="AJ487" s="549">
        <f t="shared" si="306"/>
        <v>0</v>
      </c>
      <c r="AK487" s="549">
        <f t="shared" si="306"/>
        <v>0</v>
      </c>
      <c r="AL487" s="282">
        <f t="shared" si="311"/>
        <v>0</v>
      </c>
      <c r="AM487" s="281">
        <f t="shared" si="312"/>
        <v>0</v>
      </c>
      <c r="AN487" s="549">
        <f t="shared" si="299"/>
        <v>0</v>
      </c>
      <c r="AO487" s="549">
        <f t="shared" si="300"/>
        <v>0</v>
      </c>
      <c r="AP487" s="549">
        <f t="shared" si="313"/>
        <v>0</v>
      </c>
      <c r="AQ487" s="283">
        <f t="shared" si="279"/>
        <v>0</v>
      </c>
      <c r="AR487" s="281">
        <f t="shared" si="314"/>
        <v>0</v>
      </c>
      <c r="AT487" s="446"/>
      <c r="AU487" s="284"/>
      <c r="AV487" s="447" t="str">
        <f t="shared" si="315"/>
        <v>CA</v>
      </c>
      <c r="AW487" s="447" t="str">
        <f t="shared" si="315"/>
        <v>CL</v>
      </c>
      <c r="AX487" s="447" t="str">
        <f t="shared" si="315"/>
        <v>AIC</v>
      </c>
      <c r="AY487" s="447" t="str">
        <f t="shared" si="282"/>
        <v>ERB</v>
      </c>
      <c r="AZ487" s="447" t="str">
        <f t="shared" si="282"/>
        <v>GRB</v>
      </c>
      <c r="BA487" s="447" t="str">
        <f t="shared" si="282"/>
        <v>Non-Op</v>
      </c>
      <c r="BC487" s="445" t="s">
        <v>2144</v>
      </c>
      <c r="BD487" s="552">
        <f t="shared" si="288"/>
        <v>0</v>
      </c>
      <c r="BF487" s="435"/>
      <c r="BG487" s="435"/>
      <c r="BH487" s="435"/>
      <c r="BI487" s="435"/>
      <c r="BJ487" s="435"/>
      <c r="BK487" s="435"/>
      <c r="BL487" s="435"/>
      <c r="BN487" s="444"/>
    </row>
    <row r="488" spans="1:66" s="28" customFormat="1" ht="12" customHeight="1">
      <c r="A488" s="362">
        <v>17400011</v>
      </c>
      <c r="B488" s="313" t="str">
        <f t="shared" si="249"/>
        <v>17400011</v>
      </c>
      <c r="C488" s="450" t="s">
        <v>2764</v>
      </c>
      <c r="D488" s="451" t="s">
        <v>2091</v>
      </c>
      <c r="E488" s="451"/>
      <c r="F488" s="304">
        <v>42933</v>
      </c>
      <c r="G488" s="451"/>
      <c r="H488" s="556">
        <v>0</v>
      </c>
      <c r="I488" s="556">
        <v>0</v>
      </c>
      <c r="J488" s="556">
        <v>0</v>
      </c>
      <c r="K488" s="556">
        <v>0</v>
      </c>
      <c r="L488" s="556">
        <v>0</v>
      </c>
      <c r="M488" s="556">
        <v>0</v>
      </c>
      <c r="N488" s="556">
        <v>0</v>
      </c>
      <c r="O488" s="556">
        <v>0</v>
      </c>
      <c r="P488" s="556">
        <v>0</v>
      </c>
      <c r="Q488" s="556">
        <v>0</v>
      </c>
      <c r="R488" s="556">
        <v>0</v>
      </c>
      <c r="S488" s="556">
        <v>0</v>
      </c>
      <c r="T488" s="556">
        <v>0</v>
      </c>
      <c r="U488" s="556"/>
      <c r="V488" s="556">
        <f t="shared" si="305"/>
        <v>0</v>
      </c>
      <c r="W488" s="292"/>
      <c r="X488" s="293"/>
      <c r="Y488" s="548">
        <f t="shared" si="298"/>
        <v>0</v>
      </c>
      <c r="Z488" s="549">
        <f t="shared" si="298"/>
        <v>0</v>
      </c>
      <c r="AA488" s="549">
        <f t="shared" si="298"/>
        <v>0</v>
      </c>
      <c r="AB488" s="282">
        <f t="shared" si="307"/>
        <v>0</v>
      </c>
      <c r="AC488" s="281">
        <f t="shared" si="308"/>
        <v>0</v>
      </c>
      <c r="AD488" s="549">
        <f t="shared" si="278"/>
        <v>0</v>
      </c>
      <c r="AE488" s="553">
        <f t="shared" si="316"/>
        <v>0</v>
      </c>
      <c r="AF488" s="282">
        <f t="shared" si="317"/>
        <v>0</v>
      </c>
      <c r="AG488" s="283">
        <f t="shared" si="309"/>
        <v>0</v>
      </c>
      <c r="AH488" s="281">
        <f t="shared" si="310"/>
        <v>0</v>
      </c>
      <c r="AI488" s="551">
        <f t="shared" si="306"/>
        <v>0</v>
      </c>
      <c r="AJ488" s="549">
        <f t="shared" si="306"/>
        <v>0</v>
      </c>
      <c r="AK488" s="549">
        <f t="shared" si="306"/>
        <v>0</v>
      </c>
      <c r="AL488" s="282">
        <f t="shared" si="311"/>
        <v>0</v>
      </c>
      <c r="AM488" s="281">
        <f t="shared" si="312"/>
        <v>0</v>
      </c>
      <c r="AN488" s="549">
        <f t="shared" si="299"/>
        <v>0</v>
      </c>
      <c r="AO488" s="549">
        <f t="shared" si="300"/>
        <v>0</v>
      </c>
      <c r="AP488" s="549">
        <f t="shared" si="313"/>
        <v>0</v>
      </c>
      <c r="AQ488" s="283">
        <f t="shared" si="279"/>
        <v>0</v>
      </c>
      <c r="AR488" s="281">
        <f t="shared" si="314"/>
        <v>0</v>
      </c>
      <c r="AT488" s="446"/>
      <c r="AU488" s="284"/>
      <c r="AV488" s="447" t="str">
        <f t="shared" si="315"/>
        <v>CA</v>
      </c>
      <c r="AW488" s="447" t="str">
        <f t="shared" si="315"/>
        <v>CL</v>
      </c>
      <c r="AX488" s="447" t="str">
        <f t="shared" si="315"/>
        <v>AIC</v>
      </c>
      <c r="AY488" s="447" t="str">
        <f t="shared" si="282"/>
        <v>ERB</v>
      </c>
      <c r="AZ488" s="447" t="str">
        <f t="shared" si="282"/>
        <v>GRB</v>
      </c>
      <c r="BA488" s="447" t="str">
        <f t="shared" si="282"/>
        <v>Non-Op</v>
      </c>
      <c r="BC488" s="445" t="s">
        <v>2144</v>
      </c>
      <c r="BD488" s="552">
        <f t="shared" si="288"/>
        <v>0</v>
      </c>
      <c r="BF488" s="435"/>
      <c r="BG488" s="435"/>
      <c r="BH488" s="435"/>
      <c r="BI488" s="435"/>
      <c r="BJ488" s="435"/>
      <c r="BK488" s="435"/>
      <c r="BL488" s="435"/>
      <c r="BN488" s="444"/>
    </row>
    <row r="489" spans="1:66" s="28" customFormat="1" ht="12" customHeight="1">
      <c r="A489" s="698">
        <v>17400021</v>
      </c>
      <c r="B489" s="698" t="str">
        <f t="shared" si="249"/>
        <v>17400021</v>
      </c>
      <c r="C489" s="450" t="s">
        <v>2145</v>
      </c>
      <c r="D489" s="451" t="s">
        <v>2091</v>
      </c>
      <c r="E489" s="451"/>
      <c r="F489" s="304">
        <v>43617</v>
      </c>
      <c r="G489" s="451"/>
      <c r="H489" s="556">
        <v>727281.83</v>
      </c>
      <c r="I489" s="556">
        <v>727281.83</v>
      </c>
      <c r="J489" s="556">
        <v>727281.83</v>
      </c>
      <c r="K489" s="556">
        <v>727281.83</v>
      </c>
      <c r="L489" s="556">
        <v>727281.83</v>
      </c>
      <c r="M489" s="556">
        <v>727281.83</v>
      </c>
      <c r="N489" s="556">
        <v>727281.83</v>
      </c>
      <c r="O489" s="556">
        <v>727281.83</v>
      </c>
      <c r="P489" s="556">
        <v>727281.83</v>
      </c>
      <c r="Q489" s="556">
        <v>727281.83</v>
      </c>
      <c r="R489" s="556">
        <v>727281.83</v>
      </c>
      <c r="S489" s="556">
        <v>727281.83</v>
      </c>
      <c r="T489" s="556">
        <v>727281.83</v>
      </c>
      <c r="U489" s="556"/>
      <c r="V489" s="556">
        <f t="shared" si="305"/>
        <v>727281.83</v>
      </c>
      <c r="W489" s="292"/>
      <c r="X489" s="293"/>
      <c r="Y489" s="548">
        <f t="shared" si="298"/>
        <v>727281.83</v>
      </c>
      <c r="Z489" s="549">
        <f t="shared" si="298"/>
        <v>0</v>
      </c>
      <c r="AA489" s="549">
        <f t="shared" si="298"/>
        <v>0</v>
      </c>
      <c r="AB489" s="282">
        <f t="shared" si="307"/>
        <v>0</v>
      </c>
      <c r="AC489" s="281">
        <f t="shared" si="308"/>
        <v>0</v>
      </c>
      <c r="AD489" s="549">
        <f t="shared" si="278"/>
        <v>0</v>
      </c>
      <c r="AE489" s="553">
        <f t="shared" si="316"/>
        <v>0</v>
      </c>
      <c r="AF489" s="282">
        <f t="shared" si="317"/>
        <v>0</v>
      </c>
      <c r="AG489" s="283">
        <f t="shared" si="309"/>
        <v>0</v>
      </c>
      <c r="AH489" s="281">
        <f t="shared" si="310"/>
        <v>0</v>
      </c>
      <c r="AI489" s="551">
        <f t="shared" si="306"/>
        <v>727281.83</v>
      </c>
      <c r="AJ489" s="549">
        <f t="shared" si="306"/>
        <v>0</v>
      </c>
      <c r="AK489" s="549">
        <f t="shared" si="306"/>
        <v>0</v>
      </c>
      <c r="AL489" s="282">
        <f t="shared" si="311"/>
        <v>0</v>
      </c>
      <c r="AM489" s="281">
        <f t="shared" si="312"/>
        <v>0</v>
      </c>
      <c r="AN489" s="549">
        <f t="shared" si="299"/>
        <v>0</v>
      </c>
      <c r="AO489" s="549">
        <f t="shared" si="300"/>
        <v>0</v>
      </c>
      <c r="AP489" s="549">
        <f t="shared" si="313"/>
        <v>0</v>
      </c>
      <c r="AQ489" s="283">
        <f t="shared" ref="AQ489" si="318">SUM(AN489:AP489)</f>
        <v>0</v>
      </c>
      <c r="AR489" s="281">
        <f t="shared" si="314"/>
        <v>0</v>
      </c>
      <c r="AT489" s="446"/>
      <c r="AU489" s="284"/>
      <c r="AV489" s="447" t="str">
        <f t="shared" si="315"/>
        <v>CA</v>
      </c>
      <c r="AW489" s="447" t="str">
        <f t="shared" si="315"/>
        <v>CL</v>
      </c>
      <c r="AX489" s="447" t="str">
        <f t="shared" si="315"/>
        <v>AIC</v>
      </c>
      <c r="AY489" s="447" t="str">
        <f t="shared" si="282"/>
        <v>ERB</v>
      </c>
      <c r="AZ489" s="447" t="str">
        <f t="shared" si="282"/>
        <v>GRB</v>
      </c>
      <c r="BA489" s="447" t="str">
        <f t="shared" si="282"/>
        <v>Non-Op</v>
      </c>
      <c r="BC489" s="445" t="s">
        <v>2144</v>
      </c>
      <c r="BD489" s="552">
        <f t="shared" si="288"/>
        <v>727281.83</v>
      </c>
      <c r="BF489" s="435"/>
      <c r="BG489" s="435"/>
      <c r="BH489" s="435"/>
      <c r="BI489" s="435"/>
      <c r="BJ489" s="435"/>
      <c r="BK489" s="435"/>
      <c r="BL489" s="435"/>
      <c r="BN489" s="444"/>
    </row>
    <row r="490" spans="1:66" s="28" customFormat="1" ht="12" customHeight="1">
      <c r="A490" s="695">
        <v>17400031</v>
      </c>
      <c r="B490" s="695" t="str">
        <f t="shared" si="249"/>
        <v>17400031</v>
      </c>
      <c r="C490" s="680" t="s">
        <v>2765</v>
      </c>
      <c r="D490" s="445" t="s">
        <v>1165</v>
      </c>
      <c r="E490" s="445"/>
      <c r="F490" s="311">
        <v>43800</v>
      </c>
      <c r="G490" s="445"/>
      <c r="H490" s="547">
        <v>0</v>
      </c>
      <c r="I490" s="547">
        <v>0</v>
      </c>
      <c r="J490" s="547">
        <v>0</v>
      </c>
      <c r="K490" s="547">
        <v>0</v>
      </c>
      <c r="L490" s="547">
        <v>0</v>
      </c>
      <c r="M490" s="547">
        <v>0</v>
      </c>
      <c r="N490" s="547">
        <v>0</v>
      </c>
      <c r="O490" s="547">
        <v>0</v>
      </c>
      <c r="P490" s="547">
        <v>0</v>
      </c>
      <c r="Q490" s="547">
        <v>0</v>
      </c>
      <c r="R490" s="547">
        <v>0</v>
      </c>
      <c r="S490" s="547">
        <v>0</v>
      </c>
      <c r="T490" s="547">
        <v>0</v>
      </c>
      <c r="U490" s="547"/>
      <c r="V490" s="547">
        <f t="shared" si="305"/>
        <v>0</v>
      </c>
      <c r="W490" s="285"/>
      <c r="X490" s="286"/>
      <c r="Y490" s="548">
        <f t="shared" si="298"/>
        <v>0</v>
      </c>
      <c r="Z490" s="549">
        <f t="shared" si="298"/>
        <v>0</v>
      </c>
      <c r="AA490" s="549">
        <f t="shared" si="298"/>
        <v>0</v>
      </c>
      <c r="AB490" s="282">
        <f t="shared" si="307"/>
        <v>0</v>
      </c>
      <c r="AC490" s="281">
        <f t="shared" si="308"/>
        <v>0</v>
      </c>
      <c r="AD490" s="549">
        <f t="shared" si="278"/>
        <v>0</v>
      </c>
      <c r="AE490" s="553">
        <f t="shared" si="316"/>
        <v>0</v>
      </c>
      <c r="AF490" s="282">
        <f t="shared" si="317"/>
        <v>0</v>
      </c>
      <c r="AG490" s="283">
        <f t="shared" si="309"/>
        <v>0</v>
      </c>
      <c r="AH490" s="281">
        <f t="shared" si="310"/>
        <v>0</v>
      </c>
      <c r="AI490" s="551">
        <f t="shared" si="306"/>
        <v>0</v>
      </c>
      <c r="AJ490" s="549">
        <f t="shared" si="306"/>
        <v>0</v>
      </c>
      <c r="AK490" s="549">
        <f t="shared" si="306"/>
        <v>0</v>
      </c>
      <c r="AL490" s="282">
        <f t="shared" si="311"/>
        <v>0</v>
      </c>
      <c r="AM490" s="281">
        <f t="shared" si="312"/>
        <v>0</v>
      </c>
      <c r="AN490" s="549">
        <f t="shared" si="299"/>
        <v>0</v>
      </c>
      <c r="AO490" s="549">
        <f t="shared" si="300"/>
        <v>0</v>
      </c>
      <c r="AP490" s="549">
        <f t="shared" si="313"/>
        <v>0</v>
      </c>
      <c r="AQ490" s="283">
        <f t="shared" ref="AQ490" si="319">SUM(AN490:AP490)</f>
        <v>0</v>
      </c>
      <c r="AR490" s="281">
        <f t="shared" si="314"/>
        <v>0</v>
      </c>
      <c r="AT490" s="446" t="s">
        <v>2066</v>
      </c>
      <c r="AU490" s="284"/>
      <c r="AV490" s="447" t="str">
        <f t="shared" si="315"/>
        <v>CA</v>
      </c>
      <c r="AW490" s="447" t="str">
        <f t="shared" si="315"/>
        <v>CL</v>
      </c>
      <c r="AX490" s="447" t="str">
        <f t="shared" si="315"/>
        <v>AIC</v>
      </c>
      <c r="AY490" s="447" t="str">
        <f t="shared" si="282"/>
        <v>ERB</v>
      </c>
      <c r="AZ490" s="447" t="str">
        <f t="shared" si="282"/>
        <v>GRB</v>
      </c>
      <c r="BA490" s="447" t="str">
        <f t="shared" si="282"/>
        <v>Non-Op</v>
      </c>
      <c r="BC490" s="449" t="s">
        <v>2100</v>
      </c>
      <c r="BD490" s="552">
        <f t="shared" si="288"/>
        <v>0</v>
      </c>
      <c r="BF490" s="448"/>
      <c r="BG490" s="448"/>
      <c r="BH490" s="448"/>
      <c r="BI490" s="448"/>
      <c r="BJ490" s="448"/>
      <c r="BK490" s="448"/>
      <c r="BL490" s="448"/>
      <c r="BN490" s="444"/>
    </row>
    <row r="491" spans="1:66" s="28" customFormat="1" ht="12" customHeight="1">
      <c r="A491" s="698">
        <v>17400041</v>
      </c>
      <c r="B491" s="698" t="str">
        <f t="shared" si="249"/>
        <v>17400041</v>
      </c>
      <c r="C491" s="677" t="s">
        <v>2146</v>
      </c>
      <c r="D491" s="451" t="s">
        <v>1165</v>
      </c>
      <c r="E491" s="451"/>
      <c r="F491" s="304">
        <v>44256</v>
      </c>
      <c r="G491" s="451"/>
      <c r="H491" s="556">
        <v>0</v>
      </c>
      <c r="I491" s="556">
        <v>0</v>
      </c>
      <c r="J491" s="556">
        <v>0</v>
      </c>
      <c r="K491" s="556">
        <v>0</v>
      </c>
      <c r="L491" s="556">
        <v>0</v>
      </c>
      <c r="M491" s="556">
        <v>0</v>
      </c>
      <c r="N491" s="556">
        <v>0</v>
      </c>
      <c r="O491" s="556">
        <v>0</v>
      </c>
      <c r="P491" s="556">
        <v>0</v>
      </c>
      <c r="Q491" s="556">
        <v>0</v>
      </c>
      <c r="R491" s="556">
        <v>0</v>
      </c>
      <c r="S491" s="556">
        <v>0</v>
      </c>
      <c r="T491" s="556">
        <v>0</v>
      </c>
      <c r="U491" s="556"/>
      <c r="V491" s="556">
        <f t="shared" si="305"/>
        <v>0</v>
      </c>
      <c r="W491" s="292"/>
      <c r="X491" s="293"/>
      <c r="Y491" s="548">
        <f t="shared" si="298"/>
        <v>0</v>
      </c>
      <c r="Z491" s="549">
        <f t="shared" si="298"/>
        <v>0</v>
      </c>
      <c r="AA491" s="549">
        <f t="shared" si="298"/>
        <v>0</v>
      </c>
      <c r="AB491" s="282">
        <f t="shared" ref="AB491:AB492" si="320">T491-SUM(Y491:AA491)</f>
        <v>0</v>
      </c>
      <c r="AC491" s="281">
        <f t="shared" ref="AC491:AC492" si="321">T491-SUM(Y491:AA491)-AB491</f>
        <v>0</v>
      </c>
      <c r="AD491" s="549">
        <f t="shared" si="278"/>
        <v>0</v>
      </c>
      <c r="AE491" s="553">
        <f t="shared" si="316"/>
        <v>0</v>
      </c>
      <c r="AF491" s="282">
        <f t="shared" si="317"/>
        <v>0</v>
      </c>
      <c r="AG491" s="283">
        <f t="shared" si="309"/>
        <v>0</v>
      </c>
      <c r="AH491" s="281">
        <f t="shared" si="310"/>
        <v>0</v>
      </c>
      <c r="AI491" s="551">
        <f t="shared" si="306"/>
        <v>0</v>
      </c>
      <c r="AJ491" s="549">
        <f t="shared" si="306"/>
        <v>0</v>
      </c>
      <c r="AK491" s="549">
        <f t="shared" si="306"/>
        <v>0</v>
      </c>
      <c r="AL491" s="282">
        <f t="shared" si="311"/>
        <v>0</v>
      </c>
      <c r="AM491" s="281">
        <f t="shared" si="312"/>
        <v>0</v>
      </c>
      <c r="AN491" s="549">
        <f t="shared" si="299"/>
        <v>0</v>
      </c>
      <c r="AO491" s="549">
        <f t="shared" si="300"/>
        <v>0</v>
      </c>
      <c r="AP491" s="549">
        <f t="shared" si="313"/>
        <v>0</v>
      </c>
      <c r="AQ491" s="283">
        <f t="shared" ref="AQ491:AQ492" si="322">SUM(AN491:AP491)</f>
        <v>0</v>
      </c>
      <c r="AR491" s="281">
        <f t="shared" si="314"/>
        <v>0</v>
      </c>
      <c r="AT491" s="446" t="s">
        <v>2147</v>
      </c>
      <c r="AU491" s="284"/>
      <c r="AV491" s="447" t="str">
        <f t="shared" si="315"/>
        <v>CA</v>
      </c>
      <c r="AW491" s="447" t="str">
        <f t="shared" si="315"/>
        <v>CL</v>
      </c>
      <c r="AX491" s="447" t="str">
        <f t="shared" si="315"/>
        <v>AIC</v>
      </c>
      <c r="AY491" s="447" t="str">
        <f t="shared" si="282"/>
        <v>ERB</v>
      </c>
      <c r="AZ491" s="447" t="str">
        <f t="shared" si="282"/>
        <v>GRB</v>
      </c>
      <c r="BA491" s="447" t="str">
        <f t="shared" si="282"/>
        <v>Non-Op</v>
      </c>
      <c r="BC491" s="449" t="s">
        <v>2100</v>
      </c>
      <c r="BD491" s="552">
        <f t="shared" si="288"/>
        <v>0</v>
      </c>
      <c r="BF491" s="435"/>
      <c r="BG491" s="435"/>
      <c r="BH491" s="435"/>
      <c r="BI491" s="435"/>
      <c r="BJ491" s="435"/>
      <c r="BK491" s="435"/>
      <c r="BL491" s="435"/>
      <c r="BN491" s="444"/>
    </row>
    <row r="492" spans="1:66" s="28" customFormat="1" ht="12" customHeight="1">
      <c r="A492" s="698">
        <v>17400051</v>
      </c>
      <c r="B492" s="698" t="str">
        <f t="shared" si="249"/>
        <v>17400051</v>
      </c>
      <c r="C492" s="677" t="s">
        <v>2148</v>
      </c>
      <c r="D492" s="451" t="s">
        <v>1165</v>
      </c>
      <c r="E492" s="451"/>
      <c r="F492" s="304">
        <v>44348</v>
      </c>
      <c r="G492" s="451"/>
      <c r="H492" s="556">
        <v>1367434.09</v>
      </c>
      <c r="I492" s="556">
        <v>3489944.97</v>
      </c>
      <c r="J492" s="556">
        <v>3286667.81</v>
      </c>
      <c r="K492" s="556">
        <v>1319232.67</v>
      </c>
      <c r="L492" s="556">
        <v>3932711.26</v>
      </c>
      <c r="M492" s="556">
        <v>3835549.24</v>
      </c>
      <c r="N492" s="556">
        <v>1331083.55</v>
      </c>
      <c r="O492" s="556">
        <v>3517880.85</v>
      </c>
      <c r="P492" s="556">
        <v>3314737.41</v>
      </c>
      <c r="Q492" s="556">
        <v>1076435.8999999999</v>
      </c>
      <c r="R492" s="556">
        <v>3043724.57</v>
      </c>
      <c r="S492" s="556">
        <v>2826923.92</v>
      </c>
      <c r="T492" s="556">
        <v>2603853.96</v>
      </c>
      <c r="U492" s="556"/>
      <c r="V492" s="556">
        <f t="shared" si="305"/>
        <v>2746711.3479166664</v>
      </c>
      <c r="W492" s="292"/>
      <c r="X492" s="293"/>
      <c r="Y492" s="548">
        <f t="shared" si="298"/>
        <v>0</v>
      </c>
      <c r="Z492" s="549">
        <f t="shared" si="298"/>
        <v>0</v>
      </c>
      <c r="AA492" s="549">
        <f t="shared" si="298"/>
        <v>0</v>
      </c>
      <c r="AB492" s="282">
        <f t="shared" si="320"/>
        <v>2603853.96</v>
      </c>
      <c r="AC492" s="281">
        <f t="shared" si="321"/>
        <v>0</v>
      </c>
      <c r="AD492" s="549">
        <f t="shared" si="278"/>
        <v>0</v>
      </c>
      <c r="AE492" s="553">
        <f t="shared" si="316"/>
        <v>0</v>
      </c>
      <c r="AF492" s="282">
        <f t="shared" si="317"/>
        <v>2603853.96</v>
      </c>
      <c r="AG492" s="283">
        <f t="shared" si="309"/>
        <v>2603853.96</v>
      </c>
      <c r="AH492" s="281">
        <f t="shared" si="310"/>
        <v>0</v>
      </c>
      <c r="AI492" s="551">
        <f t="shared" si="306"/>
        <v>0</v>
      </c>
      <c r="AJ492" s="549">
        <f t="shared" si="306"/>
        <v>0</v>
      </c>
      <c r="AK492" s="549">
        <f t="shared" si="306"/>
        <v>0</v>
      </c>
      <c r="AL492" s="282">
        <f t="shared" si="311"/>
        <v>2746711.3479166664</v>
      </c>
      <c r="AM492" s="281">
        <f t="shared" si="312"/>
        <v>0</v>
      </c>
      <c r="AN492" s="549">
        <f t="shared" si="299"/>
        <v>0</v>
      </c>
      <c r="AO492" s="549">
        <f t="shared" si="300"/>
        <v>0</v>
      </c>
      <c r="AP492" s="549">
        <f t="shared" si="313"/>
        <v>2746711.3479166664</v>
      </c>
      <c r="AQ492" s="283">
        <f t="shared" si="322"/>
        <v>2746711.3479166664</v>
      </c>
      <c r="AR492" s="281">
        <f t="shared" si="314"/>
        <v>0</v>
      </c>
      <c r="AT492" s="446" t="s">
        <v>2147</v>
      </c>
      <c r="AU492" s="284"/>
      <c r="AV492" s="447" t="str">
        <f t="shared" si="315"/>
        <v>CA</v>
      </c>
      <c r="AW492" s="447" t="str">
        <f t="shared" si="315"/>
        <v>CL</v>
      </c>
      <c r="AX492" s="447" t="str">
        <f t="shared" si="315"/>
        <v>AIC</v>
      </c>
      <c r="AY492" s="447" t="str">
        <f t="shared" si="282"/>
        <v>ERB</v>
      </c>
      <c r="AZ492" s="447" t="str">
        <f t="shared" si="282"/>
        <v>GRB</v>
      </c>
      <c r="BA492" s="447" t="str">
        <f t="shared" si="282"/>
        <v>Non-Op</v>
      </c>
      <c r="BC492" s="449" t="s">
        <v>2100</v>
      </c>
      <c r="BD492" s="552">
        <f t="shared" si="288"/>
        <v>2603853.96</v>
      </c>
      <c r="BF492" s="435"/>
      <c r="BG492" s="435"/>
      <c r="BH492" s="435"/>
      <c r="BI492" s="435"/>
      <c r="BJ492" s="435"/>
      <c r="BK492" s="435"/>
      <c r="BL492" s="435"/>
      <c r="BN492" s="444"/>
    </row>
    <row r="493" spans="1:66" s="28" customFormat="1" ht="12" customHeight="1">
      <c r="A493" s="701">
        <v>17500001</v>
      </c>
      <c r="B493" s="702" t="str">
        <f t="shared" si="249"/>
        <v>17500001</v>
      </c>
      <c r="C493" s="673" t="s">
        <v>1373</v>
      </c>
      <c r="D493" s="674" t="s">
        <v>1165</v>
      </c>
      <c r="E493" s="674"/>
      <c r="F493" s="673"/>
      <c r="G493" s="674"/>
      <c r="H493" s="620">
        <v>61291569.050000004</v>
      </c>
      <c r="I493" s="620">
        <v>89610882.799999997</v>
      </c>
      <c r="J493" s="620">
        <v>82563531.510000005</v>
      </c>
      <c r="K493" s="620">
        <v>157365703.87</v>
      </c>
      <c r="L493" s="620">
        <v>252569260.59999999</v>
      </c>
      <c r="M493" s="620">
        <v>272471009.88</v>
      </c>
      <c r="N493" s="620">
        <v>127819982.72</v>
      </c>
      <c r="O493" s="620">
        <v>189831978.69999999</v>
      </c>
      <c r="P493" s="620">
        <v>219008442.08000001</v>
      </c>
      <c r="Q493" s="620">
        <v>109514530.73999999</v>
      </c>
      <c r="R493" s="620">
        <v>112054397.98999999</v>
      </c>
      <c r="S493" s="620">
        <v>193667671.12</v>
      </c>
      <c r="T493" s="547">
        <v>267811242.71000001</v>
      </c>
      <c r="U493" s="620"/>
      <c r="V493" s="620">
        <f t="shared" si="305"/>
        <v>164252399.82416666</v>
      </c>
      <c r="W493" s="675"/>
      <c r="X493" s="676"/>
      <c r="Y493" s="548">
        <f t="shared" si="298"/>
        <v>0</v>
      </c>
      <c r="Z493" s="549">
        <f t="shared" si="298"/>
        <v>0</v>
      </c>
      <c r="AA493" s="549">
        <f t="shared" si="298"/>
        <v>0</v>
      </c>
      <c r="AB493" s="282">
        <f t="shared" si="307"/>
        <v>267811242.71000001</v>
      </c>
      <c r="AC493" s="281">
        <f t="shared" si="308"/>
        <v>0</v>
      </c>
      <c r="AD493" s="549">
        <f t="shared" si="278"/>
        <v>0</v>
      </c>
      <c r="AE493" s="553">
        <f t="shared" si="316"/>
        <v>0</v>
      </c>
      <c r="AF493" s="282">
        <f t="shared" si="317"/>
        <v>267811242.71000001</v>
      </c>
      <c r="AG493" s="283">
        <f t="shared" si="309"/>
        <v>267811242.71000001</v>
      </c>
      <c r="AH493" s="281">
        <f t="shared" si="310"/>
        <v>0</v>
      </c>
      <c r="AI493" s="551">
        <f t="shared" si="306"/>
        <v>0</v>
      </c>
      <c r="AJ493" s="549">
        <f t="shared" si="306"/>
        <v>0</v>
      </c>
      <c r="AK493" s="549">
        <f t="shared" si="306"/>
        <v>0</v>
      </c>
      <c r="AL493" s="282">
        <f t="shared" si="311"/>
        <v>164252399.82416666</v>
      </c>
      <c r="AM493" s="281">
        <f t="shared" si="312"/>
        <v>0</v>
      </c>
      <c r="AN493" s="549">
        <f t="shared" si="299"/>
        <v>0</v>
      </c>
      <c r="AO493" s="549">
        <f t="shared" si="300"/>
        <v>0</v>
      </c>
      <c r="AP493" s="549">
        <f t="shared" si="313"/>
        <v>164252399.82416666</v>
      </c>
      <c r="AQ493" s="283">
        <f t="shared" si="279"/>
        <v>164252399.82416666</v>
      </c>
      <c r="AR493" s="281">
        <f t="shared" si="314"/>
        <v>0</v>
      </c>
      <c r="AT493" s="446" t="s">
        <v>2073</v>
      </c>
      <c r="AU493" s="284"/>
      <c r="AV493" s="447" t="str">
        <f t="shared" si="315"/>
        <v>CA</v>
      </c>
      <c r="AW493" s="447" t="str">
        <f t="shared" si="315"/>
        <v>CL</v>
      </c>
      <c r="AX493" s="447" t="str">
        <f t="shared" si="315"/>
        <v>AIC</v>
      </c>
      <c r="AY493" s="447" t="str">
        <f t="shared" si="282"/>
        <v>ERB</v>
      </c>
      <c r="AZ493" s="447" t="str">
        <f t="shared" si="282"/>
        <v>GRB</v>
      </c>
      <c r="BA493" s="447" t="str">
        <f t="shared" si="282"/>
        <v>Non-Op</v>
      </c>
      <c r="BC493" s="449" t="s">
        <v>2100</v>
      </c>
      <c r="BD493" s="552">
        <f t="shared" si="288"/>
        <v>267811242.71000001</v>
      </c>
      <c r="BF493" s="435"/>
      <c r="BG493" s="435"/>
      <c r="BH493" s="435"/>
      <c r="BI493" s="435"/>
      <c r="BJ493" s="435"/>
      <c r="BK493" s="435"/>
      <c r="BL493" s="435"/>
      <c r="BN493" s="444"/>
    </row>
    <row r="494" spans="1:66" s="28" customFormat="1" ht="12" customHeight="1">
      <c r="A494" s="287">
        <v>17500002</v>
      </c>
      <c r="B494" s="288" t="str">
        <f t="shared" si="249"/>
        <v>17500002</v>
      </c>
      <c r="C494" s="444" t="s">
        <v>1374</v>
      </c>
      <c r="D494" s="445" t="s">
        <v>1165</v>
      </c>
      <c r="E494" s="445"/>
      <c r="F494" s="444"/>
      <c r="G494" s="445"/>
      <c r="H494" s="547">
        <v>66919143.5</v>
      </c>
      <c r="I494" s="547">
        <v>95290404.870000005</v>
      </c>
      <c r="J494" s="547">
        <v>84169149.439999998</v>
      </c>
      <c r="K494" s="547">
        <v>136518261.69</v>
      </c>
      <c r="L494" s="547">
        <v>188191123.74000001</v>
      </c>
      <c r="M494" s="547">
        <v>198126883.38999999</v>
      </c>
      <c r="N494" s="547">
        <v>92903572.120000005</v>
      </c>
      <c r="O494" s="547">
        <v>157070365.53</v>
      </c>
      <c r="P494" s="547">
        <v>188014554.91999999</v>
      </c>
      <c r="Q494" s="547">
        <v>103067547.20999999</v>
      </c>
      <c r="R494" s="547">
        <v>92073772.909999996</v>
      </c>
      <c r="S494" s="547">
        <v>164376100.19</v>
      </c>
      <c r="T494" s="547">
        <v>319218353.05000001</v>
      </c>
      <c r="U494" s="547"/>
      <c r="V494" s="547">
        <f t="shared" si="305"/>
        <v>141072540.35708335</v>
      </c>
      <c r="W494" s="285"/>
      <c r="X494" s="286"/>
      <c r="Y494" s="548">
        <f t="shared" si="298"/>
        <v>0</v>
      </c>
      <c r="Z494" s="549">
        <f t="shared" si="298"/>
        <v>0</v>
      </c>
      <c r="AA494" s="549">
        <f t="shared" si="298"/>
        <v>0</v>
      </c>
      <c r="AB494" s="282">
        <f t="shared" si="307"/>
        <v>319218353.05000001</v>
      </c>
      <c r="AC494" s="281">
        <f t="shared" si="308"/>
        <v>0</v>
      </c>
      <c r="AD494" s="549">
        <f t="shared" si="278"/>
        <v>0</v>
      </c>
      <c r="AE494" s="553">
        <f t="shared" si="316"/>
        <v>0</v>
      </c>
      <c r="AF494" s="282">
        <f t="shared" si="317"/>
        <v>319218353.05000001</v>
      </c>
      <c r="AG494" s="283">
        <f t="shared" si="309"/>
        <v>319218353.05000001</v>
      </c>
      <c r="AH494" s="281">
        <f t="shared" si="310"/>
        <v>0</v>
      </c>
      <c r="AI494" s="551">
        <f t="shared" si="306"/>
        <v>0</v>
      </c>
      <c r="AJ494" s="549">
        <f t="shared" si="306"/>
        <v>0</v>
      </c>
      <c r="AK494" s="549">
        <f t="shared" si="306"/>
        <v>0</v>
      </c>
      <c r="AL494" s="282">
        <f t="shared" si="311"/>
        <v>141072540.35708335</v>
      </c>
      <c r="AM494" s="281">
        <f t="shared" si="312"/>
        <v>0</v>
      </c>
      <c r="AN494" s="549">
        <f t="shared" si="299"/>
        <v>0</v>
      </c>
      <c r="AO494" s="549">
        <f t="shared" si="300"/>
        <v>0</v>
      </c>
      <c r="AP494" s="549">
        <f t="shared" si="313"/>
        <v>141072540.35708335</v>
      </c>
      <c r="AQ494" s="283">
        <f t="shared" si="279"/>
        <v>141072540.35708335</v>
      </c>
      <c r="AR494" s="281">
        <f t="shared" si="314"/>
        <v>0</v>
      </c>
      <c r="AT494" s="446" t="s">
        <v>2072</v>
      </c>
      <c r="AU494" s="284"/>
      <c r="AV494" s="447" t="str">
        <f t="shared" si="315"/>
        <v>CA</v>
      </c>
      <c r="AW494" s="447" t="str">
        <f t="shared" si="315"/>
        <v>CL</v>
      </c>
      <c r="AX494" s="447" t="str">
        <f t="shared" si="315"/>
        <v>AIC</v>
      </c>
      <c r="AY494" s="447" t="str">
        <f t="shared" si="282"/>
        <v>ERB</v>
      </c>
      <c r="AZ494" s="447" t="str">
        <f t="shared" si="282"/>
        <v>GRB</v>
      </c>
      <c r="BA494" s="447" t="str">
        <f t="shared" si="282"/>
        <v>Non-Op</v>
      </c>
      <c r="BC494" s="449" t="s">
        <v>2100</v>
      </c>
      <c r="BD494" s="552">
        <f t="shared" si="288"/>
        <v>319218353.05000001</v>
      </c>
      <c r="BF494" s="435"/>
      <c r="BG494" s="435"/>
      <c r="BH494" s="435"/>
      <c r="BI494" s="435"/>
      <c r="BJ494" s="435"/>
      <c r="BK494" s="435"/>
      <c r="BL494" s="435"/>
      <c r="BN494" s="444"/>
    </row>
    <row r="495" spans="1:66" s="28" customFormat="1" ht="12" customHeight="1">
      <c r="A495" s="701">
        <v>17500011</v>
      </c>
      <c r="B495" s="702" t="str">
        <f t="shared" si="249"/>
        <v>17500011</v>
      </c>
      <c r="C495" s="673" t="s">
        <v>1375</v>
      </c>
      <c r="D495" s="674" t="s">
        <v>1165</v>
      </c>
      <c r="E495" s="674"/>
      <c r="F495" s="673"/>
      <c r="G495" s="674"/>
      <c r="H495" s="620">
        <v>13537997.630000001</v>
      </c>
      <c r="I495" s="620">
        <v>14688500.52</v>
      </c>
      <c r="J495" s="620">
        <v>9088782.5700000003</v>
      </c>
      <c r="K495" s="620">
        <v>16115235.02</v>
      </c>
      <c r="L495" s="620">
        <v>29377428.850000001</v>
      </c>
      <c r="M495" s="620">
        <v>34511507.909999996</v>
      </c>
      <c r="N495" s="620">
        <v>27306243.059999999</v>
      </c>
      <c r="O495" s="620">
        <v>34657151.009999998</v>
      </c>
      <c r="P495" s="620">
        <v>52062371.539999999</v>
      </c>
      <c r="Q495" s="620">
        <v>37122146.030000001</v>
      </c>
      <c r="R495" s="620">
        <v>52087702.109999999</v>
      </c>
      <c r="S495" s="620">
        <v>79960556.530000001</v>
      </c>
      <c r="T495" s="547">
        <v>69891819.099999994</v>
      </c>
      <c r="U495" s="620"/>
      <c r="V495" s="620">
        <f t="shared" si="305"/>
        <v>35724377.792916663</v>
      </c>
      <c r="W495" s="675"/>
      <c r="X495" s="676"/>
      <c r="Y495" s="548">
        <f t="shared" si="298"/>
        <v>0</v>
      </c>
      <c r="Z495" s="549">
        <f t="shared" si="298"/>
        <v>0</v>
      </c>
      <c r="AA495" s="549">
        <f t="shared" si="298"/>
        <v>0</v>
      </c>
      <c r="AB495" s="282">
        <f t="shared" si="307"/>
        <v>69891819.099999994</v>
      </c>
      <c r="AC495" s="281">
        <f t="shared" si="308"/>
        <v>0</v>
      </c>
      <c r="AD495" s="549">
        <f t="shared" si="278"/>
        <v>0</v>
      </c>
      <c r="AE495" s="553">
        <f t="shared" si="316"/>
        <v>0</v>
      </c>
      <c r="AF495" s="282">
        <f t="shared" si="317"/>
        <v>69891819.099999994</v>
      </c>
      <c r="AG495" s="283">
        <f t="shared" si="309"/>
        <v>69891819.099999994</v>
      </c>
      <c r="AH495" s="281">
        <f t="shared" si="310"/>
        <v>0</v>
      </c>
      <c r="AI495" s="551">
        <f t="shared" si="306"/>
        <v>0</v>
      </c>
      <c r="AJ495" s="549">
        <f t="shared" si="306"/>
        <v>0</v>
      </c>
      <c r="AK495" s="549">
        <f t="shared" si="306"/>
        <v>0</v>
      </c>
      <c r="AL495" s="282">
        <f t="shared" si="311"/>
        <v>35724377.792916663</v>
      </c>
      <c r="AM495" s="281">
        <f t="shared" si="312"/>
        <v>0</v>
      </c>
      <c r="AN495" s="549">
        <f t="shared" si="299"/>
        <v>0</v>
      </c>
      <c r="AO495" s="549">
        <f t="shared" si="300"/>
        <v>0</v>
      </c>
      <c r="AP495" s="549">
        <f t="shared" si="313"/>
        <v>35724377.792916663</v>
      </c>
      <c r="AQ495" s="283">
        <f t="shared" si="279"/>
        <v>35724377.792916663</v>
      </c>
      <c r="AR495" s="281">
        <f t="shared" si="314"/>
        <v>0</v>
      </c>
      <c r="AT495" s="446" t="s">
        <v>2073</v>
      </c>
      <c r="AU495" s="284"/>
      <c r="AV495" s="447" t="str">
        <f t="shared" si="315"/>
        <v>CA</v>
      </c>
      <c r="AW495" s="447" t="str">
        <f t="shared" si="315"/>
        <v>CL</v>
      </c>
      <c r="AX495" s="447" t="str">
        <f t="shared" si="315"/>
        <v>AIC</v>
      </c>
      <c r="AY495" s="447" t="str">
        <f t="shared" si="282"/>
        <v>ERB</v>
      </c>
      <c r="AZ495" s="447" t="str">
        <f t="shared" si="282"/>
        <v>GRB</v>
      </c>
      <c r="BA495" s="447" t="str">
        <f t="shared" si="282"/>
        <v>Non-Op</v>
      </c>
      <c r="BC495" s="449" t="s">
        <v>2100</v>
      </c>
      <c r="BD495" s="552">
        <f t="shared" si="288"/>
        <v>69891819.099999994</v>
      </c>
      <c r="BF495" s="435"/>
      <c r="BG495" s="435"/>
      <c r="BH495" s="435"/>
      <c r="BI495" s="435"/>
      <c r="BJ495" s="435"/>
      <c r="BK495" s="435"/>
      <c r="BL495" s="435"/>
      <c r="BN495" s="444"/>
    </row>
    <row r="496" spans="1:66" s="28" customFormat="1" ht="12" customHeight="1">
      <c r="A496" s="287">
        <v>17500012</v>
      </c>
      <c r="B496" s="288" t="str">
        <f t="shared" si="249"/>
        <v>17500012</v>
      </c>
      <c r="C496" s="444" t="s">
        <v>1376</v>
      </c>
      <c r="D496" s="445" t="s">
        <v>1165</v>
      </c>
      <c r="E496" s="445"/>
      <c r="F496" s="444"/>
      <c r="G496" s="445"/>
      <c r="H496" s="547">
        <v>12659404.960000001</v>
      </c>
      <c r="I496" s="547">
        <v>18161248.59</v>
      </c>
      <c r="J496" s="547">
        <v>10596182.9</v>
      </c>
      <c r="K496" s="547">
        <v>20575294.940000001</v>
      </c>
      <c r="L496" s="547">
        <v>31185834.859999999</v>
      </c>
      <c r="M496" s="547">
        <v>44409561.520000003</v>
      </c>
      <c r="N496" s="547">
        <v>31010683.960000001</v>
      </c>
      <c r="O496" s="547">
        <v>38183292.600000001</v>
      </c>
      <c r="P496" s="547">
        <v>58195439.210000001</v>
      </c>
      <c r="Q496" s="547">
        <v>28392955.460000001</v>
      </c>
      <c r="R496" s="547">
        <v>25001787.100000001</v>
      </c>
      <c r="S496" s="547">
        <v>36925649.939999998</v>
      </c>
      <c r="T496" s="547">
        <v>24729367.010000002</v>
      </c>
      <c r="U496" s="547"/>
      <c r="V496" s="547">
        <f t="shared" si="305"/>
        <v>30111026.422083337</v>
      </c>
      <c r="W496" s="285"/>
      <c r="X496" s="286"/>
      <c r="Y496" s="548">
        <f t="shared" si="298"/>
        <v>0</v>
      </c>
      <c r="Z496" s="549">
        <f t="shared" si="298"/>
        <v>0</v>
      </c>
      <c r="AA496" s="549">
        <f t="shared" si="298"/>
        <v>0</v>
      </c>
      <c r="AB496" s="282">
        <f t="shared" si="307"/>
        <v>24729367.010000002</v>
      </c>
      <c r="AC496" s="281">
        <f t="shared" si="308"/>
        <v>0</v>
      </c>
      <c r="AD496" s="549">
        <f t="shared" ref="AD496:AD564" si="323">IF($D496=AD$5,$T496,IF($D496=AD$4, $T496*$AK$1,0))</f>
        <v>0</v>
      </c>
      <c r="AE496" s="553">
        <f t="shared" si="316"/>
        <v>0</v>
      </c>
      <c r="AF496" s="282">
        <f t="shared" si="317"/>
        <v>24729367.010000002</v>
      </c>
      <c r="AG496" s="283">
        <f t="shared" si="309"/>
        <v>24729367.010000002</v>
      </c>
      <c r="AH496" s="281">
        <f t="shared" si="310"/>
        <v>0</v>
      </c>
      <c r="AI496" s="551">
        <f t="shared" si="306"/>
        <v>0</v>
      </c>
      <c r="AJ496" s="549">
        <f t="shared" si="306"/>
        <v>0</v>
      </c>
      <c r="AK496" s="549">
        <f t="shared" si="306"/>
        <v>0</v>
      </c>
      <c r="AL496" s="282">
        <f t="shared" si="311"/>
        <v>30111026.422083337</v>
      </c>
      <c r="AM496" s="281">
        <f t="shared" si="312"/>
        <v>0</v>
      </c>
      <c r="AN496" s="549">
        <f t="shared" si="299"/>
        <v>0</v>
      </c>
      <c r="AO496" s="549">
        <f t="shared" si="300"/>
        <v>0</v>
      </c>
      <c r="AP496" s="549">
        <f t="shared" si="313"/>
        <v>30111026.422083337</v>
      </c>
      <c r="AQ496" s="283">
        <f t="shared" si="279"/>
        <v>30111026.422083337</v>
      </c>
      <c r="AR496" s="281">
        <f t="shared" si="314"/>
        <v>0</v>
      </c>
      <c r="AT496" s="446" t="s">
        <v>2072</v>
      </c>
      <c r="AU496" s="284"/>
      <c r="AV496" s="447" t="str">
        <f t="shared" si="315"/>
        <v>CA</v>
      </c>
      <c r="AW496" s="447" t="str">
        <f t="shared" si="315"/>
        <v>CL</v>
      </c>
      <c r="AX496" s="447" t="str">
        <f t="shared" si="315"/>
        <v>AIC</v>
      </c>
      <c r="AY496" s="447" t="str">
        <f t="shared" si="282"/>
        <v>ERB</v>
      </c>
      <c r="AZ496" s="447" t="str">
        <f t="shared" si="282"/>
        <v>GRB</v>
      </c>
      <c r="BA496" s="447" t="str">
        <f t="shared" si="282"/>
        <v>Non-Op</v>
      </c>
      <c r="BC496" s="449" t="s">
        <v>2100</v>
      </c>
      <c r="BD496" s="552">
        <f t="shared" si="288"/>
        <v>24729367.010000002</v>
      </c>
      <c r="BF496" s="435"/>
      <c r="BG496" s="435"/>
      <c r="BH496" s="435"/>
      <c r="BI496" s="435"/>
      <c r="BJ496" s="435"/>
      <c r="BK496" s="435"/>
      <c r="BL496" s="435"/>
      <c r="BN496" s="444"/>
    </row>
    <row r="497" spans="1:66" s="28" customFormat="1" ht="12" customHeight="1">
      <c r="A497" s="287">
        <v>18100003</v>
      </c>
      <c r="B497" s="288" t="str">
        <f t="shared" si="249"/>
        <v>18100003</v>
      </c>
      <c r="C497" s="444" t="s">
        <v>2766</v>
      </c>
      <c r="D497" s="445" t="s">
        <v>1162</v>
      </c>
      <c r="E497" s="445"/>
      <c r="F497" s="444"/>
      <c r="G497" s="445"/>
      <c r="H497" s="547">
        <v>0</v>
      </c>
      <c r="I497" s="547">
        <v>0</v>
      </c>
      <c r="J497" s="547">
        <v>0</v>
      </c>
      <c r="K497" s="547">
        <v>0</v>
      </c>
      <c r="L497" s="547">
        <v>0</v>
      </c>
      <c r="M497" s="547">
        <v>0</v>
      </c>
      <c r="N497" s="547">
        <v>0</v>
      </c>
      <c r="O497" s="547">
        <v>0</v>
      </c>
      <c r="P497" s="547">
        <v>0</v>
      </c>
      <c r="Q497" s="547">
        <v>0</v>
      </c>
      <c r="R497" s="547">
        <v>0</v>
      </c>
      <c r="S497" s="547">
        <v>0</v>
      </c>
      <c r="T497" s="547">
        <v>0</v>
      </c>
      <c r="U497" s="547"/>
      <c r="V497" s="547">
        <f t="shared" si="305"/>
        <v>0</v>
      </c>
      <c r="W497" s="285"/>
      <c r="X497" s="286"/>
      <c r="Y497" s="548">
        <f t="shared" si="298"/>
        <v>0</v>
      </c>
      <c r="Z497" s="549">
        <f t="shared" si="298"/>
        <v>0</v>
      </c>
      <c r="AA497" s="549">
        <f t="shared" si="298"/>
        <v>0</v>
      </c>
      <c r="AB497" s="282">
        <f t="shared" si="307"/>
        <v>0</v>
      </c>
      <c r="AC497" s="281">
        <f t="shared" si="308"/>
        <v>0</v>
      </c>
      <c r="AD497" s="549">
        <f t="shared" si="323"/>
        <v>0</v>
      </c>
      <c r="AE497" s="553">
        <f t="shared" si="316"/>
        <v>0</v>
      </c>
      <c r="AF497" s="282">
        <f t="shared" si="317"/>
        <v>0</v>
      </c>
      <c r="AG497" s="283">
        <f t="shared" si="309"/>
        <v>0</v>
      </c>
      <c r="AH497" s="281">
        <f t="shared" si="310"/>
        <v>0</v>
      </c>
      <c r="AI497" s="551">
        <f t="shared" si="306"/>
        <v>0</v>
      </c>
      <c r="AJ497" s="549">
        <f t="shared" si="306"/>
        <v>0</v>
      </c>
      <c r="AK497" s="549">
        <f t="shared" si="306"/>
        <v>0</v>
      </c>
      <c r="AL497" s="282">
        <f t="shared" si="311"/>
        <v>0</v>
      </c>
      <c r="AM497" s="281">
        <f t="shared" si="312"/>
        <v>0</v>
      </c>
      <c r="AN497" s="549">
        <f t="shared" si="299"/>
        <v>0</v>
      </c>
      <c r="AO497" s="549">
        <f t="shared" si="300"/>
        <v>0</v>
      </c>
      <c r="AP497" s="549">
        <f t="shared" si="313"/>
        <v>0</v>
      </c>
      <c r="AQ497" s="283">
        <f t="shared" si="279"/>
        <v>0</v>
      </c>
      <c r="AR497" s="281">
        <f t="shared" si="314"/>
        <v>0</v>
      </c>
      <c r="AT497" s="446"/>
      <c r="AU497" s="284"/>
      <c r="AV497" s="447" t="str">
        <f t="shared" si="315"/>
        <v>CA</v>
      </c>
      <c r="AW497" s="447" t="str">
        <f t="shared" si="315"/>
        <v>CL</v>
      </c>
      <c r="AX497" s="447" t="str">
        <f t="shared" si="315"/>
        <v>AIC</v>
      </c>
      <c r="AY497" s="447" t="str">
        <f t="shared" si="282"/>
        <v>ERB</v>
      </c>
      <c r="AZ497" s="447" t="str">
        <f t="shared" si="282"/>
        <v>GRB</v>
      </c>
      <c r="BA497" s="447" t="str">
        <f t="shared" si="282"/>
        <v>Non-Op</v>
      </c>
      <c r="BC497" s="449" t="s">
        <v>2100</v>
      </c>
      <c r="BD497" s="552">
        <f t="shared" si="288"/>
        <v>0</v>
      </c>
      <c r="BF497" s="435"/>
      <c r="BG497" s="435"/>
      <c r="BH497" s="435"/>
      <c r="BI497" s="435"/>
      <c r="BJ497" s="435"/>
      <c r="BK497" s="435"/>
      <c r="BL497" s="435"/>
      <c r="BN497" s="444"/>
    </row>
    <row r="498" spans="1:66" s="28" customFormat="1" ht="12" customHeight="1">
      <c r="A498" s="287">
        <v>18100093</v>
      </c>
      <c r="B498" s="288" t="str">
        <f t="shared" si="249"/>
        <v>18100093</v>
      </c>
      <c r="C498" s="444" t="s">
        <v>1377</v>
      </c>
      <c r="D498" s="445" t="s">
        <v>1162</v>
      </c>
      <c r="E498" s="445"/>
      <c r="F498" s="444"/>
      <c r="G498" s="445"/>
      <c r="H498" s="547">
        <v>17492.599999999999</v>
      </c>
      <c r="I498" s="547">
        <v>17120.43</v>
      </c>
      <c r="J498" s="547">
        <v>16748.259999999998</v>
      </c>
      <c r="K498" s="547">
        <v>16376.09</v>
      </c>
      <c r="L498" s="547">
        <v>16003.92</v>
      </c>
      <c r="M498" s="547">
        <v>15631.75</v>
      </c>
      <c r="N498" s="547">
        <v>15259.58</v>
      </c>
      <c r="O498" s="547">
        <v>14887.41</v>
      </c>
      <c r="P498" s="547">
        <v>14515.24</v>
      </c>
      <c r="Q498" s="547">
        <v>14143.07</v>
      </c>
      <c r="R498" s="547">
        <v>13770.9</v>
      </c>
      <c r="S498" s="547">
        <v>13398.73</v>
      </c>
      <c r="T498" s="547">
        <v>13026.56</v>
      </c>
      <c r="U498" s="547"/>
      <c r="V498" s="547">
        <f t="shared" si="305"/>
        <v>15259.58</v>
      </c>
      <c r="W498" s="285"/>
      <c r="X498" s="286"/>
      <c r="Y498" s="548">
        <f t="shared" ref="Y498:AA519" si="324">IF($D498=Y$5,$T498,0)</f>
        <v>0</v>
      </c>
      <c r="Z498" s="549">
        <f t="shared" si="324"/>
        <v>0</v>
      </c>
      <c r="AA498" s="549">
        <f t="shared" si="324"/>
        <v>13026.56</v>
      </c>
      <c r="AB498" s="282">
        <f t="shared" si="307"/>
        <v>0</v>
      </c>
      <c r="AC498" s="281">
        <f t="shared" si="308"/>
        <v>0</v>
      </c>
      <c r="AD498" s="549">
        <f t="shared" si="323"/>
        <v>0</v>
      </c>
      <c r="AE498" s="553">
        <f t="shared" si="316"/>
        <v>0</v>
      </c>
      <c r="AF498" s="282">
        <f t="shared" si="317"/>
        <v>0</v>
      </c>
      <c r="AG498" s="283">
        <f t="shared" si="309"/>
        <v>0</v>
      </c>
      <c r="AH498" s="281">
        <f t="shared" si="310"/>
        <v>0</v>
      </c>
      <c r="AI498" s="551">
        <f t="shared" si="306"/>
        <v>0</v>
      </c>
      <c r="AJ498" s="549">
        <f t="shared" si="306"/>
        <v>0</v>
      </c>
      <c r="AK498" s="549">
        <f t="shared" si="306"/>
        <v>15259.58</v>
      </c>
      <c r="AL498" s="282">
        <f t="shared" si="311"/>
        <v>0</v>
      </c>
      <c r="AM498" s="281">
        <f t="shared" si="312"/>
        <v>0</v>
      </c>
      <c r="AN498" s="549">
        <f t="shared" si="299"/>
        <v>0</v>
      </c>
      <c r="AO498" s="549">
        <f t="shared" si="300"/>
        <v>0</v>
      </c>
      <c r="AP498" s="549">
        <f t="shared" si="313"/>
        <v>0</v>
      </c>
      <c r="AQ498" s="283">
        <f t="shared" si="279"/>
        <v>0</v>
      </c>
      <c r="AR498" s="281">
        <f t="shared" si="314"/>
        <v>0</v>
      </c>
      <c r="AT498" s="446"/>
      <c r="AU498" s="284"/>
      <c r="AV498" s="447" t="str">
        <f t="shared" si="315"/>
        <v>CA</v>
      </c>
      <c r="AW498" s="447" t="str">
        <f t="shared" si="315"/>
        <v>CL</v>
      </c>
      <c r="AX498" s="447" t="str">
        <f t="shared" si="315"/>
        <v>AIC</v>
      </c>
      <c r="AY498" s="447" t="str">
        <f t="shared" si="282"/>
        <v>ERB</v>
      </c>
      <c r="AZ498" s="447" t="str">
        <f t="shared" si="282"/>
        <v>GRB</v>
      </c>
      <c r="BA498" s="447" t="str">
        <f t="shared" si="282"/>
        <v>Non-Op</v>
      </c>
      <c r="BC498" s="449" t="s">
        <v>2100</v>
      </c>
      <c r="BD498" s="552">
        <f t="shared" si="288"/>
        <v>13026.56</v>
      </c>
      <c r="BF498" s="435"/>
      <c r="BG498" s="435"/>
      <c r="BH498" s="435"/>
      <c r="BI498" s="435"/>
      <c r="BJ498" s="435"/>
      <c r="BK498" s="435"/>
      <c r="BL498" s="435"/>
      <c r="BN498" s="444"/>
    </row>
    <row r="499" spans="1:66" s="28" customFormat="1" ht="12" customHeight="1">
      <c r="A499" s="287">
        <v>18100203</v>
      </c>
      <c r="B499" s="288" t="str">
        <f t="shared" ref="B499:B575" si="325">TEXT(A499,"##")</f>
        <v>18100203</v>
      </c>
      <c r="C499" s="444" t="s">
        <v>1378</v>
      </c>
      <c r="D499" s="445" t="s">
        <v>1162</v>
      </c>
      <c r="E499" s="445"/>
      <c r="F499" s="444"/>
      <c r="G499" s="445"/>
      <c r="H499" s="547">
        <v>1100393.3</v>
      </c>
      <c r="I499" s="547">
        <v>1093558.55</v>
      </c>
      <c r="J499" s="547">
        <v>1086723.8</v>
      </c>
      <c r="K499" s="547">
        <v>1079889.05</v>
      </c>
      <c r="L499" s="547">
        <v>1073054.3</v>
      </c>
      <c r="M499" s="547">
        <v>1066219.55</v>
      </c>
      <c r="N499" s="547">
        <v>1059384.8</v>
      </c>
      <c r="O499" s="547">
        <v>1052550.05</v>
      </c>
      <c r="P499" s="547">
        <v>1045715.3</v>
      </c>
      <c r="Q499" s="547">
        <v>1038880.55</v>
      </c>
      <c r="R499" s="547">
        <v>1032045.8</v>
      </c>
      <c r="S499" s="547">
        <v>1025211.05</v>
      </c>
      <c r="T499" s="547">
        <v>1018376.3</v>
      </c>
      <c r="U499" s="547"/>
      <c r="V499" s="547">
        <f t="shared" si="305"/>
        <v>1059384.8000000003</v>
      </c>
      <c r="W499" s="285"/>
      <c r="X499" s="286"/>
      <c r="Y499" s="548">
        <f t="shared" si="324"/>
        <v>0</v>
      </c>
      <c r="Z499" s="549">
        <f t="shared" si="324"/>
        <v>0</v>
      </c>
      <c r="AA499" s="549">
        <f t="shared" si="324"/>
        <v>1018376.3</v>
      </c>
      <c r="AB499" s="282">
        <f t="shared" si="307"/>
        <v>0</v>
      </c>
      <c r="AC499" s="281">
        <f t="shared" si="308"/>
        <v>0</v>
      </c>
      <c r="AD499" s="549">
        <f t="shared" si="323"/>
        <v>0</v>
      </c>
      <c r="AE499" s="553">
        <f t="shared" si="316"/>
        <v>0</v>
      </c>
      <c r="AF499" s="282">
        <f t="shared" si="317"/>
        <v>0</v>
      </c>
      <c r="AG499" s="283">
        <f t="shared" si="309"/>
        <v>0</v>
      </c>
      <c r="AH499" s="281">
        <f t="shared" si="310"/>
        <v>0</v>
      </c>
      <c r="AI499" s="551">
        <f t="shared" si="306"/>
        <v>0</v>
      </c>
      <c r="AJ499" s="549">
        <f t="shared" si="306"/>
        <v>0</v>
      </c>
      <c r="AK499" s="549">
        <f t="shared" si="306"/>
        <v>1059384.8000000003</v>
      </c>
      <c r="AL499" s="282">
        <f t="shared" si="311"/>
        <v>0</v>
      </c>
      <c r="AM499" s="281">
        <f t="shared" si="312"/>
        <v>0</v>
      </c>
      <c r="AN499" s="549">
        <f t="shared" si="299"/>
        <v>0</v>
      </c>
      <c r="AO499" s="549">
        <f t="shared" si="300"/>
        <v>0</v>
      </c>
      <c r="AP499" s="549">
        <f t="shared" si="313"/>
        <v>0</v>
      </c>
      <c r="AQ499" s="283">
        <f t="shared" si="279"/>
        <v>0</v>
      </c>
      <c r="AR499" s="281">
        <f t="shared" si="314"/>
        <v>0</v>
      </c>
      <c r="AT499" s="446"/>
      <c r="AU499" s="284"/>
      <c r="AV499" s="447" t="str">
        <f t="shared" si="315"/>
        <v>CA</v>
      </c>
      <c r="AW499" s="447" t="str">
        <f t="shared" si="315"/>
        <v>CL</v>
      </c>
      <c r="AX499" s="447" t="str">
        <f t="shared" si="315"/>
        <v>AIC</v>
      </c>
      <c r="AY499" s="447" t="str">
        <f t="shared" si="282"/>
        <v>ERB</v>
      </c>
      <c r="AZ499" s="447" t="str">
        <f t="shared" si="282"/>
        <v>GRB</v>
      </c>
      <c r="BA499" s="447" t="str">
        <f t="shared" si="282"/>
        <v>Non-Op</v>
      </c>
      <c r="BC499" s="449" t="s">
        <v>2100</v>
      </c>
      <c r="BD499" s="552">
        <f t="shared" si="288"/>
        <v>1018376.3</v>
      </c>
      <c r="BF499" s="435"/>
      <c r="BG499" s="435"/>
      <c r="BH499" s="435"/>
      <c r="BI499" s="435"/>
      <c r="BJ499" s="435"/>
      <c r="BK499" s="435"/>
      <c r="BL499" s="435"/>
      <c r="BN499" s="444"/>
    </row>
    <row r="500" spans="1:66" s="28" customFormat="1" ht="12" customHeight="1">
      <c r="A500" s="287">
        <v>18100213</v>
      </c>
      <c r="B500" s="288" t="str">
        <f t="shared" si="325"/>
        <v>18100213</v>
      </c>
      <c r="C500" s="444" t="s">
        <v>1379</v>
      </c>
      <c r="D500" s="445" t="s">
        <v>1162</v>
      </c>
      <c r="E500" s="445"/>
      <c r="F500" s="444"/>
      <c r="G500" s="445"/>
      <c r="H500" s="547">
        <v>3602187.26</v>
      </c>
      <c r="I500" s="547">
        <v>3589322.31</v>
      </c>
      <c r="J500" s="547">
        <v>3576457.36</v>
      </c>
      <c r="K500" s="547">
        <v>3563592.41</v>
      </c>
      <c r="L500" s="547">
        <v>3550727.46</v>
      </c>
      <c r="M500" s="547">
        <v>3537862.51</v>
      </c>
      <c r="N500" s="547">
        <v>3524997.56</v>
      </c>
      <c r="O500" s="547">
        <v>3512132.61</v>
      </c>
      <c r="P500" s="547">
        <v>3499267.66</v>
      </c>
      <c r="Q500" s="547">
        <v>3486402.71</v>
      </c>
      <c r="R500" s="547">
        <v>3473537.76</v>
      </c>
      <c r="S500" s="547">
        <v>3460672.81</v>
      </c>
      <c r="T500" s="547">
        <v>3447807.86</v>
      </c>
      <c r="U500" s="547"/>
      <c r="V500" s="547">
        <f t="shared" si="305"/>
        <v>3524997.56</v>
      </c>
      <c r="W500" s="285"/>
      <c r="X500" s="286"/>
      <c r="Y500" s="548">
        <f t="shared" si="324"/>
        <v>0</v>
      </c>
      <c r="Z500" s="549">
        <f t="shared" si="324"/>
        <v>0</v>
      </c>
      <c r="AA500" s="549">
        <f t="shared" si="324"/>
        <v>3447807.86</v>
      </c>
      <c r="AB500" s="282">
        <f t="shared" si="307"/>
        <v>0</v>
      </c>
      <c r="AC500" s="281">
        <f t="shared" si="308"/>
        <v>0</v>
      </c>
      <c r="AD500" s="549">
        <f t="shared" si="323"/>
        <v>0</v>
      </c>
      <c r="AE500" s="553">
        <f t="shared" si="316"/>
        <v>0</v>
      </c>
      <c r="AF500" s="282">
        <f t="shared" si="317"/>
        <v>0</v>
      </c>
      <c r="AG500" s="283">
        <f t="shared" si="309"/>
        <v>0</v>
      </c>
      <c r="AH500" s="281">
        <f t="shared" si="310"/>
        <v>0</v>
      </c>
      <c r="AI500" s="551">
        <f t="shared" si="306"/>
        <v>0</v>
      </c>
      <c r="AJ500" s="549">
        <f t="shared" si="306"/>
        <v>0</v>
      </c>
      <c r="AK500" s="549">
        <f t="shared" si="306"/>
        <v>3524997.56</v>
      </c>
      <c r="AL500" s="282">
        <f t="shared" si="311"/>
        <v>0</v>
      </c>
      <c r="AM500" s="281">
        <f t="shared" si="312"/>
        <v>0</v>
      </c>
      <c r="AN500" s="549">
        <f t="shared" si="299"/>
        <v>0</v>
      </c>
      <c r="AO500" s="549">
        <f t="shared" si="300"/>
        <v>0</v>
      </c>
      <c r="AP500" s="549">
        <f t="shared" si="313"/>
        <v>0</v>
      </c>
      <c r="AQ500" s="283">
        <f t="shared" si="279"/>
        <v>0</v>
      </c>
      <c r="AR500" s="281">
        <f t="shared" si="314"/>
        <v>0</v>
      </c>
      <c r="AT500" s="446"/>
      <c r="AU500" s="284"/>
      <c r="AV500" s="447" t="str">
        <f t="shared" si="315"/>
        <v>CA</v>
      </c>
      <c r="AW500" s="447" t="str">
        <f t="shared" si="315"/>
        <v>CL</v>
      </c>
      <c r="AX500" s="447" t="str">
        <f t="shared" si="315"/>
        <v>AIC</v>
      </c>
      <c r="AY500" s="447" t="str">
        <f t="shared" si="282"/>
        <v>ERB</v>
      </c>
      <c r="AZ500" s="447" t="str">
        <f t="shared" si="282"/>
        <v>GRB</v>
      </c>
      <c r="BA500" s="447" t="str">
        <f t="shared" si="282"/>
        <v>Non-Op</v>
      </c>
      <c r="BC500" s="449" t="s">
        <v>2100</v>
      </c>
      <c r="BD500" s="552">
        <f t="shared" si="288"/>
        <v>3447807.86</v>
      </c>
      <c r="BF500" s="435"/>
      <c r="BG500" s="435"/>
      <c r="BH500" s="435"/>
      <c r="BI500" s="435"/>
      <c r="BJ500" s="435"/>
      <c r="BK500" s="435"/>
      <c r="BL500" s="435"/>
      <c r="BN500" s="444"/>
    </row>
    <row r="501" spans="1:66" s="28" customFormat="1" ht="12" customHeight="1">
      <c r="A501" s="287">
        <v>18100223</v>
      </c>
      <c r="B501" s="288" t="str">
        <f t="shared" si="325"/>
        <v>18100223</v>
      </c>
      <c r="C501" s="444" t="s">
        <v>1380</v>
      </c>
      <c r="D501" s="445" t="s">
        <v>1162</v>
      </c>
      <c r="E501" s="445"/>
      <c r="F501" s="444"/>
      <c r="G501" s="445"/>
      <c r="H501" s="547">
        <v>758300.08</v>
      </c>
      <c r="I501" s="547">
        <v>751406.44</v>
      </c>
      <c r="J501" s="547">
        <v>744512.8</v>
      </c>
      <c r="K501" s="547">
        <v>737619.16</v>
      </c>
      <c r="L501" s="547">
        <v>730725.52</v>
      </c>
      <c r="M501" s="547">
        <v>723831.88</v>
      </c>
      <c r="N501" s="547">
        <v>716938.23999999999</v>
      </c>
      <c r="O501" s="547">
        <v>710044.6</v>
      </c>
      <c r="P501" s="547">
        <v>703150.96</v>
      </c>
      <c r="Q501" s="547">
        <v>696257.32</v>
      </c>
      <c r="R501" s="547">
        <v>689363.68</v>
      </c>
      <c r="S501" s="547">
        <v>682470.04</v>
      </c>
      <c r="T501" s="547">
        <v>675576.4</v>
      </c>
      <c r="U501" s="547"/>
      <c r="V501" s="547">
        <f t="shared" si="305"/>
        <v>716938.23999999987</v>
      </c>
      <c r="W501" s="285"/>
      <c r="X501" s="286"/>
      <c r="Y501" s="548">
        <f t="shared" si="324"/>
        <v>0</v>
      </c>
      <c r="Z501" s="549">
        <f t="shared" si="324"/>
        <v>0</v>
      </c>
      <c r="AA501" s="549">
        <f t="shared" si="324"/>
        <v>675576.4</v>
      </c>
      <c r="AB501" s="282">
        <f t="shared" si="307"/>
        <v>0</v>
      </c>
      <c r="AC501" s="281">
        <f t="shared" si="308"/>
        <v>0</v>
      </c>
      <c r="AD501" s="549">
        <f t="shared" si="323"/>
        <v>0</v>
      </c>
      <c r="AE501" s="553">
        <f t="shared" si="316"/>
        <v>0</v>
      </c>
      <c r="AF501" s="282">
        <f t="shared" si="317"/>
        <v>0</v>
      </c>
      <c r="AG501" s="283">
        <f t="shared" si="309"/>
        <v>0</v>
      </c>
      <c r="AH501" s="281">
        <f t="shared" si="310"/>
        <v>0</v>
      </c>
      <c r="AI501" s="551">
        <f t="shared" si="306"/>
        <v>0</v>
      </c>
      <c r="AJ501" s="549">
        <f t="shared" si="306"/>
        <v>0</v>
      </c>
      <c r="AK501" s="549">
        <f t="shared" si="306"/>
        <v>716938.23999999987</v>
      </c>
      <c r="AL501" s="282">
        <f t="shared" si="311"/>
        <v>0</v>
      </c>
      <c r="AM501" s="281">
        <f t="shared" si="312"/>
        <v>0</v>
      </c>
      <c r="AN501" s="549">
        <f t="shared" si="299"/>
        <v>0</v>
      </c>
      <c r="AO501" s="549">
        <f t="shared" si="300"/>
        <v>0</v>
      </c>
      <c r="AP501" s="549">
        <f t="shared" si="313"/>
        <v>0</v>
      </c>
      <c r="AQ501" s="283">
        <f t="shared" si="279"/>
        <v>0</v>
      </c>
      <c r="AR501" s="281">
        <f t="shared" si="314"/>
        <v>0</v>
      </c>
      <c r="AT501" s="446"/>
      <c r="AU501" s="284"/>
      <c r="AV501" s="447" t="str">
        <f t="shared" si="315"/>
        <v>CA</v>
      </c>
      <c r="AW501" s="447" t="str">
        <f t="shared" si="315"/>
        <v>CL</v>
      </c>
      <c r="AX501" s="447" t="str">
        <f t="shared" si="315"/>
        <v>AIC</v>
      </c>
      <c r="AY501" s="447" t="str">
        <f t="shared" si="282"/>
        <v>ERB</v>
      </c>
      <c r="AZ501" s="447" t="str">
        <f t="shared" si="282"/>
        <v>GRB</v>
      </c>
      <c r="BA501" s="447" t="str">
        <f t="shared" si="282"/>
        <v>Non-Op</v>
      </c>
      <c r="BC501" s="449" t="s">
        <v>2100</v>
      </c>
      <c r="BD501" s="552">
        <f t="shared" si="288"/>
        <v>675576.4</v>
      </c>
      <c r="BF501" s="435"/>
      <c r="BG501" s="435"/>
      <c r="BH501" s="435"/>
      <c r="BI501" s="435"/>
      <c r="BJ501" s="435"/>
      <c r="BK501" s="435"/>
      <c r="BL501" s="435"/>
      <c r="BN501" s="444"/>
    </row>
    <row r="502" spans="1:66" s="28" customFormat="1" ht="12" customHeight="1">
      <c r="A502" s="287">
        <v>18100233</v>
      </c>
      <c r="B502" s="288" t="str">
        <f t="shared" si="325"/>
        <v>18100233</v>
      </c>
      <c r="C502" s="444" t="s">
        <v>1381</v>
      </c>
      <c r="D502" s="445" t="s">
        <v>1162</v>
      </c>
      <c r="E502" s="445"/>
      <c r="F502" s="444"/>
      <c r="G502" s="445"/>
      <c r="H502" s="547">
        <v>128147.99</v>
      </c>
      <c r="I502" s="547">
        <v>126983</v>
      </c>
      <c r="J502" s="547">
        <v>125818.01</v>
      </c>
      <c r="K502" s="547">
        <v>124653.02</v>
      </c>
      <c r="L502" s="547">
        <v>123488.03</v>
      </c>
      <c r="M502" s="547">
        <v>122323.04</v>
      </c>
      <c r="N502" s="547">
        <v>121158.05</v>
      </c>
      <c r="O502" s="547">
        <v>119993.06</v>
      </c>
      <c r="P502" s="547">
        <v>118828.07</v>
      </c>
      <c r="Q502" s="547">
        <v>117663.08</v>
      </c>
      <c r="R502" s="547">
        <v>116498.09</v>
      </c>
      <c r="S502" s="547">
        <v>115333.1</v>
      </c>
      <c r="T502" s="547">
        <v>114168.11</v>
      </c>
      <c r="U502" s="547"/>
      <c r="V502" s="547">
        <f t="shared" si="305"/>
        <v>121158.05000000005</v>
      </c>
      <c r="W502" s="285"/>
      <c r="X502" s="286"/>
      <c r="Y502" s="548">
        <f t="shared" si="324"/>
        <v>0</v>
      </c>
      <c r="Z502" s="549">
        <f t="shared" si="324"/>
        <v>0</v>
      </c>
      <c r="AA502" s="549">
        <f t="shared" si="324"/>
        <v>114168.11</v>
      </c>
      <c r="AB502" s="282">
        <f t="shared" si="307"/>
        <v>0</v>
      </c>
      <c r="AC502" s="281">
        <f t="shared" si="308"/>
        <v>0</v>
      </c>
      <c r="AD502" s="549">
        <f t="shared" si="323"/>
        <v>0</v>
      </c>
      <c r="AE502" s="553">
        <f t="shared" si="316"/>
        <v>0</v>
      </c>
      <c r="AF502" s="282">
        <f t="shared" si="317"/>
        <v>0</v>
      </c>
      <c r="AG502" s="283">
        <f t="shared" si="309"/>
        <v>0</v>
      </c>
      <c r="AH502" s="281">
        <f t="shared" si="310"/>
        <v>0</v>
      </c>
      <c r="AI502" s="551">
        <f t="shared" ref="AI502:AK523" si="326">IF($D502=AI$5,$V502,0)</f>
        <v>0</v>
      </c>
      <c r="AJ502" s="549">
        <f t="shared" si="326"/>
        <v>0</v>
      </c>
      <c r="AK502" s="549">
        <f t="shared" si="326"/>
        <v>121158.05000000005</v>
      </c>
      <c r="AL502" s="282">
        <f t="shared" si="311"/>
        <v>0</v>
      </c>
      <c r="AM502" s="281">
        <f t="shared" si="312"/>
        <v>0</v>
      </c>
      <c r="AN502" s="549">
        <f t="shared" si="299"/>
        <v>0</v>
      </c>
      <c r="AO502" s="549">
        <f t="shared" si="300"/>
        <v>0</v>
      </c>
      <c r="AP502" s="549">
        <f t="shared" si="313"/>
        <v>0</v>
      </c>
      <c r="AQ502" s="283">
        <f t="shared" si="279"/>
        <v>0</v>
      </c>
      <c r="AR502" s="281">
        <f t="shared" si="314"/>
        <v>0</v>
      </c>
      <c r="AT502" s="446"/>
      <c r="AU502" s="284"/>
      <c r="AV502" s="447" t="str">
        <f t="shared" si="315"/>
        <v>CA</v>
      </c>
      <c r="AW502" s="447" t="str">
        <f t="shared" si="315"/>
        <v>CL</v>
      </c>
      <c r="AX502" s="447" t="str">
        <f t="shared" si="315"/>
        <v>AIC</v>
      </c>
      <c r="AY502" s="447" t="str">
        <f t="shared" si="282"/>
        <v>ERB</v>
      </c>
      <c r="AZ502" s="447" t="str">
        <f t="shared" si="282"/>
        <v>GRB</v>
      </c>
      <c r="BA502" s="447" t="str">
        <f t="shared" si="282"/>
        <v>Non-Op</v>
      </c>
      <c r="BC502" s="449" t="s">
        <v>2100</v>
      </c>
      <c r="BD502" s="552">
        <f t="shared" si="288"/>
        <v>114168.11</v>
      </c>
      <c r="BF502" s="435"/>
      <c r="BG502" s="435"/>
      <c r="BH502" s="435"/>
      <c r="BI502" s="435"/>
      <c r="BJ502" s="435"/>
      <c r="BK502" s="435"/>
      <c r="BL502" s="435"/>
      <c r="BN502" s="444"/>
    </row>
    <row r="503" spans="1:66" s="28" customFormat="1" ht="12" customHeight="1">
      <c r="A503" s="287">
        <v>18100473</v>
      </c>
      <c r="B503" s="288" t="str">
        <f t="shared" si="325"/>
        <v>18100473</v>
      </c>
      <c r="C503" s="444" t="s">
        <v>1382</v>
      </c>
      <c r="D503" s="445" t="s">
        <v>1162</v>
      </c>
      <c r="E503" s="445"/>
      <c r="F503" s="444"/>
      <c r="G503" s="445"/>
      <c r="H503" s="547">
        <v>598622.76</v>
      </c>
      <c r="I503" s="547">
        <v>590191.43999999994</v>
      </c>
      <c r="J503" s="547">
        <v>581760.12</v>
      </c>
      <c r="K503" s="547">
        <v>573328.80000000005</v>
      </c>
      <c r="L503" s="547">
        <v>564897.48</v>
      </c>
      <c r="M503" s="547">
        <v>556466.16</v>
      </c>
      <c r="N503" s="547">
        <v>548034.84</v>
      </c>
      <c r="O503" s="547">
        <v>539603.52</v>
      </c>
      <c r="P503" s="547">
        <v>531172.19999999995</v>
      </c>
      <c r="Q503" s="547">
        <v>522740.88</v>
      </c>
      <c r="R503" s="547">
        <v>514309.56</v>
      </c>
      <c r="S503" s="547">
        <v>505878.24</v>
      </c>
      <c r="T503" s="547">
        <v>497446.92</v>
      </c>
      <c r="U503" s="547"/>
      <c r="V503" s="547">
        <f t="shared" si="305"/>
        <v>548034.84</v>
      </c>
      <c r="W503" s="285"/>
      <c r="X503" s="286"/>
      <c r="Y503" s="548">
        <f t="shared" si="324"/>
        <v>0</v>
      </c>
      <c r="Z503" s="549">
        <f t="shared" si="324"/>
        <v>0</v>
      </c>
      <c r="AA503" s="549">
        <f t="shared" si="324"/>
        <v>497446.92</v>
      </c>
      <c r="AB503" s="282">
        <f t="shared" si="307"/>
        <v>0</v>
      </c>
      <c r="AC503" s="281">
        <f t="shared" si="308"/>
        <v>0</v>
      </c>
      <c r="AD503" s="549">
        <f t="shared" si="323"/>
        <v>0</v>
      </c>
      <c r="AE503" s="553">
        <f t="shared" si="316"/>
        <v>0</v>
      </c>
      <c r="AF503" s="282">
        <f t="shared" si="317"/>
        <v>0</v>
      </c>
      <c r="AG503" s="283">
        <f t="shared" si="309"/>
        <v>0</v>
      </c>
      <c r="AH503" s="281">
        <f t="shared" si="310"/>
        <v>0</v>
      </c>
      <c r="AI503" s="551">
        <f t="shared" si="326"/>
        <v>0</v>
      </c>
      <c r="AJ503" s="549">
        <f t="shared" si="326"/>
        <v>0</v>
      </c>
      <c r="AK503" s="549">
        <f t="shared" si="326"/>
        <v>548034.84</v>
      </c>
      <c r="AL503" s="282">
        <f t="shared" si="311"/>
        <v>0</v>
      </c>
      <c r="AM503" s="281">
        <f t="shared" si="312"/>
        <v>0</v>
      </c>
      <c r="AN503" s="549">
        <f t="shared" si="299"/>
        <v>0</v>
      </c>
      <c r="AO503" s="549">
        <f t="shared" si="300"/>
        <v>0</v>
      </c>
      <c r="AP503" s="549">
        <f t="shared" si="313"/>
        <v>0</v>
      </c>
      <c r="AQ503" s="283">
        <f t="shared" si="279"/>
        <v>0</v>
      </c>
      <c r="AR503" s="281">
        <f t="shared" si="314"/>
        <v>0</v>
      </c>
      <c r="AT503" s="446"/>
      <c r="AU503" s="284"/>
      <c r="AV503" s="447" t="str">
        <f t="shared" si="315"/>
        <v>CA</v>
      </c>
      <c r="AW503" s="447" t="str">
        <f t="shared" si="315"/>
        <v>CL</v>
      </c>
      <c r="AX503" s="447" t="str">
        <f t="shared" si="315"/>
        <v>AIC</v>
      </c>
      <c r="AY503" s="447" t="str">
        <f t="shared" si="282"/>
        <v>ERB</v>
      </c>
      <c r="AZ503" s="447" t="str">
        <f t="shared" si="282"/>
        <v>GRB</v>
      </c>
      <c r="BA503" s="447" t="str">
        <f t="shared" si="282"/>
        <v>Non-Op</v>
      </c>
      <c r="BC503" s="449" t="s">
        <v>2100</v>
      </c>
      <c r="BD503" s="552">
        <f t="shared" si="288"/>
        <v>497446.92</v>
      </c>
      <c r="BF503" s="435"/>
      <c r="BG503" s="435"/>
      <c r="BH503" s="435"/>
      <c r="BI503" s="435"/>
      <c r="BJ503" s="435"/>
      <c r="BK503" s="435"/>
      <c r="BL503" s="435"/>
      <c r="BN503" s="444"/>
    </row>
    <row r="504" spans="1:66" s="28" customFormat="1" ht="12" customHeight="1">
      <c r="A504" s="287">
        <v>18100493</v>
      </c>
      <c r="B504" s="288" t="str">
        <f t="shared" si="325"/>
        <v>18100493</v>
      </c>
      <c r="C504" s="444" t="s">
        <v>1383</v>
      </c>
      <c r="D504" s="445" t="s">
        <v>1162</v>
      </c>
      <c r="E504" s="445"/>
      <c r="F504" s="444"/>
      <c r="G504" s="445"/>
      <c r="H504" s="547">
        <v>228943.13</v>
      </c>
      <c r="I504" s="547">
        <v>226290.26</v>
      </c>
      <c r="J504" s="547">
        <v>223637.39</v>
      </c>
      <c r="K504" s="547">
        <v>220984.52</v>
      </c>
      <c r="L504" s="547">
        <v>218331.65</v>
      </c>
      <c r="M504" s="547">
        <v>215678.78</v>
      </c>
      <c r="N504" s="547">
        <v>213025.91</v>
      </c>
      <c r="O504" s="547">
        <v>210373.04</v>
      </c>
      <c r="P504" s="547">
        <v>207720.17</v>
      </c>
      <c r="Q504" s="547">
        <v>205067.3</v>
      </c>
      <c r="R504" s="547">
        <v>202414.43</v>
      </c>
      <c r="S504" s="547">
        <v>199761.56</v>
      </c>
      <c r="T504" s="547">
        <v>197108.69</v>
      </c>
      <c r="U504" s="547"/>
      <c r="V504" s="547">
        <f t="shared" si="305"/>
        <v>213025.91000000003</v>
      </c>
      <c r="W504" s="285"/>
      <c r="X504" s="286"/>
      <c r="Y504" s="548">
        <f t="shared" si="324"/>
        <v>0</v>
      </c>
      <c r="Z504" s="549">
        <f t="shared" si="324"/>
        <v>0</v>
      </c>
      <c r="AA504" s="549">
        <f t="shared" si="324"/>
        <v>197108.69</v>
      </c>
      <c r="AB504" s="282">
        <f t="shared" si="307"/>
        <v>0</v>
      </c>
      <c r="AC504" s="281">
        <f t="shared" si="308"/>
        <v>0</v>
      </c>
      <c r="AD504" s="549">
        <f t="shared" si="323"/>
        <v>0</v>
      </c>
      <c r="AE504" s="553">
        <f t="shared" si="316"/>
        <v>0</v>
      </c>
      <c r="AF504" s="282">
        <f t="shared" si="317"/>
        <v>0</v>
      </c>
      <c r="AG504" s="283">
        <f t="shared" si="309"/>
        <v>0</v>
      </c>
      <c r="AH504" s="281">
        <f t="shared" si="310"/>
        <v>0</v>
      </c>
      <c r="AI504" s="551">
        <f t="shared" si="326"/>
        <v>0</v>
      </c>
      <c r="AJ504" s="549">
        <f t="shared" si="326"/>
        <v>0</v>
      </c>
      <c r="AK504" s="549">
        <f t="shared" si="326"/>
        <v>213025.91000000003</v>
      </c>
      <c r="AL504" s="282">
        <f t="shared" si="311"/>
        <v>0</v>
      </c>
      <c r="AM504" s="281">
        <f t="shared" si="312"/>
        <v>0</v>
      </c>
      <c r="AN504" s="549">
        <f t="shared" si="299"/>
        <v>0</v>
      </c>
      <c r="AO504" s="549">
        <f t="shared" si="300"/>
        <v>0</v>
      </c>
      <c r="AP504" s="549">
        <f t="shared" si="313"/>
        <v>0</v>
      </c>
      <c r="AQ504" s="283">
        <f t="shared" si="279"/>
        <v>0</v>
      </c>
      <c r="AR504" s="281">
        <f t="shared" si="314"/>
        <v>0</v>
      </c>
      <c r="AT504" s="446"/>
      <c r="AU504" s="284"/>
      <c r="AV504" s="447" t="str">
        <f t="shared" si="315"/>
        <v>CA</v>
      </c>
      <c r="AW504" s="447" t="str">
        <f t="shared" si="315"/>
        <v>CL</v>
      </c>
      <c r="AX504" s="447" t="str">
        <f t="shared" si="315"/>
        <v>AIC</v>
      </c>
      <c r="AY504" s="447" t="str">
        <f t="shared" si="282"/>
        <v>ERB</v>
      </c>
      <c r="AZ504" s="447" t="str">
        <f t="shared" si="282"/>
        <v>GRB</v>
      </c>
      <c r="BA504" s="447" t="str">
        <f t="shared" si="282"/>
        <v>Non-Op</v>
      </c>
      <c r="BC504" s="449" t="s">
        <v>2100</v>
      </c>
      <c r="BD504" s="552">
        <f t="shared" si="288"/>
        <v>197108.69</v>
      </c>
      <c r="BF504" s="435"/>
      <c r="BG504" s="435"/>
      <c r="BH504" s="435"/>
      <c r="BI504" s="435"/>
      <c r="BJ504" s="435"/>
      <c r="BK504" s="435"/>
      <c r="BL504" s="435"/>
      <c r="BN504" s="444"/>
    </row>
    <row r="505" spans="1:66" s="28" customFormat="1" ht="12" customHeight="1">
      <c r="A505" s="321">
        <v>18100633</v>
      </c>
      <c r="B505" s="318" t="str">
        <f t="shared" si="325"/>
        <v>18100633</v>
      </c>
      <c r="C505" s="444" t="s">
        <v>1384</v>
      </c>
      <c r="D505" s="445" t="s">
        <v>1162</v>
      </c>
      <c r="E505" s="445"/>
      <c r="F505" s="311">
        <v>43268</v>
      </c>
      <c r="G505" s="445"/>
      <c r="H505" s="547">
        <v>1275864.6200000001</v>
      </c>
      <c r="I505" s="547">
        <v>1271839.81</v>
      </c>
      <c r="J505" s="547">
        <v>1267815</v>
      </c>
      <c r="K505" s="547">
        <v>1263790.19</v>
      </c>
      <c r="L505" s="547">
        <v>1259765.3799999999</v>
      </c>
      <c r="M505" s="547">
        <v>1255740.57</v>
      </c>
      <c r="N505" s="547">
        <v>1251715.76</v>
      </c>
      <c r="O505" s="547">
        <v>1247690.95</v>
      </c>
      <c r="P505" s="547">
        <v>1243666.1399999999</v>
      </c>
      <c r="Q505" s="547">
        <v>1239641.33</v>
      </c>
      <c r="R505" s="547">
        <v>1235616.52</v>
      </c>
      <c r="S505" s="547">
        <v>1231591.71</v>
      </c>
      <c r="T505" s="547">
        <v>1227566.8999999999</v>
      </c>
      <c r="U505" s="547"/>
      <c r="V505" s="547">
        <f t="shared" si="305"/>
        <v>1251715.76</v>
      </c>
      <c r="W505" s="285"/>
      <c r="X505" s="286"/>
      <c r="Y505" s="548">
        <f t="shared" si="324"/>
        <v>0</v>
      </c>
      <c r="Z505" s="549">
        <f t="shared" si="324"/>
        <v>0</v>
      </c>
      <c r="AA505" s="549">
        <f t="shared" si="324"/>
        <v>1227566.8999999999</v>
      </c>
      <c r="AB505" s="282">
        <f t="shared" si="307"/>
        <v>0</v>
      </c>
      <c r="AC505" s="281">
        <f t="shared" si="308"/>
        <v>0</v>
      </c>
      <c r="AD505" s="549">
        <f t="shared" si="323"/>
        <v>0</v>
      </c>
      <c r="AE505" s="553">
        <f t="shared" si="316"/>
        <v>0</v>
      </c>
      <c r="AF505" s="282">
        <f t="shared" si="317"/>
        <v>0</v>
      </c>
      <c r="AG505" s="283">
        <f t="shared" si="309"/>
        <v>0</v>
      </c>
      <c r="AH505" s="281">
        <f t="shared" si="310"/>
        <v>0</v>
      </c>
      <c r="AI505" s="551">
        <f t="shared" si="326"/>
        <v>0</v>
      </c>
      <c r="AJ505" s="549">
        <f t="shared" si="326"/>
        <v>0</v>
      </c>
      <c r="AK505" s="549">
        <f t="shared" si="326"/>
        <v>1251715.76</v>
      </c>
      <c r="AL505" s="282">
        <f t="shared" si="311"/>
        <v>0</v>
      </c>
      <c r="AM505" s="281">
        <f t="shared" si="312"/>
        <v>0</v>
      </c>
      <c r="AN505" s="549">
        <f t="shared" si="299"/>
        <v>0</v>
      </c>
      <c r="AO505" s="549">
        <f t="shared" si="300"/>
        <v>0</v>
      </c>
      <c r="AP505" s="549">
        <f t="shared" si="313"/>
        <v>0</v>
      </c>
      <c r="AQ505" s="283">
        <f t="shared" si="279"/>
        <v>0</v>
      </c>
      <c r="AR505" s="281">
        <f t="shared" si="314"/>
        <v>0</v>
      </c>
      <c r="AT505" s="446"/>
      <c r="AU505" s="284"/>
      <c r="AV505" s="447" t="str">
        <f t="shared" si="315"/>
        <v>CA</v>
      </c>
      <c r="AW505" s="447" t="str">
        <f t="shared" si="315"/>
        <v>CL</v>
      </c>
      <c r="AX505" s="447" t="str">
        <f t="shared" si="315"/>
        <v>AIC</v>
      </c>
      <c r="AY505" s="447" t="str">
        <f t="shared" si="282"/>
        <v>ERB</v>
      </c>
      <c r="AZ505" s="447" t="str">
        <f t="shared" si="282"/>
        <v>GRB</v>
      </c>
      <c r="BA505" s="447" t="str">
        <f t="shared" si="282"/>
        <v>Non-Op</v>
      </c>
      <c r="BC505" s="449" t="s">
        <v>2100</v>
      </c>
      <c r="BD505" s="552">
        <f t="shared" si="288"/>
        <v>1227566.8999999999</v>
      </c>
      <c r="BF505" s="448"/>
      <c r="BG505" s="448"/>
      <c r="BH505" s="448"/>
      <c r="BI505" s="448"/>
      <c r="BJ505" s="448"/>
      <c r="BK505" s="448"/>
      <c r="BL505" s="448"/>
      <c r="BN505" s="444"/>
    </row>
    <row r="506" spans="1:66" s="28" customFormat="1" ht="12" customHeight="1">
      <c r="A506" s="362">
        <v>18100643</v>
      </c>
      <c r="B506" s="313" t="str">
        <f t="shared" si="325"/>
        <v>18100643</v>
      </c>
      <c r="C506" s="450" t="s">
        <v>2149</v>
      </c>
      <c r="D506" s="451" t="s">
        <v>1162</v>
      </c>
      <c r="E506" s="451"/>
      <c r="F506" s="304">
        <v>43678</v>
      </c>
      <c r="G506" s="451"/>
      <c r="H506" s="556">
        <v>1230116.6599999999</v>
      </c>
      <c r="I506" s="556">
        <v>1226411.49</v>
      </c>
      <c r="J506" s="556">
        <v>1222706.32</v>
      </c>
      <c r="K506" s="556">
        <v>1219001.1499999999</v>
      </c>
      <c r="L506" s="556">
        <v>1215295.98</v>
      </c>
      <c r="M506" s="556">
        <v>1211590.81</v>
      </c>
      <c r="N506" s="556">
        <v>1207885.6399999999</v>
      </c>
      <c r="O506" s="556">
        <v>1204180.47</v>
      </c>
      <c r="P506" s="556">
        <v>1200475.3</v>
      </c>
      <c r="Q506" s="556">
        <v>1196770.1299999999</v>
      </c>
      <c r="R506" s="556">
        <v>1193064.96</v>
      </c>
      <c r="S506" s="556">
        <v>1189359.79</v>
      </c>
      <c r="T506" s="556">
        <v>1185654.6200000001</v>
      </c>
      <c r="U506" s="556"/>
      <c r="V506" s="556">
        <f t="shared" si="305"/>
        <v>1207885.6399999999</v>
      </c>
      <c r="W506" s="292"/>
      <c r="X506" s="293"/>
      <c r="Y506" s="548">
        <f t="shared" si="324"/>
        <v>0</v>
      </c>
      <c r="Z506" s="549">
        <f t="shared" si="324"/>
        <v>0</v>
      </c>
      <c r="AA506" s="549">
        <f t="shared" si="324"/>
        <v>1185654.6200000001</v>
      </c>
      <c r="AB506" s="282">
        <f t="shared" si="307"/>
        <v>0</v>
      </c>
      <c r="AC506" s="281">
        <f t="shared" si="308"/>
        <v>0</v>
      </c>
      <c r="AD506" s="549">
        <f t="shared" si="323"/>
        <v>0</v>
      </c>
      <c r="AE506" s="553">
        <f t="shared" si="316"/>
        <v>0</v>
      </c>
      <c r="AF506" s="282">
        <f t="shared" si="317"/>
        <v>0</v>
      </c>
      <c r="AG506" s="283">
        <f t="shared" si="309"/>
        <v>0</v>
      </c>
      <c r="AH506" s="281">
        <f t="shared" si="310"/>
        <v>0</v>
      </c>
      <c r="AI506" s="551">
        <f t="shared" si="326"/>
        <v>0</v>
      </c>
      <c r="AJ506" s="549">
        <f t="shared" si="326"/>
        <v>0</v>
      </c>
      <c r="AK506" s="549">
        <f t="shared" si="326"/>
        <v>1207885.6399999999</v>
      </c>
      <c r="AL506" s="282">
        <f t="shared" si="311"/>
        <v>0</v>
      </c>
      <c r="AM506" s="281">
        <f t="shared" si="312"/>
        <v>0</v>
      </c>
      <c r="AN506" s="549">
        <f t="shared" si="299"/>
        <v>0</v>
      </c>
      <c r="AO506" s="549">
        <f t="shared" si="300"/>
        <v>0</v>
      </c>
      <c r="AP506" s="549">
        <f t="shared" si="313"/>
        <v>0</v>
      </c>
      <c r="AQ506" s="283">
        <f t="shared" si="279"/>
        <v>0</v>
      </c>
      <c r="AR506" s="281">
        <f t="shared" si="314"/>
        <v>0</v>
      </c>
      <c r="AT506" s="446"/>
      <c r="AU506" s="284"/>
      <c r="AV506" s="447" t="str">
        <f t="shared" si="315"/>
        <v>CA</v>
      </c>
      <c r="AW506" s="447" t="str">
        <f t="shared" si="315"/>
        <v>CL</v>
      </c>
      <c r="AX506" s="447" t="str">
        <f t="shared" si="315"/>
        <v>AIC</v>
      </c>
      <c r="AY506" s="447" t="str">
        <f t="shared" si="282"/>
        <v>ERB</v>
      </c>
      <c r="AZ506" s="447" t="str">
        <f t="shared" si="282"/>
        <v>GRB</v>
      </c>
      <c r="BA506" s="447" t="str">
        <f t="shared" si="282"/>
        <v>Non-Op</v>
      </c>
      <c r="BC506" s="449" t="s">
        <v>2100</v>
      </c>
      <c r="BD506" s="552">
        <f t="shared" si="288"/>
        <v>1185654.6200000001</v>
      </c>
      <c r="BF506" s="435"/>
      <c r="BG506" s="435"/>
      <c r="BH506" s="435"/>
      <c r="BI506" s="435"/>
      <c r="BJ506" s="435"/>
      <c r="BK506" s="435"/>
      <c r="BL506" s="435"/>
      <c r="BN506" s="444"/>
    </row>
    <row r="507" spans="1:66" s="28" customFormat="1" ht="12" customHeight="1">
      <c r="A507" s="287">
        <v>18100663</v>
      </c>
      <c r="B507" s="288" t="str">
        <f t="shared" si="325"/>
        <v>18100663</v>
      </c>
      <c r="C507" s="444" t="s">
        <v>1385</v>
      </c>
      <c r="D507" s="445" t="s">
        <v>1162</v>
      </c>
      <c r="E507" s="445"/>
      <c r="F507" s="444"/>
      <c r="G507" s="445"/>
      <c r="H507" s="547">
        <v>51835.26</v>
      </c>
      <c r="I507" s="547">
        <v>46651.75</v>
      </c>
      <c r="J507" s="547">
        <v>41468.239999999998</v>
      </c>
      <c r="K507" s="547">
        <v>36284.730000000003</v>
      </c>
      <c r="L507" s="547">
        <v>31101.22</v>
      </c>
      <c r="M507" s="547">
        <v>25917.71</v>
      </c>
      <c r="N507" s="547">
        <v>20734.2</v>
      </c>
      <c r="O507" s="547">
        <v>15550.69</v>
      </c>
      <c r="P507" s="547">
        <v>10367.18</v>
      </c>
      <c r="Q507" s="547">
        <v>5183.67</v>
      </c>
      <c r="R507" s="547">
        <v>0</v>
      </c>
      <c r="S507" s="547">
        <v>0</v>
      </c>
      <c r="T507" s="547">
        <v>0</v>
      </c>
      <c r="U507" s="547"/>
      <c r="V507" s="547">
        <f t="shared" si="305"/>
        <v>21598.085000000003</v>
      </c>
      <c r="W507" s="285"/>
      <c r="X507" s="286"/>
      <c r="Y507" s="548">
        <f t="shared" si="324"/>
        <v>0</v>
      </c>
      <c r="Z507" s="549">
        <f t="shared" si="324"/>
        <v>0</v>
      </c>
      <c r="AA507" s="549">
        <f t="shared" si="324"/>
        <v>0</v>
      </c>
      <c r="AB507" s="282">
        <f t="shared" si="307"/>
        <v>0</v>
      </c>
      <c r="AC507" s="281">
        <f t="shared" si="308"/>
        <v>0</v>
      </c>
      <c r="AD507" s="549">
        <f t="shared" si="323"/>
        <v>0</v>
      </c>
      <c r="AE507" s="553">
        <f t="shared" si="316"/>
        <v>0</v>
      </c>
      <c r="AF507" s="282">
        <f t="shared" si="317"/>
        <v>0</v>
      </c>
      <c r="AG507" s="283">
        <f t="shared" si="309"/>
        <v>0</v>
      </c>
      <c r="AH507" s="281">
        <f t="shared" si="310"/>
        <v>0</v>
      </c>
      <c r="AI507" s="551">
        <f t="shared" si="326"/>
        <v>0</v>
      </c>
      <c r="AJ507" s="549">
        <f t="shared" si="326"/>
        <v>0</v>
      </c>
      <c r="AK507" s="549">
        <f t="shared" si="326"/>
        <v>21598.085000000003</v>
      </c>
      <c r="AL507" s="282">
        <f t="shared" si="311"/>
        <v>0</v>
      </c>
      <c r="AM507" s="281">
        <f t="shared" si="312"/>
        <v>0</v>
      </c>
      <c r="AN507" s="549">
        <f t="shared" si="299"/>
        <v>0</v>
      </c>
      <c r="AO507" s="549">
        <f t="shared" si="300"/>
        <v>0</v>
      </c>
      <c r="AP507" s="549">
        <f t="shared" si="313"/>
        <v>0</v>
      </c>
      <c r="AQ507" s="283">
        <f t="shared" si="279"/>
        <v>0</v>
      </c>
      <c r="AR507" s="281">
        <f t="shared" si="314"/>
        <v>0</v>
      </c>
      <c r="AT507" s="446"/>
      <c r="AU507" s="284"/>
      <c r="AV507" s="447" t="str">
        <f t="shared" si="315"/>
        <v>CA</v>
      </c>
      <c r="AW507" s="447" t="str">
        <f t="shared" si="315"/>
        <v>CL</v>
      </c>
      <c r="AX507" s="447" t="str">
        <f t="shared" si="315"/>
        <v>AIC</v>
      </c>
      <c r="AY507" s="447" t="str">
        <f t="shared" si="282"/>
        <v>ERB</v>
      </c>
      <c r="AZ507" s="447" t="str">
        <f t="shared" si="282"/>
        <v>GRB</v>
      </c>
      <c r="BA507" s="447" t="str">
        <f t="shared" si="282"/>
        <v>Non-Op</v>
      </c>
      <c r="BC507" s="449" t="s">
        <v>2100</v>
      </c>
      <c r="BD507" s="552">
        <f t="shared" si="288"/>
        <v>0</v>
      </c>
      <c r="BF507" s="435"/>
      <c r="BG507" s="435"/>
      <c r="BH507" s="435"/>
      <c r="BI507" s="435"/>
      <c r="BJ507" s="435"/>
      <c r="BK507" s="435"/>
      <c r="BL507" s="435"/>
      <c r="BN507" s="444"/>
    </row>
    <row r="508" spans="1:66" s="28" customFormat="1" ht="12" customHeight="1">
      <c r="A508" s="287">
        <v>18100673</v>
      </c>
      <c r="B508" s="288" t="str">
        <f t="shared" si="325"/>
        <v>18100673</v>
      </c>
      <c r="C508" s="444" t="s">
        <v>1386</v>
      </c>
      <c r="D508" s="445" t="s">
        <v>1162</v>
      </c>
      <c r="E508" s="445"/>
      <c r="F508" s="444"/>
      <c r="G508" s="445"/>
      <c r="H508" s="547">
        <v>102114.3</v>
      </c>
      <c r="I508" s="547">
        <v>91902.86</v>
      </c>
      <c r="J508" s="547">
        <v>81691.42</v>
      </c>
      <c r="K508" s="547">
        <v>71479.98</v>
      </c>
      <c r="L508" s="547">
        <v>61268.54</v>
      </c>
      <c r="M508" s="547">
        <v>51057.1</v>
      </c>
      <c r="N508" s="547">
        <v>40845.660000000003</v>
      </c>
      <c r="O508" s="547">
        <v>30634.22</v>
      </c>
      <c r="P508" s="547">
        <v>20422.78</v>
      </c>
      <c r="Q508" s="547">
        <v>10211.34</v>
      </c>
      <c r="R508" s="547">
        <v>0</v>
      </c>
      <c r="S508" s="547">
        <v>0</v>
      </c>
      <c r="T508" s="547">
        <v>0</v>
      </c>
      <c r="U508" s="547"/>
      <c r="V508" s="547">
        <f t="shared" si="305"/>
        <v>42547.587500000001</v>
      </c>
      <c r="W508" s="285"/>
      <c r="X508" s="286"/>
      <c r="Y508" s="548">
        <f t="shared" si="324"/>
        <v>0</v>
      </c>
      <c r="Z508" s="549">
        <f t="shared" si="324"/>
        <v>0</v>
      </c>
      <c r="AA508" s="549">
        <f t="shared" si="324"/>
        <v>0</v>
      </c>
      <c r="AB508" s="282">
        <f t="shared" si="307"/>
        <v>0</v>
      </c>
      <c r="AC508" s="281">
        <f t="shared" si="308"/>
        <v>0</v>
      </c>
      <c r="AD508" s="549">
        <f t="shared" si="323"/>
        <v>0</v>
      </c>
      <c r="AE508" s="553">
        <f t="shared" si="316"/>
        <v>0</v>
      </c>
      <c r="AF508" s="282">
        <f t="shared" si="317"/>
        <v>0</v>
      </c>
      <c r="AG508" s="283">
        <f t="shared" si="309"/>
        <v>0</v>
      </c>
      <c r="AH508" s="281">
        <f t="shared" si="310"/>
        <v>0</v>
      </c>
      <c r="AI508" s="551">
        <f t="shared" si="326"/>
        <v>0</v>
      </c>
      <c r="AJ508" s="549">
        <f t="shared" si="326"/>
        <v>0</v>
      </c>
      <c r="AK508" s="549">
        <f t="shared" si="326"/>
        <v>42547.587500000001</v>
      </c>
      <c r="AL508" s="282">
        <f t="shared" si="311"/>
        <v>0</v>
      </c>
      <c r="AM508" s="281">
        <f t="shared" si="312"/>
        <v>0</v>
      </c>
      <c r="AN508" s="549">
        <f t="shared" si="299"/>
        <v>0</v>
      </c>
      <c r="AO508" s="549">
        <f t="shared" si="300"/>
        <v>0</v>
      </c>
      <c r="AP508" s="549">
        <f t="shared" si="313"/>
        <v>0</v>
      </c>
      <c r="AQ508" s="283">
        <f t="shared" si="279"/>
        <v>0</v>
      </c>
      <c r="AR508" s="281">
        <f t="shared" si="314"/>
        <v>0</v>
      </c>
      <c r="AT508" s="446"/>
      <c r="AU508" s="284"/>
      <c r="AV508" s="447" t="str">
        <f t="shared" si="315"/>
        <v>CA</v>
      </c>
      <c r="AW508" s="447" t="str">
        <f t="shared" si="315"/>
        <v>CL</v>
      </c>
      <c r="AX508" s="447" t="str">
        <f t="shared" si="315"/>
        <v>AIC</v>
      </c>
      <c r="AY508" s="447" t="str">
        <f t="shared" si="282"/>
        <v>ERB</v>
      </c>
      <c r="AZ508" s="447" t="str">
        <f t="shared" si="282"/>
        <v>GRB</v>
      </c>
      <c r="BA508" s="447" t="str">
        <f t="shared" si="282"/>
        <v>Non-Op</v>
      </c>
      <c r="BC508" s="449" t="s">
        <v>2100</v>
      </c>
      <c r="BD508" s="552">
        <f t="shared" si="288"/>
        <v>0</v>
      </c>
      <c r="BF508" s="435"/>
      <c r="BG508" s="435"/>
      <c r="BH508" s="435"/>
      <c r="BI508" s="435"/>
      <c r="BJ508" s="435"/>
      <c r="BK508" s="435"/>
      <c r="BL508" s="435"/>
      <c r="BN508" s="444"/>
    </row>
    <row r="509" spans="1:66" s="28" customFormat="1" ht="12" customHeight="1">
      <c r="A509" s="287">
        <v>18100683</v>
      </c>
      <c r="B509" s="318" t="str">
        <f t="shared" si="325"/>
        <v>18100683</v>
      </c>
      <c r="C509" s="444" t="s">
        <v>1387</v>
      </c>
      <c r="D509" s="445" t="s">
        <v>1162</v>
      </c>
      <c r="E509" s="445"/>
      <c r="F509" s="294">
        <v>43040</v>
      </c>
      <c r="G509" s="445"/>
      <c r="H509" s="547">
        <v>1046672.12</v>
      </c>
      <c r="I509" s="547">
        <v>999096.11</v>
      </c>
      <c r="J509" s="547">
        <v>951520.1</v>
      </c>
      <c r="K509" s="547">
        <v>903944.09</v>
      </c>
      <c r="L509" s="547">
        <v>856368.09</v>
      </c>
      <c r="M509" s="547">
        <v>0</v>
      </c>
      <c r="N509" s="547">
        <v>0</v>
      </c>
      <c r="O509" s="547">
        <v>0</v>
      </c>
      <c r="P509" s="547">
        <v>0</v>
      </c>
      <c r="Q509" s="547">
        <v>0</v>
      </c>
      <c r="R509" s="547">
        <v>0</v>
      </c>
      <c r="S509" s="547">
        <v>0</v>
      </c>
      <c r="T509" s="547">
        <v>0</v>
      </c>
      <c r="U509" s="547"/>
      <c r="V509" s="547">
        <f t="shared" si="305"/>
        <v>352855.37083333329</v>
      </c>
      <c r="W509" s="285"/>
      <c r="X509" s="286"/>
      <c r="Y509" s="548">
        <f t="shared" si="324"/>
        <v>0</v>
      </c>
      <c r="Z509" s="549">
        <f t="shared" si="324"/>
        <v>0</v>
      </c>
      <c r="AA509" s="549">
        <f t="shared" si="324"/>
        <v>0</v>
      </c>
      <c r="AB509" s="282">
        <f t="shared" si="307"/>
        <v>0</v>
      </c>
      <c r="AC509" s="281">
        <f t="shared" si="308"/>
        <v>0</v>
      </c>
      <c r="AD509" s="549">
        <f t="shared" si="323"/>
        <v>0</v>
      </c>
      <c r="AE509" s="553">
        <f t="shared" si="316"/>
        <v>0</v>
      </c>
      <c r="AF509" s="282">
        <f t="shared" si="317"/>
        <v>0</v>
      </c>
      <c r="AG509" s="283">
        <f t="shared" si="309"/>
        <v>0</v>
      </c>
      <c r="AH509" s="281">
        <f t="shared" si="310"/>
        <v>0</v>
      </c>
      <c r="AI509" s="551">
        <f t="shared" si="326"/>
        <v>0</v>
      </c>
      <c r="AJ509" s="549">
        <f t="shared" si="326"/>
        <v>0</v>
      </c>
      <c r="AK509" s="549">
        <f t="shared" si="326"/>
        <v>352855.37083333329</v>
      </c>
      <c r="AL509" s="282">
        <f t="shared" si="311"/>
        <v>0</v>
      </c>
      <c r="AM509" s="281">
        <f t="shared" si="312"/>
        <v>0</v>
      </c>
      <c r="AN509" s="549">
        <f t="shared" si="299"/>
        <v>0</v>
      </c>
      <c r="AO509" s="549">
        <f t="shared" si="300"/>
        <v>0</v>
      </c>
      <c r="AP509" s="549">
        <f t="shared" si="313"/>
        <v>0</v>
      </c>
      <c r="AQ509" s="283">
        <f t="shared" si="279"/>
        <v>0</v>
      </c>
      <c r="AR509" s="281">
        <f t="shared" si="314"/>
        <v>0</v>
      </c>
      <c r="AT509" s="446"/>
      <c r="AU509" s="284"/>
      <c r="AV509" s="447" t="str">
        <f t="shared" si="315"/>
        <v>CA</v>
      </c>
      <c r="AW509" s="447" t="str">
        <f t="shared" si="315"/>
        <v>CL</v>
      </c>
      <c r="AX509" s="447" t="str">
        <f t="shared" si="315"/>
        <v>AIC</v>
      </c>
      <c r="AY509" s="447" t="str">
        <f t="shared" si="282"/>
        <v>ERB</v>
      </c>
      <c r="AZ509" s="447" t="str">
        <f t="shared" si="282"/>
        <v>GRB</v>
      </c>
      <c r="BA509" s="447" t="str">
        <f t="shared" si="282"/>
        <v>Non-Op</v>
      </c>
      <c r="BC509" s="449" t="s">
        <v>2100</v>
      </c>
      <c r="BD509" s="552">
        <f t="shared" si="288"/>
        <v>0</v>
      </c>
      <c r="BF509" s="448"/>
      <c r="BG509" s="448"/>
      <c r="BH509" s="448"/>
      <c r="BI509" s="448"/>
      <c r="BJ509" s="448"/>
      <c r="BK509" s="448"/>
      <c r="BL509" s="448"/>
      <c r="BN509" s="444"/>
    </row>
    <row r="510" spans="1:66" s="28" customFormat="1" ht="12" customHeight="1">
      <c r="A510" s="324" t="s">
        <v>2767</v>
      </c>
      <c r="B510" s="313" t="str">
        <f t="shared" si="325"/>
        <v>18100693</v>
      </c>
      <c r="C510" s="450" t="s">
        <v>2768</v>
      </c>
      <c r="D510" s="451" t="s">
        <v>1162</v>
      </c>
      <c r="E510" s="451"/>
      <c r="F510" s="300">
        <v>44440</v>
      </c>
      <c r="G510" s="451"/>
      <c r="H510" s="556">
        <v>1215013.57</v>
      </c>
      <c r="I510" s="556">
        <v>1211600.6100000001</v>
      </c>
      <c r="J510" s="556">
        <v>1216621.67</v>
      </c>
      <c r="K510" s="556">
        <v>1213184.8899999999</v>
      </c>
      <c r="L510" s="556">
        <v>1209748.1100000001</v>
      </c>
      <c r="M510" s="556">
        <v>1206311.33</v>
      </c>
      <c r="N510" s="556">
        <v>1202874.55</v>
      </c>
      <c r="O510" s="556">
        <v>1199437.77</v>
      </c>
      <c r="P510" s="556">
        <v>1196000.99</v>
      </c>
      <c r="Q510" s="556">
        <v>1192564.21</v>
      </c>
      <c r="R510" s="556">
        <v>1189127.43</v>
      </c>
      <c r="S510" s="556">
        <v>1185690.6499999999</v>
      </c>
      <c r="T510" s="556">
        <v>1182253.8700000001</v>
      </c>
      <c r="U510" s="556"/>
      <c r="V510" s="556">
        <f t="shared" si="305"/>
        <v>1201816.3274999999</v>
      </c>
      <c r="W510" s="292"/>
      <c r="X510" s="293"/>
      <c r="Y510" s="548">
        <f t="shared" si="324"/>
        <v>0</v>
      </c>
      <c r="Z510" s="549">
        <f t="shared" si="324"/>
        <v>0</v>
      </c>
      <c r="AA510" s="549">
        <f t="shared" si="324"/>
        <v>1182253.8700000001</v>
      </c>
      <c r="AB510" s="282">
        <f t="shared" ref="AB510" si="327">T510-SUM(Y510:AA510)</f>
        <v>0</v>
      </c>
      <c r="AC510" s="281">
        <f t="shared" ref="AC510" si="328">T510-SUM(Y510:AA510)-AB510</f>
        <v>0</v>
      </c>
      <c r="AD510" s="549">
        <f t="shared" si="323"/>
        <v>0</v>
      </c>
      <c r="AE510" s="553">
        <f t="shared" si="316"/>
        <v>0</v>
      </c>
      <c r="AF510" s="282">
        <f t="shared" si="317"/>
        <v>0</v>
      </c>
      <c r="AG510" s="283">
        <f t="shared" si="309"/>
        <v>0</v>
      </c>
      <c r="AH510" s="281">
        <f t="shared" si="310"/>
        <v>0</v>
      </c>
      <c r="AI510" s="551">
        <f t="shared" si="326"/>
        <v>0</v>
      </c>
      <c r="AJ510" s="549">
        <f t="shared" si="326"/>
        <v>0</v>
      </c>
      <c r="AK510" s="549">
        <f t="shared" si="326"/>
        <v>1201816.3274999999</v>
      </c>
      <c r="AL510" s="282">
        <f t="shared" si="311"/>
        <v>0</v>
      </c>
      <c r="AM510" s="281">
        <f t="shared" si="312"/>
        <v>0</v>
      </c>
      <c r="AN510" s="549">
        <f t="shared" si="299"/>
        <v>0</v>
      </c>
      <c r="AO510" s="549">
        <f t="shared" si="300"/>
        <v>0</v>
      </c>
      <c r="AP510" s="549">
        <f t="shared" si="313"/>
        <v>0</v>
      </c>
      <c r="AQ510" s="283">
        <f t="shared" ref="AQ510" si="329">SUM(AN510:AP510)</f>
        <v>0</v>
      </c>
      <c r="AR510" s="281">
        <f t="shared" si="314"/>
        <v>0</v>
      </c>
      <c r="AT510" s="446"/>
      <c r="AU510" s="284"/>
      <c r="AV510" s="447" t="str">
        <f t="shared" si="315"/>
        <v>CA</v>
      </c>
      <c r="AW510" s="447" t="str">
        <f t="shared" si="315"/>
        <v>CL</v>
      </c>
      <c r="AX510" s="447" t="str">
        <f t="shared" si="315"/>
        <v>AIC</v>
      </c>
      <c r="AY510" s="447" t="str">
        <f t="shared" si="282"/>
        <v>ERB</v>
      </c>
      <c r="AZ510" s="447" t="str">
        <f t="shared" si="282"/>
        <v>GRB</v>
      </c>
      <c r="BA510" s="447" t="str">
        <f t="shared" si="282"/>
        <v>Non-Op</v>
      </c>
      <c r="BC510" s="449" t="s">
        <v>2100</v>
      </c>
      <c r="BD510" s="552">
        <f t="shared" si="288"/>
        <v>1182253.8700000001</v>
      </c>
      <c r="BF510" s="448"/>
      <c r="BG510" s="448"/>
      <c r="BH510" s="448"/>
      <c r="BI510" s="448"/>
      <c r="BJ510" s="448"/>
      <c r="BK510" s="448"/>
      <c r="BL510" s="448"/>
      <c r="BN510" s="444"/>
    </row>
    <row r="511" spans="1:66" s="28" customFormat="1" ht="12" customHeight="1">
      <c r="A511" s="287">
        <v>18100923</v>
      </c>
      <c r="B511" s="288" t="str">
        <f t="shared" si="325"/>
        <v>18100923</v>
      </c>
      <c r="C511" s="444" t="s">
        <v>1388</v>
      </c>
      <c r="D511" s="445" t="s">
        <v>1162</v>
      </c>
      <c r="E511" s="445"/>
      <c r="F511" s="444"/>
      <c r="G511" s="445"/>
      <c r="H511" s="547">
        <v>1720238.48</v>
      </c>
      <c r="I511" s="547">
        <v>1713010.59</v>
      </c>
      <c r="J511" s="547">
        <v>1705782.7</v>
      </c>
      <c r="K511" s="547">
        <v>1698554.81</v>
      </c>
      <c r="L511" s="547">
        <v>1691326.92</v>
      </c>
      <c r="M511" s="547">
        <v>1684099.03</v>
      </c>
      <c r="N511" s="547">
        <v>1676871.14</v>
      </c>
      <c r="O511" s="547">
        <v>1669643.25</v>
      </c>
      <c r="P511" s="547">
        <v>1662415.36</v>
      </c>
      <c r="Q511" s="547">
        <v>1655187.47</v>
      </c>
      <c r="R511" s="547">
        <v>1647959.58</v>
      </c>
      <c r="S511" s="547">
        <v>1640731.69</v>
      </c>
      <c r="T511" s="547">
        <v>1633503.8</v>
      </c>
      <c r="U511" s="547"/>
      <c r="V511" s="547">
        <f t="shared" si="305"/>
        <v>1676871.1400000004</v>
      </c>
      <c r="W511" s="285"/>
      <c r="X511" s="286"/>
      <c r="Y511" s="548">
        <f t="shared" si="324"/>
        <v>0</v>
      </c>
      <c r="Z511" s="549">
        <f t="shared" si="324"/>
        <v>0</v>
      </c>
      <c r="AA511" s="549">
        <f t="shared" si="324"/>
        <v>1633503.8</v>
      </c>
      <c r="AB511" s="282">
        <f t="shared" si="307"/>
        <v>0</v>
      </c>
      <c r="AC511" s="281">
        <f t="shared" si="308"/>
        <v>0</v>
      </c>
      <c r="AD511" s="549">
        <f t="shared" si="323"/>
        <v>0</v>
      </c>
      <c r="AE511" s="553">
        <f t="shared" si="316"/>
        <v>0</v>
      </c>
      <c r="AF511" s="282">
        <f t="shared" si="317"/>
        <v>0</v>
      </c>
      <c r="AG511" s="283">
        <f t="shared" si="309"/>
        <v>0</v>
      </c>
      <c r="AH511" s="281">
        <f t="shared" si="310"/>
        <v>0</v>
      </c>
      <c r="AI511" s="551">
        <f t="shared" si="326"/>
        <v>0</v>
      </c>
      <c r="AJ511" s="549">
        <f t="shared" si="326"/>
        <v>0</v>
      </c>
      <c r="AK511" s="549">
        <f t="shared" si="326"/>
        <v>1676871.1400000004</v>
      </c>
      <c r="AL511" s="282">
        <f t="shared" si="311"/>
        <v>0</v>
      </c>
      <c r="AM511" s="281">
        <f t="shared" si="312"/>
        <v>0</v>
      </c>
      <c r="AN511" s="549">
        <f t="shared" si="299"/>
        <v>0</v>
      </c>
      <c r="AO511" s="549">
        <f t="shared" si="300"/>
        <v>0</v>
      </c>
      <c r="AP511" s="549">
        <f t="shared" si="313"/>
        <v>0</v>
      </c>
      <c r="AQ511" s="283">
        <f t="shared" si="279"/>
        <v>0</v>
      </c>
      <c r="AR511" s="281">
        <f t="shared" si="314"/>
        <v>0</v>
      </c>
      <c r="AT511" s="446"/>
      <c r="AU511" s="284"/>
      <c r="AV511" s="447" t="str">
        <f t="shared" si="315"/>
        <v>CA</v>
      </c>
      <c r="AW511" s="447" t="str">
        <f t="shared" si="315"/>
        <v>CL</v>
      </c>
      <c r="AX511" s="447" t="str">
        <f t="shared" si="315"/>
        <v>AIC</v>
      </c>
      <c r="AY511" s="447" t="str">
        <f t="shared" si="282"/>
        <v>ERB</v>
      </c>
      <c r="AZ511" s="447" t="str">
        <f t="shared" si="282"/>
        <v>GRB</v>
      </c>
      <c r="BA511" s="447" t="str">
        <f t="shared" si="282"/>
        <v>Non-Op</v>
      </c>
      <c r="BC511" s="449" t="s">
        <v>2100</v>
      </c>
      <c r="BD511" s="552">
        <f t="shared" si="288"/>
        <v>1633503.8</v>
      </c>
      <c r="BF511" s="435"/>
      <c r="BG511" s="435"/>
      <c r="BH511" s="435"/>
      <c r="BI511" s="435"/>
      <c r="BJ511" s="435"/>
      <c r="BK511" s="435"/>
      <c r="BL511" s="435"/>
      <c r="BN511" s="444"/>
    </row>
    <row r="512" spans="1:66" s="28" customFormat="1" ht="12" customHeight="1">
      <c r="A512" s="287">
        <v>18100933</v>
      </c>
      <c r="B512" s="288" t="str">
        <f t="shared" si="325"/>
        <v>18100933</v>
      </c>
      <c r="C512" s="444" t="s">
        <v>1389</v>
      </c>
      <c r="D512" s="445" t="s">
        <v>1162</v>
      </c>
      <c r="E512" s="445"/>
      <c r="F512" s="444"/>
      <c r="G512" s="445"/>
      <c r="H512" s="547">
        <v>381970.34</v>
      </c>
      <c r="I512" s="547">
        <v>380903.38</v>
      </c>
      <c r="J512" s="547">
        <v>379836.42</v>
      </c>
      <c r="K512" s="547">
        <v>378769.46</v>
      </c>
      <c r="L512" s="547">
        <v>377702.5</v>
      </c>
      <c r="M512" s="547">
        <v>376635.54</v>
      </c>
      <c r="N512" s="547">
        <v>375568.58</v>
      </c>
      <c r="O512" s="547">
        <v>374501.62</v>
      </c>
      <c r="P512" s="547">
        <v>373434.66</v>
      </c>
      <c r="Q512" s="547">
        <v>372367.7</v>
      </c>
      <c r="R512" s="547">
        <v>371300.74</v>
      </c>
      <c r="S512" s="547">
        <v>370233.78</v>
      </c>
      <c r="T512" s="547">
        <v>369166.82</v>
      </c>
      <c r="U512" s="547"/>
      <c r="V512" s="547">
        <f t="shared" si="305"/>
        <v>375568.58000000007</v>
      </c>
      <c r="W512" s="285"/>
      <c r="X512" s="286"/>
      <c r="Y512" s="548">
        <f t="shared" si="324"/>
        <v>0</v>
      </c>
      <c r="Z512" s="549">
        <f t="shared" si="324"/>
        <v>0</v>
      </c>
      <c r="AA512" s="549">
        <f t="shared" si="324"/>
        <v>369166.82</v>
      </c>
      <c r="AB512" s="282">
        <f t="shared" si="307"/>
        <v>0</v>
      </c>
      <c r="AC512" s="281">
        <f t="shared" si="308"/>
        <v>0</v>
      </c>
      <c r="AD512" s="549">
        <f t="shared" si="323"/>
        <v>0</v>
      </c>
      <c r="AE512" s="553">
        <f t="shared" si="316"/>
        <v>0</v>
      </c>
      <c r="AF512" s="282">
        <f t="shared" si="317"/>
        <v>0</v>
      </c>
      <c r="AG512" s="283">
        <f t="shared" si="309"/>
        <v>0</v>
      </c>
      <c r="AH512" s="281">
        <f t="shared" si="310"/>
        <v>0</v>
      </c>
      <c r="AI512" s="551">
        <f t="shared" si="326"/>
        <v>0</v>
      </c>
      <c r="AJ512" s="549">
        <f t="shared" si="326"/>
        <v>0</v>
      </c>
      <c r="AK512" s="549">
        <f t="shared" si="326"/>
        <v>375568.58000000007</v>
      </c>
      <c r="AL512" s="282">
        <f t="shared" si="311"/>
        <v>0</v>
      </c>
      <c r="AM512" s="281">
        <f t="shared" si="312"/>
        <v>0</v>
      </c>
      <c r="AN512" s="549">
        <f t="shared" si="299"/>
        <v>0</v>
      </c>
      <c r="AO512" s="549">
        <f t="shared" si="300"/>
        <v>0</v>
      </c>
      <c r="AP512" s="549">
        <f t="shared" si="313"/>
        <v>0</v>
      </c>
      <c r="AQ512" s="283">
        <f t="shared" si="279"/>
        <v>0</v>
      </c>
      <c r="AR512" s="281">
        <f t="shared" si="314"/>
        <v>0</v>
      </c>
      <c r="AT512" s="446"/>
      <c r="AU512" s="284"/>
      <c r="AV512" s="447" t="str">
        <f t="shared" si="315"/>
        <v>CA</v>
      </c>
      <c r="AW512" s="447" t="str">
        <f t="shared" si="315"/>
        <v>CL</v>
      </c>
      <c r="AX512" s="447" t="str">
        <f t="shared" si="315"/>
        <v>AIC</v>
      </c>
      <c r="AY512" s="447" t="str">
        <f t="shared" si="282"/>
        <v>ERB</v>
      </c>
      <c r="AZ512" s="447" t="str">
        <f t="shared" si="282"/>
        <v>GRB</v>
      </c>
      <c r="BA512" s="447" t="str">
        <f t="shared" si="282"/>
        <v>Non-Op</v>
      </c>
      <c r="BC512" s="449" t="s">
        <v>2100</v>
      </c>
      <c r="BD512" s="552">
        <f t="shared" si="288"/>
        <v>369166.82</v>
      </c>
      <c r="BF512" s="435"/>
      <c r="BG512" s="435"/>
      <c r="BH512" s="435"/>
      <c r="BI512" s="435"/>
      <c r="BJ512" s="435"/>
      <c r="BK512" s="435"/>
      <c r="BL512" s="435"/>
      <c r="BN512" s="444"/>
    </row>
    <row r="513" spans="1:66" s="28" customFormat="1" ht="12" customHeight="1">
      <c r="A513" s="321">
        <v>18100993</v>
      </c>
      <c r="B513" s="318" t="str">
        <f t="shared" si="325"/>
        <v>18100993</v>
      </c>
      <c r="C513" s="444" t="s">
        <v>2769</v>
      </c>
      <c r="D513" s="445" t="s">
        <v>1162</v>
      </c>
      <c r="E513" s="445"/>
      <c r="F513" s="444"/>
      <c r="G513" s="445"/>
      <c r="H513" s="547">
        <v>0</v>
      </c>
      <c r="I513" s="547">
        <v>0</v>
      </c>
      <c r="J513" s="547">
        <v>0</v>
      </c>
      <c r="K513" s="547">
        <v>0</v>
      </c>
      <c r="L513" s="547">
        <v>0</v>
      </c>
      <c r="M513" s="547">
        <v>0</v>
      </c>
      <c r="N513" s="547">
        <v>0</v>
      </c>
      <c r="O513" s="547">
        <v>0</v>
      </c>
      <c r="P513" s="547">
        <v>0</v>
      </c>
      <c r="Q513" s="547">
        <v>0</v>
      </c>
      <c r="R513" s="547">
        <v>0</v>
      </c>
      <c r="S513" s="547">
        <v>0</v>
      </c>
      <c r="T513" s="547">
        <v>0</v>
      </c>
      <c r="U513" s="547"/>
      <c r="V513" s="547">
        <f t="shared" si="305"/>
        <v>0</v>
      </c>
      <c r="W513" s="285"/>
      <c r="X513" s="286"/>
      <c r="Y513" s="548">
        <f t="shared" si="324"/>
        <v>0</v>
      </c>
      <c r="Z513" s="549">
        <f t="shared" si="324"/>
        <v>0</v>
      </c>
      <c r="AA513" s="549">
        <f t="shared" si="324"/>
        <v>0</v>
      </c>
      <c r="AB513" s="282">
        <f t="shared" si="307"/>
        <v>0</v>
      </c>
      <c r="AC513" s="281">
        <f t="shared" si="308"/>
        <v>0</v>
      </c>
      <c r="AD513" s="549">
        <f t="shared" si="323"/>
        <v>0</v>
      </c>
      <c r="AE513" s="553">
        <f t="shared" si="316"/>
        <v>0</v>
      </c>
      <c r="AF513" s="282">
        <f t="shared" si="317"/>
        <v>0</v>
      </c>
      <c r="AG513" s="283">
        <f t="shared" si="309"/>
        <v>0</v>
      </c>
      <c r="AH513" s="281">
        <f t="shared" si="310"/>
        <v>0</v>
      </c>
      <c r="AI513" s="551">
        <f t="shared" si="326"/>
        <v>0</v>
      </c>
      <c r="AJ513" s="549">
        <f t="shared" si="326"/>
        <v>0</v>
      </c>
      <c r="AK513" s="549">
        <f t="shared" si="326"/>
        <v>0</v>
      </c>
      <c r="AL513" s="282">
        <f t="shared" si="311"/>
        <v>0</v>
      </c>
      <c r="AM513" s="281">
        <f t="shared" si="312"/>
        <v>0</v>
      </c>
      <c r="AN513" s="549">
        <f t="shared" si="299"/>
        <v>0</v>
      </c>
      <c r="AO513" s="549">
        <f t="shared" si="300"/>
        <v>0</v>
      </c>
      <c r="AP513" s="549">
        <f t="shared" si="313"/>
        <v>0</v>
      </c>
      <c r="AQ513" s="283">
        <f t="shared" si="279"/>
        <v>0</v>
      </c>
      <c r="AR513" s="281">
        <f t="shared" si="314"/>
        <v>0</v>
      </c>
      <c r="AT513" s="446"/>
      <c r="AU513" s="284"/>
      <c r="AV513" s="447" t="str">
        <f t="shared" si="315"/>
        <v>CA</v>
      </c>
      <c r="AW513" s="447" t="str">
        <f t="shared" si="315"/>
        <v>CL</v>
      </c>
      <c r="AX513" s="447" t="str">
        <f t="shared" si="315"/>
        <v>AIC</v>
      </c>
      <c r="AY513" s="447" t="str">
        <f t="shared" si="282"/>
        <v>ERB</v>
      </c>
      <c r="AZ513" s="447" t="str">
        <f t="shared" si="282"/>
        <v>GRB</v>
      </c>
      <c r="BA513" s="447" t="str">
        <f t="shared" si="282"/>
        <v>Non-Op</v>
      </c>
      <c r="BC513" s="449" t="s">
        <v>2100</v>
      </c>
      <c r="BD513" s="552">
        <f t="shared" si="288"/>
        <v>0</v>
      </c>
      <c r="BF513" s="435"/>
      <c r="BG513" s="435"/>
      <c r="BH513" s="435"/>
      <c r="BI513" s="435"/>
      <c r="BJ513" s="435"/>
      <c r="BK513" s="435"/>
      <c r="BL513" s="435"/>
      <c r="BN513" s="444"/>
    </row>
    <row r="514" spans="1:66" s="28" customFormat="1" ht="12" customHeight="1">
      <c r="A514" s="287">
        <v>18101023</v>
      </c>
      <c r="B514" s="288" t="str">
        <f t="shared" si="325"/>
        <v>18101023</v>
      </c>
      <c r="C514" s="444" t="s">
        <v>1390</v>
      </c>
      <c r="D514" s="445" t="s">
        <v>1162</v>
      </c>
      <c r="E514" s="445"/>
      <c r="F514" s="444"/>
      <c r="G514" s="445"/>
      <c r="H514" s="547">
        <v>1224637.24</v>
      </c>
      <c r="I514" s="547">
        <v>1217586.3600000001</v>
      </c>
      <c r="J514" s="547">
        <v>1210535.48</v>
      </c>
      <c r="K514" s="547">
        <v>1203484.6000000001</v>
      </c>
      <c r="L514" s="547">
        <v>1196433.72</v>
      </c>
      <c r="M514" s="547">
        <v>1189382.8400000001</v>
      </c>
      <c r="N514" s="547">
        <v>1182331.96</v>
      </c>
      <c r="O514" s="547">
        <v>1175281.08</v>
      </c>
      <c r="P514" s="547">
        <v>1168230.2</v>
      </c>
      <c r="Q514" s="547">
        <v>1161179.32</v>
      </c>
      <c r="R514" s="547">
        <v>1154128.44</v>
      </c>
      <c r="S514" s="547">
        <v>1147077.56</v>
      </c>
      <c r="T514" s="547">
        <v>1140026.68</v>
      </c>
      <c r="U514" s="547"/>
      <c r="V514" s="547">
        <f t="shared" si="305"/>
        <v>1182331.96</v>
      </c>
      <c r="W514" s="285"/>
      <c r="X514" s="286"/>
      <c r="Y514" s="548">
        <f t="shared" si="324"/>
        <v>0</v>
      </c>
      <c r="Z514" s="549">
        <f t="shared" si="324"/>
        <v>0</v>
      </c>
      <c r="AA514" s="549">
        <f t="shared" si="324"/>
        <v>1140026.68</v>
      </c>
      <c r="AB514" s="282">
        <f t="shared" si="307"/>
        <v>0</v>
      </c>
      <c r="AC514" s="281">
        <f t="shared" si="308"/>
        <v>0</v>
      </c>
      <c r="AD514" s="549">
        <f t="shared" si="323"/>
        <v>0</v>
      </c>
      <c r="AE514" s="553">
        <f t="shared" si="316"/>
        <v>0</v>
      </c>
      <c r="AF514" s="282">
        <f t="shared" si="317"/>
        <v>0</v>
      </c>
      <c r="AG514" s="283">
        <f t="shared" si="309"/>
        <v>0</v>
      </c>
      <c r="AH514" s="281">
        <f t="shared" si="310"/>
        <v>0</v>
      </c>
      <c r="AI514" s="551">
        <f t="shared" si="326"/>
        <v>0</v>
      </c>
      <c r="AJ514" s="549">
        <f t="shared" si="326"/>
        <v>0</v>
      </c>
      <c r="AK514" s="549">
        <f t="shared" si="326"/>
        <v>1182331.96</v>
      </c>
      <c r="AL514" s="282">
        <f t="shared" si="311"/>
        <v>0</v>
      </c>
      <c r="AM514" s="281">
        <f t="shared" si="312"/>
        <v>0</v>
      </c>
      <c r="AN514" s="549">
        <f t="shared" si="299"/>
        <v>0</v>
      </c>
      <c r="AO514" s="549">
        <f t="shared" si="300"/>
        <v>0</v>
      </c>
      <c r="AP514" s="549">
        <f t="shared" si="313"/>
        <v>0</v>
      </c>
      <c r="AQ514" s="283">
        <f t="shared" si="279"/>
        <v>0</v>
      </c>
      <c r="AR514" s="281">
        <f t="shared" si="314"/>
        <v>0</v>
      </c>
      <c r="AT514" s="446"/>
      <c r="AU514" s="284"/>
      <c r="AV514" s="447" t="str">
        <f t="shared" si="315"/>
        <v>CA</v>
      </c>
      <c r="AW514" s="447" t="str">
        <f t="shared" si="315"/>
        <v>CL</v>
      </c>
      <c r="AX514" s="447" t="str">
        <f t="shared" si="315"/>
        <v>AIC</v>
      </c>
      <c r="AY514" s="447" t="str">
        <f t="shared" si="282"/>
        <v>ERB</v>
      </c>
      <c r="AZ514" s="447" t="str">
        <f t="shared" si="282"/>
        <v>GRB</v>
      </c>
      <c r="BA514" s="447" t="str">
        <f t="shared" si="282"/>
        <v>Non-Op</v>
      </c>
      <c r="BC514" s="449" t="s">
        <v>2100</v>
      </c>
      <c r="BD514" s="552">
        <f t="shared" si="288"/>
        <v>1140026.68</v>
      </c>
      <c r="BF514" s="435"/>
      <c r="BG514" s="435"/>
      <c r="BH514" s="435"/>
      <c r="BI514" s="435"/>
      <c r="BJ514" s="435"/>
      <c r="BK514" s="435"/>
      <c r="BL514" s="435"/>
      <c r="BN514" s="444"/>
    </row>
    <row r="515" spans="1:66" s="28" customFormat="1" ht="12" customHeight="1">
      <c r="A515" s="287">
        <v>18101033</v>
      </c>
      <c r="B515" s="288" t="str">
        <f t="shared" si="325"/>
        <v>18101033</v>
      </c>
      <c r="C515" s="444" t="s">
        <v>1391</v>
      </c>
      <c r="D515" s="445" t="s">
        <v>1162</v>
      </c>
      <c r="E515" s="445"/>
      <c r="F515" s="444"/>
      <c r="G515" s="445"/>
      <c r="H515" s="547">
        <v>1455104.95</v>
      </c>
      <c r="I515" s="547">
        <v>1447109.87</v>
      </c>
      <c r="J515" s="547">
        <v>1439114.79</v>
      </c>
      <c r="K515" s="547">
        <v>1431119.71</v>
      </c>
      <c r="L515" s="547">
        <v>1423124.63</v>
      </c>
      <c r="M515" s="547">
        <v>1415129.55</v>
      </c>
      <c r="N515" s="547">
        <v>1407134.47</v>
      </c>
      <c r="O515" s="547">
        <v>1399139.39</v>
      </c>
      <c r="P515" s="547">
        <v>1391144.31</v>
      </c>
      <c r="Q515" s="547">
        <v>1383149.23</v>
      </c>
      <c r="R515" s="547">
        <v>1375154.15</v>
      </c>
      <c r="S515" s="547">
        <v>1367159.07</v>
      </c>
      <c r="T515" s="547">
        <v>1359163.99</v>
      </c>
      <c r="U515" s="547"/>
      <c r="V515" s="547">
        <f t="shared" si="305"/>
        <v>1407134.47</v>
      </c>
      <c r="W515" s="285"/>
      <c r="X515" s="286"/>
      <c r="Y515" s="548">
        <f t="shared" si="324"/>
        <v>0</v>
      </c>
      <c r="Z515" s="549">
        <f t="shared" si="324"/>
        <v>0</v>
      </c>
      <c r="AA515" s="549">
        <f t="shared" si="324"/>
        <v>1359163.99</v>
      </c>
      <c r="AB515" s="282">
        <f t="shared" si="307"/>
        <v>0</v>
      </c>
      <c r="AC515" s="281">
        <f t="shared" si="308"/>
        <v>0</v>
      </c>
      <c r="AD515" s="549">
        <f t="shared" si="323"/>
        <v>0</v>
      </c>
      <c r="AE515" s="553">
        <f t="shared" si="316"/>
        <v>0</v>
      </c>
      <c r="AF515" s="282">
        <f t="shared" si="317"/>
        <v>0</v>
      </c>
      <c r="AG515" s="283">
        <f t="shared" si="309"/>
        <v>0</v>
      </c>
      <c r="AH515" s="281">
        <f t="shared" si="310"/>
        <v>0</v>
      </c>
      <c r="AI515" s="551">
        <f t="shared" si="326"/>
        <v>0</v>
      </c>
      <c r="AJ515" s="549">
        <f t="shared" si="326"/>
        <v>0</v>
      </c>
      <c r="AK515" s="549">
        <f t="shared" si="326"/>
        <v>1407134.47</v>
      </c>
      <c r="AL515" s="282">
        <f t="shared" si="311"/>
        <v>0</v>
      </c>
      <c r="AM515" s="281">
        <f t="shared" si="312"/>
        <v>0</v>
      </c>
      <c r="AN515" s="549">
        <f t="shared" si="299"/>
        <v>0</v>
      </c>
      <c r="AO515" s="549">
        <f t="shared" si="300"/>
        <v>0</v>
      </c>
      <c r="AP515" s="549">
        <f t="shared" si="313"/>
        <v>0</v>
      </c>
      <c r="AQ515" s="283">
        <f t="shared" si="279"/>
        <v>0</v>
      </c>
      <c r="AR515" s="281">
        <f t="shared" si="314"/>
        <v>0</v>
      </c>
      <c r="AT515" s="446"/>
      <c r="AU515" s="284"/>
      <c r="AV515" s="447" t="str">
        <f t="shared" si="315"/>
        <v>CA</v>
      </c>
      <c r="AW515" s="447" t="str">
        <f t="shared" si="315"/>
        <v>CL</v>
      </c>
      <c r="AX515" s="447" t="str">
        <f t="shared" si="315"/>
        <v>AIC</v>
      </c>
      <c r="AY515" s="447" t="str">
        <f t="shared" si="282"/>
        <v>ERB</v>
      </c>
      <c r="AZ515" s="447" t="str">
        <f t="shared" si="282"/>
        <v>GRB</v>
      </c>
      <c r="BA515" s="447" t="str">
        <f t="shared" si="282"/>
        <v>Non-Op</v>
      </c>
      <c r="BC515" s="449" t="s">
        <v>2100</v>
      </c>
      <c r="BD515" s="552">
        <f t="shared" si="288"/>
        <v>1359163.99</v>
      </c>
      <c r="BF515" s="435"/>
      <c r="BG515" s="435"/>
      <c r="BH515" s="435"/>
      <c r="BI515" s="435"/>
      <c r="BJ515" s="435"/>
      <c r="BK515" s="435"/>
      <c r="BL515" s="435"/>
      <c r="BN515" s="444"/>
    </row>
    <row r="516" spans="1:66" s="28" customFormat="1" ht="12" customHeight="1">
      <c r="A516" s="479">
        <v>18101053</v>
      </c>
      <c r="B516" s="480" t="str">
        <f t="shared" si="325"/>
        <v>18101053</v>
      </c>
      <c r="C516" s="481" t="s">
        <v>2770</v>
      </c>
      <c r="D516" s="445" t="s">
        <v>1162</v>
      </c>
      <c r="E516" s="445"/>
      <c r="F516" s="477"/>
      <c r="G516" s="445"/>
      <c r="H516" s="547">
        <v>0</v>
      </c>
      <c r="I516" s="547">
        <v>0</v>
      </c>
      <c r="J516" s="547">
        <v>0</v>
      </c>
      <c r="K516" s="547">
        <v>0</v>
      </c>
      <c r="L516" s="547">
        <v>0</v>
      </c>
      <c r="M516" s="547">
        <v>0</v>
      </c>
      <c r="N516" s="547">
        <v>0</v>
      </c>
      <c r="O516" s="547">
        <v>0</v>
      </c>
      <c r="P516" s="547">
        <v>0</v>
      </c>
      <c r="Q516" s="547">
        <v>0</v>
      </c>
      <c r="R516" s="547">
        <v>0</v>
      </c>
      <c r="S516" s="547">
        <v>0</v>
      </c>
      <c r="T516" s="547">
        <v>0</v>
      </c>
      <c r="U516" s="547"/>
      <c r="V516" s="547">
        <f t="shared" si="305"/>
        <v>0</v>
      </c>
      <c r="W516" s="285"/>
      <c r="X516" s="286"/>
      <c r="Y516" s="548">
        <f t="shared" si="324"/>
        <v>0</v>
      </c>
      <c r="Z516" s="549">
        <f t="shared" si="324"/>
        <v>0</v>
      </c>
      <c r="AA516" s="549">
        <f t="shared" si="324"/>
        <v>0</v>
      </c>
      <c r="AB516" s="282">
        <f t="shared" si="307"/>
        <v>0</v>
      </c>
      <c r="AC516" s="281">
        <f t="shared" si="308"/>
        <v>0</v>
      </c>
      <c r="AD516" s="549">
        <f t="shared" si="323"/>
        <v>0</v>
      </c>
      <c r="AE516" s="553">
        <f t="shared" si="316"/>
        <v>0</v>
      </c>
      <c r="AF516" s="282">
        <f t="shared" si="317"/>
        <v>0</v>
      </c>
      <c r="AG516" s="283">
        <f t="shared" si="309"/>
        <v>0</v>
      </c>
      <c r="AH516" s="281">
        <f t="shared" si="310"/>
        <v>0</v>
      </c>
      <c r="AI516" s="551">
        <f t="shared" si="326"/>
        <v>0</v>
      </c>
      <c r="AJ516" s="549">
        <f t="shared" si="326"/>
        <v>0</v>
      </c>
      <c r="AK516" s="549">
        <f t="shared" si="326"/>
        <v>0</v>
      </c>
      <c r="AL516" s="282">
        <f t="shared" si="311"/>
        <v>0</v>
      </c>
      <c r="AM516" s="281">
        <f t="shared" si="312"/>
        <v>0</v>
      </c>
      <c r="AN516" s="549">
        <f t="shared" si="299"/>
        <v>0</v>
      </c>
      <c r="AO516" s="549">
        <f t="shared" si="300"/>
        <v>0</v>
      </c>
      <c r="AP516" s="549">
        <f t="shared" si="313"/>
        <v>0</v>
      </c>
      <c r="AQ516" s="283">
        <f t="shared" si="279"/>
        <v>0</v>
      </c>
      <c r="AR516" s="281">
        <f t="shared" si="314"/>
        <v>0</v>
      </c>
      <c r="AT516" s="446"/>
      <c r="AU516" s="284"/>
      <c r="AV516" s="447" t="str">
        <f t="shared" si="315"/>
        <v>CA</v>
      </c>
      <c r="AW516" s="447" t="str">
        <f t="shared" si="315"/>
        <v>CL</v>
      </c>
      <c r="AX516" s="447" t="str">
        <f t="shared" si="315"/>
        <v>AIC</v>
      </c>
      <c r="AY516" s="447" t="str">
        <f t="shared" si="282"/>
        <v>ERB</v>
      </c>
      <c r="AZ516" s="447" t="str">
        <f t="shared" si="282"/>
        <v>GRB</v>
      </c>
      <c r="BA516" s="447" t="str">
        <f t="shared" si="282"/>
        <v>Non-Op</v>
      </c>
      <c r="BC516" s="449" t="s">
        <v>2100</v>
      </c>
      <c r="BD516" s="552">
        <f t="shared" si="288"/>
        <v>0</v>
      </c>
      <c r="BF516" s="435"/>
      <c r="BG516" s="435"/>
      <c r="BH516" s="435"/>
      <c r="BI516" s="435"/>
      <c r="BJ516" s="435"/>
      <c r="BK516" s="435"/>
      <c r="BL516" s="435"/>
      <c r="BN516" s="444"/>
    </row>
    <row r="517" spans="1:66" s="28" customFormat="1" ht="12" customHeight="1">
      <c r="A517" s="302">
        <v>18101083</v>
      </c>
      <c r="B517" s="303" t="str">
        <f t="shared" si="325"/>
        <v>18101083</v>
      </c>
      <c r="C517" s="357" t="s">
        <v>2771</v>
      </c>
      <c r="D517" s="445" t="s">
        <v>1162</v>
      </c>
      <c r="E517" s="445"/>
      <c r="F517" s="357"/>
      <c r="G517" s="445"/>
      <c r="H517" s="547">
        <v>0</v>
      </c>
      <c r="I517" s="547">
        <v>0</v>
      </c>
      <c r="J517" s="547">
        <v>0</v>
      </c>
      <c r="K517" s="547">
        <v>0</v>
      </c>
      <c r="L517" s="547">
        <v>0</v>
      </c>
      <c r="M517" s="547">
        <v>0</v>
      </c>
      <c r="N517" s="547">
        <v>0</v>
      </c>
      <c r="O517" s="547">
        <v>0</v>
      </c>
      <c r="P517" s="547">
        <v>0</v>
      </c>
      <c r="Q517" s="547">
        <v>0</v>
      </c>
      <c r="R517" s="547">
        <v>0</v>
      </c>
      <c r="S517" s="547">
        <v>0</v>
      </c>
      <c r="T517" s="547">
        <v>0</v>
      </c>
      <c r="U517" s="547"/>
      <c r="V517" s="547">
        <f t="shared" si="305"/>
        <v>0</v>
      </c>
      <c r="W517" s="285"/>
      <c r="X517" s="286"/>
      <c r="Y517" s="548">
        <f t="shared" si="324"/>
        <v>0</v>
      </c>
      <c r="Z517" s="549">
        <f t="shared" si="324"/>
        <v>0</v>
      </c>
      <c r="AA517" s="549">
        <f t="shared" si="324"/>
        <v>0</v>
      </c>
      <c r="AB517" s="282">
        <f t="shared" si="307"/>
        <v>0</v>
      </c>
      <c r="AC517" s="281">
        <f t="shared" si="308"/>
        <v>0</v>
      </c>
      <c r="AD517" s="549">
        <f t="shared" si="323"/>
        <v>0</v>
      </c>
      <c r="AE517" s="553">
        <f t="shared" si="316"/>
        <v>0</v>
      </c>
      <c r="AF517" s="282">
        <f t="shared" si="317"/>
        <v>0</v>
      </c>
      <c r="AG517" s="283">
        <f t="shared" si="309"/>
        <v>0</v>
      </c>
      <c r="AH517" s="281">
        <f t="shared" si="310"/>
        <v>0</v>
      </c>
      <c r="AI517" s="551">
        <f t="shared" si="326"/>
        <v>0</v>
      </c>
      <c r="AJ517" s="549">
        <f t="shared" si="326"/>
        <v>0</v>
      </c>
      <c r="AK517" s="549">
        <f t="shared" si="326"/>
        <v>0</v>
      </c>
      <c r="AL517" s="282">
        <f t="shared" si="311"/>
        <v>0</v>
      </c>
      <c r="AM517" s="281">
        <f t="shared" si="312"/>
        <v>0</v>
      </c>
      <c r="AN517" s="549">
        <f t="shared" si="299"/>
        <v>0</v>
      </c>
      <c r="AO517" s="549">
        <f t="shared" si="300"/>
        <v>0</v>
      </c>
      <c r="AP517" s="549">
        <f t="shared" si="313"/>
        <v>0</v>
      </c>
      <c r="AQ517" s="283">
        <f t="shared" si="279"/>
        <v>0</v>
      </c>
      <c r="AR517" s="281">
        <f t="shared" si="314"/>
        <v>0</v>
      </c>
      <c r="AT517" s="446"/>
      <c r="AU517" s="284"/>
      <c r="AV517" s="447" t="str">
        <f t="shared" si="315"/>
        <v>CA</v>
      </c>
      <c r="AW517" s="447" t="str">
        <f t="shared" si="315"/>
        <v>CL</v>
      </c>
      <c r="AX517" s="447" t="str">
        <f t="shared" si="315"/>
        <v>AIC</v>
      </c>
      <c r="AY517" s="447" t="str">
        <f t="shared" si="282"/>
        <v>ERB</v>
      </c>
      <c r="AZ517" s="447" t="str">
        <f t="shared" si="282"/>
        <v>GRB</v>
      </c>
      <c r="BA517" s="447" t="str">
        <f t="shared" si="282"/>
        <v>Non-Op</v>
      </c>
      <c r="BC517" s="449" t="s">
        <v>2100</v>
      </c>
      <c r="BD517" s="552">
        <f t="shared" si="288"/>
        <v>0</v>
      </c>
      <c r="BF517" s="435"/>
      <c r="BG517" s="435"/>
      <c r="BH517" s="435"/>
      <c r="BI517" s="435"/>
      <c r="BJ517" s="435"/>
      <c r="BK517" s="435"/>
      <c r="BL517" s="435"/>
      <c r="BN517" s="444"/>
    </row>
    <row r="518" spans="1:66" s="28" customFormat="1" ht="12" customHeight="1">
      <c r="A518" s="302">
        <v>18101093</v>
      </c>
      <c r="B518" s="303" t="str">
        <f t="shared" si="325"/>
        <v>18101093</v>
      </c>
      <c r="C518" s="357" t="s">
        <v>2772</v>
      </c>
      <c r="D518" s="445" t="s">
        <v>1162</v>
      </c>
      <c r="E518" s="445"/>
      <c r="F518" s="357"/>
      <c r="G518" s="445"/>
      <c r="H518" s="547">
        <v>0</v>
      </c>
      <c r="I518" s="547">
        <v>0</v>
      </c>
      <c r="J518" s="547">
        <v>0</v>
      </c>
      <c r="K518" s="547">
        <v>0</v>
      </c>
      <c r="L518" s="547">
        <v>0</v>
      </c>
      <c r="M518" s="547">
        <v>0</v>
      </c>
      <c r="N518" s="547">
        <v>0</v>
      </c>
      <c r="O518" s="547">
        <v>0</v>
      </c>
      <c r="P518" s="547">
        <v>0</v>
      </c>
      <c r="Q518" s="547">
        <v>0</v>
      </c>
      <c r="R518" s="547">
        <v>0</v>
      </c>
      <c r="S518" s="547">
        <v>0</v>
      </c>
      <c r="T518" s="547">
        <v>0</v>
      </c>
      <c r="U518" s="547"/>
      <c r="V518" s="547">
        <f t="shared" si="305"/>
        <v>0</v>
      </c>
      <c r="W518" s="285"/>
      <c r="X518" s="286"/>
      <c r="Y518" s="548">
        <f t="shared" si="324"/>
        <v>0</v>
      </c>
      <c r="Z518" s="549">
        <f t="shared" si="324"/>
        <v>0</v>
      </c>
      <c r="AA518" s="549">
        <f t="shared" si="324"/>
        <v>0</v>
      </c>
      <c r="AB518" s="282">
        <f t="shared" si="307"/>
        <v>0</v>
      </c>
      <c r="AC518" s="281">
        <f t="shared" si="308"/>
        <v>0</v>
      </c>
      <c r="AD518" s="549">
        <f t="shared" si="323"/>
        <v>0</v>
      </c>
      <c r="AE518" s="553">
        <f t="shared" si="316"/>
        <v>0</v>
      </c>
      <c r="AF518" s="282">
        <f t="shared" si="317"/>
        <v>0</v>
      </c>
      <c r="AG518" s="283">
        <f t="shared" si="309"/>
        <v>0</v>
      </c>
      <c r="AH518" s="281">
        <f t="shared" si="310"/>
        <v>0</v>
      </c>
      <c r="AI518" s="551">
        <f t="shared" si="326"/>
        <v>0</v>
      </c>
      <c r="AJ518" s="549">
        <f t="shared" si="326"/>
        <v>0</v>
      </c>
      <c r="AK518" s="549">
        <f t="shared" si="326"/>
        <v>0</v>
      </c>
      <c r="AL518" s="282">
        <f t="shared" si="311"/>
        <v>0</v>
      </c>
      <c r="AM518" s="281">
        <f t="shared" si="312"/>
        <v>0</v>
      </c>
      <c r="AN518" s="549">
        <f t="shared" si="299"/>
        <v>0</v>
      </c>
      <c r="AO518" s="549">
        <f t="shared" si="300"/>
        <v>0</v>
      </c>
      <c r="AP518" s="549">
        <f t="shared" si="313"/>
        <v>0</v>
      </c>
      <c r="AQ518" s="283">
        <f t="shared" si="279"/>
        <v>0</v>
      </c>
      <c r="AR518" s="281">
        <f t="shared" si="314"/>
        <v>0</v>
      </c>
      <c r="AT518" s="446"/>
      <c r="AU518" s="284"/>
      <c r="AV518" s="447" t="str">
        <f t="shared" si="315"/>
        <v>CA</v>
      </c>
      <c r="AW518" s="447" t="str">
        <f t="shared" si="315"/>
        <v>CL</v>
      </c>
      <c r="AX518" s="447" t="str">
        <f t="shared" si="315"/>
        <v>AIC</v>
      </c>
      <c r="AY518" s="447" t="str">
        <f t="shared" si="282"/>
        <v>ERB</v>
      </c>
      <c r="AZ518" s="447" t="str">
        <f t="shared" si="282"/>
        <v>GRB</v>
      </c>
      <c r="BA518" s="447" t="str">
        <f t="shared" si="282"/>
        <v>Non-Op</v>
      </c>
      <c r="BC518" s="449" t="s">
        <v>2100</v>
      </c>
      <c r="BD518" s="552">
        <f t="shared" si="288"/>
        <v>0</v>
      </c>
      <c r="BF518" s="435"/>
      <c r="BG518" s="435"/>
      <c r="BH518" s="435"/>
      <c r="BI518" s="435"/>
      <c r="BJ518" s="435"/>
      <c r="BK518" s="435"/>
      <c r="BL518" s="435"/>
      <c r="BN518" s="444"/>
    </row>
    <row r="519" spans="1:66" s="28" customFormat="1" ht="12" customHeight="1">
      <c r="A519" s="287">
        <v>18101113</v>
      </c>
      <c r="B519" s="288" t="str">
        <f t="shared" si="325"/>
        <v>18101113</v>
      </c>
      <c r="C519" s="444" t="s">
        <v>1392</v>
      </c>
      <c r="D519" s="445" t="s">
        <v>1162</v>
      </c>
      <c r="E519" s="445"/>
      <c r="F519" s="444"/>
      <c r="G519" s="445"/>
      <c r="H519" s="547">
        <v>2097423.5099999998</v>
      </c>
      <c r="I519" s="547">
        <v>2087530.01</v>
      </c>
      <c r="J519" s="547">
        <v>2077636.51</v>
      </c>
      <c r="K519" s="547">
        <v>2067743.01</v>
      </c>
      <c r="L519" s="547">
        <v>2057849.51</v>
      </c>
      <c r="M519" s="547">
        <v>2047956.01</v>
      </c>
      <c r="N519" s="547">
        <v>2038062.51</v>
      </c>
      <c r="O519" s="547">
        <v>2028169.01</v>
      </c>
      <c r="P519" s="547">
        <v>2018275.51</v>
      </c>
      <c r="Q519" s="547">
        <v>2008382.01</v>
      </c>
      <c r="R519" s="547">
        <v>1998488.51</v>
      </c>
      <c r="S519" s="547">
        <v>1988595.01</v>
      </c>
      <c r="T519" s="547">
        <v>1978701.51</v>
      </c>
      <c r="U519" s="547"/>
      <c r="V519" s="547">
        <f t="shared" si="305"/>
        <v>2038062.5100000005</v>
      </c>
      <c r="W519" s="285"/>
      <c r="X519" s="286"/>
      <c r="Y519" s="548">
        <f t="shared" si="324"/>
        <v>0</v>
      </c>
      <c r="Z519" s="549">
        <f t="shared" si="324"/>
        <v>0</v>
      </c>
      <c r="AA519" s="549">
        <f t="shared" si="324"/>
        <v>1978701.51</v>
      </c>
      <c r="AB519" s="282">
        <f t="shared" si="307"/>
        <v>0</v>
      </c>
      <c r="AC519" s="281">
        <f t="shared" si="308"/>
        <v>0</v>
      </c>
      <c r="AD519" s="549">
        <f t="shared" si="323"/>
        <v>0</v>
      </c>
      <c r="AE519" s="553">
        <f t="shared" si="316"/>
        <v>0</v>
      </c>
      <c r="AF519" s="282">
        <f t="shared" si="317"/>
        <v>0</v>
      </c>
      <c r="AG519" s="283">
        <f t="shared" si="309"/>
        <v>0</v>
      </c>
      <c r="AH519" s="281">
        <f t="shared" si="310"/>
        <v>0</v>
      </c>
      <c r="AI519" s="551">
        <f t="shared" si="326"/>
        <v>0</v>
      </c>
      <c r="AJ519" s="549">
        <f t="shared" si="326"/>
        <v>0</v>
      </c>
      <c r="AK519" s="549">
        <f t="shared" si="326"/>
        <v>2038062.5100000005</v>
      </c>
      <c r="AL519" s="282">
        <f t="shared" si="311"/>
        <v>0</v>
      </c>
      <c r="AM519" s="281">
        <f t="shared" si="312"/>
        <v>0</v>
      </c>
      <c r="AN519" s="549">
        <f t="shared" si="299"/>
        <v>0</v>
      </c>
      <c r="AO519" s="549">
        <f t="shared" si="300"/>
        <v>0</v>
      </c>
      <c r="AP519" s="549">
        <f t="shared" si="313"/>
        <v>0</v>
      </c>
      <c r="AQ519" s="283">
        <f t="shared" ref="AQ519:AQ596" si="330">SUM(AN519:AP519)</f>
        <v>0</v>
      </c>
      <c r="AR519" s="281">
        <f t="shared" si="314"/>
        <v>0</v>
      </c>
      <c r="AT519" s="446"/>
      <c r="AU519" s="284"/>
      <c r="AV519" s="447" t="str">
        <f t="shared" si="315"/>
        <v>CA</v>
      </c>
      <c r="AW519" s="447" t="str">
        <f t="shared" si="315"/>
        <v>CL</v>
      </c>
      <c r="AX519" s="447" t="str">
        <f t="shared" si="315"/>
        <v>AIC</v>
      </c>
      <c r="AY519" s="447" t="str">
        <f t="shared" si="282"/>
        <v>ERB</v>
      </c>
      <c r="AZ519" s="447" t="str">
        <f t="shared" si="282"/>
        <v>GRB</v>
      </c>
      <c r="BA519" s="447" t="str">
        <f t="shared" si="282"/>
        <v>Non-Op</v>
      </c>
      <c r="BC519" s="449" t="s">
        <v>2100</v>
      </c>
      <c r="BD519" s="552">
        <f t="shared" si="288"/>
        <v>1978701.51</v>
      </c>
      <c r="BF519" s="435"/>
      <c r="BG519" s="435"/>
      <c r="BH519" s="435"/>
      <c r="BI519" s="435"/>
      <c r="BJ519" s="435"/>
      <c r="BK519" s="435"/>
      <c r="BL519" s="435"/>
      <c r="BN519" s="444"/>
    </row>
    <row r="520" spans="1:66" s="28" customFormat="1" ht="12" customHeight="1">
      <c r="A520" s="287">
        <v>18101123</v>
      </c>
      <c r="B520" s="288" t="str">
        <f t="shared" si="325"/>
        <v>18101123</v>
      </c>
      <c r="C520" s="445" t="s">
        <v>1393</v>
      </c>
      <c r="D520" s="445" t="s">
        <v>1162</v>
      </c>
      <c r="E520" s="445"/>
      <c r="F520" s="445"/>
      <c r="G520" s="445"/>
      <c r="H520" s="547">
        <v>2049920.21</v>
      </c>
      <c r="I520" s="547">
        <v>2040516.91</v>
      </c>
      <c r="J520" s="547">
        <v>2031113.61</v>
      </c>
      <c r="K520" s="547">
        <v>2021710.31</v>
      </c>
      <c r="L520" s="547">
        <v>2012307.01</v>
      </c>
      <c r="M520" s="547">
        <v>2002903.71</v>
      </c>
      <c r="N520" s="547">
        <v>1993500.41</v>
      </c>
      <c r="O520" s="547">
        <v>1984097.11</v>
      </c>
      <c r="P520" s="547">
        <v>1974693.81</v>
      </c>
      <c r="Q520" s="547">
        <v>1965290.51</v>
      </c>
      <c r="R520" s="547">
        <v>1955887.21</v>
      </c>
      <c r="S520" s="547">
        <v>1946483.91</v>
      </c>
      <c r="T520" s="547">
        <v>1937080.61</v>
      </c>
      <c r="U520" s="547"/>
      <c r="V520" s="547">
        <f t="shared" si="305"/>
        <v>1993500.4100000001</v>
      </c>
      <c r="W520" s="285"/>
      <c r="X520" s="286"/>
      <c r="Y520" s="548">
        <f t="shared" ref="Y520:AA541" si="331">IF($D520=Y$5,$T520,0)</f>
        <v>0</v>
      </c>
      <c r="Z520" s="549">
        <f t="shared" si="331"/>
        <v>0</v>
      </c>
      <c r="AA520" s="549">
        <f t="shared" si="331"/>
        <v>1937080.61</v>
      </c>
      <c r="AB520" s="282">
        <f t="shared" si="307"/>
        <v>0</v>
      </c>
      <c r="AC520" s="281">
        <f t="shared" si="308"/>
        <v>0</v>
      </c>
      <c r="AD520" s="549">
        <f t="shared" si="323"/>
        <v>0</v>
      </c>
      <c r="AE520" s="553">
        <f t="shared" si="316"/>
        <v>0</v>
      </c>
      <c r="AF520" s="282">
        <f t="shared" si="317"/>
        <v>0</v>
      </c>
      <c r="AG520" s="283">
        <f t="shared" si="309"/>
        <v>0</v>
      </c>
      <c r="AH520" s="281">
        <f t="shared" si="310"/>
        <v>0</v>
      </c>
      <c r="AI520" s="551">
        <f t="shared" si="326"/>
        <v>0</v>
      </c>
      <c r="AJ520" s="549">
        <f t="shared" si="326"/>
        <v>0</v>
      </c>
      <c r="AK520" s="549">
        <f t="shared" si="326"/>
        <v>1993500.4100000001</v>
      </c>
      <c r="AL520" s="282">
        <f t="shared" si="311"/>
        <v>0</v>
      </c>
      <c r="AM520" s="281">
        <f t="shared" si="312"/>
        <v>0</v>
      </c>
      <c r="AN520" s="549">
        <f t="shared" si="299"/>
        <v>0</v>
      </c>
      <c r="AO520" s="549">
        <f t="shared" si="300"/>
        <v>0</v>
      </c>
      <c r="AP520" s="549">
        <f t="shared" si="313"/>
        <v>0</v>
      </c>
      <c r="AQ520" s="283">
        <f t="shared" si="330"/>
        <v>0</v>
      </c>
      <c r="AR520" s="281">
        <f t="shared" si="314"/>
        <v>0</v>
      </c>
      <c r="AT520" s="446"/>
      <c r="AU520" s="284"/>
      <c r="AV520" s="447" t="str">
        <f t="shared" si="315"/>
        <v>CA</v>
      </c>
      <c r="AW520" s="447" t="str">
        <f t="shared" si="315"/>
        <v>CL</v>
      </c>
      <c r="AX520" s="447" t="str">
        <f t="shared" si="315"/>
        <v>AIC</v>
      </c>
      <c r="AY520" s="447" t="str">
        <f t="shared" si="282"/>
        <v>ERB</v>
      </c>
      <c r="AZ520" s="447" t="str">
        <f t="shared" si="282"/>
        <v>GRB</v>
      </c>
      <c r="BA520" s="447" t="str">
        <f t="shared" si="282"/>
        <v>Non-Op</v>
      </c>
      <c r="BC520" s="449" t="s">
        <v>2100</v>
      </c>
      <c r="BD520" s="552">
        <f t="shared" si="288"/>
        <v>1937080.61</v>
      </c>
      <c r="BF520" s="435"/>
      <c r="BG520" s="435"/>
      <c r="BH520" s="435"/>
      <c r="BI520" s="435"/>
      <c r="BJ520" s="435"/>
      <c r="BK520" s="435"/>
      <c r="BL520" s="435"/>
      <c r="BN520" s="444"/>
    </row>
    <row r="521" spans="1:66" s="28" customFormat="1" ht="12" customHeight="1">
      <c r="A521" s="287">
        <v>18101133</v>
      </c>
      <c r="B521" s="288" t="str">
        <f t="shared" si="325"/>
        <v>18101133</v>
      </c>
      <c r="C521" s="445" t="s">
        <v>1394</v>
      </c>
      <c r="D521" s="445" t="s">
        <v>1162</v>
      </c>
      <c r="E521" s="445"/>
      <c r="F521" s="445"/>
      <c r="G521" s="445"/>
      <c r="H521" s="547">
        <v>1597465</v>
      </c>
      <c r="I521" s="547">
        <v>1590301.48</v>
      </c>
      <c r="J521" s="547">
        <v>1583137.96</v>
      </c>
      <c r="K521" s="547">
        <v>1575974.44</v>
      </c>
      <c r="L521" s="547">
        <v>1568810.92</v>
      </c>
      <c r="M521" s="547">
        <v>1561647.4</v>
      </c>
      <c r="N521" s="547">
        <v>1554483.88</v>
      </c>
      <c r="O521" s="547">
        <v>1547320.36</v>
      </c>
      <c r="P521" s="547">
        <v>1540156.84</v>
      </c>
      <c r="Q521" s="547">
        <v>1532993.32</v>
      </c>
      <c r="R521" s="547">
        <v>1525829.8</v>
      </c>
      <c r="S521" s="547">
        <v>1518666.28</v>
      </c>
      <c r="T521" s="547">
        <v>1511502.76</v>
      </c>
      <c r="U521" s="547"/>
      <c r="V521" s="547">
        <f t="shared" si="305"/>
        <v>1554483.88</v>
      </c>
      <c r="W521" s="285"/>
      <c r="X521" s="286"/>
      <c r="Y521" s="548">
        <f t="shared" si="331"/>
        <v>0</v>
      </c>
      <c r="Z521" s="549">
        <f t="shared" si="331"/>
        <v>0</v>
      </c>
      <c r="AA521" s="549">
        <f t="shared" si="331"/>
        <v>1511502.76</v>
      </c>
      <c r="AB521" s="282">
        <f t="shared" si="307"/>
        <v>0</v>
      </c>
      <c r="AC521" s="281">
        <f t="shared" si="308"/>
        <v>0</v>
      </c>
      <c r="AD521" s="549">
        <f t="shared" si="323"/>
        <v>0</v>
      </c>
      <c r="AE521" s="553">
        <f t="shared" si="316"/>
        <v>0</v>
      </c>
      <c r="AF521" s="282">
        <f t="shared" si="317"/>
        <v>0</v>
      </c>
      <c r="AG521" s="283">
        <f t="shared" si="309"/>
        <v>0</v>
      </c>
      <c r="AH521" s="281">
        <f t="shared" si="310"/>
        <v>0</v>
      </c>
      <c r="AI521" s="551">
        <f t="shared" si="326"/>
        <v>0</v>
      </c>
      <c r="AJ521" s="549">
        <f t="shared" si="326"/>
        <v>0</v>
      </c>
      <c r="AK521" s="549">
        <f t="shared" si="326"/>
        <v>1554483.88</v>
      </c>
      <c r="AL521" s="282">
        <f t="shared" si="311"/>
        <v>0</v>
      </c>
      <c r="AM521" s="281">
        <f t="shared" si="312"/>
        <v>0</v>
      </c>
      <c r="AN521" s="549">
        <f t="shared" si="299"/>
        <v>0</v>
      </c>
      <c r="AO521" s="549">
        <f t="shared" si="300"/>
        <v>0</v>
      </c>
      <c r="AP521" s="549">
        <f t="shared" si="313"/>
        <v>0</v>
      </c>
      <c r="AQ521" s="283">
        <f t="shared" si="330"/>
        <v>0</v>
      </c>
      <c r="AR521" s="281">
        <f t="shared" si="314"/>
        <v>0</v>
      </c>
      <c r="AT521" s="446"/>
      <c r="AU521" s="284"/>
      <c r="AV521" s="447" t="str">
        <f t="shared" si="315"/>
        <v>CA</v>
      </c>
      <c r="AW521" s="447" t="str">
        <f t="shared" si="315"/>
        <v>CL</v>
      </c>
      <c r="AX521" s="447" t="str">
        <f t="shared" si="315"/>
        <v>AIC</v>
      </c>
      <c r="AY521" s="447" t="str">
        <f t="shared" si="282"/>
        <v>ERB</v>
      </c>
      <c r="AZ521" s="447" t="str">
        <f t="shared" si="282"/>
        <v>GRB</v>
      </c>
      <c r="BA521" s="447" t="str">
        <f t="shared" si="282"/>
        <v>Non-Op</v>
      </c>
      <c r="BC521" s="449" t="s">
        <v>2100</v>
      </c>
      <c r="BD521" s="552">
        <f t="shared" si="288"/>
        <v>1511502.76</v>
      </c>
      <c r="BF521" s="435"/>
      <c r="BG521" s="435"/>
      <c r="BH521" s="435"/>
      <c r="BI521" s="435"/>
      <c r="BJ521" s="435"/>
      <c r="BK521" s="435"/>
      <c r="BL521" s="435"/>
      <c r="BN521" s="444"/>
    </row>
    <row r="522" spans="1:66" s="28" customFormat="1" ht="12" customHeight="1">
      <c r="A522" s="287">
        <v>18101143</v>
      </c>
      <c r="B522" s="288" t="str">
        <f t="shared" si="325"/>
        <v>18101143</v>
      </c>
      <c r="C522" s="445" t="s">
        <v>1395</v>
      </c>
      <c r="D522" s="445" t="s">
        <v>1162</v>
      </c>
      <c r="E522" s="445"/>
      <c r="F522" s="445"/>
      <c r="G522" s="445"/>
      <c r="H522" s="547">
        <v>1979221.65</v>
      </c>
      <c r="I522" s="547">
        <v>1970716.52</v>
      </c>
      <c r="J522" s="547">
        <v>1962211.39</v>
      </c>
      <c r="K522" s="547">
        <v>1953706.26</v>
      </c>
      <c r="L522" s="547">
        <v>1945201.13</v>
      </c>
      <c r="M522" s="547">
        <v>1936696</v>
      </c>
      <c r="N522" s="547">
        <v>1928190.87</v>
      </c>
      <c r="O522" s="547">
        <v>1919685.74</v>
      </c>
      <c r="P522" s="547">
        <v>1911180.61</v>
      </c>
      <c r="Q522" s="547">
        <v>1902675.48</v>
      </c>
      <c r="R522" s="547">
        <v>1894170.35</v>
      </c>
      <c r="S522" s="547">
        <v>1885665.22</v>
      </c>
      <c r="T522" s="547">
        <v>1877160.09</v>
      </c>
      <c r="U522" s="547"/>
      <c r="V522" s="547">
        <f t="shared" si="305"/>
        <v>1928190.87</v>
      </c>
      <c r="W522" s="285"/>
      <c r="X522" s="286"/>
      <c r="Y522" s="548">
        <f t="shared" si="331"/>
        <v>0</v>
      </c>
      <c r="Z522" s="549">
        <f t="shared" si="331"/>
        <v>0</v>
      </c>
      <c r="AA522" s="549">
        <f t="shared" si="331"/>
        <v>1877160.09</v>
      </c>
      <c r="AB522" s="282">
        <f t="shared" si="307"/>
        <v>0</v>
      </c>
      <c r="AC522" s="281">
        <f t="shared" si="308"/>
        <v>0</v>
      </c>
      <c r="AD522" s="549">
        <f t="shared" si="323"/>
        <v>0</v>
      </c>
      <c r="AE522" s="553">
        <f t="shared" si="316"/>
        <v>0</v>
      </c>
      <c r="AF522" s="282">
        <f t="shared" si="317"/>
        <v>0</v>
      </c>
      <c r="AG522" s="283">
        <f t="shared" si="309"/>
        <v>0</v>
      </c>
      <c r="AH522" s="281">
        <f t="shared" si="310"/>
        <v>0</v>
      </c>
      <c r="AI522" s="551">
        <f t="shared" si="326"/>
        <v>0</v>
      </c>
      <c r="AJ522" s="549">
        <f t="shared" si="326"/>
        <v>0</v>
      </c>
      <c r="AK522" s="549">
        <f t="shared" si="326"/>
        <v>1928190.87</v>
      </c>
      <c r="AL522" s="282">
        <f t="shared" si="311"/>
        <v>0</v>
      </c>
      <c r="AM522" s="281">
        <f t="shared" si="312"/>
        <v>0</v>
      </c>
      <c r="AN522" s="549">
        <f t="shared" si="299"/>
        <v>0</v>
      </c>
      <c r="AO522" s="549">
        <f t="shared" si="300"/>
        <v>0</v>
      </c>
      <c r="AP522" s="549">
        <f t="shared" si="313"/>
        <v>0</v>
      </c>
      <c r="AQ522" s="283">
        <f t="shared" si="330"/>
        <v>0</v>
      </c>
      <c r="AR522" s="281">
        <f t="shared" si="314"/>
        <v>0</v>
      </c>
      <c r="AT522" s="446"/>
      <c r="AU522" s="284"/>
      <c r="AV522" s="447" t="str">
        <f t="shared" si="315"/>
        <v>CA</v>
      </c>
      <c r="AW522" s="447" t="str">
        <f t="shared" si="315"/>
        <v>CL</v>
      </c>
      <c r="AX522" s="447" t="str">
        <f t="shared" si="315"/>
        <v>AIC</v>
      </c>
      <c r="AY522" s="447" t="str">
        <f t="shared" si="282"/>
        <v>ERB</v>
      </c>
      <c r="AZ522" s="447" t="str">
        <f t="shared" si="282"/>
        <v>GRB</v>
      </c>
      <c r="BA522" s="447" t="str">
        <f t="shared" si="282"/>
        <v>Non-Op</v>
      </c>
      <c r="BC522" s="449" t="s">
        <v>2100</v>
      </c>
      <c r="BD522" s="552">
        <f t="shared" si="288"/>
        <v>1877160.09</v>
      </c>
      <c r="BF522" s="435"/>
      <c r="BG522" s="435"/>
      <c r="BH522" s="435"/>
      <c r="BI522" s="435"/>
      <c r="BJ522" s="435"/>
      <c r="BK522" s="435"/>
      <c r="BL522" s="435"/>
      <c r="BN522" s="444"/>
    </row>
    <row r="523" spans="1:66" s="28" customFormat="1" ht="12" customHeight="1">
      <c r="A523" s="324" t="s">
        <v>3101</v>
      </c>
      <c r="B523" s="290" t="str">
        <f t="shared" si="325"/>
        <v>18101223</v>
      </c>
      <c r="C523" s="451" t="s">
        <v>3102</v>
      </c>
      <c r="D523" s="451" t="s">
        <v>1162</v>
      </c>
      <c r="E523" s="451"/>
      <c r="F523" s="300">
        <v>44682</v>
      </c>
      <c r="G523" s="451"/>
      <c r="H523" s="556"/>
      <c r="I523" s="556"/>
      <c r="J523" s="556"/>
      <c r="K523" s="556"/>
      <c r="L523" s="556"/>
      <c r="M523" s="556">
        <v>3311731.63</v>
      </c>
      <c r="N523" s="556">
        <v>3110191.47</v>
      </c>
      <c r="O523" s="556">
        <v>3056567.48</v>
      </c>
      <c r="P523" s="556">
        <v>3016387.81</v>
      </c>
      <c r="Q523" s="556">
        <v>2967002.99</v>
      </c>
      <c r="R523" s="556">
        <v>2911359.57</v>
      </c>
      <c r="S523" s="556">
        <v>2857445.5</v>
      </c>
      <c r="T523" s="556">
        <v>2807328.86</v>
      </c>
      <c r="U523" s="556"/>
      <c r="V523" s="556">
        <f t="shared" si="305"/>
        <v>1886195.9066666665</v>
      </c>
      <c r="W523" s="292"/>
      <c r="X523" s="293"/>
      <c r="Y523" s="548">
        <f t="shared" si="331"/>
        <v>0</v>
      </c>
      <c r="Z523" s="549">
        <f t="shared" si="331"/>
        <v>0</v>
      </c>
      <c r="AA523" s="549">
        <f t="shared" si="331"/>
        <v>2807328.86</v>
      </c>
      <c r="AB523" s="282">
        <f t="shared" ref="AB523" si="332">T523-SUM(Y523:AA523)</f>
        <v>0</v>
      </c>
      <c r="AC523" s="281">
        <f t="shared" ref="AC523" si="333">T523-SUM(Y523:AA523)-AB523</f>
        <v>0</v>
      </c>
      <c r="AD523" s="549">
        <f t="shared" si="323"/>
        <v>0</v>
      </c>
      <c r="AE523" s="553">
        <f t="shared" si="316"/>
        <v>0</v>
      </c>
      <c r="AF523" s="282">
        <f t="shared" si="317"/>
        <v>0</v>
      </c>
      <c r="AG523" s="283">
        <f t="shared" si="309"/>
        <v>0</v>
      </c>
      <c r="AH523" s="281">
        <f t="shared" si="310"/>
        <v>0</v>
      </c>
      <c r="AI523" s="551">
        <f t="shared" si="326"/>
        <v>0</v>
      </c>
      <c r="AJ523" s="549">
        <f t="shared" si="326"/>
        <v>0</v>
      </c>
      <c r="AK523" s="549">
        <f t="shared" si="326"/>
        <v>1886195.9066666665</v>
      </c>
      <c r="AL523" s="282">
        <f t="shared" si="311"/>
        <v>0</v>
      </c>
      <c r="AM523" s="281">
        <f t="shared" si="312"/>
        <v>0</v>
      </c>
      <c r="AN523" s="549">
        <f t="shared" si="299"/>
        <v>0</v>
      </c>
      <c r="AO523" s="549">
        <f t="shared" si="300"/>
        <v>0</v>
      </c>
      <c r="AP523" s="549">
        <f t="shared" si="313"/>
        <v>0</v>
      </c>
      <c r="AQ523" s="283">
        <f t="shared" ref="AQ523" si="334">SUM(AN523:AP523)</f>
        <v>0</v>
      </c>
      <c r="AR523" s="281">
        <f t="shared" si="314"/>
        <v>0</v>
      </c>
      <c r="AT523" s="446"/>
      <c r="AU523" s="284"/>
      <c r="AV523" s="447" t="str">
        <f t="shared" si="315"/>
        <v>CA</v>
      </c>
      <c r="AW523" s="447" t="str">
        <f t="shared" si="315"/>
        <v>CL</v>
      </c>
      <c r="AX523" s="447" t="str">
        <f t="shared" si="315"/>
        <v>AIC</v>
      </c>
      <c r="AY523" s="447" t="str">
        <f t="shared" si="282"/>
        <v>ERB</v>
      </c>
      <c r="AZ523" s="447" t="str">
        <f t="shared" si="282"/>
        <v>GRB</v>
      </c>
      <c r="BA523" s="447" t="str">
        <f t="shared" si="282"/>
        <v>Non-Op</v>
      </c>
      <c r="BC523" s="449" t="s">
        <v>2100</v>
      </c>
      <c r="BD523" s="552">
        <f t="shared" si="288"/>
        <v>2807328.86</v>
      </c>
      <c r="BF523" s="435"/>
      <c r="BG523" s="435"/>
      <c r="BH523" s="435"/>
      <c r="BI523" s="435"/>
      <c r="BJ523" s="435"/>
      <c r="BK523" s="435"/>
      <c r="BL523" s="435"/>
      <c r="BN523" s="444"/>
    </row>
    <row r="524" spans="1:66" s="486" customFormat="1" ht="12" customHeight="1">
      <c r="A524" s="482">
        <v>18210231</v>
      </c>
      <c r="B524" s="483" t="str">
        <f t="shared" si="325"/>
        <v>18210231</v>
      </c>
      <c r="C524" s="484" t="s">
        <v>2773</v>
      </c>
      <c r="D524" s="445" t="s">
        <v>2091</v>
      </c>
      <c r="E524" s="445"/>
      <c r="F524" s="484"/>
      <c r="G524" s="445"/>
      <c r="H524" s="547">
        <v>0</v>
      </c>
      <c r="I524" s="547">
        <v>0</v>
      </c>
      <c r="J524" s="547">
        <v>0</v>
      </c>
      <c r="K524" s="547">
        <v>0</v>
      </c>
      <c r="L524" s="547">
        <v>0</v>
      </c>
      <c r="M524" s="547">
        <v>0</v>
      </c>
      <c r="N524" s="547">
        <v>0</v>
      </c>
      <c r="O524" s="547">
        <v>0</v>
      </c>
      <c r="P524" s="547">
        <v>0</v>
      </c>
      <c r="Q524" s="547">
        <v>0</v>
      </c>
      <c r="R524" s="547">
        <v>0</v>
      </c>
      <c r="S524" s="547">
        <v>0</v>
      </c>
      <c r="T524" s="547">
        <v>0</v>
      </c>
      <c r="U524" s="547"/>
      <c r="V524" s="547">
        <f t="shared" si="305"/>
        <v>0</v>
      </c>
      <c r="W524" s="285"/>
      <c r="X524" s="286"/>
      <c r="Y524" s="548">
        <f t="shared" si="331"/>
        <v>0</v>
      </c>
      <c r="Z524" s="549">
        <f t="shared" si="331"/>
        <v>0</v>
      </c>
      <c r="AA524" s="549">
        <f t="shared" si="331"/>
        <v>0</v>
      </c>
      <c r="AB524" s="282">
        <f t="shared" si="307"/>
        <v>0</v>
      </c>
      <c r="AC524" s="485">
        <f t="shared" si="308"/>
        <v>0</v>
      </c>
      <c r="AD524" s="549">
        <f t="shared" si="323"/>
        <v>0</v>
      </c>
      <c r="AE524" s="553">
        <f t="shared" si="316"/>
        <v>0</v>
      </c>
      <c r="AF524" s="282">
        <f t="shared" si="317"/>
        <v>0</v>
      </c>
      <c r="AG524" s="283">
        <f t="shared" si="309"/>
        <v>0</v>
      </c>
      <c r="AH524" s="281">
        <f t="shared" si="310"/>
        <v>0</v>
      </c>
      <c r="AI524" s="551">
        <f t="shared" ref="AI524:AK545" si="335">IF($D524=AI$5,$V524,0)</f>
        <v>0</v>
      </c>
      <c r="AJ524" s="549">
        <f t="shared" si="335"/>
        <v>0</v>
      </c>
      <c r="AK524" s="549">
        <f t="shared" si="335"/>
        <v>0</v>
      </c>
      <c r="AL524" s="282">
        <f t="shared" si="311"/>
        <v>0</v>
      </c>
      <c r="AM524" s="281">
        <f t="shared" si="312"/>
        <v>0</v>
      </c>
      <c r="AN524" s="549">
        <f t="shared" si="299"/>
        <v>0</v>
      </c>
      <c r="AO524" s="549">
        <f t="shared" si="300"/>
        <v>0</v>
      </c>
      <c r="AP524" s="549">
        <f t="shared" si="313"/>
        <v>0</v>
      </c>
      <c r="AQ524" s="283">
        <f t="shared" si="330"/>
        <v>0</v>
      </c>
      <c r="AR524" s="281">
        <f t="shared" si="314"/>
        <v>0</v>
      </c>
      <c r="AT524" s="446"/>
      <c r="AU524" s="284"/>
      <c r="AV524" s="447" t="str">
        <f t="shared" si="315"/>
        <v>CA</v>
      </c>
      <c r="AW524" s="447" t="str">
        <f t="shared" si="315"/>
        <v>CL</v>
      </c>
      <c r="AX524" s="447" t="str">
        <f t="shared" si="315"/>
        <v>AIC</v>
      </c>
      <c r="AY524" s="447" t="str">
        <f t="shared" si="282"/>
        <v>ERB</v>
      </c>
      <c r="AZ524" s="447" t="str">
        <f t="shared" si="282"/>
        <v>GRB</v>
      </c>
      <c r="BA524" s="447" t="str">
        <f t="shared" si="282"/>
        <v>Non-Op</v>
      </c>
      <c r="BC524" s="445" t="s">
        <v>2150</v>
      </c>
      <c r="BD524" s="552">
        <f t="shared" si="288"/>
        <v>0</v>
      </c>
      <c r="BF524" s="435"/>
      <c r="BG524" s="435"/>
      <c r="BH524" s="435"/>
      <c r="BI524" s="435"/>
      <c r="BJ524" s="435"/>
      <c r="BK524" s="435"/>
      <c r="BL524" s="435"/>
      <c r="BN524" s="487"/>
    </row>
    <row r="525" spans="1:66" s="486" customFormat="1" ht="12" customHeight="1">
      <c r="A525" s="482">
        <v>18210261</v>
      </c>
      <c r="B525" s="483" t="str">
        <f t="shared" si="325"/>
        <v>18210261</v>
      </c>
      <c r="C525" s="484" t="s">
        <v>2774</v>
      </c>
      <c r="D525" s="445" t="s">
        <v>2091</v>
      </c>
      <c r="E525" s="445"/>
      <c r="F525" s="484"/>
      <c r="G525" s="445"/>
      <c r="H525" s="547">
        <v>0</v>
      </c>
      <c r="I525" s="547">
        <v>0</v>
      </c>
      <c r="J525" s="547">
        <v>0</v>
      </c>
      <c r="K525" s="547">
        <v>0</v>
      </c>
      <c r="L525" s="547">
        <v>0</v>
      </c>
      <c r="M525" s="547">
        <v>0</v>
      </c>
      <c r="N525" s="547">
        <v>0</v>
      </c>
      <c r="O525" s="547">
        <v>0</v>
      </c>
      <c r="P525" s="547">
        <v>0</v>
      </c>
      <c r="Q525" s="547">
        <v>0</v>
      </c>
      <c r="R525" s="547">
        <v>0</v>
      </c>
      <c r="S525" s="547">
        <v>0</v>
      </c>
      <c r="T525" s="547">
        <v>0</v>
      </c>
      <c r="U525" s="547"/>
      <c r="V525" s="547">
        <f t="shared" si="305"/>
        <v>0</v>
      </c>
      <c r="W525" s="285"/>
      <c r="X525" s="286"/>
      <c r="Y525" s="548">
        <f t="shared" si="331"/>
        <v>0</v>
      </c>
      <c r="Z525" s="549">
        <f t="shared" si="331"/>
        <v>0</v>
      </c>
      <c r="AA525" s="549">
        <f t="shared" si="331"/>
        <v>0</v>
      </c>
      <c r="AB525" s="282">
        <f t="shared" si="307"/>
        <v>0</v>
      </c>
      <c r="AC525" s="485">
        <f t="shared" si="308"/>
        <v>0</v>
      </c>
      <c r="AD525" s="549">
        <f t="shared" si="323"/>
        <v>0</v>
      </c>
      <c r="AE525" s="553">
        <f t="shared" si="316"/>
        <v>0</v>
      </c>
      <c r="AF525" s="282">
        <f t="shared" si="317"/>
        <v>0</v>
      </c>
      <c r="AG525" s="283">
        <f t="shared" si="309"/>
        <v>0</v>
      </c>
      <c r="AH525" s="281">
        <f t="shared" si="310"/>
        <v>0</v>
      </c>
      <c r="AI525" s="551">
        <f t="shared" si="335"/>
        <v>0</v>
      </c>
      <c r="AJ525" s="549">
        <f t="shared" si="335"/>
        <v>0</v>
      </c>
      <c r="AK525" s="549">
        <f t="shared" si="335"/>
        <v>0</v>
      </c>
      <c r="AL525" s="282">
        <f t="shared" si="311"/>
        <v>0</v>
      </c>
      <c r="AM525" s="281">
        <f t="shared" si="312"/>
        <v>0</v>
      </c>
      <c r="AN525" s="549">
        <f t="shared" si="299"/>
        <v>0</v>
      </c>
      <c r="AO525" s="549">
        <f t="shared" si="300"/>
        <v>0</v>
      </c>
      <c r="AP525" s="549">
        <f t="shared" si="313"/>
        <v>0</v>
      </c>
      <c r="AQ525" s="283">
        <f t="shared" si="330"/>
        <v>0</v>
      </c>
      <c r="AR525" s="281">
        <f t="shared" si="314"/>
        <v>0</v>
      </c>
      <c r="AT525" s="446"/>
      <c r="AU525" s="284"/>
      <c r="AV525" s="447" t="str">
        <f t="shared" si="315"/>
        <v>CA</v>
      </c>
      <c r="AW525" s="447" t="str">
        <f t="shared" si="315"/>
        <v>CL</v>
      </c>
      <c r="AX525" s="447" t="str">
        <f t="shared" si="315"/>
        <v>AIC</v>
      </c>
      <c r="AY525" s="447" t="str">
        <f t="shared" ref="AY525:BA596" si="336">IF(VALUE(AD525),AY$7,IF(ISBLANK(AD525),"",AY$7))</f>
        <v>ERB</v>
      </c>
      <c r="AZ525" s="447" t="str">
        <f t="shared" si="336"/>
        <v>GRB</v>
      </c>
      <c r="BA525" s="447" t="str">
        <f t="shared" si="336"/>
        <v>Non-Op</v>
      </c>
      <c r="BC525" s="445" t="s">
        <v>2150</v>
      </c>
      <c r="BD525" s="552">
        <f t="shared" si="288"/>
        <v>0</v>
      </c>
      <c r="BF525" s="435"/>
      <c r="BG525" s="435"/>
      <c r="BH525" s="435"/>
      <c r="BI525" s="435"/>
      <c r="BJ525" s="435"/>
      <c r="BK525" s="435"/>
      <c r="BL525" s="435"/>
      <c r="BN525" s="487"/>
    </row>
    <row r="526" spans="1:66" s="486" customFormat="1" ht="12" customHeight="1">
      <c r="A526" s="482">
        <v>18210281</v>
      </c>
      <c r="B526" s="483" t="str">
        <f t="shared" si="325"/>
        <v>18210281</v>
      </c>
      <c r="C526" s="484" t="s">
        <v>1396</v>
      </c>
      <c r="D526" s="445" t="s">
        <v>2091</v>
      </c>
      <c r="E526" s="445"/>
      <c r="F526" s="484"/>
      <c r="G526" s="445"/>
      <c r="H526" s="547">
        <v>2846811.68</v>
      </c>
      <c r="I526" s="547">
        <v>1026275.68</v>
      </c>
      <c r="J526" s="547">
        <v>-794260.32</v>
      </c>
      <c r="K526" s="547">
        <v>0</v>
      </c>
      <c r="L526" s="547">
        <v>0</v>
      </c>
      <c r="M526" s="547">
        <v>0</v>
      </c>
      <c r="N526" s="547">
        <v>0</v>
      </c>
      <c r="O526" s="547">
        <v>0</v>
      </c>
      <c r="P526" s="547">
        <v>0</v>
      </c>
      <c r="Q526" s="547">
        <v>0</v>
      </c>
      <c r="R526" s="547">
        <v>0</v>
      </c>
      <c r="S526" s="547">
        <v>0</v>
      </c>
      <c r="T526" s="547">
        <v>0</v>
      </c>
      <c r="U526" s="547"/>
      <c r="V526" s="547">
        <f t="shared" si="305"/>
        <v>137951.76666666669</v>
      </c>
      <c r="W526" s="285"/>
      <c r="X526" s="286"/>
      <c r="Y526" s="548">
        <f t="shared" si="331"/>
        <v>0</v>
      </c>
      <c r="Z526" s="549">
        <f t="shared" si="331"/>
        <v>0</v>
      </c>
      <c r="AA526" s="549">
        <f t="shared" si="331"/>
        <v>0</v>
      </c>
      <c r="AB526" s="282">
        <f t="shared" si="307"/>
        <v>0</v>
      </c>
      <c r="AC526" s="485">
        <f t="shared" si="308"/>
        <v>0</v>
      </c>
      <c r="AD526" s="549">
        <f t="shared" si="323"/>
        <v>0</v>
      </c>
      <c r="AE526" s="553">
        <f t="shared" si="316"/>
        <v>0</v>
      </c>
      <c r="AF526" s="282">
        <f t="shared" si="317"/>
        <v>0</v>
      </c>
      <c r="AG526" s="283">
        <f t="shared" si="309"/>
        <v>0</v>
      </c>
      <c r="AH526" s="281">
        <f t="shared" si="310"/>
        <v>0</v>
      </c>
      <c r="AI526" s="551">
        <f t="shared" si="335"/>
        <v>137951.76666666669</v>
      </c>
      <c r="AJ526" s="549">
        <f t="shared" si="335"/>
        <v>0</v>
      </c>
      <c r="AK526" s="549">
        <f t="shared" si="335"/>
        <v>0</v>
      </c>
      <c r="AL526" s="282">
        <f t="shared" si="311"/>
        <v>0</v>
      </c>
      <c r="AM526" s="281">
        <f t="shared" si="312"/>
        <v>0</v>
      </c>
      <c r="AN526" s="549">
        <f t="shared" si="299"/>
        <v>0</v>
      </c>
      <c r="AO526" s="549">
        <f t="shared" si="300"/>
        <v>0</v>
      </c>
      <c r="AP526" s="549">
        <f t="shared" si="313"/>
        <v>0</v>
      </c>
      <c r="AQ526" s="283">
        <f t="shared" si="330"/>
        <v>0</v>
      </c>
      <c r="AR526" s="281">
        <f t="shared" si="314"/>
        <v>0</v>
      </c>
      <c r="AT526" s="446"/>
      <c r="AU526" s="284"/>
      <c r="AV526" s="447" t="str">
        <f t="shared" si="315"/>
        <v>CA</v>
      </c>
      <c r="AW526" s="447" t="str">
        <f t="shared" si="315"/>
        <v>CL</v>
      </c>
      <c r="AX526" s="447" t="str">
        <f t="shared" si="315"/>
        <v>AIC</v>
      </c>
      <c r="AY526" s="447" t="str">
        <f t="shared" si="336"/>
        <v>ERB</v>
      </c>
      <c r="AZ526" s="447" t="str">
        <f t="shared" si="336"/>
        <v>GRB</v>
      </c>
      <c r="BA526" s="447" t="str">
        <f t="shared" si="336"/>
        <v>Non-Op</v>
      </c>
      <c r="BC526" s="445" t="s">
        <v>2150</v>
      </c>
      <c r="BD526" s="552">
        <f t="shared" si="288"/>
        <v>0</v>
      </c>
      <c r="BF526" s="435"/>
      <c r="BG526" s="435"/>
      <c r="BH526" s="435"/>
      <c r="BI526" s="435"/>
      <c r="BJ526" s="435"/>
      <c r="BK526" s="435"/>
      <c r="BL526" s="435"/>
      <c r="BN526" s="487"/>
    </row>
    <row r="527" spans="1:66" s="486" customFormat="1" ht="12" customHeight="1">
      <c r="A527" s="482">
        <v>18210291</v>
      </c>
      <c r="B527" s="483" t="str">
        <f t="shared" si="325"/>
        <v>18210291</v>
      </c>
      <c r="C527" s="484" t="s">
        <v>2775</v>
      </c>
      <c r="D527" s="445" t="s">
        <v>2091</v>
      </c>
      <c r="E527" s="445"/>
      <c r="F527" s="484"/>
      <c r="G527" s="445"/>
      <c r="H527" s="547">
        <v>0</v>
      </c>
      <c r="I527" s="547">
        <v>0</v>
      </c>
      <c r="J527" s="547">
        <v>0</v>
      </c>
      <c r="K527" s="547">
        <v>0</v>
      </c>
      <c r="L527" s="547">
        <v>0</v>
      </c>
      <c r="M527" s="547">
        <v>0</v>
      </c>
      <c r="N527" s="547">
        <v>0</v>
      </c>
      <c r="O527" s="547">
        <v>0</v>
      </c>
      <c r="P527" s="547">
        <v>0</v>
      </c>
      <c r="Q527" s="547">
        <v>0</v>
      </c>
      <c r="R527" s="547">
        <v>0</v>
      </c>
      <c r="S527" s="547">
        <v>0</v>
      </c>
      <c r="T527" s="547">
        <v>0</v>
      </c>
      <c r="U527" s="547"/>
      <c r="V527" s="547">
        <f t="shared" si="305"/>
        <v>0</v>
      </c>
      <c r="W527" s="285"/>
      <c r="X527" s="286"/>
      <c r="Y527" s="548">
        <f t="shared" si="331"/>
        <v>0</v>
      </c>
      <c r="Z527" s="549">
        <f t="shared" si="331"/>
        <v>0</v>
      </c>
      <c r="AA527" s="549">
        <f t="shared" si="331"/>
        <v>0</v>
      </c>
      <c r="AB527" s="282">
        <f t="shared" si="307"/>
        <v>0</v>
      </c>
      <c r="AC527" s="485">
        <f t="shared" si="308"/>
        <v>0</v>
      </c>
      <c r="AD527" s="549">
        <f t="shared" si="323"/>
        <v>0</v>
      </c>
      <c r="AE527" s="553">
        <f t="shared" si="316"/>
        <v>0</v>
      </c>
      <c r="AF527" s="282">
        <f t="shared" si="317"/>
        <v>0</v>
      </c>
      <c r="AG527" s="283">
        <f t="shared" si="309"/>
        <v>0</v>
      </c>
      <c r="AH527" s="281">
        <f t="shared" si="310"/>
        <v>0</v>
      </c>
      <c r="AI527" s="551">
        <f t="shared" si="335"/>
        <v>0</v>
      </c>
      <c r="AJ527" s="549">
        <f t="shared" si="335"/>
        <v>0</v>
      </c>
      <c r="AK527" s="549">
        <f t="shared" si="335"/>
        <v>0</v>
      </c>
      <c r="AL527" s="282">
        <f t="shared" si="311"/>
        <v>0</v>
      </c>
      <c r="AM527" s="281">
        <f t="shared" si="312"/>
        <v>0</v>
      </c>
      <c r="AN527" s="549">
        <f t="shared" si="299"/>
        <v>0</v>
      </c>
      <c r="AO527" s="549">
        <f t="shared" si="300"/>
        <v>0</v>
      </c>
      <c r="AP527" s="549">
        <f t="shared" si="313"/>
        <v>0</v>
      </c>
      <c r="AQ527" s="283">
        <f t="shared" si="330"/>
        <v>0</v>
      </c>
      <c r="AR527" s="281">
        <f t="shared" si="314"/>
        <v>0</v>
      </c>
      <c r="AT527" s="446"/>
      <c r="AU527" s="284"/>
      <c r="AV527" s="447" t="str">
        <f t="shared" si="315"/>
        <v>CA</v>
      </c>
      <c r="AW527" s="447" t="str">
        <f t="shared" si="315"/>
        <v>CL</v>
      </c>
      <c r="AX527" s="447" t="str">
        <f t="shared" si="315"/>
        <v>AIC</v>
      </c>
      <c r="AY527" s="447" t="str">
        <f t="shared" si="336"/>
        <v>ERB</v>
      </c>
      <c r="AZ527" s="447" t="str">
        <f t="shared" si="336"/>
        <v>GRB</v>
      </c>
      <c r="BA527" s="447" t="str">
        <f t="shared" si="336"/>
        <v>Non-Op</v>
      </c>
      <c r="BC527" s="445" t="s">
        <v>2150</v>
      </c>
      <c r="BD527" s="552">
        <f t="shared" si="288"/>
        <v>0</v>
      </c>
      <c r="BF527" s="435"/>
      <c r="BG527" s="435"/>
      <c r="BH527" s="435"/>
      <c r="BI527" s="435"/>
      <c r="BJ527" s="435"/>
      <c r="BK527" s="435"/>
      <c r="BL527" s="435"/>
      <c r="BN527" s="487"/>
    </row>
    <row r="528" spans="1:66" s="486" customFormat="1" ht="12" customHeight="1">
      <c r="A528" s="482">
        <v>18210301</v>
      </c>
      <c r="B528" s="483" t="str">
        <f t="shared" si="325"/>
        <v>18210301</v>
      </c>
      <c r="C528" s="484" t="s">
        <v>2776</v>
      </c>
      <c r="D528" s="445" t="s">
        <v>2091</v>
      </c>
      <c r="E528" s="445"/>
      <c r="F528" s="484"/>
      <c r="G528" s="445"/>
      <c r="H528" s="547">
        <v>0</v>
      </c>
      <c r="I528" s="547">
        <v>0</v>
      </c>
      <c r="J528" s="547">
        <v>0</v>
      </c>
      <c r="K528" s="547">
        <v>0</v>
      </c>
      <c r="L528" s="547">
        <v>0</v>
      </c>
      <c r="M528" s="547">
        <v>0</v>
      </c>
      <c r="N528" s="547">
        <v>0</v>
      </c>
      <c r="O528" s="547">
        <v>0</v>
      </c>
      <c r="P528" s="547">
        <v>0</v>
      </c>
      <c r="Q528" s="547">
        <v>0</v>
      </c>
      <c r="R528" s="547">
        <v>0</v>
      </c>
      <c r="S528" s="547">
        <v>0</v>
      </c>
      <c r="T528" s="547">
        <v>0</v>
      </c>
      <c r="U528" s="547"/>
      <c r="V528" s="547">
        <f t="shared" si="305"/>
        <v>0</v>
      </c>
      <c r="W528" s="285"/>
      <c r="X528" s="286"/>
      <c r="Y528" s="548">
        <f t="shared" si="331"/>
        <v>0</v>
      </c>
      <c r="Z528" s="549">
        <f t="shared" si="331"/>
        <v>0</v>
      </c>
      <c r="AA528" s="549">
        <f t="shared" si="331"/>
        <v>0</v>
      </c>
      <c r="AB528" s="282">
        <f t="shared" si="307"/>
        <v>0</v>
      </c>
      <c r="AC528" s="485">
        <f t="shared" si="308"/>
        <v>0</v>
      </c>
      <c r="AD528" s="549">
        <f t="shared" si="323"/>
        <v>0</v>
      </c>
      <c r="AE528" s="553">
        <f t="shared" si="316"/>
        <v>0</v>
      </c>
      <c r="AF528" s="282">
        <f t="shared" si="317"/>
        <v>0</v>
      </c>
      <c r="AG528" s="283">
        <f t="shared" si="309"/>
        <v>0</v>
      </c>
      <c r="AH528" s="281">
        <f t="shared" si="310"/>
        <v>0</v>
      </c>
      <c r="AI528" s="551">
        <f t="shared" si="335"/>
        <v>0</v>
      </c>
      <c r="AJ528" s="549">
        <f t="shared" si="335"/>
        <v>0</v>
      </c>
      <c r="AK528" s="549">
        <f t="shared" si="335"/>
        <v>0</v>
      </c>
      <c r="AL528" s="282">
        <f t="shared" si="311"/>
        <v>0</v>
      </c>
      <c r="AM528" s="281">
        <f t="shared" si="312"/>
        <v>0</v>
      </c>
      <c r="AN528" s="549">
        <f t="shared" si="299"/>
        <v>0</v>
      </c>
      <c r="AO528" s="549">
        <f t="shared" si="300"/>
        <v>0</v>
      </c>
      <c r="AP528" s="549">
        <f t="shared" si="313"/>
        <v>0</v>
      </c>
      <c r="AQ528" s="283">
        <f t="shared" si="330"/>
        <v>0</v>
      </c>
      <c r="AR528" s="281">
        <f t="shared" si="314"/>
        <v>0</v>
      </c>
      <c r="AT528" s="446"/>
      <c r="AU528" s="284"/>
      <c r="AV528" s="447" t="str">
        <f t="shared" si="315"/>
        <v>CA</v>
      </c>
      <c r="AW528" s="447" t="str">
        <f t="shared" si="315"/>
        <v>CL</v>
      </c>
      <c r="AX528" s="447" t="str">
        <f t="shared" si="315"/>
        <v>AIC</v>
      </c>
      <c r="AY528" s="447" t="str">
        <f t="shared" si="336"/>
        <v>ERB</v>
      </c>
      <c r="AZ528" s="447" t="str">
        <f t="shared" si="336"/>
        <v>GRB</v>
      </c>
      <c r="BA528" s="447" t="str">
        <f t="shared" si="336"/>
        <v>Non-Op</v>
      </c>
      <c r="BC528" s="445" t="s">
        <v>2150</v>
      </c>
      <c r="BD528" s="552">
        <f t="shared" si="288"/>
        <v>0</v>
      </c>
      <c r="BF528" s="435"/>
      <c r="BG528" s="435"/>
      <c r="BH528" s="435"/>
      <c r="BI528" s="435"/>
      <c r="BJ528" s="435"/>
      <c r="BK528" s="435"/>
      <c r="BL528" s="435"/>
      <c r="BN528" s="487"/>
    </row>
    <row r="529" spans="1:66" s="486" customFormat="1" ht="12" customHeight="1">
      <c r="A529" s="287">
        <v>18210311</v>
      </c>
      <c r="B529" s="288" t="str">
        <f t="shared" si="325"/>
        <v>18210311</v>
      </c>
      <c r="C529" s="288" t="s">
        <v>1397</v>
      </c>
      <c r="D529" s="445" t="s">
        <v>2091</v>
      </c>
      <c r="E529" s="445"/>
      <c r="F529" s="288"/>
      <c r="G529" s="445"/>
      <c r="H529" s="547">
        <v>0</v>
      </c>
      <c r="I529" s="547">
        <v>0</v>
      </c>
      <c r="J529" s="547">
        <v>0</v>
      </c>
      <c r="K529" s="547">
        <v>0</v>
      </c>
      <c r="L529" s="547">
        <v>0</v>
      </c>
      <c r="M529" s="547">
        <v>0</v>
      </c>
      <c r="N529" s="547">
        <v>0</v>
      </c>
      <c r="O529" s="547">
        <v>0</v>
      </c>
      <c r="P529" s="547">
        <v>0</v>
      </c>
      <c r="Q529" s="547">
        <v>0</v>
      </c>
      <c r="R529" s="547">
        <v>0</v>
      </c>
      <c r="S529" s="547">
        <v>0</v>
      </c>
      <c r="T529" s="547">
        <v>0</v>
      </c>
      <c r="U529" s="547"/>
      <c r="V529" s="547">
        <f t="shared" si="305"/>
        <v>0</v>
      </c>
      <c r="W529" s="285"/>
      <c r="X529" s="286"/>
      <c r="Y529" s="548">
        <f t="shared" si="331"/>
        <v>0</v>
      </c>
      <c r="Z529" s="549">
        <f t="shared" si="331"/>
        <v>0</v>
      </c>
      <c r="AA529" s="549">
        <f t="shared" si="331"/>
        <v>0</v>
      </c>
      <c r="AB529" s="282">
        <f t="shared" si="307"/>
        <v>0</v>
      </c>
      <c r="AC529" s="485">
        <f t="shared" si="308"/>
        <v>0</v>
      </c>
      <c r="AD529" s="549">
        <f t="shared" si="323"/>
        <v>0</v>
      </c>
      <c r="AE529" s="553">
        <f t="shared" si="316"/>
        <v>0</v>
      </c>
      <c r="AF529" s="282">
        <f t="shared" si="317"/>
        <v>0</v>
      </c>
      <c r="AG529" s="283">
        <f t="shared" si="309"/>
        <v>0</v>
      </c>
      <c r="AH529" s="281">
        <f t="shared" si="310"/>
        <v>0</v>
      </c>
      <c r="AI529" s="551">
        <f t="shared" si="335"/>
        <v>0</v>
      </c>
      <c r="AJ529" s="549">
        <f t="shared" si="335"/>
        <v>0</v>
      </c>
      <c r="AK529" s="549">
        <f t="shared" si="335"/>
        <v>0</v>
      </c>
      <c r="AL529" s="282">
        <f t="shared" si="311"/>
        <v>0</v>
      </c>
      <c r="AM529" s="281">
        <f t="shared" si="312"/>
        <v>0</v>
      </c>
      <c r="AN529" s="549">
        <f t="shared" si="299"/>
        <v>0</v>
      </c>
      <c r="AO529" s="549">
        <f t="shared" si="300"/>
        <v>0</v>
      </c>
      <c r="AP529" s="549">
        <f t="shared" si="313"/>
        <v>0</v>
      </c>
      <c r="AQ529" s="283">
        <f t="shared" si="330"/>
        <v>0</v>
      </c>
      <c r="AR529" s="281">
        <f t="shared" si="314"/>
        <v>0</v>
      </c>
      <c r="AT529" s="446"/>
      <c r="AU529" s="284"/>
      <c r="AV529" s="447" t="str">
        <f t="shared" si="315"/>
        <v>CA</v>
      </c>
      <c r="AW529" s="447" t="str">
        <f t="shared" si="315"/>
        <v>CL</v>
      </c>
      <c r="AX529" s="447" t="str">
        <f t="shared" si="315"/>
        <v>AIC</v>
      </c>
      <c r="AY529" s="447" t="str">
        <f t="shared" si="336"/>
        <v>ERB</v>
      </c>
      <c r="AZ529" s="447" t="str">
        <f t="shared" si="336"/>
        <v>GRB</v>
      </c>
      <c r="BA529" s="447" t="str">
        <f t="shared" si="336"/>
        <v>Non-Op</v>
      </c>
      <c r="BC529" s="445" t="s">
        <v>2150</v>
      </c>
      <c r="BD529" s="552">
        <f t="shared" si="288"/>
        <v>0</v>
      </c>
      <c r="BF529" s="435"/>
      <c r="BG529" s="435"/>
      <c r="BH529" s="435"/>
      <c r="BI529" s="435"/>
      <c r="BJ529" s="435"/>
      <c r="BK529" s="435"/>
      <c r="BL529" s="435"/>
      <c r="BN529" s="487"/>
    </row>
    <row r="530" spans="1:66" s="486" customFormat="1" ht="12" customHeight="1">
      <c r="A530" s="287">
        <v>18210321</v>
      </c>
      <c r="B530" s="288" t="str">
        <f t="shared" si="325"/>
        <v>18210321</v>
      </c>
      <c r="C530" s="444" t="s">
        <v>1398</v>
      </c>
      <c r="D530" s="445" t="s">
        <v>2091</v>
      </c>
      <c r="E530" s="445"/>
      <c r="F530" s="444"/>
      <c r="G530" s="445"/>
      <c r="H530" s="547">
        <v>6931618.29</v>
      </c>
      <c r="I530" s="547">
        <v>6931618.29</v>
      </c>
      <c r="J530" s="547">
        <v>6931618.29</v>
      </c>
      <c r="K530" s="547">
        <v>4316821.97</v>
      </c>
      <c r="L530" s="547">
        <v>2496285.9700000002</v>
      </c>
      <c r="M530" s="547">
        <v>675749.97</v>
      </c>
      <c r="N530" s="547">
        <v>0</v>
      </c>
      <c r="O530" s="547">
        <v>0</v>
      </c>
      <c r="P530" s="547">
        <v>0</v>
      </c>
      <c r="Q530" s="547">
        <v>0</v>
      </c>
      <c r="R530" s="547">
        <v>0</v>
      </c>
      <c r="S530" s="547">
        <v>0</v>
      </c>
      <c r="T530" s="547">
        <v>0</v>
      </c>
      <c r="U530" s="547"/>
      <c r="V530" s="547">
        <f t="shared" si="305"/>
        <v>2068158.6362499997</v>
      </c>
      <c r="W530" s="285"/>
      <c r="X530" s="286"/>
      <c r="Y530" s="548">
        <f t="shared" si="331"/>
        <v>0</v>
      </c>
      <c r="Z530" s="549">
        <f t="shared" si="331"/>
        <v>0</v>
      </c>
      <c r="AA530" s="549">
        <f t="shared" si="331"/>
        <v>0</v>
      </c>
      <c r="AB530" s="282">
        <f t="shared" si="307"/>
        <v>0</v>
      </c>
      <c r="AC530" s="485">
        <f t="shared" si="308"/>
        <v>0</v>
      </c>
      <c r="AD530" s="549">
        <f t="shared" si="323"/>
        <v>0</v>
      </c>
      <c r="AE530" s="553">
        <f t="shared" si="316"/>
        <v>0</v>
      </c>
      <c r="AF530" s="282">
        <f t="shared" si="317"/>
        <v>0</v>
      </c>
      <c r="AG530" s="283">
        <f t="shared" si="309"/>
        <v>0</v>
      </c>
      <c r="AH530" s="281">
        <f t="shared" si="310"/>
        <v>0</v>
      </c>
      <c r="AI530" s="551">
        <f t="shared" si="335"/>
        <v>2068158.6362499997</v>
      </c>
      <c r="AJ530" s="549">
        <f t="shared" si="335"/>
        <v>0</v>
      </c>
      <c r="AK530" s="549">
        <f t="shared" si="335"/>
        <v>0</v>
      </c>
      <c r="AL530" s="282">
        <f t="shared" si="311"/>
        <v>0</v>
      </c>
      <c r="AM530" s="281">
        <f t="shared" si="312"/>
        <v>0</v>
      </c>
      <c r="AN530" s="549">
        <f t="shared" si="299"/>
        <v>0</v>
      </c>
      <c r="AO530" s="549">
        <f t="shared" si="300"/>
        <v>0</v>
      </c>
      <c r="AP530" s="549">
        <f t="shared" si="313"/>
        <v>0</v>
      </c>
      <c r="AQ530" s="283">
        <f t="shared" si="330"/>
        <v>0</v>
      </c>
      <c r="AR530" s="281">
        <f t="shared" si="314"/>
        <v>0</v>
      </c>
      <c r="AT530" s="446"/>
      <c r="AU530" s="284"/>
      <c r="AV530" s="447" t="str">
        <f t="shared" si="315"/>
        <v>CA</v>
      </c>
      <c r="AW530" s="447" t="str">
        <f t="shared" si="315"/>
        <v>CL</v>
      </c>
      <c r="AX530" s="447" t="str">
        <f t="shared" si="315"/>
        <v>AIC</v>
      </c>
      <c r="AY530" s="447" t="str">
        <f t="shared" si="336"/>
        <v>ERB</v>
      </c>
      <c r="AZ530" s="447" t="str">
        <f t="shared" si="336"/>
        <v>GRB</v>
      </c>
      <c r="BA530" s="447" t="str">
        <f t="shared" si="336"/>
        <v>Non-Op</v>
      </c>
      <c r="BC530" s="445" t="s">
        <v>2150</v>
      </c>
      <c r="BD530" s="552">
        <f t="shared" si="288"/>
        <v>0</v>
      </c>
      <c r="BF530" s="435"/>
      <c r="BG530" s="435"/>
      <c r="BH530" s="435"/>
      <c r="BI530" s="435"/>
      <c r="BJ530" s="435"/>
      <c r="BK530" s="435"/>
      <c r="BL530" s="435"/>
      <c r="BN530" s="487"/>
    </row>
    <row r="531" spans="1:66" s="486" customFormat="1" ht="12" customHeight="1">
      <c r="A531" s="321">
        <v>18210331</v>
      </c>
      <c r="B531" s="318" t="str">
        <f t="shared" si="325"/>
        <v>18210331</v>
      </c>
      <c r="C531" s="444" t="s">
        <v>1399</v>
      </c>
      <c r="D531" s="445" t="s">
        <v>2091</v>
      </c>
      <c r="E531" s="445"/>
      <c r="F531" s="294">
        <v>42783</v>
      </c>
      <c r="G531" s="445"/>
      <c r="H531" s="547">
        <v>12707858.34</v>
      </c>
      <c r="I531" s="547">
        <v>12707858.34</v>
      </c>
      <c r="J531" s="547">
        <v>12707858.34</v>
      </c>
      <c r="K531" s="547">
        <v>12707858.34</v>
      </c>
      <c r="L531" s="547">
        <v>12707858.34</v>
      </c>
      <c r="M531" s="547">
        <v>12707858.34</v>
      </c>
      <c r="N531" s="547">
        <v>12707858.34</v>
      </c>
      <c r="O531" s="547">
        <v>12707858.34</v>
      </c>
      <c r="P531" s="547">
        <v>12707858.34</v>
      </c>
      <c r="Q531" s="547">
        <v>12707858.34</v>
      </c>
      <c r="R531" s="547">
        <v>12707858.34</v>
      </c>
      <c r="S531" s="547">
        <v>12707858.34</v>
      </c>
      <c r="T531" s="547">
        <v>12707858.34</v>
      </c>
      <c r="U531" s="547"/>
      <c r="V531" s="547">
        <f t="shared" si="305"/>
        <v>12707858.340000002</v>
      </c>
      <c r="W531" s="285"/>
      <c r="X531" s="286"/>
      <c r="Y531" s="548">
        <f t="shared" si="331"/>
        <v>12707858.34</v>
      </c>
      <c r="Z531" s="549">
        <f t="shared" si="331"/>
        <v>0</v>
      </c>
      <c r="AA531" s="549">
        <f t="shared" si="331"/>
        <v>0</v>
      </c>
      <c r="AB531" s="282">
        <f t="shared" si="307"/>
        <v>0</v>
      </c>
      <c r="AC531" s="485">
        <f t="shared" si="308"/>
        <v>0</v>
      </c>
      <c r="AD531" s="549">
        <f t="shared" si="323"/>
        <v>0</v>
      </c>
      <c r="AE531" s="553">
        <f t="shared" si="316"/>
        <v>0</v>
      </c>
      <c r="AF531" s="282">
        <f t="shared" si="317"/>
        <v>0</v>
      </c>
      <c r="AG531" s="283">
        <f t="shared" si="309"/>
        <v>0</v>
      </c>
      <c r="AH531" s="281">
        <f t="shared" si="310"/>
        <v>0</v>
      </c>
      <c r="AI531" s="551">
        <f t="shared" si="335"/>
        <v>12707858.340000002</v>
      </c>
      <c r="AJ531" s="549">
        <f t="shared" si="335"/>
        <v>0</v>
      </c>
      <c r="AK531" s="549">
        <f t="shared" si="335"/>
        <v>0</v>
      </c>
      <c r="AL531" s="282">
        <f t="shared" si="311"/>
        <v>0</v>
      </c>
      <c r="AM531" s="281">
        <f t="shared" si="312"/>
        <v>0</v>
      </c>
      <c r="AN531" s="549">
        <f t="shared" si="299"/>
        <v>0</v>
      </c>
      <c r="AO531" s="549">
        <f t="shared" si="300"/>
        <v>0</v>
      </c>
      <c r="AP531" s="549">
        <f t="shared" si="313"/>
        <v>0</v>
      </c>
      <c r="AQ531" s="283">
        <f t="shared" si="330"/>
        <v>0</v>
      </c>
      <c r="AR531" s="281">
        <f t="shared" si="314"/>
        <v>0</v>
      </c>
      <c r="AT531" s="446"/>
      <c r="AU531" s="284"/>
      <c r="AV531" s="447" t="str">
        <f t="shared" si="315"/>
        <v>CA</v>
      </c>
      <c r="AW531" s="447" t="str">
        <f t="shared" si="315"/>
        <v>CL</v>
      </c>
      <c r="AX531" s="447" t="str">
        <f t="shared" si="315"/>
        <v>AIC</v>
      </c>
      <c r="AY531" s="447" t="str">
        <f t="shared" si="336"/>
        <v>ERB</v>
      </c>
      <c r="AZ531" s="447" t="str">
        <f t="shared" si="336"/>
        <v>GRB</v>
      </c>
      <c r="BA531" s="447" t="str">
        <f t="shared" si="336"/>
        <v>Non-Op</v>
      </c>
      <c r="BC531" s="445" t="s">
        <v>2150</v>
      </c>
      <c r="BD531" s="552">
        <f t="shared" si="288"/>
        <v>12707858.34</v>
      </c>
      <c r="BF531" s="448"/>
      <c r="BG531" s="448"/>
      <c r="BH531" s="448"/>
      <c r="BI531" s="448"/>
      <c r="BJ531" s="448"/>
      <c r="BK531" s="448"/>
      <c r="BL531" s="448"/>
      <c r="BN531" s="487"/>
    </row>
    <row r="532" spans="1:66" s="486" customFormat="1" ht="12" customHeight="1">
      <c r="A532" s="321">
        <v>18210341</v>
      </c>
      <c r="B532" s="318" t="str">
        <f t="shared" si="325"/>
        <v>18210341</v>
      </c>
      <c r="C532" s="444" t="s">
        <v>1400</v>
      </c>
      <c r="D532" s="445" t="s">
        <v>2091</v>
      </c>
      <c r="E532" s="445"/>
      <c r="F532" s="294">
        <v>43070</v>
      </c>
      <c r="G532" s="445"/>
      <c r="H532" s="547">
        <v>12215518.98</v>
      </c>
      <c r="I532" s="547">
        <v>12215518.98</v>
      </c>
      <c r="J532" s="547">
        <v>12215518.98</v>
      </c>
      <c r="K532" s="547">
        <v>12215518.98</v>
      </c>
      <c r="L532" s="547">
        <v>12215518.98</v>
      </c>
      <c r="M532" s="547">
        <v>12215518.98</v>
      </c>
      <c r="N532" s="547">
        <v>11070732.949999999</v>
      </c>
      <c r="O532" s="547">
        <v>9250196.9499999993</v>
      </c>
      <c r="P532" s="547">
        <v>7429660.9500000002</v>
      </c>
      <c r="Q532" s="547">
        <v>5609124.9500000002</v>
      </c>
      <c r="R532" s="547">
        <v>3788588.95</v>
      </c>
      <c r="S532" s="547">
        <v>1968052.95</v>
      </c>
      <c r="T532" s="547">
        <v>147516.95000000001</v>
      </c>
      <c r="U532" s="547"/>
      <c r="V532" s="547">
        <f t="shared" si="305"/>
        <v>8864622.547083335</v>
      </c>
      <c r="W532" s="285"/>
      <c r="X532" s="286"/>
      <c r="Y532" s="548">
        <f t="shared" si="331"/>
        <v>147516.95000000001</v>
      </c>
      <c r="Z532" s="549">
        <f t="shared" si="331"/>
        <v>0</v>
      </c>
      <c r="AA532" s="549">
        <f t="shared" si="331"/>
        <v>0</v>
      </c>
      <c r="AB532" s="282">
        <f t="shared" si="307"/>
        <v>0</v>
      </c>
      <c r="AC532" s="485">
        <f t="shared" si="308"/>
        <v>0</v>
      </c>
      <c r="AD532" s="549">
        <f t="shared" si="323"/>
        <v>0</v>
      </c>
      <c r="AE532" s="553">
        <f t="shared" si="316"/>
        <v>0</v>
      </c>
      <c r="AF532" s="282">
        <f t="shared" si="317"/>
        <v>0</v>
      </c>
      <c r="AG532" s="283">
        <f t="shared" si="309"/>
        <v>0</v>
      </c>
      <c r="AH532" s="281">
        <f t="shared" si="310"/>
        <v>0</v>
      </c>
      <c r="AI532" s="551">
        <f t="shared" si="335"/>
        <v>8864622.547083335</v>
      </c>
      <c r="AJ532" s="549">
        <f t="shared" si="335"/>
        <v>0</v>
      </c>
      <c r="AK532" s="549">
        <f t="shared" si="335"/>
        <v>0</v>
      </c>
      <c r="AL532" s="282">
        <f t="shared" si="311"/>
        <v>0</v>
      </c>
      <c r="AM532" s="281">
        <f t="shared" si="312"/>
        <v>0</v>
      </c>
      <c r="AN532" s="549">
        <f t="shared" si="299"/>
        <v>0</v>
      </c>
      <c r="AO532" s="549">
        <f t="shared" si="300"/>
        <v>0</v>
      </c>
      <c r="AP532" s="549">
        <f t="shared" si="313"/>
        <v>0</v>
      </c>
      <c r="AQ532" s="283">
        <f t="shared" si="330"/>
        <v>0</v>
      </c>
      <c r="AR532" s="281">
        <f t="shared" si="314"/>
        <v>0</v>
      </c>
      <c r="AT532" s="446"/>
      <c r="AU532" s="284"/>
      <c r="AV532" s="447" t="str">
        <f t="shared" si="315"/>
        <v>CA</v>
      </c>
      <c r="AW532" s="447" t="str">
        <f t="shared" si="315"/>
        <v>CL</v>
      </c>
      <c r="AX532" s="447" t="str">
        <f t="shared" si="315"/>
        <v>AIC</v>
      </c>
      <c r="AY532" s="447" t="str">
        <f t="shared" si="336"/>
        <v>ERB</v>
      </c>
      <c r="AZ532" s="447" t="str">
        <f t="shared" si="336"/>
        <v>GRB</v>
      </c>
      <c r="BA532" s="447" t="str">
        <f t="shared" si="336"/>
        <v>Non-Op</v>
      </c>
      <c r="BC532" s="445" t="s">
        <v>2150</v>
      </c>
      <c r="BD532" s="552">
        <f t="shared" ref="BD532:BD599" si="337">+T532</f>
        <v>147516.95000000001</v>
      </c>
      <c r="BF532" s="448"/>
      <c r="BG532" s="448"/>
      <c r="BH532" s="448"/>
      <c r="BI532" s="448"/>
      <c r="BJ532" s="448"/>
      <c r="BK532" s="448"/>
      <c r="BL532" s="448"/>
      <c r="BN532" s="487"/>
    </row>
    <row r="533" spans="1:66" s="486" customFormat="1" ht="12" customHeight="1">
      <c r="A533" s="321">
        <v>18210351</v>
      </c>
      <c r="B533" s="318" t="str">
        <f t="shared" si="325"/>
        <v>18210351</v>
      </c>
      <c r="C533" s="444" t="s">
        <v>1401</v>
      </c>
      <c r="D533" s="445" t="s">
        <v>2091</v>
      </c>
      <c r="E533" s="445"/>
      <c r="F533" s="294">
        <v>43435</v>
      </c>
      <c r="G533" s="445"/>
      <c r="H533" s="547">
        <v>12247269.48</v>
      </c>
      <c r="I533" s="547">
        <v>12247269.48</v>
      </c>
      <c r="J533" s="547">
        <v>12247269.48</v>
      </c>
      <c r="K533" s="547">
        <v>12247269.48</v>
      </c>
      <c r="L533" s="547">
        <v>12247269.48</v>
      </c>
      <c r="M533" s="547">
        <v>12247269.48</v>
      </c>
      <c r="N533" s="547">
        <v>12247269.48</v>
      </c>
      <c r="O533" s="547">
        <v>12247269.48</v>
      </c>
      <c r="P533" s="547">
        <v>12247269.48</v>
      </c>
      <c r="Q533" s="547">
        <v>12247269.48</v>
      </c>
      <c r="R533" s="547">
        <v>12247269.48</v>
      </c>
      <c r="S533" s="547">
        <v>12247269.48</v>
      </c>
      <c r="T533" s="547">
        <v>12247269.48</v>
      </c>
      <c r="U533" s="547"/>
      <c r="V533" s="547">
        <f t="shared" si="305"/>
        <v>12247269.480000002</v>
      </c>
      <c r="W533" s="285"/>
      <c r="X533" s="286"/>
      <c r="Y533" s="548">
        <f t="shared" si="331"/>
        <v>12247269.48</v>
      </c>
      <c r="Z533" s="549">
        <f t="shared" si="331"/>
        <v>0</v>
      </c>
      <c r="AA533" s="549">
        <f t="shared" si="331"/>
        <v>0</v>
      </c>
      <c r="AB533" s="282">
        <f t="shared" si="307"/>
        <v>0</v>
      </c>
      <c r="AC533" s="485">
        <f t="shared" si="308"/>
        <v>0</v>
      </c>
      <c r="AD533" s="549">
        <f t="shared" si="323"/>
        <v>0</v>
      </c>
      <c r="AE533" s="553">
        <f t="shared" si="316"/>
        <v>0</v>
      </c>
      <c r="AF533" s="282">
        <f t="shared" si="317"/>
        <v>0</v>
      </c>
      <c r="AG533" s="283">
        <f t="shared" si="309"/>
        <v>0</v>
      </c>
      <c r="AH533" s="281">
        <f t="shared" si="310"/>
        <v>0</v>
      </c>
      <c r="AI533" s="551">
        <f t="shared" si="335"/>
        <v>12247269.480000002</v>
      </c>
      <c r="AJ533" s="549">
        <f t="shared" si="335"/>
        <v>0</v>
      </c>
      <c r="AK533" s="549">
        <f t="shared" si="335"/>
        <v>0</v>
      </c>
      <c r="AL533" s="282">
        <f t="shared" si="311"/>
        <v>0</v>
      </c>
      <c r="AM533" s="281">
        <f t="shared" si="312"/>
        <v>0</v>
      </c>
      <c r="AN533" s="549">
        <f t="shared" si="299"/>
        <v>0</v>
      </c>
      <c r="AO533" s="549">
        <f t="shared" si="300"/>
        <v>0</v>
      </c>
      <c r="AP533" s="549">
        <f t="shared" si="313"/>
        <v>0</v>
      </c>
      <c r="AQ533" s="283">
        <f t="shared" ref="AQ533" si="338">SUM(AN533:AP533)</f>
        <v>0</v>
      </c>
      <c r="AR533" s="281">
        <f t="shared" si="314"/>
        <v>0</v>
      </c>
      <c r="AT533" s="446"/>
      <c r="AU533" s="284"/>
      <c r="AV533" s="447" t="str">
        <f t="shared" si="315"/>
        <v>CA</v>
      </c>
      <c r="AW533" s="447" t="str">
        <f t="shared" si="315"/>
        <v>CL</v>
      </c>
      <c r="AX533" s="447" t="str">
        <f t="shared" si="315"/>
        <v>AIC</v>
      </c>
      <c r="AY533" s="447" t="str">
        <f t="shared" si="336"/>
        <v>ERB</v>
      </c>
      <c r="AZ533" s="447" t="str">
        <f t="shared" si="336"/>
        <v>GRB</v>
      </c>
      <c r="BA533" s="447" t="str">
        <f t="shared" si="336"/>
        <v>Non-Op</v>
      </c>
      <c r="BC533" s="445" t="s">
        <v>2150</v>
      </c>
      <c r="BD533" s="552">
        <f t="shared" si="337"/>
        <v>12247269.48</v>
      </c>
      <c r="BF533" s="448"/>
      <c r="BG533" s="448"/>
      <c r="BH533" s="448"/>
      <c r="BI533" s="448"/>
      <c r="BJ533" s="448"/>
      <c r="BK533" s="448"/>
      <c r="BL533" s="448"/>
      <c r="BN533" s="487"/>
    </row>
    <row r="534" spans="1:66" s="486" customFormat="1" ht="12" customHeight="1">
      <c r="A534" s="362">
        <v>18210361</v>
      </c>
      <c r="B534" s="313" t="str">
        <f t="shared" si="325"/>
        <v>18210361</v>
      </c>
      <c r="C534" s="450" t="s">
        <v>2151</v>
      </c>
      <c r="D534" s="451" t="s">
        <v>2091</v>
      </c>
      <c r="E534" s="451"/>
      <c r="F534" s="300">
        <v>43525</v>
      </c>
      <c r="G534" s="451"/>
      <c r="H534" s="556">
        <v>28513472.699999999</v>
      </c>
      <c r="I534" s="556">
        <v>28513472.699999999</v>
      </c>
      <c r="J534" s="556">
        <v>28513472.699999999</v>
      </c>
      <c r="K534" s="556">
        <v>28513472.699999999</v>
      </c>
      <c r="L534" s="556">
        <v>28513472.699999999</v>
      </c>
      <c r="M534" s="556">
        <v>28513472.699999999</v>
      </c>
      <c r="N534" s="556">
        <v>28513472.699999999</v>
      </c>
      <c r="O534" s="556">
        <v>28513472.699999999</v>
      </c>
      <c r="P534" s="556">
        <v>28513472.699999999</v>
      </c>
      <c r="Q534" s="556">
        <v>28513472.699999999</v>
      </c>
      <c r="R534" s="556">
        <v>28513472.699999999</v>
      </c>
      <c r="S534" s="556">
        <v>28513472.699999999</v>
      </c>
      <c r="T534" s="556">
        <v>28513472.699999999</v>
      </c>
      <c r="U534" s="556"/>
      <c r="V534" s="556">
        <f t="shared" si="305"/>
        <v>28513472.699999992</v>
      </c>
      <c r="W534" s="292"/>
      <c r="X534" s="293"/>
      <c r="Y534" s="548">
        <f t="shared" si="331"/>
        <v>28513472.699999999</v>
      </c>
      <c r="Z534" s="549">
        <f t="shared" si="331"/>
        <v>0</v>
      </c>
      <c r="AA534" s="549">
        <f t="shared" si="331"/>
        <v>0</v>
      </c>
      <c r="AB534" s="282">
        <f t="shared" si="307"/>
        <v>0</v>
      </c>
      <c r="AC534" s="485">
        <f t="shared" si="308"/>
        <v>0</v>
      </c>
      <c r="AD534" s="549">
        <f t="shared" si="323"/>
        <v>0</v>
      </c>
      <c r="AE534" s="553">
        <f t="shared" si="316"/>
        <v>0</v>
      </c>
      <c r="AF534" s="282">
        <f t="shared" si="317"/>
        <v>0</v>
      </c>
      <c r="AG534" s="283">
        <f t="shared" si="309"/>
        <v>0</v>
      </c>
      <c r="AH534" s="281">
        <f t="shared" si="310"/>
        <v>0</v>
      </c>
      <c r="AI534" s="551">
        <f t="shared" si="335"/>
        <v>28513472.699999992</v>
      </c>
      <c r="AJ534" s="549">
        <f t="shared" si="335"/>
        <v>0</v>
      </c>
      <c r="AK534" s="549">
        <f t="shared" si="335"/>
        <v>0</v>
      </c>
      <c r="AL534" s="282">
        <f t="shared" si="311"/>
        <v>0</v>
      </c>
      <c r="AM534" s="281">
        <f t="shared" si="312"/>
        <v>0</v>
      </c>
      <c r="AN534" s="549">
        <f t="shared" si="299"/>
        <v>0</v>
      </c>
      <c r="AO534" s="549">
        <f t="shared" si="300"/>
        <v>0</v>
      </c>
      <c r="AP534" s="549">
        <f t="shared" si="313"/>
        <v>0</v>
      </c>
      <c r="AQ534" s="283">
        <f t="shared" ref="AQ534" si="339">SUM(AN534:AP534)</f>
        <v>0</v>
      </c>
      <c r="AR534" s="281">
        <f t="shared" si="314"/>
        <v>0</v>
      </c>
      <c r="AT534" s="446"/>
      <c r="AU534" s="284"/>
      <c r="AV534" s="447" t="str">
        <f t="shared" si="315"/>
        <v>CA</v>
      </c>
      <c r="AW534" s="447" t="str">
        <f t="shared" si="315"/>
        <v>CL</v>
      </c>
      <c r="AX534" s="447" t="str">
        <f t="shared" si="315"/>
        <v>AIC</v>
      </c>
      <c r="AY534" s="447" t="str">
        <f t="shared" si="336"/>
        <v>ERB</v>
      </c>
      <c r="AZ534" s="447" t="str">
        <f t="shared" si="336"/>
        <v>GRB</v>
      </c>
      <c r="BA534" s="447" t="str">
        <f t="shared" si="336"/>
        <v>Non-Op</v>
      </c>
      <c r="BC534" s="445" t="s">
        <v>2150</v>
      </c>
      <c r="BD534" s="552">
        <f t="shared" si="337"/>
        <v>28513472.699999999</v>
      </c>
      <c r="BF534" s="435"/>
      <c r="BG534" s="435"/>
      <c r="BH534" s="435"/>
      <c r="BI534" s="435"/>
      <c r="BJ534" s="435"/>
      <c r="BK534" s="435"/>
      <c r="BL534" s="435"/>
      <c r="BN534" s="487"/>
    </row>
    <row r="535" spans="1:66" s="486" customFormat="1" ht="12" customHeight="1">
      <c r="A535" s="362">
        <v>18210371</v>
      </c>
      <c r="B535" s="313" t="str">
        <f t="shared" si="325"/>
        <v>18210371</v>
      </c>
      <c r="C535" s="450" t="s">
        <v>2152</v>
      </c>
      <c r="D535" s="451" t="s">
        <v>2091</v>
      </c>
      <c r="E535" s="451"/>
      <c r="F535" s="300">
        <v>43862</v>
      </c>
      <c r="G535" s="451"/>
      <c r="H535" s="556">
        <v>11400536.98</v>
      </c>
      <c r="I535" s="556">
        <v>11400536.98</v>
      </c>
      <c r="J535" s="556">
        <v>11400536.98</v>
      </c>
      <c r="K535" s="556">
        <v>11400536.98</v>
      </c>
      <c r="L535" s="556">
        <v>11400536.98</v>
      </c>
      <c r="M535" s="556">
        <v>11400536.98</v>
      </c>
      <c r="N535" s="556">
        <v>11400536.98</v>
      </c>
      <c r="O535" s="556">
        <v>11400536.98</v>
      </c>
      <c r="P535" s="556">
        <v>11400536.98</v>
      </c>
      <c r="Q535" s="556">
        <v>11400536.98</v>
      </c>
      <c r="R535" s="556">
        <v>11400536.98</v>
      </c>
      <c r="S535" s="556">
        <v>11400536.98</v>
      </c>
      <c r="T535" s="556">
        <v>11400536.98</v>
      </c>
      <c r="U535" s="556"/>
      <c r="V535" s="556">
        <f t="shared" si="305"/>
        <v>11400536.980000002</v>
      </c>
      <c r="W535" s="292"/>
      <c r="X535" s="293"/>
      <c r="Y535" s="548">
        <f t="shared" si="331"/>
        <v>11400536.98</v>
      </c>
      <c r="Z535" s="549">
        <f t="shared" si="331"/>
        <v>0</v>
      </c>
      <c r="AA535" s="549">
        <f t="shared" si="331"/>
        <v>0</v>
      </c>
      <c r="AB535" s="282">
        <f t="shared" si="307"/>
        <v>0</v>
      </c>
      <c r="AC535" s="485">
        <f t="shared" si="308"/>
        <v>0</v>
      </c>
      <c r="AD535" s="549">
        <f t="shared" si="323"/>
        <v>0</v>
      </c>
      <c r="AE535" s="553">
        <f t="shared" si="316"/>
        <v>0</v>
      </c>
      <c r="AF535" s="282">
        <f t="shared" si="317"/>
        <v>0</v>
      </c>
      <c r="AG535" s="283">
        <f t="shared" si="309"/>
        <v>0</v>
      </c>
      <c r="AH535" s="281">
        <f t="shared" si="310"/>
        <v>0</v>
      </c>
      <c r="AI535" s="551">
        <f t="shared" si="335"/>
        <v>11400536.980000002</v>
      </c>
      <c r="AJ535" s="549">
        <f t="shared" si="335"/>
        <v>0</v>
      </c>
      <c r="AK535" s="549">
        <f t="shared" si="335"/>
        <v>0</v>
      </c>
      <c r="AL535" s="282">
        <f t="shared" si="311"/>
        <v>0</v>
      </c>
      <c r="AM535" s="281">
        <f t="shared" si="312"/>
        <v>0</v>
      </c>
      <c r="AN535" s="549">
        <f t="shared" si="299"/>
        <v>0</v>
      </c>
      <c r="AO535" s="549">
        <f t="shared" si="300"/>
        <v>0</v>
      </c>
      <c r="AP535" s="549">
        <f t="shared" si="313"/>
        <v>0</v>
      </c>
      <c r="AQ535" s="283">
        <f t="shared" ref="AQ535" si="340">SUM(AN535:AP535)</f>
        <v>0</v>
      </c>
      <c r="AR535" s="281">
        <f t="shared" si="314"/>
        <v>0</v>
      </c>
      <c r="AT535" s="446"/>
      <c r="AU535" s="284"/>
      <c r="AV535" s="447" t="str">
        <f t="shared" si="315"/>
        <v>CA</v>
      </c>
      <c r="AW535" s="447" t="str">
        <f t="shared" si="315"/>
        <v>CL</v>
      </c>
      <c r="AX535" s="447" t="str">
        <f t="shared" si="315"/>
        <v>AIC</v>
      </c>
      <c r="AY535" s="447" t="str">
        <f t="shared" si="336"/>
        <v>ERB</v>
      </c>
      <c r="AZ535" s="447" t="str">
        <f t="shared" si="336"/>
        <v>GRB</v>
      </c>
      <c r="BA535" s="447" t="str">
        <f t="shared" si="336"/>
        <v>Non-Op</v>
      </c>
      <c r="BC535" s="445" t="s">
        <v>2150</v>
      </c>
      <c r="BD535" s="552">
        <f t="shared" si="337"/>
        <v>11400536.98</v>
      </c>
      <c r="BF535" s="435"/>
      <c r="BG535" s="435"/>
      <c r="BH535" s="435"/>
      <c r="BI535" s="435"/>
      <c r="BJ535" s="435"/>
      <c r="BK535" s="435"/>
      <c r="BL535" s="435"/>
      <c r="BN535" s="487"/>
    </row>
    <row r="536" spans="1:66" s="486" customFormat="1" ht="12" customHeight="1">
      <c r="A536" s="362">
        <v>18210381</v>
      </c>
      <c r="B536" s="313" t="str">
        <f t="shared" si="325"/>
        <v>18210381</v>
      </c>
      <c r="C536" s="450" t="s">
        <v>2153</v>
      </c>
      <c r="D536" s="451" t="s">
        <v>2091</v>
      </c>
      <c r="E536" s="451"/>
      <c r="F536" s="300">
        <v>44197</v>
      </c>
      <c r="G536" s="451"/>
      <c r="H536" s="556">
        <v>40926048.729999997</v>
      </c>
      <c r="I536" s="556">
        <v>41032451.310000002</v>
      </c>
      <c r="J536" s="556">
        <v>41141177.740000002</v>
      </c>
      <c r="K536" s="556">
        <v>41052030.490000002</v>
      </c>
      <c r="L536" s="556">
        <v>41035127.289999999</v>
      </c>
      <c r="M536" s="556">
        <v>41040018.700000003</v>
      </c>
      <c r="N536" s="556">
        <v>41076715.390000001</v>
      </c>
      <c r="O536" s="556">
        <v>41076805.390000001</v>
      </c>
      <c r="P536" s="556">
        <v>41076805.390000001</v>
      </c>
      <c r="Q536" s="556">
        <v>41076805.390000001</v>
      </c>
      <c r="R536" s="556">
        <v>41076805.390000001</v>
      </c>
      <c r="S536" s="556">
        <v>41076805.390000001</v>
      </c>
      <c r="T536" s="556">
        <v>41076805.390000001</v>
      </c>
      <c r="U536" s="556"/>
      <c r="V536" s="556">
        <f t="shared" si="305"/>
        <v>41063581.244166665</v>
      </c>
      <c r="W536" s="292"/>
      <c r="X536" s="293"/>
      <c r="Y536" s="548">
        <f t="shared" si="331"/>
        <v>41076805.390000001</v>
      </c>
      <c r="Z536" s="549">
        <f t="shared" si="331"/>
        <v>0</v>
      </c>
      <c r="AA536" s="549">
        <f t="shared" si="331"/>
        <v>0</v>
      </c>
      <c r="AB536" s="282">
        <f t="shared" ref="AB536:AB537" si="341">T536-SUM(Y536:AA536)</f>
        <v>0</v>
      </c>
      <c r="AC536" s="485">
        <f t="shared" ref="AC536:AC537" si="342">T536-SUM(Y536:AA536)-AB536</f>
        <v>0</v>
      </c>
      <c r="AD536" s="549">
        <f t="shared" si="323"/>
        <v>0</v>
      </c>
      <c r="AE536" s="553">
        <f t="shared" si="316"/>
        <v>0</v>
      </c>
      <c r="AF536" s="282">
        <f t="shared" si="317"/>
        <v>0</v>
      </c>
      <c r="AG536" s="283">
        <f t="shared" si="309"/>
        <v>0</v>
      </c>
      <c r="AH536" s="281">
        <f t="shared" si="310"/>
        <v>0</v>
      </c>
      <c r="AI536" s="551">
        <f t="shared" si="335"/>
        <v>41063581.244166665</v>
      </c>
      <c r="AJ536" s="549">
        <f t="shared" si="335"/>
        <v>0</v>
      </c>
      <c r="AK536" s="549">
        <f t="shared" si="335"/>
        <v>0</v>
      </c>
      <c r="AL536" s="282">
        <f t="shared" si="311"/>
        <v>0</v>
      </c>
      <c r="AM536" s="281">
        <f t="shared" si="312"/>
        <v>0</v>
      </c>
      <c r="AN536" s="549">
        <f t="shared" si="299"/>
        <v>0</v>
      </c>
      <c r="AO536" s="549">
        <f t="shared" si="300"/>
        <v>0</v>
      </c>
      <c r="AP536" s="549">
        <f t="shared" si="313"/>
        <v>0</v>
      </c>
      <c r="AQ536" s="283">
        <f t="shared" ref="AQ536:AQ537" si="343">SUM(AN536:AP536)</f>
        <v>0</v>
      </c>
      <c r="AR536" s="281">
        <f t="shared" si="314"/>
        <v>0</v>
      </c>
      <c r="AT536" s="446"/>
      <c r="AU536" s="284"/>
      <c r="AV536" s="447" t="str">
        <f t="shared" si="315"/>
        <v>CA</v>
      </c>
      <c r="AW536" s="447" t="str">
        <f t="shared" si="315"/>
        <v>CL</v>
      </c>
      <c r="AX536" s="447" t="str">
        <f t="shared" si="315"/>
        <v>AIC</v>
      </c>
      <c r="AY536" s="447" t="str">
        <f t="shared" si="336"/>
        <v>ERB</v>
      </c>
      <c r="AZ536" s="447" t="str">
        <f t="shared" si="336"/>
        <v>GRB</v>
      </c>
      <c r="BA536" s="447" t="str">
        <f t="shared" si="336"/>
        <v>Non-Op</v>
      </c>
      <c r="BC536" s="445" t="s">
        <v>2150</v>
      </c>
      <c r="BD536" s="552">
        <f t="shared" si="337"/>
        <v>41076805.390000001</v>
      </c>
      <c r="BF536" s="435"/>
      <c r="BG536" s="435"/>
      <c r="BH536" s="435"/>
      <c r="BI536" s="435"/>
      <c r="BJ536" s="435"/>
      <c r="BK536" s="435"/>
      <c r="BL536" s="435"/>
      <c r="BN536" s="487"/>
    </row>
    <row r="537" spans="1:66" s="486" customFormat="1" ht="12" customHeight="1">
      <c r="A537" s="362">
        <v>18210391</v>
      </c>
      <c r="B537" s="313" t="str">
        <f t="shared" si="325"/>
        <v>18210391</v>
      </c>
      <c r="C537" s="450" t="s">
        <v>3103</v>
      </c>
      <c r="D537" s="451" t="s">
        <v>2091</v>
      </c>
      <c r="E537" s="451"/>
      <c r="F537" s="300">
        <v>44866</v>
      </c>
      <c r="G537" s="451"/>
      <c r="H537" s="556"/>
      <c r="I537" s="556"/>
      <c r="J537" s="556"/>
      <c r="K537" s="556"/>
      <c r="L537" s="556"/>
      <c r="M537" s="556"/>
      <c r="N537" s="556"/>
      <c r="O537" s="556"/>
      <c r="P537" s="556"/>
      <c r="Q537" s="556"/>
      <c r="R537" s="556"/>
      <c r="S537" s="556">
        <v>8891610.6600000001</v>
      </c>
      <c r="T537" s="556">
        <v>21430715.75</v>
      </c>
      <c r="U537" s="556"/>
      <c r="V537" s="556">
        <f t="shared" si="305"/>
        <v>1633914.0445833334</v>
      </c>
      <c r="W537" s="292"/>
      <c r="X537" s="293"/>
      <c r="Y537" s="548">
        <f t="shared" si="331"/>
        <v>21430715.75</v>
      </c>
      <c r="Z537" s="549">
        <f t="shared" si="331"/>
        <v>0</v>
      </c>
      <c r="AA537" s="549">
        <f t="shared" si="331"/>
        <v>0</v>
      </c>
      <c r="AB537" s="282">
        <f t="shared" si="341"/>
        <v>0</v>
      </c>
      <c r="AC537" s="485">
        <f t="shared" si="342"/>
        <v>0</v>
      </c>
      <c r="AD537" s="549">
        <f t="shared" si="323"/>
        <v>0</v>
      </c>
      <c r="AE537" s="553">
        <f t="shared" si="316"/>
        <v>0</v>
      </c>
      <c r="AF537" s="282">
        <f t="shared" si="317"/>
        <v>0</v>
      </c>
      <c r="AG537" s="283">
        <f t="shared" si="309"/>
        <v>0</v>
      </c>
      <c r="AH537" s="281">
        <f t="shared" si="310"/>
        <v>0</v>
      </c>
      <c r="AI537" s="551">
        <f t="shared" si="335"/>
        <v>1633914.0445833334</v>
      </c>
      <c r="AJ537" s="549">
        <f t="shared" si="335"/>
        <v>0</v>
      </c>
      <c r="AK537" s="549">
        <f t="shared" si="335"/>
        <v>0</v>
      </c>
      <c r="AL537" s="282">
        <f t="shared" si="311"/>
        <v>0</v>
      </c>
      <c r="AM537" s="281">
        <f t="shared" si="312"/>
        <v>0</v>
      </c>
      <c r="AN537" s="549">
        <f t="shared" si="299"/>
        <v>0</v>
      </c>
      <c r="AO537" s="549">
        <f t="shared" si="300"/>
        <v>0</v>
      </c>
      <c r="AP537" s="549">
        <f t="shared" si="313"/>
        <v>0</v>
      </c>
      <c r="AQ537" s="283">
        <f t="shared" si="343"/>
        <v>0</v>
      </c>
      <c r="AR537" s="281">
        <f t="shared" si="314"/>
        <v>0</v>
      </c>
      <c r="AT537" s="446"/>
      <c r="AU537" s="284"/>
      <c r="AV537" s="447" t="str">
        <f t="shared" si="315"/>
        <v>CA</v>
      </c>
      <c r="AW537" s="447" t="str">
        <f t="shared" si="315"/>
        <v>CL</v>
      </c>
      <c r="AX537" s="447" t="str">
        <f t="shared" si="315"/>
        <v>AIC</v>
      </c>
      <c r="AY537" s="447" t="str">
        <f t="shared" si="336"/>
        <v>ERB</v>
      </c>
      <c r="AZ537" s="447" t="str">
        <f t="shared" si="336"/>
        <v>GRB</v>
      </c>
      <c r="BA537" s="447" t="str">
        <f t="shared" si="336"/>
        <v>Non-Op</v>
      </c>
      <c r="BC537" s="445" t="s">
        <v>2150</v>
      </c>
      <c r="BD537" s="552">
        <f t="shared" si="337"/>
        <v>21430715.75</v>
      </c>
      <c r="BF537" s="435"/>
      <c r="BG537" s="435"/>
      <c r="BH537" s="435"/>
      <c r="BI537" s="435"/>
      <c r="BJ537" s="435"/>
      <c r="BK537" s="435"/>
      <c r="BL537" s="435"/>
      <c r="BN537" s="487"/>
    </row>
    <row r="538" spans="1:66" s="28" customFormat="1" ht="12" customHeight="1">
      <c r="A538" s="287">
        <v>18220011</v>
      </c>
      <c r="B538" s="288" t="str">
        <f t="shared" si="325"/>
        <v>18220011</v>
      </c>
      <c r="C538" s="444" t="s">
        <v>2777</v>
      </c>
      <c r="D538" s="445" t="s">
        <v>1163</v>
      </c>
      <c r="E538" s="445"/>
      <c r="F538" s="444"/>
      <c r="G538" s="445"/>
      <c r="H538" s="547">
        <v>0</v>
      </c>
      <c r="I538" s="547">
        <v>0</v>
      </c>
      <c r="J538" s="547">
        <v>0</v>
      </c>
      <c r="K538" s="547">
        <v>0</v>
      </c>
      <c r="L538" s="547">
        <v>0</v>
      </c>
      <c r="M538" s="547">
        <v>0</v>
      </c>
      <c r="N538" s="547">
        <v>0</v>
      </c>
      <c r="O538" s="547">
        <v>0</v>
      </c>
      <c r="P538" s="547">
        <v>0</v>
      </c>
      <c r="Q538" s="547">
        <v>0</v>
      </c>
      <c r="R538" s="547">
        <v>0</v>
      </c>
      <c r="S538" s="547">
        <v>0</v>
      </c>
      <c r="T538" s="547">
        <v>0</v>
      </c>
      <c r="U538" s="547"/>
      <c r="V538" s="547">
        <f t="shared" si="305"/>
        <v>0</v>
      </c>
      <c r="W538" s="285" t="s">
        <v>2778</v>
      </c>
      <c r="X538" s="286"/>
      <c r="Y538" s="548">
        <f t="shared" si="331"/>
        <v>0</v>
      </c>
      <c r="Z538" s="549">
        <f t="shared" si="331"/>
        <v>0</v>
      </c>
      <c r="AA538" s="549">
        <f t="shared" si="331"/>
        <v>0</v>
      </c>
      <c r="AB538" s="282">
        <f t="shared" si="307"/>
        <v>0</v>
      </c>
      <c r="AC538" s="281">
        <f t="shared" si="308"/>
        <v>0</v>
      </c>
      <c r="AD538" s="549">
        <f t="shared" si="323"/>
        <v>0</v>
      </c>
      <c r="AE538" s="553">
        <f t="shared" si="316"/>
        <v>0</v>
      </c>
      <c r="AF538" s="282">
        <f t="shared" si="317"/>
        <v>0</v>
      </c>
      <c r="AG538" s="283">
        <f t="shared" si="309"/>
        <v>0</v>
      </c>
      <c r="AH538" s="281">
        <f t="shared" si="310"/>
        <v>0</v>
      </c>
      <c r="AI538" s="551">
        <f t="shared" si="335"/>
        <v>0</v>
      </c>
      <c r="AJ538" s="549">
        <f t="shared" si="335"/>
        <v>0</v>
      </c>
      <c r="AK538" s="549">
        <f t="shared" si="335"/>
        <v>0</v>
      </c>
      <c r="AL538" s="282">
        <f t="shared" si="311"/>
        <v>0</v>
      </c>
      <c r="AM538" s="281">
        <f t="shared" si="312"/>
        <v>0</v>
      </c>
      <c r="AN538" s="549">
        <f t="shared" si="299"/>
        <v>0</v>
      </c>
      <c r="AO538" s="549">
        <f t="shared" si="300"/>
        <v>0</v>
      </c>
      <c r="AP538" s="549">
        <f t="shared" si="313"/>
        <v>0</v>
      </c>
      <c r="AQ538" s="283">
        <f t="shared" si="330"/>
        <v>0</v>
      </c>
      <c r="AR538" s="281">
        <f t="shared" si="314"/>
        <v>0</v>
      </c>
      <c r="AT538" s="446"/>
      <c r="AU538" s="284"/>
      <c r="AV538" s="447" t="str">
        <f t="shared" si="315"/>
        <v>CA</v>
      </c>
      <c r="AW538" s="447" t="str">
        <f t="shared" si="315"/>
        <v>CL</v>
      </c>
      <c r="AX538" s="447" t="str">
        <f t="shared" si="315"/>
        <v>AIC</v>
      </c>
      <c r="AY538" s="447" t="str">
        <f t="shared" si="336"/>
        <v>ERB</v>
      </c>
      <c r="AZ538" s="447" t="str">
        <f t="shared" si="336"/>
        <v>GRB</v>
      </c>
      <c r="BA538" s="447" t="str">
        <f t="shared" si="336"/>
        <v>Non-Op</v>
      </c>
      <c r="BC538" s="445" t="s">
        <v>2142</v>
      </c>
      <c r="BD538" s="552">
        <f t="shared" si="337"/>
        <v>0</v>
      </c>
      <c r="BF538" s="435"/>
      <c r="BG538" s="435"/>
      <c r="BH538" s="435"/>
      <c r="BI538" s="435"/>
      <c r="BJ538" s="435"/>
      <c r="BK538" s="435"/>
      <c r="BL538" s="435"/>
      <c r="BN538" s="444"/>
    </row>
    <row r="539" spans="1:66" s="28" customFormat="1" ht="12" customHeight="1">
      <c r="A539" s="287">
        <v>18220021</v>
      </c>
      <c r="B539" s="288" t="str">
        <f t="shared" si="325"/>
        <v>18220021</v>
      </c>
      <c r="C539" s="444" t="s">
        <v>2779</v>
      </c>
      <c r="D539" s="445" t="s">
        <v>1163</v>
      </c>
      <c r="E539" s="445"/>
      <c r="F539" s="444"/>
      <c r="G539" s="445"/>
      <c r="H539" s="547">
        <v>0</v>
      </c>
      <c r="I539" s="547">
        <v>0</v>
      </c>
      <c r="J539" s="547">
        <v>0</v>
      </c>
      <c r="K539" s="547">
        <v>0</v>
      </c>
      <c r="L539" s="547">
        <v>0</v>
      </c>
      <c r="M539" s="547">
        <v>0</v>
      </c>
      <c r="N539" s="547">
        <v>0</v>
      </c>
      <c r="O539" s="547">
        <v>0</v>
      </c>
      <c r="P539" s="547">
        <v>0</v>
      </c>
      <c r="Q539" s="547">
        <v>0</v>
      </c>
      <c r="R539" s="547">
        <v>0</v>
      </c>
      <c r="S539" s="547">
        <v>0</v>
      </c>
      <c r="T539" s="547">
        <v>0</v>
      </c>
      <c r="U539" s="547"/>
      <c r="V539" s="547">
        <f t="shared" si="305"/>
        <v>0</v>
      </c>
      <c r="W539" s="285" t="s">
        <v>2778</v>
      </c>
      <c r="X539" s="286"/>
      <c r="Y539" s="548">
        <f t="shared" si="331"/>
        <v>0</v>
      </c>
      <c r="Z539" s="549">
        <f t="shared" si="331"/>
        <v>0</v>
      </c>
      <c r="AA539" s="549">
        <f t="shared" si="331"/>
        <v>0</v>
      </c>
      <c r="AB539" s="282">
        <f t="shared" si="307"/>
        <v>0</v>
      </c>
      <c r="AC539" s="281">
        <f t="shared" si="308"/>
        <v>0</v>
      </c>
      <c r="AD539" s="549">
        <f t="shared" si="323"/>
        <v>0</v>
      </c>
      <c r="AE539" s="553">
        <f t="shared" si="316"/>
        <v>0</v>
      </c>
      <c r="AF539" s="282">
        <f t="shared" si="317"/>
        <v>0</v>
      </c>
      <c r="AG539" s="283">
        <f t="shared" si="309"/>
        <v>0</v>
      </c>
      <c r="AH539" s="281">
        <f t="shared" si="310"/>
        <v>0</v>
      </c>
      <c r="AI539" s="551">
        <f t="shared" si="335"/>
        <v>0</v>
      </c>
      <c r="AJ539" s="549">
        <f t="shared" si="335"/>
        <v>0</v>
      </c>
      <c r="AK539" s="549">
        <f t="shared" si="335"/>
        <v>0</v>
      </c>
      <c r="AL539" s="282">
        <f t="shared" si="311"/>
        <v>0</v>
      </c>
      <c r="AM539" s="281">
        <f t="shared" si="312"/>
        <v>0</v>
      </c>
      <c r="AN539" s="549">
        <f t="shared" si="299"/>
        <v>0</v>
      </c>
      <c r="AO539" s="549">
        <f t="shared" si="300"/>
        <v>0</v>
      </c>
      <c r="AP539" s="549">
        <f t="shared" si="313"/>
        <v>0</v>
      </c>
      <c r="AQ539" s="283">
        <f t="shared" si="330"/>
        <v>0</v>
      </c>
      <c r="AR539" s="281">
        <f t="shared" si="314"/>
        <v>0</v>
      </c>
      <c r="AT539" s="446"/>
      <c r="AU539" s="284"/>
      <c r="AV539" s="447" t="str">
        <f t="shared" si="315"/>
        <v>CA</v>
      </c>
      <c r="AW539" s="447" t="str">
        <f t="shared" si="315"/>
        <v>CL</v>
      </c>
      <c r="AX539" s="447" t="str">
        <f t="shared" si="315"/>
        <v>AIC</v>
      </c>
      <c r="AY539" s="447" t="str">
        <f t="shared" si="336"/>
        <v>ERB</v>
      </c>
      <c r="AZ539" s="447" t="str">
        <f t="shared" si="336"/>
        <v>GRB</v>
      </c>
      <c r="BA539" s="447" t="str">
        <f t="shared" si="336"/>
        <v>Non-Op</v>
      </c>
      <c r="BC539" s="445" t="s">
        <v>2142</v>
      </c>
      <c r="BD539" s="552">
        <f t="shared" si="337"/>
        <v>0</v>
      </c>
      <c r="BF539" s="435"/>
      <c r="BG539" s="435"/>
      <c r="BH539" s="435"/>
      <c r="BI539" s="435"/>
      <c r="BJ539" s="435"/>
      <c r="BK539" s="435"/>
      <c r="BL539" s="435"/>
      <c r="BN539" s="444"/>
    </row>
    <row r="540" spans="1:66" s="28" customFormat="1" ht="12" customHeight="1">
      <c r="A540" s="287">
        <v>18220031</v>
      </c>
      <c r="B540" s="288" t="str">
        <f t="shared" si="325"/>
        <v>18220031</v>
      </c>
      <c r="C540" s="444" t="s">
        <v>2780</v>
      </c>
      <c r="D540" s="445" t="s">
        <v>1163</v>
      </c>
      <c r="E540" s="445"/>
      <c r="F540" s="444"/>
      <c r="G540" s="445"/>
      <c r="H540" s="547">
        <v>0</v>
      </c>
      <c r="I540" s="547">
        <v>0</v>
      </c>
      <c r="J540" s="547">
        <v>0</v>
      </c>
      <c r="K540" s="547">
        <v>0</v>
      </c>
      <c r="L540" s="547">
        <v>0</v>
      </c>
      <c r="M540" s="547">
        <v>0</v>
      </c>
      <c r="N540" s="547">
        <v>0</v>
      </c>
      <c r="O540" s="547">
        <v>0</v>
      </c>
      <c r="P540" s="547">
        <v>0</v>
      </c>
      <c r="Q540" s="547">
        <v>0</v>
      </c>
      <c r="R540" s="547">
        <v>0</v>
      </c>
      <c r="S540" s="547">
        <v>0</v>
      </c>
      <c r="T540" s="547">
        <v>0</v>
      </c>
      <c r="U540" s="547"/>
      <c r="V540" s="547">
        <f t="shared" si="305"/>
        <v>0</v>
      </c>
      <c r="W540" s="285" t="s">
        <v>2778</v>
      </c>
      <c r="X540" s="286"/>
      <c r="Y540" s="548">
        <f t="shared" si="331"/>
        <v>0</v>
      </c>
      <c r="Z540" s="549">
        <f t="shared" si="331"/>
        <v>0</v>
      </c>
      <c r="AA540" s="549">
        <f t="shared" si="331"/>
        <v>0</v>
      </c>
      <c r="AB540" s="282">
        <f t="shared" si="307"/>
        <v>0</v>
      </c>
      <c r="AC540" s="281">
        <f t="shared" si="308"/>
        <v>0</v>
      </c>
      <c r="AD540" s="549">
        <f t="shared" si="323"/>
        <v>0</v>
      </c>
      <c r="AE540" s="553">
        <f t="shared" si="316"/>
        <v>0</v>
      </c>
      <c r="AF540" s="282">
        <f t="shared" si="317"/>
        <v>0</v>
      </c>
      <c r="AG540" s="283">
        <f t="shared" si="309"/>
        <v>0</v>
      </c>
      <c r="AH540" s="281">
        <f t="shared" si="310"/>
        <v>0</v>
      </c>
      <c r="AI540" s="551">
        <f t="shared" si="335"/>
        <v>0</v>
      </c>
      <c r="AJ540" s="549">
        <f t="shared" si="335"/>
        <v>0</v>
      </c>
      <c r="AK540" s="549">
        <f t="shared" si="335"/>
        <v>0</v>
      </c>
      <c r="AL540" s="282">
        <f t="shared" si="311"/>
        <v>0</v>
      </c>
      <c r="AM540" s="281">
        <f t="shared" si="312"/>
        <v>0</v>
      </c>
      <c r="AN540" s="549">
        <f t="shared" si="299"/>
        <v>0</v>
      </c>
      <c r="AO540" s="549">
        <f t="shared" si="300"/>
        <v>0</v>
      </c>
      <c r="AP540" s="549">
        <f t="shared" si="313"/>
        <v>0</v>
      </c>
      <c r="AQ540" s="283">
        <f t="shared" si="330"/>
        <v>0</v>
      </c>
      <c r="AR540" s="281">
        <f t="shared" si="314"/>
        <v>0</v>
      </c>
      <c r="AT540" s="446"/>
      <c r="AU540" s="284"/>
      <c r="AV540" s="447" t="str">
        <f t="shared" si="315"/>
        <v>CA</v>
      </c>
      <c r="AW540" s="447" t="str">
        <f t="shared" si="315"/>
        <v>CL</v>
      </c>
      <c r="AX540" s="447" t="str">
        <f t="shared" si="315"/>
        <v>AIC</v>
      </c>
      <c r="AY540" s="447" t="str">
        <f t="shared" si="336"/>
        <v>ERB</v>
      </c>
      <c r="AZ540" s="447" t="str">
        <f t="shared" si="336"/>
        <v>GRB</v>
      </c>
      <c r="BA540" s="447" t="str">
        <f t="shared" si="336"/>
        <v>Non-Op</v>
      </c>
      <c r="BC540" s="445" t="s">
        <v>2142</v>
      </c>
      <c r="BD540" s="552">
        <f t="shared" si="337"/>
        <v>0</v>
      </c>
      <c r="BF540" s="435"/>
      <c r="BG540" s="435"/>
      <c r="BH540" s="435"/>
      <c r="BI540" s="435"/>
      <c r="BJ540" s="435"/>
      <c r="BK540" s="435"/>
      <c r="BL540" s="435"/>
      <c r="BN540" s="444"/>
    </row>
    <row r="541" spans="1:66" s="28" customFormat="1" ht="12" customHeight="1">
      <c r="A541" s="287">
        <v>18220041</v>
      </c>
      <c r="B541" s="288" t="str">
        <f t="shared" si="325"/>
        <v>18220041</v>
      </c>
      <c r="C541" s="444" t="s">
        <v>2781</v>
      </c>
      <c r="D541" s="445" t="s">
        <v>1163</v>
      </c>
      <c r="E541" s="445"/>
      <c r="F541" s="444"/>
      <c r="G541" s="445"/>
      <c r="H541" s="547">
        <v>0</v>
      </c>
      <c r="I541" s="547">
        <v>0</v>
      </c>
      <c r="J541" s="547">
        <v>0</v>
      </c>
      <c r="K541" s="547">
        <v>0</v>
      </c>
      <c r="L541" s="547">
        <v>0</v>
      </c>
      <c r="M541" s="547">
        <v>0</v>
      </c>
      <c r="N541" s="547">
        <v>0</v>
      </c>
      <c r="O541" s="547">
        <v>0</v>
      </c>
      <c r="P541" s="547">
        <v>0</v>
      </c>
      <c r="Q541" s="547">
        <v>0</v>
      </c>
      <c r="R541" s="547">
        <v>0</v>
      </c>
      <c r="S541" s="547">
        <v>0</v>
      </c>
      <c r="T541" s="547">
        <v>0</v>
      </c>
      <c r="U541" s="547"/>
      <c r="V541" s="547">
        <f t="shared" si="305"/>
        <v>0</v>
      </c>
      <c r="W541" s="285" t="s">
        <v>2778</v>
      </c>
      <c r="X541" s="286"/>
      <c r="Y541" s="548">
        <f t="shared" si="331"/>
        <v>0</v>
      </c>
      <c r="Z541" s="549">
        <f t="shared" si="331"/>
        <v>0</v>
      </c>
      <c r="AA541" s="549">
        <f t="shared" si="331"/>
        <v>0</v>
      </c>
      <c r="AB541" s="282">
        <f t="shared" si="307"/>
        <v>0</v>
      </c>
      <c r="AC541" s="281">
        <f t="shared" si="308"/>
        <v>0</v>
      </c>
      <c r="AD541" s="549">
        <f t="shared" si="323"/>
        <v>0</v>
      </c>
      <c r="AE541" s="553">
        <f t="shared" si="316"/>
        <v>0</v>
      </c>
      <c r="AF541" s="282">
        <f t="shared" si="317"/>
        <v>0</v>
      </c>
      <c r="AG541" s="283">
        <f t="shared" si="309"/>
        <v>0</v>
      </c>
      <c r="AH541" s="281">
        <f t="shared" si="310"/>
        <v>0</v>
      </c>
      <c r="AI541" s="551">
        <f t="shared" si="335"/>
        <v>0</v>
      </c>
      <c r="AJ541" s="549">
        <f t="shared" si="335"/>
        <v>0</v>
      </c>
      <c r="AK541" s="549">
        <f t="shared" si="335"/>
        <v>0</v>
      </c>
      <c r="AL541" s="282">
        <f t="shared" si="311"/>
        <v>0</v>
      </c>
      <c r="AM541" s="281">
        <f t="shared" si="312"/>
        <v>0</v>
      </c>
      <c r="AN541" s="549">
        <f t="shared" si="299"/>
        <v>0</v>
      </c>
      <c r="AO541" s="549">
        <f t="shared" si="300"/>
        <v>0</v>
      </c>
      <c r="AP541" s="549">
        <f t="shared" si="313"/>
        <v>0</v>
      </c>
      <c r="AQ541" s="283">
        <f t="shared" si="330"/>
        <v>0</v>
      </c>
      <c r="AR541" s="281">
        <f t="shared" si="314"/>
        <v>0</v>
      </c>
      <c r="AT541" s="446"/>
      <c r="AU541" s="284"/>
      <c r="AV541" s="447" t="str">
        <f t="shared" si="315"/>
        <v>CA</v>
      </c>
      <c r="AW541" s="447" t="str">
        <f t="shared" si="315"/>
        <v>CL</v>
      </c>
      <c r="AX541" s="447" t="str">
        <f t="shared" si="315"/>
        <v>AIC</v>
      </c>
      <c r="AY541" s="447" t="str">
        <f t="shared" si="336"/>
        <v>ERB</v>
      </c>
      <c r="AZ541" s="447" t="str">
        <f t="shared" si="336"/>
        <v>GRB</v>
      </c>
      <c r="BA541" s="447" t="str">
        <f t="shared" si="336"/>
        <v>Non-Op</v>
      </c>
      <c r="BC541" s="445" t="s">
        <v>2142</v>
      </c>
      <c r="BD541" s="552">
        <f t="shared" si="337"/>
        <v>0</v>
      </c>
      <c r="BF541" s="435"/>
      <c r="BG541" s="435"/>
      <c r="BH541" s="435"/>
      <c r="BI541" s="435"/>
      <c r="BJ541" s="435"/>
      <c r="BK541" s="435"/>
      <c r="BL541" s="435"/>
      <c r="BN541" s="444"/>
    </row>
    <row r="542" spans="1:66" s="28" customFormat="1" ht="12" customHeight="1">
      <c r="A542" s="287">
        <v>18220061</v>
      </c>
      <c r="B542" s="288" t="str">
        <f t="shared" si="325"/>
        <v>18220061</v>
      </c>
      <c r="C542" s="444" t="s">
        <v>2782</v>
      </c>
      <c r="D542" s="445" t="s">
        <v>1163</v>
      </c>
      <c r="E542" s="445"/>
      <c r="F542" s="444"/>
      <c r="G542" s="445"/>
      <c r="H542" s="547">
        <v>0</v>
      </c>
      <c r="I542" s="547">
        <v>0</v>
      </c>
      <c r="J542" s="547">
        <v>0</v>
      </c>
      <c r="K542" s="547">
        <v>0</v>
      </c>
      <c r="L542" s="547">
        <v>0</v>
      </c>
      <c r="M542" s="547">
        <v>0</v>
      </c>
      <c r="N542" s="547">
        <v>0</v>
      </c>
      <c r="O542" s="547">
        <v>0</v>
      </c>
      <c r="P542" s="547">
        <v>0</v>
      </c>
      <c r="Q542" s="547">
        <v>0</v>
      </c>
      <c r="R542" s="547">
        <v>0</v>
      </c>
      <c r="S542" s="547">
        <v>0</v>
      </c>
      <c r="T542" s="547">
        <v>0</v>
      </c>
      <c r="U542" s="547"/>
      <c r="V542" s="547">
        <f t="shared" si="305"/>
        <v>0</v>
      </c>
      <c r="W542" s="285" t="s">
        <v>1402</v>
      </c>
      <c r="X542" s="286"/>
      <c r="Y542" s="548">
        <f t="shared" ref="Y542:AA563" si="344">IF($D542=Y$5,$T542,0)</f>
        <v>0</v>
      </c>
      <c r="Z542" s="549">
        <f t="shared" si="344"/>
        <v>0</v>
      </c>
      <c r="AA542" s="549">
        <f t="shared" si="344"/>
        <v>0</v>
      </c>
      <c r="AB542" s="282">
        <f t="shared" si="307"/>
        <v>0</v>
      </c>
      <c r="AC542" s="281">
        <f t="shared" si="308"/>
        <v>0</v>
      </c>
      <c r="AD542" s="549">
        <f t="shared" si="323"/>
        <v>0</v>
      </c>
      <c r="AE542" s="553">
        <f t="shared" si="316"/>
        <v>0</v>
      </c>
      <c r="AF542" s="282">
        <f t="shared" si="317"/>
        <v>0</v>
      </c>
      <c r="AG542" s="283">
        <f t="shared" si="309"/>
        <v>0</v>
      </c>
      <c r="AH542" s="281">
        <f t="shared" si="310"/>
        <v>0</v>
      </c>
      <c r="AI542" s="551">
        <f t="shared" si="335"/>
        <v>0</v>
      </c>
      <c r="AJ542" s="549">
        <f t="shared" si="335"/>
        <v>0</v>
      </c>
      <c r="AK542" s="549">
        <f t="shared" si="335"/>
        <v>0</v>
      </c>
      <c r="AL542" s="282">
        <f t="shared" si="311"/>
        <v>0</v>
      </c>
      <c r="AM542" s="281">
        <f t="shared" si="312"/>
        <v>0</v>
      </c>
      <c r="AN542" s="549">
        <f t="shared" si="299"/>
        <v>0</v>
      </c>
      <c r="AO542" s="549">
        <f t="shared" si="300"/>
        <v>0</v>
      </c>
      <c r="AP542" s="549">
        <f t="shared" si="313"/>
        <v>0</v>
      </c>
      <c r="AQ542" s="283">
        <f t="shared" si="330"/>
        <v>0</v>
      </c>
      <c r="AR542" s="281">
        <f t="shared" si="314"/>
        <v>0</v>
      </c>
      <c r="AT542" s="446"/>
      <c r="AU542" s="284"/>
      <c r="AV542" s="447" t="str">
        <f t="shared" si="315"/>
        <v>CA</v>
      </c>
      <c r="AW542" s="447" t="str">
        <f t="shared" si="315"/>
        <v>CL</v>
      </c>
      <c r="AX542" s="447" t="str">
        <f t="shared" si="315"/>
        <v>AIC</v>
      </c>
      <c r="AY542" s="447" t="str">
        <f t="shared" si="336"/>
        <v>ERB</v>
      </c>
      <c r="AZ542" s="447" t="str">
        <f t="shared" si="336"/>
        <v>GRB</v>
      </c>
      <c r="BA542" s="447" t="str">
        <f t="shared" si="336"/>
        <v>Non-Op</v>
      </c>
      <c r="BC542" s="445" t="s">
        <v>2142</v>
      </c>
      <c r="BD542" s="552">
        <f t="shared" si="337"/>
        <v>0</v>
      </c>
      <c r="BF542" s="435"/>
      <c r="BG542" s="435"/>
      <c r="BH542" s="435"/>
      <c r="BI542" s="435"/>
      <c r="BJ542" s="435"/>
      <c r="BK542" s="435"/>
      <c r="BL542" s="435"/>
      <c r="BN542" s="444"/>
    </row>
    <row r="543" spans="1:66" s="28" customFormat="1" ht="12" customHeight="1">
      <c r="A543" s="287">
        <v>18220091</v>
      </c>
      <c r="B543" s="288" t="str">
        <f t="shared" si="325"/>
        <v>18220091</v>
      </c>
      <c r="C543" s="444" t="s">
        <v>2783</v>
      </c>
      <c r="D543" s="445" t="s">
        <v>1163</v>
      </c>
      <c r="E543" s="445"/>
      <c r="F543" s="444"/>
      <c r="G543" s="445"/>
      <c r="H543" s="547">
        <v>0</v>
      </c>
      <c r="I543" s="547">
        <v>0</v>
      </c>
      <c r="J543" s="547">
        <v>0</v>
      </c>
      <c r="K543" s="547">
        <v>0</v>
      </c>
      <c r="L543" s="547">
        <v>0</v>
      </c>
      <c r="M543" s="547">
        <v>0</v>
      </c>
      <c r="N543" s="547">
        <v>0</v>
      </c>
      <c r="O543" s="547">
        <v>0</v>
      </c>
      <c r="P543" s="547">
        <v>0</v>
      </c>
      <c r="Q543" s="547">
        <v>0</v>
      </c>
      <c r="R543" s="547">
        <v>0</v>
      </c>
      <c r="S543" s="547">
        <v>0</v>
      </c>
      <c r="T543" s="547">
        <v>0</v>
      </c>
      <c r="U543" s="547"/>
      <c r="V543" s="547">
        <f t="shared" si="305"/>
        <v>0</v>
      </c>
      <c r="W543" s="285" t="s">
        <v>2784</v>
      </c>
      <c r="X543" s="286"/>
      <c r="Y543" s="548">
        <f t="shared" si="344"/>
        <v>0</v>
      </c>
      <c r="Z543" s="549">
        <f t="shared" si="344"/>
        <v>0</v>
      </c>
      <c r="AA543" s="549">
        <f t="shared" si="344"/>
        <v>0</v>
      </c>
      <c r="AB543" s="282">
        <f t="shared" si="307"/>
        <v>0</v>
      </c>
      <c r="AC543" s="281">
        <f t="shared" si="308"/>
        <v>0</v>
      </c>
      <c r="AD543" s="549">
        <f t="shared" si="323"/>
        <v>0</v>
      </c>
      <c r="AE543" s="553">
        <f t="shared" si="316"/>
        <v>0</v>
      </c>
      <c r="AF543" s="282">
        <f t="shared" si="317"/>
        <v>0</v>
      </c>
      <c r="AG543" s="283">
        <f t="shared" si="309"/>
        <v>0</v>
      </c>
      <c r="AH543" s="281">
        <f t="shared" si="310"/>
        <v>0</v>
      </c>
      <c r="AI543" s="551">
        <f t="shared" si="335"/>
        <v>0</v>
      </c>
      <c r="AJ543" s="549">
        <f t="shared" si="335"/>
        <v>0</v>
      </c>
      <c r="AK543" s="549">
        <f t="shared" si="335"/>
        <v>0</v>
      </c>
      <c r="AL543" s="282">
        <f t="shared" si="311"/>
        <v>0</v>
      </c>
      <c r="AM543" s="281">
        <f t="shared" si="312"/>
        <v>0</v>
      </c>
      <c r="AN543" s="549">
        <f t="shared" si="299"/>
        <v>0</v>
      </c>
      <c r="AO543" s="549">
        <f t="shared" si="300"/>
        <v>0</v>
      </c>
      <c r="AP543" s="549">
        <f t="shared" si="313"/>
        <v>0</v>
      </c>
      <c r="AQ543" s="283">
        <f t="shared" si="330"/>
        <v>0</v>
      </c>
      <c r="AR543" s="281">
        <f t="shared" si="314"/>
        <v>0</v>
      </c>
      <c r="AT543" s="446"/>
      <c r="AU543" s="284"/>
      <c r="AV543" s="447" t="str">
        <f t="shared" si="315"/>
        <v>CA</v>
      </c>
      <c r="AW543" s="447" t="str">
        <f t="shared" si="315"/>
        <v>CL</v>
      </c>
      <c r="AX543" s="447" t="str">
        <f t="shared" si="315"/>
        <v>AIC</v>
      </c>
      <c r="AY543" s="447" t="str">
        <f t="shared" si="336"/>
        <v>ERB</v>
      </c>
      <c r="AZ543" s="447" t="str">
        <f t="shared" si="336"/>
        <v>GRB</v>
      </c>
      <c r="BA543" s="447" t="str">
        <f t="shared" si="336"/>
        <v>Non-Op</v>
      </c>
      <c r="BC543" s="445" t="s">
        <v>2142</v>
      </c>
      <c r="BD543" s="552">
        <f t="shared" si="337"/>
        <v>0</v>
      </c>
      <c r="BF543" s="435"/>
      <c r="BG543" s="435"/>
      <c r="BH543" s="435"/>
      <c r="BI543" s="435"/>
      <c r="BJ543" s="435"/>
      <c r="BK543" s="435"/>
      <c r="BL543" s="435"/>
      <c r="BN543" s="444"/>
    </row>
    <row r="544" spans="1:66" s="28" customFormat="1" ht="12" customHeight="1">
      <c r="A544" s="287">
        <v>18220101</v>
      </c>
      <c r="B544" s="288" t="str">
        <f t="shared" si="325"/>
        <v>18220101</v>
      </c>
      <c r="C544" s="444" t="s">
        <v>2785</v>
      </c>
      <c r="D544" s="445" t="s">
        <v>1163</v>
      </c>
      <c r="E544" s="445"/>
      <c r="F544" s="444"/>
      <c r="G544" s="445"/>
      <c r="H544" s="547">
        <v>0</v>
      </c>
      <c r="I544" s="547">
        <v>0</v>
      </c>
      <c r="J544" s="547">
        <v>0</v>
      </c>
      <c r="K544" s="547">
        <v>0</v>
      </c>
      <c r="L544" s="547">
        <v>0</v>
      </c>
      <c r="M544" s="547">
        <v>0</v>
      </c>
      <c r="N544" s="547">
        <v>0</v>
      </c>
      <c r="O544" s="547">
        <v>0</v>
      </c>
      <c r="P544" s="547">
        <v>0</v>
      </c>
      <c r="Q544" s="547">
        <v>0</v>
      </c>
      <c r="R544" s="547">
        <v>0</v>
      </c>
      <c r="S544" s="547">
        <v>0</v>
      </c>
      <c r="T544" s="547">
        <v>0</v>
      </c>
      <c r="U544" s="547"/>
      <c r="V544" s="547">
        <f t="shared" si="305"/>
        <v>0</v>
      </c>
      <c r="W544" s="285" t="s">
        <v>2786</v>
      </c>
      <c r="X544" s="286"/>
      <c r="Y544" s="548">
        <f t="shared" si="344"/>
        <v>0</v>
      </c>
      <c r="Z544" s="549">
        <f t="shared" si="344"/>
        <v>0</v>
      </c>
      <c r="AA544" s="549">
        <f t="shared" si="344"/>
        <v>0</v>
      </c>
      <c r="AB544" s="282">
        <f t="shared" si="307"/>
        <v>0</v>
      </c>
      <c r="AC544" s="281">
        <f t="shared" si="308"/>
        <v>0</v>
      </c>
      <c r="AD544" s="549">
        <f t="shared" si="323"/>
        <v>0</v>
      </c>
      <c r="AE544" s="553">
        <f t="shared" si="316"/>
        <v>0</v>
      </c>
      <c r="AF544" s="282">
        <f t="shared" si="317"/>
        <v>0</v>
      </c>
      <c r="AG544" s="283">
        <f t="shared" si="309"/>
        <v>0</v>
      </c>
      <c r="AH544" s="281">
        <f t="shared" si="310"/>
        <v>0</v>
      </c>
      <c r="AI544" s="551">
        <f t="shared" si="335"/>
        <v>0</v>
      </c>
      <c r="AJ544" s="549">
        <f t="shared" si="335"/>
        <v>0</v>
      </c>
      <c r="AK544" s="549">
        <f t="shared" si="335"/>
        <v>0</v>
      </c>
      <c r="AL544" s="282">
        <f t="shared" si="311"/>
        <v>0</v>
      </c>
      <c r="AM544" s="281">
        <f t="shared" si="312"/>
        <v>0</v>
      </c>
      <c r="AN544" s="549">
        <f t="shared" ref="AN544:AN613" si="345">IF($D544=AN$5,$V544,IF($D544=AN$4, $V544*$AK$1,0))</f>
        <v>0</v>
      </c>
      <c r="AO544" s="549">
        <f t="shared" ref="AO544:AO613" si="346">IF($D544=AO$5,$V544,IF($D544=AO$4, $V544*$AK$2,0))</f>
        <v>0</v>
      </c>
      <c r="AP544" s="549">
        <f t="shared" si="313"/>
        <v>0</v>
      </c>
      <c r="AQ544" s="283">
        <f t="shared" si="330"/>
        <v>0</v>
      </c>
      <c r="AR544" s="281">
        <f t="shared" si="314"/>
        <v>0</v>
      </c>
      <c r="AT544" s="446"/>
      <c r="AU544" s="284"/>
      <c r="AV544" s="447" t="str">
        <f t="shared" si="315"/>
        <v>CA</v>
      </c>
      <c r="AW544" s="447" t="str">
        <f t="shared" si="315"/>
        <v>CL</v>
      </c>
      <c r="AX544" s="447" t="str">
        <f t="shared" si="315"/>
        <v>AIC</v>
      </c>
      <c r="AY544" s="447" t="str">
        <f t="shared" si="336"/>
        <v>ERB</v>
      </c>
      <c r="AZ544" s="447" t="str">
        <f t="shared" si="336"/>
        <v>GRB</v>
      </c>
      <c r="BA544" s="447" t="str">
        <f t="shared" si="336"/>
        <v>Non-Op</v>
      </c>
      <c r="BC544" s="445" t="s">
        <v>2142</v>
      </c>
      <c r="BD544" s="552">
        <f t="shared" si="337"/>
        <v>0</v>
      </c>
      <c r="BF544" s="435"/>
      <c r="BG544" s="435"/>
      <c r="BH544" s="435"/>
      <c r="BI544" s="435"/>
      <c r="BJ544" s="435"/>
      <c r="BK544" s="435"/>
      <c r="BL544" s="435"/>
      <c r="BN544" s="444"/>
    </row>
    <row r="545" spans="1:66" s="28" customFormat="1" ht="12" customHeight="1">
      <c r="A545" s="321">
        <v>18220111</v>
      </c>
      <c r="B545" s="288" t="str">
        <f t="shared" si="325"/>
        <v>18220111</v>
      </c>
      <c r="C545" s="680" t="s">
        <v>2154</v>
      </c>
      <c r="D545" s="445" t="s">
        <v>1163</v>
      </c>
      <c r="E545" s="445"/>
      <c r="F545" s="294">
        <v>43800</v>
      </c>
      <c r="G545" s="445"/>
      <c r="H545" s="547">
        <v>110972218.59999999</v>
      </c>
      <c r="I545" s="547">
        <v>110972218.59999999</v>
      </c>
      <c r="J545" s="547">
        <v>110972218.59999999</v>
      </c>
      <c r="K545" s="547">
        <v>110972218.59999999</v>
      </c>
      <c r="L545" s="547">
        <v>110972218.59999999</v>
      </c>
      <c r="M545" s="547">
        <v>110972218.59999999</v>
      </c>
      <c r="N545" s="547">
        <v>110972218.59999999</v>
      </c>
      <c r="O545" s="547">
        <v>110972218.59999999</v>
      </c>
      <c r="P545" s="547">
        <v>110972218.59999999</v>
      </c>
      <c r="Q545" s="547">
        <v>110972218.59999999</v>
      </c>
      <c r="R545" s="547">
        <v>110972218.59999999</v>
      </c>
      <c r="S545" s="547">
        <v>110972218.59999999</v>
      </c>
      <c r="T545" s="547">
        <v>110972218.59999999</v>
      </c>
      <c r="U545" s="547"/>
      <c r="V545" s="547">
        <f t="shared" si="305"/>
        <v>110972218.59999998</v>
      </c>
      <c r="W545" s="285" t="s">
        <v>2155</v>
      </c>
      <c r="X545" s="286"/>
      <c r="Y545" s="548">
        <f t="shared" si="344"/>
        <v>0</v>
      </c>
      <c r="Z545" s="549">
        <f t="shared" si="344"/>
        <v>0</v>
      </c>
      <c r="AA545" s="549">
        <f t="shared" si="344"/>
        <v>0</v>
      </c>
      <c r="AB545" s="282">
        <f t="shared" si="307"/>
        <v>110972218.59999999</v>
      </c>
      <c r="AC545" s="281">
        <f t="shared" si="308"/>
        <v>0</v>
      </c>
      <c r="AD545" s="549">
        <f t="shared" si="323"/>
        <v>110972218.59999999</v>
      </c>
      <c r="AE545" s="553">
        <f t="shared" si="316"/>
        <v>0</v>
      </c>
      <c r="AF545" s="282">
        <f t="shared" si="317"/>
        <v>0</v>
      </c>
      <c r="AG545" s="283">
        <f t="shared" si="309"/>
        <v>110972218.59999999</v>
      </c>
      <c r="AH545" s="281">
        <f t="shared" si="310"/>
        <v>0</v>
      </c>
      <c r="AI545" s="551">
        <f t="shared" si="335"/>
        <v>0</v>
      </c>
      <c r="AJ545" s="549">
        <f t="shared" si="335"/>
        <v>0</v>
      </c>
      <c r="AK545" s="549">
        <f t="shared" si="335"/>
        <v>0</v>
      </c>
      <c r="AL545" s="282">
        <f t="shared" si="311"/>
        <v>110972218.59999998</v>
      </c>
      <c r="AM545" s="281">
        <f t="shared" si="312"/>
        <v>0</v>
      </c>
      <c r="AN545" s="549">
        <f t="shared" si="345"/>
        <v>110972218.59999998</v>
      </c>
      <c r="AO545" s="549">
        <f t="shared" si="346"/>
        <v>0</v>
      </c>
      <c r="AP545" s="549">
        <f t="shared" si="313"/>
        <v>0</v>
      </c>
      <c r="AQ545" s="283">
        <f t="shared" ref="AQ545" si="347">SUM(AN545:AP545)</f>
        <v>110972218.59999998</v>
      </c>
      <c r="AR545" s="281">
        <f t="shared" si="314"/>
        <v>0</v>
      </c>
      <c r="AT545" s="446"/>
      <c r="AU545" s="284"/>
      <c r="AV545" s="447" t="str">
        <f t="shared" si="315"/>
        <v>CA</v>
      </c>
      <c r="AW545" s="447" t="str">
        <f t="shared" si="315"/>
        <v>CL</v>
      </c>
      <c r="AX545" s="447" t="str">
        <f t="shared" si="315"/>
        <v>AIC</v>
      </c>
      <c r="AY545" s="447" t="str">
        <f t="shared" si="336"/>
        <v>ERB</v>
      </c>
      <c r="AZ545" s="447" t="str">
        <f t="shared" si="336"/>
        <v>GRB</v>
      </c>
      <c r="BA545" s="447" t="str">
        <f t="shared" si="336"/>
        <v>Non-Op</v>
      </c>
      <c r="BC545" s="445" t="s">
        <v>2156</v>
      </c>
      <c r="BD545" s="552">
        <f t="shared" si="337"/>
        <v>110972218.59999999</v>
      </c>
      <c r="BF545" s="448"/>
      <c r="BG545" s="448"/>
      <c r="BH545" s="448"/>
      <c r="BI545" s="448"/>
      <c r="BJ545" s="448"/>
      <c r="BK545" s="448"/>
      <c r="BL545" s="448"/>
      <c r="BN545" s="444"/>
    </row>
    <row r="546" spans="1:66" s="28" customFormat="1" ht="12" customHeight="1">
      <c r="A546" s="321">
        <v>18220121</v>
      </c>
      <c r="B546" s="288" t="str">
        <f t="shared" si="325"/>
        <v>18220121</v>
      </c>
      <c r="C546" s="680" t="s">
        <v>2157</v>
      </c>
      <c r="D546" s="445" t="s">
        <v>1165</v>
      </c>
      <c r="E546" s="445"/>
      <c r="F546" s="294">
        <v>43800</v>
      </c>
      <c r="G546" s="445"/>
      <c r="H546" s="547">
        <v>-110972218.59999999</v>
      </c>
      <c r="I546" s="547">
        <v>-110972218.59999999</v>
      </c>
      <c r="J546" s="547">
        <v>-110972218.59999999</v>
      </c>
      <c r="K546" s="547">
        <v>-110972218.59999999</v>
      </c>
      <c r="L546" s="547">
        <v>-110972218.59999999</v>
      </c>
      <c r="M546" s="547">
        <v>-110972218.59999999</v>
      </c>
      <c r="N546" s="547">
        <v>-110972218.59999999</v>
      </c>
      <c r="O546" s="547">
        <v>-110972218.59999999</v>
      </c>
      <c r="P546" s="547">
        <v>-110972218.59999999</v>
      </c>
      <c r="Q546" s="547">
        <v>-110972218.59999999</v>
      </c>
      <c r="R546" s="547">
        <v>-110972218.59999999</v>
      </c>
      <c r="S546" s="547">
        <v>-110972218.59999999</v>
      </c>
      <c r="T546" s="547">
        <v>-110972218.59999999</v>
      </c>
      <c r="U546" s="547"/>
      <c r="V546" s="547">
        <f t="shared" si="305"/>
        <v>-110972218.59999998</v>
      </c>
      <c r="W546" s="285"/>
      <c r="X546" s="286"/>
      <c r="Y546" s="548">
        <f t="shared" si="344"/>
        <v>0</v>
      </c>
      <c r="Z546" s="549">
        <f t="shared" si="344"/>
        <v>0</v>
      </c>
      <c r="AA546" s="549">
        <f t="shared" si="344"/>
        <v>0</v>
      </c>
      <c r="AB546" s="282">
        <f t="shared" si="307"/>
        <v>-110972218.59999999</v>
      </c>
      <c r="AC546" s="281">
        <f t="shared" si="308"/>
        <v>0</v>
      </c>
      <c r="AD546" s="549">
        <f t="shared" si="323"/>
        <v>0</v>
      </c>
      <c r="AE546" s="553">
        <f t="shared" si="316"/>
        <v>0</v>
      </c>
      <c r="AF546" s="282">
        <f t="shared" si="317"/>
        <v>-110972218.59999999</v>
      </c>
      <c r="AG546" s="283">
        <f t="shared" si="309"/>
        <v>-110972218.59999999</v>
      </c>
      <c r="AH546" s="281">
        <f t="shared" si="310"/>
        <v>0</v>
      </c>
      <c r="AI546" s="551">
        <f t="shared" ref="AI546:AK567" si="348">IF($D546=AI$5,$V546,0)</f>
        <v>0</v>
      </c>
      <c r="AJ546" s="549">
        <f t="shared" si="348"/>
        <v>0</v>
      </c>
      <c r="AK546" s="549">
        <f t="shared" si="348"/>
        <v>0</v>
      </c>
      <c r="AL546" s="282">
        <f t="shared" si="311"/>
        <v>-110972218.59999998</v>
      </c>
      <c r="AM546" s="281">
        <f t="shared" si="312"/>
        <v>0</v>
      </c>
      <c r="AN546" s="549">
        <f t="shared" si="345"/>
        <v>0</v>
      </c>
      <c r="AO546" s="549">
        <f t="shared" si="346"/>
        <v>0</v>
      </c>
      <c r="AP546" s="549">
        <f t="shared" si="313"/>
        <v>-110972218.59999998</v>
      </c>
      <c r="AQ546" s="283">
        <f t="shared" ref="AQ546" si="349">SUM(AN546:AP546)</f>
        <v>-110972218.59999998</v>
      </c>
      <c r="AR546" s="281">
        <f t="shared" si="314"/>
        <v>0</v>
      </c>
      <c r="AT546" s="446" t="s">
        <v>2067</v>
      </c>
      <c r="AU546" s="284"/>
      <c r="AV546" s="447" t="str">
        <f t="shared" si="315"/>
        <v>CA</v>
      </c>
      <c r="AW546" s="447" t="str">
        <f t="shared" si="315"/>
        <v>CL</v>
      </c>
      <c r="AX546" s="447" t="str">
        <f t="shared" si="315"/>
        <v>AIC</v>
      </c>
      <c r="AY546" s="447" t="str">
        <f t="shared" si="336"/>
        <v>ERB</v>
      </c>
      <c r="AZ546" s="447" t="str">
        <f t="shared" si="336"/>
        <v>GRB</v>
      </c>
      <c r="BA546" s="447" t="str">
        <f t="shared" si="336"/>
        <v>Non-Op</v>
      </c>
      <c r="BC546" s="449" t="s">
        <v>2100</v>
      </c>
      <c r="BD546" s="552">
        <f t="shared" si="337"/>
        <v>-110972218.59999999</v>
      </c>
      <c r="BF546" s="448"/>
      <c r="BG546" s="448"/>
      <c r="BH546" s="448"/>
      <c r="BI546" s="448"/>
      <c r="BJ546" s="448"/>
      <c r="BK546" s="448"/>
      <c r="BL546" s="448"/>
      <c r="BN546" s="444"/>
    </row>
    <row r="547" spans="1:66" s="28" customFormat="1" ht="12" customHeight="1">
      <c r="A547" s="287">
        <v>18230002</v>
      </c>
      <c r="B547" s="288" t="str">
        <f t="shared" si="325"/>
        <v>18230002</v>
      </c>
      <c r="C547" s="444" t="s">
        <v>2787</v>
      </c>
      <c r="D547" s="445" t="s">
        <v>1165</v>
      </c>
      <c r="E547" s="445"/>
      <c r="F547" s="444"/>
      <c r="G547" s="445"/>
      <c r="H547" s="547">
        <v>0</v>
      </c>
      <c r="I547" s="547">
        <v>0</v>
      </c>
      <c r="J547" s="547">
        <v>0</v>
      </c>
      <c r="K547" s="547">
        <v>0</v>
      </c>
      <c r="L547" s="547">
        <v>0</v>
      </c>
      <c r="M547" s="547">
        <v>0</v>
      </c>
      <c r="N547" s="547">
        <v>0</v>
      </c>
      <c r="O547" s="547">
        <v>0</v>
      </c>
      <c r="P547" s="547">
        <v>0</v>
      </c>
      <c r="Q547" s="547">
        <v>0</v>
      </c>
      <c r="R547" s="547">
        <v>0</v>
      </c>
      <c r="S547" s="547">
        <v>0</v>
      </c>
      <c r="T547" s="547">
        <v>0</v>
      </c>
      <c r="U547" s="547"/>
      <c r="V547" s="547">
        <f t="shared" si="305"/>
        <v>0</v>
      </c>
      <c r="W547" s="285"/>
      <c r="X547" s="286"/>
      <c r="Y547" s="548">
        <f t="shared" si="344"/>
        <v>0</v>
      </c>
      <c r="Z547" s="549">
        <f t="shared" si="344"/>
        <v>0</v>
      </c>
      <c r="AA547" s="549">
        <f t="shared" si="344"/>
        <v>0</v>
      </c>
      <c r="AB547" s="282">
        <f t="shared" si="307"/>
        <v>0</v>
      </c>
      <c r="AC547" s="281">
        <f t="shared" si="308"/>
        <v>0</v>
      </c>
      <c r="AD547" s="549">
        <f t="shared" si="323"/>
        <v>0</v>
      </c>
      <c r="AE547" s="553">
        <f t="shared" si="316"/>
        <v>0</v>
      </c>
      <c r="AF547" s="282">
        <f t="shared" si="317"/>
        <v>0</v>
      </c>
      <c r="AG547" s="283">
        <f t="shared" si="309"/>
        <v>0</v>
      </c>
      <c r="AH547" s="281">
        <f t="shared" si="310"/>
        <v>0</v>
      </c>
      <c r="AI547" s="551">
        <f t="shared" si="348"/>
        <v>0</v>
      </c>
      <c r="AJ547" s="549">
        <f t="shared" si="348"/>
        <v>0</v>
      </c>
      <c r="AK547" s="549">
        <f t="shared" si="348"/>
        <v>0</v>
      </c>
      <c r="AL547" s="282">
        <f t="shared" si="311"/>
        <v>0</v>
      </c>
      <c r="AM547" s="281">
        <f t="shared" si="312"/>
        <v>0</v>
      </c>
      <c r="AN547" s="549">
        <f t="shared" si="345"/>
        <v>0</v>
      </c>
      <c r="AO547" s="549">
        <f t="shared" si="346"/>
        <v>0</v>
      </c>
      <c r="AP547" s="549">
        <f t="shared" si="313"/>
        <v>0</v>
      </c>
      <c r="AQ547" s="283">
        <f t="shared" si="330"/>
        <v>0</v>
      </c>
      <c r="AR547" s="281">
        <f t="shared" si="314"/>
        <v>0</v>
      </c>
      <c r="AT547" s="446" t="s">
        <v>2074</v>
      </c>
      <c r="AU547" s="284"/>
      <c r="AV547" s="447" t="str">
        <f t="shared" si="315"/>
        <v>CA</v>
      </c>
      <c r="AW547" s="447" t="str">
        <f t="shared" si="315"/>
        <v>CL</v>
      </c>
      <c r="AX547" s="447" t="str">
        <f t="shared" si="315"/>
        <v>AIC</v>
      </c>
      <c r="AY547" s="447" t="str">
        <f t="shared" si="336"/>
        <v>ERB</v>
      </c>
      <c r="AZ547" s="447" t="str">
        <f t="shared" si="336"/>
        <v>GRB</v>
      </c>
      <c r="BA547" s="447" t="str">
        <f t="shared" si="336"/>
        <v>Non-Op</v>
      </c>
      <c r="BC547" s="449" t="s">
        <v>2100</v>
      </c>
      <c r="BD547" s="552">
        <f t="shared" si="337"/>
        <v>0</v>
      </c>
      <c r="BF547" s="435"/>
      <c r="BG547" s="435"/>
      <c r="BH547" s="435"/>
      <c r="BI547" s="435"/>
      <c r="BJ547" s="435"/>
      <c r="BK547" s="435"/>
      <c r="BL547" s="435"/>
      <c r="BN547" s="444"/>
    </row>
    <row r="548" spans="1:66" s="28" customFormat="1" ht="12" customHeight="1">
      <c r="A548" s="287">
        <v>18230021</v>
      </c>
      <c r="B548" s="288" t="str">
        <f t="shared" si="325"/>
        <v>18230021</v>
      </c>
      <c r="C548" s="444" t="s">
        <v>1403</v>
      </c>
      <c r="D548" s="445" t="s">
        <v>2091</v>
      </c>
      <c r="E548" s="445"/>
      <c r="F548" s="444"/>
      <c r="G548" s="445"/>
      <c r="H548" s="547">
        <v>82865226.989999995</v>
      </c>
      <c r="I548" s="547">
        <v>89345528.230000004</v>
      </c>
      <c r="J548" s="547">
        <v>95279295.730000004</v>
      </c>
      <c r="K548" s="547">
        <v>102062982.16</v>
      </c>
      <c r="L548" s="547">
        <v>109851024.51000001</v>
      </c>
      <c r="M548" s="547">
        <v>34998744.270000003</v>
      </c>
      <c r="N548" s="547">
        <v>45881955.890000001</v>
      </c>
      <c r="O548" s="547">
        <v>52143438.869999997</v>
      </c>
      <c r="P548" s="547">
        <v>59499821.93</v>
      </c>
      <c r="Q548" s="547">
        <v>65036539.75</v>
      </c>
      <c r="R548" s="547">
        <v>75545722.480000004</v>
      </c>
      <c r="S548" s="547">
        <v>82349666.450000003</v>
      </c>
      <c r="T548" s="547">
        <v>99157280.909999996</v>
      </c>
      <c r="U548" s="547"/>
      <c r="V548" s="547">
        <f t="shared" si="305"/>
        <v>75250497.851666674</v>
      </c>
      <c r="W548" s="305"/>
      <c r="X548" s="306"/>
      <c r="Y548" s="548">
        <f t="shared" si="344"/>
        <v>99157280.909999996</v>
      </c>
      <c r="Z548" s="549">
        <f t="shared" si="344"/>
        <v>0</v>
      </c>
      <c r="AA548" s="549">
        <f t="shared" si="344"/>
        <v>0</v>
      </c>
      <c r="AB548" s="282">
        <f t="shared" si="307"/>
        <v>0</v>
      </c>
      <c r="AC548" s="281">
        <f t="shared" si="308"/>
        <v>0</v>
      </c>
      <c r="AD548" s="549">
        <f t="shared" si="323"/>
        <v>0</v>
      </c>
      <c r="AE548" s="553">
        <f t="shared" si="316"/>
        <v>0</v>
      </c>
      <c r="AF548" s="282">
        <f t="shared" si="317"/>
        <v>0</v>
      </c>
      <c r="AG548" s="283">
        <f t="shared" si="309"/>
        <v>0</v>
      </c>
      <c r="AH548" s="281">
        <f t="shared" si="310"/>
        <v>0</v>
      </c>
      <c r="AI548" s="551">
        <f t="shared" si="348"/>
        <v>75250497.851666674</v>
      </c>
      <c r="AJ548" s="549">
        <f t="shared" si="348"/>
        <v>0</v>
      </c>
      <c r="AK548" s="549">
        <f t="shared" si="348"/>
        <v>0</v>
      </c>
      <c r="AL548" s="282">
        <f t="shared" si="311"/>
        <v>0</v>
      </c>
      <c r="AM548" s="281">
        <f t="shared" si="312"/>
        <v>0</v>
      </c>
      <c r="AN548" s="549">
        <f t="shared" si="345"/>
        <v>0</v>
      </c>
      <c r="AO548" s="549">
        <f t="shared" si="346"/>
        <v>0</v>
      </c>
      <c r="AP548" s="549">
        <f t="shared" si="313"/>
        <v>0</v>
      </c>
      <c r="AQ548" s="283">
        <f t="shared" si="330"/>
        <v>0</v>
      </c>
      <c r="AR548" s="281">
        <f t="shared" si="314"/>
        <v>0</v>
      </c>
      <c r="AT548" s="446"/>
      <c r="AU548" s="284"/>
      <c r="AV548" s="447" t="str">
        <f t="shared" si="315"/>
        <v>CA</v>
      </c>
      <c r="AW548" s="447" t="str">
        <f t="shared" si="315"/>
        <v>CL</v>
      </c>
      <c r="AX548" s="447" t="str">
        <f t="shared" si="315"/>
        <v>AIC</v>
      </c>
      <c r="AY548" s="447" t="str">
        <f t="shared" si="336"/>
        <v>ERB</v>
      </c>
      <c r="AZ548" s="447" t="str">
        <f t="shared" si="336"/>
        <v>GRB</v>
      </c>
      <c r="BA548" s="447" t="str">
        <f t="shared" si="336"/>
        <v>Non-Op</v>
      </c>
      <c r="BC548" s="445" t="s">
        <v>2158</v>
      </c>
      <c r="BD548" s="552">
        <f t="shared" si="337"/>
        <v>99157280.909999996</v>
      </c>
      <c r="BF548" s="435"/>
      <c r="BG548" s="435"/>
      <c r="BH548" s="435"/>
      <c r="BI548" s="435"/>
      <c r="BJ548" s="435"/>
      <c r="BK548" s="435"/>
      <c r="BL548" s="435"/>
      <c r="BN548" s="444"/>
    </row>
    <row r="549" spans="1:66" s="28" customFormat="1" ht="12" customHeight="1">
      <c r="A549" s="287">
        <v>18230031</v>
      </c>
      <c r="B549" s="288" t="str">
        <f t="shared" si="325"/>
        <v>18230031</v>
      </c>
      <c r="C549" s="444" t="s">
        <v>1404</v>
      </c>
      <c r="D549" s="445" t="s">
        <v>1163</v>
      </c>
      <c r="E549" s="445"/>
      <c r="F549" s="444"/>
      <c r="G549" s="445"/>
      <c r="H549" s="547">
        <v>62244485.399999999</v>
      </c>
      <c r="I549" s="547">
        <v>61994460.890000001</v>
      </c>
      <c r="J549" s="547">
        <v>61744436.380000003</v>
      </c>
      <c r="K549" s="547">
        <v>61494411.869999997</v>
      </c>
      <c r="L549" s="547">
        <v>61244387.359999999</v>
      </c>
      <c r="M549" s="547">
        <v>60994362.850000001</v>
      </c>
      <c r="N549" s="547">
        <v>60744338.340000004</v>
      </c>
      <c r="O549" s="547">
        <v>60494313.829999998</v>
      </c>
      <c r="P549" s="547">
        <v>60244289.32</v>
      </c>
      <c r="Q549" s="547">
        <v>59994264.810000002</v>
      </c>
      <c r="R549" s="547">
        <v>59744240.299999997</v>
      </c>
      <c r="S549" s="547">
        <v>59494215.789999999</v>
      </c>
      <c r="T549" s="547">
        <v>61463088.799999997</v>
      </c>
      <c r="U549" s="547"/>
      <c r="V549" s="547">
        <f t="shared" si="305"/>
        <v>60836792.403333336</v>
      </c>
      <c r="W549" s="285" t="s">
        <v>1405</v>
      </c>
      <c r="X549" s="286"/>
      <c r="Y549" s="548">
        <f t="shared" si="344"/>
        <v>0</v>
      </c>
      <c r="Z549" s="549">
        <f t="shared" si="344"/>
        <v>0</v>
      </c>
      <c r="AA549" s="549">
        <f t="shared" si="344"/>
        <v>0</v>
      </c>
      <c r="AB549" s="282">
        <f t="shared" si="307"/>
        <v>61463088.799999997</v>
      </c>
      <c r="AC549" s="281">
        <f t="shared" si="308"/>
        <v>0</v>
      </c>
      <c r="AD549" s="549">
        <f t="shared" si="323"/>
        <v>61463088.799999997</v>
      </c>
      <c r="AE549" s="553">
        <f t="shared" si="316"/>
        <v>0</v>
      </c>
      <c r="AF549" s="282">
        <f t="shared" si="317"/>
        <v>0</v>
      </c>
      <c r="AG549" s="283">
        <f t="shared" si="309"/>
        <v>61463088.799999997</v>
      </c>
      <c r="AH549" s="281">
        <f t="shared" si="310"/>
        <v>0</v>
      </c>
      <c r="AI549" s="551">
        <f t="shared" si="348"/>
        <v>0</v>
      </c>
      <c r="AJ549" s="549">
        <f t="shared" si="348"/>
        <v>0</v>
      </c>
      <c r="AK549" s="549">
        <f t="shared" si="348"/>
        <v>0</v>
      </c>
      <c r="AL549" s="282">
        <f t="shared" si="311"/>
        <v>60836792.403333336</v>
      </c>
      <c r="AM549" s="281">
        <f t="shared" si="312"/>
        <v>0</v>
      </c>
      <c r="AN549" s="549">
        <f t="shared" si="345"/>
        <v>60836792.403333336</v>
      </c>
      <c r="AO549" s="549">
        <f t="shared" si="346"/>
        <v>0</v>
      </c>
      <c r="AP549" s="549">
        <f t="shared" si="313"/>
        <v>0</v>
      </c>
      <c r="AQ549" s="283">
        <f t="shared" si="330"/>
        <v>60836792.403333336</v>
      </c>
      <c r="AR549" s="281">
        <f t="shared" si="314"/>
        <v>0</v>
      </c>
      <c r="AT549" s="446"/>
      <c r="AU549" s="284"/>
      <c r="AV549" s="447" t="str">
        <f t="shared" si="315"/>
        <v>CA</v>
      </c>
      <c r="AW549" s="447" t="str">
        <f t="shared" si="315"/>
        <v>CL</v>
      </c>
      <c r="AX549" s="447" t="str">
        <f t="shared" si="315"/>
        <v>AIC</v>
      </c>
      <c r="AY549" s="447" t="str">
        <f t="shared" si="336"/>
        <v>ERB</v>
      </c>
      <c r="AZ549" s="447" t="str">
        <f t="shared" si="336"/>
        <v>GRB</v>
      </c>
      <c r="BA549" s="447" t="str">
        <f t="shared" si="336"/>
        <v>Non-Op</v>
      </c>
      <c r="BC549" s="445" t="s">
        <v>2158</v>
      </c>
      <c r="BD549" s="552">
        <f t="shared" si="337"/>
        <v>61463088.799999997</v>
      </c>
      <c r="BF549" s="435"/>
      <c r="BG549" s="435"/>
      <c r="BH549" s="435"/>
      <c r="BI549" s="435"/>
      <c r="BJ549" s="435"/>
      <c r="BK549" s="435"/>
      <c r="BL549" s="435"/>
      <c r="BN549" s="444"/>
    </row>
    <row r="550" spans="1:66" s="28" customFormat="1" ht="12" customHeight="1">
      <c r="A550" s="287">
        <v>18230032</v>
      </c>
      <c r="B550" s="288" t="str">
        <f t="shared" si="325"/>
        <v>18230032</v>
      </c>
      <c r="C550" s="444" t="s">
        <v>1406</v>
      </c>
      <c r="D550" s="445" t="s">
        <v>2091</v>
      </c>
      <c r="E550" s="445"/>
      <c r="F550" s="444"/>
      <c r="G550" s="445"/>
      <c r="H550" s="547">
        <v>15845867.470000001</v>
      </c>
      <c r="I550" s="547">
        <v>16919887.640000001</v>
      </c>
      <c r="J550" s="547">
        <v>18681042.239999998</v>
      </c>
      <c r="K550" s="547">
        <v>20246268.379999999</v>
      </c>
      <c r="L550" s="547">
        <v>22494502.16</v>
      </c>
      <c r="M550" s="547">
        <v>8785389.7300000004</v>
      </c>
      <c r="N550" s="547">
        <v>10811080.83</v>
      </c>
      <c r="O550" s="547">
        <v>14285376.640000001</v>
      </c>
      <c r="P550" s="547">
        <v>15627478.310000001</v>
      </c>
      <c r="Q550" s="547">
        <v>17211531.809999999</v>
      </c>
      <c r="R550" s="547">
        <v>19730479.98</v>
      </c>
      <c r="S550" s="547">
        <v>21149392.239999998</v>
      </c>
      <c r="T550" s="547">
        <v>24507227.18</v>
      </c>
      <c r="U550" s="547"/>
      <c r="V550" s="547">
        <f t="shared" ref="V550:V619" si="350">(H550+T550+SUM(I550:S550)*2)/24</f>
        <v>17176581.440416664</v>
      </c>
      <c r="W550" s="285"/>
      <c r="X550" s="286"/>
      <c r="Y550" s="548">
        <f t="shared" si="344"/>
        <v>24507227.18</v>
      </c>
      <c r="Z550" s="549">
        <f t="shared" si="344"/>
        <v>0</v>
      </c>
      <c r="AA550" s="549">
        <f t="shared" si="344"/>
        <v>0</v>
      </c>
      <c r="AB550" s="282">
        <f t="shared" si="307"/>
        <v>0</v>
      </c>
      <c r="AC550" s="281">
        <f t="shared" si="308"/>
        <v>0</v>
      </c>
      <c r="AD550" s="549">
        <f t="shared" si="323"/>
        <v>0</v>
      </c>
      <c r="AE550" s="553">
        <f t="shared" si="316"/>
        <v>0</v>
      </c>
      <c r="AF550" s="282">
        <f t="shared" si="317"/>
        <v>0</v>
      </c>
      <c r="AG550" s="283">
        <f t="shared" si="309"/>
        <v>0</v>
      </c>
      <c r="AH550" s="281">
        <f t="shared" si="310"/>
        <v>0</v>
      </c>
      <c r="AI550" s="551">
        <f t="shared" si="348"/>
        <v>17176581.440416664</v>
      </c>
      <c r="AJ550" s="549">
        <f t="shared" si="348"/>
        <v>0</v>
      </c>
      <c r="AK550" s="549">
        <f t="shared" si="348"/>
        <v>0</v>
      </c>
      <c r="AL550" s="282">
        <f t="shared" si="311"/>
        <v>0</v>
      </c>
      <c r="AM550" s="281">
        <f t="shared" si="312"/>
        <v>0</v>
      </c>
      <c r="AN550" s="549">
        <f t="shared" si="345"/>
        <v>0</v>
      </c>
      <c r="AO550" s="549">
        <f t="shared" si="346"/>
        <v>0</v>
      </c>
      <c r="AP550" s="549">
        <f t="shared" si="313"/>
        <v>0</v>
      </c>
      <c r="AQ550" s="283">
        <f t="shared" si="330"/>
        <v>0</v>
      </c>
      <c r="AR550" s="281">
        <f t="shared" si="314"/>
        <v>0</v>
      </c>
      <c r="AT550" s="446"/>
      <c r="AU550" s="284"/>
      <c r="AV550" s="447" t="str">
        <f t="shared" si="315"/>
        <v>CA</v>
      </c>
      <c r="AW550" s="447" t="str">
        <f t="shared" si="315"/>
        <v>CL</v>
      </c>
      <c r="AX550" s="447" t="str">
        <f t="shared" si="315"/>
        <v>AIC</v>
      </c>
      <c r="AY550" s="447" t="str">
        <f t="shared" si="336"/>
        <v>ERB</v>
      </c>
      <c r="AZ550" s="447" t="str">
        <f t="shared" si="336"/>
        <v>GRB</v>
      </c>
      <c r="BA550" s="447" t="str">
        <f t="shared" si="336"/>
        <v>Non-Op</v>
      </c>
      <c r="BC550" s="445" t="s">
        <v>2158</v>
      </c>
      <c r="BD550" s="552">
        <f t="shared" si="337"/>
        <v>24507227.18</v>
      </c>
      <c r="BF550" s="435"/>
      <c r="BG550" s="435"/>
      <c r="BH550" s="435"/>
      <c r="BI550" s="435"/>
      <c r="BJ550" s="435"/>
      <c r="BK550" s="435"/>
      <c r="BL550" s="435"/>
      <c r="BN550" s="444"/>
    </row>
    <row r="551" spans="1:66" s="28" customFormat="1" ht="12" customHeight="1">
      <c r="A551" s="287">
        <v>18230041</v>
      </c>
      <c r="B551" s="288" t="str">
        <f t="shared" si="325"/>
        <v>18230041</v>
      </c>
      <c r="C551" s="444" t="s">
        <v>1407</v>
      </c>
      <c r="D551" s="445" t="s">
        <v>1163</v>
      </c>
      <c r="E551" s="445"/>
      <c r="F551" s="444"/>
      <c r="G551" s="445"/>
      <c r="H551" s="547">
        <v>21589277</v>
      </c>
      <c r="I551" s="547">
        <v>21589277</v>
      </c>
      <c r="J551" s="547">
        <v>21589277</v>
      </c>
      <c r="K551" s="547">
        <v>21589277</v>
      </c>
      <c r="L551" s="547">
        <v>21589277</v>
      </c>
      <c r="M551" s="547">
        <v>21589277</v>
      </c>
      <c r="N551" s="547">
        <v>21589277</v>
      </c>
      <c r="O551" s="547">
        <v>21589277</v>
      </c>
      <c r="P551" s="547">
        <v>21589277</v>
      </c>
      <c r="Q551" s="547">
        <v>21589277</v>
      </c>
      <c r="R551" s="547">
        <v>21589277</v>
      </c>
      <c r="S551" s="547">
        <v>21589277</v>
      </c>
      <c r="T551" s="547">
        <v>21589277</v>
      </c>
      <c r="U551" s="547"/>
      <c r="V551" s="547">
        <f t="shared" si="350"/>
        <v>21589277</v>
      </c>
      <c r="W551" s="285">
        <v>7</v>
      </c>
      <c r="X551" s="286"/>
      <c r="Y551" s="548">
        <f t="shared" si="344"/>
        <v>0</v>
      </c>
      <c r="Z551" s="549">
        <f t="shared" si="344"/>
        <v>0</v>
      </c>
      <c r="AA551" s="549">
        <f t="shared" si="344"/>
        <v>0</v>
      </c>
      <c r="AB551" s="282">
        <f t="shared" ref="AB551:AB620" si="351">T551-SUM(Y551:AA551)</f>
        <v>21589277</v>
      </c>
      <c r="AC551" s="281">
        <f t="shared" ref="AC551:AC620" si="352">T551-SUM(Y551:AA551)-AB551</f>
        <v>0</v>
      </c>
      <c r="AD551" s="549">
        <f t="shared" si="323"/>
        <v>21589277</v>
      </c>
      <c r="AE551" s="553">
        <f t="shared" si="316"/>
        <v>0</v>
      </c>
      <c r="AF551" s="282">
        <f t="shared" si="317"/>
        <v>0</v>
      </c>
      <c r="AG551" s="283">
        <f t="shared" ref="AG551:AG620" si="353">SUM(AD551:AF551)</f>
        <v>21589277</v>
      </c>
      <c r="AH551" s="281">
        <f t="shared" ref="AH551:AH620" si="354">AG551-AB551</f>
        <v>0</v>
      </c>
      <c r="AI551" s="551">
        <f t="shared" si="348"/>
        <v>0</v>
      </c>
      <c r="AJ551" s="549">
        <f t="shared" si="348"/>
        <v>0</v>
      </c>
      <c r="AK551" s="549">
        <f t="shared" si="348"/>
        <v>0</v>
      </c>
      <c r="AL551" s="282">
        <f t="shared" ref="AL551:AL620" si="355">V551-SUM(AI551:AK551)</f>
        <v>21589277</v>
      </c>
      <c r="AM551" s="281">
        <f t="shared" ref="AM551:AM620" si="356">V551-SUM(AI551:AK551)-AL551</f>
        <v>0</v>
      </c>
      <c r="AN551" s="549">
        <f t="shared" si="345"/>
        <v>21589277</v>
      </c>
      <c r="AO551" s="549">
        <f t="shared" si="346"/>
        <v>0</v>
      </c>
      <c r="AP551" s="549">
        <f t="shared" ref="AP551:AP620" si="357">IF($D551=AP$5,$V551,IF($D551=AP$4, $V551*$AL$2,0))</f>
        <v>0</v>
      </c>
      <c r="AQ551" s="283">
        <f t="shared" si="330"/>
        <v>21589277</v>
      </c>
      <c r="AR551" s="281">
        <f t="shared" ref="AR551:AR620" si="358">AQ551-AL551</f>
        <v>0</v>
      </c>
      <c r="AT551" s="446"/>
      <c r="AU551" s="284"/>
      <c r="AV551" s="447" t="str">
        <f t="shared" ref="AV551:AX620" si="359">IF(VALUE(Y551),AV$7,IF(ISBLANK(Y551),"",AV$7))</f>
        <v>CA</v>
      </c>
      <c r="AW551" s="447" t="str">
        <f t="shared" si="359"/>
        <v>CL</v>
      </c>
      <c r="AX551" s="447" t="str">
        <f t="shared" si="359"/>
        <v>AIC</v>
      </c>
      <c r="AY551" s="447" t="str">
        <f t="shared" si="336"/>
        <v>ERB</v>
      </c>
      <c r="AZ551" s="447" t="str">
        <f t="shared" si="336"/>
        <v>GRB</v>
      </c>
      <c r="BA551" s="447" t="str">
        <f t="shared" si="336"/>
        <v>Non-Op</v>
      </c>
      <c r="BC551" s="445" t="s">
        <v>2156</v>
      </c>
      <c r="BD551" s="552">
        <f t="shared" si="337"/>
        <v>21589277</v>
      </c>
      <c r="BF551" s="435"/>
      <c r="BG551" s="435"/>
      <c r="BH551" s="435"/>
      <c r="BI551" s="435"/>
      <c r="BJ551" s="435"/>
      <c r="BK551" s="435"/>
      <c r="BL551" s="435"/>
      <c r="BN551" s="444"/>
    </row>
    <row r="552" spans="1:66" s="28" customFormat="1" ht="12" customHeight="1">
      <c r="A552" s="287">
        <v>18230042</v>
      </c>
      <c r="B552" s="288" t="str">
        <f t="shared" si="325"/>
        <v>18230042</v>
      </c>
      <c r="C552" s="444" t="s">
        <v>1408</v>
      </c>
      <c r="D552" s="445" t="s">
        <v>2091</v>
      </c>
      <c r="E552" s="445"/>
      <c r="F552" s="444"/>
      <c r="G552" s="445"/>
      <c r="H552" s="547">
        <v>-10937421.689999999</v>
      </c>
      <c r="I552" s="547">
        <v>-13828277.91</v>
      </c>
      <c r="J552" s="547">
        <v>-16200139.02</v>
      </c>
      <c r="K552" s="547">
        <v>-18269563</v>
      </c>
      <c r="L552" s="547">
        <v>-20064897.23</v>
      </c>
      <c r="M552" s="547">
        <v>-5689327.1100000003</v>
      </c>
      <c r="N552" s="547">
        <v>-6601715.7999999998</v>
      </c>
      <c r="O552" s="547">
        <v>-7259980.6699999999</v>
      </c>
      <c r="P552" s="547">
        <v>-7763049.9800000004</v>
      </c>
      <c r="Q552" s="547">
        <v>-8388546.79</v>
      </c>
      <c r="R552" s="547">
        <v>-9547642.5399999991</v>
      </c>
      <c r="S552" s="547">
        <v>-12434915.17</v>
      </c>
      <c r="T552" s="547">
        <v>-15912285.34</v>
      </c>
      <c r="U552" s="547"/>
      <c r="V552" s="547">
        <f t="shared" si="350"/>
        <v>-11622742.394583335</v>
      </c>
      <c r="W552" s="285"/>
      <c r="X552" s="286"/>
      <c r="Y552" s="548">
        <f t="shared" si="344"/>
        <v>-15912285.34</v>
      </c>
      <c r="Z552" s="549">
        <f t="shared" si="344"/>
        <v>0</v>
      </c>
      <c r="AA552" s="549">
        <f t="shared" si="344"/>
        <v>0</v>
      </c>
      <c r="AB552" s="282">
        <f t="shared" si="351"/>
        <v>0</v>
      </c>
      <c r="AC552" s="281">
        <f t="shared" si="352"/>
        <v>0</v>
      </c>
      <c r="AD552" s="549">
        <f t="shared" si="323"/>
        <v>0</v>
      </c>
      <c r="AE552" s="553">
        <f t="shared" si="316"/>
        <v>0</v>
      </c>
      <c r="AF552" s="282">
        <f t="shared" si="317"/>
        <v>0</v>
      </c>
      <c r="AG552" s="283">
        <f t="shared" si="353"/>
        <v>0</v>
      </c>
      <c r="AH552" s="281">
        <f t="shared" si="354"/>
        <v>0</v>
      </c>
      <c r="AI552" s="551">
        <f t="shared" si="348"/>
        <v>-11622742.394583335</v>
      </c>
      <c r="AJ552" s="549">
        <f t="shared" si="348"/>
        <v>0</v>
      </c>
      <c r="AK552" s="549">
        <f t="shared" si="348"/>
        <v>0</v>
      </c>
      <c r="AL552" s="282">
        <f t="shared" si="355"/>
        <v>0</v>
      </c>
      <c r="AM552" s="281">
        <f t="shared" si="356"/>
        <v>0</v>
      </c>
      <c r="AN552" s="549">
        <f t="shared" si="345"/>
        <v>0</v>
      </c>
      <c r="AO552" s="549">
        <f t="shared" si="346"/>
        <v>0</v>
      </c>
      <c r="AP552" s="549">
        <f t="shared" si="357"/>
        <v>0</v>
      </c>
      <c r="AQ552" s="283">
        <f t="shared" si="330"/>
        <v>0</v>
      </c>
      <c r="AR552" s="281">
        <f t="shared" si="358"/>
        <v>0</v>
      </c>
      <c r="AT552" s="446"/>
      <c r="AU552" s="284"/>
      <c r="AV552" s="447" t="str">
        <f t="shared" si="359"/>
        <v>CA</v>
      </c>
      <c r="AW552" s="447" t="str">
        <f t="shared" si="359"/>
        <v>CL</v>
      </c>
      <c r="AX552" s="447" t="str">
        <f t="shared" si="359"/>
        <v>AIC</v>
      </c>
      <c r="AY552" s="447" t="str">
        <f t="shared" si="336"/>
        <v>ERB</v>
      </c>
      <c r="AZ552" s="447" t="str">
        <f t="shared" si="336"/>
        <v>GRB</v>
      </c>
      <c r="BA552" s="447" t="str">
        <f t="shared" si="336"/>
        <v>Non-Op</v>
      </c>
      <c r="BC552" s="445" t="s">
        <v>2158</v>
      </c>
      <c r="BD552" s="552">
        <f t="shared" si="337"/>
        <v>-15912285.34</v>
      </c>
      <c r="BF552" s="435"/>
      <c r="BG552" s="435"/>
      <c r="BH552" s="435"/>
      <c r="BI552" s="435"/>
      <c r="BJ552" s="435"/>
      <c r="BK552" s="435"/>
      <c r="BL552" s="435"/>
      <c r="BN552" s="444"/>
    </row>
    <row r="553" spans="1:66" s="28" customFormat="1" ht="12" customHeight="1">
      <c r="A553" s="287">
        <v>18230051</v>
      </c>
      <c r="B553" s="288" t="str">
        <f t="shared" si="325"/>
        <v>18230051</v>
      </c>
      <c r="C553" s="444" t="s">
        <v>1409</v>
      </c>
      <c r="D553" s="445" t="s">
        <v>1163</v>
      </c>
      <c r="E553" s="445"/>
      <c r="F553" s="444"/>
      <c r="G553" s="445"/>
      <c r="H553" s="547">
        <v>-20176903.109999999</v>
      </c>
      <c r="I553" s="547">
        <v>-20224943</v>
      </c>
      <c r="J553" s="547">
        <v>-20272982.890000001</v>
      </c>
      <c r="K553" s="547">
        <v>-20321022.780000001</v>
      </c>
      <c r="L553" s="547">
        <v>-20369062.670000002</v>
      </c>
      <c r="M553" s="547">
        <v>-20417102.559999999</v>
      </c>
      <c r="N553" s="547">
        <v>-20465142.449999999</v>
      </c>
      <c r="O553" s="547">
        <v>-20513182.34</v>
      </c>
      <c r="P553" s="547">
        <v>-20561222.23</v>
      </c>
      <c r="Q553" s="547">
        <v>-20609262.120000001</v>
      </c>
      <c r="R553" s="547">
        <v>-20657302.010000002</v>
      </c>
      <c r="S553" s="547">
        <v>-20705341.899999999</v>
      </c>
      <c r="T553" s="547">
        <v>-20753381.789999999</v>
      </c>
      <c r="U553" s="547"/>
      <c r="V553" s="547">
        <f t="shared" si="350"/>
        <v>-20465142.449999999</v>
      </c>
      <c r="W553" s="285">
        <v>8</v>
      </c>
      <c r="X553" s="286"/>
      <c r="Y553" s="548">
        <f t="shared" si="344"/>
        <v>0</v>
      </c>
      <c r="Z553" s="549">
        <f t="shared" si="344"/>
        <v>0</v>
      </c>
      <c r="AA553" s="549">
        <f t="shared" si="344"/>
        <v>0</v>
      </c>
      <c r="AB553" s="282">
        <f t="shared" si="351"/>
        <v>-20753381.789999999</v>
      </c>
      <c r="AC553" s="281">
        <f t="shared" si="352"/>
        <v>0</v>
      </c>
      <c r="AD553" s="549">
        <f t="shared" si="323"/>
        <v>-20753381.789999999</v>
      </c>
      <c r="AE553" s="553">
        <f t="shared" si="316"/>
        <v>0</v>
      </c>
      <c r="AF553" s="282">
        <f t="shared" si="317"/>
        <v>0</v>
      </c>
      <c r="AG553" s="283">
        <f t="shared" si="353"/>
        <v>-20753381.789999999</v>
      </c>
      <c r="AH553" s="281">
        <f t="shared" si="354"/>
        <v>0</v>
      </c>
      <c r="AI553" s="551">
        <f t="shared" si="348"/>
        <v>0</v>
      </c>
      <c r="AJ553" s="549">
        <f t="shared" si="348"/>
        <v>0</v>
      </c>
      <c r="AK553" s="549">
        <f t="shared" si="348"/>
        <v>0</v>
      </c>
      <c r="AL553" s="282">
        <f t="shared" si="355"/>
        <v>-20465142.449999999</v>
      </c>
      <c r="AM553" s="281">
        <f t="shared" si="356"/>
        <v>0</v>
      </c>
      <c r="AN553" s="549">
        <f t="shared" si="345"/>
        <v>-20465142.449999999</v>
      </c>
      <c r="AO553" s="549">
        <f t="shared" si="346"/>
        <v>0</v>
      </c>
      <c r="AP553" s="549">
        <f t="shared" si="357"/>
        <v>0</v>
      </c>
      <c r="AQ553" s="283">
        <f t="shared" si="330"/>
        <v>-20465142.449999999</v>
      </c>
      <c r="AR553" s="281">
        <f t="shared" si="358"/>
        <v>0</v>
      </c>
      <c r="AT553" s="446"/>
      <c r="AU553" s="284"/>
      <c r="AV553" s="447" t="str">
        <f t="shared" si="359"/>
        <v>CA</v>
      </c>
      <c r="AW553" s="447" t="str">
        <f t="shared" si="359"/>
        <v>CL</v>
      </c>
      <c r="AX553" s="447" t="str">
        <f t="shared" si="359"/>
        <v>AIC</v>
      </c>
      <c r="AY553" s="447" t="str">
        <f t="shared" si="336"/>
        <v>ERB</v>
      </c>
      <c r="AZ553" s="447" t="str">
        <f t="shared" si="336"/>
        <v>GRB</v>
      </c>
      <c r="BA553" s="447" t="str">
        <f t="shared" si="336"/>
        <v>Non-Op</v>
      </c>
      <c r="BC553" s="445" t="s">
        <v>2156</v>
      </c>
      <c r="BD553" s="552">
        <f t="shared" si="337"/>
        <v>-20753381.789999999</v>
      </c>
      <c r="BF553" s="435"/>
      <c r="BG553" s="435"/>
      <c r="BH553" s="435"/>
      <c r="BI553" s="435"/>
      <c r="BJ553" s="435"/>
      <c r="BK553" s="435"/>
      <c r="BL553" s="435"/>
      <c r="BN553" s="444"/>
    </row>
    <row r="554" spans="1:66" s="28" customFormat="1" ht="12" customHeight="1">
      <c r="A554" s="287">
        <v>18230061</v>
      </c>
      <c r="B554" s="288" t="str">
        <f t="shared" si="325"/>
        <v>18230061</v>
      </c>
      <c r="C554" s="444" t="s">
        <v>1410</v>
      </c>
      <c r="D554" s="445" t="s">
        <v>1163</v>
      </c>
      <c r="E554" s="445"/>
      <c r="F554" s="444"/>
      <c r="G554" s="445"/>
      <c r="H554" s="547">
        <v>344821</v>
      </c>
      <c r="I554" s="547">
        <v>333254</v>
      </c>
      <c r="J554" s="547">
        <v>321687</v>
      </c>
      <c r="K554" s="547">
        <v>310120</v>
      </c>
      <c r="L554" s="547">
        <v>298553</v>
      </c>
      <c r="M554" s="547">
        <v>286986</v>
      </c>
      <c r="N554" s="547">
        <v>275419</v>
      </c>
      <c r="O554" s="547">
        <v>263852</v>
      </c>
      <c r="P554" s="547">
        <v>252285</v>
      </c>
      <c r="Q554" s="547">
        <v>240718</v>
      </c>
      <c r="R554" s="547">
        <v>229151</v>
      </c>
      <c r="S554" s="547">
        <v>217584</v>
      </c>
      <c r="T554" s="547">
        <v>206017</v>
      </c>
      <c r="U554" s="547"/>
      <c r="V554" s="547">
        <f t="shared" si="350"/>
        <v>275419</v>
      </c>
      <c r="W554" s="285">
        <v>9</v>
      </c>
      <c r="X554" s="286"/>
      <c r="Y554" s="548">
        <f t="shared" si="344"/>
        <v>0</v>
      </c>
      <c r="Z554" s="549">
        <f t="shared" si="344"/>
        <v>0</v>
      </c>
      <c r="AA554" s="549">
        <f t="shared" si="344"/>
        <v>0</v>
      </c>
      <c r="AB554" s="282">
        <f t="shared" si="351"/>
        <v>206017</v>
      </c>
      <c r="AC554" s="281">
        <f t="shared" si="352"/>
        <v>0</v>
      </c>
      <c r="AD554" s="549">
        <f t="shared" si="323"/>
        <v>206017</v>
      </c>
      <c r="AE554" s="553">
        <f t="shared" si="316"/>
        <v>0</v>
      </c>
      <c r="AF554" s="282">
        <f t="shared" si="317"/>
        <v>0</v>
      </c>
      <c r="AG554" s="283">
        <f t="shared" si="353"/>
        <v>206017</v>
      </c>
      <c r="AH554" s="281">
        <f t="shared" si="354"/>
        <v>0</v>
      </c>
      <c r="AI554" s="551">
        <f t="shared" si="348"/>
        <v>0</v>
      </c>
      <c r="AJ554" s="549">
        <f t="shared" si="348"/>
        <v>0</v>
      </c>
      <c r="AK554" s="549">
        <f t="shared" si="348"/>
        <v>0</v>
      </c>
      <c r="AL554" s="282">
        <f t="shared" si="355"/>
        <v>275419</v>
      </c>
      <c r="AM554" s="281">
        <f t="shared" si="356"/>
        <v>0</v>
      </c>
      <c r="AN554" s="549">
        <f t="shared" si="345"/>
        <v>275419</v>
      </c>
      <c r="AO554" s="549">
        <f t="shared" si="346"/>
        <v>0</v>
      </c>
      <c r="AP554" s="549">
        <f t="shared" si="357"/>
        <v>0</v>
      </c>
      <c r="AQ554" s="283">
        <f t="shared" si="330"/>
        <v>275419</v>
      </c>
      <c r="AR554" s="281">
        <f t="shared" si="358"/>
        <v>0</v>
      </c>
      <c r="AT554" s="446"/>
      <c r="AU554" s="284"/>
      <c r="AV554" s="447" t="str">
        <f t="shared" si="359"/>
        <v>CA</v>
      </c>
      <c r="AW554" s="447" t="str">
        <f t="shared" si="359"/>
        <v>CL</v>
      </c>
      <c r="AX554" s="447" t="str">
        <f t="shared" si="359"/>
        <v>AIC</v>
      </c>
      <c r="AY554" s="447" t="str">
        <f t="shared" si="336"/>
        <v>ERB</v>
      </c>
      <c r="AZ554" s="447" t="str">
        <f t="shared" si="336"/>
        <v>GRB</v>
      </c>
      <c r="BA554" s="447" t="str">
        <f t="shared" si="336"/>
        <v>Non-Op</v>
      </c>
      <c r="BC554" s="445" t="s">
        <v>2156</v>
      </c>
      <c r="BD554" s="552">
        <f t="shared" si="337"/>
        <v>206017</v>
      </c>
      <c r="BF554" s="435"/>
      <c r="BG554" s="435"/>
      <c r="BH554" s="435"/>
      <c r="BI554" s="435"/>
      <c r="BJ554" s="435"/>
      <c r="BK554" s="435"/>
      <c r="BL554" s="435"/>
      <c r="BN554" s="444"/>
    </row>
    <row r="555" spans="1:66" s="28" customFormat="1" ht="12" customHeight="1">
      <c r="A555" s="287">
        <v>18230071</v>
      </c>
      <c r="B555" s="288" t="str">
        <f t="shared" si="325"/>
        <v>18230071</v>
      </c>
      <c r="C555" s="444" t="s">
        <v>2788</v>
      </c>
      <c r="D555" s="445" t="s">
        <v>1163</v>
      </c>
      <c r="E555" s="445"/>
      <c r="F555" s="444"/>
      <c r="G555" s="445"/>
      <c r="H555" s="547">
        <v>0</v>
      </c>
      <c r="I555" s="547">
        <v>0</v>
      </c>
      <c r="J555" s="547">
        <v>0</v>
      </c>
      <c r="K555" s="547">
        <v>0</v>
      </c>
      <c r="L555" s="547">
        <v>0</v>
      </c>
      <c r="M555" s="547">
        <v>0</v>
      </c>
      <c r="N555" s="547">
        <v>0</v>
      </c>
      <c r="O555" s="547">
        <v>0</v>
      </c>
      <c r="P555" s="547">
        <v>0</v>
      </c>
      <c r="Q555" s="547">
        <v>0</v>
      </c>
      <c r="R555" s="547">
        <v>0</v>
      </c>
      <c r="S555" s="547">
        <v>0</v>
      </c>
      <c r="T555" s="547">
        <v>0</v>
      </c>
      <c r="U555" s="547"/>
      <c r="V555" s="547">
        <f t="shared" si="350"/>
        <v>0</v>
      </c>
      <c r="W555" s="285">
        <v>10</v>
      </c>
      <c r="X555" s="286"/>
      <c r="Y555" s="548">
        <f t="shared" si="344"/>
        <v>0</v>
      </c>
      <c r="Z555" s="549">
        <f t="shared" si="344"/>
        <v>0</v>
      </c>
      <c r="AA555" s="549">
        <f t="shared" si="344"/>
        <v>0</v>
      </c>
      <c r="AB555" s="282">
        <f t="shared" si="351"/>
        <v>0</v>
      </c>
      <c r="AC555" s="281">
        <f t="shared" si="352"/>
        <v>0</v>
      </c>
      <c r="AD555" s="549">
        <f t="shared" si="323"/>
        <v>0</v>
      </c>
      <c r="AE555" s="553">
        <f t="shared" ref="AE555:AE624" si="360">IF($D555=AE$5,$T555,IF($D555=AE$4, $T555*$AK$2,0))</f>
        <v>0</v>
      </c>
      <c r="AF555" s="282">
        <f t="shared" ref="AF555:AF624" si="361">IF($D555=AF$5,$T555,IF($D555=AF$4, $T555*$AL$2,0))</f>
        <v>0</v>
      </c>
      <c r="AG555" s="283">
        <f t="shared" si="353"/>
        <v>0</v>
      </c>
      <c r="AH555" s="281">
        <f t="shared" si="354"/>
        <v>0</v>
      </c>
      <c r="AI555" s="551">
        <f t="shared" si="348"/>
        <v>0</v>
      </c>
      <c r="AJ555" s="549">
        <f t="shared" si="348"/>
        <v>0</v>
      </c>
      <c r="AK555" s="549">
        <f t="shared" si="348"/>
        <v>0</v>
      </c>
      <c r="AL555" s="282">
        <f t="shared" si="355"/>
        <v>0</v>
      </c>
      <c r="AM555" s="281">
        <f t="shared" si="356"/>
        <v>0</v>
      </c>
      <c r="AN555" s="549">
        <f t="shared" si="345"/>
        <v>0</v>
      </c>
      <c r="AO555" s="549">
        <f t="shared" si="346"/>
        <v>0</v>
      </c>
      <c r="AP555" s="549">
        <f t="shared" si="357"/>
        <v>0</v>
      </c>
      <c r="AQ555" s="283">
        <f t="shared" si="330"/>
        <v>0</v>
      </c>
      <c r="AR555" s="281">
        <f t="shared" si="358"/>
        <v>0</v>
      </c>
      <c r="AT555" s="446"/>
      <c r="AU555" s="284"/>
      <c r="AV555" s="447" t="str">
        <f t="shared" si="359"/>
        <v>CA</v>
      </c>
      <c r="AW555" s="447" t="str">
        <f t="shared" si="359"/>
        <v>CL</v>
      </c>
      <c r="AX555" s="447" t="str">
        <f t="shared" si="359"/>
        <v>AIC</v>
      </c>
      <c r="AY555" s="447" t="str">
        <f t="shared" si="336"/>
        <v>ERB</v>
      </c>
      <c r="AZ555" s="447" t="str">
        <f t="shared" si="336"/>
        <v>GRB</v>
      </c>
      <c r="BA555" s="447" t="str">
        <f t="shared" si="336"/>
        <v>Non-Op</v>
      </c>
      <c r="BC555" s="445" t="s">
        <v>2158</v>
      </c>
      <c r="BD555" s="552">
        <f t="shared" si="337"/>
        <v>0</v>
      </c>
      <c r="BF555" s="435"/>
      <c r="BG555" s="435"/>
      <c r="BH555" s="435"/>
      <c r="BI555" s="435"/>
      <c r="BJ555" s="435"/>
      <c r="BK555" s="435"/>
      <c r="BL555" s="435"/>
      <c r="BN555" s="444"/>
    </row>
    <row r="556" spans="1:66" s="28" customFormat="1" ht="12" customHeight="1">
      <c r="A556" s="287">
        <v>18230081</v>
      </c>
      <c r="B556" s="288" t="str">
        <f t="shared" si="325"/>
        <v>18230081</v>
      </c>
      <c r="C556" s="444" t="s">
        <v>2789</v>
      </c>
      <c r="D556" s="445" t="s">
        <v>1163</v>
      </c>
      <c r="E556" s="445"/>
      <c r="F556" s="444"/>
      <c r="G556" s="445"/>
      <c r="H556" s="547">
        <v>0</v>
      </c>
      <c r="I556" s="547">
        <v>0</v>
      </c>
      <c r="J556" s="547">
        <v>0</v>
      </c>
      <c r="K556" s="547">
        <v>0</v>
      </c>
      <c r="L556" s="547">
        <v>0</v>
      </c>
      <c r="M556" s="547">
        <v>0</v>
      </c>
      <c r="N556" s="547">
        <v>0</v>
      </c>
      <c r="O556" s="547">
        <v>0</v>
      </c>
      <c r="P556" s="547">
        <v>0</v>
      </c>
      <c r="Q556" s="547">
        <v>0</v>
      </c>
      <c r="R556" s="547">
        <v>0</v>
      </c>
      <c r="S556" s="547">
        <v>0</v>
      </c>
      <c r="T556" s="547">
        <v>0</v>
      </c>
      <c r="U556" s="547"/>
      <c r="V556" s="547">
        <f t="shared" si="350"/>
        <v>0</v>
      </c>
      <c r="W556" s="285">
        <v>11</v>
      </c>
      <c r="X556" s="286"/>
      <c r="Y556" s="548">
        <f t="shared" si="344"/>
        <v>0</v>
      </c>
      <c r="Z556" s="549">
        <f t="shared" si="344"/>
        <v>0</v>
      </c>
      <c r="AA556" s="549">
        <f t="shared" si="344"/>
        <v>0</v>
      </c>
      <c r="AB556" s="282">
        <f t="shared" si="351"/>
        <v>0</v>
      </c>
      <c r="AC556" s="281">
        <f t="shared" si="352"/>
        <v>0</v>
      </c>
      <c r="AD556" s="549">
        <f t="shared" si="323"/>
        <v>0</v>
      </c>
      <c r="AE556" s="553">
        <f t="shared" si="360"/>
        <v>0</v>
      </c>
      <c r="AF556" s="282">
        <f t="shared" si="361"/>
        <v>0</v>
      </c>
      <c r="AG556" s="283">
        <f t="shared" si="353"/>
        <v>0</v>
      </c>
      <c r="AH556" s="281">
        <f t="shared" si="354"/>
        <v>0</v>
      </c>
      <c r="AI556" s="551">
        <f t="shared" si="348"/>
        <v>0</v>
      </c>
      <c r="AJ556" s="549">
        <f t="shared" si="348"/>
        <v>0</v>
      </c>
      <c r="AK556" s="549">
        <f t="shared" si="348"/>
        <v>0</v>
      </c>
      <c r="AL556" s="282">
        <f t="shared" si="355"/>
        <v>0</v>
      </c>
      <c r="AM556" s="281">
        <f t="shared" si="356"/>
        <v>0</v>
      </c>
      <c r="AN556" s="549">
        <f t="shared" si="345"/>
        <v>0</v>
      </c>
      <c r="AO556" s="549">
        <f t="shared" si="346"/>
        <v>0</v>
      </c>
      <c r="AP556" s="549">
        <f t="shared" si="357"/>
        <v>0</v>
      </c>
      <c r="AQ556" s="283">
        <f t="shared" si="330"/>
        <v>0</v>
      </c>
      <c r="AR556" s="281">
        <f t="shared" si="358"/>
        <v>0</v>
      </c>
      <c r="AT556" s="446"/>
      <c r="AU556" s="284"/>
      <c r="AV556" s="447" t="str">
        <f t="shared" si="359"/>
        <v>CA</v>
      </c>
      <c r="AW556" s="447" t="str">
        <f t="shared" si="359"/>
        <v>CL</v>
      </c>
      <c r="AX556" s="447" t="str">
        <f t="shared" si="359"/>
        <v>AIC</v>
      </c>
      <c r="AY556" s="447" t="str">
        <f t="shared" si="336"/>
        <v>ERB</v>
      </c>
      <c r="AZ556" s="447" t="str">
        <f t="shared" si="336"/>
        <v>GRB</v>
      </c>
      <c r="BA556" s="447" t="str">
        <f t="shared" si="336"/>
        <v>Non-Op</v>
      </c>
      <c r="BC556" s="445" t="s">
        <v>2158</v>
      </c>
      <c r="BD556" s="552">
        <f t="shared" si="337"/>
        <v>0</v>
      </c>
      <c r="BF556" s="435"/>
      <c r="BG556" s="435"/>
      <c r="BH556" s="435"/>
      <c r="BI556" s="435"/>
      <c r="BJ556" s="435"/>
      <c r="BK556" s="435"/>
      <c r="BL556" s="435"/>
      <c r="BN556" s="444"/>
    </row>
    <row r="557" spans="1:66" s="28" customFormat="1" ht="12" customHeight="1">
      <c r="A557" s="287">
        <v>18230281</v>
      </c>
      <c r="B557" s="288" t="str">
        <f t="shared" si="325"/>
        <v>18230281</v>
      </c>
      <c r="C557" s="444" t="s">
        <v>2790</v>
      </c>
      <c r="D557" s="445" t="s">
        <v>1165</v>
      </c>
      <c r="E557" s="445"/>
      <c r="F557" s="444"/>
      <c r="G557" s="445"/>
      <c r="H557" s="547">
        <v>0</v>
      </c>
      <c r="I557" s="547">
        <v>0</v>
      </c>
      <c r="J557" s="547">
        <v>0</v>
      </c>
      <c r="K557" s="547">
        <v>0</v>
      </c>
      <c r="L557" s="547">
        <v>0</v>
      </c>
      <c r="M557" s="547">
        <v>0</v>
      </c>
      <c r="N557" s="547">
        <v>0</v>
      </c>
      <c r="O557" s="547">
        <v>0</v>
      </c>
      <c r="P557" s="547">
        <v>0</v>
      </c>
      <c r="Q557" s="547">
        <v>0</v>
      </c>
      <c r="R557" s="547">
        <v>0</v>
      </c>
      <c r="S557" s="547">
        <v>0</v>
      </c>
      <c r="T557" s="547">
        <v>0</v>
      </c>
      <c r="U557" s="547"/>
      <c r="V557" s="547">
        <f t="shared" si="350"/>
        <v>0</v>
      </c>
      <c r="W557" s="285"/>
      <c r="X557" s="286"/>
      <c r="Y557" s="548">
        <f t="shared" si="344"/>
        <v>0</v>
      </c>
      <c r="Z557" s="549">
        <f t="shared" si="344"/>
        <v>0</v>
      </c>
      <c r="AA557" s="549">
        <f t="shared" si="344"/>
        <v>0</v>
      </c>
      <c r="AB557" s="282">
        <f t="shared" si="351"/>
        <v>0</v>
      </c>
      <c r="AC557" s="281">
        <f t="shared" si="352"/>
        <v>0</v>
      </c>
      <c r="AD557" s="549">
        <f t="shared" si="323"/>
        <v>0</v>
      </c>
      <c r="AE557" s="553">
        <f t="shared" si="360"/>
        <v>0</v>
      </c>
      <c r="AF557" s="282">
        <f t="shared" si="361"/>
        <v>0</v>
      </c>
      <c r="AG557" s="283">
        <f t="shared" si="353"/>
        <v>0</v>
      </c>
      <c r="AH557" s="281">
        <f t="shared" si="354"/>
        <v>0</v>
      </c>
      <c r="AI557" s="551">
        <f t="shared" si="348"/>
        <v>0</v>
      </c>
      <c r="AJ557" s="549">
        <f t="shared" si="348"/>
        <v>0</v>
      </c>
      <c r="AK557" s="549">
        <f t="shared" si="348"/>
        <v>0</v>
      </c>
      <c r="AL557" s="282">
        <f t="shared" si="355"/>
        <v>0</v>
      </c>
      <c r="AM557" s="281">
        <f t="shared" si="356"/>
        <v>0</v>
      </c>
      <c r="AN557" s="549">
        <f t="shared" si="345"/>
        <v>0</v>
      </c>
      <c r="AO557" s="549">
        <f t="shared" si="346"/>
        <v>0</v>
      </c>
      <c r="AP557" s="549">
        <f t="shared" si="357"/>
        <v>0</v>
      </c>
      <c r="AQ557" s="283">
        <f t="shared" si="330"/>
        <v>0</v>
      </c>
      <c r="AR557" s="281">
        <f t="shared" si="358"/>
        <v>0</v>
      </c>
      <c r="AT557" s="446" t="s">
        <v>2075</v>
      </c>
      <c r="AU557" s="284"/>
      <c r="AV557" s="447" t="str">
        <f t="shared" si="359"/>
        <v>CA</v>
      </c>
      <c r="AW557" s="447" t="str">
        <f t="shared" si="359"/>
        <v>CL</v>
      </c>
      <c r="AX557" s="447" t="str">
        <f t="shared" si="359"/>
        <v>AIC</v>
      </c>
      <c r="AY557" s="447" t="str">
        <f t="shared" si="336"/>
        <v>ERB</v>
      </c>
      <c r="AZ557" s="447" t="str">
        <f t="shared" si="336"/>
        <v>GRB</v>
      </c>
      <c r="BA557" s="447" t="str">
        <f t="shared" si="336"/>
        <v>Non-Op</v>
      </c>
      <c r="BC557" s="449" t="s">
        <v>2100</v>
      </c>
      <c r="BD557" s="552">
        <f t="shared" si="337"/>
        <v>0</v>
      </c>
      <c r="BF557" s="435"/>
      <c r="BG557" s="435"/>
      <c r="BH557" s="435"/>
      <c r="BI557" s="435"/>
      <c r="BJ557" s="435"/>
      <c r="BK557" s="435"/>
      <c r="BL557" s="435"/>
      <c r="BN557" s="444"/>
    </row>
    <row r="558" spans="1:66" s="28" customFormat="1" ht="12" customHeight="1">
      <c r="A558" s="287">
        <v>18230291</v>
      </c>
      <c r="B558" s="288" t="str">
        <f t="shared" si="325"/>
        <v>18230291</v>
      </c>
      <c r="C558" s="444" t="s">
        <v>2791</v>
      </c>
      <c r="D558" s="445" t="s">
        <v>1165</v>
      </c>
      <c r="E558" s="445"/>
      <c r="F558" s="444"/>
      <c r="G558" s="445"/>
      <c r="H558" s="547">
        <v>0</v>
      </c>
      <c r="I558" s="547">
        <v>0</v>
      </c>
      <c r="J558" s="547">
        <v>0</v>
      </c>
      <c r="K558" s="547">
        <v>0</v>
      </c>
      <c r="L558" s="547">
        <v>0</v>
      </c>
      <c r="M558" s="547">
        <v>0</v>
      </c>
      <c r="N558" s="547">
        <v>0</v>
      </c>
      <c r="O558" s="547">
        <v>0</v>
      </c>
      <c r="P558" s="547">
        <v>0</v>
      </c>
      <c r="Q558" s="547">
        <v>0</v>
      </c>
      <c r="R558" s="547">
        <v>0</v>
      </c>
      <c r="S558" s="547">
        <v>0</v>
      </c>
      <c r="T558" s="547">
        <v>0</v>
      </c>
      <c r="U558" s="547"/>
      <c r="V558" s="547">
        <f t="shared" si="350"/>
        <v>0</v>
      </c>
      <c r="W558" s="285"/>
      <c r="X558" s="285"/>
      <c r="Y558" s="548">
        <f t="shared" si="344"/>
        <v>0</v>
      </c>
      <c r="Z558" s="549">
        <f t="shared" si="344"/>
        <v>0</v>
      </c>
      <c r="AA558" s="549">
        <f t="shared" si="344"/>
        <v>0</v>
      </c>
      <c r="AB558" s="282">
        <f t="shared" si="351"/>
        <v>0</v>
      </c>
      <c r="AC558" s="281">
        <f t="shared" si="352"/>
        <v>0</v>
      </c>
      <c r="AD558" s="549">
        <f t="shared" si="323"/>
        <v>0</v>
      </c>
      <c r="AE558" s="553">
        <f t="shared" si="360"/>
        <v>0</v>
      </c>
      <c r="AF558" s="282">
        <f t="shared" si="361"/>
        <v>0</v>
      </c>
      <c r="AG558" s="283">
        <f t="shared" si="353"/>
        <v>0</v>
      </c>
      <c r="AH558" s="281">
        <f t="shared" si="354"/>
        <v>0</v>
      </c>
      <c r="AI558" s="551">
        <f t="shared" si="348"/>
        <v>0</v>
      </c>
      <c r="AJ558" s="549">
        <f t="shared" si="348"/>
        <v>0</v>
      </c>
      <c r="AK558" s="549">
        <f t="shared" si="348"/>
        <v>0</v>
      </c>
      <c r="AL558" s="282">
        <f t="shared" si="355"/>
        <v>0</v>
      </c>
      <c r="AM558" s="281">
        <f t="shared" si="356"/>
        <v>0</v>
      </c>
      <c r="AN558" s="549">
        <f t="shared" si="345"/>
        <v>0</v>
      </c>
      <c r="AO558" s="549">
        <f t="shared" si="346"/>
        <v>0</v>
      </c>
      <c r="AP558" s="549">
        <f t="shared" si="357"/>
        <v>0</v>
      </c>
      <c r="AQ558" s="283">
        <f t="shared" si="330"/>
        <v>0</v>
      </c>
      <c r="AR558" s="281">
        <f t="shared" si="358"/>
        <v>0</v>
      </c>
      <c r="AT558" s="446" t="s">
        <v>2075</v>
      </c>
      <c r="AU558" s="284"/>
      <c r="AV558" s="447" t="str">
        <f t="shared" si="359"/>
        <v>CA</v>
      </c>
      <c r="AW558" s="447" t="str">
        <f t="shared" si="359"/>
        <v>CL</v>
      </c>
      <c r="AX558" s="447" t="str">
        <f t="shared" si="359"/>
        <v>AIC</v>
      </c>
      <c r="AY558" s="447" t="str">
        <f t="shared" si="336"/>
        <v>ERB</v>
      </c>
      <c r="AZ558" s="447" t="str">
        <f t="shared" si="336"/>
        <v>GRB</v>
      </c>
      <c r="BA558" s="447" t="str">
        <f t="shared" si="336"/>
        <v>Non-Op</v>
      </c>
      <c r="BC558" s="449" t="s">
        <v>2100</v>
      </c>
      <c r="BD558" s="552">
        <f t="shared" si="337"/>
        <v>0</v>
      </c>
      <c r="BF558" s="435"/>
      <c r="BG558" s="435"/>
      <c r="BH558" s="435"/>
      <c r="BI558" s="435"/>
      <c r="BJ558" s="435"/>
      <c r="BK558" s="435"/>
      <c r="BL558" s="435"/>
      <c r="BN558" s="444"/>
    </row>
    <row r="559" spans="1:66" s="28" customFormat="1" ht="12" customHeight="1">
      <c r="A559" s="287">
        <v>18230311</v>
      </c>
      <c r="B559" s="288" t="str">
        <f t="shared" si="325"/>
        <v>18230311</v>
      </c>
      <c r="C559" s="444" t="s">
        <v>1411</v>
      </c>
      <c r="D559" s="445" t="s">
        <v>1165</v>
      </c>
      <c r="E559" s="445"/>
      <c r="F559" s="444"/>
      <c r="G559" s="445"/>
      <c r="H559" s="547">
        <v>32000</v>
      </c>
      <c r="I559" s="547">
        <v>32000</v>
      </c>
      <c r="J559" s="547">
        <v>32000</v>
      </c>
      <c r="K559" s="547">
        <v>32000</v>
      </c>
      <c r="L559" s="547">
        <v>32000</v>
      </c>
      <c r="M559" s="547">
        <v>32000</v>
      </c>
      <c r="N559" s="547">
        <v>32000</v>
      </c>
      <c r="O559" s="547">
        <v>32000</v>
      </c>
      <c r="P559" s="547">
        <v>32000</v>
      </c>
      <c r="Q559" s="547">
        <v>32000</v>
      </c>
      <c r="R559" s="547">
        <v>32000</v>
      </c>
      <c r="S559" s="547">
        <v>32000</v>
      </c>
      <c r="T559" s="547">
        <v>32000</v>
      </c>
      <c r="U559" s="547"/>
      <c r="V559" s="547">
        <f t="shared" si="350"/>
        <v>32000</v>
      </c>
      <c r="W559" s="285"/>
      <c r="X559" s="285"/>
      <c r="Y559" s="548">
        <f t="shared" si="344"/>
        <v>0</v>
      </c>
      <c r="Z559" s="549">
        <f t="shared" si="344"/>
        <v>0</v>
      </c>
      <c r="AA559" s="549">
        <f t="shared" si="344"/>
        <v>0</v>
      </c>
      <c r="AB559" s="282">
        <f t="shared" si="351"/>
        <v>32000</v>
      </c>
      <c r="AC559" s="281">
        <f t="shared" si="352"/>
        <v>0</v>
      </c>
      <c r="AD559" s="549">
        <f t="shared" si="323"/>
        <v>0</v>
      </c>
      <c r="AE559" s="553">
        <f t="shared" si="360"/>
        <v>0</v>
      </c>
      <c r="AF559" s="282">
        <f t="shared" si="361"/>
        <v>32000</v>
      </c>
      <c r="AG559" s="283">
        <f t="shared" si="353"/>
        <v>32000</v>
      </c>
      <c r="AH559" s="281">
        <f t="shared" si="354"/>
        <v>0</v>
      </c>
      <c r="AI559" s="551">
        <f t="shared" si="348"/>
        <v>0</v>
      </c>
      <c r="AJ559" s="549">
        <f t="shared" si="348"/>
        <v>0</v>
      </c>
      <c r="AK559" s="549">
        <f t="shared" si="348"/>
        <v>0</v>
      </c>
      <c r="AL559" s="282">
        <f t="shared" si="355"/>
        <v>32000</v>
      </c>
      <c r="AM559" s="281">
        <f t="shared" si="356"/>
        <v>0</v>
      </c>
      <c r="AN559" s="549">
        <f t="shared" si="345"/>
        <v>0</v>
      </c>
      <c r="AO559" s="549">
        <f t="shared" si="346"/>
        <v>0</v>
      </c>
      <c r="AP559" s="549">
        <f t="shared" si="357"/>
        <v>32000</v>
      </c>
      <c r="AQ559" s="283">
        <f t="shared" si="330"/>
        <v>32000</v>
      </c>
      <c r="AR559" s="281">
        <f t="shared" si="358"/>
        <v>0</v>
      </c>
      <c r="AT559" s="446" t="s">
        <v>2076</v>
      </c>
      <c r="AU559" s="284"/>
      <c r="AV559" s="447" t="str">
        <f t="shared" si="359"/>
        <v>CA</v>
      </c>
      <c r="AW559" s="447" t="str">
        <f t="shared" si="359"/>
        <v>CL</v>
      </c>
      <c r="AX559" s="447" t="str">
        <f t="shared" si="359"/>
        <v>AIC</v>
      </c>
      <c r="AY559" s="447" t="str">
        <f t="shared" si="336"/>
        <v>ERB</v>
      </c>
      <c r="AZ559" s="447" t="str">
        <f t="shared" si="336"/>
        <v>GRB</v>
      </c>
      <c r="BA559" s="447" t="str">
        <f t="shared" si="336"/>
        <v>Non-Op</v>
      </c>
      <c r="BC559" s="449" t="s">
        <v>2100</v>
      </c>
      <c r="BD559" s="552">
        <f t="shared" si="337"/>
        <v>32000</v>
      </c>
      <c r="BF559" s="435"/>
      <c r="BG559" s="435"/>
      <c r="BH559" s="435"/>
      <c r="BI559" s="435"/>
      <c r="BJ559" s="435"/>
      <c r="BK559" s="435"/>
      <c r="BL559" s="435"/>
      <c r="BN559" s="444"/>
    </row>
    <row r="560" spans="1:66" s="28" customFormat="1" ht="12" customHeight="1">
      <c r="A560" s="287">
        <v>18230312</v>
      </c>
      <c r="B560" s="288" t="str">
        <f t="shared" si="325"/>
        <v>18230312</v>
      </c>
      <c r="C560" s="444" t="s">
        <v>1412</v>
      </c>
      <c r="D560" s="445" t="s">
        <v>2091</v>
      </c>
      <c r="E560" s="445"/>
      <c r="F560" s="294">
        <v>43070</v>
      </c>
      <c r="G560" s="445"/>
      <c r="H560" s="547">
        <v>-11156250.970000001</v>
      </c>
      <c r="I560" s="547">
        <v>-10877700.949999999</v>
      </c>
      <c r="J560" s="547">
        <v>-10599150.93</v>
      </c>
      <c r="K560" s="547">
        <v>-10320600.91</v>
      </c>
      <c r="L560" s="547">
        <v>-10042050.890000001</v>
      </c>
      <c r="M560" s="547">
        <v>-9763500.8699999992</v>
      </c>
      <c r="N560" s="547">
        <v>-9484950.8499999996</v>
      </c>
      <c r="O560" s="547">
        <v>-9206400.8300000001</v>
      </c>
      <c r="P560" s="547">
        <v>-8927850.8100000005</v>
      </c>
      <c r="Q560" s="547">
        <v>-8649300.7899999991</v>
      </c>
      <c r="R560" s="547">
        <v>-8370750.7699999996</v>
      </c>
      <c r="S560" s="547">
        <v>-8092200.75</v>
      </c>
      <c r="T560" s="547">
        <v>-7813650.7300000004</v>
      </c>
      <c r="U560" s="547"/>
      <c r="V560" s="547">
        <f t="shared" si="350"/>
        <v>-9484950.8500000015</v>
      </c>
      <c r="W560" s="285"/>
      <c r="X560" s="285"/>
      <c r="Y560" s="548">
        <f t="shared" si="344"/>
        <v>-7813650.7300000004</v>
      </c>
      <c r="Z560" s="549">
        <f t="shared" si="344"/>
        <v>0</v>
      </c>
      <c r="AA560" s="549">
        <f t="shared" si="344"/>
        <v>0</v>
      </c>
      <c r="AB560" s="282">
        <f t="shared" si="351"/>
        <v>0</v>
      </c>
      <c r="AC560" s="281">
        <f t="shared" si="352"/>
        <v>0</v>
      </c>
      <c r="AD560" s="549">
        <f t="shared" si="323"/>
        <v>0</v>
      </c>
      <c r="AE560" s="553">
        <f t="shared" si="360"/>
        <v>0</v>
      </c>
      <c r="AF560" s="282">
        <f t="shared" si="361"/>
        <v>0</v>
      </c>
      <c r="AG560" s="283">
        <f t="shared" si="353"/>
        <v>0</v>
      </c>
      <c r="AH560" s="281">
        <f t="shared" si="354"/>
        <v>0</v>
      </c>
      <c r="AI560" s="551">
        <f t="shared" si="348"/>
        <v>-9484950.8500000015</v>
      </c>
      <c r="AJ560" s="549">
        <f t="shared" si="348"/>
        <v>0</v>
      </c>
      <c r="AK560" s="549">
        <f t="shared" si="348"/>
        <v>0</v>
      </c>
      <c r="AL560" s="282">
        <f t="shared" si="355"/>
        <v>0</v>
      </c>
      <c r="AM560" s="281">
        <f t="shared" si="356"/>
        <v>0</v>
      </c>
      <c r="AN560" s="549">
        <f t="shared" si="345"/>
        <v>0</v>
      </c>
      <c r="AO560" s="549">
        <f t="shared" si="346"/>
        <v>0</v>
      </c>
      <c r="AP560" s="549">
        <f t="shared" si="357"/>
        <v>0</v>
      </c>
      <c r="AQ560" s="283">
        <f t="shared" si="330"/>
        <v>0</v>
      </c>
      <c r="AR560" s="281">
        <f t="shared" si="358"/>
        <v>0</v>
      </c>
      <c r="AT560" s="446"/>
      <c r="AU560" s="284"/>
      <c r="AV560" s="447" t="str">
        <f t="shared" si="359"/>
        <v>CA</v>
      </c>
      <c r="AW560" s="447" t="str">
        <f t="shared" si="359"/>
        <v>CL</v>
      </c>
      <c r="AX560" s="447" t="str">
        <f t="shared" si="359"/>
        <v>AIC</v>
      </c>
      <c r="AY560" s="447" t="str">
        <f t="shared" si="336"/>
        <v>ERB</v>
      </c>
      <c r="AZ560" s="447" t="str">
        <f t="shared" si="336"/>
        <v>GRB</v>
      </c>
      <c r="BA560" s="447" t="str">
        <f t="shared" si="336"/>
        <v>Non-Op</v>
      </c>
      <c r="BC560" s="445" t="s">
        <v>2159</v>
      </c>
      <c r="BD560" s="552">
        <f t="shared" si="337"/>
        <v>-7813650.7300000004</v>
      </c>
      <c r="BF560" s="448"/>
      <c r="BG560" s="448"/>
      <c r="BH560" s="448"/>
      <c r="BI560" s="448"/>
      <c r="BJ560" s="448"/>
      <c r="BK560" s="448"/>
      <c r="BL560" s="448"/>
      <c r="BN560" s="444"/>
    </row>
    <row r="561" spans="1:66" s="28" customFormat="1" ht="12" customHeight="1">
      <c r="A561" s="287">
        <v>18230351</v>
      </c>
      <c r="B561" s="288" t="str">
        <f t="shared" si="325"/>
        <v>18230351</v>
      </c>
      <c r="C561" s="444" t="s">
        <v>1413</v>
      </c>
      <c r="D561" s="445" t="s">
        <v>1163</v>
      </c>
      <c r="E561" s="445"/>
      <c r="F561" s="444"/>
      <c r="G561" s="445"/>
      <c r="H561" s="547">
        <v>69699312.489999995</v>
      </c>
      <c r="I561" s="547">
        <v>69108640.359999999</v>
      </c>
      <c r="J561" s="547">
        <v>68517968.230000004</v>
      </c>
      <c r="K561" s="547">
        <v>67927296.099999994</v>
      </c>
      <c r="L561" s="547">
        <v>67336623.969999999</v>
      </c>
      <c r="M561" s="547">
        <v>66745951.840000004</v>
      </c>
      <c r="N561" s="547">
        <v>66155279.710000001</v>
      </c>
      <c r="O561" s="547">
        <v>65564607.579999998</v>
      </c>
      <c r="P561" s="547">
        <v>64973935.450000003</v>
      </c>
      <c r="Q561" s="547">
        <v>64383263.32</v>
      </c>
      <c r="R561" s="547">
        <v>63792591.189999998</v>
      </c>
      <c r="S561" s="547">
        <v>63201919.060000002</v>
      </c>
      <c r="T561" s="547">
        <v>62611246.93</v>
      </c>
      <c r="U561" s="547"/>
      <c r="V561" s="547">
        <f t="shared" si="350"/>
        <v>66155279.710000001</v>
      </c>
      <c r="W561" s="285" t="s">
        <v>1246</v>
      </c>
      <c r="X561" s="285"/>
      <c r="Y561" s="548">
        <f t="shared" si="344"/>
        <v>0</v>
      </c>
      <c r="Z561" s="549">
        <f t="shared" si="344"/>
        <v>0</v>
      </c>
      <c r="AA561" s="549">
        <f t="shared" si="344"/>
        <v>0</v>
      </c>
      <c r="AB561" s="282">
        <f t="shared" si="351"/>
        <v>62611246.93</v>
      </c>
      <c r="AC561" s="281">
        <f t="shared" si="352"/>
        <v>0</v>
      </c>
      <c r="AD561" s="549">
        <f t="shared" si="323"/>
        <v>62611246.93</v>
      </c>
      <c r="AE561" s="553">
        <f t="shared" si="360"/>
        <v>0</v>
      </c>
      <c r="AF561" s="282">
        <f t="shared" si="361"/>
        <v>0</v>
      </c>
      <c r="AG561" s="283">
        <f t="shared" si="353"/>
        <v>62611246.93</v>
      </c>
      <c r="AH561" s="281">
        <f t="shared" si="354"/>
        <v>0</v>
      </c>
      <c r="AI561" s="551">
        <f t="shared" si="348"/>
        <v>0</v>
      </c>
      <c r="AJ561" s="549">
        <f t="shared" si="348"/>
        <v>0</v>
      </c>
      <c r="AK561" s="549">
        <f t="shared" si="348"/>
        <v>0</v>
      </c>
      <c r="AL561" s="282">
        <f t="shared" si="355"/>
        <v>66155279.710000001</v>
      </c>
      <c r="AM561" s="281">
        <f t="shared" si="356"/>
        <v>0</v>
      </c>
      <c r="AN561" s="549">
        <f t="shared" si="345"/>
        <v>66155279.710000001</v>
      </c>
      <c r="AO561" s="549">
        <f t="shared" si="346"/>
        <v>0</v>
      </c>
      <c r="AP561" s="549">
        <f t="shared" si="357"/>
        <v>0</v>
      </c>
      <c r="AQ561" s="283">
        <f t="shared" si="330"/>
        <v>66155279.710000001</v>
      </c>
      <c r="AR561" s="281">
        <f t="shared" si="358"/>
        <v>0</v>
      </c>
      <c r="AT561" s="446"/>
      <c r="AU561" s="284"/>
      <c r="AV561" s="447" t="str">
        <f t="shared" si="359"/>
        <v>CA</v>
      </c>
      <c r="AW561" s="447" t="str">
        <f t="shared" si="359"/>
        <v>CL</v>
      </c>
      <c r="AX561" s="447" t="str">
        <f t="shared" si="359"/>
        <v>AIC</v>
      </c>
      <c r="AY561" s="447" t="str">
        <f t="shared" si="336"/>
        <v>ERB</v>
      </c>
      <c r="AZ561" s="447" t="str">
        <f t="shared" si="336"/>
        <v>GRB</v>
      </c>
      <c r="BA561" s="447" t="str">
        <f t="shared" si="336"/>
        <v>Non-Op</v>
      </c>
      <c r="BC561" s="445" t="s">
        <v>2160</v>
      </c>
      <c r="BD561" s="552">
        <f t="shared" si="337"/>
        <v>62611246.93</v>
      </c>
      <c r="BF561" s="448"/>
      <c r="BG561" s="448"/>
      <c r="BH561" s="448"/>
      <c r="BI561" s="448"/>
      <c r="BJ561" s="448"/>
      <c r="BK561" s="448"/>
      <c r="BL561" s="448"/>
      <c r="BN561" s="444"/>
    </row>
    <row r="562" spans="1:66" s="28" customFormat="1" ht="12" customHeight="1">
      <c r="A562" s="287">
        <v>18230401</v>
      </c>
      <c r="B562" s="288" t="str">
        <f t="shared" si="325"/>
        <v>18230401</v>
      </c>
      <c r="C562" s="444" t="s">
        <v>2792</v>
      </c>
      <c r="D562" s="445" t="s">
        <v>1163</v>
      </c>
      <c r="E562" s="445"/>
      <c r="F562" s="444"/>
      <c r="G562" s="445"/>
      <c r="H562" s="547">
        <v>0</v>
      </c>
      <c r="I562" s="547">
        <v>0</v>
      </c>
      <c r="J562" s="547">
        <v>0</v>
      </c>
      <c r="K562" s="547">
        <v>0</v>
      </c>
      <c r="L562" s="547">
        <v>0</v>
      </c>
      <c r="M562" s="547">
        <v>0</v>
      </c>
      <c r="N562" s="547">
        <v>0</v>
      </c>
      <c r="O562" s="547">
        <v>0</v>
      </c>
      <c r="P562" s="547">
        <v>0</v>
      </c>
      <c r="Q562" s="547">
        <v>0</v>
      </c>
      <c r="R562" s="547">
        <v>0</v>
      </c>
      <c r="S562" s="547">
        <v>0</v>
      </c>
      <c r="T562" s="547">
        <v>0</v>
      </c>
      <c r="U562" s="547"/>
      <c r="V562" s="547">
        <f t="shared" si="350"/>
        <v>0</v>
      </c>
      <c r="W562" s="285" t="s">
        <v>1402</v>
      </c>
      <c r="X562" s="285"/>
      <c r="Y562" s="548">
        <f t="shared" si="344"/>
        <v>0</v>
      </c>
      <c r="Z562" s="549">
        <f t="shared" si="344"/>
        <v>0</v>
      </c>
      <c r="AA562" s="549">
        <f t="shared" si="344"/>
        <v>0</v>
      </c>
      <c r="AB562" s="282">
        <f t="shared" si="351"/>
        <v>0</v>
      </c>
      <c r="AC562" s="281">
        <f t="shared" si="352"/>
        <v>0</v>
      </c>
      <c r="AD562" s="549">
        <f t="shared" si="323"/>
        <v>0</v>
      </c>
      <c r="AE562" s="553">
        <f t="shared" si="360"/>
        <v>0</v>
      </c>
      <c r="AF562" s="282">
        <f t="shared" si="361"/>
        <v>0</v>
      </c>
      <c r="AG562" s="283">
        <f t="shared" si="353"/>
        <v>0</v>
      </c>
      <c r="AH562" s="281">
        <f t="shared" si="354"/>
        <v>0</v>
      </c>
      <c r="AI562" s="551">
        <f t="shared" si="348"/>
        <v>0</v>
      </c>
      <c r="AJ562" s="549">
        <f t="shared" si="348"/>
        <v>0</v>
      </c>
      <c r="AK562" s="549">
        <f t="shared" si="348"/>
        <v>0</v>
      </c>
      <c r="AL562" s="282">
        <f t="shared" si="355"/>
        <v>0</v>
      </c>
      <c r="AM562" s="281">
        <f t="shared" si="356"/>
        <v>0</v>
      </c>
      <c r="AN562" s="549">
        <f t="shared" si="345"/>
        <v>0</v>
      </c>
      <c r="AO562" s="549">
        <f t="shared" si="346"/>
        <v>0</v>
      </c>
      <c r="AP562" s="549">
        <f t="shared" si="357"/>
        <v>0</v>
      </c>
      <c r="AQ562" s="283">
        <f t="shared" si="330"/>
        <v>0</v>
      </c>
      <c r="AR562" s="281">
        <f t="shared" si="358"/>
        <v>0</v>
      </c>
      <c r="AT562" s="446"/>
      <c r="AU562" s="284"/>
      <c r="AV562" s="447" t="str">
        <f t="shared" si="359"/>
        <v>CA</v>
      </c>
      <c r="AW562" s="447" t="str">
        <f t="shared" si="359"/>
        <v>CL</v>
      </c>
      <c r="AX562" s="447" t="str">
        <f t="shared" si="359"/>
        <v>AIC</v>
      </c>
      <c r="AY562" s="447" t="str">
        <f t="shared" si="336"/>
        <v>ERB</v>
      </c>
      <c r="AZ562" s="447" t="str">
        <f t="shared" si="336"/>
        <v>GRB</v>
      </c>
      <c r="BA562" s="447" t="str">
        <f t="shared" si="336"/>
        <v>Non-Op</v>
      </c>
      <c r="BC562" s="445" t="s">
        <v>2142</v>
      </c>
      <c r="BD562" s="552">
        <f t="shared" si="337"/>
        <v>0</v>
      </c>
      <c r="BF562" s="448"/>
      <c r="BG562" s="448"/>
      <c r="BH562" s="448"/>
      <c r="BI562" s="448"/>
      <c r="BJ562" s="448"/>
      <c r="BK562" s="448"/>
      <c r="BL562" s="448"/>
      <c r="BN562" s="444"/>
    </row>
    <row r="563" spans="1:66" s="28" customFormat="1" ht="12" customHeight="1">
      <c r="A563" s="287">
        <v>18230431</v>
      </c>
      <c r="B563" s="288" t="str">
        <f t="shared" si="325"/>
        <v>18230431</v>
      </c>
      <c r="C563" s="444" t="s">
        <v>1414</v>
      </c>
      <c r="D563" s="445" t="s">
        <v>2091</v>
      </c>
      <c r="E563" s="445"/>
      <c r="F563" s="294">
        <v>43070</v>
      </c>
      <c r="G563" s="445"/>
      <c r="H563" s="547">
        <v>-972381.05</v>
      </c>
      <c r="I563" s="547">
        <v>-951935.55</v>
      </c>
      <c r="J563" s="547">
        <v>-931490.05</v>
      </c>
      <c r="K563" s="547">
        <v>-911044.55</v>
      </c>
      <c r="L563" s="547">
        <v>-890599.05</v>
      </c>
      <c r="M563" s="547">
        <v>-870153.55</v>
      </c>
      <c r="N563" s="547">
        <v>-849708.05</v>
      </c>
      <c r="O563" s="547">
        <v>-829262.55</v>
      </c>
      <c r="P563" s="547">
        <v>-808817.05</v>
      </c>
      <c r="Q563" s="547">
        <v>-788371.55</v>
      </c>
      <c r="R563" s="547">
        <v>-767926.05</v>
      </c>
      <c r="S563" s="547">
        <v>-747480.55</v>
      </c>
      <c r="T563" s="547">
        <v>-727035.05</v>
      </c>
      <c r="U563" s="547"/>
      <c r="V563" s="547">
        <f t="shared" si="350"/>
        <v>-849708.05000000016</v>
      </c>
      <c r="W563" s="285"/>
      <c r="X563" s="285"/>
      <c r="Y563" s="548">
        <f t="shared" si="344"/>
        <v>-727035.05</v>
      </c>
      <c r="Z563" s="549">
        <f t="shared" si="344"/>
        <v>0</v>
      </c>
      <c r="AA563" s="549">
        <f t="shared" si="344"/>
        <v>0</v>
      </c>
      <c r="AB563" s="282">
        <f t="shared" si="351"/>
        <v>0</v>
      </c>
      <c r="AC563" s="281">
        <f t="shared" si="352"/>
        <v>0</v>
      </c>
      <c r="AD563" s="549">
        <f t="shared" si="323"/>
        <v>0</v>
      </c>
      <c r="AE563" s="553">
        <f t="shared" si="360"/>
        <v>0</v>
      </c>
      <c r="AF563" s="282">
        <f t="shared" si="361"/>
        <v>0</v>
      </c>
      <c r="AG563" s="283">
        <f t="shared" si="353"/>
        <v>0</v>
      </c>
      <c r="AH563" s="281">
        <f t="shared" si="354"/>
        <v>0</v>
      </c>
      <c r="AI563" s="551">
        <f t="shared" si="348"/>
        <v>-849708.05000000016</v>
      </c>
      <c r="AJ563" s="549">
        <f t="shared" si="348"/>
        <v>0</v>
      </c>
      <c r="AK563" s="549">
        <f t="shared" si="348"/>
        <v>0</v>
      </c>
      <c r="AL563" s="282">
        <f t="shared" si="355"/>
        <v>0</v>
      </c>
      <c r="AM563" s="281">
        <f t="shared" si="356"/>
        <v>0</v>
      </c>
      <c r="AN563" s="549">
        <f t="shared" si="345"/>
        <v>0</v>
      </c>
      <c r="AO563" s="549">
        <f t="shared" si="346"/>
        <v>0</v>
      </c>
      <c r="AP563" s="549">
        <f t="shared" si="357"/>
        <v>0</v>
      </c>
      <c r="AQ563" s="283">
        <f t="shared" si="330"/>
        <v>0</v>
      </c>
      <c r="AR563" s="281">
        <f t="shared" si="358"/>
        <v>0</v>
      </c>
      <c r="AT563" s="446"/>
      <c r="AU563" s="284"/>
      <c r="AV563" s="447" t="str">
        <f t="shared" si="359"/>
        <v>CA</v>
      </c>
      <c r="AW563" s="447" t="str">
        <f t="shared" si="359"/>
        <v>CL</v>
      </c>
      <c r="AX563" s="447" t="str">
        <f t="shared" si="359"/>
        <v>AIC</v>
      </c>
      <c r="AY563" s="447" t="str">
        <f t="shared" si="336"/>
        <v>ERB</v>
      </c>
      <c r="AZ563" s="447" t="str">
        <f t="shared" si="336"/>
        <v>GRB</v>
      </c>
      <c r="BA563" s="447" t="str">
        <f t="shared" si="336"/>
        <v>Non-Op</v>
      </c>
      <c r="BC563" s="445" t="s">
        <v>2159</v>
      </c>
      <c r="BD563" s="552">
        <f t="shared" si="337"/>
        <v>-727035.05</v>
      </c>
      <c r="BF563" s="448"/>
      <c r="BG563" s="448"/>
      <c r="BH563" s="448"/>
      <c r="BI563" s="448"/>
      <c r="BJ563" s="448"/>
      <c r="BK563" s="448"/>
      <c r="BL563" s="448"/>
      <c r="BN563" s="444"/>
    </row>
    <row r="564" spans="1:66" s="28" customFormat="1" ht="12" customHeight="1">
      <c r="A564" s="290" t="s">
        <v>2793</v>
      </c>
      <c r="B564" s="290" t="str">
        <f t="shared" si="325"/>
        <v>18230491</v>
      </c>
      <c r="C564" s="450" t="s">
        <v>2259</v>
      </c>
      <c r="D564" s="451" t="s">
        <v>1163</v>
      </c>
      <c r="E564" s="451"/>
      <c r="F564" s="300">
        <v>44470</v>
      </c>
      <c r="G564" s="451"/>
      <c r="H564" s="556">
        <v>15702432.43</v>
      </c>
      <c r="I564" s="556">
        <v>13904064.27</v>
      </c>
      <c r="J564" s="556">
        <v>12381390.66</v>
      </c>
      <c r="K564" s="556">
        <v>10941631.18</v>
      </c>
      <c r="L564" s="556">
        <v>9519997.4800000004</v>
      </c>
      <c r="M564" s="556">
        <v>8270042.04</v>
      </c>
      <c r="N564" s="556">
        <v>7138877.9900000002</v>
      </c>
      <c r="O564" s="556">
        <v>5876926.7999999998</v>
      </c>
      <c r="P564" s="556">
        <v>4560572.51</v>
      </c>
      <c r="Q564" s="556">
        <v>3408046.4</v>
      </c>
      <c r="R564" s="556">
        <v>2175804.5099999998</v>
      </c>
      <c r="S564" s="556">
        <v>642939.18000000005</v>
      </c>
      <c r="T564" s="556">
        <v>-1141732.3500000001</v>
      </c>
      <c r="U564" s="556"/>
      <c r="V564" s="556">
        <f t="shared" si="350"/>
        <v>7175053.5883333357</v>
      </c>
      <c r="W564" s="292" t="s">
        <v>2778</v>
      </c>
      <c r="X564" s="293"/>
      <c r="Y564" s="548">
        <f t="shared" ref="Y564:AA585" si="362">IF($D564=Y$5,$T564,0)</f>
        <v>0</v>
      </c>
      <c r="Z564" s="549">
        <f t="shared" si="362"/>
        <v>0</v>
      </c>
      <c r="AA564" s="549">
        <f t="shared" si="362"/>
        <v>0</v>
      </c>
      <c r="AB564" s="282">
        <f t="shared" ref="AB564:AB565" si="363">T564-SUM(Y564:AA564)</f>
        <v>-1141732.3500000001</v>
      </c>
      <c r="AC564" s="281">
        <f t="shared" ref="AC564:AC565" si="364">T564-SUM(Y564:AA564)-AB564</f>
        <v>0</v>
      </c>
      <c r="AD564" s="549">
        <f t="shared" si="323"/>
        <v>-1141732.3500000001</v>
      </c>
      <c r="AE564" s="553">
        <f t="shared" si="360"/>
        <v>0</v>
      </c>
      <c r="AF564" s="282">
        <f t="shared" si="361"/>
        <v>0</v>
      </c>
      <c r="AG564" s="283">
        <f t="shared" si="353"/>
        <v>-1141732.3500000001</v>
      </c>
      <c r="AH564" s="281">
        <f t="shared" si="354"/>
        <v>0</v>
      </c>
      <c r="AI564" s="551">
        <f t="shared" si="348"/>
        <v>0</v>
      </c>
      <c r="AJ564" s="549">
        <f t="shared" si="348"/>
        <v>0</v>
      </c>
      <c r="AK564" s="549">
        <f t="shared" si="348"/>
        <v>0</v>
      </c>
      <c r="AL564" s="282">
        <f t="shared" si="355"/>
        <v>7175053.5883333357</v>
      </c>
      <c r="AM564" s="281">
        <f t="shared" si="356"/>
        <v>0</v>
      </c>
      <c r="AN564" s="549">
        <f t="shared" si="345"/>
        <v>7175053.5883333357</v>
      </c>
      <c r="AO564" s="549">
        <f t="shared" si="346"/>
        <v>0</v>
      </c>
      <c r="AP564" s="549">
        <f t="shared" si="357"/>
        <v>0</v>
      </c>
      <c r="AQ564" s="283">
        <f t="shared" ref="AQ564:AQ565" si="365">SUM(AN564:AP564)</f>
        <v>7175053.5883333357</v>
      </c>
      <c r="AR564" s="281">
        <f t="shared" si="358"/>
        <v>0</v>
      </c>
      <c r="AT564" s="446"/>
      <c r="AU564" s="284"/>
      <c r="AV564" s="447" t="str">
        <f t="shared" si="359"/>
        <v>CA</v>
      </c>
      <c r="AW564" s="447" t="str">
        <f t="shared" si="359"/>
        <v>CL</v>
      </c>
      <c r="AX564" s="447" t="str">
        <f t="shared" si="359"/>
        <v>AIC</v>
      </c>
      <c r="AY564" s="447" t="str">
        <f t="shared" si="336"/>
        <v>ERB</v>
      </c>
      <c r="AZ564" s="447" t="str">
        <f t="shared" si="336"/>
        <v>GRB</v>
      </c>
      <c r="BA564" s="447" t="str">
        <f t="shared" si="336"/>
        <v>Non-Op</v>
      </c>
      <c r="BC564" s="449" t="s">
        <v>2100</v>
      </c>
      <c r="BD564" s="552">
        <f t="shared" si="337"/>
        <v>-1141732.3500000001</v>
      </c>
      <c r="BF564" s="448"/>
      <c r="BG564" s="448"/>
      <c r="BH564" s="448"/>
      <c r="BI564" s="448"/>
      <c r="BJ564" s="448"/>
      <c r="BK564" s="448"/>
      <c r="BL564" s="448"/>
      <c r="BN564" s="444"/>
    </row>
    <row r="565" spans="1:66" s="28" customFormat="1" ht="12" customHeight="1">
      <c r="A565" s="290" t="s">
        <v>2794</v>
      </c>
      <c r="B565" s="290" t="str">
        <f t="shared" si="325"/>
        <v>18230492</v>
      </c>
      <c r="C565" s="450" t="s">
        <v>2241</v>
      </c>
      <c r="D565" s="451" t="s">
        <v>1164</v>
      </c>
      <c r="E565" s="451"/>
      <c r="F565" s="300">
        <v>44470</v>
      </c>
      <c r="G565" s="451"/>
      <c r="H565" s="556">
        <v>3148020.68</v>
      </c>
      <c r="I565" s="556">
        <v>2683451.27</v>
      </c>
      <c r="J565" s="556">
        <v>2301443.29</v>
      </c>
      <c r="K565" s="556">
        <v>1965972.01</v>
      </c>
      <c r="L565" s="556">
        <v>1669689.21</v>
      </c>
      <c r="M565" s="556">
        <v>1467698.49</v>
      </c>
      <c r="N565" s="556">
        <v>1339237.28</v>
      </c>
      <c r="O565" s="556">
        <v>1246867.8799999999</v>
      </c>
      <c r="P565" s="556">
        <v>1172888.27</v>
      </c>
      <c r="Q565" s="556">
        <v>1082635.06</v>
      </c>
      <c r="R565" s="556">
        <v>919765.18</v>
      </c>
      <c r="S565" s="556">
        <v>558040.97</v>
      </c>
      <c r="T565" s="556">
        <v>68352.38</v>
      </c>
      <c r="U565" s="556"/>
      <c r="V565" s="556">
        <f t="shared" si="350"/>
        <v>1501322.9533333334</v>
      </c>
      <c r="W565" s="292"/>
      <c r="X565" s="293" t="s">
        <v>2162</v>
      </c>
      <c r="Y565" s="548">
        <f t="shared" si="362"/>
        <v>0</v>
      </c>
      <c r="Z565" s="549">
        <f t="shared" si="362"/>
        <v>0</v>
      </c>
      <c r="AA565" s="549">
        <f t="shared" si="362"/>
        <v>0</v>
      </c>
      <c r="AB565" s="282">
        <f t="shared" si="363"/>
        <v>68352.38</v>
      </c>
      <c r="AC565" s="281">
        <f t="shared" si="364"/>
        <v>0</v>
      </c>
      <c r="AD565" s="549">
        <f t="shared" ref="AD565:AD628" si="366">IF($D565=AD$5,$T565,IF($D565=AD$4, $T565*$AK$1,0))</f>
        <v>0</v>
      </c>
      <c r="AE565" s="553">
        <f t="shared" si="360"/>
        <v>68352.38</v>
      </c>
      <c r="AF565" s="282">
        <f t="shared" si="361"/>
        <v>0</v>
      </c>
      <c r="AG565" s="283">
        <f t="shared" si="353"/>
        <v>68352.38</v>
      </c>
      <c r="AH565" s="281">
        <f t="shared" si="354"/>
        <v>0</v>
      </c>
      <c r="AI565" s="551">
        <f t="shared" si="348"/>
        <v>0</v>
      </c>
      <c r="AJ565" s="549">
        <f t="shared" si="348"/>
        <v>0</v>
      </c>
      <c r="AK565" s="549">
        <f t="shared" si="348"/>
        <v>0</v>
      </c>
      <c r="AL565" s="282">
        <f t="shared" si="355"/>
        <v>1501322.9533333334</v>
      </c>
      <c r="AM565" s="281">
        <f t="shared" si="356"/>
        <v>0</v>
      </c>
      <c r="AN565" s="549">
        <f t="shared" si="345"/>
        <v>0</v>
      </c>
      <c r="AO565" s="549">
        <f t="shared" si="346"/>
        <v>1501322.9533333334</v>
      </c>
      <c r="AP565" s="549">
        <f t="shared" si="357"/>
        <v>0</v>
      </c>
      <c r="AQ565" s="283">
        <f t="shared" si="365"/>
        <v>1501322.9533333334</v>
      </c>
      <c r="AR565" s="281">
        <f t="shared" si="358"/>
        <v>0</v>
      </c>
      <c r="AT565" s="446"/>
      <c r="AU565" s="284"/>
      <c r="AV565" s="447" t="str">
        <f t="shared" si="359"/>
        <v>CA</v>
      </c>
      <c r="AW565" s="447" t="str">
        <f t="shared" si="359"/>
        <v>CL</v>
      </c>
      <c r="AX565" s="447" t="str">
        <f t="shared" si="359"/>
        <v>AIC</v>
      </c>
      <c r="AY565" s="447" t="str">
        <f t="shared" si="336"/>
        <v>ERB</v>
      </c>
      <c r="AZ565" s="447" t="str">
        <f t="shared" si="336"/>
        <v>GRB</v>
      </c>
      <c r="BA565" s="447" t="str">
        <f t="shared" si="336"/>
        <v>Non-Op</v>
      </c>
      <c r="BC565" s="449" t="s">
        <v>2100</v>
      </c>
      <c r="BD565" s="552">
        <f t="shared" si="337"/>
        <v>68352.38</v>
      </c>
      <c r="BF565" s="448"/>
      <c r="BG565" s="448"/>
      <c r="BH565" s="448"/>
      <c r="BI565" s="448"/>
      <c r="BJ565" s="448"/>
      <c r="BK565" s="448"/>
      <c r="BL565" s="448"/>
      <c r="BN565" s="444"/>
    </row>
    <row r="566" spans="1:66" s="28" customFormat="1" ht="12" customHeight="1">
      <c r="A566" s="287">
        <v>18230501</v>
      </c>
      <c r="B566" s="288" t="str">
        <f t="shared" si="325"/>
        <v>18230501</v>
      </c>
      <c r="C566" s="444" t="s">
        <v>1415</v>
      </c>
      <c r="D566" s="445" t="s">
        <v>2091</v>
      </c>
      <c r="E566" s="445"/>
      <c r="F566" s="294">
        <v>43070</v>
      </c>
      <c r="G566" s="445"/>
      <c r="H566" s="547">
        <v>0</v>
      </c>
      <c r="I566" s="547">
        <v>0</v>
      </c>
      <c r="J566" s="547">
        <v>0</v>
      </c>
      <c r="K566" s="547">
        <v>0</v>
      </c>
      <c r="L566" s="547">
        <v>0</v>
      </c>
      <c r="M566" s="547">
        <v>0</v>
      </c>
      <c r="N566" s="547">
        <v>0</v>
      </c>
      <c r="O566" s="547">
        <v>0</v>
      </c>
      <c r="P566" s="547">
        <v>0</v>
      </c>
      <c r="Q566" s="547">
        <v>0</v>
      </c>
      <c r="R566" s="547">
        <v>0</v>
      </c>
      <c r="S566" s="547">
        <v>0</v>
      </c>
      <c r="T566" s="547">
        <v>0</v>
      </c>
      <c r="U566" s="547"/>
      <c r="V566" s="547">
        <f t="shared" si="350"/>
        <v>0</v>
      </c>
      <c r="W566" s="285"/>
      <c r="X566" s="286"/>
      <c r="Y566" s="548">
        <f t="shared" si="362"/>
        <v>0</v>
      </c>
      <c r="Z566" s="549">
        <f t="shared" si="362"/>
        <v>0</v>
      </c>
      <c r="AA566" s="549">
        <f t="shared" si="362"/>
        <v>0</v>
      </c>
      <c r="AB566" s="282">
        <f t="shared" si="351"/>
        <v>0</v>
      </c>
      <c r="AC566" s="281">
        <f t="shared" si="352"/>
        <v>0</v>
      </c>
      <c r="AD566" s="549">
        <f t="shared" si="366"/>
        <v>0</v>
      </c>
      <c r="AE566" s="553">
        <f t="shared" si="360"/>
        <v>0</v>
      </c>
      <c r="AF566" s="282">
        <f t="shared" si="361"/>
        <v>0</v>
      </c>
      <c r="AG566" s="283">
        <f t="shared" si="353"/>
        <v>0</v>
      </c>
      <c r="AH566" s="281">
        <f t="shared" si="354"/>
        <v>0</v>
      </c>
      <c r="AI566" s="551">
        <f t="shared" si="348"/>
        <v>0</v>
      </c>
      <c r="AJ566" s="549">
        <f t="shared" si="348"/>
        <v>0</v>
      </c>
      <c r="AK566" s="549">
        <f t="shared" si="348"/>
        <v>0</v>
      </c>
      <c r="AL566" s="282">
        <f t="shared" si="355"/>
        <v>0</v>
      </c>
      <c r="AM566" s="281">
        <f t="shared" si="356"/>
        <v>0</v>
      </c>
      <c r="AN566" s="549">
        <f t="shared" si="345"/>
        <v>0</v>
      </c>
      <c r="AO566" s="549">
        <f t="shared" si="346"/>
        <v>0</v>
      </c>
      <c r="AP566" s="549">
        <f t="shared" si="357"/>
        <v>0</v>
      </c>
      <c r="AQ566" s="283">
        <f t="shared" si="330"/>
        <v>0</v>
      </c>
      <c r="AR566" s="281">
        <f t="shared" si="358"/>
        <v>0</v>
      </c>
      <c r="AT566" s="446"/>
      <c r="AU566" s="284"/>
      <c r="AV566" s="447" t="str">
        <f t="shared" si="359"/>
        <v>CA</v>
      </c>
      <c r="AW566" s="447" t="str">
        <f t="shared" si="359"/>
        <v>CL</v>
      </c>
      <c r="AX566" s="447" t="str">
        <f t="shared" si="359"/>
        <v>AIC</v>
      </c>
      <c r="AY566" s="447" t="str">
        <f t="shared" si="336"/>
        <v>ERB</v>
      </c>
      <c r="AZ566" s="447" t="str">
        <f t="shared" si="336"/>
        <v>GRB</v>
      </c>
      <c r="BA566" s="447" t="str">
        <f t="shared" si="336"/>
        <v>Non-Op</v>
      </c>
      <c r="BC566" s="445" t="s">
        <v>2142</v>
      </c>
      <c r="BD566" s="552">
        <f t="shared" si="337"/>
        <v>0</v>
      </c>
      <c r="BF566" s="448"/>
      <c r="BG566" s="448"/>
      <c r="BH566" s="448"/>
      <c r="BI566" s="448"/>
      <c r="BJ566" s="448"/>
      <c r="BK566" s="448"/>
      <c r="BL566" s="448"/>
      <c r="BN566" s="444"/>
    </row>
    <row r="567" spans="1:66" s="28" customFormat="1" ht="12" customHeight="1">
      <c r="A567" s="287">
        <v>18230502</v>
      </c>
      <c r="B567" s="288" t="str">
        <f t="shared" si="325"/>
        <v>18230502</v>
      </c>
      <c r="C567" s="444" t="s">
        <v>1416</v>
      </c>
      <c r="D567" s="445" t="s">
        <v>2091</v>
      </c>
      <c r="E567" s="445"/>
      <c r="F567" s="294">
        <v>43070</v>
      </c>
      <c r="G567" s="445"/>
      <c r="H567" s="547">
        <v>0</v>
      </c>
      <c r="I567" s="547">
        <v>0</v>
      </c>
      <c r="J567" s="547">
        <v>0</v>
      </c>
      <c r="K567" s="547">
        <v>0</v>
      </c>
      <c r="L567" s="547">
        <v>0</v>
      </c>
      <c r="M567" s="547">
        <v>0</v>
      </c>
      <c r="N567" s="547">
        <v>0</v>
      </c>
      <c r="O567" s="547">
        <v>0</v>
      </c>
      <c r="P567" s="547">
        <v>0</v>
      </c>
      <c r="Q567" s="547">
        <v>0</v>
      </c>
      <c r="R567" s="547">
        <v>0</v>
      </c>
      <c r="S567" s="547">
        <v>0</v>
      </c>
      <c r="T567" s="547">
        <v>0</v>
      </c>
      <c r="U567" s="547"/>
      <c r="V567" s="547">
        <f t="shared" si="350"/>
        <v>0</v>
      </c>
      <c r="W567" s="285"/>
      <c r="X567" s="286"/>
      <c r="Y567" s="548">
        <f t="shared" si="362"/>
        <v>0</v>
      </c>
      <c r="Z567" s="549">
        <f t="shared" si="362"/>
        <v>0</v>
      </c>
      <c r="AA567" s="549">
        <f t="shared" si="362"/>
        <v>0</v>
      </c>
      <c r="AB567" s="282">
        <f t="shared" si="351"/>
        <v>0</v>
      </c>
      <c r="AC567" s="281">
        <f t="shared" si="352"/>
        <v>0</v>
      </c>
      <c r="AD567" s="549">
        <f t="shared" si="366"/>
        <v>0</v>
      </c>
      <c r="AE567" s="553">
        <f t="shared" si="360"/>
        <v>0</v>
      </c>
      <c r="AF567" s="282">
        <f t="shared" si="361"/>
        <v>0</v>
      </c>
      <c r="AG567" s="283">
        <f t="shared" si="353"/>
        <v>0</v>
      </c>
      <c r="AH567" s="281">
        <f t="shared" si="354"/>
        <v>0</v>
      </c>
      <c r="AI567" s="551">
        <f t="shared" si="348"/>
        <v>0</v>
      </c>
      <c r="AJ567" s="549">
        <f t="shared" si="348"/>
        <v>0</v>
      </c>
      <c r="AK567" s="549">
        <f t="shared" si="348"/>
        <v>0</v>
      </c>
      <c r="AL567" s="282">
        <f t="shared" si="355"/>
        <v>0</v>
      </c>
      <c r="AM567" s="281">
        <f t="shared" si="356"/>
        <v>0</v>
      </c>
      <c r="AN567" s="549">
        <f t="shared" si="345"/>
        <v>0</v>
      </c>
      <c r="AO567" s="549">
        <f t="shared" si="346"/>
        <v>0</v>
      </c>
      <c r="AP567" s="549">
        <f t="shared" si="357"/>
        <v>0</v>
      </c>
      <c r="AQ567" s="283">
        <f t="shared" si="330"/>
        <v>0</v>
      </c>
      <c r="AR567" s="281">
        <f t="shared" si="358"/>
        <v>0</v>
      </c>
      <c r="AT567" s="446"/>
      <c r="AU567" s="284"/>
      <c r="AV567" s="447" t="str">
        <f t="shared" si="359"/>
        <v>CA</v>
      </c>
      <c r="AW567" s="447" t="str">
        <f t="shared" si="359"/>
        <v>CL</v>
      </c>
      <c r="AX567" s="447" t="str">
        <f t="shared" si="359"/>
        <v>AIC</v>
      </c>
      <c r="AY567" s="447" t="str">
        <f t="shared" si="336"/>
        <v>ERB</v>
      </c>
      <c r="AZ567" s="447" t="str">
        <f t="shared" si="336"/>
        <v>GRB</v>
      </c>
      <c r="BA567" s="447" t="str">
        <f t="shared" si="336"/>
        <v>Non-Op</v>
      </c>
      <c r="BC567" s="445" t="s">
        <v>2142</v>
      </c>
      <c r="BD567" s="552">
        <f t="shared" si="337"/>
        <v>0</v>
      </c>
      <c r="BF567" s="448"/>
      <c r="BG567" s="448"/>
      <c r="BH567" s="448"/>
      <c r="BI567" s="448"/>
      <c r="BJ567" s="448"/>
      <c r="BK567" s="448"/>
      <c r="BL567" s="448"/>
      <c r="BN567" s="444"/>
    </row>
    <row r="568" spans="1:66" s="28" customFormat="1" ht="12" customHeight="1">
      <c r="A568" s="287">
        <v>18230621</v>
      </c>
      <c r="B568" s="288" t="str">
        <f t="shared" si="325"/>
        <v>18230621</v>
      </c>
      <c r="C568" s="444" t="s">
        <v>1417</v>
      </c>
      <c r="D568" s="445" t="s">
        <v>2091</v>
      </c>
      <c r="E568" s="445"/>
      <c r="F568" s="444"/>
      <c r="G568" s="445"/>
      <c r="H568" s="547">
        <v>-84200576.239999995</v>
      </c>
      <c r="I568" s="547">
        <v>-92797833.129999995</v>
      </c>
      <c r="J568" s="547">
        <v>-100123107.91</v>
      </c>
      <c r="K568" s="547">
        <v>-107009552.67</v>
      </c>
      <c r="L568" s="547">
        <v>-113892128.01000001</v>
      </c>
      <c r="M568" s="547">
        <v>-38789994.630000003</v>
      </c>
      <c r="N568" s="547">
        <v>-45872353.740000002</v>
      </c>
      <c r="O568" s="547">
        <v>-53708096.710000001</v>
      </c>
      <c r="P568" s="547">
        <v>-61910677.890000001</v>
      </c>
      <c r="Q568" s="547">
        <v>-69118837.689999998</v>
      </c>
      <c r="R568" s="547">
        <v>-76754938.879999995</v>
      </c>
      <c r="S568" s="547">
        <v>-86696035.439999998</v>
      </c>
      <c r="T568" s="547">
        <v>-97456333.519999996</v>
      </c>
      <c r="U568" s="547"/>
      <c r="V568" s="547">
        <f t="shared" si="350"/>
        <v>-78125167.631666645</v>
      </c>
      <c r="W568" s="285"/>
      <c r="X568" s="286"/>
      <c r="Y568" s="548">
        <f t="shared" si="362"/>
        <v>-97456333.519999996</v>
      </c>
      <c r="Z568" s="549">
        <f t="shared" si="362"/>
        <v>0</v>
      </c>
      <c r="AA568" s="549">
        <f t="shared" si="362"/>
        <v>0</v>
      </c>
      <c r="AB568" s="282">
        <f t="shared" si="351"/>
        <v>0</v>
      </c>
      <c r="AC568" s="281">
        <f t="shared" si="352"/>
        <v>0</v>
      </c>
      <c r="AD568" s="549">
        <f t="shared" si="366"/>
        <v>0</v>
      </c>
      <c r="AE568" s="553">
        <f t="shared" si="360"/>
        <v>0</v>
      </c>
      <c r="AF568" s="282">
        <f t="shared" si="361"/>
        <v>0</v>
      </c>
      <c r="AG568" s="283">
        <f t="shared" si="353"/>
        <v>0</v>
      </c>
      <c r="AH568" s="281">
        <f t="shared" si="354"/>
        <v>0</v>
      </c>
      <c r="AI568" s="551">
        <f t="shared" ref="AI568:AK587" si="367">IF($D568=AI$5,$V568,0)</f>
        <v>-78125167.631666645</v>
      </c>
      <c r="AJ568" s="549">
        <f t="shared" si="367"/>
        <v>0</v>
      </c>
      <c r="AK568" s="549">
        <f t="shared" si="367"/>
        <v>0</v>
      </c>
      <c r="AL568" s="282">
        <f t="shared" si="355"/>
        <v>0</v>
      </c>
      <c r="AM568" s="281">
        <f t="shared" si="356"/>
        <v>0</v>
      </c>
      <c r="AN568" s="549">
        <f t="shared" si="345"/>
        <v>0</v>
      </c>
      <c r="AO568" s="549">
        <f t="shared" si="346"/>
        <v>0</v>
      </c>
      <c r="AP568" s="549">
        <f t="shared" si="357"/>
        <v>0</v>
      </c>
      <c r="AQ568" s="283">
        <f t="shared" si="330"/>
        <v>0</v>
      </c>
      <c r="AR568" s="281">
        <f t="shared" si="358"/>
        <v>0</v>
      </c>
      <c r="AT568" s="446"/>
      <c r="AU568" s="284"/>
      <c r="AV568" s="447" t="str">
        <f t="shared" si="359"/>
        <v>CA</v>
      </c>
      <c r="AW568" s="447" t="str">
        <f t="shared" si="359"/>
        <v>CL</v>
      </c>
      <c r="AX568" s="447" t="str">
        <f t="shared" si="359"/>
        <v>AIC</v>
      </c>
      <c r="AY568" s="447" t="str">
        <f t="shared" si="336"/>
        <v>ERB</v>
      </c>
      <c r="AZ568" s="447" t="str">
        <f t="shared" si="336"/>
        <v>GRB</v>
      </c>
      <c r="BA568" s="447" t="str">
        <f t="shared" si="336"/>
        <v>Non-Op</v>
      </c>
      <c r="BC568" s="445" t="s">
        <v>2158</v>
      </c>
      <c r="BD568" s="552">
        <f t="shared" si="337"/>
        <v>-97456333.519999996</v>
      </c>
      <c r="BF568" s="448"/>
      <c r="BG568" s="448"/>
      <c r="BH568" s="448"/>
      <c r="BI568" s="448"/>
      <c r="BJ568" s="448"/>
      <c r="BK568" s="448"/>
      <c r="BL568" s="448"/>
      <c r="BN568" s="444"/>
    </row>
    <row r="569" spans="1:66" s="28" customFormat="1" ht="12" customHeight="1">
      <c r="A569" s="287">
        <v>18230631</v>
      </c>
      <c r="B569" s="288" t="str">
        <f t="shared" si="325"/>
        <v>18230631</v>
      </c>
      <c r="C569" s="444" t="s">
        <v>2795</v>
      </c>
      <c r="D569" s="445" t="s">
        <v>1165</v>
      </c>
      <c r="E569" s="445"/>
      <c r="F569" s="444"/>
      <c r="G569" s="445"/>
      <c r="H569" s="547">
        <v>0</v>
      </c>
      <c r="I569" s="547">
        <v>0</v>
      </c>
      <c r="J569" s="547">
        <v>0</v>
      </c>
      <c r="K569" s="547">
        <v>0</v>
      </c>
      <c r="L569" s="547">
        <v>0</v>
      </c>
      <c r="M569" s="547">
        <v>0</v>
      </c>
      <c r="N569" s="547">
        <v>0</v>
      </c>
      <c r="O569" s="547">
        <v>0</v>
      </c>
      <c r="P569" s="547">
        <v>0</v>
      </c>
      <c r="Q569" s="547">
        <v>0</v>
      </c>
      <c r="R569" s="547">
        <v>0</v>
      </c>
      <c r="S569" s="547">
        <v>0</v>
      </c>
      <c r="T569" s="547">
        <v>0</v>
      </c>
      <c r="U569" s="547"/>
      <c r="V569" s="547">
        <f t="shared" si="350"/>
        <v>0</v>
      </c>
      <c r="W569" s="285"/>
      <c r="X569" s="286"/>
      <c r="Y569" s="548">
        <f t="shared" si="362"/>
        <v>0</v>
      </c>
      <c r="Z569" s="549">
        <f t="shared" si="362"/>
        <v>0</v>
      </c>
      <c r="AA569" s="549">
        <f t="shared" si="362"/>
        <v>0</v>
      </c>
      <c r="AB569" s="282">
        <f t="shared" si="351"/>
        <v>0</v>
      </c>
      <c r="AC569" s="281">
        <f t="shared" si="352"/>
        <v>0</v>
      </c>
      <c r="AD569" s="549">
        <f t="shared" si="366"/>
        <v>0</v>
      </c>
      <c r="AE569" s="553">
        <f t="shared" si="360"/>
        <v>0</v>
      </c>
      <c r="AF569" s="282">
        <f t="shared" si="361"/>
        <v>0</v>
      </c>
      <c r="AG569" s="283">
        <f t="shared" si="353"/>
        <v>0</v>
      </c>
      <c r="AH569" s="281">
        <f t="shared" si="354"/>
        <v>0</v>
      </c>
      <c r="AI569" s="551">
        <f t="shared" si="367"/>
        <v>0</v>
      </c>
      <c r="AJ569" s="549">
        <f t="shared" si="367"/>
        <v>0</v>
      </c>
      <c r="AK569" s="549">
        <f t="shared" si="367"/>
        <v>0</v>
      </c>
      <c r="AL569" s="282">
        <f t="shared" si="355"/>
        <v>0</v>
      </c>
      <c r="AM569" s="281">
        <f t="shared" si="356"/>
        <v>0</v>
      </c>
      <c r="AN569" s="549">
        <f t="shared" si="345"/>
        <v>0</v>
      </c>
      <c r="AO569" s="549">
        <f t="shared" si="346"/>
        <v>0</v>
      </c>
      <c r="AP569" s="549">
        <f t="shared" si="357"/>
        <v>0</v>
      </c>
      <c r="AQ569" s="283">
        <f t="shared" si="330"/>
        <v>0</v>
      </c>
      <c r="AR569" s="281">
        <f t="shared" si="358"/>
        <v>0</v>
      </c>
      <c r="AT569" s="446" t="s">
        <v>2074</v>
      </c>
      <c r="AU569" s="284"/>
      <c r="AV569" s="447" t="str">
        <f t="shared" si="359"/>
        <v>CA</v>
      </c>
      <c r="AW569" s="447" t="str">
        <f t="shared" si="359"/>
        <v>CL</v>
      </c>
      <c r="AX569" s="447" t="str">
        <f t="shared" si="359"/>
        <v>AIC</v>
      </c>
      <c r="AY569" s="447" t="str">
        <f t="shared" si="336"/>
        <v>ERB</v>
      </c>
      <c r="AZ569" s="447" t="str">
        <f t="shared" si="336"/>
        <v>GRB</v>
      </c>
      <c r="BA569" s="447" t="str">
        <f t="shared" si="336"/>
        <v>Non-Op</v>
      </c>
      <c r="BC569" s="449" t="s">
        <v>2100</v>
      </c>
      <c r="BD569" s="552">
        <f t="shared" si="337"/>
        <v>0</v>
      </c>
      <c r="BF569" s="435"/>
      <c r="BG569" s="435"/>
      <c r="BH569" s="435"/>
      <c r="BI569" s="435"/>
      <c r="BJ569" s="435"/>
      <c r="BK569" s="435"/>
      <c r="BL569" s="435"/>
      <c r="BN569" s="444"/>
    </row>
    <row r="570" spans="1:66" s="28" customFormat="1" ht="12" customHeight="1">
      <c r="A570" s="287">
        <v>18230691</v>
      </c>
      <c r="B570" s="288" t="str">
        <f t="shared" si="325"/>
        <v>18230691</v>
      </c>
      <c r="C570" s="444" t="s">
        <v>2796</v>
      </c>
      <c r="D570" s="445" t="s">
        <v>1163</v>
      </c>
      <c r="E570" s="445"/>
      <c r="F570" s="444"/>
      <c r="G570" s="445"/>
      <c r="H570" s="547">
        <v>0</v>
      </c>
      <c r="I570" s="547">
        <v>0</v>
      </c>
      <c r="J570" s="547">
        <v>0</v>
      </c>
      <c r="K570" s="547">
        <v>0</v>
      </c>
      <c r="L570" s="547">
        <v>0</v>
      </c>
      <c r="M570" s="547">
        <v>0</v>
      </c>
      <c r="N570" s="547">
        <v>0</v>
      </c>
      <c r="O570" s="547">
        <v>0</v>
      </c>
      <c r="P570" s="547">
        <v>0</v>
      </c>
      <c r="Q570" s="547">
        <v>0</v>
      </c>
      <c r="R570" s="547">
        <v>0</v>
      </c>
      <c r="S570" s="547">
        <v>0</v>
      </c>
      <c r="T570" s="547">
        <v>0</v>
      </c>
      <c r="U570" s="547"/>
      <c r="V570" s="547">
        <f t="shared" si="350"/>
        <v>0</v>
      </c>
      <c r="W570" s="285" t="s">
        <v>1402</v>
      </c>
      <c r="X570" s="286"/>
      <c r="Y570" s="548">
        <f t="shared" si="362"/>
        <v>0</v>
      </c>
      <c r="Z570" s="549">
        <f t="shared" si="362"/>
        <v>0</v>
      </c>
      <c r="AA570" s="549">
        <f t="shared" si="362"/>
        <v>0</v>
      </c>
      <c r="AB570" s="282">
        <f t="shared" si="351"/>
        <v>0</v>
      </c>
      <c r="AC570" s="281">
        <f t="shared" si="352"/>
        <v>0</v>
      </c>
      <c r="AD570" s="549">
        <f t="shared" si="366"/>
        <v>0</v>
      </c>
      <c r="AE570" s="553">
        <f t="shared" si="360"/>
        <v>0</v>
      </c>
      <c r="AF570" s="282">
        <f t="shared" si="361"/>
        <v>0</v>
      </c>
      <c r="AG570" s="283">
        <f t="shared" si="353"/>
        <v>0</v>
      </c>
      <c r="AH570" s="281">
        <f t="shared" si="354"/>
        <v>0</v>
      </c>
      <c r="AI570" s="551">
        <f t="shared" si="367"/>
        <v>0</v>
      </c>
      <c r="AJ570" s="549">
        <f t="shared" si="367"/>
        <v>0</v>
      </c>
      <c r="AK570" s="549">
        <f t="shared" si="367"/>
        <v>0</v>
      </c>
      <c r="AL570" s="282">
        <f t="shared" si="355"/>
        <v>0</v>
      </c>
      <c r="AM570" s="281">
        <f t="shared" si="356"/>
        <v>0</v>
      </c>
      <c r="AN570" s="549">
        <f t="shared" si="345"/>
        <v>0</v>
      </c>
      <c r="AO570" s="549">
        <f t="shared" si="346"/>
        <v>0</v>
      </c>
      <c r="AP570" s="549">
        <f t="shared" si="357"/>
        <v>0</v>
      </c>
      <c r="AQ570" s="283">
        <f t="shared" si="330"/>
        <v>0</v>
      </c>
      <c r="AR570" s="281">
        <f t="shared" si="358"/>
        <v>0</v>
      </c>
      <c r="AT570" s="446"/>
      <c r="AU570" s="284"/>
      <c r="AV570" s="447" t="str">
        <f t="shared" si="359"/>
        <v>CA</v>
      </c>
      <c r="AW570" s="447" t="str">
        <f t="shared" si="359"/>
        <v>CL</v>
      </c>
      <c r="AX570" s="447" t="str">
        <f t="shared" si="359"/>
        <v>AIC</v>
      </c>
      <c r="AY570" s="447" t="str">
        <f t="shared" si="336"/>
        <v>ERB</v>
      </c>
      <c r="AZ570" s="447" t="str">
        <f t="shared" si="336"/>
        <v>GRB</v>
      </c>
      <c r="BA570" s="447" t="str">
        <f t="shared" si="336"/>
        <v>Non-Op</v>
      </c>
      <c r="BC570" s="445" t="s">
        <v>2142</v>
      </c>
      <c r="BD570" s="552">
        <f t="shared" si="337"/>
        <v>0</v>
      </c>
      <c r="BF570" s="435"/>
      <c r="BG570" s="435"/>
      <c r="BH570" s="435"/>
      <c r="BI570" s="435"/>
      <c r="BJ570" s="435"/>
      <c r="BK570" s="435"/>
      <c r="BL570" s="435"/>
      <c r="BN570" s="444"/>
    </row>
    <row r="571" spans="1:66" s="28" customFormat="1" ht="12" customHeight="1">
      <c r="A571" s="287">
        <v>18230711</v>
      </c>
      <c r="B571" s="288" t="str">
        <f t="shared" si="325"/>
        <v>18230711</v>
      </c>
      <c r="C571" s="444" t="s">
        <v>2797</v>
      </c>
      <c r="D571" s="445" t="s">
        <v>1165</v>
      </c>
      <c r="E571" s="445"/>
      <c r="F571" s="444"/>
      <c r="G571" s="445"/>
      <c r="H571" s="547">
        <v>0</v>
      </c>
      <c r="I571" s="547">
        <v>0</v>
      </c>
      <c r="J571" s="547">
        <v>0</v>
      </c>
      <c r="K571" s="547">
        <v>0</v>
      </c>
      <c r="L571" s="547">
        <v>0</v>
      </c>
      <c r="M571" s="547">
        <v>0</v>
      </c>
      <c r="N571" s="547">
        <v>0</v>
      </c>
      <c r="O571" s="547">
        <v>0</v>
      </c>
      <c r="P571" s="547">
        <v>0</v>
      </c>
      <c r="Q571" s="547">
        <v>0</v>
      </c>
      <c r="R571" s="547">
        <v>0</v>
      </c>
      <c r="S571" s="547">
        <v>0</v>
      </c>
      <c r="T571" s="547">
        <v>0</v>
      </c>
      <c r="U571" s="547"/>
      <c r="V571" s="547">
        <f t="shared" si="350"/>
        <v>0</v>
      </c>
      <c r="W571" s="285"/>
      <c r="X571" s="286"/>
      <c r="Y571" s="548">
        <f t="shared" si="362"/>
        <v>0</v>
      </c>
      <c r="Z571" s="549">
        <f t="shared" si="362"/>
        <v>0</v>
      </c>
      <c r="AA571" s="549">
        <f t="shared" si="362"/>
        <v>0</v>
      </c>
      <c r="AB571" s="282">
        <f t="shared" si="351"/>
        <v>0</v>
      </c>
      <c r="AC571" s="281">
        <f t="shared" si="352"/>
        <v>0</v>
      </c>
      <c r="AD571" s="549">
        <f t="shared" si="366"/>
        <v>0</v>
      </c>
      <c r="AE571" s="553">
        <f t="shared" si="360"/>
        <v>0</v>
      </c>
      <c r="AF571" s="282">
        <f t="shared" si="361"/>
        <v>0</v>
      </c>
      <c r="AG571" s="283">
        <f t="shared" si="353"/>
        <v>0</v>
      </c>
      <c r="AH571" s="281">
        <f t="shared" si="354"/>
        <v>0</v>
      </c>
      <c r="AI571" s="551">
        <f t="shared" si="367"/>
        <v>0</v>
      </c>
      <c r="AJ571" s="549">
        <f t="shared" si="367"/>
        <v>0</v>
      </c>
      <c r="AK571" s="549">
        <f t="shared" si="367"/>
        <v>0</v>
      </c>
      <c r="AL571" s="282">
        <f t="shared" si="355"/>
        <v>0</v>
      </c>
      <c r="AM571" s="281">
        <f t="shared" si="356"/>
        <v>0</v>
      </c>
      <c r="AN571" s="549">
        <f t="shared" si="345"/>
        <v>0</v>
      </c>
      <c r="AO571" s="549">
        <f t="shared" si="346"/>
        <v>0</v>
      </c>
      <c r="AP571" s="549">
        <f t="shared" si="357"/>
        <v>0</v>
      </c>
      <c r="AQ571" s="283">
        <f t="shared" si="330"/>
        <v>0</v>
      </c>
      <c r="AR571" s="281">
        <f t="shared" si="358"/>
        <v>0</v>
      </c>
      <c r="AT571" s="446" t="s">
        <v>2070</v>
      </c>
      <c r="AU571" s="284"/>
      <c r="AV571" s="447" t="str">
        <f t="shared" si="359"/>
        <v>CA</v>
      </c>
      <c r="AW571" s="447" t="str">
        <f t="shared" si="359"/>
        <v>CL</v>
      </c>
      <c r="AX571" s="447" t="str">
        <f t="shared" si="359"/>
        <v>AIC</v>
      </c>
      <c r="AY571" s="447" t="str">
        <f t="shared" si="336"/>
        <v>ERB</v>
      </c>
      <c r="AZ571" s="447" t="str">
        <f t="shared" si="336"/>
        <v>GRB</v>
      </c>
      <c r="BA571" s="447" t="str">
        <f t="shared" si="336"/>
        <v>Non-Op</v>
      </c>
      <c r="BC571" s="449" t="s">
        <v>2100</v>
      </c>
      <c r="BD571" s="552">
        <f t="shared" si="337"/>
        <v>0</v>
      </c>
      <c r="BF571" s="435"/>
      <c r="BG571" s="435"/>
      <c r="BH571" s="435"/>
      <c r="BI571" s="435"/>
      <c r="BJ571" s="435"/>
      <c r="BK571" s="435"/>
      <c r="BL571" s="435"/>
      <c r="BN571" s="444"/>
    </row>
    <row r="572" spans="1:66" s="28" customFormat="1" ht="12" customHeight="1">
      <c r="A572" s="287">
        <v>18230721</v>
      </c>
      <c r="B572" s="288" t="str">
        <f t="shared" si="325"/>
        <v>18230721</v>
      </c>
      <c r="C572" s="444" t="s">
        <v>2798</v>
      </c>
      <c r="D572" s="445" t="s">
        <v>1165</v>
      </c>
      <c r="E572" s="445"/>
      <c r="F572" s="444"/>
      <c r="G572" s="445"/>
      <c r="H572" s="547">
        <v>0</v>
      </c>
      <c r="I572" s="547">
        <v>0</v>
      </c>
      <c r="J572" s="547">
        <v>0</v>
      </c>
      <c r="K572" s="547">
        <v>0</v>
      </c>
      <c r="L572" s="547">
        <v>0</v>
      </c>
      <c r="M572" s="547">
        <v>0</v>
      </c>
      <c r="N572" s="547">
        <v>0</v>
      </c>
      <c r="O572" s="547">
        <v>0</v>
      </c>
      <c r="P572" s="547">
        <v>0</v>
      </c>
      <c r="Q572" s="547">
        <v>0</v>
      </c>
      <c r="R572" s="547">
        <v>0</v>
      </c>
      <c r="S572" s="547">
        <v>0</v>
      </c>
      <c r="T572" s="547">
        <v>0</v>
      </c>
      <c r="U572" s="547"/>
      <c r="V572" s="547">
        <f t="shared" si="350"/>
        <v>0</v>
      </c>
      <c r="W572" s="285"/>
      <c r="X572" s="286"/>
      <c r="Y572" s="548">
        <f t="shared" si="362"/>
        <v>0</v>
      </c>
      <c r="Z572" s="549">
        <f t="shared" si="362"/>
        <v>0</v>
      </c>
      <c r="AA572" s="549">
        <f t="shared" si="362"/>
        <v>0</v>
      </c>
      <c r="AB572" s="282">
        <f t="shared" si="351"/>
        <v>0</v>
      </c>
      <c r="AC572" s="281">
        <f t="shared" si="352"/>
        <v>0</v>
      </c>
      <c r="AD572" s="549">
        <f t="shared" si="366"/>
        <v>0</v>
      </c>
      <c r="AE572" s="553">
        <f t="shared" si="360"/>
        <v>0</v>
      </c>
      <c r="AF572" s="282">
        <f t="shared" si="361"/>
        <v>0</v>
      </c>
      <c r="AG572" s="283">
        <f t="shared" si="353"/>
        <v>0</v>
      </c>
      <c r="AH572" s="281">
        <f t="shared" si="354"/>
        <v>0</v>
      </c>
      <c r="AI572" s="551">
        <f t="shared" si="367"/>
        <v>0</v>
      </c>
      <c r="AJ572" s="549">
        <f t="shared" si="367"/>
        <v>0</v>
      </c>
      <c r="AK572" s="549">
        <f t="shared" si="367"/>
        <v>0</v>
      </c>
      <c r="AL572" s="282">
        <f t="shared" si="355"/>
        <v>0</v>
      </c>
      <c r="AM572" s="281">
        <f t="shared" si="356"/>
        <v>0</v>
      </c>
      <c r="AN572" s="549">
        <f t="shared" si="345"/>
        <v>0</v>
      </c>
      <c r="AO572" s="549">
        <f t="shared" si="346"/>
        <v>0</v>
      </c>
      <c r="AP572" s="549">
        <f t="shared" si="357"/>
        <v>0</v>
      </c>
      <c r="AQ572" s="283">
        <f t="shared" si="330"/>
        <v>0</v>
      </c>
      <c r="AR572" s="281">
        <f t="shared" si="358"/>
        <v>0</v>
      </c>
      <c r="AT572" s="446" t="s">
        <v>2070</v>
      </c>
      <c r="AU572" s="284"/>
      <c r="AV572" s="447" t="str">
        <f t="shared" si="359"/>
        <v>CA</v>
      </c>
      <c r="AW572" s="447" t="str">
        <f t="shared" si="359"/>
        <v>CL</v>
      </c>
      <c r="AX572" s="447" t="str">
        <f t="shared" si="359"/>
        <v>AIC</v>
      </c>
      <c r="AY572" s="447" t="str">
        <f t="shared" si="336"/>
        <v>ERB</v>
      </c>
      <c r="AZ572" s="447" t="str">
        <f t="shared" si="336"/>
        <v>GRB</v>
      </c>
      <c r="BA572" s="447" t="str">
        <f t="shared" si="336"/>
        <v>Non-Op</v>
      </c>
      <c r="BC572" s="449" t="s">
        <v>2100</v>
      </c>
      <c r="BD572" s="552">
        <f t="shared" si="337"/>
        <v>0</v>
      </c>
      <c r="BF572" s="435"/>
      <c r="BG572" s="435"/>
      <c r="BH572" s="435"/>
      <c r="BI572" s="435"/>
      <c r="BJ572" s="435"/>
      <c r="BK572" s="435"/>
      <c r="BL572" s="435"/>
      <c r="BN572" s="444"/>
    </row>
    <row r="573" spans="1:66" s="28" customFormat="1" ht="12" customHeight="1">
      <c r="A573" s="287">
        <v>18230731</v>
      </c>
      <c r="B573" s="288" t="str">
        <f t="shared" si="325"/>
        <v>18230731</v>
      </c>
      <c r="C573" s="444" t="s">
        <v>2799</v>
      </c>
      <c r="D573" s="445" t="s">
        <v>1165</v>
      </c>
      <c r="E573" s="445"/>
      <c r="F573" s="444"/>
      <c r="G573" s="445"/>
      <c r="H573" s="547">
        <v>0</v>
      </c>
      <c r="I573" s="547">
        <v>0</v>
      </c>
      <c r="J573" s="547">
        <v>0</v>
      </c>
      <c r="K573" s="547">
        <v>0</v>
      </c>
      <c r="L573" s="547">
        <v>0</v>
      </c>
      <c r="M573" s="547">
        <v>0</v>
      </c>
      <c r="N573" s="547">
        <v>0</v>
      </c>
      <c r="O573" s="547">
        <v>0</v>
      </c>
      <c r="P573" s="547">
        <v>0</v>
      </c>
      <c r="Q573" s="547">
        <v>0</v>
      </c>
      <c r="R573" s="547">
        <v>0</v>
      </c>
      <c r="S573" s="547">
        <v>0</v>
      </c>
      <c r="T573" s="547">
        <v>0</v>
      </c>
      <c r="U573" s="547"/>
      <c r="V573" s="547">
        <f t="shared" si="350"/>
        <v>0</v>
      </c>
      <c r="W573" s="285"/>
      <c r="X573" s="286"/>
      <c r="Y573" s="548">
        <f t="shared" si="362"/>
        <v>0</v>
      </c>
      <c r="Z573" s="549">
        <f t="shared" si="362"/>
        <v>0</v>
      </c>
      <c r="AA573" s="549">
        <f t="shared" si="362"/>
        <v>0</v>
      </c>
      <c r="AB573" s="282">
        <f t="shared" si="351"/>
        <v>0</v>
      </c>
      <c r="AC573" s="281">
        <f t="shared" si="352"/>
        <v>0</v>
      </c>
      <c r="AD573" s="549">
        <f t="shared" si="366"/>
        <v>0</v>
      </c>
      <c r="AE573" s="553">
        <f t="shared" si="360"/>
        <v>0</v>
      </c>
      <c r="AF573" s="282">
        <f t="shared" si="361"/>
        <v>0</v>
      </c>
      <c r="AG573" s="283">
        <f t="shared" si="353"/>
        <v>0</v>
      </c>
      <c r="AH573" s="281">
        <f t="shared" si="354"/>
        <v>0</v>
      </c>
      <c r="AI573" s="551">
        <f t="shared" si="367"/>
        <v>0</v>
      </c>
      <c r="AJ573" s="549">
        <f t="shared" si="367"/>
        <v>0</v>
      </c>
      <c r="AK573" s="549">
        <f t="shared" si="367"/>
        <v>0</v>
      </c>
      <c r="AL573" s="282">
        <f t="shared" si="355"/>
        <v>0</v>
      </c>
      <c r="AM573" s="281">
        <f t="shared" si="356"/>
        <v>0</v>
      </c>
      <c r="AN573" s="549">
        <f t="shared" si="345"/>
        <v>0</v>
      </c>
      <c r="AO573" s="549">
        <f t="shared" si="346"/>
        <v>0</v>
      </c>
      <c r="AP573" s="549">
        <f t="shared" si="357"/>
        <v>0</v>
      </c>
      <c r="AQ573" s="283">
        <f t="shared" si="330"/>
        <v>0</v>
      </c>
      <c r="AR573" s="281">
        <f t="shared" si="358"/>
        <v>0</v>
      </c>
      <c r="AT573" s="446" t="s">
        <v>2070</v>
      </c>
      <c r="AU573" s="284"/>
      <c r="AV573" s="447" t="str">
        <f t="shared" si="359"/>
        <v>CA</v>
      </c>
      <c r="AW573" s="447" t="str">
        <f t="shared" si="359"/>
        <v>CL</v>
      </c>
      <c r="AX573" s="447" t="str">
        <f t="shared" si="359"/>
        <v>AIC</v>
      </c>
      <c r="AY573" s="447" t="str">
        <f t="shared" si="336"/>
        <v>ERB</v>
      </c>
      <c r="AZ573" s="447" t="str">
        <f t="shared" si="336"/>
        <v>GRB</v>
      </c>
      <c r="BA573" s="447" t="str">
        <f t="shared" si="336"/>
        <v>Non-Op</v>
      </c>
      <c r="BC573" s="449" t="s">
        <v>2100</v>
      </c>
      <c r="BD573" s="552">
        <f t="shared" si="337"/>
        <v>0</v>
      </c>
      <c r="BF573" s="435"/>
      <c r="BG573" s="435"/>
      <c r="BH573" s="435"/>
      <c r="BI573" s="435"/>
      <c r="BJ573" s="435"/>
      <c r="BK573" s="435"/>
      <c r="BL573" s="435"/>
      <c r="BN573" s="444"/>
    </row>
    <row r="574" spans="1:66" s="28" customFormat="1" ht="12" customHeight="1">
      <c r="A574" s="287">
        <v>18230741</v>
      </c>
      <c r="B574" s="288" t="str">
        <f t="shared" si="325"/>
        <v>18230741</v>
      </c>
      <c r="C574" s="444" t="s">
        <v>2800</v>
      </c>
      <c r="D574" s="445" t="s">
        <v>1165</v>
      </c>
      <c r="E574" s="445"/>
      <c r="F574" s="444"/>
      <c r="G574" s="445"/>
      <c r="H574" s="547">
        <v>0</v>
      </c>
      <c r="I574" s="547">
        <v>0</v>
      </c>
      <c r="J574" s="547">
        <v>0</v>
      </c>
      <c r="K574" s="547">
        <v>0</v>
      </c>
      <c r="L574" s="547">
        <v>0</v>
      </c>
      <c r="M574" s="547">
        <v>0</v>
      </c>
      <c r="N574" s="547">
        <v>0</v>
      </c>
      <c r="O574" s="547">
        <v>0</v>
      </c>
      <c r="P574" s="547">
        <v>0</v>
      </c>
      <c r="Q574" s="547">
        <v>0</v>
      </c>
      <c r="R574" s="547">
        <v>0</v>
      </c>
      <c r="S574" s="547">
        <v>0</v>
      </c>
      <c r="T574" s="547">
        <v>0</v>
      </c>
      <c r="U574" s="547"/>
      <c r="V574" s="547">
        <f t="shared" si="350"/>
        <v>0</v>
      </c>
      <c r="W574" s="285"/>
      <c r="X574" s="286"/>
      <c r="Y574" s="548">
        <f t="shared" si="362"/>
        <v>0</v>
      </c>
      <c r="Z574" s="549">
        <f t="shared" si="362"/>
        <v>0</v>
      </c>
      <c r="AA574" s="549">
        <f t="shared" si="362"/>
        <v>0</v>
      </c>
      <c r="AB574" s="282">
        <f t="shared" si="351"/>
        <v>0</v>
      </c>
      <c r="AC574" s="281">
        <f t="shared" si="352"/>
        <v>0</v>
      </c>
      <c r="AD574" s="549">
        <f t="shared" si="366"/>
        <v>0</v>
      </c>
      <c r="AE574" s="553">
        <f t="shared" si="360"/>
        <v>0</v>
      </c>
      <c r="AF574" s="282">
        <f t="shared" si="361"/>
        <v>0</v>
      </c>
      <c r="AG574" s="283">
        <f t="shared" si="353"/>
        <v>0</v>
      </c>
      <c r="AH574" s="281">
        <f t="shared" si="354"/>
        <v>0</v>
      </c>
      <c r="AI574" s="551">
        <f t="shared" si="367"/>
        <v>0</v>
      </c>
      <c r="AJ574" s="549">
        <f t="shared" si="367"/>
        <v>0</v>
      </c>
      <c r="AK574" s="549">
        <f t="shared" si="367"/>
        <v>0</v>
      </c>
      <c r="AL574" s="282">
        <f t="shared" si="355"/>
        <v>0</v>
      </c>
      <c r="AM574" s="281">
        <f t="shared" si="356"/>
        <v>0</v>
      </c>
      <c r="AN574" s="549">
        <f t="shared" si="345"/>
        <v>0</v>
      </c>
      <c r="AO574" s="549">
        <f t="shared" si="346"/>
        <v>0</v>
      </c>
      <c r="AP574" s="549">
        <f t="shared" si="357"/>
        <v>0</v>
      </c>
      <c r="AQ574" s="283">
        <f t="shared" si="330"/>
        <v>0</v>
      </c>
      <c r="AR574" s="281">
        <f t="shared" si="358"/>
        <v>0</v>
      </c>
      <c r="AT574" s="446" t="s">
        <v>2070</v>
      </c>
      <c r="AU574" s="284"/>
      <c r="AV574" s="447" t="str">
        <f t="shared" si="359"/>
        <v>CA</v>
      </c>
      <c r="AW574" s="447" t="str">
        <f t="shared" si="359"/>
        <v>CL</v>
      </c>
      <c r="AX574" s="447" t="str">
        <f t="shared" si="359"/>
        <v>AIC</v>
      </c>
      <c r="AY574" s="447" t="str">
        <f t="shared" si="336"/>
        <v>ERB</v>
      </c>
      <c r="AZ574" s="447" t="str">
        <f t="shared" si="336"/>
        <v>GRB</v>
      </c>
      <c r="BA574" s="447" t="str">
        <f t="shared" si="336"/>
        <v>Non-Op</v>
      </c>
      <c r="BC574" s="449" t="s">
        <v>2100</v>
      </c>
      <c r="BD574" s="552">
        <f t="shared" si="337"/>
        <v>0</v>
      </c>
      <c r="BF574" s="435"/>
      <c r="BG574" s="435"/>
      <c r="BH574" s="435"/>
      <c r="BI574" s="435"/>
      <c r="BJ574" s="435"/>
      <c r="BK574" s="435"/>
      <c r="BL574" s="435"/>
      <c r="BN574" s="444"/>
    </row>
    <row r="575" spans="1:66" s="28" customFormat="1" ht="12" customHeight="1">
      <c r="A575" s="287">
        <v>18230751</v>
      </c>
      <c r="B575" s="288" t="str">
        <f t="shared" si="325"/>
        <v>18230751</v>
      </c>
      <c r="C575" s="444" t="s">
        <v>2801</v>
      </c>
      <c r="D575" s="445" t="s">
        <v>1165</v>
      </c>
      <c r="E575" s="445"/>
      <c r="F575" s="444"/>
      <c r="G575" s="445"/>
      <c r="H575" s="547">
        <v>0</v>
      </c>
      <c r="I575" s="547">
        <v>0</v>
      </c>
      <c r="J575" s="547">
        <v>0</v>
      </c>
      <c r="K575" s="547">
        <v>0</v>
      </c>
      <c r="L575" s="547">
        <v>0</v>
      </c>
      <c r="M575" s="547">
        <v>0</v>
      </c>
      <c r="N575" s="547">
        <v>0</v>
      </c>
      <c r="O575" s="547">
        <v>0</v>
      </c>
      <c r="P575" s="547">
        <v>0</v>
      </c>
      <c r="Q575" s="547">
        <v>0</v>
      </c>
      <c r="R575" s="547">
        <v>0</v>
      </c>
      <c r="S575" s="547">
        <v>0</v>
      </c>
      <c r="T575" s="547">
        <v>0</v>
      </c>
      <c r="U575" s="547"/>
      <c r="V575" s="547">
        <f t="shared" si="350"/>
        <v>0</v>
      </c>
      <c r="W575" s="285"/>
      <c r="X575" s="286"/>
      <c r="Y575" s="548">
        <f t="shared" si="362"/>
        <v>0</v>
      </c>
      <c r="Z575" s="549">
        <f t="shared" si="362"/>
        <v>0</v>
      </c>
      <c r="AA575" s="549">
        <f t="shared" si="362"/>
        <v>0</v>
      </c>
      <c r="AB575" s="282">
        <f t="shared" si="351"/>
        <v>0</v>
      </c>
      <c r="AC575" s="281">
        <f t="shared" si="352"/>
        <v>0</v>
      </c>
      <c r="AD575" s="549">
        <f t="shared" si="366"/>
        <v>0</v>
      </c>
      <c r="AE575" s="553">
        <f t="shared" si="360"/>
        <v>0</v>
      </c>
      <c r="AF575" s="282">
        <f t="shared" si="361"/>
        <v>0</v>
      </c>
      <c r="AG575" s="283">
        <f t="shared" si="353"/>
        <v>0</v>
      </c>
      <c r="AH575" s="281">
        <f t="shared" si="354"/>
        <v>0</v>
      </c>
      <c r="AI575" s="551">
        <f t="shared" si="367"/>
        <v>0</v>
      </c>
      <c r="AJ575" s="549">
        <f t="shared" si="367"/>
        <v>0</v>
      </c>
      <c r="AK575" s="549">
        <f t="shared" si="367"/>
        <v>0</v>
      </c>
      <c r="AL575" s="282">
        <f t="shared" si="355"/>
        <v>0</v>
      </c>
      <c r="AM575" s="281">
        <f t="shared" si="356"/>
        <v>0</v>
      </c>
      <c r="AN575" s="549">
        <f t="shared" si="345"/>
        <v>0</v>
      </c>
      <c r="AO575" s="549">
        <f t="shared" si="346"/>
        <v>0</v>
      </c>
      <c r="AP575" s="549">
        <f t="shared" si="357"/>
        <v>0</v>
      </c>
      <c r="AQ575" s="283">
        <f t="shared" si="330"/>
        <v>0</v>
      </c>
      <c r="AR575" s="281">
        <f t="shared" si="358"/>
        <v>0</v>
      </c>
      <c r="AT575" s="446" t="s">
        <v>2070</v>
      </c>
      <c r="AU575" s="284"/>
      <c r="AV575" s="447" t="str">
        <f t="shared" si="359"/>
        <v>CA</v>
      </c>
      <c r="AW575" s="447" t="str">
        <f t="shared" si="359"/>
        <v>CL</v>
      </c>
      <c r="AX575" s="447" t="str">
        <f t="shared" si="359"/>
        <v>AIC</v>
      </c>
      <c r="AY575" s="447" t="str">
        <f t="shared" si="336"/>
        <v>ERB</v>
      </c>
      <c r="AZ575" s="447" t="str">
        <f t="shared" si="336"/>
        <v>GRB</v>
      </c>
      <c r="BA575" s="447" t="str">
        <f t="shared" si="336"/>
        <v>Non-Op</v>
      </c>
      <c r="BC575" s="449" t="s">
        <v>2100</v>
      </c>
      <c r="BD575" s="552">
        <f t="shared" si="337"/>
        <v>0</v>
      </c>
      <c r="BF575" s="435"/>
      <c r="BG575" s="435"/>
      <c r="BH575" s="435"/>
      <c r="BI575" s="435"/>
      <c r="BJ575" s="435"/>
      <c r="BK575" s="435"/>
      <c r="BL575" s="435"/>
      <c r="BN575" s="444"/>
    </row>
    <row r="576" spans="1:66" s="28" customFormat="1" ht="12" customHeight="1">
      <c r="A576" s="287">
        <v>18230761</v>
      </c>
      <c r="B576" s="288" t="str">
        <f t="shared" ref="B576:B646" si="368">TEXT(A576,"##")</f>
        <v>18230761</v>
      </c>
      <c r="C576" s="444" t="s">
        <v>2802</v>
      </c>
      <c r="D576" s="445" t="s">
        <v>1165</v>
      </c>
      <c r="E576" s="445"/>
      <c r="F576" s="444"/>
      <c r="G576" s="445"/>
      <c r="H576" s="547">
        <v>0</v>
      </c>
      <c r="I576" s="547">
        <v>0</v>
      </c>
      <c r="J576" s="547">
        <v>0</v>
      </c>
      <c r="K576" s="547">
        <v>0</v>
      </c>
      <c r="L576" s="547">
        <v>0</v>
      </c>
      <c r="M576" s="547">
        <v>0</v>
      </c>
      <c r="N576" s="547">
        <v>0</v>
      </c>
      <c r="O576" s="547">
        <v>0</v>
      </c>
      <c r="P576" s="547">
        <v>0</v>
      </c>
      <c r="Q576" s="547">
        <v>0</v>
      </c>
      <c r="R576" s="547">
        <v>0</v>
      </c>
      <c r="S576" s="547">
        <v>0</v>
      </c>
      <c r="T576" s="547">
        <v>0</v>
      </c>
      <c r="U576" s="547"/>
      <c r="V576" s="547">
        <f t="shared" si="350"/>
        <v>0</v>
      </c>
      <c r="W576" s="285"/>
      <c r="X576" s="286"/>
      <c r="Y576" s="548">
        <f t="shared" si="362"/>
        <v>0</v>
      </c>
      <c r="Z576" s="549">
        <f t="shared" si="362"/>
        <v>0</v>
      </c>
      <c r="AA576" s="549">
        <f t="shared" si="362"/>
        <v>0</v>
      </c>
      <c r="AB576" s="282">
        <f t="shared" si="351"/>
        <v>0</v>
      </c>
      <c r="AC576" s="281">
        <f t="shared" si="352"/>
        <v>0</v>
      </c>
      <c r="AD576" s="549">
        <f t="shared" si="366"/>
        <v>0</v>
      </c>
      <c r="AE576" s="553">
        <f t="shared" si="360"/>
        <v>0</v>
      </c>
      <c r="AF576" s="282">
        <f t="shared" si="361"/>
        <v>0</v>
      </c>
      <c r="AG576" s="283">
        <f t="shared" si="353"/>
        <v>0</v>
      </c>
      <c r="AH576" s="281">
        <f t="shared" si="354"/>
        <v>0</v>
      </c>
      <c r="AI576" s="551">
        <f t="shared" si="367"/>
        <v>0</v>
      </c>
      <c r="AJ576" s="549">
        <f t="shared" si="367"/>
        <v>0</v>
      </c>
      <c r="AK576" s="549">
        <f t="shared" si="367"/>
        <v>0</v>
      </c>
      <c r="AL576" s="282">
        <f t="shared" si="355"/>
        <v>0</v>
      </c>
      <c r="AM576" s="281">
        <f t="shared" si="356"/>
        <v>0</v>
      </c>
      <c r="AN576" s="549">
        <f t="shared" si="345"/>
        <v>0</v>
      </c>
      <c r="AO576" s="549">
        <f t="shared" si="346"/>
        <v>0</v>
      </c>
      <c r="AP576" s="549">
        <f t="shared" si="357"/>
        <v>0</v>
      </c>
      <c r="AQ576" s="283">
        <f t="shared" si="330"/>
        <v>0</v>
      </c>
      <c r="AR576" s="281">
        <f t="shared" si="358"/>
        <v>0</v>
      </c>
      <c r="AT576" s="446" t="s">
        <v>2070</v>
      </c>
      <c r="AU576" s="284"/>
      <c r="AV576" s="447" t="str">
        <f t="shared" si="359"/>
        <v>CA</v>
      </c>
      <c r="AW576" s="447" t="str">
        <f t="shared" si="359"/>
        <v>CL</v>
      </c>
      <c r="AX576" s="447" t="str">
        <f t="shared" si="359"/>
        <v>AIC</v>
      </c>
      <c r="AY576" s="447" t="str">
        <f t="shared" si="336"/>
        <v>ERB</v>
      </c>
      <c r="AZ576" s="447" t="str">
        <f t="shared" si="336"/>
        <v>GRB</v>
      </c>
      <c r="BA576" s="447" t="str">
        <f t="shared" si="336"/>
        <v>Non-Op</v>
      </c>
      <c r="BC576" s="449" t="s">
        <v>2100</v>
      </c>
      <c r="BD576" s="552">
        <f t="shared" si="337"/>
        <v>0</v>
      </c>
      <c r="BF576" s="435"/>
      <c r="BG576" s="435"/>
      <c r="BH576" s="435"/>
      <c r="BI576" s="435"/>
      <c r="BJ576" s="435"/>
      <c r="BK576" s="435"/>
      <c r="BL576" s="435"/>
      <c r="BN576" s="444"/>
    </row>
    <row r="577" spans="1:141" s="28" customFormat="1" ht="12" customHeight="1">
      <c r="A577" s="287">
        <v>18230771</v>
      </c>
      <c r="B577" s="288" t="str">
        <f t="shared" si="368"/>
        <v>18230771</v>
      </c>
      <c r="C577" s="444" t="s">
        <v>1418</v>
      </c>
      <c r="D577" s="445" t="s">
        <v>1165</v>
      </c>
      <c r="E577" s="445"/>
      <c r="F577" s="444"/>
      <c r="G577" s="445"/>
      <c r="H577" s="547">
        <v>108805229.64</v>
      </c>
      <c r="I577" s="547">
        <v>109711281.64</v>
      </c>
      <c r="J577" s="547">
        <v>117062747.64</v>
      </c>
      <c r="K577" s="547">
        <v>119434264.64</v>
      </c>
      <c r="L577" s="547">
        <v>127930506.64</v>
      </c>
      <c r="M577" s="547">
        <v>130135589.64</v>
      </c>
      <c r="N577" s="547">
        <v>130586568.64</v>
      </c>
      <c r="O577" s="547">
        <v>131116502.64</v>
      </c>
      <c r="P577" s="547">
        <v>131742080.64</v>
      </c>
      <c r="Q577" s="547">
        <v>121334266.06</v>
      </c>
      <c r="R577" s="547">
        <v>129535523.06</v>
      </c>
      <c r="S577" s="547">
        <v>137516408.06</v>
      </c>
      <c r="T577" s="547">
        <v>144318966.06</v>
      </c>
      <c r="U577" s="547"/>
      <c r="V577" s="547">
        <f t="shared" si="350"/>
        <v>126055653.09583332</v>
      </c>
      <c r="W577" s="285"/>
      <c r="X577" s="286"/>
      <c r="Y577" s="548">
        <f t="shared" si="362"/>
        <v>0</v>
      </c>
      <c r="Z577" s="549">
        <f t="shared" si="362"/>
        <v>0</v>
      </c>
      <c r="AA577" s="549">
        <f t="shared" si="362"/>
        <v>0</v>
      </c>
      <c r="AB577" s="282">
        <f t="shared" si="351"/>
        <v>144318966.06</v>
      </c>
      <c r="AC577" s="281">
        <f t="shared" si="352"/>
        <v>0</v>
      </c>
      <c r="AD577" s="549">
        <f t="shared" si="366"/>
        <v>0</v>
      </c>
      <c r="AE577" s="553">
        <f t="shared" si="360"/>
        <v>0</v>
      </c>
      <c r="AF577" s="282">
        <f t="shared" si="361"/>
        <v>144318966.06</v>
      </c>
      <c r="AG577" s="283">
        <f t="shared" si="353"/>
        <v>144318966.06</v>
      </c>
      <c r="AH577" s="281">
        <f t="shared" si="354"/>
        <v>0</v>
      </c>
      <c r="AI577" s="551">
        <f t="shared" si="367"/>
        <v>0</v>
      </c>
      <c r="AJ577" s="549">
        <f t="shared" si="367"/>
        <v>0</v>
      </c>
      <c r="AK577" s="549">
        <f t="shared" si="367"/>
        <v>0</v>
      </c>
      <c r="AL577" s="282">
        <f t="shared" si="355"/>
        <v>126055653.09583332</v>
      </c>
      <c r="AM577" s="281">
        <f t="shared" si="356"/>
        <v>0</v>
      </c>
      <c r="AN577" s="549">
        <f t="shared" si="345"/>
        <v>0</v>
      </c>
      <c r="AO577" s="549">
        <f t="shared" si="346"/>
        <v>0</v>
      </c>
      <c r="AP577" s="549">
        <f t="shared" si="357"/>
        <v>126055653.09583332</v>
      </c>
      <c r="AQ577" s="283">
        <f t="shared" si="330"/>
        <v>126055653.09583332</v>
      </c>
      <c r="AR577" s="281">
        <f t="shared" si="358"/>
        <v>0</v>
      </c>
      <c r="AT577" s="446" t="s">
        <v>2070</v>
      </c>
      <c r="AU577" s="284"/>
      <c r="AV577" s="447" t="str">
        <f t="shared" si="359"/>
        <v>CA</v>
      </c>
      <c r="AW577" s="447" t="str">
        <f t="shared" si="359"/>
        <v>CL</v>
      </c>
      <c r="AX577" s="447" t="str">
        <f t="shared" si="359"/>
        <v>AIC</v>
      </c>
      <c r="AY577" s="447" t="str">
        <f t="shared" si="336"/>
        <v>ERB</v>
      </c>
      <c r="AZ577" s="447" t="str">
        <f t="shared" si="336"/>
        <v>GRB</v>
      </c>
      <c r="BA577" s="447" t="str">
        <f t="shared" si="336"/>
        <v>Non-Op</v>
      </c>
      <c r="BC577" s="449" t="s">
        <v>2100</v>
      </c>
      <c r="BD577" s="552">
        <f t="shared" si="337"/>
        <v>144318966.06</v>
      </c>
      <c r="BF577" s="435"/>
      <c r="BG577" s="435"/>
      <c r="BH577" s="435"/>
      <c r="BI577" s="435"/>
      <c r="BJ577" s="435"/>
      <c r="BK577" s="435"/>
      <c r="BL577" s="435"/>
      <c r="BN577" s="444"/>
    </row>
    <row r="578" spans="1:141" s="28" customFormat="1" ht="12" customHeight="1">
      <c r="A578" s="287">
        <v>18230781</v>
      </c>
      <c r="B578" s="288" t="str">
        <f t="shared" si="368"/>
        <v>18230781</v>
      </c>
      <c r="C578" s="444" t="s">
        <v>1419</v>
      </c>
      <c r="D578" s="445" t="s">
        <v>1165</v>
      </c>
      <c r="E578" s="445"/>
      <c r="F578" s="444"/>
      <c r="G578" s="445"/>
      <c r="H578" s="547">
        <v>-108805229.64</v>
      </c>
      <c r="I578" s="547">
        <v>-109711281.64</v>
      </c>
      <c r="J578" s="547">
        <v>-117062747.64</v>
      </c>
      <c r="K578" s="547">
        <v>-119434264.64</v>
      </c>
      <c r="L578" s="547">
        <v>-127930506.64</v>
      </c>
      <c r="M578" s="547">
        <v>-130135589.64</v>
      </c>
      <c r="N578" s="547">
        <v>-130586568.64</v>
      </c>
      <c r="O578" s="547">
        <v>-131116502.64</v>
      </c>
      <c r="P578" s="547">
        <v>-131742080.64</v>
      </c>
      <c r="Q578" s="547">
        <v>-121334266.06</v>
      </c>
      <c r="R578" s="547">
        <v>-129535523.06</v>
      </c>
      <c r="S578" s="547">
        <v>-137516408.06</v>
      </c>
      <c r="T578" s="547">
        <v>-144318966.06</v>
      </c>
      <c r="U578" s="547"/>
      <c r="V578" s="547">
        <f t="shared" si="350"/>
        <v>-126055653.09583332</v>
      </c>
      <c r="W578" s="285"/>
      <c r="X578" s="286"/>
      <c r="Y578" s="548">
        <f t="shared" si="362"/>
        <v>0</v>
      </c>
      <c r="Z578" s="549">
        <f t="shared" si="362"/>
        <v>0</v>
      </c>
      <c r="AA578" s="549">
        <f t="shared" si="362"/>
        <v>0</v>
      </c>
      <c r="AB578" s="282">
        <f t="shared" si="351"/>
        <v>-144318966.06</v>
      </c>
      <c r="AC578" s="281">
        <f t="shared" si="352"/>
        <v>0</v>
      </c>
      <c r="AD578" s="549">
        <f t="shared" si="366"/>
        <v>0</v>
      </c>
      <c r="AE578" s="553">
        <f t="shared" si="360"/>
        <v>0</v>
      </c>
      <c r="AF578" s="282">
        <f t="shared" si="361"/>
        <v>-144318966.06</v>
      </c>
      <c r="AG578" s="283">
        <f t="shared" si="353"/>
        <v>-144318966.06</v>
      </c>
      <c r="AH578" s="281">
        <f t="shared" si="354"/>
        <v>0</v>
      </c>
      <c r="AI578" s="551">
        <f t="shared" si="367"/>
        <v>0</v>
      </c>
      <c r="AJ578" s="549">
        <f t="shared" si="367"/>
        <v>0</v>
      </c>
      <c r="AK578" s="549">
        <f t="shared" si="367"/>
        <v>0</v>
      </c>
      <c r="AL578" s="282">
        <f t="shared" si="355"/>
        <v>-126055653.09583332</v>
      </c>
      <c r="AM578" s="281">
        <f t="shared" si="356"/>
        <v>0</v>
      </c>
      <c r="AN578" s="549">
        <f t="shared" si="345"/>
        <v>0</v>
      </c>
      <c r="AO578" s="549">
        <f t="shared" si="346"/>
        <v>0</v>
      </c>
      <c r="AP578" s="549">
        <f t="shared" si="357"/>
        <v>-126055653.09583332</v>
      </c>
      <c r="AQ578" s="283">
        <f t="shared" si="330"/>
        <v>-126055653.09583332</v>
      </c>
      <c r="AR578" s="281">
        <f t="shared" si="358"/>
        <v>0</v>
      </c>
      <c r="AT578" s="446" t="s">
        <v>2070</v>
      </c>
      <c r="AU578" s="284"/>
      <c r="AV578" s="447" t="str">
        <f t="shared" si="359"/>
        <v>CA</v>
      </c>
      <c r="AW578" s="447" t="str">
        <f t="shared" si="359"/>
        <v>CL</v>
      </c>
      <c r="AX578" s="447" t="str">
        <f t="shared" si="359"/>
        <v>AIC</v>
      </c>
      <c r="AY578" s="447" t="str">
        <f t="shared" si="336"/>
        <v>ERB</v>
      </c>
      <c r="AZ578" s="447" t="str">
        <f t="shared" si="336"/>
        <v>GRB</v>
      </c>
      <c r="BA578" s="447" t="str">
        <f t="shared" si="336"/>
        <v>Non-Op</v>
      </c>
      <c r="BC578" s="449" t="s">
        <v>2100</v>
      </c>
      <c r="BD578" s="552">
        <f t="shared" si="337"/>
        <v>-144318966.06</v>
      </c>
      <c r="BF578" s="435"/>
      <c r="BG578" s="435"/>
      <c r="BH578" s="435"/>
      <c r="BI578" s="435"/>
      <c r="BJ578" s="435"/>
      <c r="BK578" s="435"/>
      <c r="BL578" s="435"/>
      <c r="BN578" s="444"/>
    </row>
    <row r="579" spans="1:141" s="28" customFormat="1" ht="12" customHeight="1">
      <c r="A579" s="287">
        <v>18230791</v>
      </c>
      <c r="B579" s="288" t="str">
        <f t="shared" si="368"/>
        <v>18230791</v>
      </c>
      <c r="C579" s="444" t="s">
        <v>1420</v>
      </c>
      <c r="D579" s="445" t="s">
        <v>1165</v>
      </c>
      <c r="E579" s="445"/>
      <c r="F579" s="444"/>
      <c r="G579" s="445"/>
      <c r="H579" s="547">
        <v>36702016.490000002</v>
      </c>
      <c r="I579" s="547">
        <v>36702016.490000002</v>
      </c>
      <c r="J579" s="547">
        <v>36702016.490000002</v>
      </c>
      <c r="K579" s="547">
        <v>36702016.490000002</v>
      </c>
      <c r="L579" s="547">
        <v>38827292.490000002</v>
      </c>
      <c r="M579" s="547">
        <v>41032375.490000002</v>
      </c>
      <c r="N579" s="547">
        <v>41483354.490000002</v>
      </c>
      <c r="O579" s="547">
        <v>42013288.490000002</v>
      </c>
      <c r="P579" s="547">
        <v>42638866.490000002</v>
      </c>
      <c r="Q579" s="547">
        <v>36702016.990000002</v>
      </c>
      <c r="R579" s="547">
        <v>40432308.990000002</v>
      </c>
      <c r="S579" s="547">
        <v>50102612.990000002</v>
      </c>
      <c r="T579" s="547">
        <v>111325637.98999999</v>
      </c>
      <c r="U579" s="547"/>
      <c r="V579" s="547">
        <f t="shared" si="350"/>
        <v>43112666.094166674</v>
      </c>
      <c r="W579" s="305"/>
      <c r="X579" s="306"/>
      <c r="Y579" s="548">
        <f t="shared" si="362"/>
        <v>0</v>
      </c>
      <c r="Z579" s="549">
        <f t="shared" si="362"/>
        <v>0</v>
      </c>
      <c r="AA579" s="549">
        <f t="shared" si="362"/>
        <v>0</v>
      </c>
      <c r="AB579" s="282">
        <f t="shared" si="351"/>
        <v>111325637.98999999</v>
      </c>
      <c r="AC579" s="281">
        <f t="shared" si="352"/>
        <v>0</v>
      </c>
      <c r="AD579" s="549">
        <f t="shared" si="366"/>
        <v>0</v>
      </c>
      <c r="AE579" s="553">
        <f t="shared" si="360"/>
        <v>0</v>
      </c>
      <c r="AF579" s="282">
        <f t="shared" si="361"/>
        <v>111325637.98999999</v>
      </c>
      <c r="AG579" s="283">
        <f t="shared" si="353"/>
        <v>111325637.98999999</v>
      </c>
      <c r="AH579" s="281">
        <f t="shared" si="354"/>
        <v>0</v>
      </c>
      <c r="AI579" s="551">
        <f t="shared" si="367"/>
        <v>0</v>
      </c>
      <c r="AJ579" s="549">
        <f t="shared" si="367"/>
        <v>0</v>
      </c>
      <c r="AK579" s="549">
        <f t="shared" si="367"/>
        <v>0</v>
      </c>
      <c r="AL579" s="282">
        <f t="shared" si="355"/>
        <v>43112666.094166674</v>
      </c>
      <c r="AM579" s="281">
        <f t="shared" si="356"/>
        <v>0</v>
      </c>
      <c r="AN579" s="549">
        <f t="shared" si="345"/>
        <v>0</v>
      </c>
      <c r="AO579" s="549">
        <f t="shared" si="346"/>
        <v>0</v>
      </c>
      <c r="AP579" s="549">
        <f t="shared" si="357"/>
        <v>43112666.094166674</v>
      </c>
      <c r="AQ579" s="283">
        <f t="shared" si="330"/>
        <v>43112666.094166674</v>
      </c>
      <c r="AR579" s="281">
        <f t="shared" si="358"/>
        <v>0</v>
      </c>
      <c r="AT579" s="446" t="s">
        <v>2075</v>
      </c>
      <c r="AU579" s="284"/>
      <c r="AV579" s="447" t="str">
        <f t="shared" si="359"/>
        <v>CA</v>
      </c>
      <c r="AW579" s="447" t="str">
        <f t="shared" si="359"/>
        <v>CL</v>
      </c>
      <c r="AX579" s="447" t="str">
        <f t="shared" si="359"/>
        <v>AIC</v>
      </c>
      <c r="AY579" s="447" t="str">
        <f t="shared" si="336"/>
        <v>ERB</v>
      </c>
      <c r="AZ579" s="447" t="str">
        <f t="shared" si="336"/>
        <v>GRB</v>
      </c>
      <c r="BA579" s="447" t="str">
        <f t="shared" si="336"/>
        <v>Non-Op</v>
      </c>
      <c r="BC579" s="449" t="s">
        <v>2100</v>
      </c>
      <c r="BD579" s="552">
        <f t="shared" si="337"/>
        <v>111325637.98999999</v>
      </c>
      <c r="BF579" s="435"/>
      <c r="BG579" s="435"/>
      <c r="BH579" s="435"/>
      <c r="BI579" s="435"/>
      <c r="BJ579" s="435"/>
      <c r="BK579" s="435"/>
      <c r="BL579" s="435"/>
      <c r="BN579" s="444"/>
    </row>
    <row r="580" spans="1:141" s="28" customFormat="1" ht="12" customHeight="1">
      <c r="A580" s="287">
        <v>18230811</v>
      </c>
      <c r="B580" s="288" t="str">
        <f t="shared" si="368"/>
        <v>18230811</v>
      </c>
      <c r="C580" s="444" t="s">
        <v>2803</v>
      </c>
      <c r="D580" s="445" t="s">
        <v>1165</v>
      </c>
      <c r="E580" s="445"/>
      <c r="F580" s="444"/>
      <c r="G580" s="445"/>
      <c r="H580" s="547">
        <v>0</v>
      </c>
      <c r="I580" s="547">
        <v>0</v>
      </c>
      <c r="J580" s="547">
        <v>0</v>
      </c>
      <c r="K580" s="547">
        <v>0</v>
      </c>
      <c r="L580" s="547">
        <v>0</v>
      </c>
      <c r="M580" s="547">
        <v>0</v>
      </c>
      <c r="N580" s="547">
        <v>0</v>
      </c>
      <c r="O580" s="547">
        <v>0</v>
      </c>
      <c r="P580" s="547">
        <v>0</v>
      </c>
      <c r="Q580" s="547">
        <v>0</v>
      </c>
      <c r="R580" s="547">
        <v>0</v>
      </c>
      <c r="S580" s="547">
        <v>0</v>
      </c>
      <c r="T580" s="547">
        <v>0</v>
      </c>
      <c r="U580" s="547"/>
      <c r="V580" s="547">
        <f t="shared" si="350"/>
        <v>0</v>
      </c>
      <c r="W580" s="285"/>
      <c r="X580" s="286"/>
      <c r="Y580" s="548">
        <f t="shared" si="362"/>
        <v>0</v>
      </c>
      <c r="Z580" s="549">
        <f t="shared" si="362"/>
        <v>0</v>
      </c>
      <c r="AA580" s="549">
        <f t="shared" si="362"/>
        <v>0</v>
      </c>
      <c r="AB580" s="282">
        <f t="shared" si="351"/>
        <v>0</v>
      </c>
      <c r="AC580" s="281">
        <f t="shared" si="352"/>
        <v>0</v>
      </c>
      <c r="AD580" s="549">
        <f t="shared" si="366"/>
        <v>0</v>
      </c>
      <c r="AE580" s="553">
        <f t="shared" si="360"/>
        <v>0</v>
      </c>
      <c r="AF580" s="282">
        <f t="shared" si="361"/>
        <v>0</v>
      </c>
      <c r="AG580" s="283">
        <f t="shared" si="353"/>
        <v>0</v>
      </c>
      <c r="AH580" s="281">
        <f t="shared" si="354"/>
        <v>0</v>
      </c>
      <c r="AI580" s="551">
        <f t="shared" si="367"/>
        <v>0</v>
      </c>
      <c r="AJ580" s="549">
        <f t="shared" si="367"/>
        <v>0</v>
      </c>
      <c r="AK580" s="549">
        <f t="shared" si="367"/>
        <v>0</v>
      </c>
      <c r="AL580" s="282">
        <f t="shared" si="355"/>
        <v>0</v>
      </c>
      <c r="AM580" s="281">
        <f t="shared" si="356"/>
        <v>0</v>
      </c>
      <c r="AN580" s="549">
        <f t="shared" si="345"/>
        <v>0</v>
      </c>
      <c r="AO580" s="549">
        <f t="shared" si="346"/>
        <v>0</v>
      </c>
      <c r="AP580" s="549">
        <f t="shared" si="357"/>
        <v>0</v>
      </c>
      <c r="AQ580" s="283">
        <f t="shared" si="330"/>
        <v>0</v>
      </c>
      <c r="AR580" s="281">
        <f t="shared" si="358"/>
        <v>0</v>
      </c>
      <c r="AT580" s="446" t="s">
        <v>2070</v>
      </c>
      <c r="AU580" s="284"/>
      <c r="AV580" s="447" t="str">
        <f t="shared" si="359"/>
        <v>CA</v>
      </c>
      <c r="AW580" s="447" t="str">
        <f t="shared" si="359"/>
        <v>CL</v>
      </c>
      <c r="AX580" s="447" t="str">
        <f t="shared" si="359"/>
        <v>AIC</v>
      </c>
      <c r="AY580" s="447" t="str">
        <f t="shared" si="336"/>
        <v>ERB</v>
      </c>
      <c r="AZ580" s="447" t="str">
        <f t="shared" si="336"/>
        <v>GRB</v>
      </c>
      <c r="BA580" s="447" t="str">
        <f t="shared" si="336"/>
        <v>Non-Op</v>
      </c>
      <c r="BC580" s="449" t="s">
        <v>2100</v>
      </c>
      <c r="BD580" s="552">
        <f t="shared" si="337"/>
        <v>0</v>
      </c>
      <c r="BF580" s="435"/>
      <c r="BG580" s="435"/>
      <c r="BH580" s="435"/>
      <c r="BI580" s="435"/>
      <c r="BJ580" s="435"/>
      <c r="BK580" s="435"/>
      <c r="BL580" s="435"/>
      <c r="BN580" s="444"/>
    </row>
    <row r="581" spans="1:141" s="28" customFormat="1" ht="12" customHeight="1">
      <c r="A581" s="287">
        <v>18230821</v>
      </c>
      <c r="B581" s="288" t="str">
        <f t="shared" si="368"/>
        <v>18230821</v>
      </c>
      <c r="C581" s="444" t="s">
        <v>2804</v>
      </c>
      <c r="D581" s="445" t="s">
        <v>1165</v>
      </c>
      <c r="E581" s="445"/>
      <c r="F581" s="444"/>
      <c r="G581" s="445"/>
      <c r="H581" s="547">
        <v>0</v>
      </c>
      <c r="I581" s="547">
        <v>0</v>
      </c>
      <c r="J581" s="547">
        <v>0</v>
      </c>
      <c r="K581" s="547">
        <v>0</v>
      </c>
      <c r="L581" s="547">
        <v>0</v>
      </c>
      <c r="M581" s="547">
        <v>0</v>
      </c>
      <c r="N581" s="547">
        <v>0</v>
      </c>
      <c r="O581" s="547">
        <v>0</v>
      </c>
      <c r="P581" s="547">
        <v>0</v>
      </c>
      <c r="Q581" s="547">
        <v>0</v>
      </c>
      <c r="R581" s="547">
        <v>0</v>
      </c>
      <c r="S581" s="547">
        <v>0</v>
      </c>
      <c r="T581" s="547">
        <v>0</v>
      </c>
      <c r="U581" s="547"/>
      <c r="V581" s="547">
        <f t="shared" si="350"/>
        <v>0</v>
      </c>
      <c r="W581" s="285"/>
      <c r="X581" s="286"/>
      <c r="Y581" s="548">
        <f t="shared" si="362"/>
        <v>0</v>
      </c>
      <c r="Z581" s="549">
        <f t="shared" si="362"/>
        <v>0</v>
      </c>
      <c r="AA581" s="549">
        <f t="shared" si="362"/>
        <v>0</v>
      </c>
      <c r="AB581" s="282">
        <f t="shared" si="351"/>
        <v>0</v>
      </c>
      <c r="AC581" s="281">
        <f t="shared" si="352"/>
        <v>0</v>
      </c>
      <c r="AD581" s="549">
        <f t="shared" si="366"/>
        <v>0</v>
      </c>
      <c r="AE581" s="553">
        <f t="shared" si="360"/>
        <v>0</v>
      </c>
      <c r="AF581" s="282">
        <f t="shared" si="361"/>
        <v>0</v>
      </c>
      <c r="AG581" s="283">
        <f t="shared" si="353"/>
        <v>0</v>
      </c>
      <c r="AH581" s="281">
        <f t="shared" si="354"/>
        <v>0</v>
      </c>
      <c r="AI581" s="551">
        <f t="shared" si="367"/>
        <v>0</v>
      </c>
      <c r="AJ581" s="549">
        <f t="shared" si="367"/>
        <v>0</v>
      </c>
      <c r="AK581" s="549">
        <f t="shared" si="367"/>
        <v>0</v>
      </c>
      <c r="AL581" s="282">
        <f t="shared" si="355"/>
        <v>0</v>
      </c>
      <c r="AM581" s="281">
        <f t="shared" si="356"/>
        <v>0</v>
      </c>
      <c r="AN581" s="549">
        <f t="shared" si="345"/>
        <v>0</v>
      </c>
      <c r="AO581" s="549">
        <f t="shared" si="346"/>
        <v>0</v>
      </c>
      <c r="AP581" s="549">
        <f t="shared" si="357"/>
        <v>0</v>
      </c>
      <c r="AQ581" s="283">
        <f t="shared" si="330"/>
        <v>0</v>
      </c>
      <c r="AR581" s="281">
        <f t="shared" si="358"/>
        <v>0</v>
      </c>
      <c r="AT581" s="446" t="s">
        <v>2070</v>
      </c>
      <c r="AU581" s="284"/>
      <c r="AV581" s="447" t="str">
        <f t="shared" si="359"/>
        <v>CA</v>
      </c>
      <c r="AW581" s="447" t="str">
        <f t="shared" si="359"/>
        <v>CL</v>
      </c>
      <c r="AX581" s="447" t="str">
        <f t="shared" si="359"/>
        <v>AIC</v>
      </c>
      <c r="AY581" s="447" t="str">
        <f t="shared" si="336"/>
        <v>ERB</v>
      </c>
      <c r="AZ581" s="447" t="str">
        <f t="shared" si="336"/>
        <v>GRB</v>
      </c>
      <c r="BA581" s="447" t="str">
        <f t="shared" si="336"/>
        <v>Non-Op</v>
      </c>
      <c r="BC581" s="449" t="s">
        <v>2100</v>
      </c>
      <c r="BD581" s="552">
        <f t="shared" si="337"/>
        <v>0</v>
      </c>
      <c r="BF581" s="435"/>
      <c r="BG581" s="435"/>
      <c r="BH581" s="435"/>
      <c r="BI581" s="435"/>
      <c r="BJ581" s="435"/>
      <c r="BK581" s="435"/>
      <c r="BL581" s="435"/>
      <c r="BN581" s="444"/>
    </row>
    <row r="582" spans="1:141" s="28" customFormat="1" ht="12" customHeight="1">
      <c r="A582" s="287">
        <v>18230831</v>
      </c>
      <c r="B582" s="288" t="str">
        <f t="shared" si="368"/>
        <v>18230831</v>
      </c>
      <c r="C582" s="444" t="s">
        <v>2805</v>
      </c>
      <c r="D582" s="445" t="s">
        <v>1165</v>
      </c>
      <c r="E582" s="445"/>
      <c r="F582" s="444"/>
      <c r="G582" s="445"/>
      <c r="H582" s="547">
        <v>0</v>
      </c>
      <c r="I582" s="547">
        <v>0</v>
      </c>
      <c r="J582" s="547">
        <v>0</v>
      </c>
      <c r="K582" s="547">
        <v>0</v>
      </c>
      <c r="L582" s="547">
        <v>0</v>
      </c>
      <c r="M582" s="547">
        <v>0</v>
      </c>
      <c r="N582" s="547">
        <v>0</v>
      </c>
      <c r="O582" s="547">
        <v>0</v>
      </c>
      <c r="P582" s="547">
        <v>0</v>
      </c>
      <c r="Q582" s="547">
        <v>0</v>
      </c>
      <c r="R582" s="547">
        <v>0</v>
      </c>
      <c r="S582" s="547">
        <v>0</v>
      </c>
      <c r="T582" s="547">
        <v>0</v>
      </c>
      <c r="U582" s="547"/>
      <c r="V582" s="547">
        <f t="shared" si="350"/>
        <v>0</v>
      </c>
      <c r="W582" s="285"/>
      <c r="X582" s="286"/>
      <c r="Y582" s="548">
        <f t="shared" si="362"/>
        <v>0</v>
      </c>
      <c r="Z582" s="549">
        <f t="shared" si="362"/>
        <v>0</v>
      </c>
      <c r="AA582" s="549">
        <f t="shared" si="362"/>
        <v>0</v>
      </c>
      <c r="AB582" s="282">
        <f t="shared" si="351"/>
        <v>0</v>
      </c>
      <c r="AC582" s="281">
        <f t="shared" si="352"/>
        <v>0</v>
      </c>
      <c r="AD582" s="549">
        <f t="shared" si="366"/>
        <v>0</v>
      </c>
      <c r="AE582" s="553">
        <f t="shared" si="360"/>
        <v>0</v>
      </c>
      <c r="AF582" s="282">
        <f t="shared" si="361"/>
        <v>0</v>
      </c>
      <c r="AG582" s="283">
        <f t="shared" si="353"/>
        <v>0</v>
      </c>
      <c r="AH582" s="281">
        <f t="shared" si="354"/>
        <v>0</v>
      </c>
      <c r="AI582" s="551">
        <f t="shared" si="367"/>
        <v>0</v>
      </c>
      <c r="AJ582" s="549">
        <f t="shared" si="367"/>
        <v>0</v>
      </c>
      <c r="AK582" s="549">
        <f t="shared" si="367"/>
        <v>0</v>
      </c>
      <c r="AL582" s="282">
        <f t="shared" si="355"/>
        <v>0</v>
      </c>
      <c r="AM582" s="281">
        <f t="shared" si="356"/>
        <v>0</v>
      </c>
      <c r="AN582" s="549">
        <f t="shared" si="345"/>
        <v>0</v>
      </c>
      <c r="AO582" s="549">
        <f t="shared" si="346"/>
        <v>0</v>
      </c>
      <c r="AP582" s="549">
        <f t="shared" si="357"/>
        <v>0</v>
      </c>
      <c r="AQ582" s="283">
        <f t="shared" si="330"/>
        <v>0</v>
      </c>
      <c r="AR582" s="281">
        <f t="shared" si="358"/>
        <v>0</v>
      </c>
      <c r="AT582" s="446" t="s">
        <v>2070</v>
      </c>
      <c r="AU582" s="284"/>
      <c r="AV582" s="447" t="str">
        <f t="shared" si="359"/>
        <v>CA</v>
      </c>
      <c r="AW582" s="447" t="str">
        <f t="shared" si="359"/>
        <v>CL</v>
      </c>
      <c r="AX582" s="447" t="str">
        <f t="shared" si="359"/>
        <v>AIC</v>
      </c>
      <c r="AY582" s="447" t="str">
        <f t="shared" si="336"/>
        <v>ERB</v>
      </c>
      <c r="AZ582" s="447" t="str">
        <f t="shared" si="336"/>
        <v>GRB</v>
      </c>
      <c r="BA582" s="447" t="str">
        <f t="shared" si="336"/>
        <v>Non-Op</v>
      </c>
      <c r="BC582" s="449" t="s">
        <v>2100</v>
      </c>
      <c r="BD582" s="552">
        <f t="shared" si="337"/>
        <v>0</v>
      </c>
      <c r="BF582" s="435"/>
      <c r="BG582" s="435"/>
      <c r="BH582" s="435"/>
      <c r="BI582" s="435"/>
      <c r="BJ582" s="435"/>
      <c r="BK582" s="435"/>
      <c r="BL582" s="435"/>
      <c r="BN582" s="444"/>
    </row>
    <row r="583" spans="1:141" s="28" customFormat="1" ht="12" customHeight="1">
      <c r="A583" s="287">
        <v>18230841</v>
      </c>
      <c r="B583" s="288" t="str">
        <f t="shared" si="368"/>
        <v>18230841</v>
      </c>
      <c r="C583" s="444" t="s">
        <v>2806</v>
      </c>
      <c r="D583" s="445" t="s">
        <v>1165</v>
      </c>
      <c r="E583" s="445"/>
      <c r="F583" s="444"/>
      <c r="G583" s="445"/>
      <c r="H583" s="547">
        <v>0</v>
      </c>
      <c r="I583" s="547">
        <v>0</v>
      </c>
      <c r="J583" s="547">
        <v>0</v>
      </c>
      <c r="K583" s="547">
        <v>0</v>
      </c>
      <c r="L583" s="547">
        <v>0</v>
      </c>
      <c r="M583" s="547">
        <v>0</v>
      </c>
      <c r="N583" s="547">
        <v>0</v>
      </c>
      <c r="O583" s="547">
        <v>0</v>
      </c>
      <c r="P583" s="547">
        <v>0</v>
      </c>
      <c r="Q583" s="547">
        <v>0</v>
      </c>
      <c r="R583" s="547">
        <v>0</v>
      </c>
      <c r="S583" s="547">
        <v>0</v>
      </c>
      <c r="T583" s="547">
        <v>0</v>
      </c>
      <c r="U583" s="547"/>
      <c r="V583" s="547">
        <f t="shared" si="350"/>
        <v>0</v>
      </c>
      <c r="W583" s="285"/>
      <c r="X583" s="286"/>
      <c r="Y583" s="548">
        <f t="shared" si="362"/>
        <v>0</v>
      </c>
      <c r="Z583" s="549">
        <f t="shared" si="362"/>
        <v>0</v>
      </c>
      <c r="AA583" s="549">
        <f t="shared" si="362"/>
        <v>0</v>
      </c>
      <c r="AB583" s="282">
        <f t="shared" si="351"/>
        <v>0</v>
      </c>
      <c r="AC583" s="281">
        <f t="shared" si="352"/>
        <v>0</v>
      </c>
      <c r="AD583" s="549">
        <f t="shared" si="366"/>
        <v>0</v>
      </c>
      <c r="AE583" s="553">
        <f t="shared" si="360"/>
        <v>0</v>
      </c>
      <c r="AF583" s="282">
        <f t="shared" si="361"/>
        <v>0</v>
      </c>
      <c r="AG583" s="283">
        <f t="shared" si="353"/>
        <v>0</v>
      </c>
      <c r="AH583" s="281">
        <f t="shared" si="354"/>
        <v>0</v>
      </c>
      <c r="AI583" s="551">
        <f t="shared" si="367"/>
        <v>0</v>
      </c>
      <c r="AJ583" s="549">
        <f t="shared" si="367"/>
        <v>0</v>
      </c>
      <c r="AK583" s="549">
        <f t="shared" si="367"/>
        <v>0</v>
      </c>
      <c r="AL583" s="282">
        <f t="shared" si="355"/>
        <v>0</v>
      </c>
      <c r="AM583" s="281">
        <f t="shared" si="356"/>
        <v>0</v>
      </c>
      <c r="AN583" s="549">
        <f t="shared" si="345"/>
        <v>0</v>
      </c>
      <c r="AO583" s="549">
        <f t="shared" si="346"/>
        <v>0</v>
      </c>
      <c r="AP583" s="549">
        <f t="shared" si="357"/>
        <v>0</v>
      </c>
      <c r="AQ583" s="283">
        <f t="shared" si="330"/>
        <v>0</v>
      </c>
      <c r="AR583" s="281">
        <f t="shared" si="358"/>
        <v>0</v>
      </c>
      <c r="AT583" s="446" t="s">
        <v>2070</v>
      </c>
      <c r="AU583" s="284"/>
      <c r="AV583" s="447" t="str">
        <f t="shared" si="359"/>
        <v>CA</v>
      </c>
      <c r="AW583" s="447" t="str">
        <f t="shared" si="359"/>
        <v>CL</v>
      </c>
      <c r="AX583" s="447" t="str">
        <f t="shared" si="359"/>
        <v>AIC</v>
      </c>
      <c r="AY583" s="447" t="str">
        <f t="shared" si="336"/>
        <v>ERB</v>
      </c>
      <c r="AZ583" s="447" t="str">
        <f t="shared" si="336"/>
        <v>GRB</v>
      </c>
      <c r="BA583" s="447" t="str">
        <f t="shared" si="336"/>
        <v>Non-Op</v>
      </c>
      <c r="BC583" s="449" t="s">
        <v>2100</v>
      </c>
      <c r="BD583" s="552">
        <f t="shared" si="337"/>
        <v>0</v>
      </c>
      <c r="BF583" s="435"/>
      <c r="BG583" s="435"/>
      <c r="BH583" s="435"/>
      <c r="BI583" s="435"/>
      <c r="BJ583" s="435"/>
      <c r="BK583" s="435"/>
      <c r="BL583" s="435"/>
      <c r="BN583" s="444"/>
    </row>
    <row r="584" spans="1:141" s="28" customFormat="1" ht="12" customHeight="1">
      <c r="A584" s="563">
        <v>18230851</v>
      </c>
      <c r="B584" s="562" t="str">
        <f t="shared" si="368"/>
        <v>18230851</v>
      </c>
      <c r="C584" s="444" t="s">
        <v>2807</v>
      </c>
      <c r="D584" s="445" t="s">
        <v>1165</v>
      </c>
      <c r="E584" s="445"/>
      <c r="F584" s="444"/>
      <c r="G584" s="445"/>
      <c r="H584" s="547">
        <v>0</v>
      </c>
      <c r="I584" s="547">
        <v>0</v>
      </c>
      <c r="J584" s="547">
        <v>0</v>
      </c>
      <c r="K584" s="547">
        <v>0</v>
      </c>
      <c r="L584" s="547">
        <v>0</v>
      </c>
      <c r="M584" s="547">
        <v>0</v>
      </c>
      <c r="N584" s="547">
        <v>0</v>
      </c>
      <c r="O584" s="547">
        <v>0</v>
      </c>
      <c r="P584" s="547">
        <v>0</v>
      </c>
      <c r="Q584" s="547">
        <v>0</v>
      </c>
      <c r="R584" s="547">
        <v>0</v>
      </c>
      <c r="S584" s="547">
        <v>0</v>
      </c>
      <c r="T584" s="547">
        <v>0</v>
      </c>
      <c r="U584" s="547"/>
      <c r="V584" s="547">
        <f t="shared" si="350"/>
        <v>0</v>
      </c>
      <c r="W584" s="285"/>
      <c r="X584" s="286"/>
      <c r="Y584" s="548">
        <f t="shared" si="362"/>
        <v>0</v>
      </c>
      <c r="Z584" s="549">
        <f t="shared" si="362"/>
        <v>0</v>
      </c>
      <c r="AA584" s="549">
        <f t="shared" si="362"/>
        <v>0</v>
      </c>
      <c r="AB584" s="282">
        <f t="shared" si="351"/>
        <v>0</v>
      </c>
      <c r="AC584" s="281">
        <f t="shared" si="352"/>
        <v>0</v>
      </c>
      <c r="AD584" s="549">
        <f t="shared" si="366"/>
        <v>0</v>
      </c>
      <c r="AE584" s="553">
        <f t="shared" si="360"/>
        <v>0</v>
      </c>
      <c r="AF584" s="282">
        <f t="shared" si="361"/>
        <v>0</v>
      </c>
      <c r="AG584" s="283">
        <f t="shared" si="353"/>
        <v>0</v>
      </c>
      <c r="AH584" s="281">
        <f t="shared" si="354"/>
        <v>0</v>
      </c>
      <c r="AI584" s="551">
        <f t="shared" si="367"/>
        <v>0</v>
      </c>
      <c r="AJ584" s="549">
        <f t="shared" si="367"/>
        <v>0</v>
      </c>
      <c r="AK584" s="549">
        <f t="shared" si="367"/>
        <v>0</v>
      </c>
      <c r="AL584" s="282">
        <f t="shared" si="355"/>
        <v>0</v>
      </c>
      <c r="AM584" s="281">
        <f t="shared" si="356"/>
        <v>0</v>
      </c>
      <c r="AN584" s="549">
        <f t="shared" si="345"/>
        <v>0</v>
      </c>
      <c r="AO584" s="549">
        <f t="shared" si="346"/>
        <v>0</v>
      </c>
      <c r="AP584" s="549">
        <f t="shared" si="357"/>
        <v>0</v>
      </c>
      <c r="AQ584" s="283">
        <f t="shared" si="330"/>
        <v>0</v>
      </c>
      <c r="AR584" s="281">
        <f t="shared" si="358"/>
        <v>0</v>
      </c>
      <c r="AT584" s="446" t="s">
        <v>2070</v>
      </c>
      <c r="AU584" s="284"/>
      <c r="AV584" s="447" t="str">
        <f t="shared" si="359"/>
        <v>CA</v>
      </c>
      <c r="AW584" s="447" t="str">
        <f t="shared" si="359"/>
        <v>CL</v>
      </c>
      <c r="AX584" s="447" t="str">
        <f t="shared" si="359"/>
        <v>AIC</v>
      </c>
      <c r="AY584" s="447" t="str">
        <f t="shared" si="336"/>
        <v>ERB</v>
      </c>
      <c r="AZ584" s="447" t="str">
        <f t="shared" si="336"/>
        <v>GRB</v>
      </c>
      <c r="BA584" s="447" t="str">
        <f t="shared" si="336"/>
        <v>Non-Op</v>
      </c>
      <c r="BC584" s="449" t="s">
        <v>2100</v>
      </c>
      <c r="BD584" s="552">
        <f t="shared" si="337"/>
        <v>0</v>
      </c>
      <c r="BF584" s="435"/>
      <c r="BG584" s="435"/>
      <c r="BH584" s="435"/>
      <c r="BI584" s="435"/>
      <c r="BJ584" s="435"/>
      <c r="BK584" s="435"/>
      <c r="BL584" s="435"/>
      <c r="BN584" s="444"/>
    </row>
    <row r="585" spans="1:141" s="28" customFormat="1" ht="12" customHeight="1">
      <c r="A585" s="563">
        <v>18230861</v>
      </c>
      <c r="B585" s="562" t="str">
        <f t="shared" si="368"/>
        <v>18230861</v>
      </c>
      <c r="C585" s="444" t="s">
        <v>2808</v>
      </c>
      <c r="D585" s="445" t="s">
        <v>1165</v>
      </c>
      <c r="E585" s="445"/>
      <c r="F585" s="444"/>
      <c r="G585" s="445"/>
      <c r="H585" s="547">
        <v>0</v>
      </c>
      <c r="I585" s="547">
        <v>0</v>
      </c>
      <c r="J585" s="547">
        <v>0</v>
      </c>
      <c r="K585" s="547">
        <v>0</v>
      </c>
      <c r="L585" s="547">
        <v>0</v>
      </c>
      <c r="M585" s="547">
        <v>0</v>
      </c>
      <c r="N585" s="547">
        <v>0</v>
      </c>
      <c r="O585" s="547">
        <v>0</v>
      </c>
      <c r="P585" s="547">
        <v>0</v>
      </c>
      <c r="Q585" s="547">
        <v>0</v>
      </c>
      <c r="R585" s="547">
        <v>0</v>
      </c>
      <c r="S585" s="547">
        <v>0</v>
      </c>
      <c r="T585" s="547">
        <v>0</v>
      </c>
      <c r="U585" s="547"/>
      <c r="V585" s="547">
        <f t="shared" si="350"/>
        <v>0</v>
      </c>
      <c r="W585" s="285"/>
      <c r="X585" s="286"/>
      <c r="Y585" s="548">
        <f t="shared" si="362"/>
        <v>0</v>
      </c>
      <c r="Z585" s="549">
        <f t="shared" si="362"/>
        <v>0</v>
      </c>
      <c r="AA585" s="549">
        <f t="shared" si="362"/>
        <v>0</v>
      </c>
      <c r="AB585" s="282">
        <f t="shared" si="351"/>
        <v>0</v>
      </c>
      <c r="AC585" s="281">
        <f t="shared" si="352"/>
        <v>0</v>
      </c>
      <c r="AD585" s="549">
        <f t="shared" si="366"/>
        <v>0</v>
      </c>
      <c r="AE585" s="553">
        <f t="shared" si="360"/>
        <v>0</v>
      </c>
      <c r="AF585" s="282">
        <f t="shared" si="361"/>
        <v>0</v>
      </c>
      <c r="AG585" s="283">
        <f t="shared" si="353"/>
        <v>0</v>
      </c>
      <c r="AH585" s="281">
        <f t="shared" si="354"/>
        <v>0</v>
      </c>
      <c r="AI585" s="551">
        <f t="shared" si="367"/>
        <v>0</v>
      </c>
      <c r="AJ585" s="549">
        <f t="shared" si="367"/>
        <v>0</v>
      </c>
      <c r="AK585" s="549">
        <f t="shared" si="367"/>
        <v>0</v>
      </c>
      <c r="AL585" s="282">
        <f t="shared" si="355"/>
        <v>0</v>
      </c>
      <c r="AM585" s="281">
        <f t="shared" si="356"/>
        <v>0</v>
      </c>
      <c r="AN585" s="549">
        <f t="shared" si="345"/>
        <v>0</v>
      </c>
      <c r="AO585" s="549">
        <f t="shared" si="346"/>
        <v>0</v>
      </c>
      <c r="AP585" s="549">
        <f t="shared" si="357"/>
        <v>0</v>
      </c>
      <c r="AQ585" s="283">
        <f t="shared" si="330"/>
        <v>0</v>
      </c>
      <c r="AR585" s="281">
        <f t="shared" si="358"/>
        <v>0</v>
      </c>
      <c r="AT585" s="446" t="s">
        <v>2070</v>
      </c>
      <c r="AU585" s="284"/>
      <c r="AV585" s="447" t="str">
        <f t="shared" si="359"/>
        <v>CA</v>
      </c>
      <c r="AW585" s="447" t="str">
        <f t="shared" si="359"/>
        <v>CL</v>
      </c>
      <c r="AX585" s="447" t="str">
        <f t="shared" si="359"/>
        <v>AIC</v>
      </c>
      <c r="AY585" s="447" t="str">
        <f t="shared" si="336"/>
        <v>ERB</v>
      </c>
      <c r="AZ585" s="447" t="str">
        <f t="shared" si="336"/>
        <v>GRB</v>
      </c>
      <c r="BA585" s="447" t="str">
        <f t="shared" si="336"/>
        <v>Non-Op</v>
      </c>
      <c r="BC585" s="449" t="s">
        <v>2100</v>
      </c>
      <c r="BD585" s="552">
        <f t="shared" si="337"/>
        <v>0</v>
      </c>
      <c r="BF585" s="435"/>
      <c r="BG585" s="435"/>
      <c r="BH585" s="435"/>
      <c r="BI585" s="435"/>
      <c r="BJ585" s="435"/>
      <c r="BK585" s="435"/>
      <c r="BL585" s="435"/>
      <c r="BN585" s="444"/>
    </row>
    <row r="586" spans="1:141" s="28" customFormat="1" ht="12" customHeight="1">
      <c r="A586" s="563">
        <v>18230871</v>
      </c>
      <c r="B586" s="562" t="str">
        <f t="shared" si="368"/>
        <v>18230871</v>
      </c>
      <c r="C586" s="444" t="s">
        <v>2809</v>
      </c>
      <c r="D586" s="445" t="s">
        <v>1165</v>
      </c>
      <c r="E586" s="445"/>
      <c r="F586" s="444"/>
      <c r="G586" s="445"/>
      <c r="H586" s="547">
        <v>0</v>
      </c>
      <c r="I586" s="547">
        <v>0</v>
      </c>
      <c r="J586" s="547">
        <v>0</v>
      </c>
      <c r="K586" s="547">
        <v>0</v>
      </c>
      <c r="L586" s="547">
        <v>0</v>
      </c>
      <c r="M586" s="547">
        <v>0</v>
      </c>
      <c r="N586" s="547">
        <v>0</v>
      </c>
      <c r="O586" s="547">
        <v>0</v>
      </c>
      <c r="P586" s="547">
        <v>0</v>
      </c>
      <c r="Q586" s="547">
        <v>0</v>
      </c>
      <c r="R586" s="547">
        <v>0</v>
      </c>
      <c r="S586" s="547">
        <v>0</v>
      </c>
      <c r="T586" s="547">
        <v>0</v>
      </c>
      <c r="U586" s="547"/>
      <c r="V586" s="547">
        <f t="shared" si="350"/>
        <v>0</v>
      </c>
      <c r="W586" s="285"/>
      <c r="X586" s="286"/>
      <c r="Y586" s="548">
        <f t="shared" ref="Y586:AA609" si="369">IF($D586=Y$5,$T586,0)</f>
        <v>0</v>
      </c>
      <c r="Z586" s="549">
        <f t="shared" si="369"/>
        <v>0</v>
      </c>
      <c r="AA586" s="549">
        <f t="shared" si="369"/>
        <v>0</v>
      </c>
      <c r="AB586" s="282">
        <f t="shared" si="351"/>
        <v>0</v>
      </c>
      <c r="AC586" s="281">
        <f t="shared" si="352"/>
        <v>0</v>
      </c>
      <c r="AD586" s="549">
        <f t="shared" si="366"/>
        <v>0</v>
      </c>
      <c r="AE586" s="553">
        <f t="shared" si="360"/>
        <v>0</v>
      </c>
      <c r="AF586" s="282">
        <f t="shared" si="361"/>
        <v>0</v>
      </c>
      <c r="AG586" s="283">
        <f t="shared" si="353"/>
        <v>0</v>
      </c>
      <c r="AH586" s="281">
        <f t="shared" si="354"/>
        <v>0</v>
      </c>
      <c r="AI586" s="551">
        <f t="shared" si="367"/>
        <v>0</v>
      </c>
      <c r="AJ586" s="549">
        <f t="shared" si="367"/>
        <v>0</v>
      </c>
      <c r="AK586" s="549">
        <f t="shared" si="367"/>
        <v>0</v>
      </c>
      <c r="AL586" s="282">
        <f t="shared" si="355"/>
        <v>0</v>
      </c>
      <c r="AM586" s="281">
        <f t="shared" si="356"/>
        <v>0</v>
      </c>
      <c r="AN586" s="549">
        <f t="shared" si="345"/>
        <v>0</v>
      </c>
      <c r="AO586" s="549">
        <f t="shared" si="346"/>
        <v>0</v>
      </c>
      <c r="AP586" s="549">
        <f t="shared" si="357"/>
        <v>0</v>
      </c>
      <c r="AQ586" s="283">
        <f t="shared" si="330"/>
        <v>0</v>
      </c>
      <c r="AR586" s="281">
        <f t="shared" si="358"/>
        <v>0</v>
      </c>
      <c r="AT586" s="446" t="s">
        <v>2070</v>
      </c>
      <c r="AU586" s="284"/>
      <c r="AV586" s="447" t="str">
        <f t="shared" si="359"/>
        <v>CA</v>
      </c>
      <c r="AW586" s="447" t="str">
        <f t="shared" si="359"/>
        <v>CL</v>
      </c>
      <c r="AX586" s="447" t="str">
        <f t="shared" si="359"/>
        <v>AIC</v>
      </c>
      <c r="AY586" s="447" t="str">
        <f t="shared" si="336"/>
        <v>ERB</v>
      </c>
      <c r="AZ586" s="447" t="str">
        <f t="shared" si="336"/>
        <v>GRB</v>
      </c>
      <c r="BA586" s="447" t="str">
        <f t="shared" si="336"/>
        <v>Non-Op</v>
      </c>
      <c r="BC586" s="449" t="s">
        <v>2100</v>
      </c>
      <c r="BD586" s="552">
        <f t="shared" si="337"/>
        <v>0</v>
      </c>
      <c r="BF586" s="435"/>
      <c r="BG586" s="435"/>
      <c r="BH586" s="435"/>
      <c r="BI586" s="435"/>
      <c r="BJ586" s="435"/>
      <c r="BK586" s="435"/>
      <c r="BL586" s="435"/>
      <c r="BN586" s="444"/>
    </row>
    <row r="587" spans="1:141" s="28" customFormat="1" ht="12" customHeight="1">
      <c r="A587" s="563">
        <v>18230881</v>
      </c>
      <c r="B587" s="562" t="str">
        <f t="shared" si="368"/>
        <v>18230881</v>
      </c>
      <c r="C587" s="444" t="s">
        <v>2810</v>
      </c>
      <c r="D587" s="445" t="s">
        <v>1165</v>
      </c>
      <c r="E587" s="445"/>
      <c r="F587" s="444"/>
      <c r="G587" s="445"/>
      <c r="H587" s="547">
        <v>0</v>
      </c>
      <c r="I587" s="547">
        <v>0</v>
      </c>
      <c r="J587" s="547">
        <v>0</v>
      </c>
      <c r="K587" s="547">
        <v>0</v>
      </c>
      <c r="L587" s="547">
        <v>0</v>
      </c>
      <c r="M587" s="547">
        <v>0</v>
      </c>
      <c r="N587" s="547">
        <v>0</v>
      </c>
      <c r="O587" s="547">
        <v>0</v>
      </c>
      <c r="P587" s="547">
        <v>0</v>
      </c>
      <c r="Q587" s="547">
        <v>0</v>
      </c>
      <c r="R587" s="547">
        <v>0</v>
      </c>
      <c r="S587" s="547">
        <v>0</v>
      </c>
      <c r="T587" s="547">
        <v>0</v>
      </c>
      <c r="U587" s="547"/>
      <c r="V587" s="547">
        <f t="shared" si="350"/>
        <v>0</v>
      </c>
      <c r="W587" s="285"/>
      <c r="X587" s="286"/>
      <c r="Y587" s="548">
        <f t="shared" si="369"/>
        <v>0</v>
      </c>
      <c r="Z587" s="549">
        <f t="shared" si="369"/>
        <v>0</v>
      </c>
      <c r="AA587" s="549">
        <f t="shared" si="369"/>
        <v>0</v>
      </c>
      <c r="AB587" s="282">
        <f t="shared" si="351"/>
        <v>0</v>
      </c>
      <c r="AC587" s="281">
        <f t="shared" si="352"/>
        <v>0</v>
      </c>
      <c r="AD587" s="549">
        <f t="shared" si="366"/>
        <v>0</v>
      </c>
      <c r="AE587" s="553">
        <f t="shared" si="360"/>
        <v>0</v>
      </c>
      <c r="AF587" s="282">
        <f t="shared" si="361"/>
        <v>0</v>
      </c>
      <c r="AG587" s="283">
        <f t="shared" si="353"/>
        <v>0</v>
      </c>
      <c r="AH587" s="281">
        <f t="shared" si="354"/>
        <v>0</v>
      </c>
      <c r="AI587" s="551">
        <f t="shared" si="367"/>
        <v>0</v>
      </c>
      <c r="AJ587" s="549">
        <f t="shared" si="367"/>
        <v>0</v>
      </c>
      <c r="AK587" s="549">
        <f t="shared" si="367"/>
        <v>0</v>
      </c>
      <c r="AL587" s="282">
        <f t="shared" si="355"/>
        <v>0</v>
      </c>
      <c r="AM587" s="281">
        <f t="shared" si="356"/>
        <v>0</v>
      </c>
      <c r="AN587" s="549">
        <f t="shared" si="345"/>
        <v>0</v>
      </c>
      <c r="AO587" s="549">
        <f t="shared" si="346"/>
        <v>0</v>
      </c>
      <c r="AP587" s="549">
        <f t="shared" si="357"/>
        <v>0</v>
      </c>
      <c r="AQ587" s="283">
        <f t="shared" si="330"/>
        <v>0</v>
      </c>
      <c r="AR587" s="281">
        <f t="shared" si="358"/>
        <v>0</v>
      </c>
      <c r="AT587" s="446" t="s">
        <v>2070</v>
      </c>
      <c r="AU587" s="284"/>
      <c r="AV587" s="447" t="str">
        <f t="shared" si="359"/>
        <v>CA</v>
      </c>
      <c r="AW587" s="447" t="str">
        <f t="shared" si="359"/>
        <v>CL</v>
      </c>
      <c r="AX587" s="447" t="str">
        <f t="shared" si="359"/>
        <v>AIC</v>
      </c>
      <c r="AY587" s="447" t="str">
        <f t="shared" si="336"/>
        <v>ERB</v>
      </c>
      <c r="AZ587" s="447" t="str">
        <f t="shared" si="336"/>
        <v>GRB</v>
      </c>
      <c r="BA587" s="447" t="str">
        <f t="shared" si="336"/>
        <v>Non-Op</v>
      </c>
      <c r="BC587" s="449" t="s">
        <v>2100</v>
      </c>
      <c r="BD587" s="552">
        <f t="shared" si="337"/>
        <v>0</v>
      </c>
      <c r="BF587" s="435"/>
      <c r="BG587" s="435"/>
      <c r="BH587" s="435"/>
      <c r="BI587" s="435"/>
      <c r="BJ587" s="435"/>
      <c r="BK587" s="435"/>
      <c r="BL587" s="435"/>
      <c r="BN587" s="444"/>
    </row>
    <row r="588" spans="1:141" s="28" customFormat="1" ht="12" customHeight="1">
      <c r="A588" s="563">
        <v>18230891</v>
      </c>
      <c r="B588" s="562" t="str">
        <f t="shared" si="368"/>
        <v>18230891</v>
      </c>
      <c r="C588" s="444" t="s">
        <v>2811</v>
      </c>
      <c r="D588" s="445" t="s">
        <v>1165</v>
      </c>
      <c r="E588" s="445"/>
      <c r="F588" s="444"/>
      <c r="G588" s="445"/>
      <c r="H588" s="547">
        <v>0</v>
      </c>
      <c r="I588" s="547">
        <v>0</v>
      </c>
      <c r="J588" s="547">
        <v>0</v>
      </c>
      <c r="K588" s="547">
        <v>0</v>
      </c>
      <c r="L588" s="547">
        <v>0</v>
      </c>
      <c r="M588" s="547">
        <v>0</v>
      </c>
      <c r="N588" s="547">
        <v>0</v>
      </c>
      <c r="O588" s="547">
        <v>0</v>
      </c>
      <c r="P588" s="547">
        <v>0</v>
      </c>
      <c r="Q588" s="547">
        <v>0</v>
      </c>
      <c r="R588" s="547">
        <v>0</v>
      </c>
      <c r="S588" s="547">
        <v>0</v>
      </c>
      <c r="T588" s="547">
        <v>0</v>
      </c>
      <c r="U588" s="547"/>
      <c r="V588" s="547">
        <f t="shared" si="350"/>
        <v>0</v>
      </c>
      <c r="W588" s="285"/>
      <c r="X588" s="286"/>
      <c r="Y588" s="548">
        <f t="shared" si="369"/>
        <v>0</v>
      </c>
      <c r="Z588" s="549">
        <f t="shared" si="369"/>
        <v>0</v>
      </c>
      <c r="AA588" s="549">
        <f t="shared" si="369"/>
        <v>0</v>
      </c>
      <c r="AB588" s="282">
        <f t="shared" si="351"/>
        <v>0</v>
      </c>
      <c r="AC588" s="565">
        <f t="shared" si="352"/>
        <v>0</v>
      </c>
      <c r="AD588" s="549">
        <f t="shared" si="366"/>
        <v>0</v>
      </c>
      <c r="AE588" s="553">
        <f t="shared" si="360"/>
        <v>0</v>
      </c>
      <c r="AF588" s="282">
        <f t="shared" si="361"/>
        <v>0</v>
      </c>
      <c r="AG588" s="283">
        <f t="shared" si="353"/>
        <v>0</v>
      </c>
      <c r="AH588" s="281">
        <f t="shared" si="354"/>
        <v>0</v>
      </c>
      <c r="AI588" s="551">
        <f t="shared" ref="AI588:AK611" si="370">IF($D588=AI$5,$V588,0)</f>
        <v>0</v>
      </c>
      <c r="AJ588" s="549">
        <f t="shared" si="370"/>
        <v>0</v>
      </c>
      <c r="AK588" s="549">
        <f t="shared" si="370"/>
        <v>0</v>
      </c>
      <c r="AL588" s="282">
        <f t="shared" si="355"/>
        <v>0</v>
      </c>
      <c r="AM588" s="281">
        <f t="shared" si="356"/>
        <v>0</v>
      </c>
      <c r="AN588" s="549">
        <f t="shared" si="345"/>
        <v>0</v>
      </c>
      <c r="AO588" s="549">
        <f t="shared" si="346"/>
        <v>0</v>
      </c>
      <c r="AP588" s="549">
        <f t="shared" si="357"/>
        <v>0</v>
      </c>
      <c r="AQ588" s="283">
        <f t="shared" si="330"/>
        <v>0</v>
      </c>
      <c r="AR588" s="281">
        <f t="shared" si="358"/>
        <v>0</v>
      </c>
      <c r="AT588" s="446" t="s">
        <v>2070</v>
      </c>
      <c r="AU588" s="284"/>
      <c r="AV588" s="447" t="str">
        <f t="shared" si="359"/>
        <v>CA</v>
      </c>
      <c r="AW588" s="447" t="str">
        <f t="shared" si="359"/>
        <v>CL</v>
      </c>
      <c r="AX588" s="447" t="str">
        <f t="shared" si="359"/>
        <v>AIC</v>
      </c>
      <c r="AY588" s="447" t="str">
        <f t="shared" si="336"/>
        <v>ERB</v>
      </c>
      <c r="AZ588" s="447" t="str">
        <f t="shared" si="336"/>
        <v>GRB</v>
      </c>
      <c r="BA588" s="447" t="str">
        <f t="shared" si="336"/>
        <v>Non-Op</v>
      </c>
      <c r="BC588" s="449" t="s">
        <v>2100</v>
      </c>
      <c r="BD588" s="552">
        <f t="shared" si="337"/>
        <v>0</v>
      </c>
      <c r="BE588" s="548"/>
      <c r="BF588" s="435"/>
      <c r="BG588" s="435"/>
      <c r="BH588" s="435"/>
      <c r="BI588" s="435"/>
      <c r="BJ588" s="435"/>
      <c r="BK588" s="435"/>
      <c r="BL588" s="435"/>
      <c r="BM588" s="548"/>
      <c r="BN588" s="566"/>
      <c r="BO588" s="548"/>
      <c r="BP588" s="548"/>
      <c r="BQ588" s="548"/>
      <c r="BR588" s="548"/>
      <c r="BS588" s="548"/>
      <c r="BT588" s="548"/>
      <c r="BU588" s="548"/>
      <c r="BV588" s="548"/>
      <c r="BW588" s="548"/>
      <c r="BX588" s="548"/>
      <c r="BY588" s="548"/>
      <c r="BZ588" s="548"/>
      <c r="CA588" s="548"/>
      <c r="CB588" s="548"/>
      <c r="CC588" s="548"/>
      <c r="CD588" s="548"/>
      <c r="CE588" s="548"/>
      <c r="CF588" s="548"/>
      <c r="CG588" s="548"/>
      <c r="CH588" s="548"/>
      <c r="CI588" s="548"/>
      <c r="CJ588" s="548"/>
      <c r="CK588" s="548"/>
      <c r="CL588" s="548"/>
      <c r="CM588" s="548"/>
      <c r="CN588" s="548"/>
      <c r="CO588" s="548"/>
      <c r="CP588" s="548"/>
      <c r="CQ588" s="548"/>
      <c r="CR588" s="548"/>
      <c r="CS588" s="548"/>
      <c r="CT588" s="548"/>
      <c r="CU588" s="548"/>
      <c r="CV588" s="548"/>
      <c r="CW588" s="548"/>
      <c r="CX588" s="548"/>
      <c r="CY588" s="548"/>
      <c r="CZ588" s="548"/>
      <c r="DA588" s="548"/>
      <c r="DB588" s="548"/>
      <c r="DC588" s="548"/>
      <c r="DD588" s="548"/>
      <c r="DE588" s="548"/>
      <c r="DF588" s="548"/>
      <c r="DG588" s="548"/>
      <c r="DH588" s="548"/>
      <c r="DI588" s="548"/>
      <c r="DJ588" s="548"/>
      <c r="DK588" s="548"/>
      <c r="DL588" s="548"/>
      <c r="DM588" s="548"/>
      <c r="DN588" s="548"/>
      <c r="DO588" s="548"/>
      <c r="DP588" s="548"/>
      <c r="DQ588" s="548"/>
      <c r="DR588" s="548"/>
      <c r="DS588" s="548"/>
      <c r="DT588" s="548"/>
      <c r="DU588" s="548"/>
      <c r="DV588" s="548"/>
      <c r="DW588" s="548"/>
      <c r="DX588" s="548"/>
      <c r="DY588" s="548"/>
      <c r="DZ588" s="548"/>
      <c r="EA588" s="548"/>
      <c r="EB588" s="548"/>
      <c r="EC588" s="548"/>
      <c r="ED588" s="548"/>
      <c r="EE588" s="548"/>
      <c r="EF588" s="548"/>
      <c r="EG588" s="548"/>
      <c r="EH588" s="548"/>
      <c r="EI588" s="548"/>
      <c r="EJ588" s="548"/>
      <c r="EK588" s="548"/>
    </row>
    <row r="589" spans="1:141" s="28" customFormat="1" ht="12" customHeight="1">
      <c r="A589" s="567">
        <v>18230952</v>
      </c>
      <c r="B589" s="568" t="str">
        <f t="shared" si="368"/>
        <v>18230952</v>
      </c>
      <c r="C589" s="450" t="s">
        <v>2161</v>
      </c>
      <c r="D589" s="451" t="s">
        <v>1164</v>
      </c>
      <c r="E589" s="451"/>
      <c r="F589" s="304">
        <v>44105</v>
      </c>
      <c r="G589" s="451"/>
      <c r="H589" s="556">
        <v>12307119</v>
      </c>
      <c r="I589" s="556">
        <v>11983307</v>
      </c>
      <c r="J589" s="556">
        <v>11659495</v>
      </c>
      <c r="K589" s="556">
        <v>11335683</v>
      </c>
      <c r="L589" s="556">
        <v>11011871</v>
      </c>
      <c r="M589" s="556">
        <v>10688059</v>
      </c>
      <c r="N589" s="556">
        <v>4857173</v>
      </c>
      <c r="O589" s="556">
        <v>4533361</v>
      </c>
      <c r="P589" s="556">
        <v>4209549</v>
      </c>
      <c r="Q589" s="556">
        <v>3885737</v>
      </c>
      <c r="R589" s="556">
        <v>3561925</v>
      </c>
      <c r="S589" s="556">
        <v>3238113</v>
      </c>
      <c r="T589" s="556">
        <v>2914301</v>
      </c>
      <c r="U589" s="556"/>
      <c r="V589" s="556">
        <f t="shared" si="350"/>
        <v>7381248.583333333</v>
      </c>
      <c r="W589" s="292"/>
      <c r="X589" s="293" t="s">
        <v>2162</v>
      </c>
      <c r="Y589" s="548">
        <f t="shared" si="369"/>
        <v>0</v>
      </c>
      <c r="Z589" s="549">
        <f t="shared" si="369"/>
        <v>0</v>
      </c>
      <c r="AA589" s="549">
        <f t="shared" si="369"/>
        <v>0</v>
      </c>
      <c r="AB589" s="282">
        <f t="shared" ref="AB589:AB590" si="371">T589-SUM(Y589:AA589)</f>
        <v>2914301</v>
      </c>
      <c r="AC589" s="565">
        <f t="shared" ref="AC589:AC590" si="372">T589-SUM(Y589:AA589)-AB589</f>
        <v>0</v>
      </c>
      <c r="AD589" s="549">
        <f t="shared" si="366"/>
        <v>0</v>
      </c>
      <c r="AE589" s="553">
        <f t="shared" si="360"/>
        <v>2914301</v>
      </c>
      <c r="AF589" s="282">
        <f t="shared" si="361"/>
        <v>0</v>
      </c>
      <c r="AG589" s="283">
        <f t="shared" si="353"/>
        <v>2914301</v>
      </c>
      <c r="AH589" s="281">
        <f t="shared" si="354"/>
        <v>0</v>
      </c>
      <c r="AI589" s="551">
        <f t="shared" si="370"/>
        <v>0</v>
      </c>
      <c r="AJ589" s="549">
        <f t="shared" si="370"/>
        <v>0</v>
      </c>
      <c r="AK589" s="549">
        <f t="shared" si="370"/>
        <v>0</v>
      </c>
      <c r="AL589" s="282">
        <f t="shared" si="355"/>
        <v>7381248.583333333</v>
      </c>
      <c r="AM589" s="281">
        <f t="shared" si="356"/>
        <v>0</v>
      </c>
      <c r="AN589" s="549">
        <f t="shared" si="345"/>
        <v>0</v>
      </c>
      <c r="AO589" s="549">
        <f t="shared" si="346"/>
        <v>7381248.583333333</v>
      </c>
      <c r="AP589" s="549">
        <f t="shared" si="357"/>
        <v>0</v>
      </c>
      <c r="AQ589" s="283">
        <f t="shared" ref="AQ589:AQ590" si="373">SUM(AN589:AP589)</f>
        <v>7381248.583333333</v>
      </c>
      <c r="AR589" s="281">
        <f t="shared" si="358"/>
        <v>0</v>
      </c>
      <c r="AT589" s="446" t="s">
        <v>2163</v>
      </c>
      <c r="AU589" s="284"/>
      <c r="AV589" s="447" t="str">
        <f t="shared" si="359"/>
        <v>CA</v>
      </c>
      <c r="AW589" s="447" t="str">
        <f t="shared" si="359"/>
        <v>CL</v>
      </c>
      <c r="AX589" s="447" t="str">
        <f t="shared" si="359"/>
        <v>AIC</v>
      </c>
      <c r="AY589" s="447" t="str">
        <f t="shared" si="336"/>
        <v>ERB</v>
      </c>
      <c r="AZ589" s="447" t="str">
        <f t="shared" si="336"/>
        <v>GRB</v>
      </c>
      <c r="BA589" s="447" t="str">
        <f t="shared" si="336"/>
        <v>Non-Op</v>
      </c>
      <c r="BC589" s="488" t="s">
        <v>2163</v>
      </c>
      <c r="BD589" s="552">
        <f t="shared" si="337"/>
        <v>2914301</v>
      </c>
      <c r="BE589" s="548"/>
      <c r="BF589" s="435"/>
      <c r="BG589" s="435"/>
      <c r="BH589" s="435"/>
      <c r="BI589" s="435"/>
      <c r="BJ589" s="435"/>
      <c r="BK589" s="435"/>
      <c r="BL589" s="435"/>
      <c r="BM589" s="548"/>
      <c r="BN589" s="566"/>
      <c r="BO589" s="548"/>
      <c r="BP589" s="548"/>
      <c r="BQ589" s="548"/>
      <c r="BR589" s="548"/>
      <c r="BS589" s="548"/>
      <c r="BT589" s="548"/>
      <c r="BU589" s="548"/>
      <c r="BV589" s="548"/>
      <c r="BW589" s="548"/>
      <c r="BX589" s="548"/>
      <c r="BY589" s="548"/>
      <c r="BZ589" s="548"/>
      <c r="CA589" s="548"/>
      <c r="CB589" s="548"/>
      <c r="CC589" s="548"/>
      <c r="CD589" s="548"/>
      <c r="CE589" s="548"/>
      <c r="CF589" s="548"/>
      <c r="CG589" s="548"/>
      <c r="CH589" s="548"/>
      <c r="CI589" s="548"/>
      <c r="CJ589" s="548"/>
      <c r="CK589" s="548"/>
      <c r="CL589" s="548"/>
      <c r="CM589" s="548"/>
      <c r="CN589" s="548"/>
      <c r="CO589" s="548"/>
      <c r="CP589" s="548"/>
      <c r="CQ589" s="548"/>
      <c r="CR589" s="548"/>
      <c r="CS589" s="548"/>
      <c r="CT589" s="548"/>
      <c r="CU589" s="548"/>
      <c r="CV589" s="548"/>
      <c r="CW589" s="548"/>
      <c r="CX589" s="548"/>
      <c r="CY589" s="548"/>
      <c r="CZ589" s="548"/>
      <c r="DA589" s="548"/>
      <c r="DB589" s="548"/>
      <c r="DC589" s="548"/>
      <c r="DD589" s="548"/>
      <c r="DE589" s="548"/>
      <c r="DF589" s="548"/>
      <c r="DG589" s="548"/>
      <c r="DH589" s="548"/>
      <c r="DI589" s="548"/>
      <c r="DJ589" s="548"/>
      <c r="DK589" s="548"/>
      <c r="DL589" s="548"/>
      <c r="DM589" s="548"/>
      <c r="DN589" s="548"/>
      <c r="DO589" s="548"/>
      <c r="DP589" s="548"/>
      <c r="DQ589" s="548"/>
      <c r="DR589" s="548"/>
      <c r="DS589" s="548"/>
      <c r="DT589" s="548"/>
      <c r="DU589" s="548"/>
      <c r="DV589" s="548"/>
      <c r="DW589" s="548"/>
      <c r="DX589" s="548"/>
      <c r="DY589" s="548"/>
      <c r="DZ589" s="548"/>
      <c r="EA589" s="548"/>
      <c r="EB589" s="548"/>
      <c r="EC589" s="548"/>
      <c r="ED589" s="548"/>
      <c r="EE589" s="548"/>
      <c r="EF589" s="548"/>
      <c r="EG589" s="548"/>
      <c r="EH589" s="548"/>
      <c r="EI589" s="548"/>
      <c r="EJ589" s="548"/>
      <c r="EK589" s="548"/>
    </row>
    <row r="590" spans="1:141" s="28" customFormat="1" ht="12" customHeight="1">
      <c r="A590" s="567">
        <v>18230962</v>
      </c>
      <c r="B590" s="568" t="str">
        <f t="shared" si="368"/>
        <v>18230962</v>
      </c>
      <c r="C590" s="450" t="s">
        <v>2164</v>
      </c>
      <c r="D590" s="451" t="s">
        <v>1165</v>
      </c>
      <c r="E590" s="451"/>
      <c r="F590" s="304">
        <v>44105</v>
      </c>
      <c r="G590" s="451"/>
      <c r="H590" s="556">
        <v>366446</v>
      </c>
      <c r="I590" s="556">
        <v>362754</v>
      </c>
      <c r="J590" s="556">
        <v>359062</v>
      </c>
      <c r="K590" s="556">
        <v>355370</v>
      </c>
      <c r="L590" s="556">
        <v>351678</v>
      </c>
      <c r="M590" s="556">
        <v>347986</v>
      </c>
      <c r="N590" s="556">
        <v>55387</v>
      </c>
      <c r="O590" s="556">
        <v>51695</v>
      </c>
      <c r="P590" s="556">
        <v>48003</v>
      </c>
      <c r="Q590" s="556">
        <v>44311</v>
      </c>
      <c r="R590" s="556">
        <v>40619</v>
      </c>
      <c r="S590" s="556">
        <v>36927</v>
      </c>
      <c r="T590" s="556">
        <v>33235</v>
      </c>
      <c r="U590" s="556"/>
      <c r="V590" s="556">
        <f t="shared" si="350"/>
        <v>187802.70833333334</v>
      </c>
      <c r="W590" s="292"/>
      <c r="X590" s="293"/>
      <c r="Y590" s="548">
        <f t="shared" si="369"/>
        <v>0</v>
      </c>
      <c r="Z590" s="549">
        <f t="shared" si="369"/>
        <v>0</v>
      </c>
      <c r="AA590" s="549">
        <f t="shared" si="369"/>
        <v>0</v>
      </c>
      <c r="AB590" s="282">
        <f t="shared" si="371"/>
        <v>33235</v>
      </c>
      <c r="AC590" s="565">
        <f t="shared" si="372"/>
        <v>0</v>
      </c>
      <c r="AD590" s="549">
        <f t="shared" si="366"/>
        <v>0</v>
      </c>
      <c r="AE590" s="553">
        <f t="shared" si="360"/>
        <v>0</v>
      </c>
      <c r="AF590" s="282">
        <f t="shared" si="361"/>
        <v>33235</v>
      </c>
      <c r="AG590" s="283">
        <f t="shared" si="353"/>
        <v>33235</v>
      </c>
      <c r="AH590" s="281">
        <f t="shared" si="354"/>
        <v>0</v>
      </c>
      <c r="AI590" s="551">
        <f t="shared" si="370"/>
        <v>0</v>
      </c>
      <c r="AJ590" s="549">
        <f t="shared" si="370"/>
        <v>0</v>
      </c>
      <c r="AK590" s="549">
        <f t="shared" si="370"/>
        <v>0</v>
      </c>
      <c r="AL590" s="282">
        <f t="shared" si="355"/>
        <v>187802.70833333334</v>
      </c>
      <c r="AM590" s="281">
        <f t="shared" si="356"/>
        <v>0</v>
      </c>
      <c r="AN590" s="549">
        <f t="shared" si="345"/>
        <v>0</v>
      </c>
      <c r="AO590" s="549">
        <f t="shared" si="346"/>
        <v>0</v>
      </c>
      <c r="AP590" s="549">
        <f t="shared" si="357"/>
        <v>187802.70833333334</v>
      </c>
      <c r="AQ590" s="283">
        <f t="shared" si="373"/>
        <v>187802.70833333334</v>
      </c>
      <c r="AR590" s="281">
        <f t="shared" si="358"/>
        <v>0</v>
      </c>
      <c r="AT590" s="446" t="s">
        <v>2163</v>
      </c>
      <c r="AU590" s="284"/>
      <c r="AV590" s="447" t="str">
        <f t="shared" si="359"/>
        <v>CA</v>
      </c>
      <c r="AW590" s="447" t="str">
        <f t="shared" si="359"/>
        <v>CL</v>
      </c>
      <c r="AX590" s="447" t="str">
        <f t="shared" si="359"/>
        <v>AIC</v>
      </c>
      <c r="AY590" s="447" t="str">
        <f t="shared" si="336"/>
        <v>ERB</v>
      </c>
      <c r="AZ590" s="447" t="str">
        <f t="shared" si="336"/>
        <v>GRB</v>
      </c>
      <c r="BA590" s="447" t="str">
        <f t="shared" si="336"/>
        <v>Non-Op</v>
      </c>
      <c r="BC590" s="449" t="s">
        <v>2100</v>
      </c>
      <c r="BD590" s="552">
        <f t="shared" si="337"/>
        <v>33235</v>
      </c>
      <c r="BE590" s="548"/>
      <c r="BF590" s="435"/>
      <c r="BG590" s="435"/>
      <c r="BH590" s="435"/>
      <c r="BI590" s="435"/>
      <c r="BJ590" s="435"/>
      <c r="BK590" s="435"/>
      <c r="BL590" s="435"/>
      <c r="BM590" s="548"/>
      <c r="BN590" s="566"/>
      <c r="BO590" s="548"/>
      <c r="BP590" s="548"/>
      <c r="BQ590" s="548"/>
      <c r="BR590" s="548"/>
      <c r="BS590" s="548"/>
      <c r="BT590" s="548"/>
      <c r="BU590" s="548"/>
      <c r="BV590" s="548"/>
      <c r="BW590" s="548"/>
      <c r="BX590" s="548"/>
      <c r="BY590" s="548"/>
      <c r="BZ590" s="548"/>
      <c r="CA590" s="548"/>
      <c r="CB590" s="548"/>
      <c r="CC590" s="548"/>
      <c r="CD590" s="548"/>
      <c r="CE590" s="548"/>
      <c r="CF590" s="548"/>
      <c r="CG590" s="548"/>
      <c r="CH590" s="548"/>
      <c r="CI590" s="548"/>
      <c r="CJ590" s="548"/>
      <c r="CK590" s="548"/>
      <c r="CL590" s="548"/>
      <c r="CM590" s="548"/>
      <c r="CN590" s="548"/>
      <c r="CO590" s="548"/>
      <c r="CP590" s="548"/>
      <c r="CQ590" s="548"/>
      <c r="CR590" s="548"/>
      <c r="CS590" s="548"/>
      <c r="CT590" s="548"/>
      <c r="CU590" s="548"/>
      <c r="CV590" s="548"/>
      <c r="CW590" s="548"/>
      <c r="CX590" s="548"/>
      <c r="CY590" s="548"/>
      <c r="CZ590" s="548"/>
      <c r="DA590" s="548"/>
      <c r="DB590" s="548"/>
      <c r="DC590" s="548"/>
      <c r="DD590" s="548"/>
      <c r="DE590" s="548"/>
      <c r="DF590" s="548"/>
      <c r="DG590" s="548"/>
      <c r="DH590" s="548"/>
      <c r="DI590" s="548"/>
      <c r="DJ590" s="548"/>
      <c r="DK590" s="548"/>
      <c r="DL590" s="548"/>
      <c r="DM590" s="548"/>
      <c r="DN590" s="548"/>
      <c r="DO590" s="548"/>
      <c r="DP590" s="548"/>
      <c r="DQ590" s="548"/>
      <c r="DR590" s="548"/>
      <c r="DS590" s="548"/>
      <c r="DT590" s="548"/>
      <c r="DU590" s="548"/>
      <c r="DV590" s="548"/>
      <c r="DW590" s="548"/>
      <c r="DX590" s="548"/>
      <c r="DY590" s="548"/>
      <c r="DZ590" s="548"/>
      <c r="EA590" s="548"/>
      <c r="EB590" s="548"/>
      <c r="EC590" s="548"/>
      <c r="ED590" s="548"/>
      <c r="EE590" s="548"/>
      <c r="EF590" s="548"/>
      <c r="EG590" s="548"/>
      <c r="EH590" s="548"/>
      <c r="EI590" s="548"/>
      <c r="EJ590" s="548"/>
      <c r="EK590" s="548"/>
    </row>
    <row r="591" spans="1:141" s="28" customFormat="1" ht="12" customHeight="1">
      <c r="A591" s="287">
        <v>18230971</v>
      </c>
      <c r="B591" s="288" t="str">
        <f t="shared" si="368"/>
        <v>18230971</v>
      </c>
      <c r="C591" s="444" t="s">
        <v>2812</v>
      </c>
      <c r="D591" s="445" t="s">
        <v>1163</v>
      </c>
      <c r="E591" s="445"/>
      <c r="F591" s="444"/>
      <c r="G591" s="445"/>
      <c r="H591" s="547">
        <v>0</v>
      </c>
      <c r="I591" s="547">
        <v>0</v>
      </c>
      <c r="J591" s="547">
        <v>0</v>
      </c>
      <c r="K591" s="547">
        <v>0</v>
      </c>
      <c r="L591" s="547">
        <v>0</v>
      </c>
      <c r="M591" s="547">
        <v>0</v>
      </c>
      <c r="N591" s="547">
        <v>0</v>
      </c>
      <c r="O591" s="547">
        <v>0</v>
      </c>
      <c r="P591" s="547">
        <v>0</v>
      </c>
      <c r="Q591" s="547">
        <v>0</v>
      </c>
      <c r="R591" s="547">
        <v>0</v>
      </c>
      <c r="S591" s="547">
        <v>0</v>
      </c>
      <c r="T591" s="547">
        <v>0</v>
      </c>
      <c r="U591" s="547"/>
      <c r="V591" s="547">
        <f t="shared" si="350"/>
        <v>0</v>
      </c>
      <c r="W591" s="285" t="s">
        <v>1402</v>
      </c>
      <c r="X591" s="286"/>
      <c r="Y591" s="548">
        <f t="shared" si="369"/>
        <v>0</v>
      </c>
      <c r="Z591" s="549">
        <f t="shared" si="369"/>
        <v>0</v>
      </c>
      <c r="AA591" s="549">
        <f t="shared" si="369"/>
        <v>0</v>
      </c>
      <c r="AB591" s="282">
        <f t="shared" si="351"/>
        <v>0</v>
      </c>
      <c r="AC591" s="281">
        <f t="shared" si="352"/>
        <v>0</v>
      </c>
      <c r="AD591" s="549">
        <f t="shared" si="366"/>
        <v>0</v>
      </c>
      <c r="AE591" s="553">
        <f t="shared" si="360"/>
        <v>0</v>
      </c>
      <c r="AF591" s="282">
        <f t="shared" si="361"/>
        <v>0</v>
      </c>
      <c r="AG591" s="283">
        <f t="shared" si="353"/>
        <v>0</v>
      </c>
      <c r="AH591" s="281">
        <f t="shared" si="354"/>
        <v>0</v>
      </c>
      <c r="AI591" s="551">
        <f t="shared" si="370"/>
        <v>0</v>
      </c>
      <c r="AJ591" s="549">
        <f t="shared" si="370"/>
        <v>0</v>
      </c>
      <c r="AK591" s="549">
        <f t="shared" si="370"/>
        <v>0</v>
      </c>
      <c r="AL591" s="282">
        <f t="shared" si="355"/>
        <v>0</v>
      </c>
      <c r="AM591" s="281">
        <f t="shared" si="356"/>
        <v>0</v>
      </c>
      <c r="AN591" s="549">
        <f t="shared" si="345"/>
        <v>0</v>
      </c>
      <c r="AO591" s="549">
        <f t="shared" si="346"/>
        <v>0</v>
      </c>
      <c r="AP591" s="549">
        <f t="shared" si="357"/>
        <v>0</v>
      </c>
      <c r="AQ591" s="283">
        <f t="shared" si="330"/>
        <v>0</v>
      </c>
      <c r="AR591" s="281">
        <f t="shared" si="358"/>
        <v>0</v>
      </c>
      <c r="AT591" s="446" t="s">
        <v>2163</v>
      </c>
      <c r="AU591" s="284"/>
      <c r="AV591" s="447" t="str">
        <f t="shared" si="359"/>
        <v>CA</v>
      </c>
      <c r="AW591" s="447" t="str">
        <f t="shared" si="359"/>
        <v>CL</v>
      </c>
      <c r="AX591" s="447" t="str">
        <f t="shared" si="359"/>
        <v>AIC</v>
      </c>
      <c r="AY591" s="447" t="str">
        <f t="shared" si="336"/>
        <v>ERB</v>
      </c>
      <c r="AZ591" s="447" t="str">
        <f t="shared" si="336"/>
        <v>GRB</v>
      </c>
      <c r="BA591" s="447" t="str">
        <f t="shared" si="336"/>
        <v>Non-Op</v>
      </c>
      <c r="BC591" s="445" t="s">
        <v>2142</v>
      </c>
      <c r="BD591" s="552">
        <f t="shared" si="337"/>
        <v>0</v>
      </c>
      <c r="BF591" s="435"/>
      <c r="BG591" s="435"/>
      <c r="BH591" s="435"/>
      <c r="BI591" s="435"/>
      <c r="BJ591" s="435"/>
      <c r="BK591" s="435"/>
      <c r="BL591" s="435"/>
      <c r="BN591" s="444"/>
    </row>
    <row r="592" spans="1:141" s="28" customFormat="1" ht="12" customHeight="1">
      <c r="A592" s="324" t="s">
        <v>3104</v>
      </c>
      <c r="B592" s="290" t="str">
        <f t="shared" si="368"/>
        <v>18230972</v>
      </c>
      <c r="C592" s="450" t="s">
        <v>3105</v>
      </c>
      <c r="D592" s="451" t="s">
        <v>1164</v>
      </c>
      <c r="E592" s="451"/>
      <c r="F592" s="304">
        <v>44713</v>
      </c>
      <c r="G592" s="451"/>
      <c r="H592" s="556"/>
      <c r="I592" s="556"/>
      <c r="J592" s="556"/>
      <c r="K592" s="556"/>
      <c r="L592" s="556"/>
      <c r="M592" s="556"/>
      <c r="N592" s="556">
        <v>5507074</v>
      </c>
      <c r="O592" s="556">
        <v>5507074</v>
      </c>
      <c r="P592" s="556">
        <v>5507074</v>
      </c>
      <c r="Q592" s="556">
        <v>5507074</v>
      </c>
      <c r="R592" s="556">
        <v>5507074</v>
      </c>
      <c r="S592" s="556">
        <v>5507074</v>
      </c>
      <c r="T592" s="556">
        <v>5507074</v>
      </c>
      <c r="U592" s="556"/>
      <c r="V592" s="556">
        <f t="shared" si="350"/>
        <v>2982998.4166666665</v>
      </c>
      <c r="W592" s="292"/>
      <c r="X592" s="293" t="s">
        <v>2162</v>
      </c>
      <c r="Y592" s="548">
        <f t="shared" si="369"/>
        <v>0</v>
      </c>
      <c r="Z592" s="549">
        <f t="shared" si="369"/>
        <v>0</v>
      </c>
      <c r="AA592" s="549">
        <f t="shared" si="369"/>
        <v>0</v>
      </c>
      <c r="AB592" s="282">
        <f t="shared" ref="AB592" si="374">T592-SUM(Y592:AA592)</f>
        <v>5507074</v>
      </c>
      <c r="AC592" s="281">
        <f t="shared" ref="AC592" si="375">T592-SUM(Y592:AA592)-AB592</f>
        <v>0</v>
      </c>
      <c r="AD592" s="549">
        <f t="shared" si="366"/>
        <v>0</v>
      </c>
      <c r="AE592" s="553">
        <f t="shared" si="360"/>
        <v>5507074</v>
      </c>
      <c r="AF592" s="282">
        <f t="shared" si="361"/>
        <v>0</v>
      </c>
      <c r="AG592" s="283">
        <f t="shared" si="353"/>
        <v>5507074</v>
      </c>
      <c r="AH592" s="281">
        <f t="shared" si="354"/>
        <v>0</v>
      </c>
      <c r="AI592" s="551">
        <f t="shared" si="370"/>
        <v>0</v>
      </c>
      <c r="AJ592" s="549">
        <f t="shared" si="370"/>
        <v>0</v>
      </c>
      <c r="AK592" s="549">
        <f t="shared" si="370"/>
        <v>0</v>
      </c>
      <c r="AL592" s="282">
        <f t="shared" si="355"/>
        <v>2982998.4166666665</v>
      </c>
      <c r="AM592" s="281">
        <f t="shared" si="356"/>
        <v>0</v>
      </c>
      <c r="AN592" s="549">
        <f t="shared" si="345"/>
        <v>0</v>
      </c>
      <c r="AO592" s="549">
        <f t="shared" si="346"/>
        <v>2982998.4166666665</v>
      </c>
      <c r="AP592" s="549">
        <f t="shared" si="357"/>
        <v>0</v>
      </c>
      <c r="AQ592" s="283">
        <f t="shared" ref="AQ592" si="376">SUM(AN592:AP592)</f>
        <v>2982998.4166666665</v>
      </c>
      <c r="AR592" s="281">
        <f t="shared" si="358"/>
        <v>0</v>
      </c>
      <c r="AT592" s="446" t="s">
        <v>2163</v>
      </c>
      <c r="AU592" s="284"/>
      <c r="AV592" s="447" t="str">
        <f t="shared" si="359"/>
        <v>CA</v>
      </c>
      <c r="AW592" s="447" t="str">
        <f t="shared" si="359"/>
        <v>CL</v>
      </c>
      <c r="AX592" s="447" t="str">
        <f t="shared" si="359"/>
        <v>AIC</v>
      </c>
      <c r="AY592" s="447" t="str">
        <f t="shared" si="336"/>
        <v>ERB</v>
      </c>
      <c r="AZ592" s="447" t="str">
        <f t="shared" si="336"/>
        <v>GRB</v>
      </c>
      <c r="BA592" s="447" t="str">
        <f t="shared" si="336"/>
        <v>Non-Op</v>
      </c>
      <c r="BC592" s="449" t="s">
        <v>2100</v>
      </c>
      <c r="BD592" s="552">
        <f t="shared" si="337"/>
        <v>5507074</v>
      </c>
      <c r="BF592" s="435"/>
      <c r="BG592" s="435"/>
      <c r="BH592" s="435"/>
      <c r="BI592" s="435"/>
      <c r="BJ592" s="435"/>
      <c r="BK592" s="435"/>
      <c r="BL592" s="435"/>
      <c r="BN592" s="444"/>
    </row>
    <row r="593" spans="1:141" s="28" customFormat="1" ht="12" customHeight="1">
      <c r="A593" s="563">
        <v>18230981</v>
      </c>
      <c r="B593" s="562" t="str">
        <f t="shared" si="368"/>
        <v>18230981</v>
      </c>
      <c r="C593" s="444" t="s">
        <v>2813</v>
      </c>
      <c r="D593" s="445" t="s">
        <v>1165</v>
      </c>
      <c r="E593" s="445"/>
      <c r="F593" s="444"/>
      <c r="G593" s="445"/>
      <c r="H593" s="547">
        <v>0</v>
      </c>
      <c r="I593" s="547">
        <v>0</v>
      </c>
      <c r="J593" s="547">
        <v>0</v>
      </c>
      <c r="K593" s="547">
        <v>0</v>
      </c>
      <c r="L593" s="547">
        <v>0</v>
      </c>
      <c r="M593" s="547">
        <v>0</v>
      </c>
      <c r="N593" s="547">
        <v>0</v>
      </c>
      <c r="O593" s="547">
        <v>0</v>
      </c>
      <c r="P593" s="547">
        <v>0</v>
      </c>
      <c r="Q593" s="547">
        <v>0</v>
      </c>
      <c r="R593" s="547">
        <v>0</v>
      </c>
      <c r="S593" s="547">
        <v>0</v>
      </c>
      <c r="T593" s="547">
        <v>0</v>
      </c>
      <c r="U593" s="547"/>
      <c r="V593" s="547">
        <f t="shared" si="350"/>
        <v>0</v>
      </c>
      <c r="W593" s="285"/>
      <c r="X593" s="286"/>
      <c r="Y593" s="548">
        <f t="shared" si="369"/>
        <v>0</v>
      </c>
      <c r="Z593" s="549">
        <f t="shared" si="369"/>
        <v>0</v>
      </c>
      <c r="AA593" s="549">
        <f t="shared" si="369"/>
        <v>0</v>
      </c>
      <c r="AB593" s="282">
        <f t="shared" si="351"/>
        <v>0</v>
      </c>
      <c r="AC593" s="565">
        <f t="shared" si="352"/>
        <v>0</v>
      </c>
      <c r="AD593" s="549">
        <f t="shared" si="366"/>
        <v>0</v>
      </c>
      <c r="AE593" s="553">
        <f t="shared" si="360"/>
        <v>0</v>
      </c>
      <c r="AF593" s="282">
        <f t="shared" si="361"/>
        <v>0</v>
      </c>
      <c r="AG593" s="283">
        <f t="shared" si="353"/>
        <v>0</v>
      </c>
      <c r="AH593" s="281">
        <f t="shared" si="354"/>
        <v>0</v>
      </c>
      <c r="AI593" s="551">
        <f t="shared" si="370"/>
        <v>0</v>
      </c>
      <c r="AJ593" s="549">
        <f t="shared" si="370"/>
        <v>0</v>
      </c>
      <c r="AK593" s="549">
        <f t="shared" si="370"/>
        <v>0</v>
      </c>
      <c r="AL593" s="282">
        <f t="shared" si="355"/>
        <v>0</v>
      </c>
      <c r="AM593" s="281">
        <f t="shared" si="356"/>
        <v>0</v>
      </c>
      <c r="AN593" s="549">
        <f t="shared" si="345"/>
        <v>0</v>
      </c>
      <c r="AO593" s="549">
        <f t="shared" si="346"/>
        <v>0</v>
      </c>
      <c r="AP593" s="549">
        <f t="shared" si="357"/>
        <v>0</v>
      </c>
      <c r="AQ593" s="283">
        <f t="shared" si="330"/>
        <v>0</v>
      </c>
      <c r="AR593" s="281">
        <f t="shared" si="358"/>
        <v>0</v>
      </c>
      <c r="AT593" s="446" t="s">
        <v>2070</v>
      </c>
      <c r="AU593" s="284"/>
      <c r="AV593" s="447" t="str">
        <f t="shared" si="359"/>
        <v>CA</v>
      </c>
      <c r="AW593" s="447" t="str">
        <f t="shared" si="359"/>
        <v>CL</v>
      </c>
      <c r="AX593" s="447" t="str">
        <f t="shared" si="359"/>
        <v>AIC</v>
      </c>
      <c r="AY593" s="447" t="str">
        <f t="shared" si="336"/>
        <v>ERB</v>
      </c>
      <c r="AZ593" s="447" t="str">
        <f t="shared" si="336"/>
        <v>GRB</v>
      </c>
      <c r="BA593" s="447" t="str">
        <f t="shared" si="336"/>
        <v>Non-Op</v>
      </c>
      <c r="BC593" s="449" t="s">
        <v>2100</v>
      </c>
      <c r="BD593" s="552">
        <f t="shared" si="337"/>
        <v>0</v>
      </c>
      <c r="BE593" s="548"/>
      <c r="BF593" s="435"/>
      <c r="BG593" s="435"/>
      <c r="BH593" s="435"/>
      <c r="BI593" s="435"/>
      <c r="BJ593" s="435"/>
      <c r="BK593" s="435"/>
      <c r="BL593" s="435"/>
      <c r="BM593" s="548"/>
      <c r="BN593" s="566"/>
      <c r="BO593" s="548"/>
      <c r="BP593" s="548"/>
      <c r="BQ593" s="548"/>
      <c r="BR593" s="548"/>
      <c r="BS593" s="548"/>
      <c r="BT593" s="548"/>
      <c r="BU593" s="548"/>
      <c r="BV593" s="548"/>
      <c r="BW593" s="548"/>
      <c r="BX593" s="548"/>
      <c r="BY593" s="548"/>
      <c r="BZ593" s="548"/>
      <c r="CA593" s="548"/>
      <c r="CB593" s="548"/>
      <c r="CC593" s="548"/>
      <c r="CD593" s="548"/>
      <c r="CE593" s="548"/>
      <c r="CF593" s="548"/>
      <c r="CG593" s="548"/>
      <c r="CH593" s="548"/>
      <c r="CI593" s="548"/>
      <c r="CJ593" s="548"/>
      <c r="CK593" s="548"/>
      <c r="CL593" s="548"/>
      <c r="CM593" s="548"/>
      <c r="CN593" s="548"/>
      <c r="CO593" s="548"/>
      <c r="CP593" s="548"/>
      <c r="CQ593" s="548"/>
      <c r="CR593" s="548"/>
      <c r="CS593" s="548"/>
      <c r="CT593" s="548"/>
      <c r="CU593" s="548"/>
      <c r="CV593" s="548"/>
      <c r="CW593" s="548"/>
      <c r="CX593" s="548"/>
      <c r="CY593" s="548"/>
      <c r="CZ593" s="548"/>
      <c r="DA593" s="548"/>
      <c r="DB593" s="548"/>
      <c r="DC593" s="548"/>
      <c r="DD593" s="548"/>
      <c r="DE593" s="548"/>
      <c r="DF593" s="548"/>
      <c r="DG593" s="548"/>
      <c r="DH593" s="548"/>
      <c r="DI593" s="548"/>
      <c r="DJ593" s="548"/>
      <c r="DK593" s="548"/>
      <c r="DL593" s="548"/>
      <c r="DM593" s="548"/>
      <c r="DN593" s="548"/>
      <c r="DO593" s="548"/>
      <c r="DP593" s="548"/>
      <c r="DQ593" s="548"/>
      <c r="DR593" s="548"/>
      <c r="DS593" s="548"/>
      <c r="DT593" s="548"/>
      <c r="DU593" s="548"/>
      <c r="DV593" s="548"/>
      <c r="DW593" s="548"/>
      <c r="DX593" s="548"/>
      <c r="DY593" s="548"/>
      <c r="DZ593" s="548"/>
      <c r="EA593" s="548"/>
      <c r="EB593" s="548"/>
      <c r="EC593" s="548"/>
      <c r="ED593" s="548"/>
      <c r="EE593" s="548"/>
      <c r="EF593" s="548"/>
      <c r="EG593" s="548"/>
      <c r="EH593" s="548"/>
      <c r="EI593" s="548"/>
      <c r="EJ593" s="548"/>
      <c r="EK593" s="548"/>
    </row>
    <row r="594" spans="1:141" s="28" customFormat="1" ht="12" customHeight="1">
      <c r="A594" s="567">
        <v>18230982</v>
      </c>
      <c r="B594" s="568" t="str">
        <f t="shared" si="368"/>
        <v>18230982</v>
      </c>
      <c r="C594" s="450" t="s">
        <v>3106</v>
      </c>
      <c r="D594" s="451" t="s">
        <v>1165</v>
      </c>
      <c r="E594" s="451"/>
      <c r="F594" s="304">
        <v>44713</v>
      </c>
      <c r="G594" s="451"/>
      <c r="H594" s="556"/>
      <c r="I594" s="556"/>
      <c r="J594" s="556"/>
      <c r="K594" s="556"/>
      <c r="L594" s="556"/>
      <c r="M594" s="556"/>
      <c r="N594" s="556">
        <v>288907</v>
      </c>
      <c r="O594" s="556">
        <v>288907</v>
      </c>
      <c r="P594" s="556">
        <v>288907</v>
      </c>
      <c r="Q594" s="556">
        <v>288907</v>
      </c>
      <c r="R594" s="556">
        <v>288907</v>
      </c>
      <c r="S594" s="556">
        <v>288907</v>
      </c>
      <c r="T594" s="556">
        <v>288907</v>
      </c>
      <c r="U594" s="556"/>
      <c r="V594" s="556">
        <f t="shared" si="350"/>
        <v>156491.29166666666</v>
      </c>
      <c r="W594" s="292"/>
      <c r="X594" s="293"/>
      <c r="Y594" s="548">
        <f t="shared" si="369"/>
        <v>0</v>
      </c>
      <c r="Z594" s="549">
        <f t="shared" si="369"/>
        <v>0</v>
      </c>
      <c r="AA594" s="549">
        <f t="shared" si="369"/>
        <v>0</v>
      </c>
      <c r="AB594" s="282">
        <f t="shared" ref="AB594" si="377">T594-SUM(Y594:AA594)</f>
        <v>288907</v>
      </c>
      <c r="AC594" s="565">
        <f t="shared" ref="AC594" si="378">T594-SUM(Y594:AA594)-AB594</f>
        <v>0</v>
      </c>
      <c r="AD594" s="549">
        <f t="shared" si="366"/>
        <v>0</v>
      </c>
      <c r="AE594" s="553">
        <f t="shared" si="360"/>
        <v>0</v>
      </c>
      <c r="AF594" s="282">
        <f t="shared" si="361"/>
        <v>288907</v>
      </c>
      <c r="AG594" s="283">
        <f t="shared" si="353"/>
        <v>288907</v>
      </c>
      <c r="AH594" s="281">
        <f t="shared" si="354"/>
        <v>0</v>
      </c>
      <c r="AI594" s="551">
        <f t="shared" si="370"/>
        <v>0</v>
      </c>
      <c r="AJ594" s="549">
        <f t="shared" si="370"/>
        <v>0</v>
      </c>
      <c r="AK594" s="549">
        <f t="shared" si="370"/>
        <v>0</v>
      </c>
      <c r="AL594" s="282">
        <f t="shared" si="355"/>
        <v>156491.29166666666</v>
      </c>
      <c r="AM594" s="281">
        <f t="shared" si="356"/>
        <v>0</v>
      </c>
      <c r="AN594" s="549">
        <f t="shared" si="345"/>
        <v>0</v>
      </c>
      <c r="AO594" s="549">
        <f t="shared" si="346"/>
        <v>0</v>
      </c>
      <c r="AP594" s="549">
        <f t="shared" si="357"/>
        <v>156491.29166666666</v>
      </c>
      <c r="AQ594" s="283">
        <f t="shared" ref="AQ594" si="379">SUM(AN594:AP594)</f>
        <v>156491.29166666666</v>
      </c>
      <c r="AR594" s="281">
        <f t="shared" si="358"/>
        <v>0</v>
      </c>
      <c r="AT594" s="446" t="s">
        <v>2163</v>
      </c>
      <c r="AU594" s="284"/>
      <c r="AV594" s="447" t="str">
        <f t="shared" si="359"/>
        <v>CA</v>
      </c>
      <c r="AW594" s="447" t="str">
        <f t="shared" si="359"/>
        <v>CL</v>
      </c>
      <c r="AX594" s="447" t="str">
        <f t="shared" si="359"/>
        <v>AIC</v>
      </c>
      <c r="AY594" s="447" t="str">
        <f t="shared" si="336"/>
        <v>ERB</v>
      </c>
      <c r="AZ594" s="447" t="str">
        <f t="shared" si="336"/>
        <v>GRB</v>
      </c>
      <c r="BA594" s="447" t="str">
        <f t="shared" si="336"/>
        <v>Non-Op</v>
      </c>
      <c r="BC594" s="449" t="s">
        <v>2100</v>
      </c>
      <c r="BD594" s="552">
        <f t="shared" si="337"/>
        <v>288907</v>
      </c>
      <c r="BE594" s="548"/>
      <c r="BF594" s="435"/>
      <c r="BG594" s="435"/>
      <c r="BH594" s="435"/>
      <c r="BI594" s="435"/>
      <c r="BJ594" s="435"/>
      <c r="BK594" s="435"/>
      <c r="BL594" s="435"/>
      <c r="BM594" s="548"/>
      <c r="BN594" s="566"/>
      <c r="BO594" s="548"/>
      <c r="BP594" s="548"/>
      <c r="BQ594" s="548"/>
      <c r="BR594" s="548"/>
      <c r="BS594" s="548"/>
      <c r="BT594" s="548"/>
      <c r="BU594" s="548"/>
      <c r="BV594" s="548"/>
      <c r="BW594" s="548"/>
      <c r="BX594" s="548"/>
      <c r="BY594" s="548"/>
      <c r="BZ594" s="548"/>
      <c r="CA594" s="548"/>
      <c r="CB594" s="548"/>
      <c r="CC594" s="548"/>
      <c r="CD594" s="548"/>
      <c r="CE594" s="548"/>
      <c r="CF594" s="548"/>
      <c r="CG594" s="548"/>
      <c r="CH594" s="548"/>
      <c r="CI594" s="548"/>
      <c r="CJ594" s="548"/>
      <c r="CK594" s="548"/>
      <c r="CL594" s="548"/>
      <c r="CM594" s="548"/>
      <c r="CN594" s="548"/>
      <c r="CO594" s="548"/>
      <c r="CP594" s="548"/>
      <c r="CQ594" s="548"/>
      <c r="CR594" s="548"/>
      <c r="CS594" s="548"/>
      <c r="CT594" s="548"/>
      <c r="CU594" s="548"/>
      <c r="CV594" s="548"/>
      <c r="CW594" s="548"/>
      <c r="CX594" s="548"/>
      <c r="CY594" s="548"/>
      <c r="CZ594" s="548"/>
      <c r="DA594" s="548"/>
      <c r="DB594" s="548"/>
      <c r="DC594" s="548"/>
      <c r="DD594" s="548"/>
      <c r="DE594" s="548"/>
      <c r="DF594" s="548"/>
      <c r="DG594" s="548"/>
      <c r="DH594" s="548"/>
      <c r="DI594" s="548"/>
      <c r="DJ594" s="548"/>
      <c r="DK594" s="548"/>
      <c r="DL594" s="548"/>
      <c r="DM594" s="548"/>
      <c r="DN594" s="548"/>
      <c r="DO594" s="548"/>
      <c r="DP594" s="548"/>
      <c r="DQ594" s="548"/>
      <c r="DR594" s="548"/>
      <c r="DS594" s="548"/>
      <c r="DT594" s="548"/>
      <c r="DU594" s="548"/>
      <c r="DV594" s="548"/>
      <c r="DW594" s="548"/>
      <c r="DX594" s="548"/>
      <c r="DY594" s="548"/>
      <c r="DZ594" s="548"/>
      <c r="EA594" s="548"/>
      <c r="EB594" s="548"/>
      <c r="EC594" s="548"/>
      <c r="ED594" s="548"/>
      <c r="EE594" s="548"/>
      <c r="EF594" s="548"/>
      <c r="EG594" s="548"/>
      <c r="EH594" s="548"/>
      <c r="EI594" s="548"/>
      <c r="EJ594" s="548"/>
      <c r="EK594" s="548"/>
    </row>
    <row r="595" spans="1:141" s="28" customFormat="1" ht="12" customHeight="1">
      <c r="A595" s="287">
        <v>18231051</v>
      </c>
      <c r="B595" s="288" t="str">
        <f t="shared" si="368"/>
        <v>18231051</v>
      </c>
      <c r="C595" s="444" t="s">
        <v>1421</v>
      </c>
      <c r="D595" s="445" t="s">
        <v>1165</v>
      </c>
      <c r="E595" s="445"/>
      <c r="F595" s="444"/>
      <c r="G595" s="445"/>
      <c r="H595" s="547">
        <v>-34827817</v>
      </c>
      <c r="I595" s="547">
        <v>-34827817</v>
      </c>
      <c r="J595" s="547">
        <v>-34827817</v>
      </c>
      <c r="K595" s="547">
        <v>-34827817</v>
      </c>
      <c r="L595" s="547">
        <v>-34827817</v>
      </c>
      <c r="M595" s="547">
        <v>-34827817</v>
      </c>
      <c r="N595" s="547">
        <v>-34827817</v>
      </c>
      <c r="O595" s="547">
        <v>-34827817</v>
      </c>
      <c r="P595" s="547">
        <v>-34827817</v>
      </c>
      <c r="Q595" s="547">
        <v>-34827817</v>
      </c>
      <c r="R595" s="547">
        <v>-34827817</v>
      </c>
      <c r="S595" s="547">
        <v>-34827817</v>
      </c>
      <c r="T595" s="547">
        <v>-34827817</v>
      </c>
      <c r="U595" s="547"/>
      <c r="V595" s="547">
        <f t="shared" si="350"/>
        <v>-34827817</v>
      </c>
      <c r="W595" s="285"/>
      <c r="X595" s="286"/>
      <c r="Y595" s="548">
        <f t="shared" si="369"/>
        <v>0</v>
      </c>
      <c r="Z595" s="549">
        <f t="shared" si="369"/>
        <v>0</v>
      </c>
      <c r="AA595" s="549">
        <f t="shared" si="369"/>
        <v>0</v>
      </c>
      <c r="AB595" s="282">
        <f t="shared" si="351"/>
        <v>-34827817</v>
      </c>
      <c r="AC595" s="565">
        <f t="shared" si="352"/>
        <v>0</v>
      </c>
      <c r="AD595" s="549">
        <f t="shared" si="366"/>
        <v>0</v>
      </c>
      <c r="AE595" s="553">
        <f t="shared" si="360"/>
        <v>0</v>
      </c>
      <c r="AF595" s="282">
        <f t="shared" si="361"/>
        <v>-34827817</v>
      </c>
      <c r="AG595" s="283">
        <f t="shared" si="353"/>
        <v>-34827817</v>
      </c>
      <c r="AH595" s="281">
        <f t="shared" si="354"/>
        <v>0</v>
      </c>
      <c r="AI595" s="551">
        <f t="shared" si="370"/>
        <v>0</v>
      </c>
      <c r="AJ595" s="549">
        <f t="shared" si="370"/>
        <v>0</v>
      </c>
      <c r="AK595" s="549">
        <f t="shared" si="370"/>
        <v>0</v>
      </c>
      <c r="AL595" s="282">
        <f t="shared" si="355"/>
        <v>-34827817</v>
      </c>
      <c r="AM595" s="281">
        <f t="shared" si="356"/>
        <v>0</v>
      </c>
      <c r="AN595" s="549">
        <f t="shared" si="345"/>
        <v>0</v>
      </c>
      <c r="AO595" s="549">
        <f t="shared" si="346"/>
        <v>0</v>
      </c>
      <c r="AP595" s="549">
        <f t="shared" si="357"/>
        <v>-34827817</v>
      </c>
      <c r="AQ595" s="283">
        <f t="shared" si="330"/>
        <v>-34827817</v>
      </c>
      <c r="AR595" s="281">
        <f t="shared" si="358"/>
        <v>0</v>
      </c>
      <c r="AT595" s="446" t="s">
        <v>2070</v>
      </c>
      <c r="AU595" s="284"/>
      <c r="AV595" s="447" t="str">
        <f t="shared" si="359"/>
        <v>CA</v>
      </c>
      <c r="AW595" s="447" t="str">
        <f t="shared" si="359"/>
        <v>CL</v>
      </c>
      <c r="AX595" s="447" t="str">
        <f t="shared" si="359"/>
        <v>AIC</v>
      </c>
      <c r="AY595" s="447" t="str">
        <f t="shared" si="336"/>
        <v>ERB</v>
      </c>
      <c r="AZ595" s="447" t="str">
        <f t="shared" si="336"/>
        <v>GRB</v>
      </c>
      <c r="BA595" s="447" t="str">
        <f t="shared" si="336"/>
        <v>Non-Op</v>
      </c>
      <c r="BC595" s="449" t="s">
        <v>2100</v>
      </c>
      <c r="BD595" s="552">
        <f t="shared" si="337"/>
        <v>-34827817</v>
      </c>
      <c r="BE595" s="548"/>
      <c r="BF595" s="435"/>
      <c r="BG595" s="435"/>
      <c r="BH595" s="435"/>
      <c r="BI595" s="435"/>
      <c r="BJ595" s="435"/>
      <c r="BK595" s="435"/>
      <c r="BL595" s="435"/>
      <c r="BM595" s="548"/>
      <c r="BN595" s="566"/>
      <c r="BO595" s="548"/>
      <c r="BP595" s="548"/>
      <c r="BQ595" s="548"/>
      <c r="BR595" s="548"/>
      <c r="BS595" s="548"/>
      <c r="BT595" s="548"/>
      <c r="BU595" s="548"/>
      <c r="BV595" s="548"/>
      <c r="BW595" s="548"/>
      <c r="BX595" s="548"/>
      <c r="BY595" s="548"/>
      <c r="BZ595" s="548"/>
      <c r="CA595" s="548"/>
      <c r="CB595" s="548"/>
      <c r="CC595" s="548"/>
      <c r="CD595" s="548"/>
      <c r="CE595" s="548"/>
      <c r="CF595" s="548"/>
      <c r="CG595" s="548"/>
      <c r="CH595" s="548"/>
      <c r="CI595" s="548"/>
      <c r="CJ595" s="548"/>
      <c r="CK595" s="548"/>
      <c r="CL595" s="548"/>
      <c r="CM595" s="548"/>
      <c r="CN595" s="548"/>
      <c r="CO595" s="548"/>
      <c r="CP595" s="548"/>
      <c r="CQ595" s="548"/>
      <c r="CR595" s="548"/>
      <c r="CS595" s="548"/>
      <c r="CT595" s="548"/>
      <c r="CU595" s="548"/>
      <c r="CV595" s="548"/>
      <c r="CW595" s="548"/>
      <c r="CX595" s="548"/>
      <c r="CY595" s="548"/>
      <c r="CZ595" s="548"/>
      <c r="DA595" s="548"/>
      <c r="DB595" s="548"/>
      <c r="DC595" s="548"/>
      <c r="DD595" s="548"/>
      <c r="DE595" s="548"/>
      <c r="DF595" s="548"/>
      <c r="DG595" s="548"/>
      <c r="DH595" s="548"/>
      <c r="DI595" s="548"/>
      <c r="DJ595" s="548"/>
      <c r="DK595" s="548"/>
      <c r="DL595" s="548"/>
      <c r="DM595" s="548"/>
      <c r="DN595" s="548"/>
      <c r="DO595" s="548"/>
      <c r="DP595" s="548"/>
      <c r="DQ595" s="548"/>
      <c r="DR595" s="548"/>
      <c r="DS595" s="548"/>
      <c r="DT595" s="548"/>
      <c r="DU595" s="548"/>
      <c r="DV595" s="548"/>
      <c r="DW595" s="548"/>
      <c r="DX595" s="548"/>
      <c r="DY595" s="548"/>
      <c r="DZ595" s="548"/>
      <c r="EA595" s="548"/>
      <c r="EB595" s="548"/>
      <c r="EC595" s="548"/>
      <c r="ED595" s="548"/>
      <c r="EE595" s="548"/>
      <c r="EF595" s="548"/>
      <c r="EG595" s="548"/>
      <c r="EH595" s="548"/>
      <c r="EI595" s="548"/>
      <c r="EJ595" s="548"/>
      <c r="EK595" s="548"/>
    </row>
    <row r="596" spans="1:141" s="28" customFormat="1" ht="12" customHeight="1">
      <c r="A596" s="287">
        <v>18231061</v>
      </c>
      <c r="B596" s="288" t="str">
        <f t="shared" si="368"/>
        <v>18231061</v>
      </c>
      <c r="C596" s="444" t="s">
        <v>1422</v>
      </c>
      <c r="D596" s="445" t="s">
        <v>1165</v>
      </c>
      <c r="E596" s="445"/>
      <c r="F596" s="444"/>
      <c r="G596" s="445"/>
      <c r="H596" s="547">
        <v>34827817</v>
      </c>
      <c r="I596" s="547">
        <v>34827817</v>
      </c>
      <c r="J596" s="547">
        <v>34827817</v>
      </c>
      <c r="K596" s="547">
        <v>34827817</v>
      </c>
      <c r="L596" s="547">
        <v>34827817</v>
      </c>
      <c r="M596" s="547">
        <v>34827817</v>
      </c>
      <c r="N596" s="547">
        <v>34827817</v>
      </c>
      <c r="O596" s="547">
        <v>34827817</v>
      </c>
      <c r="P596" s="547">
        <v>34827817</v>
      </c>
      <c r="Q596" s="547">
        <v>34827817</v>
      </c>
      <c r="R596" s="547">
        <v>34827817</v>
      </c>
      <c r="S596" s="547">
        <v>34827817</v>
      </c>
      <c r="T596" s="547">
        <v>34827817</v>
      </c>
      <c r="U596" s="547"/>
      <c r="V596" s="547">
        <f t="shared" si="350"/>
        <v>34827817</v>
      </c>
      <c r="W596" s="285"/>
      <c r="X596" s="286"/>
      <c r="Y596" s="548">
        <f t="shared" si="369"/>
        <v>0</v>
      </c>
      <c r="Z596" s="549">
        <f t="shared" si="369"/>
        <v>0</v>
      </c>
      <c r="AA596" s="549">
        <f t="shared" si="369"/>
        <v>0</v>
      </c>
      <c r="AB596" s="282">
        <f t="shared" si="351"/>
        <v>34827817</v>
      </c>
      <c r="AC596" s="565">
        <f t="shared" si="352"/>
        <v>0</v>
      </c>
      <c r="AD596" s="549">
        <f t="shared" si="366"/>
        <v>0</v>
      </c>
      <c r="AE596" s="553">
        <f t="shared" si="360"/>
        <v>0</v>
      </c>
      <c r="AF596" s="282">
        <f t="shared" si="361"/>
        <v>34827817</v>
      </c>
      <c r="AG596" s="283">
        <f t="shared" si="353"/>
        <v>34827817</v>
      </c>
      <c r="AH596" s="281">
        <f t="shared" si="354"/>
        <v>0</v>
      </c>
      <c r="AI596" s="551">
        <f t="shared" si="370"/>
        <v>0</v>
      </c>
      <c r="AJ596" s="549">
        <f t="shared" si="370"/>
        <v>0</v>
      </c>
      <c r="AK596" s="549">
        <f t="shared" si="370"/>
        <v>0</v>
      </c>
      <c r="AL596" s="282">
        <f t="shared" si="355"/>
        <v>34827817</v>
      </c>
      <c r="AM596" s="281">
        <f t="shared" si="356"/>
        <v>0</v>
      </c>
      <c r="AN596" s="549">
        <f t="shared" si="345"/>
        <v>0</v>
      </c>
      <c r="AO596" s="549">
        <f t="shared" si="346"/>
        <v>0</v>
      </c>
      <c r="AP596" s="549">
        <f t="shared" si="357"/>
        <v>34827817</v>
      </c>
      <c r="AQ596" s="283">
        <f t="shared" si="330"/>
        <v>34827817</v>
      </c>
      <c r="AR596" s="281">
        <f t="shared" si="358"/>
        <v>0</v>
      </c>
      <c r="AT596" s="446" t="s">
        <v>2070</v>
      </c>
      <c r="AU596" s="284"/>
      <c r="AV596" s="447" t="str">
        <f t="shared" si="359"/>
        <v>CA</v>
      </c>
      <c r="AW596" s="447" t="str">
        <f t="shared" si="359"/>
        <v>CL</v>
      </c>
      <c r="AX596" s="447" t="str">
        <f t="shared" si="359"/>
        <v>AIC</v>
      </c>
      <c r="AY596" s="447" t="str">
        <f t="shared" si="336"/>
        <v>ERB</v>
      </c>
      <c r="AZ596" s="447" t="str">
        <f t="shared" si="336"/>
        <v>GRB</v>
      </c>
      <c r="BA596" s="447" t="str">
        <f t="shared" si="336"/>
        <v>Non-Op</v>
      </c>
      <c r="BC596" s="449" t="s">
        <v>2100</v>
      </c>
      <c r="BD596" s="552">
        <f t="shared" si="337"/>
        <v>34827817</v>
      </c>
      <c r="BE596" s="548"/>
      <c r="BF596" s="435"/>
      <c r="BG596" s="435"/>
      <c r="BH596" s="435"/>
      <c r="BI596" s="435"/>
      <c r="BJ596" s="435"/>
      <c r="BK596" s="435"/>
      <c r="BL596" s="435"/>
      <c r="BM596" s="548"/>
      <c r="BN596" s="566"/>
      <c r="BO596" s="548"/>
      <c r="BP596" s="548"/>
      <c r="BQ596" s="548"/>
      <c r="BR596" s="548"/>
      <c r="BS596" s="548"/>
      <c r="BT596" s="548"/>
      <c r="BU596" s="548"/>
      <c r="BV596" s="548"/>
      <c r="BW596" s="548"/>
      <c r="BX596" s="548"/>
      <c r="BY596" s="548"/>
      <c r="BZ596" s="548"/>
      <c r="CA596" s="548"/>
      <c r="CB596" s="548"/>
      <c r="CC596" s="548"/>
      <c r="CD596" s="548"/>
      <c r="CE596" s="548"/>
      <c r="CF596" s="548"/>
      <c r="CG596" s="548"/>
      <c r="CH596" s="548"/>
      <c r="CI596" s="548"/>
      <c r="CJ596" s="548"/>
      <c r="CK596" s="548"/>
      <c r="CL596" s="548"/>
      <c r="CM596" s="548"/>
      <c r="CN596" s="548"/>
      <c r="CO596" s="548"/>
      <c r="CP596" s="548"/>
      <c r="CQ596" s="548"/>
      <c r="CR596" s="548"/>
      <c r="CS596" s="548"/>
      <c r="CT596" s="548"/>
      <c r="CU596" s="548"/>
      <c r="CV596" s="548"/>
      <c r="CW596" s="548"/>
      <c r="CX596" s="548"/>
      <c r="CY596" s="548"/>
      <c r="CZ596" s="548"/>
      <c r="DA596" s="548"/>
      <c r="DB596" s="548"/>
      <c r="DC596" s="548"/>
      <c r="DD596" s="548"/>
      <c r="DE596" s="548"/>
      <c r="DF596" s="548"/>
      <c r="DG596" s="548"/>
      <c r="DH596" s="548"/>
      <c r="DI596" s="548"/>
      <c r="DJ596" s="548"/>
      <c r="DK596" s="548"/>
      <c r="DL596" s="548"/>
      <c r="DM596" s="548"/>
      <c r="DN596" s="548"/>
      <c r="DO596" s="548"/>
      <c r="DP596" s="548"/>
      <c r="DQ596" s="548"/>
      <c r="DR596" s="548"/>
      <c r="DS596" s="548"/>
      <c r="DT596" s="548"/>
      <c r="DU596" s="548"/>
      <c r="DV596" s="548"/>
      <c r="DW596" s="548"/>
      <c r="DX596" s="548"/>
      <c r="DY596" s="548"/>
      <c r="DZ596" s="548"/>
      <c r="EA596" s="548"/>
      <c r="EB596" s="548"/>
      <c r="EC596" s="548"/>
      <c r="ED596" s="548"/>
      <c r="EE596" s="548"/>
      <c r="EF596" s="548"/>
      <c r="EG596" s="548"/>
      <c r="EH596" s="548"/>
      <c r="EI596" s="548"/>
      <c r="EJ596" s="548"/>
      <c r="EK596" s="548"/>
    </row>
    <row r="597" spans="1:141" s="28" customFormat="1" ht="12" customHeight="1">
      <c r="A597" s="287">
        <v>18231081</v>
      </c>
      <c r="B597" s="288" t="str">
        <f t="shared" si="368"/>
        <v>18231081</v>
      </c>
      <c r="C597" s="444" t="s">
        <v>1423</v>
      </c>
      <c r="D597" s="445" t="s">
        <v>1165</v>
      </c>
      <c r="E597" s="445"/>
      <c r="F597" s="444"/>
      <c r="G597" s="445"/>
      <c r="H597" s="547">
        <v>-25644564</v>
      </c>
      <c r="I597" s="547">
        <v>-25644564</v>
      </c>
      <c r="J597" s="547">
        <v>-25644564</v>
      </c>
      <c r="K597" s="547">
        <v>-25644564</v>
      </c>
      <c r="L597" s="547">
        <v>-25644564</v>
      </c>
      <c r="M597" s="547">
        <v>-25644564</v>
      </c>
      <c r="N597" s="547">
        <v>-25644564</v>
      </c>
      <c r="O597" s="547">
        <v>-25644564</v>
      </c>
      <c r="P597" s="547">
        <v>-25644564</v>
      </c>
      <c r="Q597" s="547">
        <v>-25644564</v>
      </c>
      <c r="R597" s="547">
        <v>-25644564</v>
      </c>
      <c r="S597" s="547">
        <v>-25644564</v>
      </c>
      <c r="T597" s="547">
        <v>-25644564</v>
      </c>
      <c r="U597" s="547"/>
      <c r="V597" s="547">
        <f t="shared" si="350"/>
        <v>-25644564</v>
      </c>
      <c r="W597" s="285"/>
      <c r="X597" s="286"/>
      <c r="Y597" s="548">
        <f t="shared" si="369"/>
        <v>0</v>
      </c>
      <c r="Z597" s="549">
        <f t="shared" si="369"/>
        <v>0</v>
      </c>
      <c r="AA597" s="549">
        <f t="shared" si="369"/>
        <v>0</v>
      </c>
      <c r="AB597" s="282">
        <f t="shared" si="351"/>
        <v>-25644564</v>
      </c>
      <c r="AC597" s="565">
        <f t="shared" si="352"/>
        <v>0</v>
      </c>
      <c r="AD597" s="549">
        <f t="shared" si="366"/>
        <v>0</v>
      </c>
      <c r="AE597" s="553">
        <f t="shared" si="360"/>
        <v>0</v>
      </c>
      <c r="AF597" s="282">
        <f t="shared" si="361"/>
        <v>-25644564</v>
      </c>
      <c r="AG597" s="283">
        <f t="shared" si="353"/>
        <v>-25644564</v>
      </c>
      <c r="AH597" s="281">
        <f t="shared" si="354"/>
        <v>0</v>
      </c>
      <c r="AI597" s="551">
        <f t="shared" si="370"/>
        <v>0</v>
      </c>
      <c r="AJ597" s="549">
        <f t="shared" si="370"/>
        <v>0</v>
      </c>
      <c r="AK597" s="549">
        <f t="shared" si="370"/>
        <v>0</v>
      </c>
      <c r="AL597" s="282">
        <f t="shared" si="355"/>
        <v>-25644564</v>
      </c>
      <c r="AM597" s="281">
        <f t="shared" si="356"/>
        <v>0</v>
      </c>
      <c r="AN597" s="549">
        <f t="shared" si="345"/>
        <v>0</v>
      </c>
      <c r="AO597" s="549">
        <f t="shared" si="346"/>
        <v>0</v>
      </c>
      <c r="AP597" s="549">
        <f t="shared" si="357"/>
        <v>-25644564</v>
      </c>
      <c r="AQ597" s="283">
        <f t="shared" ref="AQ597:AQ688" si="380">SUM(AN597:AP597)</f>
        <v>-25644564</v>
      </c>
      <c r="AR597" s="281">
        <f t="shared" si="358"/>
        <v>0</v>
      </c>
      <c r="AT597" s="446" t="s">
        <v>2070</v>
      </c>
      <c r="AU597" s="284"/>
      <c r="AV597" s="447" t="str">
        <f t="shared" si="359"/>
        <v>CA</v>
      </c>
      <c r="AW597" s="447" t="str">
        <f t="shared" si="359"/>
        <v>CL</v>
      </c>
      <c r="AX597" s="447" t="str">
        <f t="shared" si="359"/>
        <v>AIC</v>
      </c>
      <c r="AY597" s="447" t="str">
        <f t="shared" ref="AY597:BA660" si="381">IF(VALUE(AD597),AY$7,IF(ISBLANK(AD597),"",AY$7))</f>
        <v>ERB</v>
      </c>
      <c r="AZ597" s="447" t="str">
        <f t="shared" si="381"/>
        <v>GRB</v>
      </c>
      <c r="BA597" s="447" t="str">
        <f t="shared" si="381"/>
        <v>Non-Op</v>
      </c>
      <c r="BC597" s="449" t="s">
        <v>2100</v>
      </c>
      <c r="BD597" s="552">
        <f t="shared" si="337"/>
        <v>-25644564</v>
      </c>
      <c r="BE597" s="548"/>
      <c r="BF597" s="435"/>
      <c r="BG597" s="435"/>
      <c r="BH597" s="435"/>
      <c r="BI597" s="435"/>
      <c r="BJ597" s="435"/>
      <c r="BK597" s="435"/>
      <c r="BL597" s="435"/>
      <c r="BM597" s="548"/>
      <c r="BN597" s="566"/>
      <c r="BO597" s="548"/>
      <c r="BP597" s="548"/>
      <c r="BQ597" s="548"/>
      <c r="BR597" s="548"/>
      <c r="BS597" s="548"/>
      <c r="BT597" s="548"/>
      <c r="BU597" s="548"/>
      <c r="BV597" s="548"/>
      <c r="BW597" s="548"/>
      <c r="BX597" s="548"/>
      <c r="BY597" s="548"/>
      <c r="BZ597" s="548"/>
      <c r="CA597" s="548"/>
      <c r="CB597" s="548"/>
      <c r="CC597" s="548"/>
      <c r="CD597" s="548"/>
      <c r="CE597" s="548"/>
      <c r="CF597" s="548"/>
      <c r="CG597" s="548"/>
      <c r="CH597" s="548"/>
      <c r="CI597" s="548"/>
      <c r="CJ597" s="548"/>
      <c r="CK597" s="548"/>
      <c r="CL597" s="548"/>
      <c r="CM597" s="548"/>
      <c r="CN597" s="548"/>
      <c r="CO597" s="548"/>
      <c r="CP597" s="548"/>
      <c r="CQ597" s="548"/>
      <c r="CR597" s="548"/>
      <c r="CS597" s="548"/>
      <c r="CT597" s="548"/>
      <c r="CU597" s="548"/>
      <c r="CV597" s="548"/>
      <c r="CW597" s="548"/>
      <c r="CX597" s="548"/>
      <c r="CY597" s="548"/>
      <c r="CZ597" s="548"/>
      <c r="DA597" s="548"/>
      <c r="DB597" s="548"/>
      <c r="DC597" s="548"/>
      <c r="DD597" s="548"/>
      <c r="DE597" s="548"/>
      <c r="DF597" s="548"/>
      <c r="DG597" s="548"/>
      <c r="DH597" s="548"/>
      <c r="DI597" s="548"/>
      <c r="DJ597" s="548"/>
      <c r="DK597" s="548"/>
      <c r="DL597" s="548"/>
      <c r="DM597" s="548"/>
      <c r="DN597" s="548"/>
      <c r="DO597" s="548"/>
      <c r="DP597" s="548"/>
      <c r="DQ597" s="548"/>
      <c r="DR597" s="548"/>
      <c r="DS597" s="548"/>
      <c r="DT597" s="548"/>
      <c r="DU597" s="548"/>
      <c r="DV597" s="548"/>
      <c r="DW597" s="548"/>
      <c r="DX597" s="548"/>
      <c r="DY597" s="548"/>
      <c r="DZ597" s="548"/>
      <c r="EA597" s="548"/>
      <c r="EB597" s="548"/>
      <c r="EC597" s="548"/>
      <c r="ED597" s="548"/>
      <c r="EE597" s="548"/>
      <c r="EF597" s="548"/>
      <c r="EG597" s="548"/>
      <c r="EH597" s="548"/>
      <c r="EI597" s="548"/>
      <c r="EJ597" s="548"/>
      <c r="EK597" s="548"/>
    </row>
    <row r="598" spans="1:141" s="28" customFormat="1" ht="12" customHeight="1">
      <c r="A598" s="287">
        <v>18231091</v>
      </c>
      <c r="B598" s="288" t="str">
        <f t="shared" si="368"/>
        <v>18231091</v>
      </c>
      <c r="C598" s="444" t="s">
        <v>1424</v>
      </c>
      <c r="D598" s="445" t="s">
        <v>1165</v>
      </c>
      <c r="E598" s="445"/>
      <c r="F598" s="444"/>
      <c r="G598" s="445"/>
      <c r="H598" s="547">
        <v>25644564</v>
      </c>
      <c r="I598" s="547">
        <v>25644564</v>
      </c>
      <c r="J598" s="547">
        <v>25644564</v>
      </c>
      <c r="K598" s="547">
        <v>25644564</v>
      </c>
      <c r="L598" s="547">
        <v>25644564</v>
      </c>
      <c r="M598" s="547">
        <v>25644564</v>
      </c>
      <c r="N598" s="547">
        <v>25644564</v>
      </c>
      <c r="O598" s="547">
        <v>25644564</v>
      </c>
      <c r="P598" s="547">
        <v>25644564</v>
      </c>
      <c r="Q598" s="547">
        <v>25644564</v>
      </c>
      <c r="R598" s="547">
        <v>25644564</v>
      </c>
      <c r="S598" s="547">
        <v>25644564</v>
      </c>
      <c r="T598" s="547">
        <v>25644564</v>
      </c>
      <c r="U598" s="547"/>
      <c r="V598" s="547">
        <f t="shared" si="350"/>
        <v>25644564</v>
      </c>
      <c r="W598" s="285"/>
      <c r="X598" s="286"/>
      <c r="Y598" s="548">
        <f t="shared" si="369"/>
        <v>0</v>
      </c>
      <c r="Z598" s="549">
        <f t="shared" si="369"/>
        <v>0</v>
      </c>
      <c r="AA598" s="549">
        <f t="shared" si="369"/>
        <v>0</v>
      </c>
      <c r="AB598" s="282">
        <f t="shared" si="351"/>
        <v>25644564</v>
      </c>
      <c r="AC598" s="565">
        <f t="shared" si="352"/>
        <v>0</v>
      </c>
      <c r="AD598" s="549">
        <f t="shared" si="366"/>
        <v>0</v>
      </c>
      <c r="AE598" s="553">
        <f t="shared" si="360"/>
        <v>0</v>
      </c>
      <c r="AF598" s="282">
        <f t="shared" si="361"/>
        <v>25644564</v>
      </c>
      <c r="AG598" s="283">
        <f t="shared" si="353"/>
        <v>25644564</v>
      </c>
      <c r="AH598" s="281">
        <f t="shared" si="354"/>
        <v>0</v>
      </c>
      <c r="AI598" s="551">
        <f t="shared" si="370"/>
        <v>0</v>
      </c>
      <c r="AJ598" s="549">
        <f t="shared" si="370"/>
        <v>0</v>
      </c>
      <c r="AK598" s="549">
        <f t="shared" si="370"/>
        <v>0</v>
      </c>
      <c r="AL598" s="282">
        <f t="shared" si="355"/>
        <v>25644564</v>
      </c>
      <c r="AM598" s="281">
        <f t="shared" si="356"/>
        <v>0</v>
      </c>
      <c r="AN598" s="549">
        <f t="shared" si="345"/>
        <v>0</v>
      </c>
      <c r="AO598" s="549">
        <f t="shared" si="346"/>
        <v>0</v>
      </c>
      <c r="AP598" s="549">
        <f t="shared" si="357"/>
        <v>25644564</v>
      </c>
      <c r="AQ598" s="283">
        <f t="shared" si="380"/>
        <v>25644564</v>
      </c>
      <c r="AR598" s="281">
        <f t="shared" si="358"/>
        <v>0</v>
      </c>
      <c r="AT598" s="446" t="s">
        <v>2070</v>
      </c>
      <c r="AU598" s="284"/>
      <c r="AV598" s="447" t="str">
        <f t="shared" si="359"/>
        <v>CA</v>
      </c>
      <c r="AW598" s="447" t="str">
        <f t="shared" si="359"/>
        <v>CL</v>
      </c>
      <c r="AX598" s="447" t="str">
        <f t="shared" si="359"/>
        <v>AIC</v>
      </c>
      <c r="AY598" s="447" t="str">
        <f t="shared" si="381"/>
        <v>ERB</v>
      </c>
      <c r="AZ598" s="447" t="str">
        <f t="shared" si="381"/>
        <v>GRB</v>
      </c>
      <c r="BA598" s="447" t="str">
        <f t="shared" si="381"/>
        <v>Non-Op</v>
      </c>
      <c r="BC598" s="449" t="s">
        <v>2100</v>
      </c>
      <c r="BD598" s="552">
        <f t="shared" si="337"/>
        <v>25644564</v>
      </c>
      <c r="BE598" s="548"/>
      <c r="BF598" s="435"/>
      <c r="BG598" s="435"/>
      <c r="BH598" s="435"/>
      <c r="BI598" s="435"/>
      <c r="BJ598" s="435"/>
      <c r="BK598" s="435"/>
      <c r="BL598" s="435"/>
      <c r="BM598" s="548"/>
      <c r="BN598" s="566"/>
      <c r="BO598" s="548"/>
      <c r="BP598" s="548"/>
      <c r="BQ598" s="548"/>
      <c r="BR598" s="548"/>
      <c r="BS598" s="548"/>
      <c r="BT598" s="548"/>
      <c r="BU598" s="548"/>
      <c r="BV598" s="548"/>
      <c r="BW598" s="548"/>
      <c r="BX598" s="548"/>
      <c r="BY598" s="548"/>
      <c r="BZ598" s="548"/>
      <c r="CA598" s="548"/>
      <c r="CB598" s="548"/>
      <c r="CC598" s="548"/>
      <c r="CD598" s="548"/>
      <c r="CE598" s="548"/>
      <c r="CF598" s="548"/>
      <c r="CG598" s="548"/>
      <c r="CH598" s="548"/>
      <c r="CI598" s="548"/>
      <c r="CJ598" s="548"/>
      <c r="CK598" s="548"/>
      <c r="CL598" s="548"/>
      <c r="CM598" s="548"/>
      <c r="CN598" s="548"/>
      <c r="CO598" s="548"/>
      <c r="CP598" s="548"/>
      <c r="CQ598" s="548"/>
      <c r="CR598" s="548"/>
      <c r="CS598" s="548"/>
      <c r="CT598" s="548"/>
      <c r="CU598" s="548"/>
      <c r="CV598" s="548"/>
      <c r="CW598" s="548"/>
      <c r="CX598" s="548"/>
      <c r="CY598" s="548"/>
      <c r="CZ598" s="548"/>
      <c r="DA598" s="548"/>
      <c r="DB598" s="548"/>
      <c r="DC598" s="548"/>
      <c r="DD598" s="548"/>
      <c r="DE598" s="548"/>
      <c r="DF598" s="548"/>
      <c r="DG598" s="548"/>
      <c r="DH598" s="548"/>
      <c r="DI598" s="548"/>
      <c r="DJ598" s="548"/>
      <c r="DK598" s="548"/>
      <c r="DL598" s="548"/>
      <c r="DM598" s="548"/>
      <c r="DN598" s="548"/>
      <c r="DO598" s="548"/>
      <c r="DP598" s="548"/>
      <c r="DQ598" s="548"/>
      <c r="DR598" s="548"/>
      <c r="DS598" s="548"/>
      <c r="DT598" s="548"/>
      <c r="DU598" s="548"/>
      <c r="DV598" s="548"/>
      <c r="DW598" s="548"/>
      <c r="DX598" s="548"/>
      <c r="DY598" s="548"/>
      <c r="DZ598" s="548"/>
      <c r="EA598" s="548"/>
      <c r="EB598" s="548"/>
      <c r="EC598" s="548"/>
      <c r="ED598" s="548"/>
      <c r="EE598" s="548"/>
      <c r="EF598" s="548"/>
      <c r="EG598" s="548"/>
      <c r="EH598" s="548"/>
      <c r="EI598" s="548"/>
      <c r="EJ598" s="548"/>
      <c r="EK598" s="548"/>
    </row>
    <row r="599" spans="1:141" s="28" customFormat="1" ht="12" customHeight="1">
      <c r="A599" s="287">
        <v>18231141</v>
      </c>
      <c r="B599" s="288" t="str">
        <f t="shared" si="368"/>
        <v>18231141</v>
      </c>
      <c r="C599" s="444" t="s">
        <v>1425</v>
      </c>
      <c r="D599" s="445" t="s">
        <v>1165</v>
      </c>
      <c r="E599" s="445"/>
      <c r="F599" s="444"/>
      <c r="G599" s="445"/>
      <c r="H599" s="547">
        <v>-38038883</v>
      </c>
      <c r="I599" s="547">
        <v>-38038883</v>
      </c>
      <c r="J599" s="547">
        <v>-38038883</v>
      </c>
      <c r="K599" s="547">
        <v>-38038883</v>
      </c>
      <c r="L599" s="547">
        <v>-38038883</v>
      </c>
      <c r="M599" s="547">
        <v>-38038883</v>
      </c>
      <c r="N599" s="547">
        <v>-38038883</v>
      </c>
      <c r="O599" s="547">
        <v>-38038883</v>
      </c>
      <c r="P599" s="547">
        <v>-38038883</v>
      </c>
      <c r="Q599" s="547">
        <v>-38038883</v>
      </c>
      <c r="R599" s="547">
        <v>-38038883</v>
      </c>
      <c r="S599" s="547">
        <v>-38038883</v>
      </c>
      <c r="T599" s="547">
        <v>-38038883</v>
      </c>
      <c r="U599" s="547"/>
      <c r="V599" s="547">
        <f t="shared" si="350"/>
        <v>-38038883</v>
      </c>
      <c r="W599" s="285"/>
      <c r="X599" s="286"/>
      <c r="Y599" s="548">
        <f t="shared" si="369"/>
        <v>0</v>
      </c>
      <c r="Z599" s="549">
        <f t="shared" si="369"/>
        <v>0</v>
      </c>
      <c r="AA599" s="549">
        <f t="shared" si="369"/>
        <v>0</v>
      </c>
      <c r="AB599" s="282">
        <f t="shared" si="351"/>
        <v>-38038883</v>
      </c>
      <c r="AC599" s="565">
        <f t="shared" si="352"/>
        <v>0</v>
      </c>
      <c r="AD599" s="549">
        <f t="shared" si="366"/>
        <v>0</v>
      </c>
      <c r="AE599" s="553">
        <f t="shared" si="360"/>
        <v>0</v>
      </c>
      <c r="AF599" s="282">
        <f t="shared" si="361"/>
        <v>-38038883</v>
      </c>
      <c r="AG599" s="283">
        <f t="shared" si="353"/>
        <v>-38038883</v>
      </c>
      <c r="AH599" s="281">
        <f t="shared" si="354"/>
        <v>0</v>
      </c>
      <c r="AI599" s="551">
        <f t="shared" si="370"/>
        <v>0</v>
      </c>
      <c r="AJ599" s="549">
        <f t="shared" si="370"/>
        <v>0</v>
      </c>
      <c r="AK599" s="549">
        <f t="shared" si="370"/>
        <v>0</v>
      </c>
      <c r="AL599" s="282">
        <f t="shared" si="355"/>
        <v>-38038883</v>
      </c>
      <c r="AM599" s="281">
        <f t="shared" si="356"/>
        <v>0</v>
      </c>
      <c r="AN599" s="549">
        <f t="shared" si="345"/>
        <v>0</v>
      </c>
      <c r="AO599" s="549">
        <f t="shared" si="346"/>
        <v>0</v>
      </c>
      <c r="AP599" s="549">
        <f t="shared" si="357"/>
        <v>-38038883</v>
      </c>
      <c r="AQ599" s="283">
        <f t="shared" si="380"/>
        <v>-38038883</v>
      </c>
      <c r="AR599" s="281">
        <f t="shared" si="358"/>
        <v>0</v>
      </c>
      <c r="AT599" s="446" t="s">
        <v>2070</v>
      </c>
      <c r="AU599" s="284"/>
      <c r="AV599" s="447" t="str">
        <f t="shared" si="359"/>
        <v>CA</v>
      </c>
      <c r="AW599" s="447" t="str">
        <f t="shared" si="359"/>
        <v>CL</v>
      </c>
      <c r="AX599" s="447" t="str">
        <f t="shared" si="359"/>
        <v>AIC</v>
      </c>
      <c r="AY599" s="447" t="str">
        <f t="shared" si="381"/>
        <v>ERB</v>
      </c>
      <c r="AZ599" s="447" t="str">
        <f t="shared" si="381"/>
        <v>GRB</v>
      </c>
      <c r="BA599" s="447" t="str">
        <f t="shared" si="381"/>
        <v>Non-Op</v>
      </c>
      <c r="BC599" s="449" t="s">
        <v>2100</v>
      </c>
      <c r="BD599" s="552">
        <f t="shared" si="337"/>
        <v>-38038883</v>
      </c>
      <c r="BE599" s="548"/>
      <c r="BF599" s="435"/>
      <c r="BG599" s="435"/>
      <c r="BH599" s="435"/>
      <c r="BI599" s="435"/>
      <c r="BJ599" s="435"/>
      <c r="BK599" s="435"/>
      <c r="BL599" s="435"/>
      <c r="BM599" s="548"/>
      <c r="BN599" s="566"/>
      <c r="BO599" s="548"/>
      <c r="BP599" s="548"/>
      <c r="BQ599" s="548"/>
      <c r="BR599" s="548"/>
      <c r="BS599" s="548"/>
      <c r="BT599" s="548"/>
      <c r="BU599" s="548"/>
      <c r="BV599" s="548"/>
      <c r="BW599" s="548"/>
      <c r="BX599" s="548"/>
      <c r="BY599" s="548"/>
      <c r="BZ599" s="548"/>
      <c r="CA599" s="548"/>
      <c r="CB599" s="548"/>
      <c r="CC599" s="548"/>
      <c r="CD599" s="548"/>
      <c r="CE599" s="548"/>
      <c r="CF599" s="548"/>
      <c r="CG599" s="548"/>
      <c r="CH599" s="548"/>
      <c r="CI599" s="548"/>
      <c r="CJ599" s="548"/>
      <c r="CK599" s="548"/>
      <c r="CL599" s="548"/>
      <c r="CM599" s="548"/>
      <c r="CN599" s="548"/>
      <c r="CO599" s="548"/>
      <c r="CP599" s="548"/>
      <c r="CQ599" s="548"/>
      <c r="CR599" s="548"/>
      <c r="CS599" s="548"/>
      <c r="CT599" s="548"/>
      <c r="CU599" s="548"/>
      <c r="CV599" s="548"/>
      <c r="CW599" s="548"/>
      <c r="CX599" s="548"/>
      <c r="CY599" s="548"/>
      <c r="CZ599" s="548"/>
      <c r="DA599" s="548"/>
      <c r="DB599" s="548"/>
      <c r="DC599" s="548"/>
      <c r="DD599" s="548"/>
      <c r="DE599" s="548"/>
      <c r="DF599" s="548"/>
      <c r="DG599" s="548"/>
      <c r="DH599" s="548"/>
      <c r="DI599" s="548"/>
      <c r="DJ599" s="548"/>
      <c r="DK599" s="548"/>
      <c r="DL599" s="548"/>
      <c r="DM599" s="548"/>
      <c r="DN599" s="548"/>
      <c r="DO599" s="548"/>
      <c r="DP599" s="548"/>
      <c r="DQ599" s="548"/>
      <c r="DR599" s="548"/>
      <c r="DS599" s="548"/>
      <c r="DT599" s="548"/>
      <c r="DU599" s="548"/>
      <c r="DV599" s="548"/>
      <c r="DW599" s="548"/>
      <c r="DX599" s="548"/>
      <c r="DY599" s="548"/>
      <c r="DZ599" s="548"/>
      <c r="EA599" s="548"/>
      <c r="EB599" s="548"/>
      <c r="EC599" s="548"/>
      <c r="ED599" s="548"/>
      <c r="EE599" s="548"/>
      <c r="EF599" s="548"/>
      <c r="EG599" s="548"/>
      <c r="EH599" s="548"/>
      <c r="EI599" s="548"/>
      <c r="EJ599" s="548"/>
      <c r="EK599" s="548"/>
    </row>
    <row r="600" spans="1:141" s="28" customFormat="1" ht="12" customHeight="1">
      <c r="A600" s="287">
        <v>18231151</v>
      </c>
      <c r="B600" s="288" t="str">
        <f t="shared" si="368"/>
        <v>18231151</v>
      </c>
      <c r="C600" s="444" t="s">
        <v>1426</v>
      </c>
      <c r="D600" s="445" t="s">
        <v>1165</v>
      </c>
      <c r="E600" s="445"/>
      <c r="F600" s="444"/>
      <c r="G600" s="445"/>
      <c r="H600" s="547">
        <v>38038883</v>
      </c>
      <c r="I600" s="547">
        <v>38038883</v>
      </c>
      <c r="J600" s="547">
        <v>38038883</v>
      </c>
      <c r="K600" s="547">
        <v>38038883</v>
      </c>
      <c r="L600" s="547">
        <v>38038883</v>
      </c>
      <c r="M600" s="547">
        <v>38038883</v>
      </c>
      <c r="N600" s="547">
        <v>38038883</v>
      </c>
      <c r="O600" s="547">
        <v>38038883</v>
      </c>
      <c r="P600" s="547">
        <v>38038883</v>
      </c>
      <c r="Q600" s="547">
        <v>38038883</v>
      </c>
      <c r="R600" s="547">
        <v>38038883</v>
      </c>
      <c r="S600" s="547">
        <v>38038883</v>
      </c>
      <c r="T600" s="547">
        <v>38038883</v>
      </c>
      <c r="U600" s="547"/>
      <c r="V600" s="547">
        <f t="shared" si="350"/>
        <v>38038883</v>
      </c>
      <c r="W600" s="285"/>
      <c r="X600" s="286"/>
      <c r="Y600" s="548">
        <f t="shared" si="369"/>
        <v>0</v>
      </c>
      <c r="Z600" s="549">
        <f t="shared" si="369"/>
        <v>0</v>
      </c>
      <c r="AA600" s="549">
        <f t="shared" si="369"/>
        <v>0</v>
      </c>
      <c r="AB600" s="282">
        <f t="shared" si="351"/>
        <v>38038883</v>
      </c>
      <c r="AC600" s="565">
        <f t="shared" si="352"/>
        <v>0</v>
      </c>
      <c r="AD600" s="549">
        <f t="shared" si="366"/>
        <v>0</v>
      </c>
      <c r="AE600" s="553">
        <f t="shared" si="360"/>
        <v>0</v>
      </c>
      <c r="AF600" s="282">
        <f t="shared" si="361"/>
        <v>38038883</v>
      </c>
      <c r="AG600" s="283">
        <f t="shared" si="353"/>
        <v>38038883</v>
      </c>
      <c r="AH600" s="281">
        <f t="shared" si="354"/>
        <v>0</v>
      </c>
      <c r="AI600" s="551">
        <f t="shared" si="370"/>
        <v>0</v>
      </c>
      <c r="AJ600" s="549">
        <f t="shared" si="370"/>
        <v>0</v>
      </c>
      <c r="AK600" s="549">
        <f t="shared" si="370"/>
        <v>0</v>
      </c>
      <c r="AL600" s="282">
        <f t="shared" si="355"/>
        <v>38038883</v>
      </c>
      <c r="AM600" s="281">
        <f t="shared" si="356"/>
        <v>0</v>
      </c>
      <c r="AN600" s="549">
        <f t="shared" si="345"/>
        <v>0</v>
      </c>
      <c r="AO600" s="549">
        <f t="shared" si="346"/>
        <v>0</v>
      </c>
      <c r="AP600" s="549">
        <f t="shared" si="357"/>
        <v>38038883</v>
      </c>
      <c r="AQ600" s="283">
        <f t="shared" si="380"/>
        <v>38038883</v>
      </c>
      <c r="AR600" s="281">
        <f t="shared" si="358"/>
        <v>0</v>
      </c>
      <c r="AT600" s="446" t="s">
        <v>2070</v>
      </c>
      <c r="AU600" s="284"/>
      <c r="AV600" s="447" t="str">
        <f t="shared" si="359"/>
        <v>CA</v>
      </c>
      <c r="AW600" s="447" t="str">
        <f t="shared" si="359"/>
        <v>CL</v>
      </c>
      <c r="AX600" s="447" t="str">
        <f t="shared" si="359"/>
        <v>AIC</v>
      </c>
      <c r="AY600" s="447" t="str">
        <f t="shared" si="381"/>
        <v>ERB</v>
      </c>
      <c r="AZ600" s="447" t="str">
        <f t="shared" si="381"/>
        <v>GRB</v>
      </c>
      <c r="BA600" s="447" t="str">
        <f t="shared" si="381"/>
        <v>Non-Op</v>
      </c>
      <c r="BC600" s="449" t="s">
        <v>2100</v>
      </c>
      <c r="BD600" s="552">
        <f t="shared" ref="BD600:BD667" si="382">+T600</f>
        <v>38038883</v>
      </c>
      <c r="BE600" s="548"/>
      <c r="BF600" s="435"/>
      <c r="BG600" s="435"/>
      <c r="BH600" s="435"/>
      <c r="BI600" s="435"/>
      <c r="BJ600" s="435"/>
      <c r="BK600" s="435"/>
      <c r="BL600" s="435"/>
      <c r="BM600" s="548"/>
      <c r="BN600" s="566"/>
      <c r="BO600" s="548"/>
      <c r="BP600" s="548"/>
      <c r="BQ600" s="548"/>
      <c r="BR600" s="548"/>
      <c r="BS600" s="548"/>
      <c r="BT600" s="548"/>
      <c r="BU600" s="548"/>
      <c r="BV600" s="548"/>
      <c r="BW600" s="548"/>
      <c r="BX600" s="548"/>
      <c r="BY600" s="548"/>
      <c r="BZ600" s="548"/>
      <c r="CA600" s="548"/>
      <c r="CB600" s="548"/>
      <c r="CC600" s="548"/>
      <c r="CD600" s="548"/>
      <c r="CE600" s="548"/>
      <c r="CF600" s="548"/>
      <c r="CG600" s="548"/>
      <c r="CH600" s="548"/>
      <c r="CI600" s="548"/>
      <c r="CJ600" s="548"/>
      <c r="CK600" s="548"/>
      <c r="CL600" s="548"/>
      <c r="CM600" s="548"/>
      <c r="CN600" s="548"/>
      <c r="CO600" s="548"/>
      <c r="CP600" s="548"/>
      <c r="CQ600" s="548"/>
      <c r="CR600" s="548"/>
      <c r="CS600" s="548"/>
      <c r="CT600" s="548"/>
      <c r="CU600" s="548"/>
      <c r="CV600" s="548"/>
      <c r="CW600" s="548"/>
      <c r="CX600" s="548"/>
      <c r="CY600" s="548"/>
      <c r="CZ600" s="548"/>
      <c r="DA600" s="548"/>
      <c r="DB600" s="548"/>
      <c r="DC600" s="548"/>
      <c r="DD600" s="548"/>
      <c r="DE600" s="548"/>
      <c r="DF600" s="548"/>
      <c r="DG600" s="548"/>
      <c r="DH600" s="548"/>
      <c r="DI600" s="548"/>
      <c r="DJ600" s="548"/>
      <c r="DK600" s="548"/>
      <c r="DL600" s="548"/>
      <c r="DM600" s="548"/>
      <c r="DN600" s="548"/>
      <c r="DO600" s="548"/>
      <c r="DP600" s="548"/>
      <c r="DQ600" s="548"/>
      <c r="DR600" s="548"/>
      <c r="DS600" s="548"/>
      <c r="DT600" s="548"/>
      <c r="DU600" s="548"/>
      <c r="DV600" s="548"/>
      <c r="DW600" s="548"/>
      <c r="DX600" s="548"/>
      <c r="DY600" s="548"/>
      <c r="DZ600" s="548"/>
      <c r="EA600" s="548"/>
      <c r="EB600" s="548"/>
      <c r="EC600" s="548"/>
      <c r="ED600" s="548"/>
      <c r="EE600" s="548"/>
      <c r="EF600" s="548"/>
      <c r="EG600" s="548"/>
      <c r="EH600" s="548"/>
      <c r="EI600" s="548"/>
      <c r="EJ600" s="548"/>
      <c r="EK600" s="548"/>
    </row>
    <row r="601" spans="1:141" s="28" customFormat="1" ht="12" customHeight="1">
      <c r="A601" s="287">
        <v>18231161</v>
      </c>
      <c r="B601" s="288" t="str">
        <f t="shared" si="368"/>
        <v>18231161</v>
      </c>
      <c r="C601" s="444" t="s">
        <v>1427</v>
      </c>
      <c r="D601" s="445" t="s">
        <v>1165</v>
      </c>
      <c r="E601" s="445"/>
      <c r="F601" s="444"/>
      <c r="G601" s="445"/>
      <c r="H601" s="547">
        <v>39647674</v>
      </c>
      <c r="I601" s="547">
        <v>39647674</v>
      </c>
      <c r="J601" s="547">
        <v>39647674</v>
      </c>
      <c r="K601" s="547">
        <v>39647674</v>
      </c>
      <c r="L601" s="547">
        <v>39647674</v>
      </c>
      <c r="M601" s="547">
        <v>39647674</v>
      </c>
      <c r="N601" s="547">
        <v>39647674</v>
      </c>
      <c r="O601" s="547">
        <v>39647674</v>
      </c>
      <c r="P601" s="547">
        <v>39647674</v>
      </c>
      <c r="Q601" s="547">
        <v>39647674</v>
      </c>
      <c r="R601" s="547">
        <v>39647674</v>
      </c>
      <c r="S601" s="547">
        <v>39647674</v>
      </c>
      <c r="T601" s="547">
        <v>39647674</v>
      </c>
      <c r="U601" s="547"/>
      <c r="V601" s="547">
        <f t="shared" si="350"/>
        <v>39647674</v>
      </c>
      <c r="W601" s="285"/>
      <c r="X601" s="286"/>
      <c r="Y601" s="548">
        <f t="shared" si="369"/>
        <v>0</v>
      </c>
      <c r="Z601" s="549">
        <f t="shared" si="369"/>
        <v>0</v>
      </c>
      <c r="AA601" s="549">
        <f t="shared" si="369"/>
        <v>0</v>
      </c>
      <c r="AB601" s="282">
        <f t="shared" si="351"/>
        <v>39647674</v>
      </c>
      <c r="AC601" s="565">
        <f t="shared" si="352"/>
        <v>0</v>
      </c>
      <c r="AD601" s="549">
        <f t="shared" si="366"/>
        <v>0</v>
      </c>
      <c r="AE601" s="553">
        <f t="shared" si="360"/>
        <v>0</v>
      </c>
      <c r="AF601" s="282">
        <f t="shared" si="361"/>
        <v>39647674</v>
      </c>
      <c r="AG601" s="283">
        <f t="shared" si="353"/>
        <v>39647674</v>
      </c>
      <c r="AH601" s="281">
        <f t="shared" si="354"/>
        <v>0</v>
      </c>
      <c r="AI601" s="551">
        <f t="shared" si="370"/>
        <v>0</v>
      </c>
      <c r="AJ601" s="549">
        <f t="shared" si="370"/>
        <v>0</v>
      </c>
      <c r="AK601" s="549">
        <f t="shared" si="370"/>
        <v>0</v>
      </c>
      <c r="AL601" s="282">
        <f t="shared" si="355"/>
        <v>39647674</v>
      </c>
      <c r="AM601" s="281">
        <f t="shared" si="356"/>
        <v>0</v>
      </c>
      <c r="AN601" s="549">
        <f t="shared" si="345"/>
        <v>0</v>
      </c>
      <c r="AO601" s="549">
        <f t="shared" si="346"/>
        <v>0</v>
      </c>
      <c r="AP601" s="549">
        <f t="shared" si="357"/>
        <v>39647674</v>
      </c>
      <c r="AQ601" s="283">
        <f t="shared" si="380"/>
        <v>39647674</v>
      </c>
      <c r="AR601" s="281">
        <f t="shared" si="358"/>
        <v>0</v>
      </c>
      <c r="AT601" s="446" t="s">
        <v>2070</v>
      </c>
      <c r="AU601" s="284"/>
      <c r="AV601" s="447" t="str">
        <f t="shared" si="359"/>
        <v>CA</v>
      </c>
      <c r="AW601" s="447" t="str">
        <f t="shared" si="359"/>
        <v>CL</v>
      </c>
      <c r="AX601" s="447" t="str">
        <f t="shared" si="359"/>
        <v>AIC</v>
      </c>
      <c r="AY601" s="447" t="str">
        <f t="shared" si="381"/>
        <v>ERB</v>
      </c>
      <c r="AZ601" s="447" t="str">
        <f t="shared" si="381"/>
        <v>GRB</v>
      </c>
      <c r="BA601" s="447" t="str">
        <f t="shared" si="381"/>
        <v>Non-Op</v>
      </c>
      <c r="BC601" s="449" t="s">
        <v>2100</v>
      </c>
      <c r="BD601" s="552">
        <f t="shared" si="382"/>
        <v>39647674</v>
      </c>
      <c r="BE601" s="548"/>
      <c r="BF601" s="435"/>
      <c r="BG601" s="435"/>
      <c r="BH601" s="435"/>
      <c r="BI601" s="435"/>
      <c r="BJ601" s="435"/>
      <c r="BK601" s="435"/>
      <c r="BL601" s="435"/>
      <c r="BM601" s="548"/>
      <c r="BN601" s="566"/>
      <c r="BO601" s="548"/>
      <c r="BP601" s="548"/>
      <c r="BQ601" s="548"/>
      <c r="BR601" s="548"/>
      <c r="BS601" s="548"/>
      <c r="BT601" s="548"/>
      <c r="BU601" s="548"/>
      <c r="BV601" s="548"/>
      <c r="BW601" s="548"/>
      <c r="BX601" s="548"/>
      <c r="BY601" s="548"/>
      <c r="BZ601" s="548"/>
      <c r="CA601" s="548"/>
      <c r="CB601" s="548"/>
      <c r="CC601" s="548"/>
      <c r="CD601" s="548"/>
      <c r="CE601" s="548"/>
      <c r="CF601" s="548"/>
      <c r="CG601" s="548"/>
      <c r="CH601" s="548"/>
      <c r="CI601" s="548"/>
      <c r="CJ601" s="548"/>
      <c r="CK601" s="548"/>
      <c r="CL601" s="548"/>
      <c r="CM601" s="548"/>
      <c r="CN601" s="548"/>
      <c r="CO601" s="548"/>
      <c r="CP601" s="548"/>
      <c r="CQ601" s="548"/>
      <c r="CR601" s="548"/>
      <c r="CS601" s="548"/>
      <c r="CT601" s="548"/>
      <c r="CU601" s="548"/>
      <c r="CV601" s="548"/>
      <c r="CW601" s="548"/>
      <c r="CX601" s="548"/>
      <c r="CY601" s="548"/>
      <c r="CZ601" s="548"/>
      <c r="DA601" s="548"/>
      <c r="DB601" s="548"/>
      <c r="DC601" s="548"/>
      <c r="DD601" s="548"/>
      <c r="DE601" s="548"/>
      <c r="DF601" s="548"/>
      <c r="DG601" s="548"/>
      <c r="DH601" s="548"/>
      <c r="DI601" s="548"/>
      <c r="DJ601" s="548"/>
      <c r="DK601" s="548"/>
      <c r="DL601" s="548"/>
      <c r="DM601" s="548"/>
      <c r="DN601" s="548"/>
      <c r="DO601" s="548"/>
      <c r="DP601" s="548"/>
      <c r="DQ601" s="548"/>
      <c r="DR601" s="548"/>
      <c r="DS601" s="548"/>
      <c r="DT601" s="548"/>
      <c r="DU601" s="548"/>
      <c r="DV601" s="548"/>
      <c r="DW601" s="548"/>
      <c r="DX601" s="548"/>
      <c r="DY601" s="548"/>
      <c r="DZ601" s="548"/>
      <c r="EA601" s="548"/>
      <c r="EB601" s="548"/>
      <c r="EC601" s="548"/>
      <c r="ED601" s="548"/>
      <c r="EE601" s="548"/>
      <c r="EF601" s="548"/>
      <c r="EG601" s="548"/>
      <c r="EH601" s="548"/>
      <c r="EI601" s="548"/>
      <c r="EJ601" s="548"/>
      <c r="EK601" s="548"/>
    </row>
    <row r="602" spans="1:141" s="28" customFormat="1" ht="12" customHeight="1">
      <c r="A602" s="287">
        <v>18231171</v>
      </c>
      <c r="B602" s="288" t="str">
        <f t="shared" si="368"/>
        <v>18231171</v>
      </c>
      <c r="C602" s="444" t="s">
        <v>1428</v>
      </c>
      <c r="D602" s="445" t="s">
        <v>1165</v>
      </c>
      <c r="E602" s="445"/>
      <c r="F602" s="444"/>
      <c r="G602" s="445"/>
      <c r="H602" s="547">
        <v>-39647674</v>
      </c>
      <c r="I602" s="547">
        <v>-39647674</v>
      </c>
      <c r="J602" s="547">
        <v>-39647674</v>
      </c>
      <c r="K602" s="547">
        <v>-39647674</v>
      </c>
      <c r="L602" s="547">
        <v>-39647674</v>
      </c>
      <c r="M602" s="547">
        <v>-39647674</v>
      </c>
      <c r="N602" s="547">
        <v>-39647674</v>
      </c>
      <c r="O602" s="547">
        <v>-39647674</v>
      </c>
      <c r="P602" s="547">
        <v>-39647674</v>
      </c>
      <c r="Q602" s="547">
        <v>-39647674</v>
      </c>
      <c r="R602" s="547">
        <v>-39647674</v>
      </c>
      <c r="S602" s="547">
        <v>-39647674</v>
      </c>
      <c r="T602" s="547">
        <v>-39647674</v>
      </c>
      <c r="U602" s="547"/>
      <c r="V602" s="547">
        <f t="shared" si="350"/>
        <v>-39647674</v>
      </c>
      <c r="W602" s="285"/>
      <c r="X602" s="286"/>
      <c r="Y602" s="548">
        <f t="shared" si="369"/>
        <v>0</v>
      </c>
      <c r="Z602" s="549">
        <f t="shared" si="369"/>
        <v>0</v>
      </c>
      <c r="AA602" s="549">
        <f t="shared" si="369"/>
        <v>0</v>
      </c>
      <c r="AB602" s="282">
        <f t="shared" si="351"/>
        <v>-39647674</v>
      </c>
      <c r="AC602" s="565">
        <f t="shared" si="352"/>
        <v>0</v>
      </c>
      <c r="AD602" s="549">
        <f t="shared" si="366"/>
        <v>0</v>
      </c>
      <c r="AE602" s="553">
        <f t="shared" si="360"/>
        <v>0</v>
      </c>
      <c r="AF602" s="282">
        <f t="shared" si="361"/>
        <v>-39647674</v>
      </c>
      <c r="AG602" s="283">
        <f t="shared" si="353"/>
        <v>-39647674</v>
      </c>
      <c r="AH602" s="281">
        <f t="shared" si="354"/>
        <v>0</v>
      </c>
      <c r="AI602" s="551">
        <f t="shared" si="370"/>
        <v>0</v>
      </c>
      <c r="AJ602" s="549">
        <f t="shared" si="370"/>
        <v>0</v>
      </c>
      <c r="AK602" s="549">
        <f t="shared" si="370"/>
        <v>0</v>
      </c>
      <c r="AL602" s="282">
        <f t="shared" si="355"/>
        <v>-39647674</v>
      </c>
      <c r="AM602" s="281">
        <f t="shared" si="356"/>
        <v>0</v>
      </c>
      <c r="AN602" s="549">
        <f t="shared" si="345"/>
        <v>0</v>
      </c>
      <c r="AO602" s="549">
        <f t="shared" si="346"/>
        <v>0</v>
      </c>
      <c r="AP602" s="549">
        <f t="shared" si="357"/>
        <v>-39647674</v>
      </c>
      <c r="AQ602" s="283">
        <f t="shared" si="380"/>
        <v>-39647674</v>
      </c>
      <c r="AR602" s="281">
        <f t="shared" si="358"/>
        <v>0</v>
      </c>
      <c r="AT602" s="446" t="s">
        <v>2070</v>
      </c>
      <c r="AU602" s="284"/>
      <c r="AV602" s="447" t="str">
        <f t="shared" si="359"/>
        <v>CA</v>
      </c>
      <c r="AW602" s="447" t="str">
        <f t="shared" si="359"/>
        <v>CL</v>
      </c>
      <c r="AX602" s="447" t="str">
        <f t="shared" si="359"/>
        <v>AIC</v>
      </c>
      <c r="AY602" s="447" t="str">
        <f t="shared" si="381"/>
        <v>ERB</v>
      </c>
      <c r="AZ602" s="447" t="str">
        <f t="shared" si="381"/>
        <v>GRB</v>
      </c>
      <c r="BA602" s="447" t="str">
        <f t="shared" si="381"/>
        <v>Non-Op</v>
      </c>
      <c r="BC602" s="449" t="s">
        <v>2100</v>
      </c>
      <c r="BD602" s="552">
        <f t="shared" si="382"/>
        <v>-39647674</v>
      </c>
      <c r="BE602" s="548"/>
      <c r="BF602" s="435"/>
      <c r="BG602" s="435"/>
      <c r="BH602" s="435"/>
      <c r="BI602" s="435"/>
      <c r="BJ602" s="435"/>
      <c r="BK602" s="435"/>
      <c r="BL602" s="435"/>
      <c r="BM602" s="548"/>
      <c r="BN602" s="566"/>
      <c r="BO602" s="548"/>
      <c r="BP602" s="548"/>
      <c r="BQ602" s="548"/>
      <c r="BR602" s="548"/>
      <c r="BS602" s="548"/>
      <c r="BT602" s="548"/>
      <c r="BU602" s="548"/>
      <c r="BV602" s="548"/>
      <c r="BW602" s="548"/>
      <c r="BX602" s="548"/>
      <c r="BY602" s="548"/>
      <c r="BZ602" s="548"/>
      <c r="CA602" s="548"/>
      <c r="CB602" s="548"/>
      <c r="CC602" s="548"/>
      <c r="CD602" s="548"/>
      <c r="CE602" s="548"/>
      <c r="CF602" s="548"/>
      <c r="CG602" s="548"/>
      <c r="CH602" s="548"/>
      <c r="CI602" s="548"/>
      <c r="CJ602" s="548"/>
      <c r="CK602" s="548"/>
      <c r="CL602" s="548"/>
      <c r="CM602" s="548"/>
      <c r="CN602" s="548"/>
      <c r="CO602" s="548"/>
      <c r="CP602" s="548"/>
      <c r="CQ602" s="548"/>
      <c r="CR602" s="548"/>
      <c r="CS602" s="548"/>
      <c r="CT602" s="548"/>
      <c r="CU602" s="548"/>
      <c r="CV602" s="548"/>
      <c r="CW602" s="548"/>
      <c r="CX602" s="548"/>
      <c r="CY602" s="548"/>
      <c r="CZ602" s="548"/>
      <c r="DA602" s="548"/>
      <c r="DB602" s="548"/>
      <c r="DC602" s="548"/>
      <c r="DD602" s="548"/>
      <c r="DE602" s="548"/>
      <c r="DF602" s="548"/>
      <c r="DG602" s="548"/>
      <c r="DH602" s="548"/>
      <c r="DI602" s="548"/>
      <c r="DJ602" s="548"/>
      <c r="DK602" s="548"/>
      <c r="DL602" s="548"/>
      <c r="DM602" s="548"/>
      <c r="DN602" s="548"/>
      <c r="DO602" s="548"/>
      <c r="DP602" s="548"/>
      <c r="DQ602" s="548"/>
      <c r="DR602" s="548"/>
      <c r="DS602" s="548"/>
      <c r="DT602" s="548"/>
      <c r="DU602" s="548"/>
      <c r="DV602" s="548"/>
      <c r="DW602" s="548"/>
      <c r="DX602" s="548"/>
      <c r="DY602" s="548"/>
      <c r="DZ602" s="548"/>
      <c r="EA602" s="548"/>
      <c r="EB602" s="548"/>
      <c r="EC602" s="548"/>
      <c r="ED602" s="548"/>
      <c r="EE602" s="548"/>
      <c r="EF602" s="548"/>
      <c r="EG602" s="548"/>
      <c r="EH602" s="548"/>
      <c r="EI602" s="548"/>
      <c r="EJ602" s="548"/>
      <c r="EK602" s="548"/>
    </row>
    <row r="603" spans="1:141" s="28" customFormat="1" ht="12" customHeight="1">
      <c r="A603" s="287">
        <v>18231181</v>
      </c>
      <c r="B603" s="288" t="str">
        <f t="shared" si="368"/>
        <v>18231181</v>
      </c>
      <c r="C603" s="444" t="s">
        <v>1429</v>
      </c>
      <c r="D603" s="445" t="s">
        <v>1165</v>
      </c>
      <c r="E603" s="445"/>
      <c r="F603" s="444"/>
      <c r="G603" s="445"/>
      <c r="H603" s="547">
        <v>8232968</v>
      </c>
      <c r="I603" s="547">
        <v>8232968</v>
      </c>
      <c r="J603" s="547">
        <v>8232968</v>
      </c>
      <c r="K603" s="547">
        <v>8232968</v>
      </c>
      <c r="L603" s="547">
        <v>8232968</v>
      </c>
      <c r="M603" s="547">
        <v>8232968</v>
      </c>
      <c r="N603" s="547">
        <v>8232968</v>
      </c>
      <c r="O603" s="547">
        <v>8232968</v>
      </c>
      <c r="P603" s="547">
        <v>8232968</v>
      </c>
      <c r="Q603" s="547">
        <v>8232968</v>
      </c>
      <c r="R603" s="547">
        <v>8232968</v>
      </c>
      <c r="S603" s="547">
        <v>8232968</v>
      </c>
      <c r="T603" s="547">
        <v>8232968</v>
      </c>
      <c r="U603" s="547"/>
      <c r="V603" s="547">
        <f t="shared" si="350"/>
        <v>8232968</v>
      </c>
      <c r="W603" s="285"/>
      <c r="X603" s="286"/>
      <c r="Y603" s="548">
        <f t="shared" si="369"/>
        <v>0</v>
      </c>
      <c r="Z603" s="549">
        <f t="shared" si="369"/>
        <v>0</v>
      </c>
      <c r="AA603" s="549">
        <f t="shared" si="369"/>
        <v>0</v>
      </c>
      <c r="AB603" s="282">
        <f t="shared" si="351"/>
        <v>8232968</v>
      </c>
      <c r="AC603" s="565">
        <f t="shared" si="352"/>
        <v>0</v>
      </c>
      <c r="AD603" s="549">
        <f t="shared" si="366"/>
        <v>0</v>
      </c>
      <c r="AE603" s="553">
        <f t="shared" si="360"/>
        <v>0</v>
      </c>
      <c r="AF603" s="282">
        <f t="shared" si="361"/>
        <v>8232968</v>
      </c>
      <c r="AG603" s="283">
        <f t="shared" si="353"/>
        <v>8232968</v>
      </c>
      <c r="AH603" s="281">
        <f t="shared" si="354"/>
        <v>0</v>
      </c>
      <c r="AI603" s="551">
        <f t="shared" si="370"/>
        <v>0</v>
      </c>
      <c r="AJ603" s="549">
        <f t="shared" si="370"/>
        <v>0</v>
      </c>
      <c r="AK603" s="549">
        <f t="shared" si="370"/>
        <v>0</v>
      </c>
      <c r="AL603" s="282">
        <f t="shared" si="355"/>
        <v>8232968</v>
      </c>
      <c r="AM603" s="281">
        <f t="shared" si="356"/>
        <v>0</v>
      </c>
      <c r="AN603" s="549">
        <f t="shared" si="345"/>
        <v>0</v>
      </c>
      <c r="AO603" s="549">
        <f t="shared" si="346"/>
        <v>0</v>
      </c>
      <c r="AP603" s="549">
        <f t="shared" si="357"/>
        <v>8232968</v>
      </c>
      <c r="AQ603" s="283">
        <f t="shared" si="380"/>
        <v>8232968</v>
      </c>
      <c r="AR603" s="281">
        <f t="shared" si="358"/>
        <v>0</v>
      </c>
      <c r="AT603" s="446" t="s">
        <v>2070</v>
      </c>
      <c r="AU603" s="284"/>
      <c r="AV603" s="447" t="str">
        <f t="shared" si="359"/>
        <v>CA</v>
      </c>
      <c r="AW603" s="447" t="str">
        <f t="shared" si="359"/>
        <v>CL</v>
      </c>
      <c r="AX603" s="447" t="str">
        <f t="shared" si="359"/>
        <v>AIC</v>
      </c>
      <c r="AY603" s="447" t="str">
        <f t="shared" si="381"/>
        <v>ERB</v>
      </c>
      <c r="AZ603" s="447" t="str">
        <f t="shared" si="381"/>
        <v>GRB</v>
      </c>
      <c r="BA603" s="447" t="str">
        <f t="shared" si="381"/>
        <v>Non-Op</v>
      </c>
      <c r="BC603" s="449" t="s">
        <v>2100</v>
      </c>
      <c r="BD603" s="552">
        <f t="shared" si="382"/>
        <v>8232968</v>
      </c>
      <c r="BE603" s="548"/>
      <c r="BF603" s="435"/>
      <c r="BG603" s="435"/>
      <c r="BH603" s="435"/>
      <c r="BI603" s="435"/>
      <c r="BJ603" s="435"/>
      <c r="BK603" s="435"/>
      <c r="BL603" s="435"/>
      <c r="BM603" s="548"/>
      <c r="BN603" s="566"/>
      <c r="BO603" s="548"/>
      <c r="BP603" s="548"/>
      <c r="BQ603" s="548"/>
      <c r="BR603" s="548"/>
      <c r="BS603" s="548"/>
      <c r="BT603" s="548"/>
      <c r="BU603" s="548"/>
      <c r="BV603" s="548"/>
      <c r="BW603" s="548"/>
      <c r="BX603" s="548"/>
      <c r="BY603" s="548"/>
      <c r="BZ603" s="548"/>
      <c r="CA603" s="548"/>
      <c r="CB603" s="548"/>
      <c r="CC603" s="548"/>
      <c r="CD603" s="548"/>
      <c r="CE603" s="548"/>
      <c r="CF603" s="548"/>
      <c r="CG603" s="548"/>
      <c r="CH603" s="548"/>
      <c r="CI603" s="548"/>
      <c r="CJ603" s="548"/>
      <c r="CK603" s="548"/>
      <c r="CL603" s="548"/>
      <c r="CM603" s="548"/>
      <c r="CN603" s="548"/>
      <c r="CO603" s="548"/>
      <c r="CP603" s="548"/>
      <c r="CQ603" s="548"/>
      <c r="CR603" s="548"/>
      <c r="CS603" s="548"/>
      <c r="CT603" s="548"/>
      <c r="CU603" s="548"/>
      <c r="CV603" s="548"/>
      <c r="CW603" s="548"/>
      <c r="CX603" s="548"/>
      <c r="CY603" s="548"/>
      <c r="CZ603" s="548"/>
      <c r="DA603" s="548"/>
      <c r="DB603" s="548"/>
      <c r="DC603" s="548"/>
      <c r="DD603" s="548"/>
      <c r="DE603" s="548"/>
      <c r="DF603" s="548"/>
      <c r="DG603" s="548"/>
      <c r="DH603" s="548"/>
      <c r="DI603" s="548"/>
      <c r="DJ603" s="548"/>
      <c r="DK603" s="548"/>
      <c r="DL603" s="548"/>
      <c r="DM603" s="548"/>
      <c r="DN603" s="548"/>
      <c r="DO603" s="548"/>
      <c r="DP603" s="548"/>
      <c r="DQ603" s="548"/>
      <c r="DR603" s="548"/>
      <c r="DS603" s="548"/>
      <c r="DT603" s="548"/>
      <c r="DU603" s="548"/>
      <c r="DV603" s="548"/>
      <c r="DW603" s="548"/>
      <c r="DX603" s="548"/>
      <c r="DY603" s="548"/>
      <c r="DZ603" s="548"/>
      <c r="EA603" s="548"/>
      <c r="EB603" s="548"/>
      <c r="EC603" s="548"/>
      <c r="ED603" s="548"/>
      <c r="EE603" s="548"/>
      <c r="EF603" s="548"/>
      <c r="EG603" s="548"/>
      <c r="EH603" s="548"/>
      <c r="EI603" s="548"/>
      <c r="EJ603" s="548"/>
      <c r="EK603" s="548"/>
    </row>
    <row r="604" spans="1:141" s="28" customFormat="1" ht="12" customHeight="1">
      <c r="A604" s="287">
        <v>18231191</v>
      </c>
      <c r="B604" s="288" t="str">
        <f t="shared" si="368"/>
        <v>18231191</v>
      </c>
      <c r="C604" s="444" t="s">
        <v>1430</v>
      </c>
      <c r="D604" s="445" t="s">
        <v>1165</v>
      </c>
      <c r="E604" s="445"/>
      <c r="F604" s="444"/>
      <c r="G604" s="445"/>
      <c r="H604" s="547">
        <v>-8232968</v>
      </c>
      <c r="I604" s="547">
        <v>-8232968</v>
      </c>
      <c r="J604" s="547">
        <v>-8232968</v>
      </c>
      <c r="K604" s="547">
        <v>-8232968</v>
      </c>
      <c r="L604" s="547">
        <v>-8232968</v>
      </c>
      <c r="M604" s="547">
        <v>-8232968</v>
      </c>
      <c r="N604" s="547">
        <v>-8232968</v>
      </c>
      <c r="O604" s="547">
        <v>-8232968</v>
      </c>
      <c r="P604" s="547">
        <v>-8232968</v>
      </c>
      <c r="Q604" s="547">
        <v>-8232968</v>
      </c>
      <c r="R604" s="547">
        <v>-8232968</v>
      </c>
      <c r="S604" s="547">
        <v>-8232968</v>
      </c>
      <c r="T604" s="547">
        <v>-8232968</v>
      </c>
      <c r="U604" s="547"/>
      <c r="V604" s="547">
        <f t="shared" si="350"/>
        <v>-8232968</v>
      </c>
      <c r="W604" s="285"/>
      <c r="X604" s="286"/>
      <c r="Y604" s="548">
        <f t="shared" si="369"/>
        <v>0</v>
      </c>
      <c r="Z604" s="549">
        <f t="shared" si="369"/>
        <v>0</v>
      </c>
      <c r="AA604" s="549">
        <f t="shared" si="369"/>
        <v>0</v>
      </c>
      <c r="AB604" s="282">
        <f t="shared" si="351"/>
        <v>-8232968</v>
      </c>
      <c r="AC604" s="565">
        <f t="shared" si="352"/>
        <v>0</v>
      </c>
      <c r="AD604" s="549">
        <f t="shared" si="366"/>
        <v>0</v>
      </c>
      <c r="AE604" s="553">
        <f t="shared" si="360"/>
        <v>0</v>
      </c>
      <c r="AF604" s="282">
        <f t="shared" si="361"/>
        <v>-8232968</v>
      </c>
      <c r="AG604" s="283">
        <f t="shared" si="353"/>
        <v>-8232968</v>
      </c>
      <c r="AH604" s="281">
        <f t="shared" si="354"/>
        <v>0</v>
      </c>
      <c r="AI604" s="551">
        <f t="shared" si="370"/>
        <v>0</v>
      </c>
      <c r="AJ604" s="549">
        <f t="shared" si="370"/>
        <v>0</v>
      </c>
      <c r="AK604" s="549">
        <f t="shared" si="370"/>
        <v>0</v>
      </c>
      <c r="AL604" s="282">
        <f t="shared" si="355"/>
        <v>-8232968</v>
      </c>
      <c r="AM604" s="281">
        <f t="shared" si="356"/>
        <v>0</v>
      </c>
      <c r="AN604" s="549">
        <f t="shared" si="345"/>
        <v>0</v>
      </c>
      <c r="AO604" s="549">
        <f t="shared" si="346"/>
        <v>0</v>
      </c>
      <c r="AP604" s="549">
        <f t="shared" si="357"/>
        <v>-8232968</v>
      </c>
      <c r="AQ604" s="283">
        <f t="shared" si="380"/>
        <v>-8232968</v>
      </c>
      <c r="AR604" s="281">
        <f t="shared" si="358"/>
        <v>0</v>
      </c>
      <c r="AT604" s="446" t="s">
        <v>2070</v>
      </c>
      <c r="AU604" s="284"/>
      <c r="AV604" s="447" t="str">
        <f t="shared" si="359"/>
        <v>CA</v>
      </c>
      <c r="AW604" s="447" t="str">
        <f t="shared" si="359"/>
        <v>CL</v>
      </c>
      <c r="AX604" s="447" t="str">
        <f t="shared" si="359"/>
        <v>AIC</v>
      </c>
      <c r="AY604" s="447" t="str">
        <f t="shared" si="381"/>
        <v>ERB</v>
      </c>
      <c r="AZ604" s="447" t="str">
        <f t="shared" si="381"/>
        <v>GRB</v>
      </c>
      <c r="BA604" s="447" t="str">
        <f t="shared" si="381"/>
        <v>Non-Op</v>
      </c>
      <c r="BC604" s="449" t="s">
        <v>2100</v>
      </c>
      <c r="BD604" s="552">
        <f t="shared" si="382"/>
        <v>-8232968</v>
      </c>
      <c r="BE604" s="548"/>
      <c r="BF604" s="435"/>
      <c r="BG604" s="435"/>
      <c r="BH604" s="435"/>
      <c r="BI604" s="435"/>
      <c r="BJ604" s="435"/>
      <c r="BK604" s="435"/>
      <c r="BL604" s="435"/>
      <c r="BM604" s="548"/>
      <c r="BN604" s="566"/>
      <c r="BO604" s="548"/>
      <c r="BP604" s="548"/>
      <c r="BQ604" s="548"/>
      <c r="BR604" s="548"/>
      <c r="BS604" s="548"/>
      <c r="BT604" s="548"/>
      <c r="BU604" s="548"/>
      <c r="BV604" s="548"/>
      <c r="BW604" s="548"/>
      <c r="BX604" s="548"/>
      <c r="BY604" s="548"/>
      <c r="BZ604" s="548"/>
      <c r="CA604" s="548"/>
      <c r="CB604" s="548"/>
      <c r="CC604" s="548"/>
      <c r="CD604" s="548"/>
      <c r="CE604" s="548"/>
      <c r="CF604" s="548"/>
      <c r="CG604" s="548"/>
      <c r="CH604" s="548"/>
      <c r="CI604" s="548"/>
      <c r="CJ604" s="548"/>
      <c r="CK604" s="548"/>
      <c r="CL604" s="548"/>
      <c r="CM604" s="548"/>
      <c r="CN604" s="548"/>
      <c r="CO604" s="548"/>
      <c r="CP604" s="548"/>
      <c r="CQ604" s="548"/>
      <c r="CR604" s="548"/>
      <c r="CS604" s="548"/>
      <c r="CT604" s="548"/>
      <c r="CU604" s="548"/>
      <c r="CV604" s="548"/>
      <c r="CW604" s="548"/>
      <c r="CX604" s="548"/>
      <c r="CY604" s="548"/>
      <c r="CZ604" s="548"/>
      <c r="DA604" s="548"/>
      <c r="DB604" s="548"/>
      <c r="DC604" s="548"/>
      <c r="DD604" s="548"/>
      <c r="DE604" s="548"/>
      <c r="DF604" s="548"/>
      <c r="DG604" s="548"/>
      <c r="DH604" s="548"/>
      <c r="DI604" s="548"/>
      <c r="DJ604" s="548"/>
      <c r="DK604" s="548"/>
      <c r="DL604" s="548"/>
      <c r="DM604" s="548"/>
      <c r="DN604" s="548"/>
      <c r="DO604" s="548"/>
      <c r="DP604" s="548"/>
      <c r="DQ604" s="548"/>
      <c r="DR604" s="548"/>
      <c r="DS604" s="548"/>
      <c r="DT604" s="548"/>
      <c r="DU604" s="548"/>
      <c r="DV604" s="548"/>
      <c r="DW604" s="548"/>
      <c r="DX604" s="548"/>
      <c r="DY604" s="548"/>
      <c r="DZ604" s="548"/>
      <c r="EA604" s="548"/>
      <c r="EB604" s="548"/>
      <c r="EC604" s="548"/>
      <c r="ED604" s="548"/>
      <c r="EE604" s="548"/>
      <c r="EF604" s="548"/>
      <c r="EG604" s="548"/>
      <c r="EH604" s="548"/>
      <c r="EI604" s="548"/>
      <c r="EJ604" s="548"/>
      <c r="EK604" s="548"/>
    </row>
    <row r="605" spans="1:141" s="28" customFormat="1" ht="12" customHeight="1">
      <c r="A605" s="287">
        <v>18231241</v>
      </c>
      <c r="B605" s="288" t="str">
        <f t="shared" si="368"/>
        <v>18231241</v>
      </c>
      <c r="C605" s="444" t="s">
        <v>2814</v>
      </c>
      <c r="D605" s="445" t="s">
        <v>1165</v>
      </c>
      <c r="E605" s="445"/>
      <c r="F605" s="444"/>
      <c r="G605" s="445"/>
      <c r="H605" s="547">
        <v>0</v>
      </c>
      <c r="I605" s="547">
        <v>0</v>
      </c>
      <c r="J605" s="547">
        <v>0</v>
      </c>
      <c r="K605" s="547">
        <v>0</v>
      </c>
      <c r="L605" s="547">
        <v>0</v>
      </c>
      <c r="M605" s="547">
        <v>0</v>
      </c>
      <c r="N605" s="547">
        <v>0</v>
      </c>
      <c r="O605" s="547">
        <v>0</v>
      </c>
      <c r="P605" s="547">
        <v>0</v>
      </c>
      <c r="Q605" s="547">
        <v>0</v>
      </c>
      <c r="R605" s="547">
        <v>0</v>
      </c>
      <c r="S605" s="547">
        <v>0</v>
      </c>
      <c r="T605" s="547">
        <v>0</v>
      </c>
      <c r="U605" s="547"/>
      <c r="V605" s="547">
        <f t="shared" si="350"/>
        <v>0</v>
      </c>
      <c r="W605" s="285"/>
      <c r="X605" s="286"/>
      <c r="Y605" s="548">
        <f t="shared" si="369"/>
        <v>0</v>
      </c>
      <c r="Z605" s="549">
        <f t="shared" si="369"/>
        <v>0</v>
      </c>
      <c r="AA605" s="549">
        <f t="shared" si="369"/>
        <v>0</v>
      </c>
      <c r="AB605" s="282">
        <f t="shared" si="351"/>
        <v>0</v>
      </c>
      <c r="AC605" s="565">
        <f t="shared" si="352"/>
        <v>0</v>
      </c>
      <c r="AD605" s="549">
        <f t="shared" si="366"/>
        <v>0</v>
      </c>
      <c r="AE605" s="553">
        <f t="shared" si="360"/>
        <v>0</v>
      </c>
      <c r="AF605" s="282">
        <f t="shared" si="361"/>
        <v>0</v>
      </c>
      <c r="AG605" s="283">
        <f t="shared" si="353"/>
        <v>0</v>
      </c>
      <c r="AH605" s="281">
        <f t="shared" si="354"/>
        <v>0</v>
      </c>
      <c r="AI605" s="551">
        <f t="shared" si="370"/>
        <v>0</v>
      </c>
      <c r="AJ605" s="549">
        <f t="shared" si="370"/>
        <v>0</v>
      </c>
      <c r="AK605" s="549">
        <f t="shared" si="370"/>
        <v>0</v>
      </c>
      <c r="AL605" s="282">
        <f t="shared" si="355"/>
        <v>0</v>
      </c>
      <c r="AM605" s="281">
        <f t="shared" si="356"/>
        <v>0</v>
      </c>
      <c r="AN605" s="549">
        <f t="shared" si="345"/>
        <v>0</v>
      </c>
      <c r="AO605" s="549">
        <f t="shared" si="346"/>
        <v>0</v>
      </c>
      <c r="AP605" s="549">
        <f t="shared" si="357"/>
        <v>0</v>
      </c>
      <c r="AQ605" s="283">
        <f t="shared" si="380"/>
        <v>0</v>
      </c>
      <c r="AR605" s="281">
        <f t="shared" si="358"/>
        <v>0</v>
      </c>
      <c r="AT605" s="446" t="s">
        <v>2076</v>
      </c>
      <c r="AU605" s="284"/>
      <c r="AV605" s="447" t="str">
        <f t="shared" si="359"/>
        <v>CA</v>
      </c>
      <c r="AW605" s="447" t="str">
        <f t="shared" si="359"/>
        <v>CL</v>
      </c>
      <c r="AX605" s="447" t="str">
        <f t="shared" si="359"/>
        <v>AIC</v>
      </c>
      <c r="AY605" s="447" t="str">
        <f t="shared" si="381"/>
        <v>ERB</v>
      </c>
      <c r="AZ605" s="447" t="str">
        <f t="shared" si="381"/>
        <v>GRB</v>
      </c>
      <c r="BA605" s="447" t="str">
        <f t="shared" si="381"/>
        <v>Non-Op</v>
      </c>
      <c r="BC605" s="449" t="s">
        <v>2100</v>
      </c>
      <c r="BD605" s="552">
        <f t="shared" si="382"/>
        <v>0</v>
      </c>
      <c r="BE605" s="548"/>
      <c r="BF605" s="435"/>
      <c r="BG605" s="435"/>
      <c r="BH605" s="435"/>
      <c r="BI605" s="435"/>
      <c r="BJ605" s="435"/>
      <c r="BK605" s="435"/>
      <c r="BL605" s="435"/>
      <c r="BM605" s="548"/>
      <c r="BN605" s="566"/>
      <c r="BO605" s="548"/>
      <c r="BP605" s="548"/>
      <c r="BQ605" s="548"/>
      <c r="BR605" s="548"/>
      <c r="BS605" s="548"/>
      <c r="BT605" s="548"/>
      <c r="BU605" s="548"/>
      <c r="BV605" s="548"/>
      <c r="BW605" s="548"/>
      <c r="BX605" s="548"/>
      <c r="BY605" s="548"/>
      <c r="BZ605" s="548"/>
      <c r="CA605" s="548"/>
      <c r="CB605" s="548"/>
      <c r="CC605" s="548"/>
      <c r="CD605" s="548"/>
      <c r="CE605" s="548"/>
      <c r="CF605" s="548"/>
      <c r="CG605" s="548"/>
      <c r="CH605" s="548"/>
      <c r="CI605" s="548"/>
      <c r="CJ605" s="548"/>
      <c r="CK605" s="548"/>
      <c r="CL605" s="548"/>
      <c r="CM605" s="548"/>
      <c r="CN605" s="548"/>
      <c r="CO605" s="548"/>
      <c r="CP605" s="548"/>
      <c r="CQ605" s="548"/>
      <c r="CR605" s="548"/>
      <c r="CS605" s="548"/>
      <c r="CT605" s="548"/>
      <c r="CU605" s="548"/>
      <c r="CV605" s="548"/>
      <c r="CW605" s="548"/>
      <c r="CX605" s="548"/>
      <c r="CY605" s="548"/>
      <c r="CZ605" s="548"/>
      <c r="DA605" s="548"/>
      <c r="DB605" s="548"/>
      <c r="DC605" s="548"/>
      <c r="DD605" s="548"/>
      <c r="DE605" s="548"/>
      <c r="DF605" s="548"/>
      <c r="DG605" s="548"/>
      <c r="DH605" s="548"/>
      <c r="DI605" s="548"/>
      <c r="DJ605" s="548"/>
      <c r="DK605" s="548"/>
      <c r="DL605" s="548"/>
      <c r="DM605" s="548"/>
      <c r="DN605" s="548"/>
      <c r="DO605" s="548"/>
      <c r="DP605" s="548"/>
      <c r="DQ605" s="548"/>
      <c r="DR605" s="548"/>
      <c r="DS605" s="548"/>
      <c r="DT605" s="548"/>
      <c r="DU605" s="548"/>
      <c r="DV605" s="548"/>
      <c r="DW605" s="548"/>
      <c r="DX605" s="548"/>
      <c r="DY605" s="548"/>
      <c r="DZ605" s="548"/>
      <c r="EA605" s="548"/>
      <c r="EB605" s="548"/>
      <c r="EC605" s="548"/>
      <c r="ED605" s="548"/>
      <c r="EE605" s="548"/>
      <c r="EF605" s="548"/>
      <c r="EG605" s="548"/>
      <c r="EH605" s="548"/>
      <c r="EI605" s="548"/>
      <c r="EJ605" s="548"/>
      <c r="EK605" s="548"/>
    </row>
    <row r="606" spans="1:141" s="28" customFormat="1" ht="12" customHeight="1">
      <c r="A606" s="287">
        <v>18231251</v>
      </c>
      <c r="B606" s="288" t="str">
        <f t="shared" si="368"/>
        <v>18231251</v>
      </c>
      <c r="C606" s="444" t="s">
        <v>1431</v>
      </c>
      <c r="D606" s="445" t="s">
        <v>1165</v>
      </c>
      <c r="E606" s="445"/>
      <c r="F606" s="444"/>
      <c r="G606" s="445"/>
      <c r="H606" s="547">
        <v>0</v>
      </c>
      <c r="I606" s="547">
        <v>0</v>
      </c>
      <c r="J606" s="547">
        <v>0</v>
      </c>
      <c r="K606" s="547">
        <v>0</v>
      </c>
      <c r="L606" s="547">
        <v>0</v>
      </c>
      <c r="M606" s="547">
        <v>0</v>
      </c>
      <c r="N606" s="547">
        <v>0</v>
      </c>
      <c r="O606" s="547">
        <v>0</v>
      </c>
      <c r="P606" s="547">
        <v>0</v>
      </c>
      <c r="Q606" s="547">
        <v>0</v>
      </c>
      <c r="R606" s="547">
        <v>0</v>
      </c>
      <c r="S606" s="547">
        <v>0</v>
      </c>
      <c r="T606" s="547">
        <v>0</v>
      </c>
      <c r="U606" s="547"/>
      <c r="V606" s="547">
        <f t="shared" si="350"/>
        <v>0</v>
      </c>
      <c r="W606" s="305"/>
      <c r="X606" s="306"/>
      <c r="Y606" s="548">
        <f t="shared" si="369"/>
        <v>0</v>
      </c>
      <c r="Z606" s="549">
        <f t="shared" si="369"/>
        <v>0</v>
      </c>
      <c r="AA606" s="549">
        <f t="shared" si="369"/>
        <v>0</v>
      </c>
      <c r="AB606" s="282">
        <f t="shared" si="351"/>
        <v>0</v>
      </c>
      <c r="AC606" s="565">
        <f t="shared" si="352"/>
        <v>0</v>
      </c>
      <c r="AD606" s="549">
        <f t="shared" si="366"/>
        <v>0</v>
      </c>
      <c r="AE606" s="553">
        <f t="shared" si="360"/>
        <v>0</v>
      </c>
      <c r="AF606" s="282">
        <f t="shared" si="361"/>
        <v>0</v>
      </c>
      <c r="AG606" s="283">
        <f t="shared" si="353"/>
        <v>0</v>
      </c>
      <c r="AH606" s="281">
        <f t="shared" si="354"/>
        <v>0</v>
      </c>
      <c r="AI606" s="551">
        <f t="shared" si="370"/>
        <v>0</v>
      </c>
      <c r="AJ606" s="549">
        <f t="shared" si="370"/>
        <v>0</v>
      </c>
      <c r="AK606" s="549">
        <f t="shared" si="370"/>
        <v>0</v>
      </c>
      <c r="AL606" s="282">
        <f t="shared" si="355"/>
        <v>0</v>
      </c>
      <c r="AM606" s="281">
        <f t="shared" si="356"/>
        <v>0</v>
      </c>
      <c r="AN606" s="549">
        <f t="shared" si="345"/>
        <v>0</v>
      </c>
      <c r="AO606" s="549">
        <f t="shared" si="346"/>
        <v>0</v>
      </c>
      <c r="AP606" s="549">
        <f t="shared" si="357"/>
        <v>0</v>
      </c>
      <c r="AQ606" s="283">
        <f t="shared" si="380"/>
        <v>0</v>
      </c>
      <c r="AR606" s="281">
        <f t="shared" si="358"/>
        <v>0</v>
      </c>
      <c r="AT606" s="446" t="s">
        <v>2076</v>
      </c>
      <c r="AU606" s="284"/>
      <c r="AV606" s="447" t="str">
        <f t="shared" si="359"/>
        <v>CA</v>
      </c>
      <c r="AW606" s="447" t="str">
        <f t="shared" si="359"/>
        <v>CL</v>
      </c>
      <c r="AX606" s="447" t="str">
        <f t="shared" si="359"/>
        <v>AIC</v>
      </c>
      <c r="AY606" s="447" t="str">
        <f t="shared" si="381"/>
        <v>ERB</v>
      </c>
      <c r="AZ606" s="447" t="str">
        <f t="shared" si="381"/>
        <v>GRB</v>
      </c>
      <c r="BA606" s="447" t="str">
        <f t="shared" si="381"/>
        <v>Non-Op</v>
      </c>
      <c r="BC606" s="449" t="s">
        <v>2100</v>
      </c>
      <c r="BD606" s="552">
        <f t="shared" si="382"/>
        <v>0</v>
      </c>
      <c r="BE606" s="548"/>
      <c r="BF606" s="435"/>
      <c r="BG606" s="435"/>
      <c r="BH606" s="435"/>
      <c r="BI606" s="435"/>
      <c r="BJ606" s="435"/>
      <c r="BK606" s="435"/>
      <c r="BL606" s="435"/>
      <c r="BM606" s="548"/>
      <c r="BN606" s="566"/>
      <c r="BO606" s="548"/>
      <c r="BP606" s="548"/>
      <c r="BQ606" s="548"/>
      <c r="BR606" s="548"/>
      <c r="BS606" s="548"/>
      <c r="BT606" s="548"/>
      <c r="BU606" s="548"/>
      <c r="BV606" s="548"/>
      <c r="BW606" s="548"/>
      <c r="BX606" s="548"/>
      <c r="BY606" s="548"/>
      <c r="BZ606" s="548"/>
      <c r="CA606" s="548"/>
      <c r="CB606" s="548"/>
      <c r="CC606" s="548"/>
      <c r="CD606" s="548"/>
      <c r="CE606" s="548"/>
      <c r="CF606" s="548"/>
      <c r="CG606" s="548"/>
      <c r="CH606" s="548"/>
      <c r="CI606" s="548"/>
      <c r="CJ606" s="548"/>
      <c r="CK606" s="548"/>
      <c r="CL606" s="548"/>
      <c r="CM606" s="548"/>
      <c r="CN606" s="548"/>
      <c r="CO606" s="548"/>
      <c r="CP606" s="548"/>
      <c r="CQ606" s="548"/>
      <c r="CR606" s="548"/>
      <c r="CS606" s="548"/>
      <c r="CT606" s="548"/>
      <c r="CU606" s="548"/>
      <c r="CV606" s="548"/>
      <c r="CW606" s="548"/>
      <c r="CX606" s="548"/>
      <c r="CY606" s="548"/>
      <c r="CZ606" s="548"/>
      <c r="DA606" s="548"/>
      <c r="DB606" s="548"/>
      <c r="DC606" s="548"/>
      <c r="DD606" s="548"/>
      <c r="DE606" s="548"/>
      <c r="DF606" s="548"/>
      <c r="DG606" s="548"/>
      <c r="DH606" s="548"/>
      <c r="DI606" s="548"/>
      <c r="DJ606" s="548"/>
      <c r="DK606" s="548"/>
      <c r="DL606" s="548"/>
      <c r="DM606" s="548"/>
      <c r="DN606" s="548"/>
      <c r="DO606" s="548"/>
      <c r="DP606" s="548"/>
      <c r="DQ606" s="548"/>
      <c r="DR606" s="548"/>
      <c r="DS606" s="548"/>
      <c r="DT606" s="548"/>
      <c r="DU606" s="548"/>
      <c r="DV606" s="548"/>
      <c r="DW606" s="548"/>
      <c r="DX606" s="548"/>
      <c r="DY606" s="548"/>
      <c r="DZ606" s="548"/>
      <c r="EA606" s="548"/>
      <c r="EB606" s="548"/>
      <c r="EC606" s="548"/>
      <c r="ED606" s="548"/>
      <c r="EE606" s="548"/>
      <c r="EF606" s="548"/>
      <c r="EG606" s="548"/>
      <c r="EH606" s="548"/>
      <c r="EI606" s="548"/>
      <c r="EJ606" s="548"/>
      <c r="EK606" s="548"/>
    </row>
    <row r="607" spans="1:141" s="28" customFormat="1" ht="12" customHeight="1">
      <c r="A607" s="310">
        <v>18231261</v>
      </c>
      <c r="B607" s="310" t="str">
        <f t="shared" si="368"/>
        <v>18231261</v>
      </c>
      <c r="C607" s="28" t="s">
        <v>1432</v>
      </c>
      <c r="D607" s="445" t="s">
        <v>1165</v>
      </c>
      <c r="E607" s="445"/>
      <c r="F607" s="311">
        <v>43101</v>
      </c>
      <c r="G607" s="445"/>
      <c r="H607" s="547">
        <v>-8244461.2300000004</v>
      </c>
      <c r="I607" s="547">
        <v>-8244461.2300000004</v>
      </c>
      <c r="J607" s="547">
        <v>-8244461.2300000004</v>
      </c>
      <c r="K607" s="547">
        <v>-8244461.2300000004</v>
      </c>
      <c r="L607" s="547">
        <v>-8244461.2300000004</v>
      </c>
      <c r="M607" s="547">
        <v>-8244461.2300000004</v>
      </c>
      <c r="N607" s="547">
        <v>-8244461.2300000004</v>
      </c>
      <c r="O607" s="547">
        <v>-8244461.2300000004</v>
      </c>
      <c r="P607" s="547">
        <v>-8244461.2300000004</v>
      </c>
      <c r="Q607" s="547">
        <v>-8244461.2300000004</v>
      </c>
      <c r="R607" s="547">
        <v>-8244461.2300000004</v>
      </c>
      <c r="S607" s="547">
        <v>-8244461.2300000004</v>
      </c>
      <c r="T607" s="547">
        <v>-8244461.2300000004</v>
      </c>
      <c r="U607" s="547"/>
      <c r="V607" s="547">
        <f t="shared" si="350"/>
        <v>-8244461.2300000032</v>
      </c>
      <c r="W607" s="305"/>
      <c r="X607" s="306"/>
      <c r="Y607" s="548">
        <f t="shared" si="369"/>
        <v>0</v>
      </c>
      <c r="Z607" s="549">
        <f t="shared" si="369"/>
        <v>0</v>
      </c>
      <c r="AA607" s="549">
        <f t="shared" si="369"/>
        <v>0</v>
      </c>
      <c r="AB607" s="282">
        <f t="shared" si="351"/>
        <v>-8244461.2300000004</v>
      </c>
      <c r="AC607" s="565">
        <f t="shared" si="352"/>
        <v>0</v>
      </c>
      <c r="AD607" s="549">
        <f t="shared" si="366"/>
        <v>0</v>
      </c>
      <c r="AE607" s="553">
        <f t="shared" si="360"/>
        <v>0</v>
      </c>
      <c r="AF607" s="282">
        <f t="shared" si="361"/>
        <v>-8244461.2300000004</v>
      </c>
      <c r="AG607" s="283">
        <f t="shared" si="353"/>
        <v>-8244461.2300000004</v>
      </c>
      <c r="AH607" s="281">
        <f t="shared" si="354"/>
        <v>0</v>
      </c>
      <c r="AI607" s="551">
        <f t="shared" si="370"/>
        <v>0</v>
      </c>
      <c r="AJ607" s="549">
        <f t="shared" si="370"/>
        <v>0</v>
      </c>
      <c r="AK607" s="549">
        <f t="shared" si="370"/>
        <v>0</v>
      </c>
      <c r="AL607" s="282">
        <f t="shared" si="355"/>
        <v>-8244461.2300000032</v>
      </c>
      <c r="AM607" s="281">
        <f t="shared" si="356"/>
        <v>0</v>
      </c>
      <c r="AN607" s="549">
        <f t="shared" si="345"/>
        <v>0</v>
      </c>
      <c r="AO607" s="549">
        <f t="shared" si="346"/>
        <v>0</v>
      </c>
      <c r="AP607" s="549">
        <f t="shared" si="357"/>
        <v>-8244461.2300000032</v>
      </c>
      <c r="AQ607" s="283">
        <f t="shared" ref="AQ607:AQ608" si="383">SUM(AN607:AP607)</f>
        <v>-8244461.2300000032</v>
      </c>
      <c r="AR607" s="281">
        <f t="shared" si="358"/>
        <v>0</v>
      </c>
      <c r="AT607" s="446" t="s">
        <v>2070</v>
      </c>
      <c r="AU607" s="284"/>
      <c r="AV607" s="447" t="str">
        <f t="shared" si="359"/>
        <v>CA</v>
      </c>
      <c r="AW607" s="447" t="str">
        <f t="shared" si="359"/>
        <v>CL</v>
      </c>
      <c r="AX607" s="447" t="str">
        <f t="shared" si="359"/>
        <v>AIC</v>
      </c>
      <c r="AY607" s="447" t="str">
        <f t="shared" si="381"/>
        <v>ERB</v>
      </c>
      <c r="AZ607" s="447" t="str">
        <f t="shared" si="381"/>
        <v>GRB</v>
      </c>
      <c r="BA607" s="447" t="str">
        <f t="shared" si="381"/>
        <v>Non-Op</v>
      </c>
      <c r="BC607" s="449" t="s">
        <v>2100</v>
      </c>
      <c r="BD607" s="552">
        <f t="shared" si="382"/>
        <v>-8244461.2300000004</v>
      </c>
      <c r="BE607" s="548"/>
      <c r="BF607" s="448"/>
      <c r="BG607" s="448"/>
      <c r="BH607" s="448"/>
      <c r="BI607" s="448"/>
      <c r="BJ607" s="448"/>
      <c r="BK607" s="448"/>
      <c r="BL607" s="448"/>
      <c r="BM607" s="548"/>
      <c r="BN607" s="566"/>
      <c r="BO607" s="548"/>
      <c r="BP607" s="548"/>
      <c r="BQ607" s="548"/>
      <c r="BR607" s="548"/>
      <c r="BS607" s="548"/>
      <c r="BT607" s="548"/>
      <c r="BU607" s="548"/>
      <c r="BV607" s="548"/>
      <c r="BW607" s="548"/>
      <c r="BX607" s="548"/>
      <c r="BY607" s="548"/>
      <c r="BZ607" s="548"/>
      <c r="CA607" s="548"/>
      <c r="CB607" s="548"/>
      <c r="CC607" s="548"/>
      <c r="CD607" s="548"/>
      <c r="CE607" s="548"/>
      <c r="CF607" s="548"/>
      <c r="CG607" s="548"/>
      <c r="CH607" s="548"/>
      <c r="CI607" s="548"/>
      <c r="CJ607" s="548"/>
      <c r="CK607" s="548"/>
      <c r="CL607" s="548"/>
      <c r="CM607" s="548"/>
      <c r="CN607" s="548"/>
      <c r="CO607" s="548"/>
      <c r="CP607" s="548"/>
      <c r="CQ607" s="548"/>
      <c r="CR607" s="548"/>
      <c r="CS607" s="548"/>
      <c r="CT607" s="548"/>
      <c r="CU607" s="548"/>
      <c r="CV607" s="548"/>
      <c r="CW607" s="548"/>
      <c r="CX607" s="548"/>
      <c r="CY607" s="548"/>
      <c r="CZ607" s="548"/>
      <c r="DA607" s="548"/>
      <c r="DB607" s="548"/>
      <c r="DC607" s="548"/>
      <c r="DD607" s="548"/>
      <c r="DE607" s="548"/>
      <c r="DF607" s="548"/>
      <c r="DG607" s="548"/>
      <c r="DH607" s="548"/>
      <c r="DI607" s="548"/>
      <c r="DJ607" s="548"/>
      <c r="DK607" s="548"/>
      <c r="DL607" s="548"/>
      <c r="DM607" s="548"/>
      <c r="DN607" s="548"/>
      <c r="DO607" s="548"/>
      <c r="DP607" s="548"/>
      <c r="DQ607" s="548"/>
      <c r="DR607" s="548"/>
      <c r="DS607" s="548"/>
      <c r="DT607" s="548"/>
      <c r="DU607" s="548"/>
      <c r="DV607" s="548"/>
      <c r="DW607" s="548"/>
      <c r="DX607" s="548"/>
      <c r="DY607" s="548"/>
      <c r="DZ607" s="548"/>
      <c r="EA607" s="548"/>
      <c r="EB607" s="548"/>
      <c r="EC607" s="548"/>
      <c r="ED607" s="548"/>
      <c r="EE607" s="548"/>
      <c r="EF607" s="548"/>
      <c r="EG607" s="548"/>
      <c r="EH607" s="548"/>
      <c r="EI607" s="548"/>
      <c r="EJ607" s="548"/>
      <c r="EK607" s="548"/>
    </row>
    <row r="608" spans="1:141" s="28" customFormat="1" ht="12" customHeight="1">
      <c r="A608" s="310">
        <v>18231271</v>
      </c>
      <c r="B608" s="310" t="str">
        <f t="shared" si="368"/>
        <v>18231271</v>
      </c>
      <c r="C608" s="28" t="s">
        <v>1433</v>
      </c>
      <c r="D608" s="445" t="s">
        <v>1165</v>
      </c>
      <c r="E608" s="445"/>
      <c r="F608" s="311">
        <v>43101</v>
      </c>
      <c r="G608" s="445"/>
      <c r="H608" s="547">
        <v>8244461.2300000004</v>
      </c>
      <c r="I608" s="547">
        <v>8244461.2300000004</v>
      </c>
      <c r="J608" s="547">
        <v>8244461.2300000004</v>
      </c>
      <c r="K608" s="547">
        <v>8244461.2300000004</v>
      </c>
      <c r="L608" s="547">
        <v>8244461.2300000004</v>
      </c>
      <c r="M608" s="547">
        <v>8244461.2300000004</v>
      </c>
      <c r="N608" s="547">
        <v>8244461.2300000004</v>
      </c>
      <c r="O608" s="547">
        <v>8244461.2300000004</v>
      </c>
      <c r="P608" s="547">
        <v>8244461.2300000004</v>
      </c>
      <c r="Q608" s="547">
        <v>8244461.2300000004</v>
      </c>
      <c r="R608" s="547">
        <v>8244461.2300000004</v>
      </c>
      <c r="S608" s="547">
        <v>8244461.2300000004</v>
      </c>
      <c r="T608" s="547">
        <v>8244461.2300000004</v>
      </c>
      <c r="U608" s="547"/>
      <c r="V608" s="547">
        <f t="shared" si="350"/>
        <v>8244461.2300000032</v>
      </c>
      <c r="W608" s="305"/>
      <c r="X608" s="306"/>
      <c r="Y608" s="548">
        <f t="shared" si="369"/>
        <v>0</v>
      </c>
      <c r="Z608" s="549">
        <f t="shared" si="369"/>
        <v>0</v>
      </c>
      <c r="AA608" s="549">
        <f t="shared" si="369"/>
        <v>0</v>
      </c>
      <c r="AB608" s="282">
        <f t="shared" si="351"/>
        <v>8244461.2300000004</v>
      </c>
      <c r="AC608" s="565">
        <f t="shared" si="352"/>
        <v>0</v>
      </c>
      <c r="AD608" s="549">
        <f t="shared" si="366"/>
        <v>0</v>
      </c>
      <c r="AE608" s="553">
        <f t="shared" si="360"/>
        <v>0</v>
      </c>
      <c r="AF608" s="282">
        <f t="shared" si="361"/>
        <v>8244461.2300000004</v>
      </c>
      <c r="AG608" s="283">
        <f t="shared" si="353"/>
        <v>8244461.2300000004</v>
      </c>
      <c r="AH608" s="281">
        <f t="shared" si="354"/>
        <v>0</v>
      </c>
      <c r="AI608" s="551">
        <f t="shared" si="370"/>
        <v>0</v>
      </c>
      <c r="AJ608" s="549">
        <f t="shared" si="370"/>
        <v>0</v>
      </c>
      <c r="AK608" s="549">
        <f t="shared" si="370"/>
        <v>0</v>
      </c>
      <c r="AL608" s="282">
        <f t="shared" si="355"/>
        <v>8244461.2300000032</v>
      </c>
      <c r="AM608" s="281">
        <f t="shared" si="356"/>
        <v>0</v>
      </c>
      <c r="AN608" s="549">
        <f t="shared" si="345"/>
        <v>0</v>
      </c>
      <c r="AO608" s="549">
        <f t="shared" si="346"/>
        <v>0</v>
      </c>
      <c r="AP608" s="549">
        <f t="shared" si="357"/>
        <v>8244461.2300000032</v>
      </c>
      <c r="AQ608" s="283">
        <f t="shared" si="383"/>
        <v>8244461.2300000032</v>
      </c>
      <c r="AR608" s="281">
        <f t="shared" si="358"/>
        <v>0</v>
      </c>
      <c r="AT608" s="446" t="s">
        <v>2070</v>
      </c>
      <c r="AU608" s="284"/>
      <c r="AV608" s="447" t="str">
        <f t="shared" si="359"/>
        <v>CA</v>
      </c>
      <c r="AW608" s="447" t="str">
        <f t="shared" si="359"/>
        <v>CL</v>
      </c>
      <c r="AX608" s="447" t="str">
        <f t="shared" si="359"/>
        <v>AIC</v>
      </c>
      <c r="AY608" s="447" t="str">
        <f t="shared" si="381"/>
        <v>ERB</v>
      </c>
      <c r="AZ608" s="447" t="str">
        <f t="shared" si="381"/>
        <v>GRB</v>
      </c>
      <c r="BA608" s="447" t="str">
        <f t="shared" si="381"/>
        <v>Non-Op</v>
      </c>
      <c r="BC608" s="449" t="s">
        <v>2100</v>
      </c>
      <c r="BD608" s="552">
        <f t="shared" si="382"/>
        <v>8244461.2300000004</v>
      </c>
      <c r="BE608" s="548"/>
      <c r="BF608" s="448"/>
      <c r="BG608" s="448"/>
      <c r="BH608" s="448"/>
      <c r="BI608" s="448"/>
      <c r="BJ608" s="448"/>
      <c r="BK608" s="448"/>
      <c r="BL608" s="448"/>
      <c r="BM608" s="548"/>
      <c r="BN608" s="566"/>
      <c r="BO608" s="548"/>
      <c r="BP608" s="548"/>
      <c r="BQ608" s="548"/>
      <c r="BR608" s="548"/>
      <c r="BS608" s="548"/>
      <c r="BT608" s="548"/>
      <c r="BU608" s="548"/>
      <c r="BV608" s="548"/>
      <c r="BW608" s="548"/>
      <c r="BX608" s="548"/>
      <c r="BY608" s="548"/>
      <c r="BZ608" s="548"/>
      <c r="CA608" s="548"/>
      <c r="CB608" s="548"/>
      <c r="CC608" s="548"/>
      <c r="CD608" s="548"/>
      <c r="CE608" s="548"/>
      <c r="CF608" s="548"/>
      <c r="CG608" s="548"/>
      <c r="CH608" s="548"/>
      <c r="CI608" s="548"/>
      <c r="CJ608" s="548"/>
      <c r="CK608" s="548"/>
      <c r="CL608" s="548"/>
      <c r="CM608" s="548"/>
      <c r="CN608" s="548"/>
      <c r="CO608" s="548"/>
      <c r="CP608" s="548"/>
      <c r="CQ608" s="548"/>
      <c r="CR608" s="548"/>
      <c r="CS608" s="548"/>
      <c r="CT608" s="548"/>
      <c r="CU608" s="548"/>
      <c r="CV608" s="548"/>
      <c r="CW608" s="548"/>
      <c r="CX608" s="548"/>
      <c r="CY608" s="548"/>
      <c r="CZ608" s="548"/>
      <c r="DA608" s="548"/>
      <c r="DB608" s="548"/>
      <c r="DC608" s="548"/>
      <c r="DD608" s="548"/>
      <c r="DE608" s="548"/>
      <c r="DF608" s="548"/>
      <c r="DG608" s="548"/>
      <c r="DH608" s="548"/>
      <c r="DI608" s="548"/>
      <c r="DJ608" s="548"/>
      <c r="DK608" s="548"/>
      <c r="DL608" s="548"/>
      <c r="DM608" s="548"/>
      <c r="DN608" s="548"/>
      <c r="DO608" s="548"/>
      <c r="DP608" s="548"/>
      <c r="DQ608" s="548"/>
      <c r="DR608" s="548"/>
      <c r="DS608" s="548"/>
      <c r="DT608" s="548"/>
      <c r="DU608" s="548"/>
      <c r="DV608" s="548"/>
      <c r="DW608" s="548"/>
      <c r="DX608" s="548"/>
      <c r="DY608" s="548"/>
      <c r="DZ608" s="548"/>
      <c r="EA608" s="548"/>
      <c r="EB608" s="548"/>
      <c r="EC608" s="548"/>
      <c r="ED608" s="548"/>
      <c r="EE608" s="548"/>
      <c r="EF608" s="548"/>
      <c r="EG608" s="548"/>
      <c r="EH608" s="548"/>
      <c r="EI608" s="548"/>
      <c r="EJ608" s="548"/>
      <c r="EK608" s="548"/>
    </row>
    <row r="609" spans="1:141" s="28" customFormat="1" ht="12" customHeight="1">
      <c r="A609" s="301">
        <v>18231281</v>
      </c>
      <c r="B609" s="312" t="str">
        <f t="shared" si="368"/>
        <v>18231281</v>
      </c>
      <c r="C609" s="703" t="s">
        <v>2165</v>
      </c>
      <c r="D609" s="451" t="s">
        <v>1165</v>
      </c>
      <c r="E609" s="451"/>
      <c r="F609" s="304">
        <v>43466</v>
      </c>
      <c r="G609" s="451"/>
      <c r="H609" s="556">
        <v>67232134</v>
      </c>
      <c r="I609" s="556">
        <v>67232134</v>
      </c>
      <c r="J609" s="556">
        <v>67232134</v>
      </c>
      <c r="K609" s="556">
        <v>67232134</v>
      </c>
      <c r="L609" s="556">
        <v>67232134</v>
      </c>
      <c r="M609" s="556">
        <v>67232134</v>
      </c>
      <c r="N609" s="556">
        <v>67232134</v>
      </c>
      <c r="O609" s="556">
        <v>67232134</v>
      </c>
      <c r="P609" s="556">
        <v>67232134</v>
      </c>
      <c r="Q609" s="556">
        <v>67232134</v>
      </c>
      <c r="R609" s="556">
        <v>67232134</v>
      </c>
      <c r="S609" s="556">
        <v>67232134</v>
      </c>
      <c r="T609" s="556">
        <v>67232134</v>
      </c>
      <c r="U609" s="556"/>
      <c r="V609" s="556">
        <f t="shared" si="350"/>
        <v>67232134</v>
      </c>
      <c r="W609" s="307"/>
      <c r="X609" s="308"/>
      <c r="Y609" s="548">
        <f t="shared" si="369"/>
        <v>0</v>
      </c>
      <c r="Z609" s="549">
        <f t="shared" si="369"/>
        <v>0</v>
      </c>
      <c r="AA609" s="549">
        <f t="shared" si="369"/>
        <v>0</v>
      </c>
      <c r="AB609" s="282">
        <f t="shared" si="351"/>
        <v>67232134</v>
      </c>
      <c r="AC609" s="565">
        <f t="shared" si="352"/>
        <v>0</v>
      </c>
      <c r="AD609" s="549">
        <f t="shared" si="366"/>
        <v>0</v>
      </c>
      <c r="AE609" s="553">
        <f t="shared" si="360"/>
        <v>0</v>
      </c>
      <c r="AF609" s="282">
        <f t="shared" si="361"/>
        <v>67232134</v>
      </c>
      <c r="AG609" s="283">
        <f t="shared" si="353"/>
        <v>67232134</v>
      </c>
      <c r="AH609" s="281">
        <f t="shared" si="354"/>
        <v>0</v>
      </c>
      <c r="AI609" s="551">
        <f t="shared" si="370"/>
        <v>0</v>
      </c>
      <c r="AJ609" s="549">
        <f t="shared" si="370"/>
        <v>0</v>
      </c>
      <c r="AK609" s="549">
        <f t="shared" si="370"/>
        <v>0</v>
      </c>
      <c r="AL609" s="282">
        <f t="shared" si="355"/>
        <v>67232134</v>
      </c>
      <c r="AM609" s="281">
        <f t="shared" si="356"/>
        <v>0</v>
      </c>
      <c r="AN609" s="549">
        <f t="shared" si="345"/>
        <v>0</v>
      </c>
      <c r="AO609" s="549">
        <f t="shared" si="346"/>
        <v>0</v>
      </c>
      <c r="AP609" s="549">
        <f t="shared" si="357"/>
        <v>67232134</v>
      </c>
      <c r="AQ609" s="283">
        <f t="shared" ref="AQ609:AQ610" si="384">SUM(AN609:AP609)</f>
        <v>67232134</v>
      </c>
      <c r="AR609" s="281">
        <f t="shared" si="358"/>
        <v>0</v>
      </c>
      <c r="AT609" s="446" t="s">
        <v>2070</v>
      </c>
      <c r="AU609" s="284"/>
      <c r="AV609" s="447" t="str">
        <f t="shared" si="359"/>
        <v>CA</v>
      </c>
      <c r="AW609" s="447" t="str">
        <f t="shared" si="359"/>
        <v>CL</v>
      </c>
      <c r="AX609" s="447" t="str">
        <f t="shared" si="359"/>
        <v>AIC</v>
      </c>
      <c r="AY609" s="447" t="str">
        <f t="shared" si="381"/>
        <v>ERB</v>
      </c>
      <c r="AZ609" s="447" t="str">
        <f t="shared" si="381"/>
        <v>GRB</v>
      </c>
      <c r="BA609" s="447" t="str">
        <f t="shared" si="381"/>
        <v>Non-Op</v>
      </c>
      <c r="BC609" s="449" t="s">
        <v>2100</v>
      </c>
      <c r="BD609" s="552">
        <f t="shared" si="382"/>
        <v>67232134</v>
      </c>
      <c r="BE609" s="548"/>
      <c r="BF609" s="435"/>
      <c r="BG609" s="435"/>
      <c r="BH609" s="435"/>
      <c r="BI609" s="435"/>
      <c r="BJ609" s="435"/>
      <c r="BK609" s="435"/>
      <c r="BL609" s="435"/>
      <c r="BM609" s="548"/>
      <c r="BN609" s="566"/>
      <c r="BO609" s="548"/>
      <c r="BP609" s="548"/>
      <c r="BQ609" s="548"/>
      <c r="BR609" s="548"/>
      <c r="BS609" s="548"/>
      <c r="BT609" s="548"/>
      <c r="BU609" s="548"/>
      <c r="BV609" s="548"/>
      <c r="BW609" s="548"/>
      <c r="BX609" s="548"/>
      <c r="BY609" s="548"/>
      <c r="BZ609" s="548"/>
      <c r="CA609" s="548"/>
      <c r="CB609" s="548"/>
      <c r="CC609" s="548"/>
      <c r="CD609" s="548"/>
      <c r="CE609" s="548"/>
      <c r="CF609" s="548"/>
      <c r="CG609" s="548"/>
      <c r="CH609" s="548"/>
      <c r="CI609" s="548"/>
      <c r="CJ609" s="548"/>
      <c r="CK609" s="548"/>
      <c r="CL609" s="548"/>
      <c r="CM609" s="548"/>
      <c r="CN609" s="548"/>
      <c r="CO609" s="548"/>
      <c r="CP609" s="548"/>
      <c r="CQ609" s="548"/>
      <c r="CR609" s="548"/>
      <c r="CS609" s="548"/>
      <c r="CT609" s="548"/>
      <c r="CU609" s="548"/>
      <c r="CV609" s="548"/>
      <c r="CW609" s="548"/>
      <c r="CX609" s="548"/>
      <c r="CY609" s="548"/>
      <c r="CZ609" s="548"/>
      <c r="DA609" s="548"/>
      <c r="DB609" s="548"/>
      <c r="DC609" s="548"/>
      <c r="DD609" s="548"/>
      <c r="DE609" s="548"/>
      <c r="DF609" s="548"/>
      <c r="DG609" s="548"/>
      <c r="DH609" s="548"/>
      <c r="DI609" s="548"/>
      <c r="DJ609" s="548"/>
      <c r="DK609" s="548"/>
      <c r="DL609" s="548"/>
      <c r="DM609" s="548"/>
      <c r="DN609" s="548"/>
      <c r="DO609" s="548"/>
      <c r="DP609" s="548"/>
      <c r="DQ609" s="548"/>
      <c r="DR609" s="548"/>
      <c r="DS609" s="548"/>
      <c r="DT609" s="548"/>
      <c r="DU609" s="548"/>
      <c r="DV609" s="548"/>
      <c r="DW609" s="548"/>
      <c r="DX609" s="548"/>
      <c r="DY609" s="548"/>
      <c r="DZ609" s="548"/>
      <c r="EA609" s="548"/>
      <c r="EB609" s="548"/>
      <c r="EC609" s="548"/>
      <c r="ED609" s="548"/>
      <c r="EE609" s="548"/>
      <c r="EF609" s="548"/>
      <c r="EG609" s="548"/>
      <c r="EH609" s="548"/>
      <c r="EI609" s="548"/>
      <c r="EJ609" s="548"/>
      <c r="EK609" s="548"/>
    </row>
    <row r="610" spans="1:141" s="28" customFormat="1" ht="12" customHeight="1">
      <c r="A610" s="301">
        <v>18231291</v>
      </c>
      <c r="B610" s="312" t="str">
        <f t="shared" si="368"/>
        <v>18231291</v>
      </c>
      <c r="C610" s="703" t="s">
        <v>2166</v>
      </c>
      <c r="D610" s="451" t="s">
        <v>1165</v>
      </c>
      <c r="E610" s="451"/>
      <c r="F610" s="304">
        <v>43466</v>
      </c>
      <c r="G610" s="451"/>
      <c r="H610" s="556">
        <v>-67232134</v>
      </c>
      <c r="I610" s="556">
        <v>-67232134</v>
      </c>
      <c r="J610" s="556">
        <v>-67232134</v>
      </c>
      <c r="K610" s="556">
        <v>-67232134</v>
      </c>
      <c r="L610" s="556">
        <v>-67232134</v>
      </c>
      <c r="M610" s="556">
        <v>-67232134</v>
      </c>
      <c r="N610" s="556">
        <v>-67232134</v>
      </c>
      <c r="O610" s="556">
        <v>-67232134</v>
      </c>
      <c r="P610" s="556">
        <v>-67232134</v>
      </c>
      <c r="Q610" s="556">
        <v>-67232134</v>
      </c>
      <c r="R610" s="556">
        <v>-67232134</v>
      </c>
      <c r="S610" s="556">
        <v>-67232134</v>
      </c>
      <c r="T610" s="556">
        <v>-67232134</v>
      </c>
      <c r="U610" s="556"/>
      <c r="V610" s="556">
        <f t="shared" si="350"/>
        <v>-67232134</v>
      </c>
      <c r="W610" s="307"/>
      <c r="X610" s="308"/>
      <c r="Y610" s="548">
        <f t="shared" ref="Y610:AA629" si="385">IF($D610=Y$5,$T610,0)</f>
        <v>0</v>
      </c>
      <c r="Z610" s="549">
        <f t="shared" si="385"/>
        <v>0</v>
      </c>
      <c r="AA610" s="549">
        <f t="shared" si="385"/>
        <v>0</v>
      </c>
      <c r="AB610" s="282">
        <f t="shared" si="351"/>
        <v>-67232134</v>
      </c>
      <c r="AC610" s="565">
        <f t="shared" si="352"/>
        <v>0</v>
      </c>
      <c r="AD610" s="549">
        <f t="shared" si="366"/>
        <v>0</v>
      </c>
      <c r="AE610" s="553">
        <f t="shared" si="360"/>
        <v>0</v>
      </c>
      <c r="AF610" s="282">
        <f t="shared" si="361"/>
        <v>-67232134</v>
      </c>
      <c r="AG610" s="283">
        <f t="shared" si="353"/>
        <v>-67232134</v>
      </c>
      <c r="AH610" s="281">
        <f t="shared" si="354"/>
        <v>0</v>
      </c>
      <c r="AI610" s="551">
        <f t="shared" si="370"/>
        <v>0</v>
      </c>
      <c r="AJ610" s="549">
        <f t="shared" si="370"/>
        <v>0</v>
      </c>
      <c r="AK610" s="549">
        <f t="shared" si="370"/>
        <v>0</v>
      </c>
      <c r="AL610" s="282">
        <f t="shared" si="355"/>
        <v>-67232134</v>
      </c>
      <c r="AM610" s="281">
        <f t="shared" si="356"/>
        <v>0</v>
      </c>
      <c r="AN610" s="549">
        <f t="shared" si="345"/>
        <v>0</v>
      </c>
      <c r="AO610" s="549">
        <f t="shared" si="346"/>
        <v>0</v>
      </c>
      <c r="AP610" s="549">
        <f t="shared" si="357"/>
        <v>-67232134</v>
      </c>
      <c r="AQ610" s="283">
        <f t="shared" si="384"/>
        <v>-67232134</v>
      </c>
      <c r="AR610" s="281">
        <f t="shared" si="358"/>
        <v>0</v>
      </c>
      <c r="AT610" s="446" t="s">
        <v>2070</v>
      </c>
      <c r="AU610" s="284"/>
      <c r="AV610" s="447" t="str">
        <f t="shared" si="359"/>
        <v>CA</v>
      </c>
      <c r="AW610" s="447" t="str">
        <f t="shared" si="359"/>
        <v>CL</v>
      </c>
      <c r="AX610" s="447" t="str">
        <f t="shared" si="359"/>
        <v>AIC</v>
      </c>
      <c r="AY610" s="447" t="str">
        <f t="shared" si="381"/>
        <v>ERB</v>
      </c>
      <c r="AZ610" s="447" t="str">
        <f t="shared" si="381"/>
        <v>GRB</v>
      </c>
      <c r="BA610" s="447" t="str">
        <f t="shared" si="381"/>
        <v>Non-Op</v>
      </c>
      <c r="BC610" s="449" t="s">
        <v>2100</v>
      </c>
      <c r="BD610" s="552">
        <f t="shared" si="382"/>
        <v>-67232134</v>
      </c>
      <c r="BE610" s="548"/>
      <c r="BF610" s="435"/>
      <c r="BG610" s="435"/>
      <c r="BH610" s="435"/>
      <c r="BI610" s="435"/>
      <c r="BJ610" s="435"/>
      <c r="BK610" s="435"/>
      <c r="BL610" s="435"/>
      <c r="BM610" s="548"/>
      <c r="BN610" s="566"/>
      <c r="BO610" s="548"/>
      <c r="BP610" s="548"/>
      <c r="BQ610" s="548"/>
      <c r="BR610" s="548"/>
      <c r="BS610" s="548"/>
      <c r="BT610" s="548"/>
      <c r="BU610" s="548"/>
      <c r="BV610" s="548"/>
      <c r="BW610" s="548"/>
      <c r="BX610" s="548"/>
      <c r="BY610" s="548"/>
      <c r="BZ610" s="548"/>
      <c r="CA610" s="548"/>
      <c r="CB610" s="548"/>
      <c r="CC610" s="548"/>
      <c r="CD610" s="548"/>
      <c r="CE610" s="548"/>
      <c r="CF610" s="548"/>
      <c r="CG610" s="548"/>
      <c r="CH610" s="548"/>
      <c r="CI610" s="548"/>
      <c r="CJ610" s="548"/>
      <c r="CK610" s="548"/>
      <c r="CL610" s="548"/>
      <c r="CM610" s="548"/>
      <c r="CN610" s="548"/>
      <c r="CO610" s="548"/>
      <c r="CP610" s="548"/>
      <c r="CQ610" s="548"/>
      <c r="CR610" s="548"/>
      <c r="CS610" s="548"/>
      <c r="CT610" s="548"/>
      <c r="CU610" s="548"/>
      <c r="CV610" s="548"/>
      <c r="CW610" s="548"/>
      <c r="CX610" s="548"/>
      <c r="CY610" s="548"/>
      <c r="CZ610" s="548"/>
      <c r="DA610" s="548"/>
      <c r="DB610" s="548"/>
      <c r="DC610" s="548"/>
      <c r="DD610" s="548"/>
      <c r="DE610" s="548"/>
      <c r="DF610" s="548"/>
      <c r="DG610" s="548"/>
      <c r="DH610" s="548"/>
      <c r="DI610" s="548"/>
      <c r="DJ610" s="548"/>
      <c r="DK610" s="548"/>
      <c r="DL610" s="548"/>
      <c r="DM610" s="548"/>
      <c r="DN610" s="548"/>
      <c r="DO610" s="548"/>
      <c r="DP610" s="548"/>
      <c r="DQ610" s="548"/>
      <c r="DR610" s="548"/>
      <c r="DS610" s="548"/>
      <c r="DT610" s="548"/>
      <c r="DU610" s="548"/>
      <c r="DV610" s="548"/>
      <c r="DW610" s="548"/>
      <c r="DX610" s="548"/>
      <c r="DY610" s="548"/>
      <c r="DZ610" s="548"/>
      <c r="EA610" s="548"/>
      <c r="EB610" s="548"/>
      <c r="EC610" s="548"/>
      <c r="ED610" s="548"/>
      <c r="EE610" s="548"/>
      <c r="EF610" s="548"/>
      <c r="EG610" s="548"/>
      <c r="EH610" s="548"/>
      <c r="EI610" s="548"/>
      <c r="EJ610" s="548"/>
      <c r="EK610" s="548"/>
    </row>
    <row r="611" spans="1:141" s="28" customFormat="1" ht="12" customHeight="1">
      <c r="A611" s="287">
        <v>18232221</v>
      </c>
      <c r="B611" s="288" t="str">
        <f t="shared" si="368"/>
        <v>18232221</v>
      </c>
      <c r="C611" s="444" t="s">
        <v>1434</v>
      </c>
      <c r="D611" s="445" t="s">
        <v>1165</v>
      </c>
      <c r="E611" s="445"/>
      <c r="F611" s="444"/>
      <c r="G611" s="445"/>
      <c r="H611" s="547">
        <v>44610.25</v>
      </c>
      <c r="I611" s="547">
        <v>44610.25</v>
      </c>
      <c r="J611" s="547">
        <v>44610.25</v>
      </c>
      <c r="K611" s="547">
        <v>41442.25</v>
      </c>
      <c r="L611" s="547">
        <v>41442.25</v>
      </c>
      <c r="M611" s="547">
        <v>41442.25</v>
      </c>
      <c r="N611" s="547">
        <v>41442.25</v>
      </c>
      <c r="O611" s="547">
        <v>41442.25</v>
      </c>
      <c r="P611" s="547">
        <v>41442.25</v>
      </c>
      <c r="Q611" s="547">
        <v>41442.25</v>
      </c>
      <c r="R611" s="547">
        <v>41442.25</v>
      </c>
      <c r="S611" s="547">
        <v>41442.25</v>
      </c>
      <c r="T611" s="547">
        <v>39239.75</v>
      </c>
      <c r="U611" s="547"/>
      <c r="V611" s="547">
        <f t="shared" si="350"/>
        <v>42010.479166666664</v>
      </c>
      <c r="W611" s="285"/>
      <c r="X611" s="286"/>
      <c r="Y611" s="548">
        <f t="shared" si="385"/>
        <v>0</v>
      </c>
      <c r="Z611" s="549">
        <f t="shared" si="385"/>
        <v>0</v>
      </c>
      <c r="AA611" s="549">
        <f t="shared" si="385"/>
        <v>0</v>
      </c>
      <c r="AB611" s="282">
        <f t="shared" si="351"/>
        <v>39239.75</v>
      </c>
      <c r="AC611" s="281">
        <f t="shared" si="352"/>
        <v>0</v>
      </c>
      <c r="AD611" s="549">
        <f t="shared" si="366"/>
        <v>0</v>
      </c>
      <c r="AE611" s="553">
        <f t="shared" si="360"/>
        <v>0</v>
      </c>
      <c r="AF611" s="282">
        <f t="shared" si="361"/>
        <v>39239.75</v>
      </c>
      <c r="AG611" s="283">
        <f t="shared" si="353"/>
        <v>39239.75</v>
      </c>
      <c r="AH611" s="281">
        <f t="shared" si="354"/>
        <v>0</v>
      </c>
      <c r="AI611" s="551">
        <f t="shared" si="370"/>
        <v>0</v>
      </c>
      <c r="AJ611" s="549">
        <f t="shared" si="370"/>
        <v>0</v>
      </c>
      <c r="AK611" s="549">
        <f t="shared" si="370"/>
        <v>0</v>
      </c>
      <c r="AL611" s="282">
        <f t="shared" si="355"/>
        <v>42010.479166666664</v>
      </c>
      <c r="AM611" s="281">
        <f t="shared" si="356"/>
        <v>0</v>
      </c>
      <c r="AN611" s="549">
        <f t="shared" si="345"/>
        <v>0</v>
      </c>
      <c r="AO611" s="549">
        <f t="shared" si="346"/>
        <v>0</v>
      </c>
      <c r="AP611" s="549">
        <f t="shared" si="357"/>
        <v>42010.479166666664</v>
      </c>
      <c r="AQ611" s="283">
        <f t="shared" si="380"/>
        <v>42010.479166666664</v>
      </c>
      <c r="AR611" s="281">
        <f t="shared" si="358"/>
        <v>0</v>
      </c>
      <c r="AT611" s="446" t="s">
        <v>2076</v>
      </c>
      <c r="AU611" s="284"/>
      <c r="AV611" s="447" t="str">
        <f t="shared" si="359"/>
        <v>CA</v>
      </c>
      <c r="AW611" s="447" t="str">
        <f t="shared" si="359"/>
        <v>CL</v>
      </c>
      <c r="AX611" s="447" t="str">
        <f t="shared" si="359"/>
        <v>AIC</v>
      </c>
      <c r="AY611" s="447" t="str">
        <f t="shared" si="381"/>
        <v>ERB</v>
      </c>
      <c r="AZ611" s="447" t="str">
        <f t="shared" si="381"/>
        <v>GRB</v>
      </c>
      <c r="BA611" s="447" t="str">
        <f t="shared" si="381"/>
        <v>Non-Op</v>
      </c>
      <c r="BC611" s="449" t="s">
        <v>2100</v>
      </c>
      <c r="BD611" s="552">
        <f t="shared" si="382"/>
        <v>39239.75</v>
      </c>
      <c r="BF611" s="435"/>
      <c r="BG611" s="435"/>
      <c r="BH611" s="435"/>
      <c r="BI611" s="435"/>
      <c r="BJ611" s="435"/>
      <c r="BK611" s="435"/>
      <c r="BL611" s="435"/>
      <c r="BN611" s="444"/>
    </row>
    <row r="612" spans="1:141" s="28" customFormat="1" ht="12" customHeight="1">
      <c r="A612" s="287">
        <v>18232251</v>
      </c>
      <c r="B612" s="288" t="str">
        <f t="shared" si="368"/>
        <v>18232251</v>
      </c>
      <c r="C612" s="444" t="s">
        <v>1435</v>
      </c>
      <c r="D612" s="445" t="s">
        <v>2091</v>
      </c>
      <c r="E612" s="445"/>
      <c r="F612" s="444"/>
      <c r="G612" s="445"/>
      <c r="H612" s="547">
        <v>12478.35</v>
      </c>
      <c r="I612" s="547">
        <v>12478.35</v>
      </c>
      <c r="J612" s="547">
        <v>15646.35</v>
      </c>
      <c r="K612" s="547">
        <v>15646.35</v>
      </c>
      <c r="L612" s="547">
        <v>15646.35</v>
      </c>
      <c r="M612" s="547">
        <v>15646.35</v>
      </c>
      <c r="N612" s="547">
        <v>15646.35</v>
      </c>
      <c r="O612" s="547">
        <v>15646.35</v>
      </c>
      <c r="P612" s="547">
        <v>15646.35</v>
      </c>
      <c r="Q612" s="547">
        <v>15646.35</v>
      </c>
      <c r="R612" s="547">
        <v>17848.849999999999</v>
      </c>
      <c r="S612" s="547">
        <v>17848.849999999999</v>
      </c>
      <c r="T612" s="547">
        <v>17848.849999999999</v>
      </c>
      <c r="U612" s="547"/>
      <c r="V612" s="547">
        <f t="shared" si="350"/>
        <v>15709.20416666667</v>
      </c>
      <c r="W612" s="285"/>
      <c r="X612" s="286"/>
      <c r="Y612" s="548">
        <f t="shared" si="385"/>
        <v>17848.849999999999</v>
      </c>
      <c r="Z612" s="549">
        <f t="shared" si="385"/>
        <v>0</v>
      </c>
      <c r="AA612" s="549">
        <f t="shared" si="385"/>
        <v>0</v>
      </c>
      <c r="AB612" s="282">
        <f t="shared" si="351"/>
        <v>0</v>
      </c>
      <c r="AC612" s="281">
        <f t="shared" si="352"/>
        <v>0</v>
      </c>
      <c r="AD612" s="549">
        <f t="shared" si="366"/>
        <v>0</v>
      </c>
      <c r="AE612" s="553">
        <f t="shared" si="360"/>
        <v>0</v>
      </c>
      <c r="AF612" s="282">
        <f t="shared" si="361"/>
        <v>0</v>
      </c>
      <c r="AG612" s="283">
        <f t="shared" si="353"/>
        <v>0</v>
      </c>
      <c r="AH612" s="281">
        <f t="shared" si="354"/>
        <v>0</v>
      </c>
      <c r="AI612" s="551">
        <f t="shared" ref="AI612:AK631" si="386">IF($D612=AI$5,$V612,0)</f>
        <v>15709.20416666667</v>
      </c>
      <c r="AJ612" s="549">
        <f t="shared" si="386"/>
        <v>0</v>
      </c>
      <c r="AK612" s="549">
        <f t="shared" si="386"/>
        <v>0</v>
      </c>
      <c r="AL612" s="282">
        <f t="shared" si="355"/>
        <v>0</v>
      </c>
      <c r="AM612" s="281">
        <f t="shared" si="356"/>
        <v>0</v>
      </c>
      <c r="AN612" s="549">
        <f t="shared" si="345"/>
        <v>0</v>
      </c>
      <c r="AO612" s="549">
        <f t="shared" si="346"/>
        <v>0</v>
      </c>
      <c r="AP612" s="549">
        <f t="shared" si="357"/>
        <v>0</v>
      </c>
      <c r="AQ612" s="283">
        <f t="shared" si="380"/>
        <v>0</v>
      </c>
      <c r="AR612" s="281">
        <f t="shared" si="358"/>
        <v>0</v>
      </c>
      <c r="AT612" s="446"/>
      <c r="AU612" s="284"/>
      <c r="AV612" s="447" t="str">
        <f t="shared" si="359"/>
        <v>CA</v>
      </c>
      <c r="AW612" s="447" t="str">
        <f t="shared" si="359"/>
        <v>CL</v>
      </c>
      <c r="AX612" s="447" t="str">
        <f t="shared" si="359"/>
        <v>AIC</v>
      </c>
      <c r="AY612" s="447" t="str">
        <f t="shared" si="381"/>
        <v>ERB</v>
      </c>
      <c r="AZ612" s="447" t="str">
        <f t="shared" si="381"/>
        <v>GRB</v>
      </c>
      <c r="BA612" s="447" t="str">
        <f t="shared" si="381"/>
        <v>Non-Op</v>
      </c>
      <c r="BC612" s="445" t="s">
        <v>2159</v>
      </c>
      <c r="BD612" s="552">
        <f t="shared" si="382"/>
        <v>17848.849999999999</v>
      </c>
      <c r="BF612" s="435"/>
      <c r="BG612" s="435"/>
      <c r="BH612" s="435"/>
      <c r="BI612" s="435"/>
      <c r="BJ612" s="435"/>
      <c r="BK612" s="435"/>
      <c r="BL612" s="435"/>
      <c r="BN612" s="444"/>
    </row>
    <row r="613" spans="1:141" s="28" customFormat="1" ht="12" customHeight="1">
      <c r="A613" s="287">
        <v>18232261</v>
      </c>
      <c r="B613" s="288" t="str">
        <f t="shared" si="368"/>
        <v>18232261</v>
      </c>
      <c r="C613" s="444" t="s">
        <v>1436</v>
      </c>
      <c r="D613" s="445" t="s">
        <v>1165</v>
      </c>
      <c r="E613" s="445"/>
      <c r="F613" s="444"/>
      <c r="G613" s="445"/>
      <c r="H613" s="547">
        <v>690977.51</v>
      </c>
      <c r="I613" s="547">
        <v>690977.51</v>
      </c>
      <c r="J613" s="547">
        <v>690977.51</v>
      </c>
      <c r="K613" s="547">
        <v>688621.75</v>
      </c>
      <c r="L613" s="547">
        <v>688621.75</v>
      </c>
      <c r="M613" s="547">
        <v>688621.75</v>
      </c>
      <c r="N613" s="547">
        <v>682578.66</v>
      </c>
      <c r="O613" s="547">
        <v>682578.66</v>
      </c>
      <c r="P613" s="547">
        <v>682578.66</v>
      </c>
      <c r="Q613" s="547">
        <v>680473.99</v>
      </c>
      <c r="R613" s="547">
        <v>680473.99</v>
      </c>
      <c r="S613" s="547">
        <v>680473.99</v>
      </c>
      <c r="T613" s="547">
        <v>679084.47</v>
      </c>
      <c r="U613" s="547"/>
      <c r="V613" s="547">
        <f t="shared" si="350"/>
        <v>685167.4341666667</v>
      </c>
      <c r="W613" s="285"/>
      <c r="X613" s="286"/>
      <c r="Y613" s="548">
        <f t="shared" si="385"/>
        <v>0</v>
      </c>
      <c r="Z613" s="549">
        <f t="shared" si="385"/>
        <v>0</v>
      </c>
      <c r="AA613" s="549">
        <f t="shared" si="385"/>
        <v>0</v>
      </c>
      <c r="AB613" s="282">
        <f t="shared" si="351"/>
        <v>679084.47</v>
      </c>
      <c r="AC613" s="281">
        <f t="shared" si="352"/>
        <v>0</v>
      </c>
      <c r="AD613" s="549">
        <f t="shared" si="366"/>
        <v>0</v>
      </c>
      <c r="AE613" s="553">
        <f t="shared" si="360"/>
        <v>0</v>
      </c>
      <c r="AF613" s="282">
        <f t="shared" si="361"/>
        <v>679084.47</v>
      </c>
      <c r="AG613" s="283">
        <f t="shared" si="353"/>
        <v>679084.47</v>
      </c>
      <c r="AH613" s="281">
        <f t="shared" si="354"/>
        <v>0</v>
      </c>
      <c r="AI613" s="551">
        <f t="shared" si="386"/>
        <v>0</v>
      </c>
      <c r="AJ613" s="549">
        <f t="shared" si="386"/>
        <v>0</v>
      </c>
      <c r="AK613" s="549">
        <f t="shared" si="386"/>
        <v>0</v>
      </c>
      <c r="AL613" s="282">
        <f t="shared" si="355"/>
        <v>685167.4341666667</v>
      </c>
      <c r="AM613" s="281">
        <f t="shared" si="356"/>
        <v>0</v>
      </c>
      <c r="AN613" s="549">
        <f t="shared" si="345"/>
        <v>0</v>
      </c>
      <c r="AO613" s="549">
        <f t="shared" si="346"/>
        <v>0</v>
      </c>
      <c r="AP613" s="549">
        <f t="shared" si="357"/>
        <v>685167.4341666667</v>
      </c>
      <c r="AQ613" s="283">
        <f t="shared" si="380"/>
        <v>685167.4341666667</v>
      </c>
      <c r="AR613" s="281">
        <f t="shared" si="358"/>
        <v>0</v>
      </c>
      <c r="AT613" s="446" t="s">
        <v>2076</v>
      </c>
      <c r="AU613" s="284"/>
      <c r="AV613" s="447" t="str">
        <f t="shared" si="359"/>
        <v>CA</v>
      </c>
      <c r="AW613" s="447" t="str">
        <f t="shared" si="359"/>
        <v>CL</v>
      </c>
      <c r="AX613" s="447" t="str">
        <f t="shared" si="359"/>
        <v>AIC</v>
      </c>
      <c r="AY613" s="447" t="str">
        <f t="shared" si="381"/>
        <v>ERB</v>
      </c>
      <c r="AZ613" s="447" t="str">
        <f t="shared" si="381"/>
        <v>GRB</v>
      </c>
      <c r="BA613" s="447" t="str">
        <f t="shared" si="381"/>
        <v>Non-Op</v>
      </c>
      <c r="BC613" s="449" t="s">
        <v>2100</v>
      </c>
      <c r="BD613" s="552">
        <f t="shared" si="382"/>
        <v>679084.47</v>
      </c>
      <c r="BF613" s="435"/>
      <c r="BG613" s="435"/>
      <c r="BH613" s="435"/>
      <c r="BI613" s="435"/>
      <c r="BJ613" s="435"/>
      <c r="BK613" s="435"/>
      <c r="BL613" s="435"/>
      <c r="BN613" s="444"/>
    </row>
    <row r="614" spans="1:141" s="28" customFormat="1" ht="12" customHeight="1">
      <c r="A614" s="287">
        <v>18232271</v>
      </c>
      <c r="B614" s="288" t="str">
        <f t="shared" si="368"/>
        <v>18232271</v>
      </c>
      <c r="C614" s="444" t="s">
        <v>1437</v>
      </c>
      <c r="D614" s="445" t="s">
        <v>2091</v>
      </c>
      <c r="E614" s="445"/>
      <c r="F614" s="444"/>
      <c r="G614" s="445"/>
      <c r="H614" s="547">
        <v>-68044.88</v>
      </c>
      <c r="I614" s="547">
        <v>-73584.399999999994</v>
      </c>
      <c r="J614" s="547">
        <v>-76542.100000000006</v>
      </c>
      <c r="K614" s="547">
        <v>-81196.570000000007</v>
      </c>
      <c r="L614" s="547">
        <v>-79553.2</v>
      </c>
      <c r="M614" s="547">
        <v>-78728.789999999994</v>
      </c>
      <c r="N614" s="547">
        <v>-78291.98</v>
      </c>
      <c r="O614" s="547">
        <v>-77595.31</v>
      </c>
      <c r="P614" s="547">
        <v>-76891.14</v>
      </c>
      <c r="Q614" s="547">
        <v>-78683.81</v>
      </c>
      <c r="R614" s="547">
        <v>-79749.710000000006</v>
      </c>
      <c r="S614" s="547">
        <v>-79749.710000000006</v>
      </c>
      <c r="T614" s="547">
        <v>-79058.080000000002</v>
      </c>
      <c r="U614" s="547"/>
      <c r="V614" s="547">
        <f t="shared" si="350"/>
        <v>-77843.183333333334</v>
      </c>
      <c r="W614" s="285"/>
      <c r="X614" s="286"/>
      <c r="Y614" s="548">
        <f t="shared" si="385"/>
        <v>-79058.080000000002</v>
      </c>
      <c r="Z614" s="549">
        <f t="shared" si="385"/>
        <v>0</v>
      </c>
      <c r="AA614" s="549">
        <f t="shared" si="385"/>
        <v>0</v>
      </c>
      <c r="AB614" s="282">
        <f t="shared" si="351"/>
        <v>0</v>
      </c>
      <c r="AC614" s="281">
        <f t="shared" si="352"/>
        <v>0</v>
      </c>
      <c r="AD614" s="549">
        <f t="shared" si="366"/>
        <v>0</v>
      </c>
      <c r="AE614" s="553">
        <f t="shared" si="360"/>
        <v>0</v>
      </c>
      <c r="AF614" s="282">
        <f t="shared" si="361"/>
        <v>0</v>
      </c>
      <c r="AG614" s="283">
        <f t="shared" si="353"/>
        <v>0</v>
      </c>
      <c r="AH614" s="281">
        <f t="shared" si="354"/>
        <v>0</v>
      </c>
      <c r="AI614" s="551">
        <f t="shared" si="386"/>
        <v>-77843.183333333334</v>
      </c>
      <c r="AJ614" s="549">
        <f t="shared" si="386"/>
        <v>0</v>
      </c>
      <c r="AK614" s="549">
        <f t="shared" si="386"/>
        <v>0</v>
      </c>
      <c r="AL614" s="282">
        <f t="shared" si="355"/>
        <v>0</v>
      </c>
      <c r="AM614" s="281">
        <f t="shared" si="356"/>
        <v>0</v>
      </c>
      <c r="AN614" s="549">
        <f t="shared" ref="AN614:AN683" si="387">IF($D614=AN$5,$V614,IF($D614=AN$4, $V614*$AK$1,0))</f>
        <v>0</v>
      </c>
      <c r="AO614" s="549">
        <f t="shared" ref="AO614:AO683" si="388">IF($D614=AO$5,$V614,IF($D614=AO$4, $V614*$AK$2,0))</f>
        <v>0</v>
      </c>
      <c r="AP614" s="549">
        <f t="shared" si="357"/>
        <v>0</v>
      </c>
      <c r="AQ614" s="283">
        <f t="shared" si="380"/>
        <v>0</v>
      </c>
      <c r="AR614" s="281">
        <f t="shared" si="358"/>
        <v>0</v>
      </c>
      <c r="AT614" s="446"/>
      <c r="AU614" s="284"/>
      <c r="AV614" s="447" t="str">
        <f t="shared" si="359"/>
        <v>CA</v>
      </c>
      <c r="AW614" s="447" t="str">
        <f t="shared" si="359"/>
        <v>CL</v>
      </c>
      <c r="AX614" s="447" t="str">
        <f t="shared" si="359"/>
        <v>AIC</v>
      </c>
      <c r="AY614" s="447" t="str">
        <f t="shared" si="381"/>
        <v>ERB</v>
      </c>
      <c r="AZ614" s="447" t="str">
        <f t="shared" si="381"/>
        <v>GRB</v>
      </c>
      <c r="BA614" s="447" t="str">
        <f t="shared" si="381"/>
        <v>Non-Op</v>
      </c>
      <c r="BC614" s="445" t="s">
        <v>2159</v>
      </c>
      <c r="BD614" s="552">
        <f t="shared" si="382"/>
        <v>-79058.080000000002</v>
      </c>
      <c r="BF614" s="435"/>
      <c r="BG614" s="435"/>
      <c r="BH614" s="435"/>
      <c r="BI614" s="435"/>
      <c r="BJ614" s="435"/>
      <c r="BK614" s="435"/>
      <c r="BL614" s="435"/>
      <c r="BN614" s="444"/>
    </row>
    <row r="615" spans="1:141" s="28" customFormat="1" ht="12" customHeight="1">
      <c r="A615" s="287">
        <v>18232301</v>
      </c>
      <c r="B615" s="288" t="str">
        <f t="shared" si="368"/>
        <v>18232301</v>
      </c>
      <c r="C615" s="444" t="s">
        <v>1438</v>
      </c>
      <c r="D615" s="445" t="s">
        <v>1163</v>
      </c>
      <c r="E615" s="445"/>
      <c r="F615" s="444"/>
      <c r="G615" s="445"/>
      <c r="H615" s="547">
        <v>47380000.369999997</v>
      </c>
      <c r="I615" s="547">
        <v>46988774.369999997</v>
      </c>
      <c r="J615" s="547">
        <v>46581987.369999997</v>
      </c>
      <c r="K615" s="547">
        <v>46187509.369999997</v>
      </c>
      <c r="L615" s="547">
        <v>45788091.369999997</v>
      </c>
      <c r="M615" s="547">
        <v>45391627.369999997</v>
      </c>
      <c r="N615" s="547">
        <v>44989061.369999997</v>
      </c>
      <c r="O615" s="547">
        <v>44590593.369999997</v>
      </c>
      <c r="P615" s="547">
        <v>44190499.369999997</v>
      </c>
      <c r="Q615" s="547">
        <v>43784420.369999997</v>
      </c>
      <c r="R615" s="547">
        <v>43382303.369999997</v>
      </c>
      <c r="S615" s="547">
        <v>42974266.369999997</v>
      </c>
      <c r="T615" s="547">
        <v>42568897.369999997</v>
      </c>
      <c r="U615" s="547"/>
      <c r="V615" s="547">
        <f t="shared" si="350"/>
        <v>44985298.578333326</v>
      </c>
      <c r="W615" s="285" t="s">
        <v>1439</v>
      </c>
      <c r="X615" s="286"/>
      <c r="Y615" s="548">
        <f t="shared" si="385"/>
        <v>0</v>
      </c>
      <c r="Z615" s="549">
        <f t="shared" si="385"/>
        <v>0</v>
      </c>
      <c r="AA615" s="549">
        <f t="shared" si="385"/>
        <v>0</v>
      </c>
      <c r="AB615" s="282">
        <f t="shared" si="351"/>
        <v>42568897.369999997</v>
      </c>
      <c r="AC615" s="281">
        <f t="shared" si="352"/>
        <v>0</v>
      </c>
      <c r="AD615" s="549">
        <f t="shared" si="366"/>
        <v>42568897.369999997</v>
      </c>
      <c r="AE615" s="553">
        <f t="shared" si="360"/>
        <v>0</v>
      </c>
      <c r="AF615" s="282">
        <f t="shared" si="361"/>
        <v>0</v>
      </c>
      <c r="AG615" s="283">
        <f t="shared" si="353"/>
        <v>42568897.369999997</v>
      </c>
      <c r="AH615" s="281">
        <f t="shared" si="354"/>
        <v>0</v>
      </c>
      <c r="AI615" s="551">
        <f t="shared" si="386"/>
        <v>0</v>
      </c>
      <c r="AJ615" s="549">
        <f t="shared" si="386"/>
        <v>0</v>
      </c>
      <c r="AK615" s="549">
        <f t="shared" si="386"/>
        <v>0</v>
      </c>
      <c r="AL615" s="282">
        <f t="shared" si="355"/>
        <v>44985298.578333326</v>
      </c>
      <c r="AM615" s="281">
        <f t="shared" si="356"/>
        <v>0</v>
      </c>
      <c r="AN615" s="549">
        <f t="shared" si="387"/>
        <v>44985298.578333326</v>
      </c>
      <c r="AO615" s="549">
        <f t="shared" si="388"/>
        <v>0</v>
      </c>
      <c r="AP615" s="549">
        <f t="shared" si="357"/>
        <v>0</v>
      </c>
      <c r="AQ615" s="283">
        <f t="shared" si="380"/>
        <v>44985298.578333326</v>
      </c>
      <c r="AR615" s="281">
        <f t="shared" si="358"/>
        <v>0</v>
      </c>
      <c r="AT615" s="446"/>
      <c r="AU615" s="284"/>
      <c r="AV615" s="447" t="str">
        <f t="shared" si="359"/>
        <v>CA</v>
      </c>
      <c r="AW615" s="447" t="str">
        <f t="shared" si="359"/>
        <v>CL</v>
      </c>
      <c r="AX615" s="447" t="str">
        <f t="shared" si="359"/>
        <v>AIC</v>
      </c>
      <c r="AY615" s="447" t="str">
        <f t="shared" si="381"/>
        <v>ERB</v>
      </c>
      <c r="AZ615" s="447" t="str">
        <f t="shared" si="381"/>
        <v>GRB</v>
      </c>
      <c r="BA615" s="447" t="str">
        <f t="shared" si="381"/>
        <v>Non-Op</v>
      </c>
      <c r="BC615" s="445" t="s">
        <v>2160</v>
      </c>
      <c r="BD615" s="552">
        <f t="shared" si="382"/>
        <v>42568897.369999997</v>
      </c>
      <c r="BF615" s="435"/>
      <c r="BG615" s="435"/>
      <c r="BH615" s="435"/>
      <c r="BI615" s="435"/>
      <c r="BJ615" s="435"/>
      <c r="BK615" s="435"/>
      <c r="BL615" s="435"/>
      <c r="BN615" s="444"/>
    </row>
    <row r="616" spans="1:141" s="28" customFormat="1" ht="12" customHeight="1">
      <c r="A616" s="287">
        <v>18232311</v>
      </c>
      <c r="B616" s="288" t="str">
        <f t="shared" si="368"/>
        <v>18232311</v>
      </c>
      <c r="C616" s="444" t="s">
        <v>1440</v>
      </c>
      <c r="D616" s="445" t="s">
        <v>1163</v>
      </c>
      <c r="E616" s="445"/>
      <c r="F616" s="444"/>
      <c r="G616" s="445"/>
      <c r="H616" s="547">
        <v>10619724</v>
      </c>
      <c r="I616" s="547">
        <v>10562439</v>
      </c>
      <c r="J616" s="547">
        <v>10505154</v>
      </c>
      <c r="K616" s="547">
        <v>10447869</v>
      </c>
      <c r="L616" s="547">
        <v>10390584</v>
      </c>
      <c r="M616" s="547">
        <v>10333299</v>
      </c>
      <c r="N616" s="547">
        <v>10276014</v>
      </c>
      <c r="O616" s="547">
        <v>10218729</v>
      </c>
      <c r="P616" s="547">
        <v>10161444</v>
      </c>
      <c r="Q616" s="547">
        <v>10104159</v>
      </c>
      <c r="R616" s="547">
        <v>10046874</v>
      </c>
      <c r="S616" s="547">
        <v>9989589</v>
      </c>
      <c r="T616" s="547">
        <v>9932304</v>
      </c>
      <c r="U616" s="547"/>
      <c r="V616" s="547">
        <f t="shared" si="350"/>
        <v>10276014</v>
      </c>
      <c r="W616" s="285" t="s">
        <v>1439</v>
      </c>
      <c r="X616" s="286"/>
      <c r="Y616" s="548">
        <f t="shared" si="385"/>
        <v>0</v>
      </c>
      <c r="Z616" s="549">
        <f t="shared" si="385"/>
        <v>0</v>
      </c>
      <c r="AA616" s="549">
        <f t="shared" si="385"/>
        <v>0</v>
      </c>
      <c r="AB616" s="282">
        <f t="shared" si="351"/>
        <v>9932304</v>
      </c>
      <c r="AC616" s="281">
        <f t="shared" si="352"/>
        <v>0</v>
      </c>
      <c r="AD616" s="549">
        <f t="shared" si="366"/>
        <v>9932304</v>
      </c>
      <c r="AE616" s="553">
        <f t="shared" si="360"/>
        <v>0</v>
      </c>
      <c r="AF616" s="282">
        <f t="shared" si="361"/>
        <v>0</v>
      </c>
      <c r="AG616" s="283">
        <f t="shared" si="353"/>
        <v>9932304</v>
      </c>
      <c r="AH616" s="281">
        <f t="shared" si="354"/>
        <v>0</v>
      </c>
      <c r="AI616" s="551">
        <f t="shared" si="386"/>
        <v>0</v>
      </c>
      <c r="AJ616" s="549">
        <f t="shared" si="386"/>
        <v>0</v>
      </c>
      <c r="AK616" s="549">
        <f t="shared" si="386"/>
        <v>0</v>
      </c>
      <c r="AL616" s="282">
        <f t="shared" si="355"/>
        <v>10276014</v>
      </c>
      <c r="AM616" s="281">
        <f t="shared" si="356"/>
        <v>0</v>
      </c>
      <c r="AN616" s="549">
        <f t="shared" si="387"/>
        <v>10276014</v>
      </c>
      <c r="AO616" s="549">
        <f t="shared" si="388"/>
        <v>0</v>
      </c>
      <c r="AP616" s="549">
        <f t="shared" si="357"/>
        <v>0</v>
      </c>
      <c r="AQ616" s="283">
        <f t="shared" si="380"/>
        <v>10276014</v>
      </c>
      <c r="AR616" s="281">
        <f t="shared" si="358"/>
        <v>0</v>
      </c>
      <c r="AT616" s="446"/>
      <c r="AU616" s="284"/>
      <c r="AV616" s="447" t="str">
        <f t="shared" si="359"/>
        <v>CA</v>
      </c>
      <c r="AW616" s="447" t="str">
        <f t="shared" si="359"/>
        <v>CL</v>
      </c>
      <c r="AX616" s="447" t="str">
        <f t="shared" si="359"/>
        <v>AIC</v>
      </c>
      <c r="AY616" s="447" t="str">
        <f t="shared" si="381"/>
        <v>ERB</v>
      </c>
      <c r="AZ616" s="447" t="str">
        <f t="shared" si="381"/>
        <v>GRB</v>
      </c>
      <c r="BA616" s="447" t="str">
        <f t="shared" si="381"/>
        <v>Non-Op</v>
      </c>
      <c r="BC616" s="445" t="s">
        <v>2160</v>
      </c>
      <c r="BD616" s="552">
        <f t="shared" si="382"/>
        <v>9932304</v>
      </c>
      <c r="BF616" s="435"/>
      <c r="BG616" s="435"/>
      <c r="BH616" s="435"/>
      <c r="BI616" s="435"/>
      <c r="BJ616" s="435"/>
      <c r="BK616" s="435"/>
      <c r="BL616" s="435"/>
      <c r="BN616" s="444"/>
    </row>
    <row r="617" spans="1:141" s="28" customFormat="1" ht="12" customHeight="1">
      <c r="A617" s="287">
        <v>18232321</v>
      </c>
      <c r="B617" s="288" t="str">
        <f t="shared" si="368"/>
        <v>18232321</v>
      </c>
      <c r="C617" s="444" t="s">
        <v>2815</v>
      </c>
      <c r="D617" s="445" t="s">
        <v>1163</v>
      </c>
      <c r="E617" s="445"/>
      <c r="F617" s="444"/>
      <c r="G617" s="445"/>
      <c r="H617" s="547">
        <v>0</v>
      </c>
      <c r="I617" s="547">
        <v>0</v>
      </c>
      <c r="J617" s="547">
        <v>0</v>
      </c>
      <c r="K617" s="547">
        <v>0</v>
      </c>
      <c r="L617" s="547">
        <v>0</v>
      </c>
      <c r="M617" s="547">
        <v>0</v>
      </c>
      <c r="N617" s="547">
        <v>0</v>
      </c>
      <c r="O617" s="547">
        <v>0</v>
      </c>
      <c r="P617" s="547">
        <v>0</v>
      </c>
      <c r="Q617" s="547">
        <v>0</v>
      </c>
      <c r="R617" s="547">
        <v>0</v>
      </c>
      <c r="S617" s="547">
        <v>0</v>
      </c>
      <c r="T617" s="547">
        <v>0</v>
      </c>
      <c r="U617" s="547"/>
      <c r="V617" s="547">
        <f t="shared" si="350"/>
        <v>0</v>
      </c>
      <c r="W617" s="285" t="s">
        <v>2816</v>
      </c>
      <c r="X617" s="286"/>
      <c r="Y617" s="548">
        <f t="shared" si="385"/>
        <v>0</v>
      </c>
      <c r="Z617" s="549">
        <f t="shared" si="385"/>
        <v>0</v>
      </c>
      <c r="AA617" s="549">
        <f t="shared" si="385"/>
        <v>0</v>
      </c>
      <c r="AB617" s="282">
        <f t="shared" si="351"/>
        <v>0</v>
      </c>
      <c r="AC617" s="281">
        <f t="shared" si="352"/>
        <v>0</v>
      </c>
      <c r="AD617" s="549">
        <f t="shared" si="366"/>
        <v>0</v>
      </c>
      <c r="AE617" s="553">
        <f t="shared" si="360"/>
        <v>0</v>
      </c>
      <c r="AF617" s="282">
        <f t="shared" si="361"/>
        <v>0</v>
      </c>
      <c r="AG617" s="283">
        <f t="shared" si="353"/>
        <v>0</v>
      </c>
      <c r="AH617" s="281">
        <f t="shared" si="354"/>
        <v>0</v>
      </c>
      <c r="AI617" s="551">
        <f t="shared" si="386"/>
        <v>0</v>
      </c>
      <c r="AJ617" s="549">
        <f t="shared" si="386"/>
        <v>0</v>
      </c>
      <c r="AK617" s="549">
        <f t="shared" si="386"/>
        <v>0</v>
      </c>
      <c r="AL617" s="282">
        <f t="shared" si="355"/>
        <v>0</v>
      </c>
      <c r="AM617" s="281">
        <f t="shared" si="356"/>
        <v>0</v>
      </c>
      <c r="AN617" s="549">
        <f t="shared" si="387"/>
        <v>0</v>
      </c>
      <c r="AO617" s="549">
        <f t="shared" si="388"/>
        <v>0</v>
      </c>
      <c r="AP617" s="549">
        <f t="shared" si="357"/>
        <v>0</v>
      </c>
      <c r="AQ617" s="283">
        <f t="shared" si="380"/>
        <v>0</v>
      </c>
      <c r="AR617" s="281">
        <f t="shared" si="358"/>
        <v>0</v>
      </c>
      <c r="AT617" s="446"/>
      <c r="AU617" s="284"/>
      <c r="AV617" s="447" t="str">
        <f t="shared" si="359"/>
        <v>CA</v>
      </c>
      <c r="AW617" s="447" t="str">
        <f t="shared" si="359"/>
        <v>CL</v>
      </c>
      <c r="AX617" s="447" t="str">
        <f t="shared" si="359"/>
        <v>AIC</v>
      </c>
      <c r="AY617" s="447" t="str">
        <f t="shared" si="381"/>
        <v>ERB</v>
      </c>
      <c r="AZ617" s="447" t="str">
        <f t="shared" si="381"/>
        <v>GRB</v>
      </c>
      <c r="BA617" s="447" t="str">
        <f t="shared" si="381"/>
        <v>Non-Op</v>
      </c>
      <c r="BC617" s="445" t="s">
        <v>2142</v>
      </c>
      <c r="BD617" s="552">
        <f t="shared" si="382"/>
        <v>0</v>
      </c>
      <c r="BF617" s="435"/>
      <c r="BG617" s="435"/>
      <c r="BH617" s="435"/>
      <c r="BI617" s="435"/>
      <c r="BJ617" s="435"/>
      <c r="BK617" s="435"/>
      <c r="BL617" s="435"/>
      <c r="BN617" s="444"/>
    </row>
    <row r="618" spans="1:141" s="28" customFormat="1" ht="12" customHeight="1">
      <c r="A618" s="287">
        <v>18232331</v>
      </c>
      <c r="B618" s="288" t="str">
        <f t="shared" si="368"/>
        <v>18232331</v>
      </c>
      <c r="C618" s="444" t="s">
        <v>2817</v>
      </c>
      <c r="D618" s="445" t="s">
        <v>1163</v>
      </c>
      <c r="E618" s="445"/>
      <c r="F618" s="444"/>
      <c r="G618" s="445"/>
      <c r="H618" s="547">
        <v>0</v>
      </c>
      <c r="I618" s="547">
        <v>0</v>
      </c>
      <c r="J618" s="547">
        <v>0</v>
      </c>
      <c r="K618" s="547">
        <v>0</v>
      </c>
      <c r="L618" s="547">
        <v>0</v>
      </c>
      <c r="M618" s="547">
        <v>0</v>
      </c>
      <c r="N618" s="547">
        <v>0</v>
      </c>
      <c r="O618" s="547">
        <v>0</v>
      </c>
      <c r="P618" s="547">
        <v>0</v>
      </c>
      <c r="Q618" s="547">
        <v>0</v>
      </c>
      <c r="R618" s="547">
        <v>0</v>
      </c>
      <c r="S618" s="547">
        <v>0</v>
      </c>
      <c r="T618" s="547">
        <v>0</v>
      </c>
      <c r="U618" s="547"/>
      <c r="V618" s="547">
        <f t="shared" si="350"/>
        <v>0</v>
      </c>
      <c r="W618" s="285" t="s">
        <v>1439</v>
      </c>
      <c r="X618" s="286"/>
      <c r="Y618" s="548">
        <f t="shared" si="385"/>
        <v>0</v>
      </c>
      <c r="Z618" s="549">
        <f t="shared" si="385"/>
        <v>0</v>
      </c>
      <c r="AA618" s="549">
        <f t="shared" si="385"/>
        <v>0</v>
      </c>
      <c r="AB618" s="282">
        <f t="shared" si="351"/>
        <v>0</v>
      </c>
      <c r="AC618" s="281">
        <f t="shared" si="352"/>
        <v>0</v>
      </c>
      <c r="AD618" s="549">
        <f t="shared" si="366"/>
        <v>0</v>
      </c>
      <c r="AE618" s="553">
        <f t="shared" si="360"/>
        <v>0</v>
      </c>
      <c r="AF618" s="282">
        <f t="shared" si="361"/>
        <v>0</v>
      </c>
      <c r="AG618" s="283">
        <f t="shared" si="353"/>
        <v>0</v>
      </c>
      <c r="AH618" s="281">
        <f t="shared" si="354"/>
        <v>0</v>
      </c>
      <c r="AI618" s="551">
        <f t="shared" si="386"/>
        <v>0</v>
      </c>
      <c r="AJ618" s="549">
        <f t="shared" si="386"/>
        <v>0</v>
      </c>
      <c r="AK618" s="549">
        <f t="shared" si="386"/>
        <v>0</v>
      </c>
      <c r="AL618" s="282">
        <f t="shared" si="355"/>
        <v>0</v>
      </c>
      <c r="AM618" s="281">
        <f t="shared" si="356"/>
        <v>0</v>
      </c>
      <c r="AN618" s="549">
        <f t="shared" si="387"/>
        <v>0</v>
      </c>
      <c r="AO618" s="549">
        <f t="shared" si="388"/>
        <v>0</v>
      </c>
      <c r="AP618" s="549">
        <f t="shared" si="357"/>
        <v>0</v>
      </c>
      <c r="AQ618" s="283">
        <f t="shared" si="380"/>
        <v>0</v>
      </c>
      <c r="AR618" s="281">
        <f t="shared" si="358"/>
        <v>0</v>
      </c>
      <c r="AT618" s="446"/>
      <c r="AU618" s="284"/>
      <c r="AV618" s="447" t="str">
        <f t="shared" si="359"/>
        <v>CA</v>
      </c>
      <c r="AW618" s="447" t="str">
        <f t="shared" si="359"/>
        <v>CL</v>
      </c>
      <c r="AX618" s="447" t="str">
        <f t="shared" si="359"/>
        <v>AIC</v>
      </c>
      <c r="AY618" s="447" t="str">
        <f t="shared" si="381"/>
        <v>ERB</v>
      </c>
      <c r="AZ618" s="447" t="str">
        <f t="shared" si="381"/>
        <v>GRB</v>
      </c>
      <c r="BA618" s="447" t="str">
        <f t="shared" si="381"/>
        <v>Non-Op</v>
      </c>
      <c r="BC618" s="445" t="s">
        <v>2142</v>
      </c>
      <c r="BD618" s="552">
        <f t="shared" si="382"/>
        <v>0</v>
      </c>
      <c r="BF618" s="435"/>
      <c r="BG618" s="435"/>
      <c r="BH618" s="435"/>
      <c r="BI618" s="435"/>
      <c r="BJ618" s="435"/>
      <c r="BK618" s="435"/>
      <c r="BL618" s="435"/>
      <c r="BN618" s="444"/>
    </row>
    <row r="619" spans="1:141" s="28" customFormat="1" ht="12" customHeight="1">
      <c r="A619" s="287">
        <v>18233061</v>
      </c>
      <c r="B619" s="288" t="str">
        <f t="shared" si="368"/>
        <v>18233061</v>
      </c>
      <c r="C619" s="444" t="s">
        <v>1441</v>
      </c>
      <c r="D619" s="445" t="s">
        <v>2091</v>
      </c>
      <c r="E619" s="445"/>
      <c r="F619" s="444"/>
      <c r="G619" s="445"/>
      <c r="H619" s="547">
        <v>0</v>
      </c>
      <c r="I619" s="547">
        <v>0</v>
      </c>
      <c r="J619" s="547">
        <v>0</v>
      </c>
      <c r="K619" s="547">
        <v>0</v>
      </c>
      <c r="L619" s="547">
        <v>0</v>
      </c>
      <c r="M619" s="547">
        <v>0</v>
      </c>
      <c r="N619" s="547">
        <v>0</v>
      </c>
      <c r="O619" s="547">
        <v>0</v>
      </c>
      <c r="P619" s="547">
        <v>0</v>
      </c>
      <c r="Q619" s="547">
        <v>0</v>
      </c>
      <c r="R619" s="547">
        <v>0</v>
      </c>
      <c r="S619" s="547">
        <v>0</v>
      </c>
      <c r="T619" s="547">
        <v>0</v>
      </c>
      <c r="U619" s="547"/>
      <c r="V619" s="547">
        <f t="shared" si="350"/>
        <v>0</v>
      </c>
      <c r="W619" s="285"/>
      <c r="X619" s="286"/>
      <c r="Y619" s="548">
        <f t="shared" si="385"/>
        <v>0</v>
      </c>
      <c r="Z619" s="549">
        <f t="shared" si="385"/>
        <v>0</v>
      </c>
      <c r="AA619" s="549">
        <f t="shared" si="385"/>
        <v>0</v>
      </c>
      <c r="AB619" s="282">
        <f t="shared" si="351"/>
        <v>0</v>
      </c>
      <c r="AC619" s="281">
        <f t="shared" si="352"/>
        <v>0</v>
      </c>
      <c r="AD619" s="549">
        <f t="shared" si="366"/>
        <v>0</v>
      </c>
      <c r="AE619" s="553">
        <f t="shared" si="360"/>
        <v>0</v>
      </c>
      <c r="AF619" s="282">
        <f t="shared" si="361"/>
        <v>0</v>
      </c>
      <c r="AG619" s="283">
        <f t="shared" si="353"/>
        <v>0</v>
      </c>
      <c r="AH619" s="281">
        <f t="shared" si="354"/>
        <v>0</v>
      </c>
      <c r="AI619" s="551">
        <f t="shared" si="386"/>
        <v>0</v>
      </c>
      <c r="AJ619" s="549">
        <f t="shared" si="386"/>
        <v>0</v>
      </c>
      <c r="AK619" s="549">
        <f t="shared" si="386"/>
        <v>0</v>
      </c>
      <c r="AL619" s="282">
        <f t="shared" si="355"/>
        <v>0</v>
      </c>
      <c r="AM619" s="281">
        <f t="shared" si="356"/>
        <v>0</v>
      </c>
      <c r="AN619" s="549">
        <f t="shared" si="387"/>
        <v>0</v>
      </c>
      <c r="AO619" s="549">
        <f t="shared" si="388"/>
        <v>0</v>
      </c>
      <c r="AP619" s="549">
        <f t="shared" si="357"/>
        <v>0</v>
      </c>
      <c r="AQ619" s="283">
        <f t="shared" si="380"/>
        <v>0</v>
      </c>
      <c r="AR619" s="281">
        <f t="shared" si="358"/>
        <v>0</v>
      </c>
      <c r="AT619" s="446"/>
      <c r="AU619" s="284"/>
      <c r="AV619" s="447" t="str">
        <f t="shared" si="359"/>
        <v>CA</v>
      </c>
      <c r="AW619" s="447" t="str">
        <f t="shared" si="359"/>
        <v>CL</v>
      </c>
      <c r="AX619" s="447" t="str">
        <f t="shared" si="359"/>
        <v>AIC</v>
      </c>
      <c r="AY619" s="447" t="str">
        <f t="shared" si="381"/>
        <v>ERB</v>
      </c>
      <c r="AZ619" s="447" t="str">
        <f t="shared" si="381"/>
        <v>GRB</v>
      </c>
      <c r="BA619" s="447" t="str">
        <f t="shared" si="381"/>
        <v>Non-Op</v>
      </c>
      <c r="BC619" s="445" t="s">
        <v>2142</v>
      </c>
      <c r="BD619" s="552">
        <f t="shared" si="382"/>
        <v>0</v>
      </c>
      <c r="BF619" s="435"/>
      <c r="BG619" s="435"/>
      <c r="BH619" s="435"/>
      <c r="BI619" s="435"/>
      <c r="BJ619" s="435"/>
      <c r="BK619" s="435"/>
      <c r="BL619" s="435"/>
      <c r="BN619" s="444"/>
    </row>
    <row r="620" spans="1:141" s="28" customFormat="1" ht="12" customHeight="1">
      <c r="A620" s="287">
        <v>18233091</v>
      </c>
      <c r="B620" s="288" t="str">
        <f t="shared" si="368"/>
        <v>18233091</v>
      </c>
      <c r="C620" s="444" t="s">
        <v>2818</v>
      </c>
      <c r="D620" s="445" t="s">
        <v>2091</v>
      </c>
      <c r="E620" s="445"/>
      <c r="F620" s="444"/>
      <c r="G620" s="445"/>
      <c r="H620" s="547">
        <v>0</v>
      </c>
      <c r="I620" s="547">
        <v>0</v>
      </c>
      <c r="J620" s="547">
        <v>0</v>
      </c>
      <c r="K620" s="547">
        <v>0</v>
      </c>
      <c r="L620" s="547">
        <v>0</v>
      </c>
      <c r="M620" s="547">
        <v>0</v>
      </c>
      <c r="N620" s="547">
        <v>0</v>
      </c>
      <c r="O620" s="547">
        <v>0</v>
      </c>
      <c r="P620" s="547">
        <v>0</v>
      </c>
      <c r="Q620" s="547">
        <v>0</v>
      </c>
      <c r="R620" s="547">
        <v>0</v>
      </c>
      <c r="S620" s="547">
        <v>0</v>
      </c>
      <c r="T620" s="547">
        <v>0</v>
      </c>
      <c r="U620" s="547"/>
      <c r="V620" s="547">
        <f t="shared" ref="V620:V683" si="389">(H620+T620+SUM(I620:S620)*2)/24</f>
        <v>0</v>
      </c>
      <c r="W620" s="285"/>
      <c r="X620" s="286"/>
      <c r="Y620" s="548">
        <f t="shared" si="385"/>
        <v>0</v>
      </c>
      <c r="Z620" s="549">
        <f t="shared" si="385"/>
        <v>0</v>
      </c>
      <c r="AA620" s="549">
        <f t="shared" si="385"/>
        <v>0</v>
      </c>
      <c r="AB620" s="282">
        <f t="shared" si="351"/>
        <v>0</v>
      </c>
      <c r="AC620" s="281">
        <f t="shared" si="352"/>
        <v>0</v>
      </c>
      <c r="AD620" s="549">
        <f t="shared" si="366"/>
        <v>0</v>
      </c>
      <c r="AE620" s="553">
        <f t="shared" si="360"/>
        <v>0</v>
      </c>
      <c r="AF620" s="282">
        <f t="shared" si="361"/>
        <v>0</v>
      </c>
      <c r="AG620" s="283">
        <f t="shared" si="353"/>
        <v>0</v>
      </c>
      <c r="AH620" s="281">
        <f t="shared" si="354"/>
        <v>0</v>
      </c>
      <c r="AI620" s="551">
        <f t="shared" si="386"/>
        <v>0</v>
      </c>
      <c r="AJ620" s="549">
        <f t="shared" si="386"/>
        <v>0</v>
      </c>
      <c r="AK620" s="549">
        <f t="shared" si="386"/>
        <v>0</v>
      </c>
      <c r="AL620" s="282">
        <f t="shared" si="355"/>
        <v>0</v>
      </c>
      <c r="AM620" s="281">
        <f t="shared" si="356"/>
        <v>0</v>
      </c>
      <c r="AN620" s="549">
        <f t="shared" si="387"/>
        <v>0</v>
      </c>
      <c r="AO620" s="549">
        <f t="shared" si="388"/>
        <v>0</v>
      </c>
      <c r="AP620" s="549">
        <f t="shared" si="357"/>
        <v>0</v>
      </c>
      <c r="AQ620" s="283">
        <f t="shared" si="380"/>
        <v>0</v>
      </c>
      <c r="AR620" s="281">
        <f t="shared" si="358"/>
        <v>0</v>
      </c>
      <c r="AT620" s="446"/>
      <c r="AU620" s="284"/>
      <c r="AV620" s="447" t="str">
        <f t="shared" si="359"/>
        <v>CA</v>
      </c>
      <c r="AW620" s="447" t="str">
        <f t="shared" si="359"/>
        <v>CL</v>
      </c>
      <c r="AX620" s="447" t="str">
        <f t="shared" si="359"/>
        <v>AIC</v>
      </c>
      <c r="AY620" s="447" t="str">
        <f t="shared" si="381"/>
        <v>ERB</v>
      </c>
      <c r="AZ620" s="447" t="str">
        <f t="shared" si="381"/>
        <v>GRB</v>
      </c>
      <c r="BA620" s="447" t="str">
        <f t="shared" si="381"/>
        <v>Non-Op</v>
      </c>
      <c r="BC620" s="445" t="s">
        <v>2142</v>
      </c>
      <c r="BD620" s="552">
        <f t="shared" si="382"/>
        <v>0</v>
      </c>
      <c r="BF620" s="435"/>
      <c r="BG620" s="435"/>
      <c r="BH620" s="435"/>
      <c r="BI620" s="435"/>
      <c r="BJ620" s="435"/>
      <c r="BK620" s="435"/>
      <c r="BL620" s="435"/>
      <c r="BN620" s="444"/>
    </row>
    <row r="621" spans="1:141" s="28" customFormat="1" ht="12" customHeight="1">
      <c r="A621" s="476">
        <v>18235521</v>
      </c>
      <c r="B621" s="445" t="str">
        <f t="shared" si="368"/>
        <v>18235521</v>
      </c>
      <c r="C621" s="444" t="s">
        <v>1442</v>
      </c>
      <c r="D621" s="445" t="s">
        <v>1163</v>
      </c>
      <c r="E621" s="445"/>
      <c r="F621" s="444"/>
      <c r="G621" s="445"/>
      <c r="H621" s="547">
        <v>9210178.8800000008</v>
      </c>
      <c r="I621" s="547">
        <v>8969757.8800000008</v>
      </c>
      <c r="J621" s="547">
        <v>8729336.8800000008</v>
      </c>
      <c r="K621" s="547">
        <v>8488915.8800000008</v>
      </c>
      <c r="L621" s="547">
        <v>8248494.8799999999</v>
      </c>
      <c r="M621" s="547">
        <v>8008073.8799999999</v>
      </c>
      <c r="N621" s="547">
        <v>7767652.8799999999</v>
      </c>
      <c r="O621" s="547">
        <v>7527231.8799999999</v>
      </c>
      <c r="P621" s="547">
        <v>7286810.8799999999</v>
      </c>
      <c r="Q621" s="547">
        <v>7046389.8799999999</v>
      </c>
      <c r="R621" s="547">
        <v>6805968.8799999999</v>
      </c>
      <c r="S621" s="547">
        <v>6565547.8799999999</v>
      </c>
      <c r="T621" s="547">
        <v>6325126.8799999999</v>
      </c>
      <c r="U621" s="547"/>
      <c r="V621" s="547">
        <f t="shared" si="389"/>
        <v>7767652.8799999999</v>
      </c>
      <c r="W621" s="285" t="s">
        <v>1443</v>
      </c>
      <c r="X621" s="286"/>
      <c r="Y621" s="548">
        <f t="shared" si="385"/>
        <v>0</v>
      </c>
      <c r="Z621" s="549">
        <f t="shared" si="385"/>
        <v>0</v>
      </c>
      <c r="AA621" s="549">
        <f t="shared" si="385"/>
        <v>0</v>
      </c>
      <c r="AB621" s="282">
        <f t="shared" ref="AB621:AB684" si="390">T621-SUM(Y621:AA621)</f>
        <v>6325126.8799999999</v>
      </c>
      <c r="AC621" s="281">
        <f t="shared" ref="AC621:AC684" si="391">T621-SUM(Y621:AA621)-AB621</f>
        <v>0</v>
      </c>
      <c r="AD621" s="549">
        <f t="shared" si="366"/>
        <v>6325126.8799999999</v>
      </c>
      <c r="AE621" s="553">
        <f t="shared" si="360"/>
        <v>0</v>
      </c>
      <c r="AF621" s="282">
        <f t="shared" si="361"/>
        <v>0</v>
      </c>
      <c r="AG621" s="283">
        <f t="shared" ref="AG621:AG684" si="392">SUM(AD621:AF621)</f>
        <v>6325126.8799999999</v>
      </c>
      <c r="AH621" s="281">
        <f t="shared" ref="AH621:AH684" si="393">AG621-AB621</f>
        <v>0</v>
      </c>
      <c r="AI621" s="551">
        <f t="shared" si="386"/>
        <v>0</v>
      </c>
      <c r="AJ621" s="549">
        <f t="shared" si="386"/>
        <v>0</v>
      </c>
      <c r="AK621" s="549">
        <f t="shared" si="386"/>
        <v>0</v>
      </c>
      <c r="AL621" s="282">
        <f t="shared" ref="AL621:AL684" si="394">V621-SUM(AI621:AK621)</f>
        <v>7767652.8799999999</v>
      </c>
      <c r="AM621" s="281">
        <f t="shared" ref="AM621:AM684" si="395">V621-SUM(AI621:AK621)-AL621</f>
        <v>0</v>
      </c>
      <c r="AN621" s="549">
        <f t="shared" si="387"/>
        <v>7767652.8799999999</v>
      </c>
      <c r="AO621" s="549">
        <f t="shared" si="388"/>
        <v>0</v>
      </c>
      <c r="AP621" s="549">
        <f t="shared" ref="AP621:AP684" si="396">IF($D621=AP$5,$V621,IF($D621=AP$4, $V621*$AL$2,0))</f>
        <v>0</v>
      </c>
      <c r="AQ621" s="283">
        <f t="shared" si="380"/>
        <v>7767652.8799999999</v>
      </c>
      <c r="AR621" s="281">
        <f t="shared" ref="AR621:AR684" si="397">AQ621-AL621</f>
        <v>0</v>
      </c>
      <c r="AT621" s="446"/>
      <c r="AU621" s="284"/>
      <c r="AV621" s="447" t="str">
        <f t="shared" ref="AV621:AX684" si="398">IF(VALUE(Y621),AV$7,IF(ISBLANK(Y621),"",AV$7))</f>
        <v>CA</v>
      </c>
      <c r="AW621" s="447" t="str">
        <f t="shared" si="398"/>
        <v>CL</v>
      </c>
      <c r="AX621" s="447" t="str">
        <f t="shared" si="398"/>
        <v>AIC</v>
      </c>
      <c r="AY621" s="447" t="str">
        <f t="shared" si="381"/>
        <v>ERB</v>
      </c>
      <c r="AZ621" s="447" t="str">
        <f t="shared" si="381"/>
        <v>GRB</v>
      </c>
      <c r="BA621" s="447" t="str">
        <f t="shared" si="381"/>
        <v>Non-Op</v>
      </c>
      <c r="BC621" s="445" t="s">
        <v>2160</v>
      </c>
      <c r="BD621" s="552">
        <f t="shared" si="382"/>
        <v>6325126.8799999999</v>
      </c>
      <c r="BF621" s="435"/>
      <c r="BG621" s="435"/>
      <c r="BH621" s="435"/>
      <c r="BI621" s="435"/>
      <c r="BJ621" s="435"/>
      <c r="BK621" s="435"/>
      <c r="BL621" s="435"/>
      <c r="BN621" s="444"/>
    </row>
    <row r="622" spans="1:141" s="28" customFormat="1" ht="12" customHeight="1">
      <c r="A622" s="287">
        <v>18236021</v>
      </c>
      <c r="B622" s="288" t="str">
        <f t="shared" si="368"/>
        <v>18236021</v>
      </c>
      <c r="C622" s="444" t="s">
        <v>2819</v>
      </c>
      <c r="D622" s="445" t="s">
        <v>1163</v>
      </c>
      <c r="E622" s="445"/>
      <c r="F622" s="444"/>
      <c r="G622" s="445"/>
      <c r="H622" s="547">
        <v>0</v>
      </c>
      <c r="I622" s="547">
        <v>0</v>
      </c>
      <c r="J622" s="547">
        <v>0</v>
      </c>
      <c r="K622" s="547">
        <v>0</v>
      </c>
      <c r="L622" s="547">
        <v>0</v>
      </c>
      <c r="M622" s="547">
        <v>0</v>
      </c>
      <c r="N622" s="547">
        <v>0</v>
      </c>
      <c r="O622" s="547">
        <v>0</v>
      </c>
      <c r="P622" s="547">
        <v>0</v>
      </c>
      <c r="Q622" s="547">
        <v>0</v>
      </c>
      <c r="R622" s="547">
        <v>0</v>
      </c>
      <c r="S622" s="547">
        <v>0</v>
      </c>
      <c r="T622" s="547">
        <v>0</v>
      </c>
      <c r="U622" s="547"/>
      <c r="V622" s="547">
        <f t="shared" si="389"/>
        <v>0</v>
      </c>
      <c r="W622" s="285" t="s">
        <v>1402</v>
      </c>
      <c r="X622" s="286"/>
      <c r="Y622" s="548">
        <f t="shared" si="385"/>
        <v>0</v>
      </c>
      <c r="Z622" s="549">
        <f t="shared" si="385"/>
        <v>0</v>
      </c>
      <c r="AA622" s="549">
        <f t="shared" si="385"/>
        <v>0</v>
      </c>
      <c r="AB622" s="282">
        <f t="shared" si="390"/>
        <v>0</v>
      </c>
      <c r="AC622" s="281">
        <f t="shared" si="391"/>
        <v>0</v>
      </c>
      <c r="AD622" s="549">
        <f t="shared" si="366"/>
        <v>0</v>
      </c>
      <c r="AE622" s="553">
        <f t="shared" si="360"/>
        <v>0</v>
      </c>
      <c r="AF622" s="282">
        <f t="shared" si="361"/>
        <v>0</v>
      </c>
      <c r="AG622" s="283">
        <f t="shared" si="392"/>
        <v>0</v>
      </c>
      <c r="AH622" s="281">
        <f t="shared" si="393"/>
        <v>0</v>
      </c>
      <c r="AI622" s="551">
        <f t="shared" si="386"/>
        <v>0</v>
      </c>
      <c r="AJ622" s="549">
        <f t="shared" si="386"/>
        <v>0</v>
      </c>
      <c r="AK622" s="549">
        <f t="shared" si="386"/>
        <v>0</v>
      </c>
      <c r="AL622" s="282">
        <f t="shared" si="394"/>
        <v>0</v>
      </c>
      <c r="AM622" s="281">
        <f t="shared" si="395"/>
        <v>0</v>
      </c>
      <c r="AN622" s="549">
        <f t="shared" si="387"/>
        <v>0</v>
      </c>
      <c r="AO622" s="549">
        <f t="shared" si="388"/>
        <v>0</v>
      </c>
      <c r="AP622" s="549">
        <f t="shared" si="396"/>
        <v>0</v>
      </c>
      <c r="AQ622" s="283">
        <f t="shared" si="380"/>
        <v>0</v>
      </c>
      <c r="AR622" s="281">
        <f t="shared" si="397"/>
        <v>0</v>
      </c>
      <c r="AT622" s="446"/>
      <c r="AU622" s="284"/>
      <c r="AV622" s="447" t="str">
        <f t="shared" si="398"/>
        <v>CA</v>
      </c>
      <c r="AW622" s="447" t="str">
        <f t="shared" si="398"/>
        <v>CL</v>
      </c>
      <c r="AX622" s="447" t="str">
        <f t="shared" si="398"/>
        <v>AIC</v>
      </c>
      <c r="AY622" s="447" t="str">
        <f t="shared" si="381"/>
        <v>ERB</v>
      </c>
      <c r="AZ622" s="447" t="str">
        <f t="shared" si="381"/>
        <v>GRB</v>
      </c>
      <c r="BA622" s="447" t="str">
        <f t="shared" si="381"/>
        <v>Non-Op</v>
      </c>
      <c r="BC622" s="445" t="s">
        <v>2142</v>
      </c>
      <c r="BD622" s="552">
        <f t="shared" si="382"/>
        <v>0</v>
      </c>
      <c r="BF622" s="435"/>
      <c r="BG622" s="435"/>
      <c r="BH622" s="435"/>
      <c r="BI622" s="435"/>
      <c r="BJ622" s="435"/>
      <c r="BK622" s="435"/>
      <c r="BL622" s="435"/>
      <c r="BN622" s="444"/>
    </row>
    <row r="623" spans="1:141" s="28" customFormat="1" ht="12" customHeight="1">
      <c r="A623" s="287">
        <v>18236031</v>
      </c>
      <c r="B623" s="288" t="str">
        <f t="shared" si="368"/>
        <v>18236031</v>
      </c>
      <c r="C623" s="444" t="s">
        <v>2820</v>
      </c>
      <c r="D623" s="445" t="s">
        <v>1163</v>
      </c>
      <c r="E623" s="445"/>
      <c r="F623" s="444"/>
      <c r="G623" s="445"/>
      <c r="H623" s="547">
        <v>0</v>
      </c>
      <c r="I623" s="547">
        <v>0</v>
      </c>
      <c r="J623" s="547">
        <v>0</v>
      </c>
      <c r="K623" s="547">
        <v>0</v>
      </c>
      <c r="L623" s="547">
        <v>0</v>
      </c>
      <c r="M623" s="547">
        <v>0</v>
      </c>
      <c r="N623" s="547">
        <v>0</v>
      </c>
      <c r="O623" s="547">
        <v>0</v>
      </c>
      <c r="P623" s="547">
        <v>0</v>
      </c>
      <c r="Q623" s="547">
        <v>0</v>
      </c>
      <c r="R623" s="547">
        <v>0</v>
      </c>
      <c r="S623" s="547">
        <v>0</v>
      </c>
      <c r="T623" s="547">
        <v>0</v>
      </c>
      <c r="U623" s="547"/>
      <c r="V623" s="547">
        <f t="shared" si="389"/>
        <v>0</v>
      </c>
      <c r="W623" s="285" t="s">
        <v>1402</v>
      </c>
      <c r="X623" s="286"/>
      <c r="Y623" s="548">
        <f t="shared" si="385"/>
        <v>0</v>
      </c>
      <c r="Z623" s="549">
        <f t="shared" si="385"/>
        <v>0</v>
      </c>
      <c r="AA623" s="549">
        <f t="shared" si="385"/>
        <v>0</v>
      </c>
      <c r="AB623" s="282">
        <f t="shared" si="390"/>
        <v>0</v>
      </c>
      <c r="AC623" s="281">
        <f t="shared" si="391"/>
        <v>0</v>
      </c>
      <c r="AD623" s="549">
        <f t="shared" si="366"/>
        <v>0</v>
      </c>
      <c r="AE623" s="553">
        <f t="shared" si="360"/>
        <v>0</v>
      </c>
      <c r="AF623" s="282">
        <f t="shared" si="361"/>
        <v>0</v>
      </c>
      <c r="AG623" s="283">
        <f t="shared" si="392"/>
        <v>0</v>
      </c>
      <c r="AH623" s="281">
        <f t="shared" si="393"/>
        <v>0</v>
      </c>
      <c r="AI623" s="551">
        <f t="shared" si="386"/>
        <v>0</v>
      </c>
      <c r="AJ623" s="549">
        <f t="shared" si="386"/>
        <v>0</v>
      </c>
      <c r="AK623" s="549">
        <f t="shared" si="386"/>
        <v>0</v>
      </c>
      <c r="AL623" s="282">
        <f t="shared" si="394"/>
        <v>0</v>
      </c>
      <c r="AM623" s="281">
        <f t="shared" si="395"/>
        <v>0</v>
      </c>
      <c r="AN623" s="549">
        <f t="shared" si="387"/>
        <v>0</v>
      </c>
      <c r="AO623" s="549">
        <f t="shared" si="388"/>
        <v>0</v>
      </c>
      <c r="AP623" s="549">
        <f t="shared" si="396"/>
        <v>0</v>
      </c>
      <c r="AQ623" s="283">
        <f t="shared" si="380"/>
        <v>0</v>
      </c>
      <c r="AR623" s="281">
        <f t="shared" si="397"/>
        <v>0</v>
      </c>
      <c r="AT623" s="446"/>
      <c r="AU623" s="284"/>
      <c r="AV623" s="447" t="str">
        <f t="shared" si="398"/>
        <v>CA</v>
      </c>
      <c r="AW623" s="447" t="str">
        <f t="shared" si="398"/>
        <v>CL</v>
      </c>
      <c r="AX623" s="447" t="str">
        <f t="shared" si="398"/>
        <v>AIC</v>
      </c>
      <c r="AY623" s="447" t="str">
        <f t="shared" si="381"/>
        <v>ERB</v>
      </c>
      <c r="AZ623" s="447" t="str">
        <f t="shared" si="381"/>
        <v>GRB</v>
      </c>
      <c r="BA623" s="447" t="str">
        <f t="shared" si="381"/>
        <v>Non-Op</v>
      </c>
      <c r="BC623" s="445" t="s">
        <v>2142</v>
      </c>
      <c r="BD623" s="552">
        <f t="shared" si="382"/>
        <v>0</v>
      </c>
      <c r="BF623" s="435"/>
      <c r="BG623" s="435"/>
      <c r="BH623" s="435"/>
      <c r="BI623" s="435"/>
      <c r="BJ623" s="435"/>
      <c r="BK623" s="435"/>
      <c r="BL623" s="435"/>
      <c r="BN623" s="444"/>
    </row>
    <row r="624" spans="1:141" s="28" customFormat="1" ht="12" customHeight="1">
      <c r="A624" s="287">
        <v>18236041</v>
      </c>
      <c r="B624" s="288" t="str">
        <f t="shared" si="368"/>
        <v>18236041</v>
      </c>
      <c r="C624" s="444" t="s">
        <v>2821</v>
      </c>
      <c r="D624" s="445" t="s">
        <v>1163</v>
      </c>
      <c r="E624" s="445"/>
      <c r="F624" s="444"/>
      <c r="G624" s="445"/>
      <c r="H624" s="547">
        <v>0</v>
      </c>
      <c r="I624" s="547">
        <v>0</v>
      </c>
      <c r="J624" s="547">
        <v>0</v>
      </c>
      <c r="K624" s="547">
        <v>0</v>
      </c>
      <c r="L624" s="547">
        <v>0</v>
      </c>
      <c r="M624" s="547">
        <v>0</v>
      </c>
      <c r="N624" s="547">
        <v>0</v>
      </c>
      <c r="O624" s="547">
        <v>0</v>
      </c>
      <c r="P624" s="547">
        <v>0</v>
      </c>
      <c r="Q624" s="547">
        <v>0</v>
      </c>
      <c r="R624" s="547">
        <v>0</v>
      </c>
      <c r="S624" s="547">
        <v>0</v>
      </c>
      <c r="T624" s="547">
        <v>0</v>
      </c>
      <c r="U624" s="547"/>
      <c r="V624" s="547">
        <f t="shared" si="389"/>
        <v>0</v>
      </c>
      <c r="W624" s="285" t="s">
        <v>1402</v>
      </c>
      <c r="X624" s="286"/>
      <c r="Y624" s="548">
        <f t="shared" si="385"/>
        <v>0</v>
      </c>
      <c r="Z624" s="549">
        <f t="shared" si="385"/>
        <v>0</v>
      </c>
      <c r="AA624" s="549">
        <f t="shared" si="385"/>
        <v>0</v>
      </c>
      <c r="AB624" s="282">
        <f t="shared" si="390"/>
        <v>0</v>
      </c>
      <c r="AC624" s="281">
        <f t="shared" si="391"/>
        <v>0</v>
      </c>
      <c r="AD624" s="549">
        <f t="shared" si="366"/>
        <v>0</v>
      </c>
      <c r="AE624" s="553">
        <f t="shared" si="360"/>
        <v>0</v>
      </c>
      <c r="AF624" s="282">
        <f t="shared" si="361"/>
        <v>0</v>
      </c>
      <c r="AG624" s="283">
        <f t="shared" si="392"/>
        <v>0</v>
      </c>
      <c r="AH624" s="281">
        <f t="shared" si="393"/>
        <v>0</v>
      </c>
      <c r="AI624" s="551">
        <f t="shared" si="386"/>
        <v>0</v>
      </c>
      <c r="AJ624" s="549">
        <f t="shared" si="386"/>
        <v>0</v>
      </c>
      <c r="AK624" s="549">
        <f t="shared" si="386"/>
        <v>0</v>
      </c>
      <c r="AL624" s="282">
        <f t="shared" si="394"/>
        <v>0</v>
      </c>
      <c r="AM624" s="281">
        <f t="shared" si="395"/>
        <v>0</v>
      </c>
      <c r="AN624" s="549">
        <f t="shared" si="387"/>
        <v>0</v>
      </c>
      <c r="AO624" s="549">
        <f t="shared" si="388"/>
        <v>0</v>
      </c>
      <c r="AP624" s="549">
        <f t="shared" si="396"/>
        <v>0</v>
      </c>
      <c r="AQ624" s="283">
        <f t="shared" si="380"/>
        <v>0</v>
      </c>
      <c r="AR624" s="281">
        <f t="shared" si="397"/>
        <v>0</v>
      </c>
      <c r="AT624" s="446"/>
      <c r="AU624" s="284"/>
      <c r="AV624" s="447" t="str">
        <f t="shared" si="398"/>
        <v>CA</v>
      </c>
      <c r="AW624" s="447" t="str">
        <f t="shared" si="398"/>
        <v>CL</v>
      </c>
      <c r="AX624" s="447" t="str">
        <f t="shared" si="398"/>
        <v>AIC</v>
      </c>
      <c r="AY624" s="447" t="str">
        <f t="shared" si="381"/>
        <v>ERB</v>
      </c>
      <c r="AZ624" s="447" t="str">
        <f t="shared" si="381"/>
        <v>GRB</v>
      </c>
      <c r="BA624" s="447" t="str">
        <f t="shared" si="381"/>
        <v>Non-Op</v>
      </c>
      <c r="BC624" s="445" t="s">
        <v>2142</v>
      </c>
      <c r="BD624" s="552">
        <f t="shared" si="382"/>
        <v>0</v>
      </c>
      <c r="BF624" s="435"/>
      <c r="BG624" s="435"/>
      <c r="BH624" s="435"/>
      <c r="BI624" s="435"/>
      <c r="BJ624" s="435"/>
      <c r="BK624" s="435"/>
      <c r="BL624" s="435"/>
      <c r="BN624" s="444"/>
    </row>
    <row r="625" spans="1:66" s="28" customFormat="1" ht="12" customHeight="1">
      <c r="A625" s="287">
        <v>18236051</v>
      </c>
      <c r="B625" s="288" t="str">
        <f t="shared" si="368"/>
        <v>18236051</v>
      </c>
      <c r="C625" s="444" t="s">
        <v>2822</v>
      </c>
      <c r="D625" s="445" t="s">
        <v>1163</v>
      </c>
      <c r="E625" s="445"/>
      <c r="F625" s="444"/>
      <c r="G625" s="445"/>
      <c r="H625" s="547">
        <v>0</v>
      </c>
      <c r="I625" s="547">
        <v>0</v>
      </c>
      <c r="J625" s="547">
        <v>0</v>
      </c>
      <c r="K625" s="547">
        <v>0</v>
      </c>
      <c r="L625" s="547">
        <v>0</v>
      </c>
      <c r="M625" s="547">
        <v>0</v>
      </c>
      <c r="N625" s="547">
        <v>0</v>
      </c>
      <c r="O625" s="547">
        <v>0</v>
      </c>
      <c r="P625" s="547">
        <v>0</v>
      </c>
      <c r="Q625" s="547">
        <v>0</v>
      </c>
      <c r="R625" s="547">
        <v>0</v>
      </c>
      <c r="S625" s="547">
        <v>0</v>
      </c>
      <c r="T625" s="547">
        <v>0</v>
      </c>
      <c r="U625" s="547"/>
      <c r="V625" s="547">
        <f t="shared" si="389"/>
        <v>0</v>
      </c>
      <c r="W625" s="285" t="s">
        <v>1402</v>
      </c>
      <c r="X625" s="286"/>
      <c r="Y625" s="548">
        <f t="shared" si="385"/>
        <v>0</v>
      </c>
      <c r="Z625" s="549">
        <f t="shared" si="385"/>
        <v>0</v>
      </c>
      <c r="AA625" s="549">
        <f t="shared" si="385"/>
        <v>0</v>
      </c>
      <c r="AB625" s="282">
        <f t="shared" si="390"/>
        <v>0</v>
      </c>
      <c r="AC625" s="281">
        <f t="shared" si="391"/>
        <v>0</v>
      </c>
      <c r="AD625" s="549">
        <f t="shared" si="366"/>
        <v>0</v>
      </c>
      <c r="AE625" s="553">
        <f t="shared" ref="AE625:AE688" si="399">IF($D625=AE$5,$T625,IF($D625=AE$4, $T625*$AK$2,0))</f>
        <v>0</v>
      </c>
      <c r="AF625" s="282">
        <f t="shared" ref="AF625:AF688" si="400">IF($D625=AF$5,$T625,IF($D625=AF$4, $T625*$AL$2,0))</f>
        <v>0</v>
      </c>
      <c r="AG625" s="283">
        <f t="shared" si="392"/>
        <v>0</v>
      </c>
      <c r="AH625" s="281">
        <f t="shared" si="393"/>
        <v>0</v>
      </c>
      <c r="AI625" s="551">
        <f t="shared" si="386"/>
        <v>0</v>
      </c>
      <c r="AJ625" s="549">
        <f t="shared" si="386"/>
        <v>0</v>
      </c>
      <c r="AK625" s="549">
        <f t="shared" si="386"/>
        <v>0</v>
      </c>
      <c r="AL625" s="282">
        <f t="shared" si="394"/>
        <v>0</v>
      </c>
      <c r="AM625" s="281">
        <f t="shared" si="395"/>
        <v>0</v>
      </c>
      <c r="AN625" s="549">
        <f t="shared" si="387"/>
        <v>0</v>
      </c>
      <c r="AO625" s="549">
        <f t="shared" si="388"/>
        <v>0</v>
      </c>
      <c r="AP625" s="549">
        <f t="shared" si="396"/>
        <v>0</v>
      </c>
      <c r="AQ625" s="283">
        <f t="shared" si="380"/>
        <v>0</v>
      </c>
      <c r="AR625" s="281">
        <f t="shared" si="397"/>
        <v>0</v>
      </c>
      <c r="AT625" s="446"/>
      <c r="AU625" s="284"/>
      <c r="AV625" s="447" t="str">
        <f t="shared" si="398"/>
        <v>CA</v>
      </c>
      <c r="AW625" s="447" t="str">
        <f t="shared" si="398"/>
        <v>CL</v>
      </c>
      <c r="AX625" s="447" t="str">
        <f t="shared" si="398"/>
        <v>AIC</v>
      </c>
      <c r="AY625" s="447" t="str">
        <f t="shared" si="381"/>
        <v>ERB</v>
      </c>
      <c r="AZ625" s="447" t="str">
        <f t="shared" si="381"/>
        <v>GRB</v>
      </c>
      <c r="BA625" s="447" t="str">
        <f t="shared" si="381"/>
        <v>Non-Op</v>
      </c>
      <c r="BC625" s="445" t="s">
        <v>2142</v>
      </c>
      <c r="BD625" s="552">
        <f t="shared" si="382"/>
        <v>0</v>
      </c>
      <c r="BF625" s="435"/>
      <c r="BG625" s="435"/>
      <c r="BH625" s="435"/>
      <c r="BI625" s="435"/>
      <c r="BJ625" s="435"/>
      <c r="BK625" s="435"/>
      <c r="BL625" s="435"/>
      <c r="BN625" s="444"/>
    </row>
    <row r="626" spans="1:66" s="28" customFormat="1" ht="12" customHeight="1">
      <c r="A626" s="287">
        <v>18236061</v>
      </c>
      <c r="B626" s="288" t="str">
        <f t="shared" si="368"/>
        <v>18236061</v>
      </c>
      <c r="C626" s="444" t="s">
        <v>2823</v>
      </c>
      <c r="D626" s="445" t="s">
        <v>1163</v>
      </c>
      <c r="E626" s="445"/>
      <c r="F626" s="444"/>
      <c r="G626" s="445"/>
      <c r="H626" s="547">
        <v>0</v>
      </c>
      <c r="I626" s="547">
        <v>0</v>
      </c>
      <c r="J626" s="547">
        <v>0</v>
      </c>
      <c r="K626" s="547">
        <v>0</v>
      </c>
      <c r="L626" s="547">
        <v>0</v>
      </c>
      <c r="M626" s="547">
        <v>0</v>
      </c>
      <c r="N626" s="547">
        <v>0</v>
      </c>
      <c r="O626" s="547">
        <v>0</v>
      </c>
      <c r="P626" s="547">
        <v>0</v>
      </c>
      <c r="Q626" s="547">
        <v>0</v>
      </c>
      <c r="R626" s="547">
        <v>0</v>
      </c>
      <c r="S626" s="547">
        <v>0</v>
      </c>
      <c r="T626" s="547">
        <v>0</v>
      </c>
      <c r="U626" s="547"/>
      <c r="V626" s="547">
        <f t="shared" si="389"/>
        <v>0</v>
      </c>
      <c r="W626" s="285" t="s">
        <v>1402</v>
      </c>
      <c r="X626" s="286"/>
      <c r="Y626" s="548">
        <f t="shared" si="385"/>
        <v>0</v>
      </c>
      <c r="Z626" s="549">
        <f t="shared" si="385"/>
        <v>0</v>
      </c>
      <c r="AA626" s="549">
        <f t="shared" si="385"/>
        <v>0</v>
      </c>
      <c r="AB626" s="282">
        <f t="shared" si="390"/>
        <v>0</v>
      </c>
      <c r="AC626" s="281">
        <f t="shared" si="391"/>
        <v>0</v>
      </c>
      <c r="AD626" s="549">
        <f t="shared" si="366"/>
        <v>0</v>
      </c>
      <c r="AE626" s="553">
        <f t="shared" si="399"/>
        <v>0</v>
      </c>
      <c r="AF626" s="282">
        <f t="shared" si="400"/>
        <v>0</v>
      </c>
      <c r="AG626" s="283">
        <f t="shared" si="392"/>
        <v>0</v>
      </c>
      <c r="AH626" s="281">
        <f t="shared" si="393"/>
        <v>0</v>
      </c>
      <c r="AI626" s="551">
        <f t="shared" si="386"/>
        <v>0</v>
      </c>
      <c r="AJ626" s="549">
        <f t="shared" si="386"/>
        <v>0</v>
      </c>
      <c r="AK626" s="549">
        <f t="shared" si="386"/>
        <v>0</v>
      </c>
      <c r="AL626" s="282">
        <f t="shared" si="394"/>
        <v>0</v>
      </c>
      <c r="AM626" s="281">
        <f t="shared" si="395"/>
        <v>0</v>
      </c>
      <c r="AN626" s="549">
        <f t="shared" si="387"/>
        <v>0</v>
      </c>
      <c r="AO626" s="549">
        <f t="shared" si="388"/>
        <v>0</v>
      </c>
      <c r="AP626" s="549">
        <f t="shared" si="396"/>
        <v>0</v>
      </c>
      <c r="AQ626" s="283">
        <f t="shared" si="380"/>
        <v>0</v>
      </c>
      <c r="AR626" s="281">
        <f t="shared" si="397"/>
        <v>0</v>
      </c>
      <c r="AT626" s="446"/>
      <c r="AU626" s="284"/>
      <c r="AV626" s="447" t="str">
        <f t="shared" si="398"/>
        <v>CA</v>
      </c>
      <c r="AW626" s="447" t="str">
        <f t="shared" si="398"/>
        <v>CL</v>
      </c>
      <c r="AX626" s="447" t="str">
        <f t="shared" si="398"/>
        <v>AIC</v>
      </c>
      <c r="AY626" s="447" t="str">
        <f t="shared" si="381"/>
        <v>ERB</v>
      </c>
      <c r="AZ626" s="447" t="str">
        <f t="shared" si="381"/>
        <v>GRB</v>
      </c>
      <c r="BA626" s="447" t="str">
        <f t="shared" si="381"/>
        <v>Non-Op</v>
      </c>
      <c r="BC626" s="445" t="s">
        <v>2142</v>
      </c>
      <c r="BD626" s="552">
        <f t="shared" si="382"/>
        <v>0</v>
      </c>
      <c r="BF626" s="435"/>
      <c r="BG626" s="435"/>
      <c r="BH626" s="435"/>
      <c r="BI626" s="435"/>
      <c r="BJ626" s="435"/>
      <c r="BK626" s="435"/>
      <c r="BL626" s="435"/>
      <c r="BN626" s="444"/>
    </row>
    <row r="627" spans="1:66" s="28" customFormat="1" ht="12" customHeight="1">
      <c r="A627" s="287">
        <v>18236071</v>
      </c>
      <c r="B627" s="288" t="str">
        <f t="shared" si="368"/>
        <v>18236071</v>
      </c>
      <c r="C627" s="444" t="s">
        <v>2824</v>
      </c>
      <c r="D627" s="445" t="s">
        <v>1163</v>
      </c>
      <c r="E627" s="445"/>
      <c r="F627" s="444"/>
      <c r="G627" s="445"/>
      <c r="H627" s="547">
        <v>0</v>
      </c>
      <c r="I627" s="547">
        <v>0</v>
      </c>
      <c r="J627" s="547">
        <v>0</v>
      </c>
      <c r="K627" s="547">
        <v>0</v>
      </c>
      <c r="L627" s="547">
        <v>0</v>
      </c>
      <c r="M627" s="547">
        <v>0</v>
      </c>
      <c r="N627" s="547">
        <v>0</v>
      </c>
      <c r="O627" s="547">
        <v>0</v>
      </c>
      <c r="P627" s="547">
        <v>0</v>
      </c>
      <c r="Q627" s="547">
        <v>0</v>
      </c>
      <c r="R627" s="547">
        <v>0</v>
      </c>
      <c r="S627" s="547">
        <v>0</v>
      </c>
      <c r="T627" s="547">
        <v>0</v>
      </c>
      <c r="U627" s="547"/>
      <c r="V627" s="547">
        <f t="shared" si="389"/>
        <v>0</v>
      </c>
      <c r="W627" s="285" t="s">
        <v>1402</v>
      </c>
      <c r="X627" s="286"/>
      <c r="Y627" s="548">
        <f t="shared" si="385"/>
        <v>0</v>
      </c>
      <c r="Z627" s="549">
        <f t="shared" si="385"/>
        <v>0</v>
      </c>
      <c r="AA627" s="549">
        <f t="shared" si="385"/>
        <v>0</v>
      </c>
      <c r="AB627" s="282">
        <f t="shared" si="390"/>
        <v>0</v>
      </c>
      <c r="AC627" s="281">
        <f t="shared" si="391"/>
        <v>0</v>
      </c>
      <c r="AD627" s="549">
        <f t="shared" si="366"/>
        <v>0</v>
      </c>
      <c r="AE627" s="553">
        <f t="shared" si="399"/>
        <v>0</v>
      </c>
      <c r="AF627" s="282">
        <f t="shared" si="400"/>
        <v>0</v>
      </c>
      <c r="AG627" s="283">
        <f t="shared" si="392"/>
        <v>0</v>
      </c>
      <c r="AH627" s="281">
        <f t="shared" si="393"/>
        <v>0</v>
      </c>
      <c r="AI627" s="551">
        <f t="shared" si="386"/>
        <v>0</v>
      </c>
      <c r="AJ627" s="549">
        <f t="shared" si="386"/>
        <v>0</v>
      </c>
      <c r="AK627" s="549">
        <f t="shared" si="386"/>
        <v>0</v>
      </c>
      <c r="AL627" s="282">
        <f t="shared" si="394"/>
        <v>0</v>
      </c>
      <c r="AM627" s="281">
        <f t="shared" si="395"/>
        <v>0</v>
      </c>
      <c r="AN627" s="549">
        <f t="shared" si="387"/>
        <v>0</v>
      </c>
      <c r="AO627" s="549">
        <f t="shared" si="388"/>
        <v>0</v>
      </c>
      <c r="AP627" s="549">
        <f t="shared" si="396"/>
        <v>0</v>
      </c>
      <c r="AQ627" s="283">
        <f t="shared" si="380"/>
        <v>0</v>
      </c>
      <c r="AR627" s="281">
        <f t="shared" si="397"/>
        <v>0</v>
      </c>
      <c r="AT627" s="446"/>
      <c r="AU627" s="284"/>
      <c r="AV627" s="447" t="str">
        <f t="shared" si="398"/>
        <v>CA</v>
      </c>
      <c r="AW627" s="447" t="str">
        <f t="shared" si="398"/>
        <v>CL</v>
      </c>
      <c r="AX627" s="447" t="str">
        <f t="shared" si="398"/>
        <v>AIC</v>
      </c>
      <c r="AY627" s="447" t="str">
        <f t="shared" si="381"/>
        <v>ERB</v>
      </c>
      <c r="AZ627" s="447" t="str">
        <f t="shared" si="381"/>
        <v>GRB</v>
      </c>
      <c r="BA627" s="447" t="str">
        <f t="shared" si="381"/>
        <v>Non-Op</v>
      </c>
      <c r="BC627" s="445" t="s">
        <v>2142</v>
      </c>
      <c r="BD627" s="552">
        <f t="shared" si="382"/>
        <v>0</v>
      </c>
      <c r="BF627" s="435"/>
      <c r="BG627" s="435"/>
      <c r="BH627" s="435"/>
      <c r="BI627" s="435"/>
      <c r="BJ627" s="435"/>
      <c r="BK627" s="435"/>
      <c r="BL627" s="435"/>
      <c r="BN627" s="444"/>
    </row>
    <row r="628" spans="1:66" s="28" customFormat="1" ht="12" customHeight="1">
      <c r="A628" s="287">
        <v>18236091</v>
      </c>
      <c r="B628" s="288" t="str">
        <f t="shared" si="368"/>
        <v>18236091</v>
      </c>
      <c r="C628" s="444" t="s">
        <v>2825</v>
      </c>
      <c r="D628" s="445" t="s">
        <v>1163</v>
      </c>
      <c r="E628" s="445"/>
      <c r="F628" s="444"/>
      <c r="G628" s="445"/>
      <c r="H628" s="547">
        <v>0</v>
      </c>
      <c r="I628" s="547">
        <v>0</v>
      </c>
      <c r="J628" s="547">
        <v>0</v>
      </c>
      <c r="K628" s="547">
        <v>0</v>
      </c>
      <c r="L628" s="547">
        <v>0</v>
      </c>
      <c r="M628" s="547">
        <v>0</v>
      </c>
      <c r="N628" s="547">
        <v>0</v>
      </c>
      <c r="O628" s="547">
        <v>0</v>
      </c>
      <c r="P628" s="547">
        <v>0</v>
      </c>
      <c r="Q628" s="547">
        <v>0</v>
      </c>
      <c r="R628" s="547">
        <v>0</v>
      </c>
      <c r="S628" s="547">
        <v>0</v>
      </c>
      <c r="T628" s="547">
        <v>0</v>
      </c>
      <c r="U628" s="547"/>
      <c r="V628" s="547">
        <f t="shared" si="389"/>
        <v>0</v>
      </c>
      <c r="W628" s="285" t="s">
        <v>1402</v>
      </c>
      <c r="X628" s="286"/>
      <c r="Y628" s="548">
        <f t="shared" si="385"/>
        <v>0</v>
      </c>
      <c r="Z628" s="549">
        <f t="shared" si="385"/>
        <v>0</v>
      </c>
      <c r="AA628" s="549">
        <f t="shared" si="385"/>
        <v>0</v>
      </c>
      <c r="AB628" s="282">
        <f t="shared" si="390"/>
        <v>0</v>
      </c>
      <c r="AC628" s="281">
        <f t="shared" si="391"/>
        <v>0</v>
      </c>
      <c r="AD628" s="549">
        <f t="shared" si="366"/>
        <v>0</v>
      </c>
      <c r="AE628" s="553">
        <f t="shared" si="399"/>
        <v>0</v>
      </c>
      <c r="AF628" s="282">
        <f t="shared" si="400"/>
        <v>0</v>
      </c>
      <c r="AG628" s="283">
        <f t="shared" si="392"/>
        <v>0</v>
      </c>
      <c r="AH628" s="281">
        <f t="shared" si="393"/>
        <v>0</v>
      </c>
      <c r="AI628" s="551">
        <f t="shared" si="386"/>
        <v>0</v>
      </c>
      <c r="AJ628" s="549">
        <f t="shared" si="386"/>
        <v>0</v>
      </c>
      <c r="AK628" s="549">
        <f t="shared" si="386"/>
        <v>0</v>
      </c>
      <c r="AL628" s="282">
        <f t="shared" si="394"/>
        <v>0</v>
      </c>
      <c r="AM628" s="281">
        <f t="shared" si="395"/>
        <v>0</v>
      </c>
      <c r="AN628" s="549">
        <f t="shared" si="387"/>
        <v>0</v>
      </c>
      <c r="AO628" s="549">
        <f t="shared" si="388"/>
        <v>0</v>
      </c>
      <c r="AP628" s="549">
        <f t="shared" si="396"/>
        <v>0</v>
      </c>
      <c r="AQ628" s="283">
        <f t="shared" si="380"/>
        <v>0</v>
      </c>
      <c r="AR628" s="281">
        <f t="shared" si="397"/>
        <v>0</v>
      </c>
      <c r="AT628" s="446"/>
      <c r="AU628" s="284"/>
      <c r="AV628" s="447" t="str">
        <f t="shared" si="398"/>
        <v>CA</v>
      </c>
      <c r="AW628" s="447" t="str">
        <f t="shared" si="398"/>
        <v>CL</v>
      </c>
      <c r="AX628" s="447" t="str">
        <f t="shared" si="398"/>
        <v>AIC</v>
      </c>
      <c r="AY628" s="447" t="str">
        <f t="shared" si="381"/>
        <v>ERB</v>
      </c>
      <c r="AZ628" s="447" t="str">
        <f t="shared" si="381"/>
        <v>GRB</v>
      </c>
      <c r="BA628" s="447" t="str">
        <f t="shared" si="381"/>
        <v>Non-Op</v>
      </c>
      <c r="BC628" s="445" t="s">
        <v>2142</v>
      </c>
      <c r="BD628" s="552">
        <f t="shared" si="382"/>
        <v>0</v>
      </c>
      <c r="BF628" s="435"/>
      <c r="BG628" s="435"/>
      <c r="BH628" s="435"/>
      <c r="BI628" s="435"/>
      <c r="BJ628" s="435"/>
      <c r="BK628" s="435"/>
      <c r="BL628" s="435"/>
      <c r="BN628" s="444"/>
    </row>
    <row r="629" spans="1:66" s="28" customFormat="1" ht="12" customHeight="1">
      <c r="A629" s="287">
        <v>18236101</v>
      </c>
      <c r="B629" s="288" t="str">
        <f t="shared" si="368"/>
        <v>18236101</v>
      </c>
      <c r="C629" s="444" t="s">
        <v>2826</v>
      </c>
      <c r="D629" s="445" t="s">
        <v>1163</v>
      </c>
      <c r="E629" s="445"/>
      <c r="F629" s="444"/>
      <c r="G629" s="445"/>
      <c r="H629" s="547">
        <v>0</v>
      </c>
      <c r="I629" s="547">
        <v>0</v>
      </c>
      <c r="J629" s="547">
        <v>0</v>
      </c>
      <c r="K629" s="547">
        <v>0</v>
      </c>
      <c r="L629" s="547">
        <v>0</v>
      </c>
      <c r="M629" s="547">
        <v>0</v>
      </c>
      <c r="N629" s="547">
        <v>0</v>
      </c>
      <c r="O629" s="547">
        <v>0</v>
      </c>
      <c r="P629" s="547">
        <v>0</v>
      </c>
      <c r="Q629" s="547">
        <v>0</v>
      </c>
      <c r="R629" s="547">
        <v>0</v>
      </c>
      <c r="S629" s="547">
        <v>0</v>
      </c>
      <c r="T629" s="547">
        <v>0</v>
      </c>
      <c r="U629" s="547"/>
      <c r="V629" s="547">
        <f t="shared" si="389"/>
        <v>0</v>
      </c>
      <c r="W629" s="285" t="s">
        <v>1402</v>
      </c>
      <c r="X629" s="286"/>
      <c r="Y629" s="548">
        <f t="shared" si="385"/>
        <v>0</v>
      </c>
      <c r="Z629" s="549">
        <f t="shared" si="385"/>
        <v>0</v>
      </c>
      <c r="AA629" s="549">
        <f t="shared" si="385"/>
        <v>0</v>
      </c>
      <c r="AB629" s="282">
        <f t="shared" si="390"/>
        <v>0</v>
      </c>
      <c r="AC629" s="281">
        <f t="shared" si="391"/>
        <v>0</v>
      </c>
      <c r="AD629" s="549">
        <f t="shared" ref="AD629:AD696" si="401">IF($D629=AD$5,$T629,IF($D629=AD$4, $T629*$AK$1,0))</f>
        <v>0</v>
      </c>
      <c r="AE629" s="553">
        <f t="shared" si="399"/>
        <v>0</v>
      </c>
      <c r="AF629" s="282">
        <f t="shared" si="400"/>
        <v>0</v>
      </c>
      <c r="AG629" s="283">
        <f t="shared" si="392"/>
        <v>0</v>
      </c>
      <c r="AH629" s="281">
        <f t="shared" si="393"/>
        <v>0</v>
      </c>
      <c r="AI629" s="551">
        <f t="shared" si="386"/>
        <v>0</v>
      </c>
      <c r="AJ629" s="549">
        <f t="shared" si="386"/>
        <v>0</v>
      </c>
      <c r="AK629" s="549">
        <f t="shared" si="386"/>
        <v>0</v>
      </c>
      <c r="AL629" s="282">
        <f t="shared" si="394"/>
        <v>0</v>
      </c>
      <c r="AM629" s="281">
        <f t="shared" si="395"/>
        <v>0</v>
      </c>
      <c r="AN629" s="549">
        <f t="shared" si="387"/>
        <v>0</v>
      </c>
      <c r="AO629" s="549">
        <f t="shared" si="388"/>
        <v>0</v>
      </c>
      <c r="AP629" s="549">
        <f t="shared" si="396"/>
        <v>0</v>
      </c>
      <c r="AQ629" s="283">
        <f t="shared" si="380"/>
        <v>0</v>
      </c>
      <c r="AR629" s="281">
        <f t="shared" si="397"/>
        <v>0</v>
      </c>
      <c r="AT629" s="446"/>
      <c r="AU629" s="284"/>
      <c r="AV629" s="447" t="str">
        <f t="shared" si="398"/>
        <v>CA</v>
      </c>
      <c r="AW629" s="447" t="str">
        <f t="shared" si="398"/>
        <v>CL</v>
      </c>
      <c r="AX629" s="447" t="str">
        <f t="shared" si="398"/>
        <v>AIC</v>
      </c>
      <c r="AY629" s="447" t="str">
        <f t="shared" si="381"/>
        <v>ERB</v>
      </c>
      <c r="AZ629" s="447" t="str">
        <f t="shared" si="381"/>
        <v>GRB</v>
      </c>
      <c r="BA629" s="447" t="str">
        <f t="shared" si="381"/>
        <v>Non-Op</v>
      </c>
      <c r="BC629" s="445" t="s">
        <v>2142</v>
      </c>
      <c r="BD629" s="552">
        <f t="shared" si="382"/>
        <v>0</v>
      </c>
      <c r="BF629" s="435"/>
      <c r="BG629" s="435"/>
      <c r="BH629" s="435"/>
      <c r="BI629" s="435"/>
      <c r="BJ629" s="435"/>
      <c r="BK629" s="435"/>
      <c r="BL629" s="435"/>
      <c r="BN629" s="444"/>
    </row>
    <row r="630" spans="1:66" s="28" customFormat="1" ht="12" customHeight="1">
      <c r="A630" s="287">
        <v>18236111</v>
      </c>
      <c r="B630" s="288" t="str">
        <f t="shared" si="368"/>
        <v>18236111</v>
      </c>
      <c r="C630" s="444" t="s">
        <v>1444</v>
      </c>
      <c r="D630" s="445" t="s">
        <v>1163</v>
      </c>
      <c r="E630" s="445"/>
      <c r="F630" s="444"/>
      <c r="G630" s="445"/>
      <c r="H630" s="547">
        <v>3780</v>
      </c>
      <c r="I630" s="547">
        <v>3780</v>
      </c>
      <c r="J630" s="547">
        <v>3780</v>
      </c>
      <c r="K630" s="547">
        <v>3780</v>
      </c>
      <c r="L630" s="547">
        <v>3780</v>
      </c>
      <c r="M630" s="547">
        <v>3780</v>
      </c>
      <c r="N630" s="547">
        <v>3780</v>
      </c>
      <c r="O630" s="547">
        <v>3780</v>
      </c>
      <c r="P630" s="547">
        <v>3780</v>
      </c>
      <c r="Q630" s="547">
        <v>3780</v>
      </c>
      <c r="R630" s="547">
        <v>3780</v>
      </c>
      <c r="S630" s="547">
        <v>3780</v>
      </c>
      <c r="T630" s="547">
        <v>3780</v>
      </c>
      <c r="U630" s="547"/>
      <c r="V630" s="547">
        <f t="shared" si="389"/>
        <v>3780</v>
      </c>
      <c r="W630" s="285" t="s">
        <v>1402</v>
      </c>
      <c r="X630" s="286"/>
      <c r="Y630" s="548">
        <f t="shared" ref="Y630:AA649" si="402">IF($D630=Y$5,$T630,0)</f>
        <v>0</v>
      </c>
      <c r="Z630" s="549">
        <f t="shared" si="402"/>
        <v>0</v>
      </c>
      <c r="AA630" s="549">
        <f t="shared" si="402"/>
        <v>0</v>
      </c>
      <c r="AB630" s="282">
        <f t="shared" si="390"/>
        <v>3780</v>
      </c>
      <c r="AC630" s="281">
        <f t="shared" si="391"/>
        <v>0</v>
      </c>
      <c r="AD630" s="549">
        <f t="shared" si="401"/>
        <v>3780</v>
      </c>
      <c r="AE630" s="553">
        <f t="shared" si="399"/>
        <v>0</v>
      </c>
      <c r="AF630" s="282">
        <f t="shared" si="400"/>
        <v>0</v>
      </c>
      <c r="AG630" s="283">
        <f t="shared" si="392"/>
        <v>3780</v>
      </c>
      <c r="AH630" s="281">
        <f t="shared" si="393"/>
        <v>0</v>
      </c>
      <c r="AI630" s="551">
        <f t="shared" si="386"/>
        <v>0</v>
      </c>
      <c r="AJ630" s="549">
        <f t="shared" si="386"/>
        <v>0</v>
      </c>
      <c r="AK630" s="549">
        <f t="shared" si="386"/>
        <v>0</v>
      </c>
      <c r="AL630" s="282">
        <f t="shared" si="394"/>
        <v>3780</v>
      </c>
      <c r="AM630" s="281">
        <f t="shared" si="395"/>
        <v>0</v>
      </c>
      <c r="AN630" s="549">
        <f t="shared" si="387"/>
        <v>3780</v>
      </c>
      <c r="AO630" s="549">
        <f t="shared" si="388"/>
        <v>0</v>
      </c>
      <c r="AP630" s="549">
        <f t="shared" si="396"/>
        <v>0</v>
      </c>
      <c r="AQ630" s="283">
        <f t="shared" si="380"/>
        <v>3780</v>
      </c>
      <c r="AR630" s="281">
        <f t="shared" si="397"/>
        <v>0</v>
      </c>
      <c r="AT630" s="446"/>
      <c r="AU630" s="284"/>
      <c r="AV630" s="447" t="str">
        <f t="shared" si="398"/>
        <v>CA</v>
      </c>
      <c r="AW630" s="447" t="str">
        <f t="shared" si="398"/>
        <v>CL</v>
      </c>
      <c r="AX630" s="447" t="str">
        <f t="shared" si="398"/>
        <v>AIC</v>
      </c>
      <c r="AY630" s="447" t="str">
        <f t="shared" si="381"/>
        <v>ERB</v>
      </c>
      <c r="AZ630" s="447" t="str">
        <f t="shared" si="381"/>
        <v>GRB</v>
      </c>
      <c r="BA630" s="447" t="str">
        <f t="shared" si="381"/>
        <v>Non-Op</v>
      </c>
      <c r="BC630" s="445" t="s">
        <v>2160</v>
      </c>
      <c r="BD630" s="552">
        <f t="shared" si="382"/>
        <v>3780</v>
      </c>
      <c r="BF630" s="435"/>
      <c r="BG630" s="435"/>
      <c r="BH630" s="435"/>
      <c r="BI630" s="435"/>
      <c r="BJ630" s="435"/>
      <c r="BK630" s="435"/>
      <c r="BL630" s="435"/>
      <c r="BN630" s="444"/>
    </row>
    <row r="631" spans="1:66" s="28" customFormat="1" ht="12" customHeight="1">
      <c r="A631" s="287">
        <v>18237112</v>
      </c>
      <c r="B631" s="288" t="str">
        <f t="shared" si="368"/>
        <v>18237112</v>
      </c>
      <c r="C631" s="444" t="s">
        <v>1445</v>
      </c>
      <c r="D631" s="445" t="s">
        <v>2091</v>
      </c>
      <c r="E631" s="445"/>
      <c r="F631" s="444"/>
      <c r="G631" s="445"/>
      <c r="H631" s="547">
        <v>0</v>
      </c>
      <c r="I631" s="547">
        <v>0</v>
      </c>
      <c r="J631" s="547">
        <v>0</v>
      </c>
      <c r="K631" s="547">
        <v>0</v>
      </c>
      <c r="L631" s="547">
        <v>0</v>
      </c>
      <c r="M631" s="547">
        <v>0</v>
      </c>
      <c r="N631" s="547">
        <v>0</v>
      </c>
      <c r="O631" s="547">
        <v>0</v>
      </c>
      <c r="P631" s="547">
        <v>0</v>
      </c>
      <c r="Q631" s="547">
        <v>0</v>
      </c>
      <c r="R631" s="547">
        <v>0</v>
      </c>
      <c r="S631" s="547">
        <v>0</v>
      </c>
      <c r="T631" s="547">
        <v>0</v>
      </c>
      <c r="U631" s="547"/>
      <c r="V631" s="547">
        <f t="shared" si="389"/>
        <v>0</v>
      </c>
      <c r="W631" s="305"/>
      <c r="X631" s="306"/>
      <c r="Y631" s="548">
        <f t="shared" si="402"/>
        <v>0</v>
      </c>
      <c r="Z631" s="549">
        <f t="shared" si="402"/>
        <v>0</v>
      </c>
      <c r="AA631" s="549">
        <f t="shared" si="402"/>
        <v>0</v>
      </c>
      <c r="AB631" s="282">
        <f t="shared" si="390"/>
        <v>0</v>
      </c>
      <c r="AC631" s="281">
        <f t="shared" si="391"/>
        <v>0</v>
      </c>
      <c r="AD631" s="549">
        <f t="shared" si="401"/>
        <v>0</v>
      </c>
      <c r="AE631" s="553">
        <f t="shared" si="399"/>
        <v>0</v>
      </c>
      <c r="AF631" s="282">
        <f t="shared" si="400"/>
        <v>0</v>
      </c>
      <c r="AG631" s="283">
        <f t="shared" si="392"/>
        <v>0</v>
      </c>
      <c r="AH631" s="281">
        <f t="shared" si="393"/>
        <v>0</v>
      </c>
      <c r="AI631" s="551">
        <f t="shared" si="386"/>
        <v>0</v>
      </c>
      <c r="AJ631" s="549">
        <f t="shared" si="386"/>
        <v>0</v>
      </c>
      <c r="AK631" s="549">
        <f t="shared" si="386"/>
        <v>0</v>
      </c>
      <c r="AL631" s="282">
        <f t="shared" si="394"/>
        <v>0</v>
      </c>
      <c r="AM631" s="281">
        <f t="shared" si="395"/>
        <v>0</v>
      </c>
      <c r="AN631" s="549">
        <f t="shared" si="387"/>
        <v>0</v>
      </c>
      <c r="AO631" s="549">
        <f t="shared" si="388"/>
        <v>0</v>
      </c>
      <c r="AP631" s="549">
        <f t="shared" si="396"/>
        <v>0</v>
      </c>
      <c r="AQ631" s="283">
        <f t="shared" si="380"/>
        <v>0</v>
      </c>
      <c r="AR631" s="281">
        <f t="shared" si="397"/>
        <v>0</v>
      </c>
      <c r="AT631" s="446"/>
      <c r="AU631" s="284"/>
      <c r="AV631" s="447" t="str">
        <f t="shared" si="398"/>
        <v>CA</v>
      </c>
      <c r="AW631" s="447" t="str">
        <f t="shared" si="398"/>
        <v>CL</v>
      </c>
      <c r="AX631" s="447" t="str">
        <f t="shared" si="398"/>
        <v>AIC</v>
      </c>
      <c r="AY631" s="447" t="str">
        <f t="shared" si="381"/>
        <v>ERB</v>
      </c>
      <c r="AZ631" s="447" t="str">
        <f t="shared" si="381"/>
        <v>GRB</v>
      </c>
      <c r="BA631" s="447" t="str">
        <f t="shared" si="381"/>
        <v>Non-Op</v>
      </c>
      <c r="BC631" s="445" t="s">
        <v>2159</v>
      </c>
      <c r="BD631" s="552">
        <f t="shared" si="382"/>
        <v>0</v>
      </c>
      <c r="BF631" s="435"/>
      <c r="BG631" s="435"/>
      <c r="BH631" s="435"/>
      <c r="BI631" s="435"/>
      <c r="BJ631" s="435"/>
      <c r="BK631" s="435"/>
      <c r="BL631" s="435"/>
      <c r="BN631" s="444"/>
    </row>
    <row r="632" spans="1:66" s="28" customFormat="1" ht="12" customHeight="1">
      <c r="A632" s="287">
        <v>18237122</v>
      </c>
      <c r="B632" s="288" t="str">
        <f t="shared" si="368"/>
        <v>18237122</v>
      </c>
      <c r="C632" s="444" t="s">
        <v>2827</v>
      </c>
      <c r="D632" s="445" t="s">
        <v>2091</v>
      </c>
      <c r="E632" s="445"/>
      <c r="F632" s="444"/>
      <c r="G632" s="445"/>
      <c r="H632" s="547">
        <v>0</v>
      </c>
      <c r="I632" s="547">
        <v>0</v>
      </c>
      <c r="J632" s="547">
        <v>0</v>
      </c>
      <c r="K632" s="547">
        <v>0</v>
      </c>
      <c r="L632" s="547">
        <v>0</v>
      </c>
      <c r="M632" s="547">
        <v>0</v>
      </c>
      <c r="N632" s="547">
        <v>0</v>
      </c>
      <c r="O632" s="547">
        <v>0</v>
      </c>
      <c r="P632" s="547">
        <v>0</v>
      </c>
      <c r="Q632" s="547">
        <v>0</v>
      </c>
      <c r="R632" s="547">
        <v>0</v>
      </c>
      <c r="S632" s="547">
        <v>0</v>
      </c>
      <c r="T632" s="547">
        <v>0</v>
      </c>
      <c r="U632" s="547"/>
      <c r="V632" s="547">
        <f t="shared" si="389"/>
        <v>0</v>
      </c>
      <c r="W632" s="305"/>
      <c r="X632" s="306"/>
      <c r="Y632" s="548">
        <f t="shared" si="402"/>
        <v>0</v>
      </c>
      <c r="Z632" s="549">
        <f t="shared" si="402"/>
        <v>0</v>
      </c>
      <c r="AA632" s="549">
        <f t="shared" si="402"/>
        <v>0</v>
      </c>
      <c r="AB632" s="282">
        <f t="shared" si="390"/>
        <v>0</v>
      </c>
      <c r="AC632" s="281">
        <f t="shared" si="391"/>
        <v>0</v>
      </c>
      <c r="AD632" s="549">
        <f t="shared" si="401"/>
        <v>0</v>
      </c>
      <c r="AE632" s="553">
        <f t="shared" si="399"/>
        <v>0</v>
      </c>
      <c r="AF632" s="282">
        <f t="shared" si="400"/>
        <v>0</v>
      </c>
      <c r="AG632" s="283">
        <f t="shared" si="392"/>
        <v>0</v>
      </c>
      <c r="AH632" s="281">
        <f t="shared" si="393"/>
        <v>0</v>
      </c>
      <c r="AI632" s="551">
        <f t="shared" ref="AI632:AK651" si="403">IF($D632=AI$5,$V632,0)</f>
        <v>0</v>
      </c>
      <c r="AJ632" s="549">
        <f t="shared" si="403"/>
        <v>0</v>
      </c>
      <c r="AK632" s="549">
        <f t="shared" si="403"/>
        <v>0</v>
      </c>
      <c r="AL632" s="282">
        <f t="shared" si="394"/>
        <v>0</v>
      </c>
      <c r="AM632" s="281">
        <f t="shared" si="395"/>
        <v>0</v>
      </c>
      <c r="AN632" s="549">
        <f t="shared" si="387"/>
        <v>0</v>
      </c>
      <c r="AO632" s="549">
        <f t="shared" si="388"/>
        <v>0</v>
      </c>
      <c r="AP632" s="549">
        <f t="shared" si="396"/>
        <v>0</v>
      </c>
      <c r="AQ632" s="283">
        <f t="shared" si="380"/>
        <v>0</v>
      </c>
      <c r="AR632" s="281">
        <f t="shared" si="397"/>
        <v>0</v>
      </c>
      <c r="AT632" s="446"/>
      <c r="AU632" s="284"/>
      <c r="AV632" s="447" t="str">
        <f t="shared" si="398"/>
        <v>CA</v>
      </c>
      <c r="AW632" s="447" t="str">
        <f t="shared" si="398"/>
        <v>CL</v>
      </c>
      <c r="AX632" s="447" t="str">
        <f t="shared" si="398"/>
        <v>AIC</v>
      </c>
      <c r="AY632" s="447" t="str">
        <f t="shared" si="381"/>
        <v>ERB</v>
      </c>
      <c r="AZ632" s="447" t="str">
        <f t="shared" si="381"/>
        <v>GRB</v>
      </c>
      <c r="BA632" s="447" t="str">
        <f t="shared" si="381"/>
        <v>Non-Op</v>
      </c>
      <c r="BC632" s="445" t="s">
        <v>2142</v>
      </c>
      <c r="BD632" s="552">
        <f t="shared" si="382"/>
        <v>0</v>
      </c>
      <c r="BF632" s="435"/>
      <c r="BG632" s="435"/>
      <c r="BH632" s="435"/>
      <c r="BI632" s="435"/>
      <c r="BJ632" s="435"/>
      <c r="BK632" s="435"/>
      <c r="BL632" s="435"/>
      <c r="BN632" s="444"/>
    </row>
    <row r="633" spans="1:66" s="28" customFormat="1" ht="12" customHeight="1">
      <c r="A633" s="563">
        <v>18237132</v>
      </c>
      <c r="B633" s="562" t="str">
        <f t="shared" si="368"/>
        <v>18237132</v>
      </c>
      <c r="C633" s="489" t="s">
        <v>2828</v>
      </c>
      <c r="D633" s="445" t="s">
        <v>2091</v>
      </c>
      <c r="E633" s="445"/>
      <c r="F633" s="489"/>
      <c r="G633" s="445"/>
      <c r="H633" s="547">
        <v>0</v>
      </c>
      <c r="I633" s="547">
        <v>0</v>
      </c>
      <c r="J633" s="547">
        <v>0</v>
      </c>
      <c r="K633" s="547">
        <v>0</v>
      </c>
      <c r="L633" s="547">
        <v>0</v>
      </c>
      <c r="M633" s="547">
        <v>0</v>
      </c>
      <c r="N633" s="547">
        <v>0</v>
      </c>
      <c r="O633" s="547">
        <v>0</v>
      </c>
      <c r="P633" s="547">
        <v>0</v>
      </c>
      <c r="Q633" s="547">
        <v>0</v>
      </c>
      <c r="R633" s="547">
        <v>0</v>
      </c>
      <c r="S633" s="547">
        <v>0</v>
      </c>
      <c r="T633" s="547">
        <v>0</v>
      </c>
      <c r="U633" s="547"/>
      <c r="V633" s="547">
        <f t="shared" si="389"/>
        <v>0</v>
      </c>
      <c r="W633" s="305"/>
      <c r="X633" s="306"/>
      <c r="Y633" s="548">
        <f t="shared" si="402"/>
        <v>0</v>
      </c>
      <c r="Z633" s="549">
        <f t="shared" si="402"/>
        <v>0</v>
      </c>
      <c r="AA633" s="549">
        <f t="shared" si="402"/>
        <v>0</v>
      </c>
      <c r="AB633" s="282">
        <f t="shared" si="390"/>
        <v>0</v>
      </c>
      <c r="AC633" s="281">
        <f t="shared" si="391"/>
        <v>0</v>
      </c>
      <c r="AD633" s="549">
        <f t="shared" si="401"/>
        <v>0</v>
      </c>
      <c r="AE633" s="553">
        <f t="shared" si="399"/>
        <v>0</v>
      </c>
      <c r="AF633" s="282">
        <f t="shared" si="400"/>
        <v>0</v>
      </c>
      <c r="AG633" s="283">
        <f t="shared" si="392"/>
        <v>0</v>
      </c>
      <c r="AH633" s="281">
        <f t="shared" si="393"/>
        <v>0</v>
      </c>
      <c r="AI633" s="551">
        <f t="shared" si="403"/>
        <v>0</v>
      </c>
      <c r="AJ633" s="549">
        <f t="shared" si="403"/>
        <v>0</v>
      </c>
      <c r="AK633" s="549">
        <f t="shared" si="403"/>
        <v>0</v>
      </c>
      <c r="AL633" s="282">
        <f t="shared" si="394"/>
        <v>0</v>
      </c>
      <c r="AM633" s="281">
        <f t="shared" si="395"/>
        <v>0</v>
      </c>
      <c r="AN633" s="549">
        <f t="shared" si="387"/>
        <v>0</v>
      </c>
      <c r="AO633" s="549">
        <f t="shared" si="388"/>
        <v>0</v>
      </c>
      <c r="AP633" s="549">
        <f t="shared" si="396"/>
        <v>0</v>
      </c>
      <c r="AQ633" s="283">
        <f t="shared" si="380"/>
        <v>0</v>
      </c>
      <c r="AR633" s="281">
        <f t="shared" si="397"/>
        <v>0</v>
      </c>
      <c r="AT633" s="446"/>
      <c r="AU633" s="284"/>
      <c r="AV633" s="447" t="str">
        <f t="shared" si="398"/>
        <v>CA</v>
      </c>
      <c r="AW633" s="447" t="str">
        <f t="shared" si="398"/>
        <v>CL</v>
      </c>
      <c r="AX633" s="447" t="str">
        <f t="shared" si="398"/>
        <v>AIC</v>
      </c>
      <c r="AY633" s="447" t="str">
        <f t="shared" si="381"/>
        <v>ERB</v>
      </c>
      <c r="AZ633" s="447" t="str">
        <f t="shared" si="381"/>
        <v>GRB</v>
      </c>
      <c r="BA633" s="447" t="str">
        <f t="shared" si="381"/>
        <v>Non-Op</v>
      </c>
      <c r="BC633" s="445" t="s">
        <v>2142</v>
      </c>
      <c r="BD633" s="552">
        <f t="shared" si="382"/>
        <v>0</v>
      </c>
      <c r="BF633" s="435"/>
      <c r="BG633" s="435"/>
      <c r="BH633" s="435"/>
      <c r="BI633" s="435"/>
      <c r="BJ633" s="435"/>
      <c r="BK633" s="435"/>
      <c r="BL633" s="435"/>
      <c r="BN633" s="444"/>
    </row>
    <row r="634" spans="1:66" s="28" customFormat="1" ht="12" customHeight="1">
      <c r="A634" s="563">
        <v>18237142</v>
      </c>
      <c r="B634" s="562" t="str">
        <f t="shared" si="368"/>
        <v>18237142</v>
      </c>
      <c r="C634" s="489" t="s">
        <v>2829</v>
      </c>
      <c r="D634" s="445" t="s">
        <v>2091</v>
      </c>
      <c r="E634" s="445"/>
      <c r="F634" s="489"/>
      <c r="G634" s="445"/>
      <c r="H634" s="547">
        <v>0</v>
      </c>
      <c r="I634" s="547">
        <v>0</v>
      </c>
      <c r="J634" s="547">
        <v>0</v>
      </c>
      <c r="K634" s="547">
        <v>0</v>
      </c>
      <c r="L634" s="547">
        <v>0</v>
      </c>
      <c r="M634" s="547">
        <v>0</v>
      </c>
      <c r="N634" s="547">
        <v>0</v>
      </c>
      <c r="O634" s="547">
        <v>0</v>
      </c>
      <c r="P634" s="547">
        <v>0</v>
      </c>
      <c r="Q634" s="547">
        <v>0</v>
      </c>
      <c r="R634" s="547">
        <v>0</v>
      </c>
      <c r="S634" s="547">
        <v>0</v>
      </c>
      <c r="T634" s="547">
        <v>0</v>
      </c>
      <c r="U634" s="547"/>
      <c r="V634" s="547">
        <f t="shared" si="389"/>
        <v>0</v>
      </c>
      <c r="W634" s="305"/>
      <c r="X634" s="306"/>
      <c r="Y634" s="548">
        <f t="shared" si="402"/>
        <v>0</v>
      </c>
      <c r="Z634" s="549">
        <f t="shared" si="402"/>
        <v>0</v>
      </c>
      <c r="AA634" s="549">
        <f t="shared" si="402"/>
        <v>0</v>
      </c>
      <c r="AB634" s="282">
        <f t="shared" si="390"/>
        <v>0</v>
      </c>
      <c r="AC634" s="281">
        <f t="shared" si="391"/>
        <v>0</v>
      </c>
      <c r="AD634" s="549">
        <f t="shared" si="401"/>
        <v>0</v>
      </c>
      <c r="AE634" s="553">
        <f t="shared" si="399"/>
        <v>0</v>
      </c>
      <c r="AF634" s="282">
        <f t="shared" si="400"/>
        <v>0</v>
      </c>
      <c r="AG634" s="283">
        <f t="shared" si="392"/>
        <v>0</v>
      </c>
      <c r="AH634" s="281">
        <f t="shared" si="393"/>
        <v>0</v>
      </c>
      <c r="AI634" s="551">
        <f t="shared" si="403"/>
        <v>0</v>
      </c>
      <c r="AJ634" s="549">
        <f t="shared" si="403"/>
        <v>0</v>
      </c>
      <c r="AK634" s="549">
        <f t="shared" si="403"/>
        <v>0</v>
      </c>
      <c r="AL634" s="282">
        <f t="shared" si="394"/>
        <v>0</v>
      </c>
      <c r="AM634" s="281">
        <f t="shared" si="395"/>
        <v>0</v>
      </c>
      <c r="AN634" s="549">
        <f t="shared" si="387"/>
        <v>0</v>
      </c>
      <c r="AO634" s="549">
        <f t="shared" si="388"/>
        <v>0</v>
      </c>
      <c r="AP634" s="549">
        <f t="shared" si="396"/>
        <v>0</v>
      </c>
      <c r="AQ634" s="283">
        <f t="shared" si="380"/>
        <v>0</v>
      </c>
      <c r="AR634" s="281">
        <f t="shared" si="397"/>
        <v>0</v>
      </c>
      <c r="AT634" s="446"/>
      <c r="AU634" s="284"/>
      <c r="AV634" s="447" t="str">
        <f t="shared" si="398"/>
        <v>CA</v>
      </c>
      <c r="AW634" s="447" t="str">
        <f t="shared" si="398"/>
        <v>CL</v>
      </c>
      <c r="AX634" s="447" t="str">
        <f t="shared" si="398"/>
        <v>AIC</v>
      </c>
      <c r="AY634" s="447" t="str">
        <f t="shared" si="381"/>
        <v>ERB</v>
      </c>
      <c r="AZ634" s="447" t="str">
        <f t="shared" si="381"/>
        <v>GRB</v>
      </c>
      <c r="BA634" s="447" t="str">
        <f t="shared" si="381"/>
        <v>Non-Op</v>
      </c>
      <c r="BC634" s="445" t="s">
        <v>2142</v>
      </c>
      <c r="BD634" s="552">
        <f t="shared" si="382"/>
        <v>0</v>
      </c>
      <c r="BF634" s="435"/>
      <c r="BG634" s="435"/>
      <c r="BH634" s="435"/>
      <c r="BI634" s="435"/>
      <c r="BJ634" s="435"/>
      <c r="BK634" s="435"/>
      <c r="BL634" s="435"/>
      <c r="BN634" s="444"/>
    </row>
    <row r="635" spans="1:66" s="28" customFormat="1" ht="12" customHeight="1">
      <c r="A635" s="563">
        <v>18237152</v>
      </c>
      <c r="B635" s="562" t="str">
        <f t="shared" si="368"/>
        <v>18237152</v>
      </c>
      <c r="C635" s="489" t="s">
        <v>2830</v>
      </c>
      <c r="D635" s="445" t="s">
        <v>2091</v>
      </c>
      <c r="E635" s="445"/>
      <c r="F635" s="489"/>
      <c r="G635" s="445"/>
      <c r="H635" s="547">
        <v>0</v>
      </c>
      <c r="I635" s="547">
        <v>0</v>
      </c>
      <c r="J635" s="547">
        <v>0</v>
      </c>
      <c r="K635" s="547">
        <v>0</v>
      </c>
      <c r="L635" s="547">
        <v>0</v>
      </c>
      <c r="M635" s="547">
        <v>0</v>
      </c>
      <c r="N635" s="547">
        <v>0</v>
      </c>
      <c r="O635" s="547">
        <v>0</v>
      </c>
      <c r="P635" s="547">
        <v>0</v>
      </c>
      <c r="Q635" s="547">
        <v>0</v>
      </c>
      <c r="R635" s="547">
        <v>0</v>
      </c>
      <c r="S635" s="547">
        <v>0</v>
      </c>
      <c r="T635" s="547">
        <v>0</v>
      </c>
      <c r="U635" s="547"/>
      <c r="V635" s="547">
        <f t="shared" si="389"/>
        <v>0</v>
      </c>
      <c r="W635" s="305"/>
      <c r="X635" s="306"/>
      <c r="Y635" s="548">
        <f t="shared" si="402"/>
        <v>0</v>
      </c>
      <c r="Z635" s="549">
        <f t="shared" si="402"/>
        <v>0</v>
      </c>
      <c r="AA635" s="549">
        <f t="shared" si="402"/>
        <v>0</v>
      </c>
      <c r="AB635" s="282">
        <f t="shared" si="390"/>
        <v>0</v>
      </c>
      <c r="AC635" s="281">
        <f t="shared" si="391"/>
        <v>0</v>
      </c>
      <c r="AD635" s="549">
        <f t="shared" si="401"/>
        <v>0</v>
      </c>
      <c r="AE635" s="553">
        <f t="shared" si="399"/>
        <v>0</v>
      </c>
      <c r="AF635" s="282">
        <f t="shared" si="400"/>
        <v>0</v>
      </c>
      <c r="AG635" s="283">
        <f t="shared" si="392"/>
        <v>0</v>
      </c>
      <c r="AH635" s="281">
        <f t="shared" si="393"/>
        <v>0</v>
      </c>
      <c r="AI635" s="551">
        <f t="shared" si="403"/>
        <v>0</v>
      </c>
      <c r="AJ635" s="549">
        <f t="shared" si="403"/>
        <v>0</v>
      </c>
      <c r="AK635" s="549">
        <f t="shared" si="403"/>
        <v>0</v>
      </c>
      <c r="AL635" s="282">
        <f t="shared" si="394"/>
        <v>0</v>
      </c>
      <c r="AM635" s="281">
        <f t="shared" si="395"/>
        <v>0</v>
      </c>
      <c r="AN635" s="549">
        <f t="shared" si="387"/>
        <v>0</v>
      </c>
      <c r="AO635" s="549">
        <f t="shared" si="388"/>
        <v>0</v>
      </c>
      <c r="AP635" s="549">
        <f t="shared" si="396"/>
        <v>0</v>
      </c>
      <c r="AQ635" s="283">
        <f t="shared" si="380"/>
        <v>0</v>
      </c>
      <c r="AR635" s="281">
        <f t="shared" si="397"/>
        <v>0</v>
      </c>
      <c r="AT635" s="446"/>
      <c r="AU635" s="284"/>
      <c r="AV635" s="447" t="str">
        <f t="shared" si="398"/>
        <v>CA</v>
      </c>
      <c r="AW635" s="447" t="str">
        <f t="shared" si="398"/>
        <v>CL</v>
      </c>
      <c r="AX635" s="447" t="str">
        <f t="shared" si="398"/>
        <v>AIC</v>
      </c>
      <c r="AY635" s="447" t="str">
        <f t="shared" si="381"/>
        <v>ERB</v>
      </c>
      <c r="AZ635" s="447" t="str">
        <f t="shared" si="381"/>
        <v>GRB</v>
      </c>
      <c r="BA635" s="447" t="str">
        <f t="shared" si="381"/>
        <v>Non-Op</v>
      </c>
      <c r="BC635" s="445" t="s">
        <v>2142</v>
      </c>
      <c r="BD635" s="552">
        <f t="shared" si="382"/>
        <v>0</v>
      </c>
      <c r="BF635" s="435"/>
      <c r="BG635" s="435"/>
      <c r="BH635" s="435"/>
      <c r="BI635" s="435"/>
      <c r="BJ635" s="435"/>
      <c r="BK635" s="435"/>
      <c r="BL635" s="435"/>
      <c r="BN635" s="444"/>
    </row>
    <row r="636" spans="1:66" s="28" customFormat="1" ht="12" customHeight="1">
      <c r="A636" s="564">
        <v>18237161</v>
      </c>
      <c r="B636" s="564" t="str">
        <f t="shared" si="368"/>
        <v>18237161</v>
      </c>
      <c r="C636" s="490" t="s">
        <v>2831</v>
      </c>
      <c r="D636" s="445" t="s">
        <v>1165</v>
      </c>
      <c r="E636" s="445"/>
      <c r="F636" s="311">
        <v>43101</v>
      </c>
      <c r="G636" s="445"/>
      <c r="H636" s="547">
        <v>0</v>
      </c>
      <c r="I636" s="547">
        <v>0</v>
      </c>
      <c r="J636" s="547">
        <v>0</v>
      </c>
      <c r="K636" s="547">
        <v>0</v>
      </c>
      <c r="L636" s="547">
        <v>0</v>
      </c>
      <c r="M636" s="547">
        <v>0</v>
      </c>
      <c r="N636" s="547">
        <v>0</v>
      </c>
      <c r="O636" s="547">
        <v>0</v>
      </c>
      <c r="P636" s="547">
        <v>0</v>
      </c>
      <c r="Q636" s="547">
        <v>0</v>
      </c>
      <c r="R636" s="547">
        <v>0</v>
      </c>
      <c r="S636" s="547">
        <v>0</v>
      </c>
      <c r="T636" s="547">
        <v>0</v>
      </c>
      <c r="U636" s="547"/>
      <c r="V636" s="547">
        <f t="shared" si="389"/>
        <v>0</v>
      </c>
      <c r="W636" s="305"/>
      <c r="X636" s="306"/>
      <c r="Y636" s="548">
        <f t="shared" si="402"/>
        <v>0</v>
      </c>
      <c r="Z636" s="549">
        <f t="shared" si="402"/>
        <v>0</v>
      </c>
      <c r="AA636" s="549">
        <f t="shared" si="402"/>
        <v>0</v>
      </c>
      <c r="AB636" s="282">
        <f t="shared" si="390"/>
        <v>0</v>
      </c>
      <c r="AC636" s="281">
        <f t="shared" si="391"/>
        <v>0</v>
      </c>
      <c r="AD636" s="549">
        <f t="shared" si="401"/>
        <v>0</v>
      </c>
      <c r="AE636" s="553">
        <f t="shared" si="399"/>
        <v>0</v>
      </c>
      <c r="AF636" s="282">
        <f t="shared" si="400"/>
        <v>0</v>
      </c>
      <c r="AG636" s="283">
        <f t="shared" si="392"/>
        <v>0</v>
      </c>
      <c r="AH636" s="281">
        <f t="shared" si="393"/>
        <v>0</v>
      </c>
      <c r="AI636" s="551">
        <f t="shared" si="403"/>
        <v>0</v>
      </c>
      <c r="AJ636" s="549">
        <f t="shared" si="403"/>
        <v>0</v>
      </c>
      <c r="AK636" s="549">
        <f t="shared" si="403"/>
        <v>0</v>
      </c>
      <c r="AL636" s="282">
        <f t="shared" si="394"/>
        <v>0</v>
      </c>
      <c r="AM636" s="281">
        <f t="shared" si="395"/>
        <v>0</v>
      </c>
      <c r="AN636" s="549">
        <f t="shared" si="387"/>
        <v>0</v>
      </c>
      <c r="AO636" s="549">
        <f t="shared" si="388"/>
        <v>0</v>
      </c>
      <c r="AP636" s="549">
        <f t="shared" si="396"/>
        <v>0</v>
      </c>
      <c r="AQ636" s="283">
        <f t="shared" si="380"/>
        <v>0</v>
      </c>
      <c r="AR636" s="281">
        <f t="shared" si="397"/>
        <v>0</v>
      </c>
      <c r="AT636" s="446" t="s">
        <v>2077</v>
      </c>
      <c r="AU636" s="284"/>
      <c r="AV636" s="447" t="str">
        <f t="shared" si="398"/>
        <v>CA</v>
      </c>
      <c r="AW636" s="447" t="str">
        <f t="shared" si="398"/>
        <v>CL</v>
      </c>
      <c r="AX636" s="447" t="str">
        <f t="shared" si="398"/>
        <v>AIC</v>
      </c>
      <c r="AY636" s="447" t="str">
        <f t="shared" si="381"/>
        <v>ERB</v>
      </c>
      <c r="AZ636" s="447" t="str">
        <f t="shared" si="381"/>
        <v>GRB</v>
      </c>
      <c r="BA636" s="447" t="str">
        <f t="shared" si="381"/>
        <v>Non-Op</v>
      </c>
      <c r="BC636" s="449" t="s">
        <v>2100</v>
      </c>
      <c r="BD636" s="552">
        <f t="shared" si="382"/>
        <v>0</v>
      </c>
      <c r="BF636" s="448"/>
      <c r="BG636" s="448"/>
      <c r="BH636" s="448"/>
      <c r="BI636" s="448"/>
      <c r="BJ636" s="448"/>
      <c r="BK636" s="448"/>
      <c r="BL636" s="448"/>
      <c r="BN636" s="444"/>
    </row>
    <row r="637" spans="1:66" s="28" customFormat="1" ht="12" customHeight="1">
      <c r="A637" s="564">
        <v>18237171</v>
      </c>
      <c r="B637" s="564" t="str">
        <f t="shared" si="368"/>
        <v>18237171</v>
      </c>
      <c r="C637" s="490" t="s">
        <v>2832</v>
      </c>
      <c r="D637" s="445" t="s">
        <v>1165</v>
      </c>
      <c r="E637" s="445"/>
      <c r="F637" s="311">
        <v>43101</v>
      </c>
      <c r="G637" s="445"/>
      <c r="H637" s="547">
        <v>0</v>
      </c>
      <c r="I637" s="547">
        <v>0</v>
      </c>
      <c r="J637" s="547">
        <v>0</v>
      </c>
      <c r="K637" s="547">
        <v>0</v>
      </c>
      <c r="L637" s="547">
        <v>0</v>
      </c>
      <c r="M637" s="547">
        <v>0</v>
      </c>
      <c r="N637" s="547">
        <v>0</v>
      </c>
      <c r="O637" s="547">
        <v>0</v>
      </c>
      <c r="P637" s="547">
        <v>0</v>
      </c>
      <c r="Q637" s="547">
        <v>0</v>
      </c>
      <c r="R637" s="547">
        <v>0</v>
      </c>
      <c r="S637" s="547">
        <v>0</v>
      </c>
      <c r="T637" s="547">
        <v>0</v>
      </c>
      <c r="U637" s="547"/>
      <c r="V637" s="547">
        <f t="shared" si="389"/>
        <v>0</v>
      </c>
      <c r="W637" s="305"/>
      <c r="X637" s="306"/>
      <c r="Y637" s="548">
        <f t="shared" si="402"/>
        <v>0</v>
      </c>
      <c r="Z637" s="549">
        <f t="shared" si="402"/>
        <v>0</v>
      </c>
      <c r="AA637" s="549">
        <f t="shared" si="402"/>
        <v>0</v>
      </c>
      <c r="AB637" s="282">
        <f t="shared" si="390"/>
        <v>0</v>
      </c>
      <c r="AC637" s="281">
        <f t="shared" si="391"/>
        <v>0</v>
      </c>
      <c r="AD637" s="549">
        <f t="shared" si="401"/>
        <v>0</v>
      </c>
      <c r="AE637" s="553">
        <f t="shared" si="399"/>
        <v>0</v>
      </c>
      <c r="AF637" s="282">
        <f t="shared" si="400"/>
        <v>0</v>
      </c>
      <c r="AG637" s="283">
        <f t="shared" si="392"/>
        <v>0</v>
      </c>
      <c r="AH637" s="281">
        <f t="shared" si="393"/>
        <v>0</v>
      </c>
      <c r="AI637" s="551">
        <f t="shared" si="403"/>
        <v>0</v>
      </c>
      <c r="AJ637" s="549">
        <f t="shared" si="403"/>
        <v>0</v>
      </c>
      <c r="AK637" s="549">
        <f t="shared" si="403"/>
        <v>0</v>
      </c>
      <c r="AL637" s="282">
        <f t="shared" si="394"/>
        <v>0</v>
      </c>
      <c r="AM637" s="281">
        <f t="shared" si="395"/>
        <v>0</v>
      </c>
      <c r="AN637" s="549">
        <f t="shared" si="387"/>
        <v>0</v>
      </c>
      <c r="AO637" s="549">
        <f t="shared" si="388"/>
        <v>0</v>
      </c>
      <c r="AP637" s="549">
        <f t="shared" si="396"/>
        <v>0</v>
      </c>
      <c r="AQ637" s="283">
        <f t="shared" si="380"/>
        <v>0</v>
      </c>
      <c r="AR637" s="281">
        <f t="shared" si="397"/>
        <v>0</v>
      </c>
      <c r="AT637" s="446" t="s">
        <v>2077</v>
      </c>
      <c r="AU637" s="284"/>
      <c r="AV637" s="447" t="str">
        <f t="shared" si="398"/>
        <v>CA</v>
      </c>
      <c r="AW637" s="447" t="str">
        <f t="shared" si="398"/>
        <v>CL</v>
      </c>
      <c r="AX637" s="447" t="str">
        <f t="shared" si="398"/>
        <v>AIC</v>
      </c>
      <c r="AY637" s="447" t="str">
        <f t="shared" si="381"/>
        <v>ERB</v>
      </c>
      <c r="AZ637" s="447" t="str">
        <f t="shared" si="381"/>
        <v>GRB</v>
      </c>
      <c r="BA637" s="447" t="str">
        <f t="shared" si="381"/>
        <v>Non-Op</v>
      </c>
      <c r="BC637" s="449" t="s">
        <v>2100</v>
      </c>
      <c r="BD637" s="552">
        <f t="shared" si="382"/>
        <v>0</v>
      </c>
      <c r="BF637" s="448"/>
      <c r="BG637" s="448"/>
      <c r="BH637" s="448"/>
      <c r="BI637" s="448"/>
      <c r="BJ637" s="448"/>
      <c r="BK637" s="448"/>
      <c r="BL637" s="448"/>
      <c r="BN637" s="444"/>
    </row>
    <row r="638" spans="1:66" s="28" customFormat="1" ht="12" customHeight="1">
      <c r="A638" s="564">
        <v>18237181</v>
      </c>
      <c r="B638" s="564" t="str">
        <f t="shared" si="368"/>
        <v>18237181</v>
      </c>
      <c r="C638" s="490" t="s">
        <v>1446</v>
      </c>
      <c r="D638" s="445" t="s">
        <v>1165</v>
      </c>
      <c r="E638" s="445"/>
      <c r="F638" s="311">
        <v>43101</v>
      </c>
      <c r="G638" s="445"/>
      <c r="H638" s="547">
        <v>0</v>
      </c>
      <c r="I638" s="547">
        <v>0</v>
      </c>
      <c r="J638" s="547">
        <v>0</v>
      </c>
      <c r="K638" s="547">
        <v>0</v>
      </c>
      <c r="L638" s="547">
        <v>0</v>
      </c>
      <c r="M638" s="547">
        <v>0</v>
      </c>
      <c r="N638" s="547">
        <v>0</v>
      </c>
      <c r="O638" s="547">
        <v>0</v>
      </c>
      <c r="P638" s="547">
        <v>0</v>
      </c>
      <c r="Q638" s="547">
        <v>0</v>
      </c>
      <c r="R638" s="547">
        <v>0</v>
      </c>
      <c r="S638" s="547">
        <v>0</v>
      </c>
      <c r="T638" s="547">
        <v>0</v>
      </c>
      <c r="U638" s="547"/>
      <c r="V638" s="547">
        <f t="shared" si="389"/>
        <v>0</v>
      </c>
      <c r="W638" s="305"/>
      <c r="X638" s="306"/>
      <c r="Y638" s="548">
        <f t="shared" si="402"/>
        <v>0</v>
      </c>
      <c r="Z638" s="549">
        <f t="shared" si="402"/>
        <v>0</v>
      </c>
      <c r="AA638" s="549">
        <f t="shared" si="402"/>
        <v>0</v>
      </c>
      <c r="AB638" s="282">
        <f t="shared" si="390"/>
        <v>0</v>
      </c>
      <c r="AC638" s="281">
        <f t="shared" si="391"/>
        <v>0</v>
      </c>
      <c r="AD638" s="549">
        <f t="shared" si="401"/>
        <v>0</v>
      </c>
      <c r="AE638" s="553">
        <f t="shared" si="399"/>
        <v>0</v>
      </c>
      <c r="AF638" s="282">
        <f t="shared" si="400"/>
        <v>0</v>
      </c>
      <c r="AG638" s="283">
        <f t="shared" si="392"/>
        <v>0</v>
      </c>
      <c r="AH638" s="281">
        <f t="shared" si="393"/>
        <v>0</v>
      </c>
      <c r="AI638" s="551">
        <f t="shared" si="403"/>
        <v>0</v>
      </c>
      <c r="AJ638" s="549">
        <f t="shared" si="403"/>
        <v>0</v>
      </c>
      <c r="AK638" s="549">
        <f t="shared" si="403"/>
        <v>0</v>
      </c>
      <c r="AL638" s="282">
        <f t="shared" si="394"/>
        <v>0</v>
      </c>
      <c r="AM638" s="281">
        <f t="shared" si="395"/>
        <v>0</v>
      </c>
      <c r="AN638" s="549">
        <f t="shared" si="387"/>
        <v>0</v>
      </c>
      <c r="AO638" s="549">
        <f t="shared" si="388"/>
        <v>0</v>
      </c>
      <c r="AP638" s="549">
        <f t="shared" si="396"/>
        <v>0</v>
      </c>
      <c r="AQ638" s="283">
        <f t="shared" si="380"/>
        <v>0</v>
      </c>
      <c r="AR638" s="281">
        <f t="shared" si="397"/>
        <v>0</v>
      </c>
      <c r="AT638" s="446" t="s">
        <v>2077</v>
      </c>
      <c r="AU638" s="284"/>
      <c r="AV638" s="447" t="str">
        <f t="shared" si="398"/>
        <v>CA</v>
      </c>
      <c r="AW638" s="447" t="str">
        <f t="shared" si="398"/>
        <v>CL</v>
      </c>
      <c r="AX638" s="447" t="str">
        <f t="shared" si="398"/>
        <v>AIC</v>
      </c>
      <c r="AY638" s="447" t="str">
        <f t="shared" si="381"/>
        <v>ERB</v>
      </c>
      <c r="AZ638" s="447" t="str">
        <f t="shared" si="381"/>
        <v>GRB</v>
      </c>
      <c r="BA638" s="447" t="str">
        <f t="shared" si="381"/>
        <v>Non-Op</v>
      </c>
      <c r="BC638" s="449" t="s">
        <v>2100</v>
      </c>
      <c r="BD638" s="552">
        <f t="shared" si="382"/>
        <v>0</v>
      </c>
      <c r="BF638" s="448"/>
      <c r="BG638" s="448"/>
      <c r="BH638" s="448"/>
      <c r="BI638" s="448"/>
      <c r="BJ638" s="448"/>
      <c r="BK638" s="448"/>
      <c r="BL638" s="448"/>
      <c r="BN638" s="444"/>
    </row>
    <row r="639" spans="1:66" s="28" customFormat="1" ht="12" customHeight="1">
      <c r="A639" s="564">
        <v>18237191</v>
      </c>
      <c r="B639" s="564" t="str">
        <f t="shared" si="368"/>
        <v>18237191</v>
      </c>
      <c r="C639" s="685" t="s">
        <v>2833</v>
      </c>
      <c r="D639" s="445" t="s">
        <v>1165</v>
      </c>
      <c r="E639" s="445"/>
      <c r="F639" s="311">
        <v>43221</v>
      </c>
      <c r="G639" s="445"/>
      <c r="H639" s="547">
        <v>0</v>
      </c>
      <c r="I639" s="547">
        <v>0</v>
      </c>
      <c r="J639" s="547">
        <v>0</v>
      </c>
      <c r="K639" s="547">
        <v>0</v>
      </c>
      <c r="L639" s="547">
        <v>0</v>
      </c>
      <c r="M639" s="547">
        <v>0</v>
      </c>
      <c r="N639" s="547">
        <v>0</v>
      </c>
      <c r="O639" s="547">
        <v>0</v>
      </c>
      <c r="P639" s="547">
        <v>0</v>
      </c>
      <c r="Q639" s="547">
        <v>0</v>
      </c>
      <c r="R639" s="547">
        <v>0</v>
      </c>
      <c r="S639" s="547">
        <v>0</v>
      </c>
      <c r="T639" s="547">
        <v>0</v>
      </c>
      <c r="U639" s="547"/>
      <c r="V639" s="547">
        <f t="shared" si="389"/>
        <v>0</v>
      </c>
      <c r="W639" s="305"/>
      <c r="X639" s="306"/>
      <c r="Y639" s="548">
        <f t="shared" si="402"/>
        <v>0</v>
      </c>
      <c r="Z639" s="549">
        <f t="shared" si="402"/>
        <v>0</v>
      </c>
      <c r="AA639" s="549">
        <f t="shared" si="402"/>
        <v>0</v>
      </c>
      <c r="AB639" s="282">
        <f t="shared" si="390"/>
        <v>0</v>
      </c>
      <c r="AC639" s="281">
        <f t="shared" si="391"/>
        <v>0</v>
      </c>
      <c r="AD639" s="549">
        <f t="shared" si="401"/>
        <v>0</v>
      </c>
      <c r="AE639" s="553">
        <f t="shared" si="399"/>
        <v>0</v>
      </c>
      <c r="AF639" s="282">
        <f t="shared" si="400"/>
        <v>0</v>
      </c>
      <c r="AG639" s="283">
        <f t="shared" si="392"/>
        <v>0</v>
      </c>
      <c r="AH639" s="281">
        <f t="shared" si="393"/>
        <v>0</v>
      </c>
      <c r="AI639" s="551">
        <f t="shared" si="403"/>
        <v>0</v>
      </c>
      <c r="AJ639" s="549">
        <f t="shared" si="403"/>
        <v>0</v>
      </c>
      <c r="AK639" s="549">
        <f t="shared" si="403"/>
        <v>0</v>
      </c>
      <c r="AL639" s="282">
        <f t="shared" si="394"/>
        <v>0</v>
      </c>
      <c r="AM639" s="281">
        <f t="shared" si="395"/>
        <v>0</v>
      </c>
      <c r="AN639" s="549">
        <f t="shared" si="387"/>
        <v>0</v>
      </c>
      <c r="AO639" s="549">
        <f t="shared" si="388"/>
        <v>0</v>
      </c>
      <c r="AP639" s="549">
        <f t="shared" si="396"/>
        <v>0</v>
      </c>
      <c r="AQ639" s="283">
        <f t="shared" ref="AQ639" si="404">SUM(AN639:AP639)</f>
        <v>0</v>
      </c>
      <c r="AR639" s="281">
        <f t="shared" si="397"/>
        <v>0</v>
      </c>
      <c r="AT639" s="446" t="s">
        <v>2077</v>
      </c>
      <c r="AU639" s="284"/>
      <c r="AV639" s="447" t="str">
        <f t="shared" si="398"/>
        <v>CA</v>
      </c>
      <c r="AW639" s="447" t="str">
        <f t="shared" si="398"/>
        <v>CL</v>
      </c>
      <c r="AX639" s="447" t="str">
        <f t="shared" si="398"/>
        <v>AIC</v>
      </c>
      <c r="AY639" s="447" t="str">
        <f t="shared" si="381"/>
        <v>ERB</v>
      </c>
      <c r="AZ639" s="447" t="str">
        <f t="shared" si="381"/>
        <v>GRB</v>
      </c>
      <c r="BA639" s="447" t="str">
        <f t="shared" si="381"/>
        <v>Non-Op</v>
      </c>
      <c r="BC639" s="449" t="s">
        <v>2100</v>
      </c>
      <c r="BD639" s="552">
        <f t="shared" si="382"/>
        <v>0</v>
      </c>
      <c r="BF639" s="448"/>
      <c r="BG639" s="448"/>
      <c r="BH639" s="448"/>
      <c r="BI639" s="448"/>
      <c r="BJ639" s="448"/>
      <c r="BK639" s="448"/>
      <c r="BL639" s="448"/>
      <c r="BN639" s="444"/>
    </row>
    <row r="640" spans="1:66" s="28" customFormat="1" ht="12" customHeight="1">
      <c r="A640" s="564">
        <v>18237201</v>
      </c>
      <c r="B640" s="564" t="str">
        <f t="shared" si="368"/>
        <v>18237201</v>
      </c>
      <c r="C640" s="490" t="s">
        <v>1447</v>
      </c>
      <c r="D640" s="445" t="s">
        <v>1165</v>
      </c>
      <c r="E640" s="445"/>
      <c r="F640" s="311">
        <v>43101</v>
      </c>
      <c r="G640" s="445"/>
      <c r="H640" s="547">
        <v>3495247.28</v>
      </c>
      <c r="I640" s="547">
        <v>3495247.28</v>
      </c>
      <c r="J640" s="547">
        <v>3544362.59</v>
      </c>
      <c r="K640" s="547">
        <v>3687273.9</v>
      </c>
      <c r="L640" s="547">
        <v>3687273.9</v>
      </c>
      <c r="M640" s="547">
        <v>192026.62</v>
      </c>
      <c r="N640" s="547">
        <v>0</v>
      </c>
      <c r="O640" s="547">
        <v>6068.13</v>
      </c>
      <c r="P640" s="547">
        <v>6068.13</v>
      </c>
      <c r="Q640" s="547">
        <v>0</v>
      </c>
      <c r="R640" s="547">
        <v>231310.88</v>
      </c>
      <c r="S640" s="547">
        <v>231310.88</v>
      </c>
      <c r="T640" s="547">
        <v>0</v>
      </c>
      <c r="U640" s="547"/>
      <c r="V640" s="547">
        <f t="shared" si="389"/>
        <v>1402380.4958333336</v>
      </c>
      <c r="W640" s="305"/>
      <c r="X640" s="306"/>
      <c r="Y640" s="548">
        <f t="shared" si="402"/>
        <v>0</v>
      </c>
      <c r="Z640" s="549">
        <f t="shared" si="402"/>
        <v>0</v>
      </c>
      <c r="AA640" s="549">
        <f t="shared" si="402"/>
        <v>0</v>
      </c>
      <c r="AB640" s="282">
        <f t="shared" si="390"/>
        <v>0</v>
      </c>
      <c r="AC640" s="281">
        <f t="shared" si="391"/>
        <v>0</v>
      </c>
      <c r="AD640" s="549">
        <f t="shared" si="401"/>
        <v>0</v>
      </c>
      <c r="AE640" s="553">
        <f t="shared" si="399"/>
        <v>0</v>
      </c>
      <c r="AF640" s="282">
        <f t="shared" si="400"/>
        <v>0</v>
      </c>
      <c r="AG640" s="283">
        <f t="shared" si="392"/>
        <v>0</v>
      </c>
      <c r="AH640" s="281">
        <f t="shared" si="393"/>
        <v>0</v>
      </c>
      <c r="AI640" s="551">
        <f t="shared" si="403"/>
        <v>0</v>
      </c>
      <c r="AJ640" s="549">
        <f t="shared" si="403"/>
        <v>0</v>
      </c>
      <c r="AK640" s="549">
        <f t="shared" si="403"/>
        <v>0</v>
      </c>
      <c r="AL640" s="282">
        <f t="shared" si="394"/>
        <v>1402380.4958333336</v>
      </c>
      <c r="AM640" s="281">
        <f t="shared" si="395"/>
        <v>0</v>
      </c>
      <c r="AN640" s="549">
        <f t="shared" si="387"/>
        <v>0</v>
      </c>
      <c r="AO640" s="549">
        <f t="shared" si="388"/>
        <v>0</v>
      </c>
      <c r="AP640" s="549">
        <f t="shared" si="396"/>
        <v>1402380.4958333336</v>
      </c>
      <c r="AQ640" s="283">
        <f t="shared" si="380"/>
        <v>1402380.4958333336</v>
      </c>
      <c r="AR640" s="281">
        <f t="shared" si="397"/>
        <v>0</v>
      </c>
      <c r="AT640" s="446" t="s">
        <v>2077</v>
      </c>
      <c r="AU640" s="284"/>
      <c r="AV640" s="447" t="str">
        <f t="shared" si="398"/>
        <v>CA</v>
      </c>
      <c r="AW640" s="447" t="str">
        <f t="shared" si="398"/>
        <v>CL</v>
      </c>
      <c r="AX640" s="447" t="str">
        <f t="shared" si="398"/>
        <v>AIC</v>
      </c>
      <c r="AY640" s="447" t="str">
        <f t="shared" si="381"/>
        <v>ERB</v>
      </c>
      <c r="AZ640" s="447" t="str">
        <f t="shared" si="381"/>
        <v>GRB</v>
      </c>
      <c r="BA640" s="447" t="str">
        <f t="shared" si="381"/>
        <v>Non-Op</v>
      </c>
      <c r="BC640" s="449" t="s">
        <v>2100</v>
      </c>
      <c r="BD640" s="552">
        <f t="shared" si="382"/>
        <v>0</v>
      </c>
      <c r="BF640" s="448"/>
      <c r="BG640" s="448"/>
      <c r="BH640" s="448"/>
      <c r="BI640" s="448"/>
      <c r="BJ640" s="448"/>
      <c r="BK640" s="448"/>
      <c r="BL640" s="448"/>
      <c r="BN640" s="444"/>
    </row>
    <row r="641" spans="1:66" s="28" customFormat="1" ht="12" customHeight="1">
      <c r="A641" s="563">
        <v>18237211</v>
      </c>
      <c r="B641" s="562" t="str">
        <f t="shared" si="368"/>
        <v>18237211</v>
      </c>
      <c r="C641" s="489" t="s">
        <v>1448</v>
      </c>
      <c r="D641" s="445" t="s">
        <v>1165</v>
      </c>
      <c r="E641" s="445"/>
      <c r="F641" s="294">
        <v>43070</v>
      </c>
      <c r="G641" s="445"/>
      <c r="H641" s="547">
        <v>15782187.9</v>
      </c>
      <c r="I641" s="547">
        <v>15782187.9</v>
      </c>
      <c r="J641" s="547">
        <v>16399223.109999999</v>
      </c>
      <c r="K641" s="547">
        <v>17207395.050000001</v>
      </c>
      <c r="L641" s="547">
        <v>17580398.199999999</v>
      </c>
      <c r="M641" s="547">
        <v>7233538.7699999996</v>
      </c>
      <c r="N641" s="547">
        <v>7427184.2199999997</v>
      </c>
      <c r="O641" s="547">
        <v>8373936.7699999996</v>
      </c>
      <c r="P641" s="547">
        <v>8373936.7699999996</v>
      </c>
      <c r="Q641" s="547">
        <v>8522057.9600000009</v>
      </c>
      <c r="R641" s="547">
        <v>9127277.8900000006</v>
      </c>
      <c r="S641" s="547">
        <v>9193535.6300000008</v>
      </c>
      <c r="T641" s="547">
        <v>9477980.9000000004</v>
      </c>
      <c r="U641" s="547"/>
      <c r="V641" s="547">
        <f t="shared" si="389"/>
        <v>11487563.055833332</v>
      </c>
      <c r="W641" s="305"/>
      <c r="X641" s="306"/>
      <c r="Y641" s="548">
        <f t="shared" si="402"/>
        <v>0</v>
      </c>
      <c r="Z641" s="549">
        <f t="shared" si="402"/>
        <v>0</v>
      </c>
      <c r="AA641" s="549">
        <f t="shared" si="402"/>
        <v>0</v>
      </c>
      <c r="AB641" s="282">
        <f t="shared" si="390"/>
        <v>9477980.9000000004</v>
      </c>
      <c r="AC641" s="281">
        <f t="shared" si="391"/>
        <v>0</v>
      </c>
      <c r="AD641" s="549">
        <f t="shared" si="401"/>
        <v>0</v>
      </c>
      <c r="AE641" s="553">
        <f t="shared" si="399"/>
        <v>0</v>
      </c>
      <c r="AF641" s="282">
        <f t="shared" si="400"/>
        <v>9477980.9000000004</v>
      </c>
      <c r="AG641" s="283">
        <f t="shared" si="392"/>
        <v>9477980.9000000004</v>
      </c>
      <c r="AH641" s="281">
        <f t="shared" si="393"/>
        <v>0</v>
      </c>
      <c r="AI641" s="551">
        <f t="shared" si="403"/>
        <v>0</v>
      </c>
      <c r="AJ641" s="549">
        <f t="shared" si="403"/>
        <v>0</v>
      </c>
      <c r="AK641" s="549">
        <f t="shared" si="403"/>
        <v>0</v>
      </c>
      <c r="AL641" s="282">
        <f t="shared" si="394"/>
        <v>11487563.055833332</v>
      </c>
      <c r="AM641" s="281">
        <f t="shared" si="395"/>
        <v>0</v>
      </c>
      <c r="AN641" s="549">
        <f t="shared" si="387"/>
        <v>0</v>
      </c>
      <c r="AO641" s="549">
        <f t="shared" si="388"/>
        <v>0</v>
      </c>
      <c r="AP641" s="549">
        <f t="shared" si="396"/>
        <v>11487563.055833332</v>
      </c>
      <c r="AQ641" s="283">
        <f t="shared" si="380"/>
        <v>11487563.055833332</v>
      </c>
      <c r="AR641" s="281">
        <f t="shared" si="397"/>
        <v>0</v>
      </c>
      <c r="AT641" s="446" t="s">
        <v>2077</v>
      </c>
      <c r="AU641" s="284"/>
      <c r="AV641" s="447" t="str">
        <f t="shared" si="398"/>
        <v>CA</v>
      </c>
      <c r="AW641" s="447" t="str">
        <f t="shared" si="398"/>
        <v>CL</v>
      </c>
      <c r="AX641" s="447" t="str">
        <f t="shared" si="398"/>
        <v>AIC</v>
      </c>
      <c r="AY641" s="447" t="str">
        <f t="shared" si="381"/>
        <v>ERB</v>
      </c>
      <c r="AZ641" s="447" t="str">
        <f t="shared" si="381"/>
        <v>GRB</v>
      </c>
      <c r="BA641" s="447" t="str">
        <f t="shared" si="381"/>
        <v>Non-Op</v>
      </c>
      <c r="BC641" s="449" t="s">
        <v>2100</v>
      </c>
      <c r="BD641" s="552">
        <f t="shared" si="382"/>
        <v>9477980.9000000004</v>
      </c>
      <c r="BF641" s="448"/>
      <c r="BG641" s="448"/>
      <c r="BH641" s="448"/>
      <c r="BI641" s="448"/>
      <c r="BJ641" s="448"/>
      <c r="BK641" s="448"/>
      <c r="BL641" s="448"/>
      <c r="BN641" s="444"/>
    </row>
    <row r="642" spans="1:66" s="28" customFormat="1" ht="12" customHeight="1">
      <c r="A642" s="563">
        <v>18237221</v>
      </c>
      <c r="B642" s="562" t="str">
        <f t="shared" si="368"/>
        <v>18237221</v>
      </c>
      <c r="C642" s="489" t="s">
        <v>1449</v>
      </c>
      <c r="D642" s="445" t="s">
        <v>1165</v>
      </c>
      <c r="E642" s="445"/>
      <c r="F642" s="294">
        <v>43070</v>
      </c>
      <c r="G642" s="445"/>
      <c r="H642" s="547">
        <v>220059.02</v>
      </c>
      <c r="I642" s="547">
        <v>220550.82</v>
      </c>
      <c r="J642" s="547">
        <v>220550.82</v>
      </c>
      <c r="K642" s="547">
        <v>242882</v>
      </c>
      <c r="L642" s="547">
        <v>282019.93</v>
      </c>
      <c r="M642" s="547">
        <v>245400.48</v>
      </c>
      <c r="N642" s="547">
        <v>277938.53999999998</v>
      </c>
      <c r="O642" s="547">
        <v>281368.21999999997</v>
      </c>
      <c r="P642" s="547">
        <v>281368.21999999997</v>
      </c>
      <c r="Q642" s="547">
        <v>270024.68</v>
      </c>
      <c r="R642" s="547">
        <v>270024.68</v>
      </c>
      <c r="S642" s="547">
        <v>274168.23</v>
      </c>
      <c r="T642" s="547">
        <v>135071.54999999999</v>
      </c>
      <c r="U642" s="547"/>
      <c r="V642" s="547">
        <f t="shared" si="389"/>
        <v>253655.15875000003</v>
      </c>
      <c r="W642" s="305"/>
      <c r="X642" s="306"/>
      <c r="Y642" s="548">
        <f t="shared" si="402"/>
        <v>0</v>
      </c>
      <c r="Z642" s="549">
        <f t="shared" si="402"/>
        <v>0</v>
      </c>
      <c r="AA642" s="549">
        <f t="shared" si="402"/>
        <v>0</v>
      </c>
      <c r="AB642" s="282">
        <f t="shared" si="390"/>
        <v>135071.54999999999</v>
      </c>
      <c r="AC642" s="281">
        <f t="shared" si="391"/>
        <v>0</v>
      </c>
      <c r="AD642" s="549">
        <f t="shared" si="401"/>
        <v>0</v>
      </c>
      <c r="AE642" s="553">
        <f t="shared" si="399"/>
        <v>0</v>
      </c>
      <c r="AF642" s="282">
        <f t="shared" si="400"/>
        <v>135071.54999999999</v>
      </c>
      <c r="AG642" s="283">
        <f t="shared" si="392"/>
        <v>135071.54999999999</v>
      </c>
      <c r="AH642" s="281">
        <f t="shared" si="393"/>
        <v>0</v>
      </c>
      <c r="AI642" s="551">
        <f t="shared" si="403"/>
        <v>0</v>
      </c>
      <c r="AJ642" s="549">
        <f t="shared" si="403"/>
        <v>0</v>
      </c>
      <c r="AK642" s="549">
        <f t="shared" si="403"/>
        <v>0</v>
      </c>
      <c r="AL642" s="282">
        <f t="shared" si="394"/>
        <v>253655.15875000003</v>
      </c>
      <c r="AM642" s="281">
        <f t="shared" si="395"/>
        <v>0</v>
      </c>
      <c r="AN642" s="549">
        <f t="shared" si="387"/>
        <v>0</v>
      </c>
      <c r="AO642" s="549">
        <f t="shared" si="388"/>
        <v>0</v>
      </c>
      <c r="AP642" s="549">
        <f t="shared" si="396"/>
        <v>253655.15875000003</v>
      </c>
      <c r="AQ642" s="283">
        <f t="shared" si="380"/>
        <v>253655.15875000003</v>
      </c>
      <c r="AR642" s="281">
        <f t="shared" si="397"/>
        <v>0</v>
      </c>
      <c r="AT642" s="446" t="s">
        <v>2077</v>
      </c>
      <c r="AU642" s="284"/>
      <c r="AV642" s="447" t="str">
        <f t="shared" si="398"/>
        <v>CA</v>
      </c>
      <c r="AW642" s="447" t="str">
        <f t="shared" si="398"/>
        <v>CL</v>
      </c>
      <c r="AX642" s="447" t="str">
        <f t="shared" si="398"/>
        <v>AIC</v>
      </c>
      <c r="AY642" s="447" t="str">
        <f t="shared" si="381"/>
        <v>ERB</v>
      </c>
      <c r="AZ642" s="447" t="str">
        <f t="shared" si="381"/>
        <v>GRB</v>
      </c>
      <c r="BA642" s="447" t="str">
        <f t="shared" si="381"/>
        <v>Non-Op</v>
      </c>
      <c r="BC642" s="449" t="s">
        <v>2100</v>
      </c>
      <c r="BD642" s="552">
        <f t="shared" si="382"/>
        <v>135071.54999999999</v>
      </c>
      <c r="BF642" s="448"/>
      <c r="BG642" s="448"/>
      <c r="BH642" s="448"/>
      <c r="BI642" s="448"/>
      <c r="BJ642" s="448"/>
      <c r="BK642" s="448"/>
      <c r="BL642" s="448"/>
      <c r="BN642" s="444"/>
    </row>
    <row r="643" spans="1:66" s="28" customFormat="1" ht="12" customHeight="1">
      <c r="A643" s="564">
        <v>18237231</v>
      </c>
      <c r="B643" s="564" t="str">
        <f t="shared" si="368"/>
        <v>18237231</v>
      </c>
      <c r="C643" s="490" t="s">
        <v>1450</v>
      </c>
      <c r="D643" s="445" t="s">
        <v>1165</v>
      </c>
      <c r="E643" s="445"/>
      <c r="F643" s="311">
        <v>43101</v>
      </c>
      <c r="G643" s="445"/>
      <c r="H643" s="547">
        <v>0</v>
      </c>
      <c r="I643" s="547">
        <v>0</v>
      </c>
      <c r="J643" s="547">
        <v>160474.92000000001</v>
      </c>
      <c r="K643" s="547">
        <v>0</v>
      </c>
      <c r="L643" s="547">
        <v>0</v>
      </c>
      <c r="M643" s="547">
        <v>0</v>
      </c>
      <c r="N643" s="547">
        <v>0</v>
      </c>
      <c r="O643" s="547">
        <v>0</v>
      </c>
      <c r="P643" s="547">
        <v>0</v>
      </c>
      <c r="Q643" s="547">
        <v>0</v>
      </c>
      <c r="R643" s="547">
        <v>2057414.18</v>
      </c>
      <c r="S643" s="547">
        <v>2057414.18</v>
      </c>
      <c r="T643" s="547">
        <v>0</v>
      </c>
      <c r="U643" s="547"/>
      <c r="V643" s="547">
        <f t="shared" si="389"/>
        <v>356275.27333333337</v>
      </c>
      <c r="W643" s="305"/>
      <c r="X643" s="306"/>
      <c r="Y643" s="548">
        <f t="shared" si="402"/>
        <v>0</v>
      </c>
      <c r="Z643" s="549">
        <f t="shared" si="402"/>
        <v>0</v>
      </c>
      <c r="AA643" s="549">
        <f t="shared" si="402"/>
        <v>0</v>
      </c>
      <c r="AB643" s="282">
        <f t="shared" si="390"/>
        <v>0</v>
      </c>
      <c r="AC643" s="281">
        <f t="shared" si="391"/>
        <v>0</v>
      </c>
      <c r="AD643" s="549">
        <f t="shared" si="401"/>
        <v>0</v>
      </c>
      <c r="AE643" s="553">
        <f t="shared" si="399"/>
        <v>0</v>
      </c>
      <c r="AF643" s="282">
        <f t="shared" si="400"/>
        <v>0</v>
      </c>
      <c r="AG643" s="283">
        <f t="shared" si="392"/>
        <v>0</v>
      </c>
      <c r="AH643" s="281">
        <f t="shared" si="393"/>
        <v>0</v>
      </c>
      <c r="AI643" s="551">
        <f t="shared" si="403"/>
        <v>0</v>
      </c>
      <c r="AJ643" s="549">
        <f t="shared" si="403"/>
        <v>0</v>
      </c>
      <c r="AK643" s="549">
        <f t="shared" si="403"/>
        <v>0</v>
      </c>
      <c r="AL643" s="282">
        <f t="shared" si="394"/>
        <v>356275.27333333337</v>
      </c>
      <c r="AM643" s="281">
        <f t="shared" si="395"/>
        <v>0</v>
      </c>
      <c r="AN643" s="549">
        <f t="shared" si="387"/>
        <v>0</v>
      </c>
      <c r="AO643" s="549">
        <f t="shared" si="388"/>
        <v>0</v>
      </c>
      <c r="AP643" s="549">
        <f t="shared" si="396"/>
        <v>356275.27333333337</v>
      </c>
      <c r="AQ643" s="283">
        <f t="shared" ref="AQ643:AQ645" si="405">SUM(AN643:AP643)</f>
        <v>356275.27333333337</v>
      </c>
      <c r="AR643" s="281">
        <f t="shared" si="397"/>
        <v>0</v>
      </c>
      <c r="AT643" s="446" t="s">
        <v>2077</v>
      </c>
      <c r="AU643" s="284"/>
      <c r="AV643" s="447" t="str">
        <f t="shared" si="398"/>
        <v>CA</v>
      </c>
      <c r="AW643" s="447" t="str">
        <f t="shared" si="398"/>
        <v>CL</v>
      </c>
      <c r="AX643" s="447" t="str">
        <f t="shared" si="398"/>
        <v>AIC</v>
      </c>
      <c r="AY643" s="447" t="str">
        <f t="shared" si="381"/>
        <v>ERB</v>
      </c>
      <c r="AZ643" s="447" t="str">
        <f t="shared" si="381"/>
        <v>GRB</v>
      </c>
      <c r="BA643" s="447" t="str">
        <f t="shared" si="381"/>
        <v>Non-Op</v>
      </c>
      <c r="BC643" s="449" t="s">
        <v>2100</v>
      </c>
      <c r="BD643" s="552">
        <f t="shared" si="382"/>
        <v>0</v>
      </c>
      <c r="BF643" s="448"/>
      <c r="BG643" s="448"/>
      <c r="BH643" s="448"/>
      <c r="BI643" s="448"/>
      <c r="BJ643" s="448"/>
      <c r="BK643" s="448"/>
      <c r="BL643" s="448"/>
      <c r="BN643" s="444"/>
    </row>
    <row r="644" spans="1:66" s="28" customFormat="1" ht="12" customHeight="1">
      <c r="A644" s="564">
        <v>18237241</v>
      </c>
      <c r="B644" s="564" t="str">
        <f t="shared" si="368"/>
        <v>18237241</v>
      </c>
      <c r="C644" s="490" t="s">
        <v>1451</v>
      </c>
      <c r="D644" s="445" t="s">
        <v>1165</v>
      </c>
      <c r="E644" s="445"/>
      <c r="F644" s="311">
        <v>43101</v>
      </c>
      <c r="G644" s="445"/>
      <c r="H644" s="547">
        <v>8738277.0500000007</v>
      </c>
      <c r="I644" s="547">
        <v>8738277.0500000007</v>
      </c>
      <c r="J644" s="547">
        <v>9132116.2300000004</v>
      </c>
      <c r="K644" s="547">
        <v>8025379.4100000001</v>
      </c>
      <c r="L644" s="547">
        <v>8025379.4100000001</v>
      </c>
      <c r="M644" s="547">
        <v>1813644.73</v>
      </c>
      <c r="N644" s="547">
        <v>0</v>
      </c>
      <c r="O644" s="547">
        <v>254995.05</v>
      </c>
      <c r="P644" s="547">
        <v>639175.64</v>
      </c>
      <c r="Q644" s="547">
        <v>0</v>
      </c>
      <c r="R644" s="547">
        <v>0</v>
      </c>
      <c r="S644" s="547">
        <v>0</v>
      </c>
      <c r="T644" s="547">
        <v>0</v>
      </c>
      <c r="U644" s="547"/>
      <c r="V644" s="547">
        <f t="shared" si="389"/>
        <v>3416508.8370833327</v>
      </c>
      <c r="W644" s="305"/>
      <c r="X644" s="306"/>
      <c r="Y644" s="548">
        <f t="shared" si="402"/>
        <v>0</v>
      </c>
      <c r="Z644" s="549">
        <f t="shared" si="402"/>
        <v>0</v>
      </c>
      <c r="AA644" s="549">
        <f t="shared" si="402"/>
        <v>0</v>
      </c>
      <c r="AB644" s="282">
        <f t="shared" si="390"/>
        <v>0</v>
      </c>
      <c r="AC644" s="281">
        <f t="shared" si="391"/>
        <v>0</v>
      </c>
      <c r="AD644" s="549">
        <f t="shared" si="401"/>
        <v>0</v>
      </c>
      <c r="AE644" s="553">
        <f t="shared" si="399"/>
        <v>0</v>
      </c>
      <c r="AF644" s="282">
        <f t="shared" si="400"/>
        <v>0</v>
      </c>
      <c r="AG644" s="283">
        <f t="shared" si="392"/>
        <v>0</v>
      </c>
      <c r="AH644" s="281">
        <f t="shared" si="393"/>
        <v>0</v>
      </c>
      <c r="AI644" s="551">
        <f t="shared" si="403"/>
        <v>0</v>
      </c>
      <c r="AJ644" s="549">
        <f t="shared" si="403"/>
        <v>0</v>
      </c>
      <c r="AK644" s="549">
        <f t="shared" si="403"/>
        <v>0</v>
      </c>
      <c r="AL644" s="282">
        <f t="shared" si="394"/>
        <v>3416508.8370833327</v>
      </c>
      <c r="AM644" s="281">
        <f t="shared" si="395"/>
        <v>0</v>
      </c>
      <c r="AN644" s="549">
        <f t="shared" si="387"/>
        <v>0</v>
      </c>
      <c r="AO644" s="549">
        <f t="shared" si="388"/>
        <v>0</v>
      </c>
      <c r="AP644" s="549">
        <f t="shared" si="396"/>
        <v>3416508.8370833327</v>
      </c>
      <c r="AQ644" s="283">
        <f t="shared" si="405"/>
        <v>3416508.8370833327</v>
      </c>
      <c r="AR644" s="281">
        <f t="shared" si="397"/>
        <v>0</v>
      </c>
      <c r="AT644" s="446" t="s">
        <v>2077</v>
      </c>
      <c r="AU644" s="284"/>
      <c r="AV644" s="447" t="str">
        <f t="shared" si="398"/>
        <v>CA</v>
      </c>
      <c r="AW644" s="447" t="str">
        <f t="shared" si="398"/>
        <v>CL</v>
      </c>
      <c r="AX644" s="447" t="str">
        <f t="shared" si="398"/>
        <v>AIC</v>
      </c>
      <c r="AY644" s="447" t="str">
        <f t="shared" si="381"/>
        <v>ERB</v>
      </c>
      <c r="AZ644" s="447" t="str">
        <f t="shared" si="381"/>
        <v>GRB</v>
      </c>
      <c r="BA644" s="447" t="str">
        <f t="shared" si="381"/>
        <v>Non-Op</v>
      </c>
      <c r="BC644" s="449" t="s">
        <v>2100</v>
      </c>
      <c r="BD644" s="552">
        <f t="shared" si="382"/>
        <v>0</v>
      </c>
      <c r="BF644" s="448"/>
      <c r="BG644" s="448"/>
      <c r="BH644" s="448"/>
      <c r="BI644" s="448"/>
      <c r="BJ644" s="448"/>
      <c r="BK644" s="448"/>
      <c r="BL644" s="448"/>
      <c r="BN644" s="444"/>
    </row>
    <row r="645" spans="1:66" s="28" customFormat="1" ht="12" customHeight="1">
      <c r="A645" s="564">
        <v>18237251</v>
      </c>
      <c r="B645" s="564" t="str">
        <f t="shared" si="368"/>
        <v>18237251</v>
      </c>
      <c r="C645" s="490" t="s">
        <v>1452</v>
      </c>
      <c r="D645" s="445" t="s">
        <v>1165</v>
      </c>
      <c r="E645" s="445"/>
      <c r="F645" s="311">
        <v>43101</v>
      </c>
      <c r="G645" s="445"/>
      <c r="H645" s="547">
        <v>949068.28</v>
      </c>
      <c r="I645" s="547">
        <v>1090734.76</v>
      </c>
      <c r="J645" s="547">
        <v>1090734.76</v>
      </c>
      <c r="K645" s="547">
        <v>358911.29</v>
      </c>
      <c r="L645" s="547">
        <v>358911.29</v>
      </c>
      <c r="M645" s="547">
        <v>-590156.99</v>
      </c>
      <c r="N645" s="547">
        <v>0</v>
      </c>
      <c r="O645" s="547">
        <v>0</v>
      </c>
      <c r="P645" s="547">
        <v>0</v>
      </c>
      <c r="Q645" s="547">
        <v>0</v>
      </c>
      <c r="R645" s="547">
        <v>299766.53000000003</v>
      </c>
      <c r="S645" s="547">
        <v>299766.53000000003</v>
      </c>
      <c r="T645" s="547">
        <v>0</v>
      </c>
      <c r="U645" s="547"/>
      <c r="V645" s="547">
        <f t="shared" si="389"/>
        <v>281933.52583333344</v>
      </c>
      <c r="W645" s="305"/>
      <c r="X645" s="306"/>
      <c r="Y645" s="548">
        <f t="shared" si="402"/>
        <v>0</v>
      </c>
      <c r="Z645" s="549">
        <f t="shared" si="402"/>
        <v>0</v>
      </c>
      <c r="AA645" s="549">
        <f t="shared" si="402"/>
        <v>0</v>
      </c>
      <c r="AB645" s="282">
        <f t="shared" si="390"/>
        <v>0</v>
      </c>
      <c r="AC645" s="281">
        <f t="shared" si="391"/>
        <v>0</v>
      </c>
      <c r="AD645" s="549">
        <f t="shared" si="401"/>
        <v>0</v>
      </c>
      <c r="AE645" s="553">
        <f t="shared" si="399"/>
        <v>0</v>
      </c>
      <c r="AF645" s="282">
        <f t="shared" si="400"/>
        <v>0</v>
      </c>
      <c r="AG645" s="283">
        <f t="shared" si="392"/>
        <v>0</v>
      </c>
      <c r="AH645" s="281">
        <f t="shared" si="393"/>
        <v>0</v>
      </c>
      <c r="AI645" s="551">
        <f t="shared" si="403"/>
        <v>0</v>
      </c>
      <c r="AJ645" s="549">
        <f t="shared" si="403"/>
        <v>0</v>
      </c>
      <c r="AK645" s="549">
        <f t="shared" si="403"/>
        <v>0</v>
      </c>
      <c r="AL645" s="282">
        <f t="shared" si="394"/>
        <v>281933.52583333344</v>
      </c>
      <c r="AM645" s="281">
        <f t="shared" si="395"/>
        <v>0</v>
      </c>
      <c r="AN645" s="549">
        <f t="shared" si="387"/>
        <v>0</v>
      </c>
      <c r="AO645" s="549">
        <f t="shared" si="388"/>
        <v>0</v>
      </c>
      <c r="AP645" s="549">
        <f t="shared" si="396"/>
        <v>281933.52583333344</v>
      </c>
      <c r="AQ645" s="283">
        <f t="shared" si="405"/>
        <v>281933.52583333344</v>
      </c>
      <c r="AR645" s="281">
        <f t="shared" si="397"/>
        <v>0</v>
      </c>
      <c r="AT645" s="446" t="s">
        <v>2077</v>
      </c>
      <c r="AU645" s="284"/>
      <c r="AV645" s="447" t="str">
        <f t="shared" si="398"/>
        <v>CA</v>
      </c>
      <c r="AW645" s="447" t="str">
        <f t="shared" si="398"/>
        <v>CL</v>
      </c>
      <c r="AX645" s="447" t="str">
        <f t="shared" si="398"/>
        <v>AIC</v>
      </c>
      <c r="AY645" s="447" t="str">
        <f t="shared" si="381"/>
        <v>ERB</v>
      </c>
      <c r="AZ645" s="447" t="str">
        <f t="shared" si="381"/>
        <v>GRB</v>
      </c>
      <c r="BA645" s="447" t="str">
        <f t="shared" si="381"/>
        <v>Non-Op</v>
      </c>
      <c r="BC645" s="449" t="s">
        <v>2100</v>
      </c>
      <c r="BD645" s="552">
        <f t="shared" si="382"/>
        <v>0</v>
      </c>
      <c r="BF645" s="448"/>
      <c r="BG645" s="448"/>
      <c r="BH645" s="448"/>
      <c r="BI645" s="448"/>
      <c r="BJ645" s="448"/>
      <c r="BK645" s="448"/>
      <c r="BL645" s="448"/>
      <c r="BN645" s="444"/>
    </row>
    <row r="646" spans="1:66" s="28" customFormat="1" ht="12" customHeight="1">
      <c r="A646" s="564">
        <v>18237261</v>
      </c>
      <c r="B646" s="564" t="str">
        <f t="shared" si="368"/>
        <v>18237261</v>
      </c>
      <c r="C646" s="28" t="s">
        <v>1453</v>
      </c>
      <c r="D646" s="445" t="s">
        <v>1165</v>
      </c>
      <c r="E646" s="445"/>
      <c r="F646" s="311">
        <v>43132</v>
      </c>
      <c r="G646" s="445"/>
      <c r="H646" s="547">
        <v>2978593.9</v>
      </c>
      <c r="I646" s="547">
        <v>2978593.9</v>
      </c>
      <c r="J646" s="547">
        <v>2978593.9</v>
      </c>
      <c r="K646" s="547">
        <v>2840258.72</v>
      </c>
      <c r="L646" s="547">
        <v>2840258.72</v>
      </c>
      <c r="M646" s="547">
        <v>-138335.18</v>
      </c>
      <c r="N646" s="547">
        <v>0</v>
      </c>
      <c r="O646" s="547">
        <v>3919.53</v>
      </c>
      <c r="P646" s="547">
        <v>3919.53</v>
      </c>
      <c r="Q646" s="547">
        <v>0</v>
      </c>
      <c r="R646" s="547">
        <v>0</v>
      </c>
      <c r="S646" s="547">
        <v>0</v>
      </c>
      <c r="T646" s="547">
        <v>0</v>
      </c>
      <c r="U646" s="547"/>
      <c r="V646" s="547">
        <f t="shared" si="389"/>
        <v>1083042.1724999999</v>
      </c>
      <c r="W646" s="305"/>
      <c r="X646" s="306"/>
      <c r="Y646" s="548">
        <f t="shared" si="402"/>
        <v>0</v>
      </c>
      <c r="Z646" s="549">
        <f t="shared" si="402"/>
        <v>0</v>
      </c>
      <c r="AA646" s="549">
        <f t="shared" si="402"/>
        <v>0</v>
      </c>
      <c r="AB646" s="282">
        <f t="shared" si="390"/>
        <v>0</v>
      </c>
      <c r="AC646" s="281">
        <f t="shared" si="391"/>
        <v>0</v>
      </c>
      <c r="AD646" s="549">
        <f t="shared" si="401"/>
        <v>0</v>
      </c>
      <c r="AE646" s="553">
        <f t="shared" si="399"/>
        <v>0</v>
      </c>
      <c r="AF646" s="282">
        <f t="shared" si="400"/>
        <v>0</v>
      </c>
      <c r="AG646" s="283">
        <f t="shared" si="392"/>
        <v>0</v>
      </c>
      <c r="AH646" s="281">
        <f t="shared" si="393"/>
        <v>0</v>
      </c>
      <c r="AI646" s="551">
        <f t="shared" si="403"/>
        <v>0</v>
      </c>
      <c r="AJ646" s="549">
        <f t="shared" si="403"/>
        <v>0</v>
      </c>
      <c r="AK646" s="549">
        <f t="shared" si="403"/>
        <v>0</v>
      </c>
      <c r="AL646" s="282">
        <f t="shared" si="394"/>
        <v>1083042.1724999999</v>
      </c>
      <c r="AM646" s="281">
        <f t="shared" si="395"/>
        <v>0</v>
      </c>
      <c r="AN646" s="549">
        <f t="shared" si="387"/>
        <v>0</v>
      </c>
      <c r="AO646" s="549">
        <f t="shared" si="388"/>
        <v>0</v>
      </c>
      <c r="AP646" s="549">
        <f t="shared" si="396"/>
        <v>1083042.1724999999</v>
      </c>
      <c r="AQ646" s="283">
        <f t="shared" ref="AQ646" si="406">SUM(AN646:AP646)</f>
        <v>1083042.1724999999</v>
      </c>
      <c r="AR646" s="281">
        <f t="shared" si="397"/>
        <v>0</v>
      </c>
      <c r="AT646" s="446" t="s">
        <v>2077</v>
      </c>
      <c r="AU646" s="284"/>
      <c r="AV646" s="447" t="str">
        <f t="shared" si="398"/>
        <v>CA</v>
      </c>
      <c r="AW646" s="447" t="str">
        <f t="shared" si="398"/>
        <v>CL</v>
      </c>
      <c r="AX646" s="447" t="str">
        <f t="shared" si="398"/>
        <v>AIC</v>
      </c>
      <c r="AY646" s="447" t="str">
        <f t="shared" si="381"/>
        <v>ERB</v>
      </c>
      <c r="AZ646" s="447" t="str">
        <f t="shared" si="381"/>
        <v>GRB</v>
      </c>
      <c r="BA646" s="447" t="str">
        <f t="shared" si="381"/>
        <v>Non-Op</v>
      </c>
      <c r="BC646" s="449" t="s">
        <v>2100</v>
      </c>
      <c r="BD646" s="552">
        <f t="shared" si="382"/>
        <v>0</v>
      </c>
      <c r="BF646" s="448"/>
      <c r="BG646" s="448"/>
      <c r="BH646" s="448"/>
      <c r="BI646" s="448"/>
      <c r="BJ646" s="448"/>
      <c r="BK646" s="448"/>
      <c r="BL646" s="448"/>
      <c r="BN646" s="444"/>
    </row>
    <row r="647" spans="1:66" s="28" customFormat="1" ht="12" customHeight="1">
      <c r="A647" s="563">
        <v>18237271</v>
      </c>
      <c r="B647" s="562" t="str">
        <f t="shared" ref="B647:B721" si="407">TEXT(A647,"##")</f>
        <v>18237271</v>
      </c>
      <c r="C647" s="489" t="s">
        <v>1454</v>
      </c>
      <c r="D647" s="445" t="s">
        <v>1165</v>
      </c>
      <c r="E647" s="445"/>
      <c r="F647" s="294">
        <v>43070</v>
      </c>
      <c r="G647" s="445"/>
      <c r="H647" s="547">
        <v>4583924.47</v>
      </c>
      <c r="I647" s="547">
        <v>4583924.47</v>
      </c>
      <c r="J647" s="547">
        <v>4954373.95</v>
      </c>
      <c r="K647" s="547">
        <v>4893460.57</v>
      </c>
      <c r="L647" s="547">
        <v>4893460.57</v>
      </c>
      <c r="M647" s="547">
        <v>309536.09999999998</v>
      </c>
      <c r="N647" s="547">
        <v>0</v>
      </c>
      <c r="O647" s="547">
        <v>292939.40000000002</v>
      </c>
      <c r="P647" s="547">
        <v>1069996.24</v>
      </c>
      <c r="Q647" s="547">
        <v>389387.52000000002</v>
      </c>
      <c r="R647" s="547">
        <v>676767</v>
      </c>
      <c r="S647" s="547">
        <v>676767</v>
      </c>
      <c r="T647" s="547">
        <v>684887.33</v>
      </c>
      <c r="U647" s="547"/>
      <c r="V647" s="547">
        <f t="shared" si="389"/>
        <v>2114584.8933333331</v>
      </c>
      <c r="W647" s="305"/>
      <c r="X647" s="306"/>
      <c r="Y647" s="548">
        <f t="shared" si="402"/>
        <v>0</v>
      </c>
      <c r="Z647" s="549">
        <f t="shared" si="402"/>
        <v>0</v>
      </c>
      <c r="AA647" s="549">
        <f t="shared" si="402"/>
        <v>0</v>
      </c>
      <c r="AB647" s="282">
        <f t="shared" si="390"/>
        <v>684887.33</v>
      </c>
      <c r="AC647" s="281">
        <f t="shared" si="391"/>
        <v>0</v>
      </c>
      <c r="AD647" s="549">
        <f t="shared" si="401"/>
        <v>0</v>
      </c>
      <c r="AE647" s="553">
        <f t="shared" si="399"/>
        <v>0</v>
      </c>
      <c r="AF647" s="282">
        <f t="shared" si="400"/>
        <v>684887.33</v>
      </c>
      <c r="AG647" s="283">
        <f t="shared" si="392"/>
        <v>684887.33</v>
      </c>
      <c r="AH647" s="281">
        <f t="shared" si="393"/>
        <v>0</v>
      </c>
      <c r="AI647" s="551">
        <f t="shared" si="403"/>
        <v>0</v>
      </c>
      <c r="AJ647" s="549">
        <f t="shared" si="403"/>
        <v>0</v>
      </c>
      <c r="AK647" s="549">
        <f t="shared" si="403"/>
        <v>0</v>
      </c>
      <c r="AL647" s="282">
        <f t="shared" si="394"/>
        <v>2114584.8933333331</v>
      </c>
      <c r="AM647" s="281">
        <f t="shared" si="395"/>
        <v>0</v>
      </c>
      <c r="AN647" s="549">
        <f t="shared" si="387"/>
        <v>0</v>
      </c>
      <c r="AO647" s="549">
        <f t="shared" si="388"/>
        <v>0</v>
      </c>
      <c r="AP647" s="549">
        <f t="shared" si="396"/>
        <v>2114584.8933333331</v>
      </c>
      <c r="AQ647" s="283">
        <f t="shared" si="380"/>
        <v>2114584.8933333331</v>
      </c>
      <c r="AR647" s="281">
        <f t="shared" si="397"/>
        <v>0</v>
      </c>
      <c r="AT647" s="446" t="s">
        <v>2077</v>
      </c>
      <c r="AU647" s="284"/>
      <c r="AV647" s="447" t="str">
        <f t="shared" si="398"/>
        <v>CA</v>
      </c>
      <c r="AW647" s="447" t="str">
        <f t="shared" si="398"/>
        <v>CL</v>
      </c>
      <c r="AX647" s="447" t="str">
        <f t="shared" si="398"/>
        <v>AIC</v>
      </c>
      <c r="AY647" s="447" t="str">
        <f t="shared" si="381"/>
        <v>ERB</v>
      </c>
      <c r="AZ647" s="447" t="str">
        <f t="shared" si="381"/>
        <v>GRB</v>
      </c>
      <c r="BA647" s="447" t="str">
        <f t="shared" si="381"/>
        <v>Non-Op</v>
      </c>
      <c r="BC647" s="449" t="s">
        <v>2100</v>
      </c>
      <c r="BD647" s="552">
        <f t="shared" si="382"/>
        <v>684887.33</v>
      </c>
      <c r="BF647" s="448"/>
      <c r="BG647" s="448"/>
      <c r="BH647" s="448"/>
      <c r="BI647" s="448"/>
      <c r="BJ647" s="448"/>
      <c r="BK647" s="448"/>
      <c r="BL647" s="448"/>
      <c r="BN647" s="444"/>
    </row>
    <row r="648" spans="1:66" s="28" customFormat="1" ht="12" customHeight="1">
      <c r="A648" s="563">
        <v>18237281</v>
      </c>
      <c r="B648" s="562" t="str">
        <f t="shared" si="407"/>
        <v>18237281</v>
      </c>
      <c r="C648" s="489" t="s">
        <v>1455</v>
      </c>
      <c r="D648" s="445" t="s">
        <v>1165</v>
      </c>
      <c r="E648" s="445"/>
      <c r="F648" s="294">
        <v>43070</v>
      </c>
      <c r="G648" s="445"/>
      <c r="H648" s="547">
        <v>0</v>
      </c>
      <c r="I648" s="547">
        <v>0</v>
      </c>
      <c r="J648" s="547">
        <v>0</v>
      </c>
      <c r="K648" s="547">
        <v>0</v>
      </c>
      <c r="L648" s="547">
        <v>0</v>
      </c>
      <c r="M648" s="547">
        <v>0</v>
      </c>
      <c r="N648" s="547">
        <v>0</v>
      </c>
      <c r="O648" s="547">
        <v>0</v>
      </c>
      <c r="P648" s="547">
        <v>0</v>
      </c>
      <c r="Q648" s="547">
        <v>0</v>
      </c>
      <c r="R648" s="547">
        <v>0</v>
      </c>
      <c r="S648" s="547">
        <v>0</v>
      </c>
      <c r="T648" s="547">
        <v>0</v>
      </c>
      <c r="U648" s="547"/>
      <c r="V648" s="547">
        <f t="shared" si="389"/>
        <v>0</v>
      </c>
      <c r="W648" s="305"/>
      <c r="X648" s="306"/>
      <c r="Y648" s="548">
        <f t="shared" si="402"/>
        <v>0</v>
      </c>
      <c r="Z648" s="549">
        <f t="shared" si="402"/>
        <v>0</v>
      </c>
      <c r="AA648" s="549">
        <f t="shared" si="402"/>
        <v>0</v>
      </c>
      <c r="AB648" s="282">
        <f t="shared" si="390"/>
        <v>0</v>
      </c>
      <c r="AC648" s="281">
        <f t="shared" si="391"/>
        <v>0</v>
      </c>
      <c r="AD648" s="549">
        <f t="shared" si="401"/>
        <v>0</v>
      </c>
      <c r="AE648" s="553">
        <f t="shared" si="399"/>
        <v>0</v>
      </c>
      <c r="AF648" s="282">
        <f t="shared" si="400"/>
        <v>0</v>
      </c>
      <c r="AG648" s="283">
        <f t="shared" si="392"/>
        <v>0</v>
      </c>
      <c r="AH648" s="281">
        <f t="shared" si="393"/>
        <v>0</v>
      </c>
      <c r="AI648" s="551">
        <f t="shared" si="403"/>
        <v>0</v>
      </c>
      <c r="AJ648" s="549">
        <f t="shared" si="403"/>
        <v>0</v>
      </c>
      <c r="AK648" s="549">
        <f t="shared" si="403"/>
        <v>0</v>
      </c>
      <c r="AL648" s="282">
        <f t="shared" si="394"/>
        <v>0</v>
      </c>
      <c r="AM648" s="281">
        <f t="shared" si="395"/>
        <v>0</v>
      </c>
      <c r="AN648" s="549">
        <f t="shared" si="387"/>
        <v>0</v>
      </c>
      <c r="AO648" s="549">
        <f t="shared" si="388"/>
        <v>0</v>
      </c>
      <c r="AP648" s="549">
        <f t="shared" si="396"/>
        <v>0</v>
      </c>
      <c r="AQ648" s="283">
        <f t="shared" si="380"/>
        <v>0</v>
      </c>
      <c r="AR648" s="281">
        <f t="shared" si="397"/>
        <v>0</v>
      </c>
      <c r="AT648" s="446" t="s">
        <v>2077</v>
      </c>
      <c r="AU648" s="284"/>
      <c r="AV648" s="447" t="str">
        <f t="shared" si="398"/>
        <v>CA</v>
      </c>
      <c r="AW648" s="447" t="str">
        <f t="shared" si="398"/>
        <v>CL</v>
      </c>
      <c r="AX648" s="447" t="str">
        <f t="shared" si="398"/>
        <v>AIC</v>
      </c>
      <c r="AY648" s="447" t="str">
        <f t="shared" si="381"/>
        <v>ERB</v>
      </c>
      <c r="AZ648" s="447" t="str">
        <f t="shared" si="381"/>
        <v>GRB</v>
      </c>
      <c r="BA648" s="447" t="str">
        <f t="shared" si="381"/>
        <v>Non-Op</v>
      </c>
      <c r="BC648" s="449" t="s">
        <v>2100</v>
      </c>
      <c r="BD648" s="552">
        <f t="shared" si="382"/>
        <v>0</v>
      </c>
      <c r="BF648" s="448"/>
      <c r="BG648" s="448"/>
      <c r="BH648" s="448"/>
      <c r="BI648" s="448"/>
      <c r="BJ648" s="448"/>
      <c r="BK648" s="448"/>
      <c r="BL648" s="448"/>
      <c r="BN648" s="444"/>
    </row>
    <row r="649" spans="1:66" s="28" customFormat="1" ht="12" customHeight="1">
      <c r="A649" s="564">
        <v>18237292</v>
      </c>
      <c r="B649" s="564" t="str">
        <f t="shared" si="407"/>
        <v>18237292</v>
      </c>
      <c r="C649" s="490" t="s">
        <v>1456</v>
      </c>
      <c r="D649" s="445" t="s">
        <v>1165</v>
      </c>
      <c r="E649" s="445"/>
      <c r="F649" s="311">
        <v>43101</v>
      </c>
      <c r="G649" s="445"/>
      <c r="H649" s="547">
        <v>3361414.39</v>
      </c>
      <c r="I649" s="547">
        <v>3361414.39</v>
      </c>
      <c r="J649" s="547">
        <v>3361414.39</v>
      </c>
      <c r="K649" s="547">
        <v>3003945.87</v>
      </c>
      <c r="L649" s="547">
        <v>3003945.87</v>
      </c>
      <c r="M649" s="547">
        <v>-357468.52</v>
      </c>
      <c r="N649" s="547">
        <v>0</v>
      </c>
      <c r="O649" s="547">
        <v>0</v>
      </c>
      <c r="P649" s="547">
        <v>713856.3</v>
      </c>
      <c r="Q649" s="547">
        <v>0</v>
      </c>
      <c r="R649" s="547">
        <v>1342207.89</v>
      </c>
      <c r="S649" s="547">
        <v>1342207.89</v>
      </c>
      <c r="T649" s="547">
        <v>0</v>
      </c>
      <c r="U649" s="547"/>
      <c r="V649" s="547">
        <f t="shared" si="389"/>
        <v>1454352.6062500002</v>
      </c>
      <c r="W649" s="305"/>
      <c r="X649" s="306"/>
      <c r="Y649" s="548">
        <f t="shared" si="402"/>
        <v>0</v>
      </c>
      <c r="Z649" s="549">
        <f t="shared" si="402"/>
        <v>0</v>
      </c>
      <c r="AA649" s="549">
        <f t="shared" si="402"/>
        <v>0</v>
      </c>
      <c r="AB649" s="282">
        <f t="shared" si="390"/>
        <v>0</v>
      </c>
      <c r="AC649" s="281">
        <f t="shared" si="391"/>
        <v>0</v>
      </c>
      <c r="AD649" s="549">
        <f t="shared" si="401"/>
        <v>0</v>
      </c>
      <c r="AE649" s="553">
        <f t="shared" si="399"/>
        <v>0</v>
      </c>
      <c r="AF649" s="282">
        <f t="shared" si="400"/>
        <v>0</v>
      </c>
      <c r="AG649" s="283">
        <f t="shared" si="392"/>
        <v>0</v>
      </c>
      <c r="AH649" s="281">
        <f t="shared" si="393"/>
        <v>0</v>
      </c>
      <c r="AI649" s="551">
        <f t="shared" si="403"/>
        <v>0</v>
      </c>
      <c r="AJ649" s="549">
        <f t="shared" si="403"/>
        <v>0</v>
      </c>
      <c r="AK649" s="549">
        <f t="shared" si="403"/>
        <v>0</v>
      </c>
      <c r="AL649" s="282">
        <f t="shared" si="394"/>
        <v>1454352.6062500002</v>
      </c>
      <c r="AM649" s="281">
        <f t="shared" si="395"/>
        <v>0</v>
      </c>
      <c r="AN649" s="549">
        <f t="shared" si="387"/>
        <v>0</v>
      </c>
      <c r="AO649" s="549">
        <f t="shared" si="388"/>
        <v>0</v>
      </c>
      <c r="AP649" s="549">
        <f t="shared" si="396"/>
        <v>1454352.6062500002</v>
      </c>
      <c r="AQ649" s="283">
        <f t="shared" ref="AQ649" si="408">SUM(AN649:AP649)</f>
        <v>1454352.6062500002</v>
      </c>
      <c r="AR649" s="281">
        <f t="shared" si="397"/>
        <v>0</v>
      </c>
      <c r="AT649" s="446" t="s">
        <v>2077</v>
      </c>
      <c r="AU649" s="284"/>
      <c r="AV649" s="447" t="str">
        <f t="shared" si="398"/>
        <v>CA</v>
      </c>
      <c r="AW649" s="447" t="str">
        <f t="shared" si="398"/>
        <v>CL</v>
      </c>
      <c r="AX649" s="447" t="str">
        <f t="shared" si="398"/>
        <v>AIC</v>
      </c>
      <c r="AY649" s="447" t="str">
        <f t="shared" si="381"/>
        <v>ERB</v>
      </c>
      <c r="AZ649" s="447" t="str">
        <f t="shared" si="381"/>
        <v>GRB</v>
      </c>
      <c r="BA649" s="447" t="str">
        <f t="shared" si="381"/>
        <v>Non-Op</v>
      </c>
      <c r="BC649" s="449" t="s">
        <v>2100</v>
      </c>
      <c r="BD649" s="552">
        <f t="shared" si="382"/>
        <v>0</v>
      </c>
      <c r="BF649" s="448"/>
      <c r="BG649" s="448"/>
      <c r="BH649" s="448"/>
      <c r="BI649" s="448"/>
      <c r="BJ649" s="448"/>
      <c r="BK649" s="448"/>
      <c r="BL649" s="448"/>
      <c r="BN649" s="444"/>
    </row>
    <row r="650" spans="1:66" s="28" customFormat="1" ht="12" customHeight="1">
      <c r="A650" s="563">
        <v>18237302</v>
      </c>
      <c r="B650" s="562" t="str">
        <f t="shared" si="407"/>
        <v>18237302</v>
      </c>
      <c r="C650" s="489" t="s">
        <v>1457</v>
      </c>
      <c r="D650" s="445" t="s">
        <v>1165</v>
      </c>
      <c r="E650" s="445"/>
      <c r="F650" s="294">
        <v>43070</v>
      </c>
      <c r="G650" s="445"/>
      <c r="H650" s="547">
        <v>0</v>
      </c>
      <c r="I650" s="547">
        <v>0</v>
      </c>
      <c r="J650" s="547">
        <v>0</v>
      </c>
      <c r="K650" s="547">
        <v>0</v>
      </c>
      <c r="L650" s="547">
        <v>0</v>
      </c>
      <c r="M650" s="547">
        <v>0</v>
      </c>
      <c r="N650" s="547">
        <v>0</v>
      </c>
      <c r="O650" s="547">
        <v>0</v>
      </c>
      <c r="P650" s="547">
        <v>19555.41</v>
      </c>
      <c r="Q650" s="547">
        <v>0</v>
      </c>
      <c r="R650" s="547">
        <v>0</v>
      </c>
      <c r="S650" s="547">
        <v>0</v>
      </c>
      <c r="T650" s="547">
        <v>0</v>
      </c>
      <c r="U650" s="547"/>
      <c r="V650" s="547">
        <f t="shared" si="389"/>
        <v>1629.6175000000001</v>
      </c>
      <c r="W650" s="305"/>
      <c r="X650" s="306"/>
      <c r="Y650" s="548">
        <f t="shared" ref="Y650:AA669" si="409">IF($D650=Y$5,$T650,0)</f>
        <v>0</v>
      </c>
      <c r="Z650" s="549">
        <f t="shared" si="409"/>
        <v>0</v>
      </c>
      <c r="AA650" s="549">
        <f t="shared" si="409"/>
        <v>0</v>
      </c>
      <c r="AB650" s="282">
        <f t="shared" si="390"/>
        <v>0</v>
      </c>
      <c r="AC650" s="281">
        <f t="shared" si="391"/>
        <v>0</v>
      </c>
      <c r="AD650" s="549">
        <f t="shared" si="401"/>
        <v>0</v>
      </c>
      <c r="AE650" s="553">
        <f t="shared" si="399"/>
        <v>0</v>
      </c>
      <c r="AF650" s="282">
        <f t="shared" si="400"/>
        <v>0</v>
      </c>
      <c r="AG650" s="283">
        <f t="shared" si="392"/>
        <v>0</v>
      </c>
      <c r="AH650" s="281">
        <f t="shared" si="393"/>
        <v>0</v>
      </c>
      <c r="AI650" s="551">
        <f t="shared" si="403"/>
        <v>0</v>
      </c>
      <c r="AJ650" s="549">
        <f t="shared" si="403"/>
        <v>0</v>
      </c>
      <c r="AK650" s="549">
        <f t="shared" si="403"/>
        <v>0</v>
      </c>
      <c r="AL650" s="282">
        <f t="shared" si="394"/>
        <v>1629.6175000000001</v>
      </c>
      <c r="AM650" s="281">
        <f t="shared" si="395"/>
        <v>0</v>
      </c>
      <c r="AN650" s="549">
        <f t="shared" si="387"/>
        <v>0</v>
      </c>
      <c r="AO650" s="549">
        <f t="shared" si="388"/>
        <v>0</v>
      </c>
      <c r="AP650" s="549">
        <f t="shared" si="396"/>
        <v>1629.6175000000001</v>
      </c>
      <c r="AQ650" s="283">
        <f t="shared" si="380"/>
        <v>1629.6175000000001</v>
      </c>
      <c r="AR650" s="281">
        <f t="shared" si="397"/>
        <v>0</v>
      </c>
      <c r="AT650" s="446" t="s">
        <v>2077</v>
      </c>
      <c r="AU650" s="284"/>
      <c r="AV650" s="447" t="str">
        <f t="shared" si="398"/>
        <v>CA</v>
      </c>
      <c r="AW650" s="447" t="str">
        <f t="shared" si="398"/>
        <v>CL</v>
      </c>
      <c r="AX650" s="447" t="str">
        <f t="shared" si="398"/>
        <v>AIC</v>
      </c>
      <c r="AY650" s="447" t="str">
        <f t="shared" si="381"/>
        <v>ERB</v>
      </c>
      <c r="AZ650" s="447" t="str">
        <f t="shared" si="381"/>
        <v>GRB</v>
      </c>
      <c r="BA650" s="447" t="str">
        <f t="shared" si="381"/>
        <v>Non-Op</v>
      </c>
      <c r="BC650" s="449" t="s">
        <v>2100</v>
      </c>
      <c r="BD650" s="552">
        <f t="shared" si="382"/>
        <v>0</v>
      </c>
      <c r="BF650" s="448"/>
      <c r="BG650" s="448"/>
      <c r="BH650" s="448"/>
      <c r="BI650" s="448"/>
      <c r="BJ650" s="448"/>
      <c r="BK650" s="448"/>
      <c r="BL650" s="448"/>
      <c r="BN650" s="444"/>
    </row>
    <row r="651" spans="1:66" s="28" customFormat="1" ht="12" customHeight="1">
      <c r="A651" s="564">
        <v>18237311</v>
      </c>
      <c r="B651" s="564" t="str">
        <f t="shared" si="407"/>
        <v>18237311</v>
      </c>
      <c r="C651" s="490" t="s">
        <v>1458</v>
      </c>
      <c r="D651" s="445" t="s">
        <v>1165</v>
      </c>
      <c r="E651" s="445"/>
      <c r="F651" s="311">
        <v>43101</v>
      </c>
      <c r="G651" s="445"/>
      <c r="H651" s="547">
        <v>255149.04</v>
      </c>
      <c r="I651" s="547">
        <v>270716.59999999998</v>
      </c>
      <c r="J651" s="547">
        <v>285023.75</v>
      </c>
      <c r="K651" s="547">
        <v>293082.77</v>
      </c>
      <c r="L651" s="547">
        <v>303146.33</v>
      </c>
      <c r="M651" s="547">
        <v>56003.29</v>
      </c>
      <c r="N651" s="547">
        <v>63635.18</v>
      </c>
      <c r="O651" s="547">
        <v>71858.899999999994</v>
      </c>
      <c r="P651" s="547">
        <v>78840.899999999994</v>
      </c>
      <c r="Q651" s="547">
        <v>84811.42</v>
      </c>
      <c r="R651" s="547">
        <v>92554.42</v>
      </c>
      <c r="S651" s="547">
        <v>99030.57</v>
      </c>
      <c r="T651" s="547">
        <v>102675.93</v>
      </c>
      <c r="U651" s="547"/>
      <c r="V651" s="547">
        <f t="shared" si="389"/>
        <v>156468.05124999999</v>
      </c>
      <c r="W651" s="305"/>
      <c r="X651" s="306"/>
      <c r="Y651" s="548">
        <f t="shared" si="409"/>
        <v>0</v>
      </c>
      <c r="Z651" s="549">
        <f t="shared" si="409"/>
        <v>0</v>
      </c>
      <c r="AA651" s="549">
        <f t="shared" si="409"/>
        <v>0</v>
      </c>
      <c r="AB651" s="282">
        <f t="shared" si="390"/>
        <v>102675.93</v>
      </c>
      <c r="AC651" s="281">
        <f t="shared" si="391"/>
        <v>0</v>
      </c>
      <c r="AD651" s="549">
        <f t="shared" si="401"/>
        <v>0</v>
      </c>
      <c r="AE651" s="553">
        <f t="shared" si="399"/>
        <v>0</v>
      </c>
      <c r="AF651" s="282">
        <f t="shared" si="400"/>
        <v>102675.93</v>
      </c>
      <c r="AG651" s="283">
        <f t="shared" si="392"/>
        <v>102675.93</v>
      </c>
      <c r="AH651" s="281">
        <f t="shared" si="393"/>
        <v>0</v>
      </c>
      <c r="AI651" s="551">
        <f t="shared" si="403"/>
        <v>0</v>
      </c>
      <c r="AJ651" s="549">
        <f t="shared" si="403"/>
        <v>0</v>
      </c>
      <c r="AK651" s="549">
        <f t="shared" si="403"/>
        <v>0</v>
      </c>
      <c r="AL651" s="282">
        <f t="shared" si="394"/>
        <v>156468.05124999999</v>
      </c>
      <c r="AM651" s="281">
        <f t="shared" si="395"/>
        <v>0</v>
      </c>
      <c r="AN651" s="549">
        <f t="shared" si="387"/>
        <v>0</v>
      </c>
      <c r="AO651" s="549">
        <f t="shared" si="388"/>
        <v>0</v>
      </c>
      <c r="AP651" s="549">
        <f t="shared" si="396"/>
        <v>156468.05124999999</v>
      </c>
      <c r="AQ651" s="283">
        <f t="shared" ref="AQ651:AQ652" si="410">SUM(AN651:AP651)</f>
        <v>156468.05124999999</v>
      </c>
      <c r="AR651" s="281">
        <f t="shared" si="397"/>
        <v>0</v>
      </c>
      <c r="AT651" s="446" t="s">
        <v>2077</v>
      </c>
      <c r="AU651" s="284"/>
      <c r="AV651" s="447" t="str">
        <f t="shared" si="398"/>
        <v>CA</v>
      </c>
      <c r="AW651" s="447" t="str">
        <f t="shared" si="398"/>
        <v>CL</v>
      </c>
      <c r="AX651" s="447" t="str">
        <f t="shared" si="398"/>
        <v>AIC</v>
      </c>
      <c r="AY651" s="447" t="str">
        <f t="shared" si="381"/>
        <v>ERB</v>
      </c>
      <c r="AZ651" s="447" t="str">
        <f t="shared" si="381"/>
        <v>GRB</v>
      </c>
      <c r="BA651" s="447" t="str">
        <f t="shared" si="381"/>
        <v>Non-Op</v>
      </c>
      <c r="BC651" s="449" t="s">
        <v>2100</v>
      </c>
      <c r="BD651" s="552">
        <f t="shared" si="382"/>
        <v>102675.93</v>
      </c>
      <c r="BF651" s="448"/>
      <c r="BG651" s="448"/>
      <c r="BH651" s="448"/>
      <c r="BI651" s="448"/>
      <c r="BJ651" s="448"/>
      <c r="BK651" s="448"/>
      <c r="BL651" s="448"/>
      <c r="BN651" s="444"/>
    </row>
    <row r="652" spans="1:66" s="28" customFormat="1" ht="12" customHeight="1">
      <c r="A652" s="564">
        <v>18237321</v>
      </c>
      <c r="B652" s="564" t="str">
        <f t="shared" si="407"/>
        <v>18237321</v>
      </c>
      <c r="C652" s="490" t="s">
        <v>1459</v>
      </c>
      <c r="D652" s="445" t="s">
        <v>1165</v>
      </c>
      <c r="E652" s="445"/>
      <c r="F652" s="311">
        <v>43101</v>
      </c>
      <c r="G652" s="445"/>
      <c r="H652" s="547">
        <v>555246.72</v>
      </c>
      <c r="I652" s="547">
        <v>602909.96</v>
      </c>
      <c r="J652" s="547">
        <v>650947.18000000005</v>
      </c>
      <c r="K652" s="547">
        <v>691096.06</v>
      </c>
      <c r="L652" s="547">
        <v>738319.33</v>
      </c>
      <c r="M652" s="547">
        <v>229895.13</v>
      </c>
      <c r="N652" s="547">
        <v>275569.51</v>
      </c>
      <c r="O652" s="547">
        <v>325241.75</v>
      </c>
      <c r="P652" s="547">
        <v>373478.1</v>
      </c>
      <c r="Q652" s="547">
        <v>419146.94</v>
      </c>
      <c r="R652" s="547">
        <v>479367.67</v>
      </c>
      <c r="S652" s="547">
        <v>537107.52</v>
      </c>
      <c r="T652" s="547">
        <v>591403.55000000005</v>
      </c>
      <c r="U652" s="547"/>
      <c r="V652" s="547">
        <f t="shared" si="389"/>
        <v>491367.02374999999</v>
      </c>
      <c r="W652" s="305"/>
      <c r="X652" s="306"/>
      <c r="Y652" s="548">
        <f t="shared" si="409"/>
        <v>0</v>
      </c>
      <c r="Z652" s="549">
        <f t="shared" si="409"/>
        <v>0</v>
      </c>
      <c r="AA652" s="549">
        <f t="shared" si="409"/>
        <v>0</v>
      </c>
      <c r="AB652" s="282">
        <f t="shared" si="390"/>
        <v>591403.55000000005</v>
      </c>
      <c r="AC652" s="281">
        <f t="shared" si="391"/>
        <v>0</v>
      </c>
      <c r="AD652" s="549">
        <f t="shared" si="401"/>
        <v>0</v>
      </c>
      <c r="AE652" s="553">
        <f t="shared" si="399"/>
        <v>0</v>
      </c>
      <c r="AF652" s="282">
        <f t="shared" si="400"/>
        <v>591403.55000000005</v>
      </c>
      <c r="AG652" s="283">
        <f t="shared" si="392"/>
        <v>591403.55000000005</v>
      </c>
      <c r="AH652" s="281">
        <f t="shared" si="393"/>
        <v>0</v>
      </c>
      <c r="AI652" s="551">
        <f t="shared" ref="AI652:AK671" si="411">IF($D652=AI$5,$V652,0)</f>
        <v>0</v>
      </c>
      <c r="AJ652" s="549">
        <f t="shared" si="411"/>
        <v>0</v>
      </c>
      <c r="AK652" s="549">
        <f t="shared" si="411"/>
        <v>0</v>
      </c>
      <c r="AL652" s="282">
        <f t="shared" si="394"/>
        <v>491367.02374999999</v>
      </c>
      <c r="AM652" s="281">
        <f t="shared" si="395"/>
        <v>0</v>
      </c>
      <c r="AN652" s="549">
        <f t="shared" si="387"/>
        <v>0</v>
      </c>
      <c r="AO652" s="549">
        <f t="shared" si="388"/>
        <v>0</v>
      </c>
      <c r="AP652" s="549">
        <f t="shared" si="396"/>
        <v>491367.02374999999</v>
      </c>
      <c r="AQ652" s="283">
        <f t="shared" si="410"/>
        <v>491367.02374999999</v>
      </c>
      <c r="AR652" s="281">
        <f t="shared" si="397"/>
        <v>0</v>
      </c>
      <c r="AT652" s="446" t="s">
        <v>2077</v>
      </c>
      <c r="AU652" s="284"/>
      <c r="AV652" s="447" t="str">
        <f t="shared" si="398"/>
        <v>CA</v>
      </c>
      <c r="AW652" s="447" t="str">
        <f t="shared" si="398"/>
        <v>CL</v>
      </c>
      <c r="AX652" s="447" t="str">
        <f t="shared" si="398"/>
        <v>AIC</v>
      </c>
      <c r="AY652" s="447" t="str">
        <f t="shared" si="381"/>
        <v>ERB</v>
      </c>
      <c r="AZ652" s="447" t="str">
        <f t="shared" si="381"/>
        <v>GRB</v>
      </c>
      <c r="BA652" s="447" t="str">
        <f t="shared" si="381"/>
        <v>Non-Op</v>
      </c>
      <c r="BC652" s="449" t="s">
        <v>2100</v>
      </c>
      <c r="BD652" s="552">
        <f t="shared" si="382"/>
        <v>591403.55000000005</v>
      </c>
      <c r="BF652" s="448"/>
      <c r="BG652" s="448"/>
      <c r="BH652" s="448"/>
      <c r="BI652" s="448"/>
      <c r="BJ652" s="448"/>
      <c r="BK652" s="448"/>
      <c r="BL652" s="448"/>
      <c r="BN652" s="444"/>
    </row>
    <row r="653" spans="1:66" s="28" customFormat="1" ht="12" customHeight="1">
      <c r="A653" s="563">
        <v>18237331</v>
      </c>
      <c r="B653" s="562" t="str">
        <f t="shared" si="407"/>
        <v>18237331</v>
      </c>
      <c r="C653" s="489" t="s">
        <v>1460</v>
      </c>
      <c r="D653" s="445" t="s">
        <v>1165</v>
      </c>
      <c r="E653" s="445"/>
      <c r="F653" s="294">
        <v>43070</v>
      </c>
      <c r="G653" s="445"/>
      <c r="H653" s="547">
        <v>37662.86</v>
      </c>
      <c r="I653" s="547">
        <v>40607.89</v>
      </c>
      <c r="J653" s="547">
        <v>43497</v>
      </c>
      <c r="K653" s="547">
        <v>46371.93</v>
      </c>
      <c r="L653" s="547">
        <v>49294.17</v>
      </c>
      <c r="M653" s="547">
        <v>14551.56</v>
      </c>
      <c r="N653" s="547">
        <v>17438.66</v>
      </c>
      <c r="O653" s="547">
        <v>20584.689999999999</v>
      </c>
      <c r="P653" s="547">
        <v>23562.06</v>
      </c>
      <c r="Q653" s="547">
        <v>26405.56</v>
      </c>
      <c r="R653" s="547">
        <v>30055.19</v>
      </c>
      <c r="S653" s="547">
        <v>33428.57</v>
      </c>
      <c r="T653" s="547">
        <v>36477.71</v>
      </c>
      <c r="U653" s="547"/>
      <c r="V653" s="547">
        <f t="shared" si="389"/>
        <v>31905.63041666667</v>
      </c>
      <c r="W653" s="305"/>
      <c r="X653" s="306"/>
      <c r="Y653" s="548">
        <f t="shared" si="409"/>
        <v>0</v>
      </c>
      <c r="Z653" s="549">
        <f t="shared" si="409"/>
        <v>0</v>
      </c>
      <c r="AA653" s="549">
        <f t="shared" si="409"/>
        <v>0</v>
      </c>
      <c r="AB653" s="282">
        <f t="shared" si="390"/>
        <v>36477.71</v>
      </c>
      <c r="AC653" s="281">
        <f t="shared" si="391"/>
        <v>0</v>
      </c>
      <c r="AD653" s="549">
        <f t="shared" si="401"/>
        <v>0</v>
      </c>
      <c r="AE653" s="553">
        <f t="shared" si="399"/>
        <v>0</v>
      </c>
      <c r="AF653" s="282">
        <f t="shared" si="400"/>
        <v>36477.71</v>
      </c>
      <c r="AG653" s="283">
        <f t="shared" si="392"/>
        <v>36477.71</v>
      </c>
      <c r="AH653" s="281">
        <f t="shared" si="393"/>
        <v>0</v>
      </c>
      <c r="AI653" s="551">
        <f t="shared" si="411"/>
        <v>0</v>
      </c>
      <c r="AJ653" s="549">
        <f t="shared" si="411"/>
        <v>0</v>
      </c>
      <c r="AK653" s="549">
        <f t="shared" si="411"/>
        <v>0</v>
      </c>
      <c r="AL653" s="282">
        <f t="shared" si="394"/>
        <v>31905.63041666667</v>
      </c>
      <c r="AM653" s="281">
        <f t="shared" si="395"/>
        <v>0</v>
      </c>
      <c r="AN653" s="549">
        <f t="shared" si="387"/>
        <v>0</v>
      </c>
      <c r="AO653" s="549">
        <f t="shared" si="388"/>
        <v>0</v>
      </c>
      <c r="AP653" s="549">
        <f t="shared" si="396"/>
        <v>31905.63041666667</v>
      </c>
      <c r="AQ653" s="283">
        <f t="shared" si="380"/>
        <v>31905.63041666667</v>
      </c>
      <c r="AR653" s="281">
        <f t="shared" si="397"/>
        <v>0</v>
      </c>
      <c r="AT653" s="446" t="s">
        <v>2077</v>
      </c>
      <c r="AU653" s="284"/>
      <c r="AV653" s="447" t="str">
        <f t="shared" si="398"/>
        <v>CA</v>
      </c>
      <c r="AW653" s="447" t="str">
        <f t="shared" si="398"/>
        <v>CL</v>
      </c>
      <c r="AX653" s="447" t="str">
        <f t="shared" si="398"/>
        <v>AIC</v>
      </c>
      <c r="AY653" s="447" t="str">
        <f t="shared" si="381"/>
        <v>ERB</v>
      </c>
      <c r="AZ653" s="447" t="str">
        <f t="shared" si="381"/>
        <v>GRB</v>
      </c>
      <c r="BA653" s="447" t="str">
        <f t="shared" si="381"/>
        <v>Non-Op</v>
      </c>
      <c r="BC653" s="449" t="s">
        <v>2100</v>
      </c>
      <c r="BD653" s="552">
        <f t="shared" si="382"/>
        <v>36477.71</v>
      </c>
      <c r="BF653" s="448"/>
      <c r="BG653" s="448"/>
      <c r="BH653" s="448"/>
      <c r="BI653" s="448"/>
      <c r="BJ653" s="448"/>
      <c r="BK653" s="448"/>
      <c r="BL653" s="448"/>
      <c r="BN653" s="444"/>
    </row>
    <row r="654" spans="1:66" s="28" customFormat="1" ht="12" customHeight="1">
      <c r="A654" s="564">
        <v>18237341</v>
      </c>
      <c r="B654" s="564" t="str">
        <f t="shared" si="407"/>
        <v>18237341</v>
      </c>
      <c r="C654" s="490" t="s">
        <v>1446</v>
      </c>
      <c r="D654" s="445" t="s">
        <v>1165</v>
      </c>
      <c r="E654" s="445"/>
      <c r="F654" s="311">
        <v>43101</v>
      </c>
      <c r="G654" s="445"/>
      <c r="H654" s="547">
        <v>0</v>
      </c>
      <c r="I654" s="547">
        <v>0</v>
      </c>
      <c r="J654" s="547">
        <v>0</v>
      </c>
      <c r="K654" s="547">
        <v>0</v>
      </c>
      <c r="L654" s="547">
        <v>0</v>
      </c>
      <c r="M654" s="547">
        <v>0</v>
      </c>
      <c r="N654" s="547">
        <v>0</v>
      </c>
      <c r="O654" s="547">
        <v>0</v>
      </c>
      <c r="P654" s="547">
        <v>0</v>
      </c>
      <c r="Q654" s="547">
        <v>0</v>
      </c>
      <c r="R654" s="547">
        <v>0</v>
      </c>
      <c r="S654" s="547">
        <v>0</v>
      </c>
      <c r="T654" s="547">
        <v>0</v>
      </c>
      <c r="U654" s="547"/>
      <c r="V654" s="547">
        <f t="shared" si="389"/>
        <v>0</v>
      </c>
      <c r="W654" s="305"/>
      <c r="X654" s="306"/>
      <c r="Y654" s="548">
        <f t="shared" si="409"/>
        <v>0</v>
      </c>
      <c r="Z654" s="549">
        <f t="shared" si="409"/>
        <v>0</v>
      </c>
      <c r="AA654" s="549">
        <f t="shared" si="409"/>
        <v>0</v>
      </c>
      <c r="AB654" s="282">
        <f t="shared" si="390"/>
        <v>0</v>
      </c>
      <c r="AC654" s="281">
        <f t="shared" si="391"/>
        <v>0</v>
      </c>
      <c r="AD654" s="549">
        <f t="shared" si="401"/>
        <v>0</v>
      </c>
      <c r="AE654" s="553">
        <f t="shared" si="399"/>
        <v>0</v>
      </c>
      <c r="AF654" s="282">
        <f t="shared" si="400"/>
        <v>0</v>
      </c>
      <c r="AG654" s="283">
        <f t="shared" si="392"/>
        <v>0</v>
      </c>
      <c r="AH654" s="281">
        <f t="shared" si="393"/>
        <v>0</v>
      </c>
      <c r="AI654" s="551">
        <f t="shared" si="411"/>
        <v>0</v>
      </c>
      <c r="AJ654" s="549">
        <f t="shared" si="411"/>
        <v>0</v>
      </c>
      <c r="AK654" s="549">
        <f t="shared" si="411"/>
        <v>0</v>
      </c>
      <c r="AL654" s="282">
        <f t="shared" si="394"/>
        <v>0</v>
      </c>
      <c r="AM654" s="281">
        <f t="shared" si="395"/>
        <v>0</v>
      </c>
      <c r="AN654" s="549">
        <f t="shared" si="387"/>
        <v>0</v>
      </c>
      <c r="AO654" s="549">
        <f t="shared" si="388"/>
        <v>0</v>
      </c>
      <c r="AP654" s="549">
        <f t="shared" si="396"/>
        <v>0</v>
      </c>
      <c r="AQ654" s="283">
        <f t="shared" ref="AQ654:AQ657" si="412">SUM(AN654:AP654)</f>
        <v>0</v>
      </c>
      <c r="AR654" s="281">
        <f t="shared" si="397"/>
        <v>0</v>
      </c>
      <c r="AT654" s="446" t="s">
        <v>2077</v>
      </c>
      <c r="AU654" s="284"/>
      <c r="AV654" s="447" t="str">
        <f t="shared" si="398"/>
        <v>CA</v>
      </c>
      <c r="AW654" s="447" t="str">
        <f t="shared" si="398"/>
        <v>CL</v>
      </c>
      <c r="AX654" s="447" t="str">
        <f t="shared" si="398"/>
        <v>AIC</v>
      </c>
      <c r="AY654" s="447" t="str">
        <f t="shared" si="381"/>
        <v>ERB</v>
      </c>
      <c r="AZ654" s="447" t="str">
        <f t="shared" si="381"/>
        <v>GRB</v>
      </c>
      <c r="BA654" s="447" t="str">
        <f t="shared" si="381"/>
        <v>Non-Op</v>
      </c>
      <c r="BC654" s="449" t="s">
        <v>2100</v>
      </c>
      <c r="BD654" s="552">
        <f t="shared" si="382"/>
        <v>0</v>
      </c>
      <c r="BF654" s="448"/>
      <c r="BG654" s="448"/>
      <c r="BH654" s="448"/>
      <c r="BI654" s="448"/>
      <c r="BJ654" s="448"/>
      <c r="BK654" s="448"/>
      <c r="BL654" s="448"/>
      <c r="BN654" s="444"/>
    </row>
    <row r="655" spans="1:66" s="28" customFormat="1" ht="12" customHeight="1">
      <c r="A655" s="564">
        <v>18237351</v>
      </c>
      <c r="B655" s="564" t="str">
        <f t="shared" si="407"/>
        <v>18237351</v>
      </c>
      <c r="C655" s="490" t="s">
        <v>1461</v>
      </c>
      <c r="D655" s="445" t="s">
        <v>1165</v>
      </c>
      <c r="E655" s="445"/>
      <c r="F655" s="311">
        <v>43101</v>
      </c>
      <c r="G655" s="445"/>
      <c r="H655" s="547">
        <v>268153.31</v>
      </c>
      <c r="I655" s="547">
        <v>290944.82</v>
      </c>
      <c r="J655" s="547">
        <v>311858.49</v>
      </c>
      <c r="K655" s="547">
        <v>333171.42</v>
      </c>
      <c r="L655" s="547">
        <v>352582.09</v>
      </c>
      <c r="M655" s="547">
        <v>99839.46</v>
      </c>
      <c r="N655" s="547">
        <v>111419.58</v>
      </c>
      <c r="O655" s="547">
        <v>121847.28</v>
      </c>
      <c r="P655" s="547">
        <v>131697.04</v>
      </c>
      <c r="Q655" s="547">
        <v>141136.76</v>
      </c>
      <c r="R655" s="547">
        <v>151334.65</v>
      </c>
      <c r="S655" s="547">
        <v>156984.29</v>
      </c>
      <c r="T655" s="547">
        <v>161842.25</v>
      </c>
      <c r="U655" s="547"/>
      <c r="V655" s="547">
        <f t="shared" si="389"/>
        <v>201484.47166666665</v>
      </c>
      <c r="W655" s="305"/>
      <c r="X655" s="306"/>
      <c r="Y655" s="548">
        <f t="shared" si="409"/>
        <v>0</v>
      </c>
      <c r="Z655" s="549">
        <f t="shared" si="409"/>
        <v>0</v>
      </c>
      <c r="AA655" s="549">
        <f t="shared" si="409"/>
        <v>0</v>
      </c>
      <c r="AB655" s="282">
        <f t="shared" si="390"/>
        <v>161842.25</v>
      </c>
      <c r="AC655" s="281">
        <f t="shared" si="391"/>
        <v>0</v>
      </c>
      <c r="AD655" s="549">
        <f t="shared" si="401"/>
        <v>0</v>
      </c>
      <c r="AE655" s="553">
        <f t="shared" si="399"/>
        <v>0</v>
      </c>
      <c r="AF655" s="282">
        <f t="shared" si="400"/>
        <v>161842.25</v>
      </c>
      <c r="AG655" s="283">
        <f t="shared" si="392"/>
        <v>161842.25</v>
      </c>
      <c r="AH655" s="281">
        <f t="shared" si="393"/>
        <v>0</v>
      </c>
      <c r="AI655" s="551">
        <f t="shared" si="411"/>
        <v>0</v>
      </c>
      <c r="AJ655" s="549">
        <f t="shared" si="411"/>
        <v>0</v>
      </c>
      <c r="AK655" s="549">
        <f t="shared" si="411"/>
        <v>0</v>
      </c>
      <c r="AL655" s="282">
        <f t="shared" si="394"/>
        <v>201484.47166666665</v>
      </c>
      <c r="AM655" s="281">
        <f t="shared" si="395"/>
        <v>0</v>
      </c>
      <c r="AN655" s="549">
        <f t="shared" si="387"/>
        <v>0</v>
      </c>
      <c r="AO655" s="549">
        <f t="shared" si="388"/>
        <v>0</v>
      </c>
      <c r="AP655" s="549">
        <f t="shared" si="396"/>
        <v>201484.47166666665</v>
      </c>
      <c r="AQ655" s="283">
        <f t="shared" si="412"/>
        <v>201484.47166666665</v>
      </c>
      <c r="AR655" s="281">
        <f t="shared" si="397"/>
        <v>0</v>
      </c>
      <c r="AT655" s="446" t="s">
        <v>2077</v>
      </c>
      <c r="AU655" s="284"/>
      <c r="AV655" s="447" t="str">
        <f t="shared" si="398"/>
        <v>CA</v>
      </c>
      <c r="AW655" s="447" t="str">
        <f t="shared" si="398"/>
        <v>CL</v>
      </c>
      <c r="AX655" s="447" t="str">
        <f t="shared" si="398"/>
        <v>AIC</v>
      </c>
      <c r="AY655" s="447" t="str">
        <f t="shared" si="381"/>
        <v>ERB</v>
      </c>
      <c r="AZ655" s="447" t="str">
        <f t="shared" si="381"/>
        <v>GRB</v>
      </c>
      <c r="BA655" s="447" t="str">
        <f t="shared" si="381"/>
        <v>Non-Op</v>
      </c>
      <c r="BC655" s="449" t="s">
        <v>2100</v>
      </c>
      <c r="BD655" s="552">
        <f t="shared" si="382"/>
        <v>161842.25</v>
      </c>
      <c r="BF655" s="448"/>
      <c r="BG655" s="448"/>
      <c r="BH655" s="448"/>
      <c r="BI655" s="448"/>
      <c r="BJ655" s="448"/>
      <c r="BK655" s="448"/>
      <c r="BL655" s="448"/>
      <c r="BN655" s="444"/>
    </row>
    <row r="656" spans="1:66" s="28" customFormat="1" ht="12" customHeight="1">
      <c r="A656" s="564">
        <v>18237361</v>
      </c>
      <c r="B656" s="564" t="str">
        <f t="shared" si="407"/>
        <v>18237361</v>
      </c>
      <c r="C656" s="490" t="s">
        <v>1446</v>
      </c>
      <c r="D656" s="445" t="s">
        <v>1165</v>
      </c>
      <c r="E656" s="445"/>
      <c r="F656" s="311">
        <v>43101</v>
      </c>
      <c r="G656" s="445"/>
      <c r="H656" s="547">
        <v>176337.61</v>
      </c>
      <c r="I656" s="547">
        <v>183491.34</v>
      </c>
      <c r="J656" s="547">
        <v>188853.96</v>
      </c>
      <c r="K656" s="547">
        <v>192086.24</v>
      </c>
      <c r="L656" s="547">
        <v>192086.24</v>
      </c>
      <c r="M656" s="547">
        <v>15748.63</v>
      </c>
      <c r="N656" s="547">
        <v>4188.3999999999996</v>
      </c>
      <c r="O656" s="547">
        <v>4188.3999999999996</v>
      </c>
      <c r="P656" s="547">
        <v>4188.3999999999996</v>
      </c>
      <c r="Q656" s="547">
        <v>0</v>
      </c>
      <c r="R656" s="547">
        <v>0</v>
      </c>
      <c r="S656" s="547">
        <v>0</v>
      </c>
      <c r="T656" s="547">
        <v>0</v>
      </c>
      <c r="U656" s="547"/>
      <c r="V656" s="547">
        <f t="shared" si="389"/>
        <v>72750.034583333341</v>
      </c>
      <c r="W656" s="305"/>
      <c r="X656" s="306"/>
      <c r="Y656" s="548">
        <f t="shared" si="409"/>
        <v>0</v>
      </c>
      <c r="Z656" s="549">
        <f t="shared" si="409"/>
        <v>0</v>
      </c>
      <c r="AA656" s="549">
        <f t="shared" si="409"/>
        <v>0</v>
      </c>
      <c r="AB656" s="282">
        <f t="shared" si="390"/>
        <v>0</v>
      </c>
      <c r="AC656" s="281">
        <f t="shared" si="391"/>
        <v>0</v>
      </c>
      <c r="AD656" s="549">
        <f t="shared" si="401"/>
        <v>0</v>
      </c>
      <c r="AE656" s="553">
        <f t="shared" si="399"/>
        <v>0</v>
      </c>
      <c r="AF656" s="282">
        <f t="shared" si="400"/>
        <v>0</v>
      </c>
      <c r="AG656" s="283">
        <f t="shared" si="392"/>
        <v>0</v>
      </c>
      <c r="AH656" s="281">
        <f t="shared" si="393"/>
        <v>0</v>
      </c>
      <c r="AI656" s="551">
        <f t="shared" si="411"/>
        <v>0</v>
      </c>
      <c r="AJ656" s="549">
        <f t="shared" si="411"/>
        <v>0</v>
      </c>
      <c r="AK656" s="549">
        <f t="shared" si="411"/>
        <v>0</v>
      </c>
      <c r="AL656" s="282">
        <f t="shared" si="394"/>
        <v>72750.034583333341</v>
      </c>
      <c r="AM656" s="281">
        <f t="shared" si="395"/>
        <v>0</v>
      </c>
      <c r="AN656" s="549">
        <f t="shared" si="387"/>
        <v>0</v>
      </c>
      <c r="AO656" s="549">
        <f t="shared" si="388"/>
        <v>0</v>
      </c>
      <c r="AP656" s="549">
        <f t="shared" si="396"/>
        <v>72750.034583333341</v>
      </c>
      <c r="AQ656" s="283">
        <f t="shared" si="412"/>
        <v>72750.034583333341</v>
      </c>
      <c r="AR656" s="281">
        <f t="shared" si="397"/>
        <v>0</v>
      </c>
      <c r="AT656" s="446" t="s">
        <v>2077</v>
      </c>
      <c r="AU656" s="284"/>
      <c r="AV656" s="447" t="str">
        <f t="shared" si="398"/>
        <v>CA</v>
      </c>
      <c r="AW656" s="447" t="str">
        <f t="shared" si="398"/>
        <v>CL</v>
      </c>
      <c r="AX656" s="447" t="str">
        <f t="shared" si="398"/>
        <v>AIC</v>
      </c>
      <c r="AY656" s="447" t="str">
        <f t="shared" si="381"/>
        <v>ERB</v>
      </c>
      <c r="AZ656" s="447" t="str">
        <f t="shared" si="381"/>
        <v>GRB</v>
      </c>
      <c r="BA656" s="447" t="str">
        <f t="shared" si="381"/>
        <v>Non-Op</v>
      </c>
      <c r="BC656" s="449" t="s">
        <v>2100</v>
      </c>
      <c r="BD656" s="552">
        <f t="shared" si="382"/>
        <v>0</v>
      </c>
      <c r="BF656" s="448"/>
      <c r="BG656" s="448"/>
      <c r="BH656" s="448"/>
      <c r="BI656" s="448"/>
      <c r="BJ656" s="448"/>
      <c r="BK656" s="448"/>
      <c r="BL656" s="448"/>
      <c r="BN656" s="444"/>
    </row>
    <row r="657" spans="1:66" s="28" customFormat="1" ht="12" customHeight="1">
      <c r="A657" s="564">
        <v>18237371</v>
      </c>
      <c r="B657" s="564" t="str">
        <f t="shared" si="407"/>
        <v>18237371</v>
      </c>
      <c r="C657" s="490" t="s">
        <v>1446</v>
      </c>
      <c r="D657" s="445" t="s">
        <v>1165</v>
      </c>
      <c r="E657" s="445"/>
      <c r="F657" s="311">
        <v>43191</v>
      </c>
      <c r="G657" s="445"/>
      <c r="H657" s="547">
        <v>132843.51999999999</v>
      </c>
      <c r="I657" s="547">
        <v>142484.73000000001</v>
      </c>
      <c r="J657" s="547">
        <v>151226.78</v>
      </c>
      <c r="K657" s="547">
        <v>159455.04999999999</v>
      </c>
      <c r="L657" s="547">
        <v>166672.10999999999</v>
      </c>
      <c r="M657" s="547">
        <v>39116.36</v>
      </c>
      <c r="N657" s="547">
        <v>42982.79</v>
      </c>
      <c r="O657" s="547">
        <v>46513.56</v>
      </c>
      <c r="P657" s="547">
        <v>48898.720000000001</v>
      </c>
      <c r="Q657" s="547">
        <v>50701.3</v>
      </c>
      <c r="R657" s="547">
        <v>52868.27</v>
      </c>
      <c r="S657" s="547">
        <v>52936.54</v>
      </c>
      <c r="T657" s="547">
        <v>51654.69</v>
      </c>
      <c r="U657" s="547"/>
      <c r="V657" s="547">
        <f t="shared" si="389"/>
        <v>87175.442916666667</v>
      </c>
      <c r="W657" s="305"/>
      <c r="X657" s="306"/>
      <c r="Y657" s="548">
        <f t="shared" si="409"/>
        <v>0</v>
      </c>
      <c r="Z657" s="549">
        <f t="shared" si="409"/>
        <v>0</v>
      </c>
      <c r="AA657" s="549">
        <f t="shared" si="409"/>
        <v>0</v>
      </c>
      <c r="AB657" s="282">
        <f t="shared" si="390"/>
        <v>51654.69</v>
      </c>
      <c r="AC657" s="281">
        <f t="shared" si="391"/>
        <v>0</v>
      </c>
      <c r="AD657" s="549">
        <f t="shared" si="401"/>
        <v>0</v>
      </c>
      <c r="AE657" s="553">
        <f t="shared" si="399"/>
        <v>0</v>
      </c>
      <c r="AF657" s="282">
        <f t="shared" si="400"/>
        <v>51654.69</v>
      </c>
      <c r="AG657" s="283">
        <f t="shared" si="392"/>
        <v>51654.69</v>
      </c>
      <c r="AH657" s="281">
        <f t="shared" si="393"/>
        <v>0</v>
      </c>
      <c r="AI657" s="551">
        <f t="shared" si="411"/>
        <v>0</v>
      </c>
      <c r="AJ657" s="549">
        <f t="shared" si="411"/>
        <v>0</v>
      </c>
      <c r="AK657" s="549">
        <f t="shared" si="411"/>
        <v>0</v>
      </c>
      <c r="AL657" s="282">
        <f t="shared" si="394"/>
        <v>87175.442916666667</v>
      </c>
      <c r="AM657" s="281">
        <f t="shared" si="395"/>
        <v>0</v>
      </c>
      <c r="AN657" s="549">
        <f t="shared" si="387"/>
        <v>0</v>
      </c>
      <c r="AO657" s="549">
        <f t="shared" si="388"/>
        <v>0</v>
      </c>
      <c r="AP657" s="549">
        <f t="shared" si="396"/>
        <v>87175.442916666667</v>
      </c>
      <c r="AQ657" s="283">
        <f t="shared" si="412"/>
        <v>87175.442916666667</v>
      </c>
      <c r="AR657" s="281">
        <f t="shared" si="397"/>
        <v>0</v>
      </c>
      <c r="AT657" s="446" t="s">
        <v>2077</v>
      </c>
      <c r="AU657" s="284"/>
      <c r="AV657" s="447" t="str">
        <f t="shared" si="398"/>
        <v>CA</v>
      </c>
      <c r="AW657" s="447" t="str">
        <f t="shared" si="398"/>
        <v>CL</v>
      </c>
      <c r="AX657" s="447" t="str">
        <f t="shared" si="398"/>
        <v>AIC</v>
      </c>
      <c r="AY657" s="447" t="str">
        <f t="shared" si="381"/>
        <v>ERB</v>
      </c>
      <c r="AZ657" s="447" t="str">
        <f t="shared" si="381"/>
        <v>GRB</v>
      </c>
      <c r="BA657" s="447" t="str">
        <f t="shared" si="381"/>
        <v>Non-Op</v>
      </c>
      <c r="BC657" s="449" t="s">
        <v>2100</v>
      </c>
      <c r="BD657" s="552">
        <f t="shared" si="382"/>
        <v>51654.69</v>
      </c>
      <c r="BF657" s="448"/>
      <c r="BG657" s="448"/>
      <c r="BH657" s="448"/>
      <c r="BI657" s="448"/>
      <c r="BJ657" s="448"/>
      <c r="BK657" s="448"/>
      <c r="BL657" s="448"/>
      <c r="BN657" s="444"/>
    </row>
    <row r="658" spans="1:66" s="28" customFormat="1" ht="12" customHeight="1">
      <c r="A658" s="563">
        <v>18237381</v>
      </c>
      <c r="B658" s="562" t="str">
        <f t="shared" si="407"/>
        <v>18237381</v>
      </c>
      <c r="C658" s="489" t="s">
        <v>1462</v>
      </c>
      <c r="D658" s="445" t="s">
        <v>1165</v>
      </c>
      <c r="E658" s="445"/>
      <c r="F658" s="294">
        <v>43070</v>
      </c>
      <c r="G658" s="445"/>
      <c r="H658" s="547">
        <v>164488.19</v>
      </c>
      <c r="I658" s="547">
        <v>178464.08</v>
      </c>
      <c r="J658" s="547">
        <v>192346.87</v>
      </c>
      <c r="K658" s="547">
        <v>206078.97</v>
      </c>
      <c r="L658" s="547">
        <v>218684.53</v>
      </c>
      <c r="M658" s="547">
        <v>65551.92</v>
      </c>
      <c r="N658" s="547">
        <v>75591.62</v>
      </c>
      <c r="O658" s="547">
        <v>85693.94</v>
      </c>
      <c r="P658" s="547">
        <v>96243.01</v>
      </c>
      <c r="Q658" s="547">
        <v>106222.64</v>
      </c>
      <c r="R658" s="547">
        <v>118134.3</v>
      </c>
      <c r="S658" s="547">
        <v>128562.68</v>
      </c>
      <c r="T658" s="547">
        <v>137471.71</v>
      </c>
      <c r="U658" s="547"/>
      <c r="V658" s="547">
        <f t="shared" si="389"/>
        <v>135212.87583333332</v>
      </c>
      <c r="W658" s="305"/>
      <c r="X658" s="306"/>
      <c r="Y658" s="548">
        <f t="shared" si="409"/>
        <v>0</v>
      </c>
      <c r="Z658" s="549">
        <f t="shared" si="409"/>
        <v>0</v>
      </c>
      <c r="AA658" s="549">
        <f t="shared" si="409"/>
        <v>0</v>
      </c>
      <c r="AB658" s="282">
        <f t="shared" si="390"/>
        <v>137471.71</v>
      </c>
      <c r="AC658" s="281">
        <f t="shared" si="391"/>
        <v>0</v>
      </c>
      <c r="AD658" s="549">
        <f t="shared" si="401"/>
        <v>0</v>
      </c>
      <c r="AE658" s="553">
        <f t="shared" si="399"/>
        <v>0</v>
      </c>
      <c r="AF658" s="282">
        <f t="shared" si="400"/>
        <v>137471.71</v>
      </c>
      <c r="AG658" s="283">
        <f t="shared" si="392"/>
        <v>137471.71</v>
      </c>
      <c r="AH658" s="281">
        <f t="shared" si="393"/>
        <v>0</v>
      </c>
      <c r="AI658" s="551">
        <f t="shared" si="411"/>
        <v>0</v>
      </c>
      <c r="AJ658" s="549">
        <f t="shared" si="411"/>
        <v>0</v>
      </c>
      <c r="AK658" s="549">
        <f t="shared" si="411"/>
        <v>0</v>
      </c>
      <c r="AL658" s="282">
        <f t="shared" si="394"/>
        <v>135212.87583333332</v>
      </c>
      <c r="AM658" s="281">
        <f t="shared" si="395"/>
        <v>0</v>
      </c>
      <c r="AN658" s="549">
        <f t="shared" si="387"/>
        <v>0</v>
      </c>
      <c r="AO658" s="549">
        <f t="shared" si="388"/>
        <v>0</v>
      </c>
      <c r="AP658" s="549">
        <f t="shared" si="396"/>
        <v>135212.87583333332</v>
      </c>
      <c r="AQ658" s="283">
        <f t="shared" si="380"/>
        <v>135212.87583333332</v>
      </c>
      <c r="AR658" s="281">
        <f t="shared" si="397"/>
        <v>0</v>
      </c>
      <c r="AT658" s="446" t="s">
        <v>2077</v>
      </c>
      <c r="AU658" s="284"/>
      <c r="AV658" s="447" t="str">
        <f t="shared" si="398"/>
        <v>CA</v>
      </c>
      <c r="AW658" s="447" t="str">
        <f t="shared" si="398"/>
        <v>CL</v>
      </c>
      <c r="AX658" s="447" t="str">
        <f t="shared" si="398"/>
        <v>AIC</v>
      </c>
      <c r="AY658" s="447" t="str">
        <f t="shared" si="381"/>
        <v>ERB</v>
      </c>
      <c r="AZ658" s="447" t="str">
        <f t="shared" si="381"/>
        <v>GRB</v>
      </c>
      <c r="BA658" s="447" t="str">
        <f t="shared" si="381"/>
        <v>Non-Op</v>
      </c>
      <c r="BC658" s="449" t="s">
        <v>2100</v>
      </c>
      <c r="BD658" s="552">
        <f t="shared" si="382"/>
        <v>137471.71</v>
      </c>
      <c r="BF658" s="448"/>
      <c r="BG658" s="448"/>
      <c r="BH658" s="448"/>
      <c r="BI658" s="448"/>
      <c r="BJ658" s="448"/>
      <c r="BK658" s="448"/>
      <c r="BL658" s="448"/>
      <c r="BN658" s="444"/>
    </row>
    <row r="659" spans="1:66" s="28" customFormat="1" ht="12" customHeight="1">
      <c r="A659" s="563">
        <v>18237391</v>
      </c>
      <c r="B659" s="562" t="str">
        <f t="shared" si="407"/>
        <v>18237391</v>
      </c>
      <c r="C659" s="489" t="s">
        <v>1463</v>
      </c>
      <c r="D659" s="445" t="s">
        <v>1165</v>
      </c>
      <c r="E659" s="445"/>
      <c r="F659" s="294">
        <v>43070</v>
      </c>
      <c r="G659" s="445"/>
      <c r="H659" s="547">
        <v>0</v>
      </c>
      <c r="I659" s="547">
        <v>0</v>
      </c>
      <c r="J659" s="547">
        <v>0</v>
      </c>
      <c r="K659" s="547">
        <v>0</v>
      </c>
      <c r="L659" s="547">
        <v>0</v>
      </c>
      <c r="M659" s="547">
        <v>0</v>
      </c>
      <c r="N659" s="547">
        <v>0</v>
      </c>
      <c r="O659" s="547">
        <v>0</v>
      </c>
      <c r="P659" s="547">
        <v>0</v>
      </c>
      <c r="Q659" s="547">
        <v>0</v>
      </c>
      <c r="R659" s="547">
        <v>0</v>
      </c>
      <c r="S659" s="547">
        <v>0</v>
      </c>
      <c r="T659" s="547">
        <v>0</v>
      </c>
      <c r="U659" s="547"/>
      <c r="V659" s="547">
        <f t="shared" si="389"/>
        <v>0</v>
      </c>
      <c r="W659" s="305"/>
      <c r="X659" s="306"/>
      <c r="Y659" s="548">
        <f t="shared" si="409"/>
        <v>0</v>
      </c>
      <c r="Z659" s="549">
        <f t="shared" si="409"/>
        <v>0</v>
      </c>
      <c r="AA659" s="549">
        <f t="shared" si="409"/>
        <v>0</v>
      </c>
      <c r="AB659" s="282">
        <f t="shared" si="390"/>
        <v>0</v>
      </c>
      <c r="AC659" s="281">
        <f t="shared" si="391"/>
        <v>0</v>
      </c>
      <c r="AD659" s="549">
        <f t="shared" si="401"/>
        <v>0</v>
      </c>
      <c r="AE659" s="553">
        <f t="shared" si="399"/>
        <v>0</v>
      </c>
      <c r="AF659" s="282">
        <f t="shared" si="400"/>
        <v>0</v>
      </c>
      <c r="AG659" s="283">
        <f t="shared" si="392"/>
        <v>0</v>
      </c>
      <c r="AH659" s="281">
        <f t="shared" si="393"/>
        <v>0</v>
      </c>
      <c r="AI659" s="551">
        <f t="shared" si="411"/>
        <v>0</v>
      </c>
      <c r="AJ659" s="549">
        <f t="shared" si="411"/>
        <v>0</v>
      </c>
      <c r="AK659" s="549">
        <f t="shared" si="411"/>
        <v>0</v>
      </c>
      <c r="AL659" s="282">
        <f t="shared" si="394"/>
        <v>0</v>
      </c>
      <c r="AM659" s="281">
        <f t="shared" si="395"/>
        <v>0</v>
      </c>
      <c r="AN659" s="549">
        <f t="shared" si="387"/>
        <v>0</v>
      </c>
      <c r="AO659" s="549">
        <f t="shared" si="388"/>
        <v>0</v>
      </c>
      <c r="AP659" s="549">
        <f t="shared" si="396"/>
        <v>0</v>
      </c>
      <c r="AQ659" s="283">
        <f t="shared" si="380"/>
        <v>0</v>
      </c>
      <c r="AR659" s="281">
        <f t="shared" si="397"/>
        <v>0</v>
      </c>
      <c r="AT659" s="446" t="s">
        <v>2077</v>
      </c>
      <c r="AU659" s="284"/>
      <c r="AV659" s="447" t="str">
        <f t="shared" si="398"/>
        <v>CA</v>
      </c>
      <c r="AW659" s="447" t="str">
        <f t="shared" si="398"/>
        <v>CL</v>
      </c>
      <c r="AX659" s="447" t="str">
        <f t="shared" si="398"/>
        <v>AIC</v>
      </c>
      <c r="AY659" s="447" t="str">
        <f t="shared" si="381"/>
        <v>ERB</v>
      </c>
      <c r="AZ659" s="447" t="str">
        <f t="shared" si="381"/>
        <v>GRB</v>
      </c>
      <c r="BA659" s="447" t="str">
        <f t="shared" si="381"/>
        <v>Non-Op</v>
      </c>
      <c r="BC659" s="449" t="s">
        <v>2100</v>
      </c>
      <c r="BD659" s="552">
        <f t="shared" si="382"/>
        <v>0</v>
      </c>
      <c r="BF659" s="448"/>
      <c r="BG659" s="448"/>
      <c r="BH659" s="448"/>
      <c r="BI659" s="448"/>
      <c r="BJ659" s="448"/>
      <c r="BK659" s="448"/>
      <c r="BL659" s="448"/>
      <c r="BN659" s="444"/>
    </row>
    <row r="660" spans="1:66" s="28" customFormat="1" ht="12" customHeight="1">
      <c r="A660" s="564">
        <v>18237401</v>
      </c>
      <c r="B660" s="564" t="str">
        <f t="shared" si="407"/>
        <v>18237401</v>
      </c>
      <c r="C660" s="490" t="s">
        <v>2834</v>
      </c>
      <c r="D660" s="445" t="s">
        <v>1165</v>
      </c>
      <c r="E660" s="445"/>
      <c r="F660" s="311">
        <v>43101</v>
      </c>
      <c r="G660" s="445"/>
      <c r="H660" s="547">
        <v>0</v>
      </c>
      <c r="I660" s="547">
        <v>0</v>
      </c>
      <c r="J660" s="547">
        <v>0</v>
      </c>
      <c r="K660" s="547">
        <v>0</v>
      </c>
      <c r="L660" s="547">
        <v>0</v>
      </c>
      <c r="M660" s="547">
        <v>0</v>
      </c>
      <c r="N660" s="547">
        <v>0</v>
      </c>
      <c r="O660" s="547">
        <v>0</v>
      </c>
      <c r="P660" s="547">
        <v>0</v>
      </c>
      <c r="Q660" s="547">
        <v>0</v>
      </c>
      <c r="R660" s="547">
        <v>0</v>
      </c>
      <c r="S660" s="547">
        <v>0</v>
      </c>
      <c r="T660" s="547">
        <v>0</v>
      </c>
      <c r="U660" s="547"/>
      <c r="V660" s="547">
        <f t="shared" si="389"/>
        <v>0</v>
      </c>
      <c r="W660" s="305"/>
      <c r="X660" s="306"/>
      <c r="Y660" s="548">
        <f t="shared" si="409"/>
        <v>0</v>
      </c>
      <c r="Z660" s="549">
        <f t="shared" si="409"/>
        <v>0</v>
      </c>
      <c r="AA660" s="549">
        <f t="shared" si="409"/>
        <v>0</v>
      </c>
      <c r="AB660" s="282">
        <f t="shared" si="390"/>
        <v>0</v>
      </c>
      <c r="AC660" s="281">
        <f t="shared" si="391"/>
        <v>0</v>
      </c>
      <c r="AD660" s="549">
        <f t="shared" si="401"/>
        <v>0</v>
      </c>
      <c r="AE660" s="553">
        <f t="shared" si="399"/>
        <v>0</v>
      </c>
      <c r="AF660" s="282">
        <f t="shared" si="400"/>
        <v>0</v>
      </c>
      <c r="AG660" s="283">
        <f t="shared" si="392"/>
        <v>0</v>
      </c>
      <c r="AH660" s="281">
        <f t="shared" si="393"/>
        <v>0</v>
      </c>
      <c r="AI660" s="551">
        <f t="shared" si="411"/>
        <v>0</v>
      </c>
      <c r="AJ660" s="549">
        <f t="shared" si="411"/>
        <v>0</v>
      </c>
      <c r="AK660" s="549">
        <f t="shared" si="411"/>
        <v>0</v>
      </c>
      <c r="AL660" s="282">
        <f t="shared" si="394"/>
        <v>0</v>
      </c>
      <c r="AM660" s="281">
        <f t="shared" si="395"/>
        <v>0</v>
      </c>
      <c r="AN660" s="549">
        <f t="shared" si="387"/>
        <v>0</v>
      </c>
      <c r="AO660" s="549">
        <f t="shared" si="388"/>
        <v>0</v>
      </c>
      <c r="AP660" s="549">
        <f t="shared" si="396"/>
        <v>0</v>
      </c>
      <c r="AQ660" s="283">
        <f t="shared" ref="AQ660:AQ661" si="413">SUM(AN660:AP660)</f>
        <v>0</v>
      </c>
      <c r="AR660" s="281">
        <f t="shared" si="397"/>
        <v>0</v>
      </c>
      <c r="AT660" s="446" t="s">
        <v>2077</v>
      </c>
      <c r="AU660" s="284"/>
      <c r="AV660" s="447" t="str">
        <f t="shared" si="398"/>
        <v>CA</v>
      </c>
      <c r="AW660" s="447" t="str">
        <f t="shared" si="398"/>
        <v>CL</v>
      </c>
      <c r="AX660" s="447" t="str">
        <f t="shared" si="398"/>
        <v>AIC</v>
      </c>
      <c r="AY660" s="447" t="str">
        <f t="shared" si="381"/>
        <v>ERB</v>
      </c>
      <c r="AZ660" s="447" t="str">
        <f t="shared" si="381"/>
        <v>GRB</v>
      </c>
      <c r="BA660" s="447" t="str">
        <f t="shared" si="381"/>
        <v>Non-Op</v>
      </c>
      <c r="BC660" s="449" t="s">
        <v>2100</v>
      </c>
      <c r="BD660" s="552">
        <f t="shared" si="382"/>
        <v>0</v>
      </c>
      <c r="BF660" s="448"/>
      <c r="BG660" s="448"/>
      <c r="BH660" s="448"/>
      <c r="BI660" s="448"/>
      <c r="BJ660" s="448"/>
      <c r="BK660" s="448"/>
      <c r="BL660" s="448"/>
      <c r="BN660" s="444"/>
    </row>
    <row r="661" spans="1:66" s="28" customFormat="1" ht="12" customHeight="1">
      <c r="A661" s="564">
        <v>18237402</v>
      </c>
      <c r="B661" s="564" t="str">
        <f t="shared" si="407"/>
        <v>18237402</v>
      </c>
      <c r="C661" s="490" t="s">
        <v>1464</v>
      </c>
      <c r="D661" s="445" t="s">
        <v>1165</v>
      </c>
      <c r="E661" s="445"/>
      <c r="F661" s="311">
        <v>43101</v>
      </c>
      <c r="G661" s="445"/>
      <c r="H661" s="547">
        <v>269223.44</v>
      </c>
      <c r="I661" s="547">
        <v>284434.63</v>
      </c>
      <c r="J661" s="547">
        <v>295285.86</v>
      </c>
      <c r="K661" s="547">
        <v>304567.25</v>
      </c>
      <c r="L661" s="547">
        <v>310853.13</v>
      </c>
      <c r="M661" s="547">
        <v>43481.51</v>
      </c>
      <c r="N661" s="547">
        <v>42635.63</v>
      </c>
      <c r="O661" s="547">
        <v>42635.63</v>
      </c>
      <c r="P661" s="547">
        <v>42635.63</v>
      </c>
      <c r="Q661" s="547">
        <v>32654.7</v>
      </c>
      <c r="R661" s="547">
        <v>32654.7</v>
      </c>
      <c r="S661" s="547">
        <v>32654.7</v>
      </c>
      <c r="T661" s="547">
        <v>20364.98</v>
      </c>
      <c r="U661" s="547"/>
      <c r="V661" s="547">
        <f t="shared" si="389"/>
        <v>134107.29833333331</v>
      </c>
      <c r="W661" s="305"/>
      <c r="X661" s="306"/>
      <c r="Y661" s="548">
        <f t="shared" si="409"/>
        <v>0</v>
      </c>
      <c r="Z661" s="549">
        <f t="shared" si="409"/>
        <v>0</v>
      </c>
      <c r="AA661" s="549">
        <f t="shared" si="409"/>
        <v>0</v>
      </c>
      <c r="AB661" s="282">
        <f t="shared" si="390"/>
        <v>20364.98</v>
      </c>
      <c r="AC661" s="281">
        <f t="shared" si="391"/>
        <v>0</v>
      </c>
      <c r="AD661" s="549">
        <f t="shared" si="401"/>
        <v>0</v>
      </c>
      <c r="AE661" s="553">
        <f t="shared" si="399"/>
        <v>0</v>
      </c>
      <c r="AF661" s="282">
        <f t="shared" si="400"/>
        <v>20364.98</v>
      </c>
      <c r="AG661" s="283">
        <f t="shared" si="392"/>
        <v>20364.98</v>
      </c>
      <c r="AH661" s="281">
        <f t="shared" si="393"/>
        <v>0</v>
      </c>
      <c r="AI661" s="551">
        <f t="shared" si="411"/>
        <v>0</v>
      </c>
      <c r="AJ661" s="549">
        <f t="shared" si="411"/>
        <v>0</v>
      </c>
      <c r="AK661" s="549">
        <f t="shared" si="411"/>
        <v>0</v>
      </c>
      <c r="AL661" s="282">
        <f t="shared" si="394"/>
        <v>134107.29833333331</v>
      </c>
      <c r="AM661" s="281">
        <f t="shared" si="395"/>
        <v>0</v>
      </c>
      <c r="AN661" s="549">
        <f t="shared" si="387"/>
        <v>0</v>
      </c>
      <c r="AO661" s="549">
        <f t="shared" si="388"/>
        <v>0</v>
      </c>
      <c r="AP661" s="549">
        <f t="shared" si="396"/>
        <v>134107.29833333331</v>
      </c>
      <c r="AQ661" s="283">
        <f t="shared" si="413"/>
        <v>134107.29833333331</v>
      </c>
      <c r="AR661" s="281">
        <f t="shared" si="397"/>
        <v>0</v>
      </c>
      <c r="AT661" s="446" t="s">
        <v>2077</v>
      </c>
      <c r="AU661" s="284"/>
      <c r="AV661" s="447" t="str">
        <f t="shared" si="398"/>
        <v>CA</v>
      </c>
      <c r="AW661" s="447" t="str">
        <f t="shared" si="398"/>
        <v>CL</v>
      </c>
      <c r="AX661" s="447" t="str">
        <f t="shared" si="398"/>
        <v>AIC</v>
      </c>
      <c r="AY661" s="447" t="str">
        <f t="shared" ref="AY661:BA724" si="414">IF(VALUE(AD661),AY$7,IF(ISBLANK(AD661),"",AY$7))</f>
        <v>ERB</v>
      </c>
      <c r="AZ661" s="447" t="str">
        <f t="shared" si="414"/>
        <v>GRB</v>
      </c>
      <c r="BA661" s="447" t="str">
        <f t="shared" si="414"/>
        <v>Non-Op</v>
      </c>
      <c r="BC661" s="449" t="s">
        <v>2100</v>
      </c>
      <c r="BD661" s="552">
        <f t="shared" si="382"/>
        <v>20364.98</v>
      </c>
      <c r="BF661" s="448"/>
      <c r="BG661" s="448"/>
      <c r="BH661" s="448"/>
      <c r="BI661" s="448"/>
      <c r="BJ661" s="448"/>
      <c r="BK661" s="448"/>
      <c r="BL661" s="448"/>
      <c r="BN661" s="444"/>
    </row>
    <row r="662" spans="1:66" s="28" customFormat="1" ht="12" customHeight="1">
      <c r="A662" s="563">
        <v>18237411</v>
      </c>
      <c r="B662" s="562" t="str">
        <f t="shared" si="407"/>
        <v>18237411</v>
      </c>
      <c r="C662" s="489" t="s">
        <v>2835</v>
      </c>
      <c r="D662" s="445" t="s">
        <v>1165</v>
      </c>
      <c r="E662" s="445"/>
      <c r="F662" s="294">
        <v>43070</v>
      </c>
      <c r="G662" s="445"/>
      <c r="H662" s="547">
        <v>0</v>
      </c>
      <c r="I662" s="547">
        <v>0</v>
      </c>
      <c r="J662" s="547">
        <v>0</v>
      </c>
      <c r="K662" s="547">
        <v>0</v>
      </c>
      <c r="L662" s="547">
        <v>0</v>
      </c>
      <c r="M662" s="547">
        <v>0</v>
      </c>
      <c r="N662" s="547">
        <v>0</v>
      </c>
      <c r="O662" s="547">
        <v>0</v>
      </c>
      <c r="P662" s="547">
        <v>0</v>
      </c>
      <c r="Q662" s="547">
        <v>0</v>
      </c>
      <c r="R662" s="547">
        <v>0</v>
      </c>
      <c r="S662" s="547">
        <v>0</v>
      </c>
      <c r="T662" s="547">
        <v>0</v>
      </c>
      <c r="U662" s="547"/>
      <c r="V662" s="547">
        <f t="shared" si="389"/>
        <v>0</v>
      </c>
      <c r="W662" s="305"/>
      <c r="X662" s="306"/>
      <c r="Y662" s="548">
        <f t="shared" si="409"/>
        <v>0</v>
      </c>
      <c r="Z662" s="549">
        <f t="shared" si="409"/>
        <v>0</v>
      </c>
      <c r="AA662" s="549">
        <f t="shared" si="409"/>
        <v>0</v>
      </c>
      <c r="AB662" s="282">
        <f t="shared" si="390"/>
        <v>0</v>
      </c>
      <c r="AC662" s="281">
        <f t="shared" si="391"/>
        <v>0</v>
      </c>
      <c r="AD662" s="549">
        <f t="shared" si="401"/>
        <v>0</v>
      </c>
      <c r="AE662" s="553">
        <f t="shared" si="399"/>
        <v>0</v>
      </c>
      <c r="AF662" s="282">
        <f t="shared" si="400"/>
        <v>0</v>
      </c>
      <c r="AG662" s="283">
        <f t="shared" si="392"/>
        <v>0</v>
      </c>
      <c r="AH662" s="281">
        <f t="shared" si="393"/>
        <v>0</v>
      </c>
      <c r="AI662" s="551">
        <f t="shared" si="411"/>
        <v>0</v>
      </c>
      <c r="AJ662" s="549">
        <f t="shared" si="411"/>
        <v>0</v>
      </c>
      <c r="AK662" s="549">
        <f t="shared" si="411"/>
        <v>0</v>
      </c>
      <c r="AL662" s="282">
        <f t="shared" si="394"/>
        <v>0</v>
      </c>
      <c r="AM662" s="281">
        <f t="shared" si="395"/>
        <v>0</v>
      </c>
      <c r="AN662" s="549">
        <f t="shared" si="387"/>
        <v>0</v>
      </c>
      <c r="AO662" s="549">
        <f t="shared" si="388"/>
        <v>0</v>
      </c>
      <c r="AP662" s="549">
        <f t="shared" si="396"/>
        <v>0</v>
      </c>
      <c r="AQ662" s="283">
        <f t="shared" si="380"/>
        <v>0</v>
      </c>
      <c r="AR662" s="281">
        <f t="shared" si="397"/>
        <v>0</v>
      </c>
      <c r="AT662" s="446" t="s">
        <v>2077</v>
      </c>
      <c r="AU662" s="284"/>
      <c r="AV662" s="447" t="str">
        <f t="shared" si="398"/>
        <v>CA</v>
      </c>
      <c r="AW662" s="447" t="str">
        <f t="shared" si="398"/>
        <v>CL</v>
      </c>
      <c r="AX662" s="447" t="str">
        <f t="shared" si="398"/>
        <v>AIC</v>
      </c>
      <c r="AY662" s="447" t="str">
        <f t="shared" si="414"/>
        <v>ERB</v>
      </c>
      <c r="AZ662" s="447" t="str">
        <f t="shared" si="414"/>
        <v>GRB</v>
      </c>
      <c r="BA662" s="447" t="str">
        <f t="shared" si="414"/>
        <v>Non-Op</v>
      </c>
      <c r="BC662" s="449" t="s">
        <v>2100</v>
      </c>
      <c r="BD662" s="552">
        <f t="shared" si="382"/>
        <v>0</v>
      </c>
      <c r="BF662" s="448"/>
      <c r="BG662" s="448"/>
      <c r="BH662" s="448"/>
      <c r="BI662" s="448"/>
      <c r="BJ662" s="448"/>
      <c r="BK662" s="448"/>
      <c r="BL662" s="448"/>
      <c r="BN662" s="444"/>
    </row>
    <row r="663" spans="1:66" s="28" customFormat="1" ht="12" customHeight="1">
      <c r="A663" s="563">
        <v>18237412</v>
      </c>
      <c r="B663" s="562" t="str">
        <f t="shared" si="407"/>
        <v>18237412</v>
      </c>
      <c r="C663" s="489" t="s">
        <v>2836</v>
      </c>
      <c r="D663" s="445" t="s">
        <v>1165</v>
      </c>
      <c r="E663" s="445"/>
      <c r="F663" s="294">
        <v>43070</v>
      </c>
      <c r="G663" s="445"/>
      <c r="H663" s="547">
        <v>0</v>
      </c>
      <c r="I663" s="547">
        <v>0</v>
      </c>
      <c r="J663" s="547">
        <v>0</v>
      </c>
      <c r="K663" s="547">
        <v>0</v>
      </c>
      <c r="L663" s="547">
        <v>0</v>
      </c>
      <c r="M663" s="547">
        <v>0</v>
      </c>
      <c r="N663" s="547">
        <v>0</v>
      </c>
      <c r="O663" s="547">
        <v>0</v>
      </c>
      <c r="P663" s="547">
        <v>0</v>
      </c>
      <c r="Q663" s="547">
        <v>0</v>
      </c>
      <c r="R663" s="547">
        <v>0</v>
      </c>
      <c r="S663" s="547">
        <v>0</v>
      </c>
      <c r="T663" s="547">
        <v>0</v>
      </c>
      <c r="U663" s="547"/>
      <c r="V663" s="547">
        <f t="shared" si="389"/>
        <v>0</v>
      </c>
      <c r="W663" s="305"/>
      <c r="X663" s="306"/>
      <c r="Y663" s="548">
        <f t="shared" si="409"/>
        <v>0</v>
      </c>
      <c r="Z663" s="549">
        <f t="shared" si="409"/>
        <v>0</v>
      </c>
      <c r="AA663" s="549">
        <f t="shared" si="409"/>
        <v>0</v>
      </c>
      <c r="AB663" s="282">
        <f t="shared" si="390"/>
        <v>0</v>
      </c>
      <c r="AC663" s="281">
        <f t="shared" si="391"/>
        <v>0</v>
      </c>
      <c r="AD663" s="549">
        <f t="shared" si="401"/>
        <v>0</v>
      </c>
      <c r="AE663" s="553">
        <f t="shared" si="399"/>
        <v>0</v>
      </c>
      <c r="AF663" s="282">
        <f t="shared" si="400"/>
        <v>0</v>
      </c>
      <c r="AG663" s="283">
        <f t="shared" si="392"/>
        <v>0</v>
      </c>
      <c r="AH663" s="281">
        <f t="shared" si="393"/>
        <v>0</v>
      </c>
      <c r="AI663" s="551">
        <f t="shared" si="411"/>
        <v>0</v>
      </c>
      <c r="AJ663" s="549">
        <f t="shared" si="411"/>
        <v>0</v>
      </c>
      <c r="AK663" s="549">
        <f t="shared" si="411"/>
        <v>0</v>
      </c>
      <c r="AL663" s="282">
        <f t="shared" si="394"/>
        <v>0</v>
      </c>
      <c r="AM663" s="281">
        <f t="shared" si="395"/>
        <v>0</v>
      </c>
      <c r="AN663" s="549">
        <f t="shared" si="387"/>
        <v>0</v>
      </c>
      <c r="AO663" s="549">
        <f t="shared" si="388"/>
        <v>0</v>
      </c>
      <c r="AP663" s="549">
        <f t="shared" si="396"/>
        <v>0</v>
      </c>
      <c r="AQ663" s="283">
        <f t="shared" si="380"/>
        <v>0</v>
      </c>
      <c r="AR663" s="281">
        <f t="shared" si="397"/>
        <v>0</v>
      </c>
      <c r="AT663" s="446" t="s">
        <v>2077</v>
      </c>
      <c r="AU663" s="284"/>
      <c r="AV663" s="447" t="str">
        <f t="shared" si="398"/>
        <v>CA</v>
      </c>
      <c r="AW663" s="447" t="str">
        <f t="shared" si="398"/>
        <v>CL</v>
      </c>
      <c r="AX663" s="447" t="str">
        <f t="shared" si="398"/>
        <v>AIC</v>
      </c>
      <c r="AY663" s="447" t="str">
        <f t="shared" si="414"/>
        <v>ERB</v>
      </c>
      <c r="AZ663" s="447" t="str">
        <f t="shared" si="414"/>
        <v>GRB</v>
      </c>
      <c r="BA663" s="447" t="str">
        <f t="shared" si="414"/>
        <v>Non-Op</v>
      </c>
      <c r="BC663" s="449" t="s">
        <v>2100</v>
      </c>
      <c r="BD663" s="552">
        <f t="shared" si="382"/>
        <v>0</v>
      </c>
      <c r="BF663" s="448"/>
      <c r="BG663" s="448"/>
      <c r="BH663" s="448"/>
      <c r="BI663" s="448"/>
      <c r="BJ663" s="448"/>
      <c r="BK663" s="448"/>
      <c r="BL663" s="448"/>
      <c r="BN663" s="444"/>
    </row>
    <row r="664" spans="1:66" s="28" customFormat="1" ht="12" customHeight="1">
      <c r="A664" s="563">
        <v>18237421</v>
      </c>
      <c r="B664" s="562" t="str">
        <f t="shared" si="407"/>
        <v>18237421</v>
      </c>
      <c r="C664" s="489" t="s">
        <v>1465</v>
      </c>
      <c r="D664" s="445" t="s">
        <v>1165</v>
      </c>
      <c r="E664" s="445"/>
      <c r="F664" s="294">
        <v>43070</v>
      </c>
      <c r="G664" s="445"/>
      <c r="H664" s="547">
        <v>1405168.13</v>
      </c>
      <c r="I664" s="547">
        <v>920333.35</v>
      </c>
      <c r="J664" s="547">
        <v>529764.19999999995</v>
      </c>
      <c r="K664" s="547">
        <v>134727.31</v>
      </c>
      <c r="L664" s="547">
        <v>-264028.05</v>
      </c>
      <c r="M664" s="547">
        <v>3528646.36</v>
      </c>
      <c r="N664" s="547">
        <v>3237027.2</v>
      </c>
      <c r="O664" s="547">
        <v>2914577.27</v>
      </c>
      <c r="P664" s="547">
        <v>2581309.71</v>
      </c>
      <c r="Q664" s="547">
        <v>2299130.8799999999</v>
      </c>
      <c r="R664" s="547">
        <v>1993669.57</v>
      </c>
      <c r="S664" s="547">
        <v>1635993.68</v>
      </c>
      <c r="T664" s="547">
        <v>1241318.95</v>
      </c>
      <c r="U664" s="547"/>
      <c r="V664" s="547">
        <f t="shared" si="389"/>
        <v>1736199.585</v>
      </c>
      <c r="W664" s="305"/>
      <c r="X664" s="306"/>
      <c r="Y664" s="548">
        <f t="shared" si="409"/>
        <v>0</v>
      </c>
      <c r="Z664" s="549">
        <f t="shared" si="409"/>
        <v>0</v>
      </c>
      <c r="AA664" s="549">
        <f t="shared" si="409"/>
        <v>0</v>
      </c>
      <c r="AB664" s="282">
        <f t="shared" si="390"/>
        <v>1241318.95</v>
      </c>
      <c r="AC664" s="281">
        <f t="shared" si="391"/>
        <v>0</v>
      </c>
      <c r="AD664" s="549">
        <f t="shared" si="401"/>
        <v>0</v>
      </c>
      <c r="AE664" s="553">
        <f t="shared" si="399"/>
        <v>0</v>
      </c>
      <c r="AF664" s="282">
        <f t="shared" si="400"/>
        <v>1241318.95</v>
      </c>
      <c r="AG664" s="283">
        <f t="shared" si="392"/>
        <v>1241318.95</v>
      </c>
      <c r="AH664" s="281">
        <f t="shared" si="393"/>
        <v>0</v>
      </c>
      <c r="AI664" s="551">
        <f t="shared" si="411"/>
        <v>0</v>
      </c>
      <c r="AJ664" s="549">
        <f t="shared" si="411"/>
        <v>0</v>
      </c>
      <c r="AK664" s="549">
        <f t="shared" si="411"/>
        <v>0</v>
      </c>
      <c r="AL664" s="282">
        <f t="shared" si="394"/>
        <v>1736199.585</v>
      </c>
      <c r="AM664" s="281">
        <f t="shared" si="395"/>
        <v>0</v>
      </c>
      <c r="AN664" s="549">
        <f t="shared" si="387"/>
        <v>0</v>
      </c>
      <c r="AO664" s="549">
        <f t="shared" si="388"/>
        <v>0</v>
      </c>
      <c r="AP664" s="549">
        <f t="shared" si="396"/>
        <v>1736199.585</v>
      </c>
      <c r="AQ664" s="283">
        <f t="shared" si="380"/>
        <v>1736199.585</v>
      </c>
      <c r="AR664" s="281">
        <f t="shared" si="397"/>
        <v>0</v>
      </c>
      <c r="AT664" s="446" t="s">
        <v>2077</v>
      </c>
      <c r="AU664" s="284"/>
      <c r="AV664" s="447" t="str">
        <f t="shared" si="398"/>
        <v>CA</v>
      </c>
      <c r="AW664" s="447" t="str">
        <f t="shared" si="398"/>
        <v>CL</v>
      </c>
      <c r="AX664" s="447" t="str">
        <f t="shared" si="398"/>
        <v>AIC</v>
      </c>
      <c r="AY664" s="447" t="str">
        <f t="shared" si="414"/>
        <v>ERB</v>
      </c>
      <c r="AZ664" s="447" t="str">
        <f t="shared" si="414"/>
        <v>GRB</v>
      </c>
      <c r="BA664" s="447" t="str">
        <f t="shared" si="414"/>
        <v>Non-Op</v>
      </c>
      <c r="BC664" s="449" t="s">
        <v>2100</v>
      </c>
      <c r="BD664" s="552">
        <f t="shared" si="382"/>
        <v>1241318.95</v>
      </c>
      <c r="BF664" s="448"/>
      <c r="BG664" s="448"/>
      <c r="BH664" s="448"/>
      <c r="BI664" s="448"/>
      <c r="BJ664" s="448"/>
      <c r="BK664" s="448"/>
      <c r="BL664" s="448"/>
      <c r="BN664" s="444"/>
    </row>
    <row r="665" spans="1:66" s="28" customFormat="1" ht="12" customHeight="1">
      <c r="A665" s="563">
        <v>18237431</v>
      </c>
      <c r="B665" s="562" t="str">
        <f t="shared" si="407"/>
        <v>18237431</v>
      </c>
      <c r="C665" s="489" t="s">
        <v>1466</v>
      </c>
      <c r="D665" s="445" t="s">
        <v>1165</v>
      </c>
      <c r="E665" s="445"/>
      <c r="F665" s="294">
        <v>43070</v>
      </c>
      <c r="G665" s="445"/>
      <c r="H665" s="547">
        <v>1531340.35</v>
      </c>
      <c r="I665" s="547">
        <v>965950.21</v>
      </c>
      <c r="J665" s="547">
        <v>521319.66</v>
      </c>
      <c r="K665" s="547">
        <v>103752.14</v>
      </c>
      <c r="L665" s="547">
        <v>-335131.44</v>
      </c>
      <c r="M665" s="547">
        <v>10457713.58</v>
      </c>
      <c r="N665" s="547">
        <v>9569280.7899999991</v>
      </c>
      <c r="O665" s="547">
        <v>8613893.7400000002</v>
      </c>
      <c r="P665" s="547">
        <v>7576764.3399999999</v>
      </c>
      <c r="Q665" s="547">
        <v>6659247.3499999996</v>
      </c>
      <c r="R665" s="547">
        <v>5714775.2000000002</v>
      </c>
      <c r="S665" s="547">
        <v>4679024.18</v>
      </c>
      <c r="T665" s="547">
        <v>3576994.07</v>
      </c>
      <c r="U665" s="547"/>
      <c r="V665" s="547">
        <f t="shared" si="389"/>
        <v>4756729.7466666671</v>
      </c>
      <c r="W665" s="305"/>
      <c r="X665" s="306"/>
      <c r="Y665" s="548">
        <f t="shared" si="409"/>
        <v>0</v>
      </c>
      <c r="Z665" s="549">
        <f t="shared" si="409"/>
        <v>0</v>
      </c>
      <c r="AA665" s="549">
        <f t="shared" si="409"/>
        <v>0</v>
      </c>
      <c r="AB665" s="282">
        <f t="shared" si="390"/>
        <v>3576994.07</v>
      </c>
      <c r="AC665" s="281">
        <f t="shared" si="391"/>
        <v>0</v>
      </c>
      <c r="AD665" s="549">
        <f t="shared" si="401"/>
        <v>0</v>
      </c>
      <c r="AE665" s="553">
        <f t="shared" si="399"/>
        <v>0</v>
      </c>
      <c r="AF665" s="282">
        <f t="shared" si="400"/>
        <v>3576994.07</v>
      </c>
      <c r="AG665" s="283">
        <f t="shared" si="392"/>
        <v>3576994.07</v>
      </c>
      <c r="AH665" s="281">
        <f t="shared" si="393"/>
        <v>0</v>
      </c>
      <c r="AI665" s="551">
        <f t="shared" si="411"/>
        <v>0</v>
      </c>
      <c r="AJ665" s="549">
        <f t="shared" si="411"/>
        <v>0</v>
      </c>
      <c r="AK665" s="549">
        <f t="shared" si="411"/>
        <v>0</v>
      </c>
      <c r="AL665" s="282">
        <f t="shared" si="394"/>
        <v>4756729.7466666671</v>
      </c>
      <c r="AM665" s="281">
        <f t="shared" si="395"/>
        <v>0</v>
      </c>
      <c r="AN665" s="549">
        <f t="shared" si="387"/>
        <v>0</v>
      </c>
      <c r="AO665" s="549">
        <f t="shared" si="388"/>
        <v>0</v>
      </c>
      <c r="AP665" s="549">
        <f t="shared" si="396"/>
        <v>4756729.7466666671</v>
      </c>
      <c r="AQ665" s="283">
        <f t="shared" si="380"/>
        <v>4756729.7466666671</v>
      </c>
      <c r="AR665" s="281">
        <f t="shared" si="397"/>
        <v>0</v>
      </c>
      <c r="AT665" s="446" t="s">
        <v>2077</v>
      </c>
      <c r="AU665" s="284"/>
      <c r="AV665" s="447" t="str">
        <f t="shared" si="398"/>
        <v>CA</v>
      </c>
      <c r="AW665" s="447" t="str">
        <f t="shared" si="398"/>
        <v>CL</v>
      </c>
      <c r="AX665" s="447" t="str">
        <f t="shared" si="398"/>
        <v>AIC</v>
      </c>
      <c r="AY665" s="447" t="str">
        <f t="shared" si="414"/>
        <v>ERB</v>
      </c>
      <c r="AZ665" s="447" t="str">
        <f t="shared" si="414"/>
        <v>GRB</v>
      </c>
      <c r="BA665" s="447" t="str">
        <f t="shared" si="414"/>
        <v>Non-Op</v>
      </c>
      <c r="BC665" s="449" t="s">
        <v>2100</v>
      </c>
      <c r="BD665" s="552">
        <f t="shared" si="382"/>
        <v>3576994.07</v>
      </c>
      <c r="BF665" s="448"/>
      <c r="BG665" s="448"/>
      <c r="BH665" s="448"/>
      <c r="BI665" s="448"/>
      <c r="BJ665" s="448"/>
      <c r="BK665" s="448"/>
      <c r="BL665" s="448"/>
      <c r="BN665" s="444"/>
    </row>
    <row r="666" spans="1:66" s="28" customFormat="1" ht="12" customHeight="1">
      <c r="A666" s="563">
        <v>18237441</v>
      </c>
      <c r="B666" s="562" t="str">
        <f t="shared" si="407"/>
        <v>18237441</v>
      </c>
      <c r="C666" s="489" t="s">
        <v>1467</v>
      </c>
      <c r="D666" s="445" t="s">
        <v>1165</v>
      </c>
      <c r="E666" s="445"/>
      <c r="F666" s="294">
        <v>43070</v>
      </c>
      <c r="G666" s="445"/>
      <c r="H666" s="547">
        <v>52124.86</v>
      </c>
      <c r="I666" s="547">
        <v>46610.92</v>
      </c>
      <c r="J666" s="547">
        <v>41839.99</v>
      </c>
      <c r="K666" s="547">
        <v>36923.64</v>
      </c>
      <c r="L666" s="547">
        <v>31946.01</v>
      </c>
      <c r="M666" s="547">
        <v>416540.96</v>
      </c>
      <c r="N666" s="547">
        <v>380341.59</v>
      </c>
      <c r="O666" s="547">
        <v>339660.93</v>
      </c>
      <c r="P666" s="547">
        <v>294028.15000000002</v>
      </c>
      <c r="Q666" s="547">
        <v>254860.82</v>
      </c>
      <c r="R666" s="547">
        <v>215186.56</v>
      </c>
      <c r="S666" s="547">
        <v>173607.67</v>
      </c>
      <c r="T666" s="547">
        <v>119335.13</v>
      </c>
      <c r="U666" s="547"/>
      <c r="V666" s="547">
        <f t="shared" si="389"/>
        <v>193106.43625000003</v>
      </c>
      <c r="W666" s="305"/>
      <c r="X666" s="306"/>
      <c r="Y666" s="548">
        <f t="shared" si="409"/>
        <v>0</v>
      </c>
      <c r="Z666" s="549">
        <f t="shared" si="409"/>
        <v>0</v>
      </c>
      <c r="AA666" s="549">
        <f t="shared" si="409"/>
        <v>0</v>
      </c>
      <c r="AB666" s="282">
        <f t="shared" si="390"/>
        <v>119335.13</v>
      </c>
      <c r="AC666" s="281">
        <f t="shared" si="391"/>
        <v>0</v>
      </c>
      <c r="AD666" s="549">
        <f t="shared" si="401"/>
        <v>0</v>
      </c>
      <c r="AE666" s="553">
        <f t="shared" si="399"/>
        <v>0</v>
      </c>
      <c r="AF666" s="282">
        <f t="shared" si="400"/>
        <v>119335.13</v>
      </c>
      <c r="AG666" s="283">
        <f t="shared" si="392"/>
        <v>119335.13</v>
      </c>
      <c r="AH666" s="281">
        <f t="shared" si="393"/>
        <v>0</v>
      </c>
      <c r="AI666" s="551">
        <f t="shared" si="411"/>
        <v>0</v>
      </c>
      <c r="AJ666" s="549">
        <f t="shared" si="411"/>
        <v>0</v>
      </c>
      <c r="AK666" s="549">
        <f t="shared" si="411"/>
        <v>0</v>
      </c>
      <c r="AL666" s="282">
        <f t="shared" si="394"/>
        <v>193106.43625000003</v>
      </c>
      <c r="AM666" s="281">
        <f t="shared" si="395"/>
        <v>0</v>
      </c>
      <c r="AN666" s="549">
        <f t="shared" si="387"/>
        <v>0</v>
      </c>
      <c r="AO666" s="549">
        <f t="shared" si="388"/>
        <v>0</v>
      </c>
      <c r="AP666" s="549">
        <f t="shared" si="396"/>
        <v>193106.43625000003</v>
      </c>
      <c r="AQ666" s="283">
        <f t="shared" si="380"/>
        <v>193106.43625000003</v>
      </c>
      <c r="AR666" s="281">
        <f t="shared" si="397"/>
        <v>0</v>
      </c>
      <c r="AT666" s="446" t="s">
        <v>2077</v>
      </c>
      <c r="AU666" s="284"/>
      <c r="AV666" s="447" t="str">
        <f t="shared" si="398"/>
        <v>CA</v>
      </c>
      <c r="AW666" s="447" t="str">
        <f t="shared" si="398"/>
        <v>CL</v>
      </c>
      <c r="AX666" s="447" t="str">
        <f t="shared" si="398"/>
        <v>AIC</v>
      </c>
      <c r="AY666" s="447" t="str">
        <f t="shared" si="414"/>
        <v>ERB</v>
      </c>
      <c r="AZ666" s="447" t="str">
        <f t="shared" si="414"/>
        <v>GRB</v>
      </c>
      <c r="BA666" s="447" t="str">
        <f t="shared" si="414"/>
        <v>Non-Op</v>
      </c>
      <c r="BC666" s="449" t="s">
        <v>2100</v>
      </c>
      <c r="BD666" s="552">
        <f t="shared" si="382"/>
        <v>119335.13</v>
      </c>
      <c r="BF666" s="448"/>
      <c r="BG666" s="448"/>
      <c r="BH666" s="448"/>
      <c r="BI666" s="448"/>
      <c r="BJ666" s="448"/>
      <c r="BK666" s="448"/>
      <c r="BL666" s="448"/>
      <c r="BN666" s="444"/>
    </row>
    <row r="667" spans="1:66" s="28" customFormat="1" ht="12" customHeight="1">
      <c r="A667" s="567">
        <v>18237451</v>
      </c>
      <c r="B667" s="568" t="str">
        <f t="shared" si="407"/>
        <v>18237451</v>
      </c>
      <c r="C667" s="491" t="s">
        <v>2167</v>
      </c>
      <c r="D667" s="451" t="s">
        <v>1165</v>
      </c>
      <c r="E667" s="451"/>
      <c r="F667" s="300">
        <v>43952</v>
      </c>
      <c r="G667" s="451"/>
      <c r="H667" s="556">
        <v>0</v>
      </c>
      <c r="I667" s="556">
        <v>0</v>
      </c>
      <c r="J667" s="556">
        <v>0</v>
      </c>
      <c r="K667" s="556">
        <v>0</v>
      </c>
      <c r="L667" s="556">
        <v>0</v>
      </c>
      <c r="M667" s="556">
        <v>0</v>
      </c>
      <c r="N667" s="556">
        <v>0</v>
      </c>
      <c r="O667" s="556">
        <v>0</v>
      </c>
      <c r="P667" s="556">
        <v>0</v>
      </c>
      <c r="Q667" s="556">
        <v>0</v>
      </c>
      <c r="R667" s="556">
        <v>0</v>
      </c>
      <c r="S667" s="556">
        <v>0</v>
      </c>
      <c r="T667" s="556">
        <v>0</v>
      </c>
      <c r="U667" s="556"/>
      <c r="V667" s="556">
        <f t="shared" si="389"/>
        <v>0</v>
      </c>
      <c r="W667" s="307"/>
      <c r="X667" s="308"/>
      <c r="Y667" s="548">
        <f t="shared" si="409"/>
        <v>0</v>
      </c>
      <c r="Z667" s="549">
        <f t="shared" si="409"/>
        <v>0</v>
      </c>
      <c r="AA667" s="549">
        <f t="shared" si="409"/>
        <v>0</v>
      </c>
      <c r="AB667" s="282">
        <f t="shared" si="390"/>
        <v>0</v>
      </c>
      <c r="AC667" s="281">
        <f t="shared" si="391"/>
        <v>0</v>
      </c>
      <c r="AD667" s="549">
        <f t="shared" si="401"/>
        <v>0</v>
      </c>
      <c r="AE667" s="553">
        <f t="shared" si="399"/>
        <v>0</v>
      </c>
      <c r="AF667" s="282">
        <f t="shared" si="400"/>
        <v>0</v>
      </c>
      <c r="AG667" s="283">
        <f t="shared" si="392"/>
        <v>0</v>
      </c>
      <c r="AH667" s="281">
        <f t="shared" si="393"/>
        <v>0</v>
      </c>
      <c r="AI667" s="551">
        <f t="shared" si="411"/>
        <v>0</v>
      </c>
      <c r="AJ667" s="549">
        <f t="shared" si="411"/>
        <v>0</v>
      </c>
      <c r="AK667" s="549">
        <f t="shared" si="411"/>
        <v>0</v>
      </c>
      <c r="AL667" s="282">
        <f t="shared" si="394"/>
        <v>0</v>
      </c>
      <c r="AM667" s="281">
        <f t="shared" si="395"/>
        <v>0</v>
      </c>
      <c r="AN667" s="549">
        <f t="shared" si="387"/>
        <v>0</v>
      </c>
      <c r="AO667" s="549">
        <f t="shared" si="388"/>
        <v>0</v>
      </c>
      <c r="AP667" s="549">
        <f t="shared" si="396"/>
        <v>0</v>
      </c>
      <c r="AQ667" s="283">
        <f t="shared" ref="AQ667" si="415">SUM(AN667:AP667)</f>
        <v>0</v>
      </c>
      <c r="AR667" s="281">
        <f t="shared" si="397"/>
        <v>0</v>
      </c>
      <c r="AT667" s="446" t="s">
        <v>2077</v>
      </c>
      <c r="AU667" s="284"/>
      <c r="AV667" s="447" t="str">
        <f t="shared" si="398"/>
        <v>CA</v>
      </c>
      <c r="AW667" s="447" t="str">
        <f t="shared" si="398"/>
        <v>CL</v>
      </c>
      <c r="AX667" s="447" t="str">
        <f t="shared" si="398"/>
        <v>AIC</v>
      </c>
      <c r="AY667" s="447" t="str">
        <f t="shared" si="414"/>
        <v>ERB</v>
      </c>
      <c r="AZ667" s="447" t="str">
        <f t="shared" si="414"/>
        <v>GRB</v>
      </c>
      <c r="BA667" s="447" t="str">
        <f t="shared" si="414"/>
        <v>Non-Op</v>
      </c>
      <c r="BC667" s="449" t="s">
        <v>2100</v>
      </c>
      <c r="BD667" s="552">
        <f t="shared" si="382"/>
        <v>0</v>
      </c>
      <c r="BF667" s="435"/>
      <c r="BG667" s="435"/>
      <c r="BH667" s="435"/>
      <c r="BI667" s="435"/>
      <c r="BJ667" s="435"/>
      <c r="BK667" s="435"/>
      <c r="BL667" s="435"/>
      <c r="BN667" s="444"/>
    </row>
    <row r="668" spans="1:66" s="28" customFormat="1" ht="12" customHeight="1">
      <c r="A668" s="563">
        <v>18237461</v>
      </c>
      <c r="B668" s="562" t="str">
        <f t="shared" si="407"/>
        <v>18237461</v>
      </c>
      <c r="C668" s="685" t="s">
        <v>1468</v>
      </c>
      <c r="D668" s="445" t="s">
        <v>1165</v>
      </c>
      <c r="E668" s="445"/>
      <c r="F668" s="294">
        <v>43221</v>
      </c>
      <c r="G668" s="445"/>
      <c r="H668" s="547">
        <v>985548.23</v>
      </c>
      <c r="I668" s="547">
        <v>640151.86</v>
      </c>
      <c r="J668" s="547">
        <v>368527.42</v>
      </c>
      <c r="K668" s="547">
        <v>113435.76</v>
      </c>
      <c r="L668" s="547">
        <v>-154677.85999999999</v>
      </c>
      <c r="M668" s="547">
        <v>5618640.8399999999</v>
      </c>
      <c r="N668" s="547">
        <v>5150032.34</v>
      </c>
      <c r="O668" s="547">
        <v>4637197.3899999997</v>
      </c>
      <c r="P668" s="547">
        <v>4078943.95</v>
      </c>
      <c r="Q668" s="547">
        <v>3585074.03</v>
      </c>
      <c r="R668" s="547">
        <v>3076695.01</v>
      </c>
      <c r="S668" s="547">
        <v>2519183.5099999998</v>
      </c>
      <c r="T668" s="547">
        <v>1925996.1</v>
      </c>
      <c r="U668" s="547"/>
      <c r="V668" s="547">
        <f t="shared" si="389"/>
        <v>2590748.0345833334</v>
      </c>
      <c r="W668" s="305"/>
      <c r="X668" s="306"/>
      <c r="Y668" s="548">
        <f t="shared" si="409"/>
        <v>0</v>
      </c>
      <c r="Z668" s="549">
        <f t="shared" si="409"/>
        <v>0</v>
      </c>
      <c r="AA668" s="549">
        <f t="shared" si="409"/>
        <v>0</v>
      </c>
      <c r="AB668" s="282">
        <f t="shared" si="390"/>
        <v>1925996.1</v>
      </c>
      <c r="AC668" s="281">
        <f t="shared" si="391"/>
        <v>0</v>
      </c>
      <c r="AD668" s="549">
        <f t="shared" si="401"/>
        <v>0</v>
      </c>
      <c r="AE668" s="553">
        <f t="shared" si="399"/>
        <v>0</v>
      </c>
      <c r="AF668" s="282">
        <f t="shared" si="400"/>
        <v>1925996.1</v>
      </c>
      <c r="AG668" s="283">
        <f t="shared" si="392"/>
        <v>1925996.1</v>
      </c>
      <c r="AH668" s="281">
        <f t="shared" si="393"/>
        <v>0</v>
      </c>
      <c r="AI668" s="551">
        <f t="shared" si="411"/>
        <v>0</v>
      </c>
      <c r="AJ668" s="549">
        <f t="shared" si="411"/>
        <v>0</v>
      </c>
      <c r="AK668" s="549">
        <f t="shared" si="411"/>
        <v>0</v>
      </c>
      <c r="AL668" s="282">
        <f t="shared" si="394"/>
        <v>2590748.0345833334</v>
      </c>
      <c r="AM668" s="281">
        <f t="shared" si="395"/>
        <v>0</v>
      </c>
      <c r="AN668" s="549">
        <f t="shared" si="387"/>
        <v>0</v>
      </c>
      <c r="AO668" s="549">
        <f t="shared" si="388"/>
        <v>0</v>
      </c>
      <c r="AP668" s="549">
        <f t="shared" si="396"/>
        <v>2590748.0345833334</v>
      </c>
      <c r="AQ668" s="283">
        <f t="shared" ref="AQ668" si="416">SUM(AN668:AP668)</f>
        <v>2590748.0345833334</v>
      </c>
      <c r="AR668" s="281">
        <f t="shared" si="397"/>
        <v>0</v>
      </c>
      <c r="AT668" s="446" t="s">
        <v>2077</v>
      </c>
      <c r="AU668" s="284"/>
      <c r="AV668" s="447" t="str">
        <f t="shared" si="398"/>
        <v>CA</v>
      </c>
      <c r="AW668" s="447" t="str">
        <f t="shared" si="398"/>
        <v>CL</v>
      </c>
      <c r="AX668" s="447" t="str">
        <f t="shared" si="398"/>
        <v>AIC</v>
      </c>
      <c r="AY668" s="447" t="str">
        <f t="shared" si="414"/>
        <v>ERB</v>
      </c>
      <c r="AZ668" s="447" t="str">
        <f t="shared" si="414"/>
        <v>GRB</v>
      </c>
      <c r="BA668" s="447" t="str">
        <f t="shared" si="414"/>
        <v>Non-Op</v>
      </c>
      <c r="BC668" s="449" t="s">
        <v>2100</v>
      </c>
      <c r="BD668" s="552">
        <f t="shared" ref="BD668:BD731" si="417">+T668</f>
        <v>1925996.1</v>
      </c>
      <c r="BF668" s="448"/>
      <c r="BG668" s="448"/>
      <c r="BH668" s="448"/>
      <c r="BI668" s="448"/>
      <c r="BJ668" s="448"/>
      <c r="BK668" s="448"/>
      <c r="BL668" s="448"/>
      <c r="BN668" s="444"/>
    </row>
    <row r="669" spans="1:66" s="28" customFormat="1" ht="12" customHeight="1">
      <c r="A669" s="567">
        <v>18237471</v>
      </c>
      <c r="B669" s="568" t="str">
        <f t="shared" si="407"/>
        <v>18237471</v>
      </c>
      <c r="C669" s="704" t="s">
        <v>2168</v>
      </c>
      <c r="D669" s="451" t="s">
        <v>1165</v>
      </c>
      <c r="E669" s="451"/>
      <c r="F669" s="300">
        <v>43586</v>
      </c>
      <c r="G669" s="451"/>
      <c r="H669" s="556">
        <v>1259135.1000000001</v>
      </c>
      <c r="I669" s="556">
        <v>842463.03</v>
      </c>
      <c r="J669" s="556">
        <v>506803.83</v>
      </c>
      <c r="K669" s="556">
        <v>167305</v>
      </c>
      <c r="L669" s="556">
        <v>-175389.51</v>
      </c>
      <c r="M669" s="556">
        <v>1129051.0900000001</v>
      </c>
      <c r="N669" s="556">
        <v>1015648.11</v>
      </c>
      <c r="O669" s="556">
        <v>911535.34</v>
      </c>
      <c r="P669" s="556">
        <v>806621.91</v>
      </c>
      <c r="Q669" s="556">
        <v>717791.33</v>
      </c>
      <c r="R669" s="556">
        <v>621631.37</v>
      </c>
      <c r="S669" s="556">
        <v>509034.14</v>
      </c>
      <c r="T669" s="556">
        <v>384789.58</v>
      </c>
      <c r="U669" s="556"/>
      <c r="V669" s="556">
        <f t="shared" si="389"/>
        <v>656204.83166666667</v>
      </c>
      <c r="W669" s="307"/>
      <c r="X669" s="308"/>
      <c r="Y669" s="548">
        <f t="shared" si="409"/>
        <v>0</v>
      </c>
      <c r="Z669" s="549">
        <f t="shared" si="409"/>
        <v>0</v>
      </c>
      <c r="AA669" s="549">
        <f t="shared" si="409"/>
        <v>0</v>
      </c>
      <c r="AB669" s="282">
        <f t="shared" si="390"/>
        <v>384789.58</v>
      </c>
      <c r="AC669" s="281">
        <f t="shared" si="391"/>
        <v>0</v>
      </c>
      <c r="AD669" s="549">
        <f t="shared" si="401"/>
        <v>0</v>
      </c>
      <c r="AE669" s="553">
        <f t="shared" si="399"/>
        <v>0</v>
      </c>
      <c r="AF669" s="282">
        <f t="shared" si="400"/>
        <v>384789.58</v>
      </c>
      <c r="AG669" s="283">
        <f t="shared" si="392"/>
        <v>384789.58</v>
      </c>
      <c r="AH669" s="281">
        <f t="shared" si="393"/>
        <v>0</v>
      </c>
      <c r="AI669" s="551">
        <f t="shared" si="411"/>
        <v>0</v>
      </c>
      <c r="AJ669" s="549">
        <f t="shared" si="411"/>
        <v>0</v>
      </c>
      <c r="AK669" s="549">
        <f t="shared" si="411"/>
        <v>0</v>
      </c>
      <c r="AL669" s="282">
        <f t="shared" si="394"/>
        <v>656204.83166666667</v>
      </c>
      <c r="AM669" s="281">
        <f t="shared" si="395"/>
        <v>0</v>
      </c>
      <c r="AN669" s="549">
        <f t="shared" si="387"/>
        <v>0</v>
      </c>
      <c r="AO669" s="549">
        <f t="shared" si="388"/>
        <v>0</v>
      </c>
      <c r="AP669" s="549">
        <f t="shared" si="396"/>
        <v>656204.83166666667</v>
      </c>
      <c r="AQ669" s="283">
        <f t="shared" ref="AQ669" si="418">SUM(AN669:AP669)</f>
        <v>656204.83166666667</v>
      </c>
      <c r="AR669" s="281">
        <f t="shared" si="397"/>
        <v>0</v>
      </c>
      <c r="AT669" s="446" t="s">
        <v>2077</v>
      </c>
      <c r="AU669" s="284"/>
      <c r="AV669" s="447" t="str">
        <f t="shared" si="398"/>
        <v>CA</v>
      </c>
      <c r="AW669" s="447" t="str">
        <f t="shared" si="398"/>
        <v>CL</v>
      </c>
      <c r="AX669" s="447" t="str">
        <f t="shared" si="398"/>
        <v>AIC</v>
      </c>
      <c r="AY669" s="447" t="str">
        <f t="shared" si="414"/>
        <v>ERB</v>
      </c>
      <c r="AZ669" s="447" t="str">
        <f t="shared" si="414"/>
        <v>GRB</v>
      </c>
      <c r="BA669" s="447" t="str">
        <f t="shared" si="414"/>
        <v>Non-Op</v>
      </c>
      <c r="BC669" s="449" t="s">
        <v>2100</v>
      </c>
      <c r="BD669" s="552">
        <f t="shared" si="417"/>
        <v>384789.58</v>
      </c>
      <c r="BF669" s="435"/>
      <c r="BG669" s="435"/>
      <c r="BH669" s="435"/>
      <c r="BI669" s="435"/>
      <c r="BJ669" s="435"/>
      <c r="BK669" s="435"/>
      <c r="BL669" s="435"/>
      <c r="BN669" s="444"/>
    </row>
    <row r="670" spans="1:66" s="28" customFormat="1" ht="12" customHeight="1">
      <c r="A670" s="567">
        <v>18237481</v>
      </c>
      <c r="B670" s="568" t="str">
        <f t="shared" si="407"/>
        <v>18237481</v>
      </c>
      <c r="C670" s="704" t="s">
        <v>2169</v>
      </c>
      <c r="D670" s="451" t="s">
        <v>1165</v>
      </c>
      <c r="E670" s="451"/>
      <c r="F670" s="300">
        <v>43952</v>
      </c>
      <c r="G670" s="451"/>
      <c r="H670" s="556">
        <v>641088.97</v>
      </c>
      <c r="I670" s="556">
        <v>450615.72</v>
      </c>
      <c r="J670" s="556">
        <v>265476.45</v>
      </c>
      <c r="K670" s="556">
        <v>78757.75</v>
      </c>
      <c r="L670" s="556">
        <v>-114175.14</v>
      </c>
      <c r="M670" s="556">
        <v>2749167.2</v>
      </c>
      <c r="N670" s="556">
        <v>2514206.0499999998</v>
      </c>
      <c r="O670" s="556">
        <v>2252816.65</v>
      </c>
      <c r="P670" s="556">
        <v>1955643.72</v>
      </c>
      <c r="Q670" s="556">
        <v>1708771.42</v>
      </c>
      <c r="R670" s="556">
        <v>1442590.02</v>
      </c>
      <c r="S670" s="556">
        <v>1150796.6100000001</v>
      </c>
      <c r="T670" s="556">
        <v>889966.85</v>
      </c>
      <c r="U670" s="556"/>
      <c r="V670" s="556">
        <f t="shared" si="389"/>
        <v>1268349.53</v>
      </c>
      <c r="W670" s="307"/>
      <c r="X670" s="308"/>
      <c r="Y670" s="548">
        <f t="shared" ref="Y670:AA689" si="419">IF($D670=Y$5,$T670,0)</f>
        <v>0</v>
      </c>
      <c r="Z670" s="549">
        <f t="shared" si="419"/>
        <v>0</v>
      </c>
      <c r="AA670" s="549">
        <f t="shared" si="419"/>
        <v>0</v>
      </c>
      <c r="AB670" s="282">
        <f t="shared" si="390"/>
        <v>889966.85</v>
      </c>
      <c r="AC670" s="281">
        <f t="shared" si="391"/>
        <v>0</v>
      </c>
      <c r="AD670" s="549">
        <f t="shared" si="401"/>
        <v>0</v>
      </c>
      <c r="AE670" s="553">
        <f t="shared" si="399"/>
        <v>0</v>
      </c>
      <c r="AF670" s="282">
        <f t="shared" si="400"/>
        <v>889966.85</v>
      </c>
      <c r="AG670" s="283">
        <f t="shared" si="392"/>
        <v>889966.85</v>
      </c>
      <c r="AH670" s="281">
        <f t="shared" si="393"/>
        <v>0</v>
      </c>
      <c r="AI670" s="551">
        <f t="shared" si="411"/>
        <v>0</v>
      </c>
      <c r="AJ670" s="549">
        <f t="shared" si="411"/>
        <v>0</v>
      </c>
      <c r="AK670" s="549">
        <f t="shared" si="411"/>
        <v>0</v>
      </c>
      <c r="AL670" s="282">
        <f t="shared" si="394"/>
        <v>1268349.53</v>
      </c>
      <c r="AM670" s="281">
        <f t="shared" si="395"/>
        <v>0</v>
      </c>
      <c r="AN670" s="549">
        <f t="shared" si="387"/>
        <v>0</v>
      </c>
      <c r="AO670" s="549">
        <f t="shared" si="388"/>
        <v>0</v>
      </c>
      <c r="AP670" s="549">
        <f t="shared" si="396"/>
        <v>1268349.53</v>
      </c>
      <c r="AQ670" s="283">
        <f t="shared" ref="AQ670" si="420">SUM(AN670:AP670)</f>
        <v>1268349.53</v>
      </c>
      <c r="AR670" s="281">
        <f t="shared" si="397"/>
        <v>0</v>
      </c>
      <c r="AT670" s="446" t="s">
        <v>2077</v>
      </c>
      <c r="AU670" s="284"/>
      <c r="AV670" s="447" t="str">
        <f t="shared" si="398"/>
        <v>CA</v>
      </c>
      <c r="AW670" s="447" t="str">
        <f t="shared" si="398"/>
        <v>CL</v>
      </c>
      <c r="AX670" s="447" t="str">
        <f t="shared" si="398"/>
        <v>AIC</v>
      </c>
      <c r="AY670" s="447" t="str">
        <f t="shared" si="414"/>
        <v>ERB</v>
      </c>
      <c r="AZ670" s="447" t="str">
        <f t="shared" si="414"/>
        <v>GRB</v>
      </c>
      <c r="BA670" s="447" t="str">
        <f t="shared" si="414"/>
        <v>Non-Op</v>
      </c>
      <c r="BC670" s="449" t="s">
        <v>2100</v>
      </c>
      <c r="BD670" s="552">
        <f t="shared" si="417"/>
        <v>889966.85</v>
      </c>
      <c r="BF670" s="435"/>
      <c r="BG670" s="435"/>
      <c r="BH670" s="435"/>
      <c r="BI670" s="435"/>
      <c r="BJ670" s="435"/>
      <c r="BK670" s="435"/>
      <c r="BL670" s="435"/>
      <c r="BN670" s="444"/>
    </row>
    <row r="671" spans="1:66" s="28" customFormat="1" ht="12" customHeight="1">
      <c r="A671" s="563">
        <v>18237491</v>
      </c>
      <c r="B671" s="562" t="str">
        <f t="shared" si="407"/>
        <v>18237491</v>
      </c>
      <c r="C671" s="685" t="s">
        <v>1469</v>
      </c>
      <c r="D671" s="445" t="s">
        <v>1165</v>
      </c>
      <c r="E671" s="445"/>
      <c r="F671" s="294">
        <v>43221</v>
      </c>
      <c r="G671" s="445"/>
      <c r="H671" s="547">
        <v>685929.83</v>
      </c>
      <c r="I671" s="547">
        <v>447134.83</v>
      </c>
      <c r="J671" s="547">
        <v>250617.41</v>
      </c>
      <c r="K671" s="547">
        <v>24893.599999999999</v>
      </c>
      <c r="L671" s="547">
        <v>-198659.27</v>
      </c>
      <c r="M671" s="547">
        <v>4198208.17</v>
      </c>
      <c r="N671" s="547">
        <v>3837998.22</v>
      </c>
      <c r="O671" s="547">
        <v>3447952.54</v>
      </c>
      <c r="P671" s="547">
        <v>3037129.48</v>
      </c>
      <c r="Q671" s="547">
        <v>2654034.7400000002</v>
      </c>
      <c r="R671" s="547">
        <v>2283265.36</v>
      </c>
      <c r="S671" s="547">
        <v>1897168.15</v>
      </c>
      <c r="T671" s="547">
        <v>1504574.86</v>
      </c>
      <c r="U671" s="547"/>
      <c r="V671" s="547">
        <f t="shared" si="389"/>
        <v>1914582.9645833329</v>
      </c>
      <c r="W671" s="305"/>
      <c r="X671" s="306"/>
      <c r="Y671" s="548">
        <f t="shared" si="419"/>
        <v>0</v>
      </c>
      <c r="Z671" s="549">
        <f t="shared" si="419"/>
        <v>0</v>
      </c>
      <c r="AA671" s="549">
        <f t="shared" si="419"/>
        <v>0</v>
      </c>
      <c r="AB671" s="282">
        <f t="shared" si="390"/>
        <v>1504574.86</v>
      </c>
      <c r="AC671" s="281">
        <f t="shared" si="391"/>
        <v>0</v>
      </c>
      <c r="AD671" s="549">
        <f t="shared" si="401"/>
        <v>0</v>
      </c>
      <c r="AE671" s="553">
        <f t="shared" si="399"/>
        <v>0</v>
      </c>
      <c r="AF671" s="282">
        <f t="shared" si="400"/>
        <v>1504574.86</v>
      </c>
      <c r="AG671" s="283">
        <f t="shared" si="392"/>
        <v>1504574.86</v>
      </c>
      <c r="AH671" s="281">
        <f t="shared" si="393"/>
        <v>0</v>
      </c>
      <c r="AI671" s="551">
        <f t="shared" si="411"/>
        <v>0</v>
      </c>
      <c r="AJ671" s="549">
        <f t="shared" si="411"/>
        <v>0</v>
      </c>
      <c r="AK671" s="549">
        <f t="shared" si="411"/>
        <v>0</v>
      </c>
      <c r="AL671" s="282">
        <f t="shared" si="394"/>
        <v>1914582.9645833329</v>
      </c>
      <c r="AM671" s="281">
        <f t="shared" si="395"/>
        <v>0</v>
      </c>
      <c r="AN671" s="549">
        <f t="shared" si="387"/>
        <v>0</v>
      </c>
      <c r="AO671" s="549">
        <f t="shared" si="388"/>
        <v>0</v>
      </c>
      <c r="AP671" s="549">
        <f t="shared" si="396"/>
        <v>1914582.9645833329</v>
      </c>
      <c r="AQ671" s="283">
        <f t="shared" ref="AQ671:AQ672" si="421">SUM(AN671:AP671)</f>
        <v>1914582.9645833329</v>
      </c>
      <c r="AR671" s="281">
        <f t="shared" si="397"/>
        <v>0</v>
      </c>
      <c r="AT671" s="446" t="s">
        <v>2077</v>
      </c>
      <c r="AU671" s="284"/>
      <c r="AV671" s="447" t="str">
        <f t="shared" si="398"/>
        <v>CA</v>
      </c>
      <c r="AW671" s="447" t="str">
        <f t="shared" si="398"/>
        <v>CL</v>
      </c>
      <c r="AX671" s="447" t="str">
        <f t="shared" si="398"/>
        <v>AIC</v>
      </c>
      <c r="AY671" s="447" t="str">
        <f t="shared" si="414"/>
        <v>ERB</v>
      </c>
      <c r="AZ671" s="447" t="str">
        <f t="shared" si="414"/>
        <v>GRB</v>
      </c>
      <c r="BA671" s="447" t="str">
        <f t="shared" si="414"/>
        <v>Non-Op</v>
      </c>
      <c r="BC671" s="449" t="s">
        <v>2100</v>
      </c>
      <c r="BD671" s="552">
        <f t="shared" si="417"/>
        <v>1504574.86</v>
      </c>
      <c r="BF671" s="448"/>
      <c r="BG671" s="448"/>
      <c r="BH671" s="448"/>
      <c r="BI671" s="448"/>
      <c r="BJ671" s="448"/>
      <c r="BK671" s="448"/>
      <c r="BL671" s="448"/>
      <c r="BN671" s="444"/>
    </row>
    <row r="672" spans="1:66" s="28" customFormat="1" ht="12" customHeight="1">
      <c r="A672" s="563">
        <v>18237501</v>
      </c>
      <c r="B672" s="562" t="str">
        <f t="shared" si="407"/>
        <v>18237501</v>
      </c>
      <c r="C672" s="685" t="s">
        <v>1470</v>
      </c>
      <c r="D672" s="445" t="s">
        <v>1165</v>
      </c>
      <c r="E672" s="445"/>
      <c r="F672" s="294">
        <v>43221</v>
      </c>
      <c r="G672" s="445"/>
      <c r="H672" s="547">
        <v>0</v>
      </c>
      <c r="I672" s="547">
        <v>0</v>
      </c>
      <c r="J672" s="547">
        <v>0</v>
      </c>
      <c r="K672" s="547">
        <v>0</v>
      </c>
      <c r="L672" s="547">
        <v>0</v>
      </c>
      <c r="M672" s="547">
        <v>0</v>
      </c>
      <c r="N672" s="547">
        <v>0</v>
      </c>
      <c r="O672" s="547">
        <v>0</v>
      </c>
      <c r="P672" s="547">
        <v>0</v>
      </c>
      <c r="Q672" s="547">
        <v>0</v>
      </c>
      <c r="R672" s="547">
        <v>0</v>
      </c>
      <c r="S672" s="547">
        <v>0</v>
      </c>
      <c r="T672" s="547">
        <v>0</v>
      </c>
      <c r="U672" s="547"/>
      <c r="V672" s="547">
        <f t="shared" si="389"/>
        <v>0</v>
      </c>
      <c r="W672" s="305"/>
      <c r="X672" s="306"/>
      <c r="Y672" s="548">
        <f t="shared" si="419"/>
        <v>0</v>
      </c>
      <c r="Z672" s="549">
        <f t="shared" si="419"/>
        <v>0</v>
      </c>
      <c r="AA672" s="549">
        <f t="shared" si="419"/>
        <v>0</v>
      </c>
      <c r="AB672" s="282">
        <f t="shared" si="390"/>
        <v>0</v>
      </c>
      <c r="AC672" s="281">
        <f t="shared" si="391"/>
        <v>0</v>
      </c>
      <c r="AD672" s="549">
        <f t="shared" si="401"/>
        <v>0</v>
      </c>
      <c r="AE672" s="553">
        <f t="shared" si="399"/>
        <v>0</v>
      </c>
      <c r="AF672" s="282">
        <f t="shared" si="400"/>
        <v>0</v>
      </c>
      <c r="AG672" s="283">
        <f t="shared" si="392"/>
        <v>0</v>
      </c>
      <c r="AH672" s="281">
        <f t="shared" si="393"/>
        <v>0</v>
      </c>
      <c r="AI672" s="551">
        <f t="shared" ref="AI672:AK691" si="422">IF($D672=AI$5,$V672,0)</f>
        <v>0</v>
      </c>
      <c r="AJ672" s="549">
        <f t="shared" si="422"/>
        <v>0</v>
      </c>
      <c r="AK672" s="549">
        <f t="shared" si="422"/>
        <v>0</v>
      </c>
      <c r="AL672" s="282">
        <f t="shared" si="394"/>
        <v>0</v>
      </c>
      <c r="AM672" s="281">
        <f t="shared" si="395"/>
        <v>0</v>
      </c>
      <c r="AN672" s="549">
        <f t="shared" si="387"/>
        <v>0</v>
      </c>
      <c r="AO672" s="549">
        <f t="shared" si="388"/>
        <v>0</v>
      </c>
      <c r="AP672" s="549">
        <f t="shared" si="396"/>
        <v>0</v>
      </c>
      <c r="AQ672" s="283">
        <f t="shared" si="421"/>
        <v>0</v>
      </c>
      <c r="AR672" s="281">
        <f t="shared" si="397"/>
        <v>0</v>
      </c>
      <c r="AT672" s="446" t="s">
        <v>2077</v>
      </c>
      <c r="AU672" s="284"/>
      <c r="AV672" s="447" t="str">
        <f t="shared" si="398"/>
        <v>CA</v>
      </c>
      <c r="AW672" s="447" t="str">
        <f t="shared" si="398"/>
        <v>CL</v>
      </c>
      <c r="AX672" s="447" t="str">
        <f t="shared" si="398"/>
        <v>AIC</v>
      </c>
      <c r="AY672" s="447" t="str">
        <f t="shared" si="414"/>
        <v>ERB</v>
      </c>
      <c r="AZ672" s="447" t="str">
        <f t="shared" si="414"/>
        <v>GRB</v>
      </c>
      <c r="BA672" s="447" t="str">
        <f t="shared" si="414"/>
        <v>Non-Op</v>
      </c>
      <c r="BC672" s="449" t="s">
        <v>2100</v>
      </c>
      <c r="BD672" s="552">
        <f t="shared" si="417"/>
        <v>0</v>
      </c>
      <c r="BF672" s="448"/>
      <c r="BG672" s="448"/>
      <c r="BH672" s="448"/>
      <c r="BI672" s="448"/>
      <c r="BJ672" s="448"/>
      <c r="BK672" s="448"/>
      <c r="BL672" s="448"/>
      <c r="BN672" s="444"/>
    </row>
    <row r="673" spans="1:66" s="28" customFormat="1" ht="12" customHeight="1">
      <c r="A673" s="563">
        <v>18237502</v>
      </c>
      <c r="B673" s="562" t="str">
        <f t="shared" si="407"/>
        <v>18237502</v>
      </c>
      <c r="C673" s="489" t="s">
        <v>1471</v>
      </c>
      <c r="D673" s="445" t="s">
        <v>1165</v>
      </c>
      <c r="E673" s="445"/>
      <c r="F673" s="294">
        <v>43070</v>
      </c>
      <c r="G673" s="445"/>
      <c r="H673" s="547">
        <v>3324786.87</v>
      </c>
      <c r="I673" s="547">
        <v>2214948.2599999998</v>
      </c>
      <c r="J673" s="547">
        <v>1280724.68</v>
      </c>
      <c r="K673" s="547">
        <v>477448.74</v>
      </c>
      <c r="L673" s="547">
        <v>-247716.61</v>
      </c>
      <c r="M673" s="547">
        <v>3171381.51</v>
      </c>
      <c r="N673" s="547">
        <v>2960116.28</v>
      </c>
      <c r="O673" s="547">
        <v>2811909.44</v>
      </c>
      <c r="P673" s="547">
        <v>2713257.14</v>
      </c>
      <c r="Q673" s="547">
        <v>2585621.36</v>
      </c>
      <c r="R673" s="547">
        <v>2386222.2000000002</v>
      </c>
      <c r="S673" s="547">
        <v>1933854.74</v>
      </c>
      <c r="T673" s="547">
        <v>1364427.63</v>
      </c>
      <c r="U673" s="547"/>
      <c r="V673" s="547">
        <f t="shared" si="389"/>
        <v>2052697.9158333333</v>
      </c>
      <c r="W673" s="305"/>
      <c r="X673" s="306"/>
      <c r="Y673" s="548">
        <f t="shared" si="419"/>
        <v>0</v>
      </c>
      <c r="Z673" s="549">
        <f t="shared" si="419"/>
        <v>0</v>
      </c>
      <c r="AA673" s="549">
        <f t="shared" si="419"/>
        <v>0</v>
      </c>
      <c r="AB673" s="282">
        <f t="shared" si="390"/>
        <v>1364427.63</v>
      </c>
      <c r="AC673" s="281">
        <f t="shared" si="391"/>
        <v>0</v>
      </c>
      <c r="AD673" s="549">
        <f t="shared" si="401"/>
        <v>0</v>
      </c>
      <c r="AE673" s="553">
        <f t="shared" si="399"/>
        <v>0</v>
      </c>
      <c r="AF673" s="282">
        <f t="shared" si="400"/>
        <v>1364427.63</v>
      </c>
      <c r="AG673" s="283">
        <f t="shared" si="392"/>
        <v>1364427.63</v>
      </c>
      <c r="AH673" s="281">
        <f t="shared" si="393"/>
        <v>0</v>
      </c>
      <c r="AI673" s="551">
        <f t="shared" si="422"/>
        <v>0</v>
      </c>
      <c r="AJ673" s="549">
        <f t="shared" si="422"/>
        <v>0</v>
      </c>
      <c r="AK673" s="549">
        <f t="shared" si="422"/>
        <v>0</v>
      </c>
      <c r="AL673" s="282">
        <f t="shared" si="394"/>
        <v>2052697.9158333333</v>
      </c>
      <c r="AM673" s="281">
        <f t="shared" si="395"/>
        <v>0</v>
      </c>
      <c r="AN673" s="549">
        <f t="shared" si="387"/>
        <v>0</v>
      </c>
      <c r="AO673" s="549">
        <f t="shared" si="388"/>
        <v>0</v>
      </c>
      <c r="AP673" s="549">
        <f t="shared" si="396"/>
        <v>2052697.9158333333</v>
      </c>
      <c r="AQ673" s="283">
        <f t="shared" si="380"/>
        <v>2052697.9158333333</v>
      </c>
      <c r="AR673" s="281">
        <f t="shared" si="397"/>
        <v>0</v>
      </c>
      <c r="AT673" s="446" t="s">
        <v>2077</v>
      </c>
      <c r="AU673" s="284"/>
      <c r="AV673" s="447" t="str">
        <f t="shared" si="398"/>
        <v>CA</v>
      </c>
      <c r="AW673" s="447" t="str">
        <f t="shared" si="398"/>
        <v>CL</v>
      </c>
      <c r="AX673" s="447" t="str">
        <f t="shared" si="398"/>
        <v>AIC</v>
      </c>
      <c r="AY673" s="447" t="str">
        <f t="shared" si="414"/>
        <v>ERB</v>
      </c>
      <c r="AZ673" s="447" t="str">
        <f t="shared" si="414"/>
        <v>GRB</v>
      </c>
      <c r="BA673" s="447" t="str">
        <f t="shared" si="414"/>
        <v>Non-Op</v>
      </c>
      <c r="BC673" s="449" t="s">
        <v>2100</v>
      </c>
      <c r="BD673" s="552">
        <f t="shared" si="417"/>
        <v>1364427.63</v>
      </c>
      <c r="BF673" s="448"/>
      <c r="BG673" s="448"/>
      <c r="BH673" s="448"/>
      <c r="BI673" s="448"/>
      <c r="BJ673" s="448"/>
      <c r="BK673" s="448"/>
      <c r="BL673" s="448"/>
      <c r="BN673" s="444"/>
    </row>
    <row r="674" spans="1:66" s="28" customFormat="1" ht="12" customHeight="1">
      <c r="A674" s="563">
        <v>18237512</v>
      </c>
      <c r="B674" s="562" t="str">
        <f t="shared" si="407"/>
        <v>18237512</v>
      </c>
      <c r="C674" s="489" t="s">
        <v>2837</v>
      </c>
      <c r="D674" s="445" t="s">
        <v>1165</v>
      </c>
      <c r="E674" s="445"/>
      <c r="F674" s="294">
        <v>43070</v>
      </c>
      <c r="G674" s="445"/>
      <c r="H674" s="547">
        <v>0</v>
      </c>
      <c r="I674" s="547">
        <v>0</v>
      </c>
      <c r="J674" s="547">
        <v>0</v>
      </c>
      <c r="K674" s="547">
        <v>0</v>
      </c>
      <c r="L674" s="547">
        <v>0</v>
      </c>
      <c r="M674" s="547">
        <v>0</v>
      </c>
      <c r="N674" s="547">
        <v>0</v>
      </c>
      <c r="O674" s="547">
        <v>0</v>
      </c>
      <c r="P674" s="547">
        <v>0</v>
      </c>
      <c r="Q674" s="547">
        <v>0</v>
      </c>
      <c r="R674" s="547">
        <v>0</v>
      </c>
      <c r="S674" s="547">
        <v>0</v>
      </c>
      <c r="T674" s="547">
        <v>0</v>
      </c>
      <c r="U674" s="547"/>
      <c r="V674" s="547">
        <f t="shared" si="389"/>
        <v>0</v>
      </c>
      <c r="W674" s="305"/>
      <c r="X674" s="306"/>
      <c r="Y674" s="548">
        <f t="shared" si="419"/>
        <v>0</v>
      </c>
      <c r="Z674" s="549">
        <f t="shared" si="419"/>
        <v>0</v>
      </c>
      <c r="AA674" s="549">
        <f t="shared" si="419"/>
        <v>0</v>
      </c>
      <c r="AB674" s="282">
        <f t="shared" si="390"/>
        <v>0</v>
      </c>
      <c r="AC674" s="281">
        <f t="shared" si="391"/>
        <v>0</v>
      </c>
      <c r="AD674" s="549">
        <f t="shared" si="401"/>
        <v>0</v>
      </c>
      <c r="AE674" s="553">
        <f t="shared" si="399"/>
        <v>0</v>
      </c>
      <c r="AF674" s="282">
        <f t="shared" si="400"/>
        <v>0</v>
      </c>
      <c r="AG674" s="283">
        <f t="shared" si="392"/>
        <v>0</v>
      </c>
      <c r="AH674" s="281">
        <f t="shared" si="393"/>
        <v>0</v>
      </c>
      <c r="AI674" s="551">
        <f t="shared" si="422"/>
        <v>0</v>
      </c>
      <c r="AJ674" s="549">
        <f t="shared" si="422"/>
        <v>0</v>
      </c>
      <c r="AK674" s="549">
        <f t="shared" si="422"/>
        <v>0</v>
      </c>
      <c r="AL674" s="282">
        <f t="shared" si="394"/>
        <v>0</v>
      </c>
      <c r="AM674" s="281">
        <f t="shared" si="395"/>
        <v>0</v>
      </c>
      <c r="AN674" s="549">
        <f t="shared" si="387"/>
        <v>0</v>
      </c>
      <c r="AO674" s="549">
        <f t="shared" si="388"/>
        <v>0</v>
      </c>
      <c r="AP674" s="549">
        <f t="shared" si="396"/>
        <v>0</v>
      </c>
      <c r="AQ674" s="283">
        <f t="shared" si="380"/>
        <v>0</v>
      </c>
      <c r="AR674" s="281">
        <f t="shared" si="397"/>
        <v>0</v>
      </c>
      <c r="AT674" s="446" t="s">
        <v>2077</v>
      </c>
      <c r="AU674" s="284"/>
      <c r="AV674" s="447" t="str">
        <f t="shared" si="398"/>
        <v>CA</v>
      </c>
      <c r="AW674" s="447" t="str">
        <f t="shared" si="398"/>
        <v>CL</v>
      </c>
      <c r="AX674" s="447" t="str">
        <f t="shared" si="398"/>
        <v>AIC</v>
      </c>
      <c r="AY674" s="447" t="str">
        <f t="shared" si="414"/>
        <v>ERB</v>
      </c>
      <c r="AZ674" s="447" t="str">
        <f t="shared" si="414"/>
        <v>GRB</v>
      </c>
      <c r="BA674" s="447" t="str">
        <f t="shared" si="414"/>
        <v>Non-Op</v>
      </c>
      <c r="BC674" s="449" t="s">
        <v>2100</v>
      </c>
      <c r="BD674" s="552">
        <f t="shared" si="417"/>
        <v>0</v>
      </c>
      <c r="BF674" s="448"/>
      <c r="BG674" s="448"/>
      <c r="BH674" s="448"/>
      <c r="BI674" s="448"/>
      <c r="BJ674" s="448"/>
      <c r="BK674" s="448"/>
      <c r="BL674" s="448"/>
      <c r="BN674" s="444"/>
    </row>
    <row r="675" spans="1:66" s="28" customFormat="1" ht="12" customHeight="1">
      <c r="A675" s="287">
        <v>18238031</v>
      </c>
      <c r="B675" s="288" t="str">
        <f t="shared" si="407"/>
        <v>18238031</v>
      </c>
      <c r="C675" s="444" t="s">
        <v>1472</v>
      </c>
      <c r="D675" s="445" t="s">
        <v>2091</v>
      </c>
      <c r="E675" s="445"/>
      <c r="F675" s="444"/>
      <c r="G675" s="445"/>
      <c r="H675" s="547">
        <v>4709272.0199999996</v>
      </c>
      <c r="I675" s="547">
        <v>3515295.02</v>
      </c>
      <c r="J675" s="547">
        <v>2321318.02</v>
      </c>
      <c r="K675" s="547">
        <v>1127342.02</v>
      </c>
      <c r="L675" s="547">
        <v>-4049920.08</v>
      </c>
      <c r="M675" s="547">
        <v>8004513.9199999999</v>
      </c>
      <c r="N675" s="547">
        <v>7276830.9199999999</v>
      </c>
      <c r="O675" s="547">
        <v>6549147.9199999999</v>
      </c>
      <c r="P675" s="547">
        <v>5821464.9199999999</v>
      </c>
      <c r="Q675" s="547">
        <v>5093781.92</v>
      </c>
      <c r="R675" s="547">
        <v>4366098.92</v>
      </c>
      <c r="S675" s="547">
        <v>3638415.92</v>
      </c>
      <c r="T675" s="547">
        <v>2910732.92</v>
      </c>
      <c r="U675" s="547"/>
      <c r="V675" s="547">
        <f t="shared" si="389"/>
        <v>3956190.9908333342</v>
      </c>
      <c r="W675" s="305"/>
      <c r="X675" s="306"/>
      <c r="Y675" s="548">
        <f t="shared" si="419"/>
        <v>2910732.92</v>
      </c>
      <c r="Z675" s="549">
        <f t="shared" si="419"/>
        <v>0</v>
      </c>
      <c r="AA675" s="549">
        <f t="shared" si="419"/>
        <v>0</v>
      </c>
      <c r="AB675" s="282">
        <f t="shared" si="390"/>
        <v>0</v>
      </c>
      <c r="AC675" s="281">
        <f t="shared" si="391"/>
        <v>0</v>
      </c>
      <c r="AD675" s="549">
        <f t="shared" si="401"/>
        <v>0</v>
      </c>
      <c r="AE675" s="553">
        <f t="shared" si="399"/>
        <v>0</v>
      </c>
      <c r="AF675" s="282">
        <f t="shared" si="400"/>
        <v>0</v>
      </c>
      <c r="AG675" s="283">
        <f t="shared" si="392"/>
        <v>0</v>
      </c>
      <c r="AH675" s="281">
        <f t="shared" si="393"/>
        <v>0</v>
      </c>
      <c r="AI675" s="551">
        <f t="shared" si="422"/>
        <v>3956190.9908333342</v>
      </c>
      <c r="AJ675" s="549">
        <f t="shared" si="422"/>
        <v>0</v>
      </c>
      <c r="AK675" s="549">
        <f t="shared" si="422"/>
        <v>0</v>
      </c>
      <c r="AL675" s="282">
        <f t="shared" si="394"/>
        <v>0</v>
      </c>
      <c r="AM675" s="281">
        <f t="shared" si="395"/>
        <v>0</v>
      </c>
      <c r="AN675" s="549">
        <f t="shared" si="387"/>
        <v>0</v>
      </c>
      <c r="AO675" s="549">
        <f t="shared" si="388"/>
        <v>0</v>
      </c>
      <c r="AP675" s="549">
        <f t="shared" si="396"/>
        <v>0</v>
      </c>
      <c r="AQ675" s="283">
        <f t="shared" si="380"/>
        <v>0</v>
      </c>
      <c r="AR675" s="281">
        <f t="shared" si="397"/>
        <v>0</v>
      </c>
      <c r="AT675" s="446"/>
      <c r="AU675" s="284"/>
      <c r="AV675" s="447" t="str">
        <f t="shared" si="398"/>
        <v>CA</v>
      </c>
      <c r="AW675" s="447" t="str">
        <f t="shared" si="398"/>
        <v>CL</v>
      </c>
      <c r="AX675" s="447" t="str">
        <f t="shared" si="398"/>
        <v>AIC</v>
      </c>
      <c r="AY675" s="447" t="str">
        <f t="shared" si="414"/>
        <v>ERB</v>
      </c>
      <c r="AZ675" s="447" t="str">
        <f t="shared" si="414"/>
        <v>GRB</v>
      </c>
      <c r="BA675" s="447" t="str">
        <f t="shared" si="414"/>
        <v>Non-Op</v>
      </c>
      <c r="BC675" s="445" t="s">
        <v>2170</v>
      </c>
      <c r="BD675" s="552">
        <f t="shared" si="417"/>
        <v>2910732.92</v>
      </c>
      <c r="BF675" s="448"/>
      <c r="BG675" s="448"/>
      <c r="BH675" s="448"/>
      <c r="BI675" s="448"/>
      <c r="BJ675" s="448"/>
      <c r="BK675" s="448"/>
      <c r="BL675" s="448"/>
      <c r="BN675" s="444"/>
    </row>
    <row r="676" spans="1:66" s="28" customFormat="1" ht="12" customHeight="1">
      <c r="A676" s="287">
        <v>18238032</v>
      </c>
      <c r="B676" s="288" t="str">
        <f t="shared" si="407"/>
        <v>18238032</v>
      </c>
      <c r="C676" s="444" t="s">
        <v>1473</v>
      </c>
      <c r="D676" s="445" t="s">
        <v>2091</v>
      </c>
      <c r="E676" s="445"/>
      <c r="F676" s="444"/>
      <c r="G676" s="445"/>
      <c r="H676" s="547">
        <v>1533337.91</v>
      </c>
      <c r="I676" s="547">
        <v>1150134.9099999999</v>
      </c>
      <c r="J676" s="547">
        <v>766932.91</v>
      </c>
      <c r="K676" s="547">
        <v>383729.91</v>
      </c>
      <c r="L676" s="547">
        <v>-1744927.26</v>
      </c>
      <c r="M676" s="547">
        <v>4698852.74</v>
      </c>
      <c r="N676" s="547">
        <v>4271684.74</v>
      </c>
      <c r="O676" s="547">
        <v>3844516.74</v>
      </c>
      <c r="P676" s="547">
        <v>3417348.74</v>
      </c>
      <c r="Q676" s="547">
        <v>2990180.74</v>
      </c>
      <c r="R676" s="547">
        <v>2563012.7400000002</v>
      </c>
      <c r="S676" s="547">
        <v>2135844.7400000002</v>
      </c>
      <c r="T676" s="547">
        <v>1708676.74</v>
      </c>
      <c r="U676" s="547"/>
      <c r="V676" s="547">
        <f t="shared" si="389"/>
        <v>2174859.9145833338</v>
      </c>
      <c r="W676" s="305"/>
      <c r="X676" s="306"/>
      <c r="Y676" s="548">
        <f t="shared" si="419"/>
        <v>1708676.74</v>
      </c>
      <c r="Z676" s="549">
        <f t="shared" si="419"/>
        <v>0</v>
      </c>
      <c r="AA676" s="549">
        <f t="shared" si="419"/>
        <v>0</v>
      </c>
      <c r="AB676" s="282">
        <f t="shared" si="390"/>
        <v>0</v>
      </c>
      <c r="AC676" s="281">
        <f t="shared" si="391"/>
        <v>0</v>
      </c>
      <c r="AD676" s="549">
        <f t="shared" si="401"/>
        <v>0</v>
      </c>
      <c r="AE676" s="553">
        <f t="shared" si="399"/>
        <v>0</v>
      </c>
      <c r="AF676" s="282">
        <f t="shared" si="400"/>
        <v>0</v>
      </c>
      <c r="AG676" s="283">
        <f t="shared" si="392"/>
        <v>0</v>
      </c>
      <c r="AH676" s="281">
        <f t="shared" si="393"/>
        <v>0</v>
      </c>
      <c r="AI676" s="551">
        <f t="shared" si="422"/>
        <v>2174859.9145833338</v>
      </c>
      <c r="AJ676" s="549">
        <f t="shared" si="422"/>
        <v>0</v>
      </c>
      <c r="AK676" s="549">
        <f t="shared" si="422"/>
        <v>0</v>
      </c>
      <c r="AL676" s="282">
        <f t="shared" si="394"/>
        <v>0</v>
      </c>
      <c r="AM676" s="281">
        <f t="shared" si="395"/>
        <v>0</v>
      </c>
      <c r="AN676" s="549">
        <f t="shared" si="387"/>
        <v>0</v>
      </c>
      <c r="AO676" s="549">
        <f t="shared" si="388"/>
        <v>0</v>
      </c>
      <c r="AP676" s="549">
        <f t="shared" si="396"/>
        <v>0</v>
      </c>
      <c r="AQ676" s="283">
        <f t="shared" si="380"/>
        <v>0</v>
      </c>
      <c r="AR676" s="281">
        <f t="shared" si="397"/>
        <v>0</v>
      </c>
      <c r="AT676" s="446"/>
      <c r="AU676" s="284"/>
      <c r="AV676" s="447" t="str">
        <f t="shared" si="398"/>
        <v>CA</v>
      </c>
      <c r="AW676" s="447" t="str">
        <f t="shared" si="398"/>
        <v>CL</v>
      </c>
      <c r="AX676" s="447" t="str">
        <f t="shared" si="398"/>
        <v>AIC</v>
      </c>
      <c r="AY676" s="447" t="str">
        <f t="shared" si="414"/>
        <v>ERB</v>
      </c>
      <c r="AZ676" s="447" t="str">
        <f t="shared" si="414"/>
        <v>GRB</v>
      </c>
      <c r="BA676" s="447" t="str">
        <f t="shared" si="414"/>
        <v>Non-Op</v>
      </c>
      <c r="BC676" s="445" t="s">
        <v>2170</v>
      </c>
      <c r="BD676" s="552">
        <f t="shared" si="417"/>
        <v>1708676.74</v>
      </c>
      <c r="BF676" s="435"/>
      <c r="BG676" s="435"/>
      <c r="BH676" s="435"/>
      <c r="BI676" s="435"/>
      <c r="BJ676" s="435"/>
      <c r="BK676" s="435"/>
      <c r="BL676" s="435"/>
      <c r="BN676" s="444"/>
    </row>
    <row r="677" spans="1:66" s="28" customFormat="1" ht="12" customHeight="1">
      <c r="A677" s="287">
        <v>18238041</v>
      </c>
      <c r="B677" s="288" t="str">
        <f t="shared" si="407"/>
        <v>18238041</v>
      </c>
      <c r="C677" s="444" t="s">
        <v>1474</v>
      </c>
      <c r="D677" s="445" t="s">
        <v>2091</v>
      </c>
      <c r="E677" s="445"/>
      <c r="F677" s="444"/>
      <c r="G677" s="445"/>
      <c r="H677" s="547">
        <v>12782117</v>
      </c>
      <c r="I677" s="547">
        <v>12542892</v>
      </c>
      <c r="J677" s="547">
        <v>13300262</v>
      </c>
      <c r="K677" s="547">
        <v>14321850</v>
      </c>
      <c r="L677" s="547">
        <v>14191462</v>
      </c>
      <c r="M677" s="547">
        <v>2805598</v>
      </c>
      <c r="N677" s="547">
        <v>4451373</v>
      </c>
      <c r="O677" s="547">
        <v>5731017</v>
      </c>
      <c r="P677" s="547">
        <v>3602392</v>
      </c>
      <c r="Q677" s="547">
        <v>4465072</v>
      </c>
      <c r="R677" s="547">
        <v>5393319</v>
      </c>
      <c r="S677" s="547">
        <v>5261345</v>
      </c>
      <c r="T677" s="547">
        <v>4430517</v>
      </c>
      <c r="U677" s="547"/>
      <c r="V677" s="547">
        <f t="shared" si="389"/>
        <v>7889408.25</v>
      </c>
      <c r="W677" s="305"/>
      <c r="X677" s="306"/>
      <c r="Y677" s="548">
        <f t="shared" si="419"/>
        <v>4430517</v>
      </c>
      <c r="Z677" s="549">
        <f t="shared" si="419"/>
        <v>0</v>
      </c>
      <c r="AA677" s="549">
        <f t="shared" si="419"/>
        <v>0</v>
      </c>
      <c r="AB677" s="282">
        <f t="shared" si="390"/>
        <v>0</v>
      </c>
      <c r="AC677" s="281">
        <f t="shared" si="391"/>
        <v>0</v>
      </c>
      <c r="AD677" s="549">
        <f t="shared" si="401"/>
        <v>0</v>
      </c>
      <c r="AE677" s="553">
        <f t="shared" si="399"/>
        <v>0</v>
      </c>
      <c r="AF677" s="282">
        <f t="shared" si="400"/>
        <v>0</v>
      </c>
      <c r="AG677" s="283">
        <f t="shared" si="392"/>
        <v>0</v>
      </c>
      <c r="AH677" s="281">
        <f t="shared" si="393"/>
        <v>0</v>
      </c>
      <c r="AI677" s="551">
        <f t="shared" si="422"/>
        <v>7889408.25</v>
      </c>
      <c r="AJ677" s="549">
        <f t="shared" si="422"/>
        <v>0</v>
      </c>
      <c r="AK677" s="549">
        <f t="shared" si="422"/>
        <v>0</v>
      </c>
      <c r="AL677" s="282">
        <f t="shared" si="394"/>
        <v>0</v>
      </c>
      <c r="AM677" s="281">
        <f t="shared" si="395"/>
        <v>0</v>
      </c>
      <c r="AN677" s="549">
        <f t="shared" si="387"/>
        <v>0</v>
      </c>
      <c r="AO677" s="549">
        <f t="shared" si="388"/>
        <v>0</v>
      </c>
      <c r="AP677" s="549">
        <f t="shared" si="396"/>
        <v>0</v>
      </c>
      <c r="AQ677" s="283">
        <f t="shared" si="380"/>
        <v>0</v>
      </c>
      <c r="AR677" s="281">
        <f t="shared" si="397"/>
        <v>0</v>
      </c>
      <c r="AT677" s="446"/>
      <c r="AU677" s="284"/>
      <c r="AV677" s="447" t="str">
        <f t="shared" si="398"/>
        <v>CA</v>
      </c>
      <c r="AW677" s="447" t="str">
        <f t="shared" si="398"/>
        <v>CL</v>
      </c>
      <c r="AX677" s="447" t="str">
        <f t="shared" si="398"/>
        <v>AIC</v>
      </c>
      <c r="AY677" s="447" t="str">
        <f t="shared" si="414"/>
        <v>ERB</v>
      </c>
      <c r="AZ677" s="447" t="str">
        <f t="shared" si="414"/>
        <v>GRB</v>
      </c>
      <c r="BA677" s="447" t="str">
        <f t="shared" si="414"/>
        <v>Non-Op</v>
      </c>
      <c r="BC677" s="445" t="s">
        <v>2170</v>
      </c>
      <c r="BD677" s="552">
        <f t="shared" si="417"/>
        <v>4430517</v>
      </c>
      <c r="BF677" s="435"/>
      <c r="BG677" s="435"/>
      <c r="BH677" s="435"/>
      <c r="BI677" s="435"/>
      <c r="BJ677" s="435"/>
      <c r="BK677" s="435"/>
      <c r="BL677" s="435"/>
      <c r="BN677" s="444"/>
    </row>
    <row r="678" spans="1:66" s="28" customFormat="1" ht="12" customHeight="1">
      <c r="A678" s="287">
        <v>18238042</v>
      </c>
      <c r="B678" s="288" t="str">
        <f t="shared" si="407"/>
        <v>18238042</v>
      </c>
      <c r="C678" s="444" t="s">
        <v>1475</v>
      </c>
      <c r="D678" s="445" t="s">
        <v>2091</v>
      </c>
      <c r="E678" s="445"/>
      <c r="F678" s="444"/>
      <c r="G678" s="445"/>
      <c r="H678" s="547">
        <v>6870949</v>
      </c>
      <c r="I678" s="547">
        <v>6056276</v>
      </c>
      <c r="J678" s="547">
        <v>5798482</v>
      </c>
      <c r="K678" s="547">
        <v>5900290</v>
      </c>
      <c r="L678" s="547">
        <v>5691469</v>
      </c>
      <c r="M678" s="547">
        <v>-281542</v>
      </c>
      <c r="N678" s="547">
        <v>1147581</v>
      </c>
      <c r="O678" s="547">
        <v>2829744</v>
      </c>
      <c r="P678" s="547">
        <v>2784615</v>
      </c>
      <c r="Q678" s="547">
        <v>4253215</v>
      </c>
      <c r="R678" s="547">
        <v>5208401</v>
      </c>
      <c r="S678" s="547">
        <v>4749252</v>
      </c>
      <c r="T678" s="547">
        <v>3347955</v>
      </c>
      <c r="U678" s="547"/>
      <c r="V678" s="547">
        <f t="shared" si="389"/>
        <v>4103936.25</v>
      </c>
      <c r="W678" s="305"/>
      <c r="X678" s="306"/>
      <c r="Y678" s="548">
        <f t="shared" si="419"/>
        <v>3347955</v>
      </c>
      <c r="Z678" s="549">
        <f t="shared" si="419"/>
        <v>0</v>
      </c>
      <c r="AA678" s="549">
        <f t="shared" si="419"/>
        <v>0</v>
      </c>
      <c r="AB678" s="282">
        <f t="shared" si="390"/>
        <v>0</v>
      </c>
      <c r="AC678" s="281">
        <f t="shared" si="391"/>
        <v>0</v>
      </c>
      <c r="AD678" s="549">
        <f t="shared" si="401"/>
        <v>0</v>
      </c>
      <c r="AE678" s="553">
        <f t="shared" si="399"/>
        <v>0</v>
      </c>
      <c r="AF678" s="282">
        <f t="shared" si="400"/>
        <v>0</v>
      </c>
      <c r="AG678" s="283">
        <f t="shared" si="392"/>
        <v>0</v>
      </c>
      <c r="AH678" s="281">
        <f t="shared" si="393"/>
        <v>0</v>
      </c>
      <c r="AI678" s="551">
        <f t="shared" si="422"/>
        <v>4103936.25</v>
      </c>
      <c r="AJ678" s="549">
        <f t="shared" si="422"/>
        <v>0</v>
      </c>
      <c r="AK678" s="549">
        <f t="shared" si="422"/>
        <v>0</v>
      </c>
      <c r="AL678" s="282">
        <f t="shared" si="394"/>
        <v>0</v>
      </c>
      <c r="AM678" s="281">
        <f t="shared" si="395"/>
        <v>0</v>
      </c>
      <c r="AN678" s="549">
        <f t="shared" si="387"/>
        <v>0</v>
      </c>
      <c r="AO678" s="549">
        <f t="shared" si="388"/>
        <v>0</v>
      </c>
      <c r="AP678" s="549">
        <f t="shared" si="396"/>
        <v>0</v>
      </c>
      <c r="AQ678" s="283">
        <f t="shared" si="380"/>
        <v>0</v>
      </c>
      <c r="AR678" s="281">
        <f t="shared" si="397"/>
        <v>0</v>
      </c>
      <c r="AT678" s="446"/>
      <c r="AU678" s="284"/>
      <c r="AV678" s="447" t="str">
        <f t="shared" si="398"/>
        <v>CA</v>
      </c>
      <c r="AW678" s="447" t="str">
        <f t="shared" si="398"/>
        <v>CL</v>
      </c>
      <c r="AX678" s="447" t="str">
        <f t="shared" si="398"/>
        <v>AIC</v>
      </c>
      <c r="AY678" s="447" t="str">
        <f t="shared" si="414"/>
        <v>ERB</v>
      </c>
      <c r="AZ678" s="447" t="str">
        <f t="shared" si="414"/>
        <v>GRB</v>
      </c>
      <c r="BA678" s="447" t="str">
        <f t="shared" si="414"/>
        <v>Non-Op</v>
      </c>
      <c r="BC678" s="445" t="s">
        <v>2170</v>
      </c>
      <c r="BD678" s="552">
        <f t="shared" si="417"/>
        <v>3347955</v>
      </c>
      <c r="BF678" s="435"/>
      <c r="BG678" s="435"/>
      <c r="BH678" s="435"/>
      <c r="BI678" s="435"/>
      <c r="BJ678" s="435"/>
      <c r="BK678" s="435"/>
      <c r="BL678" s="435"/>
      <c r="BN678" s="444"/>
    </row>
    <row r="679" spans="1:66" s="28" customFormat="1" ht="12" customHeight="1">
      <c r="A679" s="287">
        <v>18238141</v>
      </c>
      <c r="B679" s="288" t="str">
        <f t="shared" si="407"/>
        <v>18238141</v>
      </c>
      <c r="C679" s="445" t="s">
        <v>1476</v>
      </c>
      <c r="D679" s="445" t="s">
        <v>1165</v>
      </c>
      <c r="E679" s="445"/>
      <c r="F679" s="445"/>
      <c r="G679" s="445"/>
      <c r="H679" s="547">
        <v>0</v>
      </c>
      <c r="I679" s="547">
        <v>0</v>
      </c>
      <c r="J679" s="547">
        <v>0</v>
      </c>
      <c r="K679" s="547">
        <v>0</v>
      </c>
      <c r="L679" s="547">
        <v>0</v>
      </c>
      <c r="M679" s="547">
        <v>0</v>
      </c>
      <c r="N679" s="547">
        <v>0</v>
      </c>
      <c r="O679" s="547">
        <v>0</v>
      </c>
      <c r="P679" s="547">
        <v>0</v>
      </c>
      <c r="Q679" s="547">
        <v>0</v>
      </c>
      <c r="R679" s="547">
        <v>2739580.31</v>
      </c>
      <c r="S679" s="547">
        <v>2739580.31</v>
      </c>
      <c r="T679" s="547">
        <v>0</v>
      </c>
      <c r="U679" s="547"/>
      <c r="V679" s="547">
        <f t="shared" si="389"/>
        <v>456596.71833333332</v>
      </c>
      <c r="W679" s="305"/>
      <c r="X679" s="306"/>
      <c r="Y679" s="548">
        <f t="shared" si="419"/>
        <v>0</v>
      </c>
      <c r="Z679" s="549">
        <f t="shared" si="419"/>
        <v>0</v>
      </c>
      <c r="AA679" s="549">
        <f t="shared" si="419"/>
        <v>0</v>
      </c>
      <c r="AB679" s="282">
        <f t="shared" si="390"/>
        <v>0</v>
      </c>
      <c r="AC679" s="281">
        <f t="shared" si="391"/>
        <v>0</v>
      </c>
      <c r="AD679" s="549">
        <f t="shared" si="401"/>
        <v>0</v>
      </c>
      <c r="AE679" s="553">
        <f t="shared" si="399"/>
        <v>0</v>
      </c>
      <c r="AF679" s="282">
        <f t="shared" si="400"/>
        <v>0</v>
      </c>
      <c r="AG679" s="283">
        <f t="shared" si="392"/>
        <v>0</v>
      </c>
      <c r="AH679" s="281">
        <f t="shared" si="393"/>
        <v>0</v>
      </c>
      <c r="AI679" s="551">
        <f t="shared" si="422"/>
        <v>0</v>
      </c>
      <c r="AJ679" s="549">
        <f t="shared" si="422"/>
        <v>0</v>
      </c>
      <c r="AK679" s="549">
        <f t="shared" si="422"/>
        <v>0</v>
      </c>
      <c r="AL679" s="282">
        <f t="shared" si="394"/>
        <v>456596.71833333332</v>
      </c>
      <c r="AM679" s="281">
        <f t="shared" si="395"/>
        <v>0</v>
      </c>
      <c r="AN679" s="549">
        <f t="shared" si="387"/>
        <v>0</v>
      </c>
      <c r="AO679" s="549">
        <f t="shared" si="388"/>
        <v>0</v>
      </c>
      <c r="AP679" s="549">
        <f t="shared" si="396"/>
        <v>456596.71833333332</v>
      </c>
      <c r="AQ679" s="283">
        <f t="shared" si="380"/>
        <v>456596.71833333332</v>
      </c>
      <c r="AR679" s="281">
        <f t="shared" si="397"/>
        <v>0</v>
      </c>
      <c r="AT679" s="446" t="s">
        <v>2077</v>
      </c>
      <c r="AU679" s="284"/>
      <c r="AV679" s="447" t="str">
        <f t="shared" si="398"/>
        <v>CA</v>
      </c>
      <c r="AW679" s="447" t="str">
        <f t="shared" si="398"/>
        <v>CL</v>
      </c>
      <c r="AX679" s="447" t="str">
        <f t="shared" si="398"/>
        <v>AIC</v>
      </c>
      <c r="AY679" s="447" t="str">
        <f t="shared" si="414"/>
        <v>ERB</v>
      </c>
      <c r="AZ679" s="447" t="str">
        <f t="shared" si="414"/>
        <v>GRB</v>
      </c>
      <c r="BA679" s="447" t="str">
        <f t="shared" si="414"/>
        <v>Non-Op</v>
      </c>
      <c r="BC679" s="449" t="s">
        <v>2100</v>
      </c>
      <c r="BD679" s="552">
        <f t="shared" si="417"/>
        <v>0</v>
      </c>
      <c r="BF679" s="435"/>
      <c r="BG679" s="435"/>
      <c r="BH679" s="435"/>
      <c r="BI679" s="435"/>
      <c r="BJ679" s="435"/>
      <c r="BK679" s="435"/>
      <c r="BL679" s="435"/>
      <c r="BN679" s="444"/>
    </row>
    <row r="680" spans="1:66" s="28" customFormat="1" ht="12" customHeight="1">
      <c r="A680" s="287">
        <v>18238142</v>
      </c>
      <c r="B680" s="288" t="str">
        <f t="shared" si="407"/>
        <v>18238142</v>
      </c>
      <c r="C680" s="445" t="s">
        <v>1477</v>
      </c>
      <c r="D680" s="445" t="s">
        <v>1165</v>
      </c>
      <c r="E680" s="445"/>
      <c r="F680" s="445"/>
      <c r="G680" s="445"/>
      <c r="H680" s="547">
        <v>8564064.4499999993</v>
      </c>
      <c r="I680" s="547">
        <v>8564064.4499999993</v>
      </c>
      <c r="J680" s="547">
        <v>9818219.3399999999</v>
      </c>
      <c r="K680" s="547">
        <v>12492619.4</v>
      </c>
      <c r="L680" s="547">
        <v>12492619.4</v>
      </c>
      <c r="M680" s="547">
        <v>3928554.95</v>
      </c>
      <c r="N680" s="547">
        <v>0</v>
      </c>
      <c r="O680" s="547">
        <v>0</v>
      </c>
      <c r="P680" s="547">
        <v>379046.97</v>
      </c>
      <c r="Q680" s="547">
        <v>826431.62</v>
      </c>
      <c r="R680" s="547">
        <v>6866928.8799999999</v>
      </c>
      <c r="S680" s="547">
        <v>6866928.8799999999</v>
      </c>
      <c r="T680" s="547">
        <v>2765629.93</v>
      </c>
      <c r="U680" s="547"/>
      <c r="V680" s="547">
        <f t="shared" si="389"/>
        <v>5658355.0899999999</v>
      </c>
      <c r="W680" s="305"/>
      <c r="X680" s="306"/>
      <c r="Y680" s="548">
        <f t="shared" si="419"/>
        <v>0</v>
      </c>
      <c r="Z680" s="549">
        <f t="shared" si="419"/>
        <v>0</v>
      </c>
      <c r="AA680" s="549">
        <f t="shared" si="419"/>
        <v>0</v>
      </c>
      <c r="AB680" s="282">
        <f t="shared" si="390"/>
        <v>2765629.93</v>
      </c>
      <c r="AC680" s="281">
        <f t="shared" si="391"/>
        <v>0</v>
      </c>
      <c r="AD680" s="549">
        <f t="shared" si="401"/>
        <v>0</v>
      </c>
      <c r="AE680" s="553">
        <f t="shared" si="399"/>
        <v>0</v>
      </c>
      <c r="AF680" s="282">
        <f t="shared" si="400"/>
        <v>2765629.93</v>
      </c>
      <c r="AG680" s="283">
        <f t="shared" si="392"/>
        <v>2765629.93</v>
      </c>
      <c r="AH680" s="281">
        <f t="shared" si="393"/>
        <v>0</v>
      </c>
      <c r="AI680" s="551">
        <f t="shared" si="422"/>
        <v>0</v>
      </c>
      <c r="AJ680" s="549">
        <f t="shared" si="422"/>
        <v>0</v>
      </c>
      <c r="AK680" s="549">
        <f t="shared" si="422"/>
        <v>0</v>
      </c>
      <c r="AL680" s="282">
        <f t="shared" si="394"/>
        <v>5658355.0899999999</v>
      </c>
      <c r="AM680" s="281">
        <f t="shared" si="395"/>
        <v>0</v>
      </c>
      <c r="AN680" s="549">
        <f t="shared" si="387"/>
        <v>0</v>
      </c>
      <c r="AO680" s="549">
        <f t="shared" si="388"/>
        <v>0</v>
      </c>
      <c r="AP680" s="549">
        <f t="shared" si="396"/>
        <v>5658355.0899999999</v>
      </c>
      <c r="AQ680" s="283">
        <f t="shared" si="380"/>
        <v>5658355.0899999999</v>
      </c>
      <c r="AR680" s="281">
        <f t="shared" si="397"/>
        <v>0</v>
      </c>
      <c r="AT680" s="446" t="s">
        <v>2077</v>
      </c>
      <c r="AU680" s="284"/>
      <c r="AV680" s="447" t="str">
        <f t="shared" si="398"/>
        <v>CA</v>
      </c>
      <c r="AW680" s="447" t="str">
        <f t="shared" si="398"/>
        <v>CL</v>
      </c>
      <c r="AX680" s="447" t="str">
        <f t="shared" si="398"/>
        <v>AIC</v>
      </c>
      <c r="AY680" s="447" t="str">
        <f t="shared" si="414"/>
        <v>ERB</v>
      </c>
      <c r="AZ680" s="447" t="str">
        <f t="shared" si="414"/>
        <v>GRB</v>
      </c>
      <c r="BA680" s="447" t="str">
        <f t="shared" si="414"/>
        <v>Non-Op</v>
      </c>
      <c r="BC680" s="449" t="s">
        <v>2100</v>
      </c>
      <c r="BD680" s="552">
        <f t="shared" si="417"/>
        <v>2765629.93</v>
      </c>
      <c r="BF680" s="435"/>
      <c r="BG680" s="435"/>
      <c r="BH680" s="435"/>
      <c r="BI680" s="435"/>
      <c r="BJ680" s="435"/>
      <c r="BK680" s="435"/>
      <c r="BL680" s="435"/>
      <c r="BN680" s="444"/>
    </row>
    <row r="681" spans="1:66" s="28" customFormat="1" ht="12" customHeight="1">
      <c r="A681" s="287">
        <v>18238151</v>
      </c>
      <c r="B681" s="288" t="str">
        <f t="shared" si="407"/>
        <v>18238151</v>
      </c>
      <c r="C681" s="445" t="s">
        <v>2838</v>
      </c>
      <c r="D681" s="445" t="s">
        <v>1165</v>
      </c>
      <c r="E681" s="445"/>
      <c r="F681" s="445"/>
      <c r="G681" s="445"/>
      <c r="H681" s="547">
        <v>0</v>
      </c>
      <c r="I681" s="547">
        <v>0</v>
      </c>
      <c r="J681" s="547">
        <v>0</v>
      </c>
      <c r="K681" s="547">
        <v>0</v>
      </c>
      <c r="L681" s="547">
        <v>0</v>
      </c>
      <c r="M681" s="547">
        <v>0</v>
      </c>
      <c r="N681" s="547">
        <v>0</v>
      </c>
      <c r="O681" s="547">
        <v>0</v>
      </c>
      <c r="P681" s="547">
        <v>0</v>
      </c>
      <c r="Q681" s="547">
        <v>0</v>
      </c>
      <c r="R681" s="547">
        <v>0</v>
      </c>
      <c r="S681" s="547">
        <v>0</v>
      </c>
      <c r="T681" s="547">
        <v>0</v>
      </c>
      <c r="U681" s="547"/>
      <c r="V681" s="547">
        <f t="shared" si="389"/>
        <v>0</v>
      </c>
      <c r="W681" s="305"/>
      <c r="X681" s="306"/>
      <c r="Y681" s="548">
        <f t="shared" si="419"/>
        <v>0</v>
      </c>
      <c r="Z681" s="549">
        <f t="shared" si="419"/>
        <v>0</v>
      </c>
      <c r="AA681" s="549">
        <f t="shared" si="419"/>
        <v>0</v>
      </c>
      <c r="AB681" s="282">
        <f t="shared" si="390"/>
        <v>0</v>
      </c>
      <c r="AC681" s="281">
        <f t="shared" si="391"/>
        <v>0</v>
      </c>
      <c r="AD681" s="549">
        <f t="shared" si="401"/>
        <v>0</v>
      </c>
      <c r="AE681" s="553">
        <f t="shared" si="399"/>
        <v>0</v>
      </c>
      <c r="AF681" s="282">
        <f t="shared" si="400"/>
        <v>0</v>
      </c>
      <c r="AG681" s="283">
        <f t="shared" si="392"/>
        <v>0</v>
      </c>
      <c r="AH681" s="281">
        <f t="shared" si="393"/>
        <v>0</v>
      </c>
      <c r="AI681" s="551">
        <f t="shared" si="422"/>
        <v>0</v>
      </c>
      <c r="AJ681" s="549">
        <f t="shared" si="422"/>
        <v>0</v>
      </c>
      <c r="AK681" s="549">
        <f t="shared" si="422"/>
        <v>0</v>
      </c>
      <c r="AL681" s="282">
        <f t="shared" si="394"/>
        <v>0</v>
      </c>
      <c r="AM681" s="281">
        <f t="shared" si="395"/>
        <v>0</v>
      </c>
      <c r="AN681" s="549">
        <f t="shared" si="387"/>
        <v>0</v>
      </c>
      <c r="AO681" s="549">
        <f t="shared" si="388"/>
        <v>0</v>
      </c>
      <c r="AP681" s="549">
        <f t="shared" si="396"/>
        <v>0</v>
      </c>
      <c r="AQ681" s="283">
        <f t="shared" si="380"/>
        <v>0</v>
      </c>
      <c r="AR681" s="281">
        <f t="shared" si="397"/>
        <v>0</v>
      </c>
      <c r="AT681" s="446" t="s">
        <v>2077</v>
      </c>
      <c r="AU681" s="284"/>
      <c r="AV681" s="447" t="str">
        <f t="shared" si="398"/>
        <v>CA</v>
      </c>
      <c r="AW681" s="447" t="str">
        <f t="shared" si="398"/>
        <v>CL</v>
      </c>
      <c r="AX681" s="447" t="str">
        <f t="shared" si="398"/>
        <v>AIC</v>
      </c>
      <c r="AY681" s="447" t="str">
        <f t="shared" si="414"/>
        <v>ERB</v>
      </c>
      <c r="AZ681" s="447" t="str">
        <f t="shared" si="414"/>
        <v>GRB</v>
      </c>
      <c r="BA681" s="447" t="str">
        <f t="shared" si="414"/>
        <v>Non-Op</v>
      </c>
      <c r="BC681" s="449" t="s">
        <v>2100</v>
      </c>
      <c r="BD681" s="552">
        <f t="shared" si="417"/>
        <v>0</v>
      </c>
      <c r="BF681" s="435"/>
      <c r="BG681" s="435"/>
      <c r="BH681" s="435"/>
      <c r="BI681" s="435"/>
      <c r="BJ681" s="435"/>
      <c r="BK681" s="435"/>
      <c r="BL681" s="435"/>
      <c r="BN681" s="444"/>
    </row>
    <row r="682" spans="1:66" s="28" customFormat="1" ht="12" customHeight="1">
      <c r="A682" s="287">
        <v>18238152</v>
      </c>
      <c r="B682" s="288" t="str">
        <f t="shared" si="407"/>
        <v>18238152</v>
      </c>
      <c r="C682" s="445" t="s">
        <v>2839</v>
      </c>
      <c r="D682" s="445" t="s">
        <v>1165</v>
      </c>
      <c r="E682" s="445"/>
      <c r="F682" s="445"/>
      <c r="G682" s="445"/>
      <c r="H682" s="547">
        <v>0</v>
      </c>
      <c r="I682" s="547">
        <v>0</v>
      </c>
      <c r="J682" s="547">
        <v>0</v>
      </c>
      <c r="K682" s="547">
        <v>0</v>
      </c>
      <c r="L682" s="547">
        <v>0</v>
      </c>
      <c r="M682" s="547">
        <v>0</v>
      </c>
      <c r="N682" s="547">
        <v>0</v>
      </c>
      <c r="O682" s="547">
        <v>0</v>
      </c>
      <c r="P682" s="547">
        <v>0</v>
      </c>
      <c r="Q682" s="547">
        <v>0</v>
      </c>
      <c r="R682" s="547">
        <v>0</v>
      </c>
      <c r="S682" s="547">
        <v>0</v>
      </c>
      <c r="T682" s="547">
        <v>0</v>
      </c>
      <c r="U682" s="547"/>
      <c r="V682" s="547">
        <f t="shared" si="389"/>
        <v>0</v>
      </c>
      <c r="W682" s="305"/>
      <c r="X682" s="306"/>
      <c r="Y682" s="548">
        <f t="shared" si="419"/>
        <v>0</v>
      </c>
      <c r="Z682" s="549">
        <f t="shared" si="419"/>
        <v>0</v>
      </c>
      <c r="AA682" s="549">
        <f t="shared" si="419"/>
        <v>0</v>
      </c>
      <c r="AB682" s="282">
        <f t="shared" si="390"/>
        <v>0</v>
      </c>
      <c r="AC682" s="281">
        <f t="shared" si="391"/>
        <v>0</v>
      </c>
      <c r="AD682" s="549">
        <f t="shared" si="401"/>
        <v>0</v>
      </c>
      <c r="AE682" s="553">
        <f t="shared" si="399"/>
        <v>0</v>
      </c>
      <c r="AF682" s="282">
        <f t="shared" si="400"/>
        <v>0</v>
      </c>
      <c r="AG682" s="283">
        <f t="shared" si="392"/>
        <v>0</v>
      </c>
      <c r="AH682" s="281">
        <f t="shared" si="393"/>
        <v>0</v>
      </c>
      <c r="AI682" s="551">
        <f t="shared" si="422"/>
        <v>0</v>
      </c>
      <c r="AJ682" s="549">
        <f t="shared" si="422"/>
        <v>0</v>
      </c>
      <c r="AK682" s="549">
        <f t="shared" si="422"/>
        <v>0</v>
      </c>
      <c r="AL682" s="282">
        <f t="shared" si="394"/>
        <v>0</v>
      </c>
      <c r="AM682" s="281">
        <f t="shared" si="395"/>
        <v>0</v>
      </c>
      <c r="AN682" s="549">
        <f t="shared" si="387"/>
        <v>0</v>
      </c>
      <c r="AO682" s="549">
        <f t="shared" si="388"/>
        <v>0</v>
      </c>
      <c r="AP682" s="549">
        <f t="shared" si="396"/>
        <v>0</v>
      </c>
      <c r="AQ682" s="283">
        <f t="shared" si="380"/>
        <v>0</v>
      </c>
      <c r="AR682" s="281">
        <f t="shared" si="397"/>
        <v>0</v>
      </c>
      <c r="AT682" s="446" t="s">
        <v>2077</v>
      </c>
      <c r="AU682" s="284"/>
      <c r="AV682" s="447" t="str">
        <f t="shared" si="398"/>
        <v>CA</v>
      </c>
      <c r="AW682" s="447" t="str">
        <f t="shared" si="398"/>
        <v>CL</v>
      </c>
      <c r="AX682" s="447" t="str">
        <f t="shared" si="398"/>
        <v>AIC</v>
      </c>
      <c r="AY682" s="447" t="str">
        <f t="shared" si="414"/>
        <v>ERB</v>
      </c>
      <c r="AZ682" s="447" t="str">
        <f t="shared" si="414"/>
        <v>GRB</v>
      </c>
      <c r="BA682" s="447" t="str">
        <f t="shared" si="414"/>
        <v>Non-Op</v>
      </c>
      <c r="BC682" s="449" t="s">
        <v>2100</v>
      </c>
      <c r="BD682" s="552">
        <f t="shared" si="417"/>
        <v>0</v>
      </c>
      <c r="BF682" s="435"/>
      <c r="BG682" s="435"/>
      <c r="BH682" s="435"/>
      <c r="BI682" s="435"/>
      <c r="BJ682" s="435"/>
      <c r="BK682" s="435"/>
      <c r="BL682" s="435"/>
      <c r="BN682" s="444"/>
    </row>
    <row r="683" spans="1:66" s="28" customFormat="1" ht="12" customHeight="1">
      <c r="A683" s="287">
        <v>18238161</v>
      </c>
      <c r="B683" s="288" t="str">
        <f t="shared" si="407"/>
        <v>18238161</v>
      </c>
      <c r="C683" s="445" t="s">
        <v>1478</v>
      </c>
      <c r="D683" s="445" t="s">
        <v>1165</v>
      </c>
      <c r="E683" s="445"/>
      <c r="F683" s="445"/>
      <c r="G683" s="445"/>
      <c r="H683" s="547">
        <v>0</v>
      </c>
      <c r="I683" s="547">
        <v>0</v>
      </c>
      <c r="J683" s="547">
        <v>0</v>
      </c>
      <c r="K683" s="547">
        <v>0</v>
      </c>
      <c r="L683" s="547">
        <v>0</v>
      </c>
      <c r="M683" s="547">
        <v>0</v>
      </c>
      <c r="N683" s="547">
        <v>0</v>
      </c>
      <c r="O683" s="547">
        <v>0</v>
      </c>
      <c r="P683" s="547">
        <v>0</v>
      </c>
      <c r="Q683" s="547">
        <v>0</v>
      </c>
      <c r="R683" s="547">
        <v>0</v>
      </c>
      <c r="S683" s="547">
        <v>0</v>
      </c>
      <c r="T683" s="547">
        <v>0</v>
      </c>
      <c r="U683" s="547"/>
      <c r="V683" s="547">
        <f t="shared" si="389"/>
        <v>0</v>
      </c>
      <c r="W683" s="305"/>
      <c r="X683" s="306"/>
      <c r="Y683" s="548">
        <f t="shared" si="419"/>
        <v>0</v>
      </c>
      <c r="Z683" s="549">
        <f t="shared" si="419"/>
        <v>0</v>
      </c>
      <c r="AA683" s="549">
        <f t="shared" si="419"/>
        <v>0</v>
      </c>
      <c r="AB683" s="282">
        <f t="shared" si="390"/>
        <v>0</v>
      </c>
      <c r="AC683" s="281">
        <f t="shared" si="391"/>
        <v>0</v>
      </c>
      <c r="AD683" s="549">
        <f t="shared" si="401"/>
        <v>0</v>
      </c>
      <c r="AE683" s="553">
        <f t="shared" si="399"/>
        <v>0</v>
      </c>
      <c r="AF683" s="282">
        <f t="shared" si="400"/>
        <v>0</v>
      </c>
      <c r="AG683" s="283">
        <f t="shared" si="392"/>
        <v>0</v>
      </c>
      <c r="AH683" s="281">
        <f t="shared" si="393"/>
        <v>0</v>
      </c>
      <c r="AI683" s="551">
        <f t="shared" si="422"/>
        <v>0</v>
      </c>
      <c r="AJ683" s="549">
        <f t="shared" si="422"/>
        <v>0</v>
      </c>
      <c r="AK683" s="549">
        <f t="shared" si="422"/>
        <v>0</v>
      </c>
      <c r="AL683" s="282">
        <f t="shared" si="394"/>
        <v>0</v>
      </c>
      <c r="AM683" s="281">
        <f t="shared" si="395"/>
        <v>0</v>
      </c>
      <c r="AN683" s="549">
        <f t="shared" si="387"/>
        <v>0</v>
      </c>
      <c r="AO683" s="549">
        <f t="shared" si="388"/>
        <v>0</v>
      </c>
      <c r="AP683" s="549">
        <f t="shared" si="396"/>
        <v>0</v>
      </c>
      <c r="AQ683" s="283">
        <f t="shared" si="380"/>
        <v>0</v>
      </c>
      <c r="AR683" s="281">
        <f t="shared" si="397"/>
        <v>0</v>
      </c>
      <c r="AT683" s="446" t="s">
        <v>2077</v>
      </c>
      <c r="AU683" s="284"/>
      <c r="AV683" s="447" t="str">
        <f t="shared" si="398"/>
        <v>CA</v>
      </c>
      <c r="AW683" s="447" t="str">
        <f t="shared" si="398"/>
        <v>CL</v>
      </c>
      <c r="AX683" s="447" t="str">
        <f t="shared" si="398"/>
        <v>AIC</v>
      </c>
      <c r="AY683" s="447" t="str">
        <f t="shared" si="414"/>
        <v>ERB</v>
      </c>
      <c r="AZ683" s="447" t="str">
        <f t="shared" si="414"/>
        <v>GRB</v>
      </c>
      <c r="BA683" s="447" t="str">
        <f t="shared" si="414"/>
        <v>Non-Op</v>
      </c>
      <c r="BC683" s="449" t="s">
        <v>2100</v>
      </c>
      <c r="BD683" s="552">
        <f t="shared" si="417"/>
        <v>0</v>
      </c>
      <c r="BF683" s="435"/>
      <c r="BG683" s="435"/>
      <c r="BH683" s="435"/>
      <c r="BI683" s="435"/>
      <c r="BJ683" s="435"/>
      <c r="BK683" s="435"/>
      <c r="BL683" s="435"/>
      <c r="BN683" s="444"/>
    </row>
    <row r="684" spans="1:66" s="28" customFormat="1" ht="12" customHeight="1">
      <c r="A684" s="287">
        <v>18238162</v>
      </c>
      <c r="B684" s="288" t="str">
        <f t="shared" si="407"/>
        <v>18238162</v>
      </c>
      <c r="C684" s="445" t="s">
        <v>1479</v>
      </c>
      <c r="D684" s="445" t="s">
        <v>1165</v>
      </c>
      <c r="E684" s="445"/>
      <c r="F684" s="445"/>
      <c r="G684" s="445"/>
      <c r="H684" s="547">
        <v>530782.63</v>
      </c>
      <c r="I684" s="547">
        <v>567453.63</v>
      </c>
      <c r="J684" s="547">
        <v>599912.49</v>
      </c>
      <c r="K684" s="547">
        <v>634264.09</v>
      </c>
      <c r="L684" s="547">
        <v>667296.72</v>
      </c>
      <c r="M684" s="547">
        <v>159516.88</v>
      </c>
      <c r="N684" s="547">
        <v>175819.34</v>
      </c>
      <c r="O684" s="547">
        <v>192962.05</v>
      </c>
      <c r="P684" s="547">
        <v>210012.39</v>
      </c>
      <c r="Q684" s="547">
        <v>230232.65</v>
      </c>
      <c r="R684" s="547">
        <v>273131.52000000002</v>
      </c>
      <c r="S684" s="547">
        <v>317782.53999999998</v>
      </c>
      <c r="T684" s="547">
        <v>348256.95</v>
      </c>
      <c r="U684" s="547"/>
      <c r="V684" s="547">
        <f t="shared" ref="V684:V775" si="423">(H684+T684+SUM(I684:S684)*2)/24</f>
        <v>372325.34083333332</v>
      </c>
      <c r="W684" s="305"/>
      <c r="X684" s="306"/>
      <c r="Y684" s="548">
        <f t="shared" si="419"/>
        <v>0</v>
      </c>
      <c r="Z684" s="549">
        <f t="shared" si="419"/>
        <v>0</v>
      </c>
      <c r="AA684" s="549">
        <f t="shared" si="419"/>
        <v>0</v>
      </c>
      <c r="AB684" s="282">
        <f t="shared" si="390"/>
        <v>348256.95</v>
      </c>
      <c r="AC684" s="281">
        <f t="shared" si="391"/>
        <v>0</v>
      </c>
      <c r="AD684" s="549">
        <f t="shared" si="401"/>
        <v>0</v>
      </c>
      <c r="AE684" s="553">
        <f t="shared" si="399"/>
        <v>0</v>
      </c>
      <c r="AF684" s="282">
        <f t="shared" si="400"/>
        <v>348256.95</v>
      </c>
      <c r="AG684" s="283">
        <f t="shared" si="392"/>
        <v>348256.95</v>
      </c>
      <c r="AH684" s="281">
        <f t="shared" si="393"/>
        <v>0</v>
      </c>
      <c r="AI684" s="551">
        <f t="shared" si="422"/>
        <v>0</v>
      </c>
      <c r="AJ684" s="549">
        <f t="shared" si="422"/>
        <v>0</v>
      </c>
      <c r="AK684" s="549">
        <f t="shared" si="422"/>
        <v>0</v>
      </c>
      <c r="AL684" s="282">
        <f t="shared" si="394"/>
        <v>372325.34083333332</v>
      </c>
      <c r="AM684" s="281">
        <f t="shared" si="395"/>
        <v>0</v>
      </c>
      <c r="AN684" s="549">
        <f t="shared" ref="AN684:AN747" si="424">IF($D684=AN$5,$V684,IF($D684=AN$4, $V684*$AK$1,0))</f>
        <v>0</v>
      </c>
      <c r="AO684" s="549">
        <f t="shared" ref="AO684:AO747" si="425">IF($D684=AO$5,$V684,IF($D684=AO$4, $V684*$AK$2,0))</f>
        <v>0</v>
      </c>
      <c r="AP684" s="549">
        <f t="shared" si="396"/>
        <v>372325.34083333332</v>
      </c>
      <c r="AQ684" s="283">
        <f t="shared" si="380"/>
        <v>372325.34083333332</v>
      </c>
      <c r="AR684" s="281">
        <f t="shared" si="397"/>
        <v>0</v>
      </c>
      <c r="AT684" s="446" t="s">
        <v>2077</v>
      </c>
      <c r="AU684" s="284"/>
      <c r="AV684" s="447" t="str">
        <f t="shared" si="398"/>
        <v>CA</v>
      </c>
      <c r="AW684" s="447" t="str">
        <f t="shared" si="398"/>
        <v>CL</v>
      </c>
      <c r="AX684" s="447" t="str">
        <f t="shared" si="398"/>
        <v>AIC</v>
      </c>
      <c r="AY684" s="447" t="str">
        <f t="shared" si="414"/>
        <v>ERB</v>
      </c>
      <c r="AZ684" s="447" t="str">
        <f t="shared" si="414"/>
        <v>GRB</v>
      </c>
      <c r="BA684" s="447" t="str">
        <f t="shared" si="414"/>
        <v>Non-Op</v>
      </c>
      <c r="BC684" s="449" t="s">
        <v>2100</v>
      </c>
      <c r="BD684" s="552">
        <f t="shared" si="417"/>
        <v>348256.95</v>
      </c>
      <c r="BF684" s="435"/>
      <c r="BG684" s="435"/>
      <c r="BH684" s="435"/>
      <c r="BI684" s="435"/>
      <c r="BJ684" s="435"/>
      <c r="BK684" s="435"/>
      <c r="BL684" s="435"/>
      <c r="BN684" s="444"/>
    </row>
    <row r="685" spans="1:66" s="28" customFormat="1" ht="12" customHeight="1">
      <c r="A685" s="287">
        <v>18238171</v>
      </c>
      <c r="B685" s="288" t="str">
        <f t="shared" si="407"/>
        <v>18238171</v>
      </c>
      <c r="C685" s="445" t="s">
        <v>2840</v>
      </c>
      <c r="D685" s="445" t="s">
        <v>1165</v>
      </c>
      <c r="E685" s="445"/>
      <c r="F685" s="445"/>
      <c r="G685" s="445"/>
      <c r="H685" s="547">
        <v>0</v>
      </c>
      <c r="I685" s="547">
        <v>0</v>
      </c>
      <c r="J685" s="547">
        <v>0</v>
      </c>
      <c r="K685" s="547">
        <v>0</v>
      </c>
      <c r="L685" s="547">
        <v>0</v>
      </c>
      <c r="M685" s="547">
        <v>0</v>
      </c>
      <c r="N685" s="547">
        <v>0</v>
      </c>
      <c r="O685" s="547">
        <v>0</v>
      </c>
      <c r="P685" s="547">
        <v>0</v>
      </c>
      <c r="Q685" s="547">
        <v>0</v>
      </c>
      <c r="R685" s="547">
        <v>0</v>
      </c>
      <c r="S685" s="547">
        <v>0</v>
      </c>
      <c r="T685" s="547">
        <v>0</v>
      </c>
      <c r="U685" s="547"/>
      <c r="V685" s="547">
        <f t="shared" si="423"/>
        <v>0</v>
      </c>
      <c r="W685" s="305"/>
      <c r="X685" s="306"/>
      <c r="Y685" s="548">
        <f t="shared" si="419"/>
        <v>0</v>
      </c>
      <c r="Z685" s="549">
        <f t="shared" si="419"/>
        <v>0</v>
      </c>
      <c r="AA685" s="549">
        <f t="shared" si="419"/>
        <v>0</v>
      </c>
      <c r="AB685" s="282">
        <f t="shared" ref="AB685:AB776" si="426">T685-SUM(Y685:AA685)</f>
        <v>0</v>
      </c>
      <c r="AC685" s="281">
        <f t="shared" ref="AC685:AC776" si="427">T685-SUM(Y685:AA685)-AB685</f>
        <v>0</v>
      </c>
      <c r="AD685" s="549">
        <f t="shared" si="401"/>
        <v>0</v>
      </c>
      <c r="AE685" s="553">
        <f t="shared" si="399"/>
        <v>0</v>
      </c>
      <c r="AF685" s="282">
        <f t="shared" si="400"/>
        <v>0</v>
      </c>
      <c r="AG685" s="283">
        <f t="shared" ref="AG685:AG776" si="428">SUM(AD685:AF685)</f>
        <v>0</v>
      </c>
      <c r="AH685" s="281">
        <f t="shared" ref="AH685:AH776" si="429">AG685-AB685</f>
        <v>0</v>
      </c>
      <c r="AI685" s="551">
        <f t="shared" si="422"/>
        <v>0</v>
      </c>
      <c r="AJ685" s="549">
        <f t="shared" si="422"/>
        <v>0</v>
      </c>
      <c r="AK685" s="549">
        <f t="shared" si="422"/>
        <v>0</v>
      </c>
      <c r="AL685" s="282">
        <f t="shared" ref="AL685:AL776" si="430">V685-SUM(AI685:AK685)</f>
        <v>0</v>
      </c>
      <c r="AM685" s="281">
        <f t="shared" ref="AM685:AM776" si="431">V685-SUM(AI685:AK685)-AL685</f>
        <v>0</v>
      </c>
      <c r="AN685" s="549">
        <f t="shared" si="424"/>
        <v>0</v>
      </c>
      <c r="AO685" s="549">
        <f t="shared" si="425"/>
        <v>0</v>
      </c>
      <c r="AP685" s="549">
        <f t="shared" ref="AP685:AP776" si="432">IF($D685=AP$5,$V685,IF($D685=AP$4, $V685*$AL$2,0))</f>
        <v>0</v>
      </c>
      <c r="AQ685" s="283">
        <f t="shared" si="380"/>
        <v>0</v>
      </c>
      <c r="AR685" s="281">
        <f t="shared" ref="AR685:AR776" si="433">AQ685-AL685</f>
        <v>0</v>
      </c>
      <c r="AT685" s="446" t="s">
        <v>2077</v>
      </c>
      <c r="AU685" s="284"/>
      <c r="AV685" s="447" t="str">
        <f t="shared" ref="AV685:AX769" si="434">IF(VALUE(Y685),AV$7,IF(ISBLANK(Y685),"",AV$7))</f>
        <v>CA</v>
      </c>
      <c r="AW685" s="447" t="str">
        <f t="shared" si="434"/>
        <v>CL</v>
      </c>
      <c r="AX685" s="447" t="str">
        <f t="shared" si="434"/>
        <v>AIC</v>
      </c>
      <c r="AY685" s="447" t="str">
        <f t="shared" si="414"/>
        <v>ERB</v>
      </c>
      <c r="AZ685" s="447" t="str">
        <f t="shared" si="414"/>
        <v>GRB</v>
      </c>
      <c r="BA685" s="447" t="str">
        <f t="shared" si="414"/>
        <v>Non-Op</v>
      </c>
      <c r="BC685" s="449" t="s">
        <v>2100</v>
      </c>
      <c r="BD685" s="552">
        <f t="shared" si="417"/>
        <v>0</v>
      </c>
      <c r="BF685" s="435"/>
      <c r="BG685" s="435"/>
      <c r="BH685" s="435"/>
      <c r="BI685" s="435"/>
      <c r="BJ685" s="435"/>
      <c r="BK685" s="435"/>
      <c r="BL685" s="435"/>
      <c r="BN685" s="444"/>
    </row>
    <row r="686" spans="1:66" s="28" customFormat="1" ht="12" customHeight="1">
      <c r="A686" s="287">
        <v>18238172</v>
      </c>
      <c r="B686" s="288" t="str">
        <f t="shared" si="407"/>
        <v>18238172</v>
      </c>
      <c r="C686" s="445" t="s">
        <v>2841</v>
      </c>
      <c r="D686" s="445" t="s">
        <v>1165</v>
      </c>
      <c r="E686" s="445"/>
      <c r="F686" s="445"/>
      <c r="G686" s="445"/>
      <c r="H686" s="547">
        <v>0</v>
      </c>
      <c r="I686" s="547">
        <v>0</v>
      </c>
      <c r="J686" s="547">
        <v>0</v>
      </c>
      <c r="K686" s="547">
        <v>0</v>
      </c>
      <c r="L686" s="547">
        <v>0</v>
      </c>
      <c r="M686" s="547">
        <v>0</v>
      </c>
      <c r="N686" s="547">
        <v>0</v>
      </c>
      <c r="O686" s="547">
        <v>0</v>
      </c>
      <c r="P686" s="547">
        <v>0</v>
      </c>
      <c r="Q686" s="547">
        <v>0</v>
      </c>
      <c r="R686" s="547">
        <v>0</v>
      </c>
      <c r="S686" s="547">
        <v>0</v>
      </c>
      <c r="T686" s="547">
        <v>0</v>
      </c>
      <c r="U686" s="547"/>
      <c r="V686" s="547">
        <f t="shared" si="423"/>
        <v>0</v>
      </c>
      <c r="W686" s="305"/>
      <c r="X686" s="306"/>
      <c r="Y686" s="548">
        <f t="shared" si="419"/>
        <v>0</v>
      </c>
      <c r="Z686" s="549">
        <f t="shared" si="419"/>
        <v>0</v>
      </c>
      <c r="AA686" s="549">
        <f t="shared" si="419"/>
        <v>0</v>
      </c>
      <c r="AB686" s="282">
        <f t="shared" si="426"/>
        <v>0</v>
      </c>
      <c r="AC686" s="281">
        <f t="shared" si="427"/>
        <v>0</v>
      </c>
      <c r="AD686" s="549">
        <f t="shared" si="401"/>
        <v>0</v>
      </c>
      <c r="AE686" s="553">
        <f t="shared" si="399"/>
        <v>0</v>
      </c>
      <c r="AF686" s="282">
        <f t="shared" si="400"/>
        <v>0</v>
      </c>
      <c r="AG686" s="283">
        <f t="shared" si="428"/>
        <v>0</v>
      </c>
      <c r="AH686" s="281">
        <f t="shared" si="429"/>
        <v>0</v>
      </c>
      <c r="AI686" s="551">
        <f t="shared" si="422"/>
        <v>0</v>
      </c>
      <c r="AJ686" s="549">
        <f t="shared" si="422"/>
        <v>0</v>
      </c>
      <c r="AK686" s="549">
        <f t="shared" si="422"/>
        <v>0</v>
      </c>
      <c r="AL686" s="282">
        <f t="shared" si="430"/>
        <v>0</v>
      </c>
      <c r="AM686" s="281">
        <f t="shared" si="431"/>
        <v>0</v>
      </c>
      <c r="AN686" s="549">
        <f t="shared" si="424"/>
        <v>0</v>
      </c>
      <c r="AO686" s="549">
        <f t="shared" si="425"/>
        <v>0</v>
      </c>
      <c r="AP686" s="549">
        <f t="shared" si="432"/>
        <v>0</v>
      </c>
      <c r="AQ686" s="283">
        <f t="shared" si="380"/>
        <v>0</v>
      </c>
      <c r="AR686" s="281">
        <f t="shared" si="433"/>
        <v>0</v>
      </c>
      <c r="AT686" s="446" t="s">
        <v>2077</v>
      </c>
      <c r="AU686" s="284"/>
      <c r="AV686" s="447" t="str">
        <f t="shared" si="434"/>
        <v>CA</v>
      </c>
      <c r="AW686" s="447" t="str">
        <f t="shared" si="434"/>
        <v>CL</v>
      </c>
      <c r="AX686" s="447" t="str">
        <f t="shared" si="434"/>
        <v>AIC</v>
      </c>
      <c r="AY686" s="447" t="str">
        <f t="shared" si="414"/>
        <v>ERB</v>
      </c>
      <c r="AZ686" s="447" t="str">
        <f t="shared" si="414"/>
        <v>GRB</v>
      </c>
      <c r="BA686" s="447" t="str">
        <f t="shared" si="414"/>
        <v>Non-Op</v>
      </c>
      <c r="BC686" s="449" t="s">
        <v>2100</v>
      </c>
      <c r="BD686" s="552">
        <f t="shared" si="417"/>
        <v>0</v>
      </c>
      <c r="BF686" s="435"/>
      <c r="BG686" s="435"/>
      <c r="BH686" s="435"/>
      <c r="BI686" s="435"/>
      <c r="BJ686" s="435"/>
      <c r="BK686" s="435"/>
      <c r="BL686" s="435"/>
      <c r="BN686" s="444"/>
    </row>
    <row r="687" spans="1:66" s="28" customFormat="1" ht="12" customHeight="1">
      <c r="A687" s="287">
        <v>18238181</v>
      </c>
      <c r="B687" s="288" t="str">
        <f t="shared" si="407"/>
        <v>18238181</v>
      </c>
      <c r="C687" s="445" t="s">
        <v>1480</v>
      </c>
      <c r="D687" s="445" t="s">
        <v>1165</v>
      </c>
      <c r="E687" s="445"/>
      <c r="F687" s="445"/>
      <c r="G687" s="445"/>
      <c r="H687" s="547">
        <v>4019922.07</v>
      </c>
      <c r="I687" s="547">
        <v>4322739.47</v>
      </c>
      <c r="J687" s="547">
        <v>4702985.75</v>
      </c>
      <c r="K687" s="547">
        <v>4724019.38</v>
      </c>
      <c r="L687" s="547">
        <v>5434762.7599999998</v>
      </c>
      <c r="M687" s="547">
        <v>1746829.89</v>
      </c>
      <c r="N687" s="547">
        <v>1910718.83</v>
      </c>
      <c r="O687" s="547">
        <v>2235090.89</v>
      </c>
      <c r="P687" s="547">
        <v>2595004.8199999998</v>
      </c>
      <c r="Q687" s="547">
        <v>2723482.19</v>
      </c>
      <c r="R687" s="547">
        <v>2723482.19</v>
      </c>
      <c r="S687" s="547">
        <v>2723482.19</v>
      </c>
      <c r="T687" s="547">
        <v>2105273.83</v>
      </c>
      <c r="U687" s="547"/>
      <c r="V687" s="547">
        <f t="shared" si="423"/>
        <v>3242099.6925000004</v>
      </c>
      <c r="W687" s="305"/>
      <c r="X687" s="306"/>
      <c r="Y687" s="548">
        <f t="shared" si="419"/>
        <v>0</v>
      </c>
      <c r="Z687" s="549">
        <f t="shared" si="419"/>
        <v>0</v>
      </c>
      <c r="AA687" s="549">
        <f t="shared" si="419"/>
        <v>0</v>
      </c>
      <c r="AB687" s="282">
        <f t="shared" si="426"/>
        <v>2105273.83</v>
      </c>
      <c r="AC687" s="281">
        <f t="shared" si="427"/>
        <v>0</v>
      </c>
      <c r="AD687" s="549">
        <f t="shared" si="401"/>
        <v>0</v>
      </c>
      <c r="AE687" s="553">
        <f t="shared" si="399"/>
        <v>0</v>
      </c>
      <c r="AF687" s="282">
        <f t="shared" si="400"/>
        <v>2105273.83</v>
      </c>
      <c r="AG687" s="283">
        <f t="shared" si="428"/>
        <v>2105273.83</v>
      </c>
      <c r="AH687" s="281">
        <f t="shared" si="429"/>
        <v>0</v>
      </c>
      <c r="AI687" s="551">
        <f t="shared" si="422"/>
        <v>0</v>
      </c>
      <c r="AJ687" s="549">
        <f t="shared" si="422"/>
        <v>0</v>
      </c>
      <c r="AK687" s="549">
        <f t="shared" si="422"/>
        <v>0</v>
      </c>
      <c r="AL687" s="282">
        <f t="shared" si="430"/>
        <v>3242099.6925000004</v>
      </c>
      <c r="AM687" s="281">
        <f t="shared" si="431"/>
        <v>0</v>
      </c>
      <c r="AN687" s="549">
        <f t="shared" si="424"/>
        <v>0</v>
      </c>
      <c r="AO687" s="549">
        <f t="shared" si="425"/>
        <v>0</v>
      </c>
      <c r="AP687" s="549">
        <f t="shared" si="432"/>
        <v>3242099.6925000004</v>
      </c>
      <c r="AQ687" s="283">
        <f t="shared" si="380"/>
        <v>3242099.6925000004</v>
      </c>
      <c r="AR687" s="281">
        <f t="shared" si="433"/>
        <v>0</v>
      </c>
      <c r="AT687" s="446" t="s">
        <v>2077</v>
      </c>
      <c r="AU687" s="284"/>
      <c r="AV687" s="447" t="str">
        <f t="shared" si="434"/>
        <v>CA</v>
      </c>
      <c r="AW687" s="447" t="str">
        <f t="shared" si="434"/>
        <v>CL</v>
      </c>
      <c r="AX687" s="447" t="str">
        <f t="shared" si="434"/>
        <v>AIC</v>
      </c>
      <c r="AY687" s="447" t="str">
        <f t="shared" si="414"/>
        <v>ERB</v>
      </c>
      <c r="AZ687" s="447" t="str">
        <f t="shared" si="414"/>
        <v>GRB</v>
      </c>
      <c r="BA687" s="447" t="str">
        <f t="shared" si="414"/>
        <v>Non-Op</v>
      </c>
      <c r="BC687" s="449" t="s">
        <v>2100</v>
      </c>
      <c r="BD687" s="552">
        <f t="shared" si="417"/>
        <v>2105273.83</v>
      </c>
      <c r="BF687" s="435"/>
      <c r="BG687" s="435"/>
      <c r="BH687" s="435"/>
      <c r="BI687" s="435"/>
      <c r="BJ687" s="435"/>
      <c r="BK687" s="435"/>
      <c r="BL687" s="435"/>
      <c r="BN687" s="444"/>
    </row>
    <row r="688" spans="1:66" s="28" customFormat="1" ht="12" customHeight="1">
      <c r="A688" s="287">
        <v>18238191</v>
      </c>
      <c r="B688" s="288" t="str">
        <f t="shared" si="407"/>
        <v>18238191</v>
      </c>
      <c r="C688" s="445" t="s">
        <v>1481</v>
      </c>
      <c r="D688" s="445" t="s">
        <v>1165</v>
      </c>
      <c r="E688" s="445"/>
      <c r="F688" s="445"/>
      <c r="G688" s="445"/>
      <c r="H688" s="547">
        <v>2978823.46</v>
      </c>
      <c r="I688" s="547">
        <v>3305715.23</v>
      </c>
      <c r="J688" s="547">
        <v>3720301.74</v>
      </c>
      <c r="K688" s="547">
        <v>3842230.64</v>
      </c>
      <c r="L688" s="547">
        <v>4612406.96</v>
      </c>
      <c r="M688" s="547">
        <v>1633583.5</v>
      </c>
      <c r="N688" s="547">
        <v>1562920.47</v>
      </c>
      <c r="O688" s="547">
        <v>1876324.07</v>
      </c>
      <c r="P688" s="547">
        <v>1876324.07</v>
      </c>
      <c r="Q688" s="547">
        <v>2110231.9300000002</v>
      </c>
      <c r="R688" s="547">
        <v>2110231.9300000002</v>
      </c>
      <c r="S688" s="547">
        <v>2110231.9300000002</v>
      </c>
      <c r="T688" s="547">
        <v>1572836.47</v>
      </c>
      <c r="U688" s="547"/>
      <c r="V688" s="547">
        <f t="shared" si="423"/>
        <v>2586361.0362499999</v>
      </c>
      <c r="W688" s="305"/>
      <c r="X688" s="306"/>
      <c r="Y688" s="548">
        <f t="shared" si="419"/>
        <v>0</v>
      </c>
      <c r="Z688" s="549">
        <f t="shared" si="419"/>
        <v>0</v>
      </c>
      <c r="AA688" s="549">
        <f t="shared" si="419"/>
        <v>0</v>
      </c>
      <c r="AB688" s="282">
        <f t="shared" si="426"/>
        <v>1572836.47</v>
      </c>
      <c r="AC688" s="281">
        <f t="shared" si="427"/>
        <v>0</v>
      </c>
      <c r="AD688" s="549">
        <f t="shared" si="401"/>
        <v>0</v>
      </c>
      <c r="AE688" s="553">
        <f t="shared" si="399"/>
        <v>0</v>
      </c>
      <c r="AF688" s="282">
        <f t="shared" si="400"/>
        <v>1572836.47</v>
      </c>
      <c r="AG688" s="283">
        <f t="shared" si="428"/>
        <v>1572836.47</v>
      </c>
      <c r="AH688" s="281">
        <f t="shared" si="429"/>
        <v>0</v>
      </c>
      <c r="AI688" s="551">
        <f t="shared" si="422"/>
        <v>0</v>
      </c>
      <c r="AJ688" s="549">
        <f t="shared" si="422"/>
        <v>0</v>
      </c>
      <c r="AK688" s="549">
        <f t="shared" si="422"/>
        <v>0</v>
      </c>
      <c r="AL688" s="282">
        <f t="shared" si="430"/>
        <v>2586361.0362499999</v>
      </c>
      <c r="AM688" s="281">
        <f t="shared" si="431"/>
        <v>0</v>
      </c>
      <c r="AN688" s="549">
        <f t="shared" si="424"/>
        <v>0</v>
      </c>
      <c r="AO688" s="549">
        <f t="shared" si="425"/>
        <v>0</v>
      </c>
      <c r="AP688" s="549">
        <f t="shared" si="432"/>
        <v>2586361.0362499999</v>
      </c>
      <c r="AQ688" s="283">
        <f t="shared" si="380"/>
        <v>2586361.0362499999</v>
      </c>
      <c r="AR688" s="281">
        <f t="shared" si="433"/>
        <v>0</v>
      </c>
      <c r="AT688" s="446" t="s">
        <v>2077</v>
      </c>
      <c r="AU688" s="284"/>
      <c r="AV688" s="447" t="str">
        <f t="shared" si="434"/>
        <v>CA</v>
      </c>
      <c r="AW688" s="447" t="str">
        <f t="shared" si="434"/>
        <v>CL</v>
      </c>
      <c r="AX688" s="447" t="str">
        <f t="shared" si="434"/>
        <v>AIC</v>
      </c>
      <c r="AY688" s="447" t="str">
        <f t="shared" si="414"/>
        <v>ERB</v>
      </c>
      <c r="AZ688" s="447" t="str">
        <f t="shared" si="414"/>
        <v>GRB</v>
      </c>
      <c r="BA688" s="447" t="str">
        <f t="shared" si="414"/>
        <v>Non-Op</v>
      </c>
      <c r="BC688" s="449" t="s">
        <v>2100</v>
      </c>
      <c r="BD688" s="552">
        <f t="shared" si="417"/>
        <v>1572836.47</v>
      </c>
      <c r="BF688" s="435"/>
      <c r="BG688" s="435"/>
      <c r="BH688" s="435"/>
      <c r="BI688" s="435"/>
      <c r="BJ688" s="435"/>
      <c r="BK688" s="435"/>
      <c r="BL688" s="435"/>
      <c r="BN688" s="444"/>
    </row>
    <row r="689" spans="1:66" s="28" customFormat="1" ht="12" customHeight="1">
      <c r="A689" s="287">
        <v>18238201</v>
      </c>
      <c r="B689" s="288" t="str">
        <f t="shared" si="407"/>
        <v>18238201</v>
      </c>
      <c r="C689" s="445" t="s">
        <v>2842</v>
      </c>
      <c r="D689" s="445" t="s">
        <v>2091</v>
      </c>
      <c r="E689" s="445"/>
      <c r="F689" s="445"/>
      <c r="G689" s="445"/>
      <c r="H689" s="547">
        <v>0</v>
      </c>
      <c r="I689" s="547">
        <v>0</v>
      </c>
      <c r="J689" s="547">
        <v>0</v>
      </c>
      <c r="K689" s="547">
        <v>0</v>
      </c>
      <c r="L689" s="547">
        <v>0</v>
      </c>
      <c r="M689" s="547">
        <v>0</v>
      </c>
      <c r="N689" s="547">
        <v>0</v>
      </c>
      <c r="O689" s="547">
        <v>0</v>
      </c>
      <c r="P689" s="547">
        <v>0</v>
      </c>
      <c r="Q689" s="547">
        <v>0</v>
      </c>
      <c r="R689" s="547">
        <v>0</v>
      </c>
      <c r="S689" s="547">
        <v>0</v>
      </c>
      <c r="T689" s="547">
        <v>0</v>
      </c>
      <c r="U689" s="547"/>
      <c r="V689" s="547">
        <f t="shared" si="423"/>
        <v>0</v>
      </c>
      <c r="W689" s="285"/>
      <c r="X689" s="286"/>
      <c r="Y689" s="548">
        <f t="shared" si="419"/>
        <v>0</v>
      </c>
      <c r="Z689" s="549">
        <f t="shared" si="419"/>
        <v>0</v>
      </c>
      <c r="AA689" s="549">
        <f t="shared" si="419"/>
        <v>0</v>
      </c>
      <c r="AB689" s="282">
        <f t="shared" si="426"/>
        <v>0</v>
      </c>
      <c r="AC689" s="281">
        <f t="shared" si="427"/>
        <v>0</v>
      </c>
      <c r="AD689" s="549">
        <f t="shared" si="401"/>
        <v>0</v>
      </c>
      <c r="AE689" s="553">
        <f t="shared" ref="AE689:AE780" si="435">IF($D689=AE$5,$T689,IF($D689=AE$4, $T689*$AK$2,0))</f>
        <v>0</v>
      </c>
      <c r="AF689" s="282">
        <f t="shared" ref="AF689:AF780" si="436">IF($D689=AF$5,$T689,IF($D689=AF$4, $T689*$AL$2,0))</f>
        <v>0</v>
      </c>
      <c r="AG689" s="283">
        <f t="shared" si="428"/>
        <v>0</v>
      </c>
      <c r="AH689" s="281">
        <f t="shared" si="429"/>
        <v>0</v>
      </c>
      <c r="AI689" s="551">
        <f t="shared" si="422"/>
        <v>0</v>
      </c>
      <c r="AJ689" s="549">
        <f t="shared" si="422"/>
        <v>0</v>
      </c>
      <c r="AK689" s="549">
        <f t="shared" si="422"/>
        <v>0</v>
      </c>
      <c r="AL689" s="282">
        <f t="shared" si="430"/>
        <v>0</v>
      </c>
      <c r="AM689" s="281">
        <f t="shared" si="431"/>
        <v>0</v>
      </c>
      <c r="AN689" s="549">
        <f t="shared" si="424"/>
        <v>0</v>
      </c>
      <c r="AO689" s="549">
        <f t="shared" si="425"/>
        <v>0</v>
      </c>
      <c r="AP689" s="549">
        <f t="shared" si="432"/>
        <v>0</v>
      </c>
      <c r="AQ689" s="283">
        <f t="shared" ref="AQ689:AQ814" si="437">SUM(AN689:AP689)</f>
        <v>0</v>
      </c>
      <c r="AR689" s="281">
        <f t="shared" si="433"/>
        <v>0</v>
      </c>
      <c r="AT689" s="446"/>
      <c r="AU689" s="284"/>
      <c r="AV689" s="447" t="str">
        <f t="shared" si="434"/>
        <v>CA</v>
      </c>
      <c r="AW689" s="447" t="str">
        <f t="shared" si="434"/>
        <v>CL</v>
      </c>
      <c r="AX689" s="447" t="str">
        <f t="shared" si="434"/>
        <v>AIC</v>
      </c>
      <c r="AY689" s="447" t="str">
        <f t="shared" si="414"/>
        <v>ERB</v>
      </c>
      <c r="AZ689" s="447" t="str">
        <f t="shared" si="414"/>
        <v>GRB</v>
      </c>
      <c r="BA689" s="447" t="str">
        <f t="shared" si="414"/>
        <v>Non-Op</v>
      </c>
      <c r="BC689" s="445" t="s">
        <v>2142</v>
      </c>
      <c r="BD689" s="552">
        <f t="shared" si="417"/>
        <v>0</v>
      </c>
      <c r="BF689" s="435"/>
      <c r="BG689" s="435"/>
      <c r="BH689" s="435"/>
      <c r="BI689" s="435"/>
      <c r="BJ689" s="435"/>
      <c r="BK689" s="435"/>
      <c r="BL689" s="435"/>
      <c r="BN689" s="444"/>
    </row>
    <row r="690" spans="1:66" s="28" customFormat="1" ht="12" customHeight="1">
      <c r="A690" s="287">
        <v>18238211</v>
      </c>
      <c r="B690" s="288" t="str">
        <f t="shared" si="407"/>
        <v>18238211</v>
      </c>
      <c r="C690" s="444" t="s">
        <v>1482</v>
      </c>
      <c r="D690" s="445" t="s">
        <v>1165</v>
      </c>
      <c r="E690" s="445"/>
      <c r="F690" s="444"/>
      <c r="G690" s="445"/>
      <c r="H690" s="547">
        <v>163777.42000000001</v>
      </c>
      <c r="I690" s="547">
        <v>176877.6</v>
      </c>
      <c r="J690" s="547">
        <v>190393.34</v>
      </c>
      <c r="K690" s="547">
        <v>203934.98</v>
      </c>
      <c r="L690" s="547">
        <v>217939.48</v>
      </c>
      <c r="M690" s="547">
        <v>68984.960000000006</v>
      </c>
      <c r="N690" s="547">
        <v>83717.960000000006</v>
      </c>
      <c r="O690" s="547">
        <v>99785.58</v>
      </c>
      <c r="P690" s="547">
        <v>115837.35</v>
      </c>
      <c r="Q690" s="547">
        <v>131549.78</v>
      </c>
      <c r="R690" s="547">
        <v>150096.22</v>
      </c>
      <c r="S690" s="547">
        <v>165338</v>
      </c>
      <c r="T690" s="547">
        <v>179648.2</v>
      </c>
      <c r="U690" s="547"/>
      <c r="V690" s="547">
        <f t="shared" si="423"/>
        <v>148014.005</v>
      </c>
      <c r="W690" s="305"/>
      <c r="X690" s="306"/>
      <c r="Y690" s="548">
        <f t="shared" ref="Y690:AA709" si="438">IF($D690=Y$5,$T690,0)</f>
        <v>0</v>
      </c>
      <c r="Z690" s="549">
        <f t="shared" si="438"/>
        <v>0</v>
      </c>
      <c r="AA690" s="549">
        <f t="shared" si="438"/>
        <v>0</v>
      </c>
      <c r="AB690" s="282">
        <f t="shared" si="426"/>
        <v>179648.2</v>
      </c>
      <c r="AC690" s="281">
        <f t="shared" si="427"/>
        <v>0</v>
      </c>
      <c r="AD690" s="549">
        <f t="shared" si="401"/>
        <v>0</v>
      </c>
      <c r="AE690" s="553">
        <f t="shared" si="435"/>
        <v>0</v>
      </c>
      <c r="AF690" s="282">
        <f t="shared" si="436"/>
        <v>179648.2</v>
      </c>
      <c r="AG690" s="283">
        <f t="shared" si="428"/>
        <v>179648.2</v>
      </c>
      <c r="AH690" s="281">
        <f t="shared" si="429"/>
        <v>0</v>
      </c>
      <c r="AI690" s="551">
        <f t="shared" si="422"/>
        <v>0</v>
      </c>
      <c r="AJ690" s="549">
        <f t="shared" si="422"/>
        <v>0</v>
      </c>
      <c r="AK690" s="549">
        <f t="shared" si="422"/>
        <v>0</v>
      </c>
      <c r="AL690" s="282">
        <f t="shared" si="430"/>
        <v>148014.005</v>
      </c>
      <c r="AM690" s="281">
        <f t="shared" si="431"/>
        <v>0</v>
      </c>
      <c r="AN690" s="549">
        <f t="shared" si="424"/>
        <v>0</v>
      </c>
      <c r="AO690" s="549">
        <f t="shared" si="425"/>
        <v>0</v>
      </c>
      <c r="AP690" s="549">
        <f t="shared" si="432"/>
        <v>148014.005</v>
      </c>
      <c r="AQ690" s="283">
        <f t="shared" si="437"/>
        <v>148014.005</v>
      </c>
      <c r="AR690" s="281">
        <f t="shared" si="433"/>
        <v>0</v>
      </c>
      <c r="AT690" s="446" t="s">
        <v>2077</v>
      </c>
      <c r="AU690" s="284"/>
      <c r="AV690" s="447" t="str">
        <f t="shared" si="434"/>
        <v>CA</v>
      </c>
      <c r="AW690" s="447" t="str">
        <f t="shared" si="434"/>
        <v>CL</v>
      </c>
      <c r="AX690" s="447" t="str">
        <f t="shared" si="434"/>
        <v>AIC</v>
      </c>
      <c r="AY690" s="447" t="str">
        <f t="shared" si="414"/>
        <v>ERB</v>
      </c>
      <c r="AZ690" s="447" t="str">
        <f t="shared" si="414"/>
        <v>GRB</v>
      </c>
      <c r="BA690" s="447" t="str">
        <f t="shared" si="414"/>
        <v>Non-Op</v>
      </c>
      <c r="BC690" s="449" t="s">
        <v>2100</v>
      </c>
      <c r="BD690" s="552">
        <f t="shared" si="417"/>
        <v>179648.2</v>
      </c>
      <c r="BF690" s="435"/>
      <c r="BG690" s="435"/>
      <c r="BH690" s="435"/>
      <c r="BI690" s="435"/>
      <c r="BJ690" s="435"/>
      <c r="BK690" s="435"/>
      <c r="BL690" s="435"/>
      <c r="BN690" s="444"/>
    </row>
    <row r="691" spans="1:66" s="28" customFormat="1" ht="12" customHeight="1">
      <c r="A691" s="287">
        <v>18238221</v>
      </c>
      <c r="B691" s="288" t="str">
        <f t="shared" si="407"/>
        <v>18238221</v>
      </c>
      <c r="C691" s="444" t="s">
        <v>1483</v>
      </c>
      <c r="D691" s="445" t="s">
        <v>1165</v>
      </c>
      <c r="E691" s="445"/>
      <c r="F691" s="444"/>
      <c r="G691" s="445"/>
      <c r="H691" s="547">
        <v>127636.02</v>
      </c>
      <c r="I691" s="547">
        <v>137199.06</v>
      </c>
      <c r="J691" s="547">
        <v>147372.87</v>
      </c>
      <c r="K691" s="547">
        <v>157887.69</v>
      </c>
      <c r="L691" s="547">
        <v>169209.18</v>
      </c>
      <c r="M691" s="547">
        <v>53417.66</v>
      </c>
      <c r="N691" s="547">
        <v>64550.92</v>
      </c>
      <c r="O691" s="547">
        <v>76538.720000000001</v>
      </c>
      <c r="P691" s="547">
        <v>88038.84</v>
      </c>
      <c r="Q691" s="547">
        <v>99066.08</v>
      </c>
      <c r="R691" s="547">
        <v>112243.15</v>
      </c>
      <c r="S691" s="547">
        <v>122517.74</v>
      </c>
      <c r="T691" s="547">
        <v>132089.74</v>
      </c>
      <c r="U691" s="547"/>
      <c r="V691" s="547">
        <f t="shared" si="423"/>
        <v>113158.7325</v>
      </c>
      <c r="W691" s="305"/>
      <c r="X691" s="306"/>
      <c r="Y691" s="548">
        <f t="shared" si="438"/>
        <v>0</v>
      </c>
      <c r="Z691" s="549">
        <f t="shared" si="438"/>
        <v>0</v>
      </c>
      <c r="AA691" s="549">
        <f t="shared" si="438"/>
        <v>0</v>
      </c>
      <c r="AB691" s="282">
        <f t="shared" si="426"/>
        <v>132089.74</v>
      </c>
      <c r="AC691" s="281">
        <f t="shared" si="427"/>
        <v>0</v>
      </c>
      <c r="AD691" s="549">
        <f t="shared" si="401"/>
        <v>0</v>
      </c>
      <c r="AE691" s="553">
        <f t="shared" si="435"/>
        <v>0</v>
      </c>
      <c r="AF691" s="282">
        <f t="shared" si="436"/>
        <v>132089.74</v>
      </c>
      <c r="AG691" s="283">
        <f t="shared" si="428"/>
        <v>132089.74</v>
      </c>
      <c r="AH691" s="281">
        <f t="shared" si="429"/>
        <v>0</v>
      </c>
      <c r="AI691" s="551">
        <f t="shared" si="422"/>
        <v>0</v>
      </c>
      <c r="AJ691" s="549">
        <f t="shared" si="422"/>
        <v>0</v>
      </c>
      <c r="AK691" s="549">
        <f t="shared" si="422"/>
        <v>0</v>
      </c>
      <c r="AL691" s="282">
        <f t="shared" si="430"/>
        <v>113158.7325</v>
      </c>
      <c r="AM691" s="281">
        <f t="shared" si="431"/>
        <v>0</v>
      </c>
      <c r="AN691" s="549">
        <f t="shared" si="424"/>
        <v>0</v>
      </c>
      <c r="AO691" s="549">
        <f t="shared" si="425"/>
        <v>0</v>
      </c>
      <c r="AP691" s="549">
        <f t="shared" si="432"/>
        <v>113158.7325</v>
      </c>
      <c r="AQ691" s="283">
        <f t="shared" si="437"/>
        <v>113158.7325</v>
      </c>
      <c r="AR691" s="281">
        <f t="shared" si="433"/>
        <v>0</v>
      </c>
      <c r="AT691" s="446" t="s">
        <v>2077</v>
      </c>
      <c r="AU691" s="284"/>
      <c r="AV691" s="447" t="str">
        <f t="shared" si="434"/>
        <v>CA</v>
      </c>
      <c r="AW691" s="447" t="str">
        <f t="shared" si="434"/>
        <v>CL</v>
      </c>
      <c r="AX691" s="447" t="str">
        <f t="shared" si="434"/>
        <v>AIC</v>
      </c>
      <c r="AY691" s="447" t="str">
        <f t="shared" si="414"/>
        <v>ERB</v>
      </c>
      <c r="AZ691" s="447" t="str">
        <f t="shared" si="414"/>
        <v>GRB</v>
      </c>
      <c r="BA691" s="447" t="str">
        <f t="shared" si="414"/>
        <v>Non-Op</v>
      </c>
      <c r="BC691" s="449" t="s">
        <v>2100</v>
      </c>
      <c r="BD691" s="552">
        <f t="shared" si="417"/>
        <v>132089.74</v>
      </c>
      <c r="BF691" s="435"/>
      <c r="BG691" s="435"/>
      <c r="BH691" s="435"/>
      <c r="BI691" s="435"/>
      <c r="BJ691" s="435"/>
      <c r="BK691" s="435"/>
      <c r="BL691" s="435"/>
      <c r="BN691" s="444"/>
    </row>
    <row r="692" spans="1:66" s="28" customFormat="1" ht="12" customHeight="1">
      <c r="A692" s="287">
        <v>18238311</v>
      </c>
      <c r="B692" s="288" t="str">
        <f t="shared" si="407"/>
        <v>18238311</v>
      </c>
      <c r="C692" s="445" t="s">
        <v>2843</v>
      </c>
      <c r="D692" s="445" t="s">
        <v>1163</v>
      </c>
      <c r="E692" s="445"/>
      <c r="F692" s="445"/>
      <c r="G692" s="445"/>
      <c r="H692" s="547">
        <v>0</v>
      </c>
      <c r="I692" s="547">
        <v>0</v>
      </c>
      <c r="J692" s="547">
        <v>0</v>
      </c>
      <c r="K692" s="547">
        <v>0</v>
      </c>
      <c r="L692" s="547">
        <v>0</v>
      </c>
      <c r="M692" s="547">
        <v>0</v>
      </c>
      <c r="N692" s="547">
        <v>0</v>
      </c>
      <c r="O692" s="547">
        <v>0</v>
      </c>
      <c r="P692" s="547">
        <v>0</v>
      </c>
      <c r="Q692" s="547">
        <v>0</v>
      </c>
      <c r="R692" s="547">
        <v>0</v>
      </c>
      <c r="S692" s="547">
        <v>0</v>
      </c>
      <c r="T692" s="547">
        <v>0</v>
      </c>
      <c r="U692" s="547"/>
      <c r="V692" s="547">
        <f t="shared" si="423"/>
        <v>0</v>
      </c>
      <c r="W692" s="285" t="s">
        <v>2844</v>
      </c>
      <c r="X692" s="286"/>
      <c r="Y692" s="548">
        <f t="shared" si="438"/>
        <v>0</v>
      </c>
      <c r="Z692" s="549">
        <f t="shared" si="438"/>
        <v>0</v>
      </c>
      <c r="AA692" s="549">
        <f t="shared" si="438"/>
        <v>0</v>
      </c>
      <c r="AB692" s="282">
        <f t="shared" si="426"/>
        <v>0</v>
      </c>
      <c r="AC692" s="281">
        <f t="shared" si="427"/>
        <v>0</v>
      </c>
      <c r="AD692" s="549">
        <f t="shared" si="401"/>
        <v>0</v>
      </c>
      <c r="AE692" s="553">
        <f t="shared" si="435"/>
        <v>0</v>
      </c>
      <c r="AF692" s="282">
        <f t="shared" si="436"/>
        <v>0</v>
      </c>
      <c r="AG692" s="283">
        <f t="shared" si="428"/>
        <v>0</v>
      </c>
      <c r="AH692" s="281">
        <f t="shared" si="429"/>
        <v>0</v>
      </c>
      <c r="AI692" s="551">
        <f t="shared" ref="AI692:AK711" si="439">IF($D692=AI$5,$V692,0)</f>
        <v>0</v>
      </c>
      <c r="AJ692" s="549">
        <f t="shared" si="439"/>
        <v>0</v>
      </c>
      <c r="AK692" s="549">
        <f t="shared" si="439"/>
        <v>0</v>
      </c>
      <c r="AL692" s="282">
        <f t="shared" si="430"/>
        <v>0</v>
      </c>
      <c r="AM692" s="281">
        <f t="shared" si="431"/>
        <v>0</v>
      </c>
      <c r="AN692" s="549">
        <f t="shared" si="424"/>
        <v>0</v>
      </c>
      <c r="AO692" s="549">
        <f t="shared" si="425"/>
        <v>0</v>
      </c>
      <c r="AP692" s="549">
        <f t="shared" si="432"/>
        <v>0</v>
      </c>
      <c r="AQ692" s="283">
        <f t="shared" si="437"/>
        <v>0</v>
      </c>
      <c r="AR692" s="281">
        <f t="shared" si="433"/>
        <v>0</v>
      </c>
      <c r="AT692" s="446"/>
      <c r="AU692" s="284"/>
      <c r="AV692" s="447" t="str">
        <f t="shared" si="434"/>
        <v>CA</v>
      </c>
      <c r="AW692" s="447" t="str">
        <f t="shared" si="434"/>
        <v>CL</v>
      </c>
      <c r="AX692" s="447" t="str">
        <f t="shared" si="434"/>
        <v>AIC</v>
      </c>
      <c r="AY692" s="447" t="str">
        <f t="shared" si="414"/>
        <v>ERB</v>
      </c>
      <c r="AZ692" s="447" t="str">
        <f t="shared" si="414"/>
        <v>GRB</v>
      </c>
      <c r="BA692" s="447" t="str">
        <f t="shared" si="414"/>
        <v>Non-Op</v>
      </c>
      <c r="BC692" s="445" t="s">
        <v>2142</v>
      </c>
      <c r="BD692" s="552">
        <f t="shared" si="417"/>
        <v>0</v>
      </c>
      <c r="BF692" s="435"/>
      <c r="BG692" s="435"/>
      <c r="BH692" s="435"/>
      <c r="BI692" s="435"/>
      <c r="BJ692" s="435"/>
      <c r="BK692" s="435"/>
      <c r="BL692" s="435"/>
      <c r="BN692" s="444"/>
    </row>
    <row r="693" spans="1:66" s="28" customFormat="1" ht="12" customHeight="1">
      <c r="A693" s="287">
        <v>18238321</v>
      </c>
      <c r="B693" s="288" t="str">
        <f t="shared" si="407"/>
        <v>18238321</v>
      </c>
      <c r="C693" s="445" t="s">
        <v>2845</v>
      </c>
      <c r="D693" s="445" t="s">
        <v>1163</v>
      </c>
      <c r="E693" s="445"/>
      <c r="F693" s="445"/>
      <c r="G693" s="445"/>
      <c r="H693" s="547">
        <v>0</v>
      </c>
      <c r="I693" s="547">
        <v>0</v>
      </c>
      <c r="J693" s="547">
        <v>0</v>
      </c>
      <c r="K693" s="547">
        <v>0</v>
      </c>
      <c r="L693" s="547">
        <v>0</v>
      </c>
      <c r="M693" s="547">
        <v>0</v>
      </c>
      <c r="N693" s="547">
        <v>0</v>
      </c>
      <c r="O693" s="547">
        <v>0</v>
      </c>
      <c r="P693" s="547">
        <v>0</v>
      </c>
      <c r="Q693" s="547">
        <v>0</v>
      </c>
      <c r="R693" s="547">
        <v>0</v>
      </c>
      <c r="S693" s="547">
        <v>0</v>
      </c>
      <c r="T693" s="547">
        <v>0</v>
      </c>
      <c r="U693" s="547"/>
      <c r="V693" s="547">
        <f t="shared" si="423"/>
        <v>0</v>
      </c>
      <c r="W693" s="285" t="s">
        <v>1484</v>
      </c>
      <c r="X693" s="286"/>
      <c r="Y693" s="548">
        <f t="shared" si="438"/>
        <v>0</v>
      </c>
      <c r="Z693" s="549">
        <f t="shared" si="438"/>
        <v>0</v>
      </c>
      <c r="AA693" s="549">
        <f t="shared" si="438"/>
        <v>0</v>
      </c>
      <c r="AB693" s="282">
        <f t="shared" si="426"/>
        <v>0</v>
      </c>
      <c r="AC693" s="281">
        <f t="shared" si="427"/>
        <v>0</v>
      </c>
      <c r="AD693" s="549">
        <f t="shared" si="401"/>
        <v>0</v>
      </c>
      <c r="AE693" s="553">
        <f t="shared" si="435"/>
        <v>0</v>
      </c>
      <c r="AF693" s="282">
        <f t="shared" si="436"/>
        <v>0</v>
      </c>
      <c r="AG693" s="283">
        <f t="shared" si="428"/>
        <v>0</v>
      </c>
      <c r="AH693" s="281">
        <f t="shared" si="429"/>
        <v>0</v>
      </c>
      <c r="AI693" s="551">
        <f t="shared" si="439"/>
        <v>0</v>
      </c>
      <c r="AJ693" s="549">
        <f t="shared" si="439"/>
        <v>0</v>
      </c>
      <c r="AK693" s="549">
        <f t="shared" si="439"/>
        <v>0</v>
      </c>
      <c r="AL693" s="282">
        <f t="shared" si="430"/>
        <v>0</v>
      </c>
      <c r="AM693" s="281">
        <f t="shared" si="431"/>
        <v>0</v>
      </c>
      <c r="AN693" s="549">
        <f t="shared" si="424"/>
        <v>0</v>
      </c>
      <c r="AO693" s="549">
        <f t="shared" si="425"/>
        <v>0</v>
      </c>
      <c r="AP693" s="549">
        <f t="shared" si="432"/>
        <v>0</v>
      </c>
      <c r="AQ693" s="283">
        <f t="shared" si="437"/>
        <v>0</v>
      </c>
      <c r="AR693" s="281">
        <f t="shared" si="433"/>
        <v>0</v>
      </c>
      <c r="AT693" s="446"/>
      <c r="AU693" s="284"/>
      <c r="AV693" s="447" t="str">
        <f t="shared" si="434"/>
        <v>CA</v>
      </c>
      <c r="AW693" s="447" t="str">
        <f t="shared" si="434"/>
        <v>CL</v>
      </c>
      <c r="AX693" s="447" t="str">
        <f t="shared" si="434"/>
        <v>AIC</v>
      </c>
      <c r="AY693" s="447" t="str">
        <f t="shared" si="414"/>
        <v>ERB</v>
      </c>
      <c r="AZ693" s="447" t="str">
        <f t="shared" si="414"/>
        <v>GRB</v>
      </c>
      <c r="BA693" s="447" t="str">
        <f t="shared" si="414"/>
        <v>Non-Op</v>
      </c>
      <c r="BC693" s="445" t="s">
        <v>2142</v>
      </c>
      <c r="BD693" s="552">
        <f t="shared" si="417"/>
        <v>0</v>
      </c>
      <c r="BF693" s="435"/>
      <c r="BG693" s="435"/>
      <c r="BH693" s="435"/>
      <c r="BI693" s="435"/>
      <c r="BJ693" s="435"/>
      <c r="BK693" s="435"/>
      <c r="BL693" s="435"/>
      <c r="BN693" s="444"/>
    </row>
    <row r="694" spans="1:66" s="28" customFormat="1" ht="12" customHeight="1">
      <c r="A694" s="287">
        <v>18238331</v>
      </c>
      <c r="B694" s="288" t="str">
        <f t="shared" si="407"/>
        <v>18238331</v>
      </c>
      <c r="C694" s="445" t="s">
        <v>2846</v>
      </c>
      <c r="D694" s="445" t="s">
        <v>1163</v>
      </c>
      <c r="E694" s="445"/>
      <c r="F694" s="445"/>
      <c r="G694" s="445"/>
      <c r="H694" s="547">
        <v>0</v>
      </c>
      <c r="I694" s="547">
        <v>0</v>
      </c>
      <c r="J694" s="547">
        <v>0</v>
      </c>
      <c r="K694" s="547">
        <v>0</v>
      </c>
      <c r="L694" s="547">
        <v>0</v>
      </c>
      <c r="M694" s="547">
        <v>0</v>
      </c>
      <c r="N694" s="547">
        <v>0</v>
      </c>
      <c r="O694" s="547">
        <v>0</v>
      </c>
      <c r="P694" s="547">
        <v>0</v>
      </c>
      <c r="Q694" s="547">
        <v>0</v>
      </c>
      <c r="R694" s="547">
        <v>0</v>
      </c>
      <c r="S694" s="547">
        <v>0</v>
      </c>
      <c r="T694" s="547">
        <v>0</v>
      </c>
      <c r="U694" s="547"/>
      <c r="V694" s="547">
        <f t="shared" si="423"/>
        <v>0</v>
      </c>
      <c r="W694" s="285" t="s">
        <v>1485</v>
      </c>
      <c r="X694" s="286"/>
      <c r="Y694" s="548">
        <f t="shared" si="438"/>
        <v>0</v>
      </c>
      <c r="Z694" s="549">
        <f t="shared" si="438"/>
        <v>0</v>
      </c>
      <c r="AA694" s="549">
        <f t="shared" si="438"/>
        <v>0</v>
      </c>
      <c r="AB694" s="282">
        <f t="shared" si="426"/>
        <v>0</v>
      </c>
      <c r="AC694" s="281">
        <f t="shared" si="427"/>
        <v>0</v>
      </c>
      <c r="AD694" s="549">
        <f t="shared" si="401"/>
        <v>0</v>
      </c>
      <c r="AE694" s="553">
        <f t="shared" si="435"/>
        <v>0</v>
      </c>
      <c r="AF694" s="282">
        <f t="shared" si="436"/>
        <v>0</v>
      </c>
      <c r="AG694" s="283">
        <f t="shared" si="428"/>
        <v>0</v>
      </c>
      <c r="AH694" s="281">
        <f t="shared" si="429"/>
        <v>0</v>
      </c>
      <c r="AI694" s="551">
        <f t="shared" si="439"/>
        <v>0</v>
      </c>
      <c r="AJ694" s="549">
        <f t="shared" si="439"/>
        <v>0</v>
      </c>
      <c r="AK694" s="549">
        <f t="shared" si="439"/>
        <v>0</v>
      </c>
      <c r="AL694" s="282">
        <f t="shared" si="430"/>
        <v>0</v>
      </c>
      <c r="AM694" s="281">
        <f t="shared" si="431"/>
        <v>0</v>
      </c>
      <c r="AN694" s="549">
        <f t="shared" si="424"/>
        <v>0</v>
      </c>
      <c r="AO694" s="549">
        <f t="shared" si="425"/>
        <v>0</v>
      </c>
      <c r="AP694" s="549">
        <f t="shared" si="432"/>
        <v>0</v>
      </c>
      <c r="AQ694" s="283">
        <f t="shared" si="437"/>
        <v>0</v>
      </c>
      <c r="AR694" s="281">
        <f t="shared" si="433"/>
        <v>0</v>
      </c>
      <c r="AT694" s="446"/>
      <c r="AU694" s="284"/>
      <c r="AV694" s="447" t="str">
        <f t="shared" si="434"/>
        <v>CA</v>
      </c>
      <c r="AW694" s="447" t="str">
        <f t="shared" si="434"/>
        <v>CL</v>
      </c>
      <c r="AX694" s="447" t="str">
        <f t="shared" si="434"/>
        <v>AIC</v>
      </c>
      <c r="AY694" s="447" t="str">
        <f t="shared" si="414"/>
        <v>ERB</v>
      </c>
      <c r="AZ694" s="447" t="str">
        <f t="shared" si="414"/>
        <v>GRB</v>
      </c>
      <c r="BA694" s="447" t="str">
        <f t="shared" si="414"/>
        <v>Non-Op</v>
      </c>
      <c r="BC694" s="445" t="s">
        <v>2142</v>
      </c>
      <c r="BD694" s="552">
        <f t="shared" si="417"/>
        <v>0</v>
      </c>
      <c r="BF694" s="435"/>
      <c r="BG694" s="435"/>
      <c r="BH694" s="435"/>
      <c r="BI694" s="435"/>
      <c r="BJ694" s="435"/>
      <c r="BK694" s="435"/>
      <c r="BL694" s="435"/>
      <c r="BN694" s="444"/>
    </row>
    <row r="695" spans="1:66" s="28" customFormat="1" ht="12" customHeight="1">
      <c r="A695" s="287">
        <v>18239001</v>
      </c>
      <c r="B695" s="288" t="str">
        <f t="shared" si="407"/>
        <v>18239001</v>
      </c>
      <c r="C695" s="444" t="s">
        <v>1486</v>
      </c>
      <c r="D695" s="445" t="s">
        <v>2091</v>
      </c>
      <c r="E695" s="445"/>
      <c r="F695" s="444"/>
      <c r="G695" s="445"/>
      <c r="H695" s="547">
        <v>173197693.72999999</v>
      </c>
      <c r="I695" s="547">
        <v>175335040.58000001</v>
      </c>
      <c r="J695" s="547">
        <v>177108691.78</v>
      </c>
      <c r="K695" s="547">
        <v>177773638.06</v>
      </c>
      <c r="L695" s="547">
        <v>179327600.72</v>
      </c>
      <c r="M695" s="547">
        <v>180224364.91</v>
      </c>
      <c r="N695" s="547">
        <v>181195967.68000001</v>
      </c>
      <c r="O695" s="547">
        <v>182015248.09</v>
      </c>
      <c r="P695" s="547">
        <v>182708458.41</v>
      </c>
      <c r="Q695" s="547">
        <v>184147159.46000001</v>
      </c>
      <c r="R695" s="547">
        <v>184269653.18000001</v>
      </c>
      <c r="S695" s="547">
        <v>184793810.75999999</v>
      </c>
      <c r="T695" s="547">
        <v>186564949.41999999</v>
      </c>
      <c r="U695" s="547"/>
      <c r="V695" s="547">
        <f t="shared" si="423"/>
        <v>180731746.26708332</v>
      </c>
      <c r="W695" s="305"/>
      <c r="X695" s="306"/>
      <c r="Y695" s="548">
        <f t="shared" si="438"/>
        <v>186564949.41999999</v>
      </c>
      <c r="Z695" s="549">
        <f t="shared" si="438"/>
        <v>0</v>
      </c>
      <c r="AA695" s="549">
        <f t="shared" si="438"/>
        <v>0</v>
      </c>
      <c r="AB695" s="282">
        <f t="shared" si="426"/>
        <v>0</v>
      </c>
      <c r="AC695" s="281">
        <f t="shared" si="427"/>
        <v>0</v>
      </c>
      <c r="AD695" s="549">
        <f t="shared" si="401"/>
        <v>0</v>
      </c>
      <c r="AE695" s="553">
        <f t="shared" si="435"/>
        <v>0</v>
      </c>
      <c r="AF695" s="282">
        <f t="shared" si="436"/>
        <v>0</v>
      </c>
      <c r="AG695" s="283">
        <f t="shared" si="428"/>
        <v>0</v>
      </c>
      <c r="AH695" s="281">
        <f t="shared" si="429"/>
        <v>0</v>
      </c>
      <c r="AI695" s="551">
        <f t="shared" si="439"/>
        <v>180731746.26708332</v>
      </c>
      <c r="AJ695" s="549">
        <f t="shared" si="439"/>
        <v>0</v>
      </c>
      <c r="AK695" s="549">
        <f t="shared" si="439"/>
        <v>0</v>
      </c>
      <c r="AL695" s="282">
        <f t="shared" si="430"/>
        <v>0</v>
      </c>
      <c r="AM695" s="281">
        <f t="shared" si="431"/>
        <v>0</v>
      </c>
      <c r="AN695" s="549">
        <f t="shared" si="424"/>
        <v>0</v>
      </c>
      <c r="AO695" s="549">
        <f t="shared" si="425"/>
        <v>0</v>
      </c>
      <c r="AP695" s="549">
        <f t="shared" si="432"/>
        <v>0</v>
      </c>
      <c r="AQ695" s="283">
        <f t="shared" si="437"/>
        <v>0</v>
      </c>
      <c r="AR695" s="281">
        <f t="shared" si="433"/>
        <v>0</v>
      </c>
      <c r="AT695" s="446"/>
      <c r="AU695" s="284"/>
      <c r="AV695" s="447" t="str">
        <f t="shared" si="434"/>
        <v>CA</v>
      </c>
      <c r="AW695" s="447" t="str">
        <f t="shared" si="434"/>
        <v>CL</v>
      </c>
      <c r="AX695" s="447" t="str">
        <f t="shared" si="434"/>
        <v>AIC</v>
      </c>
      <c r="AY695" s="447" t="str">
        <f t="shared" si="414"/>
        <v>ERB</v>
      </c>
      <c r="AZ695" s="447" t="str">
        <f t="shared" si="414"/>
        <v>GRB</v>
      </c>
      <c r="BA695" s="447" t="str">
        <f t="shared" si="414"/>
        <v>Non-Op</v>
      </c>
      <c r="BC695" s="445" t="s">
        <v>2104</v>
      </c>
      <c r="BD695" s="552">
        <f t="shared" si="417"/>
        <v>186564949.41999999</v>
      </c>
      <c r="BF695" s="435"/>
      <c r="BG695" s="435"/>
      <c r="BH695" s="435"/>
      <c r="BI695" s="435"/>
      <c r="BJ695" s="435"/>
      <c r="BK695" s="435"/>
      <c r="BL695" s="435"/>
      <c r="BN695" s="444"/>
    </row>
    <row r="696" spans="1:66" s="28" customFormat="1" ht="12" customHeight="1">
      <c r="A696" s="287">
        <v>18239002</v>
      </c>
      <c r="B696" s="288" t="str">
        <f t="shared" si="407"/>
        <v>18239002</v>
      </c>
      <c r="C696" s="444" t="s">
        <v>1487</v>
      </c>
      <c r="D696" s="445" t="s">
        <v>2091</v>
      </c>
      <c r="E696" s="445"/>
      <c r="F696" s="444"/>
      <c r="G696" s="445"/>
      <c r="H696" s="547">
        <v>43825590.159999996</v>
      </c>
      <c r="I696" s="547">
        <v>44117000.649999999</v>
      </c>
      <c r="J696" s="547">
        <v>44541803.479999997</v>
      </c>
      <c r="K696" s="547">
        <v>44783801.850000001</v>
      </c>
      <c r="L696" s="547">
        <v>45046785.640000001</v>
      </c>
      <c r="M696" s="547">
        <v>45174524.280000001</v>
      </c>
      <c r="N696" s="547">
        <v>45431761.549999997</v>
      </c>
      <c r="O696" s="547">
        <v>45566825.840000004</v>
      </c>
      <c r="P696" s="547">
        <v>45651373.969999999</v>
      </c>
      <c r="Q696" s="547">
        <v>45951585.109999999</v>
      </c>
      <c r="R696" s="547">
        <v>45980232.369999997</v>
      </c>
      <c r="S696" s="547">
        <v>45977819.619999997</v>
      </c>
      <c r="T696" s="547">
        <v>46197066.32</v>
      </c>
      <c r="U696" s="547"/>
      <c r="V696" s="547">
        <f t="shared" si="423"/>
        <v>45269570.216666669</v>
      </c>
      <c r="W696" s="305" t="s">
        <v>320</v>
      </c>
      <c r="X696" s="306"/>
      <c r="Y696" s="548">
        <f t="shared" si="438"/>
        <v>46197066.32</v>
      </c>
      <c r="Z696" s="549">
        <f t="shared" si="438"/>
        <v>0</v>
      </c>
      <c r="AA696" s="549">
        <f t="shared" si="438"/>
        <v>0</v>
      </c>
      <c r="AB696" s="282">
        <f t="shared" si="426"/>
        <v>0</v>
      </c>
      <c r="AC696" s="281">
        <f t="shared" si="427"/>
        <v>0</v>
      </c>
      <c r="AD696" s="549">
        <f t="shared" si="401"/>
        <v>0</v>
      </c>
      <c r="AE696" s="553">
        <f t="shared" si="435"/>
        <v>0</v>
      </c>
      <c r="AF696" s="282">
        <f t="shared" si="436"/>
        <v>0</v>
      </c>
      <c r="AG696" s="283">
        <f t="shared" si="428"/>
        <v>0</v>
      </c>
      <c r="AH696" s="281">
        <f t="shared" si="429"/>
        <v>0</v>
      </c>
      <c r="AI696" s="551">
        <f t="shared" si="439"/>
        <v>45269570.216666669</v>
      </c>
      <c r="AJ696" s="549">
        <f t="shared" si="439"/>
        <v>0</v>
      </c>
      <c r="AK696" s="549">
        <f t="shared" si="439"/>
        <v>0</v>
      </c>
      <c r="AL696" s="282">
        <f t="shared" si="430"/>
        <v>0</v>
      </c>
      <c r="AM696" s="281">
        <f t="shared" si="431"/>
        <v>0</v>
      </c>
      <c r="AN696" s="549">
        <f t="shared" si="424"/>
        <v>0</v>
      </c>
      <c r="AO696" s="549">
        <f t="shared" si="425"/>
        <v>0</v>
      </c>
      <c r="AP696" s="549">
        <f t="shared" si="432"/>
        <v>0</v>
      </c>
      <c r="AQ696" s="283">
        <f t="shared" si="437"/>
        <v>0</v>
      </c>
      <c r="AR696" s="281">
        <f t="shared" si="433"/>
        <v>0</v>
      </c>
      <c r="AT696" s="446"/>
      <c r="AU696" s="284"/>
      <c r="AV696" s="447" t="str">
        <f t="shared" si="434"/>
        <v>CA</v>
      </c>
      <c r="AW696" s="447" t="str">
        <f t="shared" si="434"/>
        <v>CL</v>
      </c>
      <c r="AX696" s="447" t="str">
        <f t="shared" si="434"/>
        <v>AIC</v>
      </c>
      <c r="AY696" s="447" t="str">
        <f t="shared" si="414"/>
        <v>ERB</v>
      </c>
      <c r="AZ696" s="447" t="str">
        <f t="shared" si="414"/>
        <v>GRB</v>
      </c>
      <c r="BA696" s="447" t="str">
        <f t="shared" si="414"/>
        <v>Non-Op</v>
      </c>
      <c r="BC696" s="445" t="s">
        <v>2104</v>
      </c>
      <c r="BD696" s="552">
        <f t="shared" si="417"/>
        <v>46197066.32</v>
      </c>
      <c r="BF696" s="435"/>
      <c r="BG696" s="435"/>
      <c r="BH696" s="435"/>
      <c r="BI696" s="435"/>
      <c r="BJ696" s="435"/>
      <c r="BK696" s="435"/>
      <c r="BL696" s="435"/>
      <c r="BN696" s="444"/>
    </row>
    <row r="697" spans="1:66" s="28" customFormat="1" ht="12" customHeight="1">
      <c r="A697" s="287">
        <v>18239011</v>
      </c>
      <c r="B697" s="288" t="str">
        <f t="shared" si="407"/>
        <v>18239011</v>
      </c>
      <c r="C697" s="444" t="s">
        <v>1488</v>
      </c>
      <c r="D697" s="445" t="s">
        <v>2091</v>
      </c>
      <c r="E697" s="445"/>
      <c r="F697" s="444"/>
      <c r="G697" s="445"/>
      <c r="H697" s="547">
        <v>4935018.97</v>
      </c>
      <c r="I697" s="547">
        <v>4975472.66</v>
      </c>
      <c r="J697" s="547">
        <v>5004814.42</v>
      </c>
      <c r="K697" s="547">
        <v>5034589.32</v>
      </c>
      <c r="L697" s="547">
        <v>5063858.6500000004</v>
      </c>
      <c r="M697" s="547">
        <v>5091117.51</v>
      </c>
      <c r="N697" s="547">
        <v>5127079.3099999996</v>
      </c>
      <c r="O697" s="547">
        <v>5152681.6500000004</v>
      </c>
      <c r="P697" s="547">
        <v>5177814.3499999996</v>
      </c>
      <c r="Q697" s="547">
        <v>5218913.87</v>
      </c>
      <c r="R697" s="547">
        <v>5243887.59</v>
      </c>
      <c r="S697" s="547">
        <v>5272688.25</v>
      </c>
      <c r="T697" s="547">
        <v>5295349.0199999996</v>
      </c>
      <c r="U697" s="547"/>
      <c r="V697" s="547">
        <f t="shared" si="423"/>
        <v>5123175.1312499996</v>
      </c>
      <c r="W697" s="305"/>
      <c r="X697" s="306"/>
      <c r="Y697" s="548">
        <f t="shared" si="438"/>
        <v>5295349.0199999996</v>
      </c>
      <c r="Z697" s="549">
        <f t="shared" si="438"/>
        <v>0</v>
      </c>
      <c r="AA697" s="549">
        <f t="shared" si="438"/>
        <v>0</v>
      </c>
      <c r="AB697" s="282">
        <f t="shared" si="426"/>
        <v>0</v>
      </c>
      <c r="AC697" s="281">
        <f t="shared" si="427"/>
        <v>0</v>
      </c>
      <c r="AD697" s="549">
        <f t="shared" ref="AD697:AD760" si="440">IF($D697=AD$5,$T697,IF($D697=AD$4, $T697*$AK$1,0))</f>
        <v>0</v>
      </c>
      <c r="AE697" s="553">
        <f t="shared" si="435"/>
        <v>0</v>
      </c>
      <c r="AF697" s="282">
        <f t="shared" si="436"/>
        <v>0</v>
      </c>
      <c r="AG697" s="283">
        <f t="shared" si="428"/>
        <v>0</v>
      </c>
      <c r="AH697" s="281">
        <f t="shared" si="429"/>
        <v>0</v>
      </c>
      <c r="AI697" s="551">
        <f t="shared" si="439"/>
        <v>5123175.1312499996</v>
      </c>
      <c r="AJ697" s="549">
        <f t="shared" si="439"/>
        <v>0</v>
      </c>
      <c r="AK697" s="549">
        <f t="shared" si="439"/>
        <v>0</v>
      </c>
      <c r="AL697" s="282">
        <f t="shared" si="430"/>
        <v>0</v>
      </c>
      <c r="AM697" s="281">
        <f t="shared" si="431"/>
        <v>0</v>
      </c>
      <c r="AN697" s="549">
        <f t="shared" si="424"/>
        <v>0</v>
      </c>
      <c r="AO697" s="549">
        <f t="shared" si="425"/>
        <v>0</v>
      </c>
      <c r="AP697" s="549">
        <f t="shared" si="432"/>
        <v>0</v>
      </c>
      <c r="AQ697" s="283">
        <f t="shared" si="437"/>
        <v>0</v>
      </c>
      <c r="AR697" s="281">
        <f t="shared" si="433"/>
        <v>0</v>
      </c>
      <c r="AT697" s="446"/>
      <c r="AU697" s="284"/>
      <c r="AV697" s="447" t="str">
        <f t="shared" si="434"/>
        <v>CA</v>
      </c>
      <c r="AW697" s="447" t="str">
        <f t="shared" si="434"/>
        <v>CL</v>
      </c>
      <c r="AX697" s="447" t="str">
        <f t="shared" si="434"/>
        <v>AIC</v>
      </c>
      <c r="AY697" s="447" t="str">
        <f t="shared" si="414"/>
        <v>ERB</v>
      </c>
      <c r="AZ697" s="447" t="str">
        <f t="shared" si="414"/>
        <v>GRB</v>
      </c>
      <c r="BA697" s="447" t="str">
        <f t="shared" si="414"/>
        <v>Non-Op</v>
      </c>
      <c r="BC697" s="445" t="s">
        <v>2104</v>
      </c>
      <c r="BD697" s="552">
        <f t="shared" si="417"/>
        <v>5295349.0199999996</v>
      </c>
      <c r="BF697" s="435"/>
      <c r="BG697" s="435"/>
      <c r="BH697" s="435"/>
      <c r="BI697" s="435"/>
      <c r="BJ697" s="435"/>
      <c r="BK697" s="435"/>
      <c r="BL697" s="435"/>
      <c r="BN697" s="444"/>
    </row>
    <row r="698" spans="1:66" s="28" customFormat="1" ht="12" customHeight="1">
      <c r="A698" s="287">
        <v>18239012</v>
      </c>
      <c r="B698" s="288" t="str">
        <f t="shared" si="407"/>
        <v>18239012</v>
      </c>
      <c r="C698" s="444" t="s">
        <v>1489</v>
      </c>
      <c r="D698" s="445" t="s">
        <v>2091</v>
      </c>
      <c r="E698" s="445"/>
      <c r="F698" s="444"/>
      <c r="G698" s="445"/>
      <c r="H698" s="547">
        <v>1744527.35</v>
      </c>
      <c r="I698" s="547">
        <v>1754640.77</v>
      </c>
      <c r="J698" s="547">
        <v>1761976.21</v>
      </c>
      <c r="K698" s="547">
        <v>1769419.94</v>
      </c>
      <c r="L698" s="547">
        <v>1776737.27</v>
      </c>
      <c r="M698" s="547">
        <v>1783551.98</v>
      </c>
      <c r="N698" s="547">
        <v>1792542.43</v>
      </c>
      <c r="O698" s="547">
        <v>1798943.01</v>
      </c>
      <c r="P698" s="547">
        <v>1805226.18</v>
      </c>
      <c r="Q698" s="547">
        <v>1815501.06</v>
      </c>
      <c r="R698" s="547">
        <v>1821744.49</v>
      </c>
      <c r="S698" s="547">
        <v>1828944.65</v>
      </c>
      <c r="T698" s="547">
        <v>1834609.84</v>
      </c>
      <c r="U698" s="547"/>
      <c r="V698" s="547">
        <f t="shared" si="423"/>
        <v>1791566.3820833331</v>
      </c>
      <c r="W698" s="305" t="s">
        <v>320</v>
      </c>
      <c r="X698" s="306"/>
      <c r="Y698" s="548">
        <f t="shared" si="438"/>
        <v>1834609.84</v>
      </c>
      <c r="Z698" s="549">
        <f t="shared" si="438"/>
        <v>0</v>
      </c>
      <c r="AA698" s="549">
        <f t="shared" si="438"/>
        <v>0</v>
      </c>
      <c r="AB698" s="282">
        <f t="shared" si="426"/>
        <v>0</v>
      </c>
      <c r="AC698" s="281">
        <f t="shared" si="427"/>
        <v>0</v>
      </c>
      <c r="AD698" s="549">
        <f t="shared" si="440"/>
        <v>0</v>
      </c>
      <c r="AE698" s="553">
        <f t="shared" si="435"/>
        <v>0</v>
      </c>
      <c r="AF698" s="282">
        <f t="shared" si="436"/>
        <v>0</v>
      </c>
      <c r="AG698" s="283">
        <f t="shared" si="428"/>
        <v>0</v>
      </c>
      <c r="AH698" s="281">
        <f t="shared" si="429"/>
        <v>0</v>
      </c>
      <c r="AI698" s="551">
        <f t="shared" si="439"/>
        <v>1791566.3820833331</v>
      </c>
      <c r="AJ698" s="549">
        <f t="shared" si="439"/>
        <v>0</v>
      </c>
      <c r="AK698" s="549">
        <f t="shared" si="439"/>
        <v>0</v>
      </c>
      <c r="AL698" s="282">
        <f t="shared" si="430"/>
        <v>0</v>
      </c>
      <c r="AM698" s="281">
        <f t="shared" si="431"/>
        <v>0</v>
      </c>
      <c r="AN698" s="549">
        <f t="shared" si="424"/>
        <v>0</v>
      </c>
      <c r="AO698" s="549">
        <f t="shared" si="425"/>
        <v>0</v>
      </c>
      <c r="AP698" s="549">
        <f t="shared" si="432"/>
        <v>0</v>
      </c>
      <c r="AQ698" s="283">
        <f t="shared" si="437"/>
        <v>0</v>
      </c>
      <c r="AR698" s="281">
        <f t="shared" si="433"/>
        <v>0</v>
      </c>
      <c r="AT698" s="446"/>
      <c r="AU698" s="284"/>
      <c r="AV698" s="447" t="str">
        <f t="shared" si="434"/>
        <v>CA</v>
      </c>
      <c r="AW698" s="447" t="str">
        <f t="shared" si="434"/>
        <v>CL</v>
      </c>
      <c r="AX698" s="447" t="str">
        <f t="shared" si="434"/>
        <v>AIC</v>
      </c>
      <c r="AY698" s="447" t="str">
        <f t="shared" si="414"/>
        <v>ERB</v>
      </c>
      <c r="AZ698" s="447" t="str">
        <f t="shared" si="414"/>
        <v>GRB</v>
      </c>
      <c r="BA698" s="447" t="str">
        <f t="shared" si="414"/>
        <v>Non-Op</v>
      </c>
      <c r="BC698" s="445" t="s">
        <v>2104</v>
      </c>
      <c r="BD698" s="552">
        <f t="shared" si="417"/>
        <v>1834609.84</v>
      </c>
      <c r="BF698" s="435"/>
      <c r="BG698" s="435"/>
      <c r="BH698" s="435"/>
      <c r="BI698" s="435"/>
      <c r="BJ698" s="435"/>
      <c r="BK698" s="435"/>
      <c r="BL698" s="435"/>
      <c r="BN698" s="444"/>
    </row>
    <row r="699" spans="1:66" s="28" customFormat="1" ht="12" customHeight="1">
      <c r="A699" s="287">
        <v>18239021</v>
      </c>
      <c r="B699" s="288" t="str">
        <f t="shared" si="407"/>
        <v>18239021</v>
      </c>
      <c r="C699" s="444" t="s">
        <v>1490</v>
      </c>
      <c r="D699" s="445" t="s">
        <v>2091</v>
      </c>
      <c r="E699" s="445"/>
      <c r="F699" s="444"/>
      <c r="G699" s="445"/>
      <c r="H699" s="547">
        <v>42589268.57</v>
      </c>
      <c r="I699" s="547">
        <v>42975618.469999999</v>
      </c>
      <c r="J699" s="547">
        <v>43248156.770000003</v>
      </c>
      <c r="K699" s="547">
        <v>43483855.119999997</v>
      </c>
      <c r="L699" s="547">
        <v>43784402.93</v>
      </c>
      <c r="M699" s="547">
        <v>44094786.939999998</v>
      </c>
      <c r="N699" s="547">
        <v>44416238.640000001</v>
      </c>
      <c r="O699" s="547">
        <v>44676036.759999998</v>
      </c>
      <c r="P699" s="547">
        <v>44898029.539999999</v>
      </c>
      <c r="Q699" s="547">
        <v>45164210.649999999</v>
      </c>
      <c r="R699" s="547">
        <v>45434332.5</v>
      </c>
      <c r="S699" s="547">
        <v>45702844.729999997</v>
      </c>
      <c r="T699" s="547">
        <v>45999588.009999998</v>
      </c>
      <c r="U699" s="547"/>
      <c r="V699" s="547">
        <f t="shared" si="423"/>
        <v>44347745.111666672</v>
      </c>
      <c r="W699" s="305"/>
      <c r="X699" s="306"/>
      <c r="Y699" s="548">
        <f t="shared" si="438"/>
        <v>45999588.009999998</v>
      </c>
      <c r="Z699" s="549">
        <f t="shared" si="438"/>
        <v>0</v>
      </c>
      <c r="AA699" s="549">
        <f t="shared" si="438"/>
        <v>0</v>
      </c>
      <c r="AB699" s="282">
        <f t="shared" si="426"/>
        <v>0</v>
      </c>
      <c r="AC699" s="281">
        <f t="shared" si="427"/>
        <v>0</v>
      </c>
      <c r="AD699" s="549">
        <f t="shared" si="440"/>
        <v>0</v>
      </c>
      <c r="AE699" s="553">
        <f t="shared" si="435"/>
        <v>0</v>
      </c>
      <c r="AF699" s="282">
        <f t="shared" si="436"/>
        <v>0</v>
      </c>
      <c r="AG699" s="283">
        <f t="shared" si="428"/>
        <v>0</v>
      </c>
      <c r="AH699" s="281">
        <f t="shared" si="429"/>
        <v>0</v>
      </c>
      <c r="AI699" s="551">
        <f t="shared" si="439"/>
        <v>44347745.111666672</v>
      </c>
      <c r="AJ699" s="549">
        <f t="shared" si="439"/>
        <v>0</v>
      </c>
      <c r="AK699" s="549">
        <f t="shared" si="439"/>
        <v>0</v>
      </c>
      <c r="AL699" s="282">
        <f t="shared" si="430"/>
        <v>0</v>
      </c>
      <c r="AM699" s="281">
        <f t="shared" si="431"/>
        <v>0</v>
      </c>
      <c r="AN699" s="549">
        <f t="shared" si="424"/>
        <v>0</v>
      </c>
      <c r="AO699" s="549">
        <f t="shared" si="425"/>
        <v>0</v>
      </c>
      <c r="AP699" s="549">
        <f t="shared" si="432"/>
        <v>0</v>
      </c>
      <c r="AQ699" s="283">
        <f t="shared" si="437"/>
        <v>0</v>
      </c>
      <c r="AR699" s="281">
        <f t="shared" si="433"/>
        <v>0</v>
      </c>
      <c r="AT699" s="446"/>
      <c r="AU699" s="284"/>
      <c r="AV699" s="447" t="str">
        <f t="shared" si="434"/>
        <v>CA</v>
      </c>
      <c r="AW699" s="447" t="str">
        <f t="shared" si="434"/>
        <v>CL</v>
      </c>
      <c r="AX699" s="447" t="str">
        <f t="shared" si="434"/>
        <v>AIC</v>
      </c>
      <c r="AY699" s="447" t="str">
        <f t="shared" si="414"/>
        <v>ERB</v>
      </c>
      <c r="AZ699" s="447" t="str">
        <f t="shared" si="414"/>
        <v>GRB</v>
      </c>
      <c r="BA699" s="447" t="str">
        <f t="shared" si="414"/>
        <v>Non-Op</v>
      </c>
      <c r="BC699" s="445" t="s">
        <v>2104</v>
      </c>
      <c r="BD699" s="552">
        <f t="shared" si="417"/>
        <v>45999588.009999998</v>
      </c>
      <c r="BF699" s="435"/>
      <c r="BG699" s="435"/>
      <c r="BH699" s="435"/>
      <c r="BI699" s="435"/>
      <c r="BJ699" s="435"/>
      <c r="BK699" s="435"/>
      <c r="BL699" s="435"/>
      <c r="BN699" s="444"/>
    </row>
    <row r="700" spans="1:66" s="28" customFormat="1" ht="12" customHeight="1">
      <c r="A700" s="287">
        <v>18239022</v>
      </c>
      <c r="B700" s="288" t="str">
        <f t="shared" si="407"/>
        <v>18239022</v>
      </c>
      <c r="C700" s="444" t="s">
        <v>1491</v>
      </c>
      <c r="D700" s="445" t="s">
        <v>2091</v>
      </c>
      <c r="E700" s="445"/>
      <c r="F700" s="444"/>
      <c r="G700" s="445"/>
      <c r="H700" s="547">
        <v>14270592.279999999</v>
      </c>
      <c r="I700" s="547">
        <v>14367179.76</v>
      </c>
      <c r="J700" s="547">
        <v>14435314.33</v>
      </c>
      <c r="K700" s="547">
        <v>14494238.92</v>
      </c>
      <c r="L700" s="547">
        <v>14569375.869999999</v>
      </c>
      <c r="M700" s="547">
        <v>14646971.869999999</v>
      </c>
      <c r="N700" s="547">
        <v>14727334.789999999</v>
      </c>
      <c r="O700" s="547">
        <v>14792284.32</v>
      </c>
      <c r="P700" s="547">
        <v>14847782.51</v>
      </c>
      <c r="Q700" s="547">
        <v>14914327.789999999</v>
      </c>
      <c r="R700" s="547">
        <v>14981858.25</v>
      </c>
      <c r="S700" s="547">
        <v>15048986.310000001</v>
      </c>
      <c r="T700" s="547">
        <v>15123172.130000001</v>
      </c>
      <c r="U700" s="547"/>
      <c r="V700" s="547">
        <f t="shared" si="423"/>
        <v>14710211.410416668</v>
      </c>
      <c r="W700" s="305" t="s">
        <v>320</v>
      </c>
      <c r="X700" s="306"/>
      <c r="Y700" s="548">
        <f t="shared" si="438"/>
        <v>15123172.130000001</v>
      </c>
      <c r="Z700" s="549">
        <f t="shared" si="438"/>
        <v>0</v>
      </c>
      <c r="AA700" s="549">
        <f t="shared" si="438"/>
        <v>0</v>
      </c>
      <c r="AB700" s="282">
        <f t="shared" si="426"/>
        <v>0</v>
      </c>
      <c r="AC700" s="281">
        <f t="shared" si="427"/>
        <v>0</v>
      </c>
      <c r="AD700" s="549">
        <f t="shared" si="440"/>
        <v>0</v>
      </c>
      <c r="AE700" s="553">
        <f t="shared" si="435"/>
        <v>0</v>
      </c>
      <c r="AF700" s="282">
        <f t="shared" si="436"/>
        <v>0</v>
      </c>
      <c r="AG700" s="283">
        <f t="shared" si="428"/>
        <v>0</v>
      </c>
      <c r="AH700" s="281">
        <f t="shared" si="429"/>
        <v>0</v>
      </c>
      <c r="AI700" s="551">
        <f t="shared" si="439"/>
        <v>14710211.410416668</v>
      </c>
      <c r="AJ700" s="549">
        <f t="shared" si="439"/>
        <v>0</v>
      </c>
      <c r="AK700" s="549">
        <f t="shared" si="439"/>
        <v>0</v>
      </c>
      <c r="AL700" s="282">
        <f t="shared" si="430"/>
        <v>0</v>
      </c>
      <c r="AM700" s="281">
        <f t="shared" si="431"/>
        <v>0</v>
      </c>
      <c r="AN700" s="549">
        <f t="shared" si="424"/>
        <v>0</v>
      </c>
      <c r="AO700" s="549">
        <f t="shared" si="425"/>
        <v>0</v>
      </c>
      <c r="AP700" s="549">
        <f t="shared" si="432"/>
        <v>0</v>
      </c>
      <c r="AQ700" s="283">
        <f t="shared" si="437"/>
        <v>0</v>
      </c>
      <c r="AR700" s="281">
        <f t="shared" si="433"/>
        <v>0</v>
      </c>
      <c r="AT700" s="446"/>
      <c r="AU700" s="284"/>
      <c r="AV700" s="447" t="str">
        <f t="shared" si="434"/>
        <v>CA</v>
      </c>
      <c r="AW700" s="447" t="str">
        <f t="shared" si="434"/>
        <v>CL</v>
      </c>
      <c r="AX700" s="447" t="str">
        <f t="shared" si="434"/>
        <v>AIC</v>
      </c>
      <c r="AY700" s="447" t="str">
        <f t="shared" si="414"/>
        <v>ERB</v>
      </c>
      <c r="AZ700" s="447" t="str">
        <f t="shared" si="414"/>
        <v>GRB</v>
      </c>
      <c r="BA700" s="447" t="str">
        <f t="shared" si="414"/>
        <v>Non-Op</v>
      </c>
      <c r="BC700" s="445" t="s">
        <v>2104</v>
      </c>
      <c r="BD700" s="552">
        <f t="shared" si="417"/>
        <v>15123172.130000001</v>
      </c>
      <c r="BF700" s="435"/>
      <c r="BG700" s="435"/>
      <c r="BH700" s="435"/>
      <c r="BI700" s="435"/>
      <c r="BJ700" s="435"/>
      <c r="BK700" s="435"/>
      <c r="BL700" s="435"/>
      <c r="BN700" s="444"/>
    </row>
    <row r="701" spans="1:66" s="28" customFormat="1" ht="12" customHeight="1">
      <c r="A701" s="321">
        <v>18239023</v>
      </c>
      <c r="B701" s="318" t="str">
        <f t="shared" si="407"/>
        <v>18239023</v>
      </c>
      <c r="C701" s="444" t="s">
        <v>2847</v>
      </c>
      <c r="D701" s="445" t="s">
        <v>2091</v>
      </c>
      <c r="E701" s="445"/>
      <c r="F701" s="444"/>
      <c r="G701" s="445"/>
      <c r="H701" s="547">
        <v>0</v>
      </c>
      <c r="I701" s="547">
        <v>0</v>
      </c>
      <c r="J701" s="547">
        <v>0</v>
      </c>
      <c r="K701" s="547">
        <v>0</v>
      </c>
      <c r="L701" s="547">
        <v>0</v>
      </c>
      <c r="M701" s="547">
        <v>0</v>
      </c>
      <c r="N701" s="547">
        <v>0</v>
      </c>
      <c r="O701" s="547">
        <v>0</v>
      </c>
      <c r="P701" s="547">
        <v>0</v>
      </c>
      <c r="Q701" s="547">
        <v>0</v>
      </c>
      <c r="R701" s="547">
        <v>0</v>
      </c>
      <c r="S701" s="547">
        <v>0</v>
      </c>
      <c r="T701" s="547">
        <v>0</v>
      </c>
      <c r="U701" s="547"/>
      <c r="V701" s="547">
        <f t="shared" si="423"/>
        <v>0</v>
      </c>
      <c r="W701" s="305"/>
      <c r="X701" s="306"/>
      <c r="Y701" s="548">
        <f t="shared" si="438"/>
        <v>0</v>
      </c>
      <c r="Z701" s="549">
        <f t="shared" si="438"/>
        <v>0</v>
      </c>
      <c r="AA701" s="549">
        <f t="shared" si="438"/>
        <v>0</v>
      </c>
      <c r="AB701" s="282">
        <f t="shared" si="426"/>
        <v>0</v>
      </c>
      <c r="AC701" s="281">
        <f t="shared" si="427"/>
        <v>0</v>
      </c>
      <c r="AD701" s="549">
        <f t="shared" si="440"/>
        <v>0</v>
      </c>
      <c r="AE701" s="553">
        <f t="shared" si="435"/>
        <v>0</v>
      </c>
      <c r="AF701" s="282">
        <f t="shared" si="436"/>
        <v>0</v>
      </c>
      <c r="AG701" s="283">
        <f t="shared" si="428"/>
        <v>0</v>
      </c>
      <c r="AH701" s="281">
        <f t="shared" si="429"/>
        <v>0</v>
      </c>
      <c r="AI701" s="551">
        <f t="shared" si="439"/>
        <v>0</v>
      </c>
      <c r="AJ701" s="549">
        <f t="shared" si="439"/>
        <v>0</v>
      </c>
      <c r="AK701" s="549">
        <f t="shared" si="439"/>
        <v>0</v>
      </c>
      <c r="AL701" s="282">
        <f t="shared" si="430"/>
        <v>0</v>
      </c>
      <c r="AM701" s="281">
        <f t="shared" si="431"/>
        <v>0</v>
      </c>
      <c r="AN701" s="549">
        <f t="shared" si="424"/>
        <v>0</v>
      </c>
      <c r="AO701" s="549">
        <f t="shared" si="425"/>
        <v>0</v>
      </c>
      <c r="AP701" s="549">
        <f t="shared" si="432"/>
        <v>0</v>
      </c>
      <c r="AQ701" s="283">
        <f t="shared" si="437"/>
        <v>0</v>
      </c>
      <c r="AR701" s="281">
        <f t="shared" si="433"/>
        <v>0</v>
      </c>
      <c r="AT701" s="446"/>
      <c r="AU701" s="284"/>
      <c r="AV701" s="447" t="str">
        <f t="shared" si="434"/>
        <v>CA</v>
      </c>
      <c r="AW701" s="447" t="str">
        <f t="shared" si="434"/>
        <v>CL</v>
      </c>
      <c r="AX701" s="447" t="str">
        <f t="shared" si="434"/>
        <v>AIC</v>
      </c>
      <c r="AY701" s="447" t="str">
        <f t="shared" si="414"/>
        <v>ERB</v>
      </c>
      <c r="AZ701" s="447" t="str">
        <f t="shared" si="414"/>
        <v>GRB</v>
      </c>
      <c r="BA701" s="447" t="str">
        <f t="shared" si="414"/>
        <v>Non-Op</v>
      </c>
      <c r="BC701" s="445" t="s">
        <v>2104</v>
      </c>
      <c r="BD701" s="552">
        <f t="shared" si="417"/>
        <v>0</v>
      </c>
      <c r="BF701" s="435"/>
      <c r="BG701" s="435"/>
      <c r="BH701" s="435"/>
      <c r="BI701" s="435"/>
      <c r="BJ701" s="435"/>
      <c r="BK701" s="435"/>
      <c r="BL701" s="435"/>
      <c r="BN701" s="444"/>
    </row>
    <row r="702" spans="1:66" s="28" customFormat="1" ht="12" customHeight="1">
      <c r="A702" s="287">
        <v>18239031</v>
      </c>
      <c r="B702" s="288" t="str">
        <f t="shared" si="407"/>
        <v>18239031</v>
      </c>
      <c r="C702" s="444" t="s">
        <v>1492</v>
      </c>
      <c r="D702" s="445" t="s">
        <v>2091</v>
      </c>
      <c r="E702" s="445"/>
      <c r="F702" s="444"/>
      <c r="G702" s="445"/>
      <c r="H702" s="547">
        <v>-220721981.27000001</v>
      </c>
      <c r="I702" s="547">
        <v>-223286131.71000001</v>
      </c>
      <c r="J702" s="547">
        <v>-225361662.97</v>
      </c>
      <c r="K702" s="547">
        <v>-226292082.5</v>
      </c>
      <c r="L702" s="547">
        <v>-228175862.30000001</v>
      </c>
      <c r="M702" s="547">
        <v>-229410269.36000001</v>
      </c>
      <c r="N702" s="547">
        <v>-230739285.63</v>
      </c>
      <c r="O702" s="547">
        <v>-231843966.5</v>
      </c>
      <c r="P702" s="547">
        <v>-232784302.30000001</v>
      </c>
      <c r="Q702" s="547">
        <v>-234530283.97999999</v>
      </c>
      <c r="R702" s="547">
        <v>-234947873.27000001</v>
      </c>
      <c r="S702" s="547">
        <v>-235769343.74000001</v>
      </c>
      <c r="T702" s="547">
        <v>-237859886.44999999</v>
      </c>
      <c r="U702" s="547"/>
      <c r="V702" s="547">
        <f t="shared" si="423"/>
        <v>-230202666.51000002</v>
      </c>
      <c r="W702" s="305"/>
      <c r="X702" s="306"/>
      <c r="Y702" s="548">
        <f t="shared" si="438"/>
        <v>-237859886.44999999</v>
      </c>
      <c r="Z702" s="549">
        <f t="shared" si="438"/>
        <v>0</v>
      </c>
      <c r="AA702" s="549">
        <f t="shared" si="438"/>
        <v>0</v>
      </c>
      <c r="AB702" s="282">
        <f t="shared" si="426"/>
        <v>0</v>
      </c>
      <c r="AC702" s="281">
        <f t="shared" si="427"/>
        <v>0</v>
      </c>
      <c r="AD702" s="549">
        <f t="shared" si="440"/>
        <v>0</v>
      </c>
      <c r="AE702" s="553">
        <f t="shared" si="435"/>
        <v>0</v>
      </c>
      <c r="AF702" s="282">
        <f t="shared" si="436"/>
        <v>0</v>
      </c>
      <c r="AG702" s="283">
        <f t="shared" si="428"/>
        <v>0</v>
      </c>
      <c r="AH702" s="281">
        <f t="shared" si="429"/>
        <v>0</v>
      </c>
      <c r="AI702" s="551">
        <f t="shared" si="439"/>
        <v>-230202666.51000002</v>
      </c>
      <c r="AJ702" s="549">
        <f t="shared" si="439"/>
        <v>0</v>
      </c>
      <c r="AK702" s="549">
        <f t="shared" si="439"/>
        <v>0</v>
      </c>
      <c r="AL702" s="282">
        <f t="shared" si="430"/>
        <v>0</v>
      </c>
      <c r="AM702" s="281">
        <f t="shared" si="431"/>
        <v>0</v>
      </c>
      <c r="AN702" s="549">
        <f t="shared" si="424"/>
        <v>0</v>
      </c>
      <c r="AO702" s="549">
        <f t="shared" si="425"/>
        <v>0</v>
      </c>
      <c r="AP702" s="549">
        <f t="shared" si="432"/>
        <v>0</v>
      </c>
      <c r="AQ702" s="283">
        <f t="shared" si="437"/>
        <v>0</v>
      </c>
      <c r="AR702" s="281">
        <f t="shared" si="433"/>
        <v>0</v>
      </c>
      <c r="AT702" s="446"/>
      <c r="AU702" s="284"/>
      <c r="AV702" s="447" t="str">
        <f t="shared" si="434"/>
        <v>CA</v>
      </c>
      <c r="AW702" s="447" t="str">
        <f t="shared" si="434"/>
        <v>CL</v>
      </c>
      <c r="AX702" s="447" t="str">
        <f t="shared" si="434"/>
        <v>AIC</v>
      </c>
      <c r="AY702" s="447" t="str">
        <f t="shared" si="414"/>
        <v>ERB</v>
      </c>
      <c r="AZ702" s="447" t="str">
        <f t="shared" si="414"/>
        <v>GRB</v>
      </c>
      <c r="BA702" s="447" t="str">
        <f t="shared" si="414"/>
        <v>Non-Op</v>
      </c>
      <c r="BC702" s="445" t="s">
        <v>2104</v>
      </c>
      <c r="BD702" s="552">
        <f t="shared" si="417"/>
        <v>-237859886.44999999</v>
      </c>
      <c r="BF702" s="435"/>
      <c r="BG702" s="435"/>
      <c r="BH702" s="435"/>
      <c r="BI702" s="435"/>
      <c r="BJ702" s="435"/>
      <c r="BK702" s="435"/>
      <c r="BL702" s="435"/>
      <c r="BN702" s="444"/>
    </row>
    <row r="703" spans="1:66" s="28" customFormat="1" ht="12" customHeight="1">
      <c r="A703" s="287">
        <v>18239032</v>
      </c>
      <c r="B703" s="288" t="str">
        <f t="shared" si="407"/>
        <v>18239032</v>
      </c>
      <c r="C703" s="444" t="s">
        <v>1493</v>
      </c>
      <c r="D703" s="445" t="s">
        <v>2091</v>
      </c>
      <c r="E703" s="445"/>
      <c r="F703" s="444"/>
      <c r="G703" s="445"/>
      <c r="H703" s="547">
        <v>-59840709.789999999</v>
      </c>
      <c r="I703" s="547">
        <v>-60238821.18</v>
      </c>
      <c r="J703" s="547">
        <v>-60739094.020000003</v>
      </c>
      <c r="K703" s="547">
        <v>-61047460.710000001</v>
      </c>
      <c r="L703" s="547">
        <v>-61392898.780000001</v>
      </c>
      <c r="M703" s="547">
        <v>-61605048.130000003</v>
      </c>
      <c r="N703" s="547">
        <v>-61951638.770000003</v>
      </c>
      <c r="O703" s="547">
        <v>-62158053.170000002</v>
      </c>
      <c r="P703" s="547">
        <v>-62304382.659999996</v>
      </c>
      <c r="Q703" s="547">
        <v>-62681413.960000001</v>
      </c>
      <c r="R703" s="547">
        <v>-62783835.109999999</v>
      </c>
      <c r="S703" s="547">
        <v>-62855750.579999998</v>
      </c>
      <c r="T703" s="547">
        <v>-63154848.289999999</v>
      </c>
      <c r="U703" s="547"/>
      <c r="V703" s="547">
        <f t="shared" si="423"/>
        <v>-61771348.009166665</v>
      </c>
      <c r="W703" s="305" t="s">
        <v>320</v>
      </c>
      <c r="X703" s="306"/>
      <c r="Y703" s="548">
        <f t="shared" si="438"/>
        <v>-63154848.289999999</v>
      </c>
      <c r="Z703" s="549">
        <f t="shared" si="438"/>
        <v>0</v>
      </c>
      <c r="AA703" s="549">
        <f t="shared" si="438"/>
        <v>0</v>
      </c>
      <c r="AB703" s="282">
        <f t="shared" si="426"/>
        <v>0</v>
      </c>
      <c r="AC703" s="281">
        <f t="shared" si="427"/>
        <v>0</v>
      </c>
      <c r="AD703" s="549">
        <f t="shared" si="440"/>
        <v>0</v>
      </c>
      <c r="AE703" s="553">
        <f t="shared" si="435"/>
        <v>0</v>
      </c>
      <c r="AF703" s="282">
        <f t="shared" si="436"/>
        <v>0</v>
      </c>
      <c r="AG703" s="283">
        <f t="shared" si="428"/>
        <v>0</v>
      </c>
      <c r="AH703" s="281">
        <f t="shared" si="429"/>
        <v>0</v>
      </c>
      <c r="AI703" s="551">
        <f t="shared" si="439"/>
        <v>-61771348.009166665</v>
      </c>
      <c r="AJ703" s="549">
        <f t="shared" si="439"/>
        <v>0</v>
      </c>
      <c r="AK703" s="549">
        <f t="shared" si="439"/>
        <v>0</v>
      </c>
      <c r="AL703" s="282">
        <f t="shared" si="430"/>
        <v>0</v>
      </c>
      <c r="AM703" s="281">
        <f t="shared" si="431"/>
        <v>0</v>
      </c>
      <c r="AN703" s="549">
        <f t="shared" si="424"/>
        <v>0</v>
      </c>
      <c r="AO703" s="549">
        <f t="shared" si="425"/>
        <v>0</v>
      </c>
      <c r="AP703" s="549">
        <f t="shared" si="432"/>
        <v>0</v>
      </c>
      <c r="AQ703" s="283">
        <f t="shared" si="437"/>
        <v>0</v>
      </c>
      <c r="AR703" s="281">
        <f t="shared" si="433"/>
        <v>0</v>
      </c>
      <c r="AT703" s="446"/>
      <c r="AU703" s="284"/>
      <c r="AV703" s="447" t="str">
        <f t="shared" si="434"/>
        <v>CA</v>
      </c>
      <c r="AW703" s="447" t="str">
        <f t="shared" si="434"/>
        <v>CL</v>
      </c>
      <c r="AX703" s="447" t="str">
        <f t="shared" si="434"/>
        <v>AIC</v>
      </c>
      <c r="AY703" s="447" t="str">
        <f t="shared" si="414"/>
        <v>ERB</v>
      </c>
      <c r="AZ703" s="447" t="str">
        <f t="shared" si="414"/>
        <v>GRB</v>
      </c>
      <c r="BA703" s="447" t="str">
        <f t="shared" si="414"/>
        <v>Non-Op</v>
      </c>
      <c r="BC703" s="445" t="s">
        <v>2104</v>
      </c>
      <c r="BD703" s="552">
        <f t="shared" si="417"/>
        <v>-63154848.289999999</v>
      </c>
      <c r="BF703" s="435"/>
      <c r="BG703" s="435"/>
      <c r="BH703" s="435"/>
      <c r="BI703" s="435"/>
      <c r="BJ703" s="435"/>
      <c r="BK703" s="435"/>
      <c r="BL703" s="435"/>
      <c r="BN703" s="444"/>
    </row>
    <row r="704" spans="1:66" s="28" customFormat="1" ht="12" customHeight="1">
      <c r="A704" s="287">
        <v>18239042</v>
      </c>
      <c r="B704" s="288" t="str">
        <f t="shared" si="407"/>
        <v>18239042</v>
      </c>
      <c r="C704" s="444" t="s">
        <v>1494</v>
      </c>
      <c r="D704" s="445" t="s">
        <v>2091</v>
      </c>
      <c r="E704" s="445"/>
      <c r="F704" s="294">
        <v>43070</v>
      </c>
      <c r="G704" s="445"/>
      <c r="H704" s="547">
        <v>28160125</v>
      </c>
      <c r="I704" s="547">
        <v>27459088.809999999</v>
      </c>
      <c r="J704" s="547">
        <v>26758052.620000001</v>
      </c>
      <c r="K704" s="547">
        <v>26057016.43</v>
      </c>
      <c r="L704" s="547">
        <v>25355980.239999998</v>
      </c>
      <c r="M704" s="547">
        <v>24654944.050000001</v>
      </c>
      <c r="N704" s="547">
        <v>23953907.859999999</v>
      </c>
      <c r="O704" s="547">
        <v>23252871.670000002</v>
      </c>
      <c r="P704" s="547">
        <v>22551835.48</v>
      </c>
      <c r="Q704" s="547">
        <v>21850799.289999999</v>
      </c>
      <c r="R704" s="547">
        <v>21149763.100000001</v>
      </c>
      <c r="S704" s="547">
        <v>20448726.91</v>
      </c>
      <c r="T704" s="547">
        <v>19747690.719999999</v>
      </c>
      <c r="U704" s="547"/>
      <c r="V704" s="547">
        <f t="shared" si="423"/>
        <v>23953907.859999999</v>
      </c>
      <c r="W704" s="305"/>
      <c r="X704" s="306"/>
      <c r="Y704" s="548">
        <f t="shared" si="438"/>
        <v>19747690.719999999</v>
      </c>
      <c r="Z704" s="549">
        <f t="shared" si="438"/>
        <v>0</v>
      </c>
      <c r="AA704" s="549">
        <f t="shared" si="438"/>
        <v>0</v>
      </c>
      <c r="AB704" s="282">
        <f t="shared" si="426"/>
        <v>0</v>
      </c>
      <c r="AC704" s="281">
        <f t="shared" si="427"/>
        <v>0</v>
      </c>
      <c r="AD704" s="549">
        <f t="shared" si="440"/>
        <v>0</v>
      </c>
      <c r="AE704" s="553">
        <f t="shared" si="435"/>
        <v>0</v>
      </c>
      <c r="AF704" s="282">
        <f t="shared" si="436"/>
        <v>0</v>
      </c>
      <c r="AG704" s="283">
        <f t="shared" si="428"/>
        <v>0</v>
      </c>
      <c r="AH704" s="281">
        <f t="shared" si="429"/>
        <v>0</v>
      </c>
      <c r="AI704" s="551">
        <f t="shared" si="439"/>
        <v>23953907.859999999</v>
      </c>
      <c r="AJ704" s="549">
        <f t="shared" si="439"/>
        <v>0</v>
      </c>
      <c r="AK704" s="549">
        <f t="shared" si="439"/>
        <v>0</v>
      </c>
      <c r="AL704" s="282">
        <f t="shared" si="430"/>
        <v>0</v>
      </c>
      <c r="AM704" s="281">
        <f t="shared" si="431"/>
        <v>0</v>
      </c>
      <c r="AN704" s="549">
        <f t="shared" si="424"/>
        <v>0</v>
      </c>
      <c r="AO704" s="549">
        <f t="shared" si="425"/>
        <v>0</v>
      </c>
      <c r="AP704" s="549">
        <f t="shared" si="432"/>
        <v>0</v>
      </c>
      <c r="AQ704" s="283">
        <f t="shared" si="437"/>
        <v>0</v>
      </c>
      <c r="AR704" s="281">
        <f t="shared" si="433"/>
        <v>0</v>
      </c>
      <c r="AT704" s="446"/>
      <c r="AU704" s="284"/>
      <c r="AV704" s="447" t="str">
        <f t="shared" si="434"/>
        <v>CA</v>
      </c>
      <c r="AW704" s="447" t="str">
        <f t="shared" si="434"/>
        <v>CL</v>
      </c>
      <c r="AX704" s="447" t="str">
        <f t="shared" si="434"/>
        <v>AIC</v>
      </c>
      <c r="AY704" s="447" t="str">
        <f t="shared" si="414"/>
        <v>ERB</v>
      </c>
      <c r="AZ704" s="447" t="str">
        <f t="shared" si="414"/>
        <v>GRB</v>
      </c>
      <c r="BA704" s="447" t="str">
        <f t="shared" si="414"/>
        <v>Non-Op</v>
      </c>
      <c r="BC704" s="445" t="s">
        <v>2159</v>
      </c>
      <c r="BD704" s="552">
        <f t="shared" si="417"/>
        <v>19747690.719999999</v>
      </c>
      <c r="BF704" s="448"/>
      <c r="BG704" s="448"/>
      <c r="BH704" s="448"/>
      <c r="BI704" s="448"/>
      <c r="BJ704" s="448"/>
      <c r="BK704" s="448"/>
      <c r="BL704" s="448"/>
      <c r="BN704" s="444"/>
    </row>
    <row r="705" spans="1:66" s="28" customFormat="1" ht="12" customHeight="1">
      <c r="A705" s="321">
        <v>18239043</v>
      </c>
      <c r="B705" s="318" t="str">
        <f t="shared" si="407"/>
        <v>18239043</v>
      </c>
      <c r="C705" s="444" t="s">
        <v>2848</v>
      </c>
      <c r="D705" s="445" t="s">
        <v>1165</v>
      </c>
      <c r="E705" s="445"/>
      <c r="F705" s="444"/>
      <c r="G705" s="445"/>
      <c r="H705" s="547">
        <v>0</v>
      </c>
      <c r="I705" s="547">
        <v>0</v>
      </c>
      <c r="J705" s="547">
        <v>0</v>
      </c>
      <c r="K705" s="547">
        <v>0</v>
      </c>
      <c r="L705" s="547">
        <v>0</v>
      </c>
      <c r="M705" s="547">
        <v>0</v>
      </c>
      <c r="N705" s="547">
        <v>0</v>
      </c>
      <c r="O705" s="547">
        <v>0</v>
      </c>
      <c r="P705" s="547">
        <v>0</v>
      </c>
      <c r="Q705" s="547">
        <v>0</v>
      </c>
      <c r="R705" s="547">
        <v>0</v>
      </c>
      <c r="S705" s="547">
        <v>0</v>
      </c>
      <c r="T705" s="547">
        <v>0</v>
      </c>
      <c r="U705" s="547"/>
      <c r="V705" s="547">
        <f t="shared" si="423"/>
        <v>0</v>
      </c>
      <c r="W705" s="305"/>
      <c r="X705" s="306"/>
      <c r="Y705" s="548">
        <f t="shared" si="438"/>
        <v>0</v>
      </c>
      <c r="Z705" s="549">
        <f t="shared" si="438"/>
        <v>0</v>
      </c>
      <c r="AA705" s="549">
        <f t="shared" si="438"/>
        <v>0</v>
      </c>
      <c r="AB705" s="282">
        <f t="shared" si="426"/>
        <v>0</v>
      </c>
      <c r="AC705" s="281">
        <f t="shared" si="427"/>
        <v>0</v>
      </c>
      <c r="AD705" s="549">
        <f t="shared" si="440"/>
        <v>0</v>
      </c>
      <c r="AE705" s="553">
        <f t="shared" si="435"/>
        <v>0</v>
      </c>
      <c r="AF705" s="282">
        <f t="shared" si="436"/>
        <v>0</v>
      </c>
      <c r="AG705" s="283">
        <f t="shared" si="428"/>
        <v>0</v>
      </c>
      <c r="AH705" s="281">
        <f t="shared" si="429"/>
        <v>0</v>
      </c>
      <c r="AI705" s="551">
        <f t="shared" si="439"/>
        <v>0</v>
      </c>
      <c r="AJ705" s="549">
        <f t="shared" si="439"/>
        <v>0</v>
      </c>
      <c r="AK705" s="549">
        <f t="shared" si="439"/>
        <v>0</v>
      </c>
      <c r="AL705" s="282">
        <f t="shared" si="430"/>
        <v>0</v>
      </c>
      <c r="AM705" s="281">
        <f t="shared" si="431"/>
        <v>0</v>
      </c>
      <c r="AN705" s="549">
        <f t="shared" si="424"/>
        <v>0</v>
      </c>
      <c r="AO705" s="549">
        <f t="shared" si="425"/>
        <v>0</v>
      </c>
      <c r="AP705" s="549">
        <f t="shared" si="432"/>
        <v>0</v>
      </c>
      <c r="AQ705" s="283">
        <f t="shared" si="437"/>
        <v>0</v>
      </c>
      <c r="AR705" s="281">
        <f t="shared" si="433"/>
        <v>0</v>
      </c>
      <c r="AT705" s="446" t="s">
        <v>2064</v>
      </c>
      <c r="AU705" s="284"/>
      <c r="AV705" s="447" t="str">
        <f t="shared" si="434"/>
        <v>CA</v>
      </c>
      <c r="AW705" s="447" t="str">
        <f t="shared" si="434"/>
        <v>CL</v>
      </c>
      <c r="AX705" s="447" t="str">
        <f t="shared" si="434"/>
        <v>AIC</v>
      </c>
      <c r="AY705" s="447" t="str">
        <f t="shared" si="414"/>
        <v>ERB</v>
      </c>
      <c r="AZ705" s="447" t="str">
        <f t="shared" si="414"/>
        <v>GRB</v>
      </c>
      <c r="BA705" s="447" t="str">
        <f t="shared" si="414"/>
        <v>Non-Op</v>
      </c>
      <c r="BC705" s="449" t="s">
        <v>2100</v>
      </c>
      <c r="BD705" s="552">
        <f t="shared" si="417"/>
        <v>0</v>
      </c>
      <c r="BF705" s="435"/>
      <c r="BG705" s="435"/>
      <c r="BH705" s="435"/>
      <c r="BI705" s="435"/>
      <c r="BJ705" s="435"/>
      <c r="BK705" s="435"/>
      <c r="BL705" s="435"/>
      <c r="BN705" s="444"/>
    </row>
    <row r="706" spans="1:66" s="28" customFormat="1" ht="12" customHeight="1">
      <c r="A706" s="362">
        <v>18239052</v>
      </c>
      <c r="B706" s="313" t="str">
        <f t="shared" si="407"/>
        <v>18239052</v>
      </c>
      <c r="C706" s="450" t="s">
        <v>2171</v>
      </c>
      <c r="D706" s="451" t="s">
        <v>1165</v>
      </c>
      <c r="E706" s="451"/>
      <c r="F706" s="300">
        <v>43525</v>
      </c>
      <c r="G706" s="451"/>
      <c r="H706" s="556">
        <v>3338819.66</v>
      </c>
      <c r="I706" s="556">
        <v>3179828.66</v>
      </c>
      <c r="J706" s="556">
        <v>3020837.66</v>
      </c>
      <c r="K706" s="556">
        <v>2861846.66</v>
      </c>
      <c r="L706" s="556">
        <v>2702855.66</v>
      </c>
      <c r="M706" s="556">
        <v>2543864.66</v>
      </c>
      <c r="N706" s="556">
        <v>2384873.66</v>
      </c>
      <c r="O706" s="556">
        <v>2225882.66</v>
      </c>
      <c r="P706" s="556">
        <v>2066891.66</v>
      </c>
      <c r="Q706" s="556">
        <v>1907900.66</v>
      </c>
      <c r="R706" s="556">
        <v>1748909.66</v>
      </c>
      <c r="S706" s="556">
        <v>1589918.66</v>
      </c>
      <c r="T706" s="556">
        <v>1430927.66</v>
      </c>
      <c r="U706" s="556"/>
      <c r="V706" s="556">
        <f t="shared" si="423"/>
        <v>2384873.66</v>
      </c>
      <c r="W706" s="307"/>
      <c r="X706" s="293"/>
      <c r="Y706" s="548">
        <f t="shared" si="438"/>
        <v>0</v>
      </c>
      <c r="Z706" s="549">
        <f t="shared" si="438"/>
        <v>0</v>
      </c>
      <c r="AA706" s="549">
        <f t="shared" si="438"/>
        <v>0</v>
      </c>
      <c r="AB706" s="282">
        <f t="shared" si="426"/>
        <v>1430927.66</v>
      </c>
      <c r="AC706" s="281">
        <f t="shared" si="427"/>
        <v>0</v>
      </c>
      <c r="AD706" s="549">
        <f t="shared" si="440"/>
        <v>0</v>
      </c>
      <c r="AE706" s="553">
        <f t="shared" si="435"/>
        <v>0</v>
      </c>
      <c r="AF706" s="282">
        <f t="shared" si="436"/>
        <v>1430927.66</v>
      </c>
      <c r="AG706" s="283">
        <f t="shared" si="428"/>
        <v>1430927.66</v>
      </c>
      <c r="AH706" s="281">
        <f t="shared" si="429"/>
        <v>0</v>
      </c>
      <c r="AI706" s="551">
        <f t="shared" si="439"/>
        <v>0</v>
      </c>
      <c r="AJ706" s="549">
        <f t="shared" si="439"/>
        <v>0</v>
      </c>
      <c r="AK706" s="549">
        <f t="shared" si="439"/>
        <v>0</v>
      </c>
      <c r="AL706" s="282">
        <f t="shared" si="430"/>
        <v>2384873.66</v>
      </c>
      <c r="AM706" s="281">
        <f t="shared" si="431"/>
        <v>0</v>
      </c>
      <c r="AN706" s="549">
        <f t="shared" si="424"/>
        <v>0</v>
      </c>
      <c r="AO706" s="549">
        <f t="shared" si="425"/>
        <v>0</v>
      </c>
      <c r="AP706" s="549">
        <f t="shared" si="432"/>
        <v>2384873.66</v>
      </c>
      <c r="AQ706" s="283">
        <f>SUM(AN706:AP706)</f>
        <v>2384873.66</v>
      </c>
      <c r="AR706" s="281">
        <f t="shared" si="433"/>
        <v>0</v>
      </c>
      <c r="AT706" s="446" t="s">
        <v>2172</v>
      </c>
      <c r="AU706" s="284"/>
      <c r="AV706" s="447" t="str">
        <f t="shared" si="434"/>
        <v>CA</v>
      </c>
      <c r="AW706" s="447" t="str">
        <f t="shared" si="434"/>
        <v>CL</v>
      </c>
      <c r="AX706" s="447" t="str">
        <f t="shared" si="434"/>
        <v>AIC</v>
      </c>
      <c r="AY706" s="447" t="str">
        <f t="shared" si="414"/>
        <v>ERB</v>
      </c>
      <c r="AZ706" s="447" t="str">
        <f t="shared" si="414"/>
        <v>GRB</v>
      </c>
      <c r="BA706" s="447" t="str">
        <f t="shared" si="414"/>
        <v>Non-Op</v>
      </c>
      <c r="BC706" s="449" t="s">
        <v>2100</v>
      </c>
      <c r="BD706" s="552">
        <f t="shared" si="417"/>
        <v>1430927.66</v>
      </c>
      <c r="BF706" s="435"/>
      <c r="BG706" s="435"/>
      <c r="BH706" s="435"/>
      <c r="BI706" s="435"/>
      <c r="BJ706" s="435"/>
      <c r="BK706" s="435"/>
      <c r="BL706" s="435"/>
      <c r="BN706" s="444"/>
    </row>
    <row r="707" spans="1:66" s="28" customFormat="1" ht="12" customHeight="1">
      <c r="A707" s="287">
        <v>18239061</v>
      </c>
      <c r="B707" s="288" t="str">
        <f t="shared" si="407"/>
        <v>18239061</v>
      </c>
      <c r="C707" s="444" t="s">
        <v>1495</v>
      </c>
      <c r="D707" s="445" t="s">
        <v>1165</v>
      </c>
      <c r="E707" s="445"/>
      <c r="F707" s="444"/>
      <c r="G707" s="445"/>
      <c r="H707" s="547">
        <v>1656377.9</v>
      </c>
      <c r="I707" s="547">
        <v>1757685.9</v>
      </c>
      <c r="J707" s="547">
        <v>1849189.9</v>
      </c>
      <c r="K707" s="547">
        <v>1950497.9</v>
      </c>
      <c r="L707" s="547">
        <v>2048726.9</v>
      </c>
      <c r="M707" s="547">
        <v>2155667.9</v>
      </c>
      <c r="N707" s="547">
        <v>2265314.9</v>
      </c>
      <c r="O707" s="547">
        <v>2392203.9</v>
      </c>
      <c r="P707" s="547">
        <v>2520722.9</v>
      </c>
      <c r="Q707" s="547">
        <v>2646301.66</v>
      </c>
      <c r="R707" s="547">
        <v>2799855.66</v>
      </c>
      <c r="S707" s="547">
        <v>2964325.66</v>
      </c>
      <c r="T707" s="547">
        <v>3181496.66</v>
      </c>
      <c r="U707" s="547"/>
      <c r="V707" s="547">
        <f t="shared" si="423"/>
        <v>2314119.2050000001</v>
      </c>
      <c r="W707" s="305"/>
      <c r="X707" s="306"/>
      <c r="Y707" s="548">
        <f t="shared" si="438"/>
        <v>0</v>
      </c>
      <c r="Z707" s="549">
        <f t="shared" si="438"/>
        <v>0</v>
      </c>
      <c r="AA707" s="549">
        <f t="shared" si="438"/>
        <v>0</v>
      </c>
      <c r="AB707" s="282">
        <f t="shared" si="426"/>
        <v>3181496.66</v>
      </c>
      <c r="AC707" s="281">
        <f t="shared" si="427"/>
        <v>0</v>
      </c>
      <c r="AD707" s="549">
        <f t="shared" si="440"/>
        <v>0</v>
      </c>
      <c r="AE707" s="553">
        <f t="shared" si="435"/>
        <v>0</v>
      </c>
      <c r="AF707" s="282">
        <f t="shared" si="436"/>
        <v>3181496.66</v>
      </c>
      <c r="AG707" s="283">
        <f t="shared" si="428"/>
        <v>3181496.66</v>
      </c>
      <c r="AH707" s="281">
        <f t="shared" si="429"/>
        <v>0</v>
      </c>
      <c r="AI707" s="551">
        <f t="shared" si="439"/>
        <v>0</v>
      </c>
      <c r="AJ707" s="549">
        <f t="shared" si="439"/>
        <v>0</v>
      </c>
      <c r="AK707" s="549">
        <f t="shared" si="439"/>
        <v>0</v>
      </c>
      <c r="AL707" s="282">
        <f t="shared" si="430"/>
        <v>2314119.2050000001</v>
      </c>
      <c r="AM707" s="281">
        <f t="shared" si="431"/>
        <v>0</v>
      </c>
      <c r="AN707" s="549">
        <f t="shared" si="424"/>
        <v>0</v>
      </c>
      <c r="AO707" s="549">
        <f t="shared" si="425"/>
        <v>0</v>
      </c>
      <c r="AP707" s="549">
        <f t="shared" si="432"/>
        <v>2314119.2050000001</v>
      </c>
      <c r="AQ707" s="283">
        <f t="shared" si="437"/>
        <v>2314119.2050000001</v>
      </c>
      <c r="AR707" s="281">
        <f t="shared" si="433"/>
        <v>0</v>
      </c>
      <c r="AT707" s="446" t="s">
        <v>2075</v>
      </c>
      <c r="AU707" s="284"/>
      <c r="AV707" s="447" t="str">
        <f t="shared" si="434"/>
        <v>CA</v>
      </c>
      <c r="AW707" s="447" t="str">
        <f t="shared" si="434"/>
        <v>CL</v>
      </c>
      <c r="AX707" s="447" t="str">
        <f t="shared" si="434"/>
        <v>AIC</v>
      </c>
      <c r="AY707" s="447" t="str">
        <f t="shared" si="414"/>
        <v>ERB</v>
      </c>
      <c r="AZ707" s="447" t="str">
        <f t="shared" si="414"/>
        <v>GRB</v>
      </c>
      <c r="BA707" s="447" t="str">
        <f t="shared" si="414"/>
        <v>Non-Op</v>
      </c>
      <c r="BC707" s="449" t="s">
        <v>2100</v>
      </c>
      <c r="BD707" s="552">
        <f t="shared" si="417"/>
        <v>3181496.66</v>
      </c>
      <c r="BF707" s="435"/>
      <c r="BG707" s="435"/>
      <c r="BH707" s="435"/>
      <c r="BI707" s="435"/>
      <c r="BJ707" s="435"/>
      <c r="BK707" s="435"/>
      <c r="BL707" s="435"/>
      <c r="BN707" s="444"/>
    </row>
    <row r="708" spans="1:66" s="28" customFormat="1" ht="12" customHeight="1">
      <c r="A708" s="362">
        <v>18239062</v>
      </c>
      <c r="B708" s="313" t="str">
        <f t="shared" si="407"/>
        <v>18239062</v>
      </c>
      <c r="C708" s="450" t="s">
        <v>2173</v>
      </c>
      <c r="D708" s="451" t="s">
        <v>1165</v>
      </c>
      <c r="E708" s="451"/>
      <c r="F708" s="300">
        <v>43647</v>
      </c>
      <c r="G708" s="451"/>
      <c r="H708" s="556">
        <v>0</v>
      </c>
      <c r="I708" s="556">
        <v>0</v>
      </c>
      <c r="J708" s="556">
        <v>0</v>
      </c>
      <c r="K708" s="556">
        <v>0</v>
      </c>
      <c r="L708" s="556">
        <v>0</v>
      </c>
      <c r="M708" s="556">
        <v>0</v>
      </c>
      <c r="N708" s="556">
        <v>0</v>
      </c>
      <c r="O708" s="556">
        <v>0</v>
      </c>
      <c r="P708" s="556">
        <v>0</v>
      </c>
      <c r="Q708" s="556">
        <v>0</v>
      </c>
      <c r="R708" s="556">
        <v>0</v>
      </c>
      <c r="S708" s="556">
        <v>0</v>
      </c>
      <c r="T708" s="556">
        <v>0</v>
      </c>
      <c r="U708" s="556"/>
      <c r="V708" s="556">
        <f t="shared" si="423"/>
        <v>0</v>
      </c>
      <c r="W708" s="307"/>
      <c r="X708" s="293"/>
      <c r="Y708" s="548">
        <f t="shared" si="438"/>
        <v>0</v>
      </c>
      <c r="Z708" s="549">
        <f t="shared" si="438"/>
        <v>0</v>
      </c>
      <c r="AA708" s="549">
        <f t="shared" si="438"/>
        <v>0</v>
      </c>
      <c r="AB708" s="282">
        <f t="shared" si="426"/>
        <v>0</v>
      </c>
      <c r="AC708" s="281">
        <f t="shared" si="427"/>
        <v>0</v>
      </c>
      <c r="AD708" s="549">
        <f t="shared" si="440"/>
        <v>0</v>
      </c>
      <c r="AE708" s="553">
        <f t="shared" si="435"/>
        <v>0</v>
      </c>
      <c r="AF708" s="282">
        <f t="shared" si="436"/>
        <v>0</v>
      </c>
      <c r="AG708" s="283">
        <f t="shared" si="428"/>
        <v>0</v>
      </c>
      <c r="AH708" s="281">
        <f t="shared" si="429"/>
        <v>0</v>
      </c>
      <c r="AI708" s="551">
        <f t="shared" si="439"/>
        <v>0</v>
      </c>
      <c r="AJ708" s="549">
        <f t="shared" si="439"/>
        <v>0</v>
      </c>
      <c r="AK708" s="549">
        <f t="shared" si="439"/>
        <v>0</v>
      </c>
      <c r="AL708" s="282">
        <f t="shared" si="430"/>
        <v>0</v>
      </c>
      <c r="AM708" s="281">
        <f t="shared" si="431"/>
        <v>0</v>
      </c>
      <c r="AN708" s="549">
        <f t="shared" si="424"/>
        <v>0</v>
      </c>
      <c r="AO708" s="549">
        <f t="shared" si="425"/>
        <v>0</v>
      </c>
      <c r="AP708" s="549">
        <f t="shared" si="432"/>
        <v>0</v>
      </c>
      <c r="AQ708" s="283">
        <f>SUM(AN708:AP708)</f>
        <v>0</v>
      </c>
      <c r="AR708" s="281">
        <f t="shared" si="433"/>
        <v>0</v>
      </c>
      <c r="AT708" s="446" t="s">
        <v>2172</v>
      </c>
      <c r="AU708" s="284"/>
      <c r="AV708" s="447" t="str">
        <f t="shared" si="434"/>
        <v>CA</v>
      </c>
      <c r="AW708" s="447" t="str">
        <f t="shared" si="434"/>
        <v>CL</v>
      </c>
      <c r="AX708" s="447" t="str">
        <f t="shared" si="434"/>
        <v>AIC</v>
      </c>
      <c r="AY708" s="447" t="str">
        <f t="shared" si="414"/>
        <v>ERB</v>
      </c>
      <c r="AZ708" s="447" t="str">
        <f t="shared" si="414"/>
        <v>GRB</v>
      </c>
      <c r="BA708" s="447" t="str">
        <f t="shared" si="414"/>
        <v>Non-Op</v>
      </c>
      <c r="BC708" s="449" t="s">
        <v>2100</v>
      </c>
      <c r="BD708" s="552">
        <f t="shared" si="417"/>
        <v>0</v>
      </c>
      <c r="BF708" s="435"/>
      <c r="BG708" s="435"/>
      <c r="BH708" s="435"/>
      <c r="BI708" s="435"/>
      <c r="BJ708" s="435"/>
      <c r="BK708" s="435"/>
      <c r="BL708" s="435"/>
      <c r="BN708" s="444"/>
    </row>
    <row r="709" spans="1:66" s="28" customFormat="1" ht="12" customHeight="1">
      <c r="A709" s="362">
        <v>18239072</v>
      </c>
      <c r="B709" s="313" t="str">
        <f t="shared" si="407"/>
        <v>18239072</v>
      </c>
      <c r="C709" s="450" t="s">
        <v>2174</v>
      </c>
      <c r="D709" s="451" t="s">
        <v>2091</v>
      </c>
      <c r="E709" s="451"/>
      <c r="F709" s="300">
        <v>43922</v>
      </c>
      <c r="G709" s="451"/>
      <c r="H709" s="556">
        <v>2057535.03</v>
      </c>
      <c r="I709" s="556">
        <v>2057535.03</v>
      </c>
      <c r="J709" s="556">
        <v>2057535.03</v>
      </c>
      <c r="K709" s="556">
        <v>2057535.03</v>
      </c>
      <c r="L709" s="556">
        <v>2057535.03</v>
      </c>
      <c r="M709" s="556">
        <v>2057535.03</v>
      </c>
      <c r="N709" s="556">
        <v>2057535.03</v>
      </c>
      <c r="O709" s="556">
        <v>2057535.03</v>
      </c>
      <c r="P709" s="556">
        <v>2057517.55</v>
      </c>
      <c r="Q709" s="556">
        <v>2057517.55</v>
      </c>
      <c r="R709" s="556">
        <v>2057517.55</v>
      </c>
      <c r="S709" s="556">
        <v>2057517.55</v>
      </c>
      <c r="T709" s="556">
        <v>2057517.55</v>
      </c>
      <c r="U709" s="556"/>
      <c r="V709" s="556">
        <f t="shared" si="423"/>
        <v>2057528.4749999999</v>
      </c>
      <c r="W709" s="307"/>
      <c r="X709" s="293"/>
      <c r="Y709" s="548">
        <f t="shared" si="438"/>
        <v>2057517.55</v>
      </c>
      <c r="Z709" s="549">
        <f t="shared" si="438"/>
        <v>0</v>
      </c>
      <c r="AA709" s="549">
        <f t="shared" si="438"/>
        <v>0</v>
      </c>
      <c r="AB709" s="282">
        <f t="shared" si="426"/>
        <v>0</v>
      </c>
      <c r="AC709" s="281">
        <f t="shared" si="427"/>
        <v>0</v>
      </c>
      <c r="AD709" s="549">
        <f t="shared" si="440"/>
        <v>0</v>
      </c>
      <c r="AE709" s="553">
        <f t="shared" si="435"/>
        <v>0</v>
      </c>
      <c r="AF709" s="282">
        <f t="shared" si="436"/>
        <v>0</v>
      </c>
      <c r="AG709" s="283">
        <f t="shared" si="428"/>
        <v>0</v>
      </c>
      <c r="AH709" s="281">
        <f t="shared" si="429"/>
        <v>0</v>
      </c>
      <c r="AI709" s="551">
        <f t="shared" si="439"/>
        <v>2057528.4749999999</v>
      </c>
      <c r="AJ709" s="549">
        <f t="shared" si="439"/>
        <v>0</v>
      </c>
      <c r="AK709" s="549">
        <f t="shared" si="439"/>
        <v>0</v>
      </c>
      <c r="AL709" s="282">
        <f t="shared" si="430"/>
        <v>0</v>
      </c>
      <c r="AM709" s="281">
        <f t="shared" si="431"/>
        <v>0</v>
      </c>
      <c r="AN709" s="549">
        <f t="shared" si="424"/>
        <v>0</v>
      </c>
      <c r="AO709" s="549">
        <f t="shared" si="425"/>
        <v>0</v>
      </c>
      <c r="AP709" s="549">
        <f t="shared" si="432"/>
        <v>0</v>
      </c>
      <c r="AQ709" s="283">
        <f>SUM(AN709:AP709)</f>
        <v>0</v>
      </c>
      <c r="AR709" s="281">
        <f t="shared" si="433"/>
        <v>0</v>
      </c>
      <c r="AT709" s="446"/>
      <c r="AU709" s="284"/>
      <c r="AV709" s="447" t="str">
        <f t="shared" si="434"/>
        <v>CA</v>
      </c>
      <c r="AW709" s="447" t="str">
        <f t="shared" si="434"/>
        <v>CL</v>
      </c>
      <c r="AX709" s="447" t="str">
        <f t="shared" si="434"/>
        <v>AIC</v>
      </c>
      <c r="AY709" s="447" t="str">
        <f t="shared" si="414"/>
        <v>ERB</v>
      </c>
      <c r="AZ709" s="447" t="str">
        <f t="shared" si="414"/>
        <v>GRB</v>
      </c>
      <c r="BA709" s="447" t="str">
        <f t="shared" si="414"/>
        <v>Non-Op</v>
      </c>
      <c r="BC709" s="488" t="s">
        <v>2104</v>
      </c>
      <c r="BD709" s="552">
        <f t="shared" si="417"/>
        <v>2057517.55</v>
      </c>
      <c r="BF709" s="435"/>
      <c r="BG709" s="435"/>
      <c r="BH709" s="435"/>
      <c r="BI709" s="435"/>
      <c r="BJ709" s="435"/>
      <c r="BK709" s="435"/>
      <c r="BL709" s="435"/>
      <c r="BN709" s="444"/>
    </row>
    <row r="710" spans="1:66" s="28" customFormat="1" ht="12" customHeight="1">
      <c r="A710" s="287">
        <v>18239081</v>
      </c>
      <c r="B710" s="288" t="str">
        <f t="shared" si="407"/>
        <v>18239081</v>
      </c>
      <c r="C710" s="444" t="s">
        <v>1496</v>
      </c>
      <c r="D710" s="445" t="s">
        <v>1165</v>
      </c>
      <c r="E710" s="445"/>
      <c r="F710" s="444"/>
      <c r="G710" s="445"/>
      <c r="H710" s="547">
        <v>217872.62</v>
      </c>
      <c r="I710" s="547">
        <v>137080.04999999999</v>
      </c>
      <c r="J710" s="547">
        <v>69414.75</v>
      </c>
      <c r="K710" s="547">
        <v>5089.67</v>
      </c>
      <c r="L710" s="547">
        <v>-55529.01</v>
      </c>
      <c r="M710" s="547">
        <v>-55529.01</v>
      </c>
      <c r="N710" s="547">
        <v>0</v>
      </c>
      <c r="O710" s="547">
        <v>0</v>
      </c>
      <c r="P710" s="547">
        <v>0</v>
      </c>
      <c r="Q710" s="547">
        <v>0</v>
      </c>
      <c r="R710" s="547">
        <v>0</v>
      </c>
      <c r="S710" s="547">
        <v>0</v>
      </c>
      <c r="T710" s="547">
        <v>0</v>
      </c>
      <c r="U710" s="547"/>
      <c r="V710" s="547">
        <f t="shared" si="423"/>
        <v>17455.23</v>
      </c>
      <c r="W710" s="305"/>
      <c r="X710" s="306"/>
      <c r="Y710" s="548">
        <f t="shared" ref="Y710:AA729" si="441">IF($D710=Y$5,$T710,0)</f>
        <v>0</v>
      </c>
      <c r="Z710" s="549">
        <f t="shared" si="441"/>
        <v>0</v>
      </c>
      <c r="AA710" s="549">
        <f t="shared" si="441"/>
        <v>0</v>
      </c>
      <c r="AB710" s="282">
        <f t="shared" si="426"/>
        <v>0</v>
      </c>
      <c r="AC710" s="281">
        <f t="shared" si="427"/>
        <v>0</v>
      </c>
      <c r="AD710" s="549">
        <f t="shared" si="440"/>
        <v>0</v>
      </c>
      <c r="AE710" s="553">
        <f t="shared" si="435"/>
        <v>0</v>
      </c>
      <c r="AF710" s="282">
        <f t="shared" si="436"/>
        <v>0</v>
      </c>
      <c r="AG710" s="283">
        <f t="shared" si="428"/>
        <v>0</v>
      </c>
      <c r="AH710" s="281">
        <f t="shared" si="429"/>
        <v>0</v>
      </c>
      <c r="AI710" s="551">
        <f t="shared" si="439"/>
        <v>0</v>
      </c>
      <c r="AJ710" s="549">
        <f t="shared" si="439"/>
        <v>0</v>
      </c>
      <c r="AK710" s="549">
        <f t="shared" si="439"/>
        <v>0</v>
      </c>
      <c r="AL710" s="282">
        <f t="shared" si="430"/>
        <v>17455.23</v>
      </c>
      <c r="AM710" s="281">
        <f t="shared" si="431"/>
        <v>0</v>
      </c>
      <c r="AN710" s="549">
        <f t="shared" si="424"/>
        <v>0</v>
      </c>
      <c r="AO710" s="549">
        <f t="shared" si="425"/>
        <v>0</v>
      </c>
      <c r="AP710" s="549">
        <f t="shared" si="432"/>
        <v>17455.23</v>
      </c>
      <c r="AQ710" s="283">
        <f t="shared" si="437"/>
        <v>17455.23</v>
      </c>
      <c r="AR710" s="281">
        <f t="shared" si="433"/>
        <v>0</v>
      </c>
      <c r="AT710" s="446" t="s">
        <v>2077</v>
      </c>
      <c r="AU710" s="284"/>
      <c r="AV710" s="447" t="str">
        <f t="shared" si="434"/>
        <v>CA</v>
      </c>
      <c r="AW710" s="447" t="str">
        <f t="shared" si="434"/>
        <v>CL</v>
      </c>
      <c r="AX710" s="447" t="str">
        <f t="shared" si="434"/>
        <v>AIC</v>
      </c>
      <c r="AY710" s="447" t="str">
        <f t="shared" si="414"/>
        <v>ERB</v>
      </c>
      <c r="AZ710" s="447" t="str">
        <f t="shared" si="414"/>
        <v>GRB</v>
      </c>
      <c r="BA710" s="447" t="str">
        <f t="shared" si="414"/>
        <v>Non-Op</v>
      </c>
      <c r="BC710" s="449" t="s">
        <v>2100</v>
      </c>
      <c r="BD710" s="552">
        <f t="shared" si="417"/>
        <v>0</v>
      </c>
      <c r="BF710" s="435"/>
      <c r="BG710" s="435"/>
      <c r="BH710" s="435"/>
      <c r="BI710" s="435"/>
      <c r="BJ710" s="435"/>
      <c r="BK710" s="435"/>
      <c r="BL710" s="435"/>
      <c r="BN710" s="444"/>
    </row>
    <row r="711" spans="1:66" s="28" customFormat="1" ht="12" customHeight="1">
      <c r="A711" s="287">
        <v>18239082</v>
      </c>
      <c r="B711" s="288" t="str">
        <f t="shared" si="407"/>
        <v>18239082</v>
      </c>
      <c r="C711" s="705" t="s">
        <v>1497</v>
      </c>
      <c r="D711" s="445" t="s">
        <v>1165</v>
      </c>
      <c r="E711" s="445"/>
      <c r="F711" s="705"/>
      <c r="G711" s="445"/>
      <c r="H711" s="547">
        <v>6918543.6200000001</v>
      </c>
      <c r="I711" s="547">
        <v>4786755.5199999996</v>
      </c>
      <c r="J711" s="547">
        <v>3037362.11</v>
      </c>
      <c r="K711" s="547">
        <v>1556284.97</v>
      </c>
      <c r="L711" s="547">
        <v>251513.5</v>
      </c>
      <c r="M711" s="547">
        <v>8702439.9100000001</v>
      </c>
      <c r="N711" s="547">
        <v>8363526.8099999996</v>
      </c>
      <c r="O711" s="547">
        <v>8144148.4199999999</v>
      </c>
      <c r="P711" s="547">
        <v>7947697.1500000004</v>
      </c>
      <c r="Q711" s="547">
        <v>7718727.3700000001</v>
      </c>
      <c r="R711" s="547">
        <v>7219289.7699999996</v>
      </c>
      <c r="S711" s="547">
        <v>5885553.7599999998</v>
      </c>
      <c r="T711" s="547">
        <v>4223142.93</v>
      </c>
      <c r="U711" s="547"/>
      <c r="V711" s="547">
        <f t="shared" si="423"/>
        <v>5765345.2137499982</v>
      </c>
      <c r="W711" s="305"/>
      <c r="X711" s="306"/>
      <c r="Y711" s="548">
        <f t="shared" si="441"/>
        <v>0</v>
      </c>
      <c r="Z711" s="549">
        <f t="shared" si="441"/>
        <v>0</v>
      </c>
      <c r="AA711" s="549">
        <f t="shared" si="441"/>
        <v>0</v>
      </c>
      <c r="AB711" s="282">
        <f t="shared" si="426"/>
        <v>4223142.93</v>
      </c>
      <c r="AC711" s="281">
        <f t="shared" si="427"/>
        <v>0</v>
      </c>
      <c r="AD711" s="549">
        <f t="shared" si="440"/>
        <v>0</v>
      </c>
      <c r="AE711" s="553">
        <f t="shared" si="435"/>
        <v>0</v>
      </c>
      <c r="AF711" s="282">
        <f t="shared" si="436"/>
        <v>4223142.93</v>
      </c>
      <c r="AG711" s="283">
        <f t="shared" si="428"/>
        <v>4223142.93</v>
      </c>
      <c r="AH711" s="281">
        <f t="shared" si="429"/>
        <v>0</v>
      </c>
      <c r="AI711" s="551">
        <f t="shared" si="439"/>
        <v>0</v>
      </c>
      <c r="AJ711" s="549">
        <f t="shared" si="439"/>
        <v>0</v>
      </c>
      <c r="AK711" s="549">
        <f t="shared" si="439"/>
        <v>0</v>
      </c>
      <c r="AL711" s="282">
        <f t="shared" si="430"/>
        <v>5765345.2137499982</v>
      </c>
      <c r="AM711" s="281">
        <f t="shared" si="431"/>
        <v>0</v>
      </c>
      <c r="AN711" s="549">
        <f t="shared" si="424"/>
        <v>0</v>
      </c>
      <c r="AO711" s="549">
        <f t="shared" si="425"/>
        <v>0</v>
      </c>
      <c r="AP711" s="549">
        <f t="shared" si="432"/>
        <v>5765345.2137499982</v>
      </c>
      <c r="AQ711" s="283">
        <f t="shared" si="437"/>
        <v>5765345.2137499982</v>
      </c>
      <c r="AR711" s="281">
        <f t="shared" si="433"/>
        <v>0</v>
      </c>
      <c r="AT711" s="446" t="s">
        <v>2077</v>
      </c>
      <c r="AU711" s="284"/>
      <c r="AV711" s="447" t="str">
        <f t="shared" si="434"/>
        <v>CA</v>
      </c>
      <c r="AW711" s="447" t="str">
        <f t="shared" si="434"/>
        <v>CL</v>
      </c>
      <c r="AX711" s="447" t="str">
        <f t="shared" si="434"/>
        <v>AIC</v>
      </c>
      <c r="AY711" s="447" t="str">
        <f t="shared" si="414"/>
        <v>ERB</v>
      </c>
      <c r="AZ711" s="447" t="str">
        <f t="shared" si="414"/>
        <v>GRB</v>
      </c>
      <c r="BA711" s="447" t="str">
        <f t="shared" si="414"/>
        <v>Non-Op</v>
      </c>
      <c r="BC711" s="449" t="s">
        <v>2100</v>
      </c>
      <c r="BD711" s="552">
        <f t="shared" si="417"/>
        <v>4223142.93</v>
      </c>
      <c r="BF711" s="435"/>
      <c r="BG711" s="435"/>
      <c r="BH711" s="435"/>
      <c r="BI711" s="435"/>
      <c r="BJ711" s="435"/>
      <c r="BK711" s="435"/>
      <c r="BL711" s="435"/>
      <c r="BN711" s="444"/>
    </row>
    <row r="712" spans="1:66" s="28" customFormat="1" ht="12" customHeight="1">
      <c r="A712" s="287">
        <v>18239091</v>
      </c>
      <c r="B712" s="288" t="str">
        <f t="shared" si="407"/>
        <v>18239091</v>
      </c>
      <c r="C712" s="705" t="s">
        <v>2849</v>
      </c>
      <c r="D712" s="445" t="s">
        <v>1165</v>
      </c>
      <c r="E712" s="445"/>
      <c r="F712" s="705"/>
      <c r="G712" s="445"/>
      <c r="H712" s="547">
        <v>0</v>
      </c>
      <c r="I712" s="547">
        <v>0</v>
      </c>
      <c r="J712" s="547">
        <v>0</v>
      </c>
      <c r="K712" s="547">
        <v>0</v>
      </c>
      <c r="L712" s="547">
        <v>0</v>
      </c>
      <c r="M712" s="547">
        <v>0</v>
      </c>
      <c r="N712" s="547">
        <v>0</v>
      </c>
      <c r="O712" s="547">
        <v>0</v>
      </c>
      <c r="P712" s="547">
        <v>0</v>
      </c>
      <c r="Q712" s="547">
        <v>0</v>
      </c>
      <c r="R712" s="547">
        <v>0</v>
      </c>
      <c r="S712" s="547">
        <v>0</v>
      </c>
      <c r="T712" s="547">
        <v>0</v>
      </c>
      <c r="U712" s="547"/>
      <c r="V712" s="547">
        <f t="shared" si="423"/>
        <v>0</v>
      </c>
      <c r="W712" s="305"/>
      <c r="X712" s="306"/>
      <c r="Y712" s="548">
        <f t="shared" si="441"/>
        <v>0</v>
      </c>
      <c r="Z712" s="549">
        <f t="shared" si="441"/>
        <v>0</v>
      </c>
      <c r="AA712" s="549">
        <f t="shared" si="441"/>
        <v>0</v>
      </c>
      <c r="AB712" s="282">
        <f t="shared" si="426"/>
        <v>0</v>
      </c>
      <c r="AC712" s="281">
        <f t="shared" si="427"/>
        <v>0</v>
      </c>
      <c r="AD712" s="549">
        <f t="shared" si="440"/>
        <v>0</v>
      </c>
      <c r="AE712" s="553">
        <f t="shared" si="435"/>
        <v>0</v>
      </c>
      <c r="AF712" s="282">
        <f t="shared" si="436"/>
        <v>0</v>
      </c>
      <c r="AG712" s="283">
        <f t="shared" si="428"/>
        <v>0</v>
      </c>
      <c r="AH712" s="281">
        <f t="shared" si="429"/>
        <v>0</v>
      </c>
      <c r="AI712" s="551">
        <f t="shared" ref="AI712:AK731" si="442">IF($D712=AI$5,$V712,0)</f>
        <v>0</v>
      </c>
      <c r="AJ712" s="549">
        <f t="shared" si="442"/>
        <v>0</v>
      </c>
      <c r="AK712" s="549">
        <f t="shared" si="442"/>
        <v>0</v>
      </c>
      <c r="AL712" s="282">
        <f t="shared" si="430"/>
        <v>0</v>
      </c>
      <c r="AM712" s="281">
        <f t="shared" si="431"/>
        <v>0</v>
      </c>
      <c r="AN712" s="549">
        <f t="shared" si="424"/>
        <v>0</v>
      </c>
      <c r="AO712" s="549">
        <f t="shared" si="425"/>
        <v>0</v>
      </c>
      <c r="AP712" s="549">
        <f t="shared" si="432"/>
        <v>0</v>
      </c>
      <c r="AQ712" s="283">
        <f t="shared" si="437"/>
        <v>0</v>
      </c>
      <c r="AR712" s="281">
        <f t="shared" si="433"/>
        <v>0</v>
      </c>
      <c r="AT712" s="446" t="s">
        <v>2077</v>
      </c>
      <c r="AU712" s="284"/>
      <c r="AV712" s="447" t="str">
        <f t="shared" si="434"/>
        <v>CA</v>
      </c>
      <c r="AW712" s="447" t="str">
        <f t="shared" si="434"/>
        <v>CL</v>
      </c>
      <c r="AX712" s="447" t="str">
        <f t="shared" si="434"/>
        <v>AIC</v>
      </c>
      <c r="AY712" s="447" t="str">
        <f t="shared" si="414"/>
        <v>ERB</v>
      </c>
      <c r="AZ712" s="447" t="str">
        <f t="shared" si="414"/>
        <v>GRB</v>
      </c>
      <c r="BA712" s="447" t="str">
        <f t="shared" si="414"/>
        <v>Non-Op</v>
      </c>
      <c r="BC712" s="449" t="s">
        <v>2100</v>
      </c>
      <c r="BD712" s="552">
        <f t="shared" si="417"/>
        <v>0</v>
      </c>
      <c r="BF712" s="435"/>
      <c r="BG712" s="435"/>
      <c r="BH712" s="435"/>
      <c r="BI712" s="435"/>
      <c r="BJ712" s="435"/>
      <c r="BK712" s="435"/>
      <c r="BL712" s="435"/>
      <c r="BN712" s="444"/>
    </row>
    <row r="713" spans="1:66" s="28" customFormat="1" ht="12" customHeight="1">
      <c r="A713" s="287">
        <v>18239092</v>
      </c>
      <c r="B713" s="288" t="str">
        <f t="shared" si="407"/>
        <v>18239092</v>
      </c>
      <c r="C713" s="444" t="s">
        <v>2850</v>
      </c>
      <c r="D713" s="445" t="s">
        <v>1165</v>
      </c>
      <c r="E713" s="445"/>
      <c r="F713" s="444"/>
      <c r="G713" s="445"/>
      <c r="H713" s="547">
        <v>0</v>
      </c>
      <c r="I713" s="547">
        <v>0</v>
      </c>
      <c r="J713" s="547">
        <v>0</v>
      </c>
      <c r="K713" s="547">
        <v>0</v>
      </c>
      <c r="L713" s="547">
        <v>0</v>
      </c>
      <c r="M713" s="547">
        <v>0</v>
      </c>
      <c r="N713" s="547">
        <v>0</v>
      </c>
      <c r="O713" s="547">
        <v>0</v>
      </c>
      <c r="P713" s="547">
        <v>0</v>
      </c>
      <c r="Q713" s="547">
        <v>0</v>
      </c>
      <c r="R713" s="547">
        <v>0</v>
      </c>
      <c r="S713" s="547">
        <v>0</v>
      </c>
      <c r="T713" s="547">
        <v>0</v>
      </c>
      <c r="U713" s="547"/>
      <c r="V713" s="547">
        <f t="shared" si="423"/>
        <v>0</v>
      </c>
      <c r="W713" s="305"/>
      <c r="X713" s="306"/>
      <c r="Y713" s="548">
        <f t="shared" si="441"/>
        <v>0</v>
      </c>
      <c r="Z713" s="549">
        <f t="shared" si="441"/>
        <v>0</v>
      </c>
      <c r="AA713" s="549">
        <f t="shared" si="441"/>
        <v>0</v>
      </c>
      <c r="AB713" s="282">
        <f t="shared" si="426"/>
        <v>0</v>
      </c>
      <c r="AC713" s="281">
        <f t="shared" si="427"/>
        <v>0</v>
      </c>
      <c r="AD713" s="549">
        <f t="shared" si="440"/>
        <v>0</v>
      </c>
      <c r="AE713" s="553">
        <f t="shared" si="435"/>
        <v>0</v>
      </c>
      <c r="AF713" s="282">
        <f t="shared" si="436"/>
        <v>0</v>
      </c>
      <c r="AG713" s="283">
        <f t="shared" si="428"/>
        <v>0</v>
      </c>
      <c r="AH713" s="281">
        <f t="shared" si="429"/>
        <v>0</v>
      </c>
      <c r="AI713" s="551">
        <f t="shared" si="442"/>
        <v>0</v>
      </c>
      <c r="AJ713" s="549">
        <f t="shared" si="442"/>
        <v>0</v>
      </c>
      <c r="AK713" s="549">
        <f t="shared" si="442"/>
        <v>0</v>
      </c>
      <c r="AL713" s="282">
        <f t="shared" si="430"/>
        <v>0</v>
      </c>
      <c r="AM713" s="281">
        <f t="shared" si="431"/>
        <v>0</v>
      </c>
      <c r="AN713" s="549">
        <f t="shared" si="424"/>
        <v>0</v>
      </c>
      <c r="AO713" s="549">
        <f t="shared" si="425"/>
        <v>0</v>
      </c>
      <c r="AP713" s="549">
        <f t="shared" si="432"/>
        <v>0</v>
      </c>
      <c r="AQ713" s="283">
        <f t="shared" si="437"/>
        <v>0</v>
      </c>
      <c r="AR713" s="281">
        <f t="shared" si="433"/>
        <v>0</v>
      </c>
      <c r="AT713" s="446" t="s">
        <v>2077</v>
      </c>
      <c r="AU713" s="284"/>
      <c r="AV713" s="447" t="str">
        <f t="shared" si="434"/>
        <v>CA</v>
      </c>
      <c r="AW713" s="447" t="str">
        <f t="shared" si="434"/>
        <v>CL</v>
      </c>
      <c r="AX713" s="447" t="str">
        <f t="shared" si="434"/>
        <v>AIC</v>
      </c>
      <c r="AY713" s="447" t="str">
        <f t="shared" si="414"/>
        <v>ERB</v>
      </c>
      <c r="AZ713" s="447" t="str">
        <f t="shared" si="414"/>
        <v>GRB</v>
      </c>
      <c r="BA713" s="447" t="str">
        <f t="shared" si="414"/>
        <v>Non-Op</v>
      </c>
      <c r="BC713" s="449" t="s">
        <v>2100</v>
      </c>
      <c r="BD713" s="552">
        <f t="shared" si="417"/>
        <v>0</v>
      </c>
      <c r="BF713" s="435"/>
      <c r="BG713" s="435"/>
      <c r="BH713" s="435"/>
      <c r="BI713" s="435"/>
      <c r="BJ713" s="435"/>
      <c r="BK713" s="435"/>
      <c r="BL713" s="435"/>
      <c r="BN713" s="444"/>
    </row>
    <row r="714" spans="1:66" s="28" customFormat="1" ht="12" customHeight="1">
      <c r="A714" s="287">
        <v>18239101</v>
      </c>
      <c r="B714" s="288" t="str">
        <f t="shared" si="407"/>
        <v>18239101</v>
      </c>
      <c r="C714" s="705" t="s">
        <v>1498</v>
      </c>
      <c r="D714" s="445" t="s">
        <v>1165</v>
      </c>
      <c r="E714" s="445"/>
      <c r="F714" s="705"/>
      <c r="G714" s="445"/>
      <c r="H714" s="547">
        <v>676511.36</v>
      </c>
      <c r="I714" s="547">
        <v>514221.43</v>
      </c>
      <c r="J714" s="547">
        <v>347941.59</v>
      </c>
      <c r="K714" s="547">
        <v>180438.26</v>
      </c>
      <c r="L714" s="547">
        <v>7333.21</v>
      </c>
      <c r="M714" s="547">
        <v>3989621.21</v>
      </c>
      <c r="N714" s="547">
        <v>3654606.69</v>
      </c>
      <c r="O714" s="547">
        <v>3307012.8</v>
      </c>
      <c r="P714" s="547">
        <v>2931855.54</v>
      </c>
      <c r="Q714" s="547">
        <v>2563709.4300000002</v>
      </c>
      <c r="R714" s="547">
        <v>2199886.66</v>
      </c>
      <c r="S714" s="547">
        <v>1848320</v>
      </c>
      <c r="T714" s="547">
        <v>1501554.32</v>
      </c>
      <c r="U714" s="547"/>
      <c r="V714" s="547">
        <f t="shared" si="423"/>
        <v>1886164.9716666667</v>
      </c>
      <c r="W714" s="305"/>
      <c r="X714" s="306"/>
      <c r="Y714" s="548">
        <f t="shared" si="441"/>
        <v>0</v>
      </c>
      <c r="Z714" s="549">
        <f t="shared" si="441"/>
        <v>0</v>
      </c>
      <c r="AA714" s="549">
        <f t="shared" si="441"/>
        <v>0</v>
      </c>
      <c r="AB714" s="282">
        <f t="shared" si="426"/>
        <v>1501554.32</v>
      </c>
      <c r="AC714" s="281">
        <f t="shared" si="427"/>
        <v>0</v>
      </c>
      <c r="AD714" s="549">
        <f t="shared" si="440"/>
        <v>0</v>
      </c>
      <c r="AE714" s="553">
        <f t="shared" si="435"/>
        <v>0</v>
      </c>
      <c r="AF714" s="282">
        <f t="shared" si="436"/>
        <v>1501554.32</v>
      </c>
      <c r="AG714" s="283">
        <f t="shared" si="428"/>
        <v>1501554.32</v>
      </c>
      <c r="AH714" s="281">
        <f t="shared" si="429"/>
        <v>0</v>
      </c>
      <c r="AI714" s="551">
        <f t="shared" si="442"/>
        <v>0</v>
      </c>
      <c r="AJ714" s="549">
        <f t="shared" si="442"/>
        <v>0</v>
      </c>
      <c r="AK714" s="549">
        <f t="shared" si="442"/>
        <v>0</v>
      </c>
      <c r="AL714" s="282">
        <f t="shared" si="430"/>
        <v>1886164.9716666667</v>
      </c>
      <c r="AM714" s="281">
        <f t="shared" si="431"/>
        <v>0</v>
      </c>
      <c r="AN714" s="549">
        <f t="shared" si="424"/>
        <v>0</v>
      </c>
      <c r="AO714" s="549">
        <f t="shared" si="425"/>
        <v>0</v>
      </c>
      <c r="AP714" s="549">
        <f t="shared" si="432"/>
        <v>1886164.9716666667</v>
      </c>
      <c r="AQ714" s="283">
        <f t="shared" si="437"/>
        <v>1886164.9716666667</v>
      </c>
      <c r="AR714" s="281">
        <f t="shared" si="433"/>
        <v>0</v>
      </c>
      <c r="AT714" s="446" t="s">
        <v>2077</v>
      </c>
      <c r="AU714" s="284"/>
      <c r="AV714" s="447" t="str">
        <f t="shared" si="434"/>
        <v>CA</v>
      </c>
      <c r="AW714" s="447" t="str">
        <f t="shared" si="434"/>
        <v>CL</v>
      </c>
      <c r="AX714" s="447" t="str">
        <f t="shared" si="434"/>
        <v>AIC</v>
      </c>
      <c r="AY714" s="447" t="str">
        <f t="shared" si="414"/>
        <v>ERB</v>
      </c>
      <c r="AZ714" s="447" t="str">
        <f t="shared" si="414"/>
        <v>GRB</v>
      </c>
      <c r="BA714" s="447" t="str">
        <f t="shared" si="414"/>
        <v>Non-Op</v>
      </c>
      <c r="BC714" s="449" t="s">
        <v>2100</v>
      </c>
      <c r="BD714" s="552">
        <f t="shared" si="417"/>
        <v>1501554.32</v>
      </c>
      <c r="BF714" s="435"/>
      <c r="BG714" s="435"/>
      <c r="BH714" s="435"/>
      <c r="BI714" s="435"/>
      <c r="BJ714" s="435"/>
      <c r="BK714" s="435"/>
      <c r="BL714" s="435"/>
      <c r="BN714" s="444"/>
    </row>
    <row r="715" spans="1:66" s="28" customFormat="1" ht="12" customHeight="1">
      <c r="A715" s="362">
        <v>18239102</v>
      </c>
      <c r="B715" s="290" t="str">
        <f t="shared" si="407"/>
        <v>18239102</v>
      </c>
      <c r="C715" s="450" t="s">
        <v>2174</v>
      </c>
      <c r="D715" s="451" t="s">
        <v>2091</v>
      </c>
      <c r="E715" s="451"/>
      <c r="F715" s="300">
        <v>43952</v>
      </c>
      <c r="G715" s="451"/>
      <c r="H715" s="556">
        <v>-2057535.03</v>
      </c>
      <c r="I715" s="556">
        <v>-2057535.03</v>
      </c>
      <c r="J715" s="556">
        <v>-2057535.03</v>
      </c>
      <c r="K715" s="556">
        <v>-2057535.03</v>
      </c>
      <c r="L715" s="556">
        <v>-2057535.03</v>
      </c>
      <c r="M715" s="556">
        <v>-2057535.03</v>
      </c>
      <c r="N715" s="556">
        <v>-2057535.03</v>
      </c>
      <c r="O715" s="556">
        <v>-2057535.03</v>
      </c>
      <c r="P715" s="556">
        <v>-2057535.03</v>
      </c>
      <c r="Q715" s="556">
        <v>-2057535.03</v>
      </c>
      <c r="R715" s="556">
        <v>-2057535.03</v>
      </c>
      <c r="S715" s="556">
        <v>-2057535.03</v>
      </c>
      <c r="T715" s="556">
        <v>-2057535.03</v>
      </c>
      <c r="U715" s="556"/>
      <c r="V715" s="556">
        <f t="shared" si="423"/>
        <v>-2057535.0300000003</v>
      </c>
      <c r="W715" s="307"/>
      <c r="X715" s="308"/>
      <c r="Y715" s="548">
        <f t="shared" si="441"/>
        <v>-2057535.03</v>
      </c>
      <c r="Z715" s="549">
        <f t="shared" si="441"/>
        <v>0</v>
      </c>
      <c r="AA715" s="549">
        <f t="shared" si="441"/>
        <v>0</v>
      </c>
      <c r="AB715" s="282">
        <f t="shared" si="426"/>
        <v>0</v>
      </c>
      <c r="AC715" s="281">
        <f t="shared" si="427"/>
        <v>0</v>
      </c>
      <c r="AD715" s="549">
        <f t="shared" si="440"/>
        <v>0</v>
      </c>
      <c r="AE715" s="553">
        <f t="shared" si="435"/>
        <v>0</v>
      </c>
      <c r="AF715" s="282">
        <f t="shared" si="436"/>
        <v>0</v>
      </c>
      <c r="AG715" s="283">
        <f t="shared" si="428"/>
        <v>0</v>
      </c>
      <c r="AH715" s="281">
        <f t="shared" si="429"/>
        <v>0</v>
      </c>
      <c r="AI715" s="551">
        <f t="shared" si="442"/>
        <v>-2057535.0300000003</v>
      </c>
      <c r="AJ715" s="549">
        <f t="shared" si="442"/>
        <v>0</v>
      </c>
      <c r="AK715" s="549">
        <f t="shared" si="442"/>
        <v>0</v>
      </c>
      <c r="AL715" s="282">
        <f t="shared" si="430"/>
        <v>0</v>
      </c>
      <c r="AM715" s="281">
        <f t="shared" si="431"/>
        <v>0</v>
      </c>
      <c r="AN715" s="549">
        <f t="shared" si="424"/>
        <v>0</v>
      </c>
      <c r="AO715" s="549">
        <f t="shared" si="425"/>
        <v>0</v>
      </c>
      <c r="AP715" s="549">
        <f t="shared" si="432"/>
        <v>0</v>
      </c>
      <c r="AQ715" s="283">
        <f>SUM(AN715:AP715)</f>
        <v>0</v>
      </c>
      <c r="AR715" s="281">
        <f t="shared" si="433"/>
        <v>0</v>
      </c>
      <c r="AT715" s="446"/>
      <c r="AU715" s="284"/>
      <c r="AV715" s="447" t="str">
        <f t="shared" si="434"/>
        <v>CA</v>
      </c>
      <c r="AW715" s="447" t="str">
        <f t="shared" si="434"/>
        <v>CL</v>
      </c>
      <c r="AX715" s="447" t="str">
        <f t="shared" si="434"/>
        <v>AIC</v>
      </c>
      <c r="AY715" s="447" t="str">
        <f t="shared" si="414"/>
        <v>ERB</v>
      </c>
      <c r="AZ715" s="447" t="str">
        <f t="shared" si="414"/>
        <v>GRB</v>
      </c>
      <c r="BA715" s="447" t="str">
        <f t="shared" si="414"/>
        <v>Non-Op</v>
      </c>
      <c r="BC715" s="488" t="s">
        <v>2104</v>
      </c>
      <c r="BD715" s="552">
        <f t="shared" si="417"/>
        <v>-2057535.03</v>
      </c>
      <c r="BF715" s="435"/>
      <c r="BG715" s="435"/>
      <c r="BH715" s="435"/>
      <c r="BI715" s="435"/>
      <c r="BJ715" s="435"/>
      <c r="BK715" s="435"/>
      <c r="BL715" s="435"/>
      <c r="BN715" s="444"/>
    </row>
    <row r="716" spans="1:66" s="28" customFormat="1" ht="12" customHeight="1">
      <c r="A716" s="287">
        <v>18239111</v>
      </c>
      <c r="B716" s="288" t="str">
        <f t="shared" si="407"/>
        <v>18239111</v>
      </c>
      <c r="C716" s="705" t="s">
        <v>1499</v>
      </c>
      <c r="D716" s="445" t="s">
        <v>1165</v>
      </c>
      <c r="E716" s="445"/>
      <c r="F716" s="705"/>
      <c r="G716" s="445"/>
      <c r="H716" s="547">
        <v>455100.63</v>
      </c>
      <c r="I716" s="547">
        <v>351057.21</v>
      </c>
      <c r="J716" s="547">
        <v>249503.16</v>
      </c>
      <c r="K716" s="547">
        <v>149538.18</v>
      </c>
      <c r="L716" s="547">
        <v>39686.160000000003</v>
      </c>
      <c r="M716" s="547">
        <v>3067116.62</v>
      </c>
      <c r="N716" s="547">
        <v>2805953.29</v>
      </c>
      <c r="O716" s="547">
        <v>2549387.36</v>
      </c>
      <c r="P716" s="547">
        <v>2233652.15</v>
      </c>
      <c r="Q716" s="547">
        <v>1977944.59</v>
      </c>
      <c r="R716" s="547">
        <v>1697472.53</v>
      </c>
      <c r="S716" s="547">
        <v>1416382.86</v>
      </c>
      <c r="T716" s="547">
        <v>1152464.24</v>
      </c>
      <c r="U716" s="547"/>
      <c r="V716" s="547">
        <f t="shared" si="423"/>
        <v>1445123.0454166664</v>
      </c>
      <c r="W716" s="305"/>
      <c r="X716" s="306"/>
      <c r="Y716" s="548">
        <f t="shared" si="441"/>
        <v>0</v>
      </c>
      <c r="Z716" s="549">
        <f t="shared" si="441"/>
        <v>0</v>
      </c>
      <c r="AA716" s="549">
        <f t="shared" si="441"/>
        <v>0</v>
      </c>
      <c r="AB716" s="282">
        <f t="shared" si="426"/>
        <v>1152464.24</v>
      </c>
      <c r="AC716" s="281">
        <f t="shared" si="427"/>
        <v>0</v>
      </c>
      <c r="AD716" s="549">
        <f t="shared" si="440"/>
        <v>0</v>
      </c>
      <c r="AE716" s="553">
        <f t="shared" si="435"/>
        <v>0</v>
      </c>
      <c r="AF716" s="282">
        <f t="shared" si="436"/>
        <v>1152464.24</v>
      </c>
      <c r="AG716" s="283">
        <f t="shared" si="428"/>
        <v>1152464.24</v>
      </c>
      <c r="AH716" s="281">
        <f t="shared" si="429"/>
        <v>0</v>
      </c>
      <c r="AI716" s="551">
        <f t="shared" si="442"/>
        <v>0</v>
      </c>
      <c r="AJ716" s="549">
        <f t="shared" si="442"/>
        <v>0</v>
      </c>
      <c r="AK716" s="549">
        <f t="shared" si="442"/>
        <v>0</v>
      </c>
      <c r="AL716" s="282">
        <f t="shared" si="430"/>
        <v>1445123.0454166664</v>
      </c>
      <c r="AM716" s="281">
        <f t="shared" si="431"/>
        <v>0</v>
      </c>
      <c r="AN716" s="549">
        <f t="shared" si="424"/>
        <v>0</v>
      </c>
      <c r="AO716" s="549">
        <f t="shared" si="425"/>
        <v>0</v>
      </c>
      <c r="AP716" s="549">
        <f t="shared" si="432"/>
        <v>1445123.0454166664</v>
      </c>
      <c r="AQ716" s="283">
        <f t="shared" si="437"/>
        <v>1445123.0454166664</v>
      </c>
      <c r="AR716" s="281">
        <f t="shared" si="433"/>
        <v>0</v>
      </c>
      <c r="AT716" s="446" t="s">
        <v>2077</v>
      </c>
      <c r="AU716" s="284"/>
      <c r="AV716" s="447" t="str">
        <f t="shared" si="434"/>
        <v>CA</v>
      </c>
      <c r="AW716" s="447" t="str">
        <f t="shared" si="434"/>
        <v>CL</v>
      </c>
      <c r="AX716" s="447" t="str">
        <f t="shared" si="434"/>
        <v>AIC</v>
      </c>
      <c r="AY716" s="447" t="str">
        <f t="shared" si="414"/>
        <v>ERB</v>
      </c>
      <c r="AZ716" s="447" t="str">
        <f t="shared" si="414"/>
        <v>GRB</v>
      </c>
      <c r="BA716" s="447" t="str">
        <f t="shared" si="414"/>
        <v>Non-Op</v>
      </c>
      <c r="BC716" s="449" t="s">
        <v>2100</v>
      </c>
      <c r="BD716" s="552">
        <f t="shared" si="417"/>
        <v>1152464.24</v>
      </c>
      <c r="BF716" s="435"/>
      <c r="BG716" s="435"/>
      <c r="BH716" s="435"/>
      <c r="BI716" s="435"/>
      <c r="BJ716" s="435"/>
      <c r="BK716" s="435"/>
      <c r="BL716" s="435"/>
      <c r="BN716" s="444"/>
    </row>
    <row r="717" spans="1:66" s="28" customFormat="1" ht="12" customHeight="1">
      <c r="A717" s="314">
        <v>18239121</v>
      </c>
      <c r="B717" s="315" t="str">
        <f t="shared" si="407"/>
        <v>18239121</v>
      </c>
      <c r="C717" s="315" t="s">
        <v>1500</v>
      </c>
      <c r="D717" s="445" t="s">
        <v>1165</v>
      </c>
      <c r="E717" s="445"/>
      <c r="F717" s="315"/>
      <c r="G717" s="445"/>
      <c r="H717" s="547">
        <v>2058382</v>
      </c>
      <c r="I717" s="547">
        <v>2058382</v>
      </c>
      <c r="J717" s="547">
        <v>2058382</v>
      </c>
      <c r="K717" s="547">
        <v>2058382</v>
      </c>
      <c r="L717" s="547">
        <v>2058382</v>
      </c>
      <c r="M717" s="547">
        <v>2058382</v>
      </c>
      <c r="N717" s="547">
        <v>2058382</v>
      </c>
      <c r="O717" s="547">
        <v>2058382</v>
      </c>
      <c r="P717" s="547">
        <v>2058382</v>
      </c>
      <c r="Q717" s="547">
        <v>2058382</v>
      </c>
      <c r="R717" s="547">
        <v>2058382</v>
      </c>
      <c r="S717" s="547">
        <v>2058382</v>
      </c>
      <c r="T717" s="547">
        <v>2058382</v>
      </c>
      <c r="U717" s="547"/>
      <c r="V717" s="547">
        <f t="shared" si="423"/>
        <v>2058382</v>
      </c>
      <c r="W717" s="285"/>
      <c r="X717" s="286"/>
      <c r="Y717" s="548">
        <f t="shared" si="441"/>
        <v>0</v>
      </c>
      <c r="Z717" s="549">
        <f t="shared" si="441"/>
        <v>0</v>
      </c>
      <c r="AA717" s="549">
        <f t="shared" si="441"/>
        <v>0</v>
      </c>
      <c r="AB717" s="282">
        <f t="shared" si="426"/>
        <v>2058382</v>
      </c>
      <c r="AC717" s="281">
        <f t="shared" si="427"/>
        <v>0</v>
      </c>
      <c r="AD717" s="549">
        <f t="shared" si="440"/>
        <v>0</v>
      </c>
      <c r="AE717" s="553">
        <f t="shared" si="435"/>
        <v>0</v>
      </c>
      <c r="AF717" s="282">
        <f t="shared" si="436"/>
        <v>2058382</v>
      </c>
      <c r="AG717" s="283">
        <f t="shared" si="428"/>
        <v>2058382</v>
      </c>
      <c r="AH717" s="281">
        <f t="shared" si="429"/>
        <v>0</v>
      </c>
      <c r="AI717" s="551">
        <f t="shared" si="442"/>
        <v>0</v>
      </c>
      <c r="AJ717" s="549">
        <f t="shared" si="442"/>
        <v>0</v>
      </c>
      <c r="AK717" s="549">
        <f t="shared" si="442"/>
        <v>0</v>
      </c>
      <c r="AL717" s="282">
        <f t="shared" si="430"/>
        <v>2058382</v>
      </c>
      <c r="AM717" s="281">
        <f t="shared" si="431"/>
        <v>0</v>
      </c>
      <c r="AN717" s="549">
        <f t="shared" si="424"/>
        <v>0</v>
      </c>
      <c r="AO717" s="549">
        <f t="shared" si="425"/>
        <v>0</v>
      </c>
      <c r="AP717" s="549">
        <f t="shared" si="432"/>
        <v>2058382</v>
      </c>
      <c r="AQ717" s="283">
        <f t="shared" si="437"/>
        <v>2058382</v>
      </c>
      <c r="AR717" s="281">
        <f t="shared" si="433"/>
        <v>0</v>
      </c>
      <c r="AT717" s="446" t="s">
        <v>2070</v>
      </c>
      <c r="AU717" s="284"/>
      <c r="AV717" s="447" t="str">
        <f t="shared" si="434"/>
        <v>CA</v>
      </c>
      <c r="AW717" s="447" t="str">
        <f t="shared" si="434"/>
        <v>CL</v>
      </c>
      <c r="AX717" s="447" t="str">
        <f t="shared" si="434"/>
        <v>AIC</v>
      </c>
      <c r="AY717" s="447" t="str">
        <f t="shared" si="414"/>
        <v>ERB</v>
      </c>
      <c r="AZ717" s="447" t="str">
        <f t="shared" si="414"/>
        <v>GRB</v>
      </c>
      <c r="BA717" s="447" t="str">
        <f t="shared" si="414"/>
        <v>Non-Op</v>
      </c>
      <c r="BC717" s="449" t="s">
        <v>2100</v>
      </c>
      <c r="BD717" s="552">
        <f t="shared" si="417"/>
        <v>2058382</v>
      </c>
      <c r="BF717" s="435"/>
      <c r="BG717" s="435"/>
      <c r="BH717" s="435"/>
      <c r="BI717" s="435"/>
      <c r="BJ717" s="435"/>
      <c r="BK717" s="435"/>
      <c r="BL717" s="435"/>
      <c r="BN717" s="444"/>
    </row>
    <row r="718" spans="1:66" s="28" customFormat="1" ht="12" customHeight="1">
      <c r="A718" s="314">
        <v>18239131</v>
      </c>
      <c r="B718" s="315" t="str">
        <f t="shared" si="407"/>
        <v>18239131</v>
      </c>
      <c r="C718" s="315" t="s">
        <v>1501</v>
      </c>
      <c r="D718" s="445" t="s">
        <v>1165</v>
      </c>
      <c r="E718" s="445"/>
      <c r="F718" s="315"/>
      <c r="G718" s="445"/>
      <c r="H718" s="547">
        <v>-2058382</v>
      </c>
      <c r="I718" s="547">
        <v>-2058382</v>
      </c>
      <c r="J718" s="547">
        <v>-2058382</v>
      </c>
      <c r="K718" s="547">
        <v>-2058382</v>
      </c>
      <c r="L718" s="547">
        <v>-2058382</v>
      </c>
      <c r="M718" s="547">
        <v>-2058382</v>
      </c>
      <c r="N718" s="547">
        <v>-2058382</v>
      </c>
      <c r="O718" s="547">
        <v>-2058382</v>
      </c>
      <c r="P718" s="547">
        <v>-2058382</v>
      </c>
      <c r="Q718" s="547">
        <v>-2058382</v>
      </c>
      <c r="R718" s="547">
        <v>-2058382</v>
      </c>
      <c r="S718" s="547">
        <v>-2058382</v>
      </c>
      <c r="T718" s="547">
        <v>-2058382</v>
      </c>
      <c r="U718" s="547"/>
      <c r="V718" s="547">
        <f t="shared" si="423"/>
        <v>-2058382</v>
      </c>
      <c r="W718" s="285"/>
      <c r="X718" s="286"/>
      <c r="Y718" s="548">
        <f t="shared" si="441"/>
        <v>0</v>
      </c>
      <c r="Z718" s="549">
        <f t="shared" si="441"/>
        <v>0</v>
      </c>
      <c r="AA718" s="549">
        <f t="shared" si="441"/>
        <v>0</v>
      </c>
      <c r="AB718" s="282">
        <f t="shared" si="426"/>
        <v>-2058382</v>
      </c>
      <c r="AC718" s="281">
        <f t="shared" si="427"/>
        <v>0</v>
      </c>
      <c r="AD718" s="549">
        <f t="shared" si="440"/>
        <v>0</v>
      </c>
      <c r="AE718" s="553">
        <f t="shared" si="435"/>
        <v>0</v>
      </c>
      <c r="AF718" s="282">
        <f t="shared" si="436"/>
        <v>-2058382</v>
      </c>
      <c r="AG718" s="283">
        <f t="shared" si="428"/>
        <v>-2058382</v>
      </c>
      <c r="AH718" s="281">
        <f t="shared" si="429"/>
        <v>0</v>
      </c>
      <c r="AI718" s="551">
        <f t="shared" si="442"/>
        <v>0</v>
      </c>
      <c r="AJ718" s="549">
        <f t="shared" si="442"/>
        <v>0</v>
      </c>
      <c r="AK718" s="549">
        <f t="shared" si="442"/>
        <v>0</v>
      </c>
      <c r="AL718" s="282">
        <f t="shared" si="430"/>
        <v>-2058382</v>
      </c>
      <c r="AM718" s="281">
        <f t="shared" si="431"/>
        <v>0</v>
      </c>
      <c r="AN718" s="549">
        <f t="shared" si="424"/>
        <v>0</v>
      </c>
      <c r="AO718" s="549">
        <f t="shared" si="425"/>
        <v>0</v>
      </c>
      <c r="AP718" s="549">
        <f t="shared" si="432"/>
        <v>-2058382</v>
      </c>
      <c r="AQ718" s="283">
        <f t="shared" si="437"/>
        <v>-2058382</v>
      </c>
      <c r="AR718" s="281">
        <f t="shared" si="433"/>
        <v>0</v>
      </c>
      <c r="AT718" s="446" t="s">
        <v>2070</v>
      </c>
      <c r="AU718" s="284"/>
      <c r="AV718" s="447" t="str">
        <f t="shared" si="434"/>
        <v>CA</v>
      </c>
      <c r="AW718" s="447" t="str">
        <f t="shared" si="434"/>
        <v>CL</v>
      </c>
      <c r="AX718" s="447" t="str">
        <f t="shared" si="434"/>
        <v>AIC</v>
      </c>
      <c r="AY718" s="447" t="str">
        <f t="shared" si="414"/>
        <v>ERB</v>
      </c>
      <c r="AZ718" s="447" t="str">
        <f t="shared" si="414"/>
        <v>GRB</v>
      </c>
      <c r="BA718" s="447" t="str">
        <f t="shared" si="414"/>
        <v>Non-Op</v>
      </c>
      <c r="BC718" s="449" t="s">
        <v>2100</v>
      </c>
      <c r="BD718" s="552">
        <f t="shared" si="417"/>
        <v>-2058382</v>
      </c>
      <c r="BF718" s="435"/>
      <c r="BG718" s="435"/>
      <c r="BH718" s="435"/>
      <c r="BI718" s="435"/>
      <c r="BJ718" s="435"/>
      <c r="BK718" s="435"/>
      <c r="BL718" s="435"/>
      <c r="BN718" s="444"/>
    </row>
    <row r="719" spans="1:66" s="28" customFormat="1" ht="12" customHeight="1">
      <c r="A719" s="314">
        <v>18239141</v>
      </c>
      <c r="B719" s="315" t="str">
        <f t="shared" si="407"/>
        <v>18239141</v>
      </c>
      <c r="C719" s="706" t="s">
        <v>1502</v>
      </c>
      <c r="D719" s="445" t="s">
        <v>1165</v>
      </c>
      <c r="E719" s="445"/>
      <c r="F719" s="294">
        <v>42752</v>
      </c>
      <c r="G719" s="445"/>
      <c r="H719" s="547">
        <v>11694279</v>
      </c>
      <c r="I719" s="547">
        <v>11694279</v>
      </c>
      <c r="J719" s="547">
        <v>11694279</v>
      </c>
      <c r="K719" s="547">
        <v>11694279</v>
      </c>
      <c r="L719" s="547">
        <v>11694279</v>
      </c>
      <c r="M719" s="547">
        <v>11694279</v>
      </c>
      <c r="N719" s="547">
        <v>11694279</v>
      </c>
      <c r="O719" s="547">
        <v>11694279</v>
      </c>
      <c r="P719" s="547">
        <v>11694279</v>
      </c>
      <c r="Q719" s="547">
        <v>11694279</v>
      </c>
      <c r="R719" s="547">
        <v>11694279</v>
      </c>
      <c r="S719" s="547">
        <v>11694279</v>
      </c>
      <c r="T719" s="547">
        <v>11694279</v>
      </c>
      <c r="U719" s="547"/>
      <c r="V719" s="547">
        <f t="shared" si="423"/>
        <v>11694279</v>
      </c>
      <c r="W719" s="285"/>
      <c r="X719" s="286"/>
      <c r="Y719" s="548">
        <f t="shared" si="441"/>
        <v>0</v>
      </c>
      <c r="Z719" s="549">
        <f t="shared" si="441"/>
        <v>0</v>
      </c>
      <c r="AA719" s="549">
        <f t="shared" si="441"/>
        <v>0</v>
      </c>
      <c r="AB719" s="282">
        <f t="shared" si="426"/>
        <v>11694279</v>
      </c>
      <c r="AC719" s="281">
        <f t="shared" si="427"/>
        <v>0</v>
      </c>
      <c r="AD719" s="549">
        <f t="shared" si="440"/>
        <v>0</v>
      </c>
      <c r="AE719" s="553">
        <f t="shared" si="435"/>
        <v>0</v>
      </c>
      <c r="AF719" s="282">
        <f t="shared" si="436"/>
        <v>11694279</v>
      </c>
      <c r="AG719" s="283">
        <f t="shared" si="428"/>
        <v>11694279</v>
      </c>
      <c r="AH719" s="281">
        <f t="shared" si="429"/>
        <v>0</v>
      </c>
      <c r="AI719" s="551">
        <f t="shared" si="442"/>
        <v>0</v>
      </c>
      <c r="AJ719" s="549">
        <f t="shared" si="442"/>
        <v>0</v>
      </c>
      <c r="AK719" s="549">
        <f t="shared" si="442"/>
        <v>0</v>
      </c>
      <c r="AL719" s="282">
        <f t="shared" si="430"/>
        <v>11694279</v>
      </c>
      <c r="AM719" s="281">
        <f t="shared" si="431"/>
        <v>0</v>
      </c>
      <c r="AN719" s="549">
        <f t="shared" si="424"/>
        <v>0</v>
      </c>
      <c r="AO719" s="549">
        <f t="shared" si="425"/>
        <v>0</v>
      </c>
      <c r="AP719" s="549">
        <f t="shared" si="432"/>
        <v>11694279</v>
      </c>
      <c r="AQ719" s="283">
        <f t="shared" si="437"/>
        <v>11694279</v>
      </c>
      <c r="AR719" s="281">
        <f t="shared" si="433"/>
        <v>0</v>
      </c>
      <c r="AT719" s="446" t="s">
        <v>2070</v>
      </c>
      <c r="AU719" s="284"/>
      <c r="AV719" s="447" t="str">
        <f t="shared" si="434"/>
        <v>CA</v>
      </c>
      <c r="AW719" s="447" t="str">
        <f t="shared" si="434"/>
        <v>CL</v>
      </c>
      <c r="AX719" s="447" t="str">
        <f t="shared" si="434"/>
        <v>AIC</v>
      </c>
      <c r="AY719" s="447" t="str">
        <f t="shared" si="414"/>
        <v>ERB</v>
      </c>
      <c r="AZ719" s="447" t="str">
        <f t="shared" si="414"/>
        <v>GRB</v>
      </c>
      <c r="BA719" s="447" t="str">
        <f t="shared" si="414"/>
        <v>Non-Op</v>
      </c>
      <c r="BC719" s="449" t="s">
        <v>2100</v>
      </c>
      <c r="BD719" s="552">
        <f t="shared" si="417"/>
        <v>11694279</v>
      </c>
      <c r="BF719" s="448"/>
      <c r="BG719" s="448"/>
      <c r="BH719" s="448"/>
      <c r="BI719" s="448"/>
      <c r="BJ719" s="448"/>
      <c r="BK719" s="448"/>
      <c r="BL719" s="448"/>
      <c r="BN719" s="444"/>
    </row>
    <row r="720" spans="1:66" s="28" customFormat="1" ht="12" customHeight="1">
      <c r="A720" s="314">
        <v>18239151</v>
      </c>
      <c r="B720" s="315" t="str">
        <f t="shared" si="407"/>
        <v>18239151</v>
      </c>
      <c r="C720" s="706" t="s">
        <v>1503</v>
      </c>
      <c r="D720" s="445" t="s">
        <v>1165</v>
      </c>
      <c r="E720" s="445"/>
      <c r="F720" s="294">
        <v>42752</v>
      </c>
      <c r="G720" s="445"/>
      <c r="H720" s="547">
        <v>-11694279</v>
      </c>
      <c r="I720" s="547">
        <v>-11694279</v>
      </c>
      <c r="J720" s="547">
        <v>-11694279</v>
      </c>
      <c r="K720" s="547">
        <v>-11694279</v>
      </c>
      <c r="L720" s="547">
        <v>-11694279</v>
      </c>
      <c r="M720" s="547">
        <v>-11694279</v>
      </c>
      <c r="N720" s="547">
        <v>-11694279</v>
      </c>
      <c r="O720" s="547">
        <v>-11694279</v>
      </c>
      <c r="P720" s="547">
        <v>-11694279</v>
      </c>
      <c r="Q720" s="547">
        <v>-11694279</v>
      </c>
      <c r="R720" s="547">
        <v>-11694279</v>
      </c>
      <c r="S720" s="547">
        <v>-11694279</v>
      </c>
      <c r="T720" s="547">
        <v>-11694279</v>
      </c>
      <c r="U720" s="547"/>
      <c r="V720" s="547">
        <f t="shared" si="423"/>
        <v>-11694279</v>
      </c>
      <c r="W720" s="285"/>
      <c r="X720" s="286"/>
      <c r="Y720" s="548">
        <f t="shared" si="441"/>
        <v>0</v>
      </c>
      <c r="Z720" s="549">
        <f t="shared" si="441"/>
        <v>0</v>
      </c>
      <c r="AA720" s="549">
        <f t="shared" si="441"/>
        <v>0</v>
      </c>
      <c r="AB720" s="282">
        <f t="shared" si="426"/>
        <v>-11694279</v>
      </c>
      <c r="AC720" s="281">
        <f t="shared" si="427"/>
        <v>0</v>
      </c>
      <c r="AD720" s="549">
        <f t="shared" si="440"/>
        <v>0</v>
      </c>
      <c r="AE720" s="553">
        <f t="shared" si="435"/>
        <v>0</v>
      </c>
      <c r="AF720" s="282">
        <f t="shared" si="436"/>
        <v>-11694279</v>
      </c>
      <c r="AG720" s="283">
        <f t="shared" si="428"/>
        <v>-11694279</v>
      </c>
      <c r="AH720" s="281">
        <f t="shared" si="429"/>
        <v>0</v>
      </c>
      <c r="AI720" s="551">
        <f t="shared" si="442"/>
        <v>0</v>
      </c>
      <c r="AJ720" s="549">
        <f t="shared" si="442"/>
        <v>0</v>
      </c>
      <c r="AK720" s="549">
        <f t="shared" si="442"/>
        <v>0</v>
      </c>
      <c r="AL720" s="282">
        <f t="shared" si="430"/>
        <v>-11694279</v>
      </c>
      <c r="AM720" s="281">
        <f t="shared" si="431"/>
        <v>0</v>
      </c>
      <c r="AN720" s="549">
        <f t="shared" si="424"/>
        <v>0</v>
      </c>
      <c r="AO720" s="549">
        <f t="shared" si="425"/>
        <v>0</v>
      </c>
      <c r="AP720" s="549">
        <f t="shared" si="432"/>
        <v>-11694279</v>
      </c>
      <c r="AQ720" s="283">
        <f t="shared" si="437"/>
        <v>-11694279</v>
      </c>
      <c r="AR720" s="281">
        <f t="shared" si="433"/>
        <v>0</v>
      </c>
      <c r="AT720" s="446" t="s">
        <v>2070</v>
      </c>
      <c r="AU720" s="284"/>
      <c r="AV720" s="447" t="str">
        <f t="shared" si="434"/>
        <v>CA</v>
      </c>
      <c r="AW720" s="447" t="str">
        <f t="shared" si="434"/>
        <v>CL</v>
      </c>
      <c r="AX720" s="447" t="str">
        <f t="shared" si="434"/>
        <v>AIC</v>
      </c>
      <c r="AY720" s="447" t="str">
        <f t="shared" si="414"/>
        <v>ERB</v>
      </c>
      <c r="AZ720" s="447" t="str">
        <f t="shared" si="414"/>
        <v>GRB</v>
      </c>
      <c r="BA720" s="447" t="str">
        <f t="shared" si="414"/>
        <v>Non-Op</v>
      </c>
      <c r="BC720" s="449" t="s">
        <v>2100</v>
      </c>
      <c r="BD720" s="552">
        <f t="shared" si="417"/>
        <v>-11694279</v>
      </c>
      <c r="BF720" s="448"/>
      <c r="BG720" s="448"/>
      <c r="BH720" s="448"/>
      <c r="BI720" s="448"/>
      <c r="BJ720" s="448"/>
      <c r="BK720" s="448"/>
      <c r="BL720" s="448"/>
      <c r="BN720" s="444"/>
    </row>
    <row r="721" spans="1:66" s="28" customFormat="1" ht="12" customHeight="1">
      <c r="A721" s="314">
        <v>18239161</v>
      </c>
      <c r="B721" s="315" t="str">
        <f t="shared" si="407"/>
        <v>18239161</v>
      </c>
      <c r="C721" s="706" t="s">
        <v>2851</v>
      </c>
      <c r="D721" s="445" t="s">
        <v>1165</v>
      </c>
      <c r="E721" s="445"/>
      <c r="F721" s="294">
        <v>42752</v>
      </c>
      <c r="G721" s="445"/>
      <c r="H721" s="547">
        <v>0</v>
      </c>
      <c r="I721" s="547">
        <v>0</v>
      </c>
      <c r="J721" s="547">
        <v>0</v>
      </c>
      <c r="K721" s="547">
        <v>0</v>
      </c>
      <c r="L721" s="547">
        <v>0</v>
      </c>
      <c r="M721" s="547">
        <v>0</v>
      </c>
      <c r="N721" s="547">
        <v>0</v>
      </c>
      <c r="O721" s="547">
        <v>0</v>
      </c>
      <c r="P721" s="547">
        <v>0</v>
      </c>
      <c r="Q721" s="547">
        <v>0</v>
      </c>
      <c r="R721" s="547">
        <v>0</v>
      </c>
      <c r="S721" s="547">
        <v>0</v>
      </c>
      <c r="T721" s="547">
        <v>0</v>
      </c>
      <c r="U721" s="547"/>
      <c r="V721" s="547">
        <f t="shared" si="423"/>
        <v>0</v>
      </c>
      <c r="W721" s="285"/>
      <c r="X721" s="286"/>
      <c r="Y721" s="548">
        <f t="shared" si="441"/>
        <v>0</v>
      </c>
      <c r="Z721" s="549">
        <f t="shared" si="441"/>
        <v>0</v>
      </c>
      <c r="AA721" s="549">
        <f t="shared" si="441"/>
        <v>0</v>
      </c>
      <c r="AB721" s="282">
        <f t="shared" si="426"/>
        <v>0</v>
      </c>
      <c r="AC721" s="281">
        <f t="shared" si="427"/>
        <v>0</v>
      </c>
      <c r="AD721" s="549">
        <f t="shared" si="440"/>
        <v>0</v>
      </c>
      <c r="AE721" s="553">
        <f t="shared" si="435"/>
        <v>0</v>
      </c>
      <c r="AF721" s="282">
        <f t="shared" si="436"/>
        <v>0</v>
      </c>
      <c r="AG721" s="283">
        <f t="shared" si="428"/>
        <v>0</v>
      </c>
      <c r="AH721" s="281">
        <f t="shared" si="429"/>
        <v>0</v>
      </c>
      <c r="AI721" s="551">
        <f t="shared" si="442"/>
        <v>0</v>
      </c>
      <c r="AJ721" s="549">
        <f t="shared" si="442"/>
        <v>0</v>
      </c>
      <c r="AK721" s="549">
        <f t="shared" si="442"/>
        <v>0</v>
      </c>
      <c r="AL721" s="282">
        <f t="shared" si="430"/>
        <v>0</v>
      </c>
      <c r="AM721" s="281">
        <f t="shared" si="431"/>
        <v>0</v>
      </c>
      <c r="AN721" s="549">
        <f t="shared" si="424"/>
        <v>0</v>
      </c>
      <c r="AO721" s="549">
        <f t="shared" si="425"/>
        <v>0</v>
      </c>
      <c r="AP721" s="549">
        <f t="shared" si="432"/>
        <v>0</v>
      </c>
      <c r="AQ721" s="283">
        <f t="shared" si="437"/>
        <v>0</v>
      </c>
      <c r="AR721" s="281">
        <f t="shared" si="433"/>
        <v>0</v>
      </c>
      <c r="AT721" s="446" t="s">
        <v>2075</v>
      </c>
      <c r="AU721" s="284"/>
      <c r="AV721" s="447" t="str">
        <f t="shared" si="434"/>
        <v>CA</v>
      </c>
      <c r="AW721" s="447" t="str">
        <f t="shared" si="434"/>
        <v>CL</v>
      </c>
      <c r="AX721" s="447" t="str">
        <f t="shared" si="434"/>
        <v>AIC</v>
      </c>
      <c r="AY721" s="447" t="str">
        <f t="shared" si="414"/>
        <v>ERB</v>
      </c>
      <c r="AZ721" s="447" t="str">
        <f t="shared" si="414"/>
        <v>GRB</v>
      </c>
      <c r="BA721" s="447" t="str">
        <f t="shared" si="414"/>
        <v>Non-Op</v>
      </c>
      <c r="BC721" s="449" t="s">
        <v>2100</v>
      </c>
      <c r="BD721" s="552">
        <f t="shared" si="417"/>
        <v>0</v>
      </c>
      <c r="BF721" s="448"/>
      <c r="BG721" s="448"/>
      <c r="BH721" s="448"/>
      <c r="BI721" s="448"/>
      <c r="BJ721" s="448"/>
      <c r="BK721" s="448"/>
      <c r="BL721" s="448"/>
      <c r="BN721" s="444"/>
    </row>
    <row r="722" spans="1:66" s="28" customFormat="1" ht="12" customHeight="1">
      <c r="A722" s="314">
        <v>18239171</v>
      </c>
      <c r="B722" s="315" t="str">
        <f t="shared" ref="B722:B883" si="443">TEXT(A722,"##")</f>
        <v>18239171</v>
      </c>
      <c r="C722" s="706" t="s">
        <v>1504</v>
      </c>
      <c r="D722" s="445" t="s">
        <v>2091</v>
      </c>
      <c r="E722" s="445"/>
      <c r="F722" s="294">
        <v>43070</v>
      </c>
      <c r="G722" s="445"/>
      <c r="H722" s="547">
        <v>3864429.91</v>
      </c>
      <c r="I722" s="547">
        <v>3777422.62</v>
      </c>
      <c r="J722" s="547">
        <v>3690415.33</v>
      </c>
      <c r="K722" s="547">
        <v>3603408.04</v>
      </c>
      <c r="L722" s="547">
        <v>3516400.75</v>
      </c>
      <c r="M722" s="547">
        <v>3429393.46</v>
      </c>
      <c r="N722" s="547">
        <v>3342386.17</v>
      </c>
      <c r="O722" s="547">
        <v>3255378.88</v>
      </c>
      <c r="P722" s="547">
        <v>3168371.59</v>
      </c>
      <c r="Q722" s="547">
        <v>3081364.3</v>
      </c>
      <c r="R722" s="547">
        <v>2994357.01</v>
      </c>
      <c r="S722" s="547">
        <v>2907349.72</v>
      </c>
      <c r="T722" s="547">
        <v>2820342.43</v>
      </c>
      <c r="U722" s="547"/>
      <c r="V722" s="547">
        <f t="shared" si="423"/>
        <v>3342386.17</v>
      </c>
      <c r="W722" s="285"/>
      <c r="X722" s="286"/>
      <c r="Y722" s="548">
        <f t="shared" si="441"/>
        <v>2820342.43</v>
      </c>
      <c r="Z722" s="549">
        <f t="shared" si="441"/>
        <v>0</v>
      </c>
      <c r="AA722" s="549">
        <f t="shared" si="441"/>
        <v>0</v>
      </c>
      <c r="AB722" s="282">
        <f t="shared" si="426"/>
        <v>0</v>
      </c>
      <c r="AC722" s="281">
        <f t="shared" si="427"/>
        <v>0</v>
      </c>
      <c r="AD722" s="549">
        <f t="shared" si="440"/>
        <v>0</v>
      </c>
      <c r="AE722" s="553">
        <f t="shared" si="435"/>
        <v>0</v>
      </c>
      <c r="AF722" s="282">
        <f t="shared" si="436"/>
        <v>0</v>
      </c>
      <c r="AG722" s="283">
        <f t="shared" si="428"/>
        <v>0</v>
      </c>
      <c r="AH722" s="281">
        <f t="shared" si="429"/>
        <v>0</v>
      </c>
      <c r="AI722" s="551">
        <f t="shared" si="442"/>
        <v>3342386.17</v>
      </c>
      <c r="AJ722" s="549">
        <f t="shared" si="442"/>
        <v>0</v>
      </c>
      <c r="AK722" s="549">
        <f t="shared" si="442"/>
        <v>0</v>
      </c>
      <c r="AL722" s="282">
        <f t="shared" si="430"/>
        <v>0</v>
      </c>
      <c r="AM722" s="281">
        <f t="shared" si="431"/>
        <v>0</v>
      </c>
      <c r="AN722" s="549">
        <f t="shared" si="424"/>
        <v>0</v>
      </c>
      <c r="AO722" s="549">
        <f t="shared" si="425"/>
        <v>0</v>
      </c>
      <c r="AP722" s="549">
        <f t="shared" si="432"/>
        <v>0</v>
      </c>
      <c r="AQ722" s="283">
        <f t="shared" si="437"/>
        <v>0</v>
      </c>
      <c r="AR722" s="281">
        <f t="shared" si="433"/>
        <v>0</v>
      </c>
      <c r="AT722" s="446"/>
      <c r="AU722" s="284"/>
      <c r="AV722" s="447" t="str">
        <f t="shared" si="434"/>
        <v>CA</v>
      </c>
      <c r="AW722" s="447" t="str">
        <f t="shared" si="434"/>
        <v>CL</v>
      </c>
      <c r="AX722" s="447" t="str">
        <f t="shared" si="434"/>
        <v>AIC</v>
      </c>
      <c r="AY722" s="447" t="str">
        <f t="shared" si="414"/>
        <v>ERB</v>
      </c>
      <c r="AZ722" s="447" t="str">
        <f t="shared" si="414"/>
        <v>GRB</v>
      </c>
      <c r="BA722" s="447" t="str">
        <f t="shared" si="414"/>
        <v>Non-Op</v>
      </c>
      <c r="BC722" s="445" t="s">
        <v>2159</v>
      </c>
      <c r="BD722" s="552">
        <f t="shared" si="417"/>
        <v>2820342.43</v>
      </c>
      <c r="BF722" s="448"/>
      <c r="BG722" s="448"/>
      <c r="BH722" s="448"/>
      <c r="BI722" s="448"/>
      <c r="BJ722" s="448"/>
      <c r="BK722" s="448"/>
      <c r="BL722" s="448"/>
      <c r="BN722" s="444"/>
    </row>
    <row r="723" spans="1:66" s="28" customFormat="1" ht="12" customHeight="1">
      <c r="A723" s="314">
        <v>18239191</v>
      </c>
      <c r="B723" s="315" t="str">
        <f t="shared" si="443"/>
        <v>18239191</v>
      </c>
      <c r="C723" s="706" t="s">
        <v>1505</v>
      </c>
      <c r="D723" s="445" t="s">
        <v>1163</v>
      </c>
      <c r="E723" s="445"/>
      <c r="F723" s="294">
        <v>43070</v>
      </c>
      <c r="G723" s="445"/>
      <c r="H723" s="547">
        <v>0</v>
      </c>
      <c r="I723" s="547">
        <v>0</v>
      </c>
      <c r="J723" s="547">
        <v>0</v>
      </c>
      <c r="K723" s="547">
        <v>0</v>
      </c>
      <c r="L723" s="547">
        <v>0</v>
      </c>
      <c r="M723" s="547">
        <v>0</v>
      </c>
      <c r="N723" s="547">
        <v>0</v>
      </c>
      <c r="O723" s="547">
        <v>0</v>
      </c>
      <c r="P723" s="547">
        <v>0</v>
      </c>
      <c r="Q723" s="547">
        <v>0</v>
      </c>
      <c r="R723" s="547">
        <v>0</v>
      </c>
      <c r="S723" s="547">
        <v>0</v>
      </c>
      <c r="T723" s="547">
        <v>0</v>
      </c>
      <c r="U723" s="547"/>
      <c r="V723" s="547">
        <f t="shared" si="423"/>
        <v>0</v>
      </c>
      <c r="W723" s="285" t="s">
        <v>1402</v>
      </c>
      <c r="X723" s="286"/>
      <c r="Y723" s="548">
        <f t="shared" si="441"/>
        <v>0</v>
      </c>
      <c r="Z723" s="549">
        <f t="shared" si="441"/>
        <v>0</v>
      </c>
      <c r="AA723" s="549">
        <f t="shared" si="441"/>
        <v>0</v>
      </c>
      <c r="AB723" s="282">
        <f t="shared" si="426"/>
        <v>0</v>
      </c>
      <c r="AC723" s="281">
        <f t="shared" si="427"/>
        <v>0</v>
      </c>
      <c r="AD723" s="549">
        <f t="shared" si="440"/>
        <v>0</v>
      </c>
      <c r="AE723" s="553">
        <f t="shared" si="435"/>
        <v>0</v>
      </c>
      <c r="AF723" s="282">
        <f t="shared" si="436"/>
        <v>0</v>
      </c>
      <c r="AG723" s="283">
        <f t="shared" si="428"/>
        <v>0</v>
      </c>
      <c r="AH723" s="281">
        <f t="shared" si="429"/>
        <v>0</v>
      </c>
      <c r="AI723" s="551">
        <f t="shared" si="442"/>
        <v>0</v>
      </c>
      <c r="AJ723" s="549">
        <f t="shared" si="442"/>
        <v>0</v>
      </c>
      <c r="AK723" s="549">
        <f t="shared" si="442"/>
        <v>0</v>
      </c>
      <c r="AL723" s="282">
        <f t="shared" si="430"/>
        <v>0</v>
      </c>
      <c r="AM723" s="281">
        <f t="shared" si="431"/>
        <v>0</v>
      </c>
      <c r="AN723" s="549">
        <f t="shared" si="424"/>
        <v>0</v>
      </c>
      <c r="AO723" s="549">
        <f t="shared" si="425"/>
        <v>0</v>
      </c>
      <c r="AP723" s="549">
        <f t="shared" si="432"/>
        <v>0</v>
      </c>
      <c r="AQ723" s="283">
        <f t="shared" si="437"/>
        <v>0</v>
      </c>
      <c r="AR723" s="281">
        <f t="shared" si="433"/>
        <v>0</v>
      </c>
      <c r="AT723" s="446"/>
      <c r="AU723" s="284"/>
      <c r="AV723" s="447" t="str">
        <f t="shared" si="434"/>
        <v>CA</v>
      </c>
      <c r="AW723" s="447" t="str">
        <f t="shared" si="434"/>
        <v>CL</v>
      </c>
      <c r="AX723" s="447" t="str">
        <f t="shared" si="434"/>
        <v>AIC</v>
      </c>
      <c r="AY723" s="447" t="str">
        <f t="shared" si="414"/>
        <v>ERB</v>
      </c>
      <c r="AZ723" s="447" t="str">
        <f t="shared" si="414"/>
        <v>GRB</v>
      </c>
      <c r="BA723" s="447" t="str">
        <f t="shared" si="414"/>
        <v>Non-Op</v>
      </c>
      <c r="BC723" s="445" t="s">
        <v>2142</v>
      </c>
      <c r="BD723" s="552">
        <f t="shared" si="417"/>
        <v>0</v>
      </c>
      <c r="BF723" s="448"/>
      <c r="BG723" s="448"/>
      <c r="BH723" s="448"/>
      <c r="BI723" s="448"/>
      <c r="BJ723" s="448"/>
      <c r="BK723" s="448"/>
      <c r="BL723" s="448"/>
      <c r="BN723" s="444"/>
    </row>
    <row r="724" spans="1:66" s="28" customFormat="1" ht="12" customHeight="1">
      <c r="A724" s="323">
        <v>18239201</v>
      </c>
      <c r="B724" s="322" t="str">
        <f t="shared" si="443"/>
        <v>18239201</v>
      </c>
      <c r="C724" s="707" t="s">
        <v>2175</v>
      </c>
      <c r="D724" s="451" t="s">
        <v>2091</v>
      </c>
      <c r="E724" s="451"/>
      <c r="F724" s="300">
        <v>43586</v>
      </c>
      <c r="G724" s="451"/>
      <c r="H724" s="556">
        <v>0</v>
      </c>
      <c r="I724" s="556">
        <v>0</v>
      </c>
      <c r="J724" s="556">
        <v>0</v>
      </c>
      <c r="K724" s="556">
        <v>0</v>
      </c>
      <c r="L724" s="556">
        <v>0</v>
      </c>
      <c r="M724" s="556">
        <v>0</v>
      </c>
      <c r="N724" s="556">
        <v>0</v>
      </c>
      <c r="O724" s="556">
        <v>0</v>
      </c>
      <c r="P724" s="556">
        <v>0</v>
      </c>
      <c r="Q724" s="556">
        <v>0</v>
      </c>
      <c r="R724" s="556">
        <v>0</v>
      </c>
      <c r="S724" s="556">
        <v>0</v>
      </c>
      <c r="T724" s="556">
        <v>0</v>
      </c>
      <c r="U724" s="556"/>
      <c r="V724" s="556">
        <f t="shared" si="423"/>
        <v>0</v>
      </c>
      <c r="W724" s="292"/>
      <c r="X724" s="293"/>
      <c r="Y724" s="548">
        <f t="shared" si="441"/>
        <v>0</v>
      </c>
      <c r="Z724" s="549">
        <f t="shared" si="441"/>
        <v>0</v>
      </c>
      <c r="AA724" s="549">
        <f t="shared" si="441"/>
        <v>0</v>
      </c>
      <c r="AB724" s="282">
        <f t="shared" si="426"/>
        <v>0</v>
      </c>
      <c r="AC724" s="281">
        <f t="shared" si="427"/>
        <v>0</v>
      </c>
      <c r="AD724" s="549">
        <f t="shared" si="440"/>
        <v>0</v>
      </c>
      <c r="AE724" s="553">
        <f t="shared" si="435"/>
        <v>0</v>
      </c>
      <c r="AF724" s="282">
        <f t="shared" si="436"/>
        <v>0</v>
      </c>
      <c r="AG724" s="283">
        <f t="shared" si="428"/>
        <v>0</v>
      </c>
      <c r="AH724" s="281">
        <f t="shared" si="429"/>
        <v>0</v>
      </c>
      <c r="AI724" s="551">
        <f t="shared" si="442"/>
        <v>0</v>
      </c>
      <c r="AJ724" s="549">
        <f t="shared" si="442"/>
        <v>0</v>
      </c>
      <c r="AK724" s="549">
        <f t="shared" si="442"/>
        <v>0</v>
      </c>
      <c r="AL724" s="282">
        <f t="shared" si="430"/>
        <v>0</v>
      </c>
      <c r="AM724" s="281">
        <f t="shared" si="431"/>
        <v>0</v>
      </c>
      <c r="AN724" s="549">
        <f t="shared" si="424"/>
        <v>0</v>
      </c>
      <c r="AO724" s="549">
        <f t="shared" si="425"/>
        <v>0</v>
      </c>
      <c r="AP724" s="549">
        <f t="shared" si="432"/>
        <v>0</v>
      </c>
      <c r="AQ724" s="283">
        <f t="shared" ref="AQ724" si="444">SUM(AN724:AP724)</f>
        <v>0</v>
      </c>
      <c r="AR724" s="281">
        <f t="shared" si="433"/>
        <v>0</v>
      </c>
      <c r="AT724" s="446"/>
      <c r="AU724" s="284"/>
      <c r="AV724" s="447" t="str">
        <f t="shared" si="434"/>
        <v>CA</v>
      </c>
      <c r="AW724" s="447" t="str">
        <f t="shared" si="434"/>
        <v>CL</v>
      </c>
      <c r="AX724" s="447" t="str">
        <f t="shared" si="434"/>
        <v>AIC</v>
      </c>
      <c r="AY724" s="447" t="str">
        <f t="shared" si="414"/>
        <v>ERB</v>
      </c>
      <c r="AZ724" s="447" t="str">
        <f t="shared" si="414"/>
        <v>GRB</v>
      </c>
      <c r="BA724" s="447" t="str">
        <f t="shared" si="414"/>
        <v>Non-Op</v>
      </c>
      <c r="BC724" s="451" t="s">
        <v>2159</v>
      </c>
      <c r="BD724" s="552">
        <f t="shared" si="417"/>
        <v>0</v>
      </c>
      <c r="BF724" s="435"/>
      <c r="BG724" s="435"/>
      <c r="BH724" s="435"/>
      <c r="BI724" s="435"/>
      <c r="BJ724" s="435"/>
      <c r="BK724" s="435"/>
      <c r="BL724" s="435"/>
      <c r="BN724" s="444"/>
    </row>
    <row r="725" spans="1:66" s="28" customFormat="1" ht="11.45" customHeight="1">
      <c r="A725" s="323">
        <v>18239211</v>
      </c>
      <c r="B725" s="322" t="str">
        <f t="shared" si="443"/>
        <v>18239211</v>
      </c>
      <c r="C725" s="707" t="s">
        <v>2176</v>
      </c>
      <c r="D725" s="451" t="s">
        <v>1165</v>
      </c>
      <c r="E725" s="451"/>
      <c r="F725" s="300">
        <v>43525</v>
      </c>
      <c r="G725" s="451"/>
      <c r="H725" s="556">
        <v>7636965.9400000004</v>
      </c>
      <c r="I725" s="556">
        <v>7280956.9400000004</v>
      </c>
      <c r="J725" s="556">
        <v>6924947.9400000004</v>
      </c>
      <c r="K725" s="556">
        <v>6568938.9400000004</v>
      </c>
      <c r="L725" s="556">
        <v>6212929.9400000004</v>
      </c>
      <c r="M725" s="556">
        <v>5856920.9400000004</v>
      </c>
      <c r="N725" s="556">
        <v>5500911.9400000004</v>
      </c>
      <c r="O725" s="556">
        <v>5144902.9400000004</v>
      </c>
      <c r="P725" s="556">
        <v>4788893.9400000004</v>
      </c>
      <c r="Q725" s="556">
        <v>4432884.9400000004</v>
      </c>
      <c r="R725" s="556">
        <v>4076875.94</v>
      </c>
      <c r="S725" s="556">
        <v>3720866.94</v>
      </c>
      <c r="T725" s="556">
        <v>3364857.94</v>
      </c>
      <c r="U725" s="556"/>
      <c r="V725" s="556">
        <f t="shared" si="423"/>
        <v>5500911.9399999985</v>
      </c>
      <c r="W725" s="292"/>
      <c r="X725" s="293"/>
      <c r="Y725" s="548">
        <f t="shared" si="441"/>
        <v>0</v>
      </c>
      <c r="Z725" s="549">
        <f t="shared" si="441"/>
        <v>0</v>
      </c>
      <c r="AA725" s="549">
        <f t="shared" si="441"/>
        <v>0</v>
      </c>
      <c r="AB725" s="282">
        <f t="shared" si="426"/>
        <v>3364857.94</v>
      </c>
      <c r="AC725" s="281">
        <f t="shared" si="427"/>
        <v>0</v>
      </c>
      <c r="AD725" s="549">
        <f t="shared" si="440"/>
        <v>0</v>
      </c>
      <c r="AE725" s="553">
        <f t="shared" si="435"/>
        <v>0</v>
      </c>
      <c r="AF725" s="282">
        <f t="shared" si="436"/>
        <v>3364857.94</v>
      </c>
      <c r="AG725" s="283">
        <f t="shared" si="428"/>
        <v>3364857.94</v>
      </c>
      <c r="AH725" s="281">
        <f t="shared" si="429"/>
        <v>0</v>
      </c>
      <c r="AI725" s="551">
        <f t="shared" si="442"/>
        <v>0</v>
      </c>
      <c r="AJ725" s="549">
        <f t="shared" si="442"/>
        <v>0</v>
      </c>
      <c r="AK725" s="549">
        <f t="shared" si="442"/>
        <v>0</v>
      </c>
      <c r="AL725" s="282">
        <f t="shared" si="430"/>
        <v>5500911.9399999985</v>
      </c>
      <c r="AM725" s="281">
        <f t="shared" si="431"/>
        <v>0</v>
      </c>
      <c r="AN725" s="549">
        <f t="shared" si="424"/>
        <v>0</v>
      </c>
      <c r="AO725" s="549">
        <f t="shared" si="425"/>
        <v>0</v>
      </c>
      <c r="AP725" s="549">
        <f t="shared" si="432"/>
        <v>5500911.9399999985</v>
      </c>
      <c r="AQ725" s="283">
        <f t="shared" ref="AQ725" si="445">SUM(AN725:AP725)</f>
        <v>5500911.9399999985</v>
      </c>
      <c r="AR725" s="281">
        <f t="shared" si="433"/>
        <v>0</v>
      </c>
      <c r="AT725" s="446" t="s">
        <v>2172</v>
      </c>
      <c r="AU725" s="284"/>
      <c r="AV725" s="447" t="str">
        <f t="shared" si="434"/>
        <v>CA</v>
      </c>
      <c r="AW725" s="447" t="str">
        <f t="shared" si="434"/>
        <v>CL</v>
      </c>
      <c r="AX725" s="447" t="str">
        <f t="shared" si="434"/>
        <v>AIC</v>
      </c>
      <c r="AY725" s="447" t="str">
        <f t="shared" ref="AY725:BA809" si="446">IF(VALUE(AD725),AY$7,IF(ISBLANK(AD725),"",AY$7))</f>
        <v>ERB</v>
      </c>
      <c r="AZ725" s="447" t="str">
        <f t="shared" si="446"/>
        <v>GRB</v>
      </c>
      <c r="BA725" s="447" t="str">
        <f t="shared" si="446"/>
        <v>Non-Op</v>
      </c>
      <c r="BC725" s="449" t="s">
        <v>2100</v>
      </c>
      <c r="BD725" s="552">
        <f t="shared" si="417"/>
        <v>3364857.94</v>
      </c>
      <c r="BF725" s="435"/>
      <c r="BG725" s="435"/>
      <c r="BH725" s="435"/>
      <c r="BI725" s="435"/>
      <c r="BJ725" s="435"/>
      <c r="BK725" s="435"/>
      <c r="BL725" s="435"/>
      <c r="BN725" s="444"/>
    </row>
    <row r="726" spans="1:66" s="28" customFormat="1" ht="12" customHeight="1">
      <c r="A726" s="323">
        <v>18239221</v>
      </c>
      <c r="B726" s="322" t="str">
        <f t="shared" si="443"/>
        <v>18239221</v>
      </c>
      <c r="C726" s="707" t="s">
        <v>2177</v>
      </c>
      <c r="D726" s="451" t="s">
        <v>1165</v>
      </c>
      <c r="E726" s="451"/>
      <c r="F726" s="300">
        <v>43647</v>
      </c>
      <c r="G726" s="451"/>
      <c r="H726" s="556">
        <v>108660.12</v>
      </c>
      <c r="I726" s="556">
        <v>113009.76</v>
      </c>
      <c r="J726" s="556">
        <v>117301.75999999999</v>
      </c>
      <c r="K726" s="556">
        <v>121536.11</v>
      </c>
      <c r="L726" s="556">
        <v>125712.81</v>
      </c>
      <c r="M726" s="556">
        <v>129831.87</v>
      </c>
      <c r="N726" s="556">
        <v>133893.28</v>
      </c>
      <c r="O726" s="556">
        <v>137897.04999999999</v>
      </c>
      <c r="P726" s="556">
        <v>141843.17000000001</v>
      </c>
      <c r="Q726" s="556">
        <v>145789.29999999999</v>
      </c>
      <c r="R726" s="556">
        <v>149735.42000000001</v>
      </c>
      <c r="S726" s="556">
        <v>153681.54</v>
      </c>
      <c r="T726" s="556">
        <v>157627.66</v>
      </c>
      <c r="U726" s="556"/>
      <c r="V726" s="556">
        <f t="shared" si="423"/>
        <v>133614.66333333333</v>
      </c>
      <c r="W726" s="292"/>
      <c r="X726" s="293"/>
      <c r="Y726" s="548">
        <f t="shared" si="441"/>
        <v>0</v>
      </c>
      <c r="Z726" s="549">
        <f t="shared" si="441"/>
        <v>0</v>
      </c>
      <c r="AA726" s="549">
        <f t="shared" si="441"/>
        <v>0</v>
      </c>
      <c r="AB726" s="282">
        <f t="shared" si="426"/>
        <v>157627.66</v>
      </c>
      <c r="AC726" s="281">
        <f t="shared" si="427"/>
        <v>0</v>
      </c>
      <c r="AD726" s="549">
        <f t="shared" si="440"/>
        <v>0</v>
      </c>
      <c r="AE726" s="553">
        <f t="shared" si="435"/>
        <v>0</v>
      </c>
      <c r="AF726" s="282">
        <f t="shared" si="436"/>
        <v>157627.66</v>
      </c>
      <c r="AG726" s="283">
        <f t="shared" si="428"/>
        <v>157627.66</v>
      </c>
      <c r="AH726" s="281">
        <f t="shared" si="429"/>
        <v>0</v>
      </c>
      <c r="AI726" s="551">
        <f t="shared" si="442"/>
        <v>0</v>
      </c>
      <c r="AJ726" s="549">
        <f t="shared" si="442"/>
        <v>0</v>
      </c>
      <c r="AK726" s="549">
        <f t="shared" si="442"/>
        <v>0</v>
      </c>
      <c r="AL726" s="282">
        <f t="shared" si="430"/>
        <v>133614.66333333333</v>
      </c>
      <c r="AM726" s="281">
        <f t="shared" si="431"/>
        <v>0</v>
      </c>
      <c r="AN726" s="549">
        <f t="shared" si="424"/>
        <v>0</v>
      </c>
      <c r="AO726" s="549">
        <f t="shared" si="425"/>
        <v>0</v>
      </c>
      <c r="AP726" s="549">
        <f t="shared" si="432"/>
        <v>133614.66333333333</v>
      </c>
      <c r="AQ726" s="283">
        <f t="shared" ref="AQ726" si="447">SUM(AN726:AP726)</f>
        <v>133614.66333333333</v>
      </c>
      <c r="AR726" s="281">
        <f t="shared" si="433"/>
        <v>0</v>
      </c>
      <c r="AT726" s="446" t="s">
        <v>2066</v>
      </c>
      <c r="AU726" s="284"/>
      <c r="AV726" s="447" t="str">
        <f t="shared" si="434"/>
        <v>CA</v>
      </c>
      <c r="AW726" s="447" t="str">
        <f t="shared" si="434"/>
        <v>CL</v>
      </c>
      <c r="AX726" s="447" t="str">
        <f t="shared" si="434"/>
        <v>AIC</v>
      </c>
      <c r="AY726" s="447" t="str">
        <f t="shared" si="446"/>
        <v>ERB</v>
      </c>
      <c r="AZ726" s="447" t="str">
        <f t="shared" si="446"/>
        <v>GRB</v>
      </c>
      <c r="BA726" s="447" t="str">
        <f t="shared" si="446"/>
        <v>Non-Op</v>
      </c>
      <c r="BC726" s="449" t="s">
        <v>2100</v>
      </c>
      <c r="BD726" s="552">
        <f t="shared" si="417"/>
        <v>157627.66</v>
      </c>
      <c r="BF726" s="435"/>
      <c r="BG726" s="435"/>
      <c r="BH726" s="435"/>
      <c r="BI726" s="435"/>
      <c r="BJ726" s="435"/>
      <c r="BK726" s="435"/>
      <c r="BL726" s="435"/>
      <c r="BN726" s="444"/>
    </row>
    <row r="727" spans="1:66" s="28" customFormat="1" ht="12" customHeight="1">
      <c r="A727" s="323">
        <v>18239231</v>
      </c>
      <c r="B727" s="322" t="str">
        <f t="shared" si="443"/>
        <v>18239231</v>
      </c>
      <c r="C727" s="707" t="s">
        <v>2178</v>
      </c>
      <c r="D727" s="451" t="s">
        <v>1165</v>
      </c>
      <c r="E727" s="451"/>
      <c r="F727" s="300">
        <v>43525</v>
      </c>
      <c r="G727" s="451"/>
      <c r="H727" s="556">
        <v>5771901.96</v>
      </c>
      <c r="I727" s="556">
        <v>5860034.0700000003</v>
      </c>
      <c r="J727" s="556">
        <v>5975053.6399999997</v>
      </c>
      <c r="K727" s="556">
        <v>6140672.1799999997</v>
      </c>
      <c r="L727" s="556">
        <v>6289961.7999999998</v>
      </c>
      <c r="M727" s="556">
        <v>6385321.6600000001</v>
      </c>
      <c r="N727" s="556">
        <v>6488584.4400000004</v>
      </c>
      <c r="O727" s="556">
        <v>6581563.2000000002</v>
      </c>
      <c r="P727" s="556">
        <v>6717211.9199999999</v>
      </c>
      <c r="Q727" s="556">
        <v>6837185.9500000002</v>
      </c>
      <c r="R727" s="556">
        <v>6955336.9299999997</v>
      </c>
      <c r="S727" s="556">
        <v>7069762.8399999999</v>
      </c>
      <c r="T727" s="556">
        <v>7181571.6900000004</v>
      </c>
      <c r="U727" s="556"/>
      <c r="V727" s="556">
        <f t="shared" si="423"/>
        <v>6481452.1212500008</v>
      </c>
      <c r="W727" s="292"/>
      <c r="X727" s="293"/>
      <c r="Y727" s="548">
        <f t="shared" si="441"/>
        <v>0</v>
      </c>
      <c r="Z727" s="549">
        <f t="shared" si="441"/>
        <v>0</v>
      </c>
      <c r="AA727" s="549">
        <f t="shared" si="441"/>
        <v>0</v>
      </c>
      <c r="AB727" s="282">
        <f t="shared" si="426"/>
        <v>7181571.6900000004</v>
      </c>
      <c r="AC727" s="281">
        <f t="shared" si="427"/>
        <v>0</v>
      </c>
      <c r="AD727" s="549">
        <f t="shared" si="440"/>
        <v>0</v>
      </c>
      <c r="AE727" s="553">
        <f t="shared" si="435"/>
        <v>0</v>
      </c>
      <c r="AF727" s="282">
        <f t="shared" si="436"/>
        <v>7181571.6900000004</v>
      </c>
      <c r="AG727" s="283">
        <f t="shared" si="428"/>
        <v>7181571.6900000004</v>
      </c>
      <c r="AH727" s="281">
        <f t="shared" si="429"/>
        <v>0</v>
      </c>
      <c r="AI727" s="551">
        <f t="shared" si="442"/>
        <v>0</v>
      </c>
      <c r="AJ727" s="549">
        <f t="shared" si="442"/>
        <v>0</v>
      </c>
      <c r="AK727" s="549">
        <f t="shared" si="442"/>
        <v>0</v>
      </c>
      <c r="AL727" s="282">
        <f t="shared" si="430"/>
        <v>6481452.1212500008</v>
      </c>
      <c r="AM727" s="281">
        <f t="shared" si="431"/>
        <v>0</v>
      </c>
      <c r="AN727" s="549">
        <f t="shared" si="424"/>
        <v>0</v>
      </c>
      <c r="AO727" s="549">
        <f t="shared" si="425"/>
        <v>0</v>
      </c>
      <c r="AP727" s="549">
        <f t="shared" si="432"/>
        <v>6481452.1212500008</v>
      </c>
      <c r="AQ727" s="283">
        <f t="shared" ref="AQ727" si="448">SUM(AN727:AP727)</f>
        <v>6481452.1212500008</v>
      </c>
      <c r="AR727" s="281">
        <f t="shared" si="433"/>
        <v>0</v>
      </c>
      <c r="AT727" s="446" t="s">
        <v>2066</v>
      </c>
      <c r="AU727" s="284"/>
      <c r="AV727" s="447" t="str">
        <f t="shared" si="434"/>
        <v>CA</v>
      </c>
      <c r="AW727" s="447" t="str">
        <f t="shared" si="434"/>
        <v>CL</v>
      </c>
      <c r="AX727" s="447" t="str">
        <f t="shared" si="434"/>
        <v>AIC</v>
      </c>
      <c r="AY727" s="447" t="str">
        <f t="shared" si="446"/>
        <v>ERB</v>
      </c>
      <c r="AZ727" s="447" t="str">
        <f t="shared" si="446"/>
        <v>GRB</v>
      </c>
      <c r="BA727" s="447" t="str">
        <f t="shared" si="446"/>
        <v>Non-Op</v>
      </c>
      <c r="BC727" s="449" t="s">
        <v>2100</v>
      </c>
      <c r="BD727" s="552">
        <f t="shared" si="417"/>
        <v>7181571.6900000004</v>
      </c>
      <c r="BF727" s="435"/>
      <c r="BG727" s="435"/>
      <c r="BH727" s="435"/>
      <c r="BI727" s="435"/>
      <c r="BJ727" s="435"/>
      <c r="BK727" s="435"/>
      <c r="BL727" s="435"/>
      <c r="BN727" s="444"/>
    </row>
    <row r="728" spans="1:66" s="28" customFormat="1" ht="12" customHeight="1">
      <c r="A728" s="323">
        <v>18239241</v>
      </c>
      <c r="B728" s="322" t="str">
        <f t="shared" si="443"/>
        <v>18239241</v>
      </c>
      <c r="C728" s="707" t="s">
        <v>2179</v>
      </c>
      <c r="D728" s="451" t="s">
        <v>1165</v>
      </c>
      <c r="E728" s="451"/>
      <c r="F728" s="300">
        <v>43556</v>
      </c>
      <c r="G728" s="451"/>
      <c r="H728" s="556">
        <v>268404.67</v>
      </c>
      <c r="I728" s="556">
        <v>284156.25</v>
      </c>
      <c r="J728" s="556">
        <v>300182.93</v>
      </c>
      <c r="K728" s="556">
        <v>316589.64</v>
      </c>
      <c r="L728" s="556">
        <v>333422.78999999998</v>
      </c>
      <c r="M728" s="556">
        <v>350587.24</v>
      </c>
      <c r="N728" s="556">
        <v>368020.65</v>
      </c>
      <c r="O728" s="556">
        <v>387625.87</v>
      </c>
      <c r="P728" s="556">
        <v>407574.03</v>
      </c>
      <c r="Q728" s="556">
        <v>427905.63</v>
      </c>
      <c r="R728" s="556">
        <v>456122.83</v>
      </c>
      <c r="S728" s="556">
        <v>484815.85</v>
      </c>
      <c r="T728" s="556">
        <v>513971.7</v>
      </c>
      <c r="U728" s="556"/>
      <c r="V728" s="556">
        <f t="shared" si="423"/>
        <v>375682.65791666671</v>
      </c>
      <c r="W728" s="292"/>
      <c r="X728" s="293"/>
      <c r="Y728" s="548">
        <f t="shared" si="441"/>
        <v>0</v>
      </c>
      <c r="Z728" s="549">
        <f t="shared" si="441"/>
        <v>0</v>
      </c>
      <c r="AA728" s="549">
        <f t="shared" si="441"/>
        <v>0</v>
      </c>
      <c r="AB728" s="282">
        <f t="shared" si="426"/>
        <v>513971.7</v>
      </c>
      <c r="AC728" s="281">
        <f t="shared" si="427"/>
        <v>0</v>
      </c>
      <c r="AD728" s="549">
        <f t="shared" si="440"/>
        <v>0</v>
      </c>
      <c r="AE728" s="553">
        <f t="shared" si="435"/>
        <v>0</v>
      </c>
      <c r="AF728" s="282">
        <f t="shared" si="436"/>
        <v>513971.7</v>
      </c>
      <c r="AG728" s="283">
        <f t="shared" si="428"/>
        <v>513971.7</v>
      </c>
      <c r="AH728" s="281">
        <f t="shared" si="429"/>
        <v>0</v>
      </c>
      <c r="AI728" s="551">
        <f t="shared" si="442"/>
        <v>0</v>
      </c>
      <c r="AJ728" s="549">
        <f t="shared" si="442"/>
        <v>0</v>
      </c>
      <c r="AK728" s="549">
        <f t="shared" si="442"/>
        <v>0</v>
      </c>
      <c r="AL728" s="282">
        <f t="shared" si="430"/>
        <v>375682.65791666671</v>
      </c>
      <c r="AM728" s="281">
        <f t="shared" si="431"/>
        <v>0</v>
      </c>
      <c r="AN728" s="549">
        <f t="shared" si="424"/>
        <v>0</v>
      </c>
      <c r="AO728" s="549">
        <f t="shared" si="425"/>
        <v>0</v>
      </c>
      <c r="AP728" s="549">
        <f t="shared" si="432"/>
        <v>375682.65791666671</v>
      </c>
      <c r="AQ728" s="283">
        <f t="shared" ref="AQ728" si="449">SUM(AN728:AP728)</f>
        <v>375682.65791666671</v>
      </c>
      <c r="AR728" s="281">
        <f t="shared" si="433"/>
        <v>0</v>
      </c>
      <c r="AT728" s="446" t="s">
        <v>2066</v>
      </c>
      <c r="AU728" s="284"/>
      <c r="AV728" s="447" t="str">
        <f t="shared" si="434"/>
        <v>CA</v>
      </c>
      <c r="AW728" s="447" t="str">
        <f t="shared" si="434"/>
        <v>CL</v>
      </c>
      <c r="AX728" s="447" t="str">
        <f t="shared" si="434"/>
        <v>AIC</v>
      </c>
      <c r="AY728" s="447" t="str">
        <f t="shared" si="446"/>
        <v>ERB</v>
      </c>
      <c r="AZ728" s="447" t="str">
        <f t="shared" si="446"/>
        <v>GRB</v>
      </c>
      <c r="BA728" s="447" t="str">
        <f t="shared" si="446"/>
        <v>Non-Op</v>
      </c>
      <c r="BC728" s="449" t="s">
        <v>2100</v>
      </c>
      <c r="BD728" s="552">
        <f t="shared" si="417"/>
        <v>513971.7</v>
      </c>
      <c r="BF728" s="435"/>
      <c r="BG728" s="435"/>
      <c r="BH728" s="435"/>
      <c r="BI728" s="435"/>
      <c r="BJ728" s="435"/>
      <c r="BK728" s="435"/>
      <c r="BL728" s="435"/>
      <c r="BN728" s="444"/>
    </row>
    <row r="729" spans="1:66" s="28" customFormat="1" ht="12" customHeight="1">
      <c r="A729" s="323">
        <v>18239251</v>
      </c>
      <c r="B729" s="322" t="str">
        <f t="shared" si="443"/>
        <v>18239251</v>
      </c>
      <c r="C729" s="707" t="s">
        <v>2180</v>
      </c>
      <c r="D729" s="451" t="s">
        <v>2091</v>
      </c>
      <c r="E729" s="451"/>
      <c r="F729" s="300">
        <v>43678</v>
      </c>
      <c r="G729" s="451"/>
      <c r="H729" s="556">
        <v>152416.35</v>
      </c>
      <c r="I729" s="556">
        <v>152416.35</v>
      </c>
      <c r="J729" s="556">
        <v>152416.35</v>
      </c>
      <c r="K729" s="556">
        <v>152416.35</v>
      </c>
      <c r="L729" s="556">
        <v>152416.35</v>
      </c>
      <c r="M729" s="556">
        <v>152416.35</v>
      </c>
      <c r="N729" s="556">
        <v>152416.35</v>
      </c>
      <c r="O729" s="556">
        <v>152416.35</v>
      </c>
      <c r="P729" s="556">
        <v>152416.35</v>
      </c>
      <c r="Q729" s="556">
        <v>152416.35</v>
      </c>
      <c r="R729" s="556">
        <v>152416.35</v>
      </c>
      <c r="S729" s="556">
        <v>152416.35</v>
      </c>
      <c r="T729" s="556">
        <v>152416.35</v>
      </c>
      <c r="U729" s="556"/>
      <c r="V729" s="556">
        <f t="shared" si="423"/>
        <v>152416.35000000003</v>
      </c>
      <c r="W729" s="292"/>
      <c r="X729" s="293"/>
      <c r="Y729" s="548">
        <f t="shared" si="441"/>
        <v>152416.35</v>
      </c>
      <c r="Z729" s="549">
        <f t="shared" si="441"/>
        <v>0</v>
      </c>
      <c r="AA729" s="549">
        <f t="shared" si="441"/>
        <v>0</v>
      </c>
      <c r="AB729" s="282">
        <f t="shared" si="426"/>
        <v>0</v>
      </c>
      <c r="AC729" s="281">
        <f t="shared" si="427"/>
        <v>0</v>
      </c>
      <c r="AD729" s="549">
        <f t="shared" si="440"/>
        <v>0</v>
      </c>
      <c r="AE729" s="553">
        <f t="shared" si="435"/>
        <v>0</v>
      </c>
      <c r="AF729" s="282">
        <f t="shared" si="436"/>
        <v>0</v>
      </c>
      <c r="AG729" s="283">
        <f t="shared" si="428"/>
        <v>0</v>
      </c>
      <c r="AH729" s="281">
        <f t="shared" si="429"/>
        <v>0</v>
      </c>
      <c r="AI729" s="551">
        <f t="shared" si="442"/>
        <v>152416.35000000003</v>
      </c>
      <c r="AJ729" s="549">
        <f t="shared" si="442"/>
        <v>0</v>
      </c>
      <c r="AK729" s="549">
        <f t="shared" si="442"/>
        <v>0</v>
      </c>
      <c r="AL729" s="282">
        <f t="shared" si="430"/>
        <v>0</v>
      </c>
      <c r="AM729" s="281">
        <f t="shared" si="431"/>
        <v>0</v>
      </c>
      <c r="AN729" s="549">
        <f t="shared" si="424"/>
        <v>0</v>
      </c>
      <c r="AO729" s="549">
        <f t="shared" si="425"/>
        <v>0</v>
      </c>
      <c r="AP729" s="549">
        <f t="shared" si="432"/>
        <v>0</v>
      </c>
      <c r="AQ729" s="283">
        <f t="shared" ref="AQ729" si="450">SUM(AN729:AP729)</f>
        <v>0</v>
      </c>
      <c r="AR729" s="281">
        <f t="shared" si="433"/>
        <v>0</v>
      </c>
      <c r="AT729" s="446"/>
      <c r="AU729" s="284"/>
      <c r="AV729" s="447" t="str">
        <f t="shared" si="434"/>
        <v>CA</v>
      </c>
      <c r="AW729" s="447" t="str">
        <f t="shared" si="434"/>
        <v>CL</v>
      </c>
      <c r="AX729" s="447" t="str">
        <f t="shared" si="434"/>
        <v>AIC</v>
      </c>
      <c r="AY729" s="447" t="str">
        <f t="shared" si="446"/>
        <v>ERB</v>
      </c>
      <c r="AZ729" s="447" t="str">
        <f t="shared" si="446"/>
        <v>GRB</v>
      </c>
      <c r="BA729" s="447" t="str">
        <f t="shared" si="446"/>
        <v>Non-Op</v>
      </c>
      <c r="BC729" s="492" t="s">
        <v>2158</v>
      </c>
      <c r="BD729" s="552">
        <f t="shared" si="417"/>
        <v>152416.35</v>
      </c>
      <c r="BF729" s="435"/>
      <c r="BG729" s="435"/>
      <c r="BH729" s="435"/>
      <c r="BI729" s="435"/>
      <c r="BJ729" s="435"/>
      <c r="BK729" s="435"/>
      <c r="BL729" s="435"/>
      <c r="BN729" s="444"/>
    </row>
    <row r="730" spans="1:66" s="28" customFormat="1" ht="12" customHeight="1">
      <c r="A730" s="323">
        <v>18239261</v>
      </c>
      <c r="B730" s="322" t="str">
        <f t="shared" si="443"/>
        <v>18239261</v>
      </c>
      <c r="C730" s="707" t="s">
        <v>2181</v>
      </c>
      <c r="D730" s="451" t="s">
        <v>1165</v>
      </c>
      <c r="E730" s="451"/>
      <c r="F730" s="300">
        <v>43647</v>
      </c>
      <c r="G730" s="451"/>
      <c r="H730" s="556">
        <v>0</v>
      </c>
      <c r="I730" s="556">
        <v>0</v>
      </c>
      <c r="J730" s="556">
        <v>0</v>
      </c>
      <c r="K730" s="556">
        <v>0</v>
      </c>
      <c r="L730" s="556">
        <v>0</v>
      </c>
      <c r="M730" s="556">
        <v>0</v>
      </c>
      <c r="N730" s="556">
        <v>0</v>
      </c>
      <c r="O730" s="556">
        <v>0</v>
      </c>
      <c r="P730" s="556">
        <v>0</v>
      </c>
      <c r="Q730" s="556">
        <v>0</v>
      </c>
      <c r="R730" s="556">
        <v>0</v>
      </c>
      <c r="S730" s="556">
        <v>0</v>
      </c>
      <c r="T730" s="556">
        <v>0</v>
      </c>
      <c r="U730" s="556"/>
      <c r="V730" s="556">
        <f t="shared" si="423"/>
        <v>0</v>
      </c>
      <c r="W730" s="292"/>
      <c r="X730" s="293"/>
      <c r="Y730" s="548">
        <f t="shared" ref="Y730:AA750" si="451">IF($D730=Y$5,$T730,0)</f>
        <v>0</v>
      </c>
      <c r="Z730" s="549">
        <f t="shared" si="451"/>
        <v>0</v>
      </c>
      <c r="AA730" s="549">
        <f t="shared" si="451"/>
        <v>0</v>
      </c>
      <c r="AB730" s="282">
        <f t="shared" si="426"/>
        <v>0</v>
      </c>
      <c r="AC730" s="281">
        <f t="shared" si="427"/>
        <v>0</v>
      </c>
      <c r="AD730" s="549">
        <f t="shared" si="440"/>
        <v>0</v>
      </c>
      <c r="AE730" s="553">
        <f t="shared" si="435"/>
        <v>0</v>
      </c>
      <c r="AF730" s="282">
        <f t="shared" si="436"/>
        <v>0</v>
      </c>
      <c r="AG730" s="283">
        <f t="shared" si="428"/>
        <v>0</v>
      </c>
      <c r="AH730" s="281">
        <f t="shared" si="429"/>
        <v>0</v>
      </c>
      <c r="AI730" s="551">
        <f t="shared" si="442"/>
        <v>0</v>
      </c>
      <c r="AJ730" s="549">
        <f t="shared" si="442"/>
        <v>0</v>
      </c>
      <c r="AK730" s="549">
        <f t="shared" si="442"/>
        <v>0</v>
      </c>
      <c r="AL730" s="282">
        <f t="shared" si="430"/>
        <v>0</v>
      </c>
      <c r="AM730" s="281">
        <f t="shared" si="431"/>
        <v>0</v>
      </c>
      <c r="AN730" s="549">
        <f t="shared" si="424"/>
        <v>0</v>
      </c>
      <c r="AO730" s="549">
        <f t="shared" si="425"/>
        <v>0</v>
      </c>
      <c r="AP730" s="549">
        <f t="shared" si="432"/>
        <v>0</v>
      </c>
      <c r="AQ730" s="283">
        <f t="shared" ref="AQ730" si="452">SUM(AN730:AP730)</f>
        <v>0</v>
      </c>
      <c r="AR730" s="281">
        <f t="shared" si="433"/>
        <v>0</v>
      </c>
      <c r="AT730" s="446" t="s">
        <v>2172</v>
      </c>
      <c r="AU730" s="284"/>
      <c r="AV730" s="447" t="str">
        <f t="shared" si="434"/>
        <v>CA</v>
      </c>
      <c r="AW730" s="447" t="str">
        <f t="shared" si="434"/>
        <v>CL</v>
      </c>
      <c r="AX730" s="447" t="str">
        <f t="shared" si="434"/>
        <v>AIC</v>
      </c>
      <c r="AY730" s="447" t="str">
        <f t="shared" si="446"/>
        <v>ERB</v>
      </c>
      <c r="AZ730" s="447" t="str">
        <f t="shared" si="446"/>
        <v>GRB</v>
      </c>
      <c r="BA730" s="447" t="str">
        <f t="shared" si="446"/>
        <v>Non-Op</v>
      </c>
      <c r="BC730" s="449" t="s">
        <v>2100</v>
      </c>
      <c r="BD730" s="552">
        <f t="shared" si="417"/>
        <v>0</v>
      </c>
      <c r="BF730" s="435"/>
      <c r="BG730" s="435"/>
      <c r="BH730" s="435"/>
      <c r="BI730" s="435"/>
      <c r="BJ730" s="435"/>
      <c r="BK730" s="435"/>
      <c r="BL730" s="435"/>
      <c r="BN730" s="444"/>
    </row>
    <row r="731" spans="1:66" s="28" customFormat="1" ht="12" customHeight="1">
      <c r="A731" s="323">
        <v>18239271</v>
      </c>
      <c r="B731" s="322" t="str">
        <f t="shared" si="443"/>
        <v>18239271</v>
      </c>
      <c r="C731" s="707" t="s">
        <v>2182</v>
      </c>
      <c r="D731" s="451" t="s">
        <v>1165</v>
      </c>
      <c r="E731" s="451"/>
      <c r="F731" s="300">
        <v>43800</v>
      </c>
      <c r="G731" s="451"/>
      <c r="H731" s="556">
        <v>0</v>
      </c>
      <c r="I731" s="556">
        <v>0</v>
      </c>
      <c r="J731" s="556">
        <v>0</v>
      </c>
      <c r="K731" s="556">
        <v>0</v>
      </c>
      <c r="L731" s="556">
        <v>0</v>
      </c>
      <c r="M731" s="556">
        <v>0</v>
      </c>
      <c r="N731" s="556">
        <v>0</v>
      </c>
      <c r="O731" s="556">
        <v>0</v>
      </c>
      <c r="P731" s="556">
        <v>0</v>
      </c>
      <c r="Q731" s="556">
        <v>0</v>
      </c>
      <c r="R731" s="556">
        <v>0</v>
      </c>
      <c r="S731" s="556">
        <v>0</v>
      </c>
      <c r="T731" s="556">
        <v>0</v>
      </c>
      <c r="U731" s="556"/>
      <c r="V731" s="556">
        <f t="shared" si="423"/>
        <v>0</v>
      </c>
      <c r="W731" s="292"/>
      <c r="X731" s="293"/>
      <c r="Y731" s="548">
        <f t="shared" si="451"/>
        <v>0</v>
      </c>
      <c r="Z731" s="549">
        <f t="shared" si="451"/>
        <v>0</v>
      </c>
      <c r="AA731" s="549">
        <f t="shared" si="451"/>
        <v>0</v>
      </c>
      <c r="AB731" s="282">
        <f t="shared" si="426"/>
        <v>0</v>
      </c>
      <c r="AC731" s="281">
        <f t="shared" si="427"/>
        <v>0</v>
      </c>
      <c r="AD731" s="549">
        <f t="shared" si="440"/>
        <v>0</v>
      </c>
      <c r="AE731" s="553">
        <f t="shared" si="435"/>
        <v>0</v>
      </c>
      <c r="AF731" s="282">
        <f t="shared" si="436"/>
        <v>0</v>
      </c>
      <c r="AG731" s="283">
        <f t="shared" si="428"/>
        <v>0</v>
      </c>
      <c r="AH731" s="281">
        <f t="shared" si="429"/>
        <v>0</v>
      </c>
      <c r="AI731" s="551">
        <f t="shared" si="442"/>
        <v>0</v>
      </c>
      <c r="AJ731" s="549">
        <f t="shared" si="442"/>
        <v>0</v>
      </c>
      <c r="AK731" s="549">
        <f t="shared" si="442"/>
        <v>0</v>
      </c>
      <c r="AL731" s="282">
        <f t="shared" si="430"/>
        <v>0</v>
      </c>
      <c r="AM731" s="281">
        <f t="shared" si="431"/>
        <v>0</v>
      </c>
      <c r="AN731" s="549">
        <f t="shared" si="424"/>
        <v>0</v>
      </c>
      <c r="AO731" s="549">
        <f t="shared" si="425"/>
        <v>0</v>
      </c>
      <c r="AP731" s="549">
        <f t="shared" si="432"/>
        <v>0</v>
      </c>
      <c r="AQ731" s="283">
        <f t="shared" si="437"/>
        <v>0</v>
      </c>
      <c r="AR731" s="281">
        <f t="shared" si="433"/>
        <v>0</v>
      </c>
      <c r="AT731" s="446" t="s">
        <v>2076</v>
      </c>
      <c r="AU731" s="284"/>
      <c r="AV731" s="447" t="str">
        <f t="shared" si="434"/>
        <v>CA</v>
      </c>
      <c r="AW731" s="447" t="str">
        <f t="shared" si="434"/>
        <v>CL</v>
      </c>
      <c r="AX731" s="447" t="str">
        <f t="shared" si="434"/>
        <v>AIC</v>
      </c>
      <c r="AY731" s="447" t="str">
        <f t="shared" si="446"/>
        <v>ERB</v>
      </c>
      <c r="AZ731" s="447" t="str">
        <f t="shared" si="446"/>
        <v>GRB</v>
      </c>
      <c r="BA731" s="447" t="str">
        <f t="shared" si="446"/>
        <v>Non-Op</v>
      </c>
      <c r="BC731" s="449" t="s">
        <v>2100</v>
      </c>
      <c r="BD731" s="552">
        <f t="shared" si="417"/>
        <v>0</v>
      </c>
      <c r="BF731" s="435"/>
      <c r="BG731" s="435"/>
      <c r="BH731" s="435"/>
      <c r="BI731" s="435"/>
      <c r="BJ731" s="435"/>
      <c r="BK731" s="435"/>
      <c r="BL731" s="435"/>
      <c r="BN731" s="444"/>
    </row>
    <row r="732" spans="1:66" s="28" customFormat="1" ht="12" customHeight="1">
      <c r="A732" s="323">
        <v>18239281</v>
      </c>
      <c r="B732" s="322" t="str">
        <f t="shared" si="443"/>
        <v>18239281</v>
      </c>
      <c r="C732" s="707" t="s">
        <v>2183</v>
      </c>
      <c r="D732" s="451" t="s">
        <v>1165</v>
      </c>
      <c r="E732" s="451"/>
      <c r="F732" s="300">
        <v>43831</v>
      </c>
      <c r="G732" s="451"/>
      <c r="H732" s="556">
        <v>76118660</v>
      </c>
      <c r="I732" s="556">
        <v>76118660</v>
      </c>
      <c r="J732" s="556">
        <v>76118660</v>
      </c>
      <c r="K732" s="556">
        <v>76118660</v>
      </c>
      <c r="L732" s="556">
        <v>76118660</v>
      </c>
      <c r="M732" s="556">
        <v>76118660</v>
      </c>
      <c r="N732" s="556">
        <v>76118660</v>
      </c>
      <c r="O732" s="556">
        <v>76118660</v>
      </c>
      <c r="P732" s="556">
        <v>76118660</v>
      </c>
      <c r="Q732" s="556">
        <v>76118660</v>
      </c>
      <c r="R732" s="556">
        <v>76118660</v>
      </c>
      <c r="S732" s="556">
        <v>76118660</v>
      </c>
      <c r="T732" s="556">
        <v>76118660</v>
      </c>
      <c r="U732" s="556"/>
      <c r="V732" s="556">
        <f t="shared" si="423"/>
        <v>76118660</v>
      </c>
      <c r="W732" s="292"/>
      <c r="X732" s="293"/>
      <c r="Y732" s="548">
        <f t="shared" si="451"/>
        <v>0</v>
      </c>
      <c r="Z732" s="549">
        <f t="shared" si="451"/>
        <v>0</v>
      </c>
      <c r="AA732" s="549">
        <f t="shared" si="451"/>
        <v>0</v>
      </c>
      <c r="AB732" s="282">
        <f t="shared" si="426"/>
        <v>76118660</v>
      </c>
      <c r="AC732" s="281">
        <f t="shared" si="427"/>
        <v>0</v>
      </c>
      <c r="AD732" s="549">
        <f t="shared" si="440"/>
        <v>0</v>
      </c>
      <c r="AE732" s="553">
        <f t="shared" si="435"/>
        <v>0</v>
      </c>
      <c r="AF732" s="282">
        <f t="shared" si="436"/>
        <v>76118660</v>
      </c>
      <c r="AG732" s="283">
        <f t="shared" si="428"/>
        <v>76118660</v>
      </c>
      <c r="AH732" s="281">
        <f t="shared" si="429"/>
        <v>0</v>
      </c>
      <c r="AI732" s="551">
        <f t="shared" ref="AI732:AK779" si="453">IF($D732=AI$5,$V732,0)</f>
        <v>0</v>
      </c>
      <c r="AJ732" s="549">
        <f t="shared" si="453"/>
        <v>0</v>
      </c>
      <c r="AK732" s="549">
        <f t="shared" si="453"/>
        <v>0</v>
      </c>
      <c r="AL732" s="282">
        <f t="shared" si="430"/>
        <v>76118660</v>
      </c>
      <c r="AM732" s="281">
        <f t="shared" si="431"/>
        <v>0</v>
      </c>
      <c r="AN732" s="549">
        <f t="shared" si="424"/>
        <v>0</v>
      </c>
      <c r="AO732" s="549">
        <f t="shared" si="425"/>
        <v>0</v>
      </c>
      <c r="AP732" s="549">
        <f t="shared" si="432"/>
        <v>76118660</v>
      </c>
      <c r="AQ732" s="283">
        <f t="shared" si="437"/>
        <v>76118660</v>
      </c>
      <c r="AR732" s="281">
        <f t="shared" si="433"/>
        <v>0</v>
      </c>
      <c r="AT732" s="446" t="s">
        <v>2070</v>
      </c>
      <c r="AU732" s="284"/>
      <c r="AV732" s="447" t="str">
        <f t="shared" si="434"/>
        <v>CA</v>
      </c>
      <c r="AW732" s="447" t="str">
        <f t="shared" si="434"/>
        <v>CL</v>
      </c>
      <c r="AX732" s="447" t="str">
        <f t="shared" si="434"/>
        <v>AIC</v>
      </c>
      <c r="AY732" s="447" t="str">
        <f t="shared" si="446"/>
        <v>ERB</v>
      </c>
      <c r="AZ732" s="447" t="str">
        <f t="shared" si="446"/>
        <v>GRB</v>
      </c>
      <c r="BA732" s="447" t="str">
        <f t="shared" si="446"/>
        <v>Non-Op</v>
      </c>
      <c r="BC732" s="449" t="s">
        <v>2100</v>
      </c>
      <c r="BD732" s="552">
        <f t="shared" ref="BD732:BD795" si="454">+T732</f>
        <v>76118660</v>
      </c>
      <c r="BF732" s="435"/>
      <c r="BG732" s="435"/>
      <c r="BH732" s="435"/>
      <c r="BI732" s="435"/>
      <c r="BJ732" s="435"/>
      <c r="BK732" s="435"/>
      <c r="BL732" s="435"/>
      <c r="BN732" s="444"/>
    </row>
    <row r="733" spans="1:66" s="28" customFormat="1" ht="12" customHeight="1">
      <c r="A733" s="323">
        <v>18239291</v>
      </c>
      <c r="B733" s="322" t="str">
        <f t="shared" si="443"/>
        <v>18239291</v>
      </c>
      <c r="C733" s="707" t="s">
        <v>2184</v>
      </c>
      <c r="D733" s="451" t="s">
        <v>1165</v>
      </c>
      <c r="E733" s="451"/>
      <c r="F733" s="300">
        <v>43831</v>
      </c>
      <c r="G733" s="451"/>
      <c r="H733" s="556">
        <v>-76118660</v>
      </c>
      <c r="I733" s="556">
        <v>-76118660</v>
      </c>
      <c r="J733" s="556">
        <v>-76118660</v>
      </c>
      <c r="K733" s="556">
        <v>-76118660</v>
      </c>
      <c r="L733" s="556">
        <v>-76118660</v>
      </c>
      <c r="M733" s="556">
        <v>-76118660</v>
      </c>
      <c r="N733" s="556">
        <v>-76118660</v>
      </c>
      <c r="O733" s="556">
        <v>-76118660</v>
      </c>
      <c r="P733" s="556">
        <v>-76118660</v>
      </c>
      <c r="Q733" s="556">
        <v>-76118660</v>
      </c>
      <c r="R733" s="556">
        <v>-76118660</v>
      </c>
      <c r="S733" s="556">
        <v>-76118660</v>
      </c>
      <c r="T733" s="556">
        <v>-76118660</v>
      </c>
      <c r="U733" s="556"/>
      <c r="V733" s="556">
        <f t="shared" si="423"/>
        <v>-76118660</v>
      </c>
      <c r="W733" s="292"/>
      <c r="X733" s="293"/>
      <c r="Y733" s="548">
        <f t="shared" si="451"/>
        <v>0</v>
      </c>
      <c r="Z733" s="549">
        <f t="shared" si="451"/>
        <v>0</v>
      </c>
      <c r="AA733" s="549">
        <f t="shared" si="451"/>
        <v>0</v>
      </c>
      <c r="AB733" s="282">
        <f t="shared" si="426"/>
        <v>-76118660</v>
      </c>
      <c r="AC733" s="281">
        <f t="shared" si="427"/>
        <v>0</v>
      </c>
      <c r="AD733" s="549">
        <f t="shared" si="440"/>
        <v>0</v>
      </c>
      <c r="AE733" s="553">
        <f t="shared" si="435"/>
        <v>0</v>
      </c>
      <c r="AF733" s="282">
        <f t="shared" si="436"/>
        <v>-76118660</v>
      </c>
      <c r="AG733" s="283">
        <f t="shared" si="428"/>
        <v>-76118660</v>
      </c>
      <c r="AH733" s="281">
        <f t="shared" si="429"/>
        <v>0</v>
      </c>
      <c r="AI733" s="551">
        <f t="shared" si="453"/>
        <v>0</v>
      </c>
      <c r="AJ733" s="549">
        <f t="shared" si="453"/>
        <v>0</v>
      </c>
      <c r="AK733" s="549">
        <f t="shared" si="453"/>
        <v>0</v>
      </c>
      <c r="AL733" s="282">
        <f t="shared" si="430"/>
        <v>-76118660</v>
      </c>
      <c r="AM733" s="281">
        <f t="shared" si="431"/>
        <v>0</v>
      </c>
      <c r="AN733" s="549">
        <f t="shared" si="424"/>
        <v>0</v>
      </c>
      <c r="AO733" s="549">
        <f t="shared" si="425"/>
        <v>0</v>
      </c>
      <c r="AP733" s="549">
        <f t="shared" si="432"/>
        <v>-76118660</v>
      </c>
      <c r="AQ733" s="283">
        <f t="shared" si="437"/>
        <v>-76118660</v>
      </c>
      <c r="AR733" s="281">
        <f t="shared" si="433"/>
        <v>0</v>
      </c>
      <c r="AT733" s="446" t="s">
        <v>2070</v>
      </c>
      <c r="AU733" s="284"/>
      <c r="AV733" s="447" t="str">
        <f t="shared" si="434"/>
        <v>CA</v>
      </c>
      <c r="AW733" s="447" t="str">
        <f t="shared" si="434"/>
        <v>CL</v>
      </c>
      <c r="AX733" s="447" t="str">
        <f t="shared" si="434"/>
        <v>AIC</v>
      </c>
      <c r="AY733" s="447" t="str">
        <f t="shared" si="446"/>
        <v>ERB</v>
      </c>
      <c r="AZ733" s="447" t="str">
        <f t="shared" si="446"/>
        <v>GRB</v>
      </c>
      <c r="BA733" s="447" t="str">
        <f t="shared" si="446"/>
        <v>Non-Op</v>
      </c>
      <c r="BC733" s="449" t="s">
        <v>2100</v>
      </c>
      <c r="BD733" s="552">
        <f t="shared" si="454"/>
        <v>-76118660</v>
      </c>
      <c r="BF733" s="435"/>
      <c r="BG733" s="435"/>
      <c r="BH733" s="435"/>
      <c r="BI733" s="435"/>
      <c r="BJ733" s="435"/>
      <c r="BK733" s="435"/>
      <c r="BL733" s="435"/>
      <c r="BN733" s="444"/>
    </row>
    <row r="734" spans="1:66" s="28" customFormat="1" ht="12" customHeight="1">
      <c r="A734" s="323">
        <v>18239301</v>
      </c>
      <c r="B734" s="322" t="str">
        <f t="shared" si="443"/>
        <v>18239301</v>
      </c>
      <c r="C734" s="707" t="s">
        <v>2185</v>
      </c>
      <c r="D734" s="451" t="s">
        <v>2091</v>
      </c>
      <c r="E734" s="451"/>
      <c r="F734" s="300">
        <v>43922</v>
      </c>
      <c r="G734" s="451"/>
      <c r="H734" s="556">
        <v>7133065.1100000003</v>
      </c>
      <c r="I734" s="556">
        <v>7132711.1100000003</v>
      </c>
      <c r="J734" s="556">
        <v>7132711.1100000003</v>
      </c>
      <c r="K734" s="556">
        <v>7131577.5800000001</v>
      </c>
      <c r="L734" s="556">
        <v>7131577.5800000001</v>
      </c>
      <c r="M734" s="556">
        <v>7131286.5800000001</v>
      </c>
      <c r="N734" s="556">
        <v>7131286.5800000001</v>
      </c>
      <c r="O734" s="556">
        <v>7131286.5800000001</v>
      </c>
      <c r="P734" s="556">
        <v>7131286.5800000001</v>
      </c>
      <c r="Q734" s="556">
        <v>7131286.5800000001</v>
      </c>
      <c r="R734" s="556">
        <v>7131286.5800000001</v>
      </c>
      <c r="S734" s="556">
        <v>7131286.5800000001</v>
      </c>
      <c r="T734" s="556">
        <v>7131286.5800000001</v>
      </c>
      <c r="U734" s="556"/>
      <c r="V734" s="556">
        <f t="shared" si="423"/>
        <v>7131646.6070833327</v>
      </c>
      <c r="W734" s="292"/>
      <c r="X734" s="293"/>
      <c r="Y734" s="548">
        <f t="shared" si="451"/>
        <v>7131286.5800000001</v>
      </c>
      <c r="Z734" s="549">
        <f t="shared" si="451"/>
        <v>0</v>
      </c>
      <c r="AA734" s="549">
        <f t="shared" si="451"/>
        <v>0</v>
      </c>
      <c r="AB734" s="282">
        <f t="shared" si="426"/>
        <v>0</v>
      </c>
      <c r="AC734" s="281">
        <f t="shared" si="427"/>
        <v>0</v>
      </c>
      <c r="AD734" s="549">
        <f t="shared" si="440"/>
        <v>0</v>
      </c>
      <c r="AE734" s="553">
        <f t="shared" si="435"/>
        <v>0</v>
      </c>
      <c r="AF734" s="282">
        <f t="shared" si="436"/>
        <v>0</v>
      </c>
      <c r="AG734" s="283">
        <f t="shared" si="428"/>
        <v>0</v>
      </c>
      <c r="AH734" s="281">
        <f t="shared" si="429"/>
        <v>0</v>
      </c>
      <c r="AI734" s="551">
        <f t="shared" si="453"/>
        <v>7131646.6070833327</v>
      </c>
      <c r="AJ734" s="549">
        <f t="shared" si="453"/>
        <v>0</v>
      </c>
      <c r="AK734" s="549">
        <f t="shared" si="453"/>
        <v>0</v>
      </c>
      <c r="AL734" s="282">
        <f t="shared" si="430"/>
        <v>0</v>
      </c>
      <c r="AM734" s="281">
        <f t="shared" si="431"/>
        <v>0</v>
      </c>
      <c r="AN734" s="549">
        <f t="shared" si="424"/>
        <v>0</v>
      </c>
      <c r="AO734" s="549">
        <f t="shared" si="425"/>
        <v>0</v>
      </c>
      <c r="AP734" s="549">
        <f t="shared" si="432"/>
        <v>0</v>
      </c>
      <c r="AQ734" s="283">
        <f t="shared" ref="AQ734:AQ739" si="455">SUM(AN734:AP734)</f>
        <v>0</v>
      </c>
      <c r="AR734" s="281">
        <f t="shared" si="433"/>
        <v>0</v>
      </c>
      <c r="AT734" s="446"/>
      <c r="AU734" s="284"/>
      <c r="AV734" s="447" t="str">
        <f t="shared" si="434"/>
        <v>CA</v>
      </c>
      <c r="AW734" s="447" t="str">
        <f t="shared" si="434"/>
        <v>CL</v>
      </c>
      <c r="AX734" s="447" t="str">
        <f t="shared" si="434"/>
        <v>AIC</v>
      </c>
      <c r="AY734" s="447" t="str">
        <f t="shared" si="446"/>
        <v>ERB</v>
      </c>
      <c r="AZ734" s="447" t="str">
        <f t="shared" si="446"/>
        <v>GRB</v>
      </c>
      <c r="BA734" s="447" t="str">
        <f t="shared" si="446"/>
        <v>Non-Op</v>
      </c>
      <c r="BC734" s="488" t="s">
        <v>2104</v>
      </c>
      <c r="BD734" s="552">
        <f t="shared" si="454"/>
        <v>7131286.5800000001</v>
      </c>
      <c r="BF734" s="435"/>
      <c r="BG734" s="435"/>
      <c r="BH734" s="435"/>
      <c r="BI734" s="435"/>
      <c r="BJ734" s="435"/>
      <c r="BK734" s="435"/>
      <c r="BL734" s="435"/>
      <c r="BN734" s="444"/>
    </row>
    <row r="735" spans="1:66" s="28" customFormat="1" ht="12" customHeight="1">
      <c r="A735" s="323" t="s">
        <v>3107</v>
      </c>
      <c r="B735" s="322" t="str">
        <f t="shared" si="443"/>
        <v>18239311</v>
      </c>
      <c r="C735" s="707" t="s">
        <v>3108</v>
      </c>
      <c r="D735" s="451" t="s">
        <v>2091</v>
      </c>
      <c r="E735" s="451"/>
      <c r="F735" s="300">
        <v>44835</v>
      </c>
      <c r="G735" s="451"/>
      <c r="H735" s="556"/>
      <c r="I735" s="556"/>
      <c r="J735" s="556"/>
      <c r="K735" s="556"/>
      <c r="L735" s="556"/>
      <c r="M735" s="556"/>
      <c r="N735" s="556"/>
      <c r="O735" s="556"/>
      <c r="P735" s="556"/>
      <c r="Q735" s="556"/>
      <c r="R735" s="556">
        <v>22779903.530000001</v>
      </c>
      <c r="S735" s="556">
        <v>20217275.07</v>
      </c>
      <c r="T735" s="556">
        <v>17371458.91</v>
      </c>
      <c r="U735" s="556"/>
      <c r="V735" s="556">
        <f t="shared" si="423"/>
        <v>4306909.0045833336</v>
      </c>
      <c r="W735" s="292"/>
      <c r="X735" s="293"/>
      <c r="Y735" s="548">
        <f t="shared" si="451"/>
        <v>17371458.91</v>
      </c>
      <c r="Z735" s="549">
        <f t="shared" si="451"/>
        <v>0</v>
      </c>
      <c r="AA735" s="549">
        <f t="shared" si="451"/>
        <v>0</v>
      </c>
      <c r="AB735" s="282">
        <f t="shared" ref="AB735" si="456">T735-SUM(Y735:AA735)</f>
        <v>0</v>
      </c>
      <c r="AC735" s="281">
        <f t="shared" ref="AC735" si="457">T735-SUM(Y735:AA735)-AB735</f>
        <v>0</v>
      </c>
      <c r="AD735" s="549">
        <f t="shared" si="440"/>
        <v>0</v>
      </c>
      <c r="AE735" s="553">
        <f t="shared" si="435"/>
        <v>0</v>
      </c>
      <c r="AF735" s="282">
        <f t="shared" si="436"/>
        <v>0</v>
      </c>
      <c r="AG735" s="283">
        <f t="shared" si="428"/>
        <v>0</v>
      </c>
      <c r="AH735" s="281">
        <f t="shared" si="429"/>
        <v>0</v>
      </c>
      <c r="AI735" s="551">
        <f t="shared" si="453"/>
        <v>4306909.0045833336</v>
      </c>
      <c r="AJ735" s="549">
        <f t="shared" si="453"/>
        <v>0</v>
      </c>
      <c r="AK735" s="549">
        <f t="shared" si="453"/>
        <v>0</v>
      </c>
      <c r="AL735" s="282">
        <f t="shared" si="430"/>
        <v>0</v>
      </c>
      <c r="AM735" s="281">
        <f t="shared" si="431"/>
        <v>0</v>
      </c>
      <c r="AN735" s="549">
        <f t="shared" si="424"/>
        <v>0</v>
      </c>
      <c r="AO735" s="549">
        <f t="shared" si="425"/>
        <v>0</v>
      </c>
      <c r="AP735" s="549">
        <f t="shared" si="432"/>
        <v>0</v>
      </c>
      <c r="AQ735" s="283">
        <f t="shared" ref="AQ735" si="458">SUM(AN735:AP735)</f>
        <v>0</v>
      </c>
      <c r="AR735" s="281">
        <f t="shared" si="433"/>
        <v>0</v>
      </c>
      <c r="AT735" s="446"/>
      <c r="AU735" s="284"/>
      <c r="AV735" s="447" t="str">
        <f t="shared" si="434"/>
        <v>CA</v>
      </c>
      <c r="AW735" s="447" t="str">
        <f t="shared" si="434"/>
        <v>CL</v>
      </c>
      <c r="AX735" s="447" t="str">
        <f t="shared" si="434"/>
        <v>AIC</v>
      </c>
      <c r="AY735" s="447" t="str">
        <f t="shared" si="446"/>
        <v>ERB</v>
      </c>
      <c r="AZ735" s="447" t="str">
        <f t="shared" si="446"/>
        <v>GRB</v>
      </c>
      <c r="BA735" s="447" t="str">
        <f t="shared" si="446"/>
        <v>Non-Op</v>
      </c>
      <c r="BC735" s="488"/>
      <c r="BD735" s="552"/>
      <c r="BF735" s="435"/>
      <c r="BG735" s="435"/>
      <c r="BH735" s="435"/>
      <c r="BI735" s="435"/>
      <c r="BJ735" s="435"/>
      <c r="BK735" s="435"/>
      <c r="BL735" s="435"/>
      <c r="BN735" s="444"/>
    </row>
    <row r="736" spans="1:66" s="28" customFormat="1" ht="12" customHeight="1">
      <c r="A736" s="323">
        <v>18239321</v>
      </c>
      <c r="B736" s="322" t="str">
        <f t="shared" si="443"/>
        <v>18239321</v>
      </c>
      <c r="C736" s="707" t="s">
        <v>2186</v>
      </c>
      <c r="D736" s="451" t="s">
        <v>1165</v>
      </c>
      <c r="E736" s="451"/>
      <c r="F736" s="300">
        <v>43952</v>
      </c>
      <c r="G736" s="451"/>
      <c r="H736" s="556">
        <v>108319.46</v>
      </c>
      <c r="I736" s="556">
        <v>97652.31</v>
      </c>
      <c r="J736" s="556">
        <v>88422.58</v>
      </c>
      <c r="K736" s="556">
        <v>78911.5</v>
      </c>
      <c r="L736" s="556">
        <v>69281.87</v>
      </c>
      <c r="M736" s="556">
        <v>531219.54</v>
      </c>
      <c r="N736" s="556">
        <v>485921.94</v>
      </c>
      <c r="O736" s="556">
        <v>435016.73</v>
      </c>
      <c r="P736" s="556">
        <v>377914.75</v>
      </c>
      <c r="Q736" s="556">
        <v>328903.21999999997</v>
      </c>
      <c r="R736" s="556">
        <v>279257.34999999998</v>
      </c>
      <c r="S736" s="556">
        <v>227228.15</v>
      </c>
      <c r="T736" s="556">
        <v>159314.92000000001</v>
      </c>
      <c r="U736" s="556"/>
      <c r="V736" s="556">
        <f t="shared" si="423"/>
        <v>261128.92749999996</v>
      </c>
      <c r="W736" s="292"/>
      <c r="X736" s="293"/>
      <c r="Y736" s="548">
        <f t="shared" si="451"/>
        <v>0</v>
      </c>
      <c r="Z736" s="549">
        <f t="shared" si="451"/>
        <v>0</v>
      </c>
      <c r="AA736" s="549">
        <f t="shared" si="451"/>
        <v>0</v>
      </c>
      <c r="AB736" s="282">
        <f t="shared" si="426"/>
        <v>159314.92000000001</v>
      </c>
      <c r="AC736" s="281">
        <f t="shared" si="427"/>
        <v>0</v>
      </c>
      <c r="AD736" s="549">
        <f t="shared" si="440"/>
        <v>0</v>
      </c>
      <c r="AE736" s="553">
        <f t="shared" si="435"/>
        <v>0</v>
      </c>
      <c r="AF736" s="282">
        <f t="shared" si="436"/>
        <v>159314.92000000001</v>
      </c>
      <c r="AG736" s="283">
        <f t="shared" si="428"/>
        <v>159314.92000000001</v>
      </c>
      <c r="AH736" s="281">
        <f t="shared" si="429"/>
        <v>0</v>
      </c>
      <c r="AI736" s="551">
        <f t="shared" si="453"/>
        <v>0</v>
      </c>
      <c r="AJ736" s="549">
        <f t="shared" si="453"/>
        <v>0</v>
      </c>
      <c r="AK736" s="549">
        <f t="shared" si="453"/>
        <v>0</v>
      </c>
      <c r="AL736" s="282">
        <f t="shared" si="430"/>
        <v>261128.92749999996</v>
      </c>
      <c r="AM736" s="281">
        <f t="shared" si="431"/>
        <v>0</v>
      </c>
      <c r="AN736" s="549">
        <f t="shared" si="424"/>
        <v>0</v>
      </c>
      <c r="AO736" s="549">
        <f t="shared" si="425"/>
        <v>0</v>
      </c>
      <c r="AP736" s="549">
        <f t="shared" si="432"/>
        <v>261128.92749999996</v>
      </c>
      <c r="AQ736" s="283">
        <f t="shared" si="455"/>
        <v>261128.92749999996</v>
      </c>
      <c r="AR736" s="281">
        <f t="shared" si="433"/>
        <v>0</v>
      </c>
      <c r="AT736" s="446" t="s">
        <v>2077</v>
      </c>
      <c r="AU736" s="284"/>
      <c r="AV736" s="447" t="str">
        <f t="shared" si="434"/>
        <v>CA</v>
      </c>
      <c r="AW736" s="447" t="str">
        <f t="shared" si="434"/>
        <v>CL</v>
      </c>
      <c r="AX736" s="447" t="str">
        <f t="shared" si="434"/>
        <v>AIC</v>
      </c>
      <c r="AY736" s="447" t="str">
        <f t="shared" si="446"/>
        <v>ERB</v>
      </c>
      <c r="AZ736" s="447" t="str">
        <f t="shared" si="446"/>
        <v>GRB</v>
      </c>
      <c r="BA736" s="447" t="str">
        <f t="shared" si="446"/>
        <v>Non-Op</v>
      </c>
      <c r="BC736" s="449" t="s">
        <v>2100</v>
      </c>
      <c r="BD736" s="552">
        <f t="shared" si="454"/>
        <v>159314.92000000001</v>
      </c>
      <c r="BF736" s="435"/>
      <c r="BG736" s="435"/>
      <c r="BH736" s="435"/>
      <c r="BI736" s="435"/>
      <c r="BJ736" s="435"/>
      <c r="BK736" s="435"/>
      <c r="BL736" s="435"/>
      <c r="BN736" s="444"/>
    </row>
    <row r="737" spans="1:66" s="28" customFormat="1" ht="12" customHeight="1">
      <c r="A737" s="323">
        <v>18239331</v>
      </c>
      <c r="B737" s="322" t="str">
        <f t="shared" si="443"/>
        <v>18239331</v>
      </c>
      <c r="C737" s="707" t="s">
        <v>2187</v>
      </c>
      <c r="D737" s="451" t="s">
        <v>1165</v>
      </c>
      <c r="E737" s="451"/>
      <c r="F737" s="300">
        <v>43952</v>
      </c>
      <c r="G737" s="451"/>
      <c r="H737" s="556">
        <v>111947.44</v>
      </c>
      <c r="I737" s="556">
        <v>111947.44</v>
      </c>
      <c r="J737" s="556">
        <v>111947.44</v>
      </c>
      <c r="K737" s="556">
        <v>111947.44</v>
      </c>
      <c r="L737" s="556">
        <v>111947.44</v>
      </c>
      <c r="M737" s="556">
        <v>205632.65</v>
      </c>
      <c r="N737" s="556">
        <v>205632.65</v>
      </c>
      <c r="O737" s="556">
        <v>205632.65</v>
      </c>
      <c r="P737" s="556">
        <v>205632.65</v>
      </c>
      <c r="Q737" s="556">
        <v>205632.65</v>
      </c>
      <c r="R737" s="556">
        <v>205632.65</v>
      </c>
      <c r="S737" s="556">
        <v>205632.65</v>
      </c>
      <c r="T737" s="556">
        <v>205632.65</v>
      </c>
      <c r="U737" s="556"/>
      <c r="V737" s="556">
        <f t="shared" si="423"/>
        <v>170500.69624999995</v>
      </c>
      <c r="W737" s="292"/>
      <c r="X737" s="293"/>
      <c r="Y737" s="548">
        <f t="shared" si="451"/>
        <v>0</v>
      </c>
      <c r="Z737" s="549">
        <f t="shared" si="451"/>
        <v>0</v>
      </c>
      <c r="AA737" s="549">
        <f t="shared" si="451"/>
        <v>0</v>
      </c>
      <c r="AB737" s="282">
        <f t="shared" si="426"/>
        <v>205632.65</v>
      </c>
      <c r="AC737" s="281">
        <f t="shared" si="427"/>
        <v>0</v>
      </c>
      <c r="AD737" s="549">
        <f t="shared" si="440"/>
        <v>0</v>
      </c>
      <c r="AE737" s="553">
        <f t="shared" si="435"/>
        <v>0</v>
      </c>
      <c r="AF737" s="282">
        <f t="shared" si="436"/>
        <v>205632.65</v>
      </c>
      <c r="AG737" s="283">
        <f t="shared" si="428"/>
        <v>205632.65</v>
      </c>
      <c r="AH737" s="281">
        <f t="shared" si="429"/>
        <v>0</v>
      </c>
      <c r="AI737" s="551">
        <f t="shared" si="453"/>
        <v>0</v>
      </c>
      <c r="AJ737" s="549">
        <f t="shared" si="453"/>
        <v>0</v>
      </c>
      <c r="AK737" s="549">
        <f t="shared" si="453"/>
        <v>0</v>
      </c>
      <c r="AL737" s="282">
        <f t="shared" si="430"/>
        <v>170500.69624999995</v>
      </c>
      <c r="AM737" s="281">
        <f t="shared" si="431"/>
        <v>0</v>
      </c>
      <c r="AN737" s="549">
        <f t="shared" si="424"/>
        <v>0</v>
      </c>
      <c r="AO737" s="549">
        <f t="shared" si="425"/>
        <v>0</v>
      </c>
      <c r="AP737" s="549">
        <f t="shared" si="432"/>
        <v>170500.69624999995</v>
      </c>
      <c r="AQ737" s="283">
        <f t="shared" si="455"/>
        <v>170500.69624999995</v>
      </c>
      <c r="AR737" s="281">
        <f t="shared" si="433"/>
        <v>0</v>
      </c>
      <c r="AT737" s="446" t="s">
        <v>2077</v>
      </c>
      <c r="AU737" s="284"/>
      <c r="AV737" s="447" t="str">
        <f t="shared" si="434"/>
        <v>CA</v>
      </c>
      <c r="AW737" s="447" t="str">
        <f t="shared" si="434"/>
        <v>CL</v>
      </c>
      <c r="AX737" s="447" t="str">
        <f t="shared" si="434"/>
        <v>AIC</v>
      </c>
      <c r="AY737" s="447" t="str">
        <f t="shared" si="446"/>
        <v>ERB</v>
      </c>
      <c r="AZ737" s="447" t="str">
        <f t="shared" si="446"/>
        <v>GRB</v>
      </c>
      <c r="BA737" s="447" t="str">
        <f t="shared" si="446"/>
        <v>Non-Op</v>
      </c>
      <c r="BC737" s="449" t="s">
        <v>2100</v>
      </c>
      <c r="BD737" s="552">
        <f t="shared" si="454"/>
        <v>205632.65</v>
      </c>
      <c r="BF737" s="435"/>
      <c r="BG737" s="435"/>
      <c r="BH737" s="435"/>
      <c r="BI737" s="435"/>
      <c r="BJ737" s="435"/>
      <c r="BK737" s="435"/>
      <c r="BL737" s="435"/>
      <c r="BN737" s="444"/>
    </row>
    <row r="738" spans="1:66" s="28" customFormat="1" ht="12" customHeight="1">
      <c r="A738" s="323">
        <v>18239341</v>
      </c>
      <c r="B738" s="322" t="str">
        <f t="shared" si="443"/>
        <v>18239341</v>
      </c>
      <c r="C738" s="707" t="s">
        <v>2188</v>
      </c>
      <c r="D738" s="451" t="s">
        <v>1165</v>
      </c>
      <c r="E738" s="451"/>
      <c r="F738" s="300">
        <v>43952</v>
      </c>
      <c r="G738" s="451"/>
      <c r="H738" s="556">
        <v>31575.77</v>
      </c>
      <c r="I738" s="556">
        <v>33667.78</v>
      </c>
      <c r="J738" s="556">
        <v>35671.64</v>
      </c>
      <c r="K738" s="556">
        <v>37592.46</v>
      </c>
      <c r="L738" s="556">
        <v>39428.47</v>
      </c>
      <c r="M738" s="556">
        <v>9584.36</v>
      </c>
      <c r="N738" s="556">
        <v>11196.34</v>
      </c>
      <c r="O738" s="556">
        <v>12845.47</v>
      </c>
      <c r="P738" s="556">
        <v>14341.41</v>
      </c>
      <c r="Q738" s="556">
        <v>15686.85</v>
      </c>
      <c r="R738" s="556">
        <v>17331.04</v>
      </c>
      <c r="S738" s="556">
        <v>18778.560000000001</v>
      </c>
      <c r="T738" s="556">
        <v>19994.060000000001</v>
      </c>
      <c r="U738" s="556"/>
      <c r="V738" s="556">
        <f t="shared" si="423"/>
        <v>22659.107916666671</v>
      </c>
      <c r="W738" s="292"/>
      <c r="X738" s="293"/>
      <c r="Y738" s="548">
        <f t="shared" si="451"/>
        <v>0</v>
      </c>
      <c r="Z738" s="549">
        <f t="shared" si="451"/>
        <v>0</v>
      </c>
      <c r="AA738" s="549">
        <f t="shared" si="451"/>
        <v>0</v>
      </c>
      <c r="AB738" s="282">
        <f t="shared" si="426"/>
        <v>19994.060000000001</v>
      </c>
      <c r="AC738" s="281">
        <f t="shared" si="427"/>
        <v>0</v>
      </c>
      <c r="AD738" s="549">
        <f t="shared" si="440"/>
        <v>0</v>
      </c>
      <c r="AE738" s="553">
        <f t="shared" si="435"/>
        <v>0</v>
      </c>
      <c r="AF738" s="282">
        <f t="shared" si="436"/>
        <v>19994.060000000001</v>
      </c>
      <c r="AG738" s="283">
        <f t="shared" si="428"/>
        <v>19994.060000000001</v>
      </c>
      <c r="AH738" s="281">
        <f t="shared" si="429"/>
        <v>0</v>
      </c>
      <c r="AI738" s="551">
        <f t="shared" si="453"/>
        <v>0</v>
      </c>
      <c r="AJ738" s="549">
        <f t="shared" si="453"/>
        <v>0</v>
      </c>
      <c r="AK738" s="549">
        <f t="shared" si="453"/>
        <v>0</v>
      </c>
      <c r="AL738" s="282">
        <f t="shared" si="430"/>
        <v>22659.107916666671</v>
      </c>
      <c r="AM738" s="281">
        <f t="shared" si="431"/>
        <v>0</v>
      </c>
      <c r="AN738" s="549">
        <f t="shared" si="424"/>
        <v>0</v>
      </c>
      <c r="AO738" s="549">
        <f t="shared" si="425"/>
        <v>0</v>
      </c>
      <c r="AP738" s="549">
        <f t="shared" si="432"/>
        <v>22659.107916666671</v>
      </c>
      <c r="AQ738" s="283">
        <f t="shared" si="455"/>
        <v>22659.107916666671</v>
      </c>
      <c r="AR738" s="281">
        <f t="shared" si="433"/>
        <v>0</v>
      </c>
      <c r="AT738" s="446" t="s">
        <v>2077</v>
      </c>
      <c r="AU738" s="284"/>
      <c r="AV738" s="447" t="str">
        <f t="shared" si="434"/>
        <v>CA</v>
      </c>
      <c r="AW738" s="447" t="str">
        <f t="shared" si="434"/>
        <v>CL</v>
      </c>
      <c r="AX738" s="447" t="str">
        <f t="shared" si="434"/>
        <v>AIC</v>
      </c>
      <c r="AY738" s="447" t="str">
        <f t="shared" si="446"/>
        <v>ERB</v>
      </c>
      <c r="AZ738" s="447" t="str">
        <f t="shared" si="446"/>
        <v>GRB</v>
      </c>
      <c r="BA738" s="447" t="str">
        <f t="shared" si="446"/>
        <v>Non-Op</v>
      </c>
      <c r="BC738" s="449" t="s">
        <v>2100</v>
      </c>
      <c r="BD738" s="552">
        <f t="shared" si="454"/>
        <v>19994.060000000001</v>
      </c>
      <c r="BF738" s="435"/>
      <c r="BG738" s="435"/>
      <c r="BH738" s="435"/>
      <c r="BI738" s="435"/>
      <c r="BJ738" s="435"/>
      <c r="BK738" s="435"/>
      <c r="BL738" s="435"/>
      <c r="BN738" s="444"/>
    </row>
    <row r="739" spans="1:66" s="28" customFormat="1" ht="12" customHeight="1">
      <c r="A739" s="323">
        <v>18239351</v>
      </c>
      <c r="B739" s="322" t="str">
        <f t="shared" si="443"/>
        <v>18239351</v>
      </c>
      <c r="C739" s="707" t="s">
        <v>2185</v>
      </c>
      <c r="D739" s="451" t="s">
        <v>2091</v>
      </c>
      <c r="E739" s="451"/>
      <c r="F739" s="300">
        <v>43952</v>
      </c>
      <c r="G739" s="451"/>
      <c r="H739" s="556">
        <v>-7132246.1100000003</v>
      </c>
      <c r="I739" s="556">
        <v>-7132246.1100000003</v>
      </c>
      <c r="J739" s="556">
        <v>-7132246.1100000003</v>
      </c>
      <c r="K739" s="556">
        <v>-7132246.1100000003</v>
      </c>
      <c r="L739" s="556">
        <v>-7132246.1100000003</v>
      </c>
      <c r="M739" s="556">
        <v>-7132246.1100000003</v>
      </c>
      <c r="N739" s="556">
        <v>-7132246.1100000003</v>
      </c>
      <c r="O739" s="556">
        <v>-7132246.1100000003</v>
      </c>
      <c r="P739" s="556">
        <v>-7132246.1100000003</v>
      </c>
      <c r="Q739" s="556">
        <v>-7132246.1100000003</v>
      </c>
      <c r="R739" s="556">
        <v>-7132246.1100000003</v>
      </c>
      <c r="S739" s="556">
        <v>-7132246.1100000003</v>
      </c>
      <c r="T739" s="556">
        <v>-7132246.1100000003</v>
      </c>
      <c r="U739" s="556"/>
      <c r="V739" s="556">
        <f t="shared" si="423"/>
        <v>-7132246.1100000003</v>
      </c>
      <c r="W739" s="292"/>
      <c r="X739" s="293"/>
      <c r="Y739" s="548">
        <f t="shared" si="451"/>
        <v>-7132246.1100000003</v>
      </c>
      <c r="Z739" s="549">
        <f t="shared" si="451"/>
        <v>0</v>
      </c>
      <c r="AA739" s="549">
        <f t="shared" si="451"/>
        <v>0</v>
      </c>
      <c r="AB739" s="282">
        <f t="shared" si="426"/>
        <v>0</v>
      </c>
      <c r="AC739" s="281">
        <f t="shared" si="427"/>
        <v>0</v>
      </c>
      <c r="AD739" s="549">
        <f t="shared" si="440"/>
        <v>0</v>
      </c>
      <c r="AE739" s="553">
        <f t="shared" si="435"/>
        <v>0</v>
      </c>
      <c r="AF739" s="282">
        <f t="shared" si="436"/>
        <v>0</v>
      </c>
      <c r="AG739" s="283">
        <f t="shared" si="428"/>
        <v>0</v>
      </c>
      <c r="AH739" s="281">
        <f t="shared" si="429"/>
        <v>0</v>
      </c>
      <c r="AI739" s="551">
        <f t="shared" si="453"/>
        <v>-7132246.1100000003</v>
      </c>
      <c r="AJ739" s="549">
        <f t="shared" si="453"/>
        <v>0</v>
      </c>
      <c r="AK739" s="549">
        <f t="shared" si="453"/>
        <v>0</v>
      </c>
      <c r="AL739" s="282">
        <f t="shared" si="430"/>
        <v>0</v>
      </c>
      <c r="AM739" s="281">
        <f t="shared" si="431"/>
        <v>0</v>
      </c>
      <c r="AN739" s="549">
        <f t="shared" si="424"/>
        <v>0</v>
      </c>
      <c r="AO739" s="549">
        <f t="shared" si="425"/>
        <v>0</v>
      </c>
      <c r="AP739" s="549">
        <f t="shared" si="432"/>
        <v>0</v>
      </c>
      <c r="AQ739" s="283">
        <f t="shared" si="455"/>
        <v>0</v>
      </c>
      <c r="AR739" s="281">
        <f t="shared" si="433"/>
        <v>0</v>
      </c>
      <c r="AT739" s="446"/>
      <c r="AU739" s="284"/>
      <c r="AV739" s="447" t="str">
        <f t="shared" si="434"/>
        <v>CA</v>
      </c>
      <c r="AW739" s="447" t="str">
        <f t="shared" si="434"/>
        <v>CL</v>
      </c>
      <c r="AX739" s="447" t="str">
        <f t="shared" si="434"/>
        <v>AIC</v>
      </c>
      <c r="AY739" s="447" t="str">
        <f t="shared" si="446"/>
        <v>ERB</v>
      </c>
      <c r="AZ739" s="447" t="str">
        <f t="shared" si="446"/>
        <v>GRB</v>
      </c>
      <c r="BA739" s="447" t="str">
        <f t="shared" si="446"/>
        <v>Non-Op</v>
      </c>
      <c r="BC739" s="488" t="s">
        <v>2104</v>
      </c>
      <c r="BD739" s="552">
        <f t="shared" si="454"/>
        <v>-7132246.1100000003</v>
      </c>
      <c r="BF739" s="435"/>
      <c r="BG739" s="435"/>
      <c r="BH739" s="435"/>
      <c r="BI739" s="435"/>
      <c r="BJ739" s="435"/>
      <c r="BK739" s="435"/>
      <c r="BL739" s="435"/>
      <c r="BN739" s="444"/>
    </row>
    <row r="740" spans="1:66" s="28" customFormat="1" ht="12" customHeight="1">
      <c r="A740" s="323">
        <v>18239361</v>
      </c>
      <c r="B740" s="322" t="str">
        <f t="shared" si="443"/>
        <v>18239361</v>
      </c>
      <c r="C740" s="707" t="s">
        <v>2189</v>
      </c>
      <c r="D740" s="451" t="s">
        <v>1165</v>
      </c>
      <c r="E740" s="451"/>
      <c r="F740" s="300">
        <v>44105</v>
      </c>
      <c r="G740" s="451"/>
      <c r="H740" s="556">
        <v>1074547.0900000001</v>
      </c>
      <c r="I740" s="556">
        <v>755163.97</v>
      </c>
      <c r="J740" s="556">
        <v>487674.57</v>
      </c>
      <c r="K740" s="556">
        <v>233389.47</v>
      </c>
      <c r="L740" s="556">
        <v>-6243.76</v>
      </c>
      <c r="M740" s="556">
        <v>0</v>
      </c>
      <c r="N740" s="556">
        <v>0</v>
      </c>
      <c r="O740" s="556">
        <v>0</v>
      </c>
      <c r="P740" s="556">
        <v>0</v>
      </c>
      <c r="Q740" s="556">
        <v>0</v>
      </c>
      <c r="R740" s="556">
        <v>0</v>
      </c>
      <c r="S740" s="556">
        <v>0</v>
      </c>
      <c r="T740" s="556">
        <v>0</v>
      </c>
      <c r="U740" s="556"/>
      <c r="V740" s="556">
        <f t="shared" si="423"/>
        <v>167271.48291666666</v>
      </c>
      <c r="W740" s="292"/>
      <c r="X740" s="293"/>
      <c r="Y740" s="548">
        <f t="shared" si="451"/>
        <v>0</v>
      </c>
      <c r="Z740" s="549">
        <f t="shared" si="451"/>
        <v>0</v>
      </c>
      <c r="AA740" s="549">
        <f t="shared" si="451"/>
        <v>0</v>
      </c>
      <c r="AB740" s="282">
        <f t="shared" ref="AB740:AB766" si="459">T740-SUM(Y740:AA740)</f>
        <v>0</v>
      </c>
      <c r="AC740" s="281">
        <f t="shared" ref="AC740:AC766" si="460">T740-SUM(Y740:AA740)-AB740</f>
        <v>0</v>
      </c>
      <c r="AD740" s="549">
        <f t="shared" si="440"/>
        <v>0</v>
      </c>
      <c r="AE740" s="553">
        <f t="shared" si="435"/>
        <v>0</v>
      </c>
      <c r="AF740" s="282">
        <f t="shared" si="436"/>
        <v>0</v>
      </c>
      <c r="AG740" s="283">
        <f t="shared" si="428"/>
        <v>0</v>
      </c>
      <c r="AH740" s="281">
        <f t="shared" si="429"/>
        <v>0</v>
      </c>
      <c r="AI740" s="551">
        <f t="shared" si="453"/>
        <v>0</v>
      </c>
      <c r="AJ740" s="549">
        <f t="shared" si="453"/>
        <v>0</v>
      </c>
      <c r="AK740" s="549">
        <f t="shared" si="453"/>
        <v>0</v>
      </c>
      <c r="AL740" s="282">
        <f t="shared" si="430"/>
        <v>167271.48291666666</v>
      </c>
      <c r="AM740" s="281">
        <f t="shared" si="431"/>
        <v>0</v>
      </c>
      <c r="AN740" s="549">
        <f t="shared" si="424"/>
        <v>0</v>
      </c>
      <c r="AO740" s="549">
        <f t="shared" si="425"/>
        <v>0</v>
      </c>
      <c r="AP740" s="549">
        <f t="shared" si="432"/>
        <v>167271.48291666666</v>
      </c>
      <c r="AQ740" s="283">
        <f t="shared" ref="AQ740:AQ766" si="461">SUM(AN740:AP740)</f>
        <v>167271.48291666666</v>
      </c>
      <c r="AR740" s="281">
        <f t="shared" si="433"/>
        <v>0</v>
      </c>
      <c r="AT740" s="446" t="s">
        <v>2077</v>
      </c>
      <c r="AU740" s="284"/>
      <c r="AV740" s="447" t="str">
        <f t="shared" si="434"/>
        <v>CA</v>
      </c>
      <c r="AW740" s="447" t="str">
        <f t="shared" si="434"/>
        <v>CL</v>
      </c>
      <c r="AX740" s="447" t="str">
        <f t="shared" si="434"/>
        <v>AIC</v>
      </c>
      <c r="AY740" s="447" t="str">
        <f t="shared" si="446"/>
        <v>ERB</v>
      </c>
      <c r="AZ740" s="447" t="str">
        <f t="shared" si="446"/>
        <v>GRB</v>
      </c>
      <c r="BA740" s="447" t="str">
        <f t="shared" si="446"/>
        <v>Non-Op</v>
      </c>
      <c r="BC740" s="449" t="s">
        <v>2100</v>
      </c>
      <c r="BD740" s="552">
        <f t="shared" si="454"/>
        <v>0</v>
      </c>
      <c r="BF740" s="435"/>
      <c r="BG740" s="435"/>
      <c r="BH740" s="435"/>
      <c r="BI740" s="435"/>
      <c r="BJ740" s="435"/>
      <c r="BK740" s="435"/>
      <c r="BL740" s="435"/>
      <c r="BN740" s="444"/>
    </row>
    <row r="741" spans="1:66" s="28" customFormat="1" ht="12" customHeight="1">
      <c r="A741" s="323">
        <v>18239371</v>
      </c>
      <c r="B741" s="322" t="str">
        <f t="shared" si="443"/>
        <v>18239371</v>
      </c>
      <c r="C741" s="707" t="s">
        <v>2190</v>
      </c>
      <c r="D741" s="451" t="s">
        <v>1165</v>
      </c>
      <c r="E741" s="451"/>
      <c r="F741" s="300">
        <v>44105</v>
      </c>
      <c r="G741" s="451"/>
      <c r="H741" s="556">
        <v>253407.19</v>
      </c>
      <c r="I741" s="556">
        <v>176401.77</v>
      </c>
      <c r="J741" s="556">
        <v>111908.28</v>
      </c>
      <c r="K741" s="556">
        <v>50598.43</v>
      </c>
      <c r="L741" s="556">
        <v>-7178.75</v>
      </c>
      <c r="M741" s="556">
        <v>0</v>
      </c>
      <c r="N741" s="556">
        <v>0</v>
      </c>
      <c r="O741" s="556">
        <v>0</v>
      </c>
      <c r="P741" s="556">
        <v>0</v>
      </c>
      <c r="Q741" s="556">
        <v>0</v>
      </c>
      <c r="R741" s="556">
        <v>0</v>
      </c>
      <c r="S741" s="556">
        <v>0</v>
      </c>
      <c r="T741" s="556">
        <v>0</v>
      </c>
      <c r="U741" s="556"/>
      <c r="V741" s="556">
        <f t="shared" si="423"/>
        <v>38202.777083333327</v>
      </c>
      <c r="W741" s="292"/>
      <c r="X741" s="293"/>
      <c r="Y741" s="548">
        <f t="shared" si="451"/>
        <v>0</v>
      </c>
      <c r="Z741" s="549">
        <f t="shared" si="451"/>
        <v>0</v>
      </c>
      <c r="AA741" s="549">
        <f t="shared" si="451"/>
        <v>0</v>
      </c>
      <c r="AB741" s="282">
        <f t="shared" si="459"/>
        <v>0</v>
      </c>
      <c r="AC741" s="281">
        <f t="shared" si="460"/>
        <v>0</v>
      </c>
      <c r="AD741" s="549">
        <f t="shared" si="440"/>
        <v>0</v>
      </c>
      <c r="AE741" s="553">
        <f t="shared" si="435"/>
        <v>0</v>
      </c>
      <c r="AF741" s="282">
        <f t="shared" si="436"/>
        <v>0</v>
      </c>
      <c r="AG741" s="283">
        <f t="shared" si="428"/>
        <v>0</v>
      </c>
      <c r="AH741" s="281">
        <f t="shared" si="429"/>
        <v>0</v>
      </c>
      <c r="AI741" s="551">
        <f t="shared" si="453"/>
        <v>0</v>
      </c>
      <c r="AJ741" s="549">
        <f t="shared" si="453"/>
        <v>0</v>
      </c>
      <c r="AK741" s="549">
        <f t="shared" si="453"/>
        <v>0</v>
      </c>
      <c r="AL741" s="282">
        <f t="shared" si="430"/>
        <v>38202.777083333327</v>
      </c>
      <c r="AM741" s="281">
        <f t="shared" si="431"/>
        <v>0</v>
      </c>
      <c r="AN741" s="549">
        <f t="shared" si="424"/>
        <v>0</v>
      </c>
      <c r="AO741" s="549">
        <f t="shared" si="425"/>
        <v>0</v>
      </c>
      <c r="AP741" s="549">
        <f t="shared" si="432"/>
        <v>38202.777083333327</v>
      </c>
      <c r="AQ741" s="283">
        <f t="shared" si="461"/>
        <v>38202.777083333327</v>
      </c>
      <c r="AR741" s="281">
        <f t="shared" si="433"/>
        <v>0</v>
      </c>
      <c r="AT741" s="446" t="s">
        <v>2077</v>
      </c>
      <c r="AU741" s="284"/>
      <c r="AV741" s="447" t="str">
        <f t="shared" si="434"/>
        <v>CA</v>
      </c>
      <c r="AW741" s="447" t="str">
        <f t="shared" si="434"/>
        <v>CL</v>
      </c>
      <c r="AX741" s="447" t="str">
        <f t="shared" si="434"/>
        <v>AIC</v>
      </c>
      <c r="AY741" s="447" t="str">
        <f t="shared" si="446"/>
        <v>ERB</v>
      </c>
      <c r="AZ741" s="447" t="str">
        <f t="shared" si="446"/>
        <v>GRB</v>
      </c>
      <c r="BA741" s="447" t="str">
        <f t="shared" si="446"/>
        <v>Non-Op</v>
      </c>
      <c r="BC741" s="449" t="s">
        <v>2100</v>
      </c>
      <c r="BD741" s="552">
        <f t="shared" si="454"/>
        <v>0</v>
      </c>
      <c r="BF741" s="435"/>
      <c r="BG741" s="435"/>
      <c r="BH741" s="435"/>
      <c r="BI741" s="435"/>
      <c r="BJ741" s="435"/>
      <c r="BK741" s="435"/>
      <c r="BL741" s="435"/>
      <c r="BN741" s="444"/>
    </row>
    <row r="742" spans="1:66" s="28" customFormat="1" ht="12" customHeight="1">
      <c r="A742" s="323">
        <v>18239381</v>
      </c>
      <c r="B742" s="322" t="str">
        <f t="shared" si="443"/>
        <v>18239381</v>
      </c>
      <c r="C742" s="707" t="s">
        <v>2191</v>
      </c>
      <c r="D742" s="451" t="s">
        <v>1165</v>
      </c>
      <c r="E742" s="451"/>
      <c r="F742" s="300">
        <v>44105</v>
      </c>
      <c r="G742" s="451"/>
      <c r="H742" s="556">
        <v>422790.99</v>
      </c>
      <c r="I742" s="556">
        <v>335594.58</v>
      </c>
      <c r="J742" s="556">
        <v>267022.13</v>
      </c>
      <c r="K742" s="556">
        <v>202623.43</v>
      </c>
      <c r="L742" s="556">
        <v>134937.29999999999</v>
      </c>
      <c r="M742" s="556">
        <v>0</v>
      </c>
      <c r="N742" s="556">
        <v>0</v>
      </c>
      <c r="O742" s="556">
        <v>0</v>
      </c>
      <c r="P742" s="556">
        <v>0</v>
      </c>
      <c r="Q742" s="556">
        <v>0</v>
      </c>
      <c r="R742" s="556">
        <v>0</v>
      </c>
      <c r="S742" s="556">
        <v>0</v>
      </c>
      <c r="T742" s="556">
        <v>0</v>
      </c>
      <c r="U742" s="556"/>
      <c r="V742" s="556">
        <f t="shared" si="423"/>
        <v>95964.411250000005</v>
      </c>
      <c r="W742" s="292"/>
      <c r="X742" s="293"/>
      <c r="Y742" s="548">
        <f t="shared" si="451"/>
        <v>0</v>
      </c>
      <c r="Z742" s="549">
        <f t="shared" si="451"/>
        <v>0</v>
      </c>
      <c r="AA742" s="549">
        <f t="shared" si="451"/>
        <v>0</v>
      </c>
      <c r="AB742" s="282">
        <f t="shared" si="459"/>
        <v>0</v>
      </c>
      <c r="AC742" s="281">
        <f t="shared" si="460"/>
        <v>0</v>
      </c>
      <c r="AD742" s="549">
        <f t="shared" si="440"/>
        <v>0</v>
      </c>
      <c r="AE742" s="553">
        <f t="shared" si="435"/>
        <v>0</v>
      </c>
      <c r="AF742" s="282">
        <f t="shared" si="436"/>
        <v>0</v>
      </c>
      <c r="AG742" s="283">
        <f t="shared" si="428"/>
        <v>0</v>
      </c>
      <c r="AH742" s="281">
        <f t="shared" si="429"/>
        <v>0</v>
      </c>
      <c r="AI742" s="551">
        <f t="shared" si="453"/>
        <v>0</v>
      </c>
      <c r="AJ742" s="549">
        <f t="shared" si="453"/>
        <v>0</v>
      </c>
      <c r="AK742" s="549">
        <f t="shared" si="453"/>
        <v>0</v>
      </c>
      <c r="AL742" s="282">
        <f t="shared" si="430"/>
        <v>95964.411250000005</v>
      </c>
      <c r="AM742" s="281">
        <f t="shared" si="431"/>
        <v>0</v>
      </c>
      <c r="AN742" s="549">
        <f t="shared" si="424"/>
        <v>0</v>
      </c>
      <c r="AO742" s="549">
        <f t="shared" si="425"/>
        <v>0</v>
      </c>
      <c r="AP742" s="549">
        <f t="shared" si="432"/>
        <v>95964.411250000005</v>
      </c>
      <c r="AQ742" s="283">
        <f t="shared" si="461"/>
        <v>95964.411250000005</v>
      </c>
      <c r="AR742" s="281">
        <f t="shared" si="433"/>
        <v>0</v>
      </c>
      <c r="AT742" s="446" t="s">
        <v>2077</v>
      </c>
      <c r="AU742" s="284"/>
      <c r="AV742" s="447" t="str">
        <f t="shared" si="434"/>
        <v>CA</v>
      </c>
      <c r="AW742" s="447" t="str">
        <f t="shared" si="434"/>
        <v>CL</v>
      </c>
      <c r="AX742" s="447" t="str">
        <f t="shared" si="434"/>
        <v>AIC</v>
      </c>
      <c r="AY742" s="447" t="str">
        <f t="shared" si="446"/>
        <v>ERB</v>
      </c>
      <c r="AZ742" s="447" t="str">
        <f t="shared" si="446"/>
        <v>GRB</v>
      </c>
      <c r="BA742" s="447" t="str">
        <f t="shared" si="446"/>
        <v>Non-Op</v>
      </c>
      <c r="BC742" s="449" t="s">
        <v>2100</v>
      </c>
      <c r="BD742" s="552">
        <f t="shared" si="454"/>
        <v>0</v>
      </c>
      <c r="BF742" s="435"/>
      <c r="BG742" s="435"/>
      <c r="BH742" s="435"/>
      <c r="BI742" s="435"/>
      <c r="BJ742" s="435"/>
      <c r="BK742" s="435"/>
      <c r="BL742" s="435"/>
      <c r="BN742" s="444"/>
    </row>
    <row r="743" spans="1:66" s="28" customFormat="1" ht="12" customHeight="1">
      <c r="A743" s="323">
        <v>18239401</v>
      </c>
      <c r="B743" s="322" t="str">
        <f t="shared" si="443"/>
        <v>18239401</v>
      </c>
      <c r="C743" s="707" t="s">
        <v>2192</v>
      </c>
      <c r="D743" s="451" t="s">
        <v>1165</v>
      </c>
      <c r="E743" s="451"/>
      <c r="F743" s="300">
        <v>44105</v>
      </c>
      <c r="G743" s="451"/>
      <c r="H743" s="556">
        <v>992495.5</v>
      </c>
      <c r="I743" s="556">
        <v>796527.7</v>
      </c>
      <c r="J743" s="556">
        <v>638661.6</v>
      </c>
      <c r="K743" s="556">
        <v>478989.66</v>
      </c>
      <c r="L743" s="556">
        <v>317814.73</v>
      </c>
      <c r="M743" s="556">
        <v>0</v>
      </c>
      <c r="N743" s="556">
        <v>0</v>
      </c>
      <c r="O743" s="556">
        <v>0</v>
      </c>
      <c r="P743" s="556">
        <v>0</v>
      </c>
      <c r="Q743" s="556">
        <v>0</v>
      </c>
      <c r="R743" s="556">
        <v>0</v>
      </c>
      <c r="S743" s="556">
        <v>0</v>
      </c>
      <c r="T743" s="556">
        <v>0</v>
      </c>
      <c r="U743" s="556"/>
      <c r="V743" s="556">
        <f t="shared" si="423"/>
        <v>227353.45333333328</v>
      </c>
      <c r="W743" s="292"/>
      <c r="X743" s="293"/>
      <c r="Y743" s="548">
        <f t="shared" si="451"/>
        <v>0</v>
      </c>
      <c r="Z743" s="549">
        <f t="shared" si="451"/>
        <v>0</v>
      </c>
      <c r="AA743" s="549">
        <f t="shared" si="451"/>
        <v>0</v>
      </c>
      <c r="AB743" s="282">
        <f t="shared" si="459"/>
        <v>0</v>
      </c>
      <c r="AC743" s="281">
        <f t="shared" si="460"/>
        <v>0</v>
      </c>
      <c r="AD743" s="549">
        <f t="shared" si="440"/>
        <v>0</v>
      </c>
      <c r="AE743" s="553">
        <f t="shared" si="435"/>
        <v>0</v>
      </c>
      <c r="AF743" s="282">
        <f t="shared" si="436"/>
        <v>0</v>
      </c>
      <c r="AG743" s="283">
        <f t="shared" si="428"/>
        <v>0</v>
      </c>
      <c r="AH743" s="281">
        <f t="shared" si="429"/>
        <v>0</v>
      </c>
      <c r="AI743" s="551">
        <f t="shared" si="453"/>
        <v>0</v>
      </c>
      <c r="AJ743" s="549">
        <f t="shared" si="453"/>
        <v>0</v>
      </c>
      <c r="AK743" s="549">
        <f t="shared" si="453"/>
        <v>0</v>
      </c>
      <c r="AL743" s="282">
        <f t="shared" si="430"/>
        <v>227353.45333333328</v>
      </c>
      <c r="AM743" s="281">
        <f t="shared" si="431"/>
        <v>0</v>
      </c>
      <c r="AN743" s="549">
        <f t="shared" si="424"/>
        <v>0</v>
      </c>
      <c r="AO743" s="549">
        <f t="shared" si="425"/>
        <v>0</v>
      </c>
      <c r="AP743" s="549">
        <f t="shared" si="432"/>
        <v>227353.45333333328</v>
      </c>
      <c r="AQ743" s="283">
        <f t="shared" si="461"/>
        <v>227353.45333333328</v>
      </c>
      <c r="AR743" s="281">
        <f t="shared" si="433"/>
        <v>0</v>
      </c>
      <c r="AT743" s="446" t="s">
        <v>2077</v>
      </c>
      <c r="AU743" s="284"/>
      <c r="AV743" s="447" t="str">
        <f t="shared" si="434"/>
        <v>CA</v>
      </c>
      <c r="AW743" s="447" t="str">
        <f t="shared" si="434"/>
        <v>CL</v>
      </c>
      <c r="AX743" s="447" t="str">
        <f t="shared" si="434"/>
        <v>AIC</v>
      </c>
      <c r="AY743" s="447" t="str">
        <f t="shared" si="446"/>
        <v>ERB</v>
      </c>
      <c r="AZ743" s="447" t="str">
        <f t="shared" si="446"/>
        <v>GRB</v>
      </c>
      <c r="BA743" s="447" t="str">
        <f t="shared" si="446"/>
        <v>Non-Op</v>
      </c>
      <c r="BC743" s="449" t="s">
        <v>2100</v>
      </c>
      <c r="BD743" s="552">
        <f t="shared" si="454"/>
        <v>0</v>
      </c>
      <c r="BF743" s="435"/>
      <c r="BG743" s="435"/>
      <c r="BH743" s="435"/>
      <c r="BI743" s="435"/>
      <c r="BJ743" s="435"/>
      <c r="BK743" s="435"/>
      <c r="BL743" s="435"/>
      <c r="BN743" s="444"/>
    </row>
    <row r="744" spans="1:66" s="28" customFormat="1" ht="12" customHeight="1">
      <c r="A744" s="323">
        <v>18239411</v>
      </c>
      <c r="B744" s="322" t="str">
        <f t="shared" si="443"/>
        <v>18239411</v>
      </c>
      <c r="C744" s="707" t="s">
        <v>2193</v>
      </c>
      <c r="D744" s="451" t="s">
        <v>1165</v>
      </c>
      <c r="E744" s="451"/>
      <c r="F744" s="300">
        <v>44105</v>
      </c>
      <c r="G744" s="451"/>
      <c r="H744" s="556">
        <v>680839.49</v>
      </c>
      <c r="I744" s="556">
        <v>546712.86</v>
      </c>
      <c r="J744" s="556">
        <v>438664.25</v>
      </c>
      <c r="K744" s="556">
        <v>329379.67</v>
      </c>
      <c r="L744" s="556">
        <v>219066.4</v>
      </c>
      <c r="M744" s="556">
        <v>0</v>
      </c>
      <c r="N744" s="556">
        <v>0</v>
      </c>
      <c r="O744" s="556">
        <v>0</v>
      </c>
      <c r="P744" s="556">
        <v>0</v>
      </c>
      <c r="Q744" s="556">
        <v>0</v>
      </c>
      <c r="R744" s="556">
        <v>0</v>
      </c>
      <c r="S744" s="556">
        <v>0</v>
      </c>
      <c r="T744" s="556">
        <v>0</v>
      </c>
      <c r="U744" s="556"/>
      <c r="V744" s="556">
        <f t="shared" si="423"/>
        <v>156186.91041666665</v>
      </c>
      <c r="W744" s="292"/>
      <c r="X744" s="293"/>
      <c r="Y744" s="548">
        <f t="shared" si="451"/>
        <v>0</v>
      </c>
      <c r="Z744" s="549">
        <f t="shared" si="451"/>
        <v>0</v>
      </c>
      <c r="AA744" s="549">
        <f t="shared" si="451"/>
        <v>0</v>
      </c>
      <c r="AB744" s="282">
        <f t="shared" si="459"/>
        <v>0</v>
      </c>
      <c r="AC744" s="281">
        <f t="shared" si="460"/>
        <v>0</v>
      </c>
      <c r="AD744" s="549">
        <f t="shared" si="440"/>
        <v>0</v>
      </c>
      <c r="AE744" s="553">
        <f t="shared" si="435"/>
        <v>0</v>
      </c>
      <c r="AF744" s="282">
        <f t="shared" si="436"/>
        <v>0</v>
      </c>
      <c r="AG744" s="283">
        <f t="shared" si="428"/>
        <v>0</v>
      </c>
      <c r="AH744" s="281">
        <f t="shared" si="429"/>
        <v>0</v>
      </c>
      <c r="AI744" s="551">
        <f t="shared" si="453"/>
        <v>0</v>
      </c>
      <c r="AJ744" s="549">
        <f t="shared" si="453"/>
        <v>0</v>
      </c>
      <c r="AK744" s="549">
        <f t="shared" si="453"/>
        <v>0</v>
      </c>
      <c r="AL744" s="282">
        <f t="shared" si="430"/>
        <v>156186.91041666665</v>
      </c>
      <c r="AM744" s="281">
        <f t="shared" si="431"/>
        <v>0</v>
      </c>
      <c r="AN744" s="549">
        <f t="shared" si="424"/>
        <v>0</v>
      </c>
      <c r="AO744" s="549">
        <f t="shared" si="425"/>
        <v>0</v>
      </c>
      <c r="AP744" s="549">
        <f t="shared" si="432"/>
        <v>156186.91041666665</v>
      </c>
      <c r="AQ744" s="283">
        <f t="shared" si="461"/>
        <v>156186.91041666665</v>
      </c>
      <c r="AR744" s="281">
        <f t="shared" si="433"/>
        <v>0</v>
      </c>
      <c r="AT744" s="446" t="s">
        <v>2077</v>
      </c>
      <c r="AU744" s="284"/>
      <c r="AV744" s="447" t="str">
        <f t="shared" si="434"/>
        <v>CA</v>
      </c>
      <c r="AW744" s="447" t="str">
        <f t="shared" si="434"/>
        <v>CL</v>
      </c>
      <c r="AX744" s="447" t="str">
        <f t="shared" si="434"/>
        <v>AIC</v>
      </c>
      <c r="AY744" s="447" t="str">
        <f t="shared" si="446"/>
        <v>ERB</v>
      </c>
      <c r="AZ744" s="447" t="str">
        <f t="shared" si="446"/>
        <v>GRB</v>
      </c>
      <c r="BA744" s="447" t="str">
        <f t="shared" si="446"/>
        <v>Non-Op</v>
      </c>
      <c r="BC744" s="449" t="s">
        <v>2100</v>
      </c>
      <c r="BD744" s="552">
        <f t="shared" si="454"/>
        <v>0</v>
      </c>
      <c r="BF744" s="435"/>
      <c r="BG744" s="435"/>
      <c r="BH744" s="435"/>
      <c r="BI744" s="435"/>
      <c r="BJ744" s="435"/>
      <c r="BK744" s="435"/>
      <c r="BL744" s="435"/>
      <c r="BN744" s="444"/>
    </row>
    <row r="745" spans="1:66" s="28" customFormat="1" ht="12" customHeight="1">
      <c r="A745" s="323">
        <v>18239421</v>
      </c>
      <c r="B745" s="322" t="str">
        <f t="shared" si="443"/>
        <v>18239421</v>
      </c>
      <c r="C745" s="707" t="s">
        <v>2194</v>
      </c>
      <c r="D745" s="451" t="s">
        <v>1165</v>
      </c>
      <c r="E745" s="451"/>
      <c r="F745" s="300">
        <v>44105</v>
      </c>
      <c r="G745" s="451"/>
      <c r="H745" s="556">
        <v>350903.3</v>
      </c>
      <c r="I745" s="556">
        <v>296280.51</v>
      </c>
      <c r="J745" s="556">
        <v>242964.63</v>
      </c>
      <c r="K745" s="556">
        <v>190483.01</v>
      </c>
      <c r="L745" s="556">
        <v>132810.70000000001</v>
      </c>
      <c r="M745" s="556">
        <v>0</v>
      </c>
      <c r="N745" s="556">
        <v>0</v>
      </c>
      <c r="O745" s="556">
        <v>0</v>
      </c>
      <c r="P745" s="556">
        <v>0</v>
      </c>
      <c r="Q745" s="556">
        <v>0</v>
      </c>
      <c r="R745" s="556">
        <v>0</v>
      </c>
      <c r="S745" s="556">
        <v>0</v>
      </c>
      <c r="T745" s="556">
        <v>0</v>
      </c>
      <c r="U745" s="556"/>
      <c r="V745" s="556">
        <f t="shared" si="423"/>
        <v>86499.208333333343</v>
      </c>
      <c r="W745" s="292"/>
      <c r="X745" s="293"/>
      <c r="Y745" s="548">
        <f t="shared" si="451"/>
        <v>0</v>
      </c>
      <c r="Z745" s="549">
        <f t="shared" si="451"/>
        <v>0</v>
      </c>
      <c r="AA745" s="549">
        <f t="shared" si="451"/>
        <v>0</v>
      </c>
      <c r="AB745" s="282">
        <f t="shared" si="459"/>
        <v>0</v>
      </c>
      <c r="AC745" s="281">
        <f t="shared" si="460"/>
        <v>0</v>
      </c>
      <c r="AD745" s="549">
        <f t="shared" si="440"/>
        <v>0</v>
      </c>
      <c r="AE745" s="553">
        <f t="shared" si="435"/>
        <v>0</v>
      </c>
      <c r="AF745" s="282">
        <f t="shared" si="436"/>
        <v>0</v>
      </c>
      <c r="AG745" s="283">
        <f t="shared" si="428"/>
        <v>0</v>
      </c>
      <c r="AH745" s="281">
        <f t="shared" si="429"/>
        <v>0</v>
      </c>
      <c r="AI745" s="551">
        <f t="shared" si="453"/>
        <v>0</v>
      </c>
      <c r="AJ745" s="549">
        <f t="shared" si="453"/>
        <v>0</v>
      </c>
      <c r="AK745" s="549">
        <f t="shared" si="453"/>
        <v>0</v>
      </c>
      <c r="AL745" s="282">
        <f t="shared" si="430"/>
        <v>86499.208333333343</v>
      </c>
      <c r="AM745" s="281">
        <f t="shared" si="431"/>
        <v>0</v>
      </c>
      <c r="AN745" s="549">
        <f t="shared" si="424"/>
        <v>0</v>
      </c>
      <c r="AO745" s="549">
        <f t="shared" si="425"/>
        <v>0</v>
      </c>
      <c r="AP745" s="549">
        <f t="shared" si="432"/>
        <v>86499.208333333343</v>
      </c>
      <c r="AQ745" s="283">
        <f t="shared" si="461"/>
        <v>86499.208333333343</v>
      </c>
      <c r="AR745" s="281">
        <f t="shared" si="433"/>
        <v>0</v>
      </c>
      <c r="AT745" s="446" t="s">
        <v>2077</v>
      </c>
      <c r="AU745" s="284"/>
      <c r="AV745" s="447" t="str">
        <f t="shared" si="434"/>
        <v>CA</v>
      </c>
      <c r="AW745" s="447" t="str">
        <f t="shared" si="434"/>
        <v>CL</v>
      </c>
      <c r="AX745" s="447" t="str">
        <f t="shared" si="434"/>
        <v>AIC</v>
      </c>
      <c r="AY745" s="447" t="str">
        <f t="shared" si="446"/>
        <v>ERB</v>
      </c>
      <c r="AZ745" s="447" t="str">
        <f t="shared" si="446"/>
        <v>GRB</v>
      </c>
      <c r="BA745" s="447" t="str">
        <f t="shared" si="446"/>
        <v>Non-Op</v>
      </c>
      <c r="BC745" s="449" t="s">
        <v>2100</v>
      </c>
      <c r="BD745" s="552">
        <f t="shared" si="454"/>
        <v>0</v>
      </c>
      <c r="BF745" s="435"/>
      <c r="BG745" s="435"/>
      <c r="BH745" s="435"/>
      <c r="BI745" s="435"/>
      <c r="BJ745" s="435"/>
      <c r="BK745" s="435"/>
      <c r="BL745" s="435"/>
      <c r="BN745" s="444"/>
    </row>
    <row r="746" spans="1:66" s="28" customFormat="1" ht="12" customHeight="1">
      <c r="A746" s="323">
        <v>18239431</v>
      </c>
      <c r="B746" s="322" t="str">
        <f t="shared" si="443"/>
        <v>18239431</v>
      </c>
      <c r="C746" s="707" t="s">
        <v>2169</v>
      </c>
      <c r="D746" s="451" t="s">
        <v>1165</v>
      </c>
      <c r="E746" s="451"/>
      <c r="F746" s="300">
        <v>44105</v>
      </c>
      <c r="G746" s="451"/>
      <c r="H746" s="556">
        <v>188810.9</v>
      </c>
      <c r="I746" s="556">
        <v>150694.22</v>
      </c>
      <c r="J746" s="556">
        <v>113644.95</v>
      </c>
      <c r="K746" s="556">
        <v>76279.61</v>
      </c>
      <c r="L746" s="556">
        <v>37670.720000000001</v>
      </c>
      <c r="M746" s="556">
        <v>0</v>
      </c>
      <c r="N746" s="556">
        <v>0</v>
      </c>
      <c r="O746" s="556">
        <v>0</v>
      </c>
      <c r="P746" s="556">
        <v>0</v>
      </c>
      <c r="Q746" s="556">
        <v>0</v>
      </c>
      <c r="R746" s="556">
        <v>0</v>
      </c>
      <c r="S746" s="556">
        <v>0</v>
      </c>
      <c r="T746" s="556">
        <v>0</v>
      </c>
      <c r="U746" s="556"/>
      <c r="V746" s="556">
        <f t="shared" si="423"/>
        <v>39391.245833333334</v>
      </c>
      <c r="W746" s="292"/>
      <c r="X746" s="293"/>
      <c r="Y746" s="548">
        <f t="shared" si="451"/>
        <v>0</v>
      </c>
      <c r="Z746" s="549">
        <f t="shared" si="451"/>
        <v>0</v>
      </c>
      <c r="AA746" s="549">
        <f t="shared" si="451"/>
        <v>0</v>
      </c>
      <c r="AB746" s="282">
        <f t="shared" si="459"/>
        <v>0</v>
      </c>
      <c r="AC746" s="281">
        <f t="shared" si="460"/>
        <v>0</v>
      </c>
      <c r="AD746" s="549">
        <f t="shared" si="440"/>
        <v>0</v>
      </c>
      <c r="AE746" s="553">
        <f t="shared" si="435"/>
        <v>0</v>
      </c>
      <c r="AF746" s="282">
        <f t="shared" si="436"/>
        <v>0</v>
      </c>
      <c r="AG746" s="283">
        <f t="shared" si="428"/>
        <v>0</v>
      </c>
      <c r="AH746" s="281">
        <f t="shared" si="429"/>
        <v>0</v>
      </c>
      <c r="AI746" s="551">
        <f t="shared" si="453"/>
        <v>0</v>
      </c>
      <c r="AJ746" s="549">
        <f t="shared" si="453"/>
        <v>0</v>
      </c>
      <c r="AK746" s="549">
        <f t="shared" si="453"/>
        <v>0</v>
      </c>
      <c r="AL746" s="282">
        <f t="shared" si="430"/>
        <v>39391.245833333334</v>
      </c>
      <c r="AM746" s="281">
        <f t="shared" si="431"/>
        <v>0</v>
      </c>
      <c r="AN746" s="549">
        <f t="shared" si="424"/>
        <v>0</v>
      </c>
      <c r="AO746" s="549">
        <f t="shared" si="425"/>
        <v>0</v>
      </c>
      <c r="AP746" s="549">
        <f t="shared" si="432"/>
        <v>39391.245833333334</v>
      </c>
      <c r="AQ746" s="283">
        <f t="shared" si="461"/>
        <v>39391.245833333334</v>
      </c>
      <c r="AR746" s="281">
        <f t="shared" si="433"/>
        <v>0</v>
      </c>
      <c r="AT746" s="446" t="s">
        <v>2077</v>
      </c>
      <c r="AU746" s="284"/>
      <c r="AV746" s="447" t="str">
        <f t="shared" si="434"/>
        <v>CA</v>
      </c>
      <c r="AW746" s="447" t="str">
        <f t="shared" si="434"/>
        <v>CL</v>
      </c>
      <c r="AX746" s="447" t="str">
        <f t="shared" si="434"/>
        <v>AIC</v>
      </c>
      <c r="AY746" s="447" t="str">
        <f t="shared" si="446"/>
        <v>ERB</v>
      </c>
      <c r="AZ746" s="447" t="str">
        <f t="shared" si="446"/>
        <v>GRB</v>
      </c>
      <c r="BA746" s="447" t="str">
        <f t="shared" si="446"/>
        <v>Non-Op</v>
      </c>
      <c r="BC746" s="449" t="s">
        <v>2100</v>
      </c>
      <c r="BD746" s="552">
        <f t="shared" si="454"/>
        <v>0</v>
      </c>
      <c r="BF746" s="435"/>
      <c r="BG746" s="435"/>
      <c r="BH746" s="435"/>
      <c r="BI746" s="435"/>
      <c r="BJ746" s="435"/>
      <c r="BK746" s="435"/>
      <c r="BL746" s="435"/>
      <c r="BN746" s="444"/>
    </row>
    <row r="747" spans="1:66" s="28" customFormat="1" ht="12" customHeight="1">
      <c r="A747" s="323">
        <v>18239441</v>
      </c>
      <c r="B747" s="322" t="str">
        <f t="shared" si="443"/>
        <v>18239441</v>
      </c>
      <c r="C747" s="707" t="s">
        <v>2195</v>
      </c>
      <c r="D747" s="451" t="s">
        <v>1165</v>
      </c>
      <c r="E747" s="451"/>
      <c r="F747" s="300">
        <v>44105</v>
      </c>
      <c r="G747" s="451"/>
      <c r="H747" s="556">
        <v>187824.15</v>
      </c>
      <c r="I747" s="556">
        <v>154013.75</v>
      </c>
      <c r="J747" s="556">
        <v>119372.12</v>
      </c>
      <c r="K747" s="556">
        <v>84475.59</v>
      </c>
      <c r="L747" s="556">
        <v>48412.04</v>
      </c>
      <c r="M747" s="556">
        <v>0</v>
      </c>
      <c r="N747" s="556">
        <v>0</v>
      </c>
      <c r="O747" s="556">
        <v>0</v>
      </c>
      <c r="P747" s="556">
        <v>0</v>
      </c>
      <c r="Q747" s="556">
        <v>0</v>
      </c>
      <c r="R747" s="556">
        <v>0</v>
      </c>
      <c r="S747" s="556">
        <v>0</v>
      </c>
      <c r="T747" s="556">
        <v>0</v>
      </c>
      <c r="U747" s="556"/>
      <c r="V747" s="556">
        <f t="shared" si="423"/>
        <v>41682.131249999999</v>
      </c>
      <c r="W747" s="292"/>
      <c r="X747" s="293"/>
      <c r="Y747" s="548">
        <f t="shared" si="451"/>
        <v>0</v>
      </c>
      <c r="Z747" s="549">
        <f t="shared" si="451"/>
        <v>0</v>
      </c>
      <c r="AA747" s="549">
        <f t="shared" si="451"/>
        <v>0</v>
      </c>
      <c r="AB747" s="282">
        <f t="shared" si="459"/>
        <v>0</v>
      </c>
      <c r="AC747" s="281">
        <f t="shared" si="460"/>
        <v>0</v>
      </c>
      <c r="AD747" s="549">
        <f t="shared" si="440"/>
        <v>0</v>
      </c>
      <c r="AE747" s="553">
        <f t="shared" si="435"/>
        <v>0</v>
      </c>
      <c r="AF747" s="282">
        <f t="shared" si="436"/>
        <v>0</v>
      </c>
      <c r="AG747" s="283">
        <f t="shared" si="428"/>
        <v>0</v>
      </c>
      <c r="AH747" s="281">
        <f t="shared" si="429"/>
        <v>0</v>
      </c>
      <c r="AI747" s="551">
        <f t="shared" si="453"/>
        <v>0</v>
      </c>
      <c r="AJ747" s="549">
        <f t="shared" si="453"/>
        <v>0</v>
      </c>
      <c r="AK747" s="549">
        <f t="shared" si="453"/>
        <v>0</v>
      </c>
      <c r="AL747" s="282">
        <f t="shared" si="430"/>
        <v>41682.131249999999</v>
      </c>
      <c r="AM747" s="281">
        <f t="shared" si="431"/>
        <v>0</v>
      </c>
      <c r="AN747" s="549">
        <f t="shared" si="424"/>
        <v>0</v>
      </c>
      <c r="AO747" s="549">
        <f t="shared" si="425"/>
        <v>0</v>
      </c>
      <c r="AP747" s="549">
        <f t="shared" si="432"/>
        <v>41682.131249999999</v>
      </c>
      <c r="AQ747" s="283">
        <f t="shared" si="461"/>
        <v>41682.131249999999</v>
      </c>
      <c r="AR747" s="281">
        <f t="shared" si="433"/>
        <v>0</v>
      </c>
      <c r="AT747" s="446" t="s">
        <v>2077</v>
      </c>
      <c r="AU747" s="284"/>
      <c r="AV747" s="447" t="str">
        <f t="shared" si="434"/>
        <v>CA</v>
      </c>
      <c r="AW747" s="447" t="str">
        <f t="shared" si="434"/>
        <v>CL</v>
      </c>
      <c r="AX747" s="447" t="str">
        <f t="shared" si="434"/>
        <v>AIC</v>
      </c>
      <c r="AY747" s="447" t="str">
        <f t="shared" si="446"/>
        <v>ERB</v>
      </c>
      <c r="AZ747" s="447" t="str">
        <f t="shared" si="446"/>
        <v>GRB</v>
      </c>
      <c r="BA747" s="447" t="str">
        <f t="shared" si="446"/>
        <v>Non-Op</v>
      </c>
      <c r="BC747" s="449" t="s">
        <v>2100</v>
      </c>
      <c r="BD747" s="552">
        <f t="shared" si="454"/>
        <v>0</v>
      </c>
      <c r="BF747" s="435"/>
      <c r="BG747" s="435"/>
      <c r="BH747" s="435"/>
      <c r="BI747" s="435"/>
      <c r="BJ747" s="435"/>
      <c r="BK747" s="435"/>
      <c r="BL747" s="435"/>
      <c r="BN747" s="444"/>
    </row>
    <row r="748" spans="1:66" s="28" customFormat="1" ht="12" customHeight="1">
      <c r="A748" s="323">
        <v>18239451</v>
      </c>
      <c r="B748" s="322" t="str">
        <f t="shared" si="443"/>
        <v>18239451</v>
      </c>
      <c r="C748" s="707" t="s">
        <v>1469</v>
      </c>
      <c r="D748" s="451" t="s">
        <v>1165</v>
      </c>
      <c r="E748" s="451"/>
      <c r="F748" s="300">
        <v>44105</v>
      </c>
      <c r="G748" s="451"/>
      <c r="H748" s="556">
        <v>41789.89</v>
      </c>
      <c r="I748" s="556">
        <v>33206.76</v>
      </c>
      <c r="J748" s="556">
        <v>26143.23</v>
      </c>
      <c r="K748" s="556">
        <v>18029.919999999998</v>
      </c>
      <c r="L748" s="556">
        <v>9994.64</v>
      </c>
      <c r="M748" s="556">
        <v>0</v>
      </c>
      <c r="N748" s="556">
        <v>0</v>
      </c>
      <c r="O748" s="556">
        <v>0</v>
      </c>
      <c r="P748" s="556">
        <v>0</v>
      </c>
      <c r="Q748" s="556">
        <v>0</v>
      </c>
      <c r="R748" s="556">
        <v>0</v>
      </c>
      <c r="S748" s="556">
        <v>0</v>
      </c>
      <c r="T748" s="556">
        <v>0</v>
      </c>
      <c r="U748" s="556"/>
      <c r="V748" s="556">
        <f t="shared" si="423"/>
        <v>9022.4579166666663</v>
      </c>
      <c r="W748" s="292"/>
      <c r="X748" s="293"/>
      <c r="Y748" s="548">
        <f t="shared" si="451"/>
        <v>0</v>
      </c>
      <c r="Z748" s="549">
        <f t="shared" si="451"/>
        <v>0</v>
      </c>
      <c r="AA748" s="549">
        <f t="shared" si="451"/>
        <v>0</v>
      </c>
      <c r="AB748" s="282">
        <f t="shared" si="459"/>
        <v>0</v>
      </c>
      <c r="AC748" s="281">
        <f t="shared" si="460"/>
        <v>0</v>
      </c>
      <c r="AD748" s="549">
        <f t="shared" si="440"/>
        <v>0</v>
      </c>
      <c r="AE748" s="553">
        <f t="shared" si="435"/>
        <v>0</v>
      </c>
      <c r="AF748" s="282">
        <f t="shared" si="436"/>
        <v>0</v>
      </c>
      <c r="AG748" s="283">
        <f t="shared" si="428"/>
        <v>0</v>
      </c>
      <c r="AH748" s="281">
        <f t="shared" si="429"/>
        <v>0</v>
      </c>
      <c r="AI748" s="551">
        <f t="shared" si="453"/>
        <v>0</v>
      </c>
      <c r="AJ748" s="549">
        <f t="shared" si="453"/>
        <v>0</v>
      </c>
      <c r="AK748" s="549">
        <f t="shared" si="453"/>
        <v>0</v>
      </c>
      <c r="AL748" s="282">
        <f t="shared" si="430"/>
        <v>9022.4579166666663</v>
      </c>
      <c r="AM748" s="281">
        <f t="shared" si="431"/>
        <v>0</v>
      </c>
      <c r="AN748" s="549">
        <f t="shared" ref="AN748:AN839" si="462">IF($D748=AN$5,$V748,IF($D748=AN$4, $V748*$AK$1,0))</f>
        <v>0</v>
      </c>
      <c r="AO748" s="549">
        <f t="shared" ref="AO748:AO839" si="463">IF($D748=AO$5,$V748,IF($D748=AO$4, $V748*$AK$2,0))</f>
        <v>0</v>
      </c>
      <c r="AP748" s="549">
        <f t="shared" si="432"/>
        <v>9022.4579166666663</v>
      </c>
      <c r="AQ748" s="283">
        <f t="shared" si="461"/>
        <v>9022.4579166666663</v>
      </c>
      <c r="AR748" s="281">
        <f t="shared" si="433"/>
        <v>0</v>
      </c>
      <c r="AT748" s="446" t="s">
        <v>2077</v>
      </c>
      <c r="AU748" s="284"/>
      <c r="AV748" s="447" t="str">
        <f t="shared" si="434"/>
        <v>CA</v>
      </c>
      <c r="AW748" s="447" t="str">
        <f t="shared" si="434"/>
        <v>CL</v>
      </c>
      <c r="AX748" s="447" t="str">
        <f t="shared" si="434"/>
        <v>AIC</v>
      </c>
      <c r="AY748" s="447" t="str">
        <f t="shared" si="446"/>
        <v>ERB</v>
      </c>
      <c r="AZ748" s="447" t="str">
        <f t="shared" si="446"/>
        <v>GRB</v>
      </c>
      <c r="BA748" s="447" t="str">
        <f t="shared" si="446"/>
        <v>Non-Op</v>
      </c>
      <c r="BC748" s="449" t="s">
        <v>2100</v>
      </c>
      <c r="BD748" s="552">
        <f t="shared" si="454"/>
        <v>0</v>
      </c>
      <c r="BF748" s="435"/>
      <c r="BG748" s="435"/>
      <c r="BH748" s="435"/>
      <c r="BI748" s="435"/>
      <c r="BJ748" s="435"/>
      <c r="BK748" s="435"/>
      <c r="BL748" s="435"/>
      <c r="BN748" s="444"/>
    </row>
    <row r="749" spans="1:66" s="28" customFormat="1" ht="12" customHeight="1">
      <c r="A749" s="323">
        <v>18239461</v>
      </c>
      <c r="B749" s="322" t="str">
        <f t="shared" si="443"/>
        <v>18239461</v>
      </c>
      <c r="C749" s="707" t="s">
        <v>2196</v>
      </c>
      <c r="D749" s="451" t="s">
        <v>1165</v>
      </c>
      <c r="E749" s="451"/>
      <c r="F749" s="300">
        <v>44105</v>
      </c>
      <c r="G749" s="451"/>
      <c r="H749" s="556">
        <v>428101.09</v>
      </c>
      <c r="I749" s="556">
        <v>403442.97</v>
      </c>
      <c r="J749" s="556">
        <v>382107.57</v>
      </c>
      <c r="K749" s="556">
        <v>360121.82</v>
      </c>
      <c r="L749" s="556">
        <v>337862.03</v>
      </c>
      <c r="M749" s="556">
        <v>0</v>
      </c>
      <c r="N749" s="556">
        <v>0</v>
      </c>
      <c r="O749" s="556">
        <v>0</v>
      </c>
      <c r="P749" s="556">
        <v>0</v>
      </c>
      <c r="Q749" s="556">
        <v>0</v>
      </c>
      <c r="R749" s="556">
        <v>0</v>
      </c>
      <c r="S749" s="556">
        <v>0</v>
      </c>
      <c r="T749" s="556">
        <v>0</v>
      </c>
      <c r="U749" s="556"/>
      <c r="V749" s="556">
        <f t="shared" si="423"/>
        <v>141465.41125</v>
      </c>
      <c r="W749" s="292"/>
      <c r="X749" s="293"/>
      <c r="Y749" s="548">
        <f t="shared" si="451"/>
        <v>0</v>
      </c>
      <c r="Z749" s="549">
        <f t="shared" si="451"/>
        <v>0</v>
      </c>
      <c r="AA749" s="549">
        <f t="shared" si="451"/>
        <v>0</v>
      </c>
      <c r="AB749" s="282">
        <f t="shared" si="459"/>
        <v>0</v>
      </c>
      <c r="AC749" s="281">
        <f t="shared" si="460"/>
        <v>0</v>
      </c>
      <c r="AD749" s="549">
        <f t="shared" si="440"/>
        <v>0</v>
      </c>
      <c r="AE749" s="553">
        <f t="shared" si="435"/>
        <v>0</v>
      </c>
      <c r="AF749" s="282">
        <f t="shared" si="436"/>
        <v>0</v>
      </c>
      <c r="AG749" s="283">
        <f t="shared" si="428"/>
        <v>0</v>
      </c>
      <c r="AH749" s="281">
        <f t="shared" si="429"/>
        <v>0</v>
      </c>
      <c r="AI749" s="551">
        <f t="shared" si="453"/>
        <v>0</v>
      </c>
      <c r="AJ749" s="549">
        <f t="shared" si="453"/>
        <v>0</v>
      </c>
      <c r="AK749" s="549">
        <f t="shared" si="453"/>
        <v>0</v>
      </c>
      <c r="AL749" s="282">
        <f t="shared" si="430"/>
        <v>141465.41125</v>
      </c>
      <c r="AM749" s="281">
        <f t="shared" si="431"/>
        <v>0</v>
      </c>
      <c r="AN749" s="549">
        <f t="shared" si="462"/>
        <v>0</v>
      </c>
      <c r="AO749" s="549">
        <f t="shared" si="463"/>
        <v>0</v>
      </c>
      <c r="AP749" s="549">
        <f t="shared" si="432"/>
        <v>141465.41125</v>
      </c>
      <c r="AQ749" s="283">
        <f t="shared" si="461"/>
        <v>141465.41125</v>
      </c>
      <c r="AR749" s="281">
        <f t="shared" si="433"/>
        <v>0</v>
      </c>
      <c r="AT749" s="446" t="s">
        <v>2077</v>
      </c>
      <c r="AU749" s="284"/>
      <c r="AV749" s="447" t="str">
        <f t="shared" si="434"/>
        <v>CA</v>
      </c>
      <c r="AW749" s="447" t="str">
        <f t="shared" si="434"/>
        <v>CL</v>
      </c>
      <c r="AX749" s="447" t="str">
        <f t="shared" si="434"/>
        <v>AIC</v>
      </c>
      <c r="AY749" s="447" t="str">
        <f t="shared" si="446"/>
        <v>ERB</v>
      </c>
      <c r="AZ749" s="447" t="str">
        <f t="shared" si="446"/>
        <v>GRB</v>
      </c>
      <c r="BA749" s="447" t="str">
        <f t="shared" si="446"/>
        <v>Non-Op</v>
      </c>
      <c r="BC749" s="449" t="s">
        <v>2100</v>
      </c>
      <c r="BD749" s="552">
        <f t="shared" si="454"/>
        <v>0</v>
      </c>
      <c r="BF749" s="435"/>
      <c r="BG749" s="435"/>
      <c r="BH749" s="435"/>
      <c r="BI749" s="435"/>
      <c r="BJ749" s="435"/>
      <c r="BK749" s="435"/>
      <c r="BL749" s="435"/>
      <c r="BN749" s="444"/>
    </row>
    <row r="750" spans="1:66" s="28" customFormat="1" ht="12">
      <c r="A750" s="323">
        <v>18239471</v>
      </c>
      <c r="B750" s="322" t="str">
        <f t="shared" si="443"/>
        <v>18239471</v>
      </c>
      <c r="C750" s="707" t="s">
        <v>2197</v>
      </c>
      <c r="D750" s="451" t="s">
        <v>1165</v>
      </c>
      <c r="E750" s="451"/>
      <c r="F750" s="300">
        <v>44105</v>
      </c>
      <c r="G750" s="451"/>
      <c r="H750" s="556">
        <v>724979.6</v>
      </c>
      <c r="I750" s="556">
        <v>683238.58</v>
      </c>
      <c r="J750" s="556">
        <v>647122.23</v>
      </c>
      <c r="K750" s="556">
        <v>609904.98</v>
      </c>
      <c r="L750" s="556">
        <v>572223.82999999996</v>
      </c>
      <c r="M750" s="556">
        <v>0</v>
      </c>
      <c r="N750" s="556">
        <v>0</v>
      </c>
      <c r="O750" s="556">
        <v>0</v>
      </c>
      <c r="P750" s="556">
        <v>0</v>
      </c>
      <c r="Q750" s="556">
        <v>0</v>
      </c>
      <c r="R750" s="556">
        <v>0</v>
      </c>
      <c r="S750" s="556">
        <v>0</v>
      </c>
      <c r="T750" s="556">
        <v>0</v>
      </c>
      <c r="U750" s="556"/>
      <c r="V750" s="556">
        <f t="shared" si="423"/>
        <v>239581.61833333332</v>
      </c>
      <c r="W750" s="292"/>
      <c r="X750" s="293"/>
      <c r="Y750" s="548">
        <f t="shared" si="451"/>
        <v>0</v>
      </c>
      <c r="Z750" s="549">
        <f t="shared" si="451"/>
        <v>0</v>
      </c>
      <c r="AA750" s="549">
        <f t="shared" si="451"/>
        <v>0</v>
      </c>
      <c r="AB750" s="282">
        <f t="shared" si="459"/>
        <v>0</v>
      </c>
      <c r="AC750" s="281">
        <f t="shared" si="460"/>
        <v>0</v>
      </c>
      <c r="AD750" s="549">
        <f t="shared" si="440"/>
        <v>0</v>
      </c>
      <c r="AE750" s="553">
        <f t="shared" si="435"/>
        <v>0</v>
      </c>
      <c r="AF750" s="282">
        <f t="shared" si="436"/>
        <v>0</v>
      </c>
      <c r="AG750" s="283">
        <f t="shared" si="428"/>
        <v>0</v>
      </c>
      <c r="AH750" s="281">
        <f t="shared" si="429"/>
        <v>0</v>
      </c>
      <c r="AI750" s="551">
        <f t="shared" si="453"/>
        <v>0</v>
      </c>
      <c r="AJ750" s="549">
        <f t="shared" si="453"/>
        <v>0</v>
      </c>
      <c r="AK750" s="549">
        <f t="shared" si="453"/>
        <v>0</v>
      </c>
      <c r="AL750" s="282">
        <f t="shared" si="430"/>
        <v>239581.61833333332</v>
      </c>
      <c r="AM750" s="281">
        <f t="shared" si="431"/>
        <v>0</v>
      </c>
      <c r="AN750" s="549">
        <f t="shared" si="462"/>
        <v>0</v>
      </c>
      <c r="AO750" s="549">
        <f t="shared" si="463"/>
        <v>0</v>
      </c>
      <c r="AP750" s="549">
        <f t="shared" si="432"/>
        <v>239581.61833333332</v>
      </c>
      <c r="AQ750" s="283">
        <f t="shared" si="461"/>
        <v>239581.61833333332</v>
      </c>
      <c r="AR750" s="281">
        <f t="shared" si="433"/>
        <v>0</v>
      </c>
      <c r="AT750" s="446" t="s">
        <v>2077</v>
      </c>
      <c r="AU750" s="284"/>
      <c r="AV750" s="447" t="str">
        <f t="shared" si="434"/>
        <v>CA</v>
      </c>
      <c r="AW750" s="447" t="str">
        <f t="shared" si="434"/>
        <v>CL</v>
      </c>
      <c r="AX750" s="447" t="str">
        <f t="shared" si="434"/>
        <v>AIC</v>
      </c>
      <c r="AY750" s="447" t="str">
        <f t="shared" si="446"/>
        <v>ERB</v>
      </c>
      <c r="AZ750" s="447" t="str">
        <f t="shared" si="446"/>
        <v>GRB</v>
      </c>
      <c r="BA750" s="447" t="str">
        <f t="shared" si="446"/>
        <v>Non-Op</v>
      </c>
      <c r="BC750" s="449" t="s">
        <v>2100</v>
      </c>
      <c r="BD750" s="552">
        <f t="shared" si="454"/>
        <v>0</v>
      </c>
      <c r="BF750" s="435"/>
      <c r="BG750" s="435"/>
      <c r="BH750" s="435"/>
      <c r="BI750" s="435"/>
      <c r="BJ750" s="435"/>
      <c r="BK750" s="435"/>
      <c r="BL750" s="435"/>
      <c r="BN750" s="444"/>
    </row>
    <row r="751" spans="1:66" s="28" customFormat="1" ht="12" customHeight="1">
      <c r="A751" s="323">
        <v>18239481</v>
      </c>
      <c r="B751" s="322" t="str">
        <f t="shared" si="443"/>
        <v>18239481</v>
      </c>
      <c r="C751" s="707" t="s">
        <v>2198</v>
      </c>
      <c r="D751" s="451" t="s">
        <v>1163</v>
      </c>
      <c r="E751" s="451"/>
      <c r="F751" s="300">
        <v>44105</v>
      </c>
      <c r="G751" s="451"/>
      <c r="H751" s="556">
        <v>25341129</v>
      </c>
      <c r="I751" s="556">
        <v>24707201</v>
      </c>
      <c r="J751" s="556">
        <v>24073273</v>
      </c>
      <c r="K751" s="556">
        <v>23439345</v>
      </c>
      <c r="L751" s="556">
        <v>22805417</v>
      </c>
      <c r="M751" s="556">
        <v>22171489</v>
      </c>
      <c r="N751" s="556">
        <v>9795208</v>
      </c>
      <c r="O751" s="556">
        <v>9161280</v>
      </c>
      <c r="P751" s="556">
        <v>8527352</v>
      </c>
      <c r="Q751" s="556">
        <v>7893424</v>
      </c>
      <c r="R751" s="556">
        <v>7259496</v>
      </c>
      <c r="S751" s="556">
        <v>6625568</v>
      </c>
      <c r="T751" s="556">
        <v>5991640</v>
      </c>
      <c r="U751" s="556"/>
      <c r="V751" s="556">
        <f t="shared" si="423"/>
        <v>15177119.791666666</v>
      </c>
      <c r="W751" s="292" t="s">
        <v>1484</v>
      </c>
      <c r="X751" s="293"/>
      <c r="Y751" s="548">
        <f t="shared" ref="Y751:AA799" si="464">IF($D751=Y$5,$T751,0)</f>
        <v>0</v>
      </c>
      <c r="Z751" s="549">
        <f t="shared" si="464"/>
        <v>0</v>
      </c>
      <c r="AA751" s="549">
        <f t="shared" si="464"/>
        <v>0</v>
      </c>
      <c r="AB751" s="282">
        <f t="shared" si="459"/>
        <v>5991640</v>
      </c>
      <c r="AC751" s="281">
        <f t="shared" si="460"/>
        <v>0</v>
      </c>
      <c r="AD751" s="549">
        <f t="shared" si="440"/>
        <v>5991640</v>
      </c>
      <c r="AE751" s="553">
        <f t="shared" si="435"/>
        <v>0</v>
      </c>
      <c r="AF751" s="282">
        <f t="shared" si="436"/>
        <v>0</v>
      </c>
      <c r="AG751" s="283">
        <f t="shared" si="428"/>
        <v>5991640</v>
      </c>
      <c r="AH751" s="281">
        <f t="shared" si="429"/>
        <v>0</v>
      </c>
      <c r="AI751" s="551">
        <f t="shared" si="453"/>
        <v>0</v>
      </c>
      <c r="AJ751" s="549">
        <f t="shared" si="453"/>
        <v>0</v>
      </c>
      <c r="AK751" s="549">
        <f t="shared" si="453"/>
        <v>0</v>
      </c>
      <c r="AL751" s="282">
        <f t="shared" si="430"/>
        <v>15177119.791666666</v>
      </c>
      <c r="AM751" s="281">
        <f t="shared" si="431"/>
        <v>0</v>
      </c>
      <c r="AN751" s="549">
        <f t="shared" si="462"/>
        <v>15177119.791666666</v>
      </c>
      <c r="AO751" s="549">
        <f t="shared" si="463"/>
        <v>0</v>
      </c>
      <c r="AP751" s="549">
        <f t="shared" si="432"/>
        <v>0</v>
      </c>
      <c r="AQ751" s="283">
        <f t="shared" si="461"/>
        <v>15177119.791666666</v>
      </c>
      <c r="AR751" s="281">
        <f t="shared" si="433"/>
        <v>0</v>
      </c>
      <c r="AT751" s="446"/>
      <c r="AU751" s="284"/>
      <c r="AV751" s="447" t="str">
        <f t="shared" si="434"/>
        <v>CA</v>
      </c>
      <c r="AW751" s="447" t="str">
        <f t="shared" si="434"/>
        <v>CL</v>
      </c>
      <c r="AX751" s="447" t="str">
        <f t="shared" si="434"/>
        <v>AIC</v>
      </c>
      <c r="AY751" s="447" t="str">
        <f t="shared" si="446"/>
        <v>ERB</v>
      </c>
      <c r="AZ751" s="447" t="str">
        <f t="shared" si="446"/>
        <v>GRB</v>
      </c>
      <c r="BA751" s="447" t="str">
        <f t="shared" si="446"/>
        <v>Non-Op</v>
      </c>
      <c r="BC751" s="492" t="s">
        <v>2163</v>
      </c>
      <c r="BD751" s="552">
        <f t="shared" si="454"/>
        <v>5991640</v>
      </c>
      <c r="BF751" s="435"/>
      <c r="BG751" s="435"/>
      <c r="BH751" s="435"/>
      <c r="BI751" s="435"/>
      <c r="BJ751" s="435"/>
      <c r="BK751" s="435"/>
      <c r="BL751" s="435"/>
      <c r="BN751" s="444"/>
    </row>
    <row r="752" spans="1:66" s="28" customFormat="1" ht="12" customHeight="1">
      <c r="A752" s="323">
        <v>18239491</v>
      </c>
      <c r="B752" s="322" t="str">
        <f t="shared" si="443"/>
        <v>18239491</v>
      </c>
      <c r="C752" s="707" t="s">
        <v>2164</v>
      </c>
      <c r="D752" s="451" t="s">
        <v>1165</v>
      </c>
      <c r="E752" s="451"/>
      <c r="F752" s="300">
        <v>44105</v>
      </c>
      <c r="G752" s="451"/>
      <c r="H752" s="556">
        <v>761445</v>
      </c>
      <c r="I752" s="556">
        <v>750230</v>
      </c>
      <c r="J752" s="556">
        <v>739015</v>
      </c>
      <c r="K752" s="556">
        <v>727800</v>
      </c>
      <c r="L752" s="556">
        <v>716585</v>
      </c>
      <c r="M752" s="556">
        <v>705370</v>
      </c>
      <c r="N752" s="556">
        <v>173289</v>
      </c>
      <c r="O752" s="556">
        <v>162074</v>
      </c>
      <c r="P752" s="556">
        <v>150859</v>
      </c>
      <c r="Q752" s="556">
        <v>139644</v>
      </c>
      <c r="R752" s="556">
        <v>128429</v>
      </c>
      <c r="S752" s="556">
        <v>117214</v>
      </c>
      <c r="T752" s="556">
        <v>105999</v>
      </c>
      <c r="U752" s="556"/>
      <c r="V752" s="556">
        <f t="shared" si="423"/>
        <v>412019.25</v>
      </c>
      <c r="W752" s="292"/>
      <c r="X752" s="293"/>
      <c r="Y752" s="548">
        <f t="shared" si="464"/>
        <v>0</v>
      </c>
      <c r="Z752" s="549">
        <f t="shared" si="464"/>
        <v>0</v>
      </c>
      <c r="AA752" s="549">
        <f t="shared" si="464"/>
        <v>0</v>
      </c>
      <c r="AB752" s="282">
        <f t="shared" si="459"/>
        <v>105999</v>
      </c>
      <c r="AC752" s="281">
        <f t="shared" si="460"/>
        <v>0</v>
      </c>
      <c r="AD752" s="549">
        <f t="shared" si="440"/>
        <v>0</v>
      </c>
      <c r="AE752" s="553">
        <f t="shared" si="435"/>
        <v>0</v>
      </c>
      <c r="AF752" s="282">
        <f t="shared" si="436"/>
        <v>105999</v>
      </c>
      <c r="AG752" s="283">
        <f t="shared" si="428"/>
        <v>105999</v>
      </c>
      <c r="AH752" s="281">
        <f t="shared" si="429"/>
        <v>0</v>
      </c>
      <c r="AI752" s="551">
        <f t="shared" si="453"/>
        <v>0</v>
      </c>
      <c r="AJ752" s="549">
        <f t="shared" si="453"/>
        <v>0</v>
      </c>
      <c r="AK752" s="549">
        <f t="shared" si="453"/>
        <v>0</v>
      </c>
      <c r="AL752" s="282">
        <f t="shared" si="430"/>
        <v>412019.25</v>
      </c>
      <c r="AM752" s="281">
        <f t="shared" si="431"/>
        <v>0</v>
      </c>
      <c r="AN752" s="549">
        <f t="shared" si="462"/>
        <v>0</v>
      </c>
      <c r="AO752" s="549">
        <f t="shared" si="463"/>
        <v>0</v>
      </c>
      <c r="AP752" s="549">
        <f t="shared" si="432"/>
        <v>412019.25</v>
      </c>
      <c r="AQ752" s="283">
        <f t="shared" si="461"/>
        <v>412019.25</v>
      </c>
      <c r="AR752" s="281">
        <f t="shared" si="433"/>
        <v>0</v>
      </c>
      <c r="AT752" s="446" t="s">
        <v>2163</v>
      </c>
      <c r="AU752" s="284"/>
      <c r="AV752" s="447" t="str">
        <f t="shared" si="434"/>
        <v>CA</v>
      </c>
      <c r="AW752" s="447" t="str">
        <f t="shared" si="434"/>
        <v>CL</v>
      </c>
      <c r="AX752" s="447" t="str">
        <f t="shared" si="434"/>
        <v>AIC</v>
      </c>
      <c r="AY752" s="447" t="str">
        <f t="shared" si="446"/>
        <v>ERB</v>
      </c>
      <c r="AZ752" s="447" t="str">
        <f t="shared" si="446"/>
        <v>GRB</v>
      </c>
      <c r="BA752" s="447" t="str">
        <f t="shared" si="446"/>
        <v>Non-Op</v>
      </c>
      <c r="BC752" s="449" t="s">
        <v>2100</v>
      </c>
      <c r="BD752" s="552">
        <f t="shared" si="454"/>
        <v>105999</v>
      </c>
      <c r="BF752" s="435"/>
      <c r="BG752" s="435"/>
      <c r="BH752" s="435"/>
      <c r="BI752" s="435"/>
      <c r="BJ752" s="435"/>
      <c r="BK752" s="435"/>
      <c r="BL752" s="435"/>
      <c r="BN752" s="444"/>
    </row>
    <row r="753" spans="1:66" s="28" customFormat="1" ht="12" customHeight="1">
      <c r="A753" s="323">
        <v>18239501</v>
      </c>
      <c r="B753" s="322" t="str">
        <f t="shared" si="443"/>
        <v>18239501</v>
      </c>
      <c r="C753" s="707" t="s">
        <v>2199</v>
      </c>
      <c r="D753" s="451" t="s">
        <v>1163</v>
      </c>
      <c r="E753" s="451"/>
      <c r="F753" s="300">
        <v>44105</v>
      </c>
      <c r="G753" s="451"/>
      <c r="H753" s="556">
        <v>40200990.07</v>
      </c>
      <c r="I753" s="556">
        <v>39703863.409999996</v>
      </c>
      <c r="J753" s="556">
        <v>41917107.109999999</v>
      </c>
      <c r="K753" s="556">
        <v>42042196.07</v>
      </c>
      <c r="L753" s="556">
        <v>42419037.229999997</v>
      </c>
      <c r="M753" s="556">
        <v>42816892.340000004</v>
      </c>
      <c r="N753" s="556">
        <v>43111008.960000001</v>
      </c>
      <c r="O753" s="556">
        <v>43386180.740000002</v>
      </c>
      <c r="P753" s="556">
        <v>43844497.280000001</v>
      </c>
      <c r="Q753" s="556">
        <v>44096974.68</v>
      </c>
      <c r="R753" s="556">
        <v>44291085.950000003</v>
      </c>
      <c r="S753" s="556">
        <v>44931177.93</v>
      </c>
      <c r="T753" s="556">
        <v>45475816.200000003</v>
      </c>
      <c r="U753" s="556"/>
      <c r="V753" s="556">
        <f t="shared" si="423"/>
        <v>42949868.736249998</v>
      </c>
      <c r="W753" s="292" t="s">
        <v>2852</v>
      </c>
      <c r="X753" s="293"/>
      <c r="Y753" s="548">
        <f t="shared" si="464"/>
        <v>0</v>
      </c>
      <c r="Z753" s="549">
        <f t="shared" si="464"/>
        <v>0</v>
      </c>
      <c r="AA753" s="549">
        <f t="shared" si="464"/>
        <v>0</v>
      </c>
      <c r="AB753" s="282">
        <f t="shared" si="459"/>
        <v>45475816.200000003</v>
      </c>
      <c r="AC753" s="281">
        <f t="shared" si="460"/>
        <v>0</v>
      </c>
      <c r="AD753" s="549">
        <f t="shared" si="440"/>
        <v>45475816.200000003</v>
      </c>
      <c r="AE753" s="553">
        <f t="shared" si="435"/>
        <v>0</v>
      </c>
      <c r="AF753" s="282">
        <f t="shared" si="436"/>
        <v>0</v>
      </c>
      <c r="AG753" s="283">
        <f t="shared" si="428"/>
        <v>45475816.200000003</v>
      </c>
      <c r="AH753" s="281">
        <f t="shared" si="429"/>
        <v>0</v>
      </c>
      <c r="AI753" s="551">
        <f t="shared" si="453"/>
        <v>0</v>
      </c>
      <c r="AJ753" s="549">
        <f t="shared" si="453"/>
        <v>0</v>
      </c>
      <c r="AK753" s="549">
        <f t="shared" si="453"/>
        <v>0</v>
      </c>
      <c r="AL753" s="282">
        <f t="shared" si="430"/>
        <v>42949868.736249998</v>
      </c>
      <c r="AM753" s="281">
        <f t="shared" si="431"/>
        <v>0</v>
      </c>
      <c r="AN753" s="549">
        <f t="shared" si="462"/>
        <v>42949868.736249998</v>
      </c>
      <c r="AO753" s="549">
        <f t="shared" si="463"/>
        <v>0</v>
      </c>
      <c r="AP753" s="549">
        <f t="shared" si="432"/>
        <v>0</v>
      </c>
      <c r="AQ753" s="283">
        <f t="shared" si="461"/>
        <v>42949868.736249998</v>
      </c>
      <c r="AR753" s="281">
        <f t="shared" si="433"/>
        <v>0</v>
      </c>
      <c r="AT753" s="493" t="s">
        <v>2200</v>
      </c>
      <c r="AU753" s="284"/>
      <c r="AV753" s="447" t="str">
        <f t="shared" si="434"/>
        <v>CA</v>
      </c>
      <c r="AW753" s="447" t="str">
        <f t="shared" si="434"/>
        <v>CL</v>
      </c>
      <c r="AX753" s="447" t="str">
        <f t="shared" si="434"/>
        <v>AIC</v>
      </c>
      <c r="AY753" s="447" t="str">
        <f t="shared" si="446"/>
        <v>ERB</v>
      </c>
      <c r="AZ753" s="447" t="str">
        <f t="shared" si="446"/>
        <v>GRB</v>
      </c>
      <c r="BA753" s="447" t="str">
        <f t="shared" si="446"/>
        <v>Non-Op</v>
      </c>
      <c r="BC753" s="449" t="s">
        <v>2100</v>
      </c>
      <c r="BD753" s="552">
        <f t="shared" si="454"/>
        <v>45475816.200000003</v>
      </c>
      <c r="BF753" s="435"/>
      <c r="BG753" s="435"/>
      <c r="BH753" s="435"/>
      <c r="BI753" s="435"/>
      <c r="BJ753" s="435"/>
      <c r="BK753" s="435"/>
      <c r="BL753" s="435"/>
      <c r="BN753" s="444"/>
    </row>
    <row r="754" spans="1:66" s="28" customFormat="1" ht="12" customHeight="1">
      <c r="A754" s="323">
        <v>18239511</v>
      </c>
      <c r="B754" s="322" t="str">
        <f t="shared" si="443"/>
        <v>18239511</v>
      </c>
      <c r="C754" s="707" t="s">
        <v>2201</v>
      </c>
      <c r="D754" s="451" t="s">
        <v>1165</v>
      </c>
      <c r="E754" s="451"/>
      <c r="F754" s="300">
        <v>44105</v>
      </c>
      <c r="G754" s="451"/>
      <c r="H754" s="556">
        <v>23416852.18</v>
      </c>
      <c r="I754" s="556">
        <v>23245539.289999999</v>
      </c>
      <c r="J754" s="556">
        <v>23383158.989999998</v>
      </c>
      <c r="K754" s="556">
        <v>23646742.469999999</v>
      </c>
      <c r="L754" s="556">
        <v>24123335.329999998</v>
      </c>
      <c r="M754" s="556">
        <v>24941874.309999999</v>
      </c>
      <c r="N754" s="556">
        <v>25433308.539999999</v>
      </c>
      <c r="O754" s="556">
        <v>25867806.550000001</v>
      </c>
      <c r="P754" s="556">
        <v>26268669.739999998</v>
      </c>
      <c r="Q754" s="556">
        <v>26476449.82</v>
      </c>
      <c r="R754" s="556">
        <v>26804512.850000001</v>
      </c>
      <c r="S754" s="556">
        <v>26975356.640000001</v>
      </c>
      <c r="T754" s="556">
        <v>27116475.52</v>
      </c>
      <c r="U754" s="556"/>
      <c r="V754" s="556">
        <f t="shared" si="423"/>
        <v>25202784.865000006</v>
      </c>
      <c r="W754" s="292"/>
      <c r="X754" s="293"/>
      <c r="Y754" s="548">
        <f t="shared" si="464"/>
        <v>0</v>
      </c>
      <c r="Z754" s="549">
        <f t="shared" si="464"/>
        <v>0</v>
      </c>
      <c r="AA754" s="549">
        <f t="shared" si="464"/>
        <v>0</v>
      </c>
      <c r="AB754" s="282">
        <f t="shared" si="459"/>
        <v>27116475.52</v>
      </c>
      <c r="AC754" s="281">
        <f t="shared" si="460"/>
        <v>0</v>
      </c>
      <c r="AD754" s="549">
        <f t="shared" si="440"/>
        <v>0</v>
      </c>
      <c r="AE754" s="553">
        <f t="shared" si="435"/>
        <v>0</v>
      </c>
      <c r="AF754" s="282">
        <f t="shared" si="436"/>
        <v>27116475.52</v>
      </c>
      <c r="AG754" s="283">
        <f t="shared" si="428"/>
        <v>27116475.52</v>
      </c>
      <c r="AH754" s="281">
        <f t="shared" si="429"/>
        <v>0</v>
      </c>
      <c r="AI754" s="551">
        <f t="shared" si="453"/>
        <v>0</v>
      </c>
      <c r="AJ754" s="549">
        <f t="shared" si="453"/>
        <v>0</v>
      </c>
      <c r="AK754" s="549">
        <f t="shared" si="453"/>
        <v>0</v>
      </c>
      <c r="AL754" s="282">
        <f t="shared" si="430"/>
        <v>25202784.865000006</v>
      </c>
      <c r="AM754" s="281">
        <f t="shared" si="431"/>
        <v>0</v>
      </c>
      <c r="AN754" s="549">
        <f t="shared" si="462"/>
        <v>0</v>
      </c>
      <c r="AO754" s="549">
        <f t="shared" si="463"/>
        <v>0</v>
      </c>
      <c r="AP754" s="549">
        <f t="shared" si="432"/>
        <v>25202784.865000006</v>
      </c>
      <c r="AQ754" s="283">
        <f t="shared" si="461"/>
        <v>25202784.865000006</v>
      </c>
      <c r="AR754" s="281">
        <f t="shared" si="433"/>
        <v>0</v>
      </c>
      <c r="AT754" s="493" t="s">
        <v>2202</v>
      </c>
      <c r="AU754" s="284"/>
      <c r="AV754" s="447" t="str">
        <f t="shared" si="434"/>
        <v>CA</v>
      </c>
      <c r="AW754" s="447" t="str">
        <f t="shared" si="434"/>
        <v>CL</v>
      </c>
      <c r="AX754" s="447" t="str">
        <f t="shared" si="434"/>
        <v>AIC</v>
      </c>
      <c r="AY754" s="447" t="str">
        <f t="shared" si="446"/>
        <v>ERB</v>
      </c>
      <c r="AZ754" s="447" t="str">
        <f t="shared" si="446"/>
        <v>GRB</v>
      </c>
      <c r="BA754" s="447" t="str">
        <f t="shared" si="446"/>
        <v>Non-Op</v>
      </c>
      <c r="BC754" s="449" t="s">
        <v>2100</v>
      </c>
      <c r="BD754" s="552">
        <f t="shared" si="454"/>
        <v>27116475.52</v>
      </c>
      <c r="BF754" s="435"/>
      <c r="BG754" s="435"/>
      <c r="BH754" s="435"/>
      <c r="BI754" s="435"/>
      <c r="BJ754" s="435"/>
      <c r="BK754" s="435"/>
      <c r="BL754" s="435"/>
      <c r="BN754" s="444"/>
    </row>
    <row r="755" spans="1:66" s="28" customFormat="1" ht="12" customHeight="1">
      <c r="A755" s="323">
        <v>18239541</v>
      </c>
      <c r="B755" s="322" t="str">
        <f t="shared" si="443"/>
        <v>18239541</v>
      </c>
      <c r="C755" s="707" t="s">
        <v>2203</v>
      </c>
      <c r="D755" s="451" t="s">
        <v>1165</v>
      </c>
      <c r="E755" s="451"/>
      <c r="F755" s="300">
        <v>44166</v>
      </c>
      <c r="G755" s="451"/>
      <c r="H755" s="556">
        <v>38645233.43</v>
      </c>
      <c r="I755" s="556">
        <v>34205798.57</v>
      </c>
      <c r="J755" s="556">
        <v>30433307.789999999</v>
      </c>
      <c r="K755" s="556">
        <v>26881817.510000002</v>
      </c>
      <c r="L755" s="556">
        <v>23345262.469999999</v>
      </c>
      <c r="M755" s="556">
        <v>20225967.550000001</v>
      </c>
      <c r="N755" s="556">
        <v>17359993.899999999</v>
      </c>
      <c r="O755" s="556">
        <v>14183429.93</v>
      </c>
      <c r="P755" s="556">
        <v>10864211.5</v>
      </c>
      <c r="Q755" s="556">
        <v>7960290.8799999999</v>
      </c>
      <c r="R755" s="556">
        <v>4871683.7699999996</v>
      </c>
      <c r="S755" s="556">
        <v>825502.74</v>
      </c>
      <c r="T755" s="556">
        <v>-3547111.21</v>
      </c>
      <c r="U755" s="556"/>
      <c r="V755" s="556">
        <f t="shared" si="423"/>
        <v>17392193.97666667</v>
      </c>
      <c r="W755" s="292"/>
      <c r="X755" s="293"/>
      <c r="Y755" s="548">
        <f t="shared" si="464"/>
        <v>0</v>
      </c>
      <c r="Z755" s="549">
        <f t="shared" si="464"/>
        <v>0</v>
      </c>
      <c r="AA755" s="549">
        <f t="shared" si="464"/>
        <v>0</v>
      </c>
      <c r="AB755" s="282">
        <f t="shared" si="459"/>
        <v>-3547111.21</v>
      </c>
      <c r="AC755" s="281">
        <f t="shared" si="460"/>
        <v>0</v>
      </c>
      <c r="AD755" s="549">
        <f t="shared" si="440"/>
        <v>0</v>
      </c>
      <c r="AE755" s="553">
        <f t="shared" si="435"/>
        <v>0</v>
      </c>
      <c r="AF755" s="282">
        <f t="shared" si="436"/>
        <v>-3547111.21</v>
      </c>
      <c r="AG755" s="283">
        <f t="shared" si="428"/>
        <v>-3547111.21</v>
      </c>
      <c r="AH755" s="281">
        <f t="shared" si="429"/>
        <v>0</v>
      </c>
      <c r="AI755" s="551">
        <f t="shared" si="453"/>
        <v>0</v>
      </c>
      <c r="AJ755" s="549">
        <f t="shared" si="453"/>
        <v>0</v>
      </c>
      <c r="AK755" s="549">
        <f t="shared" si="453"/>
        <v>0</v>
      </c>
      <c r="AL755" s="282">
        <f t="shared" si="430"/>
        <v>17392193.97666667</v>
      </c>
      <c r="AM755" s="281">
        <f t="shared" si="431"/>
        <v>0</v>
      </c>
      <c r="AN755" s="549">
        <f t="shared" si="462"/>
        <v>0</v>
      </c>
      <c r="AO755" s="549">
        <f t="shared" si="463"/>
        <v>0</v>
      </c>
      <c r="AP755" s="549">
        <f t="shared" si="432"/>
        <v>17392193.97666667</v>
      </c>
      <c r="AQ755" s="283">
        <f t="shared" si="461"/>
        <v>17392193.97666667</v>
      </c>
      <c r="AR755" s="281">
        <f t="shared" si="433"/>
        <v>0</v>
      </c>
      <c r="AT755" s="446" t="s">
        <v>2075</v>
      </c>
      <c r="AU755" s="284"/>
      <c r="AV755" s="447" t="str">
        <f t="shared" si="434"/>
        <v>CA</v>
      </c>
      <c r="AW755" s="447" t="str">
        <f t="shared" si="434"/>
        <v>CL</v>
      </c>
      <c r="AX755" s="447" t="str">
        <f t="shared" si="434"/>
        <v>AIC</v>
      </c>
      <c r="AY755" s="447" t="str">
        <f t="shared" si="446"/>
        <v>ERB</v>
      </c>
      <c r="AZ755" s="447" t="str">
        <f t="shared" si="446"/>
        <v>GRB</v>
      </c>
      <c r="BA755" s="447" t="str">
        <f t="shared" si="446"/>
        <v>Non-Op</v>
      </c>
      <c r="BC755" s="449" t="s">
        <v>2100</v>
      </c>
      <c r="BD755" s="552">
        <f t="shared" si="454"/>
        <v>-3547111.21</v>
      </c>
      <c r="BF755" s="435"/>
      <c r="BG755" s="435"/>
      <c r="BH755" s="435"/>
      <c r="BI755" s="435"/>
      <c r="BJ755" s="435"/>
      <c r="BK755" s="435"/>
      <c r="BL755" s="435"/>
      <c r="BN755" s="444"/>
    </row>
    <row r="756" spans="1:66" s="28" customFormat="1" ht="12" customHeight="1">
      <c r="A756" s="323">
        <v>18239551</v>
      </c>
      <c r="B756" s="322" t="str">
        <f t="shared" si="443"/>
        <v>18239551</v>
      </c>
      <c r="C756" s="707" t="s">
        <v>2204</v>
      </c>
      <c r="D756" s="451" t="s">
        <v>1165</v>
      </c>
      <c r="E756" s="451"/>
      <c r="F756" s="300">
        <v>44166</v>
      </c>
      <c r="G756" s="451"/>
      <c r="H756" s="556">
        <v>2542956.4900000002</v>
      </c>
      <c r="I756" s="556">
        <v>2442319.08</v>
      </c>
      <c r="J756" s="556">
        <v>2354049.54</v>
      </c>
      <c r="K756" s="556">
        <v>2274411.9700000002</v>
      </c>
      <c r="L756" s="556">
        <v>2185685.56</v>
      </c>
      <c r="M756" s="556">
        <v>2106417.9500000002</v>
      </c>
      <c r="N756" s="556">
        <v>2026016.59</v>
      </c>
      <c r="O756" s="556">
        <v>1932719.84</v>
      </c>
      <c r="P756" s="556">
        <v>1823137.16</v>
      </c>
      <c r="Q756" s="556">
        <v>1721471.15</v>
      </c>
      <c r="R756" s="556">
        <v>1612233.32</v>
      </c>
      <c r="S756" s="556">
        <v>1445301.02</v>
      </c>
      <c r="T756" s="556">
        <v>1247097.25</v>
      </c>
      <c r="U756" s="556"/>
      <c r="V756" s="556">
        <f t="shared" si="423"/>
        <v>1984899.1708333334</v>
      </c>
      <c r="W756" s="292"/>
      <c r="X756" s="293"/>
      <c r="Y756" s="548">
        <f t="shared" si="464"/>
        <v>0</v>
      </c>
      <c r="Z756" s="549">
        <f t="shared" si="464"/>
        <v>0</v>
      </c>
      <c r="AA756" s="549">
        <f t="shared" si="464"/>
        <v>0</v>
      </c>
      <c r="AB756" s="282">
        <f t="shared" si="459"/>
        <v>1247097.25</v>
      </c>
      <c r="AC756" s="281">
        <f t="shared" si="460"/>
        <v>0</v>
      </c>
      <c r="AD756" s="549">
        <f t="shared" si="440"/>
        <v>0</v>
      </c>
      <c r="AE756" s="553">
        <f t="shared" si="435"/>
        <v>0</v>
      </c>
      <c r="AF756" s="282">
        <f t="shared" si="436"/>
        <v>1247097.25</v>
      </c>
      <c r="AG756" s="283">
        <f t="shared" si="428"/>
        <v>1247097.25</v>
      </c>
      <c r="AH756" s="281">
        <f t="shared" si="429"/>
        <v>0</v>
      </c>
      <c r="AI756" s="551">
        <f t="shared" si="453"/>
        <v>0</v>
      </c>
      <c r="AJ756" s="549">
        <f t="shared" si="453"/>
        <v>0</v>
      </c>
      <c r="AK756" s="549">
        <f t="shared" si="453"/>
        <v>0</v>
      </c>
      <c r="AL756" s="282">
        <f t="shared" si="430"/>
        <v>1984899.1708333334</v>
      </c>
      <c r="AM756" s="281">
        <f t="shared" si="431"/>
        <v>0</v>
      </c>
      <c r="AN756" s="549">
        <f t="shared" si="462"/>
        <v>0</v>
      </c>
      <c r="AO756" s="549">
        <f t="shared" si="463"/>
        <v>0</v>
      </c>
      <c r="AP756" s="549">
        <f t="shared" si="432"/>
        <v>1984899.1708333334</v>
      </c>
      <c r="AQ756" s="283">
        <f t="shared" si="461"/>
        <v>1984899.1708333334</v>
      </c>
      <c r="AR756" s="281">
        <f t="shared" si="433"/>
        <v>0</v>
      </c>
      <c r="AT756" s="446" t="s">
        <v>2075</v>
      </c>
      <c r="AU756" s="284"/>
      <c r="AV756" s="447" t="str">
        <f t="shared" si="434"/>
        <v>CA</v>
      </c>
      <c r="AW756" s="447" t="str">
        <f t="shared" si="434"/>
        <v>CL</v>
      </c>
      <c r="AX756" s="447" t="str">
        <f t="shared" si="434"/>
        <v>AIC</v>
      </c>
      <c r="AY756" s="447" t="str">
        <f t="shared" si="446"/>
        <v>ERB</v>
      </c>
      <c r="AZ756" s="447" t="str">
        <f t="shared" si="446"/>
        <v>GRB</v>
      </c>
      <c r="BA756" s="447" t="str">
        <f t="shared" si="446"/>
        <v>Non-Op</v>
      </c>
      <c r="BC756" s="449" t="s">
        <v>2100</v>
      </c>
      <c r="BD756" s="552">
        <f t="shared" si="454"/>
        <v>1247097.25</v>
      </c>
      <c r="BF756" s="435"/>
      <c r="BG756" s="435"/>
      <c r="BH756" s="435"/>
      <c r="BI756" s="435"/>
      <c r="BJ756" s="435"/>
      <c r="BK756" s="435"/>
      <c r="BL756" s="435"/>
      <c r="BN756" s="444"/>
    </row>
    <row r="757" spans="1:66" s="28" customFormat="1" ht="12" customHeight="1">
      <c r="A757" s="323">
        <v>18239561</v>
      </c>
      <c r="B757" s="322" t="str">
        <f t="shared" si="443"/>
        <v>18239561</v>
      </c>
      <c r="C757" s="707" t="s">
        <v>2205</v>
      </c>
      <c r="D757" s="451" t="s">
        <v>1165</v>
      </c>
      <c r="E757" s="451"/>
      <c r="F757" s="300">
        <v>44197</v>
      </c>
      <c r="G757" s="451"/>
      <c r="H757" s="556">
        <v>68002240.370000005</v>
      </c>
      <c r="I757" s="556">
        <v>68002240.370000005</v>
      </c>
      <c r="J757" s="556">
        <v>68002240.370000005</v>
      </c>
      <c r="K757" s="556">
        <v>68002240.370000005</v>
      </c>
      <c r="L757" s="556">
        <v>68002240.370000005</v>
      </c>
      <c r="M757" s="556">
        <v>68002240.370000005</v>
      </c>
      <c r="N757" s="556">
        <v>68002240.370000005</v>
      </c>
      <c r="O757" s="556">
        <v>68002240.370000005</v>
      </c>
      <c r="P757" s="556">
        <v>68002240.370000005</v>
      </c>
      <c r="Q757" s="556">
        <v>68002240.370000005</v>
      </c>
      <c r="R757" s="556">
        <v>68002240.370000005</v>
      </c>
      <c r="S757" s="556">
        <v>68002240.370000005</v>
      </c>
      <c r="T757" s="556">
        <v>68002240.370000005</v>
      </c>
      <c r="U757" s="556"/>
      <c r="V757" s="556">
        <f t="shared" si="423"/>
        <v>68002240.370000005</v>
      </c>
      <c r="W757" s="292"/>
      <c r="X757" s="293"/>
      <c r="Y757" s="548">
        <f t="shared" si="464"/>
        <v>0</v>
      </c>
      <c r="Z757" s="549">
        <f t="shared" si="464"/>
        <v>0</v>
      </c>
      <c r="AA757" s="549">
        <f t="shared" si="464"/>
        <v>0</v>
      </c>
      <c r="AB757" s="282">
        <f t="shared" si="459"/>
        <v>68002240.370000005</v>
      </c>
      <c r="AC757" s="281">
        <f t="shared" si="460"/>
        <v>0</v>
      </c>
      <c r="AD757" s="549">
        <f t="shared" si="440"/>
        <v>0</v>
      </c>
      <c r="AE757" s="553">
        <f t="shared" si="435"/>
        <v>0</v>
      </c>
      <c r="AF757" s="282">
        <f t="shared" si="436"/>
        <v>68002240.370000005</v>
      </c>
      <c r="AG757" s="283">
        <f t="shared" si="428"/>
        <v>68002240.370000005</v>
      </c>
      <c r="AH757" s="281">
        <f t="shared" si="429"/>
        <v>0</v>
      </c>
      <c r="AI757" s="551">
        <f t="shared" si="453"/>
        <v>0</v>
      </c>
      <c r="AJ757" s="549">
        <f t="shared" si="453"/>
        <v>0</v>
      </c>
      <c r="AK757" s="549">
        <f t="shared" si="453"/>
        <v>0</v>
      </c>
      <c r="AL757" s="282">
        <f t="shared" si="430"/>
        <v>68002240.370000005</v>
      </c>
      <c r="AM757" s="281">
        <f t="shared" si="431"/>
        <v>0</v>
      </c>
      <c r="AN757" s="549">
        <f t="shared" si="462"/>
        <v>0</v>
      </c>
      <c r="AO757" s="549">
        <f t="shared" si="463"/>
        <v>0</v>
      </c>
      <c r="AP757" s="549">
        <f t="shared" si="432"/>
        <v>68002240.370000005</v>
      </c>
      <c r="AQ757" s="283">
        <f t="shared" si="461"/>
        <v>68002240.370000005</v>
      </c>
      <c r="AR757" s="281">
        <f t="shared" si="433"/>
        <v>0</v>
      </c>
      <c r="AT757" s="446" t="s">
        <v>2070</v>
      </c>
      <c r="AU757" s="284"/>
      <c r="AV757" s="447" t="str">
        <f t="shared" si="434"/>
        <v>CA</v>
      </c>
      <c r="AW757" s="447" t="str">
        <f t="shared" si="434"/>
        <v>CL</v>
      </c>
      <c r="AX757" s="447" t="str">
        <f t="shared" si="434"/>
        <v>AIC</v>
      </c>
      <c r="AY757" s="447" t="str">
        <f t="shared" si="446"/>
        <v>ERB</v>
      </c>
      <c r="AZ757" s="447" t="str">
        <f t="shared" si="446"/>
        <v>GRB</v>
      </c>
      <c r="BA757" s="447" t="str">
        <f t="shared" si="446"/>
        <v>Non-Op</v>
      </c>
      <c r="BC757" s="449" t="s">
        <v>2100</v>
      </c>
      <c r="BD757" s="552">
        <f t="shared" si="454"/>
        <v>68002240.370000005</v>
      </c>
      <c r="BF757" s="435"/>
      <c r="BG757" s="435"/>
      <c r="BH757" s="435"/>
      <c r="BI757" s="435"/>
      <c r="BJ757" s="435"/>
      <c r="BK757" s="435"/>
      <c r="BL757" s="435"/>
      <c r="BN757" s="444"/>
    </row>
    <row r="758" spans="1:66" s="28" customFormat="1" ht="12" customHeight="1">
      <c r="A758" s="323">
        <v>18239571</v>
      </c>
      <c r="B758" s="322" t="str">
        <f t="shared" si="443"/>
        <v>18239571</v>
      </c>
      <c r="C758" s="707" t="s">
        <v>2206</v>
      </c>
      <c r="D758" s="451" t="s">
        <v>1165</v>
      </c>
      <c r="E758" s="451"/>
      <c r="F758" s="300">
        <v>44197</v>
      </c>
      <c r="G758" s="451"/>
      <c r="H758" s="556">
        <v>-68002240.370000005</v>
      </c>
      <c r="I758" s="556">
        <v>-68002240.370000005</v>
      </c>
      <c r="J758" s="556">
        <v>-68002240.370000005</v>
      </c>
      <c r="K758" s="556">
        <v>-68002240.370000005</v>
      </c>
      <c r="L758" s="556">
        <v>-68002240.370000005</v>
      </c>
      <c r="M758" s="556">
        <v>-68002240.370000005</v>
      </c>
      <c r="N758" s="556">
        <v>-68002240.370000005</v>
      </c>
      <c r="O758" s="556">
        <v>-68002240.370000005</v>
      </c>
      <c r="P758" s="556">
        <v>-68002240.370000005</v>
      </c>
      <c r="Q758" s="556">
        <v>-68002240.370000005</v>
      </c>
      <c r="R758" s="556">
        <v>-68002240.370000005</v>
      </c>
      <c r="S758" s="556">
        <v>-68002240.370000005</v>
      </c>
      <c r="T758" s="556">
        <v>-68002240.370000005</v>
      </c>
      <c r="U758" s="556"/>
      <c r="V758" s="556">
        <f t="shared" si="423"/>
        <v>-68002240.370000005</v>
      </c>
      <c r="W758" s="292"/>
      <c r="X758" s="293"/>
      <c r="Y758" s="548">
        <f t="shared" si="464"/>
        <v>0</v>
      </c>
      <c r="Z758" s="549">
        <f t="shared" si="464"/>
        <v>0</v>
      </c>
      <c r="AA758" s="549">
        <f t="shared" si="464"/>
        <v>0</v>
      </c>
      <c r="AB758" s="282">
        <f t="shared" si="459"/>
        <v>-68002240.370000005</v>
      </c>
      <c r="AC758" s="281">
        <f t="shared" si="460"/>
        <v>0</v>
      </c>
      <c r="AD758" s="549">
        <f t="shared" si="440"/>
        <v>0</v>
      </c>
      <c r="AE758" s="553">
        <f t="shared" si="435"/>
        <v>0</v>
      </c>
      <c r="AF758" s="282">
        <f t="shared" si="436"/>
        <v>-68002240.370000005</v>
      </c>
      <c r="AG758" s="283">
        <f t="shared" si="428"/>
        <v>-68002240.370000005</v>
      </c>
      <c r="AH758" s="281">
        <f t="shared" si="429"/>
        <v>0</v>
      </c>
      <c r="AI758" s="551">
        <f t="shared" si="453"/>
        <v>0</v>
      </c>
      <c r="AJ758" s="549">
        <f t="shared" si="453"/>
        <v>0</v>
      </c>
      <c r="AK758" s="549">
        <f t="shared" si="453"/>
        <v>0</v>
      </c>
      <c r="AL758" s="282">
        <f t="shared" si="430"/>
        <v>-68002240.370000005</v>
      </c>
      <c r="AM758" s="281">
        <f t="shared" si="431"/>
        <v>0</v>
      </c>
      <c r="AN758" s="549">
        <f t="shared" si="462"/>
        <v>0</v>
      </c>
      <c r="AO758" s="549">
        <f t="shared" si="463"/>
        <v>0</v>
      </c>
      <c r="AP758" s="549">
        <f t="shared" si="432"/>
        <v>-68002240.370000005</v>
      </c>
      <c r="AQ758" s="283">
        <f t="shared" si="461"/>
        <v>-68002240.370000005</v>
      </c>
      <c r="AR758" s="281">
        <f t="shared" si="433"/>
        <v>0</v>
      </c>
      <c r="AT758" s="446" t="s">
        <v>2070</v>
      </c>
      <c r="AU758" s="284"/>
      <c r="AV758" s="447" t="str">
        <f t="shared" si="434"/>
        <v>CA</v>
      </c>
      <c r="AW758" s="447" t="str">
        <f t="shared" si="434"/>
        <v>CL</v>
      </c>
      <c r="AX758" s="447" t="str">
        <f t="shared" si="434"/>
        <v>AIC</v>
      </c>
      <c r="AY758" s="447" t="str">
        <f t="shared" si="446"/>
        <v>ERB</v>
      </c>
      <c r="AZ758" s="447" t="str">
        <f t="shared" si="446"/>
        <v>GRB</v>
      </c>
      <c r="BA758" s="447" t="str">
        <f t="shared" si="446"/>
        <v>Non-Op</v>
      </c>
      <c r="BC758" s="449" t="s">
        <v>2100</v>
      </c>
      <c r="BD758" s="552">
        <f t="shared" si="454"/>
        <v>-68002240.370000005</v>
      </c>
      <c r="BF758" s="435"/>
      <c r="BG758" s="435"/>
      <c r="BH758" s="435"/>
      <c r="BI758" s="435"/>
      <c r="BJ758" s="435"/>
      <c r="BK758" s="435"/>
      <c r="BL758" s="435"/>
      <c r="BN758" s="444"/>
    </row>
    <row r="759" spans="1:66" s="28" customFormat="1" ht="12" customHeight="1">
      <c r="A759" s="323" t="s">
        <v>2853</v>
      </c>
      <c r="B759" s="322" t="str">
        <f t="shared" si="443"/>
        <v>18239601</v>
      </c>
      <c r="C759" s="707" t="s">
        <v>2854</v>
      </c>
      <c r="D759" s="451" t="s">
        <v>1163</v>
      </c>
      <c r="E759" s="451"/>
      <c r="F759" s="300">
        <v>44378</v>
      </c>
      <c r="G759" s="451"/>
      <c r="H759" s="556">
        <v>1211768.21</v>
      </c>
      <c r="I759" s="556">
        <v>1160708.21</v>
      </c>
      <c r="J759" s="556">
        <v>1109648.21</v>
      </c>
      <c r="K759" s="556">
        <v>1058588.21</v>
      </c>
      <c r="L759" s="556">
        <v>1007528.21</v>
      </c>
      <c r="M759" s="556">
        <v>956468.21</v>
      </c>
      <c r="N759" s="556">
        <v>905408.21</v>
      </c>
      <c r="O759" s="556">
        <v>854348.21</v>
      </c>
      <c r="P759" s="556">
        <v>803288.21</v>
      </c>
      <c r="Q759" s="556">
        <v>752228.21</v>
      </c>
      <c r="R759" s="556">
        <v>701168.21</v>
      </c>
      <c r="S759" s="556">
        <v>650108.21</v>
      </c>
      <c r="T759" s="556">
        <v>599048.21</v>
      </c>
      <c r="U759" s="556"/>
      <c r="V759" s="556">
        <f t="shared" si="423"/>
        <v>905408.21000000031</v>
      </c>
      <c r="W759" s="292" t="s">
        <v>2250</v>
      </c>
      <c r="X759" s="293"/>
      <c r="Y759" s="548">
        <f t="shared" si="464"/>
        <v>0</v>
      </c>
      <c r="Z759" s="549">
        <f t="shared" si="464"/>
        <v>0</v>
      </c>
      <c r="AA759" s="549">
        <f t="shared" si="464"/>
        <v>0</v>
      </c>
      <c r="AB759" s="282">
        <f t="shared" si="459"/>
        <v>599048.21</v>
      </c>
      <c r="AC759" s="281">
        <f t="shared" si="460"/>
        <v>0</v>
      </c>
      <c r="AD759" s="549">
        <f t="shared" si="440"/>
        <v>599048.21</v>
      </c>
      <c r="AE759" s="553">
        <f t="shared" si="435"/>
        <v>0</v>
      </c>
      <c r="AF759" s="282">
        <f t="shared" si="436"/>
        <v>0</v>
      </c>
      <c r="AG759" s="283">
        <f t="shared" si="428"/>
        <v>599048.21</v>
      </c>
      <c r="AH759" s="281">
        <f t="shared" si="429"/>
        <v>0</v>
      </c>
      <c r="AI759" s="551">
        <f t="shared" si="453"/>
        <v>0</v>
      </c>
      <c r="AJ759" s="549">
        <f t="shared" si="453"/>
        <v>0</v>
      </c>
      <c r="AK759" s="549">
        <f t="shared" si="453"/>
        <v>0</v>
      </c>
      <c r="AL759" s="282">
        <f t="shared" si="430"/>
        <v>905408.21000000031</v>
      </c>
      <c r="AM759" s="281">
        <f t="shared" si="431"/>
        <v>0</v>
      </c>
      <c r="AN759" s="549">
        <f t="shared" si="462"/>
        <v>905408.21000000031</v>
      </c>
      <c r="AO759" s="549">
        <f t="shared" si="463"/>
        <v>0</v>
      </c>
      <c r="AP759" s="549">
        <f t="shared" si="432"/>
        <v>0</v>
      </c>
      <c r="AQ759" s="283">
        <f t="shared" si="461"/>
        <v>905408.21000000031</v>
      </c>
      <c r="AR759" s="281">
        <f t="shared" si="433"/>
        <v>0</v>
      </c>
      <c r="AT759" s="446"/>
      <c r="AU759" s="284"/>
      <c r="AV759" s="447" t="str">
        <f t="shared" si="434"/>
        <v>CA</v>
      </c>
      <c r="AW759" s="447" t="str">
        <f t="shared" si="434"/>
        <v>CL</v>
      </c>
      <c r="AX759" s="447" t="str">
        <f t="shared" si="434"/>
        <v>AIC</v>
      </c>
      <c r="AY759" s="447" t="str">
        <f t="shared" si="446"/>
        <v>ERB</v>
      </c>
      <c r="AZ759" s="447" t="str">
        <f t="shared" si="446"/>
        <v>GRB</v>
      </c>
      <c r="BA759" s="447" t="str">
        <f t="shared" si="446"/>
        <v>Non-Op</v>
      </c>
      <c r="BC759" s="449" t="s">
        <v>2100</v>
      </c>
      <c r="BD759" s="552">
        <f t="shared" si="454"/>
        <v>599048.21</v>
      </c>
      <c r="BF759" s="435"/>
      <c r="BG759" s="435"/>
      <c r="BH759" s="435"/>
      <c r="BI759" s="435"/>
      <c r="BJ759" s="435"/>
      <c r="BK759" s="435"/>
      <c r="BL759" s="435"/>
      <c r="BN759" s="444"/>
    </row>
    <row r="760" spans="1:66" s="28" customFormat="1" ht="12" customHeight="1">
      <c r="A760" s="323" t="s">
        <v>2855</v>
      </c>
      <c r="B760" s="322" t="str">
        <f t="shared" si="443"/>
        <v>18239611</v>
      </c>
      <c r="C760" s="707" t="s">
        <v>2856</v>
      </c>
      <c r="D760" s="451" t="s">
        <v>1163</v>
      </c>
      <c r="E760" s="451"/>
      <c r="F760" s="300">
        <v>44470</v>
      </c>
      <c r="G760" s="451"/>
      <c r="H760" s="556">
        <v>61106676</v>
      </c>
      <c r="I760" s="556">
        <v>57950028</v>
      </c>
      <c r="J760" s="556">
        <v>60554171</v>
      </c>
      <c r="K760" s="556">
        <v>58340928</v>
      </c>
      <c r="L760" s="556">
        <v>58215839</v>
      </c>
      <c r="M760" s="556">
        <v>57838998</v>
      </c>
      <c r="N760" s="556">
        <v>57441142</v>
      </c>
      <c r="O760" s="556">
        <v>57147026</v>
      </c>
      <c r="P760" s="556">
        <v>56871854</v>
      </c>
      <c r="Q760" s="556">
        <v>56413537</v>
      </c>
      <c r="R760" s="556">
        <v>56161060</v>
      </c>
      <c r="S760" s="556">
        <v>55966949</v>
      </c>
      <c r="T760" s="556">
        <v>55326857</v>
      </c>
      <c r="U760" s="556"/>
      <c r="V760" s="556">
        <f t="shared" si="423"/>
        <v>57593191.541666664</v>
      </c>
      <c r="W760" s="292" t="s">
        <v>2852</v>
      </c>
      <c r="X760" s="293"/>
      <c r="Y760" s="548">
        <f t="shared" si="464"/>
        <v>0</v>
      </c>
      <c r="Z760" s="549">
        <f t="shared" si="464"/>
        <v>0</v>
      </c>
      <c r="AA760" s="549">
        <f t="shared" si="464"/>
        <v>0</v>
      </c>
      <c r="AB760" s="282">
        <f t="shared" si="459"/>
        <v>55326857</v>
      </c>
      <c r="AC760" s="281">
        <f t="shared" si="460"/>
        <v>0</v>
      </c>
      <c r="AD760" s="549">
        <f t="shared" si="440"/>
        <v>55326857</v>
      </c>
      <c r="AE760" s="553">
        <f t="shared" si="435"/>
        <v>0</v>
      </c>
      <c r="AF760" s="282">
        <f t="shared" si="436"/>
        <v>0</v>
      </c>
      <c r="AG760" s="283">
        <f t="shared" si="428"/>
        <v>55326857</v>
      </c>
      <c r="AH760" s="281">
        <f t="shared" si="429"/>
        <v>0</v>
      </c>
      <c r="AI760" s="551">
        <f t="shared" si="453"/>
        <v>0</v>
      </c>
      <c r="AJ760" s="549">
        <f t="shared" si="453"/>
        <v>0</v>
      </c>
      <c r="AK760" s="549">
        <f t="shared" si="453"/>
        <v>0</v>
      </c>
      <c r="AL760" s="282">
        <f t="shared" si="430"/>
        <v>57593191.541666664</v>
      </c>
      <c r="AM760" s="281">
        <f t="shared" si="431"/>
        <v>0</v>
      </c>
      <c r="AN760" s="549">
        <f t="shared" si="462"/>
        <v>57593191.541666664</v>
      </c>
      <c r="AO760" s="549">
        <f t="shared" si="463"/>
        <v>0</v>
      </c>
      <c r="AP760" s="549">
        <f t="shared" si="432"/>
        <v>0</v>
      </c>
      <c r="AQ760" s="283">
        <f t="shared" si="461"/>
        <v>57593191.541666664</v>
      </c>
      <c r="AR760" s="281">
        <f t="shared" si="433"/>
        <v>0</v>
      </c>
      <c r="AT760" s="446"/>
      <c r="AU760" s="284"/>
      <c r="AV760" s="447" t="str">
        <f t="shared" si="434"/>
        <v>CA</v>
      </c>
      <c r="AW760" s="447" t="str">
        <f t="shared" si="434"/>
        <v>CL</v>
      </c>
      <c r="AX760" s="447" t="str">
        <f t="shared" si="434"/>
        <v>AIC</v>
      </c>
      <c r="AY760" s="447" t="str">
        <f t="shared" si="446"/>
        <v>ERB</v>
      </c>
      <c r="AZ760" s="447" t="str">
        <f t="shared" si="446"/>
        <v>GRB</v>
      </c>
      <c r="BA760" s="447" t="str">
        <f t="shared" si="446"/>
        <v>Non-Op</v>
      </c>
      <c r="BC760" s="449" t="s">
        <v>2100</v>
      </c>
      <c r="BD760" s="552">
        <f t="shared" si="454"/>
        <v>55326857</v>
      </c>
      <c r="BF760" s="435"/>
      <c r="BG760" s="435"/>
      <c r="BH760" s="435"/>
      <c r="BI760" s="435"/>
      <c r="BJ760" s="435"/>
      <c r="BK760" s="435"/>
      <c r="BL760" s="435"/>
      <c r="BN760" s="444"/>
    </row>
    <row r="761" spans="1:66" s="28" customFormat="1" ht="12" customHeight="1">
      <c r="A761" s="323" t="s">
        <v>3109</v>
      </c>
      <c r="B761" s="322" t="str">
        <f t="shared" si="443"/>
        <v>18239621</v>
      </c>
      <c r="C761" s="707" t="s">
        <v>3110</v>
      </c>
      <c r="D761" s="451" t="s">
        <v>1165</v>
      </c>
      <c r="E761" s="451"/>
      <c r="F761" s="300">
        <v>44562</v>
      </c>
      <c r="G761" s="451"/>
      <c r="H761" s="556"/>
      <c r="I761" s="556">
        <v>906052</v>
      </c>
      <c r="J761" s="556">
        <v>8257518</v>
      </c>
      <c r="K761" s="556">
        <v>10629035</v>
      </c>
      <c r="L761" s="556">
        <v>21250552</v>
      </c>
      <c r="M761" s="556">
        <v>25660719</v>
      </c>
      <c r="N761" s="556">
        <v>26562678</v>
      </c>
      <c r="O761" s="556">
        <v>27622545</v>
      </c>
      <c r="P761" s="556">
        <v>28873700</v>
      </c>
      <c r="Q761" s="556">
        <v>12529035.92</v>
      </c>
      <c r="R761" s="556">
        <v>24460584.920000002</v>
      </c>
      <c r="S761" s="556">
        <v>42111773.920000002</v>
      </c>
      <c r="T761" s="556">
        <v>110137357.92</v>
      </c>
      <c r="U761" s="556"/>
      <c r="V761" s="556">
        <f t="shared" si="423"/>
        <v>23661072.726666663</v>
      </c>
      <c r="W761" s="292"/>
      <c r="X761" s="293"/>
      <c r="Y761" s="548">
        <f t="shared" si="464"/>
        <v>0</v>
      </c>
      <c r="Z761" s="549">
        <f t="shared" si="464"/>
        <v>0</v>
      </c>
      <c r="AA761" s="549">
        <f t="shared" si="464"/>
        <v>0</v>
      </c>
      <c r="AB761" s="282">
        <f t="shared" si="459"/>
        <v>110137357.92</v>
      </c>
      <c r="AC761" s="281">
        <f t="shared" si="460"/>
        <v>0</v>
      </c>
      <c r="AD761" s="549">
        <f t="shared" ref="AD761:AD857" si="465">IF($D761=AD$5,$T761,IF($D761=AD$4, $T761*$AK$1,0))</f>
        <v>0</v>
      </c>
      <c r="AE761" s="553">
        <f t="shared" si="435"/>
        <v>0</v>
      </c>
      <c r="AF761" s="282">
        <f t="shared" si="436"/>
        <v>110137357.92</v>
      </c>
      <c r="AG761" s="283">
        <f t="shared" si="428"/>
        <v>110137357.92</v>
      </c>
      <c r="AH761" s="281">
        <f t="shared" si="429"/>
        <v>0</v>
      </c>
      <c r="AI761" s="551">
        <f t="shared" si="453"/>
        <v>0</v>
      </c>
      <c r="AJ761" s="549">
        <f t="shared" si="453"/>
        <v>0</v>
      </c>
      <c r="AK761" s="549">
        <f t="shared" si="453"/>
        <v>0</v>
      </c>
      <c r="AL761" s="282">
        <f t="shared" si="430"/>
        <v>23661072.726666663</v>
      </c>
      <c r="AM761" s="281">
        <f t="shared" si="431"/>
        <v>0</v>
      </c>
      <c r="AN761" s="549">
        <f t="shared" si="462"/>
        <v>0</v>
      </c>
      <c r="AO761" s="549">
        <f t="shared" si="463"/>
        <v>0</v>
      </c>
      <c r="AP761" s="549">
        <f t="shared" si="432"/>
        <v>23661072.726666663</v>
      </c>
      <c r="AQ761" s="283">
        <f t="shared" si="461"/>
        <v>23661072.726666663</v>
      </c>
      <c r="AR761" s="281">
        <f t="shared" si="433"/>
        <v>0</v>
      </c>
      <c r="AT761" s="446"/>
      <c r="AU761" s="284"/>
      <c r="AV761" s="447" t="str">
        <f t="shared" si="434"/>
        <v>CA</v>
      </c>
      <c r="AW761" s="447" t="str">
        <f t="shared" si="434"/>
        <v>CL</v>
      </c>
      <c r="AX761" s="447" t="str">
        <f t="shared" si="434"/>
        <v>AIC</v>
      </c>
      <c r="AY761" s="447" t="str">
        <f t="shared" si="446"/>
        <v>ERB</v>
      </c>
      <c r="AZ761" s="447" t="str">
        <f t="shared" si="446"/>
        <v>GRB</v>
      </c>
      <c r="BA761" s="447" t="str">
        <f t="shared" si="446"/>
        <v>Non-Op</v>
      </c>
      <c r="BC761" s="449" t="s">
        <v>2100</v>
      </c>
      <c r="BD761" s="552">
        <f t="shared" si="454"/>
        <v>110137357.92</v>
      </c>
      <c r="BF761" s="435"/>
      <c r="BG761" s="435"/>
      <c r="BH761" s="435"/>
      <c r="BI761" s="435"/>
      <c r="BJ761" s="435"/>
      <c r="BK761" s="435"/>
      <c r="BL761" s="435"/>
      <c r="BN761" s="444"/>
    </row>
    <row r="762" spans="1:66" s="28" customFormat="1" ht="12" customHeight="1">
      <c r="A762" s="323" t="s">
        <v>3111</v>
      </c>
      <c r="B762" s="322" t="str">
        <f t="shared" si="443"/>
        <v>18239631</v>
      </c>
      <c r="C762" s="707" t="s">
        <v>3112</v>
      </c>
      <c r="D762" s="451" t="s">
        <v>1165</v>
      </c>
      <c r="E762" s="451"/>
      <c r="F762" s="300">
        <v>44562</v>
      </c>
      <c r="G762" s="451"/>
      <c r="H762" s="556"/>
      <c r="I762" s="556">
        <v>-906052</v>
      </c>
      <c r="J762" s="556">
        <v>-8257518</v>
      </c>
      <c r="K762" s="556">
        <v>-10629035</v>
      </c>
      <c r="L762" s="556">
        <v>-21250552</v>
      </c>
      <c r="M762" s="556">
        <v>-25660719</v>
      </c>
      <c r="N762" s="556">
        <v>-26562678</v>
      </c>
      <c r="O762" s="556">
        <v>-27622545</v>
      </c>
      <c r="P762" s="556">
        <v>-28873700</v>
      </c>
      <c r="Q762" s="556">
        <v>-12529035.92</v>
      </c>
      <c r="R762" s="556">
        <v>-24460584.920000002</v>
      </c>
      <c r="S762" s="556">
        <v>-42111773.920000002</v>
      </c>
      <c r="T762" s="556">
        <v>-110137357.92</v>
      </c>
      <c r="U762" s="556"/>
      <c r="V762" s="556">
        <f t="shared" si="423"/>
        <v>-23661072.726666663</v>
      </c>
      <c r="W762" s="292"/>
      <c r="X762" s="293"/>
      <c r="Y762" s="548">
        <f t="shared" si="464"/>
        <v>0</v>
      </c>
      <c r="Z762" s="549">
        <f t="shared" si="464"/>
        <v>0</v>
      </c>
      <c r="AA762" s="549">
        <f t="shared" si="464"/>
        <v>0</v>
      </c>
      <c r="AB762" s="282">
        <f t="shared" si="459"/>
        <v>-110137357.92</v>
      </c>
      <c r="AC762" s="281">
        <f t="shared" si="460"/>
        <v>0</v>
      </c>
      <c r="AD762" s="549">
        <f t="shared" si="465"/>
        <v>0</v>
      </c>
      <c r="AE762" s="553">
        <f t="shared" si="435"/>
        <v>0</v>
      </c>
      <c r="AF762" s="282">
        <f t="shared" si="436"/>
        <v>-110137357.92</v>
      </c>
      <c r="AG762" s="283">
        <f t="shared" si="428"/>
        <v>-110137357.92</v>
      </c>
      <c r="AH762" s="281">
        <f t="shared" si="429"/>
        <v>0</v>
      </c>
      <c r="AI762" s="551">
        <f t="shared" si="453"/>
        <v>0</v>
      </c>
      <c r="AJ762" s="549">
        <f t="shared" si="453"/>
        <v>0</v>
      </c>
      <c r="AK762" s="549">
        <f t="shared" si="453"/>
        <v>0</v>
      </c>
      <c r="AL762" s="282">
        <f t="shared" si="430"/>
        <v>-23661072.726666663</v>
      </c>
      <c r="AM762" s="281">
        <f t="shared" si="431"/>
        <v>0</v>
      </c>
      <c r="AN762" s="549">
        <f t="shared" si="462"/>
        <v>0</v>
      </c>
      <c r="AO762" s="549">
        <f t="shared" si="463"/>
        <v>0</v>
      </c>
      <c r="AP762" s="549">
        <f t="shared" si="432"/>
        <v>-23661072.726666663</v>
      </c>
      <c r="AQ762" s="283">
        <f t="shared" si="461"/>
        <v>-23661072.726666663</v>
      </c>
      <c r="AR762" s="281">
        <f t="shared" si="433"/>
        <v>0</v>
      </c>
      <c r="AT762" s="446"/>
      <c r="AU762" s="284"/>
      <c r="AV762" s="447" t="str">
        <f t="shared" si="434"/>
        <v>CA</v>
      </c>
      <c r="AW762" s="447" t="str">
        <f t="shared" si="434"/>
        <v>CL</v>
      </c>
      <c r="AX762" s="447" t="str">
        <f t="shared" si="434"/>
        <v>AIC</v>
      </c>
      <c r="AY762" s="447" t="str">
        <f t="shared" si="446"/>
        <v>ERB</v>
      </c>
      <c r="AZ762" s="447" t="str">
        <f t="shared" si="446"/>
        <v>GRB</v>
      </c>
      <c r="BA762" s="447" t="str">
        <f t="shared" si="446"/>
        <v>Non-Op</v>
      </c>
      <c r="BC762" s="449" t="s">
        <v>2100</v>
      </c>
      <c r="BD762" s="552">
        <f t="shared" si="454"/>
        <v>-110137357.92</v>
      </c>
      <c r="BF762" s="435"/>
      <c r="BG762" s="435"/>
      <c r="BH762" s="435"/>
      <c r="BI762" s="435"/>
      <c r="BJ762" s="435"/>
      <c r="BK762" s="435"/>
      <c r="BL762" s="435"/>
      <c r="BN762" s="444"/>
    </row>
    <row r="763" spans="1:66" s="28" customFormat="1" ht="12" customHeight="1">
      <c r="A763" s="323" t="s">
        <v>3113</v>
      </c>
      <c r="B763" s="322" t="str">
        <f t="shared" si="443"/>
        <v>18239641</v>
      </c>
      <c r="C763" s="707" t="s">
        <v>3114</v>
      </c>
      <c r="D763" s="451" t="s">
        <v>1163</v>
      </c>
      <c r="E763" s="451"/>
      <c r="F763" s="300">
        <v>44713</v>
      </c>
      <c r="G763" s="451"/>
      <c r="H763" s="556"/>
      <c r="I763" s="556"/>
      <c r="J763" s="556"/>
      <c r="K763" s="556"/>
      <c r="L763" s="556"/>
      <c r="M763" s="556"/>
      <c r="N763" s="556">
        <v>11742353</v>
      </c>
      <c r="O763" s="556">
        <v>11742353</v>
      </c>
      <c r="P763" s="556">
        <v>11742353</v>
      </c>
      <c r="Q763" s="556">
        <v>11742353</v>
      </c>
      <c r="R763" s="556">
        <v>11742353</v>
      </c>
      <c r="S763" s="556">
        <v>11742353</v>
      </c>
      <c r="T763" s="556">
        <v>11742353</v>
      </c>
      <c r="U763" s="556"/>
      <c r="V763" s="556">
        <f t="shared" si="423"/>
        <v>6360441.208333333</v>
      </c>
      <c r="W763" s="292" t="s">
        <v>1484</v>
      </c>
      <c r="X763" s="293"/>
      <c r="Y763" s="548">
        <f t="shared" si="464"/>
        <v>0</v>
      </c>
      <c r="Z763" s="549">
        <f t="shared" si="464"/>
        <v>0</v>
      </c>
      <c r="AA763" s="549">
        <f t="shared" si="464"/>
        <v>0</v>
      </c>
      <c r="AB763" s="282">
        <f t="shared" si="459"/>
        <v>11742353</v>
      </c>
      <c r="AC763" s="281">
        <f t="shared" si="460"/>
        <v>0</v>
      </c>
      <c r="AD763" s="549">
        <f t="shared" si="465"/>
        <v>11742353</v>
      </c>
      <c r="AE763" s="553">
        <f t="shared" si="435"/>
        <v>0</v>
      </c>
      <c r="AF763" s="282">
        <f t="shared" si="436"/>
        <v>0</v>
      </c>
      <c r="AG763" s="283">
        <f t="shared" si="428"/>
        <v>11742353</v>
      </c>
      <c r="AH763" s="281">
        <f t="shared" si="429"/>
        <v>0</v>
      </c>
      <c r="AI763" s="551">
        <f t="shared" si="453"/>
        <v>0</v>
      </c>
      <c r="AJ763" s="549">
        <f t="shared" si="453"/>
        <v>0</v>
      </c>
      <c r="AK763" s="549">
        <f t="shared" si="453"/>
        <v>0</v>
      </c>
      <c r="AL763" s="282">
        <f t="shared" si="430"/>
        <v>6360441.208333333</v>
      </c>
      <c r="AM763" s="281">
        <f t="shared" si="431"/>
        <v>0</v>
      </c>
      <c r="AN763" s="549">
        <f t="shared" si="462"/>
        <v>6360441.208333333</v>
      </c>
      <c r="AO763" s="549">
        <f t="shared" si="463"/>
        <v>0</v>
      </c>
      <c r="AP763" s="549">
        <f t="shared" si="432"/>
        <v>0</v>
      </c>
      <c r="AQ763" s="283">
        <f t="shared" si="461"/>
        <v>6360441.208333333</v>
      </c>
      <c r="AR763" s="281">
        <f t="shared" si="433"/>
        <v>0</v>
      </c>
      <c r="AT763" s="446" t="s">
        <v>2163</v>
      </c>
      <c r="AU763" s="284"/>
      <c r="AV763" s="447" t="str">
        <f t="shared" si="434"/>
        <v>CA</v>
      </c>
      <c r="AW763" s="447" t="str">
        <f t="shared" si="434"/>
        <v>CL</v>
      </c>
      <c r="AX763" s="447" t="str">
        <f t="shared" si="434"/>
        <v>AIC</v>
      </c>
      <c r="AY763" s="447" t="str">
        <f t="shared" si="446"/>
        <v>ERB</v>
      </c>
      <c r="AZ763" s="447" t="str">
        <f t="shared" si="446"/>
        <v>GRB</v>
      </c>
      <c r="BA763" s="447" t="str">
        <f t="shared" si="446"/>
        <v>Non-Op</v>
      </c>
      <c r="BC763" s="492" t="s">
        <v>2163</v>
      </c>
      <c r="BD763" s="552">
        <f t="shared" si="454"/>
        <v>11742353</v>
      </c>
      <c r="BF763" s="435"/>
      <c r="BG763" s="435"/>
      <c r="BH763" s="435"/>
      <c r="BI763" s="435"/>
      <c r="BJ763" s="435"/>
      <c r="BK763" s="435"/>
      <c r="BL763" s="435"/>
      <c r="BN763" s="444"/>
    </row>
    <row r="764" spans="1:66" s="28" customFormat="1" ht="12" customHeight="1">
      <c r="A764" s="323" t="s">
        <v>3115</v>
      </c>
      <c r="B764" s="322" t="str">
        <f t="shared" si="443"/>
        <v>18239642</v>
      </c>
      <c r="C764" s="707" t="s">
        <v>3116</v>
      </c>
      <c r="D764" s="451" t="s">
        <v>1165</v>
      </c>
      <c r="E764" s="451"/>
      <c r="F764" s="300">
        <v>44593</v>
      </c>
      <c r="G764" s="451"/>
      <c r="H764" s="556"/>
      <c r="I764" s="556"/>
      <c r="J764" s="556">
        <v>270932.74</v>
      </c>
      <c r="K764" s="556">
        <v>794513.14</v>
      </c>
      <c r="L764" s="556">
        <v>1318365.99</v>
      </c>
      <c r="M764" s="556">
        <v>1842423.45</v>
      </c>
      <c r="N764" s="556">
        <v>2366670.14</v>
      </c>
      <c r="O764" s="556">
        <v>2891035.26</v>
      </c>
      <c r="P764" s="556">
        <v>3415536.96</v>
      </c>
      <c r="Q764" s="556">
        <v>3940285.72</v>
      </c>
      <c r="R764" s="556">
        <v>4465260.04</v>
      </c>
      <c r="S764" s="556">
        <v>4990362.26</v>
      </c>
      <c r="T764" s="556">
        <v>5515644.25</v>
      </c>
      <c r="U764" s="556"/>
      <c r="V764" s="556">
        <f t="shared" si="423"/>
        <v>2421100.6520833331</v>
      </c>
      <c r="W764" s="292"/>
      <c r="X764" s="293"/>
      <c r="Y764" s="548">
        <f t="shared" si="464"/>
        <v>0</v>
      </c>
      <c r="Z764" s="549">
        <f t="shared" si="464"/>
        <v>0</v>
      </c>
      <c r="AA764" s="549">
        <f t="shared" si="464"/>
        <v>0</v>
      </c>
      <c r="AB764" s="282">
        <f t="shared" si="459"/>
        <v>5515644.25</v>
      </c>
      <c r="AC764" s="281">
        <f t="shared" si="460"/>
        <v>0</v>
      </c>
      <c r="AD764" s="549">
        <f t="shared" si="465"/>
        <v>0</v>
      </c>
      <c r="AE764" s="553">
        <f t="shared" si="435"/>
        <v>0</v>
      </c>
      <c r="AF764" s="282">
        <f t="shared" si="436"/>
        <v>5515644.25</v>
      </c>
      <c r="AG764" s="283">
        <f t="shared" si="428"/>
        <v>5515644.25</v>
      </c>
      <c r="AH764" s="281">
        <f t="shared" si="429"/>
        <v>0</v>
      </c>
      <c r="AI764" s="551">
        <f t="shared" si="453"/>
        <v>0</v>
      </c>
      <c r="AJ764" s="549">
        <f t="shared" si="453"/>
        <v>0</v>
      </c>
      <c r="AK764" s="549">
        <f t="shared" si="453"/>
        <v>0</v>
      </c>
      <c r="AL764" s="282">
        <f t="shared" si="430"/>
        <v>2421100.6520833331</v>
      </c>
      <c r="AM764" s="281">
        <f t="shared" si="431"/>
        <v>0</v>
      </c>
      <c r="AN764" s="549">
        <f t="shared" si="462"/>
        <v>0</v>
      </c>
      <c r="AO764" s="549">
        <f t="shared" si="463"/>
        <v>0</v>
      </c>
      <c r="AP764" s="549">
        <f t="shared" si="432"/>
        <v>2421100.6520833331</v>
      </c>
      <c r="AQ764" s="283">
        <f t="shared" si="461"/>
        <v>2421100.6520833331</v>
      </c>
      <c r="AR764" s="281">
        <f t="shared" si="433"/>
        <v>0</v>
      </c>
      <c r="AT764" s="446"/>
      <c r="AU764" s="284"/>
      <c r="AV764" s="447" t="str">
        <f t="shared" si="434"/>
        <v>CA</v>
      </c>
      <c r="AW764" s="447" t="str">
        <f t="shared" si="434"/>
        <v>CL</v>
      </c>
      <c r="AX764" s="447" t="str">
        <f t="shared" si="434"/>
        <v>AIC</v>
      </c>
      <c r="AY764" s="447" t="str">
        <f t="shared" si="446"/>
        <v>ERB</v>
      </c>
      <c r="AZ764" s="447" t="str">
        <f t="shared" si="446"/>
        <v>GRB</v>
      </c>
      <c r="BA764" s="447" t="str">
        <f t="shared" si="446"/>
        <v>Non-Op</v>
      </c>
      <c r="BC764" s="449" t="s">
        <v>2100</v>
      </c>
      <c r="BD764" s="552">
        <f t="shared" si="454"/>
        <v>5515644.25</v>
      </c>
      <c r="BF764" s="435"/>
      <c r="BG764" s="435"/>
      <c r="BH764" s="435"/>
      <c r="BI764" s="435"/>
      <c r="BJ764" s="435"/>
      <c r="BK764" s="435"/>
      <c r="BL764" s="435"/>
      <c r="BN764" s="444"/>
    </row>
    <row r="765" spans="1:66" s="28" customFormat="1" ht="12" customHeight="1">
      <c r="A765" s="323" t="s">
        <v>3117</v>
      </c>
      <c r="B765" s="322" t="str">
        <f t="shared" si="443"/>
        <v>18239651</v>
      </c>
      <c r="C765" s="707" t="s">
        <v>3106</v>
      </c>
      <c r="D765" s="451" t="s">
        <v>1165</v>
      </c>
      <c r="E765" s="451"/>
      <c r="F765" s="300">
        <v>44713</v>
      </c>
      <c r="G765" s="451"/>
      <c r="H765" s="556"/>
      <c r="I765" s="556"/>
      <c r="J765" s="556"/>
      <c r="K765" s="556"/>
      <c r="L765" s="556"/>
      <c r="M765" s="556"/>
      <c r="N765" s="556">
        <v>520866</v>
      </c>
      <c r="O765" s="556">
        <v>520866</v>
      </c>
      <c r="P765" s="556">
        <v>520866</v>
      </c>
      <c r="Q765" s="556">
        <v>520866</v>
      </c>
      <c r="R765" s="556">
        <v>520866</v>
      </c>
      <c r="S765" s="556">
        <v>520866</v>
      </c>
      <c r="T765" s="556">
        <v>520866</v>
      </c>
      <c r="U765" s="556"/>
      <c r="V765" s="556">
        <f t="shared" si="423"/>
        <v>282135.75</v>
      </c>
      <c r="W765" s="292"/>
      <c r="X765" s="293"/>
      <c r="Y765" s="548">
        <f t="shared" si="464"/>
        <v>0</v>
      </c>
      <c r="Z765" s="549">
        <f t="shared" si="464"/>
        <v>0</v>
      </c>
      <c r="AA765" s="549">
        <f t="shared" si="464"/>
        <v>0</v>
      </c>
      <c r="AB765" s="282">
        <f t="shared" si="459"/>
        <v>520866</v>
      </c>
      <c r="AC765" s="281">
        <f t="shared" si="460"/>
        <v>0</v>
      </c>
      <c r="AD765" s="549">
        <f t="shared" si="465"/>
        <v>0</v>
      </c>
      <c r="AE765" s="553">
        <f t="shared" si="435"/>
        <v>0</v>
      </c>
      <c r="AF765" s="282">
        <f t="shared" si="436"/>
        <v>520866</v>
      </c>
      <c r="AG765" s="283">
        <f t="shared" si="428"/>
        <v>520866</v>
      </c>
      <c r="AH765" s="281">
        <f t="shared" si="429"/>
        <v>0</v>
      </c>
      <c r="AI765" s="551">
        <f t="shared" si="453"/>
        <v>0</v>
      </c>
      <c r="AJ765" s="549">
        <f t="shared" si="453"/>
        <v>0</v>
      </c>
      <c r="AK765" s="549">
        <f t="shared" si="453"/>
        <v>0</v>
      </c>
      <c r="AL765" s="282">
        <f t="shared" si="430"/>
        <v>282135.75</v>
      </c>
      <c r="AM765" s="281">
        <f t="shared" si="431"/>
        <v>0</v>
      </c>
      <c r="AN765" s="549">
        <f t="shared" si="462"/>
        <v>0</v>
      </c>
      <c r="AO765" s="549">
        <f t="shared" si="463"/>
        <v>0</v>
      </c>
      <c r="AP765" s="549">
        <f t="shared" si="432"/>
        <v>282135.75</v>
      </c>
      <c r="AQ765" s="283">
        <f t="shared" si="461"/>
        <v>282135.75</v>
      </c>
      <c r="AR765" s="281">
        <f t="shared" si="433"/>
        <v>0</v>
      </c>
      <c r="AT765" s="446" t="s">
        <v>2163</v>
      </c>
      <c r="AU765" s="284"/>
      <c r="AV765" s="447" t="str">
        <f t="shared" si="434"/>
        <v>CA</v>
      </c>
      <c r="AW765" s="447" t="str">
        <f t="shared" si="434"/>
        <v>CL</v>
      </c>
      <c r="AX765" s="447" t="str">
        <f t="shared" si="434"/>
        <v>AIC</v>
      </c>
      <c r="AY765" s="447" t="str">
        <f t="shared" si="446"/>
        <v>ERB</v>
      </c>
      <c r="AZ765" s="447" t="str">
        <f t="shared" si="446"/>
        <v>GRB</v>
      </c>
      <c r="BA765" s="447" t="str">
        <f t="shared" si="446"/>
        <v>Non-Op</v>
      </c>
      <c r="BC765" s="492" t="s">
        <v>2163</v>
      </c>
      <c r="BD765" s="552">
        <f t="shared" si="454"/>
        <v>520866</v>
      </c>
      <c r="BF765" s="435"/>
      <c r="BG765" s="435"/>
      <c r="BH765" s="435"/>
      <c r="BI765" s="435"/>
      <c r="BJ765" s="435"/>
      <c r="BK765" s="435"/>
      <c r="BL765" s="435"/>
      <c r="BN765" s="444"/>
    </row>
    <row r="766" spans="1:66" s="28" customFormat="1" ht="12" customHeight="1">
      <c r="A766" s="323" t="s">
        <v>3118</v>
      </c>
      <c r="B766" s="322" t="str">
        <f t="shared" si="443"/>
        <v>18239652</v>
      </c>
      <c r="C766" s="707" t="s">
        <v>3119</v>
      </c>
      <c r="D766" s="451" t="s">
        <v>1165</v>
      </c>
      <c r="E766" s="451"/>
      <c r="F766" s="300">
        <v>44593</v>
      </c>
      <c r="G766" s="451"/>
      <c r="H766" s="556"/>
      <c r="I766" s="556"/>
      <c r="J766" s="556">
        <v>306629.76000000001</v>
      </c>
      <c r="K766" s="556">
        <v>710966.76</v>
      </c>
      <c r="L766" s="556">
        <v>1066329.1000000001</v>
      </c>
      <c r="M766" s="556">
        <v>1419799.32</v>
      </c>
      <c r="N766" s="556">
        <v>1754618.23</v>
      </c>
      <c r="O766" s="556">
        <v>2128831.08</v>
      </c>
      <c r="P766" s="556">
        <v>2724928.93</v>
      </c>
      <c r="Q766" s="556">
        <v>3251727.83</v>
      </c>
      <c r="R766" s="556">
        <v>3618235.24</v>
      </c>
      <c r="S766" s="556">
        <v>3991234.05</v>
      </c>
      <c r="T766" s="556">
        <v>4465773.32</v>
      </c>
      <c r="U766" s="556"/>
      <c r="V766" s="556">
        <f t="shared" si="423"/>
        <v>1933848.9133333333</v>
      </c>
      <c r="W766" s="292"/>
      <c r="X766" s="293"/>
      <c r="Y766" s="548">
        <f t="shared" si="464"/>
        <v>0</v>
      </c>
      <c r="Z766" s="549">
        <f t="shared" si="464"/>
        <v>0</v>
      </c>
      <c r="AA766" s="549">
        <f t="shared" si="464"/>
        <v>0</v>
      </c>
      <c r="AB766" s="282">
        <f t="shared" si="459"/>
        <v>4465773.32</v>
      </c>
      <c r="AC766" s="281">
        <f t="shared" si="460"/>
        <v>0</v>
      </c>
      <c r="AD766" s="549">
        <f t="shared" si="465"/>
        <v>0</v>
      </c>
      <c r="AE766" s="553">
        <f t="shared" si="435"/>
        <v>0</v>
      </c>
      <c r="AF766" s="282">
        <f t="shared" si="436"/>
        <v>4465773.32</v>
      </c>
      <c r="AG766" s="283">
        <f t="shared" si="428"/>
        <v>4465773.32</v>
      </c>
      <c r="AH766" s="281">
        <f t="shared" si="429"/>
        <v>0</v>
      </c>
      <c r="AI766" s="551">
        <f t="shared" si="453"/>
        <v>0</v>
      </c>
      <c r="AJ766" s="549">
        <f t="shared" si="453"/>
        <v>0</v>
      </c>
      <c r="AK766" s="549">
        <f t="shared" si="453"/>
        <v>0</v>
      </c>
      <c r="AL766" s="282">
        <f t="shared" si="430"/>
        <v>1933848.9133333333</v>
      </c>
      <c r="AM766" s="281">
        <f t="shared" si="431"/>
        <v>0</v>
      </c>
      <c r="AN766" s="549">
        <f t="shared" si="462"/>
        <v>0</v>
      </c>
      <c r="AO766" s="549">
        <f t="shared" si="463"/>
        <v>0</v>
      </c>
      <c r="AP766" s="549">
        <f t="shared" si="432"/>
        <v>1933848.9133333333</v>
      </c>
      <c r="AQ766" s="283">
        <f t="shared" si="461"/>
        <v>1933848.9133333333</v>
      </c>
      <c r="AR766" s="281">
        <f t="shared" si="433"/>
        <v>0</v>
      </c>
      <c r="AT766" s="446"/>
      <c r="AU766" s="284"/>
      <c r="AV766" s="447" t="str">
        <f t="shared" si="434"/>
        <v>CA</v>
      </c>
      <c r="AW766" s="447" t="str">
        <f t="shared" si="434"/>
        <v>CL</v>
      </c>
      <c r="AX766" s="447" t="str">
        <f t="shared" si="434"/>
        <v>AIC</v>
      </c>
      <c r="AY766" s="447" t="str">
        <f t="shared" si="446"/>
        <v>ERB</v>
      </c>
      <c r="AZ766" s="447" t="str">
        <f t="shared" si="446"/>
        <v>GRB</v>
      </c>
      <c r="BA766" s="447" t="str">
        <f t="shared" si="446"/>
        <v>Non-Op</v>
      </c>
      <c r="BC766" s="449" t="s">
        <v>2100</v>
      </c>
      <c r="BD766" s="552">
        <f t="shared" si="454"/>
        <v>4465773.32</v>
      </c>
      <c r="BF766" s="435"/>
      <c r="BG766" s="435"/>
      <c r="BH766" s="435"/>
      <c r="BI766" s="435"/>
      <c r="BJ766" s="435"/>
      <c r="BK766" s="435"/>
      <c r="BL766" s="435"/>
      <c r="BN766" s="444"/>
    </row>
    <row r="767" spans="1:66" s="28" customFormat="1" ht="12" customHeight="1">
      <c r="A767" s="314">
        <v>18300141</v>
      </c>
      <c r="B767" s="315" t="str">
        <f t="shared" si="443"/>
        <v>18300141</v>
      </c>
      <c r="C767" s="706" t="s">
        <v>1506</v>
      </c>
      <c r="D767" s="445" t="s">
        <v>2091</v>
      </c>
      <c r="E767" s="445"/>
      <c r="F767" s="294">
        <v>43405</v>
      </c>
      <c r="G767" s="445"/>
      <c r="H767" s="547">
        <v>52939.56</v>
      </c>
      <c r="I767" s="547">
        <v>52939.56</v>
      </c>
      <c r="J767" s="547">
        <v>52939.56</v>
      </c>
      <c r="K767" s="547">
        <v>52939.56</v>
      </c>
      <c r="L767" s="547">
        <v>52939.56</v>
      </c>
      <c r="M767" s="547">
        <v>52939.56</v>
      </c>
      <c r="N767" s="547">
        <v>52939.56</v>
      </c>
      <c r="O767" s="547">
        <v>52939.56</v>
      </c>
      <c r="P767" s="547">
        <v>52939.56</v>
      </c>
      <c r="Q767" s="547">
        <v>52939.56</v>
      </c>
      <c r="R767" s="547">
        <v>52939.56</v>
      </c>
      <c r="S767" s="547">
        <v>52939.56</v>
      </c>
      <c r="T767" s="547">
        <v>52939.56</v>
      </c>
      <c r="U767" s="547"/>
      <c r="V767" s="547">
        <f t="shared" si="423"/>
        <v>52939.56</v>
      </c>
      <c r="W767" s="285"/>
      <c r="X767" s="286"/>
      <c r="Y767" s="548">
        <f t="shared" si="464"/>
        <v>52939.56</v>
      </c>
      <c r="Z767" s="549">
        <f t="shared" si="464"/>
        <v>0</v>
      </c>
      <c r="AA767" s="549">
        <f t="shared" si="464"/>
        <v>0</v>
      </c>
      <c r="AB767" s="282">
        <f t="shared" si="426"/>
        <v>0</v>
      </c>
      <c r="AC767" s="281">
        <f t="shared" si="427"/>
        <v>0</v>
      </c>
      <c r="AD767" s="549">
        <f t="shared" si="465"/>
        <v>0</v>
      </c>
      <c r="AE767" s="553">
        <f t="shared" si="435"/>
        <v>0</v>
      </c>
      <c r="AF767" s="282">
        <f t="shared" si="436"/>
        <v>0</v>
      </c>
      <c r="AG767" s="283">
        <f t="shared" si="428"/>
        <v>0</v>
      </c>
      <c r="AH767" s="281">
        <f t="shared" si="429"/>
        <v>0</v>
      </c>
      <c r="AI767" s="551">
        <f t="shared" si="453"/>
        <v>52939.56</v>
      </c>
      <c r="AJ767" s="549">
        <f t="shared" si="453"/>
        <v>0</v>
      </c>
      <c r="AK767" s="549">
        <f t="shared" si="453"/>
        <v>0</v>
      </c>
      <c r="AL767" s="282">
        <f t="shared" si="430"/>
        <v>0</v>
      </c>
      <c r="AM767" s="281">
        <f t="shared" si="431"/>
        <v>0</v>
      </c>
      <c r="AN767" s="549">
        <f t="shared" si="462"/>
        <v>0</v>
      </c>
      <c r="AO767" s="549">
        <f t="shared" si="463"/>
        <v>0</v>
      </c>
      <c r="AP767" s="549">
        <f t="shared" si="432"/>
        <v>0</v>
      </c>
      <c r="AQ767" s="283">
        <f t="shared" si="437"/>
        <v>0</v>
      </c>
      <c r="AR767" s="281">
        <f t="shared" si="433"/>
        <v>0</v>
      </c>
      <c r="AT767" s="446"/>
      <c r="AU767" s="284"/>
      <c r="AV767" s="447" t="str">
        <f t="shared" si="434"/>
        <v>CA</v>
      </c>
      <c r="AW767" s="447" t="str">
        <f t="shared" si="434"/>
        <v>CL</v>
      </c>
      <c r="AX767" s="447" t="str">
        <f t="shared" si="434"/>
        <v>AIC</v>
      </c>
      <c r="AY767" s="447" t="str">
        <f t="shared" si="446"/>
        <v>ERB</v>
      </c>
      <c r="AZ767" s="447" t="str">
        <f t="shared" si="446"/>
        <v>GRB</v>
      </c>
      <c r="BA767" s="447" t="str">
        <f t="shared" si="446"/>
        <v>Non-Op</v>
      </c>
      <c r="BC767" s="445" t="s">
        <v>2118</v>
      </c>
      <c r="BD767" s="552">
        <f t="shared" si="454"/>
        <v>52939.56</v>
      </c>
      <c r="BF767" s="448"/>
      <c r="BG767" s="448"/>
      <c r="BH767" s="448"/>
      <c r="BI767" s="448"/>
      <c r="BJ767" s="448"/>
      <c r="BK767" s="448"/>
      <c r="BL767" s="448"/>
      <c r="BN767" s="444"/>
    </row>
    <row r="768" spans="1:66" s="28" customFormat="1" ht="12" customHeight="1">
      <c r="A768" s="323">
        <v>18300151</v>
      </c>
      <c r="B768" s="322" t="str">
        <f t="shared" si="443"/>
        <v>18300151</v>
      </c>
      <c r="C768" s="707" t="s">
        <v>2207</v>
      </c>
      <c r="D768" s="451" t="s">
        <v>2091</v>
      </c>
      <c r="E768" s="451"/>
      <c r="F768" s="300">
        <v>43952</v>
      </c>
      <c r="G768" s="451"/>
      <c r="H768" s="556">
        <v>40313.57</v>
      </c>
      <c r="I768" s="556">
        <v>40313.57</v>
      </c>
      <c r="J768" s="556">
        <v>40313.57</v>
      </c>
      <c r="K768" s="556">
        <v>40313.57</v>
      </c>
      <c r="L768" s="556">
        <v>40313.57</v>
      </c>
      <c r="M768" s="556">
        <v>40313.57</v>
      </c>
      <c r="N768" s="556">
        <v>40313.57</v>
      </c>
      <c r="O768" s="556">
        <v>40313.57</v>
      </c>
      <c r="P768" s="556">
        <v>40313.57</v>
      </c>
      <c r="Q768" s="556">
        <v>40313.57</v>
      </c>
      <c r="R768" s="556">
        <v>40313.57</v>
      </c>
      <c r="S768" s="556">
        <v>40313.57</v>
      </c>
      <c r="T768" s="556">
        <v>53932.21</v>
      </c>
      <c r="U768" s="556"/>
      <c r="V768" s="556">
        <f t="shared" si="423"/>
        <v>40881.013333333336</v>
      </c>
      <c r="W768" s="292"/>
      <c r="X768" s="293"/>
      <c r="Y768" s="548">
        <f t="shared" si="464"/>
        <v>53932.21</v>
      </c>
      <c r="Z768" s="549">
        <f t="shared" si="464"/>
        <v>0</v>
      </c>
      <c r="AA768" s="549">
        <f t="shared" si="464"/>
        <v>0</v>
      </c>
      <c r="AB768" s="282">
        <f t="shared" si="426"/>
        <v>0</v>
      </c>
      <c r="AC768" s="281">
        <f t="shared" si="427"/>
        <v>0</v>
      </c>
      <c r="AD768" s="549">
        <f t="shared" si="465"/>
        <v>0</v>
      </c>
      <c r="AE768" s="553">
        <f t="shared" si="435"/>
        <v>0</v>
      </c>
      <c r="AF768" s="282">
        <f t="shared" si="436"/>
        <v>0</v>
      </c>
      <c r="AG768" s="283">
        <f t="shared" si="428"/>
        <v>0</v>
      </c>
      <c r="AH768" s="281">
        <f t="shared" si="429"/>
        <v>0</v>
      </c>
      <c r="AI768" s="551">
        <f t="shared" si="453"/>
        <v>40881.013333333336</v>
      </c>
      <c r="AJ768" s="549">
        <f t="shared" si="453"/>
        <v>0</v>
      </c>
      <c r="AK768" s="549">
        <f t="shared" si="453"/>
        <v>0</v>
      </c>
      <c r="AL768" s="282">
        <f t="shared" si="430"/>
        <v>0</v>
      </c>
      <c r="AM768" s="281">
        <f t="shared" si="431"/>
        <v>0</v>
      </c>
      <c r="AN768" s="549">
        <f t="shared" si="462"/>
        <v>0</v>
      </c>
      <c r="AO768" s="549">
        <f t="shared" si="463"/>
        <v>0</v>
      </c>
      <c r="AP768" s="549">
        <f t="shared" si="432"/>
        <v>0</v>
      </c>
      <c r="AQ768" s="283">
        <f t="shared" ref="AQ768" si="466">SUM(AN768:AP768)</f>
        <v>0</v>
      </c>
      <c r="AR768" s="281">
        <f t="shared" si="433"/>
        <v>0</v>
      </c>
      <c r="AT768" s="446"/>
      <c r="AU768" s="284"/>
      <c r="AV768" s="447" t="str">
        <f t="shared" si="434"/>
        <v>CA</v>
      </c>
      <c r="AW768" s="447" t="str">
        <f t="shared" si="434"/>
        <v>CL</v>
      </c>
      <c r="AX768" s="447" t="str">
        <f t="shared" si="434"/>
        <v>AIC</v>
      </c>
      <c r="AY768" s="447" t="str">
        <f t="shared" si="446"/>
        <v>ERB</v>
      </c>
      <c r="AZ768" s="447" t="str">
        <f t="shared" si="446"/>
        <v>GRB</v>
      </c>
      <c r="BA768" s="447" t="str">
        <f t="shared" si="446"/>
        <v>Non-Op</v>
      </c>
      <c r="BC768" s="492" t="s">
        <v>2118</v>
      </c>
      <c r="BD768" s="552">
        <f t="shared" si="454"/>
        <v>53932.21</v>
      </c>
      <c r="BF768" s="435"/>
      <c r="BG768" s="435"/>
      <c r="BH768" s="435"/>
      <c r="BI768" s="435"/>
      <c r="BJ768" s="435"/>
      <c r="BK768" s="435"/>
      <c r="BL768" s="435"/>
      <c r="BN768" s="444"/>
    </row>
    <row r="769" spans="1:66" s="28" customFormat="1" ht="12" customHeight="1">
      <c r="A769" s="287">
        <v>18400013</v>
      </c>
      <c r="B769" s="288" t="str">
        <f t="shared" si="443"/>
        <v>18400013</v>
      </c>
      <c r="C769" s="444" t="s">
        <v>2857</v>
      </c>
      <c r="D769" s="445" t="s">
        <v>2091</v>
      </c>
      <c r="E769" s="445"/>
      <c r="F769" s="444"/>
      <c r="G769" s="445"/>
      <c r="H769" s="547">
        <v>0</v>
      </c>
      <c r="I769" s="547">
        <v>0</v>
      </c>
      <c r="J769" s="547">
        <v>0</v>
      </c>
      <c r="K769" s="547">
        <v>0</v>
      </c>
      <c r="L769" s="547">
        <v>0</v>
      </c>
      <c r="M769" s="547">
        <v>0</v>
      </c>
      <c r="N769" s="547">
        <v>0</v>
      </c>
      <c r="O769" s="547">
        <v>0</v>
      </c>
      <c r="P769" s="547">
        <v>0</v>
      </c>
      <c r="Q769" s="547">
        <v>0</v>
      </c>
      <c r="R769" s="547">
        <v>0</v>
      </c>
      <c r="S769" s="547">
        <v>0</v>
      </c>
      <c r="T769" s="547">
        <v>0</v>
      </c>
      <c r="U769" s="547"/>
      <c r="V769" s="547">
        <f t="shared" si="423"/>
        <v>0</v>
      </c>
      <c r="W769" s="285"/>
      <c r="X769" s="286"/>
      <c r="Y769" s="548">
        <f t="shared" si="464"/>
        <v>0</v>
      </c>
      <c r="Z769" s="549">
        <f t="shared" si="464"/>
        <v>0</v>
      </c>
      <c r="AA769" s="549">
        <f t="shared" si="464"/>
        <v>0</v>
      </c>
      <c r="AB769" s="282">
        <f t="shared" si="426"/>
        <v>0</v>
      </c>
      <c r="AC769" s="281">
        <f t="shared" si="427"/>
        <v>0</v>
      </c>
      <c r="AD769" s="549">
        <f t="shared" si="465"/>
        <v>0</v>
      </c>
      <c r="AE769" s="553">
        <f t="shared" si="435"/>
        <v>0</v>
      </c>
      <c r="AF769" s="282">
        <f t="shared" si="436"/>
        <v>0</v>
      </c>
      <c r="AG769" s="283">
        <f t="shared" si="428"/>
        <v>0</v>
      </c>
      <c r="AH769" s="281">
        <f t="shared" si="429"/>
        <v>0</v>
      </c>
      <c r="AI769" s="551">
        <f t="shared" si="453"/>
        <v>0</v>
      </c>
      <c r="AJ769" s="549">
        <f t="shared" si="453"/>
        <v>0</v>
      </c>
      <c r="AK769" s="549">
        <f t="shared" si="453"/>
        <v>0</v>
      </c>
      <c r="AL769" s="282">
        <f t="shared" si="430"/>
        <v>0</v>
      </c>
      <c r="AM769" s="281">
        <f t="shared" si="431"/>
        <v>0</v>
      </c>
      <c r="AN769" s="549">
        <f t="shared" si="462"/>
        <v>0</v>
      </c>
      <c r="AO769" s="549">
        <f t="shared" si="463"/>
        <v>0</v>
      </c>
      <c r="AP769" s="549">
        <f t="shared" si="432"/>
        <v>0</v>
      </c>
      <c r="AQ769" s="283">
        <f t="shared" si="437"/>
        <v>0</v>
      </c>
      <c r="AR769" s="281">
        <f t="shared" si="433"/>
        <v>0</v>
      </c>
      <c r="AT769" s="446"/>
      <c r="AU769" s="284"/>
      <c r="AV769" s="447" t="str">
        <f t="shared" si="434"/>
        <v>CA</v>
      </c>
      <c r="AW769" s="447" t="str">
        <f t="shared" si="434"/>
        <v>CL</v>
      </c>
      <c r="AX769" s="447" t="str">
        <f t="shared" si="434"/>
        <v>AIC</v>
      </c>
      <c r="AY769" s="447" t="str">
        <f t="shared" si="446"/>
        <v>ERB</v>
      </c>
      <c r="AZ769" s="447" t="str">
        <f t="shared" si="446"/>
        <v>GRB</v>
      </c>
      <c r="BA769" s="447" t="str">
        <f t="shared" si="446"/>
        <v>Non-Op</v>
      </c>
      <c r="BC769" s="445" t="s">
        <v>2142</v>
      </c>
      <c r="BD769" s="552">
        <f t="shared" si="454"/>
        <v>0</v>
      </c>
      <c r="BF769" s="435"/>
      <c r="BG769" s="435"/>
      <c r="BH769" s="435"/>
      <c r="BI769" s="435"/>
      <c r="BJ769" s="435"/>
      <c r="BK769" s="435"/>
      <c r="BL769" s="435"/>
      <c r="BN769" s="444"/>
    </row>
    <row r="770" spans="1:66" s="28" customFormat="1" ht="12" customHeight="1">
      <c r="A770" s="287">
        <v>18400123</v>
      </c>
      <c r="B770" s="288" t="str">
        <f t="shared" si="443"/>
        <v>18400123</v>
      </c>
      <c r="C770" s="444" t="s">
        <v>1507</v>
      </c>
      <c r="D770" s="445" t="s">
        <v>2091</v>
      </c>
      <c r="E770" s="445"/>
      <c r="F770" s="444"/>
      <c r="G770" s="445"/>
      <c r="H770" s="547">
        <v>0</v>
      </c>
      <c r="I770" s="547">
        <v>68188.509999999995</v>
      </c>
      <c r="J770" s="547">
        <v>256989.65</v>
      </c>
      <c r="K770" s="547">
        <v>0</v>
      </c>
      <c r="L770" s="547">
        <v>-79099.320000000007</v>
      </c>
      <c r="M770" s="547">
        <v>54826.97</v>
      </c>
      <c r="N770" s="547">
        <v>0</v>
      </c>
      <c r="O770" s="547">
        <v>-150614.98000000001</v>
      </c>
      <c r="P770" s="547">
        <v>-620828.82999999996</v>
      </c>
      <c r="Q770" s="547">
        <v>0</v>
      </c>
      <c r="R770" s="547">
        <v>-294758.62</v>
      </c>
      <c r="S770" s="547">
        <v>-934383.27</v>
      </c>
      <c r="T770" s="547">
        <v>0</v>
      </c>
      <c r="U770" s="547"/>
      <c r="V770" s="547">
        <f t="shared" si="423"/>
        <v>-141639.99083333334</v>
      </c>
      <c r="W770" s="285"/>
      <c r="X770" s="286"/>
      <c r="Y770" s="548">
        <f t="shared" si="464"/>
        <v>0</v>
      </c>
      <c r="Z770" s="549">
        <f t="shared" si="464"/>
        <v>0</v>
      </c>
      <c r="AA770" s="549">
        <f t="shared" si="464"/>
        <v>0</v>
      </c>
      <c r="AB770" s="282">
        <f t="shared" si="426"/>
        <v>0</v>
      </c>
      <c r="AC770" s="281">
        <f t="shared" si="427"/>
        <v>0</v>
      </c>
      <c r="AD770" s="549">
        <f t="shared" si="465"/>
        <v>0</v>
      </c>
      <c r="AE770" s="553">
        <f t="shared" si="435"/>
        <v>0</v>
      </c>
      <c r="AF770" s="282">
        <f t="shared" si="436"/>
        <v>0</v>
      </c>
      <c r="AG770" s="283">
        <f t="shared" si="428"/>
        <v>0</v>
      </c>
      <c r="AH770" s="281">
        <f t="shared" si="429"/>
        <v>0</v>
      </c>
      <c r="AI770" s="551">
        <f t="shared" si="453"/>
        <v>-141639.99083333334</v>
      </c>
      <c r="AJ770" s="549">
        <f t="shared" si="453"/>
        <v>0</v>
      </c>
      <c r="AK770" s="549">
        <f t="shared" si="453"/>
        <v>0</v>
      </c>
      <c r="AL770" s="282">
        <f t="shared" si="430"/>
        <v>0</v>
      </c>
      <c r="AM770" s="281">
        <f t="shared" si="431"/>
        <v>0</v>
      </c>
      <c r="AN770" s="549">
        <f t="shared" si="462"/>
        <v>0</v>
      </c>
      <c r="AO770" s="549">
        <f t="shared" si="463"/>
        <v>0</v>
      </c>
      <c r="AP770" s="549">
        <f t="shared" si="432"/>
        <v>0</v>
      </c>
      <c r="AQ770" s="283">
        <f t="shared" si="437"/>
        <v>0</v>
      </c>
      <c r="AR770" s="281">
        <f t="shared" si="433"/>
        <v>0</v>
      </c>
      <c r="AT770" s="446"/>
      <c r="AU770" s="284"/>
      <c r="AV770" s="447" t="str">
        <f t="shared" ref="AV770:AX854" si="467">IF(VALUE(Y770),AV$7,IF(ISBLANK(Y770),"",AV$7))</f>
        <v>CA</v>
      </c>
      <c r="AW770" s="447" t="str">
        <f t="shared" si="467"/>
        <v>CL</v>
      </c>
      <c r="AX770" s="447" t="str">
        <f t="shared" si="467"/>
        <v>AIC</v>
      </c>
      <c r="AY770" s="447" t="str">
        <f t="shared" si="446"/>
        <v>ERB</v>
      </c>
      <c r="AZ770" s="447" t="str">
        <f t="shared" si="446"/>
        <v>GRB</v>
      </c>
      <c r="BA770" s="447" t="str">
        <f t="shared" si="446"/>
        <v>Non-Op</v>
      </c>
      <c r="BC770" s="445" t="s">
        <v>2142</v>
      </c>
      <c r="BD770" s="552">
        <f t="shared" si="454"/>
        <v>0</v>
      </c>
      <c r="BF770" s="435"/>
      <c r="BG770" s="435"/>
      <c r="BH770" s="435"/>
      <c r="BI770" s="435"/>
      <c r="BJ770" s="435"/>
      <c r="BK770" s="435"/>
      <c r="BL770" s="435"/>
      <c r="BN770" s="444"/>
    </row>
    <row r="771" spans="1:66" s="28" customFormat="1" ht="12" customHeight="1">
      <c r="A771" s="287">
        <v>18400143</v>
      </c>
      <c r="B771" s="288" t="str">
        <f t="shared" si="443"/>
        <v>18400143</v>
      </c>
      <c r="C771" s="444" t="s">
        <v>1508</v>
      </c>
      <c r="D771" s="445" t="s">
        <v>2091</v>
      </c>
      <c r="E771" s="445"/>
      <c r="F771" s="444"/>
      <c r="G771" s="445"/>
      <c r="H771" s="547">
        <v>0</v>
      </c>
      <c r="I771" s="547">
        <v>-413376.8</v>
      </c>
      <c r="J771" s="547">
        <v>-904927.22</v>
      </c>
      <c r="K771" s="547">
        <v>0</v>
      </c>
      <c r="L771" s="547">
        <v>-1454722.84</v>
      </c>
      <c r="M771" s="547">
        <v>-876904.06</v>
      </c>
      <c r="N771" s="547">
        <v>0</v>
      </c>
      <c r="O771" s="547">
        <v>-463739.86</v>
      </c>
      <c r="P771" s="547">
        <v>-565966.24</v>
      </c>
      <c r="Q771" s="547">
        <v>0</v>
      </c>
      <c r="R771" s="547">
        <v>-499937.15</v>
      </c>
      <c r="S771" s="547">
        <v>-450662.54</v>
      </c>
      <c r="T771" s="547">
        <v>0</v>
      </c>
      <c r="U771" s="547"/>
      <c r="V771" s="547">
        <f t="shared" si="423"/>
        <v>-469186.39250000007</v>
      </c>
      <c r="W771" s="285"/>
      <c r="X771" s="286"/>
      <c r="Y771" s="548">
        <f t="shared" si="464"/>
        <v>0</v>
      </c>
      <c r="Z771" s="549">
        <f t="shared" si="464"/>
        <v>0</v>
      </c>
      <c r="AA771" s="549">
        <f t="shared" si="464"/>
        <v>0</v>
      </c>
      <c r="AB771" s="282">
        <f t="shared" si="426"/>
        <v>0</v>
      </c>
      <c r="AC771" s="281">
        <f t="shared" si="427"/>
        <v>0</v>
      </c>
      <c r="AD771" s="549">
        <f t="shared" si="465"/>
        <v>0</v>
      </c>
      <c r="AE771" s="553">
        <f t="shared" si="435"/>
        <v>0</v>
      </c>
      <c r="AF771" s="282">
        <f t="shared" si="436"/>
        <v>0</v>
      </c>
      <c r="AG771" s="283">
        <f t="shared" si="428"/>
        <v>0</v>
      </c>
      <c r="AH771" s="281">
        <f t="shared" si="429"/>
        <v>0</v>
      </c>
      <c r="AI771" s="551">
        <f t="shared" si="453"/>
        <v>-469186.39250000007</v>
      </c>
      <c r="AJ771" s="549">
        <f t="shared" si="453"/>
        <v>0</v>
      </c>
      <c r="AK771" s="549">
        <f t="shared" si="453"/>
        <v>0</v>
      </c>
      <c r="AL771" s="282">
        <f t="shared" si="430"/>
        <v>0</v>
      </c>
      <c r="AM771" s="281">
        <f t="shared" si="431"/>
        <v>0</v>
      </c>
      <c r="AN771" s="549">
        <f t="shared" si="462"/>
        <v>0</v>
      </c>
      <c r="AO771" s="549">
        <f t="shared" si="463"/>
        <v>0</v>
      </c>
      <c r="AP771" s="549">
        <f t="shared" si="432"/>
        <v>0</v>
      </c>
      <c r="AQ771" s="283">
        <f t="shared" si="437"/>
        <v>0</v>
      </c>
      <c r="AR771" s="281">
        <f t="shared" si="433"/>
        <v>0</v>
      </c>
      <c r="AT771" s="446"/>
      <c r="AU771" s="284"/>
      <c r="AV771" s="447" t="str">
        <f t="shared" si="467"/>
        <v>CA</v>
      </c>
      <c r="AW771" s="447" t="str">
        <f t="shared" si="467"/>
        <v>CL</v>
      </c>
      <c r="AX771" s="447" t="str">
        <f t="shared" si="467"/>
        <v>AIC</v>
      </c>
      <c r="AY771" s="447" t="str">
        <f t="shared" si="446"/>
        <v>ERB</v>
      </c>
      <c r="AZ771" s="447" t="str">
        <f t="shared" si="446"/>
        <v>GRB</v>
      </c>
      <c r="BA771" s="447" t="str">
        <f t="shared" si="446"/>
        <v>Non-Op</v>
      </c>
      <c r="BC771" s="492" t="s">
        <v>2118</v>
      </c>
      <c r="BD771" s="552">
        <f t="shared" si="454"/>
        <v>0</v>
      </c>
      <c r="BF771" s="435"/>
      <c r="BG771" s="435"/>
      <c r="BH771" s="435"/>
      <c r="BI771" s="435"/>
      <c r="BJ771" s="435"/>
      <c r="BK771" s="435"/>
      <c r="BL771" s="435"/>
      <c r="BN771" s="444"/>
    </row>
    <row r="772" spans="1:66" s="28" customFormat="1" ht="12" customHeight="1">
      <c r="A772" s="362">
        <v>18400433</v>
      </c>
      <c r="B772" s="290" t="str">
        <f t="shared" si="443"/>
        <v>18400433</v>
      </c>
      <c r="C772" s="450" t="s">
        <v>2208</v>
      </c>
      <c r="D772" s="451" t="s">
        <v>2091</v>
      </c>
      <c r="E772" s="451"/>
      <c r="F772" s="300">
        <v>43617</v>
      </c>
      <c r="G772" s="451"/>
      <c r="H772" s="556">
        <v>0</v>
      </c>
      <c r="I772" s="556">
        <v>0</v>
      </c>
      <c r="J772" s="556">
        <v>0</v>
      </c>
      <c r="K772" s="556">
        <v>0</v>
      </c>
      <c r="L772" s="556">
        <v>0</v>
      </c>
      <c r="M772" s="556">
        <v>0</v>
      </c>
      <c r="N772" s="556">
        <v>0</v>
      </c>
      <c r="O772" s="556">
        <v>0</v>
      </c>
      <c r="P772" s="556">
        <v>0</v>
      </c>
      <c r="Q772" s="556">
        <v>0</v>
      </c>
      <c r="R772" s="556">
        <v>0</v>
      </c>
      <c r="S772" s="556">
        <v>0</v>
      </c>
      <c r="T772" s="556">
        <v>0</v>
      </c>
      <c r="U772" s="556"/>
      <c r="V772" s="556">
        <f t="shared" si="423"/>
        <v>0</v>
      </c>
      <c r="W772" s="292"/>
      <c r="X772" s="293"/>
      <c r="Y772" s="548">
        <f t="shared" si="464"/>
        <v>0</v>
      </c>
      <c r="Z772" s="549">
        <f t="shared" si="464"/>
        <v>0</v>
      </c>
      <c r="AA772" s="549">
        <f t="shared" si="464"/>
        <v>0</v>
      </c>
      <c r="AB772" s="282">
        <f t="shared" si="426"/>
        <v>0</v>
      </c>
      <c r="AC772" s="281">
        <f t="shared" si="427"/>
        <v>0</v>
      </c>
      <c r="AD772" s="549">
        <f t="shared" si="465"/>
        <v>0</v>
      </c>
      <c r="AE772" s="553">
        <f t="shared" si="435"/>
        <v>0</v>
      </c>
      <c r="AF772" s="282">
        <f t="shared" si="436"/>
        <v>0</v>
      </c>
      <c r="AG772" s="283">
        <f t="shared" si="428"/>
        <v>0</v>
      </c>
      <c r="AH772" s="281">
        <f t="shared" si="429"/>
        <v>0</v>
      </c>
      <c r="AI772" s="551">
        <f t="shared" si="453"/>
        <v>0</v>
      </c>
      <c r="AJ772" s="549">
        <f t="shared" si="453"/>
        <v>0</v>
      </c>
      <c r="AK772" s="549">
        <f t="shared" si="453"/>
        <v>0</v>
      </c>
      <c r="AL772" s="282">
        <f t="shared" si="430"/>
        <v>0</v>
      </c>
      <c r="AM772" s="281">
        <f t="shared" si="431"/>
        <v>0</v>
      </c>
      <c r="AN772" s="549">
        <f t="shared" si="462"/>
        <v>0</v>
      </c>
      <c r="AO772" s="549">
        <f t="shared" si="463"/>
        <v>0</v>
      </c>
      <c r="AP772" s="549">
        <f t="shared" si="432"/>
        <v>0</v>
      </c>
      <c r="AQ772" s="283">
        <f t="shared" ref="AQ772" si="468">SUM(AN772:AP772)</f>
        <v>0</v>
      </c>
      <c r="AR772" s="281">
        <f t="shared" si="433"/>
        <v>0</v>
      </c>
      <c r="AT772" s="446"/>
      <c r="AU772" s="284"/>
      <c r="AV772" s="447" t="str">
        <f t="shared" si="467"/>
        <v>CA</v>
      </c>
      <c r="AW772" s="447" t="str">
        <f t="shared" si="467"/>
        <v>CL</v>
      </c>
      <c r="AX772" s="447" t="str">
        <f t="shared" si="467"/>
        <v>AIC</v>
      </c>
      <c r="AY772" s="447" t="str">
        <f t="shared" si="446"/>
        <v>ERB</v>
      </c>
      <c r="AZ772" s="447" t="str">
        <f t="shared" si="446"/>
        <v>GRB</v>
      </c>
      <c r="BA772" s="447" t="str">
        <f t="shared" si="446"/>
        <v>Non-Op</v>
      </c>
      <c r="BC772" s="445" t="s">
        <v>2142</v>
      </c>
      <c r="BD772" s="552">
        <f t="shared" si="454"/>
        <v>0</v>
      </c>
      <c r="BF772" s="435"/>
      <c r="BG772" s="435"/>
      <c r="BH772" s="435"/>
      <c r="BI772" s="435"/>
      <c r="BJ772" s="435"/>
      <c r="BK772" s="435"/>
      <c r="BL772" s="435"/>
      <c r="BN772" s="444"/>
    </row>
    <row r="773" spans="1:66" s="28" customFormat="1" ht="12" customHeight="1">
      <c r="A773" s="287">
        <v>18400483</v>
      </c>
      <c r="B773" s="288" t="str">
        <f t="shared" si="443"/>
        <v>18400483</v>
      </c>
      <c r="C773" s="444" t="s">
        <v>2858</v>
      </c>
      <c r="D773" s="445" t="s">
        <v>2091</v>
      </c>
      <c r="E773" s="445"/>
      <c r="F773" s="444"/>
      <c r="G773" s="445"/>
      <c r="H773" s="547">
        <v>0</v>
      </c>
      <c r="I773" s="547">
        <v>0</v>
      </c>
      <c r="J773" s="547">
        <v>0</v>
      </c>
      <c r="K773" s="547">
        <v>0</v>
      </c>
      <c r="L773" s="547">
        <v>0</v>
      </c>
      <c r="M773" s="547">
        <v>0</v>
      </c>
      <c r="N773" s="547">
        <v>0</v>
      </c>
      <c r="O773" s="547">
        <v>0</v>
      </c>
      <c r="P773" s="547">
        <v>0</v>
      </c>
      <c r="Q773" s="547">
        <v>0</v>
      </c>
      <c r="R773" s="547">
        <v>0</v>
      </c>
      <c r="S773" s="547">
        <v>0</v>
      </c>
      <c r="T773" s="547">
        <v>0</v>
      </c>
      <c r="U773" s="547"/>
      <c r="V773" s="547">
        <f t="shared" si="423"/>
        <v>0</v>
      </c>
      <c r="W773" s="285"/>
      <c r="X773" s="286"/>
      <c r="Y773" s="548">
        <f t="shared" si="464"/>
        <v>0</v>
      </c>
      <c r="Z773" s="549">
        <f t="shared" si="464"/>
        <v>0</v>
      </c>
      <c r="AA773" s="549">
        <f t="shared" si="464"/>
        <v>0</v>
      </c>
      <c r="AB773" s="282">
        <f t="shared" si="426"/>
        <v>0</v>
      </c>
      <c r="AC773" s="281">
        <f t="shared" si="427"/>
        <v>0</v>
      </c>
      <c r="AD773" s="549">
        <f t="shared" si="465"/>
        <v>0</v>
      </c>
      <c r="AE773" s="553">
        <f t="shared" si="435"/>
        <v>0</v>
      </c>
      <c r="AF773" s="282">
        <f t="shared" si="436"/>
        <v>0</v>
      </c>
      <c r="AG773" s="283">
        <f t="shared" si="428"/>
        <v>0</v>
      </c>
      <c r="AH773" s="281">
        <f t="shared" si="429"/>
        <v>0</v>
      </c>
      <c r="AI773" s="551">
        <f t="shared" si="453"/>
        <v>0</v>
      </c>
      <c r="AJ773" s="549">
        <f t="shared" si="453"/>
        <v>0</v>
      </c>
      <c r="AK773" s="549">
        <f t="shared" si="453"/>
        <v>0</v>
      </c>
      <c r="AL773" s="282">
        <f t="shared" si="430"/>
        <v>0</v>
      </c>
      <c r="AM773" s="281">
        <f t="shared" si="431"/>
        <v>0</v>
      </c>
      <c r="AN773" s="549">
        <f t="shared" si="462"/>
        <v>0</v>
      </c>
      <c r="AO773" s="549">
        <f t="shared" si="463"/>
        <v>0</v>
      </c>
      <c r="AP773" s="549">
        <f t="shared" si="432"/>
        <v>0</v>
      </c>
      <c r="AQ773" s="283">
        <f t="shared" si="437"/>
        <v>0</v>
      </c>
      <c r="AR773" s="281">
        <f t="shared" si="433"/>
        <v>0</v>
      </c>
      <c r="AT773" s="446"/>
      <c r="AU773" s="284"/>
      <c r="AV773" s="447" t="str">
        <f t="shared" si="467"/>
        <v>CA</v>
      </c>
      <c r="AW773" s="447" t="str">
        <f t="shared" si="467"/>
        <v>CL</v>
      </c>
      <c r="AX773" s="447" t="str">
        <f t="shared" si="467"/>
        <v>AIC</v>
      </c>
      <c r="AY773" s="447" t="str">
        <f t="shared" si="446"/>
        <v>ERB</v>
      </c>
      <c r="AZ773" s="447" t="str">
        <f t="shared" si="446"/>
        <v>GRB</v>
      </c>
      <c r="BA773" s="447" t="str">
        <f t="shared" si="446"/>
        <v>Non-Op</v>
      </c>
      <c r="BC773" s="445" t="s">
        <v>2142</v>
      </c>
      <c r="BD773" s="552">
        <f t="shared" si="454"/>
        <v>0</v>
      </c>
      <c r="BF773" s="435"/>
      <c r="BG773" s="435"/>
      <c r="BH773" s="435"/>
      <c r="BI773" s="435"/>
      <c r="BJ773" s="435"/>
      <c r="BK773" s="435"/>
      <c r="BL773" s="435"/>
      <c r="BN773" s="444"/>
    </row>
    <row r="774" spans="1:66" s="28" customFormat="1" ht="12" customHeight="1">
      <c r="A774" s="321">
        <v>18401013</v>
      </c>
      <c r="B774" s="318" t="str">
        <f t="shared" si="443"/>
        <v>18401013</v>
      </c>
      <c r="C774" s="444" t="s">
        <v>2859</v>
      </c>
      <c r="D774" s="445" t="s">
        <v>2091</v>
      </c>
      <c r="E774" s="445"/>
      <c r="F774" s="444"/>
      <c r="G774" s="445"/>
      <c r="H774" s="547">
        <v>0</v>
      </c>
      <c r="I774" s="547">
        <v>0</v>
      </c>
      <c r="J774" s="547">
        <v>0</v>
      </c>
      <c r="K774" s="547">
        <v>0</v>
      </c>
      <c r="L774" s="547">
        <v>0</v>
      </c>
      <c r="M774" s="547">
        <v>0</v>
      </c>
      <c r="N774" s="547">
        <v>0</v>
      </c>
      <c r="O774" s="547">
        <v>0</v>
      </c>
      <c r="P774" s="547">
        <v>0</v>
      </c>
      <c r="Q774" s="547">
        <v>0</v>
      </c>
      <c r="R774" s="547">
        <v>0</v>
      </c>
      <c r="S774" s="547">
        <v>0</v>
      </c>
      <c r="T774" s="547">
        <v>0</v>
      </c>
      <c r="U774" s="547"/>
      <c r="V774" s="547">
        <f t="shared" si="423"/>
        <v>0</v>
      </c>
      <c r="W774" s="285"/>
      <c r="X774" s="286"/>
      <c r="Y774" s="548">
        <f t="shared" si="464"/>
        <v>0</v>
      </c>
      <c r="Z774" s="549">
        <f t="shared" si="464"/>
        <v>0</v>
      </c>
      <c r="AA774" s="549">
        <f t="shared" si="464"/>
        <v>0</v>
      </c>
      <c r="AB774" s="282">
        <f t="shared" si="426"/>
        <v>0</v>
      </c>
      <c r="AC774" s="281">
        <f t="shared" si="427"/>
        <v>0</v>
      </c>
      <c r="AD774" s="549">
        <f t="shared" si="465"/>
        <v>0</v>
      </c>
      <c r="AE774" s="553">
        <f t="shared" si="435"/>
        <v>0</v>
      </c>
      <c r="AF774" s="282">
        <f t="shared" si="436"/>
        <v>0</v>
      </c>
      <c r="AG774" s="283">
        <f t="shared" si="428"/>
        <v>0</v>
      </c>
      <c r="AH774" s="281">
        <f t="shared" si="429"/>
        <v>0</v>
      </c>
      <c r="AI774" s="551">
        <f t="shared" si="453"/>
        <v>0</v>
      </c>
      <c r="AJ774" s="549">
        <f t="shared" si="453"/>
        <v>0</v>
      </c>
      <c r="AK774" s="549">
        <f t="shared" si="453"/>
        <v>0</v>
      </c>
      <c r="AL774" s="282">
        <f t="shared" si="430"/>
        <v>0</v>
      </c>
      <c r="AM774" s="281">
        <f t="shared" si="431"/>
        <v>0</v>
      </c>
      <c r="AN774" s="549">
        <f t="shared" si="462"/>
        <v>0</v>
      </c>
      <c r="AO774" s="549">
        <f t="shared" si="463"/>
        <v>0</v>
      </c>
      <c r="AP774" s="549">
        <f t="shared" si="432"/>
        <v>0</v>
      </c>
      <c r="AQ774" s="283">
        <f t="shared" si="437"/>
        <v>0</v>
      </c>
      <c r="AR774" s="281">
        <f t="shared" si="433"/>
        <v>0</v>
      </c>
      <c r="AT774" s="446"/>
      <c r="AU774" s="284"/>
      <c r="AV774" s="447" t="str">
        <f t="shared" si="467"/>
        <v>CA</v>
      </c>
      <c r="AW774" s="447" t="str">
        <f t="shared" si="467"/>
        <v>CL</v>
      </c>
      <c r="AX774" s="447" t="str">
        <f t="shared" si="467"/>
        <v>AIC</v>
      </c>
      <c r="AY774" s="447" t="str">
        <f t="shared" si="446"/>
        <v>ERB</v>
      </c>
      <c r="AZ774" s="447" t="str">
        <f t="shared" si="446"/>
        <v>GRB</v>
      </c>
      <c r="BA774" s="447" t="str">
        <f t="shared" si="446"/>
        <v>Non-Op</v>
      </c>
      <c r="BC774" s="445" t="s">
        <v>2142</v>
      </c>
      <c r="BD774" s="552">
        <f t="shared" si="454"/>
        <v>0</v>
      </c>
      <c r="BF774" s="435"/>
      <c r="BG774" s="435"/>
      <c r="BH774" s="435"/>
      <c r="BI774" s="435"/>
      <c r="BJ774" s="435"/>
      <c r="BK774" s="435"/>
      <c r="BL774" s="435"/>
      <c r="BN774" s="444"/>
    </row>
    <row r="775" spans="1:66" s="28" customFormat="1" ht="12" customHeight="1">
      <c r="A775" s="321">
        <v>18401103</v>
      </c>
      <c r="B775" s="318" t="str">
        <f t="shared" si="443"/>
        <v>18401103</v>
      </c>
      <c r="C775" s="444" t="s">
        <v>1509</v>
      </c>
      <c r="D775" s="445" t="s">
        <v>2091</v>
      </c>
      <c r="E775" s="445"/>
      <c r="F775" s="294">
        <v>43237</v>
      </c>
      <c r="G775" s="445"/>
      <c r="H775" s="547">
        <v>0</v>
      </c>
      <c r="I775" s="547">
        <v>0</v>
      </c>
      <c r="J775" s="547">
        <v>0</v>
      </c>
      <c r="K775" s="547">
        <v>0</v>
      </c>
      <c r="L775" s="547">
        <v>0</v>
      </c>
      <c r="M775" s="547">
        <v>0</v>
      </c>
      <c r="N775" s="547">
        <v>0</v>
      </c>
      <c r="O775" s="547">
        <v>0</v>
      </c>
      <c r="P775" s="547">
        <v>0</v>
      </c>
      <c r="Q775" s="547">
        <v>0</v>
      </c>
      <c r="R775" s="547">
        <v>0</v>
      </c>
      <c r="S775" s="547">
        <v>0</v>
      </c>
      <c r="T775" s="547">
        <v>0</v>
      </c>
      <c r="U775" s="547"/>
      <c r="V775" s="547">
        <f t="shared" si="423"/>
        <v>0</v>
      </c>
      <c r="W775" s="285"/>
      <c r="X775" s="286"/>
      <c r="Y775" s="548">
        <f t="shared" si="464"/>
        <v>0</v>
      </c>
      <c r="Z775" s="549">
        <f t="shared" si="464"/>
        <v>0</v>
      </c>
      <c r="AA775" s="549">
        <f t="shared" si="464"/>
        <v>0</v>
      </c>
      <c r="AB775" s="282">
        <f t="shared" si="426"/>
        <v>0</v>
      </c>
      <c r="AC775" s="281">
        <f t="shared" si="427"/>
        <v>0</v>
      </c>
      <c r="AD775" s="549">
        <f t="shared" si="465"/>
        <v>0</v>
      </c>
      <c r="AE775" s="553">
        <f t="shared" si="435"/>
        <v>0</v>
      </c>
      <c r="AF775" s="282">
        <f t="shared" si="436"/>
        <v>0</v>
      </c>
      <c r="AG775" s="283">
        <f t="shared" si="428"/>
        <v>0</v>
      </c>
      <c r="AH775" s="281">
        <f t="shared" si="429"/>
        <v>0</v>
      </c>
      <c r="AI775" s="551">
        <f t="shared" si="453"/>
        <v>0</v>
      </c>
      <c r="AJ775" s="549">
        <f t="shared" si="453"/>
        <v>0</v>
      </c>
      <c r="AK775" s="549">
        <f t="shared" si="453"/>
        <v>0</v>
      </c>
      <c r="AL775" s="282">
        <f t="shared" si="430"/>
        <v>0</v>
      </c>
      <c r="AM775" s="281">
        <f t="shared" si="431"/>
        <v>0</v>
      </c>
      <c r="AN775" s="549">
        <f t="shared" si="462"/>
        <v>0</v>
      </c>
      <c r="AO775" s="549">
        <f t="shared" si="463"/>
        <v>0</v>
      </c>
      <c r="AP775" s="549">
        <f t="shared" si="432"/>
        <v>0</v>
      </c>
      <c r="AQ775" s="283">
        <f t="shared" si="437"/>
        <v>0</v>
      </c>
      <c r="AR775" s="281">
        <f t="shared" si="433"/>
        <v>0</v>
      </c>
      <c r="AT775" s="446"/>
      <c r="AU775" s="284"/>
      <c r="AV775" s="447" t="str">
        <f t="shared" si="467"/>
        <v>CA</v>
      </c>
      <c r="AW775" s="447" t="str">
        <f t="shared" si="467"/>
        <v>CL</v>
      </c>
      <c r="AX775" s="447" t="str">
        <f t="shared" si="467"/>
        <v>AIC</v>
      </c>
      <c r="AY775" s="447" t="str">
        <f t="shared" si="446"/>
        <v>ERB</v>
      </c>
      <c r="AZ775" s="447" t="str">
        <f t="shared" si="446"/>
        <v>GRB</v>
      </c>
      <c r="BA775" s="447" t="str">
        <f t="shared" si="446"/>
        <v>Non-Op</v>
      </c>
      <c r="BC775" s="445" t="s">
        <v>2142</v>
      </c>
      <c r="BD775" s="552">
        <f t="shared" si="454"/>
        <v>0</v>
      </c>
      <c r="BF775" s="448"/>
      <c r="BG775" s="448"/>
      <c r="BH775" s="448"/>
      <c r="BI775" s="448"/>
      <c r="BJ775" s="448"/>
      <c r="BK775" s="448"/>
      <c r="BL775" s="448"/>
      <c r="BN775" s="444"/>
    </row>
    <row r="776" spans="1:66" s="28" customFormat="1" ht="12" customHeight="1">
      <c r="A776" s="321">
        <v>18401173</v>
      </c>
      <c r="B776" s="318" t="str">
        <f t="shared" si="443"/>
        <v>18401173</v>
      </c>
      <c r="C776" s="444" t="s">
        <v>2860</v>
      </c>
      <c r="D776" s="445" t="s">
        <v>2091</v>
      </c>
      <c r="E776" s="445"/>
      <c r="F776" s="294">
        <v>43862</v>
      </c>
      <c r="G776" s="445"/>
      <c r="H776" s="547">
        <v>0</v>
      </c>
      <c r="I776" s="547">
        <v>0</v>
      </c>
      <c r="J776" s="547">
        <v>0</v>
      </c>
      <c r="K776" s="547">
        <v>0</v>
      </c>
      <c r="L776" s="547">
        <v>0</v>
      </c>
      <c r="M776" s="547">
        <v>0</v>
      </c>
      <c r="N776" s="547">
        <v>0</v>
      </c>
      <c r="O776" s="547">
        <v>0</v>
      </c>
      <c r="P776" s="547">
        <v>0</v>
      </c>
      <c r="Q776" s="547">
        <v>0</v>
      </c>
      <c r="R776" s="547">
        <v>0</v>
      </c>
      <c r="S776" s="547">
        <v>0</v>
      </c>
      <c r="T776" s="547">
        <v>0</v>
      </c>
      <c r="U776" s="547"/>
      <c r="V776" s="547">
        <f t="shared" ref="V776:V872" si="469">(H776+T776+SUM(I776:S776)*2)/24</f>
        <v>0</v>
      </c>
      <c r="W776" s="285"/>
      <c r="X776" s="286"/>
      <c r="Y776" s="548">
        <f t="shared" si="464"/>
        <v>0</v>
      </c>
      <c r="Z776" s="549">
        <f t="shared" si="464"/>
        <v>0</v>
      </c>
      <c r="AA776" s="549">
        <f t="shared" si="464"/>
        <v>0</v>
      </c>
      <c r="AB776" s="282">
        <f t="shared" si="426"/>
        <v>0</v>
      </c>
      <c r="AC776" s="281">
        <f t="shared" si="427"/>
        <v>0</v>
      </c>
      <c r="AD776" s="549">
        <f t="shared" si="465"/>
        <v>0</v>
      </c>
      <c r="AE776" s="553">
        <f t="shared" si="435"/>
        <v>0</v>
      </c>
      <c r="AF776" s="282">
        <f t="shared" si="436"/>
        <v>0</v>
      </c>
      <c r="AG776" s="283">
        <f t="shared" si="428"/>
        <v>0</v>
      </c>
      <c r="AH776" s="281">
        <f t="shared" si="429"/>
        <v>0</v>
      </c>
      <c r="AI776" s="551">
        <f t="shared" si="453"/>
        <v>0</v>
      </c>
      <c r="AJ776" s="549">
        <f t="shared" si="453"/>
        <v>0</v>
      </c>
      <c r="AK776" s="549">
        <f t="shared" si="453"/>
        <v>0</v>
      </c>
      <c r="AL776" s="282">
        <f t="shared" si="430"/>
        <v>0</v>
      </c>
      <c r="AM776" s="281">
        <f t="shared" si="431"/>
        <v>0</v>
      </c>
      <c r="AN776" s="549">
        <f t="shared" si="462"/>
        <v>0</v>
      </c>
      <c r="AO776" s="549">
        <f t="shared" si="463"/>
        <v>0</v>
      </c>
      <c r="AP776" s="549">
        <f t="shared" si="432"/>
        <v>0</v>
      </c>
      <c r="AQ776" s="283">
        <f t="shared" ref="AQ776" si="470">SUM(AN776:AP776)</f>
        <v>0</v>
      </c>
      <c r="AR776" s="281">
        <f t="shared" si="433"/>
        <v>0</v>
      </c>
      <c r="AT776" s="446"/>
      <c r="AU776" s="284"/>
      <c r="AV776" s="447" t="str">
        <f t="shared" si="467"/>
        <v>CA</v>
      </c>
      <c r="AW776" s="447" t="str">
        <f t="shared" si="467"/>
        <v>CL</v>
      </c>
      <c r="AX776" s="447" t="str">
        <f t="shared" si="467"/>
        <v>AIC</v>
      </c>
      <c r="AY776" s="447" t="str">
        <f t="shared" si="446"/>
        <v>ERB</v>
      </c>
      <c r="AZ776" s="447" t="str">
        <f t="shared" si="446"/>
        <v>GRB</v>
      </c>
      <c r="BA776" s="447" t="str">
        <f t="shared" si="446"/>
        <v>Non-Op</v>
      </c>
      <c r="BC776" s="445" t="s">
        <v>2142</v>
      </c>
      <c r="BD776" s="552">
        <f t="shared" si="454"/>
        <v>0</v>
      </c>
      <c r="BF776" s="448"/>
      <c r="BG776" s="448"/>
      <c r="BH776" s="448"/>
      <c r="BI776" s="448"/>
      <c r="BJ776" s="448"/>
      <c r="BK776" s="448"/>
      <c r="BL776" s="448"/>
      <c r="BN776" s="444"/>
    </row>
    <row r="777" spans="1:66" s="28" customFormat="1" ht="12" customHeight="1">
      <c r="A777" s="287">
        <v>18401191</v>
      </c>
      <c r="B777" s="288" t="str">
        <f t="shared" si="443"/>
        <v>18401191</v>
      </c>
      <c r="C777" s="444" t="s">
        <v>1510</v>
      </c>
      <c r="D777" s="445" t="s">
        <v>2091</v>
      </c>
      <c r="E777" s="445"/>
      <c r="F777" s="294">
        <v>42933</v>
      </c>
      <c r="G777" s="445"/>
      <c r="H777" s="547">
        <v>0</v>
      </c>
      <c r="I777" s="547">
        <v>54722.91</v>
      </c>
      <c r="J777" s="547">
        <v>55390.400000000001</v>
      </c>
      <c r="K777" s="547">
        <v>0</v>
      </c>
      <c r="L777" s="547">
        <v>138658.32</v>
      </c>
      <c r="M777" s="547">
        <v>37784.92</v>
      </c>
      <c r="N777" s="547">
        <v>0</v>
      </c>
      <c r="O777" s="547">
        <v>-89860.479999999996</v>
      </c>
      <c r="P777" s="547">
        <v>-129490.35</v>
      </c>
      <c r="Q777" s="547">
        <v>0</v>
      </c>
      <c r="R777" s="547">
        <v>-116990.23</v>
      </c>
      <c r="S777" s="547">
        <v>-142784.62</v>
      </c>
      <c r="T777" s="547">
        <v>0</v>
      </c>
      <c r="U777" s="547"/>
      <c r="V777" s="547">
        <f t="shared" si="469"/>
        <v>-16047.4275</v>
      </c>
      <c r="W777" s="285"/>
      <c r="X777" s="286"/>
      <c r="Y777" s="548">
        <f t="shared" si="464"/>
        <v>0</v>
      </c>
      <c r="Z777" s="549">
        <f t="shared" si="464"/>
        <v>0</v>
      </c>
      <c r="AA777" s="549">
        <f t="shared" si="464"/>
        <v>0</v>
      </c>
      <c r="AB777" s="282">
        <f t="shared" ref="AB777:AB873" si="471">T777-SUM(Y777:AA777)</f>
        <v>0</v>
      </c>
      <c r="AC777" s="281">
        <f t="shared" ref="AC777:AC873" si="472">T777-SUM(Y777:AA777)-AB777</f>
        <v>0</v>
      </c>
      <c r="AD777" s="549">
        <f t="shared" si="465"/>
        <v>0</v>
      </c>
      <c r="AE777" s="553">
        <f t="shared" si="435"/>
        <v>0</v>
      </c>
      <c r="AF777" s="282">
        <f t="shared" si="436"/>
        <v>0</v>
      </c>
      <c r="AG777" s="283">
        <f t="shared" ref="AG777:AG873" si="473">SUM(AD777:AF777)</f>
        <v>0</v>
      </c>
      <c r="AH777" s="281">
        <f t="shared" ref="AH777:AH873" si="474">AG777-AB777</f>
        <v>0</v>
      </c>
      <c r="AI777" s="551">
        <f t="shared" si="453"/>
        <v>-16047.4275</v>
      </c>
      <c r="AJ777" s="549">
        <f t="shared" si="453"/>
        <v>0</v>
      </c>
      <c r="AK777" s="549">
        <f t="shared" si="453"/>
        <v>0</v>
      </c>
      <c r="AL777" s="282">
        <f t="shared" ref="AL777:AL873" si="475">V777-SUM(AI777:AK777)</f>
        <v>0</v>
      </c>
      <c r="AM777" s="281">
        <f t="shared" ref="AM777:AM873" si="476">V777-SUM(AI777:AK777)-AL777</f>
        <v>0</v>
      </c>
      <c r="AN777" s="549">
        <f t="shared" si="462"/>
        <v>0</v>
      </c>
      <c r="AO777" s="549">
        <f t="shared" si="463"/>
        <v>0</v>
      </c>
      <c r="AP777" s="549">
        <f t="shared" ref="AP777:AP873" si="477">IF($D777=AP$5,$V777,IF($D777=AP$4, $V777*$AL$2,0))</f>
        <v>0</v>
      </c>
      <c r="AQ777" s="283">
        <f t="shared" si="437"/>
        <v>0</v>
      </c>
      <c r="AR777" s="281">
        <f t="shared" ref="AR777:AR873" si="478">AQ777-AL777</f>
        <v>0</v>
      </c>
      <c r="AT777" s="446"/>
      <c r="AU777" s="284"/>
      <c r="AV777" s="447" t="str">
        <f t="shared" si="467"/>
        <v>CA</v>
      </c>
      <c r="AW777" s="447" t="str">
        <f t="shared" si="467"/>
        <v>CL</v>
      </c>
      <c r="AX777" s="447" t="str">
        <f t="shared" si="467"/>
        <v>AIC</v>
      </c>
      <c r="AY777" s="447" t="str">
        <f t="shared" si="446"/>
        <v>ERB</v>
      </c>
      <c r="AZ777" s="447" t="str">
        <f t="shared" si="446"/>
        <v>GRB</v>
      </c>
      <c r="BA777" s="447" t="str">
        <f t="shared" si="446"/>
        <v>Non-Op</v>
      </c>
      <c r="BC777" s="445" t="s">
        <v>2118</v>
      </c>
      <c r="BD777" s="552">
        <f t="shared" si="454"/>
        <v>0</v>
      </c>
      <c r="BF777" s="448"/>
      <c r="BG777" s="448"/>
      <c r="BH777" s="448"/>
      <c r="BI777" s="448"/>
      <c r="BJ777" s="448"/>
      <c r="BK777" s="448"/>
      <c r="BL777" s="448"/>
      <c r="BN777" s="444"/>
    </row>
    <row r="778" spans="1:66" s="28" customFormat="1" ht="12" customHeight="1">
      <c r="A778" s="287">
        <v>18401192</v>
      </c>
      <c r="B778" s="288" t="str">
        <f t="shared" si="443"/>
        <v>18401192</v>
      </c>
      <c r="C778" s="444" t="s">
        <v>1511</v>
      </c>
      <c r="D778" s="445" t="s">
        <v>2091</v>
      </c>
      <c r="E778" s="445"/>
      <c r="F778" s="294">
        <v>42933</v>
      </c>
      <c r="G778" s="445"/>
      <c r="H778" s="547">
        <v>0</v>
      </c>
      <c r="I778" s="547">
        <v>-15651.02</v>
      </c>
      <c r="J778" s="547">
        <v>-113276.89</v>
      </c>
      <c r="K778" s="547">
        <v>0</v>
      </c>
      <c r="L778" s="547">
        <v>-19160.46</v>
      </c>
      <c r="M778" s="547">
        <v>-64775.71</v>
      </c>
      <c r="N778" s="547">
        <v>0</v>
      </c>
      <c r="O778" s="547">
        <v>-83210.539999999994</v>
      </c>
      <c r="P778" s="547">
        <v>-167373.32999999999</v>
      </c>
      <c r="Q778" s="547">
        <v>0</v>
      </c>
      <c r="R778" s="547">
        <v>-170010.29</v>
      </c>
      <c r="S778" s="547">
        <v>-119078.09</v>
      </c>
      <c r="T778" s="547">
        <v>0</v>
      </c>
      <c r="U778" s="547"/>
      <c r="V778" s="547">
        <f t="shared" si="469"/>
        <v>-62711.360833333332</v>
      </c>
      <c r="W778" s="285"/>
      <c r="X778" s="286"/>
      <c r="Y778" s="548">
        <f t="shared" si="464"/>
        <v>0</v>
      </c>
      <c r="Z778" s="549">
        <f t="shared" si="464"/>
        <v>0</v>
      </c>
      <c r="AA778" s="549">
        <f t="shared" si="464"/>
        <v>0</v>
      </c>
      <c r="AB778" s="282">
        <f t="shared" si="471"/>
        <v>0</v>
      </c>
      <c r="AC778" s="281">
        <f t="shared" si="472"/>
        <v>0</v>
      </c>
      <c r="AD778" s="549">
        <f t="shared" si="465"/>
        <v>0</v>
      </c>
      <c r="AE778" s="553">
        <f t="shared" si="435"/>
        <v>0</v>
      </c>
      <c r="AF778" s="282">
        <f t="shared" si="436"/>
        <v>0</v>
      </c>
      <c r="AG778" s="283">
        <f t="shared" si="473"/>
        <v>0</v>
      </c>
      <c r="AH778" s="281">
        <f t="shared" si="474"/>
        <v>0</v>
      </c>
      <c r="AI778" s="551">
        <f t="shared" si="453"/>
        <v>-62711.360833333332</v>
      </c>
      <c r="AJ778" s="549">
        <f t="shared" si="453"/>
        <v>0</v>
      </c>
      <c r="AK778" s="549">
        <f t="shared" si="453"/>
        <v>0</v>
      </c>
      <c r="AL778" s="282">
        <f t="shared" si="475"/>
        <v>0</v>
      </c>
      <c r="AM778" s="281">
        <f t="shared" si="476"/>
        <v>0</v>
      </c>
      <c r="AN778" s="549">
        <f t="shared" si="462"/>
        <v>0</v>
      </c>
      <c r="AO778" s="549">
        <f t="shared" si="463"/>
        <v>0</v>
      </c>
      <c r="AP778" s="549">
        <f t="shared" si="477"/>
        <v>0</v>
      </c>
      <c r="AQ778" s="283">
        <f t="shared" si="437"/>
        <v>0</v>
      </c>
      <c r="AR778" s="281">
        <f t="shared" si="478"/>
        <v>0</v>
      </c>
      <c r="AT778" s="446"/>
      <c r="AU778" s="284"/>
      <c r="AV778" s="447" t="str">
        <f t="shared" si="467"/>
        <v>CA</v>
      </c>
      <c r="AW778" s="447" t="str">
        <f t="shared" si="467"/>
        <v>CL</v>
      </c>
      <c r="AX778" s="447" t="str">
        <f t="shared" si="467"/>
        <v>AIC</v>
      </c>
      <c r="AY778" s="447" t="str">
        <f t="shared" si="446"/>
        <v>ERB</v>
      </c>
      <c r="AZ778" s="447" t="str">
        <f t="shared" si="446"/>
        <v>GRB</v>
      </c>
      <c r="BA778" s="447" t="str">
        <f t="shared" si="446"/>
        <v>Non-Op</v>
      </c>
      <c r="BC778" s="445" t="s">
        <v>2118</v>
      </c>
      <c r="BD778" s="552">
        <f t="shared" si="454"/>
        <v>0</v>
      </c>
      <c r="BF778" s="448"/>
      <c r="BG778" s="448"/>
      <c r="BH778" s="448"/>
      <c r="BI778" s="448"/>
      <c r="BJ778" s="448"/>
      <c r="BK778" s="448"/>
      <c r="BL778" s="448"/>
      <c r="BN778" s="444"/>
    </row>
    <row r="779" spans="1:66" s="28" customFormat="1" ht="12" customHeight="1">
      <c r="A779" s="287">
        <v>18401193</v>
      </c>
      <c r="B779" s="288" t="str">
        <f t="shared" si="443"/>
        <v>18401193</v>
      </c>
      <c r="C779" s="444" t="s">
        <v>1512</v>
      </c>
      <c r="D779" s="445" t="s">
        <v>2091</v>
      </c>
      <c r="E779" s="445"/>
      <c r="F779" s="294">
        <v>42933</v>
      </c>
      <c r="G779" s="445"/>
      <c r="H779" s="547">
        <v>0</v>
      </c>
      <c r="I779" s="547">
        <v>-29848.1</v>
      </c>
      <c r="J779" s="547">
        <v>-101215.02</v>
      </c>
      <c r="K779" s="547">
        <v>0</v>
      </c>
      <c r="L779" s="547">
        <v>-19002.89</v>
      </c>
      <c r="M779" s="547">
        <v>14795.19</v>
      </c>
      <c r="N779" s="547">
        <v>0</v>
      </c>
      <c r="O779" s="547">
        <v>-9465.9599999999991</v>
      </c>
      <c r="P779" s="547">
        <v>-28353.5</v>
      </c>
      <c r="Q779" s="547">
        <v>0</v>
      </c>
      <c r="R779" s="547">
        <v>-24775.07</v>
      </c>
      <c r="S779" s="547">
        <v>-24950.13</v>
      </c>
      <c r="T779" s="547">
        <v>0</v>
      </c>
      <c r="U779" s="547"/>
      <c r="V779" s="547">
        <f t="shared" si="469"/>
        <v>-18567.956666666669</v>
      </c>
      <c r="W779" s="285"/>
      <c r="X779" s="286"/>
      <c r="Y779" s="548">
        <f t="shared" si="464"/>
        <v>0</v>
      </c>
      <c r="Z779" s="549">
        <f t="shared" si="464"/>
        <v>0</v>
      </c>
      <c r="AA779" s="549">
        <f t="shared" si="464"/>
        <v>0</v>
      </c>
      <c r="AB779" s="282">
        <f t="shared" si="471"/>
        <v>0</v>
      </c>
      <c r="AC779" s="281">
        <f t="shared" si="472"/>
        <v>0</v>
      </c>
      <c r="AD779" s="549">
        <f t="shared" si="465"/>
        <v>0</v>
      </c>
      <c r="AE779" s="553">
        <f t="shared" si="435"/>
        <v>0</v>
      </c>
      <c r="AF779" s="282">
        <f t="shared" si="436"/>
        <v>0</v>
      </c>
      <c r="AG779" s="283">
        <f t="shared" si="473"/>
        <v>0</v>
      </c>
      <c r="AH779" s="281">
        <f t="shared" si="474"/>
        <v>0</v>
      </c>
      <c r="AI779" s="551">
        <f t="shared" si="453"/>
        <v>-18567.956666666669</v>
      </c>
      <c r="AJ779" s="549">
        <f t="shared" si="453"/>
        <v>0</v>
      </c>
      <c r="AK779" s="549">
        <f t="shared" si="453"/>
        <v>0</v>
      </c>
      <c r="AL779" s="282">
        <f t="shared" si="475"/>
        <v>0</v>
      </c>
      <c r="AM779" s="281">
        <f t="shared" si="476"/>
        <v>0</v>
      </c>
      <c r="AN779" s="549">
        <f t="shared" si="462"/>
        <v>0</v>
      </c>
      <c r="AO779" s="549">
        <f t="shared" si="463"/>
        <v>0</v>
      </c>
      <c r="AP779" s="549">
        <f t="shared" si="477"/>
        <v>0</v>
      </c>
      <c r="AQ779" s="283">
        <f t="shared" si="437"/>
        <v>0</v>
      </c>
      <c r="AR779" s="281">
        <f t="shared" si="478"/>
        <v>0</v>
      </c>
      <c r="AT779" s="446"/>
      <c r="AU779" s="284"/>
      <c r="AV779" s="447" t="str">
        <f t="shared" si="467"/>
        <v>CA</v>
      </c>
      <c r="AW779" s="447" t="str">
        <f t="shared" si="467"/>
        <v>CL</v>
      </c>
      <c r="AX779" s="447" t="str">
        <f t="shared" si="467"/>
        <v>AIC</v>
      </c>
      <c r="AY779" s="447" t="str">
        <f t="shared" si="446"/>
        <v>ERB</v>
      </c>
      <c r="AZ779" s="447" t="str">
        <f t="shared" si="446"/>
        <v>GRB</v>
      </c>
      <c r="BA779" s="447" t="str">
        <f t="shared" si="446"/>
        <v>Non-Op</v>
      </c>
      <c r="BC779" s="445" t="s">
        <v>2118</v>
      </c>
      <c r="BD779" s="552">
        <f t="shared" si="454"/>
        <v>0</v>
      </c>
      <c r="BF779" s="448"/>
      <c r="BG779" s="448"/>
      <c r="BH779" s="448"/>
      <c r="BI779" s="448"/>
      <c r="BJ779" s="448"/>
      <c r="BK779" s="448"/>
      <c r="BL779" s="448"/>
      <c r="BN779" s="444"/>
    </row>
    <row r="780" spans="1:66" s="28" customFormat="1" ht="12" customHeight="1">
      <c r="A780" s="287">
        <v>18401201</v>
      </c>
      <c r="B780" s="288" t="str">
        <f t="shared" si="443"/>
        <v>18401201</v>
      </c>
      <c r="C780" s="444" t="s">
        <v>1513</v>
      </c>
      <c r="D780" s="445" t="s">
        <v>2091</v>
      </c>
      <c r="E780" s="445"/>
      <c r="F780" s="294">
        <v>42933</v>
      </c>
      <c r="G780" s="445"/>
      <c r="H780" s="547">
        <v>0</v>
      </c>
      <c r="I780" s="547">
        <v>-3063.99</v>
      </c>
      <c r="J780" s="547">
        <v>13764.11</v>
      </c>
      <c r="K780" s="547">
        <v>0</v>
      </c>
      <c r="L780" s="547">
        <v>27320.9</v>
      </c>
      <c r="M780" s="547">
        <v>-13220.16</v>
      </c>
      <c r="N780" s="547">
        <v>0</v>
      </c>
      <c r="O780" s="547">
        <v>5939.34</v>
      </c>
      <c r="P780" s="547">
        <v>10401.01</v>
      </c>
      <c r="Q780" s="547">
        <v>0</v>
      </c>
      <c r="R780" s="547">
        <v>59473.17</v>
      </c>
      <c r="S780" s="547">
        <v>77271.83</v>
      </c>
      <c r="T780" s="547">
        <v>0</v>
      </c>
      <c r="U780" s="547"/>
      <c r="V780" s="547">
        <f t="shared" si="469"/>
        <v>14823.850833333336</v>
      </c>
      <c r="W780" s="285"/>
      <c r="X780" s="286"/>
      <c r="Y780" s="548">
        <f t="shared" si="464"/>
        <v>0</v>
      </c>
      <c r="Z780" s="549">
        <f t="shared" si="464"/>
        <v>0</v>
      </c>
      <c r="AA780" s="549">
        <f t="shared" si="464"/>
        <v>0</v>
      </c>
      <c r="AB780" s="282">
        <f t="shared" si="471"/>
        <v>0</v>
      </c>
      <c r="AC780" s="281">
        <f t="shared" si="472"/>
        <v>0</v>
      </c>
      <c r="AD780" s="549">
        <f t="shared" si="465"/>
        <v>0</v>
      </c>
      <c r="AE780" s="553">
        <f t="shared" si="435"/>
        <v>0</v>
      </c>
      <c r="AF780" s="282">
        <f t="shared" si="436"/>
        <v>0</v>
      </c>
      <c r="AG780" s="283">
        <f t="shared" si="473"/>
        <v>0</v>
      </c>
      <c r="AH780" s="281">
        <f t="shared" si="474"/>
        <v>0</v>
      </c>
      <c r="AI780" s="551">
        <f t="shared" ref="AI780:AK795" si="479">IF($D780=AI$5,$V780,0)</f>
        <v>14823.850833333336</v>
      </c>
      <c r="AJ780" s="549">
        <f t="shared" si="479"/>
        <v>0</v>
      </c>
      <c r="AK780" s="549">
        <f t="shared" si="479"/>
        <v>0</v>
      </c>
      <c r="AL780" s="282">
        <f t="shared" si="475"/>
        <v>0</v>
      </c>
      <c r="AM780" s="281">
        <f t="shared" si="476"/>
        <v>0</v>
      </c>
      <c r="AN780" s="549">
        <f t="shared" si="462"/>
        <v>0</v>
      </c>
      <c r="AO780" s="549">
        <f t="shared" si="463"/>
        <v>0</v>
      </c>
      <c r="AP780" s="549">
        <f t="shared" si="477"/>
        <v>0</v>
      </c>
      <c r="AQ780" s="283">
        <f t="shared" si="437"/>
        <v>0</v>
      </c>
      <c r="AR780" s="281">
        <f t="shared" si="478"/>
        <v>0</v>
      </c>
      <c r="AT780" s="446"/>
      <c r="AU780" s="284"/>
      <c r="AV780" s="447" t="str">
        <f t="shared" si="467"/>
        <v>CA</v>
      </c>
      <c r="AW780" s="447" t="str">
        <f t="shared" si="467"/>
        <v>CL</v>
      </c>
      <c r="AX780" s="447" t="str">
        <f t="shared" si="467"/>
        <v>AIC</v>
      </c>
      <c r="AY780" s="447" t="str">
        <f t="shared" si="446"/>
        <v>ERB</v>
      </c>
      <c r="AZ780" s="447" t="str">
        <f t="shared" si="446"/>
        <v>GRB</v>
      </c>
      <c r="BA780" s="447" t="str">
        <f t="shared" si="446"/>
        <v>Non-Op</v>
      </c>
      <c r="BC780" s="445" t="s">
        <v>2118</v>
      </c>
      <c r="BD780" s="552">
        <f t="shared" si="454"/>
        <v>0</v>
      </c>
      <c r="BF780" s="448"/>
      <c r="BG780" s="448"/>
      <c r="BH780" s="448"/>
      <c r="BI780" s="448"/>
      <c r="BJ780" s="448"/>
      <c r="BK780" s="448"/>
      <c r="BL780" s="448"/>
      <c r="BN780" s="444"/>
    </row>
    <row r="781" spans="1:66" s="28" customFormat="1" ht="12" customHeight="1">
      <c r="A781" s="321">
        <v>18405103</v>
      </c>
      <c r="B781" s="288" t="str">
        <f t="shared" si="443"/>
        <v>18405103</v>
      </c>
      <c r="C781" s="444" t="s">
        <v>2861</v>
      </c>
      <c r="D781" s="445" t="s">
        <v>2091</v>
      </c>
      <c r="E781" s="445"/>
      <c r="F781" s="294">
        <v>43374</v>
      </c>
      <c r="G781" s="445"/>
      <c r="H781" s="547">
        <v>0</v>
      </c>
      <c r="I781" s="547">
        <v>0</v>
      </c>
      <c r="J781" s="547">
        <v>0</v>
      </c>
      <c r="K781" s="547">
        <v>0</v>
      </c>
      <c r="L781" s="547">
        <v>0</v>
      </c>
      <c r="M781" s="547">
        <v>0</v>
      </c>
      <c r="N781" s="547">
        <v>0</v>
      </c>
      <c r="O781" s="547">
        <v>0</v>
      </c>
      <c r="P781" s="547">
        <v>0</v>
      </c>
      <c r="Q781" s="547">
        <v>0</v>
      </c>
      <c r="R781" s="547">
        <v>0</v>
      </c>
      <c r="S781" s="547">
        <v>0</v>
      </c>
      <c r="T781" s="547">
        <v>0</v>
      </c>
      <c r="U781" s="547"/>
      <c r="V781" s="547">
        <f t="shared" si="469"/>
        <v>0</v>
      </c>
      <c r="W781" s="285"/>
      <c r="X781" s="286"/>
      <c r="Y781" s="548">
        <f t="shared" si="464"/>
        <v>0</v>
      </c>
      <c r="Z781" s="549">
        <f t="shared" si="464"/>
        <v>0</v>
      </c>
      <c r="AA781" s="549">
        <f t="shared" si="464"/>
        <v>0</v>
      </c>
      <c r="AB781" s="282">
        <f t="shared" si="471"/>
        <v>0</v>
      </c>
      <c r="AC781" s="281">
        <f t="shared" si="472"/>
        <v>0</v>
      </c>
      <c r="AD781" s="549">
        <f t="shared" si="465"/>
        <v>0</v>
      </c>
      <c r="AE781" s="553">
        <f t="shared" ref="AE781:AE877" si="480">IF($D781=AE$5,$T781,IF($D781=AE$4, $T781*$AK$2,0))</f>
        <v>0</v>
      </c>
      <c r="AF781" s="282">
        <f t="shared" ref="AF781:AF877" si="481">IF($D781=AF$5,$T781,IF($D781=AF$4, $T781*$AL$2,0))</f>
        <v>0</v>
      </c>
      <c r="AG781" s="283">
        <f t="shared" si="473"/>
        <v>0</v>
      </c>
      <c r="AH781" s="281">
        <f t="shared" si="474"/>
        <v>0</v>
      </c>
      <c r="AI781" s="551">
        <f t="shared" si="479"/>
        <v>0</v>
      </c>
      <c r="AJ781" s="549">
        <f t="shared" si="479"/>
        <v>0</v>
      </c>
      <c r="AK781" s="549">
        <f t="shared" si="479"/>
        <v>0</v>
      </c>
      <c r="AL781" s="282">
        <f t="shared" si="475"/>
        <v>0</v>
      </c>
      <c r="AM781" s="281">
        <f t="shared" si="476"/>
        <v>0</v>
      </c>
      <c r="AN781" s="549">
        <f t="shared" si="462"/>
        <v>0</v>
      </c>
      <c r="AO781" s="549">
        <f t="shared" si="463"/>
        <v>0</v>
      </c>
      <c r="AP781" s="549">
        <f t="shared" si="477"/>
        <v>0</v>
      </c>
      <c r="AQ781" s="283">
        <f t="shared" si="437"/>
        <v>0</v>
      </c>
      <c r="AR781" s="281">
        <f t="shared" si="478"/>
        <v>0</v>
      </c>
      <c r="AT781" s="446"/>
      <c r="AU781" s="284"/>
      <c r="AV781" s="447" t="str">
        <f t="shared" si="467"/>
        <v>CA</v>
      </c>
      <c r="AW781" s="447" t="str">
        <f t="shared" si="467"/>
        <v>CL</v>
      </c>
      <c r="AX781" s="447" t="str">
        <f t="shared" si="467"/>
        <v>AIC</v>
      </c>
      <c r="AY781" s="447" t="str">
        <f t="shared" si="446"/>
        <v>ERB</v>
      </c>
      <c r="AZ781" s="447" t="str">
        <f t="shared" si="446"/>
        <v>GRB</v>
      </c>
      <c r="BA781" s="447" t="str">
        <f t="shared" si="446"/>
        <v>Non-Op</v>
      </c>
      <c r="BC781" s="445" t="s">
        <v>2142</v>
      </c>
      <c r="BD781" s="552">
        <f t="shared" si="454"/>
        <v>0</v>
      </c>
      <c r="BF781" s="448"/>
      <c r="BG781" s="448"/>
      <c r="BH781" s="448"/>
      <c r="BI781" s="448"/>
      <c r="BJ781" s="448"/>
      <c r="BK781" s="448"/>
      <c r="BL781" s="448"/>
      <c r="BN781" s="444"/>
    </row>
    <row r="782" spans="1:66" s="28" customFormat="1" ht="12" customHeight="1">
      <c r="A782" s="321">
        <v>18405113</v>
      </c>
      <c r="B782" s="288" t="str">
        <f t="shared" si="443"/>
        <v>18405113</v>
      </c>
      <c r="C782" s="444" t="s">
        <v>2862</v>
      </c>
      <c r="D782" s="445" t="s">
        <v>2091</v>
      </c>
      <c r="E782" s="445"/>
      <c r="F782" s="294">
        <v>43374</v>
      </c>
      <c r="G782" s="445"/>
      <c r="H782" s="547">
        <v>0</v>
      </c>
      <c r="I782" s="547">
        <v>0</v>
      </c>
      <c r="J782" s="547">
        <v>0</v>
      </c>
      <c r="K782" s="547">
        <v>0</v>
      </c>
      <c r="L782" s="547">
        <v>0</v>
      </c>
      <c r="M782" s="547">
        <v>0</v>
      </c>
      <c r="N782" s="547">
        <v>0</v>
      </c>
      <c r="O782" s="547">
        <v>0</v>
      </c>
      <c r="P782" s="547">
        <v>0</v>
      </c>
      <c r="Q782" s="547">
        <v>0</v>
      </c>
      <c r="R782" s="547">
        <v>0</v>
      </c>
      <c r="S782" s="547">
        <v>0</v>
      </c>
      <c r="T782" s="547">
        <v>0</v>
      </c>
      <c r="U782" s="547"/>
      <c r="V782" s="547">
        <f t="shared" si="469"/>
        <v>0</v>
      </c>
      <c r="W782" s="285"/>
      <c r="X782" s="286"/>
      <c r="Y782" s="548">
        <f t="shared" si="464"/>
        <v>0</v>
      </c>
      <c r="Z782" s="549">
        <f t="shared" si="464"/>
        <v>0</v>
      </c>
      <c r="AA782" s="549">
        <f t="shared" si="464"/>
        <v>0</v>
      </c>
      <c r="AB782" s="282">
        <f t="shared" si="471"/>
        <v>0</v>
      </c>
      <c r="AC782" s="281">
        <f t="shared" si="472"/>
        <v>0</v>
      </c>
      <c r="AD782" s="549">
        <f t="shared" si="465"/>
        <v>0</v>
      </c>
      <c r="AE782" s="553">
        <f t="shared" si="480"/>
        <v>0</v>
      </c>
      <c r="AF782" s="282">
        <f t="shared" si="481"/>
        <v>0</v>
      </c>
      <c r="AG782" s="283">
        <f t="shared" si="473"/>
        <v>0</v>
      </c>
      <c r="AH782" s="281">
        <f t="shared" si="474"/>
        <v>0</v>
      </c>
      <c r="AI782" s="551">
        <f t="shared" si="479"/>
        <v>0</v>
      </c>
      <c r="AJ782" s="549">
        <f t="shared" si="479"/>
        <v>0</v>
      </c>
      <c r="AK782" s="549">
        <f t="shared" si="479"/>
        <v>0</v>
      </c>
      <c r="AL782" s="282">
        <f t="shared" si="475"/>
        <v>0</v>
      </c>
      <c r="AM782" s="281">
        <f t="shared" si="476"/>
        <v>0</v>
      </c>
      <c r="AN782" s="549">
        <f t="shared" si="462"/>
        <v>0</v>
      </c>
      <c r="AO782" s="549">
        <f t="shared" si="463"/>
        <v>0</v>
      </c>
      <c r="AP782" s="549">
        <f t="shared" si="477"/>
        <v>0</v>
      </c>
      <c r="AQ782" s="283">
        <f t="shared" si="437"/>
        <v>0</v>
      </c>
      <c r="AR782" s="281">
        <f t="shared" si="478"/>
        <v>0</v>
      </c>
      <c r="AT782" s="446"/>
      <c r="AU782" s="284"/>
      <c r="AV782" s="447" t="str">
        <f t="shared" si="467"/>
        <v>CA</v>
      </c>
      <c r="AW782" s="447" t="str">
        <f t="shared" si="467"/>
        <v>CL</v>
      </c>
      <c r="AX782" s="447" t="str">
        <f t="shared" si="467"/>
        <v>AIC</v>
      </c>
      <c r="AY782" s="447" t="str">
        <f t="shared" si="446"/>
        <v>ERB</v>
      </c>
      <c r="AZ782" s="447" t="str">
        <f t="shared" si="446"/>
        <v>GRB</v>
      </c>
      <c r="BA782" s="447" t="str">
        <f t="shared" si="446"/>
        <v>Non-Op</v>
      </c>
      <c r="BC782" s="445" t="s">
        <v>2142</v>
      </c>
      <c r="BD782" s="552">
        <f t="shared" si="454"/>
        <v>0</v>
      </c>
      <c r="BF782" s="448"/>
      <c r="BG782" s="448"/>
      <c r="BH782" s="448"/>
      <c r="BI782" s="448"/>
      <c r="BJ782" s="448"/>
      <c r="BK782" s="448"/>
      <c r="BL782" s="448"/>
      <c r="BN782" s="444"/>
    </row>
    <row r="783" spans="1:66" s="28" customFormat="1" ht="12" customHeight="1">
      <c r="A783" s="362">
        <v>18405213</v>
      </c>
      <c r="B783" s="290" t="str">
        <f t="shared" si="443"/>
        <v>18405213</v>
      </c>
      <c r="C783" s="450" t="s">
        <v>2863</v>
      </c>
      <c r="D783" s="451" t="s">
        <v>2091</v>
      </c>
      <c r="E783" s="451"/>
      <c r="F783" s="300">
        <v>44409</v>
      </c>
      <c r="G783" s="451"/>
      <c r="H783" s="556">
        <v>0</v>
      </c>
      <c r="I783" s="556">
        <v>32</v>
      </c>
      <c r="J783" s="556">
        <v>32</v>
      </c>
      <c r="K783" s="556">
        <v>0</v>
      </c>
      <c r="L783" s="556">
        <v>64</v>
      </c>
      <c r="M783" s="556">
        <v>64</v>
      </c>
      <c r="N783" s="556">
        <v>0</v>
      </c>
      <c r="O783" s="556">
        <v>96</v>
      </c>
      <c r="P783" s="556">
        <v>96</v>
      </c>
      <c r="Q783" s="556">
        <v>0</v>
      </c>
      <c r="R783" s="556">
        <v>0</v>
      </c>
      <c r="S783" s="556">
        <v>0</v>
      </c>
      <c r="T783" s="556">
        <v>0</v>
      </c>
      <c r="U783" s="556"/>
      <c r="V783" s="556">
        <f t="shared" si="469"/>
        <v>32</v>
      </c>
      <c r="W783" s="292"/>
      <c r="X783" s="293"/>
      <c r="Y783" s="548">
        <f t="shared" si="464"/>
        <v>0</v>
      </c>
      <c r="Z783" s="549">
        <f t="shared" si="464"/>
        <v>0</v>
      </c>
      <c r="AA783" s="549">
        <f t="shared" si="464"/>
        <v>0</v>
      </c>
      <c r="AB783" s="282">
        <f t="shared" ref="AB783:AB784" si="482">T783-SUM(Y783:AA783)</f>
        <v>0</v>
      </c>
      <c r="AC783" s="281">
        <f t="shared" ref="AC783:AC784" si="483">T783-SUM(Y783:AA783)-AB783</f>
        <v>0</v>
      </c>
      <c r="AD783" s="549">
        <f t="shared" si="465"/>
        <v>0</v>
      </c>
      <c r="AE783" s="553">
        <f t="shared" si="480"/>
        <v>0</v>
      </c>
      <c r="AF783" s="282">
        <f t="shared" si="481"/>
        <v>0</v>
      </c>
      <c r="AG783" s="283">
        <f t="shared" si="473"/>
        <v>0</v>
      </c>
      <c r="AH783" s="281">
        <f t="shared" si="474"/>
        <v>0</v>
      </c>
      <c r="AI783" s="551">
        <f t="shared" si="479"/>
        <v>32</v>
      </c>
      <c r="AJ783" s="549">
        <f t="shared" si="479"/>
        <v>0</v>
      </c>
      <c r="AK783" s="549">
        <f t="shared" si="479"/>
        <v>0</v>
      </c>
      <c r="AL783" s="282">
        <f t="shared" si="475"/>
        <v>0</v>
      </c>
      <c r="AM783" s="281">
        <f t="shared" si="476"/>
        <v>0</v>
      </c>
      <c r="AN783" s="549">
        <f t="shared" si="462"/>
        <v>0</v>
      </c>
      <c r="AO783" s="549">
        <f t="shared" si="463"/>
        <v>0</v>
      </c>
      <c r="AP783" s="549">
        <f t="shared" si="477"/>
        <v>0</v>
      </c>
      <c r="AQ783" s="283">
        <f t="shared" ref="AQ783:AQ784" si="484">SUM(AN783:AP783)</f>
        <v>0</v>
      </c>
      <c r="AR783" s="281">
        <f t="shared" si="478"/>
        <v>0</v>
      </c>
      <c r="AT783" s="446"/>
      <c r="AU783" s="284"/>
      <c r="AV783" s="447" t="str">
        <f t="shared" si="467"/>
        <v>CA</v>
      </c>
      <c r="AW783" s="447" t="str">
        <f t="shared" si="467"/>
        <v>CL</v>
      </c>
      <c r="AX783" s="447" t="str">
        <f t="shared" si="467"/>
        <v>AIC</v>
      </c>
      <c r="AY783" s="447" t="str">
        <f t="shared" si="446"/>
        <v>ERB</v>
      </c>
      <c r="AZ783" s="447" t="str">
        <f t="shared" si="446"/>
        <v>GRB</v>
      </c>
      <c r="BA783" s="447" t="str">
        <f t="shared" si="446"/>
        <v>Non-Op</v>
      </c>
      <c r="BC783" s="445" t="s">
        <v>2142</v>
      </c>
      <c r="BD783" s="552">
        <f t="shared" si="454"/>
        <v>0</v>
      </c>
      <c r="BF783" s="435"/>
      <c r="BG783" s="435"/>
      <c r="BH783" s="435"/>
      <c r="BI783" s="435"/>
      <c r="BJ783" s="435"/>
      <c r="BK783" s="435"/>
      <c r="BL783" s="435"/>
      <c r="BN783" s="444"/>
    </row>
    <row r="784" spans="1:66" s="28" customFormat="1" ht="12" customHeight="1">
      <c r="A784" s="362">
        <v>18405223</v>
      </c>
      <c r="B784" s="290" t="str">
        <f t="shared" si="443"/>
        <v>18405223</v>
      </c>
      <c r="C784" s="450" t="s">
        <v>2864</v>
      </c>
      <c r="D784" s="451" t="s">
        <v>2091</v>
      </c>
      <c r="E784" s="451"/>
      <c r="F784" s="300">
        <v>44378</v>
      </c>
      <c r="G784" s="451"/>
      <c r="H784" s="556">
        <v>0</v>
      </c>
      <c r="I784" s="556">
        <v>0.5</v>
      </c>
      <c r="J784" s="556">
        <v>0.61</v>
      </c>
      <c r="K784" s="556">
        <v>0</v>
      </c>
      <c r="L784" s="556">
        <v>0.24</v>
      </c>
      <c r="M784" s="556">
        <v>0.39</v>
      </c>
      <c r="N784" s="556">
        <v>0</v>
      </c>
      <c r="O784" s="556">
        <v>0.3</v>
      </c>
      <c r="P784" s="556">
        <v>0.44</v>
      </c>
      <c r="Q784" s="556">
        <v>0</v>
      </c>
      <c r="R784" s="556">
        <v>0.22</v>
      </c>
      <c r="S784" s="556">
        <v>0.52</v>
      </c>
      <c r="T784" s="556">
        <v>0</v>
      </c>
      <c r="U784" s="556"/>
      <c r="V784" s="556">
        <f t="shared" si="469"/>
        <v>0.26833333333333331</v>
      </c>
      <c r="W784" s="292"/>
      <c r="X784" s="293"/>
      <c r="Y784" s="548">
        <f t="shared" si="464"/>
        <v>0</v>
      </c>
      <c r="Z784" s="549">
        <f t="shared" si="464"/>
        <v>0</v>
      </c>
      <c r="AA784" s="549">
        <f t="shared" si="464"/>
        <v>0</v>
      </c>
      <c r="AB784" s="282">
        <f t="shared" si="482"/>
        <v>0</v>
      </c>
      <c r="AC784" s="281">
        <f t="shared" si="483"/>
        <v>0</v>
      </c>
      <c r="AD784" s="549">
        <f t="shared" si="465"/>
        <v>0</v>
      </c>
      <c r="AE784" s="553">
        <f t="shared" si="480"/>
        <v>0</v>
      </c>
      <c r="AF784" s="282">
        <f t="shared" si="481"/>
        <v>0</v>
      </c>
      <c r="AG784" s="283">
        <f t="shared" si="473"/>
        <v>0</v>
      </c>
      <c r="AH784" s="281">
        <f t="shared" si="474"/>
        <v>0</v>
      </c>
      <c r="AI784" s="551">
        <f t="shared" si="479"/>
        <v>0.26833333333333331</v>
      </c>
      <c r="AJ784" s="549">
        <f t="shared" si="479"/>
        <v>0</v>
      </c>
      <c r="AK784" s="549">
        <f t="shared" si="479"/>
        <v>0</v>
      </c>
      <c r="AL784" s="282">
        <f t="shared" si="475"/>
        <v>0</v>
      </c>
      <c r="AM784" s="281">
        <f t="shared" si="476"/>
        <v>0</v>
      </c>
      <c r="AN784" s="549">
        <f t="shared" si="462"/>
        <v>0</v>
      </c>
      <c r="AO784" s="549">
        <f t="shared" si="463"/>
        <v>0</v>
      </c>
      <c r="AP784" s="549">
        <f t="shared" si="477"/>
        <v>0</v>
      </c>
      <c r="AQ784" s="283">
        <f t="shared" si="484"/>
        <v>0</v>
      </c>
      <c r="AR784" s="281">
        <f t="shared" si="478"/>
        <v>0</v>
      </c>
      <c r="AT784" s="446"/>
      <c r="AU784" s="284"/>
      <c r="AV784" s="447" t="str">
        <f t="shared" si="467"/>
        <v>CA</v>
      </c>
      <c r="AW784" s="447" t="str">
        <f t="shared" si="467"/>
        <v>CL</v>
      </c>
      <c r="AX784" s="447" t="str">
        <f t="shared" si="467"/>
        <v>AIC</v>
      </c>
      <c r="AY784" s="447" t="str">
        <f t="shared" si="446"/>
        <v>ERB</v>
      </c>
      <c r="AZ784" s="447" t="str">
        <f t="shared" si="446"/>
        <v>GRB</v>
      </c>
      <c r="BA784" s="447" t="str">
        <f t="shared" si="446"/>
        <v>Non-Op</v>
      </c>
      <c r="BC784" s="445" t="s">
        <v>2142</v>
      </c>
      <c r="BD784" s="552">
        <f t="shared" si="454"/>
        <v>0</v>
      </c>
      <c r="BF784" s="435"/>
      <c r="BG784" s="435"/>
      <c r="BH784" s="435"/>
      <c r="BI784" s="435"/>
      <c r="BJ784" s="435"/>
      <c r="BK784" s="435"/>
      <c r="BL784" s="435"/>
      <c r="BN784" s="444"/>
    </row>
    <row r="785" spans="1:66" s="28" customFormat="1" ht="12" customHeight="1">
      <c r="A785" s="287">
        <v>18500003</v>
      </c>
      <c r="B785" s="288" t="str">
        <f t="shared" si="443"/>
        <v>18500003</v>
      </c>
      <c r="C785" s="444" t="s">
        <v>1514</v>
      </c>
      <c r="D785" s="445" t="s">
        <v>1165</v>
      </c>
      <c r="E785" s="445"/>
      <c r="F785" s="294"/>
      <c r="G785" s="445"/>
      <c r="H785" s="547">
        <v>17942.71</v>
      </c>
      <c r="I785" s="547">
        <v>20075.13</v>
      </c>
      <c r="J785" s="547">
        <v>23827.05</v>
      </c>
      <c r="K785" s="547">
        <v>18666.240000000002</v>
      </c>
      <c r="L785" s="547">
        <v>46513.01</v>
      </c>
      <c r="M785" s="547">
        <v>54723.44</v>
      </c>
      <c r="N785" s="547">
        <v>175034.2</v>
      </c>
      <c r="O785" s="547">
        <v>114013.15</v>
      </c>
      <c r="P785" s="547">
        <v>111193.1</v>
      </c>
      <c r="Q785" s="547">
        <v>123519.2</v>
      </c>
      <c r="R785" s="547">
        <v>109398.78</v>
      </c>
      <c r="S785" s="547">
        <v>119101.01</v>
      </c>
      <c r="T785" s="547">
        <v>137168.34</v>
      </c>
      <c r="U785" s="547"/>
      <c r="V785" s="547">
        <f t="shared" si="469"/>
        <v>82801.652916666659</v>
      </c>
      <c r="W785" s="285"/>
      <c r="X785" s="286"/>
      <c r="Y785" s="548">
        <f t="shared" si="464"/>
        <v>0</v>
      </c>
      <c r="Z785" s="549">
        <f t="shared" si="464"/>
        <v>0</v>
      </c>
      <c r="AA785" s="549">
        <f t="shared" si="464"/>
        <v>0</v>
      </c>
      <c r="AB785" s="282">
        <f t="shared" si="471"/>
        <v>137168.34</v>
      </c>
      <c r="AC785" s="281">
        <f t="shared" si="472"/>
        <v>0</v>
      </c>
      <c r="AD785" s="549">
        <f t="shared" si="465"/>
        <v>0</v>
      </c>
      <c r="AE785" s="553">
        <f t="shared" si="480"/>
        <v>0</v>
      </c>
      <c r="AF785" s="282">
        <f t="shared" si="481"/>
        <v>137168.34</v>
      </c>
      <c r="AG785" s="283">
        <f t="shared" si="473"/>
        <v>137168.34</v>
      </c>
      <c r="AH785" s="281">
        <f t="shared" si="474"/>
        <v>0</v>
      </c>
      <c r="AI785" s="551">
        <f t="shared" si="479"/>
        <v>0</v>
      </c>
      <c r="AJ785" s="549">
        <f t="shared" si="479"/>
        <v>0</v>
      </c>
      <c r="AK785" s="549">
        <f t="shared" si="479"/>
        <v>0</v>
      </c>
      <c r="AL785" s="282">
        <f t="shared" si="475"/>
        <v>82801.652916666659</v>
      </c>
      <c r="AM785" s="281">
        <f t="shared" si="476"/>
        <v>0</v>
      </c>
      <c r="AN785" s="549">
        <f t="shared" si="462"/>
        <v>0</v>
      </c>
      <c r="AO785" s="549">
        <f t="shared" si="463"/>
        <v>0</v>
      </c>
      <c r="AP785" s="549">
        <f t="shared" si="477"/>
        <v>82801.652916666659</v>
      </c>
      <c r="AQ785" s="283">
        <f t="shared" si="437"/>
        <v>82801.652916666659</v>
      </c>
      <c r="AR785" s="281">
        <f t="shared" si="478"/>
        <v>0</v>
      </c>
      <c r="AT785" s="446" t="s">
        <v>2065</v>
      </c>
      <c r="AU785" s="284"/>
      <c r="AV785" s="447" t="str">
        <f t="shared" si="467"/>
        <v>CA</v>
      </c>
      <c r="AW785" s="447" t="str">
        <f t="shared" si="467"/>
        <v>CL</v>
      </c>
      <c r="AX785" s="447" t="str">
        <f t="shared" si="467"/>
        <v>AIC</v>
      </c>
      <c r="AY785" s="447" t="str">
        <f t="shared" si="446"/>
        <v>ERB</v>
      </c>
      <c r="AZ785" s="447" t="str">
        <f t="shared" si="446"/>
        <v>GRB</v>
      </c>
      <c r="BA785" s="447" t="str">
        <f t="shared" si="446"/>
        <v>Non-Op</v>
      </c>
      <c r="BC785" s="449" t="s">
        <v>2100</v>
      </c>
      <c r="BD785" s="552">
        <f t="shared" si="454"/>
        <v>137168.34</v>
      </c>
      <c r="BF785" s="435"/>
      <c r="BG785" s="435"/>
      <c r="BH785" s="435"/>
      <c r="BI785" s="435"/>
      <c r="BJ785" s="435"/>
      <c r="BK785" s="435"/>
      <c r="BL785" s="435"/>
      <c r="BN785" s="444"/>
    </row>
    <row r="786" spans="1:66" s="28" customFormat="1" ht="12" customHeight="1">
      <c r="A786" s="362">
        <v>18600002</v>
      </c>
      <c r="B786" s="290" t="str">
        <f t="shared" si="443"/>
        <v>18600002</v>
      </c>
      <c r="C786" s="450" t="s">
        <v>2209</v>
      </c>
      <c r="D786" s="451" t="s">
        <v>2091</v>
      </c>
      <c r="E786" s="451"/>
      <c r="F786" s="300">
        <v>44013</v>
      </c>
      <c r="G786" s="451"/>
      <c r="H786" s="556">
        <v>799.82</v>
      </c>
      <c r="I786" s="556">
        <v>799.82</v>
      </c>
      <c r="J786" s="556">
        <v>799.82</v>
      </c>
      <c r="K786" s="556">
        <v>799.82</v>
      </c>
      <c r="L786" s="556">
        <v>799.82</v>
      </c>
      <c r="M786" s="556">
        <v>799.82</v>
      </c>
      <c r="N786" s="556">
        <v>799.82</v>
      </c>
      <c r="O786" s="556">
        <v>799.82</v>
      </c>
      <c r="P786" s="556">
        <v>799.82</v>
      </c>
      <c r="Q786" s="556">
        <v>799.82</v>
      </c>
      <c r="R786" s="556">
        <v>0</v>
      </c>
      <c r="S786" s="556">
        <v>0</v>
      </c>
      <c r="T786" s="556">
        <v>0</v>
      </c>
      <c r="U786" s="556"/>
      <c r="V786" s="556">
        <f t="shared" si="469"/>
        <v>633.19083333333322</v>
      </c>
      <c r="W786" s="292"/>
      <c r="X786" s="293"/>
      <c r="Y786" s="548">
        <f t="shared" si="464"/>
        <v>0</v>
      </c>
      <c r="Z786" s="549">
        <f t="shared" si="464"/>
        <v>0</v>
      </c>
      <c r="AA786" s="549">
        <f t="shared" si="464"/>
        <v>0</v>
      </c>
      <c r="AB786" s="282">
        <f t="shared" si="471"/>
        <v>0</v>
      </c>
      <c r="AC786" s="281">
        <f t="shared" si="472"/>
        <v>0</v>
      </c>
      <c r="AD786" s="549">
        <f t="shared" si="465"/>
        <v>0</v>
      </c>
      <c r="AE786" s="553">
        <f t="shared" si="480"/>
        <v>0</v>
      </c>
      <c r="AF786" s="282">
        <f t="shared" si="481"/>
        <v>0</v>
      </c>
      <c r="AG786" s="283">
        <f t="shared" si="473"/>
        <v>0</v>
      </c>
      <c r="AH786" s="281">
        <f t="shared" si="474"/>
        <v>0</v>
      </c>
      <c r="AI786" s="551">
        <f t="shared" si="479"/>
        <v>633.19083333333322</v>
      </c>
      <c r="AJ786" s="549">
        <f t="shared" si="479"/>
        <v>0</v>
      </c>
      <c r="AK786" s="549">
        <f t="shared" si="479"/>
        <v>0</v>
      </c>
      <c r="AL786" s="282">
        <f t="shared" si="475"/>
        <v>0</v>
      </c>
      <c r="AM786" s="281">
        <f t="shared" si="476"/>
        <v>0</v>
      </c>
      <c r="AN786" s="549">
        <f t="shared" si="462"/>
        <v>0</v>
      </c>
      <c r="AO786" s="549">
        <f t="shared" si="463"/>
        <v>0</v>
      </c>
      <c r="AP786" s="549">
        <f t="shared" si="477"/>
        <v>0</v>
      </c>
      <c r="AQ786" s="283">
        <f t="shared" ref="AQ786" si="485">SUM(AN786:AP786)</f>
        <v>0</v>
      </c>
      <c r="AR786" s="281">
        <f t="shared" si="478"/>
        <v>0</v>
      </c>
      <c r="AT786" s="446" t="s">
        <v>2064</v>
      </c>
      <c r="AU786" s="284"/>
      <c r="AV786" s="447" t="str">
        <f t="shared" si="467"/>
        <v>CA</v>
      </c>
      <c r="AW786" s="447" t="str">
        <f t="shared" si="467"/>
        <v>CL</v>
      </c>
      <c r="AX786" s="447" t="str">
        <f t="shared" si="467"/>
        <v>AIC</v>
      </c>
      <c r="AY786" s="447" t="str">
        <f t="shared" si="446"/>
        <v>ERB</v>
      </c>
      <c r="AZ786" s="447" t="str">
        <f t="shared" si="446"/>
        <v>GRB</v>
      </c>
      <c r="BA786" s="447" t="str">
        <f t="shared" si="446"/>
        <v>Non-Op</v>
      </c>
      <c r="BC786" s="492" t="s">
        <v>2118</v>
      </c>
      <c r="BD786" s="552">
        <f t="shared" si="454"/>
        <v>0</v>
      </c>
      <c r="BF786" s="435"/>
      <c r="BG786" s="435"/>
      <c r="BH786" s="435"/>
      <c r="BI786" s="435"/>
      <c r="BJ786" s="435"/>
      <c r="BK786" s="435"/>
      <c r="BL786" s="435"/>
      <c r="BN786" s="444"/>
    </row>
    <row r="787" spans="1:66" s="28" customFormat="1" ht="12" customHeight="1">
      <c r="A787" s="287">
        <v>18600011</v>
      </c>
      <c r="B787" s="288" t="str">
        <f t="shared" si="443"/>
        <v>18600011</v>
      </c>
      <c r="C787" s="444" t="s">
        <v>2865</v>
      </c>
      <c r="D787" s="445" t="s">
        <v>1165</v>
      </c>
      <c r="E787" s="445"/>
      <c r="F787" s="444"/>
      <c r="G787" s="445"/>
      <c r="H787" s="547">
        <v>0</v>
      </c>
      <c r="I787" s="547">
        <v>0</v>
      </c>
      <c r="J787" s="547">
        <v>0</v>
      </c>
      <c r="K787" s="547">
        <v>0</v>
      </c>
      <c r="L787" s="547">
        <v>0</v>
      </c>
      <c r="M787" s="547">
        <v>0</v>
      </c>
      <c r="N787" s="547">
        <v>0</v>
      </c>
      <c r="O787" s="547">
        <v>0</v>
      </c>
      <c r="P787" s="547">
        <v>0</v>
      </c>
      <c r="Q787" s="547">
        <v>0</v>
      </c>
      <c r="R787" s="547">
        <v>0</v>
      </c>
      <c r="S787" s="547">
        <v>0</v>
      </c>
      <c r="T787" s="547">
        <v>0</v>
      </c>
      <c r="U787" s="547"/>
      <c r="V787" s="547">
        <f t="shared" si="469"/>
        <v>0</v>
      </c>
      <c r="W787" s="285"/>
      <c r="X787" s="286"/>
      <c r="Y787" s="548">
        <f t="shared" si="464"/>
        <v>0</v>
      </c>
      <c r="Z787" s="549">
        <f t="shared" si="464"/>
        <v>0</v>
      </c>
      <c r="AA787" s="549">
        <f t="shared" si="464"/>
        <v>0</v>
      </c>
      <c r="AB787" s="282">
        <f t="shared" si="471"/>
        <v>0</v>
      </c>
      <c r="AC787" s="281">
        <f t="shared" si="472"/>
        <v>0</v>
      </c>
      <c r="AD787" s="549">
        <f t="shared" si="465"/>
        <v>0</v>
      </c>
      <c r="AE787" s="553">
        <f t="shared" si="480"/>
        <v>0</v>
      </c>
      <c r="AF787" s="282">
        <f t="shared" si="481"/>
        <v>0</v>
      </c>
      <c r="AG787" s="283">
        <f t="shared" si="473"/>
        <v>0</v>
      </c>
      <c r="AH787" s="281">
        <f t="shared" si="474"/>
        <v>0</v>
      </c>
      <c r="AI787" s="551">
        <f t="shared" si="479"/>
        <v>0</v>
      </c>
      <c r="AJ787" s="549">
        <f t="shared" si="479"/>
        <v>0</v>
      </c>
      <c r="AK787" s="549">
        <f t="shared" si="479"/>
        <v>0</v>
      </c>
      <c r="AL787" s="282">
        <f t="shared" si="475"/>
        <v>0</v>
      </c>
      <c r="AM787" s="281">
        <f t="shared" si="476"/>
        <v>0</v>
      </c>
      <c r="AN787" s="549">
        <f t="shared" si="462"/>
        <v>0</v>
      </c>
      <c r="AO787" s="549">
        <f t="shared" si="463"/>
        <v>0</v>
      </c>
      <c r="AP787" s="549">
        <f t="shared" si="477"/>
        <v>0</v>
      </c>
      <c r="AQ787" s="283">
        <f t="shared" si="437"/>
        <v>0</v>
      </c>
      <c r="AR787" s="281">
        <f t="shared" si="478"/>
        <v>0</v>
      </c>
      <c r="AT787" s="446" t="s">
        <v>2065</v>
      </c>
      <c r="AU787" s="284"/>
      <c r="AV787" s="447" t="str">
        <f t="shared" si="467"/>
        <v>CA</v>
      </c>
      <c r="AW787" s="447" t="str">
        <f t="shared" si="467"/>
        <v>CL</v>
      </c>
      <c r="AX787" s="447" t="str">
        <f t="shared" si="467"/>
        <v>AIC</v>
      </c>
      <c r="AY787" s="447" t="str">
        <f t="shared" si="446"/>
        <v>ERB</v>
      </c>
      <c r="AZ787" s="447" t="str">
        <f t="shared" si="446"/>
        <v>GRB</v>
      </c>
      <c r="BA787" s="447" t="str">
        <f t="shared" si="446"/>
        <v>Non-Op</v>
      </c>
      <c r="BC787" s="449" t="s">
        <v>2100</v>
      </c>
      <c r="BD787" s="552">
        <f t="shared" si="454"/>
        <v>0</v>
      </c>
      <c r="BF787" s="435"/>
      <c r="BG787" s="435"/>
      <c r="BH787" s="435"/>
      <c r="BI787" s="435"/>
      <c r="BJ787" s="435"/>
      <c r="BK787" s="435"/>
      <c r="BL787" s="435"/>
      <c r="BN787" s="444"/>
    </row>
    <row r="788" spans="1:66" s="28" customFormat="1" ht="12" customHeight="1">
      <c r="A788" s="287">
        <v>18600013</v>
      </c>
      <c r="B788" s="288" t="str">
        <f t="shared" si="443"/>
        <v>18600013</v>
      </c>
      <c r="C788" s="444" t="s">
        <v>1515</v>
      </c>
      <c r="D788" s="445" t="s">
        <v>1165</v>
      </c>
      <c r="E788" s="445"/>
      <c r="F788" s="444"/>
      <c r="G788" s="445"/>
      <c r="H788" s="547">
        <v>19139312.960000001</v>
      </c>
      <c r="I788" s="547">
        <v>20326882.280000001</v>
      </c>
      <c r="J788" s="547">
        <v>20468017.170000002</v>
      </c>
      <c r="K788" s="547">
        <v>20963065.600000001</v>
      </c>
      <c r="L788" s="547">
        <v>16275184.289999999</v>
      </c>
      <c r="M788" s="547">
        <v>16998362.219999999</v>
      </c>
      <c r="N788" s="547">
        <v>16967711.100000001</v>
      </c>
      <c r="O788" s="547">
        <v>17007603.789999999</v>
      </c>
      <c r="P788" s="547">
        <v>18064771.489999998</v>
      </c>
      <c r="Q788" s="547">
        <v>18614611.18</v>
      </c>
      <c r="R788" s="547">
        <v>19244204.109999999</v>
      </c>
      <c r="S788" s="547">
        <v>19570360.199999999</v>
      </c>
      <c r="T788" s="547">
        <v>19073480.579999998</v>
      </c>
      <c r="U788" s="547"/>
      <c r="V788" s="547">
        <f t="shared" si="469"/>
        <v>18633930.850000001</v>
      </c>
      <c r="W788" s="285"/>
      <c r="X788" s="286"/>
      <c r="Y788" s="548">
        <f t="shared" si="464"/>
        <v>0</v>
      </c>
      <c r="Z788" s="549">
        <f t="shared" si="464"/>
        <v>0</v>
      </c>
      <c r="AA788" s="549">
        <f t="shared" si="464"/>
        <v>0</v>
      </c>
      <c r="AB788" s="282">
        <f t="shared" si="471"/>
        <v>19073480.579999998</v>
      </c>
      <c r="AC788" s="281">
        <f t="shared" si="472"/>
        <v>0</v>
      </c>
      <c r="AD788" s="549">
        <f t="shared" si="465"/>
        <v>0</v>
      </c>
      <c r="AE788" s="553">
        <f t="shared" si="480"/>
        <v>0</v>
      </c>
      <c r="AF788" s="282">
        <f t="shared" si="481"/>
        <v>19073480.579999998</v>
      </c>
      <c r="AG788" s="283">
        <f t="shared" si="473"/>
        <v>19073480.579999998</v>
      </c>
      <c r="AH788" s="281">
        <f t="shared" si="474"/>
        <v>0</v>
      </c>
      <c r="AI788" s="551">
        <f t="shared" si="479"/>
        <v>0</v>
      </c>
      <c r="AJ788" s="549">
        <f t="shared" si="479"/>
        <v>0</v>
      </c>
      <c r="AK788" s="549">
        <f t="shared" si="479"/>
        <v>0</v>
      </c>
      <c r="AL788" s="282">
        <f t="shared" si="475"/>
        <v>18633930.850000001</v>
      </c>
      <c r="AM788" s="281">
        <f t="shared" si="476"/>
        <v>0</v>
      </c>
      <c r="AN788" s="549">
        <f t="shared" si="462"/>
        <v>0</v>
      </c>
      <c r="AO788" s="549">
        <f t="shared" si="463"/>
        <v>0</v>
      </c>
      <c r="AP788" s="549">
        <f t="shared" si="477"/>
        <v>18633930.850000001</v>
      </c>
      <c r="AQ788" s="283">
        <f t="shared" si="437"/>
        <v>18633930.850000001</v>
      </c>
      <c r="AR788" s="281">
        <f t="shared" si="478"/>
        <v>0</v>
      </c>
      <c r="AT788" s="446" t="s">
        <v>2065</v>
      </c>
      <c r="AU788" s="284"/>
      <c r="AV788" s="447" t="str">
        <f t="shared" si="467"/>
        <v>CA</v>
      </c>
      <c r="AW788" s="447" t="str">
        <f t="shared" si="467"/>
        <v>CL</v>
      </c>
      <c r="AX788" s="447" t="str">
        <f t="shared" si="467"/>
        <v>AIC</v>
      </c>
      <c r="AY788" s="447" t="str">
        <f t="shared" si="446"/>
        <v>ERB</v>
      </c>
      <c r="AZ788" s="447" t="str">
        <f t="shared" si="446"/>
        <v>GRB</v>
      </c>
      <c r="BA788" s="447" t="str">
        <f t="shared" si="446"/>
        <v>Non-Op</v>
      </c>
      <c r="BC788" s="449" t="s">
        <v>2100</v>
      </c>
      <c r="BD788" s="552">
        <f t="shared" si="454"/>
        <v>19073480.579999998</v>
      </c>
      <c r="BF788" s="435"/>
      <c r="BG788" s="435"/>
      <c r="BH788" s="435"/>
      <c r="BI788" s="435"/>
      <c r="BJ788" s="435"/>
      <c r="BK788" s="435"/>
      <c r="BL788" s="435"/>
      <c r="BN788" s="444"/>
    </row>
    <row r="789" spans="1:66" s="28" customFormat="1" ht="12" customHeight="1">
      <c r="A789" s="362">
        <v>18600032</v>
      </c>
      <c r="B789" s="290" t="str">
        <f t="shared" si="443"/>
        <v>18600032</v>
      </c>
      <c r="C789" s="450" t="s">
        <v>2210</v>
      </c>
      <c r="D789" s="451" t="s">
        <v>2091</v>
      </c>
      <c r="E789" s="451"/>
      <c r="F789" s="300">
        <v>44105</v>
      </c>
      <c r="G789" s="451"/>
      <c r="H789" s="556">
        <v>776802.5</v>
      </c>
      <c r="I789" s="556">
        <v>801844.66</v>
      </c>
      <c r="J789" s="556">
        <v>860839.08</v>
      </c>
      <c r="K789" s="556">
        <v>765323.57</v>
      </c>
      <c r="L789" s="556">
        <v>756971.88</v>
      </c>
      <c r="M789" s="556">
        <v>695619.8</v>
      </c>
      <c r="N789" s="556">
        <v>802616.19</v>
      </c>
      <c r="O789" s="556">
        <v>968860.63</v>
      </c>
      <c r="P789" s="556">
        <v>1147586.55</v>
      </c>
      <c r="Q789" s="556">
        <v>1206850.3899999999</v>
      </c>
      <c r="R789" s="556">
        <v>1192651.54</v>
      </c>
      <c r="S789" s="556">
        <v>1059406.0900000001</v>
      </c>
      <c r="T789" s="556">
        <v>1085632.02</v>
      </c>
      <c r="U789" s="556"/>
      <c r="V789" s="556">
        <f t="shared" si="469"/>
        <v>932482.30333333323</v>
      </c>
      <c r="W789" s="292"/>
      <c r="X789" s="293"/>
      <c r="Y789" s="548">
        <f t="shared" si="464"/>
        <v>1085632.02</v>
      </c>
      <c r="Z789" s="549">
        <f t="shared" si="464"/>
        <v>0</v>
      </c>
      <c r="AA789" s="549">
        <f t="shared" si="464"/>
        <v>0</v>
      </c>
      <c r="AB789" s="282">
        <f t="shared" ref="AB789:AB791" si="486">T789-SUM(Y789:AA789)</f>
        <v>0</v>
      </c>
      <c r="AC789" s="281">
        <f t="shared" ref="AC789:AC791" si="487">T789-SUM(Y789:AA789)-AB789</f>
        <v>0</v>
      </c>
      <c r="AD789" s="549">
        <f t="shared" si="465"/>
        <v>0</v>
      </c>
      <c r="AE789" s="553">
        <f t="shared" si="480"/>
        <v>0</v>
      </c>
      <c r="AF789" s="282">
        <f t="shared" si="481"/>
        <v>0</v>
      </c>
      <c r="AG789" s="283">
        <f t="shared" si="473"/>
        <v>0</v>
      </c>
      <c r="AH789" s="281">
        <f t="shared" si="474"/>
        <v>0</v>
      </c>
      <c r="AI789" s="551">
        <f t="shared" si="479"/>
        <v>932482.30333333323</v>
      </c>
      <c r="AJ789" s="549">
        <f t="shared" si="479"/>
        <v>0</v>
      </c>
      <c r="AK789" s="549">
        <f t="shared" si="479"/>
        <v>0</v>
      </c>
      <c r="AL789" s="282">
        <f t="shared" si="475"/>
        <v>0</v>
      </c>
      <c r="AM789" s="281">
        <f t="shared" si="476"/>
        <v>0</v>
      </c>
      <c r="AN789" s="549">
        <f t="shared" si="462"/>
        <v>0</v>
      </c>
      <c r="AO789" s="549">
        <f t="shared" si="463"/>
        <v>0</v>
      </c>
      <c r="AP789" s="549">
        <f t="shared" si="477"/>
        <v>0</v>
      </c>
      <c r="AQ789" s="283">
        <f t="shared" ref="AQ789:AQ791" si="488">SUM(AN789:AP789)</f>
        <v>0</v>
      </c>
      <c r="AR789" s="281">
        <f t="shared" si="478"/>
        <v>0</v>
      </c>
      <c r="AT789" s="446"/>
      <c r="AU789" s="284"/>
      <c r="AV789" s="447" t="str">
        <f t="shared" si="467"/>
        <v>CA</v>
      </c>
      <c r="AW789" s="447" t="str">
        <f t="shared" si="467"/>
        <v>CL</v>
      </c>
      <c r="AX789" s="447" t="str">
        <f t="shared" si="467"/>
        <v>AIC</v>
      </c>
      <c r="AY789" s="447" t="str">
        <f t="shared" si="446"/>
        <v>ERB</v>
      </c>
      <c r="AZ789" s="447" t="str">
        <f t="shared" si="446"/>
        <v>GRB</v>
      </c>
      <c r="BA789" s="447" t="str">
        <f t="shared" si="446"/>
        <v>Non-Op</v>
      </c>
      <c r="BC789" s="445" t="s">
        <v>2118</v>
      </c>
      <c r="BD789" s="552">
        <f t="shared" si="454"/>
        <v>1085632.02</v>
      </c>
      <c r="BF789" s="435"/>
      <c r="BG789" s="435"/>
      <c r="BH789" s="435"/>
      <c r="BI789" s="435"/>
      <c r="BJ789" s="435"/>
      <c r="BK789" s="435"/>
      <c r="BL789" s="435"/>
      <c r="BN789" s="444"/>
    </row>
    <row r="790" spans="1:66" s="28" customFormat="1" ht="12" customHeight="1">
      <c r="A790" s="362">
        <v>18600042</v>
      </c>
      <c r="B790" s="290" t="str">
        <f t="shared" si="443"/>
        <v>18600042</v>
      </c>
      <c r="C790" s="450" t="s">
        <v>2866</v>
      </c>
      <c r="D790" s="451" t="s">
        <v>2091</v>
      </c>
      <c r="E790" s="451"/>
      <c r="F790" s="300">
        <v>44531</v>
      </c>
      <c r="G790" s="451"/>
      <c r="H790" s="556">
        <v>3720343.43</v>
      </c>
      <c r="I790" s="556">
        <v>3738249.12</v>
      </c>
      <c r="J790" s="556">
        <v>3797824.45</v>
      </c>
      <c r="K790" s="556">
        <v>3797884.57</v>
      </c>
      <c r="L790" s="556">
        <v>3797372.27</v>
      </c>
      <c r="M790" s="556">
        <v>3797372.27</v>
      </c>
      <c r="N790" s="556">
        <v>3800471.67</v>
      </c>
      <c r="O790" s="556">
        <v>3799883.25</v>
      </c>
      <c r="P790" s="556">
        <v>3799859.59</v>
      </c>
      <c r="Q790" s="556">
        <v>3799859.59</v>
      </c>
      <c r="R790" s="556">
        <v>3799844.76</v>
      </c>
      <c r="S790" s="556">
        <v>3799844.76</v>
      </c>
      <c r="T790" s="556">
        <v>3799844.76</v>
      </c>
      <c r="U790" s="556"/>
      <c r="V790" s="556">
        <f t="shared" si="469"/>
        <v>3790713.3662499995</v>
      </c>
      <c r="W790" s="292"/>
      <c r="X790" s="293"/>
      <c r="Y790" s="548">
        <f t="shared" si="464"/>
        <v>3799844.76</v>
      </c>
      <c r="Z790" s="549">
        <f t="shared" si="464"/>
        <v>0</v>
      </c>
      <c r="AA790" s="549">
        <f t="shared" si="464"/>
        <v>0</v>
      </c>
      <c r="AB790" s="282">
        <f t="shared" si="486"/>
        <v>0</v>
      </c>
      <c r="AC790" s="281">
        <f t="shared" si="487"/>
        <v>0</v>
      </c>
      <c r="AD790" s="549">
        <f t="shared" si="465"/>
        <v>0</v>
      </c>
      <c r="AE790" s="553">
        <f t="shared" si="480"/>
        <v>0</v>
      </c>
      <c r="AF790" s="282">
        <f t="shared" si="481"/>
        <v>0</v>
      </c>
      <c r="AG790" s="283">
        <f t="shared" si="473"/>
        <v>0</v>
      </c>
      <c r="AH790" s="281">
        <f t="shared" si="474"/>
        <v>0</v>
      </c>
      <c r="AI790" s="551">
        <f t="shared" si="479"/>
        <v>3790713.3662499995</v>
      </c>
      <c r="AJ790" s="549">
        <f t="shared" si="479"/>
        <v>0</v>
      </c>
      <c r="AK790" s="549">
        <f t="shared" si="479"/>
        <v>0</v>
      </c>
      <c r="AL790" s="282">
        <f t="shared" si="475"/>
        <v>0</v>
      </c>
      <c r="AM790" s="281">
        <f t="shared" si="476"/>
        <v>0</v>
      </c>
      <c r="AN790" s="549">
        <f t="shared" si="462"/>
        <v>0</v>
      </c>
      <c r="AO790" s="549">
        <f t="shared" si="463"/>
        <v>0</v>
      </c>
      <c r="AP790" s="549">
        <f t="shared" si="477"/>
        <v>0</v>
      </c>
      <c r="AQ790" s="283">
        <f t="shared" si="488"/>
        <v>0</v>
      </c>
      <c r="AR790" s="281">
        <f t="shared" si="478"/>
        <v>0</v>
      </c>
      <c r="AT790" s="446"/>
      <c r="AU790" s="284"/>
      <c r="AV790" s="447" t="str">
        <f t="shared" si="467"/>
        <v>CA</v>
      </c>
      <c r="AW790" s="447" t="str">
        <f t="shared" si="467"/>
        <v>CL</v>
      </c>
      <c r="AX790" s="447" t="str">
        <f t="shared" si="467"/>
        <v>AIC</v>
      </c>
      <c r="AY790" s="447" t="str">
        <f t="shared" si="446"/>
        <v>ERB</v>
      </c>
      <c r="AZ790" s="447" t="str">
        <f t="shared" si="446"/>
        <v>GRB</v>
      </c>
      <c r="BA790" s="447" t="str">
        <f t="shared" si="446"/>
        <v>Non-Op</v>
      </c>
      <c r="BC790" s="445" t="s">
        <v>2118</v>
      </c>
      <c r="BD790" s="552">
        <f t="shared" si="454"/>
        <v>3799844.76</v>
      </c>
      <c r="BF790" s="435"/>
      <c r="BG790" s="435"/>
      <c r="BH790" s="435"/>
      <c r="BI790" s="435"/>
      <c r="BJ790" s="435"/>
      <c r="BK790" s="435"/>
      <c r="BL790" s="435"/>
      <c r="BN790" s="444"/>
    </row>
    <row r="791" spans="1:66" s="28" customFormat="1" ht="12" customHeight="1">
      <c r="A791" s="362">
        <v>18600052</v>
      </c>
      <c r="B791" s="290" t="str">
        <f t="shared" si="443"/>
        <v>18600052</v>
      </c>
      <c r="C791" s="450" t="s">
        <v>2867</v>
      </c>
      <c r="D791" s="451" t="s">
        <v>2091</v>
      </c>
      <c r="E791" s="451"/>
      <c r="F791" s="300">
        <v>44531</v>
      </c>
      <c r="G791" s="451"/>
      <c r="H791" s="556">
        <v>-3720343.43</v>
      </c>
      <c r="I791" s="556">
        <v>-3738249.12</v>
      </c>
      <c r="J791" s="556">
        <v>-3797824.45</v>
      </c>
      <c r="K791" s="556">
        <v>-3797884.57</v>
      </c>
      <c r="L791" s="556">
        <v>-3798269.31</v>
      </c>
      <c r="M791" s="556">
        <v>-3798407.92</v>
      </c>
      <c r="N791" s="556">
        <v>-3800471.67</v>
      </c>
      <c r="O791" s="556">
        <v>-3799883.25</v>
      </c>
      <c r="P791" s="556">
        <v>-3799859.59</v>
      </c>
      <c r="Q791" s="556">
        <v>-3799859.59</v>
      </c>
      <c r="R791" s="556">
        <v>-3799874.42</v>
      </c>
      <c r="S791" s="556">
        <v>-3799844.76</v>
      </c>
      <c r="T791" s="556">
        <v>-3799844.76</v>
      </c>
      <c r="U791" s="556"/>
      <c r="V791" s="556">
        <f t="shared" si="469"/>
        <v>-3790876.8954166663</v>
      </c>
      <c r="W791" s="292"/>
      <c r="X791" s="293"/>
      <c r="Y791" s="548">
        <f t="shared" si="464"/>
        <v>-3799844.76</v>
      </c>
      <c r="Z791" s="549">
        <f t="shared" si="464"/>
        <v>0</v>
      </c>
      <c r="AA791" s="549">
        <f t="shared" si="464"/>
        <v>0</v>
      </c>
      <c r="AB791" s="282">
        <f t="shared" si="486"/>
        <v>0</v>
      </c>
      <c r="AC791" s="281">
        <f t="shared" si="487"/>
        <v>0</v>
      </c>
      <c r="AD791" s="549">
        <f t="shared" si="465"/>
        <v>0</v>
      </c>
      <c r="AE791" s="553">
        <f t="shared" si="480"/>
        <v>0</v>
      </c>
      <c r="AF791" s="282">
        <f t="shared" si="481"/>
        <v>0</v>
      </c>
      <c r="AG791" s="283">
        <f t="shared" si="473"/>
        <v>0</v>
      </c>
      <c r="AH791" s="281">
        <f t="shared" si="474"/>
        <v>0</v>
      </c>
      <c r="AI791" s="551">
        <f t="shared" si="479"/>
        <v>-3790876.8954166663</v>
      </c>
      <c r="AJ791" s="549">
        <f t="shared" si="479"/>
        <v>0</v>
      </c>
      <c r="AK791" s="549">
        <f t="shared" si="479"/>
        <v>0</v>
      </c>
      <c r="AL791" s="282">
        <f t="shared" si="475"/>
        <v>0</v>
      </c>
      <c r="AM791" s="281">
        <f t="shared" si="476"/>
        <v>0</v>
      </c>
      <c r="AN791" s="549">
        <f t="shared" si="462"/>
        <v>0</v>
      </c>
      <c r="AO791" s="549">
        <f t="shared" si="463"/>
        <v>0</v>
      </c>
      <c r="AP791" s="549">
        <f t="shared" si="477"/>
        <v>0</v>
      </c>
      <c r="AQ791" s="283">
        <f t="shared" si="488"/>
        <v>0</v>
      </c>
      <c r="AR791" s="281">
        <f t="shared" si="478"/>
        <v>0</v>
      </c>
      <c r="AT791" s="446"/>
      <c r="AU791" s="284"/>
      <c r="AV791" s="447" t="str">
        <f t="shared" si="467"/>
        <v>CA</v>
      </c>
      <c r="AW791" s="447" t="str">
        <f t="shared" si="467"/>
        <v>CL</v>
      </c>
      <c r="AX791" s="447" t="str">
        <f t="shared" si="467"/>
        <v>AIC</v>
      </c>
      <c r="AY791" s="447" t="str">
        <f t="shared" si="446"/>
        <v>ERB</v>
      </c>
      <c r="AZ791" s="447" t="str">
        <f t="shared" si="446"/>
        <v>GRB</v>
      </c>
      <c r="BA791" s="447" t="str">
        <f t="shared" si="446"/>
        <v>Non-Op</v>
      </c>
      <c r="BC791" s="445" t="s">
        <v>2118</v>
      </c>
      <c r="BD791" s="552">
        <f t="shared" si="454"/>
        <v>-3799844.76</v>
      </c>
      <c r="BF791" s="435"/>
      <c r="BG791" s="435"/>
      <c r="BH791" s="435"/>
      <c r="BI791" s="435"/>
      <c r="BJ791" s="435"/>
      <c r="BK791" s="435"/>
      <c r="BL791" s="435"/>
      <c r="BN791" s="444"/>
    </row>
    <row r="792" spans="1:66" s="28" customFormat="1" ht="12" customHeight="1">
      <c r="A792" s="287">
        <v>18600053</v>
      </c>
      <c r="B792" s="288" t="str">
        <f t="shared" si="443"/>
        <v>18600053</v>
      </c>
      <c r="C792" s="444" t="s">
        <v>1516</v>
      </c>
      <c r="D792" s="445" t="s">
        <v>2091</v>
      </c>
      <c r="E792" s="445"/>
      <c r="F792" s="444"/>
      <c r="G792" s="445"/>
      <c r="H792" s="547">
        <v>1736624.42</v>
      </c>
      <c r="I792" s="547">
        <v>1215870.8999999999</v>
      </c>
      <c r="J792" s="547">
        <v>649832.43000000005</v>
      </c>
      <c r="K792" s="547">
        <v>490039.67</v>
      </c>
      <c r="L792" s="547">
        <v>325530.46000000002</v>
      </c>
      <c r="M792" s="547">
        <v>134746.88</v>
      </c>
      <c r="N792" s="547">
        <v>-29654.99</v>
      </c>
      <c r="O792" s="547">
        <v>-75962.83</v>
      </c>
      <c r="P792" s="547">
        <v>-195776.91</v>
      </c>
      <c r="Q792" s="547">
        <v>-129135</v>
      </c>
      <c r="R792" s="547">
        <v>-258490.58</v>
      </c>
      <c r="S792" s="547">
        <v>-235211.38</v>
      </c>
      <c r="T792" s="547">
        <v>-192378.23</v>
      </c>
      <c r="U792" s="547"/>
      <c r="V792" s="547">
        <f t="shared" si="469"/>
        <v>221992.64541666661</v>
      </c>
      <c r="W792" s="285"/>
      <c r="X792" s="285"/>
      <c r="Y792" s="548">
        <f t="shared" si="464"/>
        <v>-192378.23</v>
      </c>
      <c r="Z792" s="549">
        <f t="shared" si="464"/>
        <v>0</v>
      </c>
      <c r="AA792" s="549">
        <f t="shared" si="464"/>
        <v>0</v>
      </c>
      <c r="AB792" s="282">
        <f t="shared" si="471"/>
        <v>0</v>
      </c>
      <c r="AC792" s="281">
        <f t="shared" si="472"/>
        <v>0</v>
      </c>
      <c r="AD792" s="549">
        <f t="shared" si="465"/>
        <v>0</v>
      </c>
      <c r="AE792" s="553">
        <f t="shared" si="480"/>
        <v>0</v>
      </c>
      <c r="AF792" s="282">
        <f t="shared" si="481"/>
        <v>0</v>
      </c>
      <c r="AG792" s="283">
        <f t="shared" si="473"/>
        <v>0</v>
      </c>
      <c r="AH792" s="281">
        <f t="shared" si="474"/>
        <v>0</v>
      </c>
      <c r="AI792" s="551">
        <f t="shared" si="479"/>
        <v>221992.64541666661</v>
      </c>
      <c r="AJ792" s="549">
        <f t="shared" si="479"/>
        <v>0</v>
      </c>
      <c r="AK792" s="549">
        <f t="shared" si="479"/>
        <v>0</v>
      </c>
      <c r="AL792" s="282">
        <f t="shared" si="475"/>
        <v>0</v>
      </c>
      <c r="AM792" s="281">
        <f t="shared" si="476"/>
        <v>0</v>
      </c>
      <c r="AN792" s="549">
        <f t="shared" si="462"/>
        <v>0</v>
      </c>
      <c r="AO792" s="549">
        <f t="shared" si="463"/>
        <v>0</v>
      </c>
      <c r="AP792" s="549">
        <f t="shared" si="477"/>
        <v>0</v>
      </c>
      <c r="AQ792" s="283">
        <f t="shared" si="437"/>
        <v>0</v>
      </c>
      <c r="AR792" s="281">
        <f t="shared" si="478"/>
        <v>0</v>
      </c>
      <c r="AT792" s="446"/>
      <c r="AU792" s="284"/>
      <c r="AV792" s="447" t="str">
        <f t="shared" si="467"/>
        <v>CA</v>
      </c>
      <c r="AW792" s="447" t="str">
        <f t="shared" si="467"/>
        <v>CL</v>
      </c>
      <c r="AX792" s="447" t="str">
        <f t="shared" si="467"/>
        <v>AIC</v>
      </c>
      <c r="AY792" s="447" t="str">
        <f t="shared" si="446"/>
        <v>ERB</v>
      </c>
      <c r="AZ792" s="447" t="str">
        <f t="shared" si="446"/>
        <v>GRB</v>
      </c>
      <c r="BA792" s="447" t="str">
        <f t="shared" si="446"/>
        <v>Non-Op</v>
      </c>
      <c r="BC792" s="445" t="s">
        <v>2118</v>
      </c>
      <c r="BD792" s="552">
        <f t="shared" si="454"/>
        <v>-192378.23</v>
      </c>
      <c r="BF792" s="435"/>
      <c r="BG792" s="435"/>
      <c r="BH792" s="435"/>
      <c r="BI792" s="435"/>
      <c r="BJ792" s="435"/>
      <c r="BK792" s="435"/>
      <c r="BL792" s="435"/>
      <c r="BN792" s="444"/>
    </row>
    <row r="793" spans="1:66" s="28" customFormat="1" ht="12" customHeight="1">
      <c r="A793" s="287">
        <v>18600091</v>
      </c>
      <c r="B793" s="288" t="str">
        <f t="shared" si="443"/>
        <v>18600091</v>
      </c>
      <c r="C793" s="444" t="s">
        <v>2868</v>
      </c>
      <c r="D793" s="445" t="s">
        <v>2091</v>
      </c>
      <c r="E793" s="445"/>
      <c r="F793" s="444"/>
      <c r="G793" s="445"/>
      <c r="H793" s="547">
        <v>0</v>
      </c>
      <c r="I793" s="547">
        <v>0</v>
      </c>
      <c r="J793" s="547">
        <v>0</v>
      </c>
      <c r="K793" s="547">
        <v>0</v>
      </c>
      <c r="L793" s="547">
        <v>0</v>
      </c>
      <c r="M793" s="547">
        <v>0</v>
      </c>
      <c r="N793" s="547">
        <v>0</v>
      </c>
      <c r="O793" s="547">
        <v>0</v>
      </c>
      <c r="P793" s="547">
        <v>0</v>
      </c>
      <c r="Q793" s="547">
        <v>0</v>
      </c>
      <c r="R793" s="547">
        <v>0</v>
      </c>
      <c r="S793" s="547">
        <v>0</v>
      </c>
      <c r="T793" s="547">
        <v>0</v>
      </c>
      <c r="U793" s="547"/>
      <c r="V793" s="547">
        <f t="shared" si="469"/>
        <v>0</v>
      </c>
      <c r="W793" s="305"/>
      <c r="X793" s="306"/>
      <c r="Y793" s="548">
        <f t="shared" si="464"/>
        <v>0</v>
      </c>
      <c r="Z793" s="549">
        <f t="shared" si="464"/>
        <v>0</v>
      </c>
      <c r="AA793" s="549">
        <f t="shared" si="464"/>
        <v>0</v>
      </c>
      <c r="AB793" s="282">
        <f t="shared" si="471"/>
        <v>0</v>
      </c>
      <c r="AC793" s="281">
        <f t="shared" si="472"/>
        <v>0</v>
      </c>
      <c r="AD793" s="549">
        <f t="shared" si="465"/>
        <v>0</v>
      </c>
      <c r="AE793" s="553">
        <f t="shared" si="480"/>
        <v>0</v>
      </c>
      <c r="AF793" s="282">
        <f t="shared" si="481"/>
        <v>0</v>
      </c>
      <c r="AG793" s="283">
        <f t="shared" si="473"/>
        <v>0</v>
      </c>
      <c r="AH793" s="281">
        <f t="shared" si="474"/>
        <v>0</v>
      </c>
      <c r="AI793" s="551">
        <f t="shared" si="479"/>
        <v>0</v>
      </c>
      <c r="AJ793" s="549">
        <f t="shared" si="479"/>
        <v>0</v>
      </c>
      <c r="AK793" s="549">
        <f t="shared" si="479"/>
        <v>0</v>
      </c>
      <c r="AL793" s="282">
        <f t="shared" si="475"/>
        <v>0</v>
      </c>
      <c r="AM793" s="281">
        <f t="shared" si="476"/>
        <v>0</v>
      </c>
      <c r="AN793" s="549">
        <f t="shared" si="462"/>
        <v>0</v>
      </c>
      <c r="AO793" s="549">
        <f t="shared" si="463"/>
        <v>0</v>
      </c>
      <c r="AP793" s="549">
        <f t="shared" si="477"/>
        <v>0</v>
      </c>
      <c r="AQ793" s="283">
        <f t="shared" si="437"/>
        <v>0</v>
      </c>
      <c r="AR793" s="281">
        <f t="shared" si="478"/>
        <v>0</v>
      </c>
      <c r="AT793" s="446"/>
      <c r="AU793" s="284"/>
      <c r="AV793" s="447" t="str">
        <f t="shared" si="467"/>
        <v>CA</v>
      </c>
      <c r="AW793" s="447" t="str">
        <f t="shared" si="467"/>
        <v>CL</v>
      </c>
      <c r="AX793" s="447" t="str">
        <f t="shared" si="467"/>
        <v>AIC</v>
      </c>
      <c r="AY793" s="447" t="str">
        <f t="shared" si="446"/>
        <v>ERB</v>
      </c>
      <c r="AZ793" s="447" t="str">
        <f t="shared" si="446"/>
        <v>GRB</v>
      </c>
      <c r="BA793" s="447" t="str">
        <f t="shared" si="446"/>
        <v>Non-Op</v>
      </c>
      <c r="BC793" s="445" t="s">
        <v>2142</v>
      </c>
      <c r="BD793" s="552">
        <f t="shared" si="454"/>
        <v>0</v>
      </c>
      <c r="BF793" s="435"/>
      <c r="BG793" s="435"/>
      <c r="BH793" s="435"/>
      <c r="BI793" s="435"/>
      <c r="BJ793" s="435"/>
      <c r="BK793" s="435"/>
      <c r="BL793" s="435"/>
      <c r="BN793" s="444"/>
    </row>
    <row r="794" spans="1:66" s="28" customFormat="1" ht="12" customHeight="1">
      <c r="A794" s="287">
        <v>18600122</v>
      </c>
      <c r="B794" s="288" t="str">
        <f t="shared" si="443"/>
        <v>18600122</v>
      </c>
      <c r="C794" s="444" t="s">
        <v>1517</v>
      </c>
      <c r="D794" s="445" t="s">
        <v>2091</v>
      </c>
      <c r="E794" s="445"/>
      <c r="F794" s="444"/>
      <c r="G794" s="445"/>
      <c r="H794" s="547">
        <v>-44473.279999999999</v>
      </c>
      <c r="I794" s="547">
        <v>-44473.279999999999</v>
      </c>
      <c r="J794" s="547">
        <v>-35647.339999999997</v>
      </c>
      <c r="K794" s="547">
        <v>-44912.75</v>
      </c>
      <c r="L794" s="547">
        <v>-44912.75</v>
      </c>
      <c r="M794" s="547">
        <v>-44912.75</v>
      </c>
      <c r="N794" s="547">
        <v>-44912.75</v>
      </c>
      <c r="O794" s="547">
        <v>-44912.75</v>
      </c>
      <c r="P794" s="547">
        <v>-43300.02</v>
      </c>
      <c r="Q794" s="547">
        <v>-45344.97</v>
      </c>
      <c r="R794" s="547">
        <v>-45344.97</v>
      </c>
      <c r="S794" s="547">
        <v>-45344.97</v>
      </c>
      <c r="T794" s="547">
        <v>-45344.97</v>
      </c>
      <c r="U794" s="547"/>
      <c r="V794" s="547">
        <f t="shared" si="469"/>
        <v>-44077.368749999994</v>
      </c>
      <c r="W794" s="285"/>
      <c r="X794" s="286"/>
      <c r="Y794" s="548">
        <f t="shared" si="464"/>
        <v>-45344.97</v>
      </c>
      <c r="Z794" s="549">
        <f t="shared" si="464"/>
        <v>0</v>
      </c>
      <c r="AA794" s="549">
        <f t="shared" si="464"/>
        <v>0</v>
      </c>
      <c r="AB794" s="282">
        <f t="shared" si="471"/>
        <v>0</v>
      </c>
      <c r="AC794" s="281">
        <f t="shared" si="472"/>
        <v>0</v>
      </c>
      <c r="AD794" s="549">
        <f t="shared" si="465"/>
        <v>0</v>
      </c>
      <c r="AE794" s="553">
        <f t="shared" si="480"/>
        <v>0</v>
      </c>
      <c r="AF794" s="282">
        <f t="shared" si="481"/>
        <v>0</v>
      </c>
      <c r="AG794" s="283">
        <f t="shared" si="473"/>
        <v>0</v>
      </c>
      <c r="AH794" s="281">
        <f t="shared" si="474"/>
        <v>0</v>
      </c>
      <c r="AI794" s="551">
        <f t="shared" si="479"/>
        <v>-44077.368749999994</v>
      </c>
      <c r="AJ794" s="549">
        <f t="shared" si="479"/>
        <v>0</v>
      </c>
      <c r="AK794" s="549">
        <f t="shared" si="479"/>
        <v>0</v>
      </c>
      <c r="AL794" s="282">
        <f t="shared" si="475"/>
        <v>0</v>
      </c>
      <c r="AM794" s="281">
        <f t="shared" si="476"/>
        <v>0</v>
      </c>
      <c r="AN794" s="549">
        <f t="shared" si="462"/>
        <v>0</v>
      </c>
      <c r="AO794" s="549">
        <f t="shared" si="463"/>
        <v>0</v>
      </c>
      <c r="AP794" s="549">
        <f t="shared" si="477"/>
        <v>0</v>
      </c>
      <c r="AQ794" s="283">
        <f t="shared" si="437"/>
        <v>0</v>
      </c>
      <c r="AR794" s="281">
        <f t="shared" si="478"/>
        <v>0</v>
      </c>
      <c r="AT794" s="446"/>
      <c r="AU794" s="284"/>
      <c r="AV794" s="447" t="str">
        <f t="shared" si="467"/>
        <v>CA</v>
      </c>
      <c r="AW794" s="447" t="str">
        <f t="shared" si="467"/>
        <v>CL</v>
      </c>
      <c r="AX794" s="447" t="str">
        <f t="shared" si="467"/>
        <v>AIC</v>
      </c>
      <c r="AY794" s="447" t="str">
        <f t="shared" si="446"/>
        <v>ERB</v>
      </c>
      <c r="AZ794" s="447" t="str">
        <f t="shared" si="446"/>
        <v>GRB</v>
      </c>
      <c r="BA794" s="447" t="str">
        <f t="shared" si="446"/>
        <v>Non-Op</v>
      </c>
      <c r="BC794" s="445" t="s">
        <v>2118</v>
      </c>
      <c r="BD794" s="552">
        <f t="shared" si="454"/>
        <v>-45344.97</v>
      </c>
      <c r="BF794" s="435"/>
      <c r="BG794" s="435"/>
      <c r="BH794" s="435"/>
      <c r="BI794" s="435"/>
      <c r="BJ794" s="435"/>
      <c r="BK794" s="435"/>
      <c r="BL794" s="435"/>
      <c r="BN794" s="444"/>
    </row>
    <row r="795" spans="1:66" s="28" customFormat="1" ht="12" customHeight="1">
      <c r="A795" s="287">
        <v>18600123</v>
      </c>
      <c r="B795" s="288" t="str">
        <f t="shared" si="443"/>
        <v>18600123</v>
      </c>
      <c r="C795" s="444" t="s">
        <v>2869</v>
      </c>
      <c r="D795" s="445" t="s">
        <v>2091</v>
      </c>
      <c r="E795" s="445"/>
      <c r="F795" s="444"/>
      <c r="G795" s="445"/>
      <c r="H795" s="547">
        <v>0</v>
      </c>
      <c r="I795" s="547">
        <v>0</v>
      </c>
      <c r="J795" s="547">
        <v>0</v>
      </c>
      <c r="K795" s="547">
        <v>0</v>
      </c>
      <c r="L795" s="547">
        <v>0</v>
      </c>
      <c r="M795" s="547">
        <v>0</v>
      </c>
      <c r="N795" s="547">
        <v>0</v>
      </c>
      <c r="O795" s="547">
        <v>0</v>
      </c>
      <c r="P795" s="547">
        <v>0</v>
      </c>
      <c r="Q795" s="547">
        <v>0</v>
      </c>
      <c r="R795" s="547">
        <v>0</v>
      </c>
      <c r="S795" s="547">
        <v>0</v>
      </c>
      <c r="T795" s="547">
        <v>0</v>
      </c>
      <c r="U795" s="547"/>
      <c r="V795" s="547">
        <f t="shared" si="469"/>
        <v>0</v>
      </c>
      <c r="W795" s="285"/>
      <c r="X795" s="286"/>
      <c r="Y795" s="548">
        <f t="shared" si="464"/>
        <v>0</v>
      </c>
      <c r="Z795" s="549">
        <f t="shared" si="464"/>
        <v>0</v>
      </c>
      <c r="AA795" s="549">
        <f t="shared" si="464"/>
        <v>0</v>
      </c>
      <c r="AB795" s="282">
        <f t="shared" si="471"/>
        <v>0</v>
      </c>
      <c r="AC795" s="281">
        <f t="shared" si="472"/>
        <v>0</v>
      </c>
      <c r="AD795" s="549">
        <f t="shared" si="465"/>
        <v>0</v>
      </c>
      <c r="AE795" s="553">
        <f t="shared" si="480"/>
        <v>0</v>
      </c>
      <c r="AF795" s="282">
        <f t="shared" si="481"/>
        <v>0</v>
      </c>
      <c r="AG795" s="283">
        <f t="shared" si="473"/>
        <v>0</v>
      </c>
      <c r="AH795" s="281">
        <f t="shared" si="474"/>
        <v>0</v>
      </c>
      <c r="AI795" s="551">
        <f t="shared" si="479"/>
        <v>0</v>
      </c>
      <c r="AJ795" s="549">
        <f t="shared" si="479"/>
        <v>0</v>
      </c>
      <c r="AK795" s="549">
        <f t="shared" si="479"/>
        <v>0</v>
      </c>
      <c r="AL795" s="282">
        <f t="shared" si="475"/>
        <v>0</v>
      </c>
      <c r="AM795" s="281">
        <f t="shared" si="476"/>
        <v>0</v>
      </c>
      <c r="AN795" s="549">
        <f t="shared" si="462"/>
        <v>0</v>
      </c>
      <c r="AO795" s="549">
        <f t="shared" si="463"/>
        <v>0</v>
      </c>
      <c r="AP795" s="549">
        <f t="shared" si="477"/>
        <v>0</v>
      </c>
      <c r="AQ795" s="283">
        <f t="shared" si="437"/>
        <v>0</v>
      </c>
      <c r="AR795" s="281">
        <f t="shared" si="478"/>
        <v>0</v>
      </c>
      <c r="AT795" s="446"/>
      <c r="AU795" s="284"/>
      <c r="AV795" s="447" t="str">
        <f t="shared" si="467"/>
        <v>CA</v>
      </c>
      <c r="AW795" s="447" t="str">
        <f t="shared" si="467"/>
        <v>CL</v>
      </c>
      <c r="AX795" s="447" t="str">
        <f t="shared" si="467"/>
        <v>AIC</v>
      </c>
      <c r="AY795" s="447" t="str">
        <f t="shared" si="446"/>
        <v>ERB</v>
      </c>
      <c r="AZ795" s="447" t="str">
        <f t="shared" si="446"/>
        <v>GRB</v>
      </c>
      <c r="BA795" s="447" t="str">
        <f t="shared" si="446"/>
        <v>Non-Op</v>
      </c>
      <c r="BC795" s="445" t="s">
        <v>2142</v>
      </c>
      <c r="BD795" s="552">
        <f t="shared" si="454"/>
        <v>0</v>
      </c>
      <c r="BF795" s="435"/>
      <c r="BG795" s="435"/>
      <c r="BH795" s="435"/>
      <c r="BI795" s="435"/>
      <c r="BJ795" s="435"/>
      <c r="BK795" s="435"/>
      <c r="BL795" s="435"/>
      <c r="BN795" s="444"/>
    </row>
    <row r="796" spans="1:66" s="28" customFormat="1" ht="12" customHeight="1">
      <c r="A796" s="287">
        <v>18600143</v>
      </c>
      <c r="B796" s="288" t="str">
        <f t="shared" si="443"/>
        <v>18600143</v>
      </c>
      <c r="C796" s="444" t="s">
        <v>1518</v>
      </c>
      <c r="D796" s="445" t="s">
        <v>1165</v>
      </c>
      <c r="E796" s="445"/>
      <c r="F796" s="444"/>
      <c r="G796" s="445"/>
      <c r="H796" s="547">
        <v>38478.370000000003</v>
      </c>
      <c r="I796" s="547">
        <v>35081.82</v>
      </c>
      <c r="J796" s="547">
        <v>40784.32</v>
      </c>
      <c r="K796" s="547">
        <v>31984.62</v>
      </c>
      <c r="L796" s="547">
        <v>35532.5</v>
      </c>
      <c r="M796" s="547">
        <v>35981.599999999999</v>
      </c>
      <c r="N796" s="547">
        <v>38888.699999999997</v>
      </c>
      <c r="O796" s="547">
        <v>44682.400000000001</v>
      </c>
      <c r="P796" s="547">
        <v>37967.370000000003</v>
      </c>
      <c r="Q796" s="547">
        <v>43194.58</v>
      </c>
      <c r="R796" s="547">
        <v>48949.95</v>
      </c>
      <c r="S796" s="547">
        <v>38577.379999999997</v>
      </c>
      <c r="T796" s="547">
        <v>37171.379999999997</v>
      </c>
      <c r="U796" s="547"/>
      <c r="V796" s="547">
        <f t="shared" si="469"/>
        <v>39120.842916666668</v>
      </c>
      <c r="W796" s="285"/>
      <c r="X796" s="286"/>
      <c r="Y796" s="548">
        <f t="shared" si="464"/>
        <v>0</v>
      </c>
      <c r="Z796" s="549">
        <f t="shared" si="464"/>
        <v>0</v>
      </c>
      <c r="AA796" s="549">
        <f t="shared" si="464"/>
        <v>0</v>
      </c>
      <c r="AB796" s="282">
        <f t="shared" si="471"/>
        <v>37171.379999999997</v>
      </c>
      <c r="AC796" s="281">
        <f t="shared" si="472"/>
        <v>0</v>
      </c>
      <c r="AD796" s="549">
        <f t="shared" si="465"/>
        <v>0</v>
      </c>
      <c r="AE796" s="553">
        <f t="shared" si="480"/>
        <v>0</v>
      </c>
      <c r="AF796" s="282">
        <f t="shared" si="481"/>
        <v>37171.379999999997</v>
      </c>
      <c r="AG796" s="283">
        <f t="shared" si="473"/>
        <v>37171.379999999997</v>
      </c>
      <c r="AH796" s="281">
        <f t="shared" si="474"/>
        <v>0</v>
      </c>
      <c r="AI796" s="551"/>
      <c r="AJ796" s="549"/>
      <c r="AK796" s="549"/>
      <c r="AL796" s="282">
        <f t="shared" si="475"/>
        <v>39120.842916666668</v>
      </c>
      <c r="AM796" s="281">
        <f t="shared" si="476"/>
        <v>0</v>
      </c>
      <c r="AN796" s="549">
        <f t="shared" si="462"/>
        <v>0</v>
      </c>
      <c r="AO796" s="549">
        <f t="shared" si="463"/>
        <v>0</v>
      </c>
      <c r="AP796" s="549">
        <f t="shared" si="477"/>
        <v>39120.842916666668</v>
      </c>
      <c r="AQ796" s="283">
        <f t="shared" si="437"/>
        <v>39120.842916666668</v>
      </c>
      <c r="AR796" s="281">
        <f t="shared" si="478"/>
        <v>0</v>
      </c>
      <c r="AT796" s="446" t="s">
        <v>2065</v>
      </c>
      <c r="AU796" s="284"/>
      <c r="AV796" s="447" t="str">
        <f t="shared" si="467"/>
        <v>CA</v>
      </c>
      <c r="AW796" s="447" t="str">
        <f t="shared" si="467"/>
        <v>CL</v>
      </c>
      <c r="AX796" s="447" t="str">
        <f t="shared" si="467"/>
        <v>AIC</v>
      </c>
      <c r="AY796" s="447" t="str">
        <f t="shared" si="446"/>
        <v>ERB</v>
      </c>
      <c r="AZ796" s="447" t="str">
        <f t="shared" si="446"/>
        <v>GRB</v>
      </c>
      <c r="BA796" s="447" t="str">
        <f t="shared" si="446"/>
        <v>Non-Op</v>
      </c>
      <c r="BC796" s="449" t="s">
        <v>2100</v>
      </c>
      <c r="BD796" s="552">
        <f t="shared" ref="BD796:BD873" si="489">+T796</f>
        <v>37171.379999999997</v>
      </c>
      <c r="BF796" s="435"/>
      <c r="BG796" s="435"/>
      <c r="BH796" s="435"/>
      <c r="BI796" s="435"/>
      <c r="BJ796" s="435"/>
      <c r="BK796" s="435"/>
      <c r="BL796" s="435"/>
      <c r="BN796" s="444"/>
    </row>
    <row r="797" spans="1:66" s="28" customFormat="1" ht="12" customHeight="1">
      <c r="A797" s="287">
        <v>18600203</v>
      </c>
      <c r="B797" s="288" t="str">
        <f t="shared" si="443"/>
        <v>18600203</v>
      </c>
      <c r="C797" s="444" t="s">
        <v>1519</v>
      </c>
      <c r="D797" s="445" t="s">
        <v>2091</v>
      </c>
      <c r="E797" s="445"/>
      <c r="F797" s="444"/>
      <c r="G797" s="445"/>
      <c r="H797" s="547">
        <v>92943.7</v>
      </c>
      <c r="I797" s="547">
        <v>0</v>
      </c>
      <c r="J797" s="547">
        <v>0</v>
      </c>
      <c r="K797" s="547">
        <v>197420.01</v>
      </c>
      <c r="L797" s="547">
        <v>0</v>
      </c>
      <c r="M797" s="547">
        <v>0</v>
      </c>
      <c r="N797" s="547">
        <v>-239461.55</v>
      </c>
      <c r="O797" s="547">
        <v>0</v>
      </c>
      <c r="P797" s="547">
        <v>0</v>
      </c>
      <c r="Q797" s="547">
        <v>-264521.14</v>
      </c>
      <c r="R797" s="547">
        <v>0</v>
      </c>
      <c r="S797" s="547">
        <v>0</v>
      </c>
      <c r="T797" s="547">
        <v>108975.08</v>
      </c>
      <c r="U797" s="547"/>
      <c r="V797" s="547">
        <f t="shared" si="469"/>
        <v>-17133.607499999998</v>
      </c>
      <c r="W797" s="285"/>
      <c r="X797" s="286"/>
      <c r="Y797" s="548">
        <f t="shared" si="464"/>
        <v>108975.08</v>
      </c>
      <c r="Z797" s="549">
        <f t="shared" si="464"/>
        <v>0</v>
      </c>
      <c r="AA797" s="549">
        <f t="shared" si="464"/>
        <v>0</v>
      </c>
      <c r="AB797" s="282">
        <f t="shared" si="471"/>
        <v>0</v>
      </c>
      <c r="AC797" s="281">
        <f t="shared" si="472"/>
        <v>0</v>
      </c>
      <c r="AD797" s="549">
        <f t="shared" si="465"/>
        <v>0</v>
      </c>
      <c r="AE797" s="553">
        <f t="shared" si="480"/>
        <v>0</v>
      </c>
      <c r="AF797" s="282">
        <f t="shared" si="481"/>
        <v>0</v>
      </c>
      <c r="AG797" s="283">
        <f t="shared" si="473"/>
        <v>0</v>
      </c>
      <c r="AH797" s="281">
        <f t="shared" si="474"/>
        <v>0</v>
      </c>
      <c r="AI797" s="551">
        <f t="shared" ref="AI797:AK817" si="490">IF($D797=AI$5,$V797,0)</f>
        <v>-17133.607499999998</v>
      </c>
      <c r="AJ797" s="549">
        <f t="shared" si="490"/>
        <v>0</v>
      </c>
      <c r="AK797" s="549">
        <f t="shared" si="490"/>
        <v>0</v>
      </c>
      <c r="AL797" s="282">
        <f t="shared" si="475"/>
        <v>0</v>
      </c>
      <c r="AM797" s="281">
        <f t="shared" si="476"/>
        <v>0</v>
      </c>
      <c r="AN797" s="549">
        <f t="shared" si="462"/>
        <v>0</v>
      </c>
      <c r="AO797" s="549">
        <f t="shared" si="463"/>
        <v>0</v>
      </c>
      <c r="AP797" s="549">
        <f t="shared" si="477"/>
        <v>0</v>
      </c>
      <c r="AQ797" s="283">
        <f t="shared" si="437"/>
        <v>0</v>
      </c>
      <c r="AR797" s="281">
        <f t="shared" si="478"/>
        <v>0</v>
      </c>
      <c r="AT797" s="446"/>
      <c r="AU797" s="284"/>
      <c r="AV797" s="447" t="str">
        <f t="shared" si="467"/>
        <v>CA</v>
      </c>
      <c r="AW797" s="447" t="str">
        <f t="shared" si="467"/>
        <v>CL</v>
      </c>
      <c r="AX797" s="447" t="str">
        <f t="shared" si="467"/>
        <v>AIC</v>
      </c>
      <c r="AY797" s="447" t="str">
        <f t="shared" si="446"/>
        <v>ERB</v>
      </c>
      <c r="AZ797" s="447" t="str">
        <f t="shared" si="446"/>
        <v>GRB</v>
      </c>
      <c r="BA797" s="447" t="str">
        <f t="shared" si="446"/>
        <v>Non-Op</v>
      </c>
      <c r="BC797" s="445" t="s">
        <v>2142</v>
      </c>
      <c r="BD797" s="552">
        <f t="shared" si="489"/>
        <v>108975.08</v>
      </c>
      <c r="BF797" s="435"/>
      <c r="BG797" s="435"/>
      <c r="BH797" s="435"/>
      <c r="BI797" s="435"/>
      <c r="BJ797" s="435"/>
      <c r="BK797" s="435"/>
      <c r="BL797" s="435"/>
      <c r="BN797" s="444"/>
    </row>
    <row r="798" spans="1:66" s="28" customFormat="1" ht="12" customHeight="1">
      <c r="A798" s="287">
        <v>18600291</v>
      </c>
      <c r="B798" s="288" t="str">
        <f t="shared" si="443"/>
        <v>18600291</v>
      </c>
      <c r="C798" s="444" t="s">
        <v>2870</v>
      </c>
      <c r="D798" s="445" t="s">
        <v>2091</v>
      </c>
      <c r="E798" s="445"/>
      <c r="F798" s="444"/>
      <c r="G798" s="445"/>
      <c r="H798" s="547">
        <v>0</v>
      </c>
      <c r="I798" s="547">
        <v>0</v>
      </c>
      <c r="J798" s="547">
        <v>0</v>
      </c>
      <c r="K798" s="547">
        <v>0</v>
      </c>
      <c r="L798" s="547">
        <v>0</v>
      </c>
      <c r="M798" s="547">
        <v>0</v>
      </c>
      <c r="N798" s="547">
        <v>0</v>
      </c>
      <c r="O798" s="547">
        <v>0</v>
      </c>
      <c r="P798" s="547">
        <v>0</v>
      </c>
      <c r="Q798" s="547">
        <v>0</v>
      </c>
      <c r="R798" s="547">
        <v>0</v>
      </c>
      <c r="S798" s="547">
        <v>0</v>
      </c>
      <c r="T798" s="547">
        <v>0</v>
      </c>
      <c r="U798" s="547"/>
      <c r="V798" s="547">
        <f t="shared" si="469"/>
        <v>0</v>
      </c>
      <c r="W798" s="285"/>
      <c r="X798" s="286"/>
      <c r="Y798" s="548">
        <f t="shared" si="464"/>
        <v>0</v>
      </c>
      <c r="Z798" s="549">
        <f t="shared" si="464"/>
        <v>0</v>
      </c>
      <c r="AA798" s="549">
        <f t="shared" si="464"/>
        <v>0</v>
      </c>
      <c r="AB798" s="282">
        <f t="shared" si="471"/>
        <v>0</v>
      </c>
      <c r="AC798" s="281">
        <f t="shared" si="472"/>
        <v>0</v>
      </c>
      <c r="AD798" s="549">
        <f t="shared" si="465"/>
        <v>0</v>
      </c>
      <c r="AE798" s="553">
        <f t="shared" si="480"/>
        <v>0</v>
      </c>
      <c r="AF798" s="282">
        <f t="shared" si="481"/>
        <v>0</v>
      </c>
      <c r="AG798" s="283">
        <f t="shared" si="473"/>
        <v>0</v>
      </c>
      <c r="AH798" s="281">
        <f t="shared" si="474"/>
        <v>0</v>
      </c>
      <c r="AI798" s="551">
        <f t="shared" si="490"/>
        <v>0</v>
      </c>
      <c r="AJ798" s="549">
        <f t="shared" si="490"/>
        <v>0</v>
      </c>
      <c r="AK798" s="549">
        <f t="shared" si="490"/>
        <v>0</v>
      </c>
      <c r="AL798" s="282">
        <f t="shared" si="475"/>
        <v>0</v>
      </c>
      <c r="AM798" s="281">
        <f t="shared" si="476"/>
        <v>0</v>
      </c>
      <c r="AN798" s="549">
        <f t="shared" si="462"/>
        <v>0</v>
      </c>
      <c r="AO798" s="549">
        <f t="shared" si="463"/>
        <v>0</v>
      </c>
      <c r="AP798" s="549">
        <f t="shared" si="477"/>
        <v>0</v>
      </c>
      <c r="AQ798" s="283">
        <f t="shared" si="437"/>
        <v>0</v>
      </c>
      <c r="AR798" s="281">
        <f t="shared" si="478"/>
        <v>0</v>
      </c>
      <c r="AT798" s="446"/>
      <c r="AU798" s="284"/>
      <c r="AV798" s="447" t="str">
        <f t="shared" si="467"/>
        <v>CA</v>
      </c>
      <c r="AW798" s="447" t="str">
        <f t="shared" si="467"/>
        <v>CL</v>
      </c>
      <c r="AX798" s="447" t="str">
        <f t="shared" si="467"/>
        <v>AIC</v>
      </c>
      <c r="AY798" s="447" t="str">
        <f t="shared" si="446"/>
        <v>ERB</v>
      </c>
      <c r="AZ798" s="447" t="str">
        <f t="shared" si="446"/>
        <v>GRB</v>
      </c>
      <c r="BA798" s="447" t="str">
        <f t="shared" si="446"/>
        <v>Non-Op</v>
      </c>
      <c r="BC798" s="445" t="s">
        <v>2142</v>
      </c>
      <c r="BD798" s="552">
        <f t="shared" si="489"/>
        <v>0</v>
      </c>
      <c r="BF798" s="435"/>
      <c r="BG798" s="435"/>
      <c r="BH798" s="435"/>
      <c r="BI798" s="435"/>
      <c r="BJ798" s="435"/>
      <c r="BK798" s="435"/>
      <c r="BL798" s="435"/>
      <c r="BN798" s="444"/>
    </row>
    <row r="799" spans="1:66" s="28" customFormat="1" ht="12" customHeight="1">
      <c r="A799" s="287">
        <v>18600293</v>
      </c>
      <c r="B799" s="288" t="str">
        <f t="shared" si="443"/>
        <v>18600293</v>
      </c>
      <c r="C799" s="444" t="s">
        <v>1520</v>
      </c>
      <c r="D799" s="445" t="s">
        <v>2091</v>
      </c>
      <c r="E799" s="445"/>
      <c r="F799" s="444"/>
      <c r="G799" s="445"/>
      <c r="H799" s="547">
        <v>0</v>
      </c>
      <c r="I799" s="547">
        <v>0</v>
      </c>
      <c r="J799" s="547">
        <v>0</v>
      </c>
      <c r="K799" s="547">
        <v>0</v>
      </c>
      <c r="L799" s="547">
        <v>0</v>
      </c>
      <c r="M799" s="547">
        <v>0</v>
      </c>
      <c r="N799" s="547">
        <v>0</v>
      </c>
      <c r="O799" s="547">
        <v>0</v>
      </c>
      <c r="P799" s="547">
        <v>0</v>
      </c>
      <c r="Q799" s="547">
        <v>0</v>
      </c>
      <c r="R799" s="547">
        <v>0</v>
      </c>
      <c r="S799" s="547">
        <v>0</v>
      </c>
      <c r="T799" s="547">
        <v>0</v>
      </c>
      <c r="U799" s="547"/>
      <c r="V799" s="547">
        <f t="shared" si="469"/>
        <v>0</v>
      </c>
      <c r="W799" s="285"/>
      <c r="X799" s="286"/>
      <c r="Y799" s="548">
        <f t="shared" si="464"/>
        <v>0</v>
      </c>
      <c r="Z799" s="549">
        <f t="shared" si="464"/>
        <v>0</v>
      </c>
      <c r="AA799" s="549">
        <f t="shared" si="464"/>
        <v>0</v>
      </c>
      <c r="AB799" s="282">
        <f t="shared" si="471"/>
        <v>0</v>
      </c>
      <c r="AC799" s="281">
        <f t="shared" si="472"/>
        <v>0</v>
      </c>
      <c r="AD799" s="549">
        <f t="shared" si="465"/>
        <v>0</v>
      </c>
      <c r="AE799" s="553">
        <f t="shared" si="480"/>
        <v>0</v>
      </c>
      <c r="AF799" s="282">
        <f t="shared" si="481"/>
        <v>0</v>
      </c>
      <c r="AG799" s="283">
        <f t="shared" si="473"/>
        <v>0</v>
      </c>
      <c r="AH799" s="281">
        <f t="shared" si="474"/>
        <v>0</v>
      </c>
      <c r="AI799" s="551">
        <f t="shared" si="490"/>
        <v>0</v>
      </c>
      <c r="AJ799" s="549">
        <f t="shared" si="490"/>
        <v>0</v>
      </c>
      <c r="AK799" s="549">
        <f t="shared" si="490"/>
        <v>0</v>
      </c>
      <c r="AL799" s="282">
        <f t="shared" si="475"/>
        <v>0</v>
      </c>
      <c r="AM799" s="281">
        <f t="shared" si="476"/>
        <v>0</v>
      </c>
      <c r="AN799" s="549">
        <f t="shared" si="462"/>
        <v>0</v>
      </c>
      <c r="AO799" s="549">
        <f t="shared" si="463"/>
        <v>0</v>
      </c>
      <c r="AP799" s="549">
        <f t="shared" si="477"/>
        <v>0</v>
      </c>
      <c r="AQ799" s="283">
        <f t="shared" si="437"/>
        <v>0</v>
      </c>
      <c r="AR799" s="281">
        <f t="shared" si="478"/>
        <v>0</v>
      </c>
      <c r="AT799" s="446"/>
      <c r="AU799" s="284"/>
      <c r="AV799" s="447" t="str">
        <f t="shared" si="467"/>
        <v>CA</v>
      </c>
      <c r="AW799" s="447" t="str">
        <f t="shared" si="467"/>
        <v>CL</v>
      </c>
      <c r="AX799" s="447" t="str">
        <f t="shared" si="467"/>
        <v>AIC</v>
      </c>
      <c r="AY799" s="447" t="str">
        <f t="shared" si="446"/>
        <v>ERB</v>
      </c>
      <c r="AZ799" s="447" t="str">
        <f t="shared" si="446"/>
        <v>GRB</v>
      </c>
      <c r="BA799" s="447" t="str">
        <f t="shared" si="446"/>
        <v>Non-Op</v>
      </c>
      <c r="BC799" s="445" t="s">
        <v>2142</v>
      </c>
      <c r="BD799" s="552">
        <f t="shared" si="489"/>
        <v>0</v>
      </c>
      <c r="BF799" s="435"/>
      <c r="BG799" s="435"/>
      <c r="BH799" s="435"/>
      <c r="BI799" s="435"/>
      <c r="BJ799" s="435"/>
      <c r="BK799" s="435"/>
      <c r="BL799" s="435"/>
      <c r="BN799" s="444"/>
    </row>
    <row r="800" spans="1:66" s="28" customFormat="1" ht="12" customHeight="1">
      <c r="A800" s="287">
        <v>18600321</v>
      </c>
      <c r="B800" s="288" t="str">
        <f t="shared" si="443"/>
        <v>18600321</v>
      </c>
      <c r="C800" s="28" t="s">
        <v>1521</v>
      </c>
      <c r="D800" s="445" t="s">
        <v>2091</v>
      </c>
      <c r="E800" s="445"/>
      <c r="F800" s="444"/>
      <c r="G800" s="445"/>
      <c r="H800" s="547">
        <v>10782445.210000001</v>
      </c>
      <c r="I800" s="547">
        <v>11672318.76</v>
      </c>
      <c r="J800" s="547">
        <v>11672318.76</v>
      </c>
      <c r="K800" s="547">
        <v>10322367.300000001</v>
      </c>
      <c r="L800" s="547">
        <v>10674853.869999999</v>
      </c>
      <c r="M800" s="547">
        <v>10939290.98</v>
      </c>
      <c r="N800" s="547">
        <v>10879818.6</v>
      </c>
      <c r="O800" s="547">
        <v>11651136.17</v>
      </c>
      <c r="P800" s="547">
        <v>12434380.51</v>
      </c>
      <c r="Q800" s="547">
        <v>12472180.189999999</v>
      </c>
      <c r="R800" s="547">
        <v>12793547.18</v>
      </c>
      <c r="S800" s="547">
        <v>14686957.449999999</v>
      </c>
      <c r="T800" s="547">
        <v>15785108.789999999</v>
      </c>
      <c r="U800" s="547"/>
      <c r="V800" s="547">
        <f t="shared" si="469"/>
        <v>11956912.230833331</v>
      </c>
      <c r="W800" s="285"/>
      <c r="X800" s="286"/>
      <c r="Y800" s="548">
        <f t="shared" ref="Y800:AA823" si="491">IF($D800=Y$5,$T800,0)</f>
        <v>15785108.789999999</v>
      </c>
      <c r="Z800" s="549">
        <f t="shared" si="491"/>
        <v>0</v>
      </c>
      <c r="AA800" s="549">
        <f t="shared" si="491"/>
        <v>0</v>
      </c>
      <c r="AB800" s="282">
        <f t="shared" si="471"/>
        <v>0</v>
      </c>
      <c r="AC800" s="281">
        <f t="shared" si="472"/>
        <v>0</v>
      </c>
      <c r="AD800" s="549">
        <f t="shared" si="465"/>
        <v>0</v>
      </c>
      <c r="AE800" s="553">
        <f t="shared" si="480"/>
        <v>0</v>
      </c>
      <c r="AF800" s="282">
        <f t="shared" si="481"/>
        <v>0</v>
      </c>
      <c r="AG800" s="283">
        <f t="shared" si="473"/>
        <v>0</v>
      </c>
      <c r="AH800" s="281">
        <f t="shared" si="474"/>
        <v>0</v>
      </c>
      <c r="AI800" s="551">
        <f t="shared" si="490"/>
        <v>11956912.230833331</v>
      </c>
      <c r="AJ800" s="549">
        <f t="shared" si="490"/>
        <v>0</v>
      </c>
      <c r="AK800" s="549">
        <f t="shared" si="490"/>
        <v>0</v>
      </c>
      <c r="AL800" s="282">
        <f t="shared" si="475"/>
        <v>0</v>
      </c>
      <c r="AM800" s="281">
        <f t="shared" si="476"/>
        <v>0</v>
      </c>
      <c r="AN800" s="549">
        <f t="shared" si="462"/>
        <v>0</v>
      </c>
      <c r="AO800" s="549">
        <f t="shared" si="463"/>
        <v>0</v>
      </c>
      <c r="AP800" s="549">
        <f t="shared" si="477"/>
        <v>0</v>
      </c>
      <c r="AQ800" s="283">
        <f t="shared" si="437"/>
        <v>0</v>
      </c>
      <c r="AR800" s="281">
        <f t="shared" si="478"/>
        <v>0</v>
      </c>
      <c r="AT800" s="446" t="s">
        <v>2064</v>
      </c>
      <c r="AU800" s="284"/>
      <c r="AV800" s="447" t="str">
        <f t="shared" si="467"/>
        <v>CA</v>
      </c>
      <c r="AW800" s="447" t="str">
        <f t="shared" si="467"/>
        <v>CL</v>
      </c>
      <c r="AX800" s="447" t="str">
        <f t="shared" si="467"/>
        <v>AIC</v>
      </c>
      <c r="AY800" s="447" t="str">
        <f t="shared" si="446"/>
        <v>ERB</v>
      </c>
      <c r="AZ800" s="447" t="str">
        <f t="shared" si="446"/>
        <v>GRB</v>
      </c>
      <c r="BA800" s="447" t="str">
        <f t="shared" si="446"/>
        <v>Non-Op</v>
      </c>
      <c r="BC800" s="449" t="s">
        <v>2100</v>
      </c>
      <c r="BD800" s="552">
        <f t="shared" si="489"/>
        <v>15785108.789999999</v>
      </c>
      <c r="BF800" s="435"/>
      <c r="BG800" s="435"/>
      <c r="BH800" s="435"/>
      <c r="BI800" s="435"/>
      <c r="BJ800" s="435"/>
      <c r="BK800" s="435"/>
      <c r="BL800" s="435"/>
      <c r="BN800" s="444"/>
    </row>
    <row r="801" spans="1:66" s="28" customFormat="1" ht="12" customHeight="1">
      <c r="A801" s="287">
        <v>18600363</v>
      </c>
      <c r="B801" s="288" t="str">
        <f t="shared" si="443"/>
        <v>18600363</v>
      </c>
      <c r="C801" s="444" t="s">
        <v>2871</v>
      </c>
      <c r="D801" s="445" t="s">
        <v>1162</v>
      </c>
      <c r="E801" s="445"/>
      <c r="F801" s="444"/>
      <c r="G801" s="445"/>
      <c r="H801" s="547">
        <v>0</v>
      </c>
      <c r="I801" s="547">
        <v>0</v>
      </c>
      <c r="J801" s="547">
        <v>0</v>
      </c>
      <c r="K801" s="547">
        <v>0</v>
      </c>
      <c r="L801" s="547">
        <v>0</v>
      </c>
      <c r="M801" s="547">
        <v>0</v>
      </c>
      <c r="N801" s="547">
        <v>0</v>
      </c>
      <c r="O801" s="547">
        <v>0</v>
      </c>
      <c r="P801" s="547">
        <v>0</v>
      </c>
      <c r="Q801" s="547">
        <v>0</v>
      </c>
      <c r="R801" s="547">
        <v>0</v>
      </c>
      <c r="S801" s="547">
        <v>0</v>
      </c>
      <c r="T801" s="547">
        <v>0</v>
      </c>
      <c r="U801" s="547"/>
      <c r="V801" s="547">
        <f t="shared" si="469"/>
        <v>0</v>
      </c>
      <c r="W801" s="285"/>
      <c r="X801" s="286"/>
      <c r="Y801" s="548">
        <f t="shared" si="491"/>
        <v>0</v>
      </c>
      <c r="Z801" s="549">
        <f t="shared" si="491"/>
        <v>0</v>
      </c>
      <c r="AA801" s="549">
        <f t="shared" si="491"/>
        <v>0</v>
      </c>
      <c r="AB801" s="282">
        <f t="shared" si="471"/>
        <v>0</v>
      </c>
      <c r="AC801" s="281">
        <f t="shared" si="472"/>
        <v>0</v>
      </c>
      <c r="AD801" s="549">
        <f t="shared" si="465"/>
        <v>0</v>
      </c>
      <c r="AE801" s="553">
        <f t="shared" si="480"/>
        <v>0</v>
      </c>
      <c r="AF801" s="282">
        <f t="shared" si="481"/>
        <v>0</v>
      </c>
      <c r="AG801" s="283">
        <f t="shared" si="473"/>
        <v>0</v>
      </c>
      <c r="AH801" s="281">
        <f t="shared" si="474"/>
        <v>0</v>
      </c>
      <c r="AI801" s="551">
        <f t="shared" si="490"/>
        <v>0</v>
      </c>
      <c r="AJ801" s="549">
        <f t="shared" si="490"/>
        <v>0</v>
      </c>
      <c r="AK801" s="549">
        <f t="shared" si="490"/>
        <v>0</v>
      </c>
      <c r="AL801" s="282">
        <f t="shared" si="475"/>
        <v>0</v>
      </c>
      <c r="AM801" s="281">
        <f t="shared" si="476"/>
        <v>0</v>
      </c>
      <c r="AN801" s="549">
        <f t="shared" si="462"/>
        <v>0</v>
      </c>
      <c r="AO801" s="549">
        <f t="shared" si="463"/>
        <v>0</v>
      </c>
      <c r="AP801" s="549">
        <f t="shared" si="477"/>
        <v>0</v>
      </c>
      <c r="AQ801" s="283">
        <f t="shared" si="437"/>
        <v>0</v>
      </c>
      <c r="AR801" s="281">
        <f t="shared" si="478"/>
        <v>0</v>
      </c>
      <c r="AT801" s="446"/>
      <c r="AU801" s="284"/>
      <c r="AV801" s="447" t="str">
        <f t="shared" si="467"/>
        <v>CA</v>
      </c>
      <c r="AW801" s="447" t="str">
        <f t="shared" si="467"/>
        <v>CL</v>
      </c>
      <c r="AX801" s="447" t="str">
        <f t="shared" si="467"/>
        <v>AIC</v>
      </c>
      <c r="AY801" s="447" t="str">
        <f t="shared" si="446"/>
        <v>ERB</v>
      </c>
      <c r="AZ801" s="447" t="str">
        <f t="shared" si="446"/>
        <v>GRB</v>
      </c>
      <c r="BA801" s="447" t="str">
        <f t="shared" si="446"/>
        <v>Non-Op</v>
      </c>
      <c r="BC801" s="449" t="s">
        <v>2100</v>
      </c>
      <c r="BD801" s="552">
        <f t="shared" si="489"/>
        <v>0</v>
      </c>
      <c r="BF801" s="435"/>
      <c r="BG801" s="435"/>
      <c r="BH801" s="435"/>
      <c r="BI801" s="435"/>
      <c r="BJ801" s="435"/>
      <c r="BK801" s="435"/>
      <c r="BL801" s="435"/>
      <c r="BN801" s="444"/>
    </row>
    <row r="802" spans="1:66" s="28" customFormat="1" ht="12" customHeight="1">
      <c r="A802" s="321">
        <v>18600383</v>
      </c>
      <c r="B802" s="318" t="str">
        <f t="shared" si="443"/>
        <v>18600383</v>
      </c>
      <c r="C802" s="444" t="s">
        <v>1522</v>
      </c>
      <c r="D802" s="445" t="s">
        <v>1162</v>
      </c>
      <c r="E802" s="445"/>
      <c r="F802" s="444"/>
      <c r="G802" s="445"/>
      <c r="H802" s="547">
        <v>98.43</v>
      </c>
      <c r="I802" s="547">
        <v>98.43</v>
      </c>
      <c r="J802" s="547">
        <v>98.43</v>
      </c>
      <c r="K802" s="547">
        <v>747.63</v>
      </c>
      <c r="L802" s="547">
        <v>747.63</v>
      </c>
      <c r="M802" s="547">
        <v>2208.33</v>
      </c>
      <c r="N802" s="547">
        <v>2208.33</v>
      </c>
      <c r="O802" s="547">
        <v>2208.33</v>
      </c>
      <c r="P802" s="547">
        <v>2208.33</v>
      </c>
      <c r="Q802" s="547">
        <v>2208.33</v>
      </c>
      <c r="R802" s="547">
        <v>2208.33</v>
      </c>
      <c r="S802" s="547">
        <v>2208.33</v>
      </c>
      <c r="T802" s="547">
        <v>2208.33</v>
      </c>
      <c r="U802" s="547"/>
      <c r="V802" s="547">
        <f t="shared" si="469"/>
        <v>1525.3175000000001</v>
      </c>
      <c r="W802" s="285"/>
      <c r="X802" s="286"/>
      <c r="Y802" s="548">
        <f t="shared" si="491"/>
        <v>0</v>
      </c>
      <c r="Z802" s="549">
        <f t="shared" si="491"/>
        <v>0</v>
      </c>
      <c r="AA802" s="549">
        <f t="shared" si="491"/>
        <v>2208.33</v>
      </c>
      <c r="AB802" s="282">
        <f t="shared" si="471"/>
        <v>0</v>
      </c>
      <c r="AC802" s="281">
        <f t="shared" si="472"/>
        <v>0</v>
      </c>
      <c r="AD802" s="549">
        <f t="shared" si="465"/>
        <v>0</v>
      </c>
      <c r="AE802" s="553">
        <f t="shared" si="480"/>
        <v>0</v>
      </c>
      <c r="AF802" s="282">
        <f t="shared" si="481"/>
        <v>0</v>
      </c>
      <c r="AG802" s="283">
        <f t="shared" si="473"/>
        <v>0</v>
      </c>
      <c r="AH802" s="281">
        <f t="shared" si="474"/>
        <v>0</v>
      </c>
      <c r="AI802" s="551">
        <f t="shared" si="490"/>
        <v>0</v>
      </c>
      <c r="AJ802" s="549">
        <f t="shared" si="490"/>
        <v>0</v>
      </c>
      <c r="AK802" s="549">
        <f t="shared" si="490"/>
        <v>1525.3175000000001</v>
      </c>
      <c r="AL802" s="282">
        <f t="shared" si="475"/>
        <v>0</v>
      </c>
      <c r="AM802" s="281">
        <f t="shared" si="476"/>
        <v>0</v>
      </c>
      <c r="AN802" s="549">
        <f t="shared" si="462"/>
        <v>0</v>
      </c>
      <c r="AO802" s="549">
        <f t="shared" si="463"/>
        <v>0</v>
      </c>
      <c r="AP802" s="549">
        <f t="shared" si="477"/>
        <v>0</v>
      </c>
      <c r="AQ802" s="283">
        <f t="shared" si="437"/>
        <v>0</v>
      </c>
      <c r="AR802" s="281">
        <f t="shared" si="478"/>
        <v>0</v>
      </c>
      <c r="AT802" s="446"/>
      <c r="AU802" s="284"/>
      <c r="AV802" s="447" t="str">
        <f t="shared" si="467"/>
        <v>CA</v>
      </c>
      <c r="AW802" s="447" t="str">
        <f t="shared" si="467"/>
        <v>CL</v>
      </c>
      <c r="AX802" s="447" t="str">
        <f t="shared" si="467"/>
        <v>AIC</v>
      </c>
      <c r="AY802" s="447" t="str">
        <f t="shared" si="446"/>
        <v>ERB</v>
      </c>
      <c r="AZ802" s="447" t="str">
        <f t="shared" si="446"/>
        <v>GRB</v>
      </c>
      <c r="BA802" s="447" t="str">
        <f t="shared" si="446"/>
        <v>Non-Op</v>
      </c>
      <c r="BC802" s="449" t="s">
        <v>2100</v>
      </c>
      <c r="BD802" s="552">
        <f t="shared" si="489"/>
        <v>2208.33</v>
      </c>
      <c r="BF802" s="435"/>
      <c r="BG802" s="435"/>
      <c r="BH802" s="435"/>
      <c r="BI802" s="435"/>
      <c r="BJ802" s="435"/>
      <c r="BK802" s="435"/>
      <c r="BL802" s="435"/>
      <c r="BN802" s="444"/>
    </row>
    <row r="803" spans="1:66" s="28" customFormat="1" ht="12" customHeight="1">
      <c r="A803" s="287">
        <v>18600403</v>
      </c>
      <c r="B803" s="288" t="str">
        <f t="shared" si="443"/>
        <v>18600403</v>
      </c>
      <c r="C803" s="444" t="s">
        <v>1523</v>
      </c>
      <c r="D803" s="445" t="s">
        <v>2091</v>
      </c>
      <c r="E803" s="445"/>
      <c r="F803" s="444"/>
      <c r="G803" s="445"/>
      <c r="H803" s="547">
        <v>145074.60999999999</v>
      </c>
      <c r="I803" s="547">
        <v>145074.60999999999</v>
      </c>
      <c r="J803" s="547">
        <v>145074.60999999999</v>
      </c>
      <c r="K803" s="547">
        <v>37366.089999999997</v>
      </c>
      <c r="L803" s="547">
        <v>37366.089999999997</v>
      </c>
      <c r="M803" s="547">
        <v>37366.089999999997</v>
      </c>
      <c r="N803" s="547">
        <v>-58679.63</v>
      </c>
      <c r="O803" s="547">
        <v>-58679.63</v>
      </c>
      <c r="P803" s="547">
        <v>-58679.63</v>
      </c>
      <c r="Q803" s="547">
        <v>-205974.71</v>
      </c>
      <c r="R803" s="547">
        <v>-205974.71</v>
      </c>
      <c r="S803" s="547">
        <v>-205974.71</v>
      </c>
      <c r="T803" s="547">
        <v>-99599.7</v>
      </c>
      <c r="U803" s="547"/>
      <c r="V803" s="547">
        <f t="shared" si="469"/>
        <v>-30748.172916666677</v>
      </c>
      <c r="W803" s="285"/>
      <c r="X803" s="286"/>
      <c r="Y803" s="548">
        <f t="shared" si="491"/>
        <v>-99599.7</v>
      </c>
      <c r="Z803" s="549">
        <f t="shared" si="491"/>
        <v>0</v>
      </c>
      <c r="AA803" s="549">
        <f t="shared" si="491"/>
        <v>0</v>
      </c>
      <c r="AB803" s="282">
        <f t="shared" si="471"/>
        <v>0</v>
      </c>
      <c r="AC803" s="281">
        <f t="shared" si="472"/>
        <v>0</v>
      </c>
      <c r="AD803" s="549">
        <f t="shared" si="465"/>
        <v>0</v>
      </c>
      <c r="AE803" s="553">
        <f t="shared" si="480"/>
        <v>0</v>
      </c>
      <c r="AF803" s="282">
        <f t="shared" si="481"/>
        <v>0</v>
      </c>
      <c r="AG803" s="283">
        <f t="shared" si="473"/>
        <v>0</v>
      </c>
      <c r="AH803" s="281">
        <f t="shared" si="474"/>
        <v>0</v>
      </c>
      <c r="AI803" s="551">
        <f t="shared" si="490"/>
        <v>-30748.172916666677</v>
      </c>
      <c r="AJ803" s="549">
        <f t="shared" si="490"/>
        <v>0</v>
      </c>
      <c r="AK803" s="549">
        <f t="shared" si="490"/>
        <v>0</v>
      </c>
      <c r="AL803" s="282">
        <f t="shared" si="475"/>
        <v>0</v>
      </c>
      <c r="AM803" s="281">
        <f t="shared" si="476"/>
        <v>0</v>
      </c>
      <c r="AN803" s="549">
        <f t="shared" si="462"/>
        <v>0</v>
      </c>
      <c r="AO803" s="549">
        <f t="shared" si="463"/>
        <v>0</v>
      </c>
      <c r="AP803" s="549">
        <f t="shared" si="477"/>
        <v>0</v>
      </c>
      <c r="AQ803" s="283">
        <f t="shared" si="437"/>
        <v>0</v>
      </c>
      <c r="AR803" s="281">
        <f t="shared" si="478"/>
        <v>0</v>
      </c>
      <c r="AT803" s="446"/>
      <c r="AU803" s="284"/>
      <c r="AV803" s="447" t="str">
        <f t="shared" si="467"/>
        <v>CA</v>
      </c>
      <c r="AW803" s="447" t="str">
        <f t="shared" si="467"/>
        <v>CL</v>
      </c>
      <c r="AX803" s="447" t="str">
        <f t="shared" si="467"/>
        <v>AIC</v>
      </c>
      <c r="AY803" s="447" t="str">
        <f t="shared" si="446"/>
        <v>ERB</v>
      </c>
      <c r="AZ803" s="447" t="str">
        <f t="shared" si="446"/>
        <v>GRB</v>
      </c>
      <c r="BA803" s="447" t="str">
        <f t="shared" si="446"/>
        <v>Non-Op</v>
      </c>
      <c r="BC803" s="445" t="s">
        <v>2118</v>
      </c>
      <c r="BD803" s="552">
        <f t="shared" si="489"/>
        <v>-99599.7</v>
      </c>
      <c r="BF803" s="435"/>
      <c r="BG803" s="435"/>
      <c r="BH803" s="435"/>
      <c r="BI803" s="435"/>
      <c r="BJ803" s="435"/>
      <c r="BK803" s="435"/>
      <c r="BL803" s="435"/>
      <c r="BN803" s="444"/>
    </row>
    <row r="804" spans="1:66" s="28" customFormat="1" ht="12" customHeight="1">
      <c r="A804" s="321">
        <v>18600443</v>
      </c>
      <c r="B804" s="318" t="str">
        <f t="shared" si="443"/>
        <v>18600443</v>
      </c>
      <c r="C804" s="444" t="s">
        <v>1524</v>
      </c>
      <c r="D804" s="445" t="s">
        <v>1162</v>
      </c>
      <c r="E804" s="445"/>
      <c r="F804" s="294">
        <v>43025</v>
      </c>
      <c r="G804" s="445"/>
      <c r="H804" s="547">
        <v>0</v>
      </c>
      <c r="I804" s="547">
        <v>0</v>
      </c>
      <c r="J804" s="547">
        <v>0</v>
      </c>
      <c r="K804" s="547">
        <v>0</v>
      </c>
      <c r="L804" s="547">
        <v>0</v>
      </c>
      <c r="M804" s="547">
        <v>0</v>
      </c>
      <c r="N804" s="547">
        <v>0</v>
      </c>
      <c r="O804" s="547">
        <v>0</v>
      </c>
      <c r="P804" s="547">
        <v>0</v>
      </c>
      <c r="Q804" s="547">
        <v>0</v>
      </c>
      <c r="R804" s="547">
        <v>0</v>
      </c>
      <c r="S804" s="547">
        <v>0</v>
      </c>
      <c r="T804" s="547">
        <v>0</v>
      </c>
      <c r="U804" s="547"/>
      <c r="V804" s="547">
        <f t="shared" si="469"/>
        <v>0</v>
      </c>
      <c r="W804" s="285"/>
      <c r="X804" s="286"/>
      <c r="Y804" s="548">
        <f t="shared" si="491"/>
        <v>0</v>
      </c>
      <c r="Z804" s="549">
        <f t="shared" si="491"/>
        <v>0</v>
      </c>
      <c r="AA804" s="549">
        <f t="shared" si="491"/>
        <v>0</v>
      </c>
      <c r="AB804" s="282">
        <f t="shared" si="471"/>
        <v>0</v>
      </c>
      <c r="AC804" s="281">
        <f t="shared" si="472"/>
        <v>0</v>
      </c>
      <c r="AD804" s="549">
        <f t="shared" si="465"/>
        <v>0</v>
      </c>
      <c r="AE804" s="553">
        <f t="shared" si="480"/>
        <v>0</v>
      </c>
      <c r="AF804" s="282">
        <f t="shared" si="481"/>
        <v>0</v>
      </c>
      <c r="AG804" s="283">
        <f t="shared" si="473"/>
        <v>0</v>
      </c>
      <c r="AH804" s="281">
        <f t="shared" si="474"/>
        <v>0</v>
      </c>
      <c r="AI804" s="551">
        <f t="shared" si="490"/>
        <v>0</v>
      </c>
      <c r="AJ804" s="549">
        <f t="shared" si="490"/>
        <v>0</v>
      </c>
      <c r="AK804" s="549">
        <f t="shared" si="490"/>
        <v>0</v>
      </c>
      <c r="AL804" s="282">
        <f t="shared" si="475"/>
        <v>0</v>
      </c>
      <c r="AM804" s="281">
        <f t="shared" si="476"/>
        <v>0</v>
      </c>
      <c r="AN804" s="549">
        <f t="shared" si="462"/>
        <v>0</v>
      </c>
      <c r="AO804" s="549">
        <f t="shared" si="463"/>
        <v>0</v>
      </c>
      <c r="AP804" s="549">
        <f t="shared" si="477"/>
        <v>0</v>
      </c>
      <c r="AQ804" s="283">
        <f t="shared" si="437"/>
        <v>0</v>
      </c>
      <c r="AR804" s="281">
        <f t="shared" si="478"/>
        <v>0</v>
      </c>
      <c r="AT804" s="446"/>
      <c r="AU804" s="284"/>
      <c r="AV804" s="447" t="str">
        <f t="shared" si="467"/>
        <v>CA</v>
      </c>
      <c r="AW804" s="447" t="str">
        <f t="shared" si="467"/>
        <v>CL</v>
      </c>
      <c r="AX804" s="447" t="str">
        <f t="shared" si="467"/>
        <v>AIC</v>
      </c>
      <c r="AY804" s="447" t="str">
        <f t="shared" si="446"/>
        <v>ERB</v>
      </c>
      <c r="AZ804" s="447" t="str">
        <f t="shared" si="446"/>
        <v>GRB</v>
      </c>
      <c r="BA804" s="447" t="str">
        <f t="shared" si="446"/>
        <v>Non-Op</v>
      </c>
      <c r="BC804" s="449" t="s">
        <v>2100</v>
      </c>
      <c r="BD804" s="552">
        <f t="shared" si="489"/>
        <v>0</v>
      </c>
      <c r="BF804" s="448"/>
      <c r="BG804" s="448"/>
      <c r="BH804" s="448"/>
      <c r="BI804" s="448"/>
      <c r="BJ804" s="448"/>
      <c r="BK804" s="448"/>
      <c r="BL804" s="448"/>
      <c r="BN804" s="444"/>
    </row>
    <row r="805" spans="1:66" s="28" customFormat="1" ht="12" customHeight="1">
      <c r="A805" s="324">
        <v>18600483</v>
      </c>
      <c r="B805" s="290" t="str">
        <f t="shared" si="443"/>
        <v>18600483</v>
      </c>
      <c r="C805" s="450" t="s">
        <v>2211</v>
      </c>
      <c r="D805" s="451" t="s">
        <v>1162</v>
      </c>
      <c r="E805" s="451"/>
      <c r="F805" s="300">
        <v>44348</v>
      </c>
      <c r="G805" s="451"/>
      <c r="H805" s="556">
        <v>0</v>
      </c>
      <c r="I805" s="556">
        <v>0</v>
      </c>
      <c r="J805" s="556">
        <v>0</v>
      </c>
      <c r="K805" s="556">
        <v>0</v>
      </c>
      <c r="L805" s="556">
        <v>0</v>
      </c>
      <c r="M805" s="556">
        <v>0</v>
      </c>
      <c r="N805" s="556">
        <v>0</v>
      </c>
      <c r="O805" s="556">
        <v>0</v>
      </c>
      <c r="P805" s="556">
        <v>0</v>
      </c>
      <c r="Q805" s="556">
        <v>0</v>
      </c>
      <c r="R805" s="556">
        <v>0</v>
      </c>
      <c r="S805" s="556">
        <v>0</v>
      </c>
      <c r="T805" s="556">
        <v>0</v>
      </c>
      <c r="U805" s="556"/>
      <c r="V805" s="556">
        <f t="shared" si="469"/>
        <v>0</v>
      </c>
      <c r="W805" s="292"/>
      <c r="X805" s="293"/>
      <c r="Y805" s="548">
        <f t="shared" si="491"/>
        <v>0</v>
      </c>
      <c r="Z805" s="549">
        <f t="shared" si="491"/>
        <v>0</v>
      </c>
      <c r="AA805" s="549">
        <f t="shared" si="491"/>
        <v>0</v>
      </c>
      <c r="AB805" s="282">
        <f t="shared" ref="AB805" si="492">T805-SUM(Y805:AA805)</f>
        <v>0</v>
      </c>
      <c r="AC805" s="281">
        <f t="shared" ref="AC805" si="493">T805-SUM(Y805:AA805)-AB805</f>
        <v>0</v>
      </c>
      <c r="AD805" s="549">
        <f t="shared" si="465"/>
        <v>0</v>
      </c>
      <c r="AE805" s="553">
        <f t="shared" si="480"/>
        <v>0</v>
      </c>
      <c r="AF805" s="282">
        <f t="shared" si="481"/>
        <v>0</v>
      </c>
      <c r="AG805" s="283">
        <f t="shared" si="473"/>
        <v>0</v>
      </c>
      <c r="AH805" s="281">
        <f t="shared" si="474"/>
        <v>0</v>
      </c>
      <c r="AI805" s="551">
        <f t="shared" si="490"/>
        <v>0</v>
      </c>
      <c r="AJ805" s="549">
        <f t="shared" si="490"/>
        <v>0</v>
      </c>
      <c r="AK805" s="549">
        <f t="shared" si="490"/>
        <v>0</v>
      </c>
      <c r="AL805" s="282">
        <f t="shared" si="475"/>
        <v>0</v>
      </c>
      <c r="AM805" s="281">
        <f t="shared" si="476"/>
        <v>0</v>
      </c>
      <c r="AN805" s="549">
        <f t="shared" si="462"/>
        <v>0</v>
      </c>
      <c r="AO805" s="549">
        <f t="shared" si="463"/>
        <v>0</v>
      </c>
      <c r="AP805" s="549">
        <f t="shared" si="477"/>
        <v>0</v>
      </c>
      <c r="AQ805" s="283">
        <f t="shared" ref="AQ805" si="494">SUM(AN805:AP805)</f>
        <v>0</v>
      </c>
      <c r="AR805" s="281">
        <f t="shared" si="478"/>
        <v>0</v>
      </c>
      <c r="AT805" s="446"/>
      <c r="AU805" s="284"/>
      <c r="AV805" s="447" t="str">
        <f t="shared" si="467"/>
        <v>CA</v>
      </c>
      <c r="AW805" s="447" t="str">
        <f t="shared" si="467"/>
        <v>CL</v>
      </c>
      <c r="AX805" s="447" t="str">
        <f t="shared" si="467"/>
        <v>AIC</v>
      </c>
      <c r="AY805" s="447" t="str">
        <f t="shared" si="446"/>
        <v>ERB</v>
      </c>
      <c r="AZ805" s="447" t="str">
        <f t="shared" si="446"/>
        <v>GRB</v>
      </c>
      <c r="BA805" s="447" t="str">
        <f t="shared" si="446"/>
        <v>Non-Op</v>
      </c>
      <c r="BC805" s="449" t="s">
        <v>2100</v>
      </c>
      <c r="BD805" s="552">
        <f t="shared" si="489"/>
        <v>0</v>
      </c>
      <c r="BF805" s="435"/>
      <c r="BG805" s="435"/>
      <c r="BH805" s="435"/>
      <c r="BI805" s="435"/>
      <c r="BJ805" s="435"/>
      <c r="BK805" s="435"/>
      <c r="BL805" s="435"/>
      <c r="BN805" s="444"/>
    </row>
    <row r="806" spans="1:66" s="28" customFormat="1" ht="12" customHeight="1">
      <c r="A806" s="287">
        <v>18600512</v>
      </c>
      <c r="B806" s="288" t="str">
        <f t="shared" si="443"/>
        <v>18600512</v>
      </c>
      <c r="C806" s="444" t="s">
        <v>2872</v>
      </c>
      <c r="D806" s="445" t="s">
        <v>1165</v>
      </c>
      <c r="E806" s="445"/>
      <c r="F806" s="444"/>
      <c r="G806" s="445"/>
      <c r="H806" s="547">
        <v>0</v>
      </c>
      <c r="I806" s="547">
        <v>0</v>
      </c>
      <c r="J806" s="547">
        <v>0</v>
      </c>
      <c r="K806" s="547">
        <v>0</v>
      </c>
      <c r="L806" s="547">
        <v>0</v>
      </c>
      <c r="M806" s="547">
        <v>0</v>
      </c>
      <c r="N806" s="547">
        <v>0</v>
      </c>
      <c r="O806" s="547">
        <v>0</v>
      </c>
      <c r="P806" s="547">
        <v>0</v>
      </c>
      <c r="Q806" s="547">
        <v>0</v>
      </c>
      <c r="R806" s="547">
        <v>0</v>
      </c>
      <c r="S806" s="547">
        <v>0</v>
      </c>
      <c r="T806" s="547">
        <v>0</v>
      </c>
      <c r="U806" s="547"/>
      <c r="V806" s="547">
        <f t="shared" si="469"/>
        <v>0</v>
      </c>
      <c r="W806" s="285"/>
      <c r="X806" s="286"/>
      <c r="Y806" s="548">
        <f t="shared" si="491"/>
        <v>0</v>
      </c>
      <c r="Z806" s="549">
        <f t="shared" si="491"/>
        <v>0</v>
      </c>
      <c r="AA806" s="549">
        <f t="shared" si="491"/>
        <v>0</v>
      </c>
      <c r="AB806" s="282">
        <f t="shared" si="471"/>
        <v>0</v>
      </c>
      <c r="AC806" s="281">
        <f t="shared" si="472"/>
        <v>0</v>
      </c>
      <c r="AD806" s="549">
        <f t="shared" si="465"/>
        <v>0</v>
      </c>
      <c r="AE806" s="553">
        <f t="shared" si="480"/>
        <v>0</v>
      </c>
      <c r="AF806" s="282">
        <f t="shared" si="481"/>
        <v>0</v>
      </c>
      <c r="AG806" s="283">
        <f t="shared" si="473"/>
        <v>0</v>
      </c>
      <c r="AH806" s="281">
        <f t="shared" si="474"/>
        <v>0</v>
      </c>
      <c r="AI806" s="551">
        <f t="shared" si="490"/>
        <v>0</v>
      </c>
      <c r="AJ806" s="549">
        <f t="shared" si="490"/>
        <v>0</v>
      </c>
      <c r="AK806" s="549">
        <f t="shared" si="490"/>
        <v>0</v>
      </c>
      <c r="AL806" s="282">
        <f t="shared" si="475"/>
        <v>0</v>
      </c>
      <c r="AM806" s="281">
        <f t="shared" si="476"/>
        <v>0</v>
      </c>
      <c r="AN806" s="549">
        <f t="shared" si="462"/>
        <v>0</v>
      </c>
      <c r="AO806" s="549">
        <f t="shared" si="463"/>
        <v>0</v>
      </c>
      <c r="AP806" s="549">
        <f t="shared" si="477"/>
        <v>0</v>
      </c>
      <c r="AQ806" s="283">
        <f t="shared" si="437"/>
        <v>0</v>
      </c>
      <c r="AR806" s="281">
        <f t="shared" si="478"/>
        <v>0</v>
      </c>
      <c r="AT806" s="446" t="s">
        <v>2072</v>
      </c>
      <c r="AU806" s="284"/>
      <c r="AV806" s="447" t="str">
        <f t="shared" si="467"/>
        <v>CA</v>
      </c>
      <c r="AW806" s="447" t="str">
        <f t="shared" si="467"/>
        <v>CL</v>
      </c>
      <c r="AX806" s="447" t="str">
        <f t="shared" si="467"/>
        <v>AIC</v>
      </c>
      <c r="AY806" s="447" t="str">
        <f t="shared" si="446"/>
        <v>ERB</v>
      </c>
      <c r="AZ806" s="447" t="str">
        <f t="shared" si="446"/>
        <v>GRB</v>
      </c>
      <c r="BA806" s="447" t="str">
        <f t="shared" si="446"/>
        <v>Non-Op</v>
      </c>
      <c r="BC806" s="449" t="s">
        <v>2100</v>
      </c>
      <c r="BD806" s="552">
        <f t="shared" si="489"/>
        <v>0</v>
      </c>
      <c r="BF806" s="435"/>
      <c r="BG806" s="435"/>
      <c r="BH806" s="435"/>
      <c r="BI806" s="435"/>
      <c r="BJ806" s="435"/>
      <c r="BK806" s="435"/>
      <c r="BL806" s="435"/>
      <c r="BN806" s="444"/>
    </row>
    <row r="807" spans="1:66" s="28" customFormat="1" ht="12" customHeight="1">
      <c r="A807" s="321">
        <v>18600513</v>
      </c>
      <c r="B807" s="318" t="str">
        <f t="shared" si="443"/>
        <v>18600513</v>
      </c>
      <c r="C807" s="444" t="s">
        <v>2873</v>
      </c>
      <c r="D807" s="445" t="s">
        <v>2091</v>
      </c>
      <c r="E807" s="445"/>
      <c r="F807" s="294">
        <v>42752</v>
      </c>
      <c r="G807" s="445"/>
      <c r="H807" s="547">
        <v>0</v>
      </c>
      <c r="I807" s="547">
        <v>0</v>
      </c>
      <c r="J807" s="547">
        <v>0</v>
      </c>
      <c r="K807" s="547">
        <v>0</v>
      </c>
      <c r="L807" s="547">
        <v>0</v>
      </c>
      <c r="M807" s="547">
        <v>0</v>
      </c>
      <c r="N807" s="547">
        <v>0</v>
      </c>
      <c r="O807" s="547">
        <v>0</v>
      </c>
      <c r="P807" s="547">
        <v>0</v>
      </c>
      <c r="Q807" s="547">
        <v>0</v>
      </c>
      <c r="R807" s="547">
        <v>0</v>
      </c>
      <c r="S807" s="547">
        <v>0</v>
      </c>
      <c r="T807" s="547">
        <v>0</v>
      </c>
      <c r="U807" s="547"/>
      <c r="V807" s="547">
        <f t="shared" si="469"/>
        <v>0</v>
      </c>
      <c r="W807" s="285"/>
      <c r="X807" s="286"/>
      <c r="Y807" s="548">
        <f t="shared" si="491"/>
        <v>0</v>
      </c>
      <c r="Z807" s="549">
        <f t="shared" si="491"/>
        <v>0</v>
      </c>
      <c r="AA807" s="549">
        <f t="shared" si="491"/>
        <v>0</v>
      </c>
      <c r="AB807" s="282">
        <f t="shared" si="471"/>
        <v>0</v>
      </c>
      <c r="AC807" s="281">
        <f t="shared" si="472"/>
        <v>0</v>
      </c>
      <c r="AD807" s="549">
        <f t="shared" si="465"/>
        <v>0</v>
      </c>
      <c r="AE807" s="553">
        <f t="shared" si="480"/>
        <v>0</v>
      </c>
      <c r="AF807" s="282">
        <f t="shared" si="481"/>
        <v>0</v>
      </c>
      <c r="AG807" s="283">
        <f t="shared" si="473"/>
        <v>0</v>
      </c>
      <c r="AH807" s="281">
        <f t="shared" si="474"/>
        <v>0</v>
      </c>
      <c r="AI807" s="551">
        <f t="shared" si="490"/>
        <v>0</v>
      </c>
      <c r="AJ807" s="549">
        <f t="shared" si="490"/>
        <v>0</v>
      </c>
      <c r="AK807" s="549">
        <f t="shared" si="490"/>
        <v>0</v>
      </c>
      <c r="AL807" s="282">
        <f t="shared" si="475"/>
        <v>0</v>
      </c>
      <c r="AM807" s="281">
        <f t="shared" si="476"/>
        <v>0</v>
      </c>
      <c r="AN807" s="549">
        <f t="shared" si="462"/>
        <v>0</v>
      </c>
      <c r="AO807" s="549">
        <f t="shared" si="463"/>
        <v>0</v>
      </c>
      <c r="AP807" s="549">
        <f t="shared" si="477"/>
        <v>0</v>
      </c>
      <c r="AQ807" s="283">
        <f t="shared" si="437"/>
        <v>0</v>
      </c>
      <c r="AR807" s="281">
        <f t="shared" si="478"/>
        <v>0</v>
      </c>
      <c r="AT807" s="446"/>
      <c r="AU807" s="284"/>
      <c r="AV807" s="447" t="str">
        <f t="shared" si="467"/>
        <v>CA</v>
      </c>
      <c r="AW807" s="447" t="str">
        <f t="shared" si="467"/>
        <v>CL</v>
      </c>
      <c r="AX807" s="447" t="str">
        <f t="shared" si="467"/>
        <v>AIC</v>
      </c>
      <c r="AY807" s="447" t="str">
        <f t="shared" si="446"/>
        <v>ERB</v>
      </c>
      <c r="AZ807" s="447" t="str">
        <f t="shared" si="446"/>
        <v>GRB</v>
      </c>
      <c r="BA807" s="447" t="str">
        <f t="shared" si="446"/>
        <v>Non-Op</v>
      </c>
      <c r="BC807" s="445" t="s">
        <v>2142</v>
      </c>
      <c r="BD807" s="552">
        <f t="shared" si="489"/>
        <v>0</v>
      </c>
      <c r="BF807" s="448"/>
      <c r="BG807" s="448"/>
      <c r="BH807" s="448"/>
      <c r="BI807" s="448"/>
      <c r="BJ807" s="448"/>
      <c r="BK807" s="448"/>
      <c r="BL807" s="448"/>
      <c r="BN807" s="444"/>
    </row>
    <row r="808" spans="1:66" s="28" customFormat="1" ht="12" customHeight="1">
      <c r="A808" s="287">
        <v>18600561</v>
      </c>
      <c r="B808" s="288" t="str">
        <f t="shared" si="443"/>
        <v>18600561</v>
      </c>
      <c r="C808" s="444" t="s">
        <v>1525</v>
      </c>
      <c r="D808" s="445" t="s">
        <v>1165</v>
      </c>
      <c r="E808" s="445"/>
      <c r="F808" s="444"/>
      <c r="G808" s="445"/>
      <c r="H808" s="547">
        <v>7446472</v>
      </c>
      <c r="I808" s="547">
        <v>7446472</v>
      </c>
      <c r="J808" s="547">
        <v>7446472</v>
      </c>
      <c r="K808" s="547">
        <v>7446061</v>
      </c>
      <c r="L808" s="547">
        <v>7446061</v>
      </c>
      <c r="M808" s="547">
        <v>7446061</v>
      </c>
      <c r="N808" s="547">
        <v>7445642</v>
      </c>
      <c r="O808" s="547">
        <v>7445642</v>
      </c>
      <c r="P808" s="547">
        <v>7445642</v>
      </c>
      <c r="Q808" s="547">
        <v>7445215</v>
      </c>
      <c r="R808" s="547">
        <v>7445215</v>
      </c>
      <c r="S808" s="547">
        <v>7445215</v>
      </c>
      <c r="T808" s="547">
        <v>7444780</v>
      </c>
      <c r="U808" s="547"/>
      <c r="V808" s="547">
        <f t="shared" si="469"/>
        <v>7445777</v>
      </c>
      <c r="W808" s="285"/>
      <c r="X808" s="286"/>
      <c r="Y808" s="548">
        <f t="shared" si="491"/>
        <v>0</v>
      </c>
      <c r="Z808" s="549">
        <f t="shared" si="491"/>
        <v>0</v>
      </c>
      <c r="AA808" s="549">
        <f t="shared" si="491"/>
        <v>0</v>
      </c>
      <c r="AB808" s="282">
        <f t="shared" si="471"/>
        <v>7444780</v>
      </c>
      <c r="AC808" s="281">
        <f t="shared" si="472"/>
        <v>0</v>
      </c>
      <c r="AD808" s="549">
        <f t="shared" si="465"/>
        <v>0</v>
      </c>
      <c r="AE808" s="553">
        <f t="shared" si="480"/>
        <v>0</v>
      </c>
      <c r="AF808" s="282">
        <f t="shared" si="481"/>
        <v>7444780</v>
      </c>
      <c r="AG808" s="283">
        <f t="shared" si="473"/>
        <v>7444780</v>
      </c>
      <c r="AH808" s="281">
        <f t="shared" si="474"/>
        <v>0</v>
      </c>
      <c r="AI808" s="551">
        <f t="shared" si="490"/>
        <v>0</v>
      </c>
      <c r="AJ808" s="549">
        <f t="shared" si="490"/>
        <v>0</v>
      </c>
      <c r="AK808" s="549">
        <f t="shared" si="490"/>
        <v>0</v>
      </c>
      <c r="AL808" s="282">
        <f t="shared" si="475"/>
        <v>7445777</v>
      </c>
      <c r="AM808" s="281">
        <f t="shared" si="476"/>
        <v>0</v>
      </c>
      <c r="AN808" s="549">
        <f t="shared" si="462"/>
        <v>0</v>
      </c>
      <c r="AO808" s="549">
        <f t="shared" si="463"/>
        <v>0</v>
      </c>
      <c r="AP808" s="549">
        <f t="shared" si="477"/>
        <v>7445777</v>
      </c>
      <c r="AQ808" s="283">
        <f t="shared" si="437"/>
        <v>7445777</v>
      </c>
      <c r="AR808" s="281">
        <f t="shared" si="478"/>
        <v>0</v>
      </c>
      <c r="AT808" s="446" t="s">
        <v>2070</v>
      </c>
      <c r="AU808" s="284"/>
      <c r="AV808" s="447" t="str">
        <f t="shared" si="467"/>
        <v>CA</v>
      </c>
      <c r="AW808" s="447" t="str">
        <f t="shared" si="467"/>
        <v>CL</v>
      </c>
      <c r="AX808" s="447" t="str">
        <f t="shared" si="467"/>
        <v>AIC</v>
      </c>
      <c r="AY808" s="447" t="str">
        <f t="shared" si="446"/>
        <v>ERB</v>
      </c>
      <c r="AZ808" s="447" t="str">
        <f t="shared" si="446"/>
        <v>GRB</v>
      </c>
      <c r="BA808" s="447" t="str">
        <f t="shared" si="446"/>
        <v>Non-Op</v>
      </c>
      <c r="BC808" s="449" t="s">
        <v>2100</v>
      </c>
      <c r="BD808" s="552">
        <f t="shared" si="489"/>
        <v>7444780</v>
      </c>
      <c r="BF808" s="435"/>
      <c r="BG808" s="435"/>
      <c r="BH808" s="435"/>
      <c r="BI808" s="435"/>
      <c r="BJ808" s="435"/>
      <c r="BK808" s="435"/>
      <c r="BL808" s="435"/>
      <c r="BN808" s="444"/>
    </row>
    <row r="809" spans="1:66" s="28" customFormat="1" ht="12" customHeight="1">
      <c r="A809" s="287">
        <v>18600571</v>
      </c>
      <c r="B809" s="288" t="str">
        <f t="shared" si="443"/>
        <v>18600571</v>
      </c>
      <c r="C809" s="444" t="s">
        <v>1526</v>
      </c>
      <c r="D809" s="445" t="s">
        <v>1165</v>
      </c>
      <c r="E809" s="445"/>
      <c r="F809" s="444"/>
      <c r="G809" s="445"/>
      <c r="H809" s="547">
        <v>54524622.75</v>
      </c>
      <c r="I809" s="547">
        <v>54524622.75</v>
      </c>
      <c r="J809" s="547">
        <v>54524622.75</v>
      </c>
      <c r="K809" s="547">
        <v>54346691.25</v>
      </c>
      <c r="L809" s="547">
        <v>54346691.25</v>
      </c>
      <c r="M809" s="547">
        <v>54346691.25</v>
      </c>
      <c r="N809" s="547">
        <v>54182521.07</v>
      </c>
      <c r="O809" s="547">
        <v>54182521.07</v>
      </c>
      <c r="P809" s="547">
        <v>54182521.07</v>
      </c>
      <c r="Q809" s="547">
        <v>54864111.159999996</v>
      </c>
      <c r="R809" s="547">
        <v>54864111.159999996</v>
      </c>
      <c r="S809" s="547">
        <v>54864111.159999996</v>
      </c>
      <c r="T809" s="547">
        <v>55049618.82</v>
      </c>
      <c r="U809" s="547"/>
      <c r="V809" s="547">
        <f t="shared" si="469"/>
        <v>54501361.39374999</v>
      </c>
      <c r="W809" s="285"/>
      <c r="X809" s="286"/>
      <c r="Y809" s="548">
        <f t="shared" si="491"/>
        <v>0</v>
      </c>
      <c r="Z809" s="549">
        <f t="shared" si="491"/>
        <v>0</v>
      </c>
      <c r="AA809" s="549">
        <f t="shared" si="491"/>
        <v>0</v>
      </c>
      <c r="AB809" s="282">
        <f t="shared" si="471"/>
        <v>55049618.82</v>
      </c>
      <c r="AC809" s="281">
        <f t="shared" si="472"/>
        <v>0</v>
      </c>
      <c r="AD809" s="549">
        <f t="shared" si="465"/>
        <v>0</v>
      </c>
      <c r="AE809" s="553">
        <f t="shared" si="480"/>
        <v>0</v>
      </c>
      <c r="AF809" s="282">
        <f t="shared" si="481"/>
        <v>55049618.82</v>
      </c>
      <c r="AG809" s="283">
        <f t="shared" si="473"/>
        <v>55049618.82</v>
      </c>
      <c r="AH809" s="281">
        <f t="shared" si="474"/>
        <v>0</v>
      </c>
      <c r="AI809" s="551">
        <f t="shared" si="490"/>
        <v>0</v>
      </c>
      <c r="AJ809" s="549">
        <f t="shared" si="490"/>
        <v>0</v>
      </c>
      <c r="AK809" s="549">
        <f t="shared" si="490"/>
        <v>0</v>
      </c>
      <c r="AL809" s="282">
        <f t="shared" si="475"/>
        <v>54501361.39374999</v>
      </c>
      <c r="AM809" s="281">
        <f t="shared" si="476"/>
        <v>0</v>
      </c>
      <c r="AN809" s="549">
        <f t="shared" si="462"/>
        <v>0</v>
      </c>
      <c r="AO809" s="549">
        <f t="shared" si="463"/>
        <v>0</v>
      </c>
      <c r="AP809" s="549">
        <f t="shared" si="477"/>
        <v>54501361.39374999</v>
      </c>
      <c r="AQ809" s="283">
        <f t="shared" si="437"/>
        <v>54501361.39374999</v>
      </c>
      <c r="AR809" s="281">
        <f t="shared" si="478"/>
        <v>0</v>
      </c>
      <c r="AT809" s="446" t="s">
        <v>2070</v>
      </c>
      <c r="AU809" s="284"/>
      <c r="AV809" s="447" t="str">
        <f t="shared" si="467"/>
        <v>CA</v>
      </c>
      <c r="AW809" s="447" t="str">
        <f t="shared" si="467"/>
        <v>CL</v>
      </c>
      <c r="AX809" s="447" t="str">
        <f t="shared" si="467"/>
        <v>AIC</v>
      </c>
      <c r="AY809" s="447" t="str">
        <f t="shared" si="446"/>
        <v>ERB</v>
      </c>
      <c r="AZ809" s="447" t="str">
        <f t="shared" si="446"/>
        <v>GRB</v>
      </c>
      <c r="BA809" s="447" t="str">
        <f t="shared" si="446"/>
        <v>Non-Op</v>
      </c>
      <c r="BC809" s="449" t="s">
        <v>2100</v>
      </c>
      <c r="BD809" s="552">
        <f t="shared" si="489"/>
        <v>55049618.82</v>
      </c>
      <c r="BF809" s="435"/>
      <c r="BG809" s="435"/>
      <c r="BH809" s="435"/>
      <c r="BI809" s="435"/>
      <c r="BJ809" s="435"/>
      <c r="BK809" s="435"/>
      <c r="BL809" s="435"/>
      <c r="BN809" s="444"/>
    </row>
    <row r="810" spans="1:66" s="28" customFormat="1" ht="12" customHeight="1">
      <c r="A810" s="287">
        <v>18600573</v>
      </c>
      <c r="B810" s="288" t="str">
        <f t="shared" si="443"/>
        <v>18600573</v>
      </c>
      <c r="C810" s="444" t="s">
        <v>1527</v>
      </c>
      <c r="D810" s="445" t="s">
        <v>1165</v>
      </c>
      <c r="E810" s="445"/>
      <c r="F810" s="444"/>
      <c r="G810" s="445"/>
      <c r="H810" s="547">
        <v>8395465.4100000001</v>
      </c>
      <c r="I810" s="547">
        <v>8401377.9900000002</v>
      </c>
      <c r="J810" s="547">
        <v>8391660.4299999997</v>
      </c>
      <c r="K810" s="547">
        <v>8397561.1400000006</v>
      </c>
      <c r="L810" s="547">
        <v>8392379.3300000001</v>
      </c>
      <c r="M810" s="547">
        <v>8391576.3399999999</v>
      </c>
      <c r="N810" s="547">
        <v>8380515.8499999996</v>
      </c>
      <c r="O810" s="547">
        <v>8379589.5499999998</v>
      </c>
      <c r="P810" s="547">
        <v>8320835.3600000003</v>
      </c>
      <c r="Q810" s="547">
        <v>8320078.2699999996</v>
      </c>
      <c r="R810" s="547">
        <v>8319941.3200000003</v>
      </c>
      <c r="S810" s="547">
        <v>8312955.8700000001</v>
      </c>
      <c r="T810" s="547">
        <v>8306025.0099999998</v>
      </c>
      <c r="U810" s="547"/>
      <c r="V810" s="547">
        <f t="shared" si="469"/>
        <v>8363268.0550000006</v>
      </c>
      <c r="W810" s="285"/>
      <c r="X810" s="286"/>
      <c r="Y810" s="548">
        <f t="shared" si="491"/>
        <v>0</v>
      </c>
      <c r="Z810" s="549">
        <f t="shared" si="491"/>
        <v>0</v>
      </c>
      <c r="AA810" s="549">
        <f t="shared" si="491"/>
        <v>0</v>
      </c>
      <c r="AB810" s="282">
        <f t="shared" si="471"/>
        <v>8306025.0099999998</v>
      </c>
      <c r="AC810" s="281">
        <f t="shared" si="472"/>
        <v>0</v>
      </c>
      <c r="AD810" s="549">
        <f t="shared" si="465"/>
        <v>0</v>
      </c>
      <c r="AE810" s="553">
        <f t="shared" si="480"/>
        <v>0</v>
      </c>
      <c r="AF810" s="282">
        <f t="shared" si="481"/>
        <v>8306025.0099999998</v>
      </c>
      <c r="AG810" s="283">
        <f t="shared" si="473"/>
        <v>8306025.0099999998</v>
      </c>
      <c r="AH810" s="281">
        <f t="shared" si="474"/>
        <v>0</v>
      </c>
      <c r="AI810" s="551">
        <f t="shared" si="490"/>
        <v>0</v>
      </c>
      <c r="AJ810" s="549">
        <f t="shared" si="490"/>
        <v>0</v>
      </c>
      <c r="AK810" s="549">
        <f t="shared" si="490"/>
        <v>0</v>
      </c>
      <c r="AL810" s="282">
        <f t="shared" si="475"/>
        <v>8363268.0550000006</v>
      </c>
      <c r="AM810" s="281">
        <f t="shared" si="476"/>
        <v>0</v>
      </c>
      <c r="AN810" s="549">
        <f t="shared" si="462"/>
        <v>0</v>
      </c>
      <c r="AO810" s="549">
        <f t="shared" si="463"/>
        <v>0</v>
      </c>
      <c r="AP810" s="549">
        <f t="shared" si="477"/>
        <v>8363268.0550000006</v>
      </c>
      <c r="AQ810" s="283">
        <f t="shared" si="437"/>
        <v>8363268.0550000006</v>
      </c>
      <c r="AR810" s="281">
        <f t="shared" si="478"/>
        <v>0</v>
      </c>
      <c r="AT810" s="446" t="s">
        <v>2070</v>
      </c>
      <c r="AU810" s="284"/>
      <c r="AV810" s="447" t="str">
        <f t="shared" si="467"/>
        <v>CA</v>
      </c>
      <c r="AW810" s="447" t="str">
        <f t="shared" si="467"/>
        <v>CL</v>
      </c>
      <c r="AX810" s="447" t="str">
        <f t="shared" si="467"/>
        <v>AIC</v>
      </c>
      <c r="AY810" s="447" t="str">
        <f t="shared" ref="AY810:BA894" si="495">IF(VALUE(AD810),AY$7,IF(ISBLANK(AD810),"",AY$7))</f>
        <v>ERB</v>
      </c>
      <c r="AZ810" s="447" t="str">
        <f t="shared" si="495"/>
        <v>GRB</v>
      </c>
      <c r="BA810" s="447" t="str">
        <f t="shared" si="495"/>
        <v>Non-Op</v>
      </c>
      <c r="BC810" s="449" t="s">
        <v>2100</v>
      </c>
      <c r="BD810" s="552">
        <f t="shared" si="489"/>
        <v>8306025.0099999998</v>
      </c>
      <c r="BF810" s="435"/>
      <c r="BG810" s="435"/>
      <c r="BH810" s="435"/>
      <c r="BI810" s="435"/>
      <c r="BJ810" s="435"/>
      <c r="BK810" s="435"/>
      <c r="BL810" s="435"/>
      <c r="BN810" s="444"/>
    </row>
    <row r="811" spans="1:66" s="28" customFormat="1" ht="12" customHeight="1">
      <c r="A811" s="473">
        <v>18600751</v>
      </c>
      <c r="B811" s="459" t="str">
        <f t="shared" si="443"/>
        <v>18600751</v>
      </c>
      <c r="C811" s="474" t="s">
        <v>1528</v>
      </c>
      <c r="D811" s="445" t="s">
        <v>2091</v>
      </c>
      <c r="E811" s="445"/>
      <c r="F811" s="474"/>
      <c r="G811" s="445"/>
      <c r="H811" s="547">
        <v>1761570.97</v>
      </c>
      <c r="I811" s="547">
        <v>1977446.91</v>
      </c>
      <c r="J811" s="547">
        <v>1960545.65</v>
      </c>
      <c r="K811" s="547">
        <v>1943644.39</v>
      </c>
      <c r="L811" s="547">
        <v>1926743.13</v>
      </c>
      <c r="M811" s="547">
        <v>1909841.87</v>
      </c>
      <c r="N811" s="547">
        <v>1892940.61</v>
      </c>
      <c r="O811" s="547">
        <v>1876039.35</v>
      </c>
      <c r="P811" s="547">
        <v>1859138.09</v>
      </c>
      <c r="Q811" s="547">
        <v>1842236.83</v>
      </c>
      <c r="R811" s="547">
        <v>1825335.57</v>
      </c>
      <c r="S811" s="547">
        <v>1808434.31</v>
      </c>
      <c r="T811" s="547">
        <v>1791533.1</v>
      </c>
      <c r="U811" s="547"/>
      <c r="V811" s="547">
        <f t="shared" si="469"/>
        <v>1883241.562083333</v>
      </c>
      <c r="W811" s="285"/>
      <c r="X811" s="286"/>
      <c r="Y811" s="548">
        <f t="shared" si="491"/>
        <v>1791533.1</v>
      </c>
      <c r="Z811" s="549">
        <f t="shared" si="491"/>
        <v>0</v>
      </c>
      <c r="AA811" s="549">
        <f t="shared" si="491"/>
        <v>0</v>
      </c>
      <c r="AB811" s="282">
        <f t="shared" si="471"/>
        <v>0</v>
      </c>
      <c r="AC811" s="281">
        <f t="shared" si="472"/>
        <v>0</v>
      </c>
      <c r="AD811" s="549">
        <f t="shared" si="465"/>
        <v>0</v>
      </c>
      <c r="AE811" s="553">
        <f t="shared" si="480"/>
        <v>0</v>
      </c>
      <c r="AF811" s="282">
        <f t="shared" si="481"/>
        <v>0</v>
      </c>
      <c r="AG811" s="283">
        <f t="shared" si="473"/>
        <v>0</v>
      </c>
      <c r="AH811" s="281">
        <f t="shared" si="474"/>
        <v>0</v>
      </c>
      <c r="AI811" s="551">
        <f t="shared" si="490"/>
        <v>1883241.562083333</v>
      </c>
      <c r="AJ811" s="549">
        <f t="shared" si="490"/>
        <v>0</v>
      </c>
      <c r="AK811" s="549">
        <f t="shared" si="490"/>
        <v>0</v>
      </c>
      <c r="AL811" s="282">
        <f t="shared" si="475"/>
        <v>0</v>
      </c>
      <c r="AM811" s="281">
        <f t="shared" si="476"/>
        <v>0</v>
      </c>
      <c r="AN811" s="549">
        <f t="shared" si="462"/>
        <v>0</v>
      </c>
      <c r="AO811" s="549">
        <f t="shared" si="463"/>
        <v>0</v>
      </c>
      <c r="AP811" s="549">
        <f t="shared" si="477"/>
        <v>0</v>
      </c>
      <c r="AQ811" s="283">
        <f t="shared" si="437"/>
        <v>0</v>
      </c>
      <c r="AR811" s="281">
        <f t="shared" si="478"/>
        <v>0</v>
      </c>
      <c r="AT811" s="446"/>
      <c r="AU811" s="284"/>
      <c r="AV811" s="447" t="str">
        <f t="shared" si="467"/>
        <v>CA</v>
      </c>
      <c r="AW811" s="447" t="str">
        <f t="shared" si="467"/>
        <v>CL</v>
      </c>
      <c r="AX811" s="447" t="str">
        <f t="shared" si="467"/>
        <v>AIC</v>
      </c>
      <c r="AY811" s="447" t="str">
        <f t="shared" si="495"/>
        <v>ERB</v>
      </c>
      <c r="AZ811" s="447" t="str">
        <f t="shared" si="495"/>
        <v>GRB</v>
      </c>
      <c r="BA811" s="447" t="str">
        <f t="shared" si="495"/>
        <v>Non-Op</v>
      </c>
      <c r="BC811" s="445" t="s">
        <v>2212</v>
      </c>
      <c r="BD811" s="552">
        <f t="shared" si="489"/>
        <v>1791533.1</v>
      </c>
      <c r="BF811" s="435"/>
      <c r="BG811" s="435"/>
      <c r="BH811" s="435"/>
      <c r="BI811" s="435"/>
      <c r="BJ811" s="435"/>
      <c r="BK811" s="435"/>
      <c r="BL811" s="435"/>
      <c r="BN811" s="444"/>
    </row>
    <row r="812" spans="1:66" s="28" customFormat="1" ht="12" customHeight="1">
      <c r="A812" s="473">
        <v>18600761</v>
      </c>
      <c r="B812" s="459" t="str">
        <f t="shared" si="443"/>
        <v>18600761</v>
      </c>
      <c r="C812" s="474" t="s">
        <v>1529</v>
      </c>
      <c r="D812" s="445" t="s">
        <v>2091</v>
      </c>
      <c r="E812" s="445"/>
      <c r="F812" s="474"/>
      <c r="G812" s="445"/>
      <c r="H812" s="547">
        <v>656939.06000000006</v>
      </c>
      <c r="I812" s="547">
        <v>651371.77</v>
      </c>
      <c r="J812" s="547">
        <v>645804.48</v>
      </c>
      <c r="K812" s="547">
        <v>640237.18999999994</v>
      </c>
      <c r="L812" s="547">
        <v>634669.9</v>
      </c>
      <c r="M812" s="547">
        <v>629102.61</v>
      </c>
      <c r="N812" s="547">
        <v>623535.31999999995</v>
      </c>
      <c r="O812" s="547">
        <v>617968.03</v>
      </c>
      <c r="P812" s="547">
        <v>612400.74</v>
      </c>
      <c r="Q812" s="547">
        <v>606833.44999999995</v>
      </c>
      <c r="R812" s="547">
        <v>601266.16</v>
      </c>
      <c r="S812" s="547">
        <v>595698.87</v>
      </c>
      <c r="T812" s="547">
        <v>590131.57999999996</v>
      </c>
      <c r="U812" s="547"/>
      <c r="V812" s="547">
        <f t="shared" si="469"/>
        <v>623535.32000000007</v>
      </c>
      <c r="W812" s="285"/>
      <c r="X812" s="286"/>
      <c r="Y812" s="548">
        <f t="shared" si="491"/>
        <v>590131.57999999996</v>
      </c>
      <c r="Z812" s="549">
        <f t="shared" si="491"/>
        <v>0</v>
      </c>
      <c r="AA812" s="549">
        <f t="shared" si="491"/>
        <v>0</v>
      </c>
      <c r="AB812" s="282">
        <f t="shared" si="471"/>
        <v>0</v>
      </c>
      <c r="AC812" s="281">
        <f t="shared" si="472"/>
        <v>0</v>
      </c>
      <c r="AD812" s="549">
        <f t="shared" si="465"/>
        <v>0</v>
      </c>
      <c r="AE812" s="553">
        <f t="shared" si="480"/>
        <v>0</v>
      </c>
      <c r="AF812" s="282">
        <f t="shared" si="481"/>
        <v>0</v>
      </c>
      <c r="AG812" s="283">
        <f t="shared" si="473"/>
        <v>0</v>
      </c>
      <c r="AH812" s="281">
        <f t="shared" si="474"/>
        <v>0</v>
      </c>
      <c r="AI812" s="551">
        <f t="shared" si="490"/>
        <v>623535.32000000007</v>
      </c>
      <c r="AJ812" s="549">
        <f t="shared" si="490"/>
        <v>0</v>
      </c>
      <c r="AK812" s="549">
        <f t="shared" si="490"/>
        <v>0</v>
      </c>
      <c r="AL812" s="282">
        <f t="shared" si="475"/>
        <v>0</v>
      </c>
      <c r="AM812" s="281">
        <f t="shared" si="476"/>
        <v>0</v>
      </c>
      <c r="AN812" s="549">
        <f t="shared" si="462"/>
        <v>0</v>
      </c>
      <c r="AO812" s="549">
        <f t="shared" si="463"/>
        <v>0</v>
      </c>
      <c r="AP812" s="549">
        <f t="shared" si="477"/>
        <v>0</v>
      </c>
      <c r="AQ812" s="283">
        <f t="shared" si="437"/>
        <v>0</v>
      </c>
      <c r="AR812" s="281">
        <f t="shared" si="478"/>
        <v>0</v>
      </c>
      <c r="AT812" s="446"/>
      <c r="AU812" s="284"/>
      <c r="AV812" s="447" t="str">
        <f t="shared" si="467"/>
        <v>CA</v>
      </c>
      <c r="AW812" s="447" t="str">
        <f t="shared" si="467"/>
        <v>CL</v>
      </c>
      <c r="AX812" s="447" t="str">
        <f t="shared" si="467"/>
        <v>AIC</v>
      </c>
      <c r="AY812" s="447" t="str">
        <f t="shared" si="495"/>
        <v>ERB</v>
      </c>
      <c r="AZ812" s="447" t="str">
        <f t="shared" si="495"/>
        <v>GRB</v>
      </c>
      <c r="BA812" s="447" t="str">
        <f t="shared" si="495"/>
        <v>Non-Op</v>
      </c>
      <c r="BC812" s="445" t="s">
        <v>2212</v>
      </c>
      <c r="BD812" s="552">
        <f t="shared" si="489"/>
        <v>590131.57999999996</v>
      </c>
      <c r="BF812" s="435"/>
      <c r="BG812" s="435"/>
      <c r="BH812" s="435"/>
      <c r="BI812" s="435"/>
      <c r="BJ812" s="435"/>
      <c r="BK812" s="435"/>
      <c r="BL812" s="435"/>
      <c r="BN812" s="444"/>
    </row>
    <row r="813" spans="1:66" s="28" customFormat="1" ht="12" customHeight="1">
      <c r="A813" s="473">
        <v>18600771</v>
      </c>
      <c r="B813" s="459" t="str">
        <f t="shared" si="443"/>
        <v>18600771</v>
      </c>
      <c r="C813" s="474" t="s">
        <v>1530</v>
      </c>
      <c r="D813" s="445" t="s">
        <v>2091</v>
      </c>
      <c r="E813" s="445"/>
      <c r="F813" s="474"/>
      <c r="G813" s="445"/>
      <c r="H813" s="547">
        <v>1811045.81</v>
      </c>
      <c r="I813" s="547">
        <v>2026502.48</v>
      </c>
      <c r="J813" s="547">
        <v>2009181.95</v>
      </c>
      <c r="K813" s="547">
        <v>1991861.42</v>
      </c>
      <c r="L813" s="547">
        <v>1974540.89</v>
      </c>
      <c r="M813" s="547">
        <v>1957220.36</v>
      </c>
      <c r="N813" s="547">
        <v>1939899.83</v>
      </c>
      <c r="O813" s="547">
        <v>1922579.3</v>
      </c>
      <c r="P813" s="547">
        <v>1905258.77</v>
      </c>
      <c r="Q813" s="547">
        <v>1887938.24</v>
      </c>
      <c r="R813" s="547">
        <v>1870617.71</v>
      </c>
      <c r="S813" s="547">
        <v>1853297.18</v>
      </c>
      <c r="T813" s="547">
        <v>1835976.6</v>
      </c>
      <c r="U813" s="547"/>
      <c r="V813" s="547">
        <f t="shared" si="469"/>
        <v>1930200.7779166668</v>
      </c>
      <c r="W813" s="285"/>
      <c r="X813" s="286"/>
      <c r="Y813" s="548">
        <f t="shared" si="491"/>
        <v>1835976.6</v>
      </c>
      <c r="Z813" s="549">
        <f t="shared" si="491"/>
        <v>0</v>
      </c>
      <c r="AA813" s="549">
        <f t="shared" si="491"/>
        <v>0</v>
      </c>
      <c r="AB813" s="282">
        <f t="shared" si="471"/>
        <v>0</v>
      </c>
      <c r="AC813" s="281">
        <f t="shared" si="472"/>
        <v>0</v>
      </c>
      <c r="AD813" s="549">
        <f t="shared" si="465"/>
        <v>0</v>
      </c>
      <c r="AE813" s="553">
        <f t="shared" si="480"/>
        <v>0</v>
      </c>
      <c r="AF813" s="282">
        <f t="shared" si="481"/>
        <v>0</v>
      </c>
      <c r="AG813" s="283">
        <f t="shared" si="473"/>
        <v>0</v>
      </c>
      <c r="AH813" s="281">
        <f t="shared" si="474"/>
        <v>0</v>
      </c>
      <c r="AI813" s="551">
        <f t="shared" si="490"/>
        <v>1930200.7779166668</v>
      </c>
      <c r="AJ813" s="549">
        <f t="shared" si="490"/>
        <v>0</v>
      </c>
      <c r="AK813" s="549">
        <f t="shared" si="490"/>
        <v>0</v>
      </c>
      <c r="AL813" s="282">
        <f t="shared" si="475"/>
        <v>0</v>
      </c>
      <c r="AM813" s="281">
        <f t="shared" si="476"/>
        <v>0</v>
      </c>
      <c r="AN813" s="549">
        <f t="shared" si="462"/>
        <v>0</v>
      </c>
      <c r="AO813" s="549">
        <f t="shared" si="463"/>
        <v>0</v>
      </c>
      <c r="AP813" s="549">
        <f t="shared" si="477"/>
        <v>0</v>
      </c>
      <c r="AQ813" s="283">
        <f t="shared" si="437"/>
        <v>0</v>
      </c>
      <c r="AR813" s="281">
        <f t="shared" si="478"/>
        <v>0</v>
      </c>
      <c r="AT813" s="446"/>
      <c r="AU813" s="284"/>
      <c r="AV813" s="447" t="str">
        <f t="shared" si="467"/>
        <v>CA</v>
      </c>
      <c r="AW813" s="447" t="str">
        <f t="shared" si="467"/>
        <v>CL</v>
      </c>
      <c r="AX813" s="447" t="str">
        <f t="shared" si="467"/>
        <v>AIC</v>
      </c>
      <c r="AY813" s="447" t="str">
        <f t="shared" si="495"/>
        <v>ERB</v>
      </c>
      <c r="AZ813" s="447" t="str">
        <f t="shared" si="495"/>
        <v>GRB</v>
      </c>
      <c r="BA813" s="447" t="str">
        <f t="shared" si="495"/>
        <v>Non-Op</v>
      </c>
      <c r="BC813" s="445" t="s">
        <v>2212</v>
      </c>
      <c r="BD813" s="552">
        <f t="shared" si="489"/>
        <v>1835976.6</v>
      </c>
      <c r="BF813" s="435"/>
      <c r="BG813" s="435"/>
      <c r="BH813" s="435"/>
      <c r="BI813" s="435"/>
      <c r="BJ813" s="435"/>
      <c r="BK813" s="435"/>
      <c r="BL813" s="435"/>
      <c r="BN813" s="444"/>
    </row>
    <row r="814" spans="1:66" s="28" customFormat="1" ht="12" customHeight="1">
      <c r="A814" s="473">
        <v>18600781</v>
      </c>
      <c r="B814" s="459" t="str">
        <f t="shared" si="443"/>
        <v>18600781</v>
      </c>
      <c r="C814" s="474" t="s">
        <v>1531</v>
      </c>
      <c r="D814" s="445" t="s">
        <v>2091</v>
      </c>
      <c r="E814" s="445"/>
      <c r="F814" s="474"/>
      <c r="G814" s="445"/>
      <c r="H814" s="547">
        <v>839138.94</v>
      </c>
      <c r="I814" s="547">
        <v>832027.6</v>
      </c>
      <c r="J814" s="547">
        <v>824916.26</v>
      </c>
      <c r="K814" s="547">
        <v>817804.92</v>
      </c>
      <c r="L814" s="547">
        <v>810693.58</v>
      </c>
      <c r="M814" s="547">
        <v>803582.24</v>
      </c>
      <c r="N814" s="547">
        <v>796470.9</v>
      </c>
      <c r="O814" s="547">
        <v>789359.56</v>
      </c>
      <c r="P814" s="547">
        <v>782248.22</v>
      </c>
      <c r="Q814" s="547">
        <v>775136.88</v>
      </c>
      <c r="R814" s="547">
        <v>768025.54</v>
      </c>
      <c r="S814" s="547">
        <v>760914.2</v>
      </c>
      <c r="T814" s="547">
        <v>753802.86</v>
      </c>
      <c r="U814" s="547"/>
      <c r="V814" s="547">
        <f t="shared" si="469"/>
        <v>796470.9</v>
      </c>
      <c r="W814" s="285"/>
      <c r="X814" s="286"/>
      <c r="Y814" s="548">
        <f t="shared" si="491"/>
        <v>753802.86</v>
      </c>
      <c r="Z814" s="549">
        <f t="shared" si="491"/>
        <v>0</v>
      </c>
      <c r="AA814" s="549">
        <f t="shared" si="491"/>
        <v>0</v>
      </c>
      <c r="AB814" s="282">
        <f t="shared" si="471"/>
        <v>0</v>
      </c>
      <c r="AC814" s="281">
        <f t="shared" si="472"/>
        <v>0</v>
      </c>
      <c r="AD814" s="549">
        <f t="shared" si="465"/>
        <v>0</v>
      </c>
      <c r="AE814" s="553">
        <f t="shared" si="480"/>
        <v>0</v>
      </c>
      <c r="AF814" s="282">
        <f t="shared" si="481"/>
        <v>0</v>
      </c>
      <c r="AG814" s="283">
        <f t="shared" si="473"/>
        <v>0</v>
      </c>
      <c r="AH814" s="281">
        <f t="shared" si="474"/>
        <v>0</v>
      </c>
      <c r="AI814" s="551">
        <f t="shared" si="490"/>
        <v>796470.9</v>
      </c>
      <c r="AJ814" s="549">
        <f t="shared" si="490"/>
        <v>0</v>
      </c>
      <c r="AK814" s="549">
        <f t="shared" si="490"/>
        <v>0</v>
      </c>
      <c r="AL814" s="282">
        <f t="shared" si="475"/>
        <v>0</v>
      </c>
      <c r="AM814" s="281">
        <f t="shared" si="476"/>
        <v>0</v>
      </c>
      <c r="AN814" s="549">
        <f t="shared" si="462"/>
        <v>0</v>
      </c>
      <c r="AO814" s="549">
        <f t="shared" si="463"/>
        <v>0</v>
      </c>
      <c r="AP814" s="549">
        <f t="shared" si="477"/>
        <v>0</v>
      </c>
      <c r="AQ814" s="283">
        <f t="shared" si="437"/>
        <v>0</v>
      </c>
      <c r="AR814" s="281">
        <f t="shared" si="478"/>
        <v>0</v>
      </c>
      <c r="AT814" s="446"/>
      <c r="AU814" s="284"/>
      <c r="AV814" s="447" t="str">
        <f t="shared" si="467"/>
        <v>CA</v>
      </c>
      <c r="AW814" s="447" t="str">
        <f t="shared" si="467"/>
        <v>CL</v>
      </c>
      <c r="AX814" s="447" t="str">
        <f t="shared" si="467"/>
        <v>AIC</v>
      </c>
      <c r="AY814" s="447" t="str">
        <f t="shared" si="495"/>
        <v>ERB</v>
      </c>
      <c r="AZ814" s="447" t="str">
        <f t="shared" si="495"/>
        <v>GRB</v>
      </c>
      <c r="BA814" s="447" t="str">
        <f t="shared" si="495"/>
        <v>Non-Op</v>
      </c>
      <c r="BC814" s="445" t="s">
        <v>2212</v>
      </c>
      <c r="BD814" s="552">
        <f t="shared" si="489"/>
        <v>753802.86</v>
      </c>
      <c r="BF814" s="435"/>
      <c r="BG814" s="435"/>
      <c r="BH814" s="435"/>
      <c r="BI814" s="435"/>
      <c r="BJ814" s="435"/>
      <c r="BK814" s="435"/>
      <c r="BL814" s="435"/>
      <c r="BN814" s="444"/>
    </row>
    <row r="815" spans="1:66" s="28" customFormat="1" ht="12" customHeight="1">
      <c r="A815" s="473">
        <v>18600861</v>
      </c>
      <c r="B815" s="459" t="str">
        <f t="shared" si="443"/>
        <v>18600861</v>
      </c>
      <c r="C815" s="474" t="s">
        <v>2874</v>
      </c>
      <c r="D815" s="445" t="s">
        <v>2091</v>
      </c>
      <c r="E815" s="445"/>
      <c r="F815" s="294">
        <v>43070</v>
      </c>
      <c r="G815" s="445"/>
      <c r="H815" s="547">
        <v>0</v>
      </c>
      <c r="I815" s="547">
        <v>0</v>
      </c>
      <c r="J815" s="547">
        <v>0</v>
      </c>
      <c r="K815" s="547">
        <v>0</v>
      </c>
      <c r="L815" s="547">
        <v>0</v>
      </c>
      <c r="M815" s="547">
        <v>0</v>
      </c>
      <c r="N815" s="547">
        <v>0</v>
      </c>
      <c r="O815" s="547">
        <v>0</v>
      </c>
      <c r="P815" s="547">
        <v>0</v>
      </c>
      <c r="Q815" s="547">
        <v>0</v>
      </c>
      <c r="R815" s="547">
        <v>0</v>
      </c>
      <c r="S815" s="547">
        <v>0</v>
      </c>
      <c r="T815" s="547">
        <v>0</v>
      </c>
      <c r="U815" s="547"/>
      <c r="V815" s="547">
        <f t="shared" si="469"/>
        <v>0</v>
      </c>
      <c r="W815" s="285"/>
      <c r="X815" s="325"/>
      <c r="Y815" s="548">
        <f t="shared" si="491"/>
        <v>0</v>
      </c>
      <c r="Z815" s="549">
        <f t="shared" si="491"/>
        <v>0</v>
      </c>
      <c r="AA815" s="549">
        <f t="shared" si="491"/>
        <v>0</v>
      </c>
      <c r="AB815" s="282">
        <f t="shared" si="471"/>
        <v>0</v>
      </c>
      <c r="AC815" s="281">
        <f t="shared" si="472"/>
        <v>0</v>
      </c>
      <c r="AD815" s="549">
        <f t="shared" si="465"/>
        <v>0</v>
      </c>
      <c r="AE815" s="553">
        <f t="shared" si="480"/>
        <v>0</v>
      </c>
      <c r="AF815" s="282">
        <f t="shared" si="481"/>
        <v>0</v>
      </c>
      <c r="AG815" s="283">
        <f t="shared" si="473"/>
        <v>0</v>
      </c>
      <c r="AH815" s="281">
        <f t="shared" si="474"/>
        <v>0</v>
      </c>
      <c r="AI815" s="551">
        <f t="shared" si="490"/>
        <v>0</v>
      </c>
      <c r="AJ815" s="549">
        <f t="shared" si="490"/>
        <v>0</v>
      </c>
      <c r="AK815" s="549">
        <f t="shared" si="490"/>
        <v>0</v>
      </c>
      <c r="AL815" s="282">
        <f t="shared" si="475"/>
        <v>0</v>
      </c>
      <c r="AM815" s="281">
        <f t="shared" si="476"/>
        <v>0</v>
      </c>
      <c r="AN815" s="549">
        <f t="shared" si="462"/>
        <v>0</v>
      </c>
      <c r="AO815" s="549">
        <f t="shared" si="463"/>
        <v>0</v>
      </c>
      <c r="AP815" s="549">
        <f t="shared" si="477"/>
        <v>0</v>
      </c>
      <c r="AQ815" s="283">
        <f t="shared" ref="AQ815:AQ919" si="496">SUM(AN815:AP815)</f>
        <v>0</v>
      </c>
      <c r="AR815" s="281">
        <f t="shared" si="478"/>
        <v>0</v>
      </c>
      <c r="AT815" s="446"/>
      <c r="AU815" s="284"/>
      <c r="AV815" s="447" t="str">
        <f t="shared" si="467"/>
        <v>CA</v>
      </c>
      <c r="AW815" s="447" t="str">
        <f t="shared" si="467"/>
        <v>CL</v>
      </c>
      <c r="AX815" s="447" t="str">
        <f t="shared" si="467"/>
        <v>AIC</v>
      </c>
      <c r="AY815" s="447" t="str">
        <f t="shared" si="495"/>
        <v>ERB</v>
      </c>
      <c r="AZ815" s="447" t="str">
        <f t="shared" si="495"/>
        <v>GRB</v>
      </c>
      <c r="BA815" s="447" t="str">
        <f t="shared" si="495"/>
        <v>Non-Op</v>
      </c>
      <c r="BC815" s="445" t="s">
        <v>2142</v>
      </c>
      <c r="BD815" s="552">
        <f t="shared" si="489"/>
        <v>0</v>
      </c>
      <c r="BF815" s="448"/>
      <c r="BG815" s="448"/>
      <c r="BH815" s="448"/>
      <c r="BI815" s="448"/>
      <c r="BJ815" s="448"/>
      <c r="BK815" s="448"/>
      <c r="BL815" s="448"/>
      <c r="BN815" s="444"/>
    </row>
    <row r="816" spans="1:66" s="28" customFormat="1" ht="12" customHeight="1">
      <c r="A816" s="473">
        <v>18600871</v>
      </c>
      <c r="B816" s="459" t="str">
        <f t="shared" si="443"/>
        <v>18600871</v>
      </c>
      <c r="C816" s="474" t="s">
        <v>1532</v>
      </c>
      <c r="D816" s="445" t="s">
        <v>2091</v>
      </c>
      <c r="E816" s="445"/>
      <c r="F816" s="294">
        <v>43191</v>
      </c>
      <c r="G816" s="445"/>
      <c r="H816" s="547">
        <v>86153.61</v>
      </c>
      <c r="I816" s="547">
        <v>68922.899999999994</v>
      </c>
      <c r="J816" s="547">
        <v>51692.19</v>
      </c>
      <c r="K816" s="547">
        <v>34461.480000000003</v>
      </c>
      <c r="L816" s="547">
        <v>17230.77</v>
      </c>
      <c r="M816" s="547">
        <v>0</v>
      </c>
      <c r="N816" s="547">
        <v>0</v>
      </c>
      <c r="O816" s="547">
        <v>0</v>
      </c>
      <c r="P816" s="547">
        <v>0</v>
      </c>
      <c r="Q816" s="547">
        <v>0</v>
      </c>
      <c r="R816" s="547">
        <v>0</v>
      </c>
      <c r="S816" s="547">
        <v>0</v>
      </c>
      <c r="T816" s="547">
        <v>0</v>
      </c>
      <c r="U816" s="547"/>
      <c r="V816" s="547">
        <f t="shared" si="469"/>
        <v>17948.678749999999</v>
      </c>
      <c r="W816" s="285"/>
      <c r="X816" s="325"/>
      <c r="Y816" s="548">
        <f t="shared" si="491"/>
        <v>0</v>
      </c>
      <c r="Z816" s="549">
        <f t="shared" si="491"/>
        <v>0</v>
      </c>
      <c r="AA816" s="549">
        <f t="shared" si="491"/>
        <v>0</v>
      </c>
      <c r="AB816" s="282">
        <f t="shared" si="471"/>
        <v>0</v>
      </c>
      <c r="AC816" s="281">
        <f t="shared" si="472"/>
        <v>0</v>
      </c>
      <c r="AD816" s="549">
        <f t="shared" si="465"/>
        <v>0</v>
      </c>
      <c r="AE816" s="553">
        <f t="shared" si="480"/>
        <v>0</v>
      </c>
      <c r="AF816" s="282">
        <f t="shared" si="481"/>
        <v>0</v>
      </c>
      <c r="AG816" s="283">
        <f t="shared" si="473"/>
        <v>0</v>
      </c>
      <c r="AH816" s="281">
        <f t="shared" si="474"/>
        <v>0</v>
      </c>
      <c r="AI816" s="551">
        <f t="shared" si="490"/>
        <v>17948.678749999999</v>
      </c>
      <c r="AJ816" s="549">
        <f t="shared" si="490"/>
        <v>0</v>
      </c>
      <c r="AK816" s="549">
        <f t="shared" si="490"/>
        <v>0</v>
      </c>
      <c r="AL816" s="282">
        <f t="shared" si="475"/>
        <v>0</v>
      </c>
      <c r="AM816" s="281">
        <f t="shared" si="476"/>
        <v>0</v>
      </c>
      <c r="AN816" s="549">
        <f t="shared" si="462"/>
        <v>0</v>
      </c>
      <c r="AO816" s="549">
        <f t="shared" si="463"/>
        <v>0</v>
      </c>
      <c r="AP816" s="549">
        <f t="shared" si="477"/>
        <v>0</v>
      </c>
      <c r="AQ816" s="283">
        <f t="shared" si="496"/>
        <v>0</v>
      </c>
      <c r="AR816" s="281">
        <f t="shared" si="478"/>
        <v>0</v>
      </c>
      <c r="AT816" s="446"/>
      <c r="AU816" s="284"/>
      <c r="AV816" s="447" t="str">
        <f t="shared" si="467"/>
        <v>CA</v>
      </c>
      <c r="AW816" s="447" t="str">
        <f t="shared" si="467"/>
        <v>CL</v>
      </c>
      <c r="AX816" s="447" t="str">
        <f t="shared" si="467"/>
        <v>AIC</v>
      </c>
      <c r="AY816" s="447" t="str">
        <f t="shared" si="495"/>
        <v>ERB</v>
      </c>
      <c r="AZ816" s="447" t="str">
        <f t="shared" si="495"/>
        <v>GRB</v>
      </c>
      <c r="BA816" s="447" t="str">
        <f t="shared" si="495"/>
        <v>Non-Op</v>
      </c>
      <c r="BC816" s="445" t="s">
        <v>2213</v>
      </c>
      <c r="BD816" s="552">
        <f t="shared" si="489"/>
        <v>0</v>
      </c>
      <c r="BF816" s="448"/>
      <c r="BG816" s="448"/>
      <c r="BH816" s="448"/>
      <c r="BI816" s="448"/>
      <c r="BJ816" s="448"/>
      <c r="BK816" s="448"/>
      <c r="BL816" s="448"/>
      <c r="BN816" s="444"/>
    </row>
    <row r="817" spans="1:66" s="28" customFormat="1" ht="12" customHeight="1">
      <c r="A817" s="473">
        <v>18600881</v>
      </c>
      <c r="B817" s="459" t="str">
        <f t="shared" si="443"/>
        <v>18600881</v>
      </c>
      <c r="C817" s="494" t="s">
        <v>1533</v>
      </c>
      <c r="D817" s="445" t="s">
        <v>2091</v>
      </c>
      <c r="E817" s="445"/>
      <c r="F817" s="294">
        <v>43313</v>
      </c>
      <c r="G817" s="445"/>
      <c r="H817" s="547">
        <v>694195.32</v>
      </c>
      <c r="I817" s="547">
        <v>687605.28</v>
      </c>
      <c r="J817" s="547">
        <v>681015.24</v>
      </c>
      <c r="K817" s="547">
        <v>674425.2</v>
      </c>
      <c r="L817" s="547">
        <v>667835.16</v>
      </c>
      <c r="M817" s="547">
        <v>661245.12</v>
      </c>
      <c r="N817" s="547">
        <v>654655.07999999996</v>
      </c>
      <c r="O817" s="547">
        <v>648065.04</v>
      </c>
      <c r="P817" s="547">
        <v>641475</v>
      </c>
      <c r="Q817" s="547">
        <v>634884.96</v>
      </c>
      <c r="R817" s="547">
        <v>628294.92000000004</v>
      </c>
      <c r="S817" s="547">
        <v>621704.88</v>
      </c>
      <c r="T817" s="547">
        <v>615114.84</v>
      </c>
      <c r="U817" s="547"/>
      <c r="V817" s="547">
        <f t="shared" si="469"/>
        <v>654655.07999999996</v>
      </c>
      <c r="W817" s="285"/>
      <c r="X817" s="325"/>
      <c r="Y817" s="548">
        <f t="shared" si="491"/>
        <v>615114.84</v>
      </c>
      <c r="Z817" s="549">
        <f t="shared" si="491"/>
        <v>0</v>
      </c>
      <c r="AA817" s="549">
        <f t="shared" si="491"/>
        <v>0</v>
      </c>
      <c r="AB817" s="282">
        <f t="shared" si="471"/>
        <v>0</v>
      </c>
      <c r="AC817" s="281">
        <f t="shared" si="472"/>
        <v>0</v>
      </c>
      <c r="AD817" s="549">
        <f t="shared" si="465"/>
        <v>0</v>
      </c>
      <c r="AE817" s="553">
        <f t="shared" si="480"/>
        <v>0</v>
      </c>
      <c r="AF817" s="282">
        <f t="shared" si="481"/>
        <v>0</v>
      </c>
      <c r="AG817" s="283">
        <f t="shared" si="473"/>
        <v>0</v>
      </c>
      <c r="AH817" s="281">
        <f t="shared" si="474"/>
        <v>0</v>
      </c>
      <c r="AI817" s="551">
        <f t="shared" si="490"/>
        <v>654655.07999999996</v>
      </c>
      <c r="AJ817" s="549">
        <f t="shared" si="490"/>
        <v>0</v>
      </c>
      <c r="AK817" s="549">
        <f t="shared" si="490"/>
        <v>0</v>
      </c>
      <c r="AL817" s="282">
        <f t="shared" si="475"/>
        <v>0</v>
      </c>
      <c r="AM817" s="281">
        <f t="shared" si="476"/>
        <v>0</v>
      </c>
      <c r="AN817" s="549">
        <f t="shared" si="462"/>
        <v>0</v>
      </c>
      <c r="AO817" s="549">
        <f t="shared" si="463"/>
        <v>0</v>
      </c>
      <c r="AP817" s="549">
        <f t="shared" si="477"/>
        <v>0</v>
      </c>
      <c r="AQ817" s="283">
        <f t="shared" ref="AQ817:AQ820" si="497">SUM(AN817:AP817)</f>
        <v>0</v>
      </c>
      <c r="AR817" s="281">
        <f t="shared" si="478"/>
        <v>0</v>
      </c>
      <c r="AT817" s="446"/>
      <c r="AU817" s="284"/>
      <c r="AV817" s="447" t="str">
        <f t="shared" si="467"/>
        <v>CA</v>
      </c>
      <c r="AW817" s="447" t="str">
        <f t="shared" si="467"/>
        <v>CL</v>
      </c>
      <c r="AX817" s="447" t="str">
        <f t="shared" si="467"/>
        <v>AIC</v>
      </c>
      <c r="AY817" s="447" t="str">
        <f t="shared" si="495"/>
        <v>ERB</v>
      </c>
      <c r="AZ817" s="447" t="str">
        <f t="shared" si="495"/>
        <v>GRB</v>
      </c>
      <c r="BA817" s="447" t="str">
        <f t="shared" si="495"/>
        <v>Non-Op</v>
      </c>
      <c r="BC817" s="445" t="s">
        <v>2213</v>
      </c>
      <c r="BD817" s="552">
        <f t="shared" si="489"/>
        <v>615114.84</v>
      </c>
      <c r="BF817" s="448"/>
      <c r="BG817" s="448"/>
      <c r="BH817" s="448"/>
      <c r="BI817" s="448"/>
      <c r="BJ817" s="448"/>
      <c r="BK817" s="448"/>
      <c r="BL817" s="448"/>
      <c r="BN817" s="444"/>
    </row>
    <row r="818" spans="1:66" s="28" customFormat="1" ht="12" customHeight="1">
      <c r="A818" s="473">
        <v>18600911</v>
      </c>
      <c r="B818" s="459" t="str">
        <f t="shared" si="443"/>
        <v>18600911</v>
      </c>
      <c r="C818" s="494" t="s">
        <v>2875</v>
      </c>
      <c r="D818" s="445" t="s">
        <v>2091</v>
      </c>
      <c r="E818" s="445"/>
      <c r="F818" s="294">
        <v>43344</v>
      </c>
      <c r="G818" s="445"/>
      <c r="H818" s="547">
        <v>0</v>
      </c>
      <c r="I818" s="547">
        <v>0</v>
      </c>
      <c r="J818" s="547">
        <v>0</v>
      </c>
      <c r="K818" s="547">
        <v>0</v>
      </c>
      <c r="L818" s="547">
        <v>0</v>
      </c>
      <c r="M818" s="547">
        <v>0</v>
      </c>
      <c r="N818" s="547">
        <v>0</v>
      </c>
      <c r="O818" s="547">
        <v>0</v>
      </c>
      <c r="P818" s="547">
        <v>0</v>
      </c>
      <c r="Q818" s="547">
        <v>0</v>
      </c>
      <c r="R818" s="547">
        <v>0</v>
      </c>
      <c r="S818" s="547">
        <v>0</v>
      </c>
      <c r="T818" s="547">
        <v>0</v>
      </c>
      <c r="U818" s="547"/>
      <c r="V818" s="547">
        <f t="shared" si="469"/>
        <v>0</v>
      </c>
      <c r="W818" s="285"/>
      <c r="X818" s="325"/>
      <c r="Y818" s="548">
        <f t="shared" si="491"/>
        <v>0</v>
      </c>
      <c r="Z818" s="549">
        <f t="shared" si="491"/>
        <v>0</v>
      </c>
      <c r="AA818" s="549">
        <f t="shared" si="491"/>
        <v>0</v>
      </c>
      <c r="AB818" s="282">
        <f t="shared" si="471"/>
        <v>0</v>
      </c>
      <c r="AC818" s="281">
        <f t="shared" si="472"/>
        <v>0</v>
      </c>
      <c r="AD818" s="549">
        <f t="shared" si="465"/>
        <v>0</v>
      </c>
      <c r="AE818" s="553">
        <f t="shared" si="480"/>
        <v>0</v>
      </c>
      <c r="AF818" s="282">
        <f t="shared" si="481"/>
        <v>0</v>
      </c>
      <c r="AG818" s="283">
        <f t="shared" si="473"/>
        <v>0</v>
      </c>
      <c r="AH818" s="281">
        <f t="shared" si="474"/>
        <v>0</v>
      </c>
      <c r="AI818" s="551">
        <f t="shared" ref="AI818:AK864" si="498">IF($D818=AI$5,$V818,0)</f>
        <v>0</v>
      </c>
      <c r="AJ818" s="549">
        <f t="shared" si="498"/>
        <v>0</v>
      </c>
      <c r="AK818" s="549">
        <f t="shared" si="498"/>
        <v>0</v>
      </c>
      <c r="AL818" s="282">
        <f t="shared" si="475"/>
        <v>0</v>
      </c>
      <c r="AM818" s="281">
        <f t="shared" si="476"/>
        <v>0</v>
      </c>
      <c r="AN818" s="549">
        <f t="shared" si="462"/>
        <v>0</v>
      </c>
      <c r="AO818" s="549">
        <f t="shared" si="463"/>
        <v>0</v>
      </c>
      <c r="AP818" s="549">
        <f t="shared" si="477"/>
        <v>0</v>
      </c>
      <c r="AQ818" s="283">
        <f t="shared" si="497"/>
        <v>0</v>
      </c>
      <c r="AR818" s="281">
        <f t="shared" si="478"/>
        <v>0</v>
      </c>
      <c r="AT818" s="446"/>
      <c r="AU818" s="284"/>
      <c r="AV818" s="447" t="str">
        <f t="shared" si="467"/>
        <v>CA</v>
      </c>
      <c r="AW818" s="447" t="str">
        <f t="shared" si="467"/>
        <v>CL</v>
      </c>
      <c r="AX818" s="447" t="str">
        <f t="shared" si="467"/>
        <v>AIC</v>
      </c>
      <c r="AY818" s="447" t="str">
        <f t="shared" si="495"/>
        <v>ERB</v>
      </c>
      <c r="AZ818" s="447" t="str">
        <f t="shared" si="495"/>
        <v>GRB</v>
      </c>
      <c r="BA818" s="447" t="str">
        <f t="shared" si="495"/>
        <v>Non-Op</v>
      </c>
      <c r="BC818" s="445" t="s">
        <v>2142</v>
      </c>
      <c r="BD818" s="552">
        <f t="shared" si="489"/>
        <v>0</v>
      </c>
      <c r="BF818" s="448"/>
      <c r="BG818" s="448"/>
      <c r="BH818" s="448"/>
      <c r="BI818" s="448"/>
      <c r="BJ818" s="448"/>
      <c r="BK818" s="448"/>
      <c r="BL818" s="448"/>
      <c r="BN818" s="444"/>
    </row>
    <row r="819" spans="1:66" s="28" customFormat="1" ht="12" customHeight="1">
      <c r="A819" s="473">
        <v>18600921</v>
      </c>
      <c r="B819" s="459" t="str">
        <f t="shared" si="443"/>
        <v>18600921</v>
      </c>
      <c r="C819" s="494" t="s">
        <v>1534</v>
      </c>
      <c r="D819" s="445" t="s">
        <v>1165</v>
      </c>
      <c r="E819" s="445"/>
      <c r="F819" s="294">
        <v>43344</v>
      </c>
      <c r="G819" s="445"/>
      <c r="H819" s="547">
        <v>313003.23</v>
      </c>
      <c r="I819" s="547">
        <v>335486.69</v>
      </c>
      <c r="J819" s="547">
        <v>390816.16</v>
      </c>
      <c r="K819" s="547">
        <v>451306.23999999999</v>
      </c>
      <c r="L819" s="547">
        <v>484660.18</v>
      </c>
      <c r="M819" s="547">
        <v>561660.37</v>
      </c>
      <c r="N819" s="547">
        <v>658524.72</v>
      </c>
      <c r="O819" s="547">
        <v>836750.83</v>
      </c>
      <c r="P819" s="547">
        <v>1552588.84</v>
      </c>
      <c r="Q819" s="547">
        <v>1332011.78</v>
      </c>
      <c r="R819" s="547">
        <v>2076722.9</v>
      </c>
      <c r="S819" s="547">
        <v>2054621.4</v>
      </c>
      <c r="T819" s="547">
        <v>2221434.98</v>
      </c>
      <c r="U819" s="547"/>
      <c r="V819" s="547">
        <f t="shared" si="469"/>
        <v>1000197.4345833333</v>
      </c>
      <c r="W819" s="285"/>
      <c r="X819" s="325"/>
      <c r="Y819" s="548">
        <f t="shared" si="491"/>
        <v>0</v>
      </c>
      <c r="Z819" s="549">
        <f t="shared" si="491"/>
        <v>0</v>
      </c>
      <c r="AA819" s="549">
        <f t="shared" si="491"/>
        <v>0</v>
      </c>
      <c r="AB819" s="282">
        <f t="shared" si="471"/>
        <v>2221434.98</v>
      </c>
      <c r="AC819" s="281">
        <f t="shared" si="472"/>
        <v>0</v>
      </c>
      <c r="AD819" s="549">
        <f t="shared" si="465"/>
        <v>0</v>
      </c>
      <c r="AE819" s="553">
        <f t="shared" si="480"/>
        <v>0</v>
      </c>
      <c r="AF819" s="282">
        <f t="shared" si="481"/>
        <v>2221434.98</v>
      </c>
      <c r="AG819" s="283">
        <f t="shared" si="473"/>
        <v>2221434.98</v>
      </c>
      <c r="AH819" s="281">
        <f t="shared" si="474"/>
        <v>0</v>
      </c>
      <c r="AI819" s="551">
        <f t="shared" si="498"/>
        <v>0</v>
      </c>
      <c r="AJ819" s="549">
        <f t="shared" si="498"/>
        <v>0</v>
      </c>
      <c r="AK819" s="549">
        <f t="shared" si="498"/>
        <v>0</v>
      </c>
      <c r="AL819" s="282">
        <f t="shared" si="475"/>
        <v>1000197.4345833333</v>
      </c>
      <c r="AM819" s="281">
        <f t="shared" si="476"/>
        <v>0</v>
      </c>
      <c r="AN819" s="549">
        <f t="shared" si="462"/>
        <v>0</v>
      </c>
      <c r="AO819" s="549">
        <f t="shared" si="463"/>
        <v>0</v>
      </c>
      <c r="AP819" s="549">
        <f t="shared" si="477"/>
        <v>1000197.4345833333</v>
      </c>
      <c r="AQ819" s="283">
        <f t="shared" ref="AQ819" si="499">SUM(AN819:AP819)</f>
        <v>1000197.4345833333</v>
      </c>
      <c r="AR819" s="281">
        <f t="shared" si="478"/>
        <v>0</v>
      </c>
      <c r="AT819" s="446" t="s">
        <v>2064</v>
      </c>
      <c r="AU819" s="284"/>
      <c r="AV819" s="447" t="str">
        <f t="shared" si="467"/>
        <v>CA</v>
      </c>
      <c r="AW819" s="447" t="str">
        <f t="shared" si="467"/>
        <v>CL</v>
      </c>
      <c r="AX819" s="447" t="str">
        <f t="shared" si="467"/>
        <v>AIC</v>
      </c>
      <c r="AY819" s="447" t="str">
        <f t="shared" si="495"/>
        <v>ERB</v>
      </c>
      <c r="AZ819" s="447" t="str">
        <f t="shared" si="495"/>
        <v>GRB</v>
      </c>
      <c r="BA819" s="447" t="str">
        <f t="shared" si="495"/>
        <v>Non-Op</v>
      </c>
      <c r="BC819" s="449" t="s">
        <v>2100</v>
      </c>
      <c r="BD819" s="552">
        <f t="shared" si="489"/>
        <v>2221434.98</v>
      </c>
      <c r="BF819" s="448"/>
      <c r="BG819" s="448"/>
      <c r="BH819" s="448"/>
      <c r="BI819" s="448"/>
      <c r="BJ819" s="448"/>
      <c r="BK819" s="448"/>
      <c r="BL819" s="448"/>
      <c r="BN819" s="444"/>
    </row>
    <row r="820" spans="1:66" s="28" customFormat="1" ht="12" customHeight="1">
      <c r="A820" s="495">
        <v>18600931</v>
      </c>
      <c r="B820" s="496" t="str">
        <f t="shared" si="443"/>
        <v>18600931</v>
      </c>
      <c r="C820" s="497" t="s">
        <v>2214</v>
      </c>
      <c r="D820" s="451" t="s">
        <v>2091</v>
      </c>
      <c r="E820" s="451"/>
      <c r="F820" s="300">
        <v>43525</v>
      </c>
      <c r="G820" s="451"/>
      <c r="H820" s="556">
        <v>3403314.68</v>
      </c>
      <c r="I820" s="556">
        <v>3372091.61</v>
      </c>
      <c r="J820" s="556">
        <v>3340868.54</v>
      </c>
      <c r="K820" s="556">
        <v>3309645.47</v>
      </c>
      <c r="L820" s="556">
        <v>3278422.4</v>
      </c>
      <c r="M820" s="556">
        <v>3247199.33</v>
      </c>
      <c r="N820" s="556">
        <v>3215976.26</v>
      </c>
      <c r="O820" s="556">
        <v>3184753.19</v>
      </c>
      <c r="P820" s="556">
        <v>3153530.12</v>
      </c>
      <c r="Q820" s="556">
        <v>3122307.05</v>
      </c>
      <c r="R820" s="556">
        <v>3091083.98</v>
      </c>
      <c r="S820" s="556">
        <v>3059860.91</v>
      </c>
      <c r="T820" s="556">
        <v>3028637.84</v>
      </c>
      <c r="U820" s="556"/>
      <c r="V820" s="556">
        <f t="shared" si="469"/>
        <v>3215976.26</v>
      </c>
      <c r="W820" s="292"/>
      <c r="X820" s="326"/>
      <c r="Y820" s="548">
        <f t="shared" si="491"/>
        <v>3028637.84</v>
      </c>
      <c r="Z820" s="549">
        <f t="shared" si="491"/>
        <v>0</v>
      </c>
      <c r="AA820" s="549">
        <f t="shared" si="491"/>
        <v>0</v>
      </c>
      <c r="AB820" s="282">
        <f t="shared" si="471"/>
        <v>0</v>
      </c>
      <c r="AC820" s="281">
        <f t="shared" si="472"/>
        <v>0</v>
      </c>
      <c r="AD820" s="549">
        <f t="shared" si="465"/>
        <v>0</v>
      </c>
      <c r="AE820" s="553">
        <f t="shared" si="480"/>
        <v>0</v>
      </c>
      <c r="AF820" s="282">
        <f t="shared" si="481"/>
        <v>0</v>
      </c>
      <c r="AG820" s="283">
        <f t="shared" si="473"/>
        <v>0</v>
      </c>
      <c r="AH820" s="281">
        <f t="shared" si="474"/>
        <v>0</v>
      </c>
      <c r="AI820" s="551">
        <f t="shared" si="498"/>
        <v>3215976.26</v>
      </c>
      <c r="AJ820" s="549">
        <f t="shared" si="498"/>
        <v>0</v>
      </c>
      <c r="AK820" s="549">
        <f t="shared" si="498"/>
        <v>0</v>
      </c>
      <c r="AL820" s="282">
        <f t="shared" si="475"/>
        <v>0</v>
      </c>
      <c r="AM820" s="281">
        <f t="shared" si="476"/>
        <v>0</v>
      </c>
      <c r="AN820" s="549">
        <f t="shared" si="462"/>
        <v>0</v>
      </c>
      <c r="AO820" s="549">
        <f t="shared" si="463"/>
        <v>0</v>
      </c>
      <c r="AP820" s="549">
        <f t="shared" si="477"/>
        <v>0</v>
      </c>
      <c r="AQ820" s="283">
        <f t="shared" si="497"/>
        <v>0</v>
      </c>
      <c r="AR820" s="281">
        <f t="shared" si="478"/>
        <v>0</v>
      </c>
      <c r="AT820" s="446"/>
      <c r="AU820" s="284"/>
      <c r="AV820" s="447" t="str">
        <f t="shared" si="467"/>
        <v>CA</v>
      </c>
      <c r="AW820" s="447" t="str">
        <f t="shared" si="467"/>
        <v>CL</v>
      </c>
      <c r="AX820" s="447" t="str">
        <f t="shared" si="467"/>
        <v>AIC</v>
      </c>
      <c r="AY820" s="447" t="str">
        <f t="shared" si="495"/>
        <v>ERB</v>
      </c>
      <c r="AZ820" s="447" t="str">
        <f t="shared" si="495"/>
        <v>GRB</v>
      </c>
      <c r="BA820" s="447" t="str">
        <f t="shared" si="495"/>
        <v>Non-Op</v>
      </c>
      <c r="BC820" s="445" t="s">
        <v>2213</v>
      </c>
      <c r="BD820" s="552">
        <f t="shared" si="489"/>
        <v>3028637.84</v>
      </c>
      <c r="BF820" s="435"/>
      <c r="BG820" s="435"/>
      <c r="BH820" s="435"/>
      <c r="BI820" s="435"/>
      <c r="BJ820" s="435"/>
      <c r="BK820" s="435"/>
      <c r="BL820" s="435"/>
      <c r="BN820" s="444"/>
    </row>
    <row r="821" spans="1:66" s="28" customFormat="1" ht="12" customHeight="1">
      <c r="A821" s="287">
        <v>18600923</v>
      </c>
      <c r="B821" s="288" t="str">
        <f t="shared" si="443"/>
        <v>18600923</v>
      </c>
      <c r="C821" s="444" t="s">
        <v>1388</v>
      </c>
      <c r="D821" s="445" t="s">
        <v>1162</v>
      </c>
      <c r="E821" s="445"/>
      <c r="F821" s="444"/>
      <c r="G821" s="445"/>
      <c r="H821" s="547">
        <v>0</v>
      </c>
      <c r="I821" s="547">
        <v>0</v>
      </c>
      <c r="J821" s="547">
        <v>0</v>
      </c>
      <c r="K821" s="547">
        <v>0</v>
      </c>
      <c r="L821" s="547">
        <v>0</v>
      </c>
      <c r="M821" s="547">
        <v>0</v>
      </c>
      <c r="N821" s="547">
        <v>0</v>
      </c>
      <c r="O821" s="547">
        <v>0</v>
      </c>
      <c r="P821" s="547">
        <v>0</v>
      </c>
      <c r="Q821" s="547">
        <v>0</v>
      </c>
      <c r="R821" s="547">
        <v>0</v>
      </c>
      <c r="S821" s="547">
        <v>0</v>
      </c>
      <c r="T821" s="547">
        <v>0</v>
      </c>
      <c r="U821" s="547"/>
      <c r="V821" s="547">
        <f t="shared" si="469"/>
        <v>0</v>
      </c>
      <c r="W821" s="285"/>
      <c r="X821" s="325"/>
      <c r="Y821" s="548">
        <f t="shared" si="491"/>
        <v>0</v>
      </c>
      <c r="Z821" s="549">
        <f t="shared" si="491"/>
        <v>0</v>
      </c>
      <c r="AA821" s="549">
        <f t="shared" si="491"/>
        <v>0</v>
      </c>
      <c r="AB821" s="282">
        <f t="shared" si="471"/>
        <v>0</v>
      </c>
      <c r="AC821" s="281">
        <f t="shared" si="472"/>
        <v>0</v>
      </c>
      <c r="AD821" s="549">
        <f t="shared" si="465"/>
        <v>0</v>
      </c>
      <c r="AE821" s="553">
        <f t="shared" si="480"/>
        <v>0</v>
      </c>
      <c r="AF821" s="282">
        <f t="shared" si="481"/>
        <v>0</v>
      </c>
      <c r="AG821" s="283">
        <f t="shared" si="473"/>
        <v>0</v>
      </c>
      <c r="AH821" s="281">
        <f t="shared" si="474"/>
        <v>0</v>
      </c>
      <c r="AI821" s="551">
        <f t="shared" si="498"/>
        <v>0</v>
      </c>
      <c r="AJ821" s="549">
        <f t="shared" si="498"/>
        <v>0</v>
      </c>
      <c r="AK821" s="549">
        <f t="shared" si="498"/>
        <v>0</v>
      </c>
      <c r="AL821" s="282">
        <f t="shared" si="475"/>
        <v>0</v>
      </c>
      <c r="AM821" s="281">
        <f t="shared" si="476"/>
        <v>0</v>
      </c>
      <c r="AN821" s="549">
        <f t="shared" si="462"/>
        <v>0</v>
      </c>
      <c r="AO821" s="549">
        <f t="shared" si="463"/>
        <v>0</v>
      </c>
      <c r="AP821" s="549">
        <f t="shared" si="477"/>
        <v>0</v>
      </c>
      <c r="AQ821" s="283">
        <f t="shared" si="496"/>
        <v>0</v>
      </c>
      <c r="AR821" s="281">
        <f t="shared" si="478"/>
        <v>0</v>
      </c>
      <c r="AT821" s="446"/>
      <c r="AU821" s="284"/>
      <c r="AV821" s="447" t="str">
        <f t="shared" si="467"/>
        <v>CA</v>
      </c>
      <c r="AW821" s="447" t="str">
        <f t="shared" si="467"/>
        <v>CL</v>
      </c>
      <c r="AX821" s="447" t="str">
        <f t="shared" si="467"/>
        <v>AIC</v>
      </c>
      <c r="AY821" s="447" t="str">
        <f t="shared" si="495"/>
        <v>ERB</v>
      </c>
      <c r="AZ821" s="447" t="str">
        <f t="shared" si="495"/>
        <v>GRB</v>
      </c>
      <c r="BA821" s="447" t="str">
        <f t="shared" si="495"/>
        <v>Non-Op</v>
      </c>
      <c r="BC821" s="449" t="s">
        <v>2100</v>
      </c>
      <c r="BD821" s="552">
        <f t="shared" si="489"/>
        <v>0</v>
      </c>
      <c r="BF821" s="435"/>
      <c r="BG821" s="435"/>
      <c r="BH821" s="435"/>
      <c r="BI821" s="435"/>
      <c r="BJ821" s="435"/>
      <c r="BK821" s="435"/>
      <c r="BL821" s="435"/>
      <c r="BN821" s="444"/>
    </row>
    <row r="822" spans="1:66" s="28" customFormat="1" ht="12" customHeight="1">
      <c r="A822" s="287">
        <v>18600941</v>
      </c>
      <c r="B822" s="288" t="str">
        <f t="shared" si="443"/>
        <v>18600941</v>
      </c>
      <c r="C822" s="444" t="s">
        <v>2876</v>
      </c>
      <c r="D822" s="445" t="s">
        <v>2091</v>
      </c>
      <c r="E822" s="445"/>
      <c r="F822" s="444"/>
      <c r="G822" s="445"/>
      <c r="H822" s="547">
        <v>0</v>
      </c>
      <c r="I822" s="547">
        <v>0</v>
      </c>
      <c r="J822" s="547">
        <v>0</v>
      </c>
      <c r="K822" s="547">
        <v>0</v>
      </c>
      <c r="L822" s="547">
        <v>0</v>
      </c>
      <c r="M822" s="547">
        <v>0</v>
      </c>
      <c r="N822" s="547">
        <v>0</v>
      </c>
      <c r="O822" s="547">
        <v>0</v>
      </c>
      <c r="P822" s="547">
        <v>0</v>
      </c>
      <c r="Q822" s="547">
        <v>0</v>
      </c>
      <c r="R822" s="547">
        <v>0</v>
      </c>
      <c r="S822" s="547">
        <v>0</v>
      </c>
      <c r="T822" s="547">
        <v>0</v>
      </c>
      <c r="U822" s="547"/>
      <c r="V822" s="547">
        <f t="shared" si="469"/>
        <v>0</v>
      </c>
      <c r="W822" s="285"/>
      <c r="X822" s="325"/>
      <c r="Y822" s="548">
        <f t="shared" si="491"/>
        <v>0</v>
      </c>
      <c r="Z822" s="549">
        <f t="shared" si="491"/>
        <v>0</v>
      </c>
      <c r="AA822" s="549">
        <f t="shared" si="491"/>
        <v>0</v>
      </c>
      <c r="AB822" s="282">
        <f t="shared" si="471"/>
        <v>0</v>
      </c>
      <c r="AC822" s="281">
        <f t="shared" si="472"/>
        <v>0</v>
      </c>
      <c r="AD822" s="549">
        <f t="shared" si="465"/>
        <v>0</v>
      </c>
      <c r="AE822" s="553">
        <f t="shared" si="480"/>
        <v>0</v>
      </c>
      <c r="AF822" s="282">
        <f t="shared" si="481"/>
        <v>0</v>
      </c>
      <c r="AG822" s="283">
        <f t="shared" si="473"/>
        <v>0</v>
      </c>
      <c r="AH822" s="281">
        <f t="shared" si="474"/>
        <v>0</v>
      </c>
      <c r="AI822" s="551">
        <f t="shared" si="498"/>
        <v>0</v>
      </c>
      <c r="AJ822" s="549">
        <f t="shared" si="498"/>
        <v>0</v>
      </c>
      <c r="AK822" s="549">
        <f t="shared" si="498"/>
        <v>0</v>
      </c>
      <c r="AL822" s="282">
        <f t="shared" si="475"/>
        <v>0</v>
      </c>
      <c r="AM822" s="281">
        <f t="shared" si="476"/>
        <v>0</v>
      </c>
      <c r="AN822" s="549">
        <f t="shared" si="462"/>
        <v>0</v>
      </c>
      <c r="AO822" s="549">
        <f t="shared" si="463"/>
        <v>0</v>
      </c>
      <c r="AP822" s="549">
        <f t="shared" si="477"/>
        <v>0</v>
      </c>
      <c r="AQ822" s="283">
        <f t="shared" si="496"/>
        <v>0</v>
      </c>
      <c r="AR822" s="281">
        <f t="shared" si="478"/>
        <v>0</v>
      </c>
      <c r="AT822" s="446"/>
      <c r="AU822" s="284"/>
      <c r="AV822" s="447" t="str">
        <f t="shared" si="467"/>
        <v>CA</v>
      </c>
      <c r="AW822" s="447" t="str">
        <f t="shared" si="467"/>
        <v>CL</v>
      </c>
      <c r="AX822" s="447" t="str">
        <f t="shared" si="467"/>
        <v>AIC</v>
      </c>
      <c r="AY822" s="447" t="str">
        <f t="shared" si="495"/>
        <v>ERB</v>
      </c>
      <c r="AZ822" s="447" t="str">
        <f t="shared" si="495"/>
        <v>GRB</v>
      </c>
      <c r="BA822" s="447" t="str">
        <f t="shared" si="495"/>
        <v>Non-Op</v>
      </c>
      <c r="BC822" s="445" t="s">
        <v>2142</v>
      </c>
      <c r="BD822" s="552">
        <f t="shared" si="489"/>
        <v>0</v>
      </c>
      <c r="BF822" s="435"/>
      <c r="BG822" s="435"/>
      <c r="BH822" s="435"/>
      <c r="BI822" s="435"/>
      <c r="BJ822" s="435"/>
      <c r="BK822" s="435"/>
      <c r="BL822" s="435"/>
      <c r="BN822" s="444"/>
    </row>
    <row r="823" spans="1:66" s="28" customFormat="1" ht="12" customHeight="1">
      <c r="A823" s="287">
        <v>18600943</v>
      </c>
      <c r="B823" s="288" t="str">
        <f t="shared" si="443"/>
        <v>18600943</v>
      </c>
      <c r="C823" s="444" t="s">
        <v>2877</v>
      </c>
      <c r="D823" s="445" t="s">
        <v>2091</v>
      </c>
      <c r="E823" s="445"/>
      <c r="F823" s="444"/>
      <c r="G823" s="445"/>
      <c r="H823" s="547">
        <v>0</v>
      </c>
      <c r="I823" s="547">
        <v>0</v>
      </c>
      <c r="J823" s="547">
        <v>0</v>
      </c>
      <c r="K823" s="547">
        <v>0</v>
      </c>
      <c r="L823" s="547">
        <v>0</v>
      </c>
      <c r="M823" s="547">
        <v>0</v>
      </c>
      <c r="N823" s="547">
        <v>0</v>
      </c>
      <c r="O823" s="547">
        <v>0</v>
      </c>
      <c r="P823" s="547">
        <v>0</v>
      </c>
      <c r="Q823" s="547">
        <v>0</v>
      </c>
      <c r="R823" s="547">
        <v>0</v>
      </c>
      <c r="S823" s="547">
        <v>0</v>
      </c>
      <c r="T823" s="547">
        <v>0</v>
      </c>
      <c r="U823" s="547"/>
      <c r="V823" s="547">
        <f t="shared" si="469"/>
        <v>0</v>
      </c>
      <c r="W823" s="285"/>
      <c r="X823" s="325"/>
      <c r="Y823" s="548">
        <f t="shared" si="491"/>
        <v>0</v>
      </c>
      <c r="Z823" s="549">
        <f t="shared" si="491"/>
        <v>0</v>
      </c>
      <c r="AA823" s="549">
        <f t="shared" si="491"/>
        <v>0</v>
      </c>
      <c r="AB823" s="282">
        <f t="shared" si="471"/>
        <v>0</v>
      </c>
      <c r="AC823" s="281">
        <f t="shared" si="472"/>
        <v>0</v>
      </c>
      <c r="AD823" s="549">
        <f t="shared" si="465"/>
        <v>0</v>
      </c>
      <c r="AE823" s="553">
        <f t="shared" si="480"/>
        <v>0</v>
      </c>
      <c r="AF823" s="282">
        <f t="shared" si="481"/>
        <v>0</v>
      </c>
      <c r="AG823" s="283">
        <f t="shared" si="473"/>
        <v>0</v>
      </c>
      <c r="AH823" s="281">
        <f t="shared" si="474"/>
        <v>0</v>
      </c>
      <c r="AI823" s="551">
        <f t="shared" si="498"/>
        <v>0</v>
      </c>
      <c r="AJ823" s="549">
        <f t="shared" si="498"/>
        <v>0</v>
      </c>
      <c r="AK823" s="549">
        <f t="shared" si="498"/>
        <v>0</v>
      </c>
      <c r="AL823" s="282">
        <f t="shared" si="475"/>
        <v>0</v>
      </c>
      <c r="AM823" s="281">
        <f t="shared" si="476"/>
        <v>0</v>
      </c>
      <c r="AN823" s="549">
        <f t="shared" si="462"/>
        <v>0</v>
      </c>
      <c r="AO823" s="549">
        <f t="shared" si="463"/>
        <v>0</v>
      </c>
      <c r="AP823" s="549">
        <f t="shared" si="477"/>
        <v>0</v>
      </c>
      <c r="AQ823" s="283">
        <f t="shared" si="496"/>
        <v>0</v>
      </c>
      <c r="AR823" s="281">
        <f t="shared" si="478"/>
        <v>0</v>
      </c>
      <c r="AT823" s="446"/>
      <c r="AU823" s="284"/>
      <c r="AV823" s="447" t="str">
        <f t="shared" si="467"/>
        <v>CA</v>
      </c>
      <c r="AW823" s="447" t="str">
        <f t="shared" si="467"/>
        <v>CL</v>
      </c>
      <c r="AX823" s="447" t="str">
        <f t="shared" si="467"/>
        <v>AIC</v>
      </c>
      <c r="AY823" s="447" t="str">
        <f t="shared" si="495"/>
        <v>ERB</v>
      </c>
      <c r="AZ823" s="447" t="str">
        <f t="shared" si="495"/>
        <v>GRB</v>
      </c>
      <c r="BA823" s="447" t="str">
        <f t="shared" si="495"/>
        <v>Non-Op</v>
      </c>
      <c r="BC823" s="445" t="s">
        <v>2142</v>
      </c>
      <c r="BD823" s="552">
        <f t="shared" si="489"/>
        <v>0</v>
      </c>
      <c r="BF823" s="435"/>
      <c r="BG823" s="435"/>
      <c r="BH823" s="435"/>
      <c r="BI823" s="435"/>
      <c r="BJ823" s="435"/>
      <c r="BK823" s="435"/>
      <c r="BL823" s="435"/>
      <c r="BN823" s="444"/>
    </row>
    <row r="824" spans="1:66" s="28" customFormat="1" ht="12" customHeight="1">
      <c r="A824" s="362">
        <v>18600951</v>
      </c>
      <c r="B824" s="290" t="str">
        <f t="shared" si="443"/>
        <v>18600951</v>
      </c>
      <c r="C824" s="450" t="s">
        <v>2215</v>
      </c>
      <c r="D824" s="451" t="s">
        <v>1165</v>
      </c>
      <c r="E824" s="451"/>
      <c r="F824" s="300">
        <v>44255</v>
      </c>
      <c r="G824" s="451"/>
      <c r="H824" s="556">
        <v>11655.92</v>
      </c>
      <c r="I824" s="556">
        <v>11655.92</v>
      </c>
      <c r="J824" s="556">
        <v>11655.92</v>
      </c>
      <c r="K824" s="556">
        <v>11655.92</v>
      </c>
      <c r="L824" s="556">
        <v>11655.92</v>
      </c>
      <c r="M824" s="556">
        <v>11655.92</v>
      </c>
      <c r="N824" s="556">
        <v>11655.92</v>
      </c>
      <c r="O824" s="556">
        <v>11655.92</v>
      </c>
      <c r="P824" s="556">
        <v>11655.92</v>
      </c>
      <c r="Q824" s="556">
        <v>11655.92</v>
      </c>
      <c r="R824" s="556">
        <v>11655.92</v>
      </c>
      <c r="S824" s="556">
        <v>11655.92</v>
      </c>
      <c r="T824" s="556">
        <v>11655.92</v>
      </c>
      <c r="U824" s="556"/>
      <c r="V824" s="556">
        <f t="shared" si="469"/>
        <v>11655.92</v>
      </c>
      <c r="W824" s="292"/>
      <c r="X824" s="326"/>
      <c r="Y824" s="548">
        <f t="shared" ref="Y824:AA870" si="500">IF($D824=Y$5,$T824,0)</f>
        <v>0</v>
      </c>
      <c r="Z824" s="549">
        <f t="shared" si="500"/>
        <v>0</v>
      </c>
      <c r="AA824" s="549">
        <f t="shared" si="500"/>
        <v>0</v>
      </c>
      <c r="AB824" s="282">
        <f t="shared" ref="AB824:AB832" si="501">T824-SUM(Y824:AA824)</f>
        <v>11655.92</v>
      </c>
      <c r="AC824" s="281">
        <f t="shared" ref="AC824:AC832" si="502">T824-SUM(Y824:AA824)-AB824</f>
        <v>0</v>
      </c>
      <c r="AD824" s="549">
        <f t="shared" si="465"/>
        <v>0</v>
      </c>
      <c r="AE824" s="553">
        <f t="shared" si="480"/>
        <v>0</v>
      </c>
      <c r="AF824" s="282">
        <f t="shared" si="481"/>
        <v>11655.92</v>
      </c>
      <c r="AG824" s="283">
        <f t="shared" si="473"/>
        <v>11655.92</v>
      </c>
      <c r="AH824" s="281">
        <f t="shared" si="474"/>
        <v>0</v>
      </c>
      <c r="AI824" s="551">
        <f t="shared" si="498"/>
        <v>0</v>
      </c>
      <c r="AJ824" s="549">
        <f t="shared" si="498"/>
        <v>0</v>
      </c>
      <c r="AK824" s="549">
        <f t="shared" si="498"/>
        <v>0</v>
      </c>
      <c r="AL824" s="282">
        <f t="shared" si="475"/>
        <v>11655.92</v>
      </c>
      <c r="AM824" s="281">
        <f t="shared" si="476"/>
        <v>0</v>
      </c>
      <c r="AN824" s="549">
        <f t="shared" si="462"/>
        <v>0</v>
      </c>
      <c r="AO824" s="549">
        <f t="shared" si="463"/>
        <v>0</v>
      </c>
      <c r="AP824" s="549">
        <f t="shared" si="477"/>
        <v>11655.92</v>
      </c>
      <c r="AQ824" s="283">
        <f t="shared" ref="AQ824:AQ832" si="503">SUM(AN824:AP824)</f>
        <v>11655.92</v>
      </c>
      <c r="AR824" s="281">
        <f t="shared" si="478"/>
        <v>0</v>
      </c>
      <c r="AT824" s="446" t="s">
        <v>2064</v>
      </c>
      <c r="AU824" s="284"/>
      <c r="AV824" s="447" t="str">
        <f t="shared" si="467"/>
        <v>CA</v>
      </c>
      <c r="AW824" s="447" t="str">
        <f t="shared" si="467"/>
        <v>CL</v>
      </c>
      <c r="AX824" s="447" t="str">
        <f t="shared" si="467"/>
        <v>AIC</v>
      </c>
      <c r="AY824" s="447" t="str">
        <f t="shared" si="495"/>
        <v>ERB</v>
      </c>
      <c r="AZ824" s="447" t="str">
        <f t="shared" si="495"/>
        <v>GRB</v>
      </c>
      <c r="BA824" s="447" t="str">
        <f t="shared" si="495"/>
        <v>Non-Op</v>
      </c>
      <c r="BC824" s="449" t="s">
        <v>2100</v>
      </c>
      <c r="BD824" s="552">
        <f t="shared" si="489"/>
        <v>11655.92</v>
      </c>
      <c r="BF824" s="435"/>
      <c r="BG824" s="435"/>
      <c r="BH824" s="435"/>
      <c r="BI824" s="435"/>
      <c r="BJ824" s="435"/>
      <c r="BK824" s="435"/>
      <c r="BL824" s="435"/>
      <c r="BN824" s="444"/>
    </row>
    <row r="825" spans="1:66" s="28" customFormat="1" ht="12" customHeight="1">
      <c r="A825" s="362">
        <v>18600961</v>
      </c>
      <c r="B825" s="290" t="str">
        <f t="shared" si="443"/>
        <v>18600961</v>
      </c>
      <c r="C825" s="450" t="s">
        <v>2216</v>
      </c>
      <c r="D825" s="451" t="s">
        <v>2091</v>
      </c>
      <c r="E825" s="451"/>
      <c r="F825" s="300">
        <v>44286</v>
      </c>
      <c r="G825" s="451"/>
      <c r="H825" s="556">
        <v>2435556.1800000002</v>
      </c>
      <c r="I825" s="556">
        <v>2385173.66</v>
      </c>
      <c r="J825" s="556">
        <v>2329704.5099999998</v>
      </c>
      <c r="K825" s="556">
        <v>2274235.36</v>
      </c>
      <c r="L825" s="556">
        <v>2218766.21</v>
      </c>
      <c r="M825" s="556">
        <v>2163297.06</v>
      </c>
      <c r="N825" s="556">
        <v>2107827.91</v>
      </c>
      <c r="O825" s="556">
        <v>2052358.76</v>
      </c>
      <c r="P825" s="556">
        <v>1996889.61</v>
      </c>
      <c r="Q825" s="556">
        <v>1941420.46</v>
      </c>
      <c r="R825" s="556">
        <v>1885951.31</v>
      </c>
      <c r="S825" s="556">
        <v>1830482.16</v>
      </c>
      <c r="T825" s="556">
        <v>1775013.01</v>
      </c>
      <c r="U825" s="556"/>
      <c r="V825" s="556">
        <f t="shared" si="469"/>
        <v>2107615.9670833331</v>
      </c>
      <c r="W825" s="292"/>
      <c r="X825" s="326"/>
      <c r="Y825" s="548">
        <f t="shared" si="500"/>
        <v>1775013.01</v>
      </c>
      <c r="Z825" s="549">
        <f t="shared" si="500"/>
        <v>0</v>
      </c>
      <c r="AA825" s="549">
        <f t="shared" si="500"/>
        <v>0</v>
      </c>
      <c r="AB825" s="282">
        <f t="shared" si="501"/>
        <v>0</v>
      </c>
      <c r="AC825" s="281">
        <f t="shared" si="502"/>
        <v>0</v>
      </c>
      <c r="AD825" s="549">
        <f t="shared" si="465"/>
        <v>0</v>
      </c>
      <c r="AE825" s="553">
        <f t="shared" si="480"/>
        <v>0</v>
      </c>
      <c r="AF825" s="282">
        <f t="shared" si="481"/>
        <v>0</v>
      </c>
      <c r="AG825" s="283">
        <f t="shared" si="473"/>
        <v>0</v>
      </c>
      <c r="AH825" s="281">
        <f t="shared" si="474"/>
        <v>0</v>
      </c>
      <c r="AI825" s="551">
        <f t="shared" si="498"/>
        <v>2107615.9670833331</v>
      </c>
      <c r="AJ825" s="549">
        <f t="shared" si="498"/>
        <v>0</v>
      </c>
      <c r="AK825" s="549">
        <f t="shared" si="498"/>
        <v>0</v>
      </c>
      <c r="AL825" s="282">
        <f t="shared" si="475"/>
        <v>0</v>
      </c>
      <c r="AM825" s="281">
        <f t="shared" si="476"/>
        <v>0</v>
      </c>
      <c r="AN825" s="549">
        <f t="shared" si="462"/>
        <v>0</v>
      </c>
      <c r="AO825" s="549">
        <f t="shared" si="463"/>
        <v>0</v>
      </c>
      <c r="AP825" s="549">
        <f t="shared" si="477"/>
        <v>0</v>
      </c>
      <c r="AQ825" s="283">
        <f t="shared" si="503"/>
        <v>0</v>
      </c>
      <c r="AR825" s="281">
        <f t="shared" si="478"/>
        <v>0</v>
      </c>
      <c r="AT825" s="493"/>
      <c r="AU825" s="284"/>
      <c r="AV825" s="447" t="str">
        <f t="shared" si="467"/>
        <v>CA</v>
      </c>
      <c r="AW825" s="447" t="str">
        <f t="shared" si="467"/>
        <v>CL</v>
      </c>
      <c r="AX825" s="447" t="str">
        <f t="shared" si="467"/>
        <v>AIC</v>
      </c>
      <c r="AY825" s="447" t="str">
        <f t="shared" si="495"/>
        <v>ERB</v>
      </c>
      <c r="AZ825" s="447" t="str">
        <f t="shared" si="495"/>
        <v>GRB</v>
      </c>
      <c r="BA825" s="447" t="str">
        <f t="shared" si="495"/>
        <v>Non-Op</v>
      </c>
      <c r="BC825" s="445" t="s">
        <v>2156</v>
      </c>
      <c r="BD825" s="552">
        <f t="shared" si="489"/>
        <v>1775013.01</v>
      </c>
      <c r="BF825" s="435"/>
      <c r="BG825" s="435"/>
      <c r="BH825" s="435"/>
      <c r="BI825" s="435"/>
      <c r="BJ825" s="435"/>
      <c r="BK825" s="435"/>
      <c r="BL825" s="435"/>
      <c r="BN825" s="444"/>
    </row>
    <row r="826" spans="1:66" s="28" customFormat="1" ht="12" customHeight="1">
      <c r="A826" s="362">
        <v>18600971</v>
      </c>
      <c r="B826" s="290" t="str">
        <f t="shared" si="443"/>
        <v>18600971</v>
      </c>
      <c r="C826" s="450" t="s">
        <v>2878</v>
      </c>
      <c r="D826" s="451" t="s">
        <v>2091</v>
      </c>
      <c r="E826" s="451"/>
      <c r="F826" s="300">
        <v>44469</v>
      </c>
      <c r="G826" s="451"/>
      <c r="H826" s="556">
        <v>2236336.8199999998</v>
      </c>
      <c r="I826" s="556">
        <v>2786557.51</v>
      </c>
      <c r="J826" s="556">
        <v>3037504.78</v>
      </c>
      <c r="K826" s="556">
        <v>3440435.09</v>
      </c>
      <c r="L826" s="556">
        <v>2857006.25</v>
      </c>
      <c r="M826" s="556">
        <v>3087319.35</v>
      </c>
      <c r="N826" s="556">
        <v>3558715.25</v>
      </c>
      <c r="O826" s="556">
        <v>3897806.73</v>
      </c>
      <c r="P826" s="556">
        <v>4082624.92</v>
      </c>
      <c r="Q826" s="556">
        <v>4363669.82</v>
      </c>
      <c r="R826" s="556">
        <v>4458196.5</v>
      </c>
      <c r="S826" s="556">
        <v>4334364.8499999996</v>
      </c>
      <c r="T826" s="556">
        <v>4340102.53</v>
      </c>
      <c r="U826" s="556"/>
      <c r="V826" s="556">
        <f t="shared" si="469"/>
        <v>3599368.3937499993</v>
      </c>
      <c r="W826" s="292"/>
      <c r="X826" s="326"/>
      <c r="Y826" s="548">
        <f t="shared" si="500"/>
        <v>4340102.53</v>
      </c>
      <c r="Z826" s="549">
        <f t="shared" si="500"/>
        <v>0</v>
      </c>
      <c r="AA826" s="549">
        <f t="shared" si="500"/>
        <v>0</v>
      </c>
      <c r="AB826" s="282">
        <f t="shared" si="501"/>
        <v>0</v>
      </c>
      <c r="AC826" s="281">
        <f t="shared" si="502"/>
        <v>0</v>
      </c>
      <c r="AD826" s="549">
        <f t="shared" si="465"/>
        <v>0</v>
      </c>
      <c r="AE826" s="553">
        <f t="shared" si="480"/>
        <v>0</v>
      </c>
      <c r="AF826" s="282">
        <f t="shared" si="481"/>
        <v>0</v>
      </c>
      <c r="AG826" s="283">
        <f t="shared" si="473"/>
        <v>0</v>
      </c>
      <c r="AH826" s="281">
        <f t="shared" si="474"/>
        <v>0</v>
      </c>
      <c r="AI826" s="551">
        <f t="shared" si="498"/>
        <v>3599368.3937499993</v>
      </c>
      <c r="AJ826" s="549">
        <f t="shared" si="498"/>
        <v>0</v>
      </c>
      <c r="AK826" s="549">
        <f t="shared" si="498"/>
        <v>0</v>
      </c>
      <c r="AL826" s="282">
        <f t="shared" si="475"/>
        <v>0</v>
      </c>
      <c r="AM826" s="281">
        <f t="shared" si="476"/>
        <v>0</v>
      </c>
      <c r="AN826" s="549">
        <f t="shared" si="462"/>
        <v>0</v>
      </c>
      <c r="AO826" s="549">
        <f t="shared" si="463"/>
        <v>0</v>
      </c>
      <c r="AP826" s="549">
        <f t="shared" si="477"/>
        <v>0</v>
      </c>
      <c r="AQ826" s="283">
        <f t="shared" si="503"/>
        <v>0</v>
      </c>
      <c r="AR826" s="281">
        <f t="shared" si="478"/>
        <v>0</v>
      </c>
      <c r="AT826" s="493"/>
      <c r="AU826" s="284"/>
      <c r="AV826" s="447" t="str">
        <f t="shared" si="467"/>
        <v>CA</v>
      </c>
      <c r="AW826" s="447" t="str">
        <f t="shared" si="467"/>
        <v>CL</v>
      </c>
      <c r="AX826" s="447" t="str">
        <f t="shared" si="467"/>
        <v>AIC</v>
      </c>
      <c r="AY826" s="447" t="str">
        <f t="shared" si="495"/>
        <v>ERB</v>
      </c>
      <c r="AZ826" s="447" t="str">
        <f t="shared" si="495"/>
        <v>GRB</v>
      </c>
      <c r="BA826" s="447" t="str">
        <f t="shared" si="495"/>
        <v>Non-Op</v>
      </c>
      <c r="BC826" s="449" t="s">
        <v>2100</v>
      </c>
      <c r="BD826" s="552">
        <f t="shared" si="489"/>
        <v>4340102.53</v>
      </c>
      <c r="BF826" s="435"/>
      <c r="BG826" s="435"/>
      <c r="BH826" s="435"/>
      <c r="BI826" s="435"/>
      <c r="BJ826" s="435"/>
      <c r="BK826" s="435"/>
      <c r="BL826" s="435"/>
      <c r="BN826" s="444"/>
    </row>
    <row r="827" spans="1:66" s="28" customFormat="1" ht="12" customHeight="1">
      <c r="A827" s="362">
        <v>18600981</v>
      </c>
      <c r="B827" s="290" t="str">
        <f t="shared" si="443"/>
        <v>18600981</v>
      </c>
      <c r="C827" s="450" t="s">
        <v>2879</v>
      </c>
      <c r="D827" s="451" t="s">
        <v>1165</v>
      </c>
      <c r="E827" s="451"/>
      <c r="F827" s="300">
        <v>44561</v>
      </c>
      <c r="G827" s="451"/>
      <c r="H827" s="556">
        <v>400000</v>
      </c>
      <c r="I827" s="556">
        <v>400000</v>
      </c>
      <c r="J827" s="556">
        <v>400000</v>
      </c>
      <c r="K827" s="556">
        <v>500000</v>
      </c>
      <c r="L827" s="556">
        <v>500000</v>
      </c>
      <c r="M827" s="556">
        <v>500000</v>
      </c>
      <c r="N827" s="556">
        <v>693160</v>
      </c>
      <c r="O827" s="556">
        <v>693160</v>
      </c>
      <c r="P827" s="556">
        <v>693160</v>
      </c>
      <c r="Q827" s="556">
        <v>693160</v>
      </c>
      <c r="R827" s="556">
        <v>693160</v>
      </c>
      <c r="S827" s="556">
        <v>708160</v>
      </c>
      <c r="T827" s="556">
        <v>708160</v>
      </c>
      <c r="U827" s="556"/>
      <c r="V827" s="556">
        <f t="shared" si="469"/>
        <v>585670</v>
      </c>
      <c r="W827" s="292"/>
      <c r="X827" s="326"/>
      <c r="Y827" s="548">
        <f t="shared" si="500"/>
        <v>0</v>
      </c>
      <c r="Z827" s="549">
        <f t="shared" si="500"/>
        <v>0</v>
      </c>
      <c r="AA827" s="549">
        <f t="shared" si="500"/>
        <v>0</v>
      </c>
      <c r="AB827" s="282">
        <f t="shared" si="501"/>
        <v>708160</v>
      </c>
      <c r="AC827" s="281">
        <f t="shared" si="502"/>
        <v>0</v>
      </c>
      <c r="AD827" s="549">
        <f t="shared" si="465"/>
        <v>0</v>
      </c>
      <c r="AE827" s="553">
        <f t="shared" si="480"/>
        <v>0</v>
      </c>
      <c r="AF827" s="282">
        <f t="shared" si="481"/>
        <v>708160</v>
      </c>
      <c r="AG827" s="283">
        <f t="shared" si="473"/>
        <v>708160</v>
      </c>
      <c r="AH827" s="281">
        <f t="shared" si="474"/>
        <v>0</v>
      </c>
      <c r="AI827" s="551">
        <f t="shared" si="498"/>
        <v>0</v>
      </c>
      <c r="AJ827" s="549">
        <f t="shared" si="498"/>
        <v>0</v>
      </c>
      <c r="AK827" s="549">
        <f t="shared" si="498"/>
        <v>0</v>
      </c>
      <c r="AL827" s="282">
        <f t="shared" si="475"/>
        <v>585670</v>
      </c>
      <c r="AM827" s="281">
        <f t="shared" si="476"/>
        <v>0</v>
      </c>
      <c r="AN827" s="549">
        <f t="shared" si="462"/>
        <v>0</v>
      </c>
      <c r="AO827" s="549">
        <f t="shared" si="463"/>
        <v>0</v>
      </c>
      <c r="AP827" s="549">
        <f t="shared" si="477"/>
        <v>585670</v>
      </c>
      <c r="AQ827" s="283">
        <f t="shared" si="503"/>
        <v>585670</v>
      </c>
      <c r="AR827" s="281">
        <f t="shared" si="478"/>
        <v>0</v>
      </c>
      <c r="AT827" s="493"/>
      <c r="AU827" s="284"/>
      <c r="AV827" s="447" t="str">
        <f t="shared" si="467"/>
        <v>CA</v>
      </c>
      <c r="AW827" s="447" t="str">
        <f t="shared" si="467"/>
        <v>CL</v>
      </c>
      <c r="AX827" s="447" t="str">
        <f t="shared" si="467"/>
        <v>AIC</v>
      </c>
      <c r="AY827" s="447" t="str">
        <f t="shared" si="495"/>
        <v>ERB</v>
      </c>
      <c r="AZ827" s="447" t="str">
        <f t="shared" si="495"/>
        <v>GRB</v>
      </c>
      <c r="BA827" s="447" t="str">
        <f t="shared" si="495"/>
        <v>Non-Op</v>
      </c>
      <c r="BC827" s="449"/>
      <c r="BD827" s="552"/>
      <c r="BF827" s="435"/>
      <c r="BG827" s="435"/>
      <c r="BH827" s="435"/>
      <c r="BI827" s="435"/>
      <c r="BJ827" s="435"/>
      <c r="BK827" s="435"/>
      <c r="BL827" s="435"/>
      <c r="BN827" s="444"/>
    </row>
    <row r="828" spans="1:66" s="28" customFormat="1" ht="12" customHeight="1">
      <c r="A828" s="362">
        <v>18600991</v>
      </c>
      <c r="B828" s="290" t="str">
        <f t="shared" si="443"/>
        <v>18600991</v>
      </c>
      <c r="C828" s="450" t="s">
        <v>2880</v>
      </c>
      <c r="D828" s="451" t="s">
        <v>1165</v>
      </c>
      <c r="E828" s="451"/>
      <c r="F828" s="300">
        <v>44561</v>
      </c>
      <c r="G828" s="451"/>
      <c r="H828" s="556">
        <v>722150</v>
      </c>
      <c r="I828" s="556">
        <v>940226</v>
      </c>
      <c r="J828" s="556">
        <v>1158221</v>
      </c>
      <c r="K828" s="556">
        <v>1375995</v>
      </c>
      <c r="L828" s="556">
        <v>1593769</v>
      </c>
      <c r="M828" s="556">
        <v>1811348</v>
      </c>
      <c r="N828" s="556">
        <v>2014347</v>
      </c>
      <c r="O828" s="556">
        <v>2229552</v>
      </c>
      <c r="P828" s="556">
        <v>2444757</v>
      </c>
      <c r="Q828" s="556">
        <v>2659962</v>
      </c>
      <c r="R828" s="556">
        <v>2875167</v>
      </c>
      <c r="S828" s="556">
        <v>3090372</v>
      </c>
      <c r="T828" s="556">
        <v>3305577</v>
      </c>
      <c r="U828" s="556"/>
      <c r="V828" s="556">
        <f t="shared" si="469"/>
        <v>2017298.2916666667</v>
      </c>
      <c r="W828" s="292"/>
      <c r="X828" s="326"/>
      <c r="Y828" s="548">
        <f t="shared" si="500"/>
        <v>0</v>
      </c>
      <c r="Z828" s="549">
        <f t="shared" si="500"/>
        <v>0</v>
      </c>
      <c r="AA828" s="549">
        <f t="shared" si="500"/>
        <v>0</v>
      </c>
      <c r="AB828" s="282">
        <f t="shared" si="501"/>
        <v>3305577</v>
      </c>
      <c r="AC828" s="281">
        <f t="shared" si="502"/>
        <v>0</v>
      </c>
      <c r="AD828" s="549">
        <f t="shared" si="465"/>
        <v>0</v>
      </c>
      <c r="AE828" s="553">
        <f t="shared" si="480"/>
        <v>0</v>
      </c>
      <c r="AF828" s="282">
        <f t="shared" si="481"/>
        <v>3305577</v>
      </c>
      <c r="AG828" s="283">
        <f t="shared" si="473"/>
        <v>3305577</v>
      </c>
      <c r="AH828" s="281">
        <f t="shared" si="474"/>
        <v>0</v>
      </c>
      <c r="AI828" s="551">
        <f t="shared" si="498"/>
        <v>0</v>
      </c>
      <c r="AJ828" s="549">
        <f t="shared" si="498"/>
        <v>0</v>
      </c>
      <c r="AK828" s="549">
        <f t="shared" si="498"/>
        <v>0</v>
      </c>
      <c r="AL828" s="282">
        <f t="shared" si="475"/>
        <v>2017298.2916666667</v>
      </c>
      <c r="AM828" s="281">
        <f t="shared" si="476"/>
        <v>0</v>
      </c>
      <c r="AN828" s="549">
        <f t="shared" si="462"/>
        <v>0</v>
      </c>
      <c r="AO828" s="549">
        <f t="shared" si="463"/>
        <v>0</v>
      </c>
      <c r="AP828" s="549">
        <f t="shared" si="477"/>
        <v>2017298.2916666667</v>
      </c>
      <c r="AQ828" s="283">
        <f t="shared" si="503"/>
        <v>2017298.2916666667</v>
      </c>
      <c r="AR828" s="281">
        <f t="shared" si="478"/>
        <v>0</v>
      </c>
      <c r="AT828" s="493" t="s">
        <v>2163</v>
      </c>
      <c r="AU828" s="284"/>
      <c r="AV828" s="447" t="str">
        <f t="shared" si="467"/>
        <v>CA</v>
      </c>
      <c r="AW828" s="447" t="str">
        <f t="shared" si="467"/>
        <v>CL</v>
      </c>
      <c r="AX828" s="447" t="str">
        <f t="shared" si="467"/>
        <v>AIC</v>
      </c>
      <c r="AY828" s="447" t="str">
        <f t="shared" si="495"/>
        <v>ERB</v>
      </c>
      <c r="AZ828" s="447" t="str">
        <f t="shared" si="495"/>
        <v>GRB</v>
      </c>
      <c r="BA828" s="447" t="str">
        <f t="shared" si="495"/>
        <v>Non-Op</v>
      </c>
      <c r="BC828" s="449"/>
      <c r="BD828" s="552"/>
      <c r="BF828" s="435"/>
      <c r="BG828" s="435"/>
      <c r="BH828" s="435"/>
      <c r="BI828" s="435"/>
      <c r="BJ828" s="435"/>
      <c r="BK828" s="435"/>
      <c r="BL828" s="435"/>
      <c r="BN828" s="444"/>
    </row>
    <row r="829" spans="1:66" s="28" customFormat="1" ht="12" customHeight="1">
      <c r="A829" s="362">
        <v>18600992</v>
      </c>
      <c r="B829" s="290" t="str">
        <f t="shared" si="443"/>
        <v>18600992</v>
      </c>
      <c r="C829" s="450" t="s">
        <v>2881</v>
      </c>
      <c r="D829" s="451" t="s">
        <v>1165</v>
      </c>
      <c r="E829" s="451"/>
      <c r="F829" s="300">
        <v>44561</v>
      </c>
      <c r="G829" s="451"/>
      <c r="H829" s="556">
        <v>3831291</v>
      </c>
      <c r="I829" s="556">
        <v>4054070</v>
      </c>
      <c r="J829" s="556">
        <v>4276849</v>
      </c>
      <c r="K829" s="556">
        <v>4499628</v>
      </c>
      <c r="L829" s="556">
        <v>4722407</v>
      </c>
      <c r="M829" s="556">
        <v>4945186</v>
      </c>
      <c r="N829" s="556">
        <v>5167965</v>
      </c>
      <c r="O829" s="556">
        <v>5390744</v>
      </c>
      <c r="P829" s="556">
        <v>5613523</v>
      </c>
      <c r="Q829" s="556">
        <v>5836302</v>
      </c>
      <c r="R829" s="556">
        <v>6059081</v>
      </c>
      <c r="S829" s="556">
        <v>6281860</v>
      </c>
      <c r="T829" s="556">
        <v>6504639</v>
      </c>
      <c r="U829" s="556"/>
      <c r="V829" s="556">
        <f t="shared" si="469"/>
        <v>5167965</v>
      </c>
      <c r="W829" s="292"/>
      <c r="X829" s="326"/>
      <c r="Y829" s="548">
        <f t="shared" si="500"/>
        <v>0</v>
      </c>
      <c r="Z829" s="549">
        <f t="shared" si="500"/>
        <v>0</v>
      </c>
      <c r="AA829" s="549">
        <f t="shared" si="500"/>
        <v>0</v>
      </c>
      <c r="AB829" s="282">
        <f t="shared" si="501"/>
        <v>6504639</v>
      </c>
      <c r="AC829" s="281">
        <f t="shared" si="502"/>
        <v>0</v>
      </c>
      <c r="AD829" s="549">
        <f t="shared" si="465"/>
        <v>0</v>
      </c>
      <c r="AE829" s="553">
        <f t="shared" si="480"/>
        <v>0</v>
      </c>
      <c r="AF829" s="282">
        <f t="shared" si="481"/>
        <v>6504639</v>
      </c>
      <c r="AG829" s="283">
        <f t="shared" si="473"/>
        <v>6504639</v>
      </c>
      <c r="AH829" s="281">
        <f t="shared" si="474"/>
        <v>0</v>
      </c>
      <c r="AI829" s="551">
        <f t="shared" si="498"/>
        <v>0</v>
      </c>
      <c r="AJ829" s="549">
        <f t="shared" si="498"/>
        <v>0</v>
      </c>
      <c r="AK829" s="549">
        <f t="shared" si="498"/>
        <v>0</v>
      </c>
      <c r="AL829" s="282">
        <f t="shared" si="475"/>
        <v>5167965</v>
      </c>
      <c r="AM829" s="281">
        <f t="shared" si="476"/>
        <v>0</v>
      </c>
      <c r="AN829" s="549">
        <f t="shared" si="462"/>
        <v>0</v>
      </c>
      <c r="AO829" s="549">
        <f t="shared" si="463"/>
        <v>0</v>
      </c>
      <c r="AP829" s="549">
        <f t="shared" si="477"/>
        <v>5167965</v>
      </c>
      <c r="AQ829" s="283">
        <f t="shared" si="503"/>
        <v>5167965</v>
      </c>
      <c r="AR829" s="281">
        <f t="shared" si="478"/>
        <v>0</v>
      </c>
      <c r="AT829" s="493" t="s">
        <v>2163</v>
      </c>
      <c r="AU829" s="284"/>
      <c r="AV829" s="447" t="str">
        <f t="shared" si="467"/>
        <v>CA</v>
      </c>
      <c r="AW829" s="447" t="str">
        <f t="shared" si="467"/>
        <v>CL</v>
      </c>
      <c r="AX829" s="447" t="str">
        <f t="shared" si="467"/>
        <v>AIC</v>
      </c>
      <c r="AY829" s="447" t="str">
        <f t="shared" si="495"/>
        <v>ERB</v>
      </c>
      <c r="AZ829" s="447" t="str">
        <f t="shared" si="495"/>
        <v>GRB</v>
      </c>
      <c r="BA829" s="447" t="str">
        <f t="shared" si="495"/>
        <v>Non-Op</v>
      </c>
      <c r="BC829" s="449"/>
      <c r="BD829" s="552"/>
      <c r="BF829" s="435"/>
      <c r="BG829" s="435"/>
      <c r="BH829" s="435"/>
      <c r="BI829" s="435"/>
      <c r="BJ829" s="435"/>
      <c r="BK829" s="435"/>
      <c r="BL829" s="435"/>
      <c r="BN829" s="444"/>
    </row>
    <row r="830" spans="1:66" s="28" customFormat="1" ht="12" customHeight="1">
      <c r="A830" s="362">
        <v>18601001</v>
      </c>
      <c r="B830" s="290" t="str">
        <f t="shared" si="443"/>
        <v>18601001</v>
      </c>
      <c r="C830" s="450" t="s">
        <v>2882</v>
      </c>
      <c r="D830" s="451" t="s">
        <v>1165</v>
      </c>
      <c r="E830" s="451"/>
      <c r="F830" s="300">
        <v>44561</v>
      </c>
      <c r="G830" s="451"/>
      <c r="H830" s="556">
        <v>4385</v>
      </c>
      <c r="I830" s="556">
        <v>6931</v>
      </c>
      <c r="J830" s="556">
        <v>10068</v>
      </c>
      <c r="K830" s="556">
        <v>13795</v>
      </c>
      <c r="L830" s="556">
        <v>18111</v>
      </c>
      <c r="M830" s="556">
        <v>23017</v>
      </c>
      <c r="N830" s="556">
        <v>28362</v>
      </c>
      <c r="O830" s="556">
        <v>35050</v>
      </c>
      <c r="P830" s="556">
        <v>42383</v>
      </c>
      <c r="Q830" s="556">
        <v>50362</v>
      </c>
      <c r="R830" s="556">
        <v>62125</v>
      </c>
      <c r="S830" s="556">
        <v>74769</v>
      </c>
      <c r="T830" s="556">
        <v>88293</v>
      </c>
      <c r="U830" s="556"/>
      <c r="V830" s="556">
        <f t="shared" si="469"/>
        <v>34276</v>
      </c>
      <c r="W830" s="292"/>
      <c r="X830" s="326"/>
      <c r="Y830" s="548">
        <f t="shared" si="500"/>
        <v>0</v>
      </c>
      <c r="Z830" s="549">
        <f t="shared" si="500"/>
        <v>0</v>
      </c>
      <c r="AA830" s="549">
        <f t="shared" si="500"/>
        <v>0</v>
      </c>
      <c r="AB830" s="282">
        <f t="shared" si="501"/>
        <v>88293</v>
      </c>
      <c r="AC830" s="281">
        <f t="shared" si="502"/>
        <v>0</v>
      </c>
      <c r="AD830" s="549">
        <f t="shared" si="465"/>
        <v>0</v>
      </c>
      <c r="AE830" s="553">
        <f t="shared" si="480"/>
        <v>0</v>
      </c>
      <c r="AF830" s="282">
        <f t="shared" si="481"/>
        <v>88293</v>
      </c>
      <c r="AG830" s="283">
        <f t="shared" si="473"/>
        <v>88293</v>
      </c>
      <c r="AH830" s="281">
        <f t="shared" si="474"/>
        <v>0</v>
      </c>
      <c r="AI830" s="551">
        <f t="shared" si="498"/>
        <v>0</v>
      </c>
      <c r="AJ830" s="549">
        <f t="shared" si="498"/>
        <v>0</v>
      </c>
      <c r="AK830" s="549">
        <f t="shared" si="498"/>
        <v>0</v>
      </c>
      <c r="AL830" s="282">
        <f t="shared" si="475"/>
        <v>34276</v>
      </c>
      <c r="AM830" s="281">
        <f t="shared" si="476"/>
        <v>0</v>
      </c>
      <c r="AN830" s="549">
        <f t="shared" si="462"/>
        <v>0</v>
      </c>
      <c r="AO830" s="549">
        <f t="shared" si="463"/>
        <v>0</v>
      </c>
      <c r="AP830" s="549">
        <f t="shared" si="477"/>
        <v>34276</v>
      </c>
      <c r="AQ830" s="283">
        <f t="shared" si="503"/>
        <v>34276</v>
      </c>
      <c r="AR830" s="281">
        <f t="shared" si="478"/>
        <v>0</v>
      </c>
      <c r="AT830" s="493" t="s">
        <v>2163</v>
      </c>
      <c r="AU830" s="284"/>
      <c r="AV830" s="447" t="str">
        <f t="shared" si="467"/>
        <v>CA</v>
      </c>
      <c r="AW830" s="447" t="str">
        <f t="shared" si="467"/>
        <v>CL</v>
      </c>
      <c r="AX830" s="447" t="str">
        <f t="shared" si="467"/>
        <v>AIC</v>
      </c>
      <c r="AY830" s="447" t="str">
        <f t="shared" si="495"/>
        <v>ERB</v>
      </c>
      <c r="AZ830" s="447" t="str">
        <f t="shared" si="495"/>
        <v>GRB</v>
      </c>
      <c r="BA830" s="447" t="str">
        <f t="shared" si="495"/>
        <v>Non-Op</v>
      </c>
      <c r="BC830" s="449"/>
      <c r="BD830" s="552"/>
      <c r="BF830" s="435"/>
      <c r="BG830" s="435"/>
      <c r="BH830" s="435"/>
      <c r="BI830" s="435"/>
      <c r="BJ830" s="435"/>
      <c r="BK830" s="435"/>
      <c r="BL830" s="435"/>
      <c r="BN830" s="444"/>
    </row>
    <row r="831" spans="1:66" s="28" customFormat="1" ht="12" customHeight="1">
      <c r="A831" s="362">
        <v>18601002</v>
      </c>
      <c r="B831" s="290" t="str">
        <f t="shared" si="443"/>
        <v>18601002</v>
      </c>
      <c r="C831" s="450" t="s">
        <v>2883</v>
      </c>
      <c r="D831" s="451" t="s">
        <v>1165</v>
      </c>
      <c r="E831" s="451"/>
      <c r="F831" s="300">
        <v>44561</v>
      </c>
      <c r="G831" s="451"/>
      <c r="H831" s="556">
        <v>95025</v>
      </c>
      <c r="I831" s="556">
        <v>106005</v>
      </c>
      <c r="J831" s="556">
        <v>117588</v>
      </c>
      <c r="K831" s="556">
        <v>129774</v>
      </c>
      <c r="L831" s="556">
        <v>142564</v>
      </c>
      <c r="M831" s="556">
        <v>155957</v>
      </c>
      <c r="N831" s="556">
        <v>169954</v>
      </c>
      <c r="O831" s="556">
        <v>186126</v>
      </c>
      <c r="P831" s="556">
        <v>202967</v>
      </c>
      <c r="Q831" s="556">
        <v>220476</v>
      </c>
      <c r="R831" s="556">
        <v>245268</v>
      </c>
      <c r="S831" s="556">
        <v>270971</v>
      </c>
      <c r="T831" s="556">
        <v>297586</v>
      </c>
      <c r="U831" s="556"/>
      <c r="V831" s="556">
        <f t="shared" si="469"/>
        <v>178662.95833333334</v>
      </c>
      <c r="W831" s="292"/>
      <c r="X831" s="326"/>
      <c r="Y831" s="548">
        <f t="shared" si="500"/>
        <v>0</v>
      </c>
      <c r="Z831" s="549">
        <f t="shared" si="500"/>
        <v>0</v>
      </c>
      <c r="AA831" s="549">
        <f t="shared" si="500"/>
        <v>0</v>
      </c>
      <c r="AB831" s="282">
        <f t="shared" si="501"/>
        <v>297586</v>
      </c>
      <c r="AC831" s="281">
        <f t="shared" si="502"/>
        <v>0</v>
      </c>
      <c r="AD831" s="549">
        <f t="shared" si="465"/>
        <v>0</v>
      </c>
      <c r="AE831" s="553">
        <f t="shared" si="480"/>
        <v>0</v>
      </c>
      <c r="AF831" s="282">
        <f t="shared" si="481"/>
        <v>297586</v>
      </c>
      <c r="AG831" s="283">
        <f t="shared" si="473"/>
        <v>297586</v>
      </c>
      <c r="AH831" s="281">
        <f t="shared" si="474"/>
        <v>0</v>
      </c>
      <c r="AI831" s="551">
        <f t="shared" si="498"/>
        <v>0</v>
      </c>
      <c r="AJ831" s="549">
        <f t="shared" si="498"/>
        <v>0</v>
      </c>
      <c r="AK831" s="549">
        <f t="shared" si="498"/>
        <v>0</v>
      </c>
      <c r="AL831" s="282">
        <f t="shared" si="475"/>
        <v>178662.95833333334</v>
      </c>
      <c r="AM831" s="281">
        <f t="shared" si="476"/>
        <v>0</v>
      </c>
      <c r="AN831" s="549">
        <f t="shared" si="462"/>
        <v>0</v>
      </c>
      <c r="AO831" s="549">
        <f t="shared" si="463"/>
        <v>0</v>
      </c>
      <c r="AP831" s="549">
        <f t="shared" si="477"/>
        <v>178662.95833333334</v>
      </c>
      <c r="AQ831" s="283">
        <f t="shared" si="503"/>
        <v>178662.95833333334</v>
      </c>
      <c r="AR831" s="281">
        <f t="shared" si="478"/>
        <v>0</v>
      </c>
      <c r="AT831" s="493" t="s">
        <v>2163</v>
      </c>
      <c r="AU831" s="284"/>
      <c r="AV831" s="447" t="str">
        <f t="shared" si="467"/>
        <v>CA</v>
      </c>
      <c r="AW831" s="447" t="str">
        <f t="shared" si="467"/>
        <v>CL</v>
      </c>
      <c r="AX831" s="447" t="str">
        <f t="shared" si="467"/>
        <v>AIC</v>
      </c>
      <c r="AY831" s="447" t="str">
        <f t="shared" si="495"/>
        <v>ERB</v>
      </c>
      <c r="AZ831" s="447" t="str">
        <f t="shared" si="495"/>
        <v>GRB</v>
      </c>
      <c r="BA831" s="447" t="str">
        <f t="shared" si="495"/>
        <v>Non-Op</v>
      </c>
      <c r="BC831" s="449"/>
      <c r="BD831" s="552"/>
      <c r="BF831" s="435"/>
      <c r="BG831" s="435"/>
      <c r="BH831" s="435"/>
      <c r="BI831" s="435"/>
      <c r="BJ831" s="435"/>
      <c r="BK831" s="435"/>
      <c r="BL831" s="435"/>
      <c r="BN831" s="444"/>
    </row>
    <row r="832" spans="1:66" s="28" customFormat="1" ht="12" customHeight="1">
      <c r="A832" s="362">
        <v>18601011</v>
      </c>
      <c r="B832" s="290" t="str">
        <f t="shared" si="443"/>
        <v>18601011</v>
      </c>
      <c r="C832" s="450" t="s">
        <v>3120</v>
      </c>
      <c r="D832" s="451" t="s">
        <v>2091</v>
      </c>
      <c r="E832" s="451"/>
      <c r="F832" s="300">
        <v>44651</v>
      </c>
      <c r="G832" s="451"/>
      <c r="H832" s="556"/>
      <c r="I832" s="556"/>
      <c r="J832" s="556"/>
      <c r="K832" s="556">
        <v>19242.91</v>
      </c>
      <c r="L832" s="556">
        <v>51358.19</v>
      </c>
      <c r="M832" s="556">
        <v>1168719.68</v>
      </c>
      <c r="N832" s="556">
        <v>2731400.97</v>
      </c>
      <c r="O832" s="556">
        <v>2837866.32</v>
      </c>
      <c r="P832" s="556">
        <v>2606155.9900000002</v>
      </c>
      <c r="Q832" s="556">
        <v>3042573.34</v>
      </c>
      <c r="R832" s="556">
        <v>2949201.32</v>
      </c>
      <c r="S832" s="556">
        <v>2856224.4</v>
      </c>
      <c r="T832" s="556">
        <v>2788783.61</v>
      </c>
      <c r="U832" s="556"/>
      <c r="V832" s="556">
        <f t="shared" si="469"/>
        <v>1638094.5770833334</v>
      </c>
      <c r="W832" s="292"/>
      <c r="X832" s="326"/>
      <c r="Y832" s="548">
        <f t="shared" si="500"/>
        <v>2788783.61</v>
      </c>
      <c r="Z832" s="549">
        <f t="shared" si="500"/>
        <v>0</v>
      </c>
      <c r="AA832" s="549">
        <f t="shared" si="500"/>
        <v>0</v>
      </c>
      <c r="AB832" s="282">
        <f t="shared" si="501"/>
        <v>0</v>
      </c>
      <c r="AC832" s="281">
        <f t="shared" si="502"/>
        <v>0</v>
      </c>
      <c r="AD832" s="549">
        <f t="shared" si="465"/>
        <v>0</v>
      </c>
      <c r="AE832" s="553">
        <f t="shared" si="480"/>
        <v>0</v>
      </c>
      <c r="AF832" s="282">
        <f t="shared" si="481"/>
        <v>0</v>
      </c>
      <c r="AG832" s="283">
        <f t="shared" si="473"/>
        <v>0</v>
      </c>
      <c r="AH832" s="281">
        <f t="shared" si="474"/>
        <v>0</v>
      </c>
      <c r="AI832" s="551">
        <f t="shared" si="498"/>
        <v>1638094.5770833334</v>
      </c>
      <c r="AJ832" s="549">
        <f t="shared" si="498"/>
        <v>0</v>
      </c>
      <c r="AK832" s="549">
        <f t="shared" si="498"/>
        <v>0</v>
      </c>
      <c r="AL832" s="282">
        <f t="shared" si="475"/>
        <v>0</v>
      </c>
      <c r="AM832" s="281">
        <f t="shared" si="476"/>
        <v>0</v>
      </c>
      <c r="AN832" s="549">
        <f t="shared" si="462"/>
        <v>0</v>
      </c>
      <c r="AO832" s="549">
        <f t="shared" si="463"/>
        <v>0</v>
      </c>
      <c r="AP832" s="549">
        <f t="shared" si="477"/>
        <v>0</v>
      </c>
      <c r="AQ832" s="283">
        <f t="shared" si="503"/>
        <v>0</v>
      </c>
      <c r="AR832" s="281">
        <f t="shared" si="478"/>
        <v>0</v>
      </c>
      <c r="AT832" s="446"/>
      <c r="AU832" s="284"/>
      <c r="AV832" s="447" t="str">
        <f t="shared" si="467"/>
        <v>CA</v>
      </c>
      <c r="AW832" s="447" t="str">
        <f t="shared" si="467"/>
        <v>CL</v>
      </c>
      <c r="AX832" s="447" t="str">
        <f t="shared" si="467"/>
        <v>AIC</v>
      </c>
      <c r="AY832" s="447" t="str">
        <f t="shared" si="495"/>
        <v>ERB</v>
      </c>
      <c r="AZ832" s="447" t="str">
        <f t="shared" si="495"/>
        <v>GRB</v>
      </c>
      <c r="BA832" s="447" t="str">
        <f t="shared" si="495"/>
        <v>Non-Op</v>
      </c>
      <c r="BC832" s="449"/>
      <c r="BD832" s="552"/>
      <c r="BF832" s="435"/>
      <c r="BG832" s="435"/>
      <c r="BH832" s="435"/>
      <c r="BI832" s="435"/>
      <c r="BJ832" s="435"/>
      <c r="BK832" s="435"/>
      <c r="BL832" s="435"/>
      <c r="BN832" s="444"/>
    </row>
    <row r="833" spans="1:66" s="28" customFormat="1" ht="12" customHeight="1">
      <c r="A833" s="287">
        <v>18601013</v>
      </c>
      <c r="B833" s="288" t="str">
        <f t="shared" si="443"/>
        <v>18601013</v>
      </c>
      <c r="C833" s="444" t="s">
        <v>1535</v>
      </c>
      <c r="D833" s="445" t="s">
        <v>2091</v>
      </c>
      <c r="E833" s="445"/>
      <c r="F833" s="444"/>
      <c r="G833" s="445"/>
      <c r="H833" s="547">
        <v>46976.22</v>
      </c>
      <c r="I833" s="547">
        <v>45635.3</v>
      </c>
      <c r="J833" s="547">
        <v>44294.38</v>
      </c>
      <c r="K833" s="547">
        <v>42953.46</v>
      </c>
      <c r="L833" s="547">
        <v>41612.54</v>
      </c>
      <c r="M833" s="547">
        <v>40271.620000000003</v>
      </c>
      <c r="N833" s="547">
        <v>38930.699999999997</v>
      </c>
      <c r="O833" s="547">
        <v>37589.78</v>
      </c>
      <c r="P833" s="547">
        <v>36248.86</v>
      </c>
      <c r="Q833" s="547">
        <v>34907.94</v>
      </c>
      <c r="R833" s="547">
        <v>33567.019999999997</v>
      </c>
      <c r="S833" s="547">
        <v>32226.1</v>
      </c>
      <c r="T833" s="547">
        <v>30885.18</v>
      </c>
      <c r="U833" s="547"/>
      <c r="V833" s="547">
        <f t="shared" si="469"/>
        <v>38930.700000000004</v>
      </c>
      <c r="W833" s="285"/>
      <c r="X833" s="286"/>
      <c r="Y833" s="548">
        <f t="shared" si="500"/>
        <v>30885.18</v>
      </c>
      <c r="Z833" s="549">
        <f t="shared" si="500"/>
        <v>0</v>
      </c>
      <c r="AA833" s="549">
        <f t="shared" si="500"/>
        <v>0</v>
      </c>
      <c r="AB833" s="282">
        <f t="shared" si="471"/>
        <v>0</v>
      </c>
      <c r="AC833" s="281">
        <f t="shared" si="472"/>
        <v>0</v>
      </c>
      <c r="AD833" s="549">
        <f t="shared" si="465"/>
        <v>0</v>
      </c>
      <c r="AE833" s="553">
        <f t="shared" si="480"/>
        <v>0</v>
      </c>
      <c r="AF833" s="282">
        <f t="shared" si="481"/>
        <v>0</v>
      </c>
      <c r="AG833" s="283">
        <f t="shared" si="473"/>
        <v>0</v>
      </c>
      <c r="AH833" s="281">
        <f t="shared" si="474"/>
        <v>0</v>
      </c>
      <c r="AI833" s="551">
        <f t="shared" si="498"/>
        <v>38930.700000000004</v>
      </c>
      <c r="AJ833" s="549">
        <f t="shared" si="498"/>
        <v>0</v>
      </c>
      <c r="AK833" s="549">
        <f t="shared" si="498"/>
        <v>0</v>
      </c>
      <c r="AL833" s="282">
        <f t="shared" si="475"/>
        <v>0</v>
      </c>
      <c r="AM833" s="281">
        <f t="shared" si="476"/>
        <v>0</v>
      </c>
      <c r="AN833" s="549">
        <f t="shared" si="462"/>
        <v>0</v>
      </c>
      <c r="AO833" s="549">
        <f t="shared" si="463"/>
        <v>0</v>
      </c>
      <c r="AP833" s="549">
        <f t="shared" si="477"/>
        <v>0</v>
      </c>
      <c r="AQ833" s="283">
        <f t="shared" si="496"/>
        <v>0</v>
      </c>
      <c r="AR833" s="281">
        <f t="shared" si="478"/>
        <v>0</v>
      </c>
      <c r="AT833" s="446"/>
      <c r="AU833" s="284"/>
      <c r="AV833" s="447" t="str">
        <f t="shared" si="467"/>
        <v>CA</v>
      </c>
      <c r="AW833" s="447" t="str">
        <f t="shared" si="467"/>
        <v>CL</v>
      </c>
      <c r="AX833" s="447" t="str">
        <f t="shared" si="467"/>
        <v>AIC</v>
      </c>
      <c r="AY833" s="447" t="str">
        <f t="shared" si="495"/>
        <v>ERB</v>
      </c>
      <c r="AZ833" s="447" t="str">
        <f t="shared" si="495"/>
        <v>GRB</v>
      </c>
      <c r="BA833" s="447" t="str">
        <f t="shared" si="495"/>
        <v>Non-Op</v>
      </c>
      <c r="BC833" s="445" t="s">
        <v>2118</v>
      </c>
      <c r="BD833" s="552">
        <f t="shared" si="489"/>
        <v>30885.18</v>
      </c>
      <c r="BF833" s="435"/>
      <c r="BG833" s="435"/>
      <c r="BH833" s="435"/>
      <c r="BI833" s="435"/>
      <c r="BJ833" s="435"/>
      <c r="BK833" s="435"/>
      <c r="BL833" s="435"/>
      <c r="BN833" s="444"/>
    </row>
    <row r="834" spans="1:66" s="28" customFormat="1" ht="12" customHeight="1">
      <c r="A834" s="287">
        <v>18601021</v>
      </c>
      <c r="B834" s="288" t="str">
        <f t="shared" si="443"/>
        <v>18601021</v>
      </c>
      <c r="C834" s="444" t="s">
        <v>2884</v>
      </c>
      <c r="D834" s="445" t="s">
        <v>2091</v>
      </c>
      <c r="E834" s="445"/>
      <c r="F834" s="444"/>
      <c r="G834" s="445"/>
      <c r="H834" s="547">
        <v>0</v>
      </c>
      <c r="I834" s="547">
        <v>0</v>
      </c>
      <c r="J834" s="547">
        <v>0</v>
      </c>
      <c r="K834" s="547">
        <v>0</v>
      </c>
      <c r="L834" s="547">
        <v>0</v>
      </c>
      <c r="M834" s="547">
        <v>0</v>
      </c>
      <c r="N834" s="547">
        <v>0</v>
      </c>
      <c r="O834" s="547">
        <v>0</v>
      </c>
      <c r="P834" s="547">
        <v>0</v>
      </c>
      <c r="Q834" s="547">
        <v>0</v>
      </c>
      <c r="R834" s="547">
        <v>0</v>
      </c>
      <c r="S834" s="547">
        <v>0</v>
      </c>
      <c r="T834" s="547">
        <v>0</v>
      </c>
      <c r="U834" s="547"/>
      <c r="V834" s="547">
        <f t="shared" si="469"/>
        <v>0</v>
      </c>
      <c r="W834" s="285"/>
      <c r="X834" s="286"/>
      <c r="Y834" s="548">
        <f t="shared" si="500"/>
        <v>0</v>
      </c>
      <c r="Z834" s="549">
        <f t="shared" si="500"/>
        <v>0</v>
      </c>
      <c r="AA834" s="549">
        <f t="shared" si="500"/>
        <v>0</v>
      </c>
      <c r="AB834" s="282">
        <f t="shared" si="471"/>
        <v>0</v>
      </c>
      <c r="AC834" s="281">
        <f t="shared" si="472"/>
        <v>0</v>
      </c>
      <c r="AD834" s="549">
        <f t="shared" si="465"/>
        <v>0</v>
      </c>
      <c r="AE834" s="553">
        <f t="shared" si="480"/>
        <v>0</v>
      </c>
      <c r="AF834" s="282">
        <f t="shared" si="481"/>
        <v>0</v>
      </c>
      <c r="AG834" s="283">
        <f t="shared" si="473"/>
        <v>0</v>
      </c>
      <c r="AH834" s="281">
        <f t="shared" si="474"/>
        <v>0</v>
      </c>
      <c r="AI834" s="551">
        <f t="shared" si="498"/>
        <v>0</v>
      </c>
      <c r="AJ834" s="549">
        <f t="shared" si="498"/>
        <v>0</v>
      </c>
      <c r="AK834" s="549">
        <f t="shared" si="498"/>
        <v>0</v>
      </c>
      <c r="AL834" s="282">
        <f t="shared" si="475"/>
        <v>0</v>
      </c>
      <c r="AM834" s="281">
        <f t="shared" si="476"/>
        <v>0</v>
      </c>
      <c r="AN834" s="549">
        <f t="shared" si="462"/>
        <v>0</v>
      </c>
      <c r="AO834" s="549">
        <f t="shared" si="463"/>
        <v>0</v>
      </c>
      <c r="AP834" s="549">
        <f t="shared" si="477"/>
        <v>0</v>
      </c>
      <c r="AQ834" s="283">
        <f t="shared" si="496"/>
        <v>0</v>
      </c>
      <c r="AR834" s="281">
        <f t="shared" si="478"/>
        <v>0</v>
      </c>
      <c r="AT834" s="446"/>
      <c r="AU834" s="284"/>
      <c r="AV834" s="447" t="str">
        <f t="shared" si="467"/>
        <v>CA</v>
      </c>
      <c r="AW834" s="447" t="str">
        <f t="shared" si="467"/>
        <v>CL</v>
      </c>
      <c r="AX834" s="447" t="str">
        <f t="shared" si="467"/>
        <v>AIC</v>
      </c>
      <c r="AY834" s="447" t="str">
        <f t="shared" si="495"/>
        <v>ERB</v>
      </c>
      <c r="AZ834" s="447" t="str">
        <f t="shared" si="495"/>
        <v>GRB</v>
      </c>
      <c r="BA834" s="447" t="str">
        <f t="shared" si="495"/>
        <v>Non-Op</v>
      </c>
      <c r="BC834" s="445" t="s">
        <v>2142</v>
      </c>
      <c r="BD834" s="552">
        <f t="shared" si="489"/>
        <v>0</v>
      </c>
      <c r="BF834" s="435"/>
      <c r="BG834" s="435"/>
      <c r="BH834" s="435"/>
      <c r="BI834" s="435"/>
      <c r="BJ834" s="435"/>
      <c r="BK834" s="435"/>
      <c r="BL834" s="435"/>
      <c r="BN834" s="444"/>
    </row>
    <row r="835" spans="1:66" s="28" customFormat="1" ht="12" customHeight="1">
      <c r="A835" s="362" t="s">
        <v>3121</v>
      </c>
      <c r="B835" s="290" t="str">
        <f t="shared" si="443"/>
        <v>18601031</v>
      </c>
      <c r="C835" s="450" t="s">
        <v>3122</v>
      </c>
      <c r="D835" s="451" t="s">
        <v>2091</v>
      </c>
      <c r="E835" s="451"/>
      <c r="F835" s="300">
        <v>44592</v>
      </c>
      <c r="G835" s="451"/>
      <c r="H835" s="556"/>
      <c r="I835" s="556">
        <v>153013.82</v>
      </c>
      <c r="J835" s="556">
        <v>181432.22</v>
      </c>
      <c r="K835" s="556">
        <v>563917.57999999996</v>
      </c>
      <c r="L835" s="556">
        <v>888197.79</v>
      </c>
      <c r="M835" s="556">
        <v>1741463.25</v>
      </c>
      <c r="N835" s="556">
        <v>3105817.51</v>
      </c>
      <c r="O835" s="556">
        <v>3442767.64</v>
      </c>
      <c r="P835" s="556">
        <v>4447389.8</v>
      </c>
      <c r="Q835" s="556">
        <v>4456007.1399999997</v>
      </c>
      <c r="R835" s="556">
        <v>4700445.3899999997</v>
      </c>
      <c r="S835" s="556">
        <v>4722839.13</v>
      </c>
      <c r="T835" s="556">
        <v>5076699.45</v>
      </c>
      <c r="U835" s="556"/>
      <c r="V835" s="556">
        <f t="shared" si="469"/>
        <v>2578470.0829166668</v>
      </c>
      <c r="W835" s="292"/>
      <c r="X835" s="293"/>
      <c r="Y835" s="548">
        <f t="shared" si="500"/>
        <v>5076699.45</v>
      </c>
      <c r="Z835" s="549">
        <f t="shared" si="500"/>
        <v>0</v>
      </c>
      <c r="AA835" s="549">
        <f t="shared" si="500"/>
        <v>0</v>
      </c>
      <c r="AB835" s="282">
        <f t="shared" ref="AB835:AB849" si="504">T835-SUM(Y835:AA835)</f>
        <v>0</v>
      </c>
      <c r="AC835" s="281">
        <f t="shared" ref="AC835:AC849" si="505">T835-SUM(Y835:AA835)-AB835</f>
        <v>0</v>
      </c>
      <c r="AD835" s="549">
        <f t="shared" si="465"/>
        <v>0</v>
      </c>
      <c r="AE835" s="553">
        <f t="shared" si="480"/>
        <v>0</v>
      </c>
      <c r="AF835" s="282">
        <f t="shared" si="481"/>
        <v>0</v>
      </c>
      <c r="AG835" s="283">
        <f t="shared" si="473"/>
        <v>0</v>
      </c>
      <c r="AH835" s="281">
        <f t="shared" si="474"/>
        <v>0</v>
      </c>
      <c r="AI835" s="551">
        <f t="shared" si="498"/>
        <v>2578470.0829166668</v>
      </c>
      <c r="AJ835" s="549">
        <f t="shared" si="498"/>
        <v>0</v>
      </c>
      <c r="AK835" s="549">
        <f t="shared" si="498"/>
        <v>0</v>
      </c>
      <c r="AL835" s="282">
        <f t="shared" si="475"/>
        <v>0</v>
      </c>
      <c r="AM835" s="281">
        <f t="shared" si="476"/>
        <v>0</v>
      </c>
      <c r="AN835" s="549">
        <f t="shared" si="462"/>
        <v>0</v>
      </c>
      <c r="AO835" s="549">
        <f t="shared" si="463"/>
        <v>0</v>
      </c>
      <c r="AP835" s="549">
        <f t="shared" si="477"/>
        <v>0</v>
      </c>
      <c r="AQ835" s="283">
        <f t="shared" ref="AQ835:AQ849" si="506">SUM(AN835:AP835)</f>
        <v>0</v>
      </c>
      <c r="AR835" s="281">
        <f t="shared" si="478"/>
        <v>0</v>
      </c>
      <c r="AT835" s="446"/>
      <c r="AU835" s="284"/>
      <c r="AV835" s="447" t="str">
        <f t="shared" si="467"/>
        <v>CA</v>
      </c>
      <c r="AW835" s="447" t="str">
        <f t="shared" si="467"/>
        <v>CL</v>
      </c>
      <c r="AX835" s="447" t="str">
        <f t="shared" si="467"/>
        <v>AIC</v>
      </c>
      <c r="AY835" s="447" t="str">
        <f t="shared" si="495"/>
        <v>ERB</v>
      </c>
      <c r="AZ835" s="447" t="str">
        <f t="shared" si="495"/>
        <v>GRB</v>
      </c>
      <c r="BA835" s="447" t="str">
        <f t="shared" si="495"/>
        <v>Non-Op</v>
      </c>
      <c r="BC835" s="445" t="s">
        <v>2142</v>
      </c>
      <c r="BD835" s="552">
        <f t="shared" si="489"/>
        <v>5076699.45</v>
      </c>
      <c r="BF835" s="435"/>
      <c r="BG835" s="435"/>
      <c r="BH835" s="435"/>
      <c r="BI835" s="435"/>
      <c r="BJ835" s="435"/>
      <c r="BK835" s="435"/>
      <c r="BL835" s="435"/>
      <c r="BN835" s="444"/>
    </row>
    <row r="836" spans="1:66" s="28" customFormat="1" ht="12" customHeight="1">
      <c r="A836" s="362">
        <v>18601053</v>
      </c>
      <c r="B836" s="290" t="str">
        <f t="shared" si="443"/>
        <v>18601053</v>
      </c>
      <c r="C836" s="450" t="s">
        <v>3123</v>
      </c>
      <c r="D836" s="451" t="s">
        <v>1162</v>
      </c>
      <c r="E836" s="451"/>
      <c r="F836" s="300">
        <v>44804</v>
      </c>
      <c r="G836" s="451"/>
      <c r="H836" s="556"/>
      <c r="I836" s="556"/>
      <c r="J836" s="556"/>
      <c r="K836" s="556"/>
      <c r="L836" s="556"/>
      <c r="M836" s="556"/>
      <c r="N836" s="556"/>
      <c r="O836" s="556"/>
      <c r="P836" s="556">
        <v>129780</v>
      </c>
      <c r="Q836" s="556">
        <v>137216.75</v>
      </c>
      <c r="R836" s="556">
        <v>137216.75</v>
      </c>
      <c r="S836" s="556">
        <v>137216.75</v>
      </c>
      <c r="T836" s="556">
        <v>139259.29999999999</v>
      </c>
      <c r="U836" s="556"/>
      <c r="V836" s="556">
        <f t="shared" si="469"/>
        <v>50921.658333333333</v>
      </c>
      <c r="W836" s="292"/>
      <c r="X836" s="293"/>
      <c r="Y836" s="548">
        <f t="shared" si="500"/>
        <v>0</v>
      </c>
      <c r="Z836" s="549">
        <f t="shared" si="500"/>
        <v>0</v>
      </c>
      <c r="AA836" s="549">
        <f t="shared" si="500"/>
        <v>139259.29999999999</v>
      </c>
      <c r="AB836" s="282">
        <f t="shared" si="504"/>
        <v>0</v>
      </c>
      <c r="AC836" s="281">
        <f t="shared" si="505"/>
        <v>0</v>
      </c>
      <c r="AD836" s="549">
        <f t="shared" si="465"/>
        <v>0</v>
      </c>
      <c r="AE836" s="553">
        <f t="shared" si="480"/>
        <v>0</v>
      </c>
      <c r="AF836" s="282">
        <f t="shared" si="481"/>
        <v>0</v>
      </c>
      <c r="AG836" s="283">
        <f t="shared" si="473"/>
        <v>0</v>
      </c>
      <c r="AH836" s="281">
        <f t="shared" si="474"/>
        <v>0</v>
      </c>
      <c r="AI836" s="551">
        <f t="shared" si="498"/>
        <v>0</v>
      </c>
      <c r="AJ836" s="549">
        <f t="shared" si="498"/>
        <v>0</v>
      </c>
      <c r="AK836" s="549">
        <f t="shared" si="498"/>
        <v>50921.658333333333</v>
      </c>
      <c r="AL836" s="282">
        <f t="shared" si="475"/>
        <v>0</v>
      </c>
      <c r="AM836" s="281">
        <f t="shared" si="476"/>
        <v>0</v>
      </c>
      <c r="AN836" s="549">
        <f t="shared" si="462"/>
        <v>0</v>
      </c>
      <c r="AO836" s="549">
        <f t="shared" si="463"/>
        <v>0</v>
      </c>
      <c r="AP836" s="549">
        <f t="shared" si="477"/>
        <v>0</v>
      </c>
      <c r="AQ836" s="283">
        <f t="shared" si="506"/>
        <v>0</v>
      </c>
      <c r="AR836" s="281">
        <f t="shared" si="478"/>
        <v>0</v>
      </c>
      <c r="AT836" s="446"/>
      <c r="AU836" s="284"/>
      <c r="AV836" s="447" t="str">
        <f t="shared" si="467"/>
        <v>CA</v>
      </c>
      <c r="AW836" s="447" t="str">
        <f t="shared" si="467"/>
        <v>CL</v>
      </c>
      <c r="AX836" s="447" t="str">
        <f t="shared" si="467"/>
        <v>AIC</v>
      </c>
      <c r="AY836" s="447" t="str">
        <f t="shared" si="495"/>
        <v>ERB</v>
      </c>
      <c r="AZ836" s="447" t="str">
        <f t="shared" si="495"/>
        <v>GRB</v>
      </c>
      <c r="BA836" s="447" t="str">
        <f t="shared" si="495"/>
        <v>Non-Op</v>
      </c>
      <c r="BC836" s="445"/>
      <c r="BD836" s="552"/>
      <c r="BF836" s="435"/>
      <c r="BG836" s="435"/>
      <c r="BH836" s="435"/>
      <c r="BI836" s="435"/>
      <c r="BJ836" s="435"/>
      <c r="BK836" s="435"/>
      <c r="BL836" s="435"/>
      <c r="BN836" s="444"/>
    </row>
    <row r="837" spans="1:66" s="28" customFormat="1" ht="12" customHeight="1">
      <c r="A837" s="362">
        <v>18601061</v>
      </c>
      <c r="B837" s="290" t="str">
        <f t="shared" si="443"/>
        <v>18601061</v>
      </c>
      <c r="C837" s="497" t="s">
        <v>2217</v>
      </c>
      <c r="D837" s="451" t="s">
        <v>1165</v>
      </c>
      <c r="E837" s="451"/>
      <c r="F837" s="300">
        <v>44121</v>
      </c>
      <c r="G837" s="451"/>
      <c r="H837" s="556">
        <v>814898.02</v>
      </c>
      <c r="I837" s="556">
        <v>855220.19</v>
      </c>
      <c r="J837" s="556">
        <v>893526.25</v>
      </c>
      <c r="K837" s="556">
        <v>929816.2</v>
      </c>
      <c r="L837" s="556">
        <v>964090.04</v>
      </c>
      <c r="M837" s="556">
        <v>996347.77</v>
      </c>
      <c r="N837" s="556">
        <v>1026589.4</v>
      </c>
      <c r="O837" s="556">
        <v>1054814.92</v>
      </c>
      <c r="P837" s="556">
        <v>1081024.33</v>
      </c>
      <c r="Q837" s="556">
        <v>1105217.6299999999</v>
      </c>
      <c r="R837" s="556">
        <v>1127394.82</v>
      </c>
      <c r="S837" s="556">
        <v>1147555.8999999999</v>
      </c>
      <c r="T837" s="556">
        <v>1165700.8799999999</v>
      </c>
      <c r="U837" s="556"/>
      <c r="V837" s="556">
        <f t="shared" si="469"/>
        <v>1014324.7416666667</v>
      </c>
      <c r="W837" s="292"/>
      <c r="X837" s="293"/>
      <c r="Y837" s="548">
        <f t="shared" si="500"/>
        <v>0</v>
      </c>
      <c r="Z837" s="549">
        <f t="shared" si="500"/>
        <v>0</v>
      </c>
      <c r="AA837" s="549">
        <f t="shared" si="500"/>
        <v>0</v>
      </c>
      <c r="AB837" s="282">
        <f t="shared" si="504"/>
        <v>1165700.8799999999</v>
      </c>
      <c r="AC837" s="281">
        <f t="shared" si="505"/>
        <v>0</v>
      </c>
      <c r="AD837" s="549">
        <f t="shared" si="465"/>
        <v>0</v>
      </c>
      <c r="AE837" s="553">
        <f t="shared" si="480"/>
        <v>0</v>
      </c>
      <c r="AF837" s="282">
        <f t="shared" si="481"/>
        <v>1165700.8799999999</v>
      </c>
      <c r="AG837" s="283">
        <f t="shared" si="473"/>
        <v>1165700.8799999999</v>
      </c>
      <c r="AH837" s="281">
        <f t="shared" si="474"/>
        <v>0</v>
      </c>
      <c r="AI837" s="551">
        <f t="shared" si="498"/>
        <v>0</v>
      </c>
      <c r="AJ837" s="549">
        <f t="shared" si="498"/>
        <v>0</v>
      </c>
      <c r="AK837" s="549">
        <f t="shared" si="498"/>
        <v>0</v>
      </c>
      <c r="AL837" s="282">
        <f t="shared" si="475"/>
        <v>1014324.7416666667</v>
      </c>
      <c r="AM837" s="281">
        <f t="shared" si="476"/>
        <v>0</v>
      </c>
      <c r="AN837" s="549">
        <f t="shared" si="462"/>
        <v>0</v>
      </c>
      <c r="AO837" s="549">
        <f t="shared" si="463"/>
        <v>0</v>
      </c>
      <c r="AP837" s="549">
        <f t="shared" si="477"/>
        <v>1014324.7416666667</v>
      </c>
      <c r="AQ837" s="283">
        <f t="shared" si="506"/>
        <v>1014324.7416666667</v>
      </c>
      <c r="AR837" s="281">
        <f t="shared" si="478"/>
        <v>0</v>
      </c>
      <c r="AT837" s="446" t="s">
        <v>2885</v>
      </c>
      <c r="AU837" s="284"/>
      <c r="AV837" s="447" t="str">
        <f t="shared" si="467"/>
        <v>CA</v>
      </c>
      <c r="AW837" s="447" t="str">
        <f t="shared" si="467"/>
        <v>CL</v>
      </c>
      <c r="AX837" s="447" t="str">
        <f t="shared" si="467"/>
        <v>AIC</v>
      </c>
      <c r="AY837" s="447" t="str">
        <f t="shared" si="495"/>
        <v>ERB</v>
      </c>
      <c r="AZ837" s="447" t="str">
        <f t="shared" si="495"/>
        <v>GRB</v>
      </c>
      <c r="BA837" s="447" t="str">
        <f t="shared" si="495"/>
        <v>Non-Op</v>
      </c>
      <c r="BC837" s="449" t="s">
        <v>2100</v>
      </c>
      <c r="BD837" s="552">
        <f t="shared" si="489"/>
        <v>1165700.8799999999</v>
      </c>
      <c r="BF837" s="435"/>
      <c r="BG837" s="435"/>
      <c r="BH837" s="435"/>
      <c r="BI837" s="435"/>
      <c r="BJ837" s="435"/>
      <c r="BK837" s="435"/>
      <c r="BL837" s="435"/>
      <c r="BN837" s="444"/>
    </row>
    <row r="838" spans="1:66" s="28" customFormat="1" ht="12" customHeight="1">
      <c r="A838" s="324">
        <v>18601062</v>
      </c>
      <c r="B838" s="290" t="str">
        <f t="shared" si="443"/>
        <v>18601062</v>
      </c>
      <c r="C838" s="497" t="s">
        <v>2218</v>
      </c>
      <c r="D838" s="451" t="s">
        <v>1165</v>
      </c>
      <c r="E838" s="451"/>
      <c r="F838" s="300">
        <v>44121</v>
      </c>
      <c r="G838" s="451"/>
      <c r="H838" s="556">
        <v>378159.89</v>
      </c>
      <c r="I838" s="556">
        <v>396167.5</v>
      </c>
      <c r="J838" s="556">
        <v>413274.73</v>
      </c>
      <c r="K838" s="556">
        <v>429481.58</v>
      </c>
      <c r="L838" s="556">
        <v>444788.05</v>
      </c>
      <c r="M838" s="556">
        <v>459194.14</v>
      </c>
      <c r="N838" s="556">
        <v>472699.85</v>
      </c>
      <c r="O838" s="556">
        <v>485305.18</v>
      </c>
      <c r="P838" s="556">
        <v>497010.13</v>
      </c>
      <c r="Q838" s="556">
        <v>507814.7</v>
      </c>
      <c r="R838" s="556">
        <v>517718.89</v>
      </c>
      <c r="S838" s="556">
        <v>526722.69999999995</v>
      </c>
      <c r="T838" s="556">
        <v>534826.13</v>
      </c>
      <c r="U838" s="556"/>
      <c r="V838" s="556">
        <f t="shared" si="469"/>
        <v>467222.53833333333</v>
      </c>
      <c r="W838" s="292"/>
      <c r="X838" s="293"/>
      <c r="Y838" s="548">
        <f t="shared" si="500"/>
        <v>0</v>
      </c>
      <c r="Z838" s="549">
        <f t="shared" si="500"/>
        <v>0</v>
      </c>
      <c r="AA838" s="549">
        <f t="shared" si="500"/>
        <v>0</v>
      </c>
      <c r="AB838" s="282">
        <f t="shared" si="504"/>
        <v>534826.13</v>
      </c>
      <c r="AC838" s="281">
        <f t="shared" si="505"/>
        <v>0</v>
      </c>
      <c r="AD838" s="549">
        <f t="shared" si="465"/>
        <v>0</v>
      </c>
      <c r="AE838" s="553">
        <f t="shared" si="480"/>
        <v>0</v>
      </c>
      <c r="AF838" s="282">
        <f t="shared" si="481"/>
        <v>534826.13</v>
      </c>
      <c r="AG838" s="283">
        <f t="shared" si="473"/>
        <v>534826.13</v>
      </c>
      <c r="AH838" s="281">
        <f t="shared" si="474"/>
        <v>0</v>
      </c>
      <c r="AI838" s="551">
        <f t="shared" si="498"/>
        <v>0</v>
      </c>
      <c r="AJ838" s="549">
        <f t="shared" si="498"/>
        <v>0</v>
      </c>
      <c r="AK838" s="549">
        <f t="shared" si="498"/>
        <v>0</v>
      </c>
      <c r="AL838" s="282">
        <f t="shared" si="475"/>
        <v>467222.53833333333</v>
      </c>
      <c r="AM838" s="281">
        <f t="shared" si="476"/>
        <v>0</v>
      </c>
      <c r="AN838" s="549">
        <f t="shared" si="462"/>
        <v>0</v>
      </c>
      <c r="AO838" s="549">
        <f t="shared" si="463"/>
        <v>0</v>
      </c>
      <c r="AP838" s="549">
        <f t="shared" si="477"/>
        <v>467222.53833333333</v>
      </c>
      <c r="AQ838" s="283">
        <f t="shared" si="506"/>
        <v>467222.53833333333</v>
      </c>
      <c r="AR838" s="281">
        <f t="shared" si="478"/>
        <v>0</v>
      </c>
      <c r="AT838" s="446" t="s">
        <v>2885</v>
      </c>
      <c r="AU838" s="284"/>
      <c r="AV838" s="447" t="str">
        <f t="shared" si="467"/>
        <v>CA</v>
      </c>
      <c r="AW838" s="447" t="str">
        <f t="shared" si="467"/>
        <v>CL</v>
      </c>
      <c r="AX838" s="447" t="str">
        <f t="shared" si="467"/>
        <v>AIC</v>
      </c>
      <c r="AY838" s="447" t="str">
        <f t="shared" si="495"/>
        <v>ERB</v>
      </c>
      <c r="AZ838" s="447" t="str">
        <f t="shared" si="495"/>
        <v>GRB</v>
      </c>
      <c r="BA838" s="447" t="str">
        <f t="shared" si="495"/>
        <v>Non-Op</v>
      </c>
      <c r="BC838" s="449" t="s">
        <v>2100</v>
      </c>
      <c r="BD838" s="552">
        <f t="shared" si="489"/>
        <v>534826.13</v>
      </c>
      <c r="BF838" s="435"/>
      <c r="BG838" s="435"/>
      <c r="BH838" s="435"/>
      <c r="BI838" s="435"/>
      <c r="BJ838" s="435"/>
      <c r="BK838" s="435"/>
      <c r="BL838" s="435"/>
      <c r="BN838" s="444"/>
    </row>
    <row r="839" spans="1:66" s="28" customFormat="1" ht="12" customHeight="1">
      <c r="A839" s="324">
        <v>18601071</v>
      </c>
      <c r="B839" s="290" t="str">
        <f t="shared" si="443"/>
        <v>18601071</v>
      </c>
      <c r="C839" s="497" t="s">
        <v>2219</v>
      </c>
      <c r="D839" s="451" t="s">
        <v>1165</v>
      </c>
      <c r="E839" s="451"/>
      <c r="F839" s="300">
        <v>44121</v>
      </c>
      <c r="G839" s="451"/>
      <c r="H839" s="556">
        <v>491936.4</v>
      </c>
      <c r="I839" s="556">
        <v>525750.21</v>
      </c>
      <c r="J839" s="556">
        <v>559564.02</v>
      </c>
      <c r="K839" s="556">
        <v>593377.82999999996</v>
      </c>
      <c r="L839" s="556">
        <v>627191.64</v>
      </c>
      <c r="M839" s="556">
        <v>661005.44999999995</v>
      </c>
      <c r="N839" s="556">
        <v>694819.26</v>
      </c>
      <c r="O839" s="556">
        <v>728633.07</v>
      </c>
      <c r="P839" s="556">
        <v>762446.88</v>
      </c>
      <c r="Q839" s="556">
        <v>796260.69</v>
      </c>
      <c r="R839" s="556">
        <v>830074.5</v>
      </c>
      <c r="S839" s="556">
        <v>863888.31</v>
      </c>
      <c r="T839" s="556">
        <v>897702.12</v>
      </c>
      <c r="U839" s="556"/>
      <c r="V839" s="556">
        <f t="shared" si="469"/>
        <v>694819.26000000013</v>
      </c>
      <c r="W839" s="292"/>
      <c r="X839" s="293"/>
      <c r="Y839" s="548">
        <f t="shared" si="500"/>
        <v>0</v>
      </c>
      <c r="Z839" s="549">
        <f t="shared" si="500"/>
        <v>0</v>
      </c>
      <c r="AA839" s="549">
        <f t="shared" si="500"/>
        <v>0</v>
      </c>
      <c r="AB839" s="282">
        <f t="shared" si="504"/>
        <v>897702.12</v>
      </c>
      <c r="AC839" s="281">
        <f t="shared" si="505"/>
        <v>0</v>
      </c>
      <c r="AD839" s="549">
        <f t="shared" si="465"/>
        <v>0</v>
      </c>
      <c r="AE839" s="553">
        <f t="shared" si="480"/>
        <v>0</v>
      </c>
      <c r="AF839" s="282">
        <f t="shared" si="481"/>
        <v>897702.12</v>
      </c>
      <c r="AG839" s="283">
        <f t="shared" si="473"/>
        <v>897702.12</v>
      </c>
      <c r="AH839" s="281">
        <f t="shared" si="474"/>
        <v>0</v>
      </c>
      <c r="AI839" s="551">
        <f t="shared" si="498"/>
        <v>0</v>
      </c>
      <c r="AJ839" s="549">
        <f t="shared" si="498"/>
        <v>0</v>
      </c>
      <c r="AK839" s="549">
        <f t="shared" si="498"/>
        <v>0</v>
      </c>
      <c r="AL839" s="282">
        <f t="shared" si="475"/>
        <v>694819.26000000013</v>
      </c>
      <c r="AM839" s="281">
        <f t="shared" si="476"/>
        <v>0</v>
      </c>
      <c r="AN839" s="549">
        <f t="shared" si="462"/>
        <v>0</v>
      </c>
      <c r="AO839" s="549">
        <f t="shared" si="463"/>
        <v>0</v>
      </c>
      <c r="AP839" s="549">
        <f t="shared" si="477"/>
        <v>694819.26000000013</v>
      </c>
      <c r="AQ839" s="283">
        <f t="shared" si="506"/>
        <v>694819.26000000013</v>
      </c>
      <c r="AR839" s="281">
        <f t="shared" si="478"/>
        <v>0</v>
      </c>
      <c r="AT839" s="446" t="s">
        <v>2885</v>
      </c>
      <c r="AU839" s="284"/>
      <c r="AV839" s="447" t="str">
        <f t="shared" si="467"/>
        <v>CA</v>
      </c>
      <c r="AW839" s="447" t="str">
        <f t="shared" si="467"/>
        <v>CL</v>
      </c>
      <c r="AX839" s="447" t="str">
        <f t="shared" si="467"/>
        <v>AIC</v>
      </c>
      <c r="AY839" s="447" t="str">
        <f t="shared" si="495"/>
        <v>ERB</v>
      </c>
      <c r="AZ839" s="447" t="str">
        <f t="shared" si="495"/>
        <v>GRB</v>
      </c>
      <c r="BA839" s="447" t="str">
        <f t="shared" si="495"/>
        <v>Non-Op</v>
      </c>
      <c r="BC839" s="449" t="s">
        <v>2100</v>
      </c>
      <c r="BD839" s="552">
        <f t="shared" si="489"/>
        <v>897702.12</v>
      </c>
      <c r="BF839" s="435"/>
      <c r="BG839" s="435"/>
      <c r="BH839" s="435"/>
      <c r="BI839" s="435"/>
      <c r="BJ839" s="435"/>
      <c r="BK839" s="435"/>
      <c r="BL839" s="435"/>
      <c r="BN839" s="444"/>
    </row>
    <row r="840" spans="1:66" s="28" customFormat="1" ht="12" customHeight="1">
      <c r="A840" s="324">
        <v>18601072</v>
      </c>
      <c r="B840" s="290" t="str">
        <f t="shared" si="443"/>
        <v>18601072</v>
      </c>
      <c r="C840" s="497" t="s">
        <v>2220</v>
      </c>
      <c r="D840" s="451" t="s">
        <v>1165</v>
      </c>
      <c r="E840" s="451"/>
      <c r="F840" s="300">
        <v>44121</v>
      </c>
      <c r="G840" s="451"/>
      <c r="H840" s="556">
        <v>205566.3</v>
      </c>
      <c r="I840" s="556">
        <v>219270.72</v>
      </c>
      <c r="J840" s="556">
        <v>232975.14</v>
      </c>
      <c r="K840" s="556">
        <v>246679.56</v>
      </c>
      <c r="L840" s="556">
        <v>260383.98</v>
      </c>
      <c r="M840" s="556">
        <v>274088.40000000002</v>
      </c>
      <c r="N840" s="556">
        <v>287792.82</v>
      </c>
      <c r="O840" s="556">
        <v>301497.24</v>
      </c>
      <c r="P840" s="556">
        <v>315201.65999999997</v>
      </c>
      <c r="Q840" s="556">
        <v>328906.08</v>
      </c>
      <c r="R840" s="556">
        <v>342610.5</v>
      </c>
      <c r="S840" s="556">
        <v>356314.92</v>
      </c>
      <c r="T840" s="556">
        <v>370019.34</v>
      </c>
      <c r="U840" s="556"/>
      <c r="V840" s="556">
        <f t="shared" si="469"/>
        <v>287792.82</v>
      </c>
      <c r="W840" s="292"/>
      <c r="X840" s="293"/>
      <c r="Y840" s="548">
        <f t="shared" si="500"/>
        <v>0</v>
      </c>
      <c r="Z840" s="549">
        <f t="shared" si="500"/>
        <v>0</v>
      </c>
      <c r="AA840" s="549">
        <f t="shared" si="500"/>
        <v>0</v>
      </c>
      <c r="AB840" s="282">
        <f t="shared" si="504"/>
        <v>370019.34</v>
      </c>
      <c r="AC840" s="281">
        <f t="shared" si="505"/>
        <v>0</v>
      </c>
      <c r="AD840" s="549">
        <f t="shared" si="465"/>
        <v>0</v>
      </c>
      <c r="AE840" s="553">
        <f t="shared" si="480"/>
        <v>0</v>
      </c>
      <c r="AF840" s="282">
        <f t="shared" si="481"/>
        <v>370019.34</v>
      </c>
      <c r="AG840" s="283">
        <f t="shared" si="473"/>
        <v>370019.34</v>
      </c>
      <c r="AH840" s="281">
        <f t="shared" si="474"/>
        <v>0</v>
      </c>
      <c r="AI840" s="551">
        <f t="shared" si="498"/>
        <v>0</v>
      </c>
      <c r="AJ840" s="549">
        <f t="shared" si="498"/>
        <v>0</v>
      </c>
      <c r="AK840" s="549">
        <f t="shared" si="498"/>
        <v>0</v>
      </c>
      <c r="AL840" s="282">
        <f t="shared" si="475"/>
        <v>287792.82</v>
      </c>
      <c r="AM840" s="281">
        <f t="shared" si="476"/>
        <v>0</v>
      </c>
      <c r="AN840" s="549">
        <f t="shared" ref="AN840:AN936" si="507">IF($D840=AN$5,$V840,IF($D840=AN$4, $V840*$AK$1,0))</f>
        <v>0</v>
      </c>
      <c r="AO840" s="549">
        <f t="shared" ref="AO840:AO936" si="508">IF($D840=AO$5,$V840,IF($D840=AO$4, $V840*$AK$2,0))</f>
        <v>0</v>
      </c>
      <c r="AP840" s="549">
        <f t="shared" si="477"/>
        <v>287792.82</v>
      </c>
      <c r="AQ840" s="283">
        <f t="shared" si="506"/>
        <v>287792.82</v>
      </c>
      <c r="AR840" s="281">
        <f t="shared" si="478"/>
        <v>0</v>
      </c>
      <c r="AT840" s="446" t="s">
        <v>2885</v>
      </c>
      <c r="AU840" s="284"/>
      <c r="AV840" s="447" t="str">
        <f t="shared" si="467"/>
        <v>CA</v>
      </c>
      <c r="AW840" s="447" t="str">
        <f t="shared" si="467"/>
        <v>CL</v>
      </c>
      <c r="AX840" s="447" t="str">
        <f t="shared" si="467"/>
        <v>AIC</v>
      </c>
      <c r="AY840" s="447" t="str">
        <f t="shared" si="495"/>
        <v>ERB</v>
      </c>
      <c r="AZ840" s="447" t="str">
        <f t="shared" si="495"/>
        <v>GRB</v>
      </c>
      <c r="BA840" s="447" t="str">
        <f t="shared" si="495"/>
        <v>Non-Op</v>
      </c>
      <c r="BC840" s="449" t="s">
        <v>2100</v>
      </c>
      <c r="BD840" s="552">
        <f t="shared" si="489"/>
        <v>370019.34</v>
      </c>
      <c r="BF840" s="435"/>
      <c r="BG840" s="435"/>
      <c r="BH840" s="435"/>
      <c r="BI840" s="435"/>
      <c r="BJ840" s="435"/>
      <c r="BK840" s="435"/>
      <c r="BL840" s="435"/>
      <c r="BN840" s="444"/>
    </row>
    <row r="841" spans="1:66" s="28" customFormat="1" ht="12" customHeight="1">
      <c r="A841" s="324">
        <v>18601081</v>
      </c>
      <c r="B841" s="290" t="str">
        <f t="shared" si="443"/>
        <v>18601081</v>
      </c>
      <c r="C841" s="497" t="s">
        <v>2221</v>
      </c>
      <c r="D841" s="451" t="s">
        <v>1165</v>
      </c>
      <c r="E841" s="451"/>
      <c r="F841" s="300">
        <v>44121</v>
      </c>
      <c r="G841" s="451"/>
      <c r="H841" s="556">
        <v>126136.41</v>
      </c>
      <c r="I841" s="556">
        <v>134806.54</v>
      </c>
      <c r="J841" s="556">
        <v>143476.67000000001</v>
      </c>
      <c r="K841" s="556">
        <v>152146.79999999999</v>
      </c>
      <c r="L841" s="556">
        <v>160816.93</v>
      </c>
      <c r="M841" s="556">
        <v>169487.06</v>
      </c>
      <c r="N841" s="556">
        <v>178157.19</v>
      </c>
      <c r="O841" s="556">
        <v>186827.32</v>
      </c>
      <c r="P841" s="556">
        <v>195497.45</v>
      </c>
      <c r="Q841" s="556">
        <v>204167.58</v>
      </c>
      <c r="R841" s="556">
        <v>212837.71</v>
      </c>
      <c r="S841" s="556">
        <v>221507.84</v>
      </c>
      <c r="T841" s="556">
        <v>0</v>
      </c>
      <c r="U841" s="556"/>
      <c r="V841" s="556">
        <f t="shared" si="469"/>
        <v>168566.44125</v>
      </c>
      <c r="W841" s="292"/>
      <c r="X841" s="293"/>
      <c r="Y841" s="548">
        <f t="shared" si="500"/>
        <v>0</v>
      </c>
      <c r="Z841" s="549">
        <f t="shared" si="500"/>
        <v>0</v>
      </c>
      <c r="AA841" s="549">
        <f t="shared" si="500"/>
        <v>0</v>
      </c>
      <c r="AB841" s="282">
        <f t="shared" si="504"/>
        <v>0</v>
      </c>
      <c r="AC841" s="281">
        <f t="shared" si="505"/>
        <v>0</v>
      </c>
      <c r="AD841" s="549">
        <f t="shared" si="465"/>
        <v>0</v>
      </c>
      <c r="AE841" s="553">
        <f t="shared" si="480"/>
        <v>0</v>
      </c>
      <c r="AF841" s="282">
        <f t="shared" si="481"/>
        <v>0</v>
      </c>
      <c r="AG841" s="283">
        <f t="shared" si="473"/>
        <v>0</v>
      </c>
      <c r="AH841" s="281">
        <f t="shared" si="474"/>
        <v>0</v>
      </c>
      <c r="AI841" s="551">
        <f t="shared" si="498"/>
        <v>0</v>
      </c>
      <c r="AJ841" s="549">
        <f t="shared" si="498"/>
        <v>0</v>
      </c>
      <c r="AK841" s="549">
        <f t="shared" si="498"/>
        <v>0</v>
      </c>
      <c r="AL841" s="282">
        <f t="shared" si="475"/>
        <v>168566.44125</v>
      </c>
      <c r="AM841" s="281">
        <f t="shared" si="476"/>
        <v>0</v>
      </c>
      <c r="AN841" s="549">
        <f t="shared" si="507"/>
        <v>0</v>
      </c>
      <c r="AO841" s="549">
        <f t="shared" si="508"/>
        <v>0</v>
      </c>
      <c r="AP841" s="549">
        <f t="shared" si="477"/>
        <v>168566.44125</v>
      </c>
      <c r="AQ841" s="283">
        <f t="shared" si="506"/>
        <v>168566.44125</v>
      </c>
      <c r="AR841" s="281">
        <f t="shared" si="478"/>
        <v>0</v>
      </c>
      <c r="AT841" s="446" t="s">
        <v>2885</v>
      </c>
      <c r="AU841" s="284"/>
      <c r="AV841" s="447" t="str">
        <f t="shared" si="467"/>
        <v>CA</v>
      </c>
      <c r="AW841" s="447" t="str">
        <f t="shared" si="467"/>
        <v>CL</v>
      </c>
      <c r="AX841" s="447" t="str">
        <f t="shared" si="467"/>
        <v>AIC</v>
      </c>
      <c r="AY841" s="447" t="str">
        <f t="shared" si="495"/>
        <v>ERB</v>
      </c>
      <c r="AZ841" s="447" t="str">
        <f t="shared" si="495"/>
        <v>GRB</v>
      </c>
      <c r="BA841" s="447" t="str">
        <f t="shared" si="495"/>
        <v>Non-Op</v>
      </c>
      <c r="BC841" s="449" t="s">
        <v>2100</v>
      </c>
      <c r="BD841" s="552">
        <f t="shared" si="489"/>
        <v>0</v>
      </c>
      <c r="BF841" s="435"/>
      <c r="BG841" s="435"/>
      <c r="BH841" s="435"/>
      <c r="BI841" s="435"/>
      <c r="BJ841" s="435"/>
      <c r="BK841" s="435"/>
      <c r="BL841" s="435"/>
      <c r="BN841" s="444"/>
    </row>
    <row r="842" spans="1:66" s="28" customFormat="1" ht="12" customHeight="1">
      <c r="A842" s="324">
        <v>18601082</v>
      </c>
      <c r="B842" s="290" t="str">
        <f t="shared" si="443"/>
        <v>18601082</v>
      </c>
      <c r="C842" s="497" t="s">
        <v>2222</v>
      </c>
      <c r="D842" s="451" t="s">
        <v>1165</v>
      </c>
      <c r="E842" s="451"/>
      <c r="F842" s="300">
        <v>44121</v>
      </c>
      <c r="G842" s="451"/>
      <c r="H842" s="556">
        <v>52708.800000000003</v>
      </c>
      <c r="I842" s="556">
        <v>56222.720000000001</v>
      </c>
      <c r="J842" s="556">
        <v>59736.639999999999</v>
      </c>
      <c r="K842" s="556">
        <v>63250.559999999998</v>
      </c>
      <c r="L842" s="556">
        <v>66764.479999999996</v>
      </c>
      <c r="M842" s="556">
        <v>70278.399999999994</v>
      </c>
      <c r="N842" s="556">
        <v>73792.320000000007</v>
      </c>
      <c r="O842" s="556">
        <v>77306.240000000005</v>
      </c>
      <c r="P842" s="556">
        <v>80820.160000000003</v>
      </c>
      <c r="Q842" s="556">
        <v>84334.080000000002</v>
      </c>
      <c r="R842" s="556">
        <v>87848</v>
      </c>
      <c r="S842" s="556">
        <v>91361.919999999998</v>
      </c>
      <c r="T842" s="556">
        <v>0</v>
      </c>
      <c r="U842" s="556"/>
      <c r="V842" s="556">
        <f t="shared" si="469"/>
        <v>69839.159999999989</v>
      </c>
      <c r="W842" s="292"/>
      <c r="X842" s="293"/>
      <c r="Y842" s="548">
        <f t="shared" si="500"/>
        <v>0</v>
      </c>
      <c r="Z842" s="549">
        <f t="shared" si="500"/>
        <v>0</v>
      </c>
      <c r="AA842" s="549">
        <f t="shared" si="500"/>
        <v>0</v>
      </c>
      <c r="AB842" s="282">
        <f t="shared" si="504"/>
        <v>0</v>
      </c>
      <c r="AC842" s="281">
        <f t="shared" si="505"/>
        <v>0</v>
      </c>
      <c r="AD842" s="549">
        <f t="shared" si="465"/>
        <v>0</v>
      </c>
      <c r="AE842" s="553">
        <f t="shared" si="480"/>
        <v>0</v>
      </c>
      <c r="AF842" s="282">
        <f t="shared" si="481"/>
        <v>0</v>
      </c>
      <c r="AG842" s="283">
        <f t="shared" si="473"/>
        <v>0</v>
      </c>
      <c r="AH842" s="281">
        <f t="shared" si="474"/>
        <v>0</v>
      </c>
      <c r="AI842" s="551">
        <f t="shared" si="498"/>
        <v>0</v>
      </c>
      <c r="AJ842" s="549">
        <f t="shared" si="498"/>
        <v>0</v>
      </c>
      <c r="AK842" s="549">
        <f t="shared" si="498"/>
        <v>0</v>
      </c>
      <c r="AL842" s="282">
        <f t="shared" si="475"/>
        <v>69839.159999999989</v>
      </c>
      <c r="AM842" s="281">
        <f t="shared" si="476"/>
        <v>0</v>
      </c>
      <c r="AN842" s="549">
        <f t="shared" si="507"/>
        <v>0</v>
      </c>
      <c r="AO842" s="549">
        <f t="shared" si="508"/>
        <v>0</v>
      </c>
      <c r="AP842" s="549">
        <f t="shared" si="477"/>
        <v>69839.159999999989</v>
      </c>
      <c r="AQ842" s="283">
        <f t="shared" si="506"/>
        <v>69839.159999999989</v>
      </c>
      <c r="AR842" s="281">
        <f t="shared" si="478"/>
        <v>0</v>
      </c>
      <c r="AT842" s="446" t="s">
        <v>2885</v>
      </c>
      <c r="AU842" s="284"/>
      <c r="AV842" s="447" t="str">
        <f t="shared" si="467"/>
        <v>CA</v>
      </c>
      <c r="AW842" s="447" t="str">
        <f t="shared" si="467"/>
        <v>CL</v>
      </c>
      <c r="AX842" s="447" t="str">
        <f t="shared" si="467"/>
        <v>AIC</v>
      </c>
      <c r="AY842" s="447" t="str">
        <f t="shared" si="495"/>
        <v>ERB</v>
      </c>
      <c r="AZ842" s="447" t="str">
        <f t="shared" si="495"/>
        <v>GRB</v>
      </c>
      <c r="BA842" s="447" t="str">
        <f t="shared" si="495"/>
        <v>Non-Op</v>
      </c>
      <c r="BC842" s="449" t="s">
        <v>2100</v>
      </c>
      <c r="BD842" s="552">
        <f t="shared" si="489"/>
        <v>0</v>
      </c>
      <c r="BF842" s="435"/>
      <c r="BG842" s="435"/>
      <c r="BH842" s="435"/>
      <c r="BI842" s="435"/>
      <c r="BJ842" s="435"/>
      <c r="BK842" s="435"/>
      <c r="BL842" s="435"/>
      <c r="BN842" s="444"/>
    </row>
    <row r="843" spans="1:66" s="28" customFormat="1" ht="12" customHeight="1">
      <c r="A843" s="324">
        <v>18601091</v>
      </c>
      <c r="B843" s="290" t="str">
        <f t="shared" si="443"/>
        <v>18601091</v>
      </c>
      <c r="C843" s="497" t="s">
        <v>2223</v>
      </c>
      <c r="D843" s="451" t="s">
        <v>1165</v>
      </c>
      <c r="E843" s="451"/>
      <c r="F843" s="300">
        <v>44105</v>
      </c>
      <c r="G843" s="451"/>
      <c r="H843" s="556">
        <v>-40200990.07</v>
      </c>
      <c r="I843" s="556">
        <v>-39703863.409999996</v>
      </c>
      <c r="J843" s="556">
        <v>-41917107.109999999</v>
      </c>
      <c r="K843" s="556">
        <v>-42042196.07</v>
      </c>
      <c r="L843" s="556">
        <v>-42419037.229999997</v>
      </c>
      <c r="M843" s="556">
        <v>-42816892.340000004</v>
      </c>
      <c r="N843" s="556">
        <v>-43111008.960000001</v>
      </c>
      <c r="O843" s="556">
        <v>-43386180.740000002</v>
      </c>
      <c r="P843" s="556">
        <v>-43844497.280000001</v>
      </c>
      <c r="Q843" s="556">
        <v>-44096974.68</v>
      </c>
      <c r="R843" s="556">
        <v>-44291085.950000003</v>
      </c>
      <c r="S843" s="556">
        <v>-44931177.93</v>
      </c>
      <c r="T843" s="556">
        <v>-45475816.200000003</v>
      </c>
      <c r="U843" s="556"/>
      <c r="V843" s="556">
        <f t="shared" si="469"/>
        <v>-42949868.736249998</v>
      </c>
      <c r="W843" s="292"/>
      <c r="X843" s="293"/>
      <c r="Y843" s="548">
        <f t="shared" si="500"/>
        <v>0</v>
      </c>
      <c r="Z843" s="549">
        <f t="shared" si="500"/>
        <v>0</v>
      </c>
      <c r="AA843" s="549">
        <f t="shared" si="500"/>
        <v>0</v>
      </c>
      <c r="AB843" s="282">
        <f t="shared" si="504"/>
        <v>-45475816.200000003</v>
      </c>
      <c r="AC843" s="281">
        <f t="shared" si="505"/>
        <v>0</v>
      </c>
      <c r="AD843" s="549">
        <f t="shared" si="465"/>
        <v>0</v>
      </c>
      <c r="AE843" s="553">
        <f t="shared" si="480"/>
        <v>0</v>
      </c>
      <c r="AF843" s="282">
        <f t="shared" si="481"/>
        <v>-45475816.200000003</v>
      </c>
      <c r="AG843" s="283">
        <f t="shared" si="473"/>
        <v>-45475816.200000003</v>
      </c>
      <c r="AH843" s="281">
        <f t="shared" si="474"/>
        <v>0</v>
      </c>
      <c r="AI843" s="551">
        <f t="shared" si="498"/>
        <v>0</v>
      </c>
      <c r="AJ843" s="549">
        <f t="shared" si="498"/>
        <v>0</v>
      </c>
      <c r="AK843" s="549">
        <f t="shared" si="498"/>
        <v>0</v>
      </c>
      <c r="AL843" s="282">
        <f t="shared" si="475"/>
        <v>-42949868.736249998</v>
      </c>
      <c r="AM843" s="281">
        <f t="shared" si="476"/>
        <v>0</v>
      </c>
      <c r="AN843" s="549">
        <f t="shared" si="507"/>
        <v>0</v>
      </c>
      <c r="AO843" s="549">
        <f t="shared" si="508"/>
        <v>0</v>
      </c>
      <c r="AP843" s="549">
        <f t="shared" si="477"/>
        <v>-42949868.736249998</v>
      </c>
      <c r="AQ843" s="283">
        <f t="shared" si="506"/>
        <v>-42949868.736249998</v>
      </c>
      <c r="AR843" s="281">
        <f t="shared" si="478"/>
        <v>0</v>
      </c>
      <c r="AT843" s="493" t="s">
        <v>2200</v>
      </c>
      <c r="AU843" s="284"/>
      <c r="AV843" s="447" t="str">
        <f t="shared" si="467"/>
        <v>CA</v>
      </c>
      <c r="AW843" s="447" t="str">
        <f t="shared" si="467"/>
        <v>CL</v>
      </c>
      <c r="AX843" s="447" t="str">
        <f t="shared" si="467"/>
        <v>AIC</v>
      </c>
      <c r="AY843" s="447" t="str">
        <f t="shared" si="495"/>
        <v>ERB</v>
      </c>
      <c r="AZ843" s="447" t="str">
        <f t="shared" si="495"/>
        <v>GRB</v>
      </c>
      <c r="BA843" s="447" t="str">
        <f t="shared" si="495"/>
        <v>Non-Op</v>
      </c>
      <c r="BC843" s="449" t="s">
        <v>2100</v>
      </c>
      <c r="BD843" s="552">
        <f t="shared" si="489"/>
        <v>-45475816.200000003</v>
      </c>
      <c r="BF843" s="435"/>
      <c r="BG843" s="435"/>
      <c r="BH843" s="435"/>
      <c r="BI843" s="435"/>
      <c r="BJ843" s="435"/>
      <c r="BK843" s="435"/>
      <c r="BL843" s="435"/>
      <c r="BN843" s="444"/>
    </row>
    <row r="844" spans="1:66" s="28" customFormat="1" ht="12" customHeight="1">
      <c r="A844" s="324">
        <v>18601092</v>
      </c>
      <c r="B844" s="290" t="str">
        <f t="shared" si="443"/>
        <v>18601092</v>
      </c>
      <c r="C844" s="497" t="s">
        <v>2224</v>
      </c>
      <c r="D844" s="451" t="s">
        <v>1165</v>
      </c>
      <c r="E844" s="451"/>
      <c r="F844" s="300">
        <v>44121</v>
      </c>
      <c r="G844" s="451"/>
      <c r="H844" s="556">
        <v>2006004</v>
      </c>
      <c r="I844" s="556">
        <v>2006004</v>
      </c>
      <c r="J844" s="556">
        <v>2006004</v>
      </c>
      <c r="K844" s="556">
        <v>2006004</v>
      </c>
      <c r="L844" s="556">
        <v>2006004</v>
      </c>
      <c r="M844" s="556">
        <v>2006004</v>
      </c>
      <c r="N844" s="556">
        <v>2006004</v>
      </c>
      <c r="O844" s="556">
        <v>2006004</v>
      </c>
      <c r="P844" s="556">
        <v>2006004</v>
      </c>
      <c r="Q844" s="556">
        <v>2006004</v>
      </c>
      <c r="R844" s="556">
        <v>2006004</v>
      </c>
      <c r="S844" s="556">
        <v>2006004</v>
      </c>
      <c r="T844" s="556">
        <v>2006004</v>
      </c>
      <c r="U844" s="556"/>
      <c r="V844" s="556">
        <f t="shared" si="469"/>
        <v>2006004</v>
      </c>
      <c r="W844" s="292"/>
      <c r="X844" s="293"/>
      <c r="Y844" s="548">
        <f t="shared" si="500"/>
        <v>0</v>
      </c>
      <c r="Z844" s="549">
        <f t="shared" si="500"/>
        <v>0</v>
      </c>
      <c r="AA844" s="549">
        <f t="shared" si="500"/>
        <v>0</v>
      </c>
      <c r="AB844" s="282">
        <f t="shared" si="504"/>
        <v>2006004</v>
      </c>
      <c r="AC844" s="281">
        <f t="shared" si="505"/>
        <v>0</v>
      </c>
      <c r="AD844" s="549">
        <f t="shared" si="465"/>
        <v>0</v>
      </c>
      <c r="AE844" s="553">
        <f t="shared" si="480"/>
        <v>0</v>
      </c>
      <c r="AF844" s="282">
        <f t="shared" si="481"/>
        <v>2006004</v>
      </c>
      <c r="AG844" s="283">
        <f t="shared" si="473"/>
        <v>2006004</v>
      </c>
      <c r="AH844" s="281">
        <f t="shared" si="474"/>
        <v>0</v>
      </c>
      <c r="AI844" s="551">
        <f t="shared" si="498"/>
        <v>0</v>
      </c>
      <c r="AJ844" s="549">
        <f t="shared" si="498"/>
        <v>0</v>
      </c>
      <c r="AK844" s="549">
        <f t="shared" si="498"/>
        <v>0</v>
      </c>
      <c r="AL844" s="282">
        <f t="shared" si="475"/>
        <v>2006004</v>
      </c>
      <c r="AM844" s="281">
        <f t="shared" si="476"/>
        <v>0</v>
      </c>
      <c r="AN844" s="549">
        <f t="shared" si="507"/>
        <v>0</v>
      </c>
      <c r="AO844" s="549">
        <f t="shared" si="508"/>
        <v>0</v>
      </c>
      <c r="AP844" s="549">
        <f t="shared" si="477"/>
        <v>2006004</v>
      </c>
      <c r="AQ844" s="283">
        <f t="shared" si="506"/>
        <v>2006004</v>
      </c>
      <c r="AR844" s="281">
        <f t="shared" si="478"/>
        <v>0</v>
      </c>
      <c r="AT844" s="493" t="s">
        <v>2227</v>
      </c>
      <c r="AU844" s="284"/>
      <c r="AV844" s="447" t="str">
        <f t="shared" si="467"/>
        <v>CA</v>
      </c>
      <c r="AW844" s="447" t="str">
        <f t="shared" si="467"/>
        <v>CL</v>
      </c>
      <c r="AX844" s="447" t="str">
        <f t="shared" si="467"/>
        <v>AIC</v>
      </c>
      <c r="AY844" s="447" t="str">
        <f t="shared" si="495"/>
        <v>ERB</v>
      </c>
      <c r="AZ844" s="447" t="str">
        <f t="shared" si="495"/>
        <v>GRB</v>
      </c>
      <c r="BA844" s="447" t="str">
        <f t="shared" si="495"/>
        <v>Non-Op</v>
      </c>
      <c r="BC844" s="449" t="s">
        <v>2100</v>
      </c>
      <c r="BD844" s="552">
        <f t="shared" si="489"/>
        <v>2006004</v>
      </c>
      <c r="BF844" s="435"/>
      <c r="BG844" s="435"/>
      <c r="BH844" s="435"/>
      <c r="BI844" s="435"/>
      <c r="BJ844" s="435"/>
      <c r="BK844" s="435"/>
      <c r="BL844" s="435"/>
      <c r="BN844" s="444"/>
    </row>
    <row r="845" spans="1:66" s="28" customFormat="1" ht="12" customHeight="1">
      <c r="A845" s="362">
        <v>18601101</v>
      </c>
      <c r="B845" s="290" t="str">
        <f t="shared" si="443"/>
        <v>18601101</v>
      </c>
      <c r="C845" s="497" t="s">
        <v>2225</v>
      </c>
      <c r="D845" s="451" t="s">
        <v>1165</v>
      </c>
      <c r="E845" s="451"/>
      <c r="F845" s="300">
        <v>44105</v>
      </c>
      <c r="G845" s="451"/>
      <c r="H845" s="556">
        <v>-23416852.18</v>
      </c>
      <c r="I845" s="556">
        <v>-23245539.289999999</v>
      </c>
      <c r="J845" s="556">
        <v>-23383158.989999998</v>
      </c>
      <c r="K845" s="556">
        <v>-23646742.469999999</v>
      </c>
      <c r="L845" s="556">
        <v>-24123335.329999998</v>
      </c>
      <c r="M845" s="556">
        <v>-24941874.309999999</v>
      </c>
      <c r="N845" s="556">
        <v>-25433308.539999999</v>
      </c>
      <c r="O845" s="556">
        <v>-25867806.550000001</v>
      </c>
      <c r="P845" s="556">
        <v>-26268669.739999998</v>
      </c>
      <c r="Q845" s="556">
        <v>-26476449.82</v>
      </c>
      <c r="R845" s="556">
        <v>-26804512.850000001</v>
      </c>
      <c r="S845" s="556">
        <v>-26975356.640000001</v>
      </c>
      <c r="T845" s="556">
        <v>-27116475.52</v>
      </c>
      <c r="U845" s="556"/>
      <c r="V845" s="556">
        <f t="shared" si="469"/>
        <v>-25202784.865000006</v>
      </c>
      <c r="W845" s="292"/>
      <c r="X845" s="293"/>
      <c r="Y845" s="548">
        <f t="shared" si="500"/>
        <v>0</v>
      </c>
      <c r="Z845" s="549">
        <f t="shared" si="500"/>
        <v>0</v>
      </c>
      <c r="AA845" s="549">
        <f t="shared" si="500"/>
        <v>0</v>
      </c>
      <c r="AB845" s="282">
        <f t="shared" si="504"/>
        <v>-27116475.52</v>
      </c>
      <c r="AC845" s="281">
        <f t="shared" si="505"/>
        <v>0</v>
      </c>
      <c r="AD845" s="549">
        <f t="shared" si="465"/>
        <v>0</v>
      </c>
      <c r="AE845" s="553">
        <f t="shared" si="480"/>
        <v>0</v>
      </c>
      <c r="AF845" s="282">
        <f t="shared" si="481"/>
        <v>-27116475.52</v>
      </c>
      <c r="AG845" s="283">
        <f t="shared" si="473"/>
        <v>-27116475.52</v>
      </c>
      <c r="AH845" s="281">
        <f t="shared" si="474"/>
        <v>0</v>
      </c>
      <c r="AI845" s="551">
        <f t="shared" si="498"/>
        <v>0</v>
      </c>
      <c r="AJ845" s="549">
        <f t="shared" si="498"/>
        <v>0</v>
      </c>
      <c r="AK845" s="549">
        <f t="shared" si="498"/>
        <v>0</v>
      </c>
      <c r="AL845" s="282">
        <f t="shared" si="475"/>
        <v>-25202784.865000006</v>
      </c>
      <c r="AM845" s="281">
        <f t="shared" si="476"/>
        <v>0</v>
      </c>
      <c r="AN845" s="549">
        <f t="shared" si="507"/>
        <v>0</v>
      </c>
      <c r="AO845" s="549">
        <f t="shared" si="508"/>
        <v>0</v>
      </c>
      <c r="AP845" s="549">
        <f t="shared" si="477"/>
        <v>-25202784.865000006</v>
      </c>
      <c r="AQ845" s="283">
        <f t="shared" si="506"/>
        <v>-25202784.865000006</v>
      </c>
      <c r="AR845" s="281">
        <f t="shared" si="478"/>
        <v>0</v>
      </c>
      <c r="AT845" s="493" t="s">
        <v>2202</v>
      </c>
      <c r="AU845" s="284"/>
      <c r="AV845" s="447" t="str">
        <f t="shared" si="467"/>
        <v>CA</v>
      </c>
      <c r="AW845" s="447" t="str">
        <f t="shared" si="467"/>
        <v>CL</v>
      </c>
      <c r="AX845" s="447" t="str">
        <f t="shared" si="467"/>
        <v>AIC</v>
      </c>
      <c r="AY845" s="447" t="str">
        <f t="shared" si="495"/>
        <v>ERB</v>
      </c>
      <c r="AZ845" s="447" t="str">
        <f t="shared" si="495"/>
        <v>GRB</v>
      </c>
      <c r="BA845" s="447" t="str">
        <f t="shared" si="495"/>
        <v>Non-Op</v>
      </c>
      <c r="BC845" s="449" t="s">
        <v>2100</v>
      </c>
      <c r="BD845" s="552">
        <f t="shared" si="489"/>
        <v>-27116475.52</v>
      </c>
      <c r="BF845" s="435"/>
      <c r="BG845" s="435"/>
      <c r="BH845" s="435"/>
      <c r="BI845" s="435"/>
      <c r="BJ845" s="435"/>
      <c r="BK845" s="435"/>
      <c r="BL845" s="435"/>
      <c r="BN845" s="444"/>
    </row>
    <row r="846" spans="1:66" s="28" customFormat="1" ht="12" customHeight="1">
      <c r="A846" s="362">
        <v>18601102</v>
      </c>
      <c r="B846" s="290" t="str">
        <f t="shared" si="443"/>
        <v>18601102</v>
      </c>
      <c r="C846" s="497" t="s">
        <v>2226</v>
      </c>
      <c r="D846" s="451" t="s">
        <v>1165</v>
      </c>
      <c r="E846" s="451"/>
      <c r="F846" s="300">
        <v>44105</v>
      </c>
      <c r="G846" s="451"/>
      <c r="H846" s="556">
        <v>6255145.0300000003</v>
      </c>
      <c r="I846" s="556">
        <v>6255145.0300000003</v>
      </c>
      <c r="J846" s="556">
        <v>6255145.0300000003</v>
      </c>
      <c r="K846" s="556">
        <v>6255145.0300000003</v>
      </c>
      <c r="L846" s="556">
        <v>6255145.0300000003</v>
      </c>
      <c r="M846" s="556">
        <v>6255145.0300000003</v>
      </c>
      <c r="N846" s="556">
        <v>6255145.0300000003</v>
      </c>
      <c r="O846" s="556">
        <v>6255145.0300000003</v>
      </c>
      <c r="P846" s="556">
        <v>6255145.0300000003</v>
      </c>
      <c r="Q846" s="556">
        <v>6255145.0300000003</v>
      </c>
      <c r="R846" s="556">
        <v>6255145.0300000003</v>
      </c>
      <c r="S846" s="556">
        <v>6255145.0300000003</v>
      </c>
      <c r="T846" s="556">
        <v>6255145.0300000003</v>
      </c>
      <c r="U846" s="556"/>
      <c r="V846" s="556">
        <f t="shared" si="469"/>
        <v>6255145.0300000003</v>
      </c>
      <c r="W846" s="292"/>
      <c r="X846" s="293"/>
      <c r="Y846" s="548">
        <f t="shared" si="500"/>
        <v>0</v>
      </c>
      <c r="Z846" s="549">
        <f t="shared" si="500"/>
        <v>0</v>
      </c>
      <c r="AA846" s="549">
        <f t="shared" si="500"/>
        <v>0</v>
      </c>
      <c r="AB846" s="282">
        <f t="shared" si="504"/>
        <v>6255145.0300000003</v>
      </c>
      <c r="AC846" s="281">
        <f t="shared" si="505"/>
        <v>0</v>
      </c>
      <c r="AD846" s="549">
        <f t="shared" si="465"/>
        <v>0</v>
      </c>
      <c r="AE846" s="553">
        <f t="shared" si="480"/>
        <v>0</v>
      </c>
      <c r="AF846" s="282">
        <f t="shared" si="481"/>
        <v>6255145.0300000003</v>
      </c>
      <c r="AG846" s="283">
        <f t="shared" si="473"/>
        <v>6255145.0300000003</v>
      </c>
      <c r="AH846" s="281">
        <f t="shared" si="474"/>
        <v>0</v>
      </c>
      <c r="AI846" s="551">
        <f t="shared" si="498"/>
        <v>0</v>
      </c>
      <c r="AJ846" s="549">
        <f t="shared" si="498"/>
        <v>0</v>
      </c>
      <c r="AK846" s="549">
        <f t="shared" si="498"/>
        <v>0</v>
      </c>
      <c r="AL846" s="282">
        <f t="shared" si="475"/>
        <v>6255145.0300000003</v>
      </c>
      <c r="AM846" s="281">
        <f t="shared" si="476"/>
        <v>0</v>
      </c>
      <c r="AN846" s="549">
        <f t="shared" si="507"/>
        <v>0</v>
      </c>
      <c r="AO846" s="549">
        <f t="shared" si="508"/>
        <v>0</v>
      </c>
      <c r="AP846" s="549">
        <f t="shared" si="477"/>
        <v>6255145.0300000003</v>
      </c>
      <c r="AQ846" s="283">
        <f t="shared" si="506"/>
        <v>6255145.0300000003</v>
      </c>
      <c r="AR846" s="281">
        <f t="shared" si="478"/>
        <v>0</v>
      </c>
      <c r="AT846" s="493" t="s">
        <v>2227</v>
      </c>
      <c r="AU846" s="284"/>
      <c r="AV846" s="447" t="str">
        <f t="shared" si="467"/>
        <v>CA</v>
      </c>
      <c r="AW846" s="447" t="str">
        <f t="shared" si="467"/>
        <v>CL</v>
      </c>
      <c r="AX846" s="447" t="str">
        <f t="shared" si="467"/>
        <v>AIC</v>
      </c>
      <c r="AY846" s="447" t="str">
        <f t="shared" si="495"/>
        <v>ERB</v>
      </c>
      <c r="AZ846" s="447" t="str">
        <f t="shared" si="495"/>
        <v>GRB</v>
      </c>
      <c r="BA846" s="447" t="str">
        <f t="shared" si="495"/>
        <v>Non-Op</v>
      </c>
      <c r="BC846" s="449" t="s">
        <v>2100</v>
      </c>
      <c r="BD846" s="552">
        <f t="shared" si="489"/>
        <v>6255145.0300000003</v>
      </c>
      <c r="BF846" s="435"/>
      <c r="BG846" s="435"/>
      <c r="BH846" s="435"/>
      <c r="BI846" s="435"/>
      <c r="BJ846" s="435"/>
      <c r="BK846" s="435"/>
      <c r="BL846" s="435"/>
      <c r="BN846" s="444"/>
    </row>
    <row r="847" spans="1:66" s="28" customFormat="1" ht="12" customHeight="1">
      <c r="A847" s="362">
        <v>18601112</v>
      </c>
      <c r="B847" s="290" t="str">
        <f t="shared" si="443"/>
        <v>18601112</v>
      </c>
      <c r="C847" s="497" t="s">
        <v>2228</v>
      </c>
      <c r="D847" s="451" t="s">
        <v>1165</v>
      </c>
      <c r="E847" s="451"/>
      <c r="F847" s="300">
        <v>44105</v>
      </c>
      <c r="G847" s="451"/>
      <c r="H847" s="556">
        <v>4197280.83</v>
      </c>
      <c r="I847" s="556">
        <v>4197280.83</v>
      </c>
      <c r="J847" s="556">
        <v>4197280.83</v>
      </c>
      <c r="K847" s="556">
        <v>4197280.83</v>
      </c>
      <c r="L847" s="556">
        <v>4197280.83</v>
      </c>
      <c r="M847" s="556">
        <v>4197280.83</v>
      </c>
      <c r="N847" s="556">
        <v>4197280.83</v>
      </c>
      <c r="O847" s="556">
        <v>4197280.83</v>
      </c>
      <c r="P847" s="556">
        <v>4197280.83</v>
      </c>
      <c r="Q847" s="556">
        <v>4197280.83</v>
      </c>
      <c r="R847" s="556">
        <v>4197280.83</v>
      </c>
      <c r="S847" s="556">
        <v>4197280.83</v>
      </c>
      <c r="T847" s="556">
        <v>4197280.83</v>
      </c>
      <c r="U847" s="556"/>
      <c r="V847" s="556">
        <f t="shared" si="469"/>
        <v>4197280.8299999991</v>
      </c>
      <c r="W847" s="292"/>
      <c r="X847" s="293"/>
      <c r="Y847" s="548">
        <f t="shared" si="500"/>
        <v>0</v>
      </c>
      <c r="Z847" s="549">
        <f t="shared" si="500"/>
        <v>0</v>
      </c>
      <c r="AA847" s="549">
        <f t="shared" si="500"/>
        <v>0</v>
      </c>
      <c r="AB847" s="282">
        <f t="shared" si="504"/>
        <v>4197280.83</v>
      </c>
      <c r="AC847" s="281">
        <f t="shared" si="505"/>
        <v>0</v>
      </c>
      <c r="AD847" s="549">
        <f t="shared" si="465"/>
        <v>0</v>
      </c>
      <c r="AE847" s="553">
        <f t="shared" si="480"/>
        <v>0</v>
      </c>
      <c r="AF847" s="282">
        <f t="shared" si="481"/>
        <v>4197280.83</v>
      </c>
      <c r="AG847" s="283">
        <f t="shared" si="473"/>
        <v>4197280.83</v>
      </c>
      <c r="AH847" s="281">
        <f t="shared" si="474"/>
        <v>0</v>
      </c>
      <c r="AI847" s="551">
        <f t="shared" si="498"/>
        <v>0</v>
      </c>
      <c r="AJ847" s="549">
        <f t="shared" si="498"/>
        <v>0</v>
      </c>
      <c r="AK847" s="549">
        <f t="shared" si="498"/>
        <v>0</v>
      </c>
      <c r="AL847" s="282">
        <f t="shared" si="475"/>
        <v>4197280.8299999991</v>
      </c>
      <c r="AM847" s="281">
        <f t="shared" si="476"/>
        <v>0</v>
      </c>
      <c r="AN847" s="549">
        <f t="shared" si="507"/>
        <v>0</v>
      </c>
      <c r="AO847" s="549">
        <f t="shared" si="508"/>
        <v>0</v>
      </c>
      <c r="AP847" s="549">
        <f t="shared" si="477"/>
        <v>4197280.8299999991</v>
      </c>
      <c r="AQ847" s="283">
        <f t="shared" si="506"/>
        <v>4197280.8299999991</v>
      </c>
      <c r="AR847" s="281">
        <f t="shared" si="478"/>
        <v>0</v>
      </c>
      <c r="AT847" s="493" t="s">
        <v>2227</v>
      </c>
      <c r="AU847" s="284"/>
      <c r="AV847" s="447" t="str">
        <f t="shared" si="467"/>
        <v>CA</v>
      </c>
      <c r="AW847" s="447" t="str">
        <f t="shared" si="467"/>
        <v>CL</v>
      </c>
      <c r="AX847" s="447" t="str">
        <f t="shared" si="467"/>
        <v>AIC</v>
      </c>
      <c r="AY847" s="447" t="str">
        <f t="shared" si="495"/>
        <v>ERB</v>
      </c>
      <c r="AZ847" s="447" t="str">
        <f t="shared" si="495"/>
        <v>GRB</v>
      </c>
      <c r="BA847" s="447" t="str">
        <f t="shared" si="495"/>
        <v>Non-Op</v>
      </c>
      <c r="BC847" s="449" t="s">
        <v>2100</v>
      </c>
      <c r="BD847" s="552">
        <f t="shared" si="489"/>
        <v>4197280.83</v>
      </c>
      <c r="BF847" s="435"/>
      <c r="BG847" s="435"/>
      <c r="BH847" s="435"/>
      <c r="BI847" s="435"/>
      <c r="BJ847" s="435"/>
      <c r="BK847" s="435"/>
      <c r="BL847" s="435"/>
      <c r="BN847" s="444"/>
    </row>
    <row r="848" spans="1:66" s="28" customFormat="1" ht="12" customHeight="1">
      <c r="A848" s="362">
        <v>18601122</v>
      </c>
      <c r="B848" s="290" t="str">
        <f t="shared" si="443"/>
        <v>18601122</v>
      </c>
      <c r="C848" s="497" t="s">
        <v>2229</v>
      </c>
      <c r="D848" s="451" t="s">
        <v>2091</v>
      </c>
      <c r="E848" s="451"/>
      <c r="F848" s="300">
        <v>44105</v>
      </c>
      <c r="G848" s="451"/>
      <c r="H848" s="556">
        <v>894285</v>
      </c>
      <c r="I848" s="556">
        <v>953904</v>
      </c>
      <c r="J848" s="556">
        <v>1013523</v>
      </c>
      <c r="K848" s="556">
        <v>1073142</v>
      </c>
      <c r="L848" s="556">
        <v>1132761</v>
      </c>
      <c r="M848" s="556">
        <v>1192380</v>
      </c>
      <c r="N848" s="556">
        <v>1251999</v>
      </c>
      <c r="O848" s="556">
        <v>1311618</v>
      </c>
      <c r="P848" s="556">
        <v>1371237</v>
      </c>
      <c r="Q848" s="556">
        <v>1430856</v>
      </c>
      <c r="R848" s="556">
        <v>1490475</v>
      </c>
      <c r="S848" s="556">
        <v>1550094</v>
      </c>
      <c r="T848" s="556">
        <v>1609713</v>
      </c>
      <c r="U848" s="556"/>
      <c r="V848" s="556">
        <f t="shared" si="469"/>
        <v>1251999</v>
      </c>
      <c r="W848" s="292"/>
      <c r="X848" s="293"/>
      <c r="Y848" s="548">
        <f t="shared" si="500"/>
        <v>1609713</v>
      </c>
      <c r="Z848" s="549">
        <f t="shared" si="500"/>
        <v>0</v>
      </c>
      <c r="AA848" s="549">
        <f t="shared" si="500"/>
        <v>0</v>
      </c>
      <c r="AB848" s="282">
        <f t="shared" si="504"/>
        <v>0</v>
      </c>
      <c r="AC848" s="281">
        <f t="shared" si="505"/>
        <v>0</v>
      </c>
      <c r="AD848" s="549">
        <f t="shared" si="465"/>
        <v>0</v>
      </c>
      <c r="AE848" s="553">
        <f t="shared" si="480"/>
        <v>0</v>
      </c>
      <c r="AF848" s="282">
        <f t="shared" si="481"/>
        <v>0</v>
      </c>
      <c r="AG848" s="283">
        <f t="shared" si="473"/>
        <v>0</v>
      </c>
      <c r="AH848" s="281">
        <f t="shared" si="474"/>
        <v>0</v>
      </c>
      <c r="AI848" s="551">
        <f t="shared" si="498"/>
        <v>1251999</v>
      </c>
      <c r="AJ848" s="549">
        <f t="shared" si="498"/>
        <v>0</v>
      </c>
      <c r="AK848" s="549">
        <f t="shared" si="498"/>
        <v>0</v>
      </c>
      <c r="AL848" s="282">
        <f t="shared" si="475"/>
        <v>0</v>
      </c>
      <c r="AM848" s="281">
        <f t="shared" si="476"/>
        <v>0</v>
      </c>
      <c r="AN848" s="549">
        <f t="shared" si="507"/>
        <v>0</v>
      </c>
      <c r="AO848" s="549">
        <f t="shared" si="508"/>
        <v>0</v>
      </c>
      <c r="AP848" s="549">
        <f t="shared" si="477"/>
        <v>0</v>
      </c>
      <c r="AQ848" s="283">
        <f t="shared" si="506"/>
        <v>0</v>
      </c>
      <c r="AR848" s="281">
        <f t="shared" si="478"/>
        <v>0</v>
      </c>
      <c r="AT848" s="446"/>
      <c r="AU848" s="284"/>
      <c r="AV848" s="447" t="str">
        <f t="shared" si="467"/>
        <v>CA</v>
      </c>
      <c r="AW848" s="447" t="str">
        <f t="shared" si="467"/>
        <v>CL</v>
      </c>
      <c r="AX848" s="447" t="str">
        <f t="shared" si="467"/>
        <v>AIC</v>
      </c>
      <c r="AY848" s="447" t="str">
        <f t="shared" si="495"/>
        <v>ERB</v>
      </c>
      <c r="AZ848" s="447" t="str">
        <f t="shared" si="495"/>
        <v>GRB</v>
      </c>
      <c r="BA848" s="447" t="str">
        <f t="shared" si="495"/>
        <v>Non-Op</v>
      </c>
      <c r="BC848" s="492" t="s">
        <v>2159</v>
      </c>
      <c r="BD848" s="552">
        <f t="shared" si="489"/>
        <v>1609713</v>
      </c>
      <c r="BF848" s="435"/>
      <c r="BG848" s="435"/>
      <c r="BH848" s="435"/>
      <c r="BI848" s="435"/>
      <c r="BJ848" s="435"/>
      <c r="BK848" s="435"/>
      <c r="BL848" s="435"/>
      <c r="BN848" s="444"/>
    </row>
    <row r="849" spans="1:66" s="28" customFormat="1" ht="12" customHeight="1">
      <c r="A849" s="362">
        <v>18601132</v>
      </c>
      <c r="B849" s="290" t="str">
        <f t="shared" si="443"/>
        <v>18601132</v>
      </c>
      <c r="C849" s="497" t="s">
        <v>2230</v>
      </c>
      <c r="D849" s="451" t="s">
        <v>1165</v>
      </c>
      <c r="E849" s="451"/>
      <c r="F849" s="300">
        <v>44105</v>
      </c>
      <c r="G849" s="451"/>
      <c r="H849" s="556">
        <v>2644454</v>
      </c>
      <c r="I849" s="556">
        <v>2817236</v>
      </c>
      <c r="J849" s="556">
        <v>2989586</v>
      </c>
      <c r="K849" s="556">
        <v>3161504</v>
      </c>
      <c r="L849" s="556">
        <v>3332989</v>
      </c>
      <c r="M849" s="556">
        <v>3504042</v>
      </c>
      <c r="N849" s="556">
        <v>3674662</v>
      </c>
      <c r="O849" s="556">
        <v>3844850</v>
      </c>
      <c r="P849" s="556">
        <v>4014606</v>
      </c>
      <c r="Q849" s="556">
        <v>4183929</v>
      </c>
      <c r="R849" s="556">
        <v>4352820</v>
      </c>
      <c r="S849" s="556">
        <v>4521278</v>
      </c>
      <c r="T849" s="556">
        <v>4689304</v>
      </c>
      <c r="U849" s="556"/>
      <c r="V849" s="556">
        <f t="shared" si="469"/>
        <v>3672031.75</v>
      </c>
      <c r="W849" s="292"/>
      <c r="X849" s="293"/>
      <c r="Y849" s="548">
        <f t="shared" si="500"/>
        <v>0</v>
      </c>
      <c r="Z849" s="549">
        <f t="shared" si="500"/>
        <v>0</v>
      </c>
      <c r="AA849" s="549">
        <f t="shared" si="500"/>
        <v>0</v>
      </c>
      <c r="AB849" s="282">
        <f t="shared" si="504"/>
        <v>4689304</v>
      </c>
      <c r="AC849" s="281">
        <f t="shared" si="505"/>
        <v>0</v>
      </c>
      <c r="AD849" s="549">
        <f t="shared" si="465"/>
        <v>0</v>
      </c>
      <c r="AE849" s="553">
        <f t="shared" si="480"/>
        <v>0</v>
      </c>
      <c r="AF849" s="282">
        <f t="shared" si="481"/>
        <v>4689304</v>
      </c>
      <c r="AG849" s="283">
        <f t="shared" si="473"/>
        <v>4689304</v>
      </c>
      <c r="AH849" s="281">
        <f t="shared" si="474"/>
        <v>0</v>
      </c>
      <c r="AI849" s="551">
        <f t="shared" si="498"/>
        <v>0</v>
      </c>
      <c r="AJ849" s="549">
        <f t="shared" si="498"/>
        <v>0</v>
      </c>
      <c r="AK849" s="549">
        <f t="shared" si="498"/>
        <v>0</v>
      </c>
      <c r="AL849" s="282">
        <f t="shared" si="475"/>
        <v>3672031.75</v>
      </c>
      <c r="AM849" s="281">
        <f t="shared" si="476"/>
        <v>0</v>
      </c>
      <c r="AN849" s="549">
        <f t="shared" si="507"/>
        <v>0</v>
      </c>
      <c r="AO849" s="549">
        <f t="shared" si="508"/>
        <v>0</v>
      </c>
      <c r="AP849" s="549">
        <f t="shared" si="477"/>
        <v>3672031.75</v>
      </c>
      <c r="AQ849" s="283">
        <f t="shared" si="506"/>
        <v>3672031.75</v>
      </c>
      <c r="AR849" s="281">
        <f t="shared" si="478"/>
        <v>0</v>
      </c>
      <c r="AT849" s="493" t="s">
        <v>2227</v>
      </c>
      <c r="AU849" s="284"/>
      <c r="AV849" s="447" t="str">
        <f t="shared" si="467"/>
        <v>CA</v>
      </c>
      <c r="AW849" s="447" t="str">
        <f t="shared" si="467"/>
        <v>CL</v>
      </c>
      <c r="AX849" s="447" t="str">
        <f t="shared" si="467"/>
        <v>AIC</v>
      </c>
      <c r="AY849" s="447" t="str">
        <f t="shared" si="495"/>
        <v>ERB</v>
      </c>
      <c r="AZ849" s="447" t="str">
        <f t="shared" si="495"/>
        <v>GRB</v>
      </c>
      <c r="BA849" s="447" t="str">
        <f t="shared" si="495"/>
        <v>Non-Op</v>
      </c>
      <c r="BC849" s="449" t="s">
        <v>2100</v>
      </c>
      <c r="BD849" s="552">
        <f t="shared" si="489"/>
        <v>4689304</v>
      </c>
      <c r="BF849" s="435"/>
      <c r="BG849" s="435"/>
      <c r="BH849" s="435"/>
      <c r="BI849" s="435"/>
      <c r="BJ849" s="435"/>
      <c r="BK849" s="435"/>
      <c r="BL849" s="435"/>
      <c r="BN849" s="444"/>
    </row>
    <row r="850" spans="1:66" s="28" customFormat="1" ht="12" customHeight="1">
      <c r="A850" s="287">
        <v>18601173</v>
      </c>
      <c r="B850" s="288" t="str">
        <f t="shared" si="443"/>
        <v>18601173</v>
      </c>
      <c r="C850" s="494" t="s">
        <v>2886</v>
      </c>
      <c r="D850" s="445" t="s">
        <v>1162</v>
      </c>
      <c r="E850" s="445"/>
      <c r="F850" s="294"/>
      <c r="G850" s="445"/>
      <c r="H850" s="547">
        <v>0</v>
      </c>
      <c r="I850" s="547">
        <v>0</v>
      </c>
      <c r="J850" s="547">
        <v>0</v>
      </c>
      <c r="K850" s="547">
        <v>0</v>
      </c>
      <c r="L850" s="547">
        <v>0</v>
      </c>
      <c r="M850" s="547">
        <v>0</v>
      </c>
      <c r="N850" s="547">
        <v>0</v>
      </c>
      <c r="O850" s="547">
        <v>0</v>
      </c>
      <c r="P850" s="547">
        <v>0</v>
      </c>
      <c r="Q850" s="547">
        <v>0</v>
      </c>
      <c r="R850" s="547">
        <v>0</v>
      </c>
      <c r="S850" s="547">
        <v>0</v>
      </c>
      <c r="T850" s="547">
        <v>0</v>
      </c>
      <c r="U850" s="547"/>
      <c r="V850" s="547">
        <f t="shared" si="469"/>
        <v>0</v>
      </c>
      <c r="W850" s="285"/>
      <c r="X850" s="286"/>
      <c r="Y850" s="548">
        <f t="shared" si="500"/>
        <v>0</v>
      </c>
      <c r="Z850" s="549">
        <f t="shared" si="500"/>
        <v>0</v>
      </c>
      <c r="AA850" s="549">
        <f t="shared" si="500"/>
        <v>0</v>
      </c>
      <c r="AB850" s="282">
        <f t="shared" si="471"/>
        <v>0</v>
      </c>
      <c r="AC850" s="281">
        <f t="shared" si="472"/>
        <v>0</v>
      </c>
      <c r="AD850" s="549">
        <f t="shared" si="465"/>
        <v>0</v>
      </c>
      <c r="AE850" s="553">
        <f t="shared" si="480"/>
        <v>0</v>
      </c>
      <c r="AF850" s="282">
        <f t="shared" si="481"/>
        <v>0</v>
      </c>
      <c r="AG850" s="283">
        <f t="shared" si="473"/>
        <v>0</v>
      </c>
      <c r="AH850" s="281">
        <f t="shared" si="474"/>
        <v>0</v>
      </c>
      <c r="AI850" s="551">
        <f t="shared" si="498"/>
        <v>0</v>
      </c>
      <c r="AJ850" s="549">
        <f t="shared" si="498"/>
        <v>0</v>
      </c>
      <c r="AK850" s="549">
        <f t="shared" si="498"/>
        <v>0</v>
      </c>
      <c r="AL850" s="282">
        <f t="shared" si="475"/>
        <v>0</v>
      </c>
      <c r="AM850" s="281">
        <f t="shared" si="476"/>
        <v>0</v>
      </c>
      <c r="AN850" s="549">
        <f t="shared" si="507"/>
        <v>0</v>
      </c>
      <c r="AO850" s="549">
        <f t="shared" si="508"/>
        <v>0</v>
      </c>
      <c r="AP850" s="549">
        <f t="shared" si="477"/>
        <v>0</v>
      </c>
      <c r="AQ850" s="283">
        <f t="shared" si="496"/>
        <v>0</v>
      </c>
      <c r="AR850" s="281">
        <f t="shared" si="478"/>
        <v>0</v>
      </c>
      <c r="AT850" s="446"/>
      <c r="AU850" s="284"/>
      <c r="AV850" s="447" t="str">
        <f t="shared" si="467"/>
        <v>CA</v>
      </c>
      <c r="AW850" s="447" t="str">
        <f t="shared" si="467"/>
        <v>CL</v>
      </c>
      <c r="AX850" s="447" t="str">
        <f t="shared" si="467"/>
        <v>AIC</v>
      </c>
      <c r="AY850" s="447" t="str">
        <f t="shared" si="495"/>
        <v>ERB</v>
      </c>
      <c r="AZ850" s="447" t="str">
        <f t="shared" si="495"/>
        <v>GRB</v>
      </c>
      <c r="BA850" s="447" t="str">
        <f t="shared" si="495"/>
        <v>Non-Op</v>
      </c>
      <c r="BC850" s="449" t="s">
        <v>2100</v>
      </c>
      <c r="BD850" s="552">
        <f t="shared" si="489"/>
        <v>0</v>
      </c>
      <c r="BF850" s="435"/>
      <c r="BG850" s="435"/>
      <c r="BH850" s="435"/>
      <c r="BI850" s="435"/>
      <c r="BJ850" s="435"/>
      <c r="BK850" s="435"/>
      <c r="BL850" s="435"/>
      <c r="BN850" s="444"/>
    </row>
    <row r="851" spans="1:66" s="28" customFormat="1" ht="12" customHeight="1">
      <c r="A851" s="321">
        <v>18601183</v>
      </c>
      <c r="B851" s="318" t="str">
        <f t="shared" si="443"/>
        <v>18601183</v>
      </c>
      <c r="C851" s="494" t="s">
        <v>2887</v>
      </c>
      <c r="D851" s="445" t="s">
        <v>1162</v>
      </c>
      <c r="E851" s="445"/>
      <c r="F851" s="294">
        <v>42964</v>
      </c>
      <c r="G851" s="445"/>
      <c r="H851" s="547">
        <v>0</v>
      </c>
      <c r="I851" s="547">
        <v>0</v>
      </c>
      <c r="J851" s="547">
        <v>0</v>
      </c>
      <c r="K851" s="547">
        <v>0</v>
      </c>
      <c r="L851" s="547">
        <v>0</v>
      </c>
      <c r="M851" s="547">
        <v>0</v>
      </c>
      <c r="N851" s="547">
        <v>0</v>
      </c>
      <c r="O851" s="547">
        <v>0</v>
      </c>
      <c r="P851" s="547">
        <v>0</v>
      </c>
      <c r="Q851" s="547">
        <v>0</v>
      </c>
      <c r="R851" s="547">
        <v>0</v>
      </c>
      <c r="S851" s="547">
        <v>0</v>
      </c>
      <c r="T851" s="547">
        <v>0</v>
      </c>
      <c r="U851" s="547"/>
      <c r="V851" s="547">
        <f t="shared" si="469"/>
        <v>0</v>
      </c>
      <c r="W851" s="285"/>
      <c r="X851" s="286"/>
      <c r="Y851" s="548">
        <f t="shared" si="500"/>
        <v>0</v>
      </c>
      <c r="Z851" s="549">
        <f t="shared" si="500"/>
        <v>0</v>
      </c>
      <c r="AA851" s="549">
        <f t="shared" si="500"/>
        <v>0</v>
      </c>
      <c r="AB851" s="282">
        <f t="shared" si="471"/>
        <v>0</v>
      </c>
      <c r="AC851" s="281">
        <f t="shared" si="472"/>
        <v>0</v>
      </c>
      <c r="AD851" s="549">
        <f t="shared" si="465"/>
        <v>0</v>
      </c>
      <c r="AE851" s="553">
        <f t="shared" si="480"/>
        <v>0</v>
      </c>
      <c r="AF851" s="282">
        <f t="shared" si="481"/>
        <v>0</v>
      </c>
      <c r="AG851" s="283">
        <f t="shared" si="473"/>
        <v>0</v>
      </c>
      <c r="AH851" s="281">
        <f t="shared" si="474"/>
        <v>0</v>
      </c>
      <c r="AI851" s="551">
        <f t="shared" si="498"/>
        <v>0</v>
      </c>
      <c r="AJ851" s="549">
        <f t="shared" si="498"/>
        <v>0</v>
      </c>
      <c r="AK851" s="549">
        <f t="shared" si="498"/>
        <v>0</v>
      </c>
      <c r="AL851" s="282">
        <f t="shared" si="475"/>
        <v>0</v>
      </c>
      <c r="AM851" s="281">
        <f t="shared" si="476"/>
        <v>0</v>
      </c>
      <c r="AN851" s="549">
        <f t="shared" si="507"/>
        <v>0</v>
      </c>
      <c r="AO851" s="549">
        <f t="shared" si="508"/>
        <v>0</v>
      </c>
      <c r="AP851" s="549">
        <f t="shared" si="477"/>
        <v>0</v>
      </c>
      <c r="AQ851" s="283">
        <f t="shared" si="496"/>
        <v>0</v>
      </c>
      <c r="AR851" s="281">
        <f t="shared" si="478"/>
        <v>0</v>
      </c>
      <c r="AT851" s="446"/>
      <c r="AU851" s="329"/>
      <c r="AV851" s="447" t="str">
        <f t="shared" si="467"/>
        <v>CA</v>
      </c>
      <c r="AW851" s="447" t="str">
        <f t="shared" si="467"/>
        <v>CL</v>
      </c>
      <c r="AX851" s="447" t="str">
        <f t="shared" si="467"/>
        <v>AIC</v>
      </c>
      <c r="AY851" s="447" t="str">
        <f t="shared" si="495"/>
        <v>ERB</v>
      </c>
      <c r="AZ851" s="447" t="str">
        <f t="shared" si="495"/>
        <v>GRB</v>
      </c>
      <c r="BA851" s="447" t="str">
        <f t="shared" si="495"/>
        <v>Non-Op</v>
      </c>
      <c r="BC851" s="449" t="s">
        <v>2100</v>
      </c>
      <c r="BD851" s="552">
        <f t="shared" si="489"/>
        <v>0</v>
      </c>
      <c r="BF851" s="448"/>
      <c r="BG851" s="448"/>
      <c r="BH851" s="448"/>
      <c r="BI851" s="448"/>
      <c r="BJ851" s="448"/>
      <c r="BK851" s="448"/>
      <c r="BL851" s="448"/>
      <c r="BN851" s="444"/>
    </row>
    <row r="852" spans="1:66" s="28" customFormat="1" ht="12" customHeight="1">
      <c r="A852" s="362">
        <v>18601231</v>
      </c>
      <c r="B852" s="313" t="str">
        <f t="shared" si="443"/>
        <v>18601231</v>
      </c>
      <c r="C852" s="497" t="s">
        <v>2888</v>
      </c>
      <c r="D852" s="451" t="s">
        <v>2091</v>
      </c>
      <c r="E852" s="451"/>
      <c r="F852" s="300">
        <v>44531</v>
      </c>
      <c r="G852" s="451"/>
      <c r="H852" s="556">
        <v>22797100.949999999</v>
      </c>
      <c r="I852" s="556">
        <v>23038723.420000002</v>
      </c>
      <c r="J852" s="556">
        <v>23190167.510000002</v>
      </c>
      <c r="K852" s="556">
        <v>23194051.609999999</v>
      </c>
      <c r="L852" s="556">
        <v>23165600.140000001</v>
      </c>
      <c r="M852" s="556">
        <v>23165501.73</v>
      </c>
      <c r="N852" s="556">
        <v>23175185.73</v>
      </c>
      <c r="O852" s="556">
        <v>23194055.829999998</v>
      </c>
      <c r="P852" s="556">
        <v>23169982.030000001</v>
      </c>
      <c r="Q852" s="556">
        <v>23169981.350000001</v>
      </c>
      <c r="R852" s="556">
        <v>0</v>
      </c>
      <c r="S852" s="556">
        <v>0</v>
      </c>
      <c r="T852" s="556">
        <v>0</v>
      </c>
      <c r="U852" s="556"/>
      <c r="V852" s="556">
        <f t="shared" si="469"/>
        <v>18321816.652083334</v>
      </c>
      <c r="W852" s="292"/>
      <c r="X852" s="293"/>
      <c r="Y852" s="548">
        <f t="shared" si="500"/>
        <v>0</v>
      </c>
      <c r="Z852" s="549">
        <f t="shared" si="500"/>
        <v>0</v>
      </c>
      <c r="AA852" s="549">
        <f t="shared" si="500"/>
        <v>0</v>
      </c>
      <c r="AB852" s="282">
        <f t="shared" ref="AB852:AB853" si="509">T852-SUM(Y852:AA852)</f>
        <v>0</v>
      </c>
      <c r="AC852" s="281">
        <f t="shared" ref="AC852:AC853" si="510">T852-SUM(Y852:AA852)-AB852</f>
        <v>0</v>
      </c>
      <c r="AD852" s="549">
        <f t="shared" si="465"/>
        <v>0</v>
      </c>
      <c r="AE852" s="553">
        <f t="shared" si="480"/>
        <v>0</v>
      </c>
      <c r="AF852" s="282">
        <f t="shared" si="481"/>
        <v>0</v>
      </c>
      <c r="AG852" s="283">
        <f t="shared" si="473"/>
        <v>0</v>
      </c>
      <c r="AH852" s="281">
        <f t="shared" si="474"/>
        <v>0</v>
      </c>
      <c r="AI852" s="551">
        <f t="shared" si="498"/>
        <v>18321816.652083334</v>
      </c>
      <c r="AJ852" s="549">
        <f t="shared" si="498"/>
        <v>0</v>
      </c>
      <c r="AK852" s="549">
        <f t="shared" si="498"/>
        <v>0</v>
      </c>
      <c r="AL852" s="282">
        <f t="shared" si="475"/>
        <v>0</v>
      </c>
      <c r="AM852" s="281">
        <f t="shared" si="476"/>
        <v>0</v>
      </c>
      <c r="AN852" s="549">
        <f t="shared" si="507"/>
        <v>0</v>
      </c>
      <c r="AO852" s="549">
        <f t="shared" si="508"/>
        <v>0</v>
      </c>
      <c r="AP852" s="549">
        <f t="shared" si="477"/>
        <v>0</v>
      </c>
      <c r="AQ852" s="283">
        <f t="shared" ref="AQ852:AQ853" si="511">SUM(AN852:AP852)</f>
        <v>0</v>
      </c>
      <c r="AR852" s="281">
        <f t="shared" si="478"/>
        <v>0</v>
      </c>
      <c r="AT852" s="446"/>
      <c r="AU852" s="329"/>
      <c r="AV852" s="447" t="str">
        <f t="shared" si="467"/>
        <v>CA</v>
      </c>
      <c r="AW852" s="447" t="str">
        <f t="shared" si="467"/>
        <v>CL</v>
      </c>
      <c r="AX852" s="447" t="str">
        <f t="shared" si="467"/>
        <v>AIC</v>
      </c>
      <c r="AY852" s="447" t="str">
        <f t="shared" si="495"/>
        <v>ERB</v>
      </c>
      <c r="AZ852" s="447" t="str">
        <f t="shared" si="495"/>
        <v>GRB</v>
      </c>
      <c r="BA852" s="447" t="str">
        <f t="shared" si="495"/>
        <v>Non-Op</v>
      </c>
      <c r="BC852" s="449" t="s">
        <v>2100</v>
      </c>
      <c r="BD852" s="552">
        <f t="shared" si="489"/>
        <v>0</v>
      </c>
      <c r="BF852" s="448"/>
      <c r="BG852" s="448"/>
      <c r="BH852" s="448"/>
      <c r="BI852" s="448"/>
      <c r="BJ852" s="448"/>
      <c r="BK852" s="448"/>
      <c r="BL852" s="448"/>
      <c r="BN852" s="444"/>
    </row>
    <row r="853" spans="1:66" s="28" customFormat="1" ht="12" customHeight="1">
      <c r="A853" s="362">
        <v>18601241</v>
      </c>
      <c r="B853" s="313" t="str">
        <f t="shared" si="443"/>
        <v>18601241</v>
      </c>
      <c r="C853" s="497" t="s">
        <v>2889</v>
      </c>
      <c r="D853" s="451" t="s">
        <v>2091</v>
      </c>
      <c r="E853" s="451"/>
      <c r="F853" s="300">
        <v>44531</v>
      </c>
      <c r="G853" s="451"/>
      <c r="H853" s="556">
        <v>-16000000</v>
      </c>
      <c r="I853" s="556">
        <v>-16200993.029999999</v>
      </c>
      <c r="J853" s="556">
        <v>-16268394.6</v>
      </c>
      <c r="K853" s="556">
        <v>-16265129.789999999</v>
      </c>
      <c r="L853" s="556">
        <v>-16262062.960000001</v>
      </c>
      <c r="M853" s="556">
        <v>-16262009.210000001</v>
      </c>
      <c r="N853" s="556">
        <v>-16262632.449999999</v>
      </c>
      <c r="O853" s="556">
        <v>-16260953.83</v>
      </c>
      <c r="P853" s="556">
        <v>-16260953.83</v>
      </c>
      <c r="Q853" s="556">
        <v>-16260953.83</v>
      </c>
      <c r="R853" s="556">
        <v>0</v>
      </c>
      <c r="S853" s="556">
        <v>0</v>
      </c>
      <c r="T853" s="556">
        <v>0</v>
      </c>
      <c r="U853" s="556"/>
      <c r="V853" s="556">
        <f t="shared" si="469"/>
        <v>-12858673.627499999</v>
      </c>
      <c r="W853" s="292"/>
      <c r="X853" s="293"/>
      <c r="Y853" s="548">
        <f t="shared" si="500"/>
        <v>0</v>
      </c>
      <c r="Z853" s="549">
        <f t="shared" si="500"/>
        <v>0</v>
      </c>
      <c r="AA853" s="549">
        <f t="shared" si="500"/>
        <v>0</v>
      </c>
      <c r="AB853" s="282">
        <f t="shared" si="509"/>
        <v>0</v>
      </c>
      <c r="AC853" s="281">
        <f t="shared" si="510"/>
        <v>0</v>
      </c>
      <c r="AD853" s="549">
        <f t="shared" si="465"/>
        <v>0</v>
      </c>
      <c r="AE853" s="553">
        <f t="shared" si="480"/>
        <v>0</v>
      </c>
      <c r="AF853" s="282">
        <f t="shared" si="481"/>
        <v>0</v>
      </c>
      <c r="AG853" s="283">
        <f t="shared" si="473"/>
        <v>0</v>
      </c>
      <c r="AH853" s="281">
        <f t="shared" si="474"/>
        <v>0</v>
      </c>
      <c r="AI853" s="551">
        <f t="shared" si="498"/>
        <v>-12858673.627499999</v>
      </c>
      <c r="AJ853" s="549">
        <f t="shared" si="498"/>
        <v>0</v>
      </c>
      <c r="AK853" s="549">
        <f t="shared" si="498"/>
        <v>0</v>
      </c>
      <c r="AL853" s="282">
        <f t="shared" si="475"/>
        <v>0</v>
      </c>
      <c r="AM853" s="281">
        <f t="shared" si="476"/>
        <v>0</v>
      </c>
      <c r="AN853" s="549">
        <f t="shared" si="507"/>
        <v>0</v>
      </c>
      <c r="AO853" s="549">
        <f t="shared" si="508"/>
        <v>0</v>
      </c>
      <c r="AP853" s="549">
        <f t="shared" si="477"/>
        <v>0</v>
      </c>
      <c r="AQ853" s="283">
        <f t="shared" si="511"/>
        <v>0</v>
      </c>
      <c r="AR853" s="281">
        <f t="shared" si="478"/>
        <v>0</v>
      </c>
      <c r="AT853" s="446"/>
      <c r="AU853" s="329"/>
      <c r="AV853" s="447" t="str">
        <f t="shared" si="467"/>
        <v>CA</v>
      </c>
      <c r="AW853" s="447" t="str">
        <f t="shared" si="467"/>
        <v>CL</v>
      </c>
      <c r="AX853" s="447" t="str">
        <f t="shared" si="467"/>
        <v>AIC</v>
      </c>
      <c r="AY853" s="447" t="str">
        <f t="shared" si="495"/>
        <v>ERB</v>
      </c>
      <c r="AZ853" s="447" t="str">
        <f t="shared" si="495"/>
        <v>GRB</v>
      </c>
      <c r="BA853" s="447" t="str">
        <f t="shared" si="495"/>
        <v>Non-Op</v>
      </c>
      <c r="BC853" s="449" t="s">
        <v>2100</v>
      </c>
      <c r="BD853" s="552">
        <f t="shared" si="489"/>
        <v>0</v>
      </c>
      <c r="BF853" s="448"/>
      <c r="BG853" s="448"/>
      <c r="BH853" s="448"/>
      <c r="BI853" s="448"/>
      <c r="BJ853" s="448"/>
      <c r="BK853" s="448"/>
      <c r="BL853" s="448"/>
      <c r="BN853" s="444"/>
    </row>
    <row r="854" spans="1:66" s="28" customFormat="1" ht="12" customHeight="1">
      <c r="A854" s="287">
        <v>18601502</v>
      </c>
      <c r="B854" s="288" t="str">
        <f t="shared" si="443"/>
        <v>18601502</v>
      </c>
      <c r="C854" s="494" t="s">
        <v>2890</v>
      </c>
      <c r="D854" s="445" t="s">
        <v>2091</v>
      </c>
      <c r="E854" s="445"/>
      <c r="F854" s="494"/>
      <c r="G854" s="445"/>
      <c r="H854" s="547">
        <v>0</v>
      </c>
      <c r="I854" s="547">
        <v>0</v>
      </c>
      <c r="J854" s="547">
        <v>0</v>
      </c>
      <c r="K854" s="547">
        <v>0</v>
      </c>
      <c r="L854" s="547">
        <v>0</v>
      </c>
      <c r="M854" s="547">
        <v>0</v>
      </c>
      <c r="N854" s="547">
        <v>0</v>
      </c>
      <c r="O854" s="547">
        <v>0</v>
      </c>
      <c r="P854" s="547">
        <v>0</v>
      </c>
      <c r="Q854" s="547">
        <v>0</v>
      </c>
      <c r="R854" s="547">
        <v>0</v>
      </c>
      <c r="S854" s="547">
        <v>0</v>
      </c>
      <c r="T854" s="547">
        <v>0</v>
      </c>
      <c r="U854" s="547"/>
      <c r="V854" s="547">
        <f t="shared" si="469"/>
        <v>0</v>
      </c>
      <c r="W854" s="305"/>
      <c r="X854" s="306"/>
      <c r="Y854" s="548">
        <f t="shared" si="500"/>
        <v>0</v>
      </c>
      <c r="Z854" s="549">
        <f t="shared" si="500"/>
        <v>0</v>
      </c>
      <c r="AA854" s="549">
        <f t="shared" si="500"/>
        <v>0</v>
      </c>
      <c r="AB854" s="282">
        <f t="shared" si="471"/>
        <v>0</v>
      </c>
      <c r="AC854" s="281">
        <f t="shared" si="472"/>
        <v>0</v>
      </c>
      <c r="AD854" s="549">
        <f t="shared" si="465"/>
        <v>0</v>
      </c>
      <c r="AE854" s="553">
        <f t="shared" si="480"/>
        <v>0</v>
      </c>
      <c r="AF854" s="282">
        <f t="shared" si="481"/>
        <v>0</v>
      </c>
      <c r="AG854" s="283">
        <f t="shared" si="473"/>
        <v>0</v>
      </c>
      <c r="AH854" s="281">
        <f t="shared" si="474"/>
        <v>0</v>
      </c>
      <c r="AI854" s="551">
        <f t="shared" si="498"/>
        <v>0</v>
      </c>
      <c r="AJ854" s="549">
        <f t="shared" si="498"/>
        <v>0</v>
      </c>
      <c r="AK854" s="549">
        <f t="shared" si="498"/>
        <v>0</v>
      </c>
      <c r="AL854" s="282">
        <f t="shared" si="475"/>
        <v>0</v>
      </c>
      <c r="AM854" s="281">
        <f t="shared" si="476"/>
        <v>0</v>
      </c>
      <c r="AN854" s="549">
        <f t="shared" si="507"/>
        <v>0</v>
      </c>
      <c r="AO854" s="549">
        <f t="shared" si="508"/>
        <v>0</v>
      </c>
      <c r="AP854" s="549">
        <f t="shared" si="477"/>
        <v>0</v>
      </c>
      <c r="AQ854" s="283">
        <f t="shared" si="496"/>
        <v>0</v>
      </c>
      <c r="AR854" s="281">
        <f t="shared" si="478"/>
        <v>0</v>
      </c>
      <c r="AT854" s="446"/>
      <c r="AU854" s="284"/>
      <c r="AV854" s="447" t="str">
        <f t="shared" si="467"/>
        <v>CA</v>
      </c>
      <c r="AW854" s="447" t="str">
        <f t="shared" si="467"/>
        <v>CL</v>
      </c>
      <c r="AX854" s="447" t="str">
        <f t="shared" si="467"/>
        <v>AIC</v>
      </c>
      <c r="AY854" s="447" t="str">
        <f t="shared" si="495"/>
        <v>ERB</v>
      </c>
      <c r="AZ854" s="447" t="str">
        <f t="shared" si="495"/>
        <v>GRB</v>
      </c>
      <c r="BA854" s="447" t="str">
        <f t="shared" si="495"/>
        <v>Non-Op</v>
      </c>
      <c r="BC854" s="445" t="s">
        <v>2142</v>
      </c>
      <c r="BD854" s="552">
        <f t="shared" si="489"/>
        <v>0</v>
      </c>
      <c r="BF854" s="435"/>
      <c r="BG854" s="435"/>
      <c r="BH854" s="435"/>
      <c r="BI854" s="435"/>
      <c r="BJ854" s="435"/>
      <c r="BK854" s="435"/>
      <c r="BL854" s="435"/>
      <c r="BN854" s="444"/>
    </row>
    <row r="855" spans="1:66" s="28" customFormat="1" ht="12" customHeight="1">
      <c r="A855" s="287">
        <v>18602231</v>
      </c>
      <c r="B855" s="288" t="str">
        <f t="shared" si="443"/>
        <v>18602231</v>
      </c>
      <c r="C855" s="494" t="s">
        <v>2891</v>
      </c>
      <c r="D855" s="445" t="s">
        <v>1165</v>
      </c>
      <c r="E855" s="445"/>
      <c r="F855" s="494"/>
      <c r="G855" s="445"/>
      <c r="H855" s="547">
        <v>0</v>
      </c>
      <c r="I855" s="547">
        <v>0</v>
      </c>
      <c r="J855" s="547">
        <v>0</v>
      </c>
      <c r="K855" s="547">
        <v>0</v>
      </c>
      <c r="L855" s="547">
        <v>0</v>
      </c>
      <c r="M855" s="547">
        <v>0</v>
      </c>
      <c r="N855" s="547">
        <v>0</v>
      </c>
      <c r="O855" s="547">
        <v>0</v>
      </c>
      <c r="P855" s="547">
        <v>0</v>
      </c>
      <c r="Q855" s="547">
        <v>0</v>
      </c>
      <c r="R855" s="547">
        <v>0</v>
      </c>
      <c r="S855" s="547">
        <v>0</v>
      </c>
      <c r="T855" s="547">
        <v>0</v>
      </c>
      <c r="U855" s="547"/>
      <c r="V855" s="547">
        <f t="shared" si="469"/>
        <v>0</v>
      </c>
      <c r="W855" s="285"/>
      <c r="X855" s="286"/>
      <c r="Y855" s="548">
        <f t="shared" si="500"/>
        <v>0</v>
      </c>
      <c r="Z855" s="549">
        <f t="shared" si="500"/>
        <v>0</v>
      </c>
      <c r="AA855" s="549">
        <f t="shared" si="500"/>
        <v>0</v>
      </c>
      <c r="AB855" s="282">
        <f t="shared" si="471"/>
        <v>0</v>
      </c>
      <c r="AC855" s="281">
        <f t="shared" si="472"/>
        <v>0</v>
      </c>
      <c r="AD855" s="549">
        <f t="shared" si="465"/>
        <v>0</v>
      </c>
      <c r="AE855" s="553">
        <f t="shared" si="480"/>
        <v>0</v>
      </c>
      <c r="AF855" s="282">
        <f t="shared" si="481"/>
        <v>0</v>
      </c>
      <c r="AG855" s="283">
        <f t="shared" si="473"/>
        <v>0</v>
      </c>
      <c r="AH855" s="281">
        <f t="shared" si="474"/>
        <v>0</v>
      </c>
      <c r="AI855" s="551">
        <f t="shared" si="498"/>
        <v>0</v>
      </c>
      <c r="AJ855" s="549">
        <f t="shared" si="498"/>
        <v>0</v>
      </c>
      <c r="AK855" s="549">
        <f t="shared" si="498"/>
        <v>0</v>
      </c>
      <c r="AL855" s="282">
        <f t="shared" si="475"/>
        <v>0</v>
      </c>
      <c r="AM855" s="281">
        <f t="shared" si="476"/>
        <v>0</v>
      </c>
      <c r="AN855" s="549">
        <f t="shared" si="507"/>
        <v>0</v>
      </c>
      <c r="AO855" s="549">
        <f t="shared" si="508"/>
        <v>0</v>
      </c>
      <c r="AP855" s="549">
        <f t="shared" si="477"/>
        <v>0</v>
      </c>
      <c r="AQ855" s="283">
        <f t="shared" si="496"/>
        <v>0</v>
      </c>
      <c r="AR855" s="281">
        <f t="shared" si="478"/>
        <v>0</v>
      </c>
      <c r="AT855" s="446" t="s">
        <v>2064</v>
      </c>
      <c r="AU855" s="284"/>
      <c r="AV855" s="447" t="str">
        <f t="shared" ref="AV855:AX939" si="512">IF(VALUE(Y855),AV$7,IF(ISBLANK(Y855),"",AV$7))</f>
        <v>CA</v>
      </c>
      <c r="AW855" s="447" t="str">
        <f t="shared" si="512"/>
        <v>CL</v>
      </c>
      <c r="AX855" s="447" t="str">
        <f t="shared" si="512"/>
        <v>AIC</v>
      </c>
      <c r="AY855" s="447" t="str">
        <f t="shared" si="495"/>
        <v>ERB</v>
      </c>
      <c r="AZ855" s="447" t="str">
        <f t="shared" si="495"/>
        <v>GRB</v>
      </c>
      <c r="BA855" s="447" t="str">
        <f t="shared" si="495"/>
        <v>Non-Op</v>
      </c>
      <c r="BC855" s="449" t="s">
        <v>2100</v>
      </c>
      <c r="BD855" s="552">
        <f t="shared" si="489"/>
        <v>0</v>
      </c>
      <c r="BF855" s="435"/>
      <c r="BG855" s="435"/>
      <c r="BH855" s="435"/>
      <c r="BI855" s="435"/>
      <c r="BJ855" s="435"/>
      <c r="BK855" s="435"/>
      <c r="BL855" s="435"/>
      <c r="BN855" s="444"/>
    </row>
    <row r="856" spans="1:66" s="28" customFormat="1" ht="12" customHeight="1">
      <c r="A856" s="362">
        <v>18602241</v>
      </c>
      <c r="B856" s="290" t="str">
        <f t="shared" si="443"/>
        <v>18602241</v>
      </c>
      <c r="C856" s="497" t="s">
        <v>2231</v>
      </c>
      <c r="D856" s="451" t="s">
        <v>2091</v>
      </c>
      <c r="E856" s="451"/>
      <c r="F856" s="300">
        <v>43617</v>
      </c>
      <c r="G856" s="451"/>
      <c r="H856" s="556">
        <v>1818204.49</v>
      </c>
      <c r="I856" s="556">
        <v>1757597.67</v>
      </c>
      <c r="J856" s="556">
        <v>1696990.85</v>
      </c>
      <c r="K856" s="556">
        <v>1636384.03</v>
      </c>
      <c r="L856" s="556">
        <v>1575777.21</v>
      </c>
      <c r="M856" s="556">
        <v>1515170.39</v>
      </c>
      <c r="N856" s="556">
        <v>1454563.57</v>
      </c>
      <c r="O856" s="556">
        <v>1393956.75</v>
      </c>
      <c r="P856" s="556">
        <v>1333349.93</v>
      </c>
      <c r="Q856" s="556">
        <v>1272743.1100000001</v>
      </c>
      <c r="R856" s="556">
        <v>1212136.29</v>
      </c>
      <c r="S856" s="556">
        <v>1151529.47</v>
      </c>
      <c r="T856" s="556">
        <v>1090922.6499999999</v>
      </c>
      <c r="U856" s="556"/>
      <c r="V856" s="556">
        <f t="shared" si="469"/>
        <v>1454563.5699999996</v>
      </c>
      <c r="W856" s="292"/>
      <c r="X856" s="293"/>
      <c r="Y856" s="548">
        <f t="shared" si="500"/>
        <v>1090922.6499999999</v>
      </c>
      <c r="Z856" s="549">
        <f t="shared" si="500"/>
        <v>0</v>
      </c>
      <c r="AA856" s="549">
        <f t="shared" si="500"/>
        <v>0</v>
      </c>
      <c r="AB856" s="282">
        <f t="shared" si="471"/>
        <v>0</v>
      </c>
      <c r="AC856" s="281">
        <f t="shared" si="472"/>
        <v>0</v>
      </c>
      <c r="AD856" s="549">
        <f t="shared" si="465"/>
        <v>0</v>
      </c>
      <c r="AE856" s="553">
        <f t="shared" si="480"/>
        <v>0</v>
      </c>
      <c r="AF856" s="282">
        <f t="shared" si="481"/>
        <v>0</v>
      </c>
      <c r="AG856" s="283">
        <f t="shared" si="473"/>
        <v>0</v>
      </c>
      <c r="AH856" s="281">
        <f t="shared" si="474"/>
        <v>0</v>
      </c>
      <c r="AI856" s="551">
        <f t="shared" si="498"/>
        <v>1454563.5699999996</v>
      </c>
      <c r="AJ856" s="549">
        <f t="shared" si="498"/>
        <v>0</v>
      </c>
      <c r="AK856" s="549">
        <f t="shared" si="498"/>
        <v>0</v>
      </c>
      <c r="AL856" s="282">
        <f t="shared" si="475"/>
        <v>0</v>
      </c>
      <c r="AM856" s="281">
        <f t="shared" si="476"/>
        <v>0</v>
      </c>
      <c r="AN856" s="549">
        <f t="shared" si="507"/>
        <v>0</v>
      </c>
      <c r="AO856" s="549">
        <f t="shared" si="508"/>
        <v>0</v>
      </c>
      <c r="AP856" s="549">
        <f t="shared" si="477"/>
        <v>0</v>
      </c>
      <c r="AQ856" s="283">
        <f t="shared" ref="AQ856" si="513">SUM(AN856:AP856)</f>
        <v>0</v>
      </c>
      <c r="AR856" s="281">
        <f t="shared" si="478"/>
        <v>0</v>
      </c>
      <c r="AT856" s="446"/>
      <c r="AU856" s="284"/>
      <c r="AV856" s="447" t="str">
        <f t="shared" si="512"/>
        <v>CA</v>
      </c>
      <c r="AW856" s="447" t="str">
        <f t="shared" si="512"/>
        <v>CL</v>
      </c>
      <c r="AX856" s="447" t="str">
        <f t="shared" si="512"/>
        <v>AIC</v>
      </c>
      <c r="AY856" s="447" t="str">
        <f t="shared" si="495"/>
        <v>ERB</v>
      </c>
      <c r="AZ856" s="447" t="str">
        <f t="shared" si="495"/>
        <v>GRB</v>
      </c>
      <c r="BA856" s="447" t="str">
        <f t="shared" si="495"/>
        <v>Non-Op</v>
      </c>
      <c r="BC856" s="492" t="s">
        <v>2118</v>
      </c>
      <c r="BD856" s="552">
        <f t="shared" si="489"/>
        <v>1090922.6499999999</v>
      </c>
      <c r="BF856" s="435"/>
      <c r="BG856" s="435"/>
      <c r="BH856" s="435"/>
      <c r="BI856" s="435"/>
      <c r="BJ856" s="435"/>
      <c r="BK856" s="435"/>
      <c r="BL856" s="435"/>
      <c r="BN856" s="444"/>
    </row>
    <row r="857" spans="1:66" s="28" customFormat="1" ht="12" customHeight="1">
      <c r="A857" s="362">
        <v>18602251</v>
      </c>
      <c r="B857" s="290" t="str">
        <f t="shared" si="443"/>
        <v>18602251</v>
      </c>
      <c r="C857" s="497" t="s">
        <v>2892</v>
      </c>
      <c r="D857" s="451" t="s">
        <v>1165</v>
      </c>
      <c r="E857" s="451"/>
      <c r="F857" s="300">
        <v>44440</v>
      </c>
      <c r="G857" s="451"/>
      <c r="H857" s="556">
        <v>2126160.85</v>
      </c>
      <c r="I857" s="556">
        <v>2619239.62</v>
      </c>
      <c r="J857" s="556">
        <v>3112484.79</v>
      </c>
      <c r="K857" s="556">
        <v>3605896.8</v>
      </c>
      <c r="L857" s="556">
        <v>4099476.1</v>
      </c>
      <c r="M857" s="556">
        <v>4593223.1500000004</v>
      </c>
      <c r="N857" s="556">
        <v>4793433.3899999997</v>
      </c>
      <c r="O857" s="556">
        <v>4993052.08</v>
      </c>
      <c r="P857" s="556">
        <v>5192077.7</v>
      </c>
      <c r="Q857" s="556">
        <v>5390508.7199999997</v>
      </c>
      <c r="R857" s="556">
        <v>5584121.6399999997</v>
      </c>
      <c r="S857" s="556">
        <v>5777126.2800000003</v>
      </c>
      <c r="T857" s="556">
        <v>5969521.0800000001</v>
      </c>
      <c r="U857" s="556"/>
      <c r="V857" s="556">
        <f t="shared" si="469"/>
        <v>4484040.1029166663</v>
      </c>
      <c r="W857" s="292"/>
      <c r="X857" s="293"/>
      <c r="Y857" s="548">
        <f t="shared" si="500"/>
        <v>0</v>
      </c>
      <c r="Z857" s="549">
        <f t="shared" si="500"/>
        <v>0</v>
      </c>
      <c r="AA857" s="549">
        <f t="shared" si="500"/>
        <v>0</v>
      </c>
      <c r="AB857" s="282">
        <f t="shared" ref="AB857" si="514">T857-SUM(Y857:AA857)</f>
        <v>5969521.0800000001</v>
      </c>
      <c r="AC857" s="281">
        <f t="shared" ref="AC857" si="515">T857-SUM(Y857:AA857)-AB857</f>
        <v>0</v>
      </c>
      <c r="AD857" s="549">
        <f t="shared" si="465"/>
        <v>0</v>
      </c>
      <c r="AE857" s="553">
        <f t="shared" si="480"/>
        <v>0</v>
      </c>
      <c r="AF857" s="282">
        <f t="shared" si="481"/>
        <v>5969521.0800000001</v>
      </c>
      <c r="AG857" s="283">
        <f t="shared" si="473"/>
        <v>5969521.0800000001</v>
      </c>
      <c r="AH857" s="281">
        <f t="shared" si="474"/>
        <v>0</v>
      </c>
      <c r="AI857" s="551">
        <f t="shared" si="498"/>
        <v>0</v>
      </c>
      <c r="AJ857" s="549">
        <f t="shared" si="498"/>
        <v>0</v>
      </c>
      <c r="AK857" s="549">
        <f t="shared" si="498"/>
        <v>0</v>
      </c>
      <c r="AL857" s="282">
        <f t="shared" si="475"/>
        <v>4484040.1029166663</v>
      </c>
      <c r="AM857" s="281">
        <f t="shared" si="476"/>
        <v>0</v>
      </c>
      <c r="AN857" s="549">
        <f t="shared" si="507"/>
        <v>0</v>
      </c>
      <c r="AO857" s="549">
        <f t="shared" si="508"/>
        <v>0</v>
      </c>
      <c r="AP857" s="549">
        <f t="shared" si="477"/>
        <v>4484040.1029166663</v>
      </c>
      <c r="AQ857" s="283">
        <f t="shared" ref="AQ857" si="516">SUM(AN857:AP857)</f>
        <v>4484040.1029166663</v>
      </c>
      <c r="AR857" s="281">
        <f t="shared" si="478"/>
        <v>0</v>
      </c>
      <c r="AT857" s="446"/>
      <c r="AU857" s="284"/>
      <c r="AV857" s="447" t="str">
        <f t="shared" si="512"/>
        <v>CA</v>
      </c>
      <c r="AW857" s="447" t="str">
        <f t="shared" si="512"/>
        <v>CL</v>
      </c>
      <c r="AX857" s="447" t="str">
        <f t="shared" si="512"/>
        <v>AIC</v>
      </c>
      <c r="AY857" s="447" t="str">
        <f t="shared" si="495"/>
        <v>ERB</v>
      </c>
      <c r="AZ857" s="447" t="str">
        <f t="shared" si="495"/>
        <v>GRB</v>
      </c>
      <c r="BA857" s="447" t="str">
        <f t="shared" si="495"/>
        <v>Non-Op</v>
      </c>
      <c r="BC857" s="492" t="s">
        <v>2118</v>
      </c>
      <c r="BD857" s="552">
        <f t="shared" si="489"/>
        <v>5969521.0800000001</v>
      </c>
      <c r="BF857" s="435"/>
      <c r="BG857" s="435"/>
      <c r="BH857" s="435"/>
      <c r="BI857" s="435"/>
      <c r="BJ857" s="435"/>
      <c r="BK857" s="435"/>
      <c r="BL857" s="435"/>
      <c r="BN857" s="444"/>
    </row>
    <row r="858" spans="1:66" s="28" customFormat="1" ht="12" customHeight="1">
      <c r="A858" s="321">
        <v>18603001</v>
      </c>
      <c r="B858" s="318" t="str">
        <f t="shared" si="443"/>
        <v>18603001</v>
      </c>
      <c r="C858" s="494" t="s">
        <v>1536</v>
      </c>
      <c r="D858" s="445" t="s">
        <v>2091</v>
      </c>
      <c r="E858" s="445"/>
      <c r="F858" s="294">
        <v>42811</v>
      </c>
      <c r="G858" s="445"/>
      <c r="H858" s="547">
        <v>728768.16</v>
      </c>
      <c r="I858" s="547">
        <v>717381.16</v>
      </c>
      <c r="J858" s="547">
        <v>705994.16</v>
      </c>
      <c r="K858" s="547">
        <v>694607.16</v>
      </c>
      <c r="L858" s="547">
        <v>683220.16</v>
      </c>
      <c r="M858" s="547">
        <v>671833.16</v>
      </c>
      <c r="N858" s="547">
        <v>660446.16</v>
      </c>
      <c r="O858" s="547">
        <v>649059.16</v>
      </c>
      <c r="P858" s="547">
        <v>637672.16</v>
      </c>
      <c r="Q858" s="547">
        <v>626285.16</v>
      </c>
      <c r="R858" s="547">
        <v>614898.16</v>
      </c>
      <c r="S858" s="547">
        <v>603511.16</v>
      </c>
      <c r="T858" s="547">
        <v>592124.16000000003</v>
      </c>
      <c r="U858" s="547"/>
      <c r="V858" s="547">
        <f t="shared" si="469"/>
        <v>660446.16</v>
      </c>
      <c r="W858" s="285"/>
      <c r="X858" s="286"/>
      <c r="Y858" s="548">
        <f t="shared" si="500"/>
        <v>592124.16000000003</v>
      </c>
      <c r="Z858" s="549">
        <f t="shared" si="500"/>
        <v>0</v>
      </c>
      <c r="AA858" s="549">
        <f t="shared" si="500"/>
        <v>0</v>
      </c>
      <c r="AB858" s="282">
        <f t="shared" si="471"/>
        <v>0</v>
      </c>
      <c r="AC858" s="281">
        <f t="shared" si="472"/>
        <v>0</v>
      </c>
      <c r="AD858" s="549">
        <f t="shared" ref="AD858:AD952" si="517">IF($D858=AD$5,$T858,IF($D858=AD$4, $T858*$AK$1,0))</f>
        <v>0</v>
      </c>
      <c r="AE858" s="553">
        <f t="shared" si="480"/>
        <v>0</v>
      </c>
      <c r="AF858" s="282">
        <f t="shared" si="481"/>
        <v>0</v>
      </c>
      <c r="AG858" s="283">
        <f t="shared" si="473"/>
        <v>0</v>
      </c>
      <c r="AH858" s="281">
        <f t="shared" si="474"/>
        <v>0</v>
      </c>
      <c r="AI858" s="551">
        <f t="shared" si="498"/>
        <v>660446.16</v>
      </c>
      <c r="AJ858" s="549">
        <f t="shared" si="498"/>
        <v>0</v>
      </c>
      <c r="AK858" s="549">
        <f t="shared" si="498"/>
        <v>0</v>
      </c>
      <c r="AL858" s="282">
        <f t="shared" si="475"/>
        <v>0</v>
      </c>
      <c r="AM858" s="281">
        <f t="shared" si="476"/>
        <v>0</v>
      </c>
      <c r="AN858" s="549">
        <f t="shared" si="507"/>
        <v>0</v>
      </c>
      <c r="AO858" s="549">
        <f t="shared" si="508"/>
        <v>0</v>
      </c>
      <c r="AP858" s="549">
        <f t="shared" si="477"/>
        <v>0</v>
      </c>
      <c r="AQ858" s="283">
        <f t="shared" si="496"/>
        <v>0</v>
      </c>
      <c r="AR858" s="281">
        <f t="shared" si="478"/>
        <v>0</v>
      </c>
      <c r="AT858" s="446"/>
      <c r="AU858" s="284"/>
      <c r="AV858" s="447" t="str">
        <f t="shared" si="512"/>
        <v>CA</v>
      </c>
      <c r="AW858" s="447" t="str">
        <f t="shared" si="512"/>
        <v>CL</v>
      </c>
      <c r="AX858" s="447" t="str">
        <f t="shared" si="512"/>
        <v>AIC</v>
      </c>
      <c r="AY858" s="447" t="str">
        <f t="shared" si="495"/>
        <v>ERB</v>
      </c>
      <c r="AZ858" s="447" t="str">
        <f t="shared" si="495"/>
        <v>GRB</v>
      </c>
      <c r="BA858" s="447" t="str">
        <f t="shared" si="495"/>
        <v>Non-Op</v>
      </c>
      <c r="BC858" s="445" t="s">
        <v>2213</v>
      </c>
      <c r="BD858" s="552">
        <f t="shared" si="489"/>
        <v>592124.16000000003</v>
      </c>
      <c r="BF858" s="448"/>
      <c r="BG858" s="448"/>
      <c r="BH858" s="448"/>
      <c r="BI858" s="448"/>
      <c r="BJ858" s="448"/>
      <c r="BK858" s="448"/>
      <c r="BL858" s="448"/>
      <c r="BN858" s="444"/>
    </row>
    <row r="859" spans="1:66" s="28" customFormat="1" ht="12" customHeight="1">
      <c r="A859" s="287">
        <v>18603003</v>
      </c>
      <c r="B859" s="288" t="str">
        <f t="shared" si="443"/>
        <v>18603003</v>
      </c>
      <c r="C859" s="494" t="s">
        <v>1537</v>
      </c>
      <c r="D859" s="445" t="s">
        <v>2091</v>
      </c>
      <c r="E859" s="445"/>
      <c r="F859" s="494"/>
      <c r="G859" s="445"/>
      <c r="H859" s="547">
        <v>1537775.74</v>
      </c>
      <c r="I859" s="547">
        <v>1537775.74</v>
      </c>
      <c r="J859" s="547">
        <v>1537775.74</v>
      </c>
      <c r="K859" s="547">
        <v>1543339.78</v>
      </c>
      <c r="L859" s="547">
        <v>1543339.78</v>
      </c>
      <c r="M859" s="547">
        <v>1543339.78</v>
      </c>
      <c r="N859" s="547">
        <v>1548903.82</v>
      </c>
      <c r="O859" s="547">
        <v>1548903.82</v>
      </c>
      <c r="P859" s="547">
        <v>1548903.82</v>
      </c>
      <c r="Q859" s="547">
        <v>1554467.86</v>
      </c>
      <c r="R859" s="547">
        <v>1554467.86</v>
      </c>
      <c r="S859" s="547">
        <v>1554467.86</v>
      </c>
      <c r="T859" s="547">
        <v>1560031.9</v>
      </c>
      <c r="U859" s="547"/>
      <c r="V859" s="547">
        <f t="shared" si="469"/>
        <v>1547049.14</v>
      </c>
      <c r="W859" s="285"/>
      <c r="X859" s="286"/>
      <c r="Y859" s="548">
        <f t="shared" si="500"/>
        <v>1560031.9</v>
      </c>
      <c r="Z859" s="549">
        <f t="shared" si="500"/>
        <v>0</v>
      </c>
      <c r="AA859" s="549">
        <f t="shared" si="500"/>
        <v>0</v>
      </c>
      <c r="AB859" s="282">
        <f t="shared" si="471"/>
        <v>0</v>
      </c>
      <c r="AC859" s="281">
        <f t="shared" si="472"/>
        <v>0</v>
      </c>
      <c r="AD859" s="549">
        <f t="shared" si="517"/>
        <v>0</v>
      </c>
      <c r="AE859" s="553">
        <f t="shared" si="480"/>
        <v>0</v>
      </c>
      <c r="AF859" s="282">
        <f t="shared" si="481"/>
        <v>0</v>
      </c>
      <c r="AG859" s="283">
        <f t="shared" si="473"/>
        <v>0</v>
      </c>
      <c r="AH859" s="281">
        <f t="shared" si="474"/>
        <v>0</v>
      </c>
      <c r="AI859" s="551">
        <f t="shared" si="498"/>
        <v>1547049.14</v>
      </c>
      <c r="AJ859" s="549">
        <f t="shared" si="498"/>
        <v>0</v>
      </c>
      <c r="AK859" s="549">
        <f t="shared" si="498"/>
        <v>0</v>
      </c>
      <c r="AL859" s="282">
        <f t="shared" si="475"/>
        <v>0</v>
      </c>
      <c r="AM859" s="281">
        <f t="shared" si="476"/>
        <v>0</v>
      </c>
      <c r="AN859" s="549">
        <f t="shared" si="507"/>
        <v>0</v>
      </c>
      <c r="AO859" s="549">
        <f t="shared" si="508"/>
        <v>0</v>
      </c>
      <c r="AP859" s="549">
        <f t="shared" si="477"/>
        <v>0</v>
      </c>
      <c r="AQ859" s="283">
        <f t="shared" si="496"/>
        <v>0</v>
      </c>
      <c r="AR859" s="281">
        <f t="shared" si="478"/>
        <v>0</v>
      </c>
      <c r="AT859" s="446"/>
      <c r="AU859" s="284"/>
      <c r="AV859" s="447" t="str">
        <f t="shared" si="512"/>
        <v>CA</v>
      </c>
      <c r="AW859" s="447" t="str">
        <f t="shared" si="512"/>
        <v>CL</v>
      </c>
      <c r="AX859" s="447" t="str">
        <f t="shared" si="512"/>
        <v>AIC</v>
      </c>
      <c r="AY859" s="447" t="str">
        <f t="shared" si="495"/>
        <v>ERB</v>
      </c>
      <c r="AZ859" s="447" t="str">
        <f t="shared" si="495"/>
        <v>GRB</v>
      </c>
      <c r="BA859" s="447" t="str">
        <f t="shared" si="495"/>
        <v>Non-Op</v>
      </c>
      <c r="BC859" s="445" t="s">
        <v>2118</v>
      </c>
      <c r="BD859" s="552">
        <f t="shared" si="489"/>
        <v>1560031.9</v>
      </c>
      <c r="BF859" s="435"/>
      <c r="BG859" s="435"/>
      <c r="BH859" s="435"/>
      <c r="BI859" s="435"/>
      <c r="BJ859" s="435"/>
      <c r="BK859" s="435"/>
      <c r="BL859" s="435"/>
      <c r="BN859" s="444"/>
    </row>
    <row r="860" spans="1:66" s="28" customFormat="1" ht="12" customHeight="1">
      <c r="A860" s="287">
        <v>18603011</v>
      </c>
      <c r="B860" s="288" t="str">
        <f t="shared" si="443"/>
        <v>18603011</v>
      </c>
      <c r="C860" s="494" t="s">
        <v>1538</v>
      </c>
      <c r="D860" s="445" t="s">
        <v>2091</v>
      </c>
      <c r="E860" s="445"/>
      <c r="F860" s="494"/>
      <c r="G860" s="445"/>
      <c r="H860" s="547">
        <v>100470.39</v>
      </c>
      <c r="I860" s="547">
        <v>80376.149999999994</v>
      </c>
      <c r="J860" s="547">
        <v>60281.91</v>
      </c>
      <c r="K860" s="547">
        <v>40187.67</v>
      </c>
      <c r="L860" s="547">
        <v>20093.43</v>
      </c>
      <c r="M860" s="547">
        <v>0</v>
      </c>
      <c r="N860" s="547">
        <v>0</v>
      </c>
      <c r="O860" s="547">
        <v>0</v>
      </c>
      <c r="P860" s="547">
        <v>0</v>
      </c>
      <c r="Q860" s="547">
        <v>0</v>
      </c>
      <c r="R860" s="547">
        <v>0</v>
      </c>
      <c r="S860" s="547">
        <v>0</v>
      </c>
      <c r="T860" s="547">
        <v>0</v>
      </c>
      <c r="U860" s="547"/>
      <c r="V860" s="547">
        <f t="shared" si="469"/>
        <v>20931.196249999997</v>
      </c>
      <c r="W860" s="285"/>
      <c r="X860" s="286"/>
      <c r="Y860" s="548">
        <f t="shared" si="500"/>
        <v>0</v>
      </c>
      <c r="Z860" s="549">
        <f t="shared" si="500"/>
        <v>0</v>
      </c>
      <c r="AA860" s="549">
        <f t="shared" si="500"/>
        <v>0</v>
      </c>
      <c r="AB860" s="282">
        <f t="shared" si="471"/>
        <v>0</v>
      </c>
      <c r="AC860" s="281">
        <f t="shared" si="472"/>
        <v>0</v>
      </c>
      <c r="AD860" s="549">
        <f t="shared" si="517"/>
        <v>0</v>
      </c>
      <c r="AE860" s="553">
        <f t="shared" si="480"/>
        <v>0</v>
      </c>
      <c r="AF860" s="282">
        <f t="shared" si="481"/>
        <v>0</v>
      </c>
      <c r="AG860" s="283">
        <f t="shared" si="473"/>
        <v>0</v>
      </c>
      <c r="AH860" s="281">
        <f t="shared" si="474"/>
        <v>0</v>
      </c>
      <c r="AI860" s="551">
        <f t="shared" si="498"/>
        <v>20931.196249999997</v>
      </c>
      <c r="AJ860" s="549">
        <f t="shared" si="498"/>
        <v>0</v>
      </c>
      <c r="AK860" s="549">
        <f t="shared" si="498"/>
        <v>0</v>
      </c>
      <c r="AL860" s="282">
        <f t="shared" si="475"/>
        <v>0</v>
      </c>
      <c r="AM860" s="281">
        <f t="shared" si="476"/>
        <v>0</v>
      </c>
      <c r="AN860" s="549">
        <f t="shared" si="507"/>
        <v>0</v>
      </c>
      <c r="AO860" s="549">
        <f t="shared" si="508"/>
        <v>0</v>
      </c>
      <c r="AP860" s="549">
        <f t="shared" si="477"/>
        <v>0</v>
      </c>
      <c r="AQ860" s="283">
        <f t="shared" si="496"/>
        <v>0</v>
      </c>
      <c r="AR860" s="281">
        <f t="shared" si="478"/>
        <v>0</v>
      </c>
      <c r="AT860" s="446"/>
      <c r="AU860" s="284"/>
      <c r="AV860" s="447" t="str">
        <f t="shared" si="512"/>
        <v>CA</v>
      </c>
      <c r="AW860" s="447" t="str">
        <f t="shared" si="512"/>
        <v>CL</v>
      </c>
      <c r="AX860" s="447" t="str">
        <f t="shared" si="512"/>
        <v>AIC</v>
      </c>
      <c r="AY860" s="447" t="str">
        <f t="shared" si="495"/>
        <v>ERB</v>
      </c>
      <c r="AZ860" s="447" t="str">
        <f t="shared" si="495"/>
        <v>GRB</v>
      </c>
      <c r="BA860" s="447" t="str">
        <f t="shared" si="495"/>
        <v>Non-Op</v>
      </c>
      <c r="BC860" s="445" t="s">
        <v>2213</v>
      </c>
      <c r="BD860" s="552">
        <f t="shared" si="489"/>
        <v>0</v>
      </c>
      <c r="BF860" s="435"/>
      <c r="BG860" s="435"/>
      <c r="BH860" s="435"/>
      <c r="BI860" s="435"/>
      <c r="BJ860" s="435"/>
      <c r="BK860" s="435"/>
      <c r="BL860" s="435"/>
      <c r="BN860" s="444"/>
    </row>
    <row r="861" spans="1:66" s="28" customFormat="1" ht="12" customHeight="1">
      <c r="A861" s="287">
        <v>18603013</v>
      </c>
      <c r="B861" s="288" t="str">
        <f t="shared" si="443"/>
        <v>18603013</v>
      </c>
      <c r="C861" s="708" t="s">
        <v>2893</v>
      </c>
      <c r="D861" s="445" t="s">
        <v>1162</v>
      </c>
      <c r="E861" s="445"/>
      <c r="F861" s="708"/>
      <c r="G861" s="445"/>
      <c r="H861" s="547">
        <v>0</v>
      </c>
      <c r="I861" s="547">
        <v>0</v>
      </c>
      <c r="J861" s="547">
        <v>0</v>
      </c>
      <c r="K861" s="547">
        <v>0</v>
      </c>
      <c r="L861" s="547">
        <v>0</v>
      </c>
      <c r="M861" s="547">
        <v>0</v>
      </c>
      <c r="N861" s="547">
        <v>0</v>
      </c>
      <c r="O861" s="547">
        <v>0</v>
      </c>
      <c r="P861" s="547">
        <v>0</v>
      </c>
      <c r="Q861" s="547">
        <v>0</v>
      </c>
      <c r="R861" s="547">
        <v>0</v>
      </c>
      <c r="S861" s="547">
        <v>0</v>
      </c>
      <c r="T861" s="547">
        <v>0</v>
      </c>
      <c r="U861" s="547"/>
      <c r="V861" s="547">
        <f t="shared" si="469"/>
        <v>0</v>
      </c>
      <c r="W861" s="285"/>
      <c r="X861" s="286"/>
      <c r="Y861" s="548">
        <f t="shared" si="500"/>
        <v>0</v>
      </c>
      <c r="Z861" s="549">
        <f t="shared" si="500"/>
        <v>0</v>
      </c>
      <c r="AA861" s="549">
        <f t="shared" si="500"/>
        <v>0</v>
      </c>
      <c r="AB861" s="282">
        <f t="shared" si="471"/>
        <v>0</v>
      </c>
      <c r="AC861" s="281">
        <f t="shared" si="472"/>
        <v>0</v>
      </c>
      <c r="AD861" s="549">
        <f t="shared" si="517"/>
        <v>0</v>
      </c>
      <c r="AE861" s="553">
        <f t="shared" si="480"/>
        <v>0</v>
      </c>
      <c r="AF861" s="282">
        <f t="shared" si="481"/>
        <v>0</v>
      </c>
      <c r="AG861" s="283">
        <f t="shared" si="473"/>
        <v>0</v>
      </c>
      <c r="AH861" s="281">
        <f t="shared" si="474"/>
        <v>0</v>
      </c>
      <c r="AI861" s="551">
        <f t="shared" si="498"/>
        <v>0</v>
      </c>
      <c r="AJ861" s="549">
        <f t="shared" si="498"/>
        <v>0</v>
      </c>
      <c r="AK861" s="549">
        <f t="shared" si="498"/>
        <v>0</v>
      </c>
      <c r="AL861" s="282">
        <f t="shared" si="475"/>
        <v>0</v>
      </c>
      <c r="AM861" s="281">
        <f t="shared" si="476"/>
        <v>0</v>
      </c>
      <c r="AN861" s="549">
        <f t="shared" si="507"/>
        <v>0</v>
      </c>
      <c r="AO861" s="549">
        <f t="shared" si="508"/>
        <v>0</v>
      </c>
      <c r="AP861" s="549">
        <f t="shared" si="477"/>
        <v>0</v>
      </c>
      <c r="AQ861" s="283">
        <f>SUM(AN861:AP861)</f>
        <v>0</v>
      </c>
      <c r="AR861" s="281">
        <f t="shared" si="478"/>
        <v>0</v>
      </c>
      <c r="AT861" s="446"/>
      <c r="AU861" s="284"/>
      <c r="AV861" s="447" t="str">
        <f t="shared" si="512"/>
        <v>CA</v>
      </c>
      <c r="AW861" s="447" t="str">
        <f t="shared" si="512"/>
        <v>CL</v>
      </c>
      <c r="AX861" s="447" t="str">
        <f t="shared" si="512"/>
        <v>AIC</v>
      </c>
      <c r="AY861" s="447" t="str">
        <f t="shared" si="495"/>
        <v>ERB</v>
      </c>
      <c r="AZ861" s="447" t="str">
        <f t="shared" si="495"/>
        <v>GRB</v>
      </c>
      <c r="BA861" s="447" t="str">
        <f t="shared" si="495"/>
        <v>Non-Op</v>
      </c>
      <c r="BC861" s="449" t="s">
        <v>2100</v>
      </c>
      <c r="BD861" s="552">
        <f t="shared" si="489"/>
        <v>0</v>
      </c>
      <c r="BF861" s="435"/>
      <c r="BG861" s="435"/>
      <c r="BH861" s="435"/>
      <c r="BI861" s="435"/>
      <c r="BJ861" s="435"/>
      <c r="BK861" s="435"/>
      <c r="BL861" s="435"/>
      <c r="BN861" s="444"/>
    </row>
    <row r="862" spans="1:66" s="28" customFormat="1" ht="12" customHeight="1">
      <c r="A862" s="476">
        <v>18603021</v>
      </c>
      <c r="B862" s="445" t="str">
        <f t="shared" si="443"/>
        <v>18603021</v>
      </c>
      <c r="C862" s="444" t="s">
        <v>1539</v>
      </c>
      <c r="D862" s="445" t="s">
        <v>2091</v>
      </c>
      <c r="E862" s="445"/>
      <c r="F862" s="444"/>
      <c r="G862" s="445"/>
      <c r="H862" s="547">
        <v>1690535.08</v>
      </c>
      <c r="I862" s="547">
        <v>1632282.73</v>
      </c>
      <c r="J862" s="547">
        <v>1574030.38</v>
      </c>
      <c r="K862" s="547">
        <v>1515778.03</v>
      </c>
      <c r="L862" s="547">
        <v>1457525.68</v>
      </c>
      <c r="M862" s="547">
        <v>1399273.33</v>
      </c>
      <c r="N862" s="547">
        <v>1341020.98</v>
      </c>
      <c r="O862" s="547">
        <v>1282768.6299999999</v>
      </c>
      <c r="P862" s="547">
        <v>1224516.28</v>
      </c>
      <c r="Q862" s="547">
        <v>1166263.93</v>
      </c>
      <c r="R862" s="547">
        <v>1108011.58</v>
      </c>
      <c r="S862" s="547">
        <v>1049759.23</v>
      </c>
      <c r="T862" s="547">
        <v>991506.88</v>
      </c>
      <c r="U862" s="547"/>
      <c r="V862" s="547">
        <f t="shared" si="469"/>
        <v>1341020.9799999997</v>
      </c>
      <c r="W862" s="285"/>
      <c r="X862" s="286"/>
      <c r="Y862" s="548">
        <f t="shared" si="500"/>
        <v>991506.88</v>
      </c>
      <c r="Z862" s="549">
        <f t="shared" si="500"/>
        <v>0</v>
      </c>
      <c r="AA862" s="549">
        <f t="shared" si="500"/>
        <v>0</v>
      </c>
      <c r="AB862" s="282">
        <f t="shared" si="471"/>
        <v>0</v>
      </c>
      <c r="AC862" s="281">
        <f t="shared" si="472"/>
        <v>0</v>
      </c>
      <c r="AD862" s="549">
        <f t="shared" si="517"/>
        <v>0</v>
      </c>
      <c r="AE862" s="553">
        <f t="shared" si="480"/>
        <v>0</v>
      </c>
      <c r="AF862" s="282">
        <f t="shared" si="481"/>
        <v>0</v>
      </c>
      <c r="AG862" s="283">
        <f t="shared" si="473"/>
        <v>0</v>
      </c>
      <c r="AH862" s="281">
        <f t="shared" si="474"/>
        <v>0</v>
      </c>
      <c r="AI862" s="551">
        <f t="shared" si="498"/>
        <v>1341020.9799999997</v>
      </c>
      <c r="AJ862" s="549">
        <f t="shared" si="498"/>
        <v>0</v>
      </c>
      <c r="AK862" s="549">
        <f t="shared" si="498"/>
        <v>0</v>
      </c>
      <c r="AL862" s="282">
        <f t="shared" si="475"/>
        <v>0</v>
      </c>
      <c r="AM862" s="281">
        <f t="shared" si="476"/>
        <v>0</v>
      </c>
      <c r="AN862" s="549">
        <f t="shared" si="507"/>
        <v>0</v>
      </c>
      <c r="AO862" s="549">
        <f t="shared" si="508"/>
        <v>0</v>
      </c>
      <c r="AP862" s="549">
        <f t="shared" si="477"/>
        <v>0</v>
      </c>
      <c r="AQ862" s="283">
        <f t="shared" si="496"/>
        <v>0</v>
      </c>
      <c r="AR862" s="281">
        <f t="shared" si="478"/>
        <v>0</v>
      </c>
      <c r="AT862" s="446"/>
      <c r="AU862" s="284"/>
      <c r="AV862" s="447" t="str">
        <f t="shared" si="512"/>
        <v>CA</v>
      </c>
      <c r="AW862" s="447" t="str">
        <f t="shared" si="512"/>
        <v>CL</v>
      </c>
      <c r="AX862" s="447" t="str">
        <f t="shared" si="512"/>
        <v>AIC</v>
      </c>
      <c r="AY862" s="447" t="str">
        <f t="shared" si="495"/>
        <v>ERB</v>
      </c>
      <c r="AZ862" s="447" t="str">
        <f t="shared" si="495"/>
        <v>GRB</v>
      </c>
      <c r="BA862" s="447" t="str">
        <f t="shared" si="495"/>
        <v>Non-Op</v>
      </c>
      <c r="BC862" s="445" t="s">
        <v>2213</v>
      </c>
      <c r="BD862" s="552">
        <f t="shared" si="489"/>
        <v>991506.88</v>
      </c>
      <c r="BF862" s="435"/>
      <c r="BG862" s="435"/>
      <c r="BH862" s="435"/>
      <c r="BI862" s="435"/>
      <c r="BJ862" s="435"/>
      <c r="BK862" s="435"/>
      <c r="BL862" s="435"/>
      <c r="BN862" s="444"/>
    </row>
    <row r="863" spans="1:66" s="28" customFormat="1" ht="12" customHeight="1">
      <c r="A863" s="287">
        <v>18603031</v>
      </c>
      <c r="B863" s="288" t="str">
        <f t="shared" si="443"/>
        <v>18603031</v>
      </c>
      <c r="C863" s="494" t="s">
        <v>2894</v>
      </c>
      <c r="D863" s="445" t="s">
        <v>2091</v>
      </c>
      <c r="E863" s="445"/>
      <c r="F863" s="494"/>
      <c r="G863" s="445"/>
      <c r="H863" s="547">
        <v>0</v>
      </c>
      <c r="I863" s="547">
        <v>0</v>
      </c>
      <c r="J863" s="547">
        <v>0</v>
      </c>
      <c r="K863" s="547">
        <v>0</v>
      </c>
      <c r="L863" s="547">
        <v>0</v>
      </c>
      <c r="M863" s="547">
        <v>0</v>
      </c>
      <c r="N863" s="547">
        <v>0</v>
      </c>
      <c r="O863" s="547">
        <v>0</v>
      </c>
      <c r="P863" s="547">
        <v>0</v>
      </c>
      <c r="Q863" s="547">
        <v>0</v>
      </c>
      <c r="R863" s="547">
        <v>0</v>
      </c>
      <c r="S863" s="547">
        <v>0</v>
      </c>
      <c r="T863" s="547">
        <v>0</v>
      </c>
      <c r="U863" s="547"/>
      <c r="V863" s="547">
        <f t="shared" si="469"/>
        <v>0</v>
      </c>
      <c r="W863" s="285"/>
      <c r="X863" s="286"/>
      <c r="Y863" s="548">
        <f t="shared" si="500"/>
        <v>0</v>
      </c>
      <c r="Z863" s="549">
        <f t="shared" si="500"/>
        <v>0</v>
      </c>
      <c r="AA863" s="549">
        <f t="shared" si="500"/>
        <v>0</v>
      </c>
      <c r="AB863" s="282">
        <f t="shared" si="471"/>
        <v>0</v>
      </c>
      <c r="AC863" s="281">
        <f t="shared" si="472"/>
        <v>0</v>
      </c>
      <c r="AD863" s="549">
        <f t="shared" si="517"/>
        <v>0</v>
      </c>
      <c r="AE863" s="553">
        <f t="shared" si="480"/>
        <v>0</v>
      </c>
      <c r="AF863" s="282">
        <f t="shared" si="481"/>
        <v>0</v>
      </c>
      <c r="AG863" s="283">
        <f t="shared" si="473"/>
        <v>0</v>
      </c>
      <c r="AH863" s="281">
        <f t="shared" si="474"/>
        <v>0</v>
      </c>
      <c r="AI863" s="551">
        <f t="shared" si="498"/>
        <v>0</v>
      </c>
      <c r="AJ863" s="549">
        <f t="shared" si="498"/>
        <v>0</v>
      </c>
      <c r="AK863" s="549">
        <f t="shared" si="498"/>
        <v>0</v>
      </c>
      <c r="AL863" s="282">
        <f t="shared" si="475"/>
        <v>0</v>
      </c>
      <c r="AM863" s="281">
        <f t="shared" si="476"/>
        <v>0</v>
      </c>
      <c r="AN863" s="549">
        <f t="shared" si="507"/>
        <v>0</v>
      </c>
      <c r="AO863" s="549">
        <f t="shared" si="508"/>
        <v>0</v>
      </c>
      <c r="AP863" s="549">
        <f t="shared" si="477"/>
        <v>0</v>
      </c>
      <c r="AQ863" s="283">
        <f t="shared" si="496"/>
        <v>0</v>
      </c>
      <c r="AR863" s="281">
        <f t="shared" si="478"/>
        <v>0</v>
      </c>
      <c r="AT863" s="446"/>
      <c r="AU863" s="284"/>
      <c r="AV863" s="447" t="str">
        <f t="shared" si="512"/>
        <v>CA</v>
      </c>
      <c r="AW863" s="447" t="str">
        <f t="shared" si="512"/>
        <v>CL</v>
      </c>
      <c r="AX863" s="447" t="str">
        <f t="shared" si="512"/>
        <v>AIC</v>
      </c>
      <c r="AY863" s="447" t="str">
        <f t="shared" si="495"/>
        <v>ERB</v>
      </c>
      <c r="AZ863" s="447" t="str">
        <f t="shared" si="495"/>
        <v>GRB</v>
      </c>
      <c r="BA863" s="447" t="str">
        <f t="shared" si="495"/>
        <v>Non-Op</v>
      </c>
      <c r="BC863" s="445" t="s">
        <v>2213</v>
      </c>
      <c r="BD863" s="552">
        <f t="shared" si="489"/>
        <v>0</v>
      </c>
      <c r="BF863" s="435"/>
      <c r="BG863" s="435"/>
      <c r="BH863" s="435"/>
      <c r="BI863" s="435"/>
      <c r="BJ863" s="435"/>
      <c r="BK863" s="435"/>
      <c r="BL863" s="435"/>
      <c r="BN863" s="444"/>
    </row>
    <row r="864" spans="1:66" s="28" customFormat="1" ht="12" customHeight="1">
      <c r="A864" s="362">
        <v>18603023</v>
      </c>
      <c r="B864" s="290" t="str">
        <f t="shared" si="443"/>
        <v>18603023</v>
      </c>
      <c r="C864" s="497" t="s">
        <v>2232</v>
      </c>
      <c r="D864" s="451" t="s">
        <v>1162</v>
      </c>
      <c r="E864" s="451"/>
      <c r="F864" s="300">
        <v>43678</v>
      </c>
      <c r="G864" s="451"/>
      <c r="H864" s="556">
        <v>0</v>
      </c>
      <c r="I864" s="556">
        <v>0</v>
      </c>
      <c r="J864" s="556">
        <v>0</v>
      </c>
      <c r="K864" s="556">
        <v>0</v>
      </c>
      <c r="L864" s="556">
        <v>0</v>
      </c>
      <c r="M864" s="556">
        <v>0</v>
      </c>
      <c r="N864" s="556">
        <v>0</v>
      </c>
      <c r="O864" s="556">
        <v>0</v>
      </c>
      <c r="P864" s="556">
        <v>0</v>
      </c>
      <c r="Q864" s="556">
        <v>0</v>
      </c>
      <c r="R864" s="556">
        <v>0</v>
      </c>
      <c r="S864" s="556">
        <v>0</v>
      </c>
      <c r="T864" s="556">
        <v>0</v>
      </c>
      <c r="U864" s="556"/>
      <c r="V864" s="556">
        <f t="shared" si="469"/>
        <v>0</v>
      </c>
      <c r="W864" s="292"/>
      <c r="X864" s="293"/>
      <c r="Y864" s="548">
        <f t="shared" si="500"/>
        <v>0</v>
      </c>
      <c r="Z864" s="549">
        <f t="shared" si="500"/>
        <v>0</v>
      </c>
      <c r="AA864" s="549">
        <f t="shared" si="500"/>
        <v>0</v>
      </c>
      <c r="AB864" s="282">
        <f t="shared" si="471"/>
        <v>0</v>
      </c>
      <c r="AC864" s="281">
        <f t="shared" si="472"/>
        <v>0</v>
      </c>
      <c r="AD864" s="549">
        <f t="shared" si="517"/>
        <v>0</v>
      </c>
      <c r="AE864" s="553">
        <f t="shared" si="480"/>
        <v>0</v>
      </c>
      <c r="AF864" s="282">
        <f t="shared" si="481"/>
        <v>0</v>
      </c>
      <c r="AG864" s="283">
        <f t="shared" si="473"/>
        <v>0</v>
      </c>
      <c r="AH864" s="281">
        <f t="shared" si="474"/>
        <v>0</v>
      </c>
      <c r="AI864" s="551">
        <f t="shared" si="498"/>
        <v>0</v>
      </c>
      <c r="AJ864" s="549">
        <f t="shared" si="498"/>
        <v>0</v>
      </c>
      <c r="AK864" s="549">
        <f t="shared" si="498"/>
        <v>0</v>
      </c>
      <c r="AL864" s="282">
        <f t="shared" si="475"/>
        <v>0</v>
      </c>
      <c r="AM864" s="281">
        <f t="shared" si="476"/>
        <v>0</v>
      </c>
      <c r="AN864" s="549">
        <f t="shared" si="507"/>
        <v>0</v>
      </c>
      <c r="AO864" s="549">
        <f t="shared" si="508"/>
        <v>0</v>
      </c>
      <c r="AP864" s="549">
        <f t="shared" si="477"/>
        <v>0</v>
      </c>
      <c r="AQ864" s="283">
        <f t="shared" si="496"/>
        <v>0</v>
      </c>
      <c r="AR864" s="281">
        <f t="shared" si="478"/>
        <v>0</v>
      </c>
      <c r="AT864" s="446"/>
      <c r="AU864" s="284"/>
      <c r="AV864" s="447" t="str">
        <f t="shared" si="512"/>
        <v>CA</v>
      </c>
      <c r="AW864" s="447" t="str">
        <f t="shared" si="512"/>
        <v>CL</v>
      </c>
      <c r="AX864" s="447" t="str">
        <f t="shared" si="512"/>
        <v>AIC</v>
      </c>
      <c r="AY864" s="447" t="str">
        <f t="shared" si="495"/>
        <v>ERB</v>
      </c>
      <c r="AZ864" s="447" t="str">
        <f t="shared" si="495"/>
        <v>GRB</v>
      </c>
      <c r="BA864" s="447" t="str">
        <f t="shared" si="495"/>
        <v>Non-Op</v>
      </c>
      <c r="BC864" s="449" t="s">
        <v>2100</v>
      </c>
      <c r="BD864" s="552">
        <f t="shared" si="489"/>
        <v>0</v>
      </c>
      <c r="BF864" s="435"/>
      <c r="BG864" s="435"/>
      <c r="BH864" s="435"/>
      <c r="BI864" s="435"/>
      <c r="BJ864" s="435"/>
      <c r="BK864" s="435"/>
      <c r="BL864" s="435"/>
      <c r="BN864" s="444"/>
    </row>
    <row r="865" spans="1:66" s="28" customFormat="1" ht="12" customHeight="1">
      <c r="A865" s="362">
        <v>18603033</v>
      </c>
      <c r="B865" s="290" t="str">
        <f t="shared" si="443"/>
        <v>18603033</v>
      </c>
      <c r="C865" s="497" t="s">
        <v>2233</v>
      </c>
      <c r="D865" s="451" t="s">
        <v>2087</v>
      </c>
      <c r="E865" s="451"/>
      <c r="F865" s="300">
        <v>43617</v>
      </c>
      <c r="G865" s="451"/>
      <c r="H865" s="556">
        <v>0</v>
      </c>
      <c r="I865" s="556">
        <v>0</v>
      </c>
      <c r="J865" s="556">
        <v>0</v>
      </c>
      <c r="K865" s="556">
        <v>0</v>
      </c>
      <c r="L865" s="556">
        <v>0</v>
      </c>
      <c r="M865" s="556">
        <v>0</v>
      </c>
      <c r="N865" s="556">
        <v>0</v>
      </c>
      <c r="O865" s="556">
        <v>0</v>
      </c>
      <c r="P865" s="556">
        <v>0</v>
      </c>
      <c r="Q865" s="556">
        <v>0</v>
      </c>
      <c r="R865" s="556">
        <v>0</v>
      </c>
      <c r="S865" s="556">
        <v>0</v>
      </c>
      <c r="T865" s="556">
        <v>0</v>
      </c>
      <c r="U865" s="556"/>
      <c r="V865" s="556">
        <f t="shared" si="469"/>
        <v>0</v>
      </c>
      <c r="W865" s="292" t="s">
        <v>1485</v>
      </c>
      <c r="X865" s="292" t="s">
        <v>2162</v>
      </c>
      <c r="Y865" s="548">
        <f t="shared" si="500"/>
        <v>0</v>
      </c>
      <c r="Z865" s="549">
        <f t="shared" si="500"/>
        <v>0</v>
      </c>
      <c r="AA865" s="549">
        <f t="shared" si="500"/>
        <v>0</v>
      </c>
      <c r="AB865" s="282">
        <f t="shared" si="471"/>
        <v>0</v>
      </c>
      <c r="AC865" s="281">
        <f t="shared" si="472"/>
        <v>0</v>
      </c>
      <c r="AD865" s="549">
        <f t="shared" si="517"/>
        <v>0</v>
      </c>
      <c r="AE865" s="553">
        <f t="shared" si="480"/>
        <v>0</v>
      </c>
      <c r="AF865" s="282">
        <f t="shared" si="481"/>
        <v>0</v>
      </c>
      <c r="AG865" s="283">
        <f t="shared" si="473"/>
        <v>0</v>
      </c>
      <c r="AH865" s="281">
        <f t="shared" si="474"/>
        <v>0</v>
      </c>
      <c r="AI865" s="551">
        <f t="shared" ref="AI865:AK887" si="518">IF($D865=AI$5,$V865,0)</f>
        <v>0</v>
      </c>
      <c r="AJ865" s="549">
        <f t="shared" si="518"/>
        <v>0</v>
      </c>
      <c r="AK865" s="549">
        <f t="shared" si="518"/>
        <v>0</v>
      </c>
      <c r="AL865" s="282">
        <f t="shared" si="475"/>
        <v>0</v>
      </c>
      <c r="AM865" s="281">
        <f t="shared" si="476"/>
        <v>0</v>
      </c>
      <c r="AN865" s="549">
        <f t="shared" si="507"/>
        <v>0</v>
      </c>
      <c r="AO865" s="549">
        <f t="shared" si="508"/>
        <v>0</v>
      </c>
      <c r="AP865" s="549">
        <f t="shared" si="477"/>
        <v>0</v>
      </c>
      <c r="AQ865" s="283">
        <f t="shared" ref="AQ865" si="519">SUM(AN865:AP865)</f>
        <v>0</v>
      </c>
      <c r="AR865" s="281">
        <f t="shared" si="478"/>
        <v>0</v>
      </c>
      <c r="AT865" s="446" t="s">
        <v>2163</v>
      </c>
      <c r="AU865" s="284"/>
      <c r="AV865" s="447" t="str">
        <f t="shared" si="512"/>
        <v>CA</v>
      </c>
      <c r="AW865" s="447" t="str">
        <f t="shared" si="512"/>
        <v>CL</v>
      </c>
      <c r="AX865" s="447" t="str">
        <f t="shared" si="512"/>
        <v>AIC</v>
      </c>
      <c r="AY865" s="447" t="str">
        <f t="shared" si="495"/>
        <v>ERB</v>
      </c>
      <c r="AZ865" s="447" t="str">
        <f t="shared" si="495"/>
        <v>GRB</v>
      </c>
      <c r="BA865" s="447" t="str">
        <f t="shared" si="495"/>
        <v>Non-Op</v>
      </c>
      <c r="BC865" s="492" t="s">
        <v>2163</v>
      </c>
      <c r="BD865" s="552">
        <f t="shared" si="489"/>
        <v>0</v>
      </c>
      <c r="BF865" s="435"/>
      <c r="BG865" s="435"/>
      <c r="BH865" s="435"/>
      <c r="BI865" s="435"/>
      <c r="BJ865" s="435"/>
      <c r="BK865" s="435"/>
      <c r="BL865" s="435"/>
      <c r="BN865" s="444"/>
    </row>
    <row r="866" spans="1:66" s="28" customFormat="1" ht="12" customHeight="1">
      <c r="A866" s="287">
        <v>18603041</v>
      </c>
      <c r="B866" s="288" t="str">
        <f t="shared" si="443"/>
        <v>18603041</v>
      </c>
      <c r="C866" s="444" t="s">
        <v>2895</v>
      </c>
      <c r="D866" s="445" t="s">
        <v>2091</v>
      </c>
      <c r="E866" s="445"/>
      <c r="F866" s="444"/>
      <c r="G866" s="445"/>
      <c r="H866" s="547">
        <v>0</v>
      </c>
      <c r="I866" s="547">
        <v>0</v>
      </c>
      <c r="J866" s="547">
        <v>0</v>
      </c>
      <c r="K866" s="547">
        <v>0</v>
      </c>
      <c r="L866" s="547">
        <v>0</v>
      </c>
      <c r="M866" s="547">
        <v>0</v>
      </c>
      <c r="N866" s="547">
        <v>0</v>
      </c>
      <c r="O866" s="547">
        <v>0</v>
      </c>
      <c r="P866" s="547">
        <v>0</v>
      </c>
      <c r="Q866" s="547">
        <v>0</v>
      </c>
      <c r="R866" s="547">
        <v>0</v>
      </c>
      <c r="S866" s="547">
        <v>0</v>
      </c>
      <c r="T866" s="547">
        <v>0</v>
      </c>
      <c r="U866" s="547"/>
      <c r="V866" s="547">
        <f t="shared" si="469"/>
        <v>0</v>
      </c>
      <c r="W866" s="285"/>
      <c r="X866" s="286"/>
      <c r="Y866" s="548">
        <f t="shared" si="500"/>
        <v>0</v>
      </c>
      <c r="Z866" s="549">
        <f t="shared" si="500"/>
        <v>0</v>
      </c>
      <c r="AA866" s="549">
        <f t="shared" si="500"/>
        <v>0</v>
      </c>
      <c r="AB866" s="282">
        <f t="shared" si="471"/>
        <v>0</v>
      </c>
      <c r="AC866" s="281">
        <f t="shared" si="472"/>
        <v>0</v>
      </c>
      <c r="AD866" s="549">
        <f t="shared" si="517"/>
        <v>0</v>
      </c>
      <c r="AE866" s="553">
        <f t="shared" si="480"/>
        <v>0</v>
      </c>
      <c r="AF866" s="282">
        <f t="shared" si="481"/>
        <v>0</v>
      </c>
      <c r="AG866" s="283">
        <f t="shared" si="473"/>
        <v>0</v>
      </c>
      <c r="AH866" s="281">
        <f t="shared" si="474"/>
        <v>0</v>
      </c>
      <c r="AI866" s="551">
        <f t="shared" si="518"/>
        <v>0</v>
      </c>
      <c r="AJ866" s="549">
        <f t="shared" si="518"/>
        <v>0</v>
      </c>
      <c r="AK866" s="549">
        <f t="shared" si="518"/>
        <v>0</v>
      </c>
      <c r="AL866" s="282">
        <f t="shared" si="475"/>
        <v>0</v>
      </c>
      <c r="AM866" s="281">
        <f t="shared" si="476"/>
        <v>0</v>
      </c>
      <c r="AN866" s="549">
        <f t="shared" si="507"/>
        <v>0</v>
      </c>
      <c r="AO866" s="549">
        <f t="shared" si="508"/>
        <v>0</v>
      </c>
      <c r="AP866" s="549">
        <f t="shared" si="477"/>
        <v>0</v>
      </c>
      <c r="AQ866" s="283">
        <f t="shared" si="496"/>
        <v>0</v>
      </c>
      <c r="AR866" s="281">
        <f t="shared" si="478"/>
        <v>0</v>
      </c>
      <c r="AT866" s="446"/>
      <c r="AU866" s="284"/>
      <c r="AV866" s="447" t="str">
        <f t="shared" si="512"/>
        <v>CA</v>
      </c>
      <c r="AW866" s="447" t="str">
        <f t="shared" si="512"/>
        <v>CL</v>
      </c>
      <c r="AX866" s="447" t="str">
        <f t="shared" si="512"/>
        <v>AIC</v>
      </c>
      <c r="AY866" s="447" t="str">
        <f t="shared" si="495"/>
        <v>ERB</v>
      </c>
      <c r="AZ866" s="447" t="str">
        <f t="shared" si="495"/>
        <v>GRB</v>
      </c>
      <c r="BA866" s="447" t="str">
        <f t="shared" si="495"/>
        <v>Non-Op</v>
      </c>
      <c r="BC866" s="445" t="s">
        <v>2213</v>
      </c>
      <c r="BD866" s="552">
        <f t="shared" si="489"/>
        <v>0</v>
      </c>
      <c r="BF866" s="435"/>
      <c r="BG866" s="435"/>
      <c r="BH866" s="435"/>
      <c r="BI866" s="435"/>
      <c r="BJ866" s="435"/>
      <c r="BK866" s="435"/>
      <c r="BL866" s="435"/>
      <c r="BN866" s="444"/>
    </row>
    <row r="867" spans="1:66" s="28" customFormat="1" ht="12" customHeight="1">
      <c r="A867" s="362">
        <v>18603043</v>
      </c>
      <c r="B867" s="290" t="str">
        <f t="shared" si="443"/>
        <v>18603043</v>
      </c>
      <c r="C867" s="450" t="s">
        <v>2234</v>
      </c>
      <c r="D867" s="451" t="s">
        <v>1165</v>
      </c>
      <c r="E867" s="451"/>
      <c r="F867" s="300">
        <v>43617</v>
      </c>
      <c r="G867" s="451"/>
      <c r="H867" s="556">
        <v>0</v>
      </c>
      <c r="I867" s="556">
        <v>0</v>
      </c>
      <c r="J867" s="556">
        <v>0</v>
      </c>
      <c r="K867" s="556">
        <v>0</v>
      </c>
      <c r="L867" s="556">
        <v>0</v>
      </c>
      <c r="M867" s="556">
        <v>0</v>
      </c>
      <c r="N867" s="556">
        <v>0</v>
      </c>
      <c r="O867" s="556">
        <v>0</v>
      </c>
      <c r="P867" s="556">
        <v>0</v>
      </c>
      <c r="Q867" s="556">
        <v>0</v>
      </c>
      <c r="R867" s="556">
        <v>0</v>
      </c>
      <c r="S867" s="556">
        <v>0</v>
      </c>
      <c r="T867" s="556">
        <v>0</v>
      </c>
      <c r="U867" s="556"/>
      <c r="V867" s="556">
        <f t="shared" si="469"/>
        <v>0</v>
      </c>
      <c r="W867" s="292"/>
      <c r="X867" s="292"/>
      <c r="Y867" s="548">
        <f t="shared" si="500"/>
        <v>0</v>
      </c>
      <c r="Z867" s="549">
        <f t="shared" si="500"/>
        <v>0</v>
      </c>
      <c r="AA867" s="549">
        <f t="shared" si="500"/>
        <v>0</v>
      </c>
      <c r="AB867" s="282">
        <f t="shared" si="471"/>
        <v>0</v>
      </c>
      <c r="AC867" s="281">
        <f t="shared" si="472"/>
        <v>0</v>
      </c>
      <c r="AD867" s="549">
        <f t="shared" si="517"/>
        <v>0</v>
      </c>
      <c r="AE867" s="553">
        <f t="shared" si="480"/>
        <v>0</v>
      </c>
      <c r="AF867" s="282">
        <f t="shared" si="481"/>
        <v>0</v>
      </c>
      <c r="AG867" s="283">
        <f t="shared" si="473"/>
        <v>0</v>
      </c>
      <c r="AH867" s="281">
        <f t="shared" si="474"/>
        <v>0</v>
      </c>
      <c r="AI867" s="551">
        <f t="shared" si="518"/>
        <v>0</v>
      </c>
      <c r="AJ867" s="549">
        <f t="shared" si="518"/>
        <v>0</v>
      </c>
      <c r="AK867" s="549">
        <f t="shared" si="518"/>
        <v>0</v>
      </c>
      <c r="AL867" s="282">
        <f t="shared" si="475"/>
        <v>0</v>
      </c>
      <c r="AM867" s="281">
        <f t="shared" si="476"/>
        <v>0</v>
      </c>
      <c r="AN867" s="549">
        <f t="shared" si="507"/>
        <v>0</v>
      </c>
      <c r="AO867" s="549">
        <f t="shared" si="508"/>
        <v>0</v>
      </c>
      <c r="AP867" s="549">
        <f t="shared" si="477"/>
        <v>0</v>
      </c>
      <c r="AQ867" s="283">
        <f t="shared" ref="AQ867" si="520">SUM(AN867:AP867)</f>
        <v>0</v>
      </c>
      <c r="AR867" s="281">
        <f t="shared" si="478"/>
        <v>0</v>
      </c>
      <c r="AT867" s="446" t="s">
        <v>2163</v>
      </c>
      <c r="AU867" s="284"/>
      <c r="AV867" s="447" t="str">
        <f t="shared" si="512"/>
        <v>CA</v>
      </c>
      <c r="AW867" s="447" t="str">
        <f t="shared" si="512"/>
        <v>CL</v>
      </c>
      <c r="AX867" s="447" t="str">
        <f t="shared" si="512"/>
        <v>AIC</v>
      </c>
      <c r="AY867" s="447" t="str">
        <f t="shared" si="495"/>
        <v>ERB</v>
      </c>
      <c r="AZ867" s="447" t="str">
        <f t="shared" si="495"/>
        <v>GRB</v>
      </c>
      <c r="BA867" s="447" t="str">
        <f t="shared" si="495"/>
        <v>Non-Op</v>
      </c>
      <c r="BC867" s="449" t="s">
        <v>2100</v>
      </c>
      <c r="BD867" s="552">
        <f t="shared" si="489"/>
        <v>0</v>
      </c>
      <c r="BF867" s="435"/>
      <c r="BG867" s="435"/>
      <c r="BH867" s="435"/>
      <c r="BI867" s="435"/>
      <c r="BJ867" s="435"/>
      <c r="BK867" s="435"/>
      <c r="BL867" s="435"/>
      <c r="BN867" s="444"/>
    </row>
    <row r="868" spans="1:66" s="28" customFormat="1" ht="12" customHeight="1">
      <c r="A868" s="287">
        <v>18603051</v>
      </c>
      <c r="B868" s="288" t="str">
        <f t="shared" si="443"/>
        <v>18603051</v>
      </c>
      <c r="C868" s="444" t="s">
        <v>2896</v>
      </c>
      <c r="D868" s="445" t="s">
        <v>2091</v>
      </c>
      <c r="E868" s="445"/>
      <c r="F868" s="444"/>
      <c r="G868" s="445"/>
      <c r="H868" s="547">
        <v>0</v>
      </c>
      <c r="I868" s="547">
        <v>0</v>
      </c>
      <c r="J868" s="547">
        <v>0</v>
      </c>
      <c r="K868" s="547">
        <v>0</v>
      </c>
      <c r="L868" s="547">
        <v>0</v>
      </c>
      <c r="M868" s="547">
        <v>0</v>
      </c>
      <c r="N868" s="547">
        <v>0</v>
      </c>
      <c r="O868" s="547">
        <v>0</v>
      </c>
      <c r="P868" s="547">
        <v>0</v>
      </c>
      <c r="Q868" s="547">
        <v>0</v>
      </c>
      <c r="R868" s="547">
        <v>0</v>
      </c>
      <c r="S868" s="547">
        <v>0</v>
      </c>
      <c r="T868" s="547">
        <v>0</v>
      </c>
      <c r="U868" s="547"/>
      <c r="V868" s="547">
        <f t="shared" si="469"/>
        <v>0</v>
      </c>
      <c r="W868" s="285"/>
      <c r="X868" s="286"/>
      <c r="Y868" s="548">
        <f t="shared" si="500"/>
        <v>0</v>
      </c>
      <c r="Z868" s="549">
        <f t="shared" si="500"/>
        <v>0</v>
      </c>
      <c r="AA868" s="549">
        <f t="shared" si="500"/>
        <v>0</v>
      </c>
      <c r="AB868" s="282">
        <f t="shared" si="471"/>
        <v>0</v>
      </c>
      <c r="AC868" s="281">
        <f t="shared" si="472"/>
        <v>0</v>
      </c>
      <c r="AD868" s="549">
        <f t="shared" si="517"/>
        <v>0</v>
      </c>
      <c r="AE868" s="553">
        <f t="shared" si="480"/>
        <v>0</v>
      </c>
      <c r="AF868" s="282">
        <f t="shared" si="481"/>
        <v>0</v>
      </c>
      <c r="AG868" s="283">
        <f t="shared" si="473"/>
        <v>0</v>
      </c>
      <c r="AH868" s="281">
        <f t="shared" si="474"/>
        <v>0</v>
      </c>
      <c r="AI868" s="551">
        <f t="shared" si="518"/>
        <v>0</v>
      </c>
      <c r="AJ868" s="549">
        <f t="shared" si="518"/>
        <v>0</v>
      </c>
      <c r="AK868" s="549">
        <f t="shared" si="518"/>
        <v>0</v>
      </c>
      <c r="AL868" s="282">
        <f t="shared" si="475"/>
        <v>0</v>
      </c>
      <c r="AM868" s="281">
        <f t="shared" si="476"/>
        <v>0</v>
      </c>
      <c r="AN868" s="549">
        <f t="shared" si="507"/>
        <v>0</v>
      </c>
      <c r="AO868" s="549">
        <f t="shared" si="508"/>
        <v>0</v>
      </c>
      <c r="AP868" s="549">
        <f t="shared" si="477"/>
        <v>0</v>
      </c>
      <c r="AQ868" s="283">
        <f t="shared" si="496"/>
        <v>0</v>
      </c>
      <c r="AR868" s="281">
        <f t="shared" si="478"/>
        <v>0</v>
      </c>
      <c r="AT868" s="446"/>
      <c r="AU868" s="284"/>
      <c r="AV868" s="447" t="str">
        <f t="shared" si="512"/>
        <v>CA</v>
      </c>
      <c r="AW868" s="447" t="str">
        <f t="shared" si="512"/>
        <v>CL</v>
      </c>
      <c r="AX868" s="447" t="str">
        <f t="shared" si="512"/>
        <v>AIC</v>
      </c>
      <c r="AY868" s="447" t="str">
        <f t="shared" si="495"/>
        <v>ERB</v>
      </c>
      <c r="AZ868" s="447" t="str">
        <f t="shared" si="495"/>
        <v>GRB</v>
      </c>
      <c r="BA868" s="447" t="str">
        <f t="shared" si="495"/>
        <v>Non-Op</v>
      </c>
      <c r="BC868" s="445" t="s">
        <v>2213</v>
      </c>
      <c r="BD868" s="552">
        <f t="shared" si="489"/>
        <v>0</v>
      </c>
      <c r="BF868" s="435"/>
      <c r="BG868" s="435"/>
      <c r="BH868" s="435"/>
      <c r="BI868" s="435"/>
      <c r="BJ868" s="435"/>
      <c r="BK868" s="435"/>
      <c r="BL868" s="435"/>
      <c r="BN868" s="444"/>
    </row>
    <row r="869" spans="1:66" s="28" customFormat="1" ht="12" customHeight="1">
      <c r="A869" s="362">
        <v>18603053</v>
      </c>
      <c r="B869" s="290" t="str">
        <f t="shared" si="443"/>
        <v>18603053</v>
      </c>
      <c r="C869" s="450" t="s">
        <v>2235</v>
      </c>
      <c r="D869" s="451" t="s">
        <v>1165</v>
      </c>
      <c r="E869" s="451"/>
      <c r="F869" s="300">
        <v>43862</v>
      </c>
      <c r="G869" s="451"/>
      <c r="H869" s="556">
        <v>6634414</v>
      </c>
      <c r="I869" s="556">
        <v>7066862</v>
      </c>
      <c r="J869" s="556">
        <v>7498265</v>
      </c>
      <c r="K869" s="556">
        <v>7929668</v>
      </c>
      <c r="L869" s="556">
        <v>8361065</v>
      </c>
      <c r="M869" s="556">
        <v>8792462</v>
      </c>
      <c r="N869" s="556">
        <v>9210209</v>
      </c>
      <c r="O869" s="556">
        <v>9639506</v>
      </c>
      <c r="P869" s="556">
        <v>10068803</v>
      </c>
      <c r="Q869" s="556">
        <v>10498100</v>
      </c>
      <c r="R869" s="556">
        <v>10927397</v>
      </c>
      <c r="S869" s="556">
        <v>11356694</v>
      </c>
      <c r="T869" s="556">
        <v>11785991</v>
      </c>
      <c r="U869" s="556"/>
      <c r="V869" s="556">
        <f t="shared" si="469"/>
        <v>9213269.458333334</v>
      </c>
      <c r="W869" s="292"/>
      <c r="X869" s="293"/>
      <c r="Y869" s="548">
        <f t="shared" si="500"/>
        <v>0</v>
      </c>
      <c r="Z869" s="549">
        <f t="shared" si="500"/>
        <v>0</v>
      </c>
      <c r="AA869" s="549">
        <f t="shared" si="500"/>
        <v>0</v>
      </c>
      <c r="AB869" s="282">
        <f t="shared" si="471"/>
        <v>11785991</v>
      </c>
      <c r="AC869" s="281">
        <f t="shared" si="472"/>
        <v>0</v>
      </c>
      <c r="AD869" s="549">
        <f t="shared" si="517"/>
        <v>0</v>
      </c>
      <c r="AE869" s="553">
        <f t="shared" si="480"/>
        <v>0</v>
      </c>
      <c r="AF869" s="282">
        <f t="shared" si="481"/>
        <v>11785991</v>
      </c>
      <c r="AG869" s="283">
        <f t="shared" si="473"/>
        <v>11785991</v>
      </c>
      <c r="AH869" s="281">
        <f t="shared" si="474"/>
        <v>0</v>
      </c>
      <c r="AI869" s="551">
        <f t="shared" si="518"/>
        <v>0</v>
      </c>
      <c r="AJ869" s="549">
        <f t="shared" si="518"/>
        <v>0</v>
      </c>
      <c r="AK869" s="549">
        <f t="shared" si="518"/>
        <v>0</v>
      </c>
      <c r="AL869" s="282">
        <f t="shared" si="475"/>
        <v>9213269.458333334</v>
      </c>
      <c r="AM869" s="281">
        <f t="shared" si="476"/>
        <v>0</v>
      </c>
      <c r="AN869" s="549">
        <f t="shared" si="507"/>
        <v>0</v>
      </c>
      <c r="AO869" s="549">
        <f t="shared" si="508"/>
        <v>0</v>
      </c>
      <c r="AP869" s="549">
        <f t="shared" si="477"/>
        <v>9213269.458333334</v>
      </c>
      <c r="AQ869" s="283">
        <f t="shared" ref="AQ869" si="521">SUM(AN869:AP869)</f>
        <v>9213269.458333334</v>
      </c>
      <c r="AR869" s="281">
        <f t="shared" si="478"/>
        <v>0</v>
      </c>
      <c r="AT869" s="446" t="s">
        <v>2163</v>
      </c>
      <c r="AU869" s="284"/>
      <c r="AV869" s="447" t="str">
        <f t="shared" si="512"/>
        <v>CA</v>
      </c>
      <c r="AW869" s="447" t="str">
        <f t="shared" si="512"/>
        <v>CL</v>
      </c>
      <c r="AX869" s="447" t="str">
        <f t="shared" si="512"/>
        <v>AIC</v>
      </c>
      <c r="AY869" s="447" t="str">
        <f t="shared" si="495"/>
        <v>ERB</v>
      </c>
      <c r="AZ869" s="447" t="str">
        <f t="shared" si="495"/>
        <v>GRB</v>
      </c>
      <c r="BA869" s="447" t="str">
        <f t="shared" si="495"/>
        <v>Non-Op</v>
      </c>
      <c r="BC869" s="449" t="s">
        <v>2100</v>
      </c>
      <c r="BD869" s="552">
        <f t="shared" si="489"/>
        <v>11785991</v>
      </c>
      <c r="BF869" s="435"/>
      <c r="BG869" s="435"/>
      <c r="BH869" s="435"/>
      <c r="BI869" s="435"/>
      <c r="BJ869" s="435"/>
      <c r="BK869" s="435"/>
      <c r="BL869" s="435"/>
      <c r="BN869" s="444"/>
    </row>
    <row r="870" spans="1:66" s="28" customFormat="1" ht="12" customHeight="1">
      <c r="A870" s="287">
        <v>18603061</v>
      </c>
      <c r="B870" s="288" t="str">
        <f t="shared" si="443"/>
        <v>18603061</v>
      </c>
      <c r="C870" s="444" t="s">
        <v>1540</v>
      </c>
      <c r="D870" s="445" t="s">
        <v>2091</v>
      </c>
      <c r="E870" s="445"/>
      <c r="F870" s="444"/>
      <c r="G870" s="445"/>
      <c r="H870" s="547">
        <v>1322719.21</v>
      </c>
      <c r="I870" s="547">
        <v>1302678.02</v>
      </c>
      <c r="J870" s="547">
        <v>1282636.83</v>
      </c>
      <c r="K870" s="547">
        <v>1262595.6399999999</v>
      </c>
      <c r="L870" s="547">
        <v>1242554.45</v>
      </c>
      <c r="M870" s="547">
        <v>1222513.26</v>
      </c>
      <c r="N870" s="547">
        <v>1202472.07</v>
      </c>
      <c r="O870" s="547">
        <v>1182430.8799999999</v>
      </c>
      <c r="P870" s="547">
        <v>1162389.69</v>
      </c>
      <c r="Q870" s="547">
        <v>1142348.5</v>
      </c>
      <c r="R870" s="547">
        <v>1122307.31</v>
      </c>
      <c r="S870" s="547">
        <v>1102266.1200000001</v>
      </c>
      <c r="T870" s="547">
        <v>1082224.93</v>
      </c>
      <c r="U870" s="547"/>
      <c r="V870" s="547">
        <f t="shared" si="469"/>
        <v>1202472.07</v>
      </c>
      <c r="W870" s="285"/>
      <c r="X870" s="286"/>
      <c r="Y870" s="548">
        <f t="shared" si="500"/>
        <v>1082224.93</v>
      </c>
      <c r="Z870" s="549">
        <f t="shared" si="500"/>
        <v>0</v>
      </c>
      <c r="AA870" s="549">
        <f t="shared" si="500"/>
        <v>0</v>
      </c>
      <c r="AB870" s="282">
        <f t="shared" si="471"/>
        <v>0</v>
      </c>
      <c r="AC870" s="281">
        <f t="shared" si="472"/>
        <v>0</v>
      </c>
      <c r="AD870" s="549">
        <f t="shared" si="517"/>
        <v>0</v>
      </c>
      <c r="AE870" s="553">
        <f t="shared" si="480"/>
        <v>0</v>
      </c>
      <c r="AF870" s="282">
        <f t="shared" si="481"/>
        <v>0</v>
      </c>
      <c r="AG870" s="283">
        <f t="shared" si="473"/>
        <v>0</v>
      </c>
      <c r="AH870" s="281">
        <f t="shared" si="474"/>
        <v>0</v>
      </c>
      <c r="AI870" s="551">
        <f t="shared" si="518"/>
        <v>1202472.07</v>
      </c>
      <c r="AJ870" s="549">
        <f t="shared" si="518"/>
        <v>0</v>
      </c>
      <c r="AK870" s="549">
        <f t="shared" si="518"/>
        <v>0</v>
      </c>
      <c r="AL870" s="282">
        <f t="shared" si="475"/>
        <v>0</v>
      </c>
      <c r="AM870" s="281">
        <f t="shared" si="476"/>
        <v>0</v>
      </c>
      <c r="AN870" s="549">
        <f t="shared" si="507"/>
        <v>0</v>
      </c>
      <c r="AO870" s="549">
        <f t="shared" si="508"/>
        <v>0</v>
      </c>
      <c r="AP870" s="549">
        <f t="shared" si="477"/>
        <v>0</v>
      </c>
      <c r="AQ870" s="283">
        <f t="shared" si="496"/>
        <v>0</v>
      </c>
      <c r="AR870" s="281">
        <f t="shared" si="478"/>
        <v>0</v>
      </c>
      <c r="AT870" s="446"/>
      <c r="AU870" s="284"/>
      <c r="AV870" s="447" t="str">
        <f t="shared" si="512"/>
        <v>CA</v>
      </c>
      <c r="AW870" s="447" t="str">
        <f t="shared" si="512"/>
        <v>CL</v>
      </c>
      <c r="AX870" s="447" t="str">
        <f t="shared" si="512"/>
        <v>AIC</v>
      </c>
      <c r="AY870" s="447" t="str">
        <f t="shared" si="495"/>
        <v>ERB</v>
      </c>
      <c r="AZ870" s="447" t="str">
        <f t="shared" si="495"/>
        <v>GRB</v>
      </c>
      <c r="BA870" s="447" t="str">
        <f t="shared" si="495"/>
        <v>Non-Op</v>
      </c>
      <c r="BC870" s="445" t="s">
        <v>2213</v>
      </c>
      <c r="BD870" s="552">
        <f t="shared" si="489"/>
        <v>1082224.93</v>
      </c>
      <c r="BF870" s="435"/>
      <c r="BG870" s="435"/>
      <c r="BH870" s="435"/>
      <c r="BI870" s="435"/>
      <c r="BJ870" s="435"/>
      <c r="BK870" s="435"/>
      <c r="BL870" s="435"/>
      <c r="BN870" s="444"/>
    </row>
    <row r="871" spans="1:66" s="28" customFormat="1" ht="12" customHeight="1">
      <c r="A871" s="362">
        <v>18603063</v>
      </c>
      <c r="B871" s="290" t="str">
        <f t="shared" si="443"/>
        <v>18603063</v>
      </c>
      <c r="C871" s="450" t="s">
        <v>2236</v>
      </c>
      <c r="D871" s="451" t="s">
        <v>1165</v>
      </c>
      <c r="E871" s="451"/>
      <c r="F871" s="300">
        <v>43862</v>
      </c>
      <c r="G871" s="451"/>
      <c r="H871" s="556">
        <v>156709</v>
      </c>
      <c r="I871" s="556">
        <v>175848</v>
      </c>
      <c r="J871" s="556">
        <v>196155</v>
      </c>
      <c r="K871" s="556">
        <v>217631</v>
      </c>
      <c r="L871" s="556">
        <v>240275</v>
      </c>
      <c r="M871" s="556">
        <v>264088</v>
      </c>
      <c r="N871" s="556">
        <v>288933</v>
      </c>
      <c r="O871" s="556">
        <v>317851</v>
      </c>
      <c r="P871" s="556">
        <v>348057</v>
      </c>
      <c r="Q871" s="556">
        <v>379551</v>
      </c>
      <c r="R871" s="556">
        <v>424262</v>
      </c>
      <c r="S871" s="556">
        <v>470729</v>
      </c>
      <c r="T871" s="556">
        <v>518953</v>
      </c>
      <c r="U871" s="556"/>
      <c r="V871" s="556">
        <f t="shared" si="469"/>
        <v>305100.91666666669</v>
      </c>
      <c r="W871" s="292"/>
      <c r="X871" s="293"/>
      <c r="Y871" s="548">
        <f t="shared" ref="Y871:AA890" si="522">IF($D871=Y$5,$T871,0)</f>
        <v>0</v>
      </c>
      <c r="Z871" s="549">
        <f t="shared" si="522"/>
        <v>0</v>
      </c>
      <c r="AA871" s="549">
        <f t="shared" si="522"/>
        <v>0</v>
      </c>
      <c r="AB871" s="282">
        <f t="shared" si="471"/>
        <v>518953</v>
      </c>
      <c r="AC871" s="281">
        <f t="shared" si="472"/>
        <v>0</v>
      </c>
      <c r="AD871" s="549">
        <f t="shared" si="517"/>
        <v>0</v>
      </c>
      <c r="AE871" s="553">
        <f t="shared" si="480"/>
        <v>0</v>
      </c>
      <c r="AF871" s="282">
        <f t="shared" si="481"/>
        <v>518953</v>
      </c>
      <c r="AG871" s="283">
        <f t="shared" si="473"/>
        <v>518953</v>
      </c>
      <c r="AH871" s="281">
        <f t="shared" si="474"/>
        <v>0</v>
      </c>
      <c r="AI871" s="551">
        <f t="shared" si="518"/>
        <v>0</v>
      </c>
      <c r="AJ871" s="549">
        <f t="shared" si="518"/>
        <v>0</v>
      </c>
      <c r="AK871" s="549">
        <f t="shared" si="518"/>
        <v>0</v>
      </c>
      <c r="AL871" s="282">
        <f t="shared" si="475"/>
        <v>305100.91666666669</v>
      </c>
      <c r="AM871" s="281">
        <f t="shared" si="476"/>
        <v>0</v>
      </c>
      <c r="AN871" s="549">
        <f t="shared" si="507"/>
        <v>0</v>
      </c>
      <c r="AO871" s="549">
        <f t="shared" si="508"/>
        <v>0</v>
      </c>
      <c r="AP871" s="549">
        <f t="shared" si="477"/>
        <v>305100.91666666669</v>
      </c>
      <c r="AQ871" s="283">
        <f t="shared" ref="AQ871" si="523">SUM(AN871:AP871)</f>
        <v>305100.91666666669</v>
      </c>
      <c r="AR871" s="281">
        <f t="shared" si="478"/>
        <v>0</v>
      </c>
      <c r="AT871" s="446" t="s">
        <v>2163</v>
      </c>
      <c r="AU871" s="284"/>
      <c r="AV871" s="447" t="str">
        <f t="shared" si="512"/>
        <v>CA</v>
      </c>
      <c r="AW871" s="447" t="str">
        <f t="shared" si="512"/>
        <v>CL</v>
      </c>
      <c r="AX871" s="447" t="str">
        <f t="shared" si="512"/>
        <v>AIC</v>
      </c>
      <c r="AY871" s="447" t="str">
        <f t="shared" si="495"/>
        <v>ERB</v>
      </c>
      <c r="AZ871" s="447" t="str">
        <f t="shared" si="495"/>
        <v>GRB</v>
      </c>
      <c r="BA871" s="447" t="str">
        <f t="shared" si="495"/>
        <v>Non-Op</v>
      </c>
      <c r="BC871" s="449" t="s">
        <v>2100</v>
      </c>
      <c r="BD871" s="552">
        <f t="shared" si="489"/>
        <v>518953</v>
      </c>
      <c r="BF871" s="435"/>
      <c r="BG871" s="435"/>
      <c r="BH871" s="435"/>
      <c r="BI871" s="435"/>
      <c r="BJ871" s="435"/>
      <c r="BK871" s="435"/>
      <c r="BL871" s="435"/>
      <c r="BN871" s="444"/>
    </row>
    <row r="872" spans="1:66" s="28" customFormat="1" ht="12" customHeight="1">
      <c r="A872" s="321">
        <v>18603072</v>
      </c>
      <c r="B872" s="318" t="str">
        <f t="shared" si="443"/>
        <v>18603072</v>
      </c>
      <c r="C872" s="444" t="s">
        <v>2897</v>
      </c>
      <c r="D872" s="445" t="s">
        <v>1165</v>
      </c>
      <c r="E872" s="445"/>
      <c r="F872" s="444"/>
      <c r="G872" s="445"/>
      <c r="H872" s="547">
        <v>0</v>
      </c>
      <c r="I872" s="547">
        <v>0</v>
      </c>
      <c r="J872" s="547">
        <v>0</v>
      </c>
      <c r="K872" s="547">
        <v>0</v>
      </c>
      <c r="L872" s="547">
        <v>0</v>
      </c>
      <c r="M872" s="547">
        <v>0</v>
      </c>
      <c r="N872" s="547">
        <v>0</v>
      </c>
      <c r="O872" s="547">
        <v>0</v>
      </c>
      <c r="P872" s="547">
        <v>0</v>
      </c>
      <c r="Q872" s="547">
        <v>0</v>
      </c>
      <c r="R872" s="547">
        <v>0</v>
      </c>
      <c r="S872" s="547">
        <v>0</v>
      </c>
      <c r="T872" s="547">
        <v>0</v>
      </c>
      <c r="U872" s="547"/>
      <c r="V872" s="547">
        <f t="shared" si="469"/>
        <v>0</v>
      </c>
      <c r="W872" s="305"/>
      <c r="X872" s="306"/>
      <c r="Y872" s="548">
        <f t="shared" si="522"/>
        <v>0</v>
      </c>
      <c r="Z872" s="549">
        <f t="shared" si="522"/>
        <v>0</v>
      </c>
      <c r="AA872" s="549">
        <f t="shared" si="522"/>
        <v>0</v>
      </c>
      <c r="AB872" s="282">
        <f t="shared" si="471"/>
        <v>0</v>
      </c>
      <c r="AC872" s="281">
        <f t="shared" si="472"/>
        <v>0</v>
      </c>
      <c r="AD872" s="549">
        <f t="shared" si="517"/>
        <v>0</v>
      </c>
      <c r="AE872" s="553">
        <f t="shared" si="480"/>
        <v>0</v>
      </c>
      <c r="AF872" s="282">
        <f t="shared" si="481"/>
        <v>0</v>
      </c>
      <c r="AG872" s="283">
        <f t="shared" si="473"/>
        <v>0</v>
      </c>
      <c r="AH872" s="281">
        <f t="shared" si="474"/>
        <v>0</v>
      </c>
      <c r="AI872" s="551">
        <f t="shared" si="518"/>
        <v>0</v>
      </c>
      <c r="AJ872" s="549">
        <f t="shared" si="518"/>
        <v>0</v>
      </c>
      <c r="AK872" s="549">
        <f t="shared" si="518"/>
        <v>0</v>
      </c>
      <c r="AL872" s="282">
        <f t="shared" si="475"/>
        <v>0</v>
      </c>
      <c r="AM872" s="281">
        <f t="shared" si="476"/>
        <v>0</v>
      </c>
      <c r="AN872" s="549">
        <f t="shared" si="507"/>
        <v>0</v>
      </c>
      <c r="AO872" s="549">
        <f t="shared" si="508"/>
        <v>0</v>
      </c>
      <c r="AP872" s="549">
        <f t="shared" si="477"/>
        <v>0</v>
      </c>
      <c r="AQ872" s="283">
        <f t="shared" si="496"/>
        <v>0</v>
      </c>
      <c r="AR872" s="281">
        <f t="shared" si="478"/>
        <v>0</v>
      </c>
      <c r="AT872" s="446" t="s">
        <v>2072</v>
      </c>
      <c r="AU872" s="284"/>
      <c r="AV872" s="447" t="str">
        <f t="shared" si="512"/>
        <v>CA</v>
      </c>
      <c r="AW872" s="447" t="str">
        <f t="shared" si="512"/>
        <v>CL</v>
      </c>
      <c r="AX872" s="447" t="str">
        <f t="shared" si="512"/>
        <v>AIC</v>
      </c>
      <c r="AY872" s="447" t="str">
        <f t="shared" si="495"/>
        <v>ERB</v>
      </c>
      <c r="AZ872" s="447" t="str">
        <f t="shared" si="495"/>
        <v>GRB</v>
      </c>
      <c r="BA872" s="447" t="str">
        <f t="shared" si="495"/>
        <v>Non-Op</v>
      </c>
      <c r="BC872" s="449" t="s">
        <v>2100</v>
      </c>
      <c r="BD872" s="552">
        <f t="shared" si="489"/>
        <v>0</v>
      </c>
      <c r="BF872" s="435"/>
      <c r="BG872" s="435"/>
      <c r="BH872" s="435"/>
      <c r="BI872" s="435"/>
      <c r="BJ872" s="435"/>
      <c r="BK872" s="435"/>
      <c r="BL872" s="435"/>
      <c r="BN872" s="444"/>
    </row>
    <row r="873" spans="1:66" s="28" customFormat="1" ht="12" customHeight="1">
      <c r="A873" s="476">
        <v>18603081</v>
      </c>
      <c r="B873" s="445" t="str">
        <f t="shared" si="443"/>
        <v>18603081</v>
      </c>
      <c r="C873" s="444" t="s">
        <v>2898</v>
      </c>
      <c r="D873" s="445" t="s">
        <v>2091</v>
      </c>
      <c r="E873" s="445"/>
      <c r="F873" s="444"/>
      <c r="G873" s="445"/>
      <c r="H873" s="547">
        <v>0</v>
      </c>
      <c r="I873" s="547">
        <v>0</v>
      </c>
      <c r="J873" s="547">
        <v>0</v>
      </c>
      <c r="K873" s="547">
        <v>0</v>
      </c>
      <c r="L873" s="547">
        <v>0</v>
      </c>
      <c r="M873" s="547">
        <v>0</v>
      </c>
      <c r="N873" s="547">
        <v>0</v>
      </c>
      <c r="O873" s="547">
        <v>0</v>
      </c>
      <c r="P873" s="547">
        <v>0</v>
      </c>
      <c r="Q873" s="547">
        <v>0</v>
      </c>
      <c r="R873" s="547">
        <v>0</v>
      </c>
      <c r="S873" s="547">
        <v>0</v>
      </c>
      <c r="T873" s="547">
        <v>0</v>
      </c>
      <c r="U873" s="547"/>
      <c r="V873" s="547">
        <f t="shared" ref="V873:V939" si="524">(H873+T873+SUM(I873:S873)*2)/24</f>
        <v>0</v>
      </c>
      <c r="W873" s="285"/>
      <c r="X873" s="286"/>
      <c r="Y873" s="548">
        <f t="shared" si="522"/>
        <v>0</v>
      </c>
      <c r="Z873" s="549">
        <f t="shared" si="522"/>
        <v>0</v>
      </c>
      <c r="AA873" s="549">
        <f t="shared" si="522"/>
        <v>0</v>
      </c>
      <c r="AB873" s="282">
        <f t="shared" si="471"/>
        <v>0</v>
      </c>
      <c r="AC873" s="281">
        <f t="shared" si="472"/>
        <v>0</v>
      </c>
      <c r="AD873" s="549">
        <f t="shared" si="517"/>
        <v>0</v>
      </c>
      <c r="AE873" s="553">
        <f t="shared" si="480"/>
        <v>0</v>
      </c>
      <c r="AF873" s="282">
        <f t="shared" si="481"/>
        <v>0</v>
      </c>
      <c r="AG873" s="283">
        <f t="shared" si="473"/>
        <v>0</v>
      </c>
      <c r="AH873" s="281">
        <f t="shared" si="474"/>
        <v>0</v>
      </c>
      <c r="AI873" s="551">
        <f t="shared" si="518"/>
        <v>0</v>
      </c>
      <c r="AJ873" s="549">
        <f t="shared" si="518"/>
        <v>0</v>
      </c>
      <c r="AK873" s="549">
        <f t="shared" si="518"/>
        <v>0</v>
      </c>
      <c r="AL873" s="282">
        <f t="shared" si="475"/>
        <v>0</v>
      </c>
      <c r="AM873" s="281">
        <f t="shared" si="476"/>
        <v>0</v>
      </c>
      <c r="AN873" s="549">
        <f t="shared" si="507"/>
        <v>0</v>
      </c>
      <c r="AO873" s="549">
        <f t="shared" si="508"/>
        <v>0</v>
      </c>
      <c r="AP873" s="549">
        <f t="shared" si="477"/>
        <v>0</v>
      </c>
      <c r="AQ873" s="283">
        <f t="shared" si="496"/>
        <v>0</v>
      </c>
      <c r="AR873" s="281">
        <f t="shared" si="478"/>
        <v>0</v>
      </c>
      <c r="AT873" s="446"/>
      <c r="AU873" s="284"/>
      <c r="AV873" s="447" t="str">
        <f t="shared" si="512"/>
        <v>CA</v>
      </c>
      <c r="AW873" s="447" t="str">
        <f t="shared" si="512"/>
        <v>CL</v>
      </c>
      <c r="AX873" s="447" t="str">
        <f t="shared" si="512"/>
        <v>AIC</v>
      </c>
      <c r="AY873" s="447" t="str">
        <f t="shared" si="495"/>
        <v>ERB</v>
      </c>
      <c r="AZ873" s="447" t="str">
        <f t="shared" si="495"/>
        <v>GRB</v>
      </c>
      <c r="BA873" s="447" t="str">
        <f t="shared" si="495"/>
        <v>Non-Op</v>
      </c>
      <c r="BC873" s="445" t="s">
        <v>2156</v>
      </c>
      <c r="BD873" s="552">
        <f t="shared" si="489"/>
        <v>0</v>
      </c>
      <c r="BF873" s="435"/>
      <c r="BG873" s="435"/>
      <c r="BH873" s="435"/>
      <c r="BI873" s="435"/>
      <c r="BJ873" s="435"/>
      <c r="BK873" s="435"/>
      <c r="BL873" s="435"/>
      <c r="BN873" s="444"/>
    </row>
    <row r="874" spans="1:66" s="28" customFormat="1" ht="12" customHeight="1">
      <c r="A874" s="476">
        <v>18603091</v>
      </c>
      <c r="B874" s="445" t="str">
        <f t="shared" si="443"/>
        <v>18603091</v>
      </c>
      <c r="C874" s="444" t="s">
        <v>1541</v>
      </c>
      <c r="D874" s="445" t="s">
        <v>2091</v>
      </c>
      <c r="E874" s="445"/>
      <c r="F874" s="444"/>
      <c r="G874" s="445"/>
      <c r="H874" s="547">
        <v>7500</v>
      </c>
      <c r="I874" s="547">
        <v>7500</v>
      </c>
      <c r="J874" s="547">
        <v>7500</v>
      </c>
      <c r="K874" s="547">
        <v>7500</v>
      </c>
      <c r="L874" s="547">
        <v>7500</v>
      </c>
      <c r="M874" s="547">
        <v>7500</v>
      </c>
      <c r="N874" s="547">
        <v>7500</v>
      </c>
      <c r="O874" s="547">
        <v>7500</v>
      </c>
      <c r="P874" s="547">
        <v>7500</v>
      </c>
      <c r="Q874" s="547">
        <v>7500</v>
      </c>
      <c r="R874" s="547">
        <v>7500</v>
      </c>
      <c r="S874" s="547">
        <v>7500</v>
      </c>
      <c r="T874" s="547">
        <v>7500</v>
      </c>
      <c r="U874" s="547"/>
      <c r="V874" s="547">
        <f t="shared" si="524"/>
        <v>7500</v>
      </c>
      <c r="W874" s="285"/>
      <c r="X874" s="286"/>
      <c r="Y874" s="548">
        <f t="shared" si="522"/>
        <v>7500</v>
      </c>
      <c r="Z874" s="549">
        <f t="shared" si="522"/>
        <v>0</v>
      </c>
      <c r="AA874" s="549">
        <f t="shared" si="522"/>
        <v>0</v>
      </c>
      <c r="AB874" s="282">
        <f t="shared" ref="AB874:AB940" si="525">T874-SUM(Y874:AA874)</f>
        <v>0</v>
      </c>
      <c r="AC874" s="281">
        <f t="shared" ref="AC874:AC940" si="526">T874-SUM(Y874:AA874)-AB874</f>
        <v>0</v>
      </c>
      <c r="AD874" s="549">
        <f t="shared" si="517"/>
        <v>0</v>
      </c>
      <c r="AE874" s="553">
        <f t="shared" si="480"/>
        <v>0</v>
      </c>
      <c r="AF874" s="282">
        <f t="shared" si="481"/>
        <v>0</v>
      </c>
      <c r="AG874" s="283">
        <f t="shared" ref="AG874:AG940" si="527">SUM(AD874:AF874)</f>
        <v>0</v>
      </c>
      <c r="AH874" s="281">
        <f t="shared" ref="AH874:AH940" si="528">AG874-AB874</f>
        <v>0</v>
      </c>
      <c r="AI874" s="551">
        <f t="shared" si="518"/>
        <v>7500</v>
      </c>
      <c r="AJ874" s="549">
        <f t="shared" si="518"/>
        <v>0</v>
      </c>
      <c r="AK874" s="549">
        <f t="shared" si="518"/>
        <v>0</v>
      </c>
      <c r="AL874" s="282">
        <f t="shared" ref="AL874:AL940" si="529">V874-SUM(AI874:AK874)</f>
        <v>0</v>
      </c>
      <c r="AM874" s="281">
        <f t="shared" ref="AM874:AM940" si="530">V874-SUM(AI874:AK874)-AL874</f>
        <v>0</v>
      </c>
      <c r="AN874" s="549">
        <f t="shared" si="507"/>
        <v>0</v>
      </c>
      <c r="AO874" s="549">
        <f t="shared" si="508"/>
        <v>0</v>
      </c>
      <c r="AP874" s="549">
        <f t="shared" ref="AP874:AP940" si="531">IF($D874=AP$5,$V874,IF($D874=AP$4, $V874*$AL$2,0))</f>
        <v>0</v>
      </c>
      <c r="AQ874" s="283">
        <f t="shared" si="496"/>
        <v>0</v>
      </c>
      <c r="AR874" s="281">
        <f t="shared" ref="AR874:AR940" si="532">AQ874-AL874</f>
        <v>0</v>
      </c>
      <c r="AT874" s="446"/>
      <c r="AU874" s="284"/>
      <c r="AV874" s="447" t="str">
        <f t="shared" si="512"/>
        <v>CA</v>
      </c>
      <c r="AW874" s="447" t="str">
        <f t="shared" si="512"/>
        <v>CL</v>
      </c>
      <c r="AX874" s="447" t="str">
        <f t="shared" si="512"/>
        <v>AIC</v>
      </c>
      <c r="AY874" s="447" t="str">
        <f t="shared" si="495"/>
        <v>ERB</v>
      </c>
      <c r="AZ874" s="447" t="str">
        <f t="shared" si="495"/>
        <v>GRB</v>
      </c>
      <c r="BA874" s="447" t="str">
        <f t="shared" si="495"/>
        <v>Non-Op</v>
      </c>
      <c r="BC874" s="445" t="s">
        <v>2156</v>
      </c>
      <c r="BD874" s="552">
        <f t="shared" ref="BD874:BD952" si="533">+T874</f>
        <v>7500</v>
      </c>
      <c r="BF874" s="435"/>
      <c r="BG874" s="435"/>
      <c r="BH874" s="435"/>
      <c r="BI874" s="435"/>
      <c r="BJ874" s="435"/>
      <c r="BK874" s="435"/>
      <c r="BL874" s="435"/>
      <c r="BN874" s="444"/>
    </row>
    <row r="875" spans="1:66" s="28" customFormat="1" ht="12" customHeight="1">
      <c r="A875" s="476">
        <v>18604001</v>
      </c>
      <c r="B875" s="445" t="str">
        <f t="shared" si="443"/>
        <v>18604001</v>
      </c>
      <c r="C875" s="444" t="s">
        <v>1542</v>
      </c>
      <c r="D875" s="445" t="s">
        <v>2091</v>
      </c>
      <c r="E875" s="445"/>
      <c r="F875" s="294">
        <v>42811</v>
      </c>
      <c r="G875" s="445"/>
      <c r="H875" s="547">
        <v>496428.6</v>
      </c>
      <c r="I875" s="547">
        <v>468849.22</v>
      </c>
      <c r="J875" s="547">
        <v>441269.84</v>
      </c>
      <c r="K875" s="547">
        <v>413690.46</v>
      </c>
      <c r="L875" s="547">
        <v>386111.08</v>
      </c>
      <c r="M875" s="547">
        <v>358531.7</v>
      </c>
      <c r="N875" s="547">
        <v>330952.32000000001</v>
      </c>
      <c r="O875" s="547">
        <v>303372.94</v>
      </c>
      <c r="P875" s="547">
        <v>275793.56</v>
      </c>
      <c r="Q875" s="547">
        <v>248214.18</v>
      </c>
      <c r="R875" s="547">
        <v>220634.8</v>
      </c>
      <c r="S875" s="547">
        <v>193055.42</v>
      </c>
      <c r="T875" s="547">
        <v>165476.04</v>
      </c>
      <c r="U875" s="547"/>
      <c r="V875" s="547">
        <f t="shared" si="524"/>
        <v>330952.32000000001</v>
      </c>
      <c r="W875" s="285"/>
      <c r="X875" s="286"/>
      <c r="Y875" s="548">
        <f t="shared" si="522"/>
        <v>165476.04</v>
      </c>
      <c r="Z875" s="549">
        <f t="shared" si="522"/>
        <v>0</v>
      </c>
      <c r="AA875" s="549">
        <f t="shared" si="522"/>
        <v>0</v>
      </c>
      <c r="AB875" s="282">
        <f t="shared" si="525"/>
        <v>0</v>
      </c>
      <c r="AC875" s="281">
        <f t="shared" si="526"/>
        <v>0</v>
      </c>
      <c r="AD875" s="549">
        <f t="shared" si="517"/>
        <v>0</v>
      </c>
      <c r="AE875" s="553">
        <f t="shared" si="480"/>
        <v>0</v>
      </c>
      <c r="AF875" s="282">
        <f t="shared" si="481"/>
        <v>0</v>
      </c>
      <c r="AG875" s="283">
        <f t="shared" si="527"/>
        <v>0</v>
      </c>
      <c r="AH875" s="281">
        <f t="shared" si="528"/>
        <v>0</v>
      </c>
      <c r="AI875" s="551">
        <f t="shared" si="518"/>
        <v>330952.32000000001</v>
      </c>
      <c r="AJ875" s="549">
        <f t="shared" si="518"/>
        <v>0</v>
      </c>
      <c r="AK875" s="549">
        <f t="shared" si="518"/>
        <v>0</v>
      </c>
      <c r="AL875" s="282">
        <f t="shared" si="529"/>
        <v>0</v>
      </c>
      <c r="AM875" s="281">
        <f t="shared" si="530"/>
        <v>0</v>
      </c>
      <c r="AN875" s="549">
        <f t="shared" si="507"/>
        <v>0</v>
      </c>
      <c r="AO875" s="549">
        <f t="shared" si="508"/>
        <v>0</v>
      </c>
      <c r="AP875" s="549">
        <f t="shared" si="531"/>
        <v>0</v>
      </c>
      <c r="AQ875" s="283">
        <f t="shared" si="496"/>
        <v>0</v>
      </c>
      <c r="AR875" s="281">
        <f t="shared" si="532"/>
        <v>0</v>
      </c>
      <c r="AT875" s="446"/>
      <c r="AU875" s="284"/>
      <c r="AV875" s="447" t="str">
        <f t="shared" si="512"/>
        <v>CA</v>
      </c>
      <c r="AW875" s="447" t="str">
        <f t="shared" si="512"/>
        <v>CL</v>
      </c>
      <c r="AX875" s="447" t="str">
        <f t="shared" si="512"/>
        <v>AIC</v>
      </c>
      <c r="AY875" s="447" t="str">
        <f t="shared" si="495"/>
        <v>ERB</v>
      </c>
      <c r="AZ875" s="447" t="str">
        <f t="shared" si="495"/>
        <v>GRB</v>
      </c>
      <c r="BA875" s="447" t="str">
        <f t="shared" si="495"/>
        <v>Non-Op</v>
      </c>
      <c r="BC875" s="445" t="s">
        <v>2213</v>
      </c>
      <c r="BD875" s="552">
        <f t="shared" si="533"/>
        <v>165476.04</v>
      </c>
      <c r="BF875" s="448"/>
      <c r="BG875" s="448"/>
      <c r="BH875" s="448"/>
      <c r="BI875" s="448"/>
      <c r="BJ875" s="448"/>
      <c r="BK875" s="448"/>
      <c r="BL875" s="448"/>
      <c r="BN875" s="444"/>
    </row>
    <row r="876" spans="1:66" s="28" customFormat="1" ht="12" customHeight="1">
      <c r="A876" s="476">
        <v>18604011</v>
      </c>
      <c r="B876" s="445" t="str">
        <f t="shared" si="443"/>
        <v>18604011</v>
      </c>
      <c r="C876" s="444" t="s">
        <v>2899</v>
      </c>
      <c r="D876" s="445" t="s">
        <v>2091</v>
      </c>
      <c r="E876" s="445"/>
      <c r="F876" s="294">
        <v>42872</v>
      </c>
      <c r="G876" s="445"/>
      <c r="H876" s="547">
        <v>0</v>
      </c>
      <c r="I876" s="547">
        <v>0</v>
      </c>
      <c r="J876" s="547">
        <v>0</v>
      </c>
      <c r="K876" s="547">
        <v>0</v>
      </c>
      <c r="L876" s="547">
        <v>0</v>
      </c>
      <c r="M876" s="547">
        <v>0</v>
      </c>
      <c r="N876" s="547">
        <v>0</v>
      </c>
      <c r="O876" s="547">
        <v>0</v>
      </c>
      <c r="P876" s="547">
        <v>0</v>
      </c>
      <c r="Q876" s="547">
        <v>0</v>
      </c>
      <c r="R876" s="547">
        <v>0</v>
      </c>
      <c r="S876" s="547">
        <v>0</v>
      </c>
      <c r="T876" s="547">
        <v>0</v>
      </c>
      <c r="U876" s="547"/>
      <c r="V876" s="547">
        <f t="shared" si="524"/>
        <v>0</v>
      </c>
      <c r="W876" s="285"/>
      <c r="X876" s="286"/>
      <c r="Y876" s="548">
        <f t="shared" si="522"/>
        <v>0</v>
      </c>
      <c r="Z876" s="549">
        <f t="shared" si="522"/>
        <v>0</v>
      </c>
      <c r="AA876" s="549">
        <f t="shared" si="522"/>
        <v>0</v>
      </c>
      <c r="AB876" s="282">
        <f t="shared" si="525"/>
        <v>0</v>
      </c>
      <c r="AC876" s="281">
        <f t="shared" si="526"/>
        <v>0</v>
      </c>
      <c r="AD876" s="549">
        <f t="shared" si="517"/>
        <v>0</v>
      </c>
      <c r="AE876" s="553">
        <f t="shared" si="480"/>
        <v>0</v>
      </c>
      <c r="AF876" s="282">
        <f t="shared" si="481"/>
        <v>0</v>
      </c>
      <c r="AG876" s="283">
        <f t="shared" si="527"/>
        <v>0</v>
      </c>
      <c r="AH876" s="281">
        <f t="shared" si="528"/>
        <v>0</v>
      </c>
      <c r="AI876" s="551">
        <f t="shared" si="518"/>
        <v>0</v>
      </c>
      <c r="AJ876" s="549">
        <f t="shared" si="518"/>
        <v>0</v>
      </c>
      <c r="AK876" s="549">
        <f t="shared" si="518"/>
        <v>0</v>
      </c>
      <c r="AL876" s="282">
        <f t="shared" si="529"/>
        <v>0</v>
      </c>
      <c r="AM876" s="281">
        <f t="shared" si="530"/>
        <v>0</v>
      </c>
      <c r="AN876" s="549">
        <f t="shared" si="507"/>
        <v>0</v>
      </c>
      <c r="AO876" s="549">
        <f t="shared" si="508"/>
        <v>0</v>
      </c>
      <c r="AP876" s="549">
        <f t="shared" si="531"/>
        <v>0</v>
      </c>
      <c r="AQ876" s="283">
        <f t="shared" si="496"/>
        <v>0</v>
      </c>
      <c r="AR876" s="281">
        <f t="shared" si="532"/>
        <v>0</v>
      </c>
      <c r="AT876" s="446"/>
      <c r="AU876" s="284"/>
      <c r="AV876" s="447" t="str">
        <f t="shared" si="512"/>
        <v>CA</v>
      </c>
      <c r="AW876" s="447" t="str">
        <f t="shared" si="512"/>
        <v>CL</v>
      </c>
      <c r="AX876" s="447" t="str">
        <f t="shared" si="512"/>
        <v>AIC</v>
      </c>
      <c r="AY876" s="447" t="str">
        <f t="shared" si="495"/>
        <v>ERB</v>
      </c>
      <c r="AZ876" s="447" t="str">
        <f t="shared" si="495"/>
        <v>GRB</v>
      </c>
      <c r="BA876" s="447" t="str">
        <f t="shared" si="495"/>
        <v>Non-Op</v>
      </c>
      <c r="BC876" s="445" t="s">
        <v>2213</v>
      </c>
      <c r="BD876" s="552">
        <f t="shared" si="533"/>
        <v>0</v>
      </c>
      <c r="BF876" s="448"/>
      <c r="BG876" s="448"/>
      <c r="BH876" s="448"/>
      <c r="BI876" s="448"/>
      <c r="BJ876" s="448"/>
      <c r="BK876" s="448"/>
      <c r="BL876" s="448"/>
      <c r="BN876" s="444"/>
    </row>
    <row r="877" spans="1:66" s="28" customFormat="1" ht="12" customHeight="1">
      <c r="A877" s="476">
        <v>18604021</v>
      </c>
      <c r="B877" s="445" t="str">
        <f t="shared" si="443"/>
        <v>18604021</v>
      </c>
      <c r="C877" s="444" t="s">
        <v>1543</v>
      </c>
      <c r="D877" s="445" t="s">
        <v>2091</v>
      </c>
      <c r="E877" s="445"/>
      <c r="F877" s="294">
        <v>42904</v>
      </c>
      <c r="G877" s="445"/>
      <c r="H877" s="547">
        <v>1197005.71</v>
      </c>
      <c r="I877" s="547">
        <v>1183452.56</v>
      </c>
      <c r="J877" s="547">
        <v>1169899.4099999999</v>
      </c>
      <c r="K877" s="547">
        <v>1156346.26</v>
      </c>
      <c r="L877" s="547">
        <v>1142793.1100000001</v>
      </c>
      <c r="M877" s="547">
        <v>1129239.96</v>
      </c>
      <c r="N877" s="547">
        <v>1115686.81</v>
      </c>
      <c r="O877" s="547">
        <v>1102133.6599999999</v>
      </c>
      <c r="P877" s="547">
        <v>1088580.51</v>
      </c>
      <c r="Q877" s="547">
        <v>1075027.3600000001</v>
      </c>
      <c r="R877" s="547">
        <v>1061474.21</v>
      </c>
      <c r="S877" s="547">
        <v>1047921.06</v>
      </c>
      <c r="T877" s="547">
        <v>1034367.91</v>
      </c>
      <c r="U877" s="547"/>
      <c r="V877" s="547">
        <f t="shared" si="524"/>
        <v>1115686.8099999998</v>
      </c>
      <c r="W877" s="285"/>
      <c r="X877" s="286"/>
      <c r="Y877" s="548">
        <f t="shared" si="522"/>
        <v>1034367.91</v>
      </c>
      <c r="Z877" s="549">
        <f t="shared" si="522"/>
        <v>0</v>
      </c>
      <c r="AA877" s="549">
        <f t="shared" si="522"/>
        <v>0</v>
      </c>
      <c r="AB877" s="282">
        <f t="shared" si="525"/>
        <v>0</v>
      </c>
      <c r="AC877" s="281">
        <f t="shared" si="526"/>
        <v>0</v>
      </c>
      <c r="AD877" s="549">
        <f t="shared" si="517"/>
        <v>0</v>
      </c>
      <c r="AE877" s="553">
        <f t="shared" si="480"/>
        <v>0</v>
      </c>
      <c r="AF877" s="282">
        <f t="shared" si="481"/>
        <v>0</v>
      </c>
      <c r="AG877" s="283">
        <f t="shared" si="527"/>
        <v>0</v>
      </c>
      <c r="AH877" s="281">
        <f t="shared" si="528"/>
        <v>0</v>
      </c>
      <c r="AI877" s="551">
        <f t="shared" si="518"/>
        <v>1115686.8099999998</v>
      </c>
      <c r="AJ877" s="549">
        <f t="shared" si="518"/>
        <v>0</v>
      </c>
      <c r="AK877" s="549">
        <f t="shared" si="518"/>
        <v>0</v>
      </c>
      <c r="AL877" s="282">
        <f t="shared" si="529"/>
        <v>0</v>
      </c>
      <c r="AM877" s="281">
        <f t="shared" si="530"/>
        <v>0</v>
      </c>
      <c r="AN877" s="549">
        <f t="shared" si="507"/>
        <v>0</v>
      </c>
      <c r="AO877" s="549">
        <f t="shared" si="508"/>
        <v>0</v>
      </c>
      <c r="AP877" s="549">
        <f t="shared" si="531"/>
        <v>0</v>
      </c>
      <c r="AQ877" s="283">
        <f t="shared" si="496"/>
        <v>0</v>
      </c>
      <c r="AR877" s="281">
        <f t="shared" si="532"/>
        <v>0</v>
      </c>
      <c r="AT877" s="446"/>
      <c r="AU877" s="284"/>
      <c r="AV877" s="447" t="str">
        <f t="shared" si="512"/>
        <v>CA</v>
      </c>
      <c r="AW877" s="447" t="str">
        <f t="shared" si="512"/>
        <v>CL</v>
      </c>
      <c r="AX877" s="447" t="str">
        <f t="shared" si="512"/>
        <v>AIC</v>
      </c>
      <c r="AY877" s="447" t="str">
        <f t="shared" si="495"/>
        <v>ERB</v>
      </c>
      <c r="AZ877" s="447" t="str">
        <f t="shared" si="495"/>
        <v>GRB</v>
      </c>
      <c r="BA877" s="447" t="str">
        <f t="shared" si="495"/>
        <v>Non-Op</v>
      </c>
      <c r="BC877" s="445" t="s">
        <v>2213</v>
      </c>
      <c r="BD877" s="552">
        <f t="shared" si="533"/>
        <v>1034367.91</v>
      </c>
      <c r="BF877" s="448"/>
      <c r="BG877" s="448"/>
      <c r="BH877" s="448"/>
      <c r="BI877" s="448"/>
      <c r="BJ877" s="448"/>
      <c r="BK877" s="448"/>
      <c r="BL877" s="448"/>
      <c r="BN877" s="444"/>
    </row>
    <row r="878" spans="1:66" s="28" customFormat="1" ht="12" customHeight="1">
      <c r="A878" s="476">
        <v>18604031</v>
      </c>
      <c r="B878" s="445" t="str">
        <f t="shared" si="443"/>
        <v>18604031</v>
      </c>
      <c r="C878" s="444" t="s">
        <v>1544</v>
      </c>
      <c r="D878" s="445" t="s">
        <v>2091</v>
      </c>
      <c r="E878" s="445"/>
      <c r="F878" s="294">
        <v>42842</v>
      </c>
      <c r="G878" s="445"/>
      <c r="H878" s="547">
        <v>1003353.71</v>
      </c>
      <c r="I878" s="547">
        <v>990013.46</v>
      </c>
      <c r="J878" s="547">
        <v>976673.21</v>
      </c>
      <c r="K878" s="547">
        <v>963332.96</v>
      </c>
      <c r="L878" s="547">
        <v>949992.71</v>
      </c>
      <c r="M878" s="547">
        <v>936652.46</v>
      </c>
      <c r="N878" s="547">
        <v>923312.21</v>
      </c>
      <c r="O878" s="547">
        <v>909971.96</v>
      </c>
      <c r="P878" s="547">
        <v>896631.71</v>
      </c>
      <c r="Q878" s="547">
        <v>883291.46</v>
      </c>
      <c r="R878" s="547">
        <v>869951.21</v>
      </c>
      <c r="S878" s="547">
        <v>856610.96</v>
      </c>
      <c r="T878" s="547">
        <v>843270.71</v>
      </c>
      <c r="U878" s="547"/>
      <c r="V878" s="547">
        <f t="shared" si="524"/>
        <v>923312.21000000031</v>
      </c>
      <c r="W878" s="285"/>
      <c r="X878" s="286"/>
      <c r="Y878" s="548">
        <f t="shared" si="522"/>
        <v>843270.71</v>
      </c>
      <c r="Z878" s="549">
        <f t="shared" si="522"/>
        <v>0</v>
      </c>
      <c r="AA878" s="549">
        <f t="shared" si="522"/>
        <v>0</v>
      </c>
      <c r="AB878" s="282">
        <f t="shared" si="525"/>
        <v>0</v>
      </c>
      <c r="AC878" s="281">
        <f t="shared" si="526"/>
        <v>0</v>
      </c>
      <c r="AD878" s="549">
        <f t="shared" si="517"/>
        <v>0</v>
      </c>
      <c r="AE878" s="553">
        <f t="shared" ref="AE878:AE944" si="534">IF($D878=AE$5,$T878,IF($D878=AE$4, $T878*$AK$2,0))</f>
        <v>0</v>
      </c>
      <c r="AF878" s="282">
        <f t="shared" ref="AF878:AF944" si="535">IF($D878=AF$5,$T878,IF($D878=AF$4, $T878*$AL$2,0))</f>
        <v>0</v>
      </c>
      <c r="AG878" s="283">
        <f t="shared" si="527"/>
        <v>0</v>
      </c>
      <c r="AH878" s="281">
        <f t="shared" si="528"/>
        <v>0</v>
      </c>
      <c r="AI878" s="551">
        <f t="shared" si="518"/>
        <v>923312.21000000031</v>
      </c>
      <c r="AJ878" s="549">
        <f t="shared" si="518"/>
        <v>0</v>
      </c>
      <c r="AK878" s="549">
        <f t="shared" si="518"/>
        <v>0</v>
      </c>
      <c r="AL878" s="282">
        <f t="shared" si="529"/>
        <v>0</v>
      </c>
      <c r="AM878" s="281">
        <f t="shared" si="530"/>
        <v>0</v>
      </c>
      <c r="AN878" s="549">
        <f t="shared" si="507"/>
        <v>0</v>
      </c>
      <c r="AO878" s="549">
        <f t="shared" si="508"/>
        <v>0</v>
      </c>
      <c r="AP878" s="549">
        <f t="shared" si="531"/>
        <v>0</v>
      </c>
      <c r="AQ878" s="283">
        <f t="shared" si="496"/>
        <v>0</v>
      </c>
      <c r="AR878" s="281">
        <f t="shared" si="532"/>
        <v>0</v>
      </c>
      <c r="AT878" s="446"/>
      <c r="AU878" s="284"/>
      <c r="AV878" s="447" t="str">
        <f t="shared" si="512"/>
        <v>CA</v>
      </c>
      <c r="AW878" s="447" t="str">
        <f t="shared" si="512"/>
        <v>CL</v>
      </c>
      <c r="AX878" s="447" t="str">
        <f t="shared" si="512"/>
        <v>AIC</v>
      </c>
      <c r="AY878" s="447" t="str">
        <f t="shared" si="495"/>
        <v>ERB</v>
      </c>
      <c r="AZ878" s="447" t="str">
        <f t="shared" si="495"/>
        <v>GRB</v>
      </c>
      <c r="BA878" s="447" t="str">
        <f t="shared" si="495"/>
        <v>Non-Op</v>
      </c>
      <c r="BC878" s="445" t="s">
        <v>2213</v>
      </c>
      <c r="BD878" s="552">
        <f t="shared" si="533"/>
        <v>843270.71</v>
      </c>
      <c r="BF878" s="448"/>
      <c r="BG878" s="448"/>
      <c r="BH878" s="448"/>
      <c r="BI878" s="448"/>
      <c r="BJ878" s="448"/>
      <c r="BK878" s="448"/>
      <c r="BL878" s="448"/>
      <c r="BN878" s="444"/>
    </row>
    <row r="879" spans="1:66" s="28" customFormat="1" ht="12" customHeight="1">
      <c r="A879" s="476">
        <v>18604041</v>
      </c>
      <c r="B879" s="445" t="str">
        <f t="shared" si="443"/>
        <v>18604041</v>
      </c>
      <c r="C879" s="444" t="s">
        <v>1545</v>
      </c>
      <c r="D879" s="445" t="s">
        <v>2091</v>
      </c>
      <c r="E879" s="445"/>
      <c r="F879" s="294">
        <v>42904</v>
      </c>
      <c r="G879" s="445"/>
      <c r="H879" s="547">
        <v>484013.35</v>
      </c>
      <c r="I879" s="547">
        <v>466086.94</v>
      </c>
      <c r="J879" s="547">
        <v>448160.53</v>
      </c>
      <c r="K879" s="547">
        <v>430234.12</v>
      </c>
      <c r="L879" s="547">
        <v>412307.71</v>
      </c>
      <c r="M879" s="547">
        <v>394381.3</v>
      </c>
      <c r="N879" s="547">
        <v>376454.89</v>
      </c>
      <c r="O879" s="547">
        <v>358528.48</v>
      </c>
      <c r="P879" s="547">
        <v>340602.07</v>
      </c>
      <c r="Q879" s="547">
        <v>322675.65999999997</v>
      </c>
      <c r="R879" s="547">
        <v>304749.25</v>
      </c>
      <c r="S879" s="547">
        <v>286822.84000000003</v>
      </c>
      <c r="T879" s="547">
        <v>268896.43</v>
      </c>
      <c r="U879" s="547"/>
      <c r="V879" s="547">
        <f t="shared" si="524"/>
        <v>376454.88999999996</v>
      </c>
      <c r="W879" s="285"/>
      <c r="X879" s="286"/>
      <c r="Y879" s="548">
        <f t="shared" si="522"/>
        <v>268896.43</v>
      </c>
      <c r="Z879" s="549">
        <f t="shared" si="522"/>
        <v>0</v>
      </c>
      <c r="AA879" s="549">
        <f t="shared" si="522"/>
        <v>0</v>
      </c>
      <c r="AB879" s="282">
        <f t="shared" si="525"/>
        <v>0</v>
      </c>
      <c r="AC879" s="281">
        <f t="shared" si="526"/>
        <v>0</v>
      </c>
      <c r="AD879" s="549">
        <f t="shared" si="517"/>
        <v>0</v>
      </c>
      <c r="AE879" s="553">
        <f t="shared" si="534"/>
        <v>0</v>
      </c>
      <c r="AF879" s="282">
        <f t="shared" si="535"/>
        <v>0</v>
      </c>
      <c r="AG879" s="283">
        <f t="shared" si="527"/>
        <v>0</v>
      </c>
      <c r="AH879" s="281">
        <f t="shared" si="528"/>
        <v>0</v>
      </c>
      <c r="AI879" s="551">
        <f t="shared" si="518"/>
        <v>376454.88999999996</v>
      </c>
      <c r="AJ879" s="549">
        <f t="shared" si="518"/>
        <v>0</v>
      </c>
      <c r="AK879" s="549">
        <f t="shared" si="518"/>
        <v>0</v>
      </c>
      <c r="AL879" s="282">
        <f t="shared" si="529"/>
        <v>0</v>
      </c>
      <c r="AM879" s="281">
        <f t="shared" si="530"/>
        <v>0</v>
      </c>
      <c r="AN879" s="549">
        <f t="shared" si="507"/>
        <v>0</v>
      </c>
      <c r="AO879" s="549">
        <f t="shared" si="508"/>
        <v>0</v>
      </c>
      <c r="AP879" s="549">
        <f t="shared" si="531"/>
        <v>0</v>
      </c>
      <c r="AQ879" s="283">
        <f t="shared" si="496"/>
        <v>0</v>
      </c>
      <c r="AR879" s="281">
        <f t="shared" si="532"/>
        <v>0</v>
      </c>
      <c r="AT879" s="446"/>
      <c r="AU879" s="284"/>
      <c r="AV879" s="447" t="str">
        <f t="shared" si="512"/>
        <v>CA</v>
      </c>
      <c r="AW879" s="447" t="str">
        <f t="shared" si="512"/>
        <v>CL</v>
      </c>
      <c r="AX879" s="447" t="str">
        <f t="shared" si="512"/>
        <v>AIC</v>
      </c>
      <c r="AY879" s="447" t="str">
        <f t="shared" si="495"/>
        <v>ERB</v>
      </c>
      <c r="AZ879" s="447" t="str">
        <f t="shared" si="495"/>
        <v>GRB</v>
      </c>
      <c r="BA879" s="447" t="str">
        <f t="shared" si="495"/>
        <v>Non-Op</v>
      </c>
      <c r="BC879" s="445" t="s">
        <v>2213</v>
      </c>
      <c r="BD879" s="552">
        <f t="shared" si="533"/>
        <v>268896.43</v>
      </c>
      <c r="BF879" s="448"/>
      <c r="BG879" s="448"/>
      <c r="BH879" s="448"/>
      <c r="BI879" s="448"/>
      <c r="BJ879" s="448"/>
      <c r="BK879" s="448"/>
      <c r="BL879" s="448"/>
      <c r="BN879" s="444"/>
    </row>
    <row r="880" spans="1:66" s="28" customFormat="1" ht="12" customHeight="1">
      <c r="A880" s="362">
        <v>18604051</v>
      </c>
      <c r="B880" s="290" t="str">
        <f t="shared" si="443"/>
        <v>18604051</v>
      </c>
      <c r="C880" s="450" t="s">
        <v>2900</v>
      </c>
      <c r="D880" s="451" t="s">
        <v>2091</v>
      </c>
      <c r="E880" s="451"/>
      <c r="F880" s="300">
        <v>44439</v>
      </c>
      <c r="G880" s="451"/>
      <c r="H880" s="556">
        <v>2898036.04</v>
      </c>
      <c r="I880" s="556">
        <v>2865103.81</v>
      </c>
      <c r="J880" s="556">
        <v>2832171.58</v>
      </c>
      <c r="K880" s="556">
        <v>2799239.35</v>
      </c>
      <c r="L880" s="556">
        <v>2766307.12</v>
      </c>
      <c r="M880" s="556">
        <v>2733374.89</v>
      </c>
      <c r="N880" s="556">
        <v>2700442.66</v>
      </c>
      <c r="O880" s="556">
        <v>2667510.4300000002</v>
      </c>
      <c r="P880" s="556">
        <v>2634578.2000000002</v>
      </c>
      <c r="Q880" s="556">
        <v>2601645.9700000002</v>
      </c>
      <c r="R880" s="556">
        <v>2568713.7400000002</v>
      </c>
      <c r="S880" s="556">
        <v>2535781.5099999998</v>
      </c>
      <c r="T880" s="556">
        <v>2502849.2799999998</v>
      </c>
      <c r="U880" s="556"/>
      <c r="V880" s="556">
        <f t="shared" si="524"/>
        <v>2700442.6599999997</v>
      </c>
      <c r="W880" s="292"/>
      <c r="X880" s="293"/>
      <c r="Y880" s="548">
        <f t="shared" si="522"/>
        <v>2502849.2799999998</v>
      </c>
      <c r="Z880" s="549">
        <f t="shared" si="522"/>
        <v>0</v>
      </c>
      <c r="AA880" s="549">
        <f t="shared" si="522"/>
        <v>0</v>
      </c>
      <c r="AB880" s="282">
        <f t="shared" ref="AB880:AB882" si="536">T880-SUM(Y880:AA880)</f>
        <v>0</v>
      </c>
      <c r="AC880" s="281">
        <f t="shared" ref="AC880:AC882" si="537">T880-SUM(Y880:AA880)-AB880</f>
        <v>0</v>
      </c>
      <c r="AD880" s="549">
        <f t="shared" si="517"/>
        <v>0</v>
      </c>
      <c r="AE880" s="553">
        <f t="shared" si="534"/>
        <v>0</v>
      </c>
      <c r="AF880" s="282">
        <f t="shared" si="535"/>
        <v>0</v>
      </c>
      <c r="AG880" s="283">
        <f t="shared" si="527"/>
        <v>0</v>
      </c>
      <c r="AH880" s="281">
        <f t="shared" si="528"/>
        <v>0</v>
      </c>
      <c r="AI880" s="551">
        <f t="shared" si="518"/>
        <v>2700442.6599999997</v>
      </c>
      <c r="AJ880" s="549">
        <f t="shared" si="518"/>
        <v>0</v>
      </c>
      <c r="AK880" s="549">
        <f t="shared" si="518"/>
        <v>0</v>
      </c>
      <c r="AL880" s="282">
        <f t="shared" si="529"/>
        <v>0</v>
      </c>
      <c r="AM880" s="281">
        <f t="shared" si="530"/>
        <v>0</v>
      </c>
      <c r="AN880" s="549">
        <f t="shared" si="507"/>
        <v>0</v>
      </c>
      <c r="AO880" s="549">
        <f t="shared" si="508"/>
        <v>0</v>
      </c>
      <c r="AP880" s="549">
        <f t="shared" si="531"/>
        <v>0</v>
      </c>
      <c r="AQ880" s="283">
        <f t="shared" ref="AQ880:AQ882" si="538">SUM(AN880:AP880)</f>
        <v>0</v>
      </c>
      <c r="AR880" s="281">
        <f t="shared" si="532"/>
        <v>0</v>
      </c>
      <c r="AT880" s="446"/>
      <c r="AU880" s="284"/>
      <c r="AV880" s="447" t="str">
        <f t="shared" si="512"/>
        <v>CA</v>
      </c>
      <c r="AW880" s="447" t="str">
        <f t="shared" si="512"/>
        <v>CL</v>
      </c>
      <c r="AX880" s="447" t="str">
        <f t="shared" si="512"/>
        <v>AIC</v>
      </c>
      <c r="AY880" s="447" t="str">
        <f t="shared" si="495"/>
        <v>ERB</v>
      </c>
      <c r="AZ880" s="447" t="str">
        <f t="shared" si="495"/>
        <v>GRB</v>
      </c>
      <c r="BA880" s="447" t="str">
        <f t="shared" si="495"/>
        <v>Non-Op</v>
      </c>
      <c r="BC880" s="445" t="s">
        <v>2213</v>
      </c>
      <c r="BD880" s="552">
        <f t="shared" si="533"/>
        <v>2502849.2799999998</v>
      </c>
      <c r="BF880" s="435"/>
      <c r="BG880" s="435"/>
      <c r="BH880" s="435"/>
      <c r="BI880" s="435"/>
      <c r="BJ880" s="435"/>
      <c r="BK880" s="435"/>
      <c r="BL880" s="435"/>
      <c r="BN880" s="444"/>
    </row>
    <row r="881" spans="1:66" s="28" customFormat="1" ht="12" customHeight="1">
      <c r="A881" s="362">
        <v>18604061</v>
      </c>
      <c r="B881" s="290" t="str">
        <f t="shared" si="443"/>
        <v>18604061</v>
      </c>
      <c r="C881" s="450" t="s">
        <v>2901</v>
      </c>
      <c r="D881" s="451" t="s">
        <v>2091</v>
      </c>
      <c r="E881" s="451"/>
      <c r="F881" s="300">
        <v>44439</v>
      </c>
      <c r="G881" s="451"/>
      <c r="H881" s="556">
        <v>1423216.08</v>
      </c>
      <c r="I881" s="556">
        <v>1387635.68</v>
      </c>
      <c r="J881" s="556">
        <v>1352055.28</v>
      </c>
      <c r="K881" s="556">
        <v>1316474.8799999999</v>
      </c>
      <c r="L881" s="556">
        <v>1280894.48</v>
      </c>
      <c r="M881" s="556">
        <v>1392590.59</v>
      </c>
      <c r="N881" s="556">
        <v>1336474.74</v>
      </c>
      <c r="O881" s="556">
        <v>1297181.21</v>
      </c>
      <c r="P881" s="556">
        <v>1257887.68</v>
      </c>
      <c r="Q881" s="556">
        <v>1218594.1499999999</v>
      </c>
      <c r="R881" s="556">
        <v>1179300.6200000001</v>
      </c>
      <c r="S881" s="556">
        <v>1140007.0900000001</v>
      </c>
      <c r="T881" s="556">
        <v>1100713.56</v>
      </c>
      <c r="U881" s="556"/>
      <c r="V881" s="556">
        <f t="shared" si="524"/>
        <v>1285088.4349999998</v>
      </c>
      <c r="W881" s="292"/>
      <c r="X881" s="293"/>
      <c r="Y881" s="548">
        <f t="shared" si="522"/>
        <v>1100713.56</v>
      </c>
      <c r="Z881" s="549">
        <f t="shared" si="522"/>
        <v>0</v>
      </c>
      <c r="AA881" s="549">
        <f t="shared" si="522"/>
        <v>0</v>
      </c>
      <c r="AB881" s="282">
        <f t="shared" si="536"/>
        <v>0</v>
      </c>
      <c r="AC881" s="281">
        <f t="shared" si="537"/>
        <v>0</v>
      </c>
      <c r="AD881" s="549">
        <f t="shared" si="517"/>
        <v>0</v>
      </c>
      <c r="AE881" s="553">
        <f t="shared" si="534"/>
        <v>0</v>
      </c>
      <c r="AF881" s="282">
        <f t="shared" si="535"/>
        <v>0</v>
      </c>
      <c r="AG881" s="283">
        <f t="shared" si="527"/>
        <v>0</v>
      </c>
      <c r="AH881" s="281">
        <f t="shared" si="528"/>
        <v>0</v>
      </c>
      <c r="AI881" s="551">
        <f t="shared" si="518"/>
        <v>1285088.4349999998</v>
      </c>
      <c r="AJ881" s="549">
        <f t="shared" si="518"/>
        <v>0</v>
      </c>
      <c r="AK881" s="549">
        <f t="shared" si="518"/>
        <v>0</v>
      </c>
      <c r="AL881" s="282">
        <f t="shared" si="529"/>
        <v>0</v>
      </c>
      <c r="AM881" s="281">
        <f t="shared" si="530"/>
        <v>0</v>
      </c>
      <c r="AN881" s="549">
        <f t="shared" si="507"/>
        <v>0</v>
      </c>
      <c r="AO881" s="549">
        <f t="shared" si="508"/>
        <v>0</v>
      </c>
      <c r="AP881" s="549">
        <f t="shared" si="531"/>
        <v>0</v>
      </c>
      <c r="AQ881" s="283">
        <f t="shared" si="538"/>
        <v>0</v>
      </c>
      <c r="AR881" s="281">
        <f t="shared" si="532"/>
        <v>0</v>
      </c>
      <c r="AT881" s="446"/>
      <c r="AU881" s="284"/>
      <c r="AV881" s="447" t="str">
        <f t="shared" si="512"/>
        <v>CA</v>
      </c>
      <c r="AW881" s="447" t="str">
        <f t="shared" si="512"/>
        <v>CL</v>
      </c>
      <c r="AX881" s="447" t="str">
        <f t="shared" si="512"/>
        <v>AIC</v>
      </c>
      <c r="AY881" s="447" t="str">
        <f t="shared" si="495"/>
        <v>ERB</v>
      </c>
      <c r="AZ881" s="447" t="str">
        <f t="shared" si="495"/>
        <v>GRB</v>
      </c>
      <c r="BA881" s="447" t="str">
        <f t="shared" si="495"/>
        <v>Non-Op</v>
      </c>
      <c r="BC881" s="445" t="s">
        <v>2213</v>
      </c>
      <c r="BD881" s="552">
        <f t="shared" si="533"/>
        <v>1100713.56</v>
      </c>
      <c r="BF881" s="435"/>
      <c r="BG881" s="435"/>
      <c r="BH881" s="435"/>
      <c r="BI881" s="435"/>
      <c r="BJ881" s="435"/>
      <c r="BK881" s="435"/>
      <c r="BL881" s="435"/>
      <c r="BN881" s="444"/>
    </row>
    <row r="882" spans="1:66" s="28" customFormat="1" ht="12" customHeight="1">
      <c r="A882" s="362">
        <v>18604071</v>
      </c>
      <c r="B882" s="290" t="str">
        <f t="shared" si="443"/>
        <v>18604071</v>
      </c>
      <c r="C882" s="450" t="s">
        <v>2902</v>
      </c>
      <c r="D882" s="451" t="s">
        <v>2091</v>
      </c>
      <c r="E882" s="451"/>
      <c r="F882" s="300">
        <v>44530</v>
      </c>
      <c r="G882" s="451"/>
      <c r="H882" s="556">
        <v>3860232.27</v>
      </c>
      <c r="I882" s="556">
        <v>3798958.74</v>
      </c>
      <c r="J882" s="556">
        <v>3737685.21</v>
      </c>
      <c r="K882" s="556">
        <v>3676411.68</v>
      </c>
      <c r="L882" s="556">
        <v>3615138.15</v>
      </c>
      <c r="M882" s="556">
        <v>3553864.62</v>
      </c>
      <c r="N882" s="556">
        <v>3492591.09</v>
      </c>
      <c r="O882" s="556">
        <v>3431317.56</v>
      </c>
      <c r="P882" s="556">
        <v>3370044.03</v>
      </c>
      <c r="Q882" s="556">
        <v>3308770.5</v>
      </c>
      <c r="R882" s="556">
        <v>3247496.97</v>
      </c>
      <c r="S882" s="556">
        <v>3186223.44</v>
      </c>
      <c r="T882" s="556">
        <v>3124949.91</v>
      </c>
      <c r="U882" s="556"/>
      <c r="V882" s="556">
        <f t="shared" si="524"/>
        <v>3492591.09</v>
      </c>
      <c r="W882" s="292"/>
      <c r="X882" s="293"/>
      <c r="Y882" s="548">
        <f t="shared" si="522"/>
        <v>3124949.91</v>
      </c>
      <c r="Z882" s="549">
        <f t="shared" si="522"/>
        <v>0</v>
      </c>
      <c r="AA882" s="549">
        <f t="shared" si="522"/>
        <v>0</v>
      </c>
      <c r="AB882" s="282">
        <f t="shared" si="536"/>
        <v>0</v>
      </c>
      <c r="AC882" s="281">
        <f t="shared" si="537"/>
        <v>0</v>
      </c>
      <c r="AD882" s="549">
        <f t="shared" si="517"/>
        <v>0</v>
      </c>
      <c r="AE882" s="553">
        <f t="shared" si="534"/>
        <v>0</v>
      </c>
      <c r="AF882" s="282">
        <f t="shared" si="535"/>
        <v>0</v>
      </c>
      <c r="AG882" s="283">
        <f t="shared" si="527"/>
        <v>0</v>
      </c>
      <c r="AH882" s="281">
        <f t="shared" si="528"/>
        <v>0</v>
      </c>
      <c r="AI882" s="551">
        <f t="shared" si="518"/>
        <v>3492591.09</v>
      </c>
      <c r="AJ882" s="549">
        <f t="shared" si="518"/>
        <v>0</v>
      </c>
      <c r="AK882" s="549">
        <f t="shared" si="518"/>
        <v>0</v>
      </c>
      <c r="AL882" s="282">
        <f t="shared" si="529"/>
        <v>0</v>
      </c>
      <c r="AM882" s="281">
        <f t="shared" si="530"/>
        <v>0</v>
      </c>
      <c r="AN882" s="549">
        <f t="shared" si="507"/>
        <v>0</v>
      </c>
      <c r="AO882" s="549">
        <f t="shared" si="508"/>
        <v>0</v>
      </c>
      <c r="AP882" s="549">
        <f t="shared" si="531"/>
        <v>0</v>
      </c>
      <c r="AQ882" s="283">
        <f t="shared" si="538"/>
        <v>0</v>
      </c>
      <c r="AR882" s="281">
        <f t="shared" si="532"/>
        <v>0</v>
      </c>
      <c r="AT882" s="446"/>
      <c r="AU882" s="284"/>
      <c r="AV882" s="447" t="str">
        <f t="shared" si="512"/>
        <v>CA</v>
      </c>
      <c r="AW882" s="447" t="str">
        <f t="shared" si="512"/>
        <v>CL</v>
      </c>
      <c r="AX882" s="447" t="str">
        <f t="shared" si="512"/>
        <v>AIC</v>
      </c>
      <c r="AY882" s="447" t="str">
        <f t="shared" si="495"/>
        <v>ERB</v>
      </c>
      <c r="AZ882" s="447" t="str">
        <f t="shared" si="495"/>
        <v>GRB</v>
      </c>
      <c r="BA882" s="447" t="str">
        <f t="shared" si="495"/>
        <v>Non-Op</v>
      </c>
      <c r="BC882" s="445" t="s">
        <v>2213</v>
      </c>
      <c r="BD882" s="552">
        <f t="shared" si="533"/>
        <v>3124949.91</v>
      </c>
      <c r="BF882" s="435"/>
      <c r="BG882" s="435"/>
      <c r="BH882" s="435"/>
      <c r="BI882" s="435"/>
      <c r="BJ882" s="435"/>
      <c r="BK882" s="435"/>
      <c r="BL882" s="435"/>
      <c r="BN882" s="444"/>
    </row>
    <row r="883" spans="1:66" s="28" customFormat="1" ht="12" customHeight="1">
      <c r="A883" s="287">
        <v>18605011</v>
      </c>
      <c r="B883" s="288" t="str">
        <f t="shared" si="443"/>
        <v>18605011</v>
      </c>
      <c r="C883" s="494" t="s">
        <v>1546</v>
      </c>
      <c r="D883" s="445" t="s">
        <v>2091</v>
      </c>
      <c r="E883" s="445"/>
      <c r="F883" s="494"/>
      <c r="G883" s="445"/>
      <c r="H883" s="547">
        <v>4035412.33</v>
      </c>
      <c r="I883" s="547">
        <v>4035412.33</v>
      </c>
      <c r="J883" s="547">
        <v>4035412.33</v>
      </c>
      <c r="K883" s="547">
        <v>4035412.33</v>
      </c>
      <c r="L883" s="547">
        <v>4035412.33</v>
      </c>
      <c r="M883" s="547">
        <v>4035412.33</v>
      </c>
      <c r="N883" s="547">
        <v>4035412.33</v>
      </c>
      <c r="O883" s="547">
        <v>4035412.33</v>
      </c>
      <c r="P883" s="547">
        <v>4035412.33</v>
      </c>
      <c r="Q883" s="547">
        <v>4035412.33</v>
      </c>
      <c r="R883" s="547">
        <v>4035412.33</v>
      </c>
      <c r="S883" s="547">
        <v>4035412.33</v>
      </c>
      <c r="T883" s="547">
        <v>4035412.33</v>
      </c>
      <c r="U883" s="547"/>
      <c r="V883" s="547">
        <f t="shared" si="524"/>
        <v>4035412.3299999987</v>
      </c>
      <c r="W883" s="285"/>
      <c r="X883" s="286"/>
      <c r="Y883" s="548">
        <f t="shared" si="522"/>
        <v>4035412.33</v>
      </c>
      <c r="Z883" s="549">
        <f t="shared" si="522"/>
        <v>0</v>
      </c>
      <c r="AA883" s="549">
        <f t="shared" si="522"/>
        <v>0</v>
      </c>
      <c r="AB883" s="282">
        <f t="shared" si="525"/>
        <v>0</v>
      </c>
      <c r="AC883" s="281">
        <f t="shared" si="526"/>
        <v>0</v>
      </c>
      <c r="AD883" s="549">
        <f t="shared" si="517"/>
        <v>0</v>
      </c>
      <c r="AE883" s="553">
        <f t="shared" si="534"/>
        <v>0</v>
      </c>
      <c r="AF883" s="282">
        <f t="shared" si="535"/>
        <v>0</v>
      </c>
      <c r="AG883" s="283">
        <f t="shared" si="527"/>
        <v>0</v>
      </c>
      <c r="AH883" s="281">
        <f t="shared" si="528"/>
        <v>0</v>
      </c>
      <c r="AI883" s="551">
        <f t="shared" si="518"/>
        <v>4035412.3299999987</v>
      </c>
      <c r="AJ883" s="549">
        <f t="shared" si="518"/>
        <v>0</v>
      </c>
      <c r="AK883" s="549">
        <f t="shared" si="518"/>
        <v>0</v>
      </c>
      <c r="AL883" s="282">
        <f t="shared" si="529"/>
        <v>0</v>
      </c>
      <c r="AM883" s="281">
        <f t="shared" si="530"/>
        <v>0</v>
      </c>
      <c r="AN883" s="549">
        <f t="shared" si="507"/>
        <v>0</v>
      </c>
      <c r="AO883" s="549">
        <f t="shared" si="508"/>
        <v>0</v>
      </c>
      <c r="AP883" s="549">
        <f t="shared" si="531"/>
        <v>0</v>
      </c>
      <c r="AQ883" s="283">
        <f t="shared" si="496"/>
        <v>0</v>
      </c>
      <c r="AR883" s="281">
        <f t="shared" si="532"/>
        <v>0</v>
      </c>
      <c r="AT883" s="446"/>
      <c r="AU883" s="284"/>
      <c r="AV883" s="447" t="str">
        <f t="shared" si="512"/>
        <v>CA</v>
      </c>
      <c r="AW883" s="447" t="str">
        <f t="shared" si="512"/>
        <v>CL</v>
      </c>
      <c r="AX883" s="447" t="str">
        <f t="shared" si="512"/>
        <v>AIC</v>
      </c>
      <c r="AY883" s="447" t="str">
        <f t="shared" si="495"/>
        <v>ERB</v>
      </c>
      <c r="AZ883" s="447" t="str">
        <f t="shared" si="495"/>
        <v>GRB</v>
      </c>
      <c r="BA883" s="447" t="str">
        <f t="shared" si="495"/>
        <v>Non-Op</v>
      </c>
      <c r="BC883" s="445" t="s">
        <v>2213</v>
      </c>
      <c r="BD883" s="552">
        <f t="shared" si="533"/>
        <v>4035412.33</v>
      </c>
      <c r="BF883" s="435"/>
      <c r="BG883" s="435"/>
      <c r="BH883" s="435"/>
      <c r="BI883" s="435"/>
      <c r="BJ883" s="435"/>
      <c r="BK883" s="435"/>
      <c r="BL883" s="435"/>
      <c r="BN883" s="444"/>
    </row>
    <row r="884" spans="1:66" s="28" customFormat="1" ht="12" customHeight="1">
      <c r="A884" s="476">
        <v>18605021</v>
      </c>
      <c r="B884" s="445" t="str">
        <f t="shared" ref="B884:B949" si="539">TEXT(A884,"##")</f>
        <v>18605021</v>
      </c>
      <c r="C884" s="444" t="s">
        <v>1547</v>
      </c>
      <c r="D884" s="445" t="s">
        <v>2091</v>
      </c>
      <c r="E884" s="445"/>
      <c r="F884" s="444"/>
      <c r="G884" s="445"/>
      <c r="H884" s="547">
        <v>0</v>
      </c>
      <c r="I884" s="547">
        <v>0</v>
      </c>
      <c r="J884" s="547">
        <v>0</v>
      </c>
      <c r="K884" s="547">
        <v>0</v>
      </c>
      <c r="L884" s="547">
        <v>0</v>
      </c>
      <c r="M884" s="547">
        <v>0</v>
      </c>
      <c r="N884" s="547">
        <v>0</v>
      </c>
      <c r="O884" s="547">
        <v>0</v>
      </c>
      <c r="P884" s="547">
        <v>0</v>
      </c>
      <c r="Q884" s="547">
        <v>0</v>
      </c>
      <c r="R884" s="547">
        <v>0</v>
      </c>
      <c r="S884" s="547">
        <v>0</v>
      </c>
      <c r="T884" s="547">
        <v>0</v>
      </c>
      <c r="U884" s="547"/>
      <c r="V884" s="547">
        <f t="shared" si="524"/>
        <v>0</v>
      </c>
      <c r="W884" s="285"/>
      <c r="X884" s="286"/>
      <c r="Y884" s="548">
        <f t="shared" si="522"/>
        <v>0</v>
      </c>
      <c r="Z884" s="549">
        <f t="shared" si="522"/>
        <v>0</v>
      </c>
      <c r="AA884" s="549">
        <f t="shared" si="522"/>
        <v>0</v>
      </c>
      <c r="AB884" s="282">
        <f t="shared" si="525"/>
        <v>0</v>
      </c>
      <c r="AC884" s="281">
        <f t="shared" si="526"/>
        <v>0</v>
      </c>
      <c r="AD884" s="549">
        <f t="shared" si="517"/>
        <v>0</v>
      </c>
      <c r="AE884" s="553">
        <f t="shared" si="534"/>
        <v>0</v>
      </c>
      <c r="AF884" s="282">
        <f t="shared" si="535"/>
        <v>0</v>
      </c>
      <c r="AG884" s="283">
        <f t="shared" si="527"/>
        <v>0</v>
      </c>
      <c r="AH884" s="281">
        <f t="shared" si="528"/>
        <v>0</v>
      </c>
      <c r="AI884" s="551">
        <f t="shared" si="518"/>
        <v>0</v>
      </c>
      <c r="AJ884" s="549">
        <f t="shared" si="518"/>
        <v>0</v>
      </c>
      <c r="AK884" s="549">
        <f t="shared" si="518"/>
        <v>0</v>
      </c>
      <c r="AL884" s="282">
        <f t="shared" si="529"/>
        <v>0</v>
      </c>
      <c r="AM884" s="281">
        <f t="shared" si="530"/>
        <v>0</v>
      </c>
      <c r="AN884" s="549">
        <f t="shared" si="507"/>
        <v>0</v>
      </c>
      <c r="AO884" s="549">
        <f t="shared" si="508"/>
        <v>0</v>
      </c>
      <c r="AP884" s="549">
        <f t="shared" si="531"/>
        <v>0</v>
      </c>
      <c r="AQ884" s="283">
        <f t="shared" si="496"/>
        <v>0</v>
      </c>
      <c r="AR884" s="281">
        <f t="shared" si="532"/>
        <v>0</v>
      </c>
      <c r="AT884" s="446"/>
      <c r="AU884" s="284"/>
      <c r="AV884" s="447" t="str">
        <f t="shared" si="512"/>
        <v>CA</v>
      </c>
      <c r="AW884" s="447" t="str">
        <f t="shared" si="512"/>
        <v>CL</v>
      </c>
      <c r="AX884" s="447" t="str">
        <f t="shared" si="512"/>
        <v>AIC</v>
      </c>
      <c r="AY884" s="447" t="str">
        <f t="shared" si="495"/>
        <v>ERB</v>
      </c>
      <c r="AZ884" s="447" t="str">
        <f t="shared" si="495"/>
        <v>GRB</v>
      </c>
      <c r="BA884" s="447" t="str">
        <f t="shared" si="495"/>
        <v>Non-Op</v>
      </c>
      <c r="BC884" s="445" t="s">
        <v>2213</v>
      </c>
      <c r="BD884" s="552">
        <f t="shared" si="533"/>
        <v>0</v>
      </c>
      <c r="BF884" s="435"/>
      <c r="BG884" s="435"/>
      <c r="BH884" s="435"/>
      <c r="BI884" s="435"/>
      <c r="BJ884" s="435"/>
      <c r="BK884" s="435"/>
      <c r="BL884" s="435"/>
      <c r="BN884" s="444"/>
    </row>
    <row r="885" spans="1:66" s="28" customFormat="1" ht="12" customHeight="1">
      <c r="A885" s="287">
        <v>18605031</v>
      </c>
      <c r="B885" s="288" t="str">
        <f t="shared" si="539"/>
        <v>18605031</v>
      </c>
      <c r="C885" s="705" t="s">
        <v>2903</v>
      </c>
      <c r="D885" s="445" t="s">
        <v>2091</v>
      </c>
      <c r="E885" s="445"/>
      <c r="F885" s="705"/>
      <c r="G885" s="445"/>
      <c r="H885" s="547">
        <v>0</v>
      </c>
      <c r="I885" s="547">
        <v>0</v>
      </c>
      <c r="J885" s="547">
        <v>0</v>
      </c>
      <c r="K885" s="547">
        <v>0</v>
      </c>
      <c r="L885" s="547">
        <v>0</v>
      </c>
      <c r="M885" s="547">
        <v>0</v>
      </c>
      <c r="N885" s="547">
        <v>0</v>
      </c>
      <c r="O885" s="547">
        <v>0</v>
      </c>
      <c r="P885" s="547">
        <v>0</v>
      </c>
      <c r="Q885" s="547">
        <v>0</v>
      </c>
      <c r="R885" s="547">
        <v>0</v>
      </c>
      <c r="S885" s="547">
        <v>0</v>
      </c>
      <c r="T885" s="547">
        <v>0</v>
      </c>
      <c r="U885" s="547"/>
      <c r="V885" s="547">
        <f t="shared" si="524"/>
        <v>0</v>
      </c>
      <c r="W885" s="285"/>
      <c r="X885" s="286"/>
      <c r="Y885" s="548">
        <f t="shared" si="522"/>
        <v>0</v>
      </c>
      <c r="Z885" s="549">
        <f t="shared" si="522"/>
        <v>0</v>
      </c>
      <c r="AA885" s="549">
        <f t="shared" si="522"/>
        <v>0</v>
      </c>
      <c r="AB885" s="282">
        <f t="shared" si="525"/>
        <v>0</v>
      </c>
      <c r="AC885" s="281">
        <f t="shared" si="526"/>
        <v>0</v>
      </c>
      <c r="AD885" s="549">
        <f t="shared" si="517"/>
        <v>0</v>
      </c>
      <c r="AE885" s="553">
        <f t="shared" si="534"/>
        <v>0</v>
      </c>
      <c r="AF885" s="282">
        <f t="shared" si="535"/>
        <v>0</v>
      </c>
      <c r="AG885" s="283">
        <f t="shared" si="527"/>
        <v>0</v>
      </c>
      <c r="AH885" s="281">
        <f t="shared" si="528"/>
        <v>0</v>
      </c>
      <c r="AI885" s="551">
        <f t="shared" si="518"/>
        <v>0</v>
      </c>
      <c r="AJ885" s="549">
        <f t="shared" si="518"/>
        <v>0</v>
      </c>
      <c r="AK885" s="549">
        <f t="shared" si="518"/>
        <v>0</v>
      </c>
      <c r="AL885" s="282">
        <f t="shared" si="529"/>
        <v>0</v>
      </c>
      <c r="AM885" s="281">
        <f t="shared" si="530"/>
        <v>0</v>
      </c>
      <c r="AN885" s="549">
        <f t="shared" si="507"/>
        <v>0</v>
      </c>
      <c r="AO885" s="549">
        <f t="shared" si="508"/>
        <v>0</v>
      </c>
      <c r="AP885" s="549">
        <f t="shared" si="531"/>
        <v>0</v>
      </c>
      <c r="AQ885" s="283">
        <f t="shared" si="496"/>
        <v>0</v>
      </c>
      <c r="AR885" s="281">
        <f t="shared" si="532"/>
        <v>0</v>
      </c>
      <c r="AT885" s="446"/>
      <c r="AU885" s="284"/>
      <c r="AV885" s="447" t="str">
        <f t="shared" si="512"/>
        <v>CA</v>
      </c>
      <c r="AW885" s="447" t="str">
        <f t="shared" si="512"/>
        <v>CL</v>
      </c>
      <c r="AX885" s="447" t="str">
        <f t="shared" si="512"/>
        <v>AIC</v>
      </c>
      <c r="AY885" s="447" t="str">
        <f t="shared" si="495"/>
        <v>ERB</v>
      </c>
      <c r="AZ885" s="447" t="str">
        <f t="shared" si="495"/>
        <v>GRB</v>
      </c>
      <c r="BA885" s="447" t="str">
        <f t="shared" si="495"/>
        <v>Non-Op</v>
      </c>
      <c r="BC885" s="445" t="s">
        <v>2213</v>
      </c>
      <c r="BD885" s="552">
        <f t="shared" si="533"/>
        <v>0</v>
      </c>
      <c r="BF885" s="435"/>
      <c r="BG885" s="435"/>
      <c r="BH885" s="435"/>
      <c r="BI885" s="435"/>
      <c r="BJ885" s="435"/>
      <c r="BK885" s="435"/>
      <c r="BL885" s="435"/>
      <c r="BN885" s="444"/>
    </row>
    <row r="886" spans="1:66" s="28" customFormat="1" ht="12" customHeight="1">
      <c r="A886" s="287">
        <v>18605041</v>
      </c>
      <c r="B886" s="288" t="str">
        <f t="shared" si="539"/>
        <v>18605041</v>
      </c>
      <c r="C886" s="494" t="s">
        <v>1548</v>
      </c>
      <c r="D886" s="445" t="s">
        <v>2091</v>
      </c>
      <c r="E886" s="445"/>
      <c r="F886" s="494"/>
      <c r="G886" s="445"/>
      <c r="H886" s="547">
        <v>1135810.75</v>
      </c>
      <c r="I886" s="547">
        <v>1107446.75</v>
      </c>
      <c r="J886" s="547">
        <v>1079082.75</v>
      </c>
      <c r="K886" s="547">
        <v>1050718.75</v>
      </c>
      <c r="L886" s="547">
        <v>1022354.75</v>
      </c>
      <c r="M886" s="547">
        <v>993990.75</v>
      </c>
      <c r="N886" s="547">
        <v>965626.75</v>
      </c>
      <c r="O886" s="547">
        <v>937262.75</v>
      </c>
      <c r="P886" s="547">
        <v>908898.75</v>
      </c>
      <c r="Q886" s="547">
        <v>880534.75</v>
      </c>
      <c r="R886" s="547">
        <v>852170.75</v>
      </c>
      <c r="S886" s="547">
        <v>823806.75</v>
      </c>
      <c r="T886" s="547">
        <v>795442.75</v>
      </c>
      <c r="U886" s="547"/>
      <c r="V886" s="547">
        <f t="shared" si="524"/>
        <v>965626.75</v>
      </c>
      <c r="W886" s="285"/>
      <c r="X886" s="286"/>
      <c r="Y886" s="548">
        <f t="shared" si="522"/>
        <v>795442.75</v>
      </c>
      <c r="Z886" s="549">
        <f t="shared" si="522"/>
        <v>0</v>
      </c>
      <c r="AA886" s="549">
        <f t="shared" si="522"/>
        <v>0</v>
      </c>
      <c r="AB886" s="282">
        <f t="shared" si="525"/>
        <v>0</v>
      </c>
      <c r="AC886" s="281">
        <f t="shared" si="526"/>
        <v>0</v>
      </c>
      <c r="AD886" s="549">
        <f t="shared" si="517"/>
        <v>0</v>
      </c>
      <c r="AE886" s="553">
        <f t="shared" si="534"/>
        <v>0</v>
      </c>
      <c r="AF886" s="282">
        <f t="shared" si="535"/>
        <v>0</v>
      </c>
      <c r="AG886" s="283">
        <f t="shared" si="527"/>
        <v>0</v>
      </c>
      <c r="AH886" s="281">
        <f t="shared" si="528"/>
        <v>0</v>
      </c>
      <c r="AI886" s="551">
        <f t="shared" si="518"/>
        <v>965626.75</v>
      </c>
      <c r="AJ886" s="549">
        <f t="shared" si="518"/>
        <v>0</v>
      </c>
      <c r="AK886" s="549">
        <f t="shared" si="518"/>
        <v>0</v>
      </c>
      <c r="AL886" s="282">
        <f t="shared" si="529"/>
        <v>0</v>
      </c>
      <c r="AM886" s="281">
        <f t="shared" si="530"/>
        <v>0</v>
      </c>
      <c r="AN886" s="549">
        <f t="shared" si="507"/>
        <v>0</v>
      </c>
      <c r="AO886" s="549">
        <f t="shared" si="508"/>
        <v>0</v>
      </c>
      <c r="AP886" s="549">
        <f t="shared" si="531"/>
        <v>0</v>
      </c>
      <c r="AQ886" s="283">
        <f t="shared" si="496"/>
        <v>0</v>
      </c>
      <c r="AR886" s="281">
        <f t="shared" si="532"/>
        <v>0</v>
      </c>
      <c r="AT886" s="446"/>
      <c r="AU886" s="284"/>
      <c r="AV886" s="447" t="str">
        <f t="shared" si="512"/>
        <v>CA</v>
      </c>
      <c r="AW886" s="447" t="str">
        <f t="shared" si="512"/>
        <v>CL</v>
      </c>
      <c r="AX886" s="447" t="str">
        <f t="shared" si="512"/>
        <v>AIC</v>
      </c>
      <c r="AY886" s="447" t="str">
        <f t="shared" si="495"/>
        <v>ERB</v>
      </c>
      <c r="AZ886" s="447" t="str">
        <f t="shared" si="495"/>
        <v>GRB</v>
      </c>
      <c r="BA886" s="447" t="str">
        <f t="shared" si="495"/>
        <v>Non-Op</v>
      </c>
      <c r="BC886" s="445" t="s">
        <v>2213</v>
      </c>
      <c r="BD886" s="552">
        <f t="shared" si="533"/>
        <v>795442.75</v>
      </c>
      <c r="BF886" s="435"/>
      <c r="BG886" s="435"/>
      <c r="BH886" s="435"/>
      <c r="BI886" s="435"/>
      <c r="BJ886" s="435"/>
      <c r="BK886" s="435"/>
      <c r="BL886" s="435"/>
      <c r="BN886" s="444"/>
    </row>
    <row r="887" spans="1:66" s="28" customFormat="1" ht="12" customHeight="1">
      <c r="A887" s="321">
        <v>18605051</v>
      </c>
      <c r="B887" s="318" t="str">
        <f t="shared" si="539"/>
        <v>18605051</v>
      </c>
      <c r="C887" s="444" t="s">
        <v>1549</v>
      </c>
      <c r="D887" s="445" t="s">
        <v>2091</v>
      </c>
      <c r="E887" s="445"/>
      <c r="F887" s="444"/>
      <c r="G887" s="445"/>
      <c r="H887" s="547">
        <v>1691602.97</v>
      </c>
      <c r="I887" s="547">
        <v>1659072.15</v>
      </c>
      <c r="J887" s="547">
        <v>1626541.33</v>
      </c>
      <c r="K887" s="547">
        <v>1594010.51</v>
      </c>
      <c r="L887" s="547">
        <v>1561479.69</v>
      </c>
      <c r="M887" s="547">
        <v>1528948.87</v>
      </c>
      <c r="N887" s="547">
        <v>1496418.05</v>
      </c>
      <c r="O887" s="547">
        <v>1463887.23</v>
      </c>
      <c r="P887" s="547">
        <v>1431356.41</v>
      </c>
      <c r="Q887" s="547">
        <v>1398825.59</v>
      </c>
      <c r="R887" s="547">
        <v>1366294.77</v>
      </c>
      <c r="S887" s="547">
        <v>1333763.95</v>
      </c>
      <c r="T887" s="547">
        <v>1301233.1299999999</v>
      </c>
      <c r="U887" s="547"/>
      <c r="V887" s="547">
        <f t="shared" si="524"/>
        <v>1496418.0499999998</v>
      </c>
      <c r="W887" s="285"/>
      <c r="X887" s="286"/>
      <c r="Y887" s="548">
        <f t="shared" si="522"/>
        <v>1301233.1299999999</v>
      </c>
      <c r="Z887" s="549">
        <f t="shared" si="522"/>
        <v>0</v>
      </c>
      <c r="AA887" s="549">
        <f t="shared" si="522"/>
        <v>0</v>
      </c>
      <c r="AB887" s="282">
        <f t="shared" si="525"/>
        <v>0</v>
      </c>
      <c r="AC887" s="281">
        <f t="shared" si="526"/>
        <v>0</v>
      </c>
      <c r="AD887" s="549">
        <f t="shared" si="517"/>
        <v>0</v>
      </c>
      <c r="AE887" s="553">
        <f t="shared" si="534"/>
        <v>0</v>
      </c>
      <c r="AF887" s="282">
        <f t="shared" si="535"/>
        <v>0</v>
      </c>
      <c r="AG887" s="283">
        <f t="shared" si="527"/>
        <v>0</v>
      </c>
      <c r="AH887" s="281">
        <f t="shared" si="528"/>
        <v>0</v>
      </c>
      <c r="AI887" s="551">
        <f t="shared" si="518"/>
        <v>1496418.0499999998</v>
      </c>
      <c r="AJ887" s="549">
        <f t="shared" si="518"/>
        <v>0</v>
      </c>
      <c r="AK887" s="549">
        <f t="shared" si="518"/>
        <v>0</v>
      </c>
      <c r="AL887" s="282">
        <f t="shared" si="529"/>
        <v>0</v>
      </c>
      <c r="AM887" s="281">
        <f t="shared" si="530"/>
        <v>0</v>
      </c>
      <c r="AN887" s="549">
        <f t="shared" si="507"/>
        <v>0</v>
      </c>
      <c r="AO887" s="549">
        <f t="shared" si="508"/>
        <v>0</v>
      </c>
      <c r="AP887" s="549">
        <f t="shared" si="531"/>
        <v>0</v>
      </c>
      <c r="AQ887" s="283">
        <f t="shared" si="496"/>
        <v>0</v>
      </c>
      <c r="AR887" s="281">
        <f t="shared" si="532"/>
        <v>0</v>
      </c>
      <c r="AT887" s="446"/>
      <c r="AU887" s="284"/>
      <c r="AV887" s="447" t="str">
        <f t="shared" si="512"/>
        <v>CA</v>
      </c>
      <c r="AW887" s="447" t="str">
        <f t="shared" si="512"/>
        <v>CL</v>
      </c>
      <c r="AX887" s="447" t="str">
        <f t="shared" si="512"/>
        <v>AIC</v>
      </c>
      <c r="AY887" s="447" t="str">
        <f t="shared" si="495"/>
        <v>ERB</v>
      </c>
      <c r="AZ887" s="447" t="str">
        <f t="shared" si="495"/>
        <v>GRB</v>
      </c>
      <c r="BA887" s="447" t="str">
        <f t="shared" si="495"/>
        <v>Non-Op</v>
      </c>
      <c r="BC887" s="445" t="s">
        <v>2213</v>
      </c>
      <c r="BD887" s="552">
        <f t="shared" si="533"/>
        <v>1301233.1299999999</v>
      </c>
      <c r="BF887" s="435"/>
      <c r="BG887" s="435"/>
      <c r="BH887" s="435"/>
      <c r="BI887" s="435"/>
      <c r="BJ887" s="435"/>
      <c r="BK887" s="435"/>
      <c r="BL887" s="435"/>
      <c r="BN887" s="444"/>
    </row>
    <row r="888" spans="1:66" s="28" customFormat="1" ht="12" customHeight="1">
      <c r="A888" s="287">
        <v>18605061</v>
      </c>
      <c r="B888" s="288" t="str">
        <f t="shared" si="539"/>
        <v>18605061</v>
      </c>
      <c r="C888" s="444" t="s">
        <v>1550</v>
      </c>
      <c r="D888" s="445" t="s">
        <v>2091</v>
      </c>
      <c r="E888" s="445"/>
      <c r="F888" s="444"/>
      <c r="G888" s="445"/>
      <c r="H888" s="547">
        <v>123175.62</v>
      </c>
      <c r="I888" s="547">
        <v>102646.34</v>
      </c>
      <c r="J888" s="547">
        <v>82117.06</v>
      </c>
      <c r="K888" s="547">
        <v>61587.78</v>
      </c>
      <c r="L888" s="547">
        <v>41058.5</v>
      </c>
      <c r="M888" s="547">
        <v>20529.22</v>
      </c>
      <c r="N888" s="547">
        <v>0</v>
      </c>
      <c r="O888" s="547">
        <v>0</v>
      </c>
      <c r="P888" s="547">
        <v>0</v>
      </c>
      <c r="Q888" s="547">
        <v>0</v>
      </c>
      <c r="R888" s="547">
        <v>0</v>
      </c>
      <c r="S888" s="547">
        <v>0</v>
      </c>
      <c r="T888" s="547">
        <v>0</v>
      </c>
      <c r="U888" s="547"/>
      <c r="V888" s="547">
        <f t="shared" si="524"/>
        <v>30793.892500000002</v>
      </c>
      <c r="W888" s="285"/>
      <c r="X888" s="286"/>
      <c r="Y888" s="548">
        <f t="shared" si="522"/>
        <v>0</v>
      </c>
      <c r="Z888" s="549">
        <f t="shared" si="522"/>
        <v>0</v>
      </c>
      <c r="AA888" s="549">
        <f t="shared" si="522"/>
        <v>0</v>
      </c>
      <c r="AB888" s="282">
        <f t="shared" si="525"/>
        <v>0</v>
      </c>
      <c r="AC888" s="281">
        <f t="shared" si="526"/>
        <v>0</v>
      </c>
      <c r="AD888" s="549">
        <f t="shared" si="517"/>
        <v>0</v>
      </c>
      <c r="AE888" s="553">
        <f t="shared" si="534"/>
        <v>0</v>
      </c>
      <c r="AF888" s="282">
        <f t="shared" si="535"/>
        <v>0</v>
      </c>
      <c r="AG888" s="283">
        <f t="shared" si="527"/>
        <v>0</v>
      </c>
      <c r="AH888" s="281">
        <f t="shared" si="528"/>
        <v>0</v>
      </c>
      <c r="AI888" s="551">
        <f t="shared" ref="AI888:AK907" si="540">IF($D888=AI$5,$V888,0)</f>
        <v>30793.892500000002</v>
      </c>
      <c r="AJ888" s="549">
        <f t="shared" si="540"/>
        <v>0</v>
      </c>
      <c r="AK888" s="549">
        <f t="shared" si="540"/>
        <v>0</v>
      </c>
      <c r="AL888" s="282">
        <f t="shared" si="529"/>
        <v>0</v>
      </c>
      <c r="AM888" s="281">
        <f t="shared" si="530"/>
        <v>0</v>
      </c>
      <c r="AN888" s="549">
        <f t="shared" si="507"/>
        <v>0</v>
      </c>
      <c r="AO888" s="549">
        <f t="shared" si="508"/>
        <v>0</v>
      </c>
      <c r="AP888" s="549">
        <f t="shared" si="531"/>
        <v>0</v>
      </c>
      <c r="AQ888" s="283">
        <f t="shared" si="496"/>
        <v>0</v>
      </c>
      <c r="AR888" s="281">
        <f t="shared" si="532"/>
        <v>0</v>
      </c>
      <c r="AT888" s="446"/>
      <c r="AU888" s="284"/>
      <c r="AV888" s="447" t="str">
        <f t="shared" si="512"/>
        <v>CA</v>
      </c>
      <c r="AW888" s="447" t="str">
        <f t="shared" si="512"/>
        <v>CL</v>
      </c>
      <c r="AX888" s="447" t="str">
        <f t="shared" si="512"/>
        <v>AIC</v>
      </c>
      <c r="AY888" s="447" t="str">
        <f t="shared" si="495"/>
        <v>ERB</v>
      </c>
      <c r="AZ888" s="447" t="str">
        <f t="shared" si="495"/>
        <v>GRB</v>
      </c>
      <c r="BA888" s="447" t="str">
        <f t="shared" si="495"/>
        <v>Non-Op</v>
      </c>
      <c r="BC888" s="445" t="s">
        <v>2213</v>
      </c>
      <c r="BD888" s="552">
        <f t="shared" si="533"/>
        <v>0</v>
      </c>
      <c r="BF888" s="435"/>
      <c r="BG888" s="435"/>
      <c r="BH888" s="435"/>
      <c r="BI888" s="435"/>
      <c r="BJ888" s="435"/>
      <c r="BK888" s="435"/>
      <c r="BL888" s="435"/>
      <c r="BN888" s="444"/>
    </row>
    <row r="889" spans="1:66" s="28" customFormat="1" ht="12" customHeight="1">
      <c r="A889" s="287">
        <v>18605071</v>
      </c>
      <c r="B889" s="288" t="str">
        <f t="shared" si="539"/>
        <v>18605071</v>
      </c>
      <c r="C889" s="444" t="s">
        <v>1551</v>
      </c>
      <c r="D889" s="445" t="s">
        <v>2091</v>
      </c>
      <c r="E889" s="445"/>
      <c r="F889" s="444"/>
      <c r="G889" s="445"/>
      <c r="H889" s="547">
        <v>134831.79999999999</v>
      </c>
      <c r="I889" s="547">
        <v>101123.8</v>
      </c>
      <c r="J889" s="547">
        <v>67415.8</v>
      </c>
      <c r="K889" s="547">
        <v>33707.800000000003</v>
      </c>
      <c r="L889" s="547">
        <v>0</v>
      </c>
      <c r="M889" s="547">
        <v>0</v>
      </c>
      <c r="N889" s="547">
        <v>0</v>
      </c>
      <c r="O889" s="547">
        <v>0</v>
      </c>
      <c r="P889" s="547">
        <v>0</v>
      </c>
      <c r="Q889" s="547">
        <v>0</v>
      </c>
      <c r="R889" s="547">
        <v>0</v>
      </c>
      <c r="S889" s="547">
        <v>0</v>
      </c>
      <c r="T889" s="547">
        <v>0</v>
      </c>
      <c r="U889" s="547"/>
      <c r="V889" s="547">
        <f t="shared" si="524"/>
        <v>22471.941666666669</v>
      </c>
      <c r="W889" s="285"/>
      <c r="X889" s="286"/>
      <c r="Y889" s="548">
        <f t="shared" si="522"/>
        <v>0</v>
      </c>
      <c r="Z889" s="549">
        <f t="shared" si="522"/>
        <v>0</v>
      </c>
      <c r="AA889" s="549">
        <f t="shared" si="522"/>
        <v>0</v>
      </c>
      <c r="AB889" s="282">
        <f t="shared" si="525"/>
        <v>0</v>
      </c>
      <c r="AC889" s="281">
        <f t="shared" si="526"/>
        <v>0</v>
      </c>
      <c r="AD889" s="549">
        <f t="shared" si="517"/>
        <v>0</v>
      </c>
      <c r="AE889" s="553">
        <f t="shared" si="534"/>
        <v>0</v>
      </c>
      <c r="AF889" s="282">
        <f t="shared" si="535"/>
        <v>0</v>
      </c>
      <c r="AG889" s="283">
        <f t="shared" si="527"/>
        <v>0</v>
      </c>
      <c r="AH889" s="281">
        <f t="shared" si="528"/>
        <v>0</v>
      </c>
      <c r="AI889" s="551">
        <f t="shared" si="540"/>
        <v>22471.941666666669</v>
      </c>
      <c r="AJ889" s="549">
        <f t="shared" si="540"/>
        <v>0</v>
      </c>
      <c r="AK889" s="549">
        <f t="shared" si="540"/>
        <v>0</v>
      </c>
      <c r="AL889" s="282">
        <f t="shared" si="529"/>
        <v>0</v>
      </c>
      <c r="AM889" s="281">
        <f t="shared" si="530"/>
        <v>0</v>
      </c>
      <c r="AN889" s="549">
        <f t="shared" si="507"/>
        <v>0</v>
      </c>
      <c r="AO889" s="549">
        <f t="shared" si="508"/>
        <v>0</v>
      </c>
      <c r="AP889" s="549">
        <f t="shared" si="531"/>
        <v>0</v>
      </c>
      <c r="AQ889" s="283">
        <f t="shared" si="496"/>
        <v>0</v>
      </c>
      <c r="AR889" s="281">
        <f t="shared" si="532"/>
        <v>0</v>
      </c>
      <c r="AT889" s="446"/>
      <c r="AU889" s="284"/>
      <c r="AV889" s="447" t="str">
        <f t="shared" si="512"/>
        <v>CA</v>
      </c>
      <c r="AW889" s="447" t="str">
        <f t="shared" si="512"/>
        <v>CL</v>
      </c>
      <c r="AX889" s="447" t="str">
        <f t="shared" si="512"/>
        <v>AIC</v>
      </c>
      <c r="AY889" s="447" t="str">
        <f t="shared" si="495"/>
        <v>ERB</v>
      </c>
      <c r="AZ889" s="447" t="str">
        <f t="shared" si="495"/>
        <v>GRB</v>
      </c>
      <c r="BA889" s="447" t="str">
        <f t="shared" si="495"/>
        <v>Non-Op</v>
      </c>
      <c r="BC889" s="445" t="s">
        <v>2213</v>
      </c>
      <c r="BD889" s="552">
        <f t="shared" si="533"/>
        <v>0</v>
      </c>
      <c r="BF889" s="435"/>
      <c r="BG889" s="435"/>
      <c r="BH889" s="435"/>
      <c r="BI889" s="435"/>
      <c r="BJ889" s="435"/>
      <c r="BK889" s="435"/>
      <c r="BL889" s="435"/>
      <c r="BN889" s="444"/>
    </row>
    <row r="890" spans="1:66" s="28" customFormat="1" ht="12" customHeight="1">
      <c r="A890" s="321">
        <v>18605081</v>
      </c>
      <c r="B890" s="318" t="str">
        <f t="shared" si="539"/>
        <v>18605081</v>
      </c>
      <c r="C890" s="444" t="s">
        <v>1552</v>
      </c>
      <c r="D890" s="445" t="s">
        <v>2091</v>
      </c>
      <c r="E890" s="445"/>
      <c r="F890" s="294">
        <v>42811</v>
      </c>
      <c r="G890" s="445"/>
      <c r="H890" s="547">
        <v>1625403.65</v>
      </c>
      <c r="I890" s="547">
        <v>1600006.72</v>
      </c>
      <c r="J890" s="547">
        <v>1574609.79</v>
      </c>
      <c r="K890" s="547">
        <v>1549212.86</v>
      </c>
      <c r="L890" s="547">
        <v>1523815.93</v>
      </c>
      <c r="M890" s="547">
        <v>1498419</v>
      </c>
      <c r="N890" s="547">
        <v>1473022.07</v>
      </c>
      <c r="O890" s="547">
        <v>1447625.14</v>
      </c>
      <c r="P890" s="547">
        <v>1422228.21</v>
      </c>
      <c r="Q890" s="547">
        <v>1396831.28</v>
      </c>
      <c r="R890" s="547">
        <v>1371434.35</v>
      </c>
      <c r="S890" s="547">
        <v>1346037.42</v>
      </c>
      <c r="T890" s="547">
        <v>1320640.49</v>
      </c>
      <c r="U890" s="547"/>
      <c r="V890" s="547">
        <f t="shared" si="524"/>
        <v>1473022.0699999996</v>
      </c>
      <c r="W890" s="285"/>
      <c r="X890" s="286"/>
      <c r="Y890" s="548">
        <f t="shared" si="522"/>
        <v>1320640.49</v>
      </c>
      <c r="Z890" s="549">
        <f t="shared" si="522"/>
        <v>0</v>
      </c>
      <c r="AA890" s="549">
        <f t="shared" si="522"/>
        <v>0</v>
      </c>
      <c r="AB890" s="282">
        <f t="shared" si="525"/>
        <v>0</v>
      </c>
      <c r="AC890" s="281">
        <f t="shared" si="526"/>
        <v>0</v>
      </c>
      <c r="AD890" s="549">
        <f t="shared" si="517"/>
        <v>0</v>
      </c>
      <c r="AE890" s="553">
        <f t="shared" si="534"/>
        <v>0</v>
      </c>
      <c r="AF890" s="282">
        <f t="shared" si="535"/>
        <v>0</v>
      </c>
      <c r="AG890" s="283">
        <f t="shared" si="527"/>
        <v>0</v>
      </c>
      <c r="AH890" s="281">
        <f t="shared" si="528"/>
        <v>0</v>
      </c>
      <c r="AI890" s="551">
        <f t="shared" si="540"/>
        <v>1473022.0699999996</v>
      </c>
      <c r="AJ890" s="549">
        <f t="shared" si="540"/>
        <v>0</v>
      </c>
      <c r="AK890" s="549">
        <f t="shared" si="540"/>
        <v>0</v>
      </c>
      <c r="AL890" s="282">
        <f t="shared" si="529"/>
        <v>0</v>
      </c>
      <c r="AM890" s="281">
        <f t="shared" si="530"/>
        <v>0</v>
      </c>
      <c r="AN890" s="549">
        <f t="shared" si="507"/>
        <v>0</v>
      </c>
      <c r="AO890" s="549">
        <f t="shared" si="508"/>
        <v>0</v>
      </c>
      <c r="AP890" s="549">
        <f t="shared" si="531"/>
        <v>0</v>
      </c>
      <c r="AQ890" s="283">
        <f t="shared" si="496"/>
        <v>0</v>
      </c>
      <c r="AR890" s="281">
        <f t="shared" si="532"/>
        <v>0</v>
      </c>
      <c r="AT890" s="446"/>
      <c r="AU890" s="284"/>
      <c r="AV890" s="447" t="str">
        <f t="shared" si="512"/>
        <v>CA</v>
      </c>
      <c r="AW890" s="447" t="str">
        <f t="shared" si="512"/>
        <v>CL</v>
      </c>
      <c r="AX890" s="447" t="str">
        <f t="shared" si="512"/>
        <v>AIC</v>
      </c>
      <c r="AY890" s="447" t="str">
        <f t="shared" si="495"/>
        <v>ERB</v>
      </c>
      <c r="AZ890" s="447" t="str">
        <f t="shared" si="495"/>
        <v>GRB</v>
      </c>
      <c r="BA890" s="447" t="str">
        <f t="shared" si="495"/>
        <v>Non-Op</v>
      </c>
      <c r="BC890" s="445" t="s">
        <v>2213</v>
      </c>
      <c r="BD890" s="552">
        <f t="shared" si="533"/>
        <v>1320640.49</v>
      </c>
      <c r="BF890" s="448"/>
      <c r="BG890" s="448"/>
      <c r="BH890" s="448"/>
      <c r="BI890" s="448"/>
      <c r="BJ890" s="448"/>
      <c r="BK890" s="448"/>
      <c r="BL890" s="448"/>
      <c r="BN890" s="444"/>
    </row>
    <row r="891" spans="1:66" s="28" customFormat="1" ht="12" customHeight="1">
      <c r="A891" s="321">
        <v>18605091</v>
      </c>
      <c r="B891" s="318" t="str">
        <f t="shared" si="539"/>
        <v>18605091</v>
      </c>
      <c r="C891" s="444" t="s">
        <v>2904</v>
      </c>
      <c r="D891" s="445" t="s">
        <v>1165</v>
      </c>
      <c r="E891" s="445"/>
      <c r="F891" s="294">
        <v>42842</v>
      </c>
      <c r="G891" s="445"/>
      <c r="H891" s="547">
        <v>0</v>
      </c>
      <c r="I891" s="547">
        <v>0</v>
      </c>
      <c r="J891" s="547">
        <v>0</v>
      </c>
      <c r="K891" s="547">
        <v>0</v>
      </c>
      <c r="L891" s="547">
        <v>0</v>
      </c>
      <c r="M891" s="547">
        <v>0</v>
      </c>
      <c r="N891" s="547">
        <v>0</v>
      </c>
      <c r="O891" s="547">
        <v>0</v>
      </c>
      <c r="P891" s="547">
        <v>0</v>
      </c>
      <c r="Q891" s="547">
        <v>0</v>
      </c>
      <c r="R891" s="547">
        <v>0</v>
      </c>
      <c r="S891" s="547">
        <v>0</v>
      </c>
      <c r="T891" s="547">
        <v>0</v>
      </c>
      <c r="U891" s="547"/>
      <c r="V891" s="547">
        <f t="shared" si="524"/>
        <v>0</v>
      </c>
      <c r="W891" s="285"/>
      <c r="X891" s="286"/>
      <c r="Y891" s="548">
        <f t="shared" ref="Y891:AA913" si="541">IF($D891=Y$5,$T891,0)</f>
        <v>0</v>
      </c>
      <c r="Z891" s="549">
        <f t="shared" si="541"/>
        <v>0</v>
      </c>
      <c r="AA891" s="549">
        <f t="shared" si="541"/>
        <v>0</v>
      </c>
      <c r="AB891" s="282">
        <f t="shared" si="525"/>
        <v>0</v>
      </c>
      <c r="AC891" s="281">
        <f t="shared" si="526"/>
        <v>0</v>
      </c>
      <c r="AD891" s="549">
        <f t="shared" si="517"/>
        <v>0</v>
      </c>
      <c r="AE891" s="553">
        <f t="shared" si="534"/>
        <v>0</v>
      </c>
      <c r="AF891" s="282">
        <f t="shared" si="535"/>
        <v>0</v>
      </c>
      <c r="AG891" s="283">
        <f t="shared" si="527"/>
        <v>0</v>
      </c>
      <c r="AH891" s="281">
        <f t="shared" si="528"/>
        <v>0</v>
      </c>
      <c r="AI891" s="551">
        <f t="shared" si="540"/>
        <v>0</v>
      </c>
      <c r="AJ891" s="549">
        <f t="shared" si="540"/>
        <v>0</v>
      </c>
      <c r="AK891" s="549">
        <f t="shared" si="540"/>
        <v>0</v>
      </c>
      <c r="AL891" s="282">
        <f t="shared" si="529"/>
        <v>0</v>
      </c>
      <c r="AM891" s="281">
        <f t="shared" si="530"/>
        <v>0</v>
      </c>
      <c r="AN891" s="549">
        <f t="shared" si="507"/>
        <v>0</v>
      </c>
      <c r="AO891" s="549">
        <f t="shared" si="508"/>
        <v>0</v>
      </c>
      <c r="AP891" s="549">
        <f t="shared" si="531"/>
        <v>0</v>
      </c>
      <c r="AQ891" s="283">
        <f t="shared" si="496"/>
        <v>0</v>
      </c>
      <c r="AR891" s="281">
        <f t="shared" si="532"/>
        <v>0</v>
      </c>
      <c r="AT891" s="446" t="s">
        <v>2064</v>
      </c>
      <c r="AU891" s="284"/>
      <c r="AV891" s="447" t="str">
        <f t="shared" si="512"/>
        <v>CA</v>
      </c>
      <c r="AW891" s="447" t="str">
        <f t="shared" si="512"/>
        <v>CL</v>
      </c>
      <c r="AX891" s="447" t="str">
        <f t="shared" si="512"/>
        <v>AIC</v>
      </c>
      <c r="AY891" s="447" t="str">
        <f t="shared" si="495"/>
        <v>ERB</v>
      </c>
      <c r="AZ891" s="447" t="str">
        <f t="shared" si="495"/>
        <v>GRB</v>
      </c>
      <c r="BA891" s="447" t="str">
        <f t="shared" si="495"/>
        <v>Non-Op</v>
      </c>
      <c r="BC891" s="449" t="s">
        <v>2100</v>
      </c>
      <c r="BD891" s="552">
        <f t="shared" si="533"/>
        <v>0</v>
      </c>
      <c r="BF891" s="448"/>
      <c r="BG891" s="448"/>
      <c r="BH891" s="448"/>
      <c r="BI891" s="448"/>
      <c r="BJ891" s="448"/>
      <c r="BK891" s="448"/>
      <c r="BL891" s="448"/>
      <c r="BN891" s="444"/>
    </row>
    <row r="892" spans="1:66" s="28" customFormat="1" ht="12" customHeight="1">
      <c r="A892" s="287">
        <v>18608001</v>
      </c>
      <c r="B892" s="288" t="str">
        <f t="shared" si="539"/>
        <v>18608001</v>
      </c>
      <c r="C892" s="494" t="s">
        <v>1553</v>
      </c>
      <c r="D892" s="445" t="s">
        <v>2091</v>
      </c>
      <c r="E892" s="445"/>
      <c r="F892" s="494"/>
      <c r="G892" s="445"/>
      <c r="H892" s="547">
        <v>85176.29</v>
      </c>
      <c r="I892" s="547">
        <v>85176.29</v>
      </c>
      <c r="J892" s="547">
        <v>85176.29</v>
      </c>
      <c r="K892" s="547">
        <v>85176.29</v>
      </c>
      <c r="L892" s="547">
        <v>85176.29</v>
      </c>
      <c r="M892" s="547">
        <v>85176.29</v>
      </c>
      <c r="N892" s="547">
        <v>85176.29</v>
      </c>
      <c r="O892" s="547">
        <v>85176.29</v>
      </c>
      <c r="P892" s="547">
        <v>85176.29</v>
      </c>
      <c r="Q892" s="547">
        <v>85176.29</v>
      </c>
      <c r="R892" s="547">
        <v>85176.29</v>
      </c>
      <c r="S892" s="547">
        <v>85176.29</v>
      </c>
      <c r="T892" s="547">
        <v>85176.29</v>
      </c>
      <c r="U892" s="547"/>
      <c r="V892" s="547">
        <f t="shared" si="524"/>
        <v>85176.290000000008</v>
      </c>
      <c r="W892" s="285"/>
      <c r="X892" s="286"/>
      <c r="Y892" s="548">
        <f t="shared" si="541"/>
        <v>85176.29</v>
      </c>
      <c r="Z892" s="549">
        <f t="shared" si="541"/>
        <v>0</v>
      </c>
      <c r="AA892" s="549">
        <f t="shared" si="541"/>
        <v>0</v>
      </c>
      <c r="AB892" s="282">
        <f t="shared" si="525"/>
        <v>0</v>
      </c>
      <c r="AC892" s="281">
        <f t="shared" si="526"/>
        <v>0</v>
      </c>
      <c r="AD892" s="549">
        <f t="shared" si="517"/>
        <v>0</v>
      </c>
      <c r="AE892" s="553">
        <f t="shared" si="534"/>
        <v>0</v>
      </c>
      <c r="AF892" s="282">
        <f t="shared" si="535"/>
        <v>0</v>
      </c>
      <c r="AG892" s="283">
        <f t="shared" si="527"/>
        <v>0</v>
      </c>
      <c r="AH892" s="281">
        <f t="shared" si="528"/>
        <v>0</v>
      </c>
      <c r="AI892" s="551">
        <f t="shared" si="540"/>
        <v>85176.290000000008</v>
      </c>
      <c r="AJ892" s="549">
        <f t="shared" si="540"/>
        <v>0</v>
      </c>
      <c r="AK892" s="549">
        <f t="shared" si="540"/>
        <v>0</v>
      </c>
      <c r="AL892" s="282">
        <f t="shared" si="529"/>
        <v>0</v>
      </c>
      <c r="AM892" s="281">
        <f t="shared" si="530"/>
        <v>0</v>
      </c>
      <c r="AN892" s="549">
        <f t="shared" si="507"/>
        <v>0</v>
      </c>
      <c r="AO892" s="549">
        <f t="shared" si="508"/>
        <v>0</v>
      </c>
      <c r="AP892" s="549">
        <f t="shared" si="531"/>
        <v>0</v>
      </c>
      <c r="AQ892" s="283">
        <f t="shared" si="496"/>
        <v>0</v>
      </c>
      <c r="AR892" s="281">
        <f t="shared" si="532"/>
        <v>0</v>
      </c>
      <c r="AT892" s="446"/>
      <c r="AU892" s="284"/>
      <c r="AV892" s="447" t="str">
        <f t="shared" si="512"/>
        <v>CA</v>
      </c>
      <c r="AW892" s="447" t="str">
        <f t="shared" si="512"/>
        <v>CL</v>
      </c>
      <c r="AX892" s="447" t="str">
        <f t="shared" si="512"/>
        <v>AIC</v>
      </c>
      <c r="AY892" s="447" t="str">
        <f t="shared" si="495"/>
        <v>ERB</v>
      </c>
      <c r="AZ892" s="447" t="str">
        <f t="shared" si="495"/>
        <v>GRB</v>
      </c>
      <c r="BA892" s="447" t="str">
        <f t="shared" si="495"/>
        <v>Non-Op</v>
      </c>
      <c r="BC892" s="445" t="s">
        <v>2159</v>
      </c>
      <c r="BD892" s="552">
        <f t="shared" si="533"/>
        <v>85176.29</v>
      </c>
      <c r="BF892" s="435"/>
      <c r="BG892" s="435"/>
      <c r="BH892" s="435"/>
      <c r="BI892" s="435"/>
      <c r="BJ892" s="435"/>
      <c r="BK892" s="435"/>
      <c r="BL892" s="435"/>
      <c r="BN892" s="444"/>
    </row>
    <row r="893" spans="1:66" s="28" customFormat="1" ht="12" customHeight="1">
      <c r="A893" s="287">
        <v>18608002</v>
      </c>
      <c r="B893" s="288" t="str">
        <f t="shared" si="539"/>
        <v>18608002</v>
      </c>
      <c r="C893" s="494" t="s">
        <v>1554</v>
      </c>
      <c r="D893" s="445" t="s">
        <v>2091</v>
      </c>
      <c r="E893" s="445"/>
      <c r="F893" s="494"/>
      <c r="G893" s="445"/>
      <c r="H893" s="547">
        <v>182950.1</v>
      </c>
      <c r="I893" s="547">
        <v>185145.1</v>
      </c>
      <c r="J893" s="547">
        <v>185145.1</v>
      </c>
      <c r="K893" s="547">
        <v>185958.85</v>
      </c>
      <c r="L893" s="547">
        <v>186111.35</v>
      </c>
      <c r="M893" s="547">
        <v>186111.35</v>
      </c>
      <c r="N893" s="547">
        <v>187304.8</v>
      </c>
      <c r="O893" s="547">
        <v>190197.8</v>
      </c>
      <c r="P893" s="547">
        <v>190197.8</v>
      </c>
      <c r="Q893" s="547">
        <v>190197.8</v>
      </c>
      <c r="R893" s="547">
        <v>190197.8</v>
      </c>
      <c r="S893" s="547">
        <v>190197.8</v>
      </c>
      <c r="T893" s="547">
        <v>190197.8</v>
      </c>
      <c r="U893" s="547"/>
      <c r="V893" s="547">
        <f t="shared" si="524"/>
        <v>187778.29166666672</v>
      </c>
      <c r="W893" s="305"/>
      <c r="X893" s="306"/>
      <c r="Y893" s="548">
        <f t="shared" si="541"/>
        <v>190197.8</v>
      </c>
      <c r="Z893" s="549">
        <f t="shared" si="541"/>
        <v>0</v>
      </c>
      <c r="AA893" s="549">
        <f t="shared" si="541"/>
        <v>0</v>
      </c>
      <c r="AB893" s="282">
        <f t="shared" si="525"/>
        <v>0</v>
      </c>
      <c r="AC893" s="281">
        <f t="shared" si="526"/>
        <v>0</v>
      </c>
      <c r="AD893" s="549">
        <f t="shared" si="517"/>
        <v>0</v>
      </c>
      <c r="AE893" s="553">
        <f t="shared" si="534"/>
        <v>0</v>
      </c>
      <c r="AF893" s="282">
        <f t="shared" si="535"/>
        <v>0</v>
      </c>
      <c r="AG893" s="283">
        <f t="shared" si="527"/>
        <v>0</v>
      </c>
      <c r="AH893" s="281">
        <f t="shared" si="528"/>
        <v>0</v>
      </c>
      <c r="AI893" s="551">
        <f t="shared" si="540"/>
        <v>187778.29166666672</v>
      </c>
      <c r="AJ893" s="549">
        <f t="shared" si="540"/>
        <v>0</v>
      </c>
      <c r="AK893" s="549">
        <f t="shared" si="540"/>
        <v>0</v>
      </c>
      <c r="AL893" s="282">
        <f t="shared" si="529"/>
        <v>0</v>
      </c>
      <c r="AM893" s="281">
        <f t="shared" si="530"/>
        <v>0</v>
      </c>
      <c r="AN893" s="549">
        <f t="shared" si="507"/>
        <v>0</v>
      </c>
      <c r="AO893" s="549">
        <f t="shared" si="508"/>
        <v>0</v>
      </c>
      <c r="AP893" s="549">
        <f t="shared" si="531"/>
        <v>0</v>
      </c>
      <c r="AQ893" s="283">
        <f t="shared" si="496"/>
        <v>0</v>
      </c>
      <c r="AR893" s="281">
        <f t="shared" si="532"/>
        <v>0</v>
      </c>
      <c r="AT893" s="446"/>
      <c r="AU893" s="284"/>
      <c r="AV893" s="447" t="str">
        <f t="shared" si="512"/>
        <v>CA</v>
      </c>
      <c r="AW893" s="447" t="str">
        <f t="shared" si="512"/>
        <v>CL</v>
      </c>
      <c r="AX893" s="447" t="str">
        <f t="shared" si="512"/>
        <v>AIC</v>
      </c>
      <c r="AY893" s="447" t="str">
        <f t="shared" si="495"/>
        <v>ERB</v>
      </c>
      <c r="AZ893" s="447" t="str">
        <f t="shared" si="495"/>
        <v>GRB</v>
      </c>
      <c r="BA893" s="447" t="str">
        <f t="shared" si="495"/>
        <v>Non-Op</v>
      </c>
      <c r="BC893" s="445" t="s">
        <v>2159</v>
      </c>
      <c r="BD893" s="552">
        <f t="shared" si="533"/>
        <v>190197.8</v>
      </c>
      <c r="BF893" s="435"/>
      <c r="BG893" s="435"/>
      <c r="BH893" s="435"/>
      <c r="BI893" s="435"/>
      <c r="BJ893" s="435"/>
      <c r="BK893" s="435"/>
      <c r="BL893" s="435"/>
      <c r="BN893" s="444"/>
    </row>
    <row r="894" spans="1:66" s="28" customFormat="1" ht="12" customHeight="1">
      <c r="A894" s="287">
        <v>18608011</v>
      </c>
      <c r="B894" s="288" t="str">
        <f t="shared" si="539"/>
        <v>18608011</v>
      </c>
      <c r="C894" s="494" t="s">
        <v>1555</v>
      </c>
      <c r="D894" s="445" t="s">
        <v>1165</v>
      </c>
      <c r="E894" s="445"/>
      <c r="F894" s="494"/>
      <c r="G894" s="445"/>
      <c r="H894" s="547">
        <v>345471.25</v>
      </c>
      <c r="I894" s="547">
        <v>345471.25</v>
      </c>
      <c r="J894" s="547">
        <v>345471.25</v>
      </c>
      <c r="K894" s="547">
        <v>345471.25</v>
      </c>
      <c r="L894" s="547">
        <v>345471.25</v>
      </c>
      <c r="M894" s="547">
        <v>345471.25</v>
      </c>
      <c r="N894" s="547">
        <v>345471.25</v>
      </c>
      <c r="O894" s="547">
        <v>345471.25</v>
      </c>
      <c r="P894" s="547">
        <v>345471.25</v>
      </c>
      <c r="Q894" s="547">
        <v>345471.25</v>
      </c>
      <c r="R894" s="547">
        <v>345471.25</v>
      </c>
      <c r="S894" s="547">
        <v>345471.25</v>
      </c>
      <c r="T894" s="547">
        <v>300000</v>
      </c>
      <c r="U894" s="547"/>
      <c r="V894" s="547">
        <f t="shared" si="524"/>
        <v>343576.61458333331</v>
      </c>
      <c r="W894" s="285"/>
      <c r="X894" s="286"/>
      <c r="Y894" s="548">
        <f t="shared" si="541"/>
        <v>0</v>
      </c>
      <c r="Z894" s="549">
        <f t="shared" si="541"/>
        <v>0</v>
      </c>
      <c r="AA894" s="549">
        <f t="shared" si="541"/>
        <v>0</v>
      </c>
      <c r="AB894" s="282">
        <f t="shared" si="525"/>
        <v>300000</v>
      </c>
      <c r="AC894" s="281">
        <f t="shared" si="526"/>
        <v>0</v>
      </c>
      <c r="AD894" s="549">
        <f t="shared" si="517"/>
        <v>0</v>
      </c>
      <c r="AE894" s="553">
        <f t="shared" si="534"/>
        <v>0</v>
      </c>
      <c r="AF894" s="282">
        <f t="shared" si="535"/>
        <v>300000</v>
      </c>
      <c r="AG894" s="283">
        <f t="shared" si="527"/>
        <v>300000</v>
      </c>
      <c r="AH894" s="281">
        <f t="shared" si="528"/>
        <v>0</v>
      </c>
      <c r="AI894" s="551">
        <f t="shared" si="540"/>
        <v>0</v>
      </c>
      <c r="AJ894" s="549">
        <f t="shared" si="540"/>
        <v>0</v>
      </c>
      <c r="AK894" s="549">
        <f t="shared" si="540"/>
        <v>0</v>
      </c>
      <c r="AL894" s="282">
        <f t="shared" si="529"/>
        <v>343576.61458333331</v>
      </c>
      <c r="AM894" s="281">
        <f t="shared" si="530"/>
        <v>0</v>
      </c>
      <c r="AN894" s="549">
        <f t="shared" si="507"/>
        <v>0</v>
      </c>
      <c r="AO894" s="549">
        <f t="shared" si="508"/>
        <v>0</v>
      </c>
      <c r="AP894" s="549">
        <f t="shared" si="531"/>
        <v>343576.61458333331</v>
      </c>
      <c r="AQ894" s="283">
        <f t="shared" si="496"/>
        <v>343576.61458333331</v>
      </c>
      <c r="AR894" s="281">
        <f t="shared" si="532"/>
        <v>0</v>
      </c>
      <c r="AT894" s="446" t="s">
        <v>2076</v>
      </c>
      <c r="AU894" s="284"/>
      <c r="AV894" s="447" t="str">
        <f t="shared" si="512"/>
        <v>CA</v>
      </c>
      <c r="AW894" s="447" t="str">
        <f t="shared" si="512"/>
        <v>CL</v>
      </c>
      <c r="AX894" s="447" t="str">
        <f t="shared" si="512"/>
        <v>AIC</v>
      </c>
      <c r="AY894" s="447" t="str">
        <f t="shared" si="495"/>
        <v>ERB</v>
      </c>
      <c r="AZ894" s="447" t="str">
        <f t="shared" si="495"/>
        <v>GRB</v>
      </c>
      <c r="BA894" s="447" t="str">
        <f t="shared" si="495"/>
        <v>Non-Op</v>
      </c>
      <c r="BC894" s="449" t="s">
        <v>2100</v>
      </c>
      <c r="BD894" s="552">
        <f t="shared" si="533"/>
        <v>300000</v>
      </c>
      <c r="BF894" s="435"/>
      <c r="BG894" s="435"/>
      <c r="BH894" s="435"/>
      <c r="BI894" s="435"/>
      <c r="BJ894" s="435"/>
      <c r="BK894" s="435"/>
      <c r="BL894" s="435"/>
      <c r="BN894" s="444"/>
    </row>
    <row r="895" spans="1:66" s="28" customFormat="1" ht="12" customHeight="1">
      <c r="A895" s="287">
        <v>18608012</v>
      </c>
      <c r="B895" s="288" t="str">
        <f t="shared" si="539"/>
        <v>18608012</v>
      </c>
      <c r="C895" s="494" t="s">
        <v>1556</v>
      </c>
      <c r="D895" s="445" t="s">
        <v>1165</v>
      </c>
      <c r="E895" s="445"/>
      <c r="F895" s="494"/>
      <c r="G895" s="445"/>
      <c r="H895" s="547">
        <v>63171.5</v>
      </c>
      <c r="I895" s="547">
        <v>63171.5</v>
      </c>
      <c r="J895" s="547">
        <v>63171.5</v>
      </c>
      <c r="K895" s="547">
        <v>60162.75</v>
      </c>
      <c r="L895" s="547">
        <v>60162.75</v>
      </c>
      <c r="M895" s="547">
        <v>60162.75</v>
      </c>
      <c r="N895" s="547">
        <v>58816.800000000003</v>
      </c>
      <c r="O895" s="547">
        <v>58816.800000000003</v>
      </c>
      <c r="P895" s="547">
        <v>58816.800000000003</v>
      </c>
      <c r="Q895" s="547">
        <v>55923.8</v>
      </c>
      <c r="R895" s="547">
        <v>55923.8</v>
      </c>
      <c r="S895" s="547">
        <v>55923.8</v>
      </c>
      <c r="T895" s="547">
        <v>55923.8</v>
      </c>
      <c r="U895" s="547"/>
      <c r="V895" s="547">
        <f t="shared" si="524"/>
        <v>59216.725000000006</v>
      </c>
      <c r="W895" s="285"/>
      <c r="X895" s="286"/>
      <c r="Y895" s="548">
        <f t="shared" si="541"/>
        <v>0</v>
      </c>
      <c r="Z895" s="549">
        <f t="shared" si="541"/>
        <v>0</v>
      </c>
      <c r="AA895" s="549">
        <f t="shared" si="541"/>
        <v>0</v>
      </c>
      <c r="AB895" s="282">
        <f t="shared" si="525"/>
        <v>55923.8</v>
      </c>
      <c r="AC895" s="281">
        <f t="shared" si="526"/>
        <v>0</v>
      </c>
      <c r="AD895" s="549">
        <f t="shared" si="517"/>
        <v>0</v>
      </c>
      <c r="AE895" s="553">
        <f t="shared" si="534"/>
        <v>0</v>
      </c>
      <c r="AF895" s="282">
        <f t="shared" si="535"/>
        <v>55923.8</v>
      </c>
      <c r="AG895" s="283">
        <f t="shared" si="527"/>
        <v>55923.8</v>
      </c>
      <c r="AH895" s="281">
        <f t="shared" si="528"/>
        <v>0</v>
      </c>
      <c r="AI895" s="551">
        <f t="shared" si="540"/>
        <v>0</v>
      </c>
      <c r="AJ895" s="549">
        <f t="shared" si="540"/>
        <v>0</v>
      </c>
      <c r="AK895" s="549">
        <f t="shared" si="540"/>
        <v>0</v>
      </c>
      <c r="AL895" s="282">
        <f t="shared" si="529"/>
        <v>59216.725000000006</v>
      </c>
      <c r="AM895" s="281">
        <f t="shared" si="530"/>
        <v>0</v>
      </c>
      <c r="AN895" s="549">
        <f t="shared" si="507"/>
        <v>0</v>
      </c>
      <c r="AO895" s="549">
        <f t="shared" si="508"/>
        <v>0</v>
      </c>
      <c r="AP895" s="549">
        <f t="shared" si="531"/>
        <v>59216.725000000006</v>
      </c>
      <c r="AQ895" s="283">
        <f t="shared" si="496"/>
        <v>59216.725000000006</v>
      </c>
      <c r="AR895" s="281">
        <f t="shared" si="532"/>
        <v>0</v>
      </c>
      <c r="AT895" s="446" t="s">
        <v>2076</v>
      </c>
      <c r="AU895" s="284"/>
      <c r="AV895" s="447" t="str">
        <f t="shared" si="512"/>
        <v>CA</v>
      </c>
      <c r="AW895" s="447" t="str">
        <f t="shared" si="512"/>
        <v>CL</v>
      </c>
      <c r="AX895" s="447" t="str">
        <f t="shared" si="512"/>
        <v>AIC</v>
      </c>
      <c r="AY895" s="447" t="str">
        <f t="shared" ref="AY895:BA979" si="542">IF(VALUE(AD895),AY$7,IF(ISBLANK(AD895),"",AY$7))</f>
        <v>ERB</v>
      </c>
      <c r="AZ895" s="447" t="str">
        <f t="shared" si="542"/>
        <v>GRB</v>
      </c>
      <c r="BA895" s="447" t="str">
        <f t="shared" si="542"/>
        <v>Non-Op</v>
      </c>
      <c r="BC895" s="449" t="s">
        <v>2100</v>
      </c>
      <c r="BD895" s="552">
        <f t="shared" si="533"/>
        <v>55923.8</v>
      </c>
      <c r="BF895" s="435"/>
      <c r="BG895" s="435"/>
      <c r="BH895" s="435"/>
      <c r="BI895" s="435"/>
      <c r="BJ895" s="435"/>
      <c r="BK895" s="435"/>
      <c r="BL895" s="435"/>
      <c r="BN895" s="444"/>
    </row>
    <row r="896" spans="1:66" s="28" customFormat="1" ht="12" customHeight="1">
      <c r="A896" s="287">
        <v>18608021</v>
      </c>
      <c r="B896" s="288" t="str">
        <f t="shared" si="539"/>
        <v>18608021</v>
      </c>
      <c r="C896" s="494" t="s">
        <v>1557</v>
      </c>
      <c r="D896" s="445" t="s">
        <v>2091</v>
      </c>
      <c r="E896" s="445"/>
      <c r="F896" s="494"/>
      <c r="G896" s="445"/>
      <c r="H896" s="547">
        <v>4404</v>
      </c>
      <c r="I896" s="547">
        <v>4404</v>
      </c>
      <c r="J896" s="547">
        <v>4404</v>
      </c>
      <c r="K896" s="547">
        <v>4404</v>
      </c>
      <c r="L896" s="547">
        <v>4404</v>
      </c>
      <c r="M896" s="547">
        <v>4404</v>
      </c>
      <c r="N896" s="547">
        <v>4404</v>
      </c>
      <c r="O896" s="547">
        <v>4404</v>
      </c>
      <c r="P896" s="547">
        <v>4404</v>
      </c>
      <c r="Q896" s="547">
        <v>4404</v>
      </c>
      <c r="R896" s="547">
        <v>4404</v>
      </c>
      <c r="S896" s="547">
        <v>4404</v>
      </c>
      <c r="T896" s="547">
        <v>4404</v>
      </c>
      <c r="U896" s="547"/>
      <c r="V896" s="547">
        <f t="shared" si="524"/>
        <v>4404</v>
      </c>
      <c r="W896" s="285"/>
      <c r="X896" s="286"/>
      <c r="Y896" s="548">
        <f t="shared" si="541"/>
        <v>4404</v>
      </c>
      <c r="Z896" s="549">
        <f t="shared" si="541"/>
        <v>0</v>
      </c>
      <c r="AA896" s="549">
        <f t="shared" si="541"/>
        <v>0</v>
      </c>
      <c r="AB896" s="282">
        <f t="shared" si="525"/>
        <v>0</v>
      </c>
      <c r="AC896" s="281">
        <f t="shared" si="526"/>
        <v>0</v>
      </c>
      <c r="AD896" s="549">
        <f t="shared" si="517"/>
        <v>0</v>
      </c>
      <c r="AE896" s="553">
        <f t="shared" si="534"/>
        <v>0</v>
      </c>
      <c r="AF896" s="282">
        <f t="shared" si="535"/>
        <v>0</v>
      </c>
      <c r="AG896" s="283">
        <f t="shared" si="527"/>
        <v>0</v>
      </c>
      <c r="AH896" s="281">
        <f t="shared" si="528"/>
        <v>0</v>
      </c>
      <c r="AI896" s="551">
        <f t="shared" si="540"/>
        <v>4404</v>
      </c>
      <c r="AJ896" s="549">
        <f t="shared" si="540"/>
        <v>0</v>
      </c>
      <c r="AK896" s="549">
        <f t="shared" si="540"/>
        <v>0</v>
      </c>
      <c r="AL896" s="282">
        <f t="shared" si="529"/>
        <v>0</v>
      </c>
      <c r="AM896" s="281">
        <f t="shared" si="530"/>
        <v>0</v>
      </c>
      <c r="AN896" s="549">
        <f t="shared" si="507"/>
        <v>0</v>
      </c>
      <c r="AO896" s="549">
        <f t="shared" si="508"/>
        <v>0</v>
      </c>
      <c r="AP896" s="549">
        <f t="shared" si="531"/>
        <v>0</v>
      </c>
      <c r="AQ896" s="283">
        <f t="shared" si="496"/>
        <v>0</v>
      </c>
      <c r="AR896" s="281">
        <f t="shared" si="532"/>
        <v>0</v>
      </c>
      <c r="AT896" s="446"/>
      <c r="AU896" s="284"/>
      <c r="AV896" s="447" t="str">
        <f t="shared" si="512"/>
        <v>CA</v>
      </c>
      <c r="AW896" s="447" t="str">
        <f t="shared" si="512"/>
        <v>CL</v>
      </c>
      <c r="AX896" s="447" t="str">
        <f t="shared" si="512"/>
        <v>AIC</v>
      </c>
      <c r="AY896" s="447" t="str">
        <f t="shared" si="542"/>
        <v>ERB</v>
      </c>
      <c r="AZ896" s="447" t="str">
        <f t="shared" si="542"/>
        <v>GRB</v>
      </c>
      <c r="BA896" s="447" t="str">
        <f t="shared" si="542"/>
        <v>Non-Op</v>
      </c>
      <c r="BC896" s="445" t="s">
        <v>2142</v>
      </c>
      <c r="BD896" s="552">
        <f t="shared" si="533"/>
        <v>4404</v>
      </c>
      <c r="BF896" s="435"/>
      <c r="BG896" s="435"/>
      <c r="BH896" s="435"/>
      <c r="BI896" s="435"/>
      <c r="BJ896" s="435"/>
      <c r="BK896" s="435"/>
      <c r="BL896" s="435"/>
      <c r="BN896" s="444"/>
    </row>
    <row r="897" spans="1:66" s="28" customFormat="1" ht="12" customHeight="1">
      <c r="A897" s="287">
        <v>18608031</v>
      </c>
      <c r="B897" s="288" t="str">
        <f t="shared" si="539"/>
        <v>18608031</v>
      </c>
      <c r="C897" s="494" t="s">
        <v>1557</v>
      </c>
      <c r="D897" s="445" t="s">
        <v>2091</v>
      </c>
      <c r="E897" s="445"/>
      <c r="F897" s="494"/>
      <c r="G897" s="445"/>
      <c r="H897" s="547">
        <v>48596</v>
      </c>
      <c r="I897" s="547">
        <v>48596</v>
      </c>
      <c r="J897" s="547">
        <v>48596</v>
      </c>
      <c r="K897" s="547">
        <v>48596</v>
      </c>
      <c r="L897" s="547">
        <v>48596</v>
      </c>
      <c r="M897" s="547">
        <v>48596</v>
      </c>
      <c r="N897" s="547">
        <v>48596</v>
      </c>
      <c r="O897" s="547">
        <v>48596</v>
      </c>
      <c r="P897" s="547">
        <v>48596</v>
      </c>
      <c r="Q897" s="547">
        <v>48596</v>
      </c>
      <c r="R897" s="547">
        <v>48596</v>
      </c>
      <c r="S897" s="547">
        <v>48596</v>
      </c>
      <c r="T897" s="547">
        <v>48596</v>
      </c>
      <c r="U897" s="547"/>
      <c r="V897" s="547">
        <f t="shared" si="524"/>
        <v>48596</v>
      </c>
      <c r="W897" s="285"/>
      <c r="X897" s="286"/>
      <c r="Y897" s="548">
        <f t="shared" si="541"/>
        <v>48596</v>
      </c>
      <c r="Z897" s="549">
        <f t="shared" si="541"/>
        <v>0</v>
      </c>
      <c r="AA897" s="549">
        <f t="shared" si="541"/>
        <v>0</v>
      </c>
      <c r="AB897" s="282">
        <f t="shared" si="525"/>
        <v>0</v>
      </c>
      <c r="AC897" s="281">
        <f t="shared" si="526"/>
        <v>0</v>
      </c>
      <c r="AD897" s="549">
        <f t="shared" si="517"/>
        <v>0</v>
      </c>
      <c r="AE897" s="553">
        <f t="shared" si="534"/>
        <v>0</v>
      </c>
      <c r="AF897" s="282">
        <f t="shared" si="535"/>
        <v>0</v>
      </c>
      <c r="AG897" s="283">
        <f t="shared" si="527"/>
        <v>0</v>
      </c>
      <c r="AH897" s="281">
        <f t="shared" si="528"/>
        <v>0</v>
      </c>
      <c r="AI897" s="551">
        <f t="shared" si="540"/>
        <v>48596</v>
      </c>
      <c r="AJ897" s="549">
        <f t="shared" si="540"/>
        <v>0</v>
      </c>
      <c r="AK897" s="549">
        <f t="shared" si="540"/>
        <v>0</v>
      </c>
      <c r="AL897" s="282">
        <f t="shared" si="529"/>
        <v>0</v>
      </c>
      <c r="AM897" s="281">
        <f t="shared" si="530"/>
        <v>0</v>
      </c>
      <c r="AN897" s="549">
        <f t="shared" si="507"/>
        <v>0</v>
      </c>
      <c r="AO897" s="549">
        <f t="shared" si="508"/>
        <v>0</v>
      </c>
      <c r="AP897" s="549">
        <f t="shared" si="531"/>
        <v>0</v>
      </c>
      <c r="AQ897" s="283">
        <f t="shared" si="496"/>
        <v>0</v>
      </c>
      <c r="AR897" s="281">
        <f t="shared" si="532"/>
        <v>0</v>
      </c>
      <c r="AT897" s="446"/>
      <c r="AU897" s="284"/>
      <c r="AV897" s="447" t="str">
        <f t="shared" si="512"/>
        <v>CA</v>
      </c>
      <c r="AW897" s="447" t="str">
        <f t="shared" si="512"/>
        <v>CL</v>
      </c>
      <c r="AX897" s="447" t="str">
        <f t="shared" si="512"/>
        <v>AIC</v>
      </c>
      <c r="AY897" s="447" t="str">
        <f t="shared" si="542"/>
        <v>ERB</v>
      </c>
      <c r="AZ897" s="447" t="str">
        <f t="shared" si="542"/>
        <v>GRB</v>
      </c>
      <c r="BA897" s="447" t="str">
        <f t="shared" si="542"/>
        <v>Non-Op</v>
      </c>
      <c r="BC897" s="445" t="s">
        <v>2118</v>
      </c>
      <c r="BD897" s="552">
        <f t="shared" si="533"/>
        <v>48596</v>
      </c>
      <c r="BF897" s="435"/>
      <c r="BG897" s="435"/>
      <c r="BH897" s="435"/>
      <c r="BI897" s="435"/>
      <c r="BJ897" s="435"/>
      <c r="BK897" s="435"/>
      <c r="BL897" s="435"/>
      <c r="BN897" s="444"/>
    </row>
    <row r="898" spans="1:66" s="28" customFormat="1" ht="12" customHeight="1">
      <c r="A898" s="287">
        <v>18608041</v>
      </c>
      <c r="B898" s="288" t="str">
        <f t="shared" si="539"/>
        <v>18608041</v>
      </c>
      <c r="C898" s="494" t="s">
        <v>1558</v>
      </c>
      <c r="D898" s="445" t="s">
        <v>2091</v>
      </c>
      <c r="E898" s="445"/>
      <c r="F898" s="494"/>
      <c r="G898" s="445"/>
      <c r="H898" s="547">
        <v>698951.19</v>
      </c>
      <c r="I898" s="547">
        <v>698951.19</v>
      </c>
      <c r="J898" s="547">
        <v>740611.7</v>
      </c>
      <c r="K898" s="547">
        <v>784888.13</v>
      </c>
      <c r="L898" s="547">
        <v>877995.74</v>
      </c>
      <c r="M898" s="547">
        <v>929144.42</v>
      </c>
      <c r="N898" s="547">
        <v>827736.27</v>
      </c>
      <c r="O898" s="547">
        <v>868429.59</v>
      </c>
      <c r="P898" s="547">
        <v>873929.59</v>
      </c>
      <c r="Q898" s="547">
        <v>872970.99</v>
      </c>
      <c r="R898" s="547">
        <v>854071.48</v>
      </c>
      <c r="S898" s="547">
        <v>919641.01</v>
      </c>
      <c r="T898" s="547">
        <v>847052.95</v>
      </c>
      <c r="U898" s="547"/>
      <c r="V898" s="547">
        <f t="shared" si="524"/>
        <v>835114.34833333327</v>
      </c>
      <c r="W898" s="285"/>
      <c r="X898" s="286"/>
      <c r="Y898" s="548">
        <f t="shared" si="541"/>
        <v>847052.95</v>
      </c>
      <c r="Z898" s="549">
        <f t="shared" si="541"/>
        <v>0</v>
      </c>
      <c r="AA898" s="549">
        <f t="shared" si="541"/>
        <v>0</v>
      </c>
      <c r="AB898" s="282">
        <f t="shared" si="525"/>
        <v>0</v>
      </c>
      <c r="AC898" s="281">
        <f t="shared" si="526"/>
        <v>0</v>
      </c>
      <c r="AD898" s="549">
        <f t="shared" si="517"/>
        <v>0</v>
      </c>
      <c r="AE898" s="553">
        <f t="shared" si="534"/>
        <v>0</v>
      </c>
      <c r="AF898" s="282">
        <f t="shared" si="535"/>
        <v>0</v>
      </c>
      <c r="AG898" s="283">
        <f t="shared" si="527"/>
        <v>0</v>
      </c>
      <c r="AH898" s="281">
        <f t="shared" si="528"/>
        <v>0</v>
      </c>
      <c r="AI898" s="551">
        <f t="shared" si="540"/>
        <v>835114.34833333327</v>
      </c>
      <c r="AJ898" s="549">
        <f t="shared" si="540"/>
        <v>0</v>
      </c>
      <c r="AK898" s="549">
        <f t="shared" si="540"/>
        <v>0</v>
      </c>
      <c r="AL898" s="282">
        <f t="shared" si="529"/>
        <v>0</v>
      </c>
      <c r="AM898" s="281">
        <f t="shared" si="530"/>
        <v>0</v>
      </c>
      <c r="AN898" s="549">
        <f t="shared" si="507"/>
        <v>0</v>
      </c>
      <c r="AO898" s="549">
        <f t="shared" si="508"/>
        <v>0</v>
      </c>
      <c r="AP898" s="549">
        <f t="shared" si="531"/>
        <v>0</v>
      </c>
      <c r="AQ898" s="283">
        <f t="shared" si="496"/>
        <v>0</v>
      </c>
      <c r="AR898" s="281">
        <f t="shared" si="532"/>
        <v>0</v>
      </c>
      <c r="AT898" s="446"/>
      <c r="AU898" s="284"/>
      <c r="AV898" s="447" t="str">
        <f t="shared" si="512"/>
        <v>CA</v>
      </c>
      <c r="AW898" s="447" t="str">
        <f t="shared" si="512"/>
        <v>CL</v>
      </c>
      <c r="AX898" s="447" t="str">
        <f t="shared" si="512"/>
        <v>AIC</v>
      </c>
      <c r="AY898" s="447" t="str">
        <f t="shared" si="542"/>
        <v>ERB</v>
      </c>
      <c r="AZ898" s="447" t="str">
        <f t="shared" si="542"/>
        <v>GRB</v>
      </c>
      <c r="BA898" s="447" t="str">
        <f t="shared" si="542"/>
        <v>Non-Op</v>
      </c>
      <c r="BC898" s="445" t="s">
        <v>2159</v>
      </c>
      <c r="BD898" s="552">
        <f t="shared" si="533"/>
        <v>847052.95</v>
      </c>
      <c r="BF898" s="435"/>
      <c r="BG898" s="435"/>
      <c r="BH898" s="435"/>
      <c r="BI898" s="435"/>
      <c r="BJ898" s="435"/>
      <c r="BK898" s="435"/>
      <c r="BL898" s="435"/>
      <c r="BN898" s="444"/>
    </row>
    <row r="899" spans="1:66" s="28" customFormat="1" ht="12" customHeight="1">
      <c r="A899" s="287">
        <v>18608051</v>
      </c>
      <c r="B899" s="288" t="str">
        <f t="shared" si="539"/>
        <v>18608051</v>
      </c>
      <c r="C899" s="494" t="s">
        <v>1559</v>
      </c>
      <c r="D899" s="445" t="s">
        <v>1165</v>
      </c>
      <c r="E899" s="445"/>
      <c r="F899" s="494"/>
      <c r="G899" s="445"/>
      <c r="H899" s="547">
        <v>6218628.7400000002</v>
      </c>
      <c r="I899" s="547">
        <v>6218628.7400000002</v>
      </c>
      <c r="J899" s="547">
        <v>6218628.7400000002</v>
      </c>
      <c r="K899" s="547">
        <v>6034923.8700000001</v>
      </c>
      <c r="L899" s="547">
        <v>6034923.8700000001</v>
      </c>
      <c r="M899" s="547">
        <v>6034923.8700000001</v>
      </c>
      <c r="N899" s="547">
        <v>5955128.5099999998</v>
      </c>
      <c r="O899" s="547">
        <v>5955128.5099999998</v>
      </c>
      <c r="P899" s="547">
        <v>5955128.5099999998</v>
      </c>
      <c r="Q899" s="547">
        <v>5894586.3600000003</v>
      </c>
      <c r="R899" s="547">
        <v>5894586.3600000003</v>
      </c>
      <c r="S899" s="547">
        <v>5894586.3600000003</v>
      </c>
      <c r="T899" s="547">
        <v>6156880.0700000003</v>
      </c>
      <c r="U899" s="547"/>
      <c r="V899" s="547">
        <f t="shared" si="524"/>
        <v>6023244.0087499991</v>
      </c>
      <c r="W899" s="285"/>
      <c r="X899" s="286"/>
      <c r="Y899" s="548">
        <f t="shared" si="541"/>
        <v>0</v>
      </c>
      <c r="Z899" s="549">
        <f t="shared" si="541"/>
        <v>0</v>
      </c>
      <c r="AA899" s="549">
        <f t="shared" si="541"/>
        <v>0</v>
      </c>
      <c r="AB899" s="282">
        <f t="shared" si="525"/>
        <v>6156880.0700000003</v>
      </c>
      <c r="AC899" s="281">
        <f t="shared" si="526"/>
        <v>0</v>
      </c>
      <c r="AD899" s="549">
        <f t="shared" si="517"/>
        <v>0</v>
      </c>
      <c r="AE899" s="553">
        <f t="shared" si="534"/>
        <v>0</v>
      </c>
      <c r="AF899" s="282">
        <f t="shared" si="535"/>
        <v>6156880.0700000003</v>
      </c>
      <c r="AG899" s="283">
        <f t="shared" si="527"/>
        <v>6156880.0700000003</v>
      </c>
      <c r="AH899" s="281">
        <f t="shared" si="528"/>
        <v>0</v>
      </c>
      <c r="AI899" s="551">
        <f t="shared" si="540"/>
        <v>0</v>
      </c>
      <c r="AJ899" s="549">
        <f t="shared" si="540"/>
        <v>0</v>
      </c>
      <c r="AK899" s="549">
        <f t="shared" si="540"/>
        <v>0</v>
      </c>
      <c r="AL899" s="282">
        <f t="shared" si="529"/>
        <v>6023244.0087499991</v>
      </c>
      <c r="AM899" s="281">
        <f t="shared" si="530"/>
        <v>0</v>
      </c>
      <c r="AN899" s="549">
        <f t="shared" si="507"/>
        <v>0</v>
      </c>
      <c r="AO899" s="549">
        <f t="shared" si="508"/>
        <v>0</v>
      </c>
      <c r="AP899" s="549">
        <f t="shared" si="531"/>
        <v>6023244.0087499991</v>
      </c>
      <c r="AQ899" s="283">
        <f t="shared" si="496"/>
        <v>6023244.0087499991</v>
      </c>
      <c r="AR899" s="281">
        <f t="shared" si="532"/>
        <v>0</v>
      </c>
      <c r="AT899" s="446" t="s">
        <v>2076</v>
      </c>
      <c r="AU899" s="284"/>
      <c r="AV899" s="447" t="str">
        <f t="shared" si="512"/>
        <v>CA</v>
      </c>
      <c r="AW899" s="447" t="str">
        <f t="shared" si="512"/>
        <v>CL</v>
      </c>
      <c r="AX899" s="447" t="str">
        <f t="shared" si="512"/>
        <v>AIC</v>
      </c>
      <c r="AY899" s="447" t="str">
        <f t="shared" si="542"/>
        <v>ERB</v>
      </c>
      <c r="AZ899" s="447" t="str">
        <f t="shared" si="542"/>
        <v>GRB</v>
      </c>
      <c r="BA899" s="447" t="str">
        <f t="shared" si="542"/>
        <v>Non-Op</v>
      </c>
      <c r="BC899" s="449" t="s">
        <v>2100</v>
      </c>
      <c r="BD899" s="552">
        <f t="shared" si="533"/>
        <v>6156880.0700000003</v>
      </c>
      <c r="BF899" s="435"/>
      <c r="BG899" s="435"/>
      <c r="BH899" s="435"/>
      <c r="BI899" s="435"/>
      <c r="BJ899" s="435"/>
      <c r="BK899" s="435"/>
      <c r="BL899" s="435"/>
      <c r="BN899" s="444"/>
    </row>
    <row r="900" spans="1:66" s="28" customFormat="1" ht="12" customHeight="1">
      <c r="A900" s="287">
        <v>18608062</v>
      </c>
      <c r="B900" s="288" t="str">
        <f t="shared" si="539"/>
        <v>18608062</v>
      </c>
      <c r="C900" s="444" t="s">
        <v>1560</v>
      </c>
      <c r="D900" s="445" t="s">
        <v>2091</v>
      </c>
      <c r="E900" s="445"/>
      <c r="F900" s="444"/>
      <c r="G900" s="445"/>
      <c r="H900" s="547">
        <v>-18930246.370000001</v>
      </c>
      <c r="I900" s="547">
        <v>-18930246.370000001</v>
      </c>
      <c r="J900" s="547">
        <v>-18930246.370000001</v>
      </c>
      <c r="K900" s="547">
        <v>-18930246.370000001</v>
      </c>
      <c r="L900" s="547">
        <v>-18930246.370000001</v>
      </c>
      <c r="M900" s="547">
        <v>-18930246.370000001</v>
      </c>
      <c r="N900" s="547">
        <v>-18930246.370000001</v>
      </c>
      <c r="O900" s="547">
        <v>-18930246.370000001</v>
      </c>
      <c r="P900" s="547">
        <v>-18930246.370000001</v>
      </c>
      <c r="Q900" s="547">
        <v>-18930246.370000001</v>
      </c>
      <c r="R900" s="547">
        <v>-18930246.370000001</v>
      </c>
      <c r="S900" s="547">
        <v>-18930246.370000001</v>
      </c>
      <c r="T900" s="547">
        <v>-18930246.370000001</v>
      </c>
      <c r="U900" s="547"/>
      <c r="V900" s="547">
        <f t="shared" si="524"/>
        <v>-18930246.370000001</v>
      </c>
      <c r="W900" s="305"/>
      <c r="X900" s="306"/>
      <c r="Y900" s="548">
        <f t="shared" si="541"/>
        <v>-18930246.370000001</v>
      </c>
      <c r="Z900" s="549">
        <f t="shared" si="541"/>
        <v>0</v>
      </c>
      <c r="AA900" s="549">
        <f t="shared" si="541"/>
        <v>0</v>
      </c>
      <c r="AB900" s="282">
        <f t="shared" si="525"/>
        <v>0</v>
      </c>
      <c r="AC900" s="281">
        <f t="shared" si="526"/>
        <v>0</v>
      </c>
      <c r="AD900" s="549">
        <f t="shared" si="517"/>
        <v>0</v>
      </c>
      <c r="AE900" s="553">
        <f t="shared" si="534"/>
        <v>0</v>
      </c>
      <c r="AF900" s="282">
        <f t="shared" si="535"/>
        <v>0</v>
      </c>
      <c r="AG900" s="283">
        <f t="shared" si="527"/>
        <v>0</v>
      </c>
      <c r="AH900" s="281">
        <f t="shared" si="528"/>
        <v>0</v>
      </c>
      <c r="AI900" s="551">
        <f t="shared" si="540"/>
        <v>-18930246.370000001</v>
      </c>
      <c r="AJ900" s="549">
        <f t="shared" si="540"/>
        <v>0</v>
      </c>
      <c r="AK900" s="549">
        <f t="shared" si="540"/>
        <v>0</v>
      </c>
      <c r="AL900" s="282">
        <f t="shared" si="529"/>
        <v>0</v>
      </c>
      <c r="AM900" s="281">
        <f t="shared" si="530"/>
        <v>0</v>
      </c>
      <c r="AN900" s="549">
        <f t="shared" si="507"/>
        <v>0</v>
      </c>
      <c r="AO900" s="549">
        <f t="shared" si="508"/>
        <v>0</v>
      </c>
      <c r="AP900" s="549">
        <f t="shared" si="531"/>
        <v>0</v>
      </c>
      <c r="AQ900" s="283">
        <f t="shared" si="496"/>
        <v>0</v>
      </c>
      <c r="AR900" s="281">
        <f t="shared" si="532"/>
        <v>0</v>
      </c>
      <c r="AT900" s="446"/>
      <c r="AU900" s="284"/>
      <c r="AV900" s="447" t="str">
        <f t="shared" si="512"/>
        <v>CA</v>
      </c>
      <c r="AW900" s="447" t="str">
        <f t="shared" si="512"/>
        <v>CL</v>
      </c>
      <c r="AX900" s="447" t="str">
        <f t="shared" si="512"/>
        <v>AIC</v>
      </c>
      <c r="AY900" s="447" t="str">
        <f t="shared" si="542"/>
        <v>ERB</v>
      </c>
      <c r="AZ900" s="447" t="str">
        <f t="shared" si="542"/>
        <v>GRB</v>
      </c>
      <c r="BA900" s="447" t="str">
        <f t="shared" si="542"/>
        <v>Non-Op</v>
      </c>
      <c r="BC900" s="445" t="s">
        <v>2159</v>
      </c>
      <c r="BD900" s="552">
        <f t="shared" si="533"/>
        <v>-18930246.370000001</v>
      </c>
      <c r="BF900" s="435"/>
      <c r="BG900" s="435"/>
      <c r="BH900" s="435"/>
      <c r="BI900" s="435"/>
      <c r="BJ900" s="435"/>
      <c r="BK900" s="435"/>
      <c r="BL900" s="435"/>
      <c r="BN900" s="444"/>
    </row>
    <row r="901" spans="1:66" s="28" customFormat="1" ht="12" customHeight="1">
      <c r="A901" s="287">
        <v>18608081</v>
      </c>
      <c r="B901" s="288" t="str">
        <f t="shared" si="539"/>
        <v>18608081</v>
      </c>
      <c r="C901" s="494" t="s">
        <v>1561</v>
      </c>
      <c r="D901" s="445" t="s">
        <v>2091</v>
      </c>
      <c r="E901" s="445"/>
      <c r="F901" s="494"/>
      <c r="G901" s="445"/>
      <c r="H901" s="547">
        <v>1093</v>
      </c>
      <c r="I901" s="547">
        <v>1093</v>
      </c>
      <c r="J901" s="547">
        <v>1093</v>
      </c>
      <c r="K901" s="547">
        <v>1093</v>
      </c>
      <c r="L901" s="547">
        <v>1093</v>
      </c>
      <c r="M901" s="547">
        <v>1093</v>
      </c>
      <c r="N901" s="547">
        <v>1093</v>
      </c>
      <c r="O901" s="547">
        <v>1093</v>
      </c>
      <c r="P901" s="547">
        <v>1093</v>
      </c>
      <c r="Q901" s="547">
        <v>1093</v>
      </c>
      <c r="R901" s="547">
        <v>1093</v>
      </c>
      <c r="S901" s="547">
        <v>1093</v>
      </c>
      <c r="T901" s="547">
        <v>1093</v>
      </c>
      <c r="U901" s="547"/>
      <c r="V901" s="547">
        <f t="shared" si="524"/>
        <v>1093</v>
      </c>
      <c r="W901" s="285"/>
      <c r="X901" s="286"/>
      <c r="Y901" s="548">
        <f t="shared" si="541"/>
        <v>1093</v>
      </c>
      <c r="Z901" s="549">
        <f t="shared" si="541"/>
        <v>0</v>
      </c>
      <c r="AA901" s="549">
        <f t="shared" si="541"/>
        <v>0</v>
      </c>
      <c r="AB901" s="282">
        <f t="shared" si="525"/>
        <v>0</v>
      </c>
      <c r="AC901" s="281">
        <f t="shared" si="526"/>
        <v>0</v>
      </c>
      <c r="AD901" s="549">
        <f t="shared" si="517"/>
        <v>0</v>
      </c>
      <c r="AE901" s="553">
        <f t="shared" si="534"/>
        <v>0</v>
      </c>
      <c r="AF901" s="282">
        <f t="shared" si="535"/>
        <v>0</v>
      </c>
      <c r="AG901" s="283">
        <f t="shared" si="527"/>
        <v>0</v>
      </c>
      <c r="AH901" s="281">
        <f t="shared" si="528"/>
        <v>0</v>
      </c>
      <c r="AI901" s="551">
        <f t="shared" si="540"/>
        <v>1093</v>
      </c>
      <c r="AJ901" s="549">
        <f t="shared" si="540"/>
        <v>0</v>
      </c>
      <c r="AK901" s="549">
        <f t="shared" si="540"/>
        <v>0</v>
      </c>
      <c r="AL901" s="282">
        <f t="shared" si="529"/>
        <v>0</v>
      </c>
      <c r="AM901" s="281">
        <f t="shared" si="530"/>
        <v>0</v>
      </c>
      <c r="AN901" s="549">
        <f t="shared" si="507"/>
        <v>0</v>
      </c>
      <c r="AO901" s="549">
        <f t="shared" si="508"/>
        <v>0</v>
      </c>
      <c r="AP901" s="549">
        <f t="shared" si="531"/>
        <v>0</v>
      </c>
      <c r="AQ901" s="283">
        <f t="shared" si="496"/>
        <v>0</v>
      </c>
      <c r="AR901" s="281">
        <f t="shared" si="532"/>
        <v>0</v>
      </c>
      <c r="AT901" s="446"/>
      <c r="AU901" s="284"/>
      <c r="AV901" s="447" t="str">
        <f t="shared" si="512"/>
        <v>CA</v>
      </c>
      <c r="AW901" s="447" t="str">
        <f t="shared" si="512"/>
        <v>CL</v>
      </c>
      <c r="AX901" s="447" t="str">
        <f t="shared" si="512"/>
        <v>AIC</v>
      </c>
      <c r="AY901" s="447" t="str">
        <f t="shared" si="542"/>
        <v>ERB</v>
      </c>
      <c r="AZ901" s="447" t="str">
        <f t="shared" si="542"/>
        <v>GRB</v>
      </c>
      <c r="BA901" s="447" t="str">
        <f t="shared" si="542"/>
        <v>Non-Op</v>
      </c>
      <c r="BC901" s="445" t="s">
        <v>2159</v>
      </c>
      <c r="BD901" s="552">
        <f t="shared" si="533"/>
        <v>1093</v>
      </c>
      <c r="BF901" s="435"/>
      <c r="BG901" s="435"/>
      <c r="BH901" s="435"/>
      <c r="BI901" s="435"/>
      <c r="BJ901" s="435"/>
      <c r="BK901" s="435"/>
      <c r="BL901" s="435"/>
      <c r="BN901" s="444"/>
    </row>
    <row r="902" spans="1:66" s="28" customFormat="1" ht="12" customHeight="1">
      <c r="A902" s="287">
        <v>18608112</v>
      </c>
      <c r="B902" s="288" t="str">
        <f t="shared" si="539"/>
        <v>18608112</v>
      </c>
      <c r="C902" s="444" t="s">
        <v>1562</v>
      </c>
      <c r="D902" s="445" t="s">
        <v>2091</v>
      </c>
      <c r="E902" s="445"/>
      <c r="F902" s="444"/>
      <c r="G902" s="445"/>
      <c r="H902" s="547">
        <v>623693.73</v>
      </c>
      <c r="I902" s="547">
        <v>623693.73</v>
      </c>
      <c r="J902" s="547">
        <v>680044.45</v>
      </c>
      <c r="K902" s="547">
        <v>709865.16</v>
      </c>
      <c r="L902" s="547">
        <v>760559.7</v>
      </c>
      <c r="M902" s="547">
        <v>828925.41</v>
      </c>
      <c r="N902" s="547">
        <v>874154.47</v>
      </c>
      <c r="O902" s="547">
        <v>921452.7</v>
      </c>
      <c r="P902" s="547">
        <v>1068980.29</v>
      </c>
      <c r="Q902" s="547">
        <v>1176800.54</v>
      </c>
      <c r="R902" s="547">
        <v>1190228.45</v>
      </c>
      <c r="S902" s="547">
        <v>1378602.71</v>
      </c>
      <c r="T902" s="547">
        <v>1388827.35</v>
      </c>
      <c r="U902" s="547"/>
      <c r="V902" s="547">
        <f t="shared" si="524"/>
        <v>934964.01249999984</v>
      </c>
      <c r="W902" s="305"/>
      <c r="X902" s="306"/>
      <c r="Y902" s="548">
        <f t="shared" si="541"/>
        <v>1388827.35</v>
      </c>
      <c r="Z902" s="549">
        <f t="shared" si="541"/>
        <v>0</v>
      </c>
      <c r="AA902" s="549">
        <f t="shared" si="541"/>
        <v>0</v>
      </c>
      <c r="AB902" s="282">
        <f t="shared" si="525"/>
        <v>0</v>
      </c>
      <c r="AC902" s="281">
        <f t="shared" si="526"/>
        <v>0</v>
      </c>
      <c r="AD902" s="549">
        <f t="shared" si="517"/>
        <v>0</v>
      </c>
      <c r="AE902" s="553">
        <f t="shared" si="534"/>
        <v>0</v>
      </c>
      <c r="AF902" s="282">
        <f t="shared" si="535"/>
        <v>0</v>
      </c>
      <c r="AG902" s="283">
        <f t="shared" si="527"/>
        <v>0</v>
      </c>
      <c r="AH902" s="281">
        <f t="shared" si="528"/>
        <v>0</v>
      </c>
      <c r="AI902" s="551">
        <f t="shared" si="540"/>
        <v>934964.01249999984</v>
      </c>
      <c r="AJ902" s="549">
        <f t="shared" si="540"/>
        <v>0</v>
      </c>
      <c r="AK902" s="549">
        <f t="shared" si="540"/>
        <v>0</v>
      </c>
      <c r="AL902" s="282">
        <f t="shared" si="529"/>
        <v>0</v>
      </c>
      <c r="AM902" s="281">
        <f t="shared" si="530"/>
        <v>0</v>
      </c>
      <c r="AN902" s="549">
        <f t="shared" si="507"/>
        <v>0</v>
      </c>
      <c r="AO902" s="549">
        <f t="shared" si="508"/>
        <v>0</v>
      </c>
      <c r="AP902" s="549">
        <f t="shared" si="531"/>
        <v>0</v>
      </c>
      <c r="AQ902" s="283">
        <f t="shared" si="496"/>
        <v>0</v>
      </c>
      <c r="AR902" s="281">
        <f t="shared" si="532"/>
        <v>0</v>
      </c>
      <c r="AT902" s="446"/>
      <c r="AU902" s="284"/>
      <c r="AV902" s="447" t="str">
        <f t="shared" si="512"/>
        <v>CA</v>
      </c>
      <c r="AW902" s="447" t="str">
        <f t="shared" si="512"/>
        <v>CL</v>
      </c>
      <c r="AX902" s="447" t="str">
        <f t="shared" si="512"/>
        <v>AIC</v>
      </c>
      <c r="AY902" s="447" t="str">
        <f t="shared" si="542"/>
        <v>ERB</v>
      </c>
      <c r="AZ902" s="447" t="str">
        <f t="shared" si="542"/>
        <v>GRB</v>
      </c>
      <c r="BA902" s="447" t="str">
        <f t="shared" si="542"/>
        <v>Non-Op</v>
      </c>
      <c r="BC902" s="445" t="s">
        <v>2159</v>
      </c>
      <c r="BD902" s="552">
        <f t="shared" si="533"/>
        <v>1388827.35</v>
      </c>
      <c r="BF902" s="435"/>
      <c r="BG902" s="435"/>
      <c r="BH902" s="435"/>
      <c r="BI902" s="435"/>
      <c r="BJ902" s="435"/>
      <c r="BK902" s="435"/>
      <c r="BL902" s="435"/>
      <c r="BN902" s="444"/>
    </row>
    <row r="903" spans="1:66" s="28" customFormat="1" ht="12" customHeight="1">
      <c r="A903" s="287">
        <v>18608111</v>
      </c>
      <c r="B903" s="288" t="str">
        <f t="shared" si="539"/>
        <v>18608111</v>
      </c>
      <c r="C903" s="494" t="s">
        <v>1563</v>
      </c>
      <c r="D903" s="445" t="s">
        <v>1165</v>
      </c>
      <c r="E903" s="445"/>
      <c r="F903" s="494"/>
      <c r="G903" s="445"/>
      <c r="H903" s="547">
        <v>267000</v>
      </c>
      <c r="I903" s="547">
        <v>267000</v>
      </c>
      <c r="J903" s="547">
        <v>267000</v>
      </c>
      <c r="K903" s="547">
        <v>267000</v>
      </c>
      <c r="L903" s="547">
        <v>267000</v>
      </c>
      <c r="M903" s="547">
        <v>267000</v>
      </c>
      <c r="N903" s="547">
        <v>267000</v>
      </c>
      <c r="O903" s="547">
        <v>267000</v>
      </c>
      <c r="P903" s="547">
        <v>267000</v>
      </c>
      <c r="Q903" s="547">
        <v>267000</v>
      </c>
      <c r="R903" s="547">
        <v>267000</v>
      </c>
      <c r="S903" s="547">
        <v>267000</v>
      </c>
      <c r="T903" s="547">
        <v>267000</v>
      </c>
      <c r="U903" s="547"/>
      <c r="V903" s="547">
        <f t="shared" si="524"/>
        <v>267000</v>
      </c>
      <c r="W903" s="285"/>
      <c r="X903" s="286"/>
      <c r="Y903" s="548">
        <f t="shared" si="541"/>
        <v>0</v>
      </c>
      <c r="Z903" s="549">
        <f t="shared" si="541"/>
        <v>0</v>
      </c>
      <c r="AA903" s="549">
        <f t="shared" si="541"/>
        <v>0</v>
      </c>
      <c r="AB903" s="282">
        <f t="shared" si="525"/>
        <v>267000</v>
      </c>
      <c r="AC903" s="281">
        <f t="shared" si="526"/>
        <v>0</v>
      </c>
      <c r="AD903" s="549">
        <f t="shared" si="517"/>
        <v>0</v>
      </c>
      <c r="AE903" s="553">
        <f t="shared" si="534"/>
        <v>0</v>
      </c>
      <c r="AF903" s="282">
        <f t="shared" si="535"/>
        <v>267000</v>
      </c>
      <c r="AG903" s="283">
        <f t="shared" si="527"/>
        <v>267000</v>
      </c>
      <c r="AH903" s="281">
        <f t="shared" si="528"/>
        <v>0</v>
      </c>
      <c r="AI903" s="551">
        <f t="shared" si="540"/>
        <v>0</v>
      </c>
      <c r="AJ903" s="549">
        <f t="shared" si="540"/>
        <v>0</v>
      </c>
      <c r="AK903" s="549">
        <f t="shared" si="540"/>
        <v>0</v>
      </c>
      <c r="AL903" s="282">
        <f t="shared" si="529"/>
        <v>267000</v>
      </c>
      <c r="AM903" s="281">
        <f t="shared" si="530"/>
        <v>0</v>
      </c>
      <c r="AN903" s="549">
        <f t="shared" si="507"/>
        <v>0</v>
      </c>
      <c r="AO903" s="549">
        <f t="shared" si="508"/>
        <v>0</v>
      </c>
      <c r="AP903" s="549">
        <f t="shared" si="531"/>
        <v>267000</v>
      </c>
      <c r="AQ903" s="283">
        <f t="shared" si="496"/>
        <v>267000</v>
      </c>
      <c r="AR903" s="281">
        <f t="shared" si="532"/>
        <v>0</v>
      </c>
      <c r="AT903" s="446" t="s">
        <v>2076</v>
      </c>
      <c r="AU903" s="284"/>
      <c r="AV903" s="447" t="str">
        <f t="shared" si="512"/>
        <v>CA</v>
      </c>
      <c r="AW903" s="447" t="str">
        <f t="shared" si="512"/>
        <v>CL</v>
      </c>
      <c r="AX903" s="447" t="str">
        <f t="shared" si="512"/>
        <v>AIC</v>
      </c>
      <c r="AY903" s="447" t="str">
        <f t="shared" si="542"/>
        <v>ERB</v>
      </c>
      <c r="AZ903" s="447" t="str">
        <f t="shared" si="542"/>
        <v>GRB</v>
      </c>
      <c r="BA903" s="447" t="str">
        <f t="shared" si="542"/>
        <v>Non-Op</v>
      </c>
      <c r="BC903" s="449" t="s">
        <v>2100</v>
      </c>
      <c r="BD903" s="552">
        <f t="shared" si="533"/>
        <v>267000</v>
      </c>
      <c r="BF903" s="435"/>
      <c r="BG903" s="435"/>
      <c r="BH903" s="435"/>
      <c r="BI903" s="435"/>
      <c r="BJ903" s="435"/>
      <c r="BK903" s="435"/>
      <c r="BL903" s="435"/>
      <c r="BN903" s="444"/>
    </row>
    <row r="904" spans="1:66" s="28" customFormat="1" ht="12" customHeight="1">
      <c r="A904" s="287">
        <v>18608141</v>
      </c>
      <c r="B904" s="288" t="str">
        <f t="shared" si="539"/>
        <v>18608141</v>
      </c>
      <c r="C904" s="494" t="s">
        <v>1564</v>
      </c>
      <c r="D904" s="445" t="s">
        <v>2091</v>
      </c>
      <c r="E904" s="445"/>
      <c r="F904" s="494"/>
      <c r="G904" s="445"/>
      <c r="H904" s="547">
        <v>1845.91</v>
      </c>
      <c r="I904" s="547">
        <v>1845.91</v>
      </c>
      <c r="J904" s="547">
        <v>1845.91</v>
      </c>
      <c r="K904" s="547">
        <v>1845.91</v>
      </c>
      <c r="L904" s="547">
        <v>1845.91</v>
      </c>
      <c r="M904" s="547">
        <v>1845.91</v>
      </c>
      <c r="N904" s="547">
        <v>1845.91</v>
      </c>
      <c r="O904" s="547">
        <v>1845.91</v>
      </c>
      <c r="P904" s="547">
        <v>1845.91</v>
      </c>
      <c r="Q904" s="547">
        <v>1845.91</v>
      </c>
      <c r="R904" s="547">
        <v>1845.91</v>
      </c>
      <c r="S904" s="547">
        <v>1845.91</v>
      </c>
      <c r="T904" s="547">
        <v>1845.91</v>
      </c>
      <c r="U904" s="547"/>
      <c r="V904" s="547">
        <f t="shared" si="524"/>
        <v>1845.91</v>
      </c>
      <c r="W904" s="285"/>
      <c r="X904" s="286"/>
      <c r="Y904" s="548">
        <f t="shared" si="541"/>
        <v>1845.91</v>
      </c>
      <c r="Z904" s="549">
        <f t="shared" si="541"/>
        <v>0</v>
      </c>
      <c r="AA904" s="549">
        <f t="shared" si="541"/>
        <v>0</v>
      </c>
      <c r="AB904" s="282">
        <f t="shared" si="525"/>
        <v>0</v>
      </c>
      <c r="AC904" s="281">
        <f t="shared" si="526"/>
        <v>0</v>
      </c>
      <c r="AD904" s="549">
        <f t="shared" si="517"/>
        <v>0</v>
      </c>
      <c r="AE904" s="553">
        <f t="shared" si="534"/>
        <v>0</v>
      </c>
      <c r="AF904" s="282">
        <f t="shared" si="535"/>
        <v>0</v>
      </c>
      <c r="AG904" s="283">
        <f t="shared" si="527"/>
        <v>0</v>
      </c>
      <c r="AH904" s="281">
        <f t="shared" si="528"/>
        <v>0</v>
      </c>
      <c r="AI904" s="551">
        <f t="shared" si="540"/>
        <v>1845.91</v>
      </c>
      <c r="AJ904" s="549">
        <f t="shared" si="540"/>
        <v>0</v>
      </c>
      <c r="AK904" s="549">
        <f t="shared" si="540"/>
        <v>0</v>
      </c>
      <c r="AL904" s="282">
        <f t="shared" si="529"/>
        <v>0</v>
      </c>
      <c r="AM904" s="281">
        <f t="shared" si="530"/>
        <v>0</v>
      </c>
      <c r="AN904" s="549">
        <f t="shared" si="507"/>
        <v>0</v>
      </c>
      <c r="AO904" s="549">
        <f t="shared" si="508"/>
        <v>0</v>
      </c>
      <c r="AP904" s="549">
        <f t="shared" si="531"/>
        <v>0</v>
      </c>
      <c r="AQ904" s="283">
        <f t="shared" si="496"/>
        <v>0</v>
      </c>
      <c r="AR904" s="281">
        <f t="shared" si="532"/>
        <v>0</v>
      </c>
      <c r="AT904" s="446"/>
      <c r="AU904" s="284"/>
      <c r="AV904" s="447" t="str">
        <f t="shared" si="512"/>
        <v>CA</v>
      </c>
      <c r="AW904" s="447" t="str">
        <f t="shared" si="512"/>
        <v>CL</v>
      </c>
      <c r="AX904" s="447" t="str">
        <f t="shared" si="512"/>
        <v>AIC</v>
      </c>
      <c r="AY904" s="447" t="str">
        <f t="shared" si="542"/>
        <v>ERB</v>
      </c>
      <c r="AZ904" s="447" t="str">
        <f t="shared" si="542"/>
        <v>GRB</v>
      </c>
      <c r="BA904" s="447" t="str">
        <f t="shared" si="542"/>
        <v>Non-Op</v>
      </c>
      <c r="BC904" s="445" t="s">
        <v>2159</v>
      </c>
      <c r="BD904" s="552">
        <f t="shared" si="533"/>
        <v>1845.91</v>
      </c>
      <c r="BF904" s="435"/>
      <c r="BG904" s="435"/>
      <c r="BH904" s="435"/>
      <c r="BI904" s="435"/>
      <c r="BJ904" s="435"/>
      <c r="BK904" s="435"/>
      <c r="BL904" s="435"/>
      <c r="BN904" s="444"/>
    </row>
    <row r="905" spans="1:66" s="28" customFormat="1" ht="12" customHeight="1">
      <c r="A905" s="287">
        <v>18608151</v>
      </c>
      <c r="B905" s="288" t="str">
        <f t="shared" si="539"/>
        <v>18608151</v>
      </c>
      <c r="C905" s="444" t="s">
        <v>1565</v>
      </c>
      <c r="D905" s="445" t="s">
        <v>1165</v>
      </c>
      <c r="E905" s="445"/>
      <c r="F905" s="444"/>
      <c r="G905" s="445"/>
      <c r="H905" s="547">
        <v>79999.990000000005</v>
      </c>
      <c r="I905" s="547">
        <v>79999.990000000005</v>
      </c>
      <c r="J905" s="547">
        <v>79999.990000000005</v>
      </c>
      <c r="K905" s="547">
        <v>79999.990000000005</v>
      </c>
      <c r="L905" s="547">
        <v>79999.990000000005</v>
      </c>
      <c r="M905" s="547">
        <v>79999.990000000005</v>
      </c>
      <c r="N905" s="547">
        <v>79999.990000000005</v>
      </c>
      <c r="O905" s="547">
        <v>79999.990000000005</v>
      </c>
      <c r="P905" s="547">
        <v>79999.990000000005</v>
      </c>
      <c r="Q905" s="547">
        <v>79999.990000000005</v>
      </c>
      <c r="R905" s="547">
        <v>79999.990000000005</v>
      </c>
      <c r="S905" s="547">
        <v>79999.990000000005</v>
      </c>
      <c r="T905" s="547">
        <v>79999.990000000005</v>
      </c>
      <c r="U905" s="547"/>
      <c r="V905" s="547">
        <f t="shared" si="524"/>
        <v>79999.990000000005</v>
      </c>
      <c r="W905" s="285"/>
      <c r="X905" s="286"/>
      <c r="Y905" s="548">
        <f t="shared" si="541"/>
        <v>0</v>
      </c>
      <c r="Z905" s="549">
        <f t="shared" si="541"/>
        <v>0</v>
      </c>
      <c r="AA905" s="549">
        <f t="shared" si="541"/>
        <v>0</v>
      </c>
      <c r="AB905" s="282">
        <f t="shared" si="525"/>
        <v>79999.990000000005</v>
      </c>
      <c r="AC905" s="281">
        <f t="shared" si="526"/>
        <v>0</v>
      </c>
      <c r="AD905" s="549">
        <f t="shared" si="517"/>
        <v>0</v>
      </c>
      <c r="AE905" s="553">
        <f t="shared" si="534"/>
        <v>0</v>
      </c>
      <c r="AF905" s="282">
        <f t="shared" si="535"/>
        <v>79999.990000000005</v>
      </c>
      <c r="AG905" s="283">
        <f t="shared" si="527"/>
        <v>79999.990000000005</v>
      </c>
      <c r="AH905" s="281">
        <f t="shared" si="528"/>
        <v>0</v>
      </c>
      <c r="AI905" s="551">
        <f t="shared" si="540"/>
        <v>0</v>
      </c>
      <c r="AJ905" s="549">
        <f t="shared" si="540"/>
        <v>0</v>
      </c>
      <c r="AK905" s="549">
        <f t="shared" si="540"/>
        <v>0</v>
      </c>
      <c r="AL905" s="282">
        <f t="shared" si="529"/>
        <v>79999.990000000005</v>
      </c>
      <c r="AM905" s="281">
        <f t="shared" si="530"/>
        <v>0</v>
      </c>
      <c r="AN905" s="549">
        <f t="shared" si="507"/>
        <v>0</v>
      </c>
      <c r="AO905" s="549">
        <f t="shared" si="508"/>
        <v>0</v>
      </c>
      <c r="AP905" s="549">
        <f t="shared" si="531"/>
        <v>79999.990000000005</v>
      </c>
      <c r="AQ905" s="283">
        <f t="shared" si="496"/>
        <v>79999.990000000005</v>
      </c>
      <c r="AR905" s="281">
        <f t="shared" si="532"/>
        <v>0</v>
      </c>
      <c r="AT905" s="446" t="s">
        <v>2076</v>
      </c>
      <c r="AU905" s="284"/>
      <c r="AV905" s="447" t="str">
        <f t="shared" si="512"/>
        <v>CA</v>
      </c>
      <c r="AW905" s="447" t="str">
        <f t="shared" si="512"/>
        <v>CL</v>
      </c>
      <c r="AX905" s="447" t="str">
        <f t="shared" si="512"/>
        <v>AIC</v>
      </c>
      <c r="AY905" s="447" t="str">
        <f t="shared" si="542"/>
        <v>ERB</v>
      </c>
      <c r="AZ905" s="447" t="str">
        <f t="shared" si="542"/>
        <v>GRB</v>
      </c>
      <c r="BA905" s="447" t="str">
        <f t="shared" si="542"/>
        <v>Non-Op</v>
      </c>
      <c r="BC905" s="449" t="s">
        <v>2100</v>
      </c>
      <c r="BD905" s="552">
        <f t="shared" si="533"/>
        <v>79999.990000000005</v>
      </c>
      <c r="BF905" s="435"/>
      <c r="BG905" s="435"/>
      <c r="BH905" s="435"/>
      <c r="BI905" s="435"/>
      <c r="BJ905" s="435"/>
      <c r="BK905" s="435"/>
      <c r="BL905" s="435"/>
      <c r="BN905" s="444"/>
    </row>
    <row r="906" spans="1:66" s="28" customFormat="1" ht="12" customHeight="1">
      <c r="A906" s="287">
        <v>18608171</v>
      </c>
      <c r="B906" s="288" t="str">
        <f t="shared" si="539"/>
        <v>18608171</v>
      </c>
      <c r="C906" s="444" t="s">
        <v>2905</v>
      </c>
      <c r="D906" s="445" t="s">
        <v>2091</v>
      </c>
      <c r="E906" s="445"/>
      <c r="F906" s="444"/>
      <c r="G906" s="445"/>
      <c r="H906" s="547">
        <v>0</v>
      </c>
      <c r="I906" s="547">
        <v>0</v>
      </c>
      <c r="J906" s="547">
        <v>0</v>
      </c>
      <c r="K906" s="547">
        <v>0</v>
      </c>
      <c r="L906" s="547">
        <v>0</v>
      </c>
      <c r="M906" s="547">
        <v>0</v>
      </c>
      <c r="N906" s="547">
        <v>0</v>
      </c>
      <c r="O906" s="547">
        <v>0</v>
      </c>
      <c r="P906" s="547">
        <v>0</v>
      </c>
      <c r="Q906" s="547">
        <v>0</v>
      </c>
      <c r="R906" s="547">
        <v>0</v>
      </c>
      <c r="S906" s="547">
        <v>0</v>
      </c>
      <c r="T906" s="547">
        <v>0</v>
      </c>
      <c r="U906" s="547"/>
      <c r="V906" s="547">
        <f t="shared" si="524"/>
        <v>0</v>
      </c>
      <c r="W906" s="285"/>
      <c r="X906" s="286"/>
      <c r="Y906" s="548">
        <f t="shared" si="541"/>
        <v>0</v>
      </c>
      <c r="Z906" s="549">
        <f t="shared" si="541"/>
        <v>0</v>
      </c>
      <c r="AA906" s="549">
        <f t="shared" si="541"/>
        <v>0</v>
      </c>
      <c r="AB906" s="282">
        <f t="shared" si="525"/>
        <v>0</v>
      </c>
      <c r="AC906" s="281">
        <f t="shared" si="526"/>
        <v>0</v>
      </c>
      <c r="AD906" s="549">
        <f t="shared" si="517"/>
        <v>0</v>
      </c>
      <c r="AE906" s="553">
        <f t="shared" si="534"/>
        <v>0</v>
      </c>
      <c r="AF906" s="282">
        <f t="shared" si="535"/>
        <v>0</v>
      </c>
      <c r="AG906" s="283">
        <f t="shared" si="527"/>
        <v>0</v>
      </c>
      <c r="AH906" s="281">
        <f t="shared" si="528"/>
        <v>0</v>
      </c>
      <c r="AI906" s="551">
        <f t="shared" si="540"/>
        <v>0</v>
      </c>
      <c r="AJ906" s="549">
        <f t="shared" si="540"/>
        <v>0</v>
      </c>
      <c r="AK906" s="549">
        <f t="shared" si="540"/>
        <v>0</v>
      </c>
      <c r="AL906" s="282">
        <f t="shared" si="529"/>
        <v>0</v>
      </c>
      <c r="AM906" s="281">
        <f t="shared" si="530"/>
        <v>0</v>
      </c>
      <c r="AN906" s="549">
        <f t="shared" si="507"/>
        <v>0</v>
      </c>
      <c r="AO906" s="549">
        <f t="shared" si="508"/>
        <v>0</v>
      </c>
      <c r="AP906" s="549">
        <f t="shared" si="531"/>
        <v>0</v>
      </c>
      <c r="AQ906" s="283">
        <f t="shared" si="496"/>
        <v>0</v>
      </c>
      <c r="AR906" s="281">
        <f t="shared" si="532"/>
        <v>0</v>
      </c>
      <c r="AT906" s="446"/>
      <c r="AU906" s="284"/>
      <c r="AV906" s="447" t="str">
        <f t="shared" si="512"/>
        <v>CA</v>
      </c>
      <c r="AW906" s="447" t="str">
        <f t="shared" si="512"/>
        <v>CL</v>
      </c>
      <c r="AX906" s="447" t="str">
        <f t="shared" si="512"/>
        <v>AIC</v>
      </c>
      <c r="AY906" s="447" t="str">
        <f t="shared" si="542"/>
        <v>ERB</v>
      </c>
      <c r="AZ906" s="447" t="str">
        <f t="shared" si="542"/>
        <v>GRB</v>
      </c>
      <c r="BA906" s="447" t="str">
        <f t="shared" si="542"/>
        <v>Non-Op</v>
      </c>
      <c r="BC906" s="445" t="s">
        <v>2142</v>
      </c>
      <c r="BD906" s="552">
        <f t="shared" si="533"/>
        <v>0</v>
      </c>
      <c r="BF906" s="435"/>
      <c r="BG906" s="435"/>
      <c r="BH906" s="435"/>
      <c r="BI906" s="435"/>
      <c r="BJ906" s="435"/>
      <c r="BK906" s="435"/>
      <c r="BL906" s="435"/>
      <c r="BN906" s="444"/>
    </row>
    <row r="907" spans="1:66" s="28" customFormat="1" ht="12" customHeight="1">
      <c r="A907" s="287">
        <v>18608181</v>
      </c>
      <c r="B907" s="288" t="str">
        <f t="shared" si="539"/>
        <v>18608181</v>
      </c>
      <c r="C907" s="444" t="s">
        <v>1566</v>
      </c>
      <c r="D907" s="445" t="s">
        <v>1165</v>
      </c>
      <c r="E907" s="445"/>
      <c r="F907" s="444"/>
      <c r="G907" s="445"/>
      <c r="H907" s="547">
        <v>53000</v>
      </c>
      <c r="I907" s="547">
        <v>53000</v>
      </c>
      <c r="J907" s="547">
        <v>53000</v>
      </c>
      <c r="K907" s="547">
        <v>53000</v>
      </c>
      <c r="L907" s="547">
        <v>53000</v>
      </c>
      <c r="M907" s="547">
        <v>53000</v>
      </c>
      <c r="N907" s="547">
        <v>53000</v>
      </c>
      <c r="O907" s="547">
        <v>53000</v>
      </c>
      <c r="P907" s="547">
        <v>53000</v>
      </c>
      <c r="Q907" s="547">
        <v>53000</v>
      </c>
      <c r="R907" s="547">
        <v>53000</v>
      </c>
      <c r="S907" s="547">
        <v>53000</v>
      </c>
      <c r="T907" s="547">
        <v>53000</v>
      </c>
      <c r="U907" s="547"/>
      <c r="V907" s="547">
        <f t="shared" si="524"/>
        <v>53000</v>
      </c>
      <c r="W907" s="285"/>
      <c r="X907" s="286"/>
      <c r="Y907" s="548">
        <f t="shared" si="541"/>
        <v>0</v>
      </c>
      <c r="Z907" s="549">
        <f t="shared" si="541"/>
        <v>0</v>
      </c>
      <c r="AA907" s="549">
        <f t="shared" si="541"/>
        <v>0</v>
      </c>
      <c r="AB907" s="282">
        <f t="shared" si="525"/>
        <v>53000</v>
      </c>
      <c r="AC907" s="281">
        <f t="shared" si="526"/>
        <v>0</v>
      </c>
      <c r="AD907" s="549">
        <f t="shared" si="517"/>
        <v>0</v>
      </c>
      <c r="AE907" s="553">
        <f t="shared" si="534"/>
        <v>0</v>
      </c>
      <c r="AF907" s="282">
        <f t="shared" si="535"/>
        <v>53000</v>
      </c>
      <c r="AG907" s="283">
        <f t="shared" si="527"/>
        <v>53000</v>
      </c>
      <c r="AH907" s="281">
        <f t="shared" si="528"/>
        <v>0</v>
      </c>
      <c r="AI907" s="551">
        <f t="shared" si="540"/>
        <v>0</v>
      </c>
      <c r="AJ907" s="549">
        <f t="shared" si="540"/>
        <v>0</v>
      </c>
      <c r="AK907" s="549">
        <f t="shared" si="540"/>
        <v>0</v>
      </c>
      <c r="AL907" s="282">
        <f t="shared" si="529"/>
        <v>53000</v>
      </c>
      <c r="AM907" s="281">
        <f t="shared" si="530"/>
        <v>0</v>
      </c>
      <c r="AN907" s="549">
        <f t="shared" si="507"/>
        <v>0</v>
      </c>
      <c r="AO907" s="549">
        <f t="shared" si="508"/>
        <v>0</v>
      </c>
      <c r="AP907" s="549">
        <f t="shared" si="531"/>
        <v>53000</v>
      </c>
      <c r="AQ907" s="283">
        <f t="shared" si="496"/>
        <v>53000</v>
      </c>
      <c r="AR907" s="281">
        <f t="shared" si="532"/>
        <v>0</v>
      </c>
      <c r="AT907" s="446" t="s">
        <v>2076</v>
      </c>
      <c r="AU907" s="284"/>
      <c r="AV907" s="447" t="str">
        <f t="shared" si="512"/>
        <v>CA</v>
      </c>
      <c r="AW907" s="447" t="str">
        <f t="shared" si="512"/>
        <v>CL</v>
      </c>
      <c r="AX907" s="447" t="str">
        <f t="shared" si="512"/>
        <v>AIC</v>
      </c>
      <c r="AY907" s="447" t="str">
        <f t="shared" si="542"/>
        <v>ERB</v>
      </c>
      <c r="AZ907" s="447" t="str">
        <f t="shared" si="542"/>
        <v>GRB</v>
      </c>
      <c r="BA907" s="447" t="str">
        <f t="shared" si="542"/>
        <v>Non-Op</v>
      </c>
      <c r="BC907" s="449" t="s">
        <v>2100</v>
      </c>
      <c r="BD907" s="552">
        <f t="shared" si="533"/>
        <v>53000</v>
      </c>
      <c r="BF907" s="435"/>
      <c r="BG907" s="435"/>
      <c r="BH907" s="435"/>
      <c r="BI907" s="435"/>
      <c r="BJ907" s="435"/>
      <c r="BK907" s="435"/>
      <c r="BL907" s="435"/>
      <c r="BN907" s="444"/>
    </row>
    <row r="908" spans="1:66" s="28" customFormat="1" ht="12" customHeight="1">
      <c r="A908" s="287">
        <v>18608191</v>
      </c>
      <c r="B908" s="288" t="str">
        <f t="shared" si="539"/>
        <v>18608191</v>
      </c>
      <c r="C908" s="444" t="s">
        <v>2906</v>
      </c>
      <c r="D908" s="445" t="s">
        <v>2091</v>
      </c>
      <c r="E908" s="445"/>
      <c r="F908" s="444"/>
      <c r="G908" s="445"/>
      <c r="H908" s="547">
        <v>0</v>
      </c>
      <c r="I908" s="547">
        <v>0</v>
      </c>
      <c r="J908" s="547">
        <v>0</v>
      </c>
      <c r="K908" s="547">
        <v>0</v>
      </c>
      <c r="L908" s="547">
        <v>0</v>
      </c>
      <c r="M908" s="547">
        <v>0</v>
      </c>
      <c r="N908" s="547">
        <v>0</v>
      </c>
      <c r="O908" s="547">
        <v>0</v>
      </c>
      <c r="P908" s="547">
        <v>0</v>
      </c>
      <c r="Q908" s="547">
        <v>0</v>
      </c>
      <c r="R908" s="547">
        <v>0</v>
      </c>
      <c r="S908" s="547">
        <v>0</v>
      </c>
      <c r="T908" s="547">
        <v>0</v>
      </c>
      <c r="U908" s="547"/>
      <c r="V908" s="547">
        <f t="shared" si="524"/>
        <v>0</v>
      </c>
      <c r="W908" s="285"/>
      <c r="X908" s="286"/>
      <c r="Y908" s="548">
        <f t="shared" si="541"/>
        <v>0</v>
      </c>
      <c r="Z908" s="549">
        <f t="shared" si="541"/>
        <v>0</v>
      </c>
      <c r="AA908" s="549">
        <f t="shared" si="541"/>
        <v>0</v>
      </c>
      <c r="AB908" s="282">
        <f t="shared" si="525"/>
        <v>0</v>
      </c>
      <c r="AC908" s="281">
        <f t="shared" si="526"/>
        <v>0</v>
      </c>
      <c r="AD908" s="549">
        <f t="shared" si="517"/>
        <v>0</v>
      </c>
      <c r="AE908" s="553">
        <f t="shared" si="534"/>
        <v>0</v>
      </c>
      <c r="AF908" s="282">
        <f t="shared" si="535"/>
        <v>0</v>
      </c>
      <c r="AG908" s="283">
        <f t="shared" si="527"/>
        <v>0</v>
      </c>
      <c r="AH908" s="281">
        <f t="shared" si="528"/>
        <v>0</v>
      </c>
      <c r="AI908" s="551">
        <f t="shared" ref="AI908:AK927" si="543">IF($D908=AI$5,$V908,0)</f>
        <v>0</v>
      </c>
      <c r="AJ908" s="549">
        <f t="shared" si="543"/>
        <v>0</v>
      </c>
      <c r="AK908" s="549">
        <f t="shared" si="543"/>
        <v>0</v>
      </c>
      <c r="AL908" s="282">
        <f t="shared" si="529"/>
        <v>0</v>
      </c>
      <c r="AM908" s="281">
        <f t="shared" si="530"/>
        <v>0</v>
      </c>
      <c r="AN908" s="549">
        <f t="shared" si="507"/>
        <v>0</v>
      </c>
      <c r="AO908" s="549">
        <f t="shared" si="508"/>
        <v>0</v>
      </c>
      <c r="AP908" s="549">
        <f t="shared" si="531"/>
        <v>0</v>
      </c>
      <c r="AQ908" s="283">
        <f t="shared" si="496"/>
        <v>0</v>
      </c>
      <c r="AR908" s="281">
        <f t="shared" si="532"/>
        <v>0</v>
      </c>
      <c r="AT908" s="446"/>
      <c r="AU908" s="284"/>
      <c r="AV908" s="447" t="str">
        <f t="shared" si="512"/>
        <v>CA</v>
      </c>
      <c r="AW908" s="447" t="str">
        <f t="shared" si="512"/>
        <v>CL</v>
      </c>
      <c r="AX908" s="447" t="str">
        <f t="shared" si="512"/>
        <v>AIC</v>
      </c>
      <c r="AY908" s="447" t="str">
        <f t="shared" si="542"/>
        <v>ERB</v>
      </c>
      <c r="AZ908" s="447" t="str">
        <f t="shared" si="542"/>
        <v>GRB</v>
      </c>
      <c r="BA908" s="447" t="str">
        <f t="shared" si="542"/>
        <v>Non-Op</v>
      </c>
      <c r="BC908" s="445" t="s">
        <v>2142</v>
      </c>
      <c r="BD908" s="552">
        <f t="shared" si="533"/>
        <v>0</v>
      </c>
      <c r="BF908" s="435"/>
      <c r="BG908" s="435"/>
      <c r="BH908" s="435"/>
      <c r="BI908" s="435"/>
      <c r="BJ908" s="435"/>
      <c r="BK908" s="435"/>
      <c r="BL908" s="435"/>
      <c r="BN908" s="444"/>
    </row>
    <row r="909" spans="1:66" s="28" customFormat="1" ht="12" customHeight="1">
      <c r="A909" s="287">
        <v>18608211</v>
      </c>
      <c r="B909" s="288" t="str">
        <f t="shared" si="539"/>
        <v>18608211</v>
      </c>
      <c r="C909" s="444" t="s">
        <v>2907</v>
      </c>
      <c r="D909" s="445" t="s">
        <v>2091</v>
      </c>
      <c r="E909" s="445"/>
      <c r="F909" s="444"/>
      <c r="G909" s="445"/>
      <c r="H909" s="547">
        <v>0</v>
      </c>
      <c r="I909" s="547">
        <v>0</v>
      </c>
      <c r="J909" s="547">
        <v>0</v>
      </c>
      <c r="K909" s="547">
        <v>0</v>
      </c>
      <c r="L909" s="547">
        <v>0</v>
      </c>
      <c r="M909" s="547">
        <v>0</v>
      </c>
      <c r="N909" s="547">
        <v>0</v>
      </c>
      <c r="O909" s="547">
        <v>0</v>
      </c>
      <c r="P909" s="547">
        <v>0</v>
      </c>
      <c r="Q909" s="547">
        <v>0</v>
      </c>
      <c r="R909" s="547">
        <v>0</v>
      </c>
      <c r="S909" s="547">
        <v>0</v>
      </c>
      <c r="T909" s="547">
        <v>0</v>
      </c>
      <c r="U909" s="547"/>
      <c r="V909" s="547">
        <f t="shared" si="524"/>
        <v>0</v>
      </c>
      <c r="W909" s="285"/>
      <c r="X909" s="286"/>
      <c r="Y909" s="548">
        <f t="shared" si="541"/>
        <v>0</v>
      </c>
      <c r="Z909" s="549">
        <f t="shared" si="541"/>
        <v>0</v>
      </c>
      <c r="AA909" s="549">
        <f t="shared" si="541"/>
        <v>0</v>
      </c>
      <c r="AB909" s="282">
        <f t="shared" si="525"/>
        <v>0</v>
      </c>
      <c r="AC909" s="281">
        <f t="shared" si="526"/>
        <v>0</v>
      </c>
      <c r="AD909" s="549">
        <f t="shared" si="517"/>
        <v>0</v>
      </c>
      <c r="AE909" s="553">
        <f t="shared" si="534"/>
        <v>0</v>
      </c>
      <c r="AF909" s="282">
        <f t="shared" si="535"/>
        <v>0</v>
      </c>
      <c r="AG909" s="283">
        <f t="shared" si="527"/>
        <v>0</v>
      </c>
      <c r="AH909" s="281">
        <f t="shared" si="528"/>
        <v>0</v>
      </c>
      <c r="AI909" s="551">
        <f t="shared" si="543"/>
        <v>0</v>
      </c>
      <c r="AJ909" s="549">
        <f t="shared" si="543"/>
        <v>0</v>
      </c>
      <c r="AK909" s="549">
        <f t="shared" si="543"/>
        <v>0</v>
      </c>
      <c r="AL909" s="282">
        <f t="shared" si="529"/>
        <v>0</v>
      </c>
      <c r="AM909" s="281">
        <f t="shared" si="530"/>
        <v>0</v>
      </c>
      <c r="AN909" s="549">
        <f t="shared" si="507"/>
        <v>0</v>
      </c>
      <c r="AO909" s="549">
        <f t="shared" si="508"/>
        <v>0</v>
      </c>
      <c r="AP909" s="549">
        <f t="shared" si="531"/>
        <v>0</v>
      </c>
      <c r="AQ909" s="283">
        <f t="shared" si="496"/>
        <v>0</v>
      </c>
      <c r="AR909" s="281">
        <f t="shared" si="532"/>
        <v>0</v>
      </c>
      <c r="AT909" s="446"/>
      <c r="AU909" s="284"/>
      <c r="AV909" s="447" t="str">
        <f t="shared" si="512"/>
        <v>CA</v>
      </c>
      <c r="AW909" s="447" t="str">
        <f t="shared" si="512"/>
        <v>CL</v>
      </c>
      <c r="AX909" s="447" t="str">
        <f t="shared" si="512"/>
        <v>AIC</v>
      </c>
      <c r="AY909" s="447" t="str">
        <f t="shared" si="542"/>
        <v>ERB</v>
      </c>
      <c r="AZ909" s="447" t="str">
        <f t="shared" si="542"/>
        <v>GRB</v>
      </c>
      <c r="BA909" s="447" t="str">
        <f t="shared" si="542"/>
        <v>Non-Op</v>
      </c>
      <c r="BC909" s="445" t="s">
        <v>2142</v>
      </c>
      <c r="BD909" s="552">
        <f t="shared" si="533"/>
        <v>0</v>
      </c>
      <c r="BF909" s="435"/>
      <c r="BG909" s="435"/>
      <c r="BH909" s="435"/>
      <c r="BI909" s="435"/>
      <c r="BJ909" s="435"/>
      <c r="BK909" s="435"/>
      <c r="BL909" s="435"/>
      <c r="BN909" s="444"/>
    </row>
    <row r="910" spans="1:66" s="28" customFormat="1" ht="12" customHeight="1">
      <c r="A910" s="287">
        <v>18608212</v>
      </c>
      <c r="B910" s="288" t="str">
        <f t="shared" si="539"/>
        <v>18608212</v>
      </c>
      <c r="C910" s="444" t="s">
        <v>1567</v>
      </c>
      <c r="D910" s="445" t="s">
        <v>2091</v>
      </c>
      <c r="E910" s="445"/>
      <c r="F910" s="444"/>
      <c r="G910" s="445"/>
      <c r="H910" s="547">
        <v>25702.62</v>
      </c>
      <c r="I910" s="547">
        <v>35876.449999999997</v>
      </c>
      <c r="J910" s="547">
        <v>39584.379999999997</v>
      </c>
      <c r="K910" s="547">
        <v>37295.339999999997</v>
      </c>
      <c r="L910" s="547">
        <v>37295.339999999997</v>
      </c>
      <c r="M910" s="547">
        <v>37295.339999999997</v>
      </c>
      <c r="N910" s="547">
        <v>37295.339999999997</v>
      </c>
      <c r="O910" s="547">
        <v>37295.339999999997</v>
      </c>
      <c r="P910" s="547">
        <v>37295.339999999997</v>
      </c>
      <c r="Q910" s="547">
        <v>37295.339999999997</v>
      </c>
      <c r="R910" s="547">
        <v>45280.09</v>
      </c>
      <c r="S910" s="547">
        <v>45280.09</v>
      </c>
      <c r="T910" s="547">
        <v>47081.34</v>
      </c>
      <c r="U910" s="547"/>
      <c r="V910" s="547">
        <f t="shared" si="524"/>
        <v>38623.364166666659</v>
      </c>
      <c r="W910" s="305"/>
      <c r="X910" s="306"/>
      <c r="Y910" s="548">
        <f t="shared" si="541"/>
        <v>47081.34</v>
      </c>
      <c r="Z910" s="549">
        <f t="shared" si="541"/>
        <v>0</v>
      </c>
      <c r="AA910" s="549">
        <f t="shared" si="541"/>
        <v>0</v>
      </c>
      <c r="AB910" s="282">
        <f t="shared" si="525"/>
        <v>0</v>
      </c>
      <c r="AC910" s="281">
        <f t="shared" si="526"/>
        <v>0</v>
      </c>
      <c r="AD910" s="549">
        <f t="shared" si="517"/>
        <v>0</v>
      </c>
      <c r="AE910" s="553">
        <f t="shared" si="534"/>
        <v>0</v>
      </c>
      <c r="AF910" s="282">
        <f t="shared" si="535"/>
        <v>0</v>
      </c>
      <c r="AG910" s="283">
        <f t="shared" si="527"/>
        <v>0</v>
      </c>
      <c r="AH910" s="281">
        <f t="shared" si="528"/>
        <v>0</v>
      </c>
      <c r="AI910" s="551">
        <f t="shared" si="543"/>
        <v>38623.364166666659</v>
      </c>
      <c r="AJ910" s="549">
        <f t="shared" si="543"/>
        <v>0</v>
      </c>
      <c r="AK910" s="549">
        <f t="shared" si="543"/>
        <v>0</v>
      </c>
      <c r="AL910" s="282">
        <f t="shared" si="529"/>
        <v>0</v>
      </c>
      <c r="AM910" s="281">
        <f t="shared" si="530"/>
        <v>0</v>
      </c>
      <c r="AN910" s="549">
        <f t="shared" si="507"/>
        <v>0</v>
      </c>
      <c r="AO910" s="549">
        <f t="shared" si="508"/>
        <v>0</v>
      </c>
      <c r="AP910" s="549">
        <f t="shared" si="531"/>
        <v>0</v>
      </c>
      <c r="AQ910" s="283">
        <f t="shared" si="496"/>
        <v>0</v>
      </c>
      <c r="AR910" s="281">
        <f t="shared" si="532"/>
        <v>0</v>
      </c>
      <c r="AT910" s="446"/>
      <c r="AU910" s="284"/>
      <c r="AV910" s="447" t="str">
        <f t="shared" si="512"/>
        <v>CA</v>
      </c>
      <c r="AW910" s="447" t="str">
        <f t="shared" si="512"/>
        <v>CL</v>
      </c>
      <c r="AX910" s="447" t="str">
        <f t="shared" si="512"/>
        <v>AIC</v>
      </c>
      <c r="AY910" s="447" t="str">
        <f t="shared" si="542"/>
        <v>ERB</v>
      </c>
      <c r="AZ910" s="447" t="str">
        <f t="shared" si="542"/>
        <v>GRB</v>
      </c>
      <c r="BA910" s="447" t="str">
        <f t="shared" si="542"/>
        <v>Non-Op</v>
      </c>
      <c r="BC910" s="445" t="s">
        <v>2159</v>
      </c>
      <c r="BD910" s="552">
        <f t="shared" si="533"/>
        <v>47081.34</v>
      </c>
      <c r="BF910" s="435"/>
      <c r="BG910" s="435"/>
      <c r="BH910" s="435"/>
      <c r="BI910" s="435"/>
      <c r="BJ910" s="435"/>
      <c r="BK910" s="435"/>
      <c r="BL910" s="435"/>
      <c r="BN910" s="444"/>
    </row>
    <row r="911" spans="1:66" s="28" customFormat="1" ht="12" customHeight="1">
      <c r="A911" s="287">
        <v>18608221</v>
      </c>
      <c r="B911" s="288" t="str">
        <f t="shared" si="539"/>
        <v>18608221</v>
      </c>
      <c r="C911" s="444" t="s">
        <v>2908</v>
      </c>
      <c r="D911" s="445" t="s">
        <v>1165</v>
      </c>
      <c r="E911" s="445"/>
      <c r="F911" s="444"/>
      <c r="G911" s="445"/>
      <c r="H911" s="547">
        <v>-981.25</v>
      </c>
      <c r="I911" s="547">
        <v>0</v>
      </c>
      <c r="J911" s="547">
        <v>0</v>
      </c>
      <c r="K911" s="547">
        <v>0</v>
      </c>
      <c r="L911" s="547">
        <v>0</v>
      </c>
      <c r="M911" s="547">
        <v>0</v>
      </c>
      <c r="N911" s="547">
        <v>0</v>
      </c>
      <c r="O911" s="547">
        <v>0</v>
      </c>
      <c r="P911" s="547">
        <v>0</v>
      </c>
      <c r="Q911" s="547">
        <v>0</v>
      </c>
      <c r="R911" s="547">
        <v>0</v>
      </c>
      <c r="S911" s="547">
        <v>0</v>
      </c>
      <c r="T911" s="547">
        <v>0</v>
      </c>
      <c r="U911" s="547"/>
      <c r="V911" s="547">
        <f t="shared" si="524"/>
        <v>-40.885416666666664</v>
      </c>
      <c r="W911" s="285"/>
      <c r="X911" s="286"/>
      <c r="Y911" s="548">
        <f t="shared" si="541"/>
        <v>0</v>
      </c>
      <c r="Z911" s="549">
        <f t="shared" si="541"/>
        <v>0</v>
      </c>
      <c r="AA911" s="549">
        <f t="shared" si="541"/>
        <v>0</v>
      </c>
      <c r="AB911" s="282">
        <f t="shared" si="525"/>
        <v>0</v>
      </c>
      <c r="AC911" s="281">
        <f t="shared" si="526"/>
        <v>0</v>
      </c>
      <c r="AD911" s="549">
        <f t="shared" si="517"/>
        <v>0</v>
      </c>
      <c r="AE911" s="553">
        <f t="shared" si="534"/>
        <v>0</v>
      </c>
      <c r="AF911" s="282">
        <f t="shared" si="535"/>
        <v>0</v>
      </c>
      <c r="AG911" s="283">
        <f t="shared" si="527"/>
        <v>0</v>
      </c>
      <c r="AH911" s="281">
        <f t="shared" si="528"/>
        <v>0</v>
      </c>
      <c r="AI911" s="551">
        <f t="shared" si="543"/>
        <v>0</v>
      </c>
      <c r="AJ911" s="549">
        <f t="shared" si="543"/>
        <v>0</v>
      </c>
      <c r="AK911" s="549">
        <f t="shared" si="543"/>
        <v>0</v>
      </c>
      <c r="AL911" s="282">
        <f t="shared" si="529"/>
        <v>-40.885416666666664</v>
      </c>
      <c r="AM911" s="281">
        <f t="shared" si="530"/>
        <v>0</v>
      </c>
      <c r="AN911" s="549">
        <f t="shared" si="507"/>
        <v>0</v>
      </c>
      <c r="AO911" s="549">
        <f t="shared" si="508"/>
        <v>0</v>
      </c>
      <c r="AP911" s="549">
        <f t="shared" si="531"/>
        <v>-40.885416666666664</v>
      </c>
      <c r="AQ911" s="283">
        <f t="shared" si="496"/>
        <v>-40.885416666666664</v>
      </c>
      <c r="AR911" s="281">
        <f t="shared" si="532"/>
        <v>0</v>
      </c>
      <c r="AT911" s="446" t="s">
        <v>2076</v>
      </c>
      <c r="AU911" s="284"/>
      <c r="AV911" s="447" t="str">
        <f t="shared" si="512"/>
        <v>CA</v>
      </c>
      <c r="AW911" s="447" t="str">
        <f t="shared" si="512"/>
        <v>CL</v>
      </c>
      <c r="AX911" s="447" t="str">
        <f t="shared" si="512"/>
        <v>AIC</v>
      </c>
      <c r="AY911" s="447" t="str">
        <f t="shared" si="542"/>
        <v>ERB</v>
      </c>
      <c r="AZ911" s="447" t="str">
        <f t="shared" si="542"/>
        <v>GRB</v>
      </c>
      <c r="BA911" s="447" t="str">
        <f t="shared" si="542"/>
        <v>Non-Op</v>
      </c>
      <c r="BC911" s="449" t="s">
        <v>2100</v>
      </c>
      <c r="BD911" s="552">
        <f t="shared" si="533"/>
        <v>0</v>
      </c>
      <c r="BF911" s="435"/>
      <c r="BG911" s="435"/>
      <c r="BH911" s="435"/>
      <c r="BI911" s="435"/>
      <c r="BJ911" s="435"/>
      <c r="BK911" s="435"/>
      <c r="BL911" s="435"/>
      <c r="BN911" s="444"/>
    </row>
    <row r="912" spans="1:66" s="28" customFormat="1" ht="12" customHeight="1">
      <c r="A912" s="287">
        <v>18608231</v>
      </c>
      <c r="B912" s="288" t="str">
        <f t="shared" si="539"/>
        <v>18608231</v>
      </c>
      <c r="C912" s="444" t="s">
        <v>1568</v>
      </c>
      <c r="D912" s="445" t="s">
        <v>2091</v>
      </c>
      <c r="E912" s="445"/>
      <c r="F912" s="444"/>
      <c r="G912" s="445"/>
      <c r="H912" s="547">
        <v>981.25</v>
      </c>
      <c r="I912" s="547">
        <v>0</v>
      </c>
      <c r="J912" s="547">
        <v>193.07</v>
      </c>
      <c r="K912" s="547">
        <v>0</v>
      </c>
      <c r="L912" s="547">
        <v>0</v>
      </c>
      <c r="M912" s="547">
        <v>0</v>
      </c>
      <c r="N912" s="547">
        <v>0</v>
      </c>
      <c r="O912" s="547">
        <v>0</v>
      </c>
      <c r="P912" s="547">
        <v>0</v>
      </c>
      <c r="Q912" s="547">
        <v>0</v>
      </c>
      <c r="R912" s="547">
        <v>0</v>
      </c>
      <c r="S912" s="547">
        <v>0</v>
      </c>
      <c r="T912" s="547">
        <v>0</v>
      </c>
      <c r="U912" s="547"/>
      <c r="V912" s="547">
        <f t="shared" si="524"/>
        <v>56.974583333333328</v>
      </c>
      <c r="W912" s="285"/>
      <c r="X912" s="286"/>
      <c r="Y912" s="548">
        <f t="shared" si="541"/>
        <v>0</v>
      </c>
      <c r="Z912" s="549">
        <f t="shared" si="541"/>
        <v>0</v>
      </c>
      <c r="AA912" s="549">
        <f t="shared" si="541"/>
        <v>0</v>
      </c>
      <c r="AB912" s="282">
        <f t="shared" si="525"/>
        <v>0</v>
      </c>
      <c r="AC912" s="281">
        <f t="shared" si="526"/>
        <v>0</v>
      </c>
      <c r="AD912" s="549">
        <f t="shared" si="517"/>
        <v>0</v>
      </c>
      <c r="AE912" s="553">
        <f t="shared" si="534"/>
        <v>0</v>
      </c>
      <c r="AF912" s="282">
        <f t="shared" si="535"/>
        <v>0</v>
      </c>
      <c r="AG912" s="283">
        <f t="shared" si="527"/>
        <v>0</v>
      </c>
      <c r="AH912" s="281">
        <f t="shared" si="528"/>
        <v>0</v>
      </c>
      <c r="AI912" s="551">
        <f t="shared" si="543"/>
        <v>56.974583333333328</v>
      </c>
      <c r="AJ912" s="549">
        <f t="shared" si="543"/>
        <v>0</v>
      </c>
      <c r="AK912" s="549">
        <f t="shared" si="543"/>
        <v>0</v>
      </c>
      <c r="AL912" s="282">
        <f t="shared" si="529"/>
        <v>0</v>
      </c>
      <c r="AM912" s="281">
        <f t="shared" si="530"/>
        <v>0</v>
      </c>
      <c r="AN912" s="549">
        <f t="shared" si="507"/>
        <v>0</v>
      </c>
      <c r="AO912" s="549">
        <f t="shared" si="508"/>
        <v>0</v>
      </c>
      <c r="AP912" s="549">
        <f t="shared" si="531"/>
        <v>0</v>
      </c>
      <c r="AQ912" s="283">
        <f t="shared" si="496"/>
        <v>0</v>
      </c>
      <c r="AR912" s="281">
        <f t="shared" si="532"/>
        <v>0</v>
      </c>
      <c r="AT912" s="446"/>
      <c r="AU912" s="284"/>
      <c r="AV912" s="447" t="str">
        <f t="shared" si="512"/>
        <v>CA</v>
      </c>
      <c r="AW912" s="447" t="str">
        <f t="shared" si="512"/>
        <v>CL</v>
      </c>
      <c r="AX912" s="447" t="str">
        <f t="shared" si="512"/>
        <v>AIC</v>
      </c>
      <c r="AY912" s="447" t="str">
        <f t="shared" si="542"/>
        <v>ERB</v>
      </c>
      <c r="AZ912" s="447" t="str">
        <f t="shared" si="542"/>
        <v>GRB</v>
      </c>
      <c r="BA912" s="447" t="str">
        <f t="shared" si="542"/>
        <v>Non-Op</v>
      </c>
      <c r="BC912" s="445" t="s">
        <v>2142</v>
      </c>
      <c r="BD912" s="552">
        <f t="shared" si="533"/>
        <v>0</v>
      </c>
      <c r="BF912" s="435"/>
      <c r="BG912" s="435"/>
      <c r="BH912" s="435"/>
      <c r="BI912" s="435"/>
      <c r="BJ912" s="435"/>
      <c r="BK912" s="435"/>
      <c r="BL912" s="435"/>
      <c r="BN912" s="444"/>
    </row>
    <row r="913" spans="1:66" s="28" customFormat="1" ht="12" customHeight="1">
      <c r="A913" s="287">
        <v>18608241</v>
      </c>
      <c r="B913" s="288" t="str">
        <f t="shared" si="539"/>
        <v>18608241</v>
      </c>
      <c r="C913" s="444" t="s">
        <v>1569</v>
      </c>
      <c r="D913" s="445" t="s">
        <v>1165</v>
      </c>
      <c r="E913" s="445"/>
      <c r="F913" s="444"/>
      <c r="G913" s="445"/>
      <c r="H913" s="547">
        <v>100215.17</v>
      </c>
      <c r="I913" s="547">
        <v>100215.17</v>
      </c>
      <c r="J913" s="547">
        <v>100215.17</v>
      </c>
      <c r="K913" s="547">
        <v>100215.17</v>
      </c>
      <c r="L913" s="547">
        <v>100215.17</v>
      </c>
      <c r="M913" s="547">
        <v>100215.17</v>
      </c>
      <c r="N913" s="547">
        <v>100215.17</v>
      </c>
      <c r="O913" s="547">
        <v>100215.17</v>
      </c>
      <c r="P913" s="547">
        <v>100215.17</v>
      </c>
      <c r="Q913" s="547">
        <v>100215.17</v>
      </c>
      <c r="R913" s="547">
        <v>100215.17</v>
      </c>
      <c r="S913" s="547">
        <v>100215.17</v>
      </c>
      <c r="T913" s="547">
        <v>100215.17</v>
      </c>
      <c r="U913" s="547"/>
      <c r="V913" s="547">
        <f t="shared" si="524"/>
        <v>100215.17</v>
      </c>
      <c r="W913" s="285"/>
      <c r="X913" s="286"/>
      <c r="Y913" s="548">
        <f t="shared" si="541"/>
        <v>0</v>
      </c>
      <c r="Z913" s="549">
        <f t="shared" si="541"/>
        <v>0</v>
      </c>
      <c r="AA913" s="549">
        <f t="shared" si="541"/>
        <v>0</v>
      </c>
      <c r="AB913" s="282">
        <f t="shared" si="525"/>
        <v>100215.17</v>
      </c>
      <c r="AC913" s="281">
        <f t="shared" si="526"/>
        <v>0</v>
      </c>
      <c r="AD913" s="549">
        <f t="shared" si="517"/>
        <v>0</v>
      </c>
      <c r="AE913" s="553">
        <f t="shared" si="534"/>
        <v>0</v>
      </c>
      <c r="AF913" s="282">
        <f t="shared" si="535"/>
        <v>100215.17</v>
      </c>
      <c r="AG913" s="283">
        <f t="shared" si="527"/>
        <v>100215.17</v>
      </c>
      <c r="AH913" s="281">
        <f t="shared" si="528"/>
        <v>0</v>
      </c>
      <c r="AI913" s="551">
        <f t="shared" si="543"/>
        <v>0</v>
      </c>
      <c r="AJ913" s="549">
        <f t="shared" si="543"/>
        <v>0</v>
      </c>
      <c r="AK913" s="549">
        <f t="shared" si="543"/>
        <v>0</v>
      </c>
      <c r="AL913" s="282">
        <f t="shared" si="529"/>
        <v>100215.17</v>
      </c>
      <c r="AM913" s="281">
        <f t="shared" si="530"/>
        <v>0</v>
      </c>
      <c r="AN913" s="549">
        <f t="shared" si="507"/>
        <v>0</v>
      </c>
      <c r="AO913" s="549">
        <f t="shared" si="508"/>
        <v>0</v>
      </c>
      <c r="AP913" s="549">
        <f t="shared" si="531"/>
        <v>100215.17</v>
      </c>
      <c r="AQ913" s="283">
        <f t="shared" si="496"/>
        <v>100215.17</v>
      </c>
      <c r="AR913" s="281">
        <f t="shared" si="532"/>
        <v>0</v>
      </c>
      <c r="AT913" s="446" t="s">
        <v>2076</v>
      </c>
      <c r="AU913" s="284"/>
      <c r="AV913" s="447" t="str">
        <f t="shared" si="512"/>
        <v>CA</v>
      </c>
      <c r="AW913" s="447" t="str">
        <f t="shared" si="512"/>
        <v>CL</v>
      </c>
      <c r="AX913" s="447" t="str">
        <f t="shared" si="512"/>
        <v>AIC</v>
      </c>
      <c r="AY913" s="447" t="str">
        <f t="shared" si="542"/>
        <v>ERB</v>
      </c>
      <c r="AZ913" s="447" t="str">
        <f t="shared" si="542"/>
        <v>GRB</v>
      </c>
      <c r="BA913" s="447" t="str">
        <f t="shared" si="542"/>
        <v>Non-Op</v>
      </c>
      <c r="BC913" s="449" t="s">
        <v>2100</v>
      </c>
      <c r="BD913" s="552">
        <f t="shared" si="533"/>
        <v>100215.17</v>
      </c>
      <c r="BF913" s="435"/>
      <c r="BG913" s="435"/>
      <c r="BH913" s="435"/>
      <c r="BI913" s="435"/>
      <c r="BJ913" s="435"/>
      <c r="BK913" s="435"/>
      <c r="BL913" s="435"/>
      <c r="BN913" s="444"/>
    </row>
    <row r="914" spans="1:66" s="28" customFormat="1" ht="12" customHeight="1">
      <c r="A914" s="287">
        <v>18608251</v>
      </c>
      <c r="B914" s="288" t="str">
        <f t="shared" si="539"/>
        <v>18608251</v>
      </c>
      <c r="C914" s="444" t="s">
        <v>1570</v>
      </c>
      <c r="D914" s="445" t="s">
        <v>2091</v>
      </c>
      <c r="E914" s="445"/>
      <c r="F914" s="444"/>
      <c r="G914" s="445"/>
      <c r="H914" s="547">
        <v>2357.33</v>
      </c>
      <c r="I914" s="547">
        <v>2357.33</v>
      </c>
      <c r="J914" s="547">
        <v>2357.33</v>
      </c>
      <c r="K914" s="547">
        <v>2357.33</v>
      </c>
      <c r="L914" s="547">
        <v>2357.33</v>
      </c>
      <c r="M914" s="547">
        <v>2357.33</v>
      </c>
      <c r="N914" s="547">
        <v>2357.33</v>
      </c>
      <c r="O914" s="547">
        <v>2357.33</v>
      </c>
      <c r="P914" s="547">
        <v>2357.33</v>
      </c>
      <c r="Q914" s="547">
        <v>2357.33</v>
      </c>
      <c r="R914" s="547">
        <v>2357.33</v>
      </c>
      <c r="S914" s="547">
        <v>2357.33</v>
      </c>
      <c r="T914" s="547">
        <v>2357.33</v>
      </c>
      <c r="U914" s="547"/>
      <c r="V914" s="547">
        <f t="shared" si="524"/>
        <v>2357.3300000000004</v>
      </c>
      <c r="W914" s="285"/>
      <c r="X914" s="286"/>
      <c r="Y914" s="548">
        <f t="shared" ref="Y914:AA933" si="544">IF($D914=Y$5,$T914,0)</f>
        <v>2357.33</v>
      </c>
      <c r="Z914" s="549">
        <f t="shared" si="544"/>
        <v>0</v>
      </c>
      <c r="AA914" s="549">
        <f t="shared" si="544"/>
        <v>0</v>
      </c>
      <c r="AB914" s="282">
        <f t="shared" si="525"/>
        <v>0</v>
      </c>
      <c r="AC914" s="281">
        <f t="shared" si="526"/>
        <v>0</v>
      </c>
      <c r="AD914" s="549">
        <f t="shared" si="517"/>
        <v>0</v>
      </c>
      <c r="AE914" s="553">
        <f t="shared" si="534"/>
        <v>0</v>
      </c>
      <c r="AF914" s="282">
        <f t="shared" si="535"/>
        <v>0</v>
      </c>
      <c r="AG914" s="283">
        <f t="shared" si="527"/>
        <v>0</v>
      </c>
      <c r="AH914" s="281">
        <f t="shared" si="528"/>
        <v>0</v>
      </c>
      <c r="AI914" s="551">
        <f t="shared" si="543"/>
        <v>2357.3300000000004</v>
      </c>
      <c r="AJ914" s="549">
        <f t="shared" si="543"/>
        <v>0</v>
      </c>
      <c r="AK914" s="549">
        <f t="shared" si="543"/>
        <v>0</v>
      </c>
      <c r="AL914" s="282">
        <f t="shared" si="529"/>
        <v>0</v>
      </c>
      <c r="AM914" s="281">
        <f t="shared" si="530"/>
        <v>0</v>
      </c>
      <c r="AN914" s="549">
        <f t="shared" si="507"/>
        <v>0</v>
      </c>
      <c r="AO914" s="549">
        <f t="shared" si="508"/>
        <v>0</v>
      </c>
      <c r="AP914" s="549">
        <f t="shared" si="531"/>
        <v>0</v>
      </c>
      <c r="AQ914" s="283">
        <f t="shared" si="496"/>
        <v>0</v>
      </c>
      <c r="AR914" s="281">
        <f t="shared" si="532"/>
        <v>0</v>
      </c>
      <c r="AT914" s="446"/>
      <c r="AU914" s="284"/>
      <c r="AV914" s="447" t="str">
        <f t="shared" si="512"/>
        <v>CA</v>
      </c>
      <c r="AW914" s="447" t="str">
        <f t="shared" si="512"/>
        <v>CL</v>
      </c>
      <c r="AX914" s="447" t="str">
        <f t="shared" si="512"/>
        <v>AIC</v>
      </c>
      <c r="AY914" s="447" t="str">
        <f t="shared" si="542"/>
        <v>ERB</v>
      </c>
      <c r="AZ914" s="447" t="str">
        <f t="shared" si="542"/>
        <v>GRB</v>
      </c>
      <c r="BA914" s="447" t="str">
        <f t="shared" si="542"/>
        <v>Non-Op</v>
      </c>
      <c r="BC914" s="445" t="s">
        <v>2159</v>
      </c>
      <c r="BD914" s="552">
        <f t="shared" si="533"/>
        <v>2357.33</v>
      </c>
      <c r="BF914" s="435"/>
      <c r="BG914" s="435"/>
      <c r="BH914" s="435"/>
      <c r="BI914" s="435"/>
      <c r="BJ914" s="435"/>
      <c r="BK914" s="435"/>
      <c r="BL914" s="435"/>
      <c r="BN914" s="444"/>
    </row>
    <row r="915" spans="1:66" s="28" customFormat="1" ht="12" customHeight="1">
      <c r="A915" s="321">
        <v>18608271</v>
      </c>
      <c r="B915" s="318" t="str">
        <f t="shared" si="539"/>
        <v>18608271</v>
      </c>
      <c r="C915" s="444" t="s">
        <v>2909</v>
      </c>
      <c r="D915" s="445" t="s">
        <v>2091</v>
      </c>
      <c r="E915" s="445"/>
      <c r="F915" s="294">
        <v>42811</v>
      </c>
      <c r="G915" s="445"/>
      <c r="H915" s="547">
        <v>0</v>
      </c>
      <c r="I915" s="547">
        <v>0</v>
      </c>
      <c r="J915" s="547">
        <v>0</v>
      </c>
      <c r="K915" s="547">
        <v>0</v>
      </c>
      <c r="L915" s="547">
        <v>0</v>
      </c>
      <c r="M915" s="547">
        <v>0</v>
      </c>
      <c r="N915" s="547">
        <v>0</v>
      </c>
      <c r="O915" s="547">
        <v>0</v>
      </c>
      <c r="P915" s="547">
        <v>0</v>
      </c>
      <c r="Q915" s="547">
        <v>0</v>
      </c>
      <c r="R915" s="547">
        <v>0</v>
      </c>
      <c r="S915" s="547">
        <v>0</v>
      </c>
      <c r="T915" s="547">
        <v>0</v>
      </c>
      <c r="U915" s="547"/>
      <c r="V915" s="547">
        <f t="shared" si="524"/>
        <v>0</v>
      </c>
      <c r="W915" s="285"/>
      <c r="X915" s="286"/>
      <c r="Y915" s="548">
        <f t="shared" si="544"/>
        <v>0</v>
      </c>
      <c r="Z915" s="549">
        <f t="shared" si="544"/>
        <v>0</v>
      </c>
      <c r="AA915" s="549">
        <f t="shared" si="544"/>
        <v>0</v>
      </c>
      <c r="AB915" s="282">
        <f t="shared" si="525"/>
        <v>0</v>
      </c>
      <c r="AC915" s="281">
        <f t="shared" si="526"/>
        <v>0</v>
      </c>
      <c r="AD915" s="549">
        <f t="shared" si="517"/>
        <v>0</v>
      </c>
      <c r="AE915" s="553">
        <f t="shared" si="534"/>
        <v>0</v>
      </c>
      <c r="AF915" s="282">
        <f t="shared" si="535"/>
        <v>0</v>
      </c>
      <c r="AG915" s="283">
        <f t="shared" si="527"/>
        <v>0</v>
      </c>
      <c r="AH915" s="281">
        <f t="shared" si="528"/>
        <v>0</v>
      </c>
      <c r="AI915" s="551">
        <f t="shared" si="543"/>
        <v>0</v>
      </c>
      <c r="AJ915" s="549">
        <f t="shared" si="543"/>
        <v>0</v>
      </c>
      <c r="AK915" s="549">
        <f t="shared" si="543"/>
        <v>0</v>
      </c>
      <c r="AL915" s="282">
        <f t="shared" si="529"/>
        <v>0</v>
      </c>
      <c r="AM915" s="281">
        <f t="shared" si="530"/>
        <v>0</v>
      </c>
      <c r="AN915" s="549">
        <f t="shared" si="507"/>
        <v>0</v>
      </c>
      <c r="AO915" s="549">
        <f t="shared" si="508"/>
        <v>0</v>
      </c>
      <c r="AP915" s="549">
        <f t="shared" si="531"/>
        <v>0</v>
      </c>
      <c r="AQ915" s="283">
        <f t="shared" si="496"/>
        <v>0</v>
      </c>
      <c r="AR915" s="281">
        <f t="shared" si="532"/>
        <v>0</v>
      </c>
      <c r="AT915" s="446"/>
      <c r="AU915" s="284"/>
      <c r="AV915" s="447" t="str">
        <f t="shared" si="512"/>
        <v>CA</v>
      </c>
      <c r="AW915" s="447" t="str">
        <f t="shared" si="512"/>
        <v>CL</v>
      </c>
      <c r="AX915" s="447" t="str">
        <f t="shared" si="512"/>
        <v>AIC</v>
      </c>
      <c r="AY915" s="447" t="str">
        <f t="shared" si="542"/>
        <v>ERB</v>
      </c>
      <c r="AZ915" s="447" t="str">
        <f t="shared" si="542"/>
        <v>GRB</v>
      </c>
      <c r="BA915" s="447" t="str">
        <f t="shared" si="542"/>
        <v>Non-Op</v>
      </c>
      <c r="BC915" s="445" t="s">
        <v>2142</v>
      </c>
      <c r="BD915" s="552">
        <f t="shared" si="533"/>
        <v>0</v>
      </c>
      <c r="BF915" s="448"/>
      <c r="BG915" s="448"/>
      <c r="BH915" s="448"/>
      <c r="BI915" s="448"/>
      <c r="BJ915" s="448"/>
      <c r="BK915" s="448"/>
      <c r="BL915" s="448"/>
      <c r="BN915" s="444"/>
    </row>
    <row r="916" spans="1:66" s="28" customFormat="1" ht="12" customHeight="1">
      <c r="A916" s="321">
        <v>18608281</v>
      </c>
      <c r="B916" s="318" t="str">
        <f t="shared" si="539"/>
        <v>18608281</v>
      </c>
      <c r="C916" s="444" t="s">
        <v>1571</v>
      </c>
      <c r="D916" s="445" t="s">
        <v>2091</v>
      </c>
      <c r="E916" s="445"/>
      <c r="F916" s="294">
        <v>42872</v>
      </c>
      <c r="G916" s="445"/>
      <c r="H916" s="547">
        <v>72266.67</v>
      </c>
      <c r="I916" s="547">
        <v>72266.67</v>
      </c>
      <c r="J916" s="547">
        <v>72266.67</v>
      </c>
      <c r="K916" s="547">
        <v>72266.67</v>
      </c>
      <c r="L916" s="547">
        <v>72266.67</v>
      </c>
      <c r="M916" s="547">
        <v>72266.67</v>
      </c>
      <c r="N916" s="547">
        <v>72266.67</v>
      </c>
      <c r="O916" s="547">
        <v>72266.67</v>
      </c>
      <c r="P916" s="547">
        <v>72266.67</v>
      </c>
      <c r="Q916" s="547">
        <v>72266.67</v>
      </c>
      <c r="R916" s="547">
        <v>72266.67</v>
      </c>
      <c r="S916" s="547">
        <v>72266.67</v>
      </c>
      <c r="T916" s="547">
        <v>72266.67</v>
      </c>
      <c r="U916" s="547"/>
      <c r="V916" s="547">
        <f t="shared" si="524"/>
        <v>72266.670000000013</v>
      </c>
      <c r="W916" s="285"/>
      <c r="X916" s="286"/>
      <c r="Y916" s="548">
        <f t="shared" si="544"/>
        <v>72266.67</v>
      </c>
      <c r="Z916" s="549">
        <f t="shared" si="544"/>
        <v>0</v>
      </c>
      <c r="AA916" s="549">
        <f t="shared" si="544"/>
        <v>0</v>
      </c>
      <c r="AB916" s="282">
        <f t="shared" si="525"/>
        <v>0</v>
      </c>
      <c r="AC916" s="281">
        <f t="shared" si="526"/>
        <v>0</v>
      </c>
      <c r="AD916" s="549">
        <f t="shared" si="517"/>
        <v>0</v>
      </c>
      <c r="AE916" s="553">
        <f t="shared" si="534"/>
        <v>0</v>
      </c>
      <c r="AF916" s="282">
        <f t="shared" si="535"/>
        <v>0</v>
      </c>
      <c r="AG916" s="283">
        <f t="shared" si="527"/>
        <v>0</v>
      </c>
      <c r="AH916" s="281">
        <f t="shared" si="528"/>
        <v>0</v>
      </c>
      <c r="AI916" s="551">
        <f t="shared" si="543"/>
        <v>72266.670000000013</v>
      </c>
      <c r="AJ916" s="549">
        <f t="shared" si="543"/>
        <v>0</v>
      </c>
      <c r="AK916" s="549">
        <f t="shared" si="543"/>
        <v>0</v>
      </c>
      <c r="AL916" s="282">
        <f t="shared" si="529"/>
        <v>0</v>
      </c>
      <c r="AM916" s="281">
        <f t="shared" si="530"/>
        <v>0</v>
      </c>
      <c r="AN916" s="549">
        <f t="shared" si="507"/>
        <v>0</v>
      </c>
      <c r="AO916" s="549">
        <f t="shared" si="508"/>
        <v>0</v>
      </c>
      <c r="AP916" s="549">
        <f t="shared" si="531"/>
        <v>0</v>
      </c>
      <c r="AQ916" s="283">
        <f t="shared" si="496"/>
        <v>0</v>
      </c>
      <c r="AR916" s="281">
        <f t="shared" si="532"/>
        <v>0</v>
      </c>
      <c r="AT916" s="446"/>
      <c r="AU916" s="284"/>
      <c r="AV916" s="447" t="str">
        <f t="shared" si="512"/>
        <v>CA</v>
      </c>
      <c r="AW916" s="447" t="str">
        <f t="shared" si="512"/>
        <v>CL</v>
      </c>
      <c r="AX916" s="447" t="str">
        <f t="shared" si="512"/>
        <v>AIC</v>
      </c>
      <c r="AY916" s="447" t="str">
        <f t="shared" si="542"/>
        <v>ERB</v>
      </c>
      <c r="AZ916" s="447" t="str">
        <f t="shared" si="542"/>
        <v>GRB</v>
      </c>
      <c r="BA916" s="447" t="str">
        <f t="shared" si="542"/>
        <v>Non-Op</v>
      </c>
      <c r="BC916" s="445" t="s">
        <v>2159</v>
      </c>
      <c r="BD916" s="552">
        <f t="shared" si="533"/>
        <v>72266.67</v>
      </c>
      <c r="BF916" s="448"/>
      <c r="BG916" s="448"/>
      <c r="BH916" s="448"/>
      <c r="BI916" s="448"/>
      <c r="BJ916" s="448"/>
      <c r="BK916" s="448"/>
      <c r="BL916" s="448"/>
      <c r="BN916" s="444"/>
    </row>
    <row r="917" spans="1:66" s="28" customFormat="1" ht="12" customHeight="1">
      <c r="A917" s="321">
        <v>18608291</v>
      </c>
      <c r="B917" s="318" t="str">
        <f t="shared" si="539"/>
        <v>18608291</v>
      </c>
      <c r="C917" s="444" t="s">
        <v>1572</v>
      </c>
      <c r="D917" s="445" t="s">
        <v>1165</v>
      </c>
      <c r="E917" s="445"/>
      <c r="F917" s="294">
        <v>42995</v>
      </c>
      <c r="G917" s="445"/>
      <c r="H917" s="547">
        <v>0</v>
      </c>
      <c r="I917" s="547">
        <v>25000</v>
      </c>
      <c r="J917" s="547">
        <v>25000</v>
      </c>
      <c r="K917" s="547">
        <v>25000</v>
      </c>
      <c r="L917" s="547">
        <v>25000</v>
      </c>
      <c r="M917" s="547">
        <v>25000</v>
      </c>
      <c r="N917" s="547">
        <v>25000</v>
      </c>
      <c r="O917" s="547">
        <v>25000</v>
      </c>
      <c r="P917" s="547">
        <v>25000</v>
      </c>
      <c r="Q917" s="547">
        <v>25000</v>
      </c>
      <c r="R917" s="547">
        <v>25000</v>
      </c>
      <c r="S917" s="547">
        <v>25000</v>
      </c>
      <c r="T917" s="547">
        <v>25000</v>
      </c>
      <c r="U917" s="547"/>
      <c r="V917" s="547">
        <f t="shared" si="524"/>
        <v>23958.333333333332</v>
      </c>
      <c r="W917" s="285"/>
      <c r="X917" s="286"/>
      <c r="Y917" s="548">
        <f t="shared" si="544"/>
        <v>0</v>
      </c>
      <c r="Z917" s="549">
        <f t="shared" si="544"/>
        <v>0</v>
      </c>
      <c r="AA917" s="549">
        <f t="shared" si="544"/>
        <v>0</v>
      </c>
      <c r="AB917" s="282">
        <f t="shared" si="525"/>
        <v>25000</v>
      </c>
      <c r="AC917" s="281">
        <f t="shared" si="526"/>
        <v>0</v>
      </c>
      <c r="AD917" s="549">
        <f t="shared" si="517"/>
        <v>0</v>
      </c>
      <c r="AE917" s="553">
        <f t="shared" si="534"/>
        <v>0</v>
      </c>
      <c r="AF917" s="282">
        <f t="shared" si="535"/>
        <v>25000</v>
      </c>
      <c r="AG917" s="283">
        <f t="shared" si="527"/>
        <v>25000</v>
      </c>
      <c r="AH917" s="281">
        <f t="shared" si="528"/>
        <v>0</v>
      </c>
      <c r="AI917" s="551">
        <f t="shared" si="543"/>
        <v>0</v>
      </c>
      <c r="AJ917" s="549">
        <f t="shared" si="543"/>
        <v>0</v>
      </c>
      <c r="AK917" s="549">
        <f t="shared" si="543"/>
        <v>0</v>
      </c>
      <c r="AL917" s="282">
        <f t="shared" si="529"/>
        <v>23958.333333333332</v>
      </c>
      <c r="AM917" s="281">
        <f t="shared" si="530"/>
        <v>0</v>
      </c>
      <c r="AN917" s="549">
        <f t="shared" si="507"/>
        <v>0</v>
      </c>
      <c r="AO917" s="549">
        <f t="shared" si="508"/>
        <v>0</v>
      </c>
      <c r="AP917" s="549">
        <f t="shared" si="531"/>
        <v>23958.333333333332</v>
      </c>
      <c r="AQ917" s="283">
        <f t="shared" si="496"/>
        <v>23958.333333333332</v>
      </c>
      <c r="AR917" s="281">
        <f t="shared" si="532"/>
        <v>0</v>
      </c>
      <c r="AT917" s="446" t="s">
        <v>2076</v>
      </c>
      <c r="AU917" s="284"/>
      <c r="AV917" s="447" t="str">
        <f t="shared" si="512"/>
        <v>CA</v>
      </c>
      <c r="AW917" s="447" t="str">
        <f t="shared" si="512"/>
        <v>CL</v>
      </c>
      <c r="AX917" s="447" t="str">
        <f t="shared" si="512"/>
        <v>AIC</v>
      </c>
      <c r="AY917" s="447" t="str">
        <f t="shared" si="542"/>
        <v>ERB</v>
      </c>
      <c r="AZ917" s="447" t="str">
        <f t="shared" si="542"/>
        <v>GRB</v>
      </c>
      <c r="BA917" s="447" t="str">
        <f t="shared" si="542"/>
        <v>Non-Op</v>
      </c>
      <c r="BC917" s="449" t="s">
        <v>2100</v>
      </c>
      <c r="BD917" s="552">
        <f t="shared" si="533"/>
        <v>25000</v>
      </c>
      <c r="BF917" s="448"/>
      <c r="BG917" s="448"/>
      <c r="BH917" s="448"/>
      <c r="BI917" s="448"/>
      <c r="BJ917" s="448"/>
      <c r="BK917" s="448"/>
      <c r="BL917" s="448"/>
      <c r="BN917" s="444"/>
    </row>
    <row r="918" spans="1:66" s="28" customFormat="1" ht="12" customHeight="1">
      <c r="A918" s="321">
        <v>18608311</v>
      </c>
      <c r="B918" s="318" t="str">
        <f t="shared" si="539"/>
        <v>18608311</v>
      </c>
      <c r="C918" s="444" t="s">
        <v>1573</v>
      </c>
      <c r="D918" s="445" t="s">
        <v>2091</v>
      </c>
      <c r="E918" s="445"/>
      <c r="F918" s="294">
        <v>42933</v>
      </c>
      <c r="G918" s="445"/>
      <c r="H918" s="547">
        <v>664173.92000000004</v>
      </c>
      <c r="I918" s="547">
        <v>642034.80000000005</v>
      </c>
      <c r="J918" s="547">
        <v>619895.68000000005</v>
      </c>
      <c r="K918" s="547">
        <v>597756.56000000006</v>
      </c>
      <c r="L918" s="547">
        <v>575617.43999999994</v>
      </c>
      <c r="M918" s="547">
        <v>553478.31999999995</v>
      </c>
      <c r="N918" s="547">
        <v>531339.19999999995</v>
      </c>
      <c r="O918" s="547">
        <v>509200.08</v>
      </c>
      <c r="P918" s="547">
        <v>487060.96</v>
      </c>
      <c r="Q918" s="547">
        <v>464921.84</v>
      </c>
      <c r="R918" s="547">
        <v>442782.71999999997</v>
      </c>
      <c r="S918" s="547">
        <v>420643.6</v>
      </c>
      <c r="T918" s="547">
        <v>398504.48</v>
      </c>
      <c r="U918" s="547"/>
      <c r="V918" s="547">
        <f t="shared" si="524"/>
        <v>531339.19999999995</v>
      </c>
      <c r="W918" s="285"/>
      <c r="X918" s="286"/>
      <c r="Y918" s="548">
        <f t="shared" si="544"/>
        <v>398504.48</v>
      </c>
      <c r="Z918" s="549">
        <f t="shared" si="544"/>
        <v>0</v>
      </c>
      <c r="AA918" s="549">
        <f t="shared" si="544"/>
        <v>0</v>
      </c>
      <c r="AB918" s="282">
        <f t="shared" si="525"/>
        <v>0</v>
      </c>
      <c r="AC918" s="281">
        <f t="shared" si="526"/>
        <v>0</v>
      </c>
      <c r="AD918" s="549">
        <f t="shared" si="517"/>
        <v>0</v>
      </c>
      <c r="AE918" s="553">
        <f t="shared" si="534"/>
        <v>0</v>
      </c>
      <c r="AF918" s="282">
        <f t="shared" si="535"/>
        <v>0</v>
      </c>
      <c r="AG918" s="283">
        <f t="shared" si="527"/>
        <v>0</v>
      </c>
      <c r="AH918" s="281">
        <f t="shared" si="528"/>
        <v>0</v>
      </c>
      <c r="AI918" s="551">
        <f t="shared" si="543"/>
        <v>531339.19999999995</v>
      </c>
      <c r="AJ918" s="549">
        <f t="shared" si="543"/>
        <v>0</v>
      </c>
      <c r="AK918" s="549">
        <f t="shared" si="543"/>
        <v>0</v>
      </c>
      <c r="AL918" s="282">
        <f t="shared" si="529"/>
        <v>0</v>
      </c>
      <c r="AM918" s="281">
        <f t="shared" si="530"/>
        <v>0</v>
      </c>
      <c r="AN918" s="549">
        <f t="shared" si="507"/>
        <v>0</v>
      </c>
      <c r="AO918" s="549">
        <f t="shared" si="508"/>
        <v>0</v>
      </c>
      <c r="AP918" s="549">
        <f t="shared" si="531"/>
        <v>0</v>
      </c>
      <c r="AQ918" s="283">
        <f t="shared" si="496"/>
        <v>0</v>
      </c>
      <c r="AR918" s="281">
        <f t="shared" si="532"/>
        <v>0</v>
      </c>
      <c r="AT918" s="446"/>
      <c r="AU918" s="284"/>
      <c r="AV918" s="447" t="str">
        <f t="shared" si="512"/>
        <v>CA</v>
      </c>
      <c r="AW918" s="447" t="str">
        <f t="shared" si="512"/>
        <v>CL</v>
      </c>
      <c r="AX918" s="447" t="str">
        <f t="shared" si="512"/>
        <v>AIC</v>
      </c>
      <c r="AY918" s="447" t="str">
        <f t="shared" si="542"/>
        <v>ERB</v>
      </c>
      <c r="AZ918" s="447" t="str">
        <f t="shared" si="542"/>
        <v>GRB</v>
      </c>
      <c r="BA918" s="447" t="str">
        <f t="shared" si="542"/>
        <v>Non-Op</v>
      </c>
      <c r="BC918" s="445" t="s">
        <v>2213</v>
      </c>
      <c r="BD918" s="552">
        <f t="shared" si="533"/>
        <v>398504.48</v>
      </c>
      <c r="BF918" s="448"/>
      <c r="BG918" s="448"/>
      <c r="BH918" s="448"/>
      <c r="BI918" s="448"/>
      <c r="BJ918" s="448"/>
      <c r="BK918" s="448"/>
      <c r="BL918" s="448"/>
      <c r="BN918" s="444"/>
    </row>
    <row r="919" spans="1:66" s="28" customFormat="1" ht="12" customHeight="1">
      <c r="A919" s="287">
        <v>18608312</v>
      </c>
      <c r="B919" s="288" t="str">
        <f t="shared" si="539"/>
        <v>18608312</v>
      </c>
      <c r="C919" s="444" t="s">
        <v>1574</v>
      </c>
      <c r="D919" s="445" t="s">
        <v>2091</v>
      </c>
      <c r="E919" s="445"/>
      <c r="F919" s="444"/>
      <c r="G919" s="445"/>
      <c r="H919" s="547">
        <v>9585.19</v>
      </c>
      <c r="I919" s="547">
        <v>9585.19</v>
      </c>
      <c r="J919" s="547">
        <v>9585.19</v>
      </c>
      <c r="K919" s="547">
        <v>9585.19</v>
      </c>
      <c r="L919" s="547">
        <v>9585.19</v>
      </c>
      <c r="M919" s="547">
        <v>9585.19</v>
      </c>
      <c r="N919" s="547">
        <v>9585.19</v>
      </c>
      <c r="O919" s="547">
        <v>9585.19</v>
      </c>
      <c r="P919" s="547">
        <v>9585.19</v>
      </c>
      <c r="Q919" s="547">
        <v>9585.19</v>
      </c>
      <c r="R919" s="547">
        <v>9585.19</v>
      </c>
      <c r="S919" s="547">
        <v>9585.19</v>
      </c>
      <c r="T919" s="547">
        <v>9585.19</v>
      </c>
      <c r="U919" s="547"/>
      <c r="V919" s="547">
        <f t="shared" si="524"/>
        <v>9585.19</v>
      </c>
      <c r="W919" s="305"/>
      <c r="X919" s="306"/>
      <c r="Y919" s="548">
        <f t="shared" si="544"/>
        <v>9585.19</v>
      </c>
      <c r="Z919" s="549">
        <f t="shared" si="544"/>
        <v>0</v>
      </c>
      <c r="AA919" s="549">
        <f t="shared" si="544"/>
        <v>0</v>
      </c>
      <c r="AB919" s="282">
        <f t="shared" si="525"/>
        <v>0</v>
      </c>
      <c r="AC919" s="281">
        <f t="shared" si="526"/>
        <v>0</v>
      </c>
      <c r="AD919" s="549">
        <f t="shared" si="517"/>
        <v>0</v>
      </c>
      <c r="AE919" s="553">
        <f t="shared" si="534"/>
        <v>0</v>
      </c>
      <c r="AF919" s="282">
        <f t="shared" si="535"/>
        <v>0</v>
      </c>
      <c r="AG919" s="283">
        <f t="shared" si="527"/>
        <v>0</v>
      </c>
      <c r="AH919" s="281">
        <f t="shared" si="528"/>
        <v>0</v>
      </c>
      <c r="AI919" s="551">
        <f t="shared" si="543"/>
        <v>9585.19</v>
      </c>
      <c r="AJ919" s="549">
        <f t="shared" si="543"/>
        <v>0</v>
      </c>
      <c r="AK919" s="549">
        <f t="shared" si="543"/>
        <v>0</v>
      </c>
      <c r="AL919" s="282">
        <f t="shared" si="529"/>
        <v>0</v>
      </c>
      <c r="AM919" s="281">
        <f t="shared" si="530"/>
        <v>0</v>
      </c>
      <c r="AN919" s="549">
        <f t="shared" si="507"/>
        <v>0</v>
      </c>
      <c r="AO919" s="549">
        <f t="shared" si="508"/>
        <v>0</v>
      </c>
      <c r="AP919" s="549">
        <f t="shared" si="531"/>
        <v>0</v>
      </c>
      <c r="AQ919" s="283">
        <f t="shared" si="496"/>
        <v>0</v>
      </c>
      <c r="AR919" s="281">
        <f t="shared" si="532"/>
        <v>0</v>
      </c>
      <c r="AT919" s="446"/>
      <c r="AU919" s="284"/>
      <c r="AV919" s="447" t="str">
        <f t="shared" si="512"/>
        <v>CA</v>
      </c>
      <c r="AW919" s="447" t="str">
        <f t="shared" si="512"/>
        <v>CL</v>
      </c>
      <c r="AX919" s="447" t="str">
        <f t="shared" si="512"/>
        <v>AIC</v>
      </c>
      <c r="AY919" s="447" t="str">
        <f t="shared" si="542"/>
        <v>ERB</v>
      </c>
      <c r="AZ919" s="447" t="str">
        <f t="shared" si="542"/>
        <v>GRB</v>
      </c>
      <c r="BA919" s="447" t="str">
        <f t="shared" si="542"/>
        <v>Non-Op</v>
      </c>
      <c r="BC919" s="445" t="s">
        <v>2159</v>
      </c>
      <c r="BD919" s="552">
        <f t="shared" si="533"/>
        <v>9585.19</v>
      </c>
      <c r="BF919" s="435"/>
      <c r="BG919" s="435"/>
      <c r="BH919" s="435"/>
      <c r="BI919" s="435"/>
      <c r="BJ919" s="435"/>
      <c r="BK919" s="435"/>
      <c r="BL919" s="435"/>
      <c r="BN919" s="444"/>
    </row>
    <row r="920" spans="1:66" s="28" customFormat="1" ht="12" customHeight="1">
      <c r="A920" s="321">
        <v>18608411</v>
      </c>
      <c r="B920" s="318" t="str">
        <f t="shared" si="539"/>
        <v>18608411</v>
      </c>
      <c r="C920" s="444" t="s">
        <v>1575</v>
      </c>
      <c r="D920" s="445" t="s">
        <v>2091</v>
      </c>
      <c r="E920" s="445"/>
      <c r="F920" s="294">
        <v>42933</v>
      </c>
      <c r="G920" s="445"/>
      <c r="H920" s="547">
        <v>664173.93999999994</v>
      </c>
      <c r="I920" s="547">
        <v>642034.81999999995</v>
      </c>
      <c r="J920" s="547">
        <v>619895.69999999995</v>
      </c>
      <c r="K920" s="547">
        <v>597756.57999999996</v>
      </c>
      <c r="L920" s="547">
        <v>575617.46</v>
      </c>
      <c r="M920" s="547">
        <v>553478.34</v>
      </c>
      <c r="N920" s="547">
        <v>531339.22</v>
      </c>
      <c r="O920" s="547">
        <v>509200.1</v>
      </c>
      <c r="P920" s="547">
        <v>487060.98</v>
      </c>
      <c r="Q920" s="547">
        <v>464921.86</v>
      </c>
      <c r="R920" s="547">
        <v>442782.74</v>
      </c>
      <c r="S920" s="547">
        <v>420643.62</v>
      </c>
      <c r="T920" s="547">
        <v>398504.5</v>
      </c>
      <c r="U920" s="547"/>
      <c r="V920" s="547">
        <f t="shared" si="524"/>
        <v>531339.22000000009</v>
      </c>
      <c r="W920" s="305"/>
      <c r="X920" s="306"/>
      <c r="Y920" s="548">
        <f t="shared" si="544"/>
        <v>398504.5</v>
      </c>
      <c r="Z920" s="549">
        <f t="shared" si="544"/>
        <v>0</v>
      </c>
      <c r="AA920" s="549">
        <f t="shared" si="544"/>
        <v>0</v>
      </c>
      <c r="AB920" s="282">
        <f t="shared" si="525"/>
        <v>0</v>
      </c>
      <c r="AC920" s="281">
        <f t="shared" si="526"/>
        <v>0</v>
      </c>
      <c r="AD920" s="549">
        <f t="shared" si="517"/>
        <v>0</v>
      </c>
      <c r="AE920" s="553">
        <f t="shared" si="534"/>
        <v>0</v>
      </c>
      <c r="AF920" s="282">
        <f t="shared" si="535"/>
        <v>0</v>
      </c>
      <c r="AG920" s="283">
        <f t="shared" si="527"/>
        <v>0</v>
      </c>
      <c r="AH920" s="281">
        <f t="shared" si="528"/>
        <v>0</v>
      </c>
      <c r="AI920" s="551">
        <f t="shared" si="543"/>
        <v>531339.22000000009</v>
      </c>
      <c r="AJ920" s="549">
        <f t="shared" si="543"/>
        <v>0</v>
      </c>
      <c r="AK920" s="549">
        <f t="shared" si="543"/>
        <v>0</v>
      </c>
      <c r="AL920" s="282">
        <f t="shared" si="529"/>
        <v>0</v>
      </c>
      <c r="AM920" s="281">
        <f t="shared" si="530"/>
        <v>0</v>
      </c>
      <c r="AN920" s="549">
        <f t="shared" si="507"/>
        <v>0</v>
      </c>
      <c r="AO920" s="549">
        <f t="shared" si="508"/>
        <v>0</v>
      </c>
      <c r="AP920" s="549">
        <f t="shared" si="531"/>
        <v>0</v>
      </c>
      <c r="AQ920" s="283">
        <f t="shared" ref="AQ920:AQ1035" si="545">SUM(AN920:AP920)</f>
        <v>0</v>
      </c>
      <c r="AR920" s="281">
        <f t="shared" si="532"/>
        <v>0</v>
      </c>
      <c r="AT920" s="446"/>
      <c r="AU920" s="284"/>
      <c r="AV920" s="447" t="str">
        <f t="shared" si="512"/>
        <v>CA</v>
      </c>
      <c r="AW920" s="447" t="str">
        <f t="shared" si="512"/>
        <v>CL</v>
      </c>
      <c r="AX920" s="447" t="str">
        <f t="shared" si="512"/>
        <v>AIC</v>
      </c>
      <c r="AY920" s="447" t="str">
        <f t="shared" si="542"/>
        <v>ERB</v>
      </c>
      <c r="AZ920" s="447" t="str">
        <f t="shared" si="542"/>
        <v>GRB</v>
      </c>
      <c r="BA920" s="447" t="str">
        <f t="shared" si="542"/>
        <v>Non-Op</v>
      </c>
      <c r="BC920" s="445" t="s">
        <v>2213</v>
      </c>
      <c r="BD920" s="552">
        <f t="shared" si="533"/>
        <v>398504.5</v>
      </c>
      <c r="BF920" s="448"/>
      <c r="BG920" s="448"/>
      <c r="BH920" s="448"/>
      <c r="BI920" s="448"/>
      <c r="BJ920" s="448"/>
      <c r="BK920" s="448"/>
      <c r="BL920" s="448"/>
      <c r="BN920" s="444"/>
    </row>
    <row r="921" spans="1:66" s="28" customFormat="1" ht="12" customHeight="1">
      <c r="A921" s="287">
        <v>18608412</v>
      </c>
      <c r="B921" s="288" t="str">
        <f t="shared" si="539"/>
        <v>18608412</v>
      </c>
      <c r="C921" s="444" t="s">
        <v>2910</v>
      </c>
      <c r="D921" s="445" t="s">
        <v>2091</v>
      </c>
      <c r="E921" s="445"/>
      <c r="F921" s="444"/>
      <c r="G921" s="445"/>
      <c r="H921" s="547">
        <v>0</v>
      </c>
      <c r="I921" s="547">
        <v>0</v>
      </c>
      <c r="J921" s="547">
        <v>0</v>
      </c>
      <c r="K921" s="547">
        <v>0</v>
      </c>
      <c r="L921" s="547">
        <v>0</v>
      </c>
      <c r="M921" s="547">
        <v>0</v>
      </c>
      <c r="N921" s="547">
        <v>0</v>
      </c>
      <c r="O921" s="547">
        <v>0</v>
      </c>
      <c r="P921" s="547">
        <v>0</v>
      </c>
      <c r="Q921" s="547">
        <v>0</v>
      </c>
      <c r="R921" s="547">
        <v>0</v>
      </c>
      <c r="S921" s="547">
        <v>0</v>
      </c>
      <c r="T921" s="547">
        <v>0</v>
      </c>
      <c r="U921" s="547"/>
      <c r="V921" s="547">
        <f t="shared" si="524"/>
        <v>0</v>
      </c>
      <c r="W921" s="305"/>
      <c r="X921" s="306"/>
      <c r="Y921" s="548">
        <f t="shared" si="544"/>
        <v>0</v>
      </c>
      <c r="Z921" s="549">
        <f t="shared" si="544"/>
        <v>0</v>
      </c>
      <c r="AA921" s="549">
        <f t="shared" si="544"/>
        <v>0</v>
      </c>
      <c r="AB921" s="282">
        <f t="shared" si="525"/>
        <v>0</v>
      </c>
      <c r="AC921" s="281">
        <f t="shared" si="526"/>
        <v>0</v>
      </c>
      <c r="AD921" s="549">
        <f t="shared" si="517"/>
        <v>0</v>
      </c>
      <c r="AE921" s="553">
        <f t="shared" si="534"/>
        <v>0</v>
      </c>
      <c r="AF921" s="282">
        <f t="shared" si="535"/>
        <v>0</v>
      </c>
      <c r="AG921" s="283">
        <f t="shared" si="527"/>
        <v>0</v>
      </c>
      <c r="AH921" s="281">
        <f t="shared" si="528"/>
        <v>0</v>
      </c>
      <c r="AI921" s="551">
        <f t="shared" si="543"/>
        <v>0</v>
      </c>
      <c r="AJ921" s="549">
        <f t="shared" si="543"/>
        <v>0</v>
      </c>
      <c r="AK921" s="549">
        <f t="shared" si="543"/>
        <v>0</v>
      </c>
      <c r="AL921" s="282">
        <f t="shared" si="529"/>
        <v>0</v>
      </c>
      <c r="AM921" s="281">
        <f t="shared" si="530"/>
        <v>0</v>
      </c>
      <c r="AN921" s="549">
        <f t="shared" si="507"/>
        <v>0</v>
      </c>
      <c r="AO921" s="549">
        <f t="shared" si="508"/>
        <v>0</v>
      </c>
      <c r="AP921" s="549">
        <f t="shared" si="531"/>
        <v>0</v>
      </c>
      <c r="AQ921" s="283">
        <f t="shared" si="545"/>
        <v>0</v>
      </c>
      <c r="AR921" s="281">
        <f t="shared" si="532"/>
        <v>0</v>
      </c>
      <c r="AT921" s="446"/>
      <c r="AU921" s="284"/>
      <c r="AV921" s="447" t="str">
        <f t="shared" si="512"/>
        <v>CA</v>
      </c>
      <c r="AW921" s="447" t="str">
        <f t="shared" si="512"/>
        <v>CL</v>
      </c>
      <c r="AX921" s="447" t="str">
        <f t="shared" si="512"/>
        <v>AIC</v>
      </c>
      <c r="AY921" s="447" t="str">
        <f t="shared" si="542"/>
        <v>ERB</v>
      </c>
      <c r="AZ921" s="447" t="str">
        <f t="shared" si="542"/>
        <v>GRB</v>
      </c>
      <c r="BA921" s="447" t="str">
        <f t="shared" si="542"/>
        <v>Non-Op</v>
      </c>
      <c r="BC921" s="445" t="s">
        <v>2159</v>
      </c>
      <c r="BD921" s="552">
        <f t="shared" si="533"/>
        <v>0</v>
      </c>
      <c r="BF921" s="448"/>
      <c r="BG921" s="448"/>
      <c r="BH921" s="448"/>
      <c r="BI921" s="448"/>
      <c r="BJ921" s="448"/>
      <c r="BK921" s="448"/>
      <c r="BL921" s="448"/>
      <c r="BN921" s="444"/>
    </row>
    <row r="922" spans="1:66" s="28" customFormat="1" ht="12" customHeight="1">
      <c r="A922" s="321">
        <v>18608451</v>
      </c>
      <c r="B922" s="318" t="str">
        <f t="shared" si="539"/>
        <v>18608451</v>
      </c>
      <c r="C922" s="444" t="s">
        <v>1576</v>
      </c>
      <c r="D922" s="445" t="s">
        <v>1165</v>
      </c>
      <c r="E922" s="445"/>
      <c r="F922" s="294">
        <v>42995</v>
      </c>
      <c r="G922" s="445"/>
      <c r="H922" s="547">
        <v>45000</v>
      </c>
      <c r="I922" s="547">
        <v>45000</v>
      </c>
      <c r="J922" s="547">
        <v>45000</v>
      </c>
      <c r="K922" s="547">
        <v>45000</v>
      </c>
      <c r="L922" s="547">
        <v>45000</v>
      </c>
      <c r="M922" s="547">
        <v>45000</v>
      </c>
      <c r="N922" s="547">
        <v>45000</v>
      </c>
      <c r="O922" s="547">
        <v>45000</v>
      </c>
      <c r="P922" s="547">
        <v>45000</v>
      </c>
      <c r="Q922" s="547">
        <v>45000</v>
      </c>
      <c r="R922" s="547">
        <v>45000</v>
      </c>
      <c r="S922" s="547">
        <v>45000</v>
      </c>
      <c r="T922" s="547">
        <v>45000</v>
      </c>
      <c r="U922" s="547"/>
      <c r="V922" s="547">
        <f t="shared" si="524"/>
        <v>45000</v>
      </c>
      <c r="W922" s="305"/>
      <c r="X922" s="306"/>
      <c r="Y922" s="548">
        <f t="shared" si="544"/>
        <v>0</v>
      </c>
      <c r="Z922" s="549">
        <f t="shared" si="544"/>
        <v>0</v>
      </c>
      <c r="AA922" s="549">
        <f t="shared" si="544"/>
        <v>0</v>
      </c>
      <c r="AB922" s="282">
        <f t="shared" si="525"/>
        <v>45000</v>
      </c>
      <c r="AC922" s="281">
        <f t="shared" si="526"/>
        <v>0</v>
      </c>
      <c r="AD922" s="549">
        <f t="shared" si="517"/>
        <v>0</v>
      </c>
      <c r="AE922" s="553">
        <f t="shared" si="534"/>
        <v>0</v>
      </c>
      <c r="AF922" s="282">
        <f t="shared" si="535"/>
        <v>45000</v>
      </c>
      <c r="AG922" s="283">
        <f t="shared" si="527"/>
        <v>45000</v>
      </c>
      <c r="AH922" s="281">
        <f t="shared" si="528"/>
        <v>0</v>
      </c>
      <c r="AI922" s="551">
        <f t="shared" si="543"/>
        <v>0</v>
      </c>
      <c r="AJ922" s="549">
        <f t="shared" si="543"/>
        <v>0</v>
      </c>
      <c r="AK922" s="549">
        <f t="shared" si="543"/>
        <v>0</v>
      </c>
      <c r="AL922" s="282">
        <f t="shared" si="529"/>
        <v>45000</v>
      </c>
      <c r="AM922" s="281">
        <f t="shared" si="530"/>
        <v>0</v>
      </c>
      <c r="AN922" s="549">
        <f t="shared" si="507"/>
        <v>0</v>
      </c>
      <c r="AO922" s="549">
        <f t="shared" si="508"/>
        <v>0</v>
      </c>
      <c r="AP922" s="549">
        <f t="shared" si="531"/>
        <v>45000</v>
      </c>
      <c r="AQ922" s="283">
        <f t="shared" si="545"/>
        <v>45000</v>
      </c>
      <c r="AR922" s="281">
        <f t="shared" si="532"/>
        <v>0</v>
      </c>
      <c r="AT922" s="446" t="s">
        <v>2076</v>
      </c>
      <c r="AU922" s="284"/>
      <c r="AV922" s="447" t="str">
        <f t="shared" si="512"/>
        <v>CA</v>
      </c>
      <c r="AW922" s="447" t="str">
        <f t="shared" si="512"/>
        <v>CL</v>
      </c>
      <c r="AX922" s="447" t="str">
        <f t="shared" si="512"/>
        <v>AIC</v>
      </c>
      <c r="AY922" s="447" t="str">
        <f t="shared" si="542"/>
        <v>ERB</v>
      </c>
      <c r="AZ922" s="447" t="str">
        <f t="shared" si="542"/>
        <v>GRB</v>
      </c>
      <c r="BA922" s="447" t="str">
        <f t="shared" si="542"/>
        <v>Non-Op</v>
      </c>
      <c r="BC922" s="449" t="s">
        <v>2100</v>
      </c>
      <c r="BD922" s="552">
        <f t="shared" si="533"/>
        <v>45000</v>
      </c>
      <c r="BF922" s="448"/>
      <c r="BG922" s="448"/>
      <c r="BH922" s="448"/>
      <c r="BI922" s="448"/>
      <c r="BJ922" s="448"/>
      <c r="BK922" s="448"/>
      <c r="BL922" s="448"/>
      <c r="BN922" s="444"/>
    </row>
    <row r="923" spans="1:66" s="28" customFormat="1" ht="12" customHeight="1">
      <c r="A923" s="287">
        <v>18608612</v>
      </c>
      <c r="B923" s="288" t="str">
        <f t="shared" si="539"/>
        <v>18608612</v>
      </c>
      <c r="C923" s="444" t="s">
        <v>1577</v>
      </c>
      <c r="D923" s="445" t="s">
        <v>2091</v>
      </c>
      <c r="E923" s="445"/>
      <c r="F923" s="444"/>
      <c r="G923" s="445"/>
      <c r="H923" s="547">
        <v>56756.23</v>
      </c>
      <c r="I923" s="547">
        <v>56756.23</v>
      </c>
      <c r="J923" s="547">
        <v>56756.23</v>
      </c>
      <c r="K923" s="547">
        <v>56756.23</v>
      </c>
      <c r="L923" s="547">
        <v>56756.23</v>
      </c>
      <c r="M923" s="547">
        <v>56756.23</v>
      </c>
      <c r="N923" s="547">
        <v>56756.23</v>
      </c>
      <c r="O923" s="547">
        <v>56756.23</v>
      </c>
      <c r="P923" s="547">
        <v>56756.23</v>
      </c>
      <c r="Q923" s="547">
        <v>56756.23</v>
      </c>
      <c r="R923" s="547">
        <v>56756.23</v>
      </c>
      <c r="S923" s="547">
        <v>56756.23</v>
      </c>
      <c r="T923" s="547">
        <v>56756.23</v>
      </c>
      <c r="U923" s="547"/>
      <c r="V923" s="547">
        <f t="shared" si="524"/>
        <v>56756.229999999989</v>
      </c>
      <c r="W923" s="305"/>
      <c r="X923" s="306"/>
      <c r="Y923" s="548">
        <f t="shared" si="544"/>
        <v>56756.23</v>
      </c>
      <c r="Z923" s="549">
        <f t="shared" si="544"/>
        <v>0</v>
      </c>
      <c r="AA923" s="549">
        <f t="shared" si="544"/>
        <v>0</v>
      </c>
      <c r="AB923" s="282">
        <f t="shared" si="525"/>
        <v>0</v>
      </c>
      <c r="AC923" s="281">
        <f t="shared" si="526"/>
        <v>0</v>
      </c>
      <c r="AD923" s="549">
        <f t="shared" si="517"/>
        <v>0</v>
      </c>
      <c r="AE923" s="553">
        <f t="shared" si="534"/>
        <v>0</v>
      </c>
      <c r="AF923" s="282">
        <f t="shared" si="535"/>
        <v>0</v>
      </c>
      <c r="AG923" s="283">
        <f t="shared" si="527"/>
        <v>0</v>
      </c>
      <c r="AH923" s="281">
        <f t="shared" si="528"/>
        <v>0</v>
      </c>
      <c r="AI923" s="551">
        <f t="shared" si="543"/>
        <v>56756.229999999989</v>
      </c>
      <c r="AJ923" s="549">
        <f t="shared" si="543"/>
        <v>0</v>
      </c>
      <c r="AK923" s="549">
        <f t="shared" si="543"/>
        <v>0</v>
      </c>
      <c r="AL923" s="282">
        <f t="shared" si="529"/>
        <v>0</v>
      </c>
      <c r="AM923" s="281">
        <f t="shared" si="530"/>
        <v>0</v>
      </c>
      <c r="AN923" s="549">
        <f t="shared" si="507"/>
        <v>0</v>
      </c>
      <c r="AO923" s="549">
        <f t="shared" si="508"/>
        <v>0</v>
      </c>
      <c r="AP923" s="549">
        <f t="shared" si="531"/>
        <v>0</v>
      </c>
      <c r="AQ923" s="283">
        <f t="shared" si="545"/>
        <v>0</v>
      </c>
      <c r="AR923" s="281">
        <f t="shared" si="532"/>
        <v>0</v>
      </c>
      <c r="AT923" s="446"/>
      <c r="AU923" s="284"/>
      <c r="AV923" s="447" t="str">
        <f t="shared" si="512"/>
        <v>CA</v>
      </c>
      <c r="AW923" s="447" t="str">
        <f t="shared" si="512"/>
        <v>CL</v>
      </c>
      <c r="AX923" s="447" t="str">
        <f t="shared" si="512"/>
        <v>AIC</v>
      </c>
      <c r="AY923" s="447" t="str">
        <f t="shared" si="542"/>
        <v>ERB</v>
      </c>
      <c r="AZ923" s="447" t="str">
        <f t="shared" si="542"/>
        <v>GRB</v>
      </c>
      <c r="BA923" s="447" t="str">
        <f t="shared" si="542"/>
        <v>Non-Op</v>
      </c>
      <c r="BC923" s="445" t="s">
        <v>2159</v>
      </c>
      <c r="BD923" s="552">
        <f t="shared" si="533"/>
        <v>56756.23</v>
      </c>
      <c r="BF923" s="448"/>
      <c r="BG923" s="448"/>
      <c r="BH923" s="448"/>
      <c r="BI923" s="448"/>
      <c r="BJ923" s="448"/>
      <c r="BK923" s="448"/>
      <c r="BL923" s="448"/>
      <c r="BN923" s="444"/>
    </row>
    <row r="924" spans="1:66" s="28" customFormat="1" ht="12" customHeight="1">
      <c r="A924" s="287">
        <v>18608712</v>
      </c>
      <c r="B924" s="288" t="str">
        <f t="shared" si="539"/>
        <v>18608712</v>
      </c>
      <c r="C924" s="444" t="s">
        <v>1578</v>
      </c>
      <c r="D924" s="445" t="s">
        <v>2091</v>
      </c>
      <c r="E924" s="445"/>
      <c r="F924" s="444"/>
      <c r="G924" s="445"/>
      <c r="H924" s="547">
        <v>10673.77</v>
      </c>
      <c r="I924" s="547">
        <v>10673.77</v>
      </c>
      <c r="J924" s="547">
        <v>10673.77</v>
      </c>
      <c r="K924" s="547">
        <v>11322.81</v>
      </c>
      <c r="L924" s="547">
        <v>11322.81</v>
      </c>
      <c r="M924" s="547">
        <v>11322.81</v>
      </c>
      <c r="N924" s="547">
        <v>22822.81</v>
      </c>
      <c r="O924" s="547">
        <v>11322.81</v>
      </c>
      <c r="P924" s="547">
        <v>11322.81</v>
      </c>
      <c r="Q924" s="547">
        <v>11322.81</v>
      </c>
      <c r="R924" s="547">
        <v>11322.81</v>
      </c>
      <c r="S924" s="547">
        <v>11322.81</v>
      </c>
      <c r="T924" s="547">
        <v>11322.81</v>
      </c>
      <c r="U924" s="547"/>
      <c r="V924" s="547">
        <f t="shared" si="524"/>
        <v>12145.926666666666</v>
      </c>
      <c r="W924" s="305"/>
      <c r="X924" s="306"/>
      <c r="Y924" s="548">
        <f t="shared" si="544"/>
        <v>11322.81</v>
      </c>
      <c r="Z924" s="549">
        <f t="shared" si="544"/>
        <v>0</v>
      </c>
      <c r="AA924" s="549">
        <f t="shared" si="544"/>
        <v>0</v>
      </c>
      <c r="AB924" s="282">
        <f t="shared" si="525"/>
        <v>0</v>
      </c>
      <c r="AC924" s="281">
        <f t="shared" si="526"/>
        <v>0</v>
      </c>
      <c r="AD924" s="549">
        <f t="shared" si="517"/>
        <v>0</v>
      </c>
      <c r="AE924" s="553">
        <f t="shared" si="534"/>
        <v>0</v>
      </c>
      <c r="AF924" s="282">
        <f t="shared" si="535"/>
        <v>0</v>
      </c>
      <c r="AG924" s="283">
        <f t="shared" si="527"/>
        <v>0</v>
      </c>
      <c r="AH924" s="281">
        <f t="shared" si="528"/>
        <v>0</v>
      </c>
      <c r="AI924" s="551">
        <f t="shared" si="543"/>
        <v>12145.926666666666</v>
      </c>
      <c r="AJ924" s="549">
        <f t="shared" si="543"/>
        <v>0</v>
      </c>
      <c r="AK924" s="549">
        <f t="shared" si="543"/>
        <v>0</v>
      </c>
      <c r="AL924" s="282">
        <f t="shared" si="529"/>
        <v>0</v>
      </c>
      <c r="AM924" s="281">
        <f t="shared" si="530"/>
        <v>0</v>
      </c>
      <c r="AN924" s="549">
        <f t="shared" si="507"/>
        <v>0</v>
      </c>
      <c r="AO924" s="549">
        <f t="shared" si="508"/>
        <v>0</v>
      </c>
      <c r="AP924" s="549">
        <f t="shared" si="531"/>
        <v>0</v>
      </c>
      <c r="AQ924" s="283">
        <f t="shared" si="545"/>
        <v>0</v>
      </c>
      <c r="AR924" s="281">
        <f t="shared" si="532"/>
        <v>0</v>
      </c>
      <c r="AT924" s="446"/>
      <c r="AU924" s="284"/>
      <c r="AV924" s="447" t="str">
        <f t="shared" si="512"/>
        <v>CA</v>
      </c>
      <c r="AW924" s="447" t="str">
        <f t="shared" si="512"/>
        <v>CL</v>
      </c>
      <c r="AX924" s="447" t="str">
        <f t="shared" si="512"/>
        <v>AIC</v>
      </c>
      <c r="AY924" s="447" t="str">
        <f t="shared" si="542"/>
        <v>ERB</v>
      </c>
      <c r="AZ924" s="447" t="str">
        <f t="shared" si="542"/>
        <v>GRB</v>
      </c>
      <c r="BA924" s="447" t="str">
        <f t="shared" si="542"/>
        <v>Non-Op</v>
      </c>
      <c r="BC924" s="445" t="s">
        <v>2159</v>
      </c>
      <c r="BD924" s="552">
        <f t="shared" si="533"/>
        <v>11322.81</v>
      </c>
      <c r="BF924" s="448"/>
      <c r="BG924" s="448"/>
      <c r="BH924" s="448"/>
      <c r="BI924" s="448"/>
      <c r="BJ924" s="448"/>
      <c r="BK924" s="448"/>
      <c r="BL924" s="448"/>
      <c r="BN924" s="444"/>
    </row>
    <row r="925" spans="1:66" s="28" customFormat="1" ht="12" customHeight="1">
      <c r="A925" s="321">
        <v>18608722</v>
      </c>
      <c r="B925" s="318" t="str">
        <f t="shared" si="539"/>
        <v>18608722</v>
      </c>
      <c r="C925" s="444" t="s">
        <v>2911</v>
      </c>
      <c r="D925" s="445" t="s">
        <v>2091</v>
      </c>
      <c r="E925" s="445"/>
      <c r="F925" s="444"/>
      <c r="G925" s="445"/>
      <c r="H925" s="547">
        <v>0</v>
      </c>
      <c r="I925" s="547">
        <v>0</v>
      </c>
      <c r="J925" s="547">
        <v>0</v>
      </c>
      <c r="K925" s="547">
        <v>0</v>
      </c>
      <c r="L925" s="547">
        <v>0</v>
      </c>
      <c r="M925" s="547">
        <v>0</v>
      </c>
      <c r="N925" s="547">
        <v>0</v>
      </c>
      <c r="O925" s="547">
        <v>0</v>
      </c>
      <c r="P925" s="547">
        <v>0</v>
      </c>
      <c r="Q925" s="547">
        <v>0</v>
      </c>
      <c r="R925" s="547">
        <v>0</v>
      </c>
      <c r="S925" s="547">
        <v>0</v>
      </c>
      <c r="T925" s="547">
        <v>0</v>
      </c>
      <c r="U925" s="547"/>
      <c r="V925" s="547">
        <f t="shared" si="524"/>
        <v>0</v>
      </c>
      <c r="W925" s="305"/>
      <c r="X925" s="306"/>
      <c r="Y925" s="548">
        <f t="shared" si="544"/>
        <v>0</v>
      </c>
      <c r="Z925" s="549">
        <f t="shared" si="544"/>
        <v>0</v>
      </c>
      <c r="AA925" s="549">
        <f t="shared" si="544"/>
        <v>0</v>
      </c>
      <c r="AB925" s="282">
        <f t="shared" si="525"/>
        <v>0</v>
      </c>
      <c r="AC925" s="281">
        <f t="shared" si="526"/>
        <v>0</v>
      </c>
      <c r="AD925" s="549">
        <f t="shared" si="517"/>
        <v>0</v>
      </c>
      <c r="AE925" s="553">
        <f t="shared" si="534"/>
        <v>0</v>
      </c>
      <c r="AF925" s="282">
        <f t="shared" si="535"/>
        <v>0</v>
      </c>
      <c r="AG925" s="283">
        <f t="shared" si="527"/>
        <v>0</v>
      </c>
      <c r="AH925" s="281">
        <f t="shared" si="528"/>
        <v>0</v>
      </c>
      <c r="AI925" s="551">
        <f t="shared" si="543"/>
        <v>0</v>
      </c>
      <c r="AJ925" s="549">
        <f t="shared" si="543"/>
        <v>0</v>
      </c>
      <c r="AK925" s="549">
        <f t="shared" si="543"/>
        <v>0</v>
      </c>
      <c r="AL925" s="282">
        <f t="shared" si="529"/>
        <v>0</v>
      </c>
      <c r="AM925" s="281">
        <f t="shared" si="530"/>
        <v>0</v>
      </c>
      <c r="AN925" s="549">
        <f t="shared" si="507"/>
        <v>0</v>
      </c>
      <c r="AO925" s="549">
        <f t="shared" si="508"/>
        <v>0</v>
      </c>
      <c r="AP925" s="549">
        <f t="shared" si="531"/>
        <v>0</v>
      </c>
      <c r="AQ925" s="283">
        <f t="shared" si="545"/>
        <v>0</v>
      </c>
      <c r="AR925" s="281">
        <f t="shared" si="532"/>
        <v>0</v>
      </c>
      <c r="AT925" s="446"/>
      <c r="AU925" s="284"/>
      <c r="AV925" s="447" t="str">
        <f t="shared" si="512"/>
        <v>CA</v>
      </c>
      <c r="AW925" s="447" t="str">
        <f t="shared" si="512"/>
        <v>CL</v>
      </c>
      <c r="AX925" s="447" t="str">
        <f t="shared" si="512"/>
        <v>AIC</v>
      </c>
      <c r="AY925" s="447" t="str">
        <f t="shared" si="542"/>
        <v>ERB</v>
      </c>
      <c r="AZ925" s="447" t="str">
        <f t="shared" si="542"/>
        <v>GRB</v>
      </c>
      <c r="BA925" s="447" t="str">
        <f t="shared" si="542"/>
        <v>Non-Op</v>
      </c>
      <c r="BC925" s="445" t="s">
        <v>2159</v>
      </c>
      <c r="BD925" s="552">
        <f t="shared" si="533"/>
        <v>0</v>
      </c>
      <c r="BF925" s="448"/>
      <c r="BG925" s="448"/>
      <c r="BH925" s="448"/>
      <c r="BI925" s="448"/>
      <c r="BJ925" s="448"/>
      <c r="BK925" s="448"/>
      <c r="BL925" s="448"/>
      <c r="BN925" s="444"/>
    </row>
    <row r="926" spans="1:66" s="28" customFormat="1" ht="12" customHeight="1">
      <c r="A926" s="498">
        <v>18608752</v>
      </c>
      <c r="B926" s="499" t="str">
        <f t="shared" si="539"/>
        <v>18608752</v>
      </c>
      <c r="C926" s="500" t="s">
        <v>2912</v>
      </c>
      <c r="D926" s="445" t="s">
        <v>2091</v>
      </c>
      <c r="E926" s="445"/>
      <c r="F926" s="500"/>
      <c r="G926" s="445"/>
      <c r="H926" s="547">
        <v>0</v>
      </c>
      <c r="I926" s="547">
        <v>0</v>
      </c>
      <c r="J926" s="547">
        <v>0</v>
      </c>
      <c r="K926" s="547">
        <v>0</v>
      </c>
      <c r="L926" s="547">
        <v>0</v>
      </c>
      <c r="M926" s="547">
        <v>0</v>
      </c>
      <c r="N926" s="547">
        <v>0</v>
      </c>
      <c r="O926" s="547">
        <v>0</v>
      </c>
      <c r="P926" s="547">
        <v>0</v>
      </c>
      <c r="Q926" s="547">
        <v>0</v>
      </c>
      <c r="R926" s="547">
        <v>0</v>
      </c>
      <c r="S926" s="547">
        <v>0</v>
      </c>
      <c r="T926" s="547">
        <v>0</v>
      </c>
      <c r="U926" s="547"/>
      <c r="V926" s="547">
        <f t="shared" si="524"/>
        <v>0</v>
      </c>
      <c r="W926" s="285"/>
      <c r="X926" s="286"/>
      <c r="Y926" s="548">
        <f t="shared" si="544"/>
        <v>0</v>
      </c>
      <c r="Z926" s="549">
        <f t="shared" si="544"/>
        <v>0</v>
      </c>
      <c r="AA926" s="549">
        <f t="shared" si="544"/>
        <v>0</v>
      </c>
      <c r="AB926" s="282">
        <f t="shared" si="525"/>
        <v>0</v>
      </c>
      <c r="AC926" s="281">
        <f t="shared" si="526"/>
        <v>0</v>
      </c>
      <c r="AD926" s="549">
        <f t="shared" si="517"/>
        <v>0</v>
      </c>
      <c r="AE926" s="553">
        <f t="shared" si="534"/>
        <v>0</v>
      </c>
      <c r="AF926" s="282">
        <f t="shared" si="535"/>
        <v>0</v>
      </c>
      <c r="AG926" s="283">
        <f t="shared" si="527"/>
        <v>0</v>
      </c>
      <c r="AH926" s="281">
        <f t="shared" si="528"/>
        <v>0</v>
      </c>
      <c r="AI926" s="551">
        <f t="shared" si="543"/>
        <v>0</v>
      </c>
      <c r="AJ926" s="549">
        <f t="shared" si="543"/>
        <v>0</v>
      </c>
      <c r="AK926" s="549">
        <f t="shared" si="543"/>
        <v>0</v>
      </c>
      <c r="AL926" s="282">
        <f t="shared" si="529"/>
        <v>0</v>
      </c>
      <c r="AM926" s="281">
        <f t="shared" si="530"/>
        <v>0</v>
      </c>
      <c r="AN926" s="549">
        <f t="shared" si="507"/>
        <v>0</v>
      </c>
      <c r="AO926" s="549">
        <f t="shared" si="508"/>
        <v>0</v>
      </c>
      <c r="AP926" s="549">
        <f t="shared" si="531"/>
        <v>0</v>
      </c>
      <c r="AQ926" s="283">
        <f t="shared" si="545"/>
        <v>0</v>
      </c>
      <c r="AR926" s="281">
        <f t="shared" si="532"/>
        <v>0</v>
      </c>
      <c r="AT926" s="446"/>
      <c r="AU926" s="284"/>
      <c r="AV926" s="447" t="str">
        <f t="shared" si="512"/>
        <v>CA</v>
      </c>
      <c r="AW926" s="447" t="str">
        <f t="shared" si="512"/>
        <v>CL</v>
      </c>
      <c r="AX926" s="447" t="str">
        <f t="shared" si="512"/>
        <v>AIC</v>
      </c>
      <c r="AY926" s="447" t="str">
        <f t="shared" si="542"/>
        <v>ERB</v>
      </c>
      <c r="AZ926" s="447" t="str">
        <f t="shared" si="542"/>
        <v>GRB</v>
      </c>
      <c r="BA926" s="447" t="str">
        <f t="shared" si="542"/>
        <v>Non-Op</v>
      </c>
      <c r="BC926" s="445" t="s">
        <v>2142</v>
      </c>
      <c r="BD926" s="552">
        <f t="shared" si="533"/>
        <v>0</v>
      </c>
      <c r="BF926" s="435"/>
      <c r="BG926" s="435"/>
      <c r="BH926" s="435"/>
      <c r="BI926" s="435"/>
      <c r="BJ926" s="435"/>
      <c r="BK926" s="435"/>
      <c r="BL926" s="435"/>
      <c r="BN926" s="444"/>
    </row>
    <row r="927" spans="1:66" s="28" customFormat="1" ht="12" customHeight="1">
      <c r="A927" s="287">
        <v>18608772</v>
      </c>
      <c r="B927" s="288" t="str">
        <f t="shared" si="539"/>
        <v>18608772</v>
      </c>
      <c r="C927" s="444" t="s">
        <v>2913</v>
      </c>
      <c r="D927" s="445" t="s">
        <v>2091</v>
      </c>
      <c r="E927" s="445"/>
      <c r="F927" s="444"/>
      <c r="G927" s="445"/>
      <c r="H927" s="547">
        <v>0</v>
      </c>
      <c r="I927" s="547">
        <v>0</v>
      </c>
      <c r="J927" s="547">
        <v>0</v>
      </c>
      <c r="K927" s="547">
        <v>0</v>
      </c>
      <c r="L927" s="547">
        <v>0</v>
      </c>
      <c r="M927" s="547">
        <v>0</v>
      </c>
      <c r="N927" s="547">
        <v>0</v>
      </c>
      <c r="O927" s="547">
        <v>0</v>
      </c>
      <c r="P927" s="547">
        <v>0</v>
      </c>
      <c r="Q927" s="547">
        <v>0</v>
      </c>
      <c r="R927" s="547">
        <v>0</v>
      </c>
      <c r="S927" s="547">
        <v>0</v>
      </c>
      <c r="T927" s="547">
        <v>0</v>
      </c>
      <c r="U927" s="547"/>
      <c r="V927" s="547">
        <f t="shared" si="524"/>
        <v>0</v>
      </c>
      <c r="W927" s="305"/>
      <c r="X927" s="306"/>
      <c r="Y927" s="548">
        <f t="shared" si="544"/>
        <v>0</v>
      </c>
      <c r="Z927" s="549">
        <f t="shared" si="544"/>
        <v>0</v>
      </c>
      <c r="AA927" s="549">
        <f t="shared" si="544"/>
        <v>0</v>
      </c>
      <c r="AB927" s="282">
        <f t="shared" si="525"/>
        <v>0</v>
      </c>
      <c r="AC927" s="281">
        <f t="shared" si="526"/>
        <v>0</v>
      </c>
      <c r="AD927" s="549">
        <f t="shared" si="517"/>
        <v>0</v>
      </c>
      <c r="AE927" s="553">
        <f t="shared" si="534"/>
        <v>0</v>
      </c>
      <c r="AF927" s="282">
        <f t="shared" si="535"/>
        <v>0</v>
      </c>
      <c r="AG927" s="283">
        <f t="shared" si="527"/>
        <v>0</v>
      </c>
      <c r="AH927" s="281">
        <f t="shared" si="528"/>
        <v>0</v>
      </c>
      <c r="AI927" s="551">
        <f t="shared" si="543"/>
        <v>0</v>
      </c>
      <c r="AJ927" s="549">
        <f t="shared" si="543"/>
        <v>0</v>
      </c>
      <c r="AK927" s="549">
        <f t="shared" si="543"/>
        <v>0</v>
      </c>
      <c r="AL927" s="282">
        <f t="shared" si="529"/>
        <v>0</v>
      </c>
      <c r="AM927" s="281">
        <f t="shared" si="530"/>
        <v>0</v>
      </c>
      <c r="AN927" s="549">
        <f t="shared" si="507"/>
        <v>0</v>
      </c>
      <c r="AO927" s="549">
        <f t="shared" si="508"/>
        <v>0</v>
      </c>
      <c r="AP927" s="549">
        <f t="shared" si="531"/>
        <v>0</v>
      </c>
      <c r="AQ927" s="283">
        <f t="shared" si="545"/>
        <v>0</v>
      </c>
      <c r="AR927" s="281">
        <f t="shared" si="532"/>
        <v>0</v>
      </c>
      <c r="AT927" s="446"/>
      <c r="AU927" s="284"/>
      <c r="AV927" s="447" t="str">
        <f t="shared" si="512"/>
        <v>CA</v>
      </c>
      <c r="AW927" s="447" t="str">
        <f t="shared" si="512"/>
        <v>CL</v>
      </c>
      <c r="AX927" s="447" t="str">
        <f t="shared" si="512"/>
        <v>AIC</v>
      </c>
      <c r="AY927" s="447" t="str">
        <f t="shared" si="542"/>
        <v>ERB</v>
      </c>
      <c r="AZ927" s="447" t="str">
        <f t="shared" si="542"/>
        <v>GRB</v>
      </c>
      <c r="BA927" s="447" t="str">
        <f t="shared" si="542"/>
        <v>Non-Op</v>
      </c>
      <c r="BC927" s="445" t="s">
        <v>2159</v>
      </c>
      <c r="BD927" s="552">
        <f t="shared" si="533"/>
        <v>0</v>
      </c>
      <c r="BF927" s="435"/>
      <c r="BG927" s="435"/>
      <c r="BH927" s="435"/>
      <c r="BI927" s="435"/>
      <c r="BJ927" s="435"/>
      <c r="BK927" s="435"/>
      <c r="BL927" s="435"/>
      <c r="BN927" s="444"/>
    </row>
    <row r="928" spans="1:66" s="28" customFormat="1" ht="12" customHeight="1">
      <c r="A928" s="287">
        <v>18608782</v>
      </c>
      <c r="B928" s="288" t="str">
        <f t="shared" si="539"/>
        <v>18608782</v>
      </c>
      <c r="C928" s="444" t="s">
        <v>2914</v>
      </c>
      <c r="D928" s="445" t="s">
        <v>2091</v>
      </c>
      <c r="E928" s="445"/>
      <c r="F928" s="444"/>
      <c r="G928" s="445"/>
      <c r="H928" s="547">
        <v>0</v>
      </c>
      <c r="I928" s="547">
        <v>0</v>
      </c>
      <c r="J928" s="547">
        <v>0</v>
      </c>
      <c r="K928" s="547">
        <v>0</v>
      </c>
      <c r="L928" s="547">
        <v>0</v>
      </c>
      <c r="M928" s="547">
        <v>0</v>
      </c>
      <c r="N928" s="547">
        <v>0</v>
      </c>
      <c r="O928" s="547">
        <v>0</v>
      </c>
      <c r="P928" s="547">
        <v>0</v>
      </c>
      <c r="Q928" s="547">
        <v>0</v>
      </c>
      <c r="R928" s="547">
        <v>0</v>
      </c>
      <c r="S928" s="547">
        <v>0</v>
      </c>
      <c r="T928" s="547">
        <v>0</v>
      </c>
      <c r="U928" s="547"/>
      <c r="V928" s="547">
        <f t="shared" si="524"/>
        <v>0</v>
      </c>
      <c r="W928" s="305"/>
      <c r="X928" s="306"/>
      <c r="Y928" s="548">
        <f t="shared" si="544"/>
        <v>0</v>
      </c>
      <c r="Z928" s="549">
        <f t="shared" si="544"/>
        <v>0</v>
      </c>
      <c r="AA928" s="549">
        <f t="shared" si="544"/>
        <v>0</v>
      </c>
      <c r="AB928" s="282">
        <f t="shared" si="525"/>
        <v>0</v>
      </c>
      <c r="AC928" s="281">
        <f t="shared" si="526"/>
        <v>0</v>
      </c>
      <c r="AD928" s="549">
        <f t="shared" si="517"/>
        <v>0</v>
      </c>
      <c r="AE928" s="553">
        <f t="shared" si="534"/>
        <v>0</v>
      </c>
      <c r="AF928" s="282">
        <f t="shared" si="535"/>
        <v>0</v>
      </c>
      <c r="AG928" s="283">
        <f t="shared" si="527"/>
        <v>0</v>
      </c>
      <c r="AH928" s="281">
        <f t="shared" si="528"/>
        <v>0</v>
      </c>
      <c r="AI928" s="551">
        <f t="shared" ref="AI928:AK947" si="546">IF($D928=AI$5,$V928,0)</f>
        <v>0</v>
      </c>
      <c r="AJ928" s="549">
        <f t="shared" si="546"/>
        <v>0</v>
      </c>
      <c r="AK928" s="549">
        <f t="shared" si="546"/>
        <v>0</v>
      </c>
      <c r="AL928" s="282">
        <f t="shared" si="529"/>
        <v>0</v>
      </c>
      <c r="AM928" s="281">
        <f t="shared" si="530"/>
        <v>0</v>
      </c>
      <c r="AN928" s="549">
        <f t="shared" si="507"/>
        <v>0</v>
      </c>
      <c r="AO928" s="549">
        <f t="shared" si="508"/>
        <v>0</v>
      </c>
      <c r="AP928" s="549">
        <f t="shared" si="531"/>
        <v>0</v>
      </c>
      <c r="AQ928" s="283">
        <f t="shared" si="545"/>
        <v>0</v>
      </c>
      <c r="AR928" s="281">
        <f t="shared" si="532"/>
        <v>0</v>
      </c>
      <c r="AT928" s="446"/>
      <c r="AU928" s="284"/>
      <c r="AV928" s="447" t="str">
        <f t="shared" si="512"/>
        <v>CA</v>
      </c>
      <c r="AW928" s="447" t="str">
        <f t="shared" si="512"/>
        <v>CL</v>
      </c>
      <c r="AX928" s="447" t="str">
        <f t="shared" si="512"/>
        <v>AIC</v>
      </c>
      <c r="AY928" s="447" t="str">
        <f t="shared" si="542"/>
        <v>ERB</v>
      </c>
      <c r="AZ928" s="447" t="str">
        <f t="shared" si="542"/>
        <v>GRB</v>
      </c>
      <c r="BA928" s="447" t="str">
        <f t="shared" si="542"/>
        <v>Non-Op</v>
      </c>
      <c r="BC928" s="445" t="s">
        <v>2159</v>
      </c>
      <c r="BD928" s="552">
        <f t="shared" si="533"/>
        <v>0</v>
      </c>
      <c r="BF928" s="435"/>
      <c r="BG928" s="435"/>
      <c r="BH928" s="435"/>
      <c r="BI928" s="435"/>
      <c r="BJ928" s="435"/>
      <c r="BK928" s="435"/>
      <c r="BL928" s="435"/>
      <c r="BN928" s="444"/>
    </row>
    <row r="929" spans="1:66" s="28" customFormat="1" ht="12" customHeight="1">
      <c r="A929" s="287">
        <v>18608792</v>
      </c>
      <c r="B929" s="288" t="str">
        <f t="shared" si="539"/>
        <v>18608792</v>
      </c>
      <c r="C929" s="444" t="s">
        <v>2915</v>
      </c>
      <c r="D929" s="445" t="s">
        <v>2091</v>
      </c>
      <c r="E929" s="445"/>
      <c r="F929" s="444"/>
      <c r="G929" s="445"/>
      <c r="H929" s="547">
        <v>0</v>
      </c>
      <c r="I929" s="547">
        <v>0</v>
      </c>
      <c r="J929" s="547">
        <v>0</v>
      </c>
      <c r="K929" s="547">
        <v>0</v>
      </c>
      <c r="L929" s="547">
        <v>0</v>
      </c>
      <c r="M929" s="547">
        <v>0</v>
      </c>
      <c r="N929" s="547">
        <v>0</v>
      </c>
      <c r="O929" s="547">
        <v>0</v>
      </c>
      <c r="P929" s="547">
        <v>0</v>
      </c>
      <c r="Q929" s="547">
        <v>0</v>
      </c>
      <c r="R929" s="547">
        <v>0</v>
      </c>
      <c r="S929" s="547">
        <v>0</v>
      </c>
      <c r="T929" s="547">
        <v>0</v>
      </c>
      <c r="U929" s="547"/>
      <c r="V929" s="547">
        <f t="shared" si="524"/>
        <v>0</v>
      </c>
      <c r="W929" s="305"/>
      <c r="X929" s="306"/>
      <c r="Y929" s="548">
        <f t="shared" si="544"/>
        <v>0</v>
      </c>
      <c r="Z929" s="549">
        <f t="shared" si="544"/>
        <v>0</v>
      </c>
      <c r="AA929" s="549">
        <f t="shared" si="544"/>
        <v>0</v>
      </c>
      <c r="AB929" s="282">
        <f t="shared" si="525"/>
        <v>0</v>
      </c>
      <c r="AC929" s="281">
        <f t="shared" si="526"/>
        <v>0</v>
      </c>
      <c r="AD929" s="549">
        <f t="shared" si="517"/>
        <v>0</v>
      </c>
      <c r="AE929" s="553">
        <f t="shared" si="534"/>
        <v>0</v>
      </c>
      <c r="AF929" s="282">
        <f t="shared" si="535"/>
        <v>0</v>
      </c>
      <c r="AG929" s="283">
        <f t="shared" si="527"/>
        <v>0</v>
      </c>
      <c r="AH929" s="281">
        <f t="shared" si="528"/>
        <v>0</v>
      </c>
      <c r="AI929" s="551">
        <f t="shared" si="546"/>
        <v>0</v>
      </c>
      <c r="AJ929" s="549">
        <f t="shared" si="546"/>
        <v>0</v>
      </c>
      <c r="AK929" s="549">
        <f t="shared" si="546"/>
        <v>0</v>
      </c>
      <c r="AL929" s="282">
        <f t="shared" si="529"/>
        <v>0</v>
      </c>
      <c r="AM929" s="281">
        <f t="shared" si="530"/>
        <v>0</v>
      </c>
      <c r="AN929" s="549">
        <f t="shared" si="507"/>
        <v>0</v>
      </c>
      <c r="AO929" s="549">
        <f t="shared" si="508"/>
        <v>0</v>
      </c>
      <c r="AP929" s="549">
        <f t="shared" si="531"/>
        <v>0</v>
      </c>
      <c r="AQ929" s="283">
        <f t="shared" si="545"/>
        <v>0</v>
      </c>
      <c r="AR929" s="281">
        <f t="shared" si="532"/>
        <v>0</v>
      </c>
      <c r="AT929" s="446"/>
      <c r="AU929" s="284"/>
      <c r="AV929" s="447" t="str">
        <f t="shared" si="512"/>
        <v>CA</v>
      </c>
      <c r="AW929" s="447" t="str">
        <f t="shared" si="512"/>
        <v>CL</v>
      </c>
      <c r="AX929" s="447" t="str">
        <f t="shared" si="512"/>
        <v>AIC</v>
      </c>
      <c r="AY929" s="447" t="str">
        <f t="shared" si="542"/>
        <v>ERB</v>
      </c>
      <c r="AZ929" s="447" t="str">
        <f t="shared" si="542"/>
        <v>GRB</v>
      </c>
      <c r="BA929" s="447" t="str">
        <f t="shared" si="542"/>
        <v>Non-Op</v>
      </c>
      <c r="BC929" s="445" t="s">
        <v>2159</v>
      </c>
      <c r="BD929" s="552">
        <f t="shared" si="533"/>
        <v>0</v>
      </c>
      <c r="BF929" s="435"/>
      <c r="BG929" s="435"/>
      <c r="BH929" s="435"/>
      <c r="BI929" s="435"/>
      <c r="BJ929" s="435"/>
      <c r="BK929" s="435"/>
      <c r="BL929" s="435"/>
      <c r="BN929" s="444"/>
    </row>
    <row r="930" spans="1:66" s="28" customFormat="1" ht="12" customHeight="1">
      <c r="A930" s="501">
        <v>18609211</v>
      </c>
      <c r="B930" s="502" t="str">
        <f t="shared" si="539"/>
        <v>18609211</v>
      </c>
      <c r="C930" s="503" t="s">
        <v>2237</v>
      </c>
      <c r="D930" s="504" t="s">
        <v>2091</v>
      </c>
      <c r="E930" s="504"/>
      <c r="F930" s="505">
        <v>43999</v>
      </c>
      <c r="G930" s="504"/>
      <c r="H930" s="569">
        <v>1574377.41</v>
      </c>
      <c r="I930" s="569">
        <v>1572092.39</v>
      </c>
      <c r="J930" s="569">
        <v>1569807.37</v>
      </c>
      <c r="K930" s="569">
        <v>1567522.35</v>
      </c>
      <c r="L930" s="569">
        <v>1565237.33</v>
      </c>
      <c r="M930" s="569">
        <v>1562952.31</v>
      </c>
      <c r="N930" s="569">
        <v>1560667.29</v>
      </c>
      <c r="O930" s="569">
        <v>1558382.27</v>
      </c>
      <c r="P930" s="569">
        <v>1556097.25</v>
      </c>
      <c r="Q930" s="569">
        <v>1553812.23</v>
      </c>
      <c r="R930" s="569">
        <v>1551527.21</v>
      </c>
      <c r="S930" s="569">
        <v>1549242.19</v>
      </c>
      <c r="T930" s="569">
        <v>1546957.17</v>
      </c>
      <c r="U930" s="569"/>
      <c r="V930" s="569">
        <f t="shared" si="524"/>
        <v>1560667.29</v>
      </c>
      <c r="W930" s="506"/>
      <c r="X930" s="507"/>
      <c r="Y930" s="548">
        <f t="shared" si="544"/>
        <v>1546957.17</v>
      </c>
      <c r="Z930" s="549">
        <f t="shared" si="544"/>
        <v>0</v>
      </c>
      <c r="AA930" s="549">
        <f t="shared" si="544"/>
        <v>0</v>
      </c>
      <c r="AB930" s="282">
        <f t="shared" si="525"/>
        <v>0</v>
      </c>
      <c r="AC930" s="281">
        <f t="shared" si="526"/>
        <v>0</v>
      </c>
      <c r="AD930" s="549">
        <f t="shared" si="517"/>
        <v>0</v>
      </c>
      <c r="AE930" s="553">
        <f t="shared" si="534"/>
        <v>0</v>
      </c>
      <c r="AF930" s="282">
        <f t="shared" si="535"/>
        <v>0</v>
      </c>
      <c r="AG930" s="283">
        <f t="shared" si="527"/>
        <v>0</v>
      </c>
      <c r="AH930" s="281">
        <f t="shared" si="528"/>
        <v>0</v>
      </c>
      <c r="AI930" s="551">
        <f t="shared" si="546"/>
        <v>1560667.29</v>
      </c>
      <c r="AJ930" s="549">
        <f t="shared" si="546"/>
        <v>0</v>
      </c>
      <c r="AK930" s="549">
        <f t="shared" si="546"/>
        <v>0</v>
      </c>
      <c r="AL930" s="282">
        <f t="shared" si="529"/>
        <v>0</v>
      </c>
      <c r="AM930" s="281">
        <f t="shared" si="530"/>
        <v>0</v>
      </c>
      <c r="AN930" s="549">
        <f t="shared" si="507"/>
        <v>0</v>
      </c>
      <c r="AO930" s="549">
        <f t="shared" si="508"/>
        <v>0</v>
      </c>
      <c r="AP930" s="549">
        <f t="shared" si="531"/>
        <v>0</v>
      </c>
      <c r="AQ930" s="283">
        <f t="shared" ref="AQ930" si="547">SUM(AN930:AP930)</f>
        <v>0</v>
      </c>
      <c r="AR930" s="281">
        <f t="shared" si="532"/>
        <v>0</v>
      </c>
      <c r="AT930" s="446"/>
      <c r="AU930" s="284"/>
      <c r="AV930" s="447" t="str">
        <f t="shared" si="512"/>
        <v>CA</v>
      </c>
      <c r="AW930" s="447" t="str">
        <f t="shared" si="512"/>
        <v>CL</v>
      </c>
      <c r="AX930" s="447" t="str">
        <f t="shared" si="512"/>
        <v>AIC</v>
      </c>
      <c r="AY930" s="447" t="str">
        <f t="shared" si="542"/>
        <v>ERB</v>
      </c>
      <c r="AZ930" s="447" t="str">
        <f t="shared" si="542"/>
        <v>GRB</v>
      </c>
      <c r="BA930" s="447" t="str">
        <f t="shared" si="542"/>
        <v>Non-Op</v>
      </c>
      <c r="BC930" s="488" t="s">
        <v>2118</v>
      </c>
      <c r="BD930" s="552">
        <f t="shared" si="533"/>
        <v>1546957.17</v>
      </c>
      <c r="BF930" s="435"/>
      <c r="BG930" s="435"/>
      <c r="BH930" s="435"/>
      <c r="BI930" s="435"/>
      <c r="BJ930" s="435"/>
      <c r="BK930" s="435"/>
      <c r="BL930" s="435"/>
      <c r="BN930" s="444"/>
    </row>
    <row r="931" spans="1:66" s="28" customFormat="1" ht="12" customHeight="1">
      <c r="A931" s="287">
        <v>18609312</v>
      </c>
      <c r="B931" s="288" t="str">
        <f t="shared" si="539"/>
        <v>18609312</v>
      </c>
      <c r="C931" s="444" t="s">
        <v>2916</v>
      </c>
      <c r="D931" s="445" t="s">
        <v>2091</v>
      </c>
      <c r="E931" s="445"/>
      <c r="F931" s="444"/>
      <c r="G931" s="445"/>
      <c r="H931" s="547">
        <v>0</v>
      </c>
      <c r="I931" s="547">
        <v>0</v>
      </c>
      <c r="J931" s="547">
        <v>0</v>
      </c>
      <c r="K931" s="547">
        <v>0</v>
      </c>
      <c r="L931" s="547">
        <v>0</v>
      </c>
      <c r="M931" s="547">
        <v>0</v>
      </c>
      <c r="N931" s="547">
        <v>0</v>
      </c>
      <c r="O931" s="547">
        <v>0</v>
      </c>
      <c r="P931" s="547">
        <v>0</v>
      </c>
      <c r="Q931" s="547">
        <v>0</v>
      </c>
      <c r="R931" s="547">
        <v>0</v>
      </c>
      <c r="S931" s="547">
        <v>0</v>
      </c>
      <c r="T931" s="547">
        <v>0</v>
      </c>
      <c r="U931" s="547"/>
      <c r="V931" s="547">
        <f t="shared" si="524"/>
        <v>0</v>
      </c>
      <c r="W931" s="305"/>
      <c r="X931" s="306"/>
      <c r="Y931" s="548">
        <f t="shared" si="544"/>
        <v>0</v>
      </c>
      <c r="Z931" s="549">
        <f t="shared" si="544"/>
        <v>0</v>
      </c>
      <c r="AA931" s="549">
        <f t="shared" si="544"/>
        <v>0</v>
      </c>
      <c r="AB931" s="282">
        <f t="shared" si="525"/>
        <v>0</v>
      </c>
      <c r="AC931" s="281">
        <f t="shared" si="526"/>
        <v>0</v>
      </c>
      <c r="AD931" s="549">
        <f t="shared" si="517"/>
        <v>0</v>
      </c>
      <c r="AE931" s="553">
        <f t="shared" si="534"/>
        <v>0</v>
      </c>
      <c r="AF931" s="282">
        <f t="shared" si="535"/>
        <v>0</v>
      </c>
      <c r="AG931" s="283">
        <f t="shared" si="527"/>
        <v>0</v>
      </c>
      <c r="AH931" s="281">
        <f t="shared" si="528"/>
        <v>0</v>
      </c>
      <c r="AI931" s="551">
        <f t="shared" si="546"/>
        <v>0</v>
      </c>
      <c r="AJ931" s="549">
        <f t="shared" si="546"/>
        <v>0</v>
      </c>
      <c r="AK931" s="549">
        <f t="shared" si="546"/>
        <v>0</v>
      </c>
      <c r="AL931" s="282">
        <f t="shared" si="529"/>
        <v>0</v>
      </c>
      <c r="AM931" s="281">
        <f t="shared" si="530"/>
        <v>0</v>
      </c>
      <c r="AN931" s="549">
        <f t="shared" si="507"/>
        <v>0</v>
      </c>
      <c r="AO931" s="549">
        <f t="shared" si="508"/>
        <v>0</v>
      </c>
      <c r="AP931" s="549">
        <f t="shared" si="531"/>
        <v>0</v>
      </c>
      <c r="AQ931" s="283">
        <f t="shared" si="545"/>
        <v>0</v>
      </c>
      <c r="AR931" s="281">
        <f t="shared" si="532"/>
        <v>0</v>
      </c>
      <c r="AT931" s="446"/>
      <c r="AU931" s="284"/>
      <c r="AV931" s="447" t="str">
        <f t="shared" si="512"/>
        <v>CA</v>
      </c>
      <c r="AW931" s="447" t="str">
        <f t="shared" si="512"/>
        <v>CL</v>
      </c>
      <c r="AX931" s="447" t="str">
        <f t="shared" si="512"/>
        <v>AIC</v>
      </c>
      <c r="AY931" s="447" t="str">
        <f t="shared" si="542"/>
        <v>ERB</v>
      </c>
      <c r="AZ931" s="447" t="str">
        <f t="shared" si="542"/>
        <v>GRB</v>
      </c>
      <c r="BA931" s="447" t="str">
        <f t="shared" si="542"/>
        <v>Non-Op</v>
      </c>
      <c r="BC931" s="445" t="s">
        <v>2159</v>
      </c>
      <c r="BD931" s="552">
        <f t="shared" si="533"/>
        <v>0</v>
      </c>
      <c r="BF931" s="435"/>
      <c r="BG931" s="435"/>
      <c r="BH931" s="435"/>
      <c r="BI931" s="435"/>
      <c r="BJ931" s="435"/>
      <c r="BK931" s="435"/>
      <c r="BL931" s="435"/>
      <c r="BN931" s="444"/>
    </row>
    <row r="932" spans="1:66" s="28" customFormat="1" ht="12" customHeight="1">
      <c r="A932" s="321">
        <v>18609402</v>
      </c>
      <c r="B932" s="318" t="str">
        <f t="shared" si="539"/>
        <v>18609402</v>
      </c>
      <c r="C932" s="444" t="s">
        <v>1579</v>
      </c>
      <c r="D932" s="445" t="s">
        <v>2091</v>
      </c>
      <c r="E932" s="445"/>
      <c r="F932" s="294">
        <v>42811</v>
      </c>
      <c r="G932" s="445"/>
      <c r="H932" s="547">
        <v>-1681970.08</v>
      </c>
      <c r="I932" s="547">
        <v>-1681970.08</v>
      </c>
      <c r="J932" s="547">
        <v>-1676975.08</v>
      </c>
      <c r="K932" s="547">
        <v>-1674477.58</v>
      </c>
      <c r="L932" s="547">
        <v>-1671980.08</v>
      </c>
      <c r="M932" s="547">
        <v>-1669482.58</v>
      </c>
      <c r="N932" s="547">
        <v>-1666985.08</v>
      </c>
      <c r="O932" s="547">
        <v>-1664487.58</v>
      </c>
      <c r="P932" s="547">
        <v>-1661990.08</v>
      </c>
      <c r="Q932" s="547">
        <v>-1659492.58</v>
      </c>
      <c r="R932" s="547">
        <v>-1656995.08</v>
      </c>
      <c r="S932" s="547">
        <v>-1651334.08</v>
      </c>
      <c r="T932" s="547">
        <v>-1651334.08</v>
      </c>
      <c r="U932" s="547"/>
      <c r="V932" s="547">
        <f t="shared" si="524"/>
        <v>-1666901.83</v>
      </c>
      <c r="W932" s="305"/>
      <c r="X932" s="306"/>
      <c r="Y932" s="548">
        <f t="shared" si="544"/>
        <v>-1651334.08</v>
      </c>
      <c r="Z932" s="549">
        <f t="shared" si="544"/>
        <v>0</v>
      </c>
      <c r="AA932" s="549">
        <f t="shared" si="544"/>
        <v>0</v>
      </c>
      <c r="AB932" s="282">
        <f t="shared" si="525"/>
        <v>0</v>
      </c>
      <c r="AC932" s="281">
        <f t="shared" si="526"/>
        <v>0</v>
      </c>
      <c r="AD932" s="549">
        <f t="shared" si="517"/>
        <v>0</v>
      </c>
      <c r="AE932" s="553">
        <f t="shared" si="534"/>
        <v>0</v>
      </c>
      <c r="AF932" s="282">
        <f t="shared" si="535"/>
        <v>0</v>
      </c>
      <c r="AG932" s="283">
        <f t="shared" si="527"/>
        <v>0</v>
      </c>
      <c r="AH932" s="281">
        <f t="shared" si="528"/>
        <v>0</v>
      </c>
      <c r="AI932" s="551">
        <f t="shared" si="546"/>
        <v>-1666901.83</v>
      </c>
      <c r="AJ932" s="549">
        <f t="shared" si="546"/>
        <v>0</v>
      </c>
      <c r="AK932" s="549">
        <f t="shared" si="546"/>
        <v>0</v>
      </c>
      <c r="AL932" s="282">
        <f t="shared" si="529"/>
        <v>0</v>
      </c>
      <c r="AM932" s="281">
        <f t="shared" si="530"/>
        <v>0</v>
      </c>
      <c r="AN932" s="549">
        <f t="shared" si="507"/>
        <v>0</v>
      </c>
      <c r="AO932" s="549">
        <f t="shared" si="508"/>
        <v>0</v>
      </c>
      <c r="AP932" s="549">
        <f t="shared" si="531"/>
        <v>0</v>
      </c>
      <c r="AQ932" s="283">
        <f t="shared" si="545"/>
        <v>0</v>
      </c>
      <c r="AR932" s="281">
        <f t="shared" si="532"/>
        <v>0</v>
      </c>
      <c r="AT932" s="446"/>
      <c r="AU932" s="284"/>
      <c r="AV932" s="447" t="str">
        <f t="shared" si="512"/>
        <v>CA</v>
      </c>
      <c r="AW932" s="447" t="str">
        <f t="shared" si="512"/>
        <v>CL</v>
      </c>
      <c r="AX932" s="447" t="str">
        <f t="shared" si="512"/>
        <v>AIC</v>
      </c>
      <c r="AY932" s="447" t="str">
        <f t="shared" si="542"/>
        <v>ERB</v>
      </c>
      <c r="AZ932" s="447" t="str">
        <f t="shared" si="542"/>
        <v>GRB</v>
      </c>
      <c r="BA932" s="447" t="str">
        <f t="shared" si="542"/>
        <v>Non-Op</v>
      </c>
      <c r="BC932" s="445" t="s">
        <v>2159</v>
      </c>
      <c r="BD932" s="552">
        <f t="shared" si="533"/>
        <v>-1651334.08</v>
      </c>
      <c r="BF932" s="448"/>
      <c r="BG932" s="448"/>
      <c r="BH932" s="448"/>
      <c r="BI932" s="448"/>
      <c r="BJ932" s="448"/>
      <c r="BK932" s="448"/>
      <c r="BL932" s="448"/>
      <c r="BN932" s="444"/>
    </row>
    <row r="933" spans="1:66" s="28" customFormat="1" ht="12" customHeight="1">
      <c r="A933" s="287">
        <v>18609422</v>
      </c>
      <c r="B933" s="288" t="str">
        <f t="shared" si="539"/>
        <v>18609422</v>
      </c>
      <c r="C933" s="444" t="s">
        <v>1580</v>
      </c>
      <c r="D933" s="445" t="s">
        <v>1165</v>
      </c>
      <c r="E933" s="445"/>
      <c r="F933" s="444"/>
      <c r="G933" s="445"/>
      <c r="H933" s="547">
        <v>50934568.539999999</v>
      </c>
      <c r="I933" s="547">
        <v>50934568.539999999</v>
      </c>
      <c r="J933" s="547">
        <v>50934568.539999999</v>
      </c>
      <c r="K933" s="547">
        <v>50525757.969999999</v>
      </c>
      <c r="L933" s="547">
        <v>50525757.969999999</v>
      </c>
      <c r="M933" s="547">
        <v>50525757.969999999</v>
      </c>
      <c r="N933" s="547">
        <v>50413576.100000001</v>
      </c>
      <c r="O933" s="547">
        <v>50413576.100000001</v>
      </c>
      <c r="P933" s="547">
        <v>50413576.100000001</v>
      </c>
      <c r="Q933" s="547">
        <v>50336763.850000001</v>
      </c>
      <c r="R933" s="547">
        <v>50336763.850000001</v>
      </c>
      <c r="S933" s="547">
        <v>50336763.850000001</v>
      </c>
      <c r="T933" s="547">
        <v>50343540.270000003</v>
      </c>
      <c r="U933" s="547"/>
      <c r="V933" s="547">
        <f t="shared" si="524"/>
        <v>50528040.437083341</v>
      </c>
      <c r="W933" s="285"/>
      <c r="X933" s="286"/>
      <c r="Y933" s="548">
        <f t="shared" si="544"/>
        <v>0</v>
      </c>
      <c r="Z933" s="549">
        <f t="shared" si="544"/>
        <v>0</v>
      </c>
      <c r="AA933" s="549">
        <f t="shared" si="544"/>
        <v>0</v>
      </c>
      <c r="AB933" s="282">
        <f t="shared" si="525"/>
        <v>50343540.270000003</v>
      </c>
      <c r="AC933" s="281">
        <f t="shared" si="526"/>
        <v>0</v>
      </c>
      <c r="AD933" s="549">
        <f t="shared" si="517"/>
        <v>0</v>
      </c>
      <c r="AE933" s="553">
        <f t="shared" si="534"/>
        <v>0</v>
      </c>
      <c r="AF933" s="282">
        <f t="shared" si="535"/>
        <v>50343540.270000003</v>
      </c>
      <c r="AG933" s="283">
        <f t="shared" si="527"/>
        <v>50343540.270000003</v>
      </c>
      <c r="AH933" s="281">
        <f t="shared" si="528"/>
        <v>0</v>
      </c>
      <c r="AI933" s="551">
        <f t="shared" si="546"/>
        <v>0</v>
      </c>
      <c r="AJ933" s="549">
        <f t="shared" si="546"/>
        <v>0</v>
      </c>
      <c r="AK933" s="549">
        <f t="shared" si="546"/>
        <v>0</v>
      </c>
      <c r="AL933" s="282">
        <f t="shared" si="529"/>
        <v>50528040.437083341</v>
      </c>
      <c r="AM933" s="281">
        <f t="shared" si="530"/>
        <v>0</v>
      </c>
      <c r="AN933" s="549">
        <f t="shared" si="507"/>
        <v>0</v>
      </c>
      <c r="AO933" s="549">
        <f t="shared" si="508"/>
        <v>0</v>
      </c>
      <c r="AP933" s="549">
        <f t="shared" si="531"/>
        <v>50528040.437083341</v>
      </c>
      <c r="AQ933" s="283">
        <f t="shared" si="545"/>
        <v>50528040.437083341</v>
      </c>
      <c r="AR933" s="281">
        <f t="shared" si="532"/>
        <v>0</v>
      </c>
      <c r="AT933" s="446" t="s">
        <v>2076</v>
      </c>
      <c r="AU933" s="284"/>
      <c r="AV933" s="447" t="str">
        <f t="shared" si="512"/>
        <v>CA</v>
      </c>
      <c r="AW933" s="447" t="str">
        <f t="shared" si="512"/>
        <v>CL</v>
      </c>
      <c r="AX933" s="447" t="str">
        <f t="shared" si="512"/>
        <v>AIC</v>
      </c>
      <c r="AY933" s="447" t="str">
        <f t="shared" si="542"/>
        <v>ERB</v>
      </c>
      <c r="AZ933" s="447" t="str">
        <f t="shared" si="542"/>
        <v>GRB</v>
      </c>
      <c r="BA933" s="447" t="str">
        <f t="shared" si="542"/>
        <v>Non-Op</v>
      </c>
      <c r="BC933" s="449" t="s">
        <v>2100</v>
      </c>
      <c r="BD933" s="552">
        <f t="shared" si="533"/>
        <v>50343540.270000003</v>
      </c>
      <c r="BF933" s="435"/>
      <c r="BG933" s="435"/>
      <c r="BH933" s="435"/>
      <c r="BI933" s="435"/>
      <c r="BJ933" s="435"/>
      <c r="BK933" s="435"/>
      <c r="BL933" s="435"/>
      <c r="BN933" s="444"/>
    </row>
    <row r="934" spans="1:66" s="28" customFormat="1" ht="12" customHeight="1">
      <c r="A934" s="287">
        <v>18609432</v>
      </c>
      <c r="B934" s="288" t="str">
        <f t="shared" si="539"/>
        <v>18609432</v>
      </c>
      <c r="C934" s="444" t="s">
        <v>1581</v>
      </c>
      <c r="D934" s="445" t="s">
        <v>2091</v>
      </c>
      <c r="E934" s="445"/>
      <c r="F934" s="444"/>
      <c r="G934" s="445"/>
      <c r="H934" s="547">
        <v>5028845.91</v>
      </c>
      <c r="I934" s="547">
        <v>5042368.4800000004</v>
      </c>
      <c r="J934" s="547">
        <v>5082178.4800000004</v>
      </c>
      <c r="K934" s="547">
        <v>5437656.4800000004</v>
      </c>
      <c r="L934" s="547">
        <v>5495868.5099999998</v>
      </c>
      <c r="M934" s="547">
        <v>5544179.3499999996</v>
      </c>
      <c r="N934" s="547">
        <v>5549838.3499999996</v>
      </c>
      <c r="O934" s="547">
        <v>5549838.3499999996</v>
      </c>
      <c r="P934" s="547">
        <v>5552456.3499999996</v>
      </c>
      <c r="Q934" s="547">
        <v>5626650.5999999996</v>
      </c>
      <c r="R934" s="547">
        <v>5626650.5999999996</v>
      </c>
      <c r="S934" s="547">
        <v>5614696.3399999999</v>
      </c>
      <c r="T934" s="547">
        <v>5619874.1799999997</v>
      </c>
      <c r="U934" s="547"/>
      <c r="V934" s="547">
        <f t="shared" si="524"/>
        <v>5453895.1612500018</v>
      </c>
      <c r="W934" s="305"/>
      <c r="X934" s="306"/>
      <c r="Y934" s="548">
        <f t="shared" ref="Y934:AA953" si="548">IF($D934=Y$5,$T934,0)</f>
        <v>5619874.1799999997</v>
      </c>
      <c r="Z934" s="549">
        <f t="shared" si="548"/>
        <v>0</v>
      </c>
      <c r="AA934" s="549">
        <f t="shared" si="548"/>
        <v>0</v>
      </c>
      <c r="AB934" s="282">
        <f t="shared" si="525"/>
        <v>0</v>
      </c>
      <c r="AC934" s="281">
        <f t="shared" si="526"/>
        <v>0</v>
      </c>
      <c r="AD934" s="549">
        <f t="shared" si="517"/>
        <v>0</v>
      </c>
      <c r="AE934" s="553">
        <f t="shared" si="534"/>
        <v>0</v>
      </c>
      <c r="AF934" s="282">
        <f t="shared" si="535"/>
        <v>0</v>
      </c>
      <c r="AG934" s="283">
        <f t="shared" si="527"/>
        <v>0</v>
      </c>
      <c r="AH934" s="281">
        <f t="shared" si="528"/>
        <v>0</v>
      </c>
      <c r="AI934" s="551">
        <f t="shared" si="546"/>
        <v>5453895.1612500018</v>
      </c>
      <c r="AJ934" s="549">
        <f t="shared" si="546"/>
        <v>0</v>
      </c>
      <c r="AK934" s="549">
        <f t="shared" si="546"/>
        <v>0</v>
      </c>
      <c r="AL934" s="282">
        <f t="shared" si="529"/>
        <v>0</v>
      </c>
      <c r="AM934" s="281">
        <f t="shared" si="530"/>
        <v>0</v>
      </c>
      <c r="AN934" s="549">
        <f t="shared" si="507"/>
        <v>0</v>
      </c>
      <c r="AO934" s="549">
        <f t="shared" si="508"/>
        <v>0</v>
      </c>
      <c r="AP934" s="549">
        <f t="shared" si="531"/>
        <v>0</v>
      </c>
      <c r="AQ934" s="283">
        <f t="shared" si="545"/>
        <v>0</v>
      </c>
      <c r="AR934" s="281">
        <f t="shared" si="532"/>
        <v>0</v>
      </c>
      <c r="AT934" s="446"/>
      <c r="AU934" s="284"/>
      <c r="AV934" s="447" t="str">
        <f t="shared" si="512"/>
        <v>CA</v>
      </c>
      <c r="AW934" s="447" t="str">
        <f t="shared" si="512"/>
        <v>CL</v>
      </c>
      <c r="AX934" s="447" t="str">
        <f t="shared" si="512"/>
        <v>AIC</v>
      </c>
      <c r="AY934" s="447" t="str">
        <f t="shared" si="542"/>
        <v>ERB</v>
      </c>
      <c r="AZ934" s="447" t="str">
        <f t="shared" si="542"/>
        <v>GRB</v>
      </c>
      <c r="BA934" s="447" t="str">
        <f t="shared" si="542"/>
        <v>Non-Op</v>
      </c>
      <c r="BC934" s="445" t="s">
        <v>2159</v>
      </c>
      <c r="BD934" s="552">
        <f t="shared" si="533"/>
        <v>5619874.1799999997</v>
      </c>
      <c r="BF934" s="435"/>
      <c r="BG934" s="435"/>
      <c r="BH934" s="435"/>
      <c r="BI934" s="435"/>
      <c r="BJ934" s="435"/>
      <c r="BK934" s="435"/>
      <c r="BL934" s="435"/>
      <c r="BN934" s="444"/>
    </row>
    <row r="935" spans="1:66" s="28" customFormat="1" ht="12" customHeight="1">
      <c r="A935" s="287">
        <v>18609512</v>
      </c>
      <c r="B935" s="288" t="str">
        <f t="shared" si="539"/>
        <v>18609512</v>
      </c>
      <c r="C935" s="444" t="s">
        <v>1582</v>
      </c>
      <c r="D935" s="445" t="s">
        <v>2091</v>
      </c>
      <c r="E935" s="445"/>
      <c r="F935" s="444"/>
      <c r="G935" s="445"/>
      <c r="H935" s="547">
        <v>956459.01</v>
      </c>
      <c r="I935" s="547">
        <v>1181739.68</v>
      </c>
      <c r="J935" s="547">
        <v>1315030.47</v>
      </c>
      <c r="K935" s="547">
        <v>1356558.63</v>
      </c>
      <c r="L935" s="547">
        <v>1423221.82</v>
      </c>
      <c r="M935" s="547">
        <v>1472190.02</v>
      </c>
      <c r="N935" s="547">
        <v>1514630.21</v>
      </c>
      <c r="O935" s="547">
        <v>1444606.47</v>
      </c>
      <c r="P935" s="547">
        <v>1447103.97</v>
      </c>
      <c r="Q935" s="547">
        <v>1480952.84</v>
      </c>
      <c r="R935" s="547">
        <v>1483450.34</v>
      </c>
      <c r="S935" s="547">
        <v>1491778.09</v>
      </c>
      <c r="T935" s="547">
        <v>1778139.99</v>
      </c>
      <c r="U935" s="547"/>
      <c r="V935" s="547">
        <f t="shared" si="524"/>
        <v>1414880.17</v>
      </c>
      <c r="W935" s="305"/>
      <c r="X935" s="306"/>
      <c r="Y935" s="548">
        <f t="shared" si="548"/>
        <v>1778139.99</v>
      </c>
      <c r="Z935" s="549">
        <f t="shared" si="548"/>
        <v>0</v>
      </c>
      <c r="AA935" s="549">
        <f t="shared" si="548"/>
        <v>0</v>
      </c>
      <c r="AB935" s="282">
        <f t="shared" si="525"/>
        <v>0</v>
      </c>
      <c r="AC935" s="281">
        <f t="shared" si="526"/>
        <v>0</v>
      </c>
      <c r="AD935" s="549">
        <f t="shared" si="517"/>
        <v>0</v>
      </c>
      <c r="AE935" s="553">
        <f t="shared" si="534"/>
        <v>0</v>
      </c>
      <c r="AF935" s="282">
        <f t="shared" si="535"/>
        <v>0</v>
      </c>
      <c r="AG935" s="283">
        <f t="shared" si="527"/>
        <v>0</v>
      </c>
      <c r="AH935" s="281">
        <f t="shared" si="528"/>
        <v>0</v>
      </c>
      <c r="AI935" s="551">
        <f t="shared" si="546"/>
        <v>1414880.17</v>
      </c>
      <c r="AJ935" s="549">
        <f t="shared" si="546"/>
        <v>0</v>
      </c>
      <c r="AK935" s="549">
        <f t="shared" si="546"/>
        <v>0</v>
      </c>
      <c r="AL935" s="282">
        <f t="shared" si="529"/>
        <v>0</v>
      </c>
      <c r="AM935" s="281">
        <f t="shared" si="530"/>
        <v>0</v>
      </c>
      <c r="AN935" s="549">
        <f t="shared" si="507"/>
        <v>0</v>
      </c>
      <c r="AO935" s="549">
        <f t="shared" si="508"/>
        <v>0</v>
      </c>
      <c r="AP935" s="549">
        <f t="shared" si="531"/>
        <v>0</v>
      </c>
      <c r="AQ935" s="283">
        <f t="shared" si="545"/>
        <v>0</v>
      </c>
      <c r="AR935" s="281">
        <f t="shared" si="532"/>
        <v>0</v>
      </c>
      <c r="AT935" s="446"/>
      <c r="AU935" s="284"/>
      <c r="AV935" s="447" t="str">
        <f t="shared" si="512"/>
        <v>CA</v>
      </c>
      <c r="AW935" s="447" t="str">
        <f t="shared" si="512"/>
        <v>CL</v>
      </c>
      <c r="AX935" s="447" t="str">
        <f t="shared" si="512"/>
        <v>AIC</v>
      </c>
      <c r="AY935" s="447" t="str">
        <f t="shared" si="542"/>
        <v>ERB</v>
      </c>
      <c r="AZ935" s="447" t="str">
        <f t="shared" si="542"/>
        <v>GRB</v>
      </c>
      <c r="BA935" s="447" t="str">
        <f t="shared" si="542"/>
        <v>Non-Op</v>
      </c>
      <c r="BC935" s="445" t="s">
        <v>2159</v>
      </c>
      <c r="BD935" s="552">
        <f t="shared" si="533"/>
        <v>1778139.99</v>
      </c>
      <c r="BF935" s="435"/>
      <c r="BG935" s="435"/>
      <c r="BH935" s="435"/>
      <c r="BI935" s="435"/>
      <c r="BJ935" s="435"/>
      <c r="BK935" s="435"/>
      <c r="BL935" s="435"/>
      <c r="BN935" s="444"/>
    </row>
    <row r="936" spans="1:66" s="28" customFormat="1" ht="12" customHeight="1">
      <c r="A936" s="287">
        <v>18609532</v>
      </c>
      <c r="B936" s="288" t="str">
        <f t="shared" si="539"/>
        <v>18609532</v>
      </c>
      <c r="C936" s="444" t="s">
        <v>1583</v>
      </c>
      <c r="D936" s="445" t="s">
        <v>2091</v>
      </c>
      <c r="E936" s="445"/>
      <c r="F936" s="444"/>
      <c r="G936" s="445"/>
      <c r="H936" s="547">
        <v>3504123.57</v>
      </c>
      <c r="I936" s="547">
        <v>4146534.53</v>
      </c>
      <c r="J936" s="547">
        <v>4163702.04</v>
      </c>
      <c r="K936" s="547">
        <v>4196731.9800000004</v>
      </c>
      <c r="L936" s="547">
        <v>4166673.92</v>
      </c>
      <c r="M936" s="547">
        <v>4216230.1399999997</v>
      </c>
      <c r="N936" s="547">
        <v>4229065.84</v>
      </c>
      <c r="O936" s="547">
        <v>4290185.4800000004</v>
      </c>
      <c r="P936" s="547">
        <v>4631921.1100000003</v>
      </c>
      <c r="Q936" s="547">
        <v>5068624.93</v>
      </c>
      <c r="R936" s="547">
        <v>5252779.5</v>
      </c>
      <c r="S936" s="547">
        <v>5591048.7999999998</v>
      </c>
      <c r="T936" s="547">
        <v>5567832</v>
      </c>
      <c r="U936" s="547"/>
      <c r="V936" s="547">
        <f t="shared" si="524"/>
        <v>4540789.6712499997</v>
      </c>
      <c r="W936" s="305"/>
      <c r="X936" s="306"/>
      <c r="Y936" s="548">
        <f t="shared" si="548"/>
        <v>5567832</v>
      </c>
      <c r="Z936" s="549">
        <f t="shared" si="548"/>
        <v>0</v>
      </c>
      <c r="AA936" s="549">
        <f t="shared" si="548"/>
        <v>0</v>
      </c>
      <c r="AB936" s="282">
        <f t="shared" si="525"/>
        <v>0</v>
      </c>
      <c r="AC936" s="281">
        <f t="shared" si="526"/>
        <v>0</v>
      </c>
      <c r="AD936" s="549">
        <f t="shared" si="517"/>
        <v>0</v>
      </c>
      <c r="AE936" s="553">
        <f t="shared" si="534"/>
        <v>0</v>
      </c>
      <c r="AF936" s="282">
        <f t="shared" si="535"/>
        <v>0</v>
      </c>
      <c r="AG936" s="283">
        <f t="shared" si="527"/>
        <v>0</v>
      </c>
      <c r="AH936" s="281">
        <f t="shared" si="528"/>
        <v>0</v>
      </c>
      <c r="AI936" s="551">
        <f t="shared" si="546"/>
        <v>4540789.6712499997</v>
      </c>
      <c r="AJ936" s="549">
        <f t="shared" si="546"/>
        <v>0</v>
      </c>
      <c r="AK936" s="549">
        <f t="shared" si="546"/>
        <v>0</v>
      </c>
      <c r="AL936" s="282">
        <f t="shared" si="529"/>
        <v>0</v>
      </c>
      <c r="AM936" s="281">
        <f t="shared" si="530"/>
        <v>0</v>
      </c>
      <c r="AN936" s="549">
        <f t="shared" si="507"/>
        <v>0</v>
      </c>
      <c r="AO936" s="549">
        <f t="shared" si="508"/>
        <v>0</v>
      </c>
      <c r="AP936" s="549">
        <f t="shared" si="531"/>
        <v>0</v>
      </c>
      <c r="AQ936" s="283">
        <f t="shared" si="545"/>
        <v>0</v>
      </c>
      <c r="AR936" s="281">
        <f t="shared" si="532"/>
        <v>0</v>
      </c>
      <c r="AT936" s="446"/>
      <c r="AU936" s="284"/>
      <c r="AV936" s="447" t="str">
        <f t="shared" si="512"/>
        <v>CA</v>
      </c>
      <c r="AW936" s="447" t="str">
        <f t="shared" si="512"/>
        <v>CL</v>
      </c>
      <c r="AX936" s="447" t="str">
        <f t="shared" si="512"/>
        <v>AIC</v>
      </c>
      <c r="AY936" s="447" t="str">
        <f t="shared" si="542"/>
        <v>ERB</v>
      </c>
      <c r="AZ936" s="447" t="str">
        <f t="shared" si="542"/>
        <v>GRB</v>
      </c>
      <c r="BA936" s="447" t="str">
        <f t="shared" si="542"/>
        <v>Non-Op</v>
      </c>
      <c r="BC936" s="445" t="s">
        <v>2159</v>
      </c>
      <c r="BD936" s="552">
        <f t="shared" si="533"/>
        <v>5567832</v>
      </c>
      <c r="BF936" s="435"/>
      <c r="BG936" s="435"/>
      <c r="BH936" s="435"/>
      <c r="BI936" s="435"/>
      <c r="BJ936" s="435"/>
      <c r="BK936" s="435"/>
      <c r="BL936" s="435"/>
      <c r="BN936" s="444"/>
    </row>
    <row r="937" spans="1:66" s="28" customFormat="1" ht="12" customHeight="1">
      <c r="A937" s="287">
        <v>18609542</v>
      </c>
      <c r="B937" s="288" t="str">
        <f t="shared" si="539"/>
        <v>18609542</v>
      </c>
      <c r="C937" s="444" t="s">
        <v>1584</v>
      </c>
      <c r="D937" s="445" t="s">
        <v>2091</v>
      </c>
      <c r="E937" s="445"/>
      <c r="F937" s="444"/>
      <c r="G937" s="445"/>
      <c r="H937" s="547">
        <v>20327.990000000002</v>
      </c>
      <c r="I937" s="547">
        <v>21309.24</v>
      </c>
      <c r="J937" s="547">
        <v>21309.24</v>
      </c>
      <c r="K937" s="547">
        <v>21309.24</v>
      </c>
      <c r="L937" s="547">
        <v>21309.24</v>
      </c>
      <c r="M937" s="547">
        <v>21309.24</v>
      </c>
      <c r="N937" s="547">
        <v>21309.24</v>
      </c>
      <c r="O937" s="547">
        <v>21309.24</v>
      </c>
      <c r="P937" s="547">
        <v>21309.24</v>
      </c>
      <c r="Q937" s="547">
        <v>21309.24</v>
      </c>
      <c r="R937" s="547">
        <v>21309.24</v>
      </c>
      <c r="S937" s="547">
        <v>21309.24</v>
      </c>
      <c r="T937" s="547">
        <v>21309.24</v>
      </c>
      <c r="U937" s="547"/>
      <c r="V937" s="547">
        <f t="shared" si="524"/>
        <v>21268.35458333333</v>
      </c>
      <c r="W937" s="305"/>
      <c r="X937" s="306"/>
      <c r="Y937" s="548">
        <f t="shared" si="548"/>
        <v>21309.24</v>
      </c>
      <c r="Z937" s="549">
        <f t="shared" si="548"/>
        <v>0</v>
      </c>
      <c r="AA937" s="549">
        <f t="shared" si="548"/>
        <v>0</v>
      </c>
      <c r="AB937" s="282">
        <f t="shared" si="525"/>
        <v>0</v>
      </c>
      <c r="AC937" s="281">
        <f t="shared" si="526"/>
        <v>0</v>
      </c>
      <c r="AD937" s="549">
        <f t="shared" si="517"/>
        <v>0</v>
      </c>
      <c r="AE937" s="553">
        <f t="shared" si="534"/>
        <v>0</v>
      </c>
      <c r="AF937" s="282">
        <f t="shared" si="535"/>
        <v>0</v>
      </c>
      <c r="AG937" s="283">
        <f t="shared" si="527"/>
        <v>0</v>
      </c>
      <c r="AH937" s="281">
        <f t="shared" si="528"/>
        <v>0</v>
      </c>
      <c r="AI937" s="551">
        <f t="shared" si="546"/>
        <v>21268.35458333333</v>
      </c>
      <c r="AJ937" s="549">
        <f t="shared" si="546"/>
        <v>0</v>
      </c>
      <c r="AK937" s="549">
        <f t="shared" si="546"/>
        <v>0</v>
      </c>
      <c r="AL937" s="282">
        <f t="shared" si="529"/>
        <v>0</v>
      </c>
      <c r="AM937" s="281">
        <f t="shared" si="530"/>
        <v>0</v>
      </c>
      <c r="AN937" s="549">
        <f t="shared" ref="AN937:AN1003" si="549">IF($D937=AN$5,$V937,IF($D937=AN$4, $V937*$AK$1,0))</f>
        <v>0</v>
      </c>
      <c r="AO937" s="549">
        <f t="shared" ref="AO937:AO1003" si="550">IF($D937=AO$5,$V937,IF($D937=AO$4, $V937*$AK$2,0))</f>
        <v>0</v>
      </c>
      <c r="AP937" s="549">
        <f t="shared" si="531"/>
        <v>0</v>
      </c>
      <c r="AQ937" s="283">
        <f t="shared" si="545"/>
        <v>0</v>
      </c>
      <c r="AR937" s="281">
        <f t="shared" si="532"/>
        <v>0</v>
      </c>
      <c r="AT937" s="446"/>
      <c r="AU937" s="284"/>
      <c r="AV937" s="447" t="str">
        <f t="shared" si="512"/>
        <v>CA</v>
      </c>
      <c r="AW937" s="447" t="str">
        <f t="shared" si="512"/>
        <v>CL</v>
      </c>
      <c r="AX937" s="447" t="str">
        <f t="shared" si="512"/>
        <v>AIC</v>
      </c>
      <c r="AY937" s="447" t="str">
        <f t="shared" si="542"/>
        <v>ERB</v>
      </c>
      <c r="AZ937" s="447" t="str">
        <f t="shared" si="542"/>
        <v>GRB</v>
      </c>
      <c r="BA937" s="447" t="str">
        <f t="shared" si="542"/>
        <v>Non-Op</v>
      </c>
      <c r="BC937" s="445" t="s">
        <v>2159</v>
      </c>
      <c r="BD937" s="552">
        <f t="shared" si="533"/>
        <v>21309.24</v>
      </c>
      <c r="BF937" s="435"/>
      <c r="BG937" s="435"/>
      <c r="BH937" s="435"/>
      <c r="BI937" s="435"/>
      <c r="BJ937" s="435"/>
      <c r="BK937" s="435"/>
      <c r="BL937" s="435"/>
      <c r="BN937" s="444"/>
    </row>
    <row r="938" spans="1:66" s="28" customFormat="1" ht="12" customHeight="1">
      <c r="A938" s="287">
        <v>18609572</v>
      </c>
      <c r="B938" s="288" t="str">
        <f t="shared" si="539"/>
        <v>18609572</v>
      </c>
      <c r="C938" s="444" t="s">
        <v>1585</v>
      </c>
      <c r="D938" s="445" t="s">
        <v>1165</v>
      </c>
      <c r="E938" s="445"/>
      <c r="F938" s="444"/>
      <c r="G938" s="445"/>
      <c r="H938" s="547">
        <v>1870591</v>
      </c>
      <c r="I938" s="547">
        <v>1870591</v>
      </c>
      <c r="J938" s="547">
        <v>1870591</v>
      </c>
      <c r="K938" s="547">
        <v>1870591</v>
      </c>
      <c r="L938" s="547">
        <v>1870591</v>
      </c>
      <c r="M938" s="547">
        <v>1870591</v>
      </c>
      <c r="N938" s="547">
        <v>1870591</v>
      </c>
      <c r="O938" s="547">
        <v>1870591</v>
      </c>
      <c r="P938" s="547">
        <v>1870591</v>
      </c>
      <c r="Q938" s="547">
        <v>1870591</v>
      </c>
      <c r="R938" s="547">
        <v>1870591</v>
      </c>
      <c r="S938" s="547">
        <v>1870591</v>
      </c>
      <c r="T938" s="547">
        <v>1939806</v>
      </c>
      <c r="U938" s="547"/>
      <c r="V938" s="547">
        <f t="shared" si="524"/>
        <v>1873474.9583333333</v>
      </c>
      <c r="W938" s="285"/>
      <c r="X938" s="286"/>
      <c r="Y938" s="548">
        <f t="shared" si="548"/>
        <v>0</v>
      </c>
      <c r="Z938" s="549">
        <f t="shared" si="548"/>
        <v>0</v>
      </c>
      <c r="AA938" s="549">
        <f t="shared" si="548"/>
        <v>0</v>
      </c>
      <c r="AB938" s="282">
        <f t="shared" si="525"/>
        <v>1939806</v>
      </c>
      <c r="AC938" s="281">
        <f t="shared" si="526"/>
        <v>0</v>
      </c>
      <c r="AD938" s="549">
        <f t="shared" si="517"/>
        <v>0</v>
      </c>
      <c r="AE938" s="553">
        <f t="shared" si="534"/>
        <v>0</v>
      </c>
      <c r="AF938" s="282">
        <f t="shared" si="535"/>
        <v>1939806</v>
      </c>
      <c r="AG938" s="283">
        <f t="shared" si="527"/>
        <v>1939806</v>
      </c>
      <c r="AH938" s="281">
        <f t="shared" si="528"/>
        <v>0</v>
      </c>
      <c r="AI938" s="551">
        <f t="shared" si="546"/>
        <v>0</v>
      </c>
      <c r="AJ938" s="549">
        <f t="shared" si="546"/>
        <v>0</v>
      </c>
      <c r="AK938" s="549">
        <f t="shared" si="546"/>
        <v>0</v>
      </c>
      <c r="AL938" s="282">
        <f t="shared" si="529"/>
        <v>1873474.9583333333</v>
      </c>
      <c r="AM938" s="281">
        <f t="shared" si="530"/>
        <v>0</v>
      </c>
      <c r="AN938" s="549">
        <f t="shared" si="549"/>
        <v>0</v>
      </c>
      <c r="AO938" s="549">
        <f t="shared" si="550"/>
        <v>0</v>
      </c>
      <c r="AP938" s="549">
        <f t="shared" si="531"/>
        <v>1873474.9583333333</v>
      </c>
      <c r="AQ938" s="283">
        <f t="shared" si="545"/>
        <v>1873474.9583333333</v>
      </c>
      <c r="AR938" s="281">
        <f t="shared" si="532"/>
        <v>0</v>
      </c>
      <c r="AT938" s="446" t="s">
        <v>2076</v>
      </c>
      <c r="AU938" s="284"/>
      <c r="AV938" s="447" t="str">
        <f t="shared" si="512"/>
        <v>CA</v>
      </c>
      <c r="AW938" s="447" t="str">
        <f t="shared" si="512"/>
        <v>CL</v>
      </c>
      <c r="AX938" s="447" t="str">
        <f t="shared" si="512"/>
        <v>AIC</v>
      </c>
      <c r="AY938" s="447" t="str">
        <f t="shared" si="542"/>
        <v>ERB</v>
      </c>
      <c r="AZ938" s="447" t="str">
        <f t="shared" si="542"/>
        <v>GRB</v>
      </c>
      <c r="BA938" s="447" t="str">
        <f t="shared" si="542"/>
        <v>Non-Op</v>
      </c>
      <c r="BC938" s="449" t="s">
        <v>2100</v>
      </c>
      <c r="BD938" s="552">
        <f t="shared" si="533"/>
        <v>1939806</v>
      </c>
      <c r="BF938" s="435"/>
      <c r="BG938" s="435"/>
      <c r="BH938" s="435"/>
      <c r="BI938" s="435"/>
      <c r="BJ938" s="435"/>
      <c r="BK938" s="435"/>
      <c r="BL938" s="435"/>
      <c r="BN938" s="444"/>
    </row>
    <row r="939" spans="1:66" s="28" customFormat="1" ht="12" customHeight="1">
      <c r="A939" s="287">
        <v>18609582</v>
      </c>
      <c r="B939" s="288" t="str">
        <f t="shared" si="539"/>
        <v>18609582</v>
      </c>
      <c r="C939" s="444" t="s">
        <v>1586</v>
      </c>
      <c r="D939" s="445" t="s">
        <v>1165</v>
      </c>
      <c r="E939" s="445"/>
      <c r="F939" s="444"/>
      <c r="G939" s="445"/>
      <c r="H939" s="547">
        <v>610000</v>
      </c>
      <c r="I939" s="547">
        <v>610000</v>
      </c>
      <c r="J939" s="547">
        <v>610000</v>
      </c>
      <c r="K939" s="547">
        <v>609350.96</v>
      </c>
      <c r="L939" s="547">
        <v>609350.96</v>
      </c>
      <c r="M939" s="547">
        <v>609350.96</v>
      </c>
      <c r="N939" s="547">
        <v>597850.96</v>
      </c>
      <c r="O939" s="547">
        <v>597850.96</v>
      </c>
      <c r="P939" s="547">
        <v>597850.96</v>
      </c>
      <c r="Q939" s="547">
        <v>609350.96</v>
      </c>
      <c r="R939" s="547">
        <v>609350.96</v>
      </c>
      <c r="S939" s="547">
        <v>609350.96</v>
      </c>
      <c r="T939" s="547">
        <v>652700</v>
      </c>
      <c r="U939" s="547"/>
      <c r="V939" s="547">
        <f t="shared" si="524"/>
        <v>608417.3866666666</v>
      </c>
      <c r="W939" s="285"/>
      <c r="X939" s="286"/>
      <c r="Y939" s="548">
        <f t="shared" si="548"/>
        <v>0</v>
      </c>
      <c r="Z939" s="549">
        <f t="shared" si="548"/>
        <v>0</v>
      </c>
      <c r="AA939" s="549">
        <f t="shared" si="548"/>
        <v>0</v>
      </c>
      <c r="AB939" s="282">
        <f t="shared" si="525"/>
        <v>652700</v>
      </c>
      <c r="AC939" s="281">
        <f t="shared" si="526"/>
        <v>0</v>
      </c>
      <c r="AD939" s="549">
        <f t="shared" si="517"/>
        <v>0</v>
      </c>
      <c r="AE939" s="553">
        <f t="shared" si="534"/>
        <v>0</v>
      </c>
      <c r="AF939" s="282">
        <f t="shared" si="535"/>
        <v>652700</v>
      </c>
      <c r="AG939" s="283">
        <f t="shared" si="527"/>
        <v>652700</v>
      </c>
      <c r="AH939" s="281">
        <f t="shared" si="528"/>
        <v>0</v>
      </c>
      <c r="AI939" s="551">
        <f t="shared" si="546"/>
        <v>0</v>
      </c>
      <c r="AJ939" s="549">
        <f t="shared" si="546"/>
        <v>0</v>
      </c>
      <c r="AK939" s="549">
        <f t="shared" si="546"/>
        <v>0</v>
      </c>
      <c r="AL939" s="282">
        <f t="shared" si="529"/>
        <v>608417.3866666666</v>
      </c>
      <c r="AM939" s="281">
        <f t="shared" si="530"/>
        <v>0</v>
      </c>
      <c r="AN939" s="549">
        <f t="shared" si="549"/>
        <v>0</v>
      </c>
      <c r="AO939" s="549">
        <f t="shared" si="550"/>
        <v>0</v>
      </c>
      <c r="AP939" s="549">
        <f t="shared" si="531"/>
        <v>608417.3866666666</v>
      </c>
      <c r="AQ939" s="283">
        <f t="shared" si="545"/>
        <v>608417.3866666666</v>
      </c>
      <c r="AR939" s="281">
        <f t="shared" si="532"/>
        <v>0</v>
      </c>
      <c r="AT939" s="446" t="s">
        <v>2076</v>
      </c>
      <c r="AU939" s="284"/>
      <c r="AV939" s="447" t="str">
        <f t="shared" si="512"/>
        <v>CA</v>
      </c>
      <c r="AW939" s="447" t="str">
        <f t="shared" si="512"/>
        <v>CL</v>
      </c>
      <c r="AX939" s="447" t="str">
        <f t="shared" si="512"/>
        <v>AIC</v>
      </c>
      <c r="AY939" s="447" t="str">
        <f t="shared" si="542"/>
        <v>ERB</v>
      </c>
      <c r="AZ939" s="447" t="str">
        <f t="shared" si="542"/>
        <v>GRB</v>
      </c>
      <c r="BA939" s="447" t="str">
        <f t="shared" si="542"/>
        <v>Non-Op</v>
      </c>
      <c r="BC939" s="449" t="s">
        <v>2100</v>
      </c>
      <c r="BD939" s="552">
        <f t="shared" si="533"/>
        <v>652700</v>
      </c>
      <c r="BF939" s="435"/>
      <c r="BG939" s="435"/>
      <c r="BH939" s="435"/>
      <c r="BI939" s="435"/>
      <c r="BJ939" s="435"/>
      <c r="BK939" s="435"/>
      <c r="BL939" s="435"/>
      <c r="BN939" s="444"/>
    </row>
    <row r="940" spans="1:66" s="28" customFormat="1" ht="12" customHeight="1">
      <c r="A940" s="287">
        <v>18609592</v>
      </c>
      <c r="B940" s="288" t="str">
        <f t="shared" si="539"/>
        <v>18609592</v>
      </c>
      <c r="C940" s="444" t="s">
        <v>1587</v>
      </c>
      <c r="D940" s="445" t="s">
        <v>1165</v>
      </c>
      <c r="E940" s="445"/>
      <c r="F940" s="444"/>
      <c r="G940" s="445"/>
      <c r="H940" s="547">
        <v>2467570.1800000002</v>
      </c>
      <c r="I940" s="547">
        <v>2467570.1800000002</v>
      </c>
      <c r="J940" s="547">
        <v>2467570.1800000002</v>
      </c>
      <c r="K940" s="547">
        <v>2455977.46</v>
      </c>
      <c r="L940" s="547">
        <v>2455977.46</v>
      </c>
      <c r="M940" s="547">
        <v>2455977.46</v>
      </c>
      <c r="N940" s="547">
        <v>2455977.46</v>
      </c>
      <c r="O940" s="547">
        <v>2455977.46</v>
      </c>
      <c r="P940" s="547">
        <v>2455977.46</v>
      </c>
      <c r="Q940" s="547">
        <v>2455977.46</v>
      </c>
      <c r="R940" s="547">
        <v>2455977.46</v>
      </c>
      <c r="S940" s="547">
        <v>2455977.46</v>
      </c>
      <c r="T940" s="547">
        <v>2446191.46</v>
      </c>
      <c r="U940" s="547"/>
      <c r="V940" s="547">
        <f t="shared" ref="V940:V1040" si="551">(H940+T940+SUM(I940:S940)*2)/24</f>
        <v>2457984.8600000008</v>
      </c>
      <c r="W940" s="285"/>
      <c r="X940" s="286"/>
      <c r="Y940" s="548">
        <f t="shared" si="548"/>
        <v>0</v>
      </c>
      <c r="Z940" s="549">
        <f t="shared" si="548"/>
        <v>0</v>
      </c>
      <c r="AA940" s="549">
        <f t="shared" si="548"/>
        <v>0</v>
      </c>
      <c r="AB940" s="282">
        <f t="shared" si="525"/>
        <v>2446191.46</v>
      </c>
      <c r="AC940" s="281">
        <f t="shared" si="526"/>
        <v>0</v>
      </c>
      <c r="AD940" s="549">
        <f t="shared" si="517"/>
        <v>0</v>
      </c>
      <c r="AE940" s="553">
        <f t="shared" si="534"/>
        <v>0</v>
      </c>
      <c r="AF940" s="282">
        <f t="shared" si="535"/>
        <v>2446191.46</v>
      </c>
      <c r="AG940" s="283">
        <f t="shared" si="527"/>
        <v>2446191.46</v>
      </c>
      <c r="AH940" s="281">
        <f t="shared" si="528"/>
        <v>0</v>
      </c>
      <c r="AI940" s="551">
        <f t="shared" si="546"/>
        <v>0</v>
      </c>
      <c r="AJ940" s="549">
        <f t="shared" si="546"/>
        <v>0</v>
      </c>
      <c r="AK940" s="549">
        <f t="shared" si="546"/>
        <v>0</v>
      </c>
      <c r="AL940" s="282">
        <f t="shared" si="529"/>
        <v>2457984.8600000008</v>
      </c>
      <c r="AM940" s="281">
        <f t="shared" si="530"/>
        <v>0</v>
      </c>
      <c r="AN940" s="549">
        <f t="shared" si="549"/>
        <v>0</v>
      </c>
      <c r="AO940" s="549">
        <f t="shared" si="550"/>
        <v>0</v>
      </c>
      <c r="AP940" s="549">
        <f t="shared" si="531"/>
        <v>2457984.8600000008</v>
      </c>
      <c r="AQ940" s="283">
        <f t="shared" si="545"/>
        <v>2457984.8600000008</v>
      </c>
      <c r="AR940" s="281">
        <f t="shared" si="532"/>
        <v>0</v>
      </c>
      <c r="AT940" s="446" t="s">
        <v>2076</v>
      </c>
      <c r="AU940" s="284"/>
      <c r="AV940" s="447" t="str">
        <f t="shared" ref="AV940:AX1006" si="552">IF(VALUE(Y940),AV$7,IF(ISBLANK(Y940),"",AV$7))</f>
        <v>CA</v>
      </c>
      <c r="AW940" s="447" t="str">
        <f t="shared" si="552"/>
        <v>CL</v>
      </c>
      <c r="AX940" s="447" t="str">
        <f t="shared" si="552"/>
        <v>AIC</v>
      </c>
      <c r="AY940" s="447" t="str">
        <f t="shared" si="542"/>
        <v>ERB</v>
      </c>
      <c r="AZ940" s="447" t="str">
        <f t="shared" si="542"/>
        <v>GRB</v>
      </c>
      <c r="BA940" s="447" t="str">
        <f t="shared" si="542"/>
        <v>Non-Op</v>
      </c>
      <c r="BC940" s="449" t="s">
        <v>2100</v>
      </c>
      <c r="BD940" s="552">
        <f t="shared" si="533"/>
        <v>2446191.46</v>
      </c>
      <c r="BF940" s="435"/>
      <c r="BG940" s="435"/>
      <c r="BH940" s="435"/>
      <c r="BI940" s="435"/>
      <c r="BJ940" s="435"/>
      <c r="BK940" s="435"/>
      <c r="BL940" s="435"/>
      <c r="BN940" s="444"/>
    </row>
    <row r="941" spans="1:66" s="28" customFormat="1" ht="12" customHeight="1">
      <c r="A941" s="287">
        <v>18609602</v>
      </c>
      <c r="B941" s="288" t="str">
        <f t="shared" si="539"/>
        <v>18609602</v>
      </c>
      <c r="C941" s="444" t="s">
        <v>1588</v>
      </c>
      <c r="D941" s="445" t="s">
        <v>1165</v>
      </c>
      <c r="E941" s="445"/>
      <c r="F941" s="444"/>
      <c r="G941" s="445"/>
      <c r="H941" s="547">
        <v>91000</v>
      </c>
      <c r="I941" s="547">
        <v>91000</v>
      </c>
      <c r="J941" s="547">
        <v>91000</v>
      </c>
      <c r="K941" s="547">
        <v>91000</v>
      </c>
      <c r="L941" s="547">
        <v>91000</v>
      </c>
      <c r="M941" s="547">
        <v>91000</v>
      </c>
      <c r="N941" s="547">
        <v>91000</v>
      </c>
      <c r="O941" s="547">
        <v>91000</v>
      </c>
      <c r="P941" s="547">
        <v>91000</v>
      </c>
      <c r="Q941" s="547">
        <v>91000</v>
      </c>
      <c r="R941" s="547">
        <v>91000</v>
      </c>
      <c r="S941" s="547">
        <v>91000</v>
      </c>
      <c r="T941" s="547">
        <v>91000</v>
      </c>
      <c r="U941" s="547"/>
      <c r="V941" s="547">
        <f t="shared" si="551"/>
        <v>91000</v>
      </c>
      <c r="W941" s="285"/>
      <c r="X941" s="286"/>
      <c r="Y941" s="548">
        <f t="shared" si="548"/>
        <v>0</v>
      </c>
      <c r="Z941" s="549">
        <f t="shared" si="548"/>
        <v>0</v>
      </c>
      <c r="AA941" s="549">
        <f t="shared" si="548"/>
        <v>0</v>
      </c>
      <c r="AB941" s="282">
        <f t="shared" ref="AB941:AB1042" si="553">T941-SUM(Y941:AA941)</f>
        <v>91000</v>
      </c>
      <c r="AC941" s="281">
        <f t="shared" ref="AC941:AC1042" si="554">T941-SUM(Y941:AA941)-AB941</f>
        <v>0</v>
      </c>
      <c r="AD941" s="549">
        <f t="shared" si="517"/>
        <v>0</v>
      </c>
      <c r="AE941" s="553">
        <f t="shared" si="534"/>
        <v>0</v>
      </c>
      <c r="AF941" s="282">
        <f t="shared" si="535"/>
        <v>91000</v>
      </c>
      <c r="AG941" s="283">
        <f t="shared" ref="AG941:AG1042" si="555">SUM(AD941:AF941)</f>
        <v>91000</v>
      </c>
      <c r="AH941" s="281">
        <f t="shared" ref="AH941:AH1042" si="556">AG941-AB941</f>
        <v>0</v>
      </c>
      <c r="AI941" s="551">
        <f t="shared" si="546"/>
        <v>0</v>
      </c>
      <c r="AJ941" s="549">
        <f t="shared" si="546"/>
        <v>0</v>
      </c>
      <c r="AK941" s="549">
        <f t="shared" si="546"/>
        <v>0</v>
      </c>
      <c r="AL941" s="282">
        <f t="shared" ref="AL941:AL1042" si="557">V941-SUM(AI941:AK941)</f>
        <v>91000</v>
      </c>
      <c r="AM941" s="281">
        <f t="shared" ref="AM941:AM1042" si="558">V941-SUM(AI941:AK941)-AL941</f>
        <v>0</v>
      </c>
      <c r="AN941" s="549">
        <f t="shared" si="549"/>
        <v>0</v>
      </c>
      <c r="AO941" s="549">
        <f t="shared" si="550"/>
        <v>0</v>
      </c>
      <c r="AP941" s="549">
        <f t="shared" ref="AP941:AP1042" si="559">IF($D941=AP$5,$V941,IF($D941=AP$4, $V941*$AL$2,0))</f>
        <v>91000</v>
      </c>
      <c r="AQ941" s="283">
        <f t="shared" si="545"/>
        <v>91000</v>
      </c>
      <c r="AR941" s="281">
        <f t="shared" ref="AR941:AR1042" si="560">AQ941-AL941</f>
        <v>0</v>
      </c>
      <c r="AT941" s="446" t="s">
        <v>2076</v>
      </c>
      <c r="AU941" s="284"/>
      <c r="AV941" s="447" t="str">
        <f t="shared" si="552"/>
        <v>CA</v>
      </c>
      <c r="AW941" s="447" t="str">
        <f t="shared" si="552"/>
        <v>CL</v>
      </c>
      <c r="AX941" s="447" t="str">
        <f t="shared" si="552"/>
        <v>AIC</v>
      </c>
      <c r="AY941" s="447" t="str">
        <f t="shared" si="542"/>
        <v>ERB</v>
      </c>
      <c r="AZ941" s="447" t="str">
        <f t="shared" si="542"/>
        <v>GRB</v>
      </c>
      <c r="BA941" s="447" t="str">
        <f t="shared" si="542"/>
        <v>Non-Op</v>
      </c>
      <c r="BC941" s="449" t="s">
        <v>2100</v>
      </c>
      <c r="BD941" s="552">
        <f t="shared" si="533"/>
        <v>91000</v>
      </c>
      <c r="BF941" s="435"/>
      <c r="BG941" s="435"/>
      <c r="BH941" s="435"/>
      <c r="BI941" s="435"/>
      <c r="BJ941" s="435"/>
      <c r="BK941" s="435"/>
      <c r="BL941" s="435"/>
      <c r="BN941" s="444"/>
    </row>
    <row r="942" spans="1:66" s="28" customFormat="1" ht="12" customHeight="1">
      <c r="A942" s="287">
        <v>18609622</v>
      </c>
      <c r="B942" s="288" t="str">
        <f t="shared" si="539"/>
        <v>18609622</v>
      </c>
      <c r="C942" s="444" t="s">
        <v>1589</v>
      </c>
      <c r="D942" s="445" t="s">
        <v>1165</v>
      </c>
      <c r="E942" s="445"/>
      <c r="F942" s="444"/>
      <c r="G942" s="445"/>
      <c r="H942" s="547">
        <v>3114054.95</v>
      </c>
      <c r="I942" s="547">
        <v>3114054.95</v>
      </c>
      <c r="J942" s="547">
        <v>3114054.95</v>
      </c>
      <c r="K942" s="547">
        <v>19599900.379999999</v>
      </c>
      <c r="L942" s="547">
        <v>19599900.379999999</v>
      </c>
      <c r="M942" s="547">
        <v>19599900.379999999</v>
      </c>
      <c r="N942" s="547">
        <v>19441828.800000001</v>
      </c>
      <c r="O942" s="547">
        <v>19441828.800000001</v>
      </c>
      <c r="P942" s="547">
        <v>19441828.800000001</v>
      </c>
      <c r="Q942" s="547">
        <v>19363998.59</v>
      </c>
      <c r="R942" s="547">
        <v>19363998.59</v>
      </c>
      <c r="S942" s="547">
        <v>19363998.59</v>
      </c>
      <c r="T942" s="547">
        <v>19066811.440000001</v>
      </c>
      <c r="U942" s="547"/>
      <c r="V942" s="547">
        <f t="shared" si="551"/>
        <v>16044643.867083332</v>
      </c>
      <c r="W942" s="285"/>
      <c r="X942" s="286"/>
      <c r="Y942" s="548">
        <f t="shared" si="548"/>
        <v>0</v>
      </c>
      <c r="Z942" s="549">
        <f t="shared" si="548"/>
        <v>0</v>
      </c>
      <c r="AA942" s="549">
        <f t="shared" si="548"/>
        <v>0</v>
      </c>
      <c r="AB942" s="282">
        <f t="shared" si="553"/>
        <v>19066811.440000001</v>
      </c>
      <c r="AC942" s="281">
        <f t="shared" si="554"/>
        <v>0</v>
      </c>
      <c r="AD942" s="549">
        <f t="shared" si="517"/>
        <v>0</v>
      </c>
      <c r="AE942" s="553">
        <f t="shared" si="534"/>
        <v>0</v>
      </c>
      <c r="AF942" s="282">
        <f t="shared" si="535"/>
        <v>19066811.440000001</v>
      </c>
      <c r="AG942" s="283">
        <f t="shared" si="555"/>
        <v>19066811.440000001</v>
      </c>
      <c r="AH942" s="281">
        <f t="shared" si="556"/>
        <v>0</v>
      </c>
      <c r="AI942" s="551">
        <f t="shared" si="546"/>
        <v>0</v>
      </c>
      <c r="AJ942" s="549">
        <f t="shared" si="546"/>
        <v>0</v>
      </c>
      <c r="AK942" s="549">
        <f t="shared" si="546"/>
        <v>0</v>
      </c>
      <c r="AL942" s="282">
        <f t="shared" si="557"/>
        <v>16044643.867083332</v>
      </c>
      <c r="AM942" s="281">
        <f t="shared" si="558"/>
        <v>0</v>
      </c>
      <c r="AN942" s="549">
        <f t="shared" si="549"/>
        <v>0</v>
      </c>
      <c r="AO942" s="549">
        <f t="shared" si="550"/>
        <v>0</v>
      </c>
      <c r="AP942" s="549">
        <f t="shared" si="559"/>
        <v>16044643.867083332</v>
      </c>
      <c r="AQ942" s="283">
        <f t="shared" si="545"/>
        <v>16044643.867083332</v>
      </c>
      <c r="AR942" s="281">
        <f t="shared" si="560"/>
        <v>0</v>
      </c>
      <c r="AT942" s="446" t="s">
        <v>2076</v>
      </c>
      <c r="AU942" s="284"/>
      <c r="AV942" s="447" t="str">
        <f t="shared" si="552"/>
        <v>CA</v>
      </c>
      <c r="AW942" s="447" t="str">
        <f t="shared" si="552"/>
        <v>CL</v>
      </c>
      <c r="AX942" s="447" t="str">
        <f t="shared" si="552"/>
        <v>AIC</v>
      </c>
      <c r="AY942" s="447" t="str">
        <f t="shared" si="542"/>
        <v>ERB</v>
      </c>
      <c r="AZ942" s="447" t="str">
        <f t="shared" si="542"/>
        <v>GRB</v>
      </c>
      <c r="BA942" s="447" t="str">
        <f t="shared" si="542"/>
        <v>Non-Op</v>
      </c>
      <c r="BC942" s="449" t="s">
        <v>2100</v>
      </c>
      <c r="BD942" s="552">
        <f t="shared" si="533"/>
        <v>19066811.440000001</v>
      </c>
      <c r="BF942" s="435"/>
      <c r="BG942" s="435"/>
      <c r="BH942" s="435"/>
      <c r="BI942" s="435"/>
      <c r="BJ942" s="435"/>
      <c r="BK942" s="435"/>
      <c r="BL942" s="435"/>
      <c r="BN942" s="444"/>
    </row>
    <row r="943" spans="1:66" s="28" customFormat="1" ht="12" customHeight="1">
      <c r="A943" s="287">
        <v>18609642</v>
      </c>
      <c r="B943" s="288" t="str">
        <f t="shared" si="539"/>
        <v>18609642</v>
      </c>
      <c r="C943" s="444" t="s">
        <v>1590</v>
      </c>
      <c r="D943" s="445" t="s">
        <v>1165</v>
      </c>
      <c r="E943" s="445"/>
      <c r="F943" s="444"/>
      <c r="G943" s="445"/>
      <c r="H943" s="547">
        <v>8239447.46</v>
      </c>
      <c r="I943" s="547">
        <v>8239447.46</v>
      </c>
      <c r="J943" s="547">
        <v>8239447.46</v>
      </c>
      <c r="K943" s="547">
        <v>8153276.0300000003</v>
      </c>
      <c r="L943" s="547">
        <v>8153276.0300000003</v>
      </c>
      <c r="M943" s="547">
        <v>8153276.0300000003</v>
      </c>
      <c r="N943" s="547">
        <v>7988986.7199999997</v>
      </c>
      <c r="O943" s="547">
        <v>7988986.7199999997</v>
      </c>
      <c r="P943" s="547">
        <v>7988986.7199999997</v>
      </c>
      <c r="Q943" s="547">
        <v>7686340.6500000004</v>
      </c>
      <c r="R943" s="547">
        <v>7686340.6500000004</v>
      </c>
      <c r="S943" s="547">
        <v>7686340.6500000004</v>
      </c>
      <c r="T943" s="547">
        <v>8638873.1899999995</v>
      </c>
      <c r="U943" s="547"/>
      <c r="V943" s="547">
        <f t="shared" si="551"/>
        <v>8033655.4537500003</v>
      </c>
      <c r="W943" s="285"/>
      <c r="X943" s="286"/>
      <c r="Y943" s="548">
        <f t="shared" si="548"/>
        <v>0</v>
      </c>
      <c r="Z943" s="549">
        <f t="shared" si="548"/>
        <v>0</v>
      </c>
      <c r="AA943" s="549">
        <f t="shared" si="548"/>
        <v>0</v>
      </c>
      <c r="AB943" s="282">
        <f t="shared" si="553"/>
        <v>8638873.1899999995</v>
      </c>
      <c r="AC943" s="281">
        <f t="shared" si="554"/>
        <v>0</v>
      </c>
      <c r="AD943" s="549">
        <f t="shared" si="517"/>
        <v>0</v>
      </c>
      <c r="AE943" s="553">
        <f t="shared" si="534"/>
        <v>0</v>
      </c>
      <c r="AF943" s="282">
        <f t="shared" si="535"/>
        <v>8638873.1899999995</v>
      </c>
      <c r="AG943" s="283">
        <f t="shared" si="555"/>
        <v>8638873.1899999995</v>
      </c>
      <c r="AH943" s="281">
        <f t="shared" si="556"/>
        <v>0</v>
      </c>
      <c r="AI943" s="551">
        <f t="shared" si="546"/>
        <v>0</v>
      </c>
      <c r="AJ943" s="549">
        <f t="shared" si="546"/>
        <v>0</v>
      </c>
      <c r="AK943" s="549">
        <f t="shared" si="546"/>
        <v>0</v>
      </c>
      <c r="AL943" s="282">
        <f t="shared" si="557"/>
        <v>8033655.4537500003</v>
      </c>
      <c r="AM943" s="281">
        <f t="shared" si="558"/>
        <v>0</v>
      </c>
      <c r="AN943" s="549">
        <f t="shared" si="549"/>
        <v>0</v>
      </c>
      <c r="AO943" s="549">
        <f t="shared" si="550"/>
        <v>0</v>
      </c>
      <c r="AP943" s="549">
        <f t="shared" si="559"/>
        <v>8033655.4537500003</v>
      </c>
      <c r="AQ943" s="283">
        <f t="shared" si="545"/>
        <v>8033655.4537500003</v>
      </c>
      <c r="AR943" s="281">
        <f t="shared" si="560"/>
        <v>0</v>
      </c>
      <c r="AT943" s="446" t="s">
        <v>2076</v>
      </c>
      <c r="AU943" s="284"/>
      <c r="AV943" s="447" t="str">
        <f t="shared" si="552"/>
        <v>CA</v>
      </c>
      <c r="AW943" s="447" t="str">
        <f t="shared" si="552"/>
        <v>CL</v>
      </c>
      <c r="AX943" s="447" t="str">
        <f t="shared" si="552"/>
        <v>AIC</v>
      </c>
      <c r="AY943" s="447" t="str">
        <f t="shared" si="542"/>
        <v>ERB</v>
      </c>
      <c r="AZ943" s="447" t="str">
        <f t="shared" si="542"/>
        <v>GRB</v>
      </c>
      <c r="BA943" s="447" t="str">
        <f t="shared" si="542"/>
        <v>Non-Op</v>
      </c>
      <c r="BC943" s="449" t="s">
        <v>2100</v>
      </c>
      <c r="BD943" s="552">
        <f t="shared" si="533"/>
        <v>8638873.1899999995</v>
      </c>
      <c r="BF943" s="435"/>
      <c r="BG943" s="435"/>
      <c r="BH943" s="435"/>
      <c r="BI943" s="435"/>
      <c r="BJ943" s="435"/>
      <c r="BK943" s="435"/>
      <c r="BL943" s="435"/>
      <c r="BN943" s="444"/>
    </row>
    <row r="944" spans="1:66" s="28" customFormat="1" ht="12" customHeight="1">
      <c r="A944" s="287">
        <v>18609652</v>
      </c>
      <c r="B944" s="288" t="str">
        <f t="shared" si="539"/>
        <v>18609652</v>
      </c>
      <c r="C944" s="444" t="s">
        <v>1591</v>
      </c>
      <c r="D944" s="445" t="s">
        <v>1165</v>
      </c>
      <c r="E944" s="445"/>
      <c r="F944" s="444"/>
      <c r="G944" s="445"/>
      <c r="H944" s="547">
        <v>474201.13</v>
      </c>
      <c r="I944" s="547">
        <v>474201.13</v>
      </c>
      <c r="J944" s="547">
        <v>474201.13</v>
      </c>
      <c r="K944" s="547">
        <v>-218407.28</v>
      </c>
      <c r="L944" s="547">
        <v>-218407.28</v>
      </c>
      <c r="M944" s="547">
        <v>-218407.28</v>
      </c>
      <c r="N944" s="547">
        <v>-250741.14</v>
      </c>
      <c r="O944" s="547">
        <v>-250741.14</v>
      </c>
      <c r="P944" s="547">
        <v>-250741.14</v>
      </c>
      <c r="Q944" s="547">
        <v>-1090300.23</v>
      </c>
      <c r="R944" s="547">
        <v>-1090300.23</v>
      </c>
      <c r="S944" s="547">
        <v>-1090300.23</v>
      </c>
      <c r="T944" s="547">
        <v>50792.93</v>
      </c>
      <c r="U944" s="547"/>
      <c r="V944" s="547">
        <f t="shared" si="551"/>
        <v>-288953.88833333337</v>
      </c>
      <c r="W944" s="285"/>
      <c r="X944" s="286"/>
      <c r="Y944" s="548">
        <f t="shared" si="548"/>
        <v>0</v>
      </c>
      <c r="Z944" s="549">
        <f t="shared" si="548"/>
        <v>0</v>
      </c>
      <c r="AA944" s="549">
        <f t="shared" si="548"/>
        <v>0</v>
      </c>
      <c r="AB944" s="282">
        <f t="shared" si="553"/>
        <v>50792.93</v>
      </c>
      <c r="AC944" s="281">
        <f t="shared" si="554"/>
        <v>0</v>
      </c>
      <c r="AD944" s="549">
        <f t="shared" si="517"/>
        <v>0</v>
      </c>
      <c r="AE944" s="553">
        <f t="shared" si="534"/>
        <v>0</v>
      </c>
      <c r="AF944" s="282">
        <f t="shared" si="535"/>
        <v>50792.93</v>
      </c>
      <c r="AG944" s="283">
        <f t="shared" si="555"/>
        <v>50792.93</v>
      </c>
      <c r="AH944" s="281">
        <f t="shared" si="556"/>
        <v>0</v>
      </c>
      <c r="AI944" s="551">
        <f t="shared" si="546"/>
        <v>0</v>
      </c>
      <c r="AJ944" s="549">
        <f t="shared" si="546"/>
        <v>0</v>
      </c>
      <c r="AK944" s="549">
        <f t="shared" si="546"/>
        <v>0</v>
      </c>
      <c r="AL944" s="282">
        <f t="shared" si="557"/>
        <v>-288953.88833333337</v>
      </c>
      <c r="AM944" s="281">
        <f t="shared" si="558"/>
        <v>0</v>
      </c>
      <c r="AN944" s="549">
        <f t="shared" si="549"/>
        <v>0</v>
      </c>
      <c r="AO944" s="549">
        <f t="shared" si="550"/>
        <v>0</v>
      </c>
      <c r="AP944" s="549">
        <f t="shared" si="559"/>
        <v>-288953.88833333337</v>
      </c>
      <c r="AQ944" s="283">
        <f t="shared" si="545"/>
        <v>-288953.88833333337</v>
      </c>
      <c r="AR944" s="281">
        <f t="shared" si="560"/>
        <v>0</v>
      </c>
      <c r="AT944" s="446" t="s">
        <v>2076</v>
      </c>
      <c r="AU944" s="284"/>
      <c r="AV944" s="447" t="str">
        <f t="shared" si="552"/>
        <v>CA</v>
      </c>
      <c r="AW944" s="447" t="str">
        <f t="shared" si="552"/>
        <v>CL</v>
      </c>
      <c r="AX944" s="447" t="str">
        <f t="shared" si="552"/>
        <v>AIC</v>
      </c>
      <c r="AY944" s="447" t="str">
        <f t="shared" si="542"/>
        <v>ERB</v>
      </c>
      <c r="AZ944" s="447" t="str">
        <f t="shared" si="542"/>
        <v>GRB</v>
      </c>
      <c r="BA944" s="447" t="str">
        <f t="shared" si="542"/>
        <v>Non-Op</v>
      </c>
      <c r="BC944" s="449" t="s">
        <v>2100</v>
      </c>
      <c r="BD944" s="552">
        <f t="shared" si="533"/>
        <v>50792.93</v>
      </c>
      <c r="BF944" s="435"/>
      <c r="BG944" s="435"/>
      <c r="BH944" s="435"/>
      <c r="BI944" s="435"/>
      <c r="BJ944" s="435"/>
      <c r="BK944" s="435"/>
      <c r="BL944" s="435"/>
      <c r="BN944" s="444"/>
    </row>
    <row r="945" spans="1:66" s="28" customFormat="1" ht="12" customHeight="1">
      <c r="A945" s="287">
        <v>18609662</v>
      </c>
      <c r="B945" s="288" t="str">
        <f t="shared" si="539"/>
        <v>18609662</v>
      </c>
      <c r="C945" s="444" t="s">
        <v>1592</v>
      </c>
      <c r="D945" s="445" t="s">
        <v>1165</v>
      </c>
      <c r="E945" s="445"/>
      <c r="F945" s="444"/>
      <c r="G945" s="445"/>
      <c r="H945" s="547">
        <v>608591.92000000004</v>
      </c>
      <c r="I945" s="547">
        <v>607610.67000000004</v>
      </c>
      <c r="J945" s="547">
        <v>607610.67000000004</v>
      </c>
      <c r="K945" s="547">
        <v>607610.67000000004</v>
      </c>
      <c r="L945" s="547">
        <v>607610.67000000004</v>
      </c>
      <c r="M945" s="547">
        <v>607610.67000000004</v>
      </c>
      <c r="N945" s="547">
        <v>607610.67000000004</v>
      </c>
      <c r="O945" s="547">
        <v>607610.67000000004</v>
      </c>
      <c r="P945" s="547">
        <v>607610.67000000004</v>
      </c>
      <c r="Q945" s="547">
        <v>607610.67000000004</v>
      </c>
      <c r="R945" s="547">
        <v>607610.67000000004</v>
      </c>
      <c r="S945" s="547">
        <v>607610.67000000004</v>
      </c>
      <c r="T945" s="547">
        <v>607610.67000000004</v>
      </c>
      <c r="U945" s="547"/>
      <c r="V945" s="547">
        <f t="shared" si="551"/>
        <v>607651.55541666667</v>
      </c>
      <c r="W945" s="285"/>
      <c r="X945" s="286"/>
      <c r="Y945" s="548">
        <f t="shared" si="548"/>
        <v>0</v>
      </c>
      <c r="Z945" s="549">
        <f t="shared" si="548"/>
        <v>0</v>
      </c>
      <c r="AA945" s="549">
        <f t="shared" si="548"/>
        <v>0</v>
      </c>
      <c r="AB945" s="282">
        <f t="shared" si="553"/>
        <v>607610.67000000004</v>
      </c>
      <c r="AC945" s="281">
        <f t="shared" si="554"/>
        <v>0</v>
      </c>
      <c r="AD945" s="549">
        <f t="shared" si="517"/>
        <v>0</v>
      </c>
      <c r="AE945" s="553">
        <f t="shared" ref="AE945:AE1046" si="561">IF($D945=AE$5,$T945,IF($D945=AE$4, $T945*$AK$2,0))</f>
        <v>0</v>
      </c>
      <c r="AF945" s="282">
        <f t="shared" ref="AF945:AF1046" si="562">IF($D945=AF$5,$T945,IF($D945=AF$4, $T945*$AL$2,0))</f>
        <v>607610.67000000004</v>
      </c>
      <c r="AG945" s="283">
        <f t="shared" si="555"/>
        <v>607610.67000000004</v>
      </c>
      <c r="AH945" s="281">
        <f t="shared" si="556"/>
        <v>0</v>
      </c>
      <c r="AI945" s="551">
        <f t="shared" si="546"/>
        <v>0</v>
      </c>
      <c r="AJ945" s="549">
        <f t="shared" si="546"/>
        <v>0</v>
      </c>
      <c r="AK945" s="549">
        <f t="shared" si="546"/>
        <v>0</v>
      </c>
      <c r="AL945" s="282">
        <f t="shared" si="557"/>
        <v>607651.55541666667</v>
      </c>
      <c r="AM945" s="281">
        <f t="shared" si="558"/>
        <v>0</v>
      </c>
      <c r="AN945" s="549">
        <f t="shared" si="549"/>
        <v>0</v>
      </c>
      <c r="AO945" s="549">
        <f t="shared" si="550"/>
        <v>0</v>
      </c>
      <c r="AP945" s="549">
        <f t="shared" si="559"/>
        <v>607651.55541666667</v>
      </c>
      <c r="AQ945" s="283">
        <f t="shared" si="545"/>
        <v>607651.55541666667</v>
      </c>
      <c r="AR945" s="281">
        <f t="shared" si="560"/>
        <v>0</v>
      </c>
      <c r="AT945" s="446" t="s">
        <v>2076</v>
      </c>
      <c r="AU945" s="284"/>
      <c r="AV945" s="447" t="str">
        <f t="shared" si="552"/>
        <v>CA</v>
      </c>
      <c r="AW945" s="447" t="str">
        <f t="shared" si="552"/>
        <v>CL</v>
      </c>
      <c r="AX945" s="447" t="str">
        <f t="shared" si="552"/>
        <v>AIC</v>
      </c>
      <c r="AY945" s="447" t="str">
        <f t="shared" si="542"/>
        <v>ERB</v>
      </c>
      <c r="AZ945" s="447" t="str">
        <f t="shared" si="542"/>
        <v>GRB</v>
      </c>
      <c r="BA945" s="447" t="str">
        <f t="shared" si="542"/>
        <v>Non-Op</v>
      </c>
      <c r="BC945" s="449" t="s">
        <v>2100</v>
      </c>
      <c r="BD945" s="552">
        <f t="shared" si="533"/>
        <v>607610.67000000004</v>
      </c>
      <c r="BF945" s="435"/>
      <c r="BG945" s="435"/>
      <c r="BH945" s="435"/>
      <c r="BI945" s="435"/>
      <c r="BJ945" s="435"/>
      <c r="BK945" s="435"/>
      <c r="BL945" s="435"/>
      <c r="BN945" s="444"/>
    </row>
    <row r="946" spans="1:66" s="28" customFormat="1" ht="12" customHeight="1">
      <c r="A946" s="287">
        <v>18609672</v>
      </c>
      <c r="B946" s="288" t="str">
        <f t="shared" si="539"/>
        <v>18609672</v>
      </c>
      <c r="C946" s="444" t="s">
        <v>1593</v>
      </c>
      <c r="D946" s="445" t="s">
        <v>1165</v>
      </c>
      <c r="E946" s="445"/>
      <c r="F946" s="444"/>
      <c r="G946" s="445"/>
      <c r="H946" s="547">
        <v>235000</v>
      </c>
      <c r="I946" s="547">
        <v>235000</v>
      </c>
      <c r="J946" s="547">
        <v>235000</v>
      </c>
      <c r="K946" s="547">
        <v>235000</v>
      </c>
      <c r="L946" s="547">
        <v>235000</v>
      </c>
      <c r="M946" s="547">
        <v>235000</v>
      </c>
      <c r="N946" s="547">
        <v>235000</v>
      </c>
      <c r="O946" s="547">
        <v>235000</v>
      </c>
      <c r="P946" s="547">
        <v>235000</v>
      </c>
      <c r="Q946" s="547">
        <v>235000</v>
      </c>
      <c r="R946" s="547">
        <v>235000</v>
      </c>
      <c r="S946" s="547">
        <v>235000</v>
      </c>
      <c r="T946" s="547">
        <v>250000</v>
      </c>
      <c r="U946" s="547"/>
      <c r="V946" s="547">
        <f t="shared" si="551"/>
        <v>235625</v>
      </c>
      <c r="W946" s="285"/>
      <c r="X946" s="286"/>
      <c r="Y946" s="548">
        <f t="shared" si="548"/>
        <v>0</v>
      </c>
      <c r="Z946" s="549">
        <f t="shared" si="548"/>
        <v>0</v>
      </c>
      <c r="AA946" s="549">
        <f t="shared" si="548"/>
        <v>0</v>
      </c>
      <c r="AB946" s="282">
        <f t="shared" si="553"/>
        <v>250000</v>
      </c>
      <c r="AC946" s="281">
        <f t="shared" si="554"/>
        <v>0</v>
      </c>
      <c r="AD946" s="549">
        <f t="shared" si="517"/>
        <v>0</v>
      </c>
      <c r="AE946" s="553">
        <f t="shared" si="561"/>
        <v>0</v>
      </c>
      <c r="AF946" s="282">
        <f t="shared" si="562"/>
        <v>250000</v>
      </c>
      <c r="AG946" s="283">
        <f t="shared" si="555"/>
        <v>250000</v>
      </c>
      <c r="AH946" s="281">
        <f t="shared" si="556"/>
        <v>0</v>
      </c>
      <c r="AI946" s="551">
        <f t="shared" si="546"/>
        <v>0</v>
      </c>
      <c r="AJ946" s="549">
        <f t="shared" si="546"/>
        <v>0</v>
      </c>
      <c r="AK946" s="549">
        <f t="shared" si="546"/>
        <v>0</v>
      </c>
      <c r="AL946" s="282">
        <f t="shared" si="557"/>
        <v>235625</v>
      </c>
      <c r="AM946" s="281">
        <f t="shared" si="558"/>
        <v>0</v>
      </c>
      <c r="AN946" s="549">
        <f t="shared" si="549"/>
        <v>0</v>
      </c>
      <c r="AO946" s="549">
        <f t="shared" si="550"/>
        <v>0</v>
      </c>
      <c r="AP946" s="549">
        <f t="shared" si="559"/>
        <v>235625</v>
      </c>
      <c r="AQ946" s="283">
        <f t="shared" si="545"/>
        <v>235625</v>
      </c>
      <c r="AR946" s="281">
        <f t="shared" si="560"/>
        <v>0</v>
      </c>
      <c r="AT946" s="446" t="s">
        <v>2076</v>
      </c>
      <c r="AU946" s="284"/>
      <c r="AV946" s="447" t="str">
        <f t="shared" si="552"/>
        <v>CA</v>
      </c>
      <c r="AW946" s="447" t="str">
        <f t="shared" si="552"/>
        <v>CL</v>
      </c>
      <c r="AX946" s="447" t="str">
        <f t="shared" si="552"/>
        <v>AIC</v>
      </c>
      <c r="AY946" s="447" t="str">
        <f t="shared" si="542"/>
        <v>ERB</v>
      </c>
      <c r="AZ946" s="447" t="str">
        <f t="shared" si="542"/>
        <v>GRB</v>
      </c>
      <c r="BA946" s="447" t="str">
        <f t="shared" si="542"/>
        <v>Non-Op</v>
      </c>
      <c r="BC946" s="449" t="s">
        <v>2100</v>
      </c>
      <c r="BD946" s="552">
        <f t="shared" si="533"/>
        <v>250000</v>
      </c>
      <c r="BF946" s="435"/>
      <c r="BG946" s="435"/>
      <c r="BH946" s="435"/>
      <c r="BI946" s="435"/>
      <c r="BJ946" s="435"/>
      <c r="BK946" s="435"/>
      <c r="BL946" s="435"/>
      <c r="BN946" s="444"/>
    </row>
    <row r="947" spans="1:66" s="28" customFormat="1" ht="12" customHeight="1">
      <c r="A947" s="287">
        <v>18609682</v>
      </c>
      <c r="B947" s="288" t="str">
        <f t="shared" si="539"/>
        <v>18609682</v>
      </c>
      <c r="C947" s="444" t="s">
        <v>1594</v>
      </c>
      <c r="D947" s="445" t="s">
        <v>1165</v>
      </c>
      <c r="E947" s="445"/>
      <c r="F947" s="444"/>
      <c r="G947" s="445"/>
      <c r="H947" s="547">
        <v>149000</v>
      </c>
      <c r="I947" s="547">
        <v>149000</v>
      </c>
      <c r="J947" s="547">
        <v>149000</v>
      </c>
      <c r="K947" s="547">
        <v>149000</v>
      </c>
      <c r="L947" s="547">
        <v>149000</v>
      </c>
      <c r="M947" s="547">
        <v>149000</v>
      </c>
      <c r="N947" s="547">
        <v>149000</v>
      </c>
      <c r="O947" s="547">
        <v>149000</v>
      </c>
      <c r="P947" s="547">
        <v>149000</v>
      </c>
      <c r="Q947" s="547">
        <v>149000</v>
      </c>
      <c r="R947" s="547">
        <v>149000</v>
      </c>
      <c r="S947" s="547">
        <v>149000</v>
      </c>
      <c r="T947" s="547">
        <v>149000</v>
      </c>
      <c r="U947" s="547"/>
      <c r="V947" s="547">
        <f t="shared" si="551"/>
        <v>149000</v>
      </c>
      <c r="W947" s="285"/>
      <c r="X947" s="286"/>
      <c r="Y947" s="548">
        <f t="shared" si="548"/>
        <v>0</v>
      </c>
      <c r="Z947" s="549">
        <f t="shared" si="548"/>
        <v>0</v>
      </c>
      <c r="AA947" s="549">
        <f t="shared" si="548"/>
        <v>0</v>
      </c>
      <c r="AB947" s="282">
        <f t="shared" si="553"/>
        <v>149000</v>
      </c>
      <c r="AC947" s="281">
        <f t="shared" si="554"/>
        <v>0</v>
      </c>
      <c r="AD947" s="549">
        <f t="shared" si="517"/>
        <v>0</v>
      </c>
      <c r="AE947" s="553">
        <f t="shared" si="561"/>
        <v>0</v>
      </c>
      <c r="AF947" s="282">
        <f t="shared" si="562"/>
        <v>149000</v>
      </c>
      <c r="AG947" s="283">
        <f t="shared" si="555"/>
        <v>149000</v>
      </c>
      <c r="AH947" s="281">
        <f t="shared" si="556"/>
        <v>0</v>
      </c>
      <c r="AI947" s="551">
        <f t="shared" si="546"/>
        <v>0</v>
      </c>
      <c r="AJ947" s="549">
        <f t="shared" si="546"/>
        <v>0</v>
      </c>
      <c r="AK947" s="549">
        <f t="shared" si="546"/>
        <v>0</v>
      </c>
      <c r="AL947" s="282">
        <f t="shared" si="557"/>
        <v>149000</v>
      </c>
      <c r="AM947" s="281">
        <f t="shared" si="558"/>
        <v>0</v>
      </c>
      <c r="AN947" s="549">
        <f t="shared" si="549"/>
        <v>0</v>
      </c>
      <c r="AO947" s="549">
        <f t="shared" si="550"/>
        <v>0</v>
      </c>
      <c r="AP947" s="549">
        <f t="shared" si="559"/>
        <v>149000</v>
      </c>
      <c r="AQ947" s="283">
        <f t="shared" si="545"/>
        <v>149000</v>
      </c>
      <c r="AR947" s="281">
        <f t="shared" si="560"/>
        <v>0</v>
      </c>
      <c r="AT947" s="446" t="s">
        <v>2076</v>
      </c>
      <c r="AU947" s="284"/>
      <c r="AV947" s="447" t="str">
        <f t="shared" si="552"/>
        <v>CA</v>
      </c>
      <c r="AW947" s="447" t="str">
        <f t="shared" si="552"/>
        <v>CL</v>
      </c>
      <c r="AX947" s="447" t="str">
        <f t="shared" si="552"/>
        <v>AIC</v>
      </c>
      <c r="AY947" s="447" t="str">
        <f t="shared" si="542"/>
        <v>ERB</v>
      </c>
      <c r="AZ947" s="447" t="str">
        <f t="shared" si="542"/>
        <v>GRB</v>
      </c>
      <c r="BA947" s="447" t="str">
        <f t="shared" si="542"/>
        <v>Non-Op</v>
      </c>
      <c r="BC947" s="449" t="s">
        <v>2100</v>
      </c>
      <c r="BD947" s="552">
        <f t="shared" si="533"/>
        <v>149000</v>
      </c>
      <c r="BF947" s="435"/>
      <c r="BG947" s="435"/>
      <c r="BH947" s="435"/>
      <c r="BI947" s="435"/>
      <c r="BJ947" s="435"/>
      <c r="BK947" s="435"/>
      <c r="BL947" s="435"/>
      <c r="BN947" s="444"/>
    </row>
    <row r="948" spans="1:66" s="28" customFormat="1" ht="12" customHeight="1">
      <c r="A948" s="287">
        <v>18609692</v>
      </c>
      <c r="B948" s="288" t="str">
        <f t="shared" si="539"/>
        <v>18609692</v>
      </c>
      <c r="C948" s="444" t="s">
        <v>1595</v>
      </c>
      <c r="D948" s="445" t="s">
        <v>1165</v>
      </c>
      <c r="E948" s="445"/>
      <c r="F948" s="444"/>
      <c r="G948" s="445"/>
      <c r="H948" s="547">
        <v>107000</v>
      </c>
      <c r="I948" s="547">
        <v>107000</v>
      </c>
      <c r="J948" s="547">
        <v>107000</v>
      </c>
      <c r="K948" s="547">
        <v>107000</v>
      </c>
      <c r="L948" s="547">
        <v>107000</v>
      </c>
      <c r="M948" s="547">
        <v>107000</v>
      </c>
      <c r="N948" s="547">
        <v>107000</v>
      </c>
      <c r="O948" s="547">
        <v>107000</v>
      </c>
      <c r="P948" s="547">
        <v>107000</v>
      </c>
      <c r="Q948" s="547">
        <v>107000</v>
      </c>
      <c r="R948" s="547">
        <v>107000</v>
      </c>
      <c r="S948" s="547">
        <v>107000</v>
      </c>
      <c r="T948" s="547">
        <v>107000</v>
      </c>
      <c r="U948" s="547"/>
      <c r="V948" s="547">
        <f t="shared" si="551"/>
        <v>107000</v>
      </c>
      <c r="W948" s="285"/>
      <c r="X948" s="286"/>
      <c r="Y948" s="548">
        <f t="shared" si="548"/>
        <v>0</v>
      </c>
      <c r="Z948" s="549">
        <f t="shared" si="548"/>
        <v>0</v>
      </c>
      <c r="AA948" s="549">
        <f t="shared" si="548"/>
        <v>0</v>
      </c>
      <c r="AB948" s="282">
        <f t="shared" si="553"/>
        <v>107000</v>
      </c>
      <c r="AC948" s="281">
        <f t="shared" si="554"/>
        <v>0</v>
      </c>
      <c r="AD948" s="549">
        <f t="shared" si="517"/>
        <v>0</v>
      </c>
      <c r="AE948" s="553">
        <f t="shared" si="561"/>
        <v>0</v>
      </c>
      <c r="AF948" s="282">
        <f t="shared" si="562"/>
        <v>107000</v>
      </c>
      <c r="AG948" s="283">
        <f t="shared" si="555"/>
        <v>107000</v>
      </c>
      <c r="AH948" s="281">
        <f t="shared" si="556"/>
        <v>0</v>
      </c>
      <c r="AI948" s="551">
        <f t="shared" ref="AI948:AK978" si="563">IF($D948=AI$5,$V948,0)</f>
        <v>0</v>
      </c>
      <c r="AJ948" s="549">
        <f t="shared" si="563"/>
        <v>0</v>
      </c>
      <c r="AK948" s="549">
        <f t="shared" si="563"/>
        <v>0</v>
      </c>
      <c r="AL948" s="282">
        <f t="shared" si="557"/>
        <v>107000</v>
      </c>
      <c r="AM948" s="281">
        <f t="shared" si="558"/>
        <v>0</v>
      </c>
      <c r="AN948" s="549">
        <f t="shared" si="549"/>
        <v>0</v>
      </c>
      <c r="AO948" s="549">
        <f t="shared" si="550"/>
        <v>0</v>
      </c>
      <c r="AP948" s="549">
        <f t="shared" si="559"/>
        <v>107000</v>
      </c>
      <c r="AQ948" s="283">
        <f t="shared" si="545"/>
        <v>107000</v>
      </c>
      <c r="AR948" s="281">
        <f t="shared" si="560"/>
        <v>0</v>
      </c>
      <c r="AT948" s="446" t="s">
        <v>2076</v>
      </c>
      <c r="AU948" s="284"/>
      <c r="AV948" s="447" t="str">
        <f t="shared" si="552"/>
        <v>CA</v>
      </c>
      <c r="AW948" s="447" t="str">
        <f t="shared" si="552"/>
        <v>CL</v>
      </c>
      <c r="AX948" s="447" t="str">
        <f t="shared" si="552"/>
        <v>AIC</v>
      </c>
      <c r="AY948" s="447" t="str">
        <f t="shared" si="542"/>
        <v>ERB</v>
      </c>
      <c r="AZ948" s="447" t="str">
        <f t="shared" si="542"/>
        <v>GRB</v>
      </c>
      <c r="BA948" s="447" t="str">
        <f t="shared" si="542"/>
        <v>Non-Op</v>
      </c>
      <c r="BC948" s="449" t="s">
        <v>2100</v>
      </c>
      <c r="BD948" s="552">
        <f t="shared" si="533"/>
        <v>107000</v>
      </c>
      <c r="BF948" s="435"/>
      <c r="BG948" s="435"/>
      <c r="BH948" s="435"/>
      <c r="BI948" s="435"/>
      <c r="BJ948" s="435"/>
      <c r="BK948" s="435"/>
      <c r="BL948" s="435"/>
      <c r="BN948" s="444"/>
    </row>
    <row r="949" spans="1:66" s="28" customFormat="1" ht="12" customHeight="1">
      <c r="A949" s="324">
        <v>18609722</v>
      </c>
      <c r="B949" s="290" t="str">
        <f t="shared" si="539"/>
        <v>18609722</v>
      </c>
      <c r="C949" s="709" t="s">
        <v>2238</v>
      </c>
      <c r="D949" s="451" t="s">
        <v>1165</v>
      </c>
      <c r="E949" s="451"/>
      <c r="F949" s="300">
        <v>43525</v>
      </c>
      <c r="G949" s="451"/>
      <c r="H949" s="556">
        <v>5138447</v>
      </c>
      <c r="I949" s="556">
        <v>5346818</v>
      </c>
      <c r="J949" s="556">
        <v>5551103</v>
      </c>
      <c r="K949" s="556">
        <v>5751302</v>
      </c>
      <c r="L949" s="556">
        <v>5947415</v>
      </c>
      <c r="M949" s="556">
        <v>6139442</v>
      </c>
      <c r="N949" s="556">
        <v>6327382</v>
      </c>
      <c r="O949" s="556">
        <v>6511236</v>
      </c>
      <c r="P949" s="556">
        <v>6691004</v>
      </c>
      <c r="Q949" s="556">
        <v>6866686</v>
      </c>
      <c r="R949" s="556">
        <v>7038282</v>
      </c>
      <c r="S949" s="556">
        <v>7205792</v>
      </c>
      <c r="T949" s="556">
        <v>7369216</v>
      </c>
      <c r="U949" s="556"/>
      <c r="V949" s="556">
        <f t="shared" si="551"/>
        <v>6302524.458333333</v>
      </c>
      <c r="W949" s="292"/>
      <c r="X949" s="293"/>
      <c r="Y949" s="548">
        <f t="shared" si="548"/>
        <v>0</v>
      </c>
      <c r="Z949" s="549">
        <f t="shared" si="548"/>
        <v>0</v>
      </c>
      <c r="AA949" s="549">
        <f t="shared" si="548"/>
        <v>0</v>
      </c>
      <c r="AB949" s="282">
        <f t="shared" si="553"/>
        <v>7369216</v>
      </c>
      <c r="AC949" s="281">
        <f t="shared" si="554"/>
        <v>0</v>
      </c>
      <c r="AD949" s="549">
        <f t="shared" si="517"/>
        <v>0</v>
      </c>
      <c r="AE949" s="553">
        <f t="shared" si="561"/>
        <v>0</v>
      </c>
      <c r="AF949" s="282">
        <f t="shared" si="562"/>
        <v>7369216</v>
      </c>
      <c r="AG949" s="283">
        <f t="shared" si="555"/>
        <v>7369216</v>
      </c>
      <c r="AH949" s="281">
        <f t="shared" si="556"/>
        <v>0</v>
      </c>
      <c r="AI949" s="551">
        <f t="shared" si="563"/>
        <v>0</v>
      </c>
      <c r="AJ949" s="549">
        <f t="shared" si="563"/>
        <v>0</v>
      </c>
      <c r="AK949" s="549">
        <f t="shared" si="563"/>
        <v>0</v>
      </c>
      <c r="AL949" s="282">
        <f t="shared" si="557"/>
        <v>6302524.458333333</v>
      </c>
      <c r="AM949" s="281">
        <f t="shared" si="558"/>
        <v>0</v>
      </c>
      <c r="AN949" s="549">
        <f t="shared" si="549"/>
        <v>0</v>
      </c>
      <c r="AO949" s="549">
        <f t="shared" si="550"/>
        <v>0</v>
      </c>
      <c r="AP949" s="549">
        <f t="shared" si="559"/>
        <v>6302524.458333333</v>
      </c>
      <c r="AQ949" s="283">
        <f t="shared" ref="AQ949" si="564">SUM(AN949:AP949)</f>
        <v>6302524.458333333</v>
      </c>
      <c r="AR949" s="281">
        <f t="shared" si="560"/>
        <v>0</v>
      </c>
      <c r="AT949" s="446" t="s">
        <v>2172</v>
      </c>
      <c r="AU949" s="284"/>
      <c r="AV949" s="447" t="str">
        <f t="shared" si="552"/>
        <v>CA</v>
      </c>
      <c r="AW949" s="447" t="str">
        <f t="shared" si="552"/>
        <v>CL</v>
      </c>
      <c r="AX949" s="447" t="str">
        <f t="shared" si="552"/>
        <v>AIC</v>
      </c>
      <c r="AY949" s="447" t="str">
        <f t="shared" si="542"/>
        <v>ERB</v>
      </c>
      <c r="AZ949" s="447" t="str">
        <f t="shared" si="542"/>
        <v>GRB</v>
      </c>
      <c r="BA949" s="447" t="str">
        <f t="shared" si="542"/>
        <v>Non-Op</v>
      </c>
      <c r="BC949" s="449" t="s">
        <v>2100</v>
      </c>
      <c r="BD949" s="552">
        <f t="shared" si="533"/>
        <v>7369216</v>
      </c>
      <c r="BF949" s="435"/>
      <c r="BG949" s="435"/>
      <c r="BH949" s="435"/>
      <c r="BI949" s="435"/>
      <c r="BJ949" s="435"/>
      <c r="BK949" s="435"/>
      <c r="BL949" s="435"/>
      <c r="BN949" s="444"/>
    </row>
    <row r="950" spans="1:66" s="28" customFormat="1" ht="12" customHeight="1">
      <c r="A950" s="362">
        <v>18609732</v>
      </c>
      <c r="B950" s="290" t="str">
        <f t="shared" ref="B950:B1051" si="565">TEXT(A950,"##")</f>
        <v>18609732</v>
      </c>
      <c r="C950" s="709" t="s">
        <v>2239</v>
      </c>
      <c r="D950" s="451" t="s">
        <v>1165</v>
      </c>
      <c r="E950" s="451"/>
      <c r="F950" s="300">
        <v>44029</v>
      </c>
      <c r="G950" s="451"/>
      <c r="H950" s="556">
        <v>2225346.0499999998</v>
      </c>
      <c r="I950" s="556">
        <v>2225346.0499999998</v>
      </c>
      <c r="J950" s="556">
        <v>2225346.0499999998</v>
      </c>
      <c r="K950" s="556">
        <v>2225346.0499999998</v>
      </c>
      <c r="L950" s="556">
        <v>2225346.0499999998</v>
      </c>
      <c r="M950" s="556">
        <v>2225346.0499999998</v>
      </c>
      <c r="N950" s="556">
        <v>2225346.0499999998</v>
      </c>
      <c r="O950" s="556">
        <v>2225346.0499999998</v>
      </c>
      <c r="P950" s="556">
        <v>2225346.0499999998</v>
      </c>
      <c r="Q950" s="556">
        <v>2225346.0499999998</v>
      </c>
      <c r="R950" s="556">
        <v>2225346.0499999998</v>
      </c>
      <c r="S950" s="556">
        <v>2225346.0499999998</v>
      </c>
      <c r="T950" s="556">
        <v>2225346.0499999998</v>
      </c>
      <c r="U950" s="556"/>
      <c r="V950" s="556">
        <f t="shared" si="551"/>
        <v>2225346.0500000003</v>
      </c>
      <c r="W950" s="292"/>
      <c r="X950" s="293"/>
      <c r="Y950" s="548">
        <f t="shared" si="548"/>
        <v>0</v>
      </c>
      <c r="Z950" s="549">
        <f t="shared" si="548"/>
        <v>0</v>
      </c>
      <c r="AA950" s="549">
        <f t="shared" si="548"/>
        <v>0</v>
      </c>
      <c r="AB950" s="282">
        <f t="shared" si="553"/>
        <v>2225346.0499999998</v>
      </c>
      <c r="AC950" s="281">
        <f t="shared" si="554"/>
        <v>0</v>
      </c>
      <c r="AD950" s="549">
        <f t="shared" si="517"/>
        <v>0</v>
      </c>
      <c r="AE950" s="553">
        <f t="shared" si="561"/>
        <v>0</v>
      </c>
      <c r="AF950" s="282">
        <f t="shared" si="562"/>
        <v>2225346.0499999998</v>
      </c>
      <c r="AG950" s="283">
        <f t="shared" si="555"/>
        <v>2225346.0499999998</v>
      </c>
      <c r="AH950" s="281">
        <f t="shared" si="556"/>
        <v>0</v>
      </c>
      <c r="AI950" s="551">
        <f t="shared" si="563"/>
        <v>0</v>
      </c>
      <c r="AJ950" s="549">
        <f t="shared" si="563"/>
        <v>0</v>
      </c>
      <c r="AK950" s="549">
        <f t="shared" si="563"/>
        <v>0</v>
      </c>
      <c r="AL950" s="282">
        <f t="shared" si="557"/>
        <v>2225346.0500000003</v>
      </c>
      <c r="AM950" s="281">
        <f t="shared" si="558"/>
        <v>0</v>
      </c>
      <c r="AN950" s="549">
        <f t="shared" si="549"/>
        <v>0</v>
      </c>
      <c r="AO950" s="549">
        <f t="shared" si="550"/>
        <v>0</v>
      </c>
      <c r="AP950" s="549">
        <f t="shared" si="559"/>
        <v>2225346.0500000003</v>
      </c>
      <c r="AQ950" s="283">
        <f>SUM(AN950:AP950)</f>
        <v>2225346.0500000003</v>
      </c>
      <c r="AR950" s="281">
        <f t="shared" si="560"/>
        <v>0</v>
      </c>
      <c r="AT950" s="446" t="s">
        <v>2172</v>
      </c>
      <c r="AU950" s="284"/>
      <c r="AV950" s="447" t="str">
        <f t="shared" si="552"/>
        <v>CA</v>
      </c>
      <c r="AW950" s="447" t="str">
        <f t="shared" si="552"/>
        <v>CL</v>
      </c>
      <c r="AX950" s="447" t="str">
        <f t="shared" si="552"/>
        <v>AIC</v>
      </c>
      <c r="AY950" s="447" t="str">
        <f t="shared" si="542"/>
        <v>ERB</v>
      </c>
      <c r="AZ950" s="447" t="str">
        <f t="shared" si="542"/>
        <v>GRB</v>
      </c>
      <c r="BA950" s="447" t="str">
        <f t="shared" si="542"/>
        <v>Non-Op</v>
      </c>
      <c r="BC950" s="449" t="s">
        <v>2100</v>
      </c>
      <c r="BD950" s="552">
        <f t="shared" si="533"/>
        <v>2225346.0499999998</v>
      </c>
      <c r="BF950" s="435"/>
      <c r="BG950" s="435"/>
      <c r="BH950" s="435"/>
      <c r="BI950" s="435"/>
      <c r="BJ950" s="435"/>
      <c r="BK950" s="435"/>
      <c r="BL950" s="435"/>
      <c r="BN950" s="444"/>
    </row>
    <row r="951" spans="1:66" s="28" customFormat="1" ht="12" customHeight="1">
      <c r="A951" s="362">
        <v>18609742</v>
      </c>
      <c r="B951" s="290" t="str">
        <f t="shared" si="565"/>
        <v>18609742</v>
      </c>
      <c r="C951" s="709" t="s">
        <v>2240</v>
      </c>
      <c r="D951" s="451" t="s">
        <v>1165</v>
      </c>
      <c r="E951" s="451"/>
      <c r="F951" s="300">
        <v>44029</v>
      </c>
      <c r="G951" s="451"/>
      <c r="H951" s="556">
        <v>-2225346.0499999998</v>
      </c>
      <c r="I951" s="556">
        <v>-2225346.0499999998</v>
      </c>
      <c r="J951" s="556">
        <v>-2225346.0499999998</v>
      </c>
      <c r="K951" s="556">
        <v>-2225346.0499999998</v>
      </c>
      <c r="L951" s="556">
        <v>-2225346.0499999998</v>
      </c>
      <c r="M951" s="556">
        <v>-2225346.0499999998</v>
      </c>
      <c r="N951" s="556">
        <v>-2225346.0499999998</v>
      </c>
      <c r="O951" s="556">
        <v>-2225346.0499999998</v>
      </c>
      <c r="P951" s="556">
        <v>-2225346.0499999998</v>
      </c>
      <c r="Q951" s="556">
        <v>-2225346.0499999998</v>
      </c>
      <c r="R951" s="556">
        <v>-2225346.0499999998</v>
      </c>
      <c r="S951" s="556">
        <v>-2225346.0499999998</v>
      </c>
      <c r="T951" s="556">
        <v>0</v>
      </c>
      <c r="U951" s="556"/>
      <c r="V951" s="556">
        <f t="shared" si="551"/>
        <v>-2132623.2979166671</v>
      </c>
      <c r="W951" s="292"/>
      <c r="X951" s="293"/>
      <c r="Y951" s="548">
        <f t="shared" si="548"/>
        <v>0</v>
      </c>
      <c r="Z951" s="549">
        <f t="shared" si="548"/>
        <v>0</v>
      </c>
      <c r="AA951" s="549">
        <f t="shared" si="548"/>
        <v>0</v>
      </c>
      <c r="AB951" s="282">
        <f t="shared" si="553"/>
        <v>0</v>
      </c>
      <c r="AC951" s="281">
        <f t="shared" si="554"/>
        <v>0</v>
      </c>
      <c r="AD951" s="549">
        <f t="shared" si="517"/>
        <v>0</v>
      </c>
      <c r="AE951" s="553">
        <f t="shared" si="561"/>
        <v>0</v>
      </c>
      <c r="AF951" s="282">
        <f t="shared" si="562"/>
        <v>0</v>
      </c>
      <c r="AG951" s="283">
        <f t="shared" si="555"/>
        <v>0</v>
      </c>
      <c r="AH951" s="281">
        <f t="shared" si="556"/>
        <v>0</v>
      </c>
      <c r="AI951" s="551">
        <f t="shared" si="563"/>
        <v>0</v>
      </c>
      <c r="AJ951" s="549">
        <f t="shared" si="563"/>
        <v>0</v>
      </c>
      <c r="AK951" s="549">
        <f t="shared" si="563"/>
        <v>0</v>
      </c>
      <c r="AL951" s="282">
        <f t="shared" si="557"/>
        <v>-2132623.2979166671</v>
      </c>
      <c r="AM951" s="281">
        <f t="shared" si="558"/>
        <v>0</v>
      </c>
      <c r="AN951" s="549">
        <f t="shared" si="549"/>
        <v>0</v>
      </c>
      <c r="AO951" s="549">
        <f t="shared" si="550"/>
        <v>0</v>
      </c>
      <c r="AP951" s="549">
        <f t="shared" si="559"/>
        <v>-2132623.2979166671</v>
      </c>
      <c r="AQ951" s="283">
        <f>SUM(AN951:AP951)</f>
        <v>-2132623.2979166671</v>
      </c>
      <c r="AR951" s="281">
        <f t="shared" si="560"/>
        <v>0</v>
      </c>
      <c r="AT951" s="446" t="s">
        <v>2172</v>
      </c>
      <c r="AU951" s="284"/>
      <c r="AV951" s="447" t="str">
        <f t="shared" si="552"/>
        <v>CA</v>
      </c>
      <c r="AW951" s="447" t="str">
        <f t="shared" si="552"/>
        <v>CL</v>
      </c>
      <c r="AX951" s="447" t="str">
        <f t="shared" si="552"/>
        <v>AIC</v>
      </c>
      <c r="AY951" s="447" t="str">
        <f t="shared" si="542"/>
        <v>ERB</v>
      </c>
      <c r="AZ951" s="447" t="str">
        <f t="shared" si="542"/>
        <v>GRB</v>
      </c>
      <c r="BA951" s="447" t="str">
        <f t="shared" si="542"/>
        <v>Non-Op</v>
      </c>
      <c r="BC951" s="449" t="s">
        <v>2100</v>
      </c>
      <c r="BD951" s="552">
        <f t="shared" si="533"/>
        <v>0</v>
      </c>
      <c r="BF951" s="435"/>
      <c r="BG951" s="435"/>
      <c r="BH951" s="435"/>
      <c r="BI951" s="435"/>
      <c r="BJ951" s="435"/>
      <c r="BK951" s="435"/>
      <c r="BL951" s="435"/>
      <c r="BN951" s="444"/>
    </row>
    <row r="952" spans="1:66" s="28" customFormat="1" ht="12" customHeight="1">
      <c r="A952" s="362">
        <v>18609752</v>
      </c>
      <c r="B952" s="290" t="str">
        <f t="shared" si="565"/>
        <v>18609752</v>
      </c>
      <c r="C952" s="709" t="s">
        <v>2241</v>
      </c>
      <c r="D952" s="451" t="s">
        <v>1165</v>
      </c>
      <c r="E952" s="451"/>
      <c r="F952" s="300">
        <v>44182</v>
      </c>
      <c r="G952" s="451"/>
      <c r="H952" s="556">
        <v>2718585.67</v>
      </c>
      <c r="I952" s="556">
        <v>2718585.67</v>
      </c>
      <c r="J952" s="556">
        <v>2718585.67</v>
      </c>
      <c r="K952" s="556">
        <v>5867508.2400000002</v>
      </c>
      <c r="L952" s="556">
        <v>5867508.2400000002</v>
      </c>
      <c r="M952" s="556">
        <v>5867508.2400000002</v>
      </c>
      <c r="N952" s="556">
        <v>7476116.7599999998</v>
      </c>
      <c r="O952" s="556">
        <v>7476116.7599999998</v>
      </c>
      <c r="P952" s="556">
        <v>7476116.7599999998</v>
      </c>
      <c r="Q952" s="556">
        <v>8444055.4800000004</v>
      </c>
      <c r="R952" s="556">
        <v>8444055.4800000004</v>
      </c>
      <c r="S952" s="556">
        <v>8444055.4800000004</v>
      </c>
      <c r="T952" s="556">
        <v>11162641.15</v>
      </c>
      <c r="U952" s="556"/>
      <c r="V952" s="556">
        <f t="shared" si="551"/>
        <v>6478402.1825000001</v>
      </c>
      <c r="W952" s="292"/>
      <c r="X952" s="293"/>
      <c r="Y952" s="548">
        <f t="shared" si="548"/>
        <v>0</v>
      </c>
      <c r="Z952" s="549">
        <f t="shared" si="548"/>
        <v>0</v>
      </c>
      <c r="AA952" s="549">
        <f t="shared" si="548"/>
        <v>0</v>
      </c>
      <c r="AB952" s="282">
        <f t="shared" ref="AB952:AB953" si="566">T952-SUM(Y952:AA952)</f>
        <v>11162641.15</v>
      </c>
      <c r="AC952" s="281">
        <f t="shared" ref="AC952:AC953" si="567">T952-SUM(Y952:AA952)-AB952</f>
        <v>0</v>
      </c>
      <c r="AD952" s="549">
        <f t="shared" si="517"/>
        <v>0</v>
      </c>
      <c r="AE952" s="553">
        <f t="shared" si="561"/>
        <v>0</v>
      </c>
      <c r="AF952" s="282">
        <f t="shared" si="562"/>
        <v>11162641.15</v>
      </c>
      <c r="AG952" s="283">
        <f t="shared" si="555"/>
        <v>11162641.15</v>
      </c>
      <c r="AH952" s="281">
        <f t="shared" si="556"/>
        <v>0</v>
      </c>
      <c r="AI952" s="551">
        <f t="shared" si="563"/>
        <v>0</v>
      </c>
      <c r="AJ952" s="549">
        <f t="shared" si="563"/>
        <v>0</v>
      </c>
      <c r="AK952" s="549">
        <f t="shared" si="563"/>
        <v>0</v>
      </c>
      <c r="AL952" s="282">
        <f t="shared" si="557"/>
        <v>6478402.1825000001</v>
      </c>
      <c r="AM952" s="281">
        <f t="shared" si="558"/>
        <v>0</v>
      </c>
      <c r="AN952" s="549">
        <f t="shared" si="549"/>
        <v>0</v>
      </c>
      <c r="AO952" s="549">
        <f t="shared" si="550"/>
        <v>0</v>
      </c>
      <c r="AP952" s="549">
        <f t="shared" si="559"/>
        <v>6478402.1825000001</v>
      </c>
      <c r="AQ952" s="283">
        <f t="shared" ref="AQ952:AQ953" si="568">SUM(AN952:AP952)</f>
        <v>6478402.1825000001</v>
      </c>
      <c r="AR952" s="281">
        <f t="shared" si="560"/>
        <v>0</v>
      </c>
      <c r="AT952" s="446" t="s">
        <v>2064</v>
      </c>
      <c r="AU952" s="284"/>
      <c r="AV952" s="447" t="str">
        <f t="shared" si="552"/>
        <v>CA</v>
      </c>
      <c r="AW952" s="447" t="str">
        <f t="shared" si="552"/>
        <v>CL</v>
      </c>
      <c r="AX952" s="447" t="str">
        <f t="shared" si="552"/>
        <v>AIC</v>
      </c>
      <c r="AY952" s="447" t="str">
        <f t="shared" si="542"/>
        <v>ERB</v>
      </c>
      <c r="AZ952" s="447" t="str">
        <f t="shared" si="542"/>
        <v>GRB</v>
      </c>
      <c r="BA952" s="447" t="str">
        <f t="shared" si="542"/>
        <v>Non-Op</v>
      </c>
      <c r="BC952" s="449" t="s">
        <v>2100</v>
      </c>
      <c r="BD952" s="552">
        <f t="shared" si="533"/>
        <v>11162641.15</v>
      </c>
      <c r="BF952" s="435"/>
      <c r="BG952" s="435"/>
      <c r="BH952" s="435"/>
      <c r="BI952" s="435"/>
      <c r="BJ952" s="435"/>
      <c r="BK952" s="435"/>
      <c r="BL952" s="435"/>
      <c r="BN952" s="444"/>
    </row>
    <row r="953" spans="1:66" s="28" customFormat="1" ht="12" customHeight="1">
      <c r="A953" s="362">
        <v>18609762</v>
      </c>
      <c r="B953" s="290" t="str">
        <f t="shared" si="565"/>
        <v>18609762</v>
      </c>
      <c r="C953" s="709" t="s">
        <v>2242</v>
      </c>
      <c r="D953" s="451" t="s">
        <v>1165</v>
      </c>
      <c r="E953" s="451"/>
      <c r="F953" s="300">
        <v>44182</v>
      </c>
      <c r="G953" s="451"/>
      <c r="H953" s="556">
        <v>-2718585.67</v>
      </c>
      <c r="I953" s="556">
        <v>-2718585.67</v>
      </c>
      <c r="J953" s="556">
        <v>-2718585.67</v>
      </c>
      <c r="K953" s="556">
        <v>-5867508.2400000002</v>
      </c>
      <c r="L953" s="556">
        <v>-5867508.2400000002</v>
      </c>
      <c r="M953" s="556">
        <v>-5867508.2400000002</v>
      </c>
      <c r="N953" s="556">
        <v>-7476116.7599999998</v>
      </c>
      <c r="O953" s="556">
        <v>-7476116.7599999998</v>
      </c>
      <c r="P953" s="556">
        <v>-7476116.7599999998</v>
      </c>
      <c r="Q953" s="556">
        <v>-8444055.4800000004</v>
      </c>
      <c r="R953" s="556">
        <v>-8444055.4800000004</v>
      </c>
      <c r="S953" s="556">
        <v>-8444055.4800000004</v>
      </c>
      <c r="T953" s="556">
        <v>-11162641.15</v>
      </c>
      <c r="U953" s="556"/>
      <c r="V953" s="556">
        <f t="shared" si="551"/>
        <v>-6478402.1825000001</v>
      </c>
      <c r="W953" s="292"/>
      <c r="X953" s="293"/>
      <c r="Y953" s="548">
        <f t="shared" si="548"/>
        <v>0</v>
      </c>
      <c r="Z953" s="549">
        <f t="shared" si="548"/>
        <v>0</v>
      </c>
      <c r="AA953" s="549">
        <f t="shared" si="548"/>
        <v>0</v>
      </c>
      <c r="AB953" s="282">
        <f t="shared" si="566"/>
        <v>-11162641.15</v>
      </c>
      <c r="AC953" s="281">
        <f t="shared" si="567"/>
        <v>0</v>
      </c>
      <c r="AD953" s="549">
        <f t="shared" ref="AD953:AD1019" si="569">IF($D953=AD$5,$T953,IF($D953=AD$4, $T953*$AK$1,0))</f>
        <v>0</v>
      </c>
      <c r="AE953" s="553">
        <f t="shared" si="561"/>
        <v>0</v>
      </c>
      <c r="AF953" s="282">
        <f t="shared" si="562"/>
        <v>-11162641.15</v>
      </c>
      <c r="AG953" s="283">
        <f t="shared" si="555"/>
        <v>-11162641.15</v>
      </c>
      <c r="AH953" s="281">
        <f t="shared" si="556"/>
        <v>0</v>
      </c>
      <c r="AI953" s="551">
        <f t="shared" si="563"/>
        <v>0</v>
      </c>
      <c r="AJ953" s="549">
        <f t="shared" si="563"/>
        <v>0</v>
      </c>
      <c r="AK953" s="549">
        <f t="shared" si="563"/>
        <v>0</v>
      </c>
      <c r="AL953" s="282">
        <f t="shared" si="557"/>
        <v>-6478402.1825000001</v>
      </c>
      <c r="AM953" s="281">
        <f t="shared" si="558"/>
        <v>0</v>
      </c>
      <c r="AN953" s="549">
        <f t="shared" si="549"/>
        <v>0</v>
      </c>
      <c r="AO953" s="549">
        <f t="shared" si="550"/>
        <v>0</v>
      </c>
      <c r="AP953" s="549">
        <f t="shared" si="559"/>
        <v>-6478402.1825000001</v>
      </c>
      <c r="AQ953" s="283">
        <f t="shared" si="568"/>
        <v>-6478402.1825000001</v>
      </c>
      <c r="AR953" s="281">
        <f t="shared" si="560"/>
        <v>0</v>
      </c>
      <c r="AT953" s="446" t="s">
        <v>2064</v>
      </c>
      <c r="AU953" s="284"/>
      <c r="AV953" s="447" t="str">
        <f t="shared" si="552"/>
        <v>CA</v>
      </c>
      <c r="AW953" s="447" t="str">
        <f t="shared" si="552"/>
        <v>CL</v>
      </c>
      <c r="AX953" s="447" t="str">
        <f t="shared" si="552"/>
        <v>AIC</v>
      </c>
      <c r="AY953" s="447" t="str">
        <f t="shared" si="542"/>
        <v>ERB</v>
      </c>
      <c r="AZ953" s="447" t="str">
        <f t="shared" si="542"/>
        <v>GRB</v>
      </c>
      <c r="BA953" s="447" t="str">
        <f t="shared" si="542"/>
        <v>Non-Op</v>
      </c>
      <c r="BC953" s="449" t="s">
        <v>2100</v>
      </c>
      <c r="BD953" s="552">
        <f t="shared" ref="BD953:BD1016" si="570">+T953</f>
        <v>-11162641.15</v>
      </c>
      <c r="BF953" s="435"/>
      <c r="BG953" s="435"/>
      <c r="BH953" s="435"/>
      <c r="BI953" s="435"/>
      <c r="BJ953" s="435"/>
      <c r="BK953" s="435"/>
      <c r="BL953" s="435"/>
      <c r="BN953" s="444"/>
    </row>
    <row r="954" spans="1:66" s="28" customFormat="1" ht="12" customHeight="1">
      <c r="A954" s="287">
        <v>18609801</v>
      </c>
      <c r="B954" s="288" t="str">
        <f t="shared" si="565"/>
        <v>18609801</v>
      </c>
      <c r="C954" s="444" t="s">
        <v>1596</v>
      </c>
      <c r="D954" s="445" t="s">
        <v>1165</v>
      </c>
      <c r="E954" s="445"/>
      <c r="F954" s="444"/>
      <c r="G954" s="445"/>
      <c r="H954" s="547">
        <v>171151.11</v>
      </c>
      <c r="I954" s="547">
        <v>171151.11</v>
      </c>
      <c r="J954" s="547">
        <v>171151.11</v>
      </c>
      <c r="K954" s="547">
        <v>171151.11</v>
      </c>
      <c r="L954" s="547">
        <v>171151.11</v>
      </c>
      <c r="M954" s="547">
        <v>171151.11</v>
      </c>
      <c r="N954" s="547">
        <v>171151.11</v>
      </c>
      <c r="O954" s="547">
        <v>171151.11</v>
      </c>
      <c r="P954" s="547">
        <v>171151.11</v>
      </c>
      <c r="Q954" s="547">
        <v>171151.11</v>
      </c>
      <c r="R954" s="547">
        <v>173843.73</v>
      </c>
      <c r="S954" s="547">
        <v>173843.73</v>
      </c>
      <c r="T954" s="547">
        <v>173843.73</v>
      </c>
      <c r="U954" s="547"/>
      <c r="V954" s="547">
        <f t="shared" si="551"/>
        <v>171712.07249999998</v>
      </c>
      <c r="W954" s="305"/>
      <c r="X954" s="306"/>
      <c r="Y954" s="548">
        <f t="shared" ref="Y954:AA976" si="571">IF($D954=Y$5,$T954,0)</f>
        <v>0</v>
      </c>
      <c r="Z954" s="549">
        <f t="shared" si="571"/>
        <v>0</v>
      </c>
      <c r="AA954" s="549">
        <f t="shared" si="571"/>
        <v>0</v>
      </c>
      <c r="AB954" s="282">
        <f t="shared" si="553"/>
        <v>173843.73</v>
      </c>
      <c r="AC954" s="281">
        <f t="shared" si="554"/>
        <v>0</v>
      </c>
      <c r="AD954" s="549">
        <f t="shared" si="569"/>
        <v>0</v>
      </c>
      <c r="AE954" s="553">
        <f t="shared" si="561"/>
        <v>0</v>
      </c>
      <c r="AF954" s="282">
        <f t="shared" si="562"/>
        <v>173843.73</v>
      </c>
      <c r="AG954" s="283">
        <f t="shared" si="555"/>
        <v>173843.73</v>
      </c>
      <c r="AH954" s="281">
        <f t="shared" si="556"/>
        <v>0</v>
      </c>
      <c r="AI954" s="551">
        <f t="shared" si="563"/>
        <v>0</v>
      </c>
      <c r="AJ954" s="549">
        <f t="shared" si="563"/>
        <v>0</v>
      </c>
      <c r="AK954" s="549">
        <f t="shared" si="563"/>
        <v>0</v>
      </c>
      <c r="AL954" s="282">
        <f t="shared" si="557"/>
        <v>171712.07249999998</v>
      </c>
      <c r="AM954" s="281">
        <f t="shared" si="558"/>
        <v>0</v>
      </c>
      <c r="AN954" s="549">
        <f t="shared" si="549"/>
        <v>0</v>
      </c>
      <c r="AO954" s="549">
        <f t="shared" si="550"/>
        <v>0</v>
      </c>
      <c r="AP954" s="549">
        <f t="shared" si="559"/>
        <v>171712.07249999998</v>
      </c>
      <c r="AQ954" s="283">
        <f t="shared" si="545"/>
        <v>171712.07249999998</v>
      </c>
      <c r="AR954" s="281">
        <f t="shared" si="560"/>
        <v>0</v>
      </c>
      <c r="AT954" s="446" t="s">
        <v>2066</v>
      </c>
      <c r="AU954" s="284"/>
      <c r="AV954" s="447" t="str">
        <f t="shared" si="552"/>
        <v>CA</v>
      </c>
      <c r="AW954" s="447" t="str">
        <f t="shared" si="552"/>
        <v>CL</v>
      </c>
      <c r="AX954" s="447" t="str">
        <f t="shared" si="552"/>
        <v>AIC</v>
      </c>
      <c r="AY954" s="447" t="str">
        <f t="shared" si="542"/>
        <v>ERB</v>
      </c>
      <c r="AZ954" s="447" t="str">
        <f t="shared" si="542"/>
        <v>GRB</v>
      </c>
      <c r="BA954" s="447" t="str">
        <f t="shared" si="542"/>
        <v>Non-Op</v>
      </c>
      <c r="BC954" s="449" t="s">
        <v>2100</v>
      </c>
      <c r="BD954" s="552">
        <f t="shared" si="570"/>
        <v>173843.73</v>
      </c>
      <c r="BF954" s="435"/>
      <c r="BG954" s="435"/>
      <c r="BH954" s="435"/>
      <c r="BI954" s="435"/>
      <c r="BJ954" s="435"/>
      <c r="BK954" s="435"/>
      <c r="BL954" s="435"/>
      <c r="BN954" s="444"/>
    </row>
    <row r="955" spans="1:66" s="28" customFormat="1" ht="12" customHeight="1">
      <c r="A955" s="324" t="s">
        <v>3124</v>
      </c>
      <c r="B955" s="290" t="str">
        <f t="shared" si="565"/>
        <v>18609802</v>
      </c>
      <c r="C955" s="709" t="s">
        <v>3125</v>
      </c>
      <c r="D955" s="451" t="s">
        <v>1165</v>
      </c>
      <c r="E955" s="451"/>
      <c r="F955" s="300">
        <v>44609</v>
      </c>
      <c r="G955" s="451"/>
      <c r="H955" s="556"/>
      <c r="I955" s="556"/>
      <c r="J955" s="556">
        <v>1441533.12</v>
      </c>
      <c r="K955" s="556">
        <v>2881782.91</v>
      </c>
      <c r="L955" s="556">
        <v>4321157.8600000003</v>
      </c>
      <c r="M955" s="556">
        <v>6927449.3099999996</v>
      </c>
      <c r="N955" s="556">
        <v>8656527.8100000005</v>
      </c>
      <c r="O955" s="556">
        <v>10385600.539999999</v>
      </c>
      <c r="P955" s="556">
        <v>12114101.039999999</v>
      </c>
      <c r="Q955" s="556">
        <v>13842905.76</v>
      </c>
      <c r="R955" s="556">
        <v>15579206.91</v>
      </c>
      <c r="S955" s="556">
        <v>17315529.239999998</v>
      </c>
      <c r="T955" s="556">
        <v>18870408.59</v>
      </c>
      <c r="U955" s="556"/>
      <c r="V955" s="556">
        <f t="shared" si="551"/>
        <v>8575083.2329166662</v>
      </c>
      <c r="W955" s="307"/>
      <c r="X955" s="308"/>
      <c r="Y955" s="548">
        <f t="shared" si="571"/>
        <v>0</v>
      </c>
      <c r="Z955" s="549">
        <f t="shared" si="571"/>
        <v>0</v>
      </c>
      <c r="AA955" s="549">
        <f t="shared" si="571"/>
        <v>0</v>
      </c>
      <c r="AB955" s="282">
        <f t="shared" ref="AB955" si="572">T955-SUM(Y955:AA955)</f>
        <v>18870408.59</v>
      </c>
      <c r="AC955" s="281">
        <f t="shared" ref="AC955" si="573">T955-SUM(Y955:AA955)-AB955</f>
        <v>0</v>
      </c>
      <c r="AD955" s="549">
        <f t="shared" si="569"/>
        <v>0</v>
      </c>
      <c r="AE955" s="553">
        <f t="shared" si="561"/>
        <v>0</v>
      </c>
      <c r="AF955" s="282">
        <f t="shared" si="562"/>
        <v>18870408.59</v>
      </c>
      <c r="AG955" s="283">
        <f t="shared" si="555"/>
        <v>18870408.59</v>
      </c>
      <c r="AH955" s="281">
        <f t="shared" si="556"/>
        <v>0</v>
      </c>
      <c r="AI955" s="551">
        <f t="shared" si="563"/>
        <v>0</v>
      </c>
      <c r="AJ955" s="549">
        <f t="shared" si="563"/>
        <v>0</v>
      </c>
      <c r="AK955" s="549">
        <f t="shared" si="563"/>
        <v>0</v>
      </c>
      <c r="AL955" s="282">
        <f t="shared" si="557"/>
        <v>8575083.2329166662</v>
      </c>
      <c r="AM955" s="281">
        <f t="shared" si="558"/>
        <v>0</v>
      </c>
      <c r="AN955" s="549">
        <f t="shared" si="549"/>
        <v>0</v>
      </c>
      <c r="AO955" s="549">
        <f t="shared" si="550"/>
        <v>0</v>
      </c>
      <c r="AP955" s="549">
        <f t="shared" si="559"/>
        <v>8575083.2329166662</v>
      </c>
      <c r="AQ955" s="283">
        <f t="shared" ref="AQ955" si="574">SUM(AN955:AP955)</f>
        <v>8575083.2329166662</v>
      </c>
      <c r="AR955" s="281">
        <f t="shared" si="560"/>
        <v>0</v>
      </c>
      <c r="AT955" s="446" t="s">
        <v>2066</v>
      </c>
      <c r="AU955" s="284"/>
      <c r="AV955" s="447" t="str">
        <f t="shared" si="552"/>
        <v>CA</v>
      </c>
      <c r="AW955" s="447" t="str">
        <f t="shared" si="552"/>
        <v>CL</v>
      </c>
      <c r="AX955" s="447" t="str">
        <f t="shared" si="552"/>
        <v>AIC</v>
      </c>
      <c r="AY955" s="447" t="str">
        <f t="shared" si="542"/>
        <v>ERB</v>
      </c>
      <c r="AZ955" s="447" t="str">
        <f t="shared" si="542"/>
        <v>GRB</v>
      </c>
      <c r="BA955" s="447" t="str">
        <f t="shared" si="542"/>
        <v>Non-Op</v>
      </c>
      <c r="BC955" s="449" t="s">
        <v>2100</v>
      </c>
      <c r="BD955" s="552">
        <f t="shared" si="570"/>
        <v>18870408.59</v>
      </c>
      <c r="BF955" s="435"/>
      <c r="BG955" s="435"/>
      <c r="BH955" s="435"/>
      <c r="BI955" s="435"/>
      <c r="BJ955" s="435"/>
      <c r="BK955" s="435"/>
      <c r="BL955" s="435"/>
      <c r="BN955" s="444"/>
    </row>
    <row r="956" spans="1:66" s="28" customFormat="1" ht="12" customHeight="1">
      <c r="A956" s="287">
        <v>18609821</v>
      </c>
      <c r="B956" s="288" t="str">
        <f t="shared" si="565"/>
        <v>18609821</v>
      </c>
      <c r="C956" s="444" t="s">
        <v>1597</v>
      </c>
      <c r="D956" s="445" t="s">
        <v>1165</v>
      </c>
      <c r="E956" s="445"/>
      <c r="F956" s="444"/>
      <c r="G956" s="445"/>
      <c r="H956" s="547">
        <v>923451.28</v>
      </c>
      <c r="I956" s="547">
        <v>923451.28</v>
      </c>
      <c r="J956" s="547">
        <v>923451.28</v>
      </c>
      <c r="K956" s="547">
        <v>921781.42</v>
      </c>
      <c r="L956" s="547">
        <v>921781.42</v>
      </c>
      <c r="M956" s="547">
        <v>921781.42</v>
      </c>
      <c r="N956" s="547">
        <v>921744.48</v>
      </c>
      <c r="O956" s="547">
        <v>921744.48</v>
      </c>
      <c r="P956" s="547">
        <v>921744.48</v>
      </c>
      <c r="Q956" s="547">
        <v>902804.4</v>
      </c>
      <c r="R956" s="547">
        <v>976609.25</v>
      </c>
      <c r="S956" s="547">
        <v>976609.25</v>
      </c>
      <c r="T956" s="547">
        <v>975899.75</v>
      </c>
      <c r="U956" s="547"/>
      <c r="V956" s="547">
        <f t="shared" si="551"/>
        <v>931931.55625000026</v>
      </c>
      <c r="W956" s="305"/>
      <c r="X956" s="306"/>
      <c r="Y956" s="548">
        <f t="shared" si="571"/>
        <v>0</v>
      </c>
      <c r="Z956" s="549">
        <f t="shared" si="571"/>
        <v>0</v>
      </c>
      <c r="AA956" s="549">
        <f t="shared" si="571"/>
        <v>0</v>
      </c>
      <c r="AB956" s="282">
        <f t="shared" si="553"/>
        <v>975899.75</v>
      </c>
      <c r="AC956" s="281">
        <f t="shared" si="554"/>
        <v>0</v>
      </c>
      <c r="AD956" s="549">
        <f t="shared" si="569"/>
        <v>0</v>
      </c>
      <c r="AE956" s="553">
        <f t="shared" si="561"/>
        <v>0</v>
      </c>
      <c r="AF956" s="282">
        <f t="shared" si="562"/>
        <v>975899.75</v>
      </c>
      <c r="AG956" s="283">
        <f t="shared" si="555"/>
        <v>975899.75</v>
      </c>
      <c r="AH956" s="281">
        <f t="shared" si="556"/>
        <v>0</v>
      </c>
      <c r="AI956" s="551">
        <f t="shared" si="563"/>
        <v>0</v>
      </c>
      <c r="AJ956" s="549">
        <f t="shared" si="563"/>
        <v>0</v>
      </c>
      <c r="AK956" s="549">
        <f t="shared" si="563"/>
        <v>0</v>
      </c>
      <c r="AL956" s="282">
        <f t="shared" si="557"/>
        <v>931931.55625000026</v>
      </c>
      <c r="AM956" s="281">
        <f t="shared" si="558"/>
        <v>0</v>
      </c>
      <c r="AN956" s="549">
        <f t="shared" si="549"/>
        <v>0</v>
      </c>
      <c r="AO956" s="549">
        <f t="shared" si="550"/>
        <v>0</v>
      </c>
      <c r="AP956" s="549">
        <f t="shared" si="559"/>
        <v>931931.55625000026</v>
      </c>
      <c r="AQ956" s="283">
        <f t="shared" si="545"/>
        <v>931931.55625000026</v>
      </c>
      <c r="AR956" s="281">
        <f t="shared" si="560"/>
        <v>0</v>
      </c>
      <c r="AT956" s="446" t="s">
        <v>2066</v>
      </c>
      <c r="AU956" s="284"/>
      <c r="AV956" s="447" t="str">
        <f t="shared" si="552"/>
        <v>CA</v>
      </c>
      <c r="AW956" s="447" t="str">
        <f t="shared" si="552"/>
        <v>CL</v>
      </c>
      <c r="AX956" s="447" t="str">
        <f t="shared" si="552"/>
        <v>AIC</v>
      </c>
      <c r="AY956" s="447" t="str">
        <f t="shared" si="542"/>
        <v>ERB</v>
      </c>
      <c r="AZ956" s="447" t="str">
        <f t="shared" si="542"/>
        <v>GRB</v>
      </c>
      <c r="BA956" s="447" t="str">
        <f t="shared" si="542"/>
        <v>Non-Op</v>
      </c>
      <c r="BC956" s="449" t="s">
        <v>2100</v>
      </c>
      <c r="BD956" s="552">
        <f t="shared" si="570"/>
        <v>975899.75</v>
      </c>
      <c r="BF956" s="435"/>
      <c r="BG956" s="435"/>
      <c r="BH956" s="435"/>
      <c r="BI956" s="435"/>
      <c r="BJ956" s="435"/>
      <c r="BK956" s="435"/>
      <c r="BL956" s="435"/>
      <c r="BN956" s="444"/>
    </row>
    <row r="957" spans="1:66" s="28" customFormat="1" ht="12" customHeight="1">
      <c r="A957" s="287">
        <v>18609841</v>
      </c>
      <c r="B957" s="288" t="str">
        <f t="shared" si="565"/>
        <v>18609841</v>
      </c>
      <c r="C957" s="444" t="s">
        <v>1598</v>
      </c>
      <c r="D957" s="445" t="s">
        <v>1165</v>
      </c>
      <c r="E957" s="445"/>
      <c r="F957" s="444"/>
      <c r="G957" s="445"/>
      <c r="H957" s="547">
        <v>1453686.15</v>
      </c>
      <c r="I957" s="547">
        <v>1453686.15</v>
      </c>
      <c r="J957" s="547">
        <v>1453686.15</v>
      </c>
      <c r="K957" s="547">
        <v>1453686.15</v>
      </c>
      <c r="L957" s="547">
        <v>1453686.15</v>
      </c>
      <c r="M957" s="547">
        <v>1453686.15</v>
      </c>
      <c r="N957" s="547">
        <v>1453686.15</v>
      </c>
      <c r="O957" s="547">
        <v>1453686.15</v>
      </c>
      <c r="P957" s="547">
        <v>1453686.15</v>
      </c>
      <c r="Q957" s="547">
        <v>1453686.15</v>
      </c>
      <c r="R957" s="547">
        <v>1456087.15</v>
      </c>
      <c r="S957" s="547">
        <v>1456087.15</v>
      </c>
      <c r="T957" s="547">
        <v>1456087.15</v>
      </c>
      <c r="U957" s="547"/>
      <c r="V957" s="547">
        <f t="shared" si="551"/>
        <v>1454186.3583333334</v>
      </c>
      <c r="W957" s="305"/>
      <c r="X957" s="306"/>
      <c r="Y957" s="548">
        <f t="shared" si="571"/>
        <v>0</v>
      </c>
      <c r="Z957" s="549">
        <f t="shared" si="571"/>
        <v>0</v>
      </c>
      <c r="AA957" s="549">
        <f t="shared" si="571"/>
        <v>0</v>
      </c>
      <c r="AB957" s="282">
        <f t="shared" si="553"/>
        <v>1456087.15</v>
      </c>
      <c r="AC957" s="281">
        <f t="shared" si="554"/>
        <v>0</v>
      </c>
      <c r="AD957" s="549">
        <f t="shared" si="569"/>
        <v>0</v>
      </c>
      <c r="AE957" s="553">
        <f t="shared" si="561"/>
        <v>0</v>
      </c>
      <c r="AF957" s="282">
        <f t="shared" si="562"/>
        <v>1456087.15</v>
      </c>
      <c r="AG957" s="283">
        <f t="shared" si="555"/>
        <v>1456087.15</v>
      </c>
      <c r="AH957" s="281">
        <f t="shared" si="556"/>
        <v>0</v>
      </c>
      <c r="AI957" s="551">
        <f t="shared" si="563"/>
        <v>0</v>
      </c>
      <c r="AJ957" s="549">
        <f t="shared" si="563"/>
        <v>0</v>
      </c>
      <c r="AK957" s="549">
        <f t="shared" si="563"/>
        <v>0</v>
      </c>
      <c r="AL957" s="282">
        <f t="shared" si="557"/>
        <v>1454186.3583333334</v>
      </c>
      <c r="AM957" s="281">
        <f t="shared" si="558"/>
        <v>0</v>
      </c>
      <c r="AN957" s="549">
        <f t="shared" si="549"/>
        <v>0</v>
      </c>
      <c r="AO957" s="549">
        <f t="shared" si="550"/>
        <v>0</v>
      </c>
      <c r="AP957" s="549">
        <f t="shared" si="559"/>
        <v>1454186.3583333334</v>
      </c>
      <c r="AQ957" s="283">
        <f t="shared" si="545"/>
        <v>1454186.3583333334</v>
      </c>
      <c r="AR957" s="281">
        <f t="shared" si="560"/>
        <v>0</v>
      </c>
      <c r="AT957" s="446" t="s">
        <v>2066</v>
      </c>
      <c r="AU957" s="284"/>
      <c r="AV957" s="447" t="str">
        <f t="shared" si="552"/>
        <v>CA</v>
      </c>
      <c r="AW957" s="447" t="str">
        <f t="shared" si="552"/>
        <v>CL</v>
      </c>
      <c r="AX957" s="447" t="str">
        <f t="shared" si="552"/>
        <v>AIC</v>
      </c>
      <c r="AY957" s="447" t="str">
        <f t="shared" si="542"/>
        <v>ERB</v>
      </c>
      <c r="AZ957" s="447" t="str">
        <f t="shared" si="542"/>
        <v>GRB</v>
      </c>
      <c r="BA957" s="447" t="str">
        <f t="shared" si="542"/>
        <v>Non-Op</v>
      </c>
      <c r="BC957" s="449" t="s">
        <v>2100</v>
      </c>
      <c r="BD957" s="552">
        <f t="shared" si="570"/>
        <v>1456087.15</v>
      </c>
      <c r="BF957" s="435"/>
      <c r="BG957" s="435"/>
      <c r="BH957" s="435"/>
      <c r="BI957" s="435"/>
      <c r="BJ957" s="435"/>
      <c r="BK957" s="435"/>
      <c r="BL957" s="435"/>
      <c r="BN957" s="444"/>
    </row>
    <row r="958" spans="1:66" s="28" customFormat="1" ht="12" customHeight="1">
      <c r="A958" s="362">
        <v>18609851</v>
      </c>
      <c r="B958" s="290" t="str">
        <f t="shared" si="565"/>
        <v>18609851</v>
      </c>
      <c r="C958" s="709" t="s">
        <v>2243</v>
      </c>
      <c r="D958" s="451" t="s">
        <v>1165</v>
      </c>
      <c r="E958" s="451"/>
      <c r="F958" s="300">
        <v>44029</v>
      </c>
      <c r="G958" s="451"/>
      <c r="H958" s="556">
        <v>5490739.9900000002</v>
      </c>
      <c r="I958" s="556">
        <v>5490739.9900000002</v>
      </c>
      <c r="J958" s="556">
        <v>5490739.9900000002</v>
      </c>
      <c r="K958" s="556">
        <v>5490739.9900000002</v>
      </c>
      <c r="L958" s="556">
        <v>5490739.9900000002</v>
      </c>
      <c r="M958" s="556">
        <v>5490739.9900000002</v>
      </c>
      <c r="N958" s="556">
        <v>5490739.9900000002</v>
      </c>
      <c r="O958" s="556">
        <v>5490739.9900000002</v>
      </c>
      <c r="P958" s="556">
        <v>5490739.9900000002</v>
      </c>
      <c r="Q958" s="556">
        <v>5490739.9900000002</v>
      </c>
      <c r="R958" s="556">
        <v>5490739.9900000002</v>
      </c>
      <c r="S958" s="556">
        <v>5490739.9900000002</v>
      </c>
      <c r="T958" s="556">
        <v>5490739.9900000002</v>
      </c>
      <c r="U958" s="556"/>
      <c r="V958" s="556">
        <f t="shared" si="551"/>
        <v>5490739.9900000012</v>
      </c>
      <c r="W958" s="292"/>
      <c r="X958" s="308"/>
      <c r="Y958" s="548">
        <f t="shared" si="571"/>
        <v>0</v>
      </c>
      <c r="Z958" s="549">
        <f t="shared" si="571"/>
        <v>0</v>
      </c>
      <c r="AA958" s="549">
        <f t="shared" si="571"/>
        <v>0</v>
      </c>
      <c r="AB958" s="282">
        <f t="shared" si="553"/>
        <v>5490739.9900000002</v>
      </c>
      <c r="AC958" s="281">
        <f t="shared" si="554"/>
        <v>0</v>
      </c>
      <c r="AD958" s="549">
        <f t="shared" si="569"/>
        <v>0</v>
      </c>
      <c r="AE958" s="553">
        <f t="shared" si="561"/>
        <v>0</v>
      </c>
      <c r="AF958" s="282">
        <f t="shared" si="562"/>
        <v>5490739.9900000002</v>
      </c>
      <c r="AG958" s="283">
        <f t="shared" si="555"/>
        <v>5490739.9900000002</v>
      </c>
      <c r="AH958" s="281">
        <f t="shared" si="556"/>
        <v>0</v>
      </c>
      <c r="AI958" s="551">
        <f t="shared" si="563"/>
        <v>0</v>
      </c>
      <c r="AJ958" s="549">
        <f t="shared" si="563"/>
        <v>0</v>
      </c>
      <c r="AK958" s="549">
        <f t="shared" si="563"/>
        <v>0</v>
      </c>
      <c r="AL958" s="282">
        <f t="shared" si="557"/>
        <v>5490739.9900000012</v>
      </c>
      <c r="AM958" s="281">
        <f t="shared" si="558"/>
        <v>0</v>
      </c>
      <c r="AN958" s="549">
        <f t="shared" si="549"/>
        <v>0</v>
      </c>
      <c r="AO958" s="549">
        <f t="shared" si="550"/>
        <v>0</v>
      </c>
      <c r="AP958" s="549">
        <f t="shared" si="559"/>
        <v>5490739.9900000012</v>
      </c>
      <c r="AQ958" s="283">
        <f t="shared" ref="AQ958" si="575">SUM(AN958:AP958)</f>
        <v>5490739.9900000012</v>
      </c>
      <c r="AR958" s="281">
        <f t="shared" si="560"/>
        <v>0</v>
      </c>
      <c r="AT958" s="446" t="s">
        <v>2172</v>
      </c>
      <c r="AU958" s="284"/>
      <c r="AV958" s="447" t="str">
        <f t="shared" si="552"/>
        <v>CA</v>
      </c>
      <c r="AW958" s="447" t="str">
        <f t="shared" si="552"/>
        <v>CL</v>
      </c>
      <c r="AX958" s="447" t="str">
        <f t="shared" si="552"/>
        <v>AIC</v>
      </c>
      <c r="AY958" s="447" t="str">
        <f t="shared" si="542"/>
        <v>ERB</v>
      </c>
      <c r="AZ958" s="447" t="str">
        <f t="shared" si="542"/>
        <v>GRB</v>
      </c>
      <c r="BA958" s="447" t="str">
        <f t="shared" si="542"/>
        <v>Non-Op</v>
      </c>
      <c r="BC958" s="449" t="s">
        <v>2100</v>
      </c>
      <c r="BD958" s="552">
        <f t="shared" si="570"/>
        <v>5490739.9900000002</v>
      </c>
      <c r="BF958" s="435"/>
      <c r="BG958" s="435"/>
      <c r="BH958" s="435"/>
      <c r="BI958" s="435"/>
      <c r="BJ958" s="435"/>
      <c r="BK958" s="435"/>
      <c r="BL958" s="435"/>
      <c r="BN958" s="444"/>
    </row>
    <row r="959" spans="1:66" s="28" customFormat="1" ht="12" customHeight="1">
      <c r="A959" s="287">
        <v>18609861</v>
      </c>
      <c r="B959" s="288" t="str">
        <f t="shared" si="565"/>
        <v>18609861</v>
      </c>
      <c r="C959" s="444" t="s">
        <v>1599</v>
      </c>
      <c r="D959" s="445" t="s">
        <v>1165</v>
      </c>
      <c r="E959" s="445"/>
      <c r="F959" s="444"/>
      <c r="G959" s="445"/>
      <c r="H959" s="547">
        <v>3625627.67</v>
      </c>
      <c r="I959" s="547">
        <v>3625627.67</v>
      </c>
      <c r="J959" s="547">
        <v>4254285.4800000004</v>
      </c>
      <c r="K959" s="547">
        <v>4220872.24</v>
      </c>
      <c r="L959" s="547">
        <v>4220872.24</v>
      </c>
      <c r="M959" s="547">
        <v>4220872.24</v>
      </c>
      <c r="N959" s="547">
        <v>4190483.54</v>
      </c>
      <c r="O959" s="547">
        <v>4190483.54</v>
      </c>
      <c r="P959" s="547">
        <v>4190483.54</v>
      </c>
      <c r="Q959" s="547">
        <v>4144334.8</v>
      </c>
      <c r="R959" s="547">
        <v>4287252.47</v>
      </c>
      <c r="S959" s="547">
        <v>4287252.47</v>
      </c>
      <c r="T959" s="547">
        <v>4067901.4</v>
      </c>
      <c r="U959" s="547"/>
      <c r="V959" s="547">
        <f t="shared" si="551"/>
        <v>4139965.3970833332</v>
      </c>
      <c r="W959" s="305"/>
      <c r="X959" s="306"/>
      <c r="Y959" s="548">
        <f t="shared" si="571"/>
        <v>0</v>
      </c>
      <c r="Z959" s="549">
        <f t="shared" si="571"/>
        <v>0</v>
      </c>
      <c r="AA959" s="549">
        <f t="shared" si="571"/>
        <v>0</v>
      </c>
      <c r="AB959" s="282">
        <f t="shared" si="553"/>
        <v>4067901.4</v>
      </c>
      <c r="AC959" s="281">
        <f t="shared" si="554"/>
        <v>0</v>
      </c>
      <c r="AD959" s="549">
        <f t="shared" si="569"/>
        <v>0</v>
      </c>
      <c r="AE959" s="553">
        <f t="shared" si="561"/>
        <v>0</v>
      </c>
      <c r="AF959" s="282">
        <f t="shared" si="562"/>
        <v>4067901.4</v>
      </c>
      <c r="AG959" s="283">
        <f t="shared" si="555"/>
        <v>4067901.4</v>
      </c>
      <c r="AH959" s="281">
        <f t="shared" si="556"/>
        <v>0</v>
      </c>
      <c r="AI959" s="551">
        <f t="shared" si="563"/>
        <v>0</v>
      </c>
      <c r="AJ959" s="549">
        <f t="shared" si="563"/>
        <v>0</v>
      </c>
      <c r="AK959" s="549">
        <f t="shared" si="563"/>
        <v>0</v>
      </c>
      <c r="AL959" s="282">
        <f t="shared" si="557"/>
        <v>4139965.3970833332</v>
      </c>
      <c r="AM959" s="281">
        <f t="shared" si="558"/>
        <v>0</v>
      </c>
      <c r="AN959" s="549">
        <f t="shared" si="549"/>
        <v>0</v>
      </c>
      <c r="AO959" s="549">
        <f t="shared" si="550"/>
        <v>0</v>
      </c>
      <c r="AP959" s="549">
        <f t="shared" si="559"/>
        <v>4139965.3970833332</v>
      </c>
      <c r="AQ959" s="283">
        <f t="shared" si="545"/>
        <v>4139965.3970833332</v>
      </c>
      <c r="AR959" s="281">
        <f t="shared" si="560"/>
        <v>0</v>
      </c>
      <c r="AT959" s="446" t="s">
        <v>2066</v>
      </c>
      <c r="AU959" s="284"/>
      <c r="AV959" s="447" t="str">
        <f t="shared" si="552"/>
        <v>CA</v>
      </c>
      <c r="AW959" s="447" t="str">
        <f t="shared" si="552"/>
        <v>CL</v>
      </c>
      <c r="AX959" s="447" t="str">
        <f t="shared" si="552"/>
        <v>AIC</v>
      </c>
      <c r="AY959" s="447" t="str">
        <f t="shared" si="542"/>
        <v>ERB</v>
      </c>
      <c r="AZ959" s="447" t="str">
        <f t="shared" si="542"/>
        <v>GRB</v>
      </c>
      <c r="BA959" s="447" t="str">
        <f t="shared" si="542"/>
        <v>Non-Op</v>
      </c>
      <c r="BC959" s="449" t="s">
        <v>2100</v>
      </c>
      <c r="BD959" s="552">
        <f t="shared" si="570"/>
        <v>4067901.4</v>
      </c>
      <c r="BF959" s="435"/>
      <c r="BG959" s="435"/>
      <c r="BH959" s="435"/>
      <c r="BI959" s="435"/>
      <c r="BJ959" s="435"/>
      <c r="BK959" s="435"/>
      <c r="BL959" s="435"/>
      <c r="BN959" s="444"/>
    </row>
    <row r="960" spans="1:66" s="28" customFormat="1" ht="12" customHeight="1">
      <c r="A960" s="324">
        <v>18609871</v>
      </c>
      <c r="B960" s="290" t="str">
        <f t="shared" si="565"/>
        <v>18609871</v>
      </c>
      <c r="C960" s="450" t="s">
        <v>2244</v>
      </c>
      <c r="D960" s="451" t="s">
        <v>1165</v>
      </c>
      <c r="E960" s="451"/>
      <c r="F960" s="300">
        <v>43525</v>
      </c>
      <c r="G960" s="451"/>
      <c r="H960" s="556">
        <v>12522584</v>
      </c>
      <c r="I960" s="556">
        <v>12995677</v>
      </c>
      <c r="J960" s="556">
        <v>13457846</v>
      </c>
      <c r="K960" s="556">
        <v>13909091</v>
      </c>
      <c r="L960" s="556">
        <v>14349412</v>
      </c>
      <c r="M960" s="556">
        <v>14778809</v>
      </c>
      <c r="N960" s="556">
        <v>15197281</v>
      </c>
      <c r="O960" s="556">
        <v>15604829</v>
      </c>
      <c r="P960" s="556">
        <v>16001453</v>
      </c>
      <c r="Q960" s="556">
        <v>16387153</v>
      </c>
      <c r="R960" s="556">
        <v>16761929</v>
      </c>
      <c r="S960" s="556">
        <v>17125781</v>
      </c>
      <c r="T960" s="556">
        <v>17478709</v>
      </c>
      <c r="U960" s="556"/>
      <c r="V960" s="556">
        <f t="shared" si="551"/>
        <v>15130825.625</v>
      </c>
      <c r="W960" s="307"/>
      <c r="X960" s="308"/>
      <c r="Y960" s="548">
        <f t="shared" si="571"/>
        <v>0</v>
      </c>
      <c r="Z960" s="549">
        <f t="shared" si="571"/>
        <v>0</v>
      </c>
      <c r="AA960" s="549">
        <f t="shared" si="571"/>
        <v>0</v>
      </c>
      <c r="AB960" s="282">
        <f t="shared" si="553"/>
        <v>17478709</v>
      </c>
      <c r="AC960" s="281">
        <f t="shared" si="554"/>
        <v>0</v>
      </c>
      <c r="AD960" s="549">
        <f t="shared" si="569"/>
        <v>0</v>
      </c>
      <c r="AE960" s="553">
        <f t="shared" si="561"/>
        <v>0</v>
      </c>
      <c r="AF960" s="282">
        <f t="shared" si="562"/>
        <v>17478709</v>
      </c>
      <c r="AG960" s="283">
        <f t="shared" si="555"/>
        <v>17478709</v>
      </c>
      <c r="AH960" s="281">
        <f t="shared" si="556"/>
        <v>0</v>
      </c>
      <c r="AI960" s="551">
        <f t="shared" si="563"/>
        <v>0</v>
      </c>
      <c r="AJ960" s="549">
        <f t="shared" si="563"/>
        <v>0</v>
      </c>
      <c r="AK960" s="549">
        <f t="shared" si="563"/>
        <v>0</v>
      </c>
      <c r="AL960" s="282">
        <f t="shared" si="557"/>
        <v>15130825.625</v>
      </c>
      <c r="AM960" s="281">
        <f t="shared" si="558"/>
        <v>0</v>
      </c>
      <c r="AN960" s="549">
        <f t="shared" si="549"/>
        <v>0</v>
      </c>
      <c r="AO960" s="549">
        <f t="shared" si="550"/>
        <v>0</v>
      </c>
      <c r="AP960" s="549">
        <f t="shared" si="559"/>
        <v>15130825.625</v>
      </c>
      <c r="AQ960" s="283">
        <f t="shared" ref="AQ960" si="576">SUM(AN960:AP960)</f>
        <v>15130825.625</v>
      </c>
      <c r="AR960" s="281">
        <f t="shared" si="560"/>
        <v>0</v>
      </c>
      <c r="AT960" s="446" t="s">
        <v>2172</v>
      </c>
      <c r="AU960" s="284"/>
      <c r="AV960" s="447" t="str">
        <f t="shared" si="552"/>
        <v>CA</v>
      </c>
      <c r="AW960" s="447" t="str">
        <f t="shared" si="552"/>
        <v>CL</v>
      </c>
      <c r="AX960" s="447" t="str">
        <f t="shared" si="552"/>
        <v>AIC</v>
      </c>
      <c r="AY960" s="447" t="str">
        <f t="shared" si="542"/>
        <v>ERB</v>
      </c>
      <c r="AZ960" s="447" t="str">
        <f t="shared" si="542"/>
        <v>GRB</v>
      </c>
      <c r="BA960" s="447" t="str">
        <f t="shared" si="542"/>
        <v>Non-Op</v>
      </c>
      <c r="BC960" s="449" t="s">
        <v>2100</v>
      </c>
      <c r="BD960" s="552">
        <f t="shared" si="570"/>
        <v>17478709</v>
      </c>
      <c r="BF960" s="435"/>
      <c r="BG960" s="435"/>
      <c r="BH960" s="435"/>
      <c r="BI960" s="435"/>
      <c r="BJ960" s="435"/>
      <c r="BK960" s="435"/>
      <c r="BL960" s="435"/>
      <c r="BN960" s="444"/>
    </row>
    <row r="961" spans="1:66" s="28" customFormat="1" ht="12" customHeight="1">
      <c r="A961" s="362">
        <v>18609883</v>
      </c>
      <c r="B961" s="313" t="str">
        <f t="shared" si="565"/>
        <v>18609883</v>
      </c>
      <c r="C961" s="450" t="s">
        <v>2917</v>
      </c>
      <c r="D961" s="451" t="s">
        <v>1165</v>
      </c>
      <c r="E961" s="451"/>
      <c r="F961" s="300">
        <v>42842</v>
      </c>
      <c r="G961" s="451"/>
      <c r="H961" s="556">
        <v>0</v>
      </c>
      <c r="I961" s="556">
        <v>0</v>
      </c>
      <c r="J961" s="556">
        <v>0</v>
      </c>
      <c r="K961" s="556">
        <v>0</v>
      </c>
      <c r="L961" s="556">
        <v>0</v>
      </c>
      <c r="M961" s="556">
        <v>0</v>
      </c>
      <c r="N961" s="556">
        <v>0</v>
      </c>
      <c r="O961" s="556">
        <v>0</v>
      </c>
      <c r="P961" s="556">
        <v>0</v>
      </c>
      <c r="Q961" s="556">
        <v>0</v>
      </c>
      <c r="R961" s="556">
        <v>0</v>
      </c>
      <c r="S961" s="556">
        <v>0</v>
      </c>
      <c r="T961" s="556">
        <v>0</v>
      </c>
      <c r="U961" s="556"/>
      <c r="V961" s="556">
        <f t="shared" si="551"/>
        <v>0</v>
      </c>
      <c r="W961" s="307"/>
      <c r="X961" s="308"/>
      <c r="Y961" s="548">
        <f t="shared" si="571"/>
        <v>0</v>
      </c>
      <c r="Z961" s="549">
        <f t="shared" si="571"/>
        <v>0</v>
      </c>
      <c r="AA961" s="549">
        <f t="shared" si="571"/>
        <v>0</v>
      </c>
      <c r="AB961" s="282">
        <f t="shared" si="553"/>
        <v>0</v>
      </c>
      <c r="AC961" s="281">
        <f t="shared" si="554"/>
        <v>0</v>
      </c>
      <c r="AD961" s="549">
        <f t="shared" si="569"/>
        <v>0</v>
      </c>
      <c r="AE961" s="553">
        <f t="shared" si="561"/>
        <v>0</v>
      </c>
      <c r="AF961" s="282">
        <f t="shared" si="562"/>
        <v>0</v>
      </c>
      <c r="AG961" s="283">
        <f t="shared" si="555"/>
        <v>0</v>
      </c>
      <c r="AH961" s="281">
        <f t="shared" si="556"/>
        <v>0</v>
      </c>
      <c r="AI961" s="551">
        <f t="shared" si="563"/>
        <v>0</v>
      </c>
      <c r="AJ961" s="549">
        <f t="shared" si="563"/>
        <v>0</v>
      </c>
      <c r="AK961" s="549">
        <f t="shared" si="563"/>
        <v>0</v>
      </c>
      <c r="AL961" s="282">
        <f t="shared" si="557"/>
        <v>0</v>
      </c>
      <c r="AM961" s="281">
        <f t="shared" si="558"/>
        <v>0</v>
      </c>
      <c r="AN961" s="549">
        <f t="shared" si="549"/>
        <v>0</v>
      </c>
      <c r="AO961" s="549">
        <f t="shared" si="550"/>
        <v>0</v>
      </c>
      <c r="AP961" s="549">
        <f t="shared" si="559"/>
        <v>0</v>
      </c>
      <c r="AQ961" s="283">
        <f t="shared" si="545"/>
        <v>0</v>
      </c>
      <c r="AR961" s="281">
        <f t="shared" si="560"/>
        <v>0</v>
      </c>
      <c r="AT961" s="446" t="s">
        <v>2064</v>
      </c>
      <c r="AU961" s="284"/>
      <c r="AV961" s="447" t="str">
        <f t="shared" si="552"/>
        <v>CA</v>
      </c>
      <c r="AW961" s="447" t="str">
        <f t="shared" si="552"/>
        <v>CL</v>
      </c>
      <c r="AX961" s="447" t="str">
        <f t="shared" si="552"/>
        <v>AIC</v>
      </c>
      <c r="AY961" s="447" t="str">
        <f t="shared" si="542"/>
        <v>ERB</v>
      </c>
      <c r="AZ961" s="447" t="str">
        <f t="shared" si="542"/>
        <v>GRB</v>
      </c>
      <c r="BA961" s="447" t="str">
        <f t="shared" si="542"/>
        <v>Non-Op</v>
      </c>
      <c r="BC961" s="449" t="s">
        <v>2100</v>
      </c>
      <c r="BD961" s="552">
        <f t="shared" si="570"/>
        <v>0</v>
      </c>
      <c r="BF961" s="435"/>
      <c r="BG961" s="435"/>
      <c r="BH961" s="435"/>
      <c r="BI961" s="435"/>
      <c r="BJ961" s="435"/>
      <c r="BK961" s="435"/>
      <c r="BL961" s="435"/>
      <c r="BN961" s="444"/>
    </row>
    <row r="962" spans="1:66" s="28" customFormat="1" ht="12" customHeight="1">
      <c r="A962" s="362">
        <v>18609891</v>
      </c>
      <c r="B962" s="313" t="str">
        <f t="shared" si="565"/>
        <v>18609891</v>
      </c>
      <c r="C962" s="450" t="s">
        <v>2918</v>
      </c>
      <c r="D962" s="451" t="s">
        <v>1165</v>
      </c>
      <c r="E962" s="451"/>
      <c r="F962" s="300">
        <v>43070</v>
      </c>
      <c r="G962" s="451"/>
      <c r="H962" s="556">
        <v>0</v>
      </c>
      <c r="I962" s="556">
        <v>0</v>
      </c>
      <c r="J962" s="556">
        <v>0</v>
      </c>
      <c r="K962" s="556">
        <v>0</v>
      </c>
      <c r="L962" s="556">
        <v>0</v>
      </c>
      <c r="M962" s="556">
        <v>0</v>
      </c>
      <c r="N962" s="556">
        <v>0</v>
      </c>
      <c r="O962" s="556">
        <v>0</v>
      </c>
      <c r="P962" s="556">
        <v>0</v>
      </c>
      <c r="Q962" s="556">
        <v>0</v>
      </c>
      <c r="R962" s="556">
        <v>0</v>
      </c>
      <c r="S962" s="556">
        <v>0</v>
      </c>
      <c r="T962" s="556">
        <v>0</v>
      </c>
      <c r="U962" s="556"/>
      <c r="V962" s="556">
        <f t="shared" si="551"/>
        <v>0</v>
      </c>
      <c r="W962" s="307"/>
      <c r="X962" s="308"/>
      <c r="Y962" s="548">
        <f t="shared" si="571"/>
        <v>0</v>
      </c>
      <c r="Z962" s="549">
        <f t="shared" si="571"/>
        <v>0</v>
      </c>
      <c r="AA962" s="549">
        <f t="shared" si="571"/>
        <v>0</v>
      </c>
      <c r="AB962" s="282">
        <f t="shared" si="553"/>
        <v>0</v>
      </c>
      <c r="AC962" s="281">
        <f t="shared" si="554"/>
        <v>0</v>
      </c>
      <c r="AD962" s="549">
        <f t="shared" si="569"/>
        <v>0</v>
      </c>
      <c r="AE962" s="553">
        <f t="shared" si="561"/>
        <v>0</v>
      </c>
      <c r="AF962" s="282">
        <f t="shared" si="562"/>
        <v>0</v>
      </c>
      <c r="AG962" s="283">
        <f t="shared" si="555"/>
        <v>0</v>
      </c>
      <c r="AH962" s="281">
        <f t="shared" si="556"/>
        <v>0</v>
      </c>
      <c r="AI962" s="551">
        <f t="shared" si="563"/>
        <v>0</v>
      </c>
      <c r="AJ962" s="549">
        <f t="shared" si="563"/>
        <v>0</v>
      </c>
      <c r="AK962" s="549">
        <f t="shared" si="563"/>
        <v>0</v>
      </c>
      <c r="AL962" s="282">
        <f t="shared" si="557"/>
        <v>0</v>
      </c>
      <c r="AM962" s="281">
        <f t="shared" si="558"/>
        <v>0</v>
      </c>
      <c r="AN962" s="549">
        <f t="shared" si="549"/>
        <v>0</v>
      </c>
      <c r="AO962" s="549">
        <f t="shared" si="550"/>
        <v>0</v>
      </c>
      <c r="AP962" s="549">
        <f t="shared" si="559"/>
        <v>0</v>
      </c>
      <c r="AQ962" s="283">
        <f t="shared" si="545"/>
        <v>0</v>
      </c>
      <c r="AR962" s="281">
        <f t="shared" si="560"/>
        <v>0</v>
      </c>
      <c r="AT962" s="446" t="s">
        <v>2078</v>
      </c>
      <c r="AU962" s="284"/>
      <c r="AV962" s="447" t="str">
        <f t="shared" si="552"/>
        <v>CA</v>
      </c>
      <c r="AW962" s="447" t="str">
        <f t="shared" si="552"/>
        <v>CL</v>
      </c>
      <c r="AX962" s="447" t="str">
        <f t="shared" si="552"/>
        <v>AIC</v>
      </c>
      <c r="AY962" s="447" t="str">
        <f t="shared" si="542"/>
        <v>ERB</v>
      </c>
      <c r="AZ962" s="447" t="str">
        <f t="shared" si="542"/>
        <v>GRB</v>
      </c>
      <c r="BA962" s="447" t="str">
        <f t="shared" si="542"/>
        <v>Non-Op</v>
      </c>
      <c r="BC962" s="449" t="s">
        <v>2100</v>
      </c>
      <c r="BD962" s="552">
        <f t="shared" si="570"/>
        <v>0</v>
      </c>
      <c r="BF962" s="435"/>
      <c r="BG962" s="435"/>
      <c r="BH962" s="435"/>
      <c r="BI962" s="435"/>
      <c r="BJ962" s="435"/>
      <c r="BK962" s="435"/>
      <c r="BL962" s="435"/>
      <c r="BN962" s="444"/>
    </row>
    <row r="963" spans="1:66" s="28" customFormat="1" ht="12" customHeight="1">
      <c r="A963" s="362">
        <v>18609893</v>
      </c>
      <c r="B963" s="313" t="str">
        <f t="shared" si="565"/>
        <v>18609893</v>
      </c>
      <c r="C963" s="450" t="s">
        <v>2245</v>
      </c>
      <c r="D963" s="451" t="s">
        <v>1165</v>
      </c>
      <c r="E963" s="451"/>
      <c r="F963" s="300">
        <v>43466</v>
      </c>
      <c r="G963" s="451"/>
      <c r="H963" s="556">
        <v>184957454.77000001</v>
      </c>
      <c r="I963" s="556">
        <v>183425667.18000001</v>
      </c>
      <c r="J963" s="556">
        <v>181967833.53</v>
      </c>
      <c r="K963" s="556">
        <v>182077190.22999999</v>
      </c>
      <c r="L963" s="556">
        <v>181087144.03</v>
      </c>
      <c r="M963" s="556">
        <v>179667877.63999999</v>
      </c>
      <c r="N963" s="556">
        <v>179909285.27000001</v>
      </c>
      <c r="O963" s="556">
        <v>178430923.75999999</v>
      </c>
      <c r="P963" s="556">
        <v>177836265.68000001</v>
      </c>
      <c r="Q963" s="556">
        <v>176568455.18000001</v>
      </c>
      <c r="R963" s="556">
        <v>196250435.25</v>
      </c>
      <c r="S963" s="556">
        <v>194880483.86000001</v>
      </c>
      <c r="T963" s="556">
        <v>193508845.88</v>
      </c>
      <c r="U963" s="556"/>
      <c r="V963" s="556">
        <f t="shared" si="551"/>
        <v>183444559.32791665</v>
      </c>
      <c r="W963" s="307"/>
      <c r="X963" s="308"/>
      <c r="Y963" s="548">
        <f t="shared" si="571"/>
        <v>0</v>
      </c>
      <c r="Z963" s="549">
        <f t="shared" si="571"/>
        <v>0</v>
      </c>
      <c r="AA963" s="549">
        <f t="shared" si="571"/>
        <v>0</v>
      </c>
      <c r="AB963" s="282">
        <f t="shared" si="553"/>
        <v>193508845.88</v>
      </c>
      <c r="AC963" s="281">
        <f t="shared" si="554"/>
        <v>0</v>
      </c>
      <c r="AD963" s="549">
        <f t="shared" si="569"/>
        <v>0</v>
      </c>
      <c r="AE963" s="553">
        <f t="shared" si="561"/>
        <v>0</v>
      </c>
      <c r="AF963" s="282">
        <f t="shared" si="562"/>
        <v>193508845.88</v>
      </c>
      <c r="AG963" s="283">
        <f t="shared" si="555"/>
        <v>193508845.88</v>
      </c>
      <c r="AH963" s="281">
        <f t="shared" si="556"/>
        <v>0</v>
      </c>
      <c r="AI963" s="551">
        <f t="shared" si="563"/>
        <v>0</v>
      </c>
      <c r="AJ963" s="549">
        <f t="shared" si="563"/>
        <v>0</v>
      </c>
      <c r="AK963" s="549">
        <f t="shared" si="563"/>
        <v>0</v>
      </c>
      <c r="AL963" s="282">
        <f t="shared" si="557"/>
        <v>183444559.32791665</v>
      </c>
      <c r="AM963" s="281">
        <f t="shared" si="558"/>
        <v>0</v>
      </c>
      <c r="AN963" s="549">
        <f t="shared" si="549"/>
        <v>0</v>
      </c>
      <c r="AO963" s="549">
        <f t="shared" si="550"/>
        <v>0</v>
      </c>
      <c r="AP963" s="549">
        <f t="shared" si="559"/>
        <v>183444559.32791665</v>
      </c>
      <c r="AQ963" s="283">
        <f t="shared" ref="AQ963" si="577">SUM(AN963:AP963)</f>
        <v>183444559.32791665</v>
      </c>
      <c r="AR963" s="281">
        <f t="shared" si="560"/>
        <v>0</v>
      </c>
      <c r="AT963" s="446" t="s">
        <v>2246</v>
      </c>
      <c r="AU963" s="284"/>
      <c r="AV963" s="447" t="str">
        <f t="shared" si="552"/>
        <v>CA</v>
      </c>
      <c r="AW963" s="447" t="str">
        <f t="shared" si="552"/>
        <v>CL</v>
      </c>
      <c r="AX963" s="447" t="str">
        <f t="shared" si="552"/>
        <v>AIC</v>
      </c>
      <c r="AY963" s="447" t="str">
        <f t="shared" si="542"/>
        <v>ERB</v>
      </c>
      <c r="AZ963" s="447" t="str">
        <f t="shared" si="542"/>
        <v>GRB</v>
      </c>
      <c r="BA963" s="447" t="str">
        <f t="shared" si="542"/>
        <v>Non-Op</v>
      </c>
      <c r="BC963" s="449" t="s">
        <v>2100</v>
      </c>
      <c r="BD963" s="552">
        <f t="shared" si="570"/>
        <v>193508845.88</v>
      </c>
      <c r="BF963" s="435"/>
      <c r="BG963" s="435"/>
      <c r="BH963" s="435"/>
      <c r="BI963" s="435"/>
      <c r="BJ963" s="435"/>
      <c r="BK963" s="435"/>
      <c r="BL963" s="435"/>
      <c r="BN963" s="444"/>
    </row>
    <row r="964" spans="1:66" s="28" customFormat="1" ht="12" customHeight="1">
      <c r="A964" s="362">
        <v>18609901</v>
      </c>
      <c r="B964" s="313" t="str">
        <f t="shared" si="565"/>
        <v>18609901</v>
      </c>
      <c r="C964" s="450" t="s">
        <v>2247</v>
      </c>
      <c r="D964" s="451" t="s">
        <v>2091</v>
      </c>
      <c r="E964" s="451"/>
      <c r="F964" s="300">
        <v>43922</v>
      </c>
      <c r="G964" s="451"/>
      <c r="H964" s="556">
        <v>0</v>
      </c>
      <c r="I964" s="556">
        <v>0</v>
      </c>
      <c r="J964" s="556">
        <v>266.06</v>
      </c>
      <c r="K964" s="556">
        <v>266.06</v>
      </c>
      <c r="L964" s="556">
        <v>-16822.32</v>
      </c>
      <c r="M964" s="556">
        <v>-16822.32</v>
      </c>
      <c r="N964" s="556">
        <v>0</v>
      </c>
      <c r="O964" s="556">
        <v>0</v>
      </c>
      <c r="P964" s="556">
        <v>0</v>
      </c>
      <c r="Q964" s="556">
        <v>0</v>
      </c>
      <c r="R964" s="556">
        <v>0</v>
      </c>
      <c r="S964" s="556">
        <v>0</v>
      </c>
      <c r="T964" s="556">
        <v>0</v>
      </c>
      <c r="U964" s="556"/>
      <c r="V964" s="556">
        <f t="shared" si="551"/>
        <v>-2759.3766666666666</v>
      </c>
      <c r="W964" s="307"/>
      <c r="X964" s="308"/>
      <c r="Y964" s="548">
        <f t="shared" si="571"/>
        <v>0</v>
      </c>
      <c r="Z964" s="549">
        <f t="shared" si="571"/>
        <v>0</v>
      </c>
      <c r="AA964" s="549">
        <f t="shared" si="571"/>
        <v>0</v>
      </c>
      <c r="AB964" s="282">
        <f t="shared" si="553"/>
        <v>0</v>
      </c>
      <c r="AC964" s="281">
        <f t="shared" si="554"/>
        <v>0</v>
      </c>
      <c r="AD964" s="549">
        <f t="shared" si="569"/>
        <v>0</v>
      </c>
      <c r="AE964" s="553">
        <f t="shared" si="561"/>
        <v>0</v>
      </c>
      <c r="AF964" s="282">
        <f t="shared" si="562"/>
        <v>0</v>
      </c>
      <c r="AG964" s="283">
        <f t="shared" si="555"/>
        <v>0</v>
      </c>
      <c r="AH964" s="281">
        <f t="shared" si="556"/>
        <v>0</v>
      </c>
      <c r="AI964" s="551">
        <f t="shared" si="563"/>
        <v>-2759.3766666666666</v>
      </c>
      <c r="AJ964" s="549">
        <f t="shared" si="563"/>
        <v>0</v>
      </c>
      <c r="AK964" s="549">
        <f t="shared" si="563"/>
        <v>0</v>
      </c>
      <c r="AL964" s="282">
        <f t="shared" si="557"/>
        <v>0</v>
      </c>
      <c r="AM964" s="281">
        <f t="shared" si="558"/>
        <v>0</v>
      </c>
      <c r="AN964" s="549">
        <f t="shared" si="549"/>
        <v>0</v>
      </c>
      <c r="AO964" s="549">
        <f t="shared" si="550"/>
        <v>0</v>
      </c>
      <c r="AP964" s="549">
        <f t="shared" si="559"/>
        <v>0</v>
      </c>
      <c r="AQ964" s="283">
        <f t="shared" ref="AQ964:AQ965" si="578">SUM(AN964:AP964)</f>
        <v>0</v>
      </c>
      <c r="AR964" s="281">
        <f t="shared" si="560"/>
        <v>0</v>
      </c>
      <c r="AT964" s="446"/>
      <c r="AU964" s="284"/>
      <c r="AV964" s="447" t="str">
        <f t="shared" si="552"/>
        <v>CA</v>
      </c>
      <c r="AW964" s="447" t="str">
        <f t="shared" si="552"/>
        <v>CL</v>
      </c>
      <c r="AX964" s="447" t="str">
        <f t="shared" si="552"/>
        <v>AIC</v>
      </c>
      <c r="AY964" s="447" t="str">
        <f t="shared" si="542"/>
        <v>ERB</v>
      </c>
      <c r="AZ964" s="447" t="str">
        <f t="shared" si="542"/>
        <v>GRB</v>
      </c>
      <c r="BA964" s="447" t="str">
        <f t="shared" si="542"/>
        <v>Non-Op</v>
      </c>
      <c r="BC964" s="492" t="s">
        <v>2118</v>
      </c>
      <c r="BD964" s="552">
        <f t="shared" si="570"/>
        <v>0</v>
      </c>
      <c r="BF964" s="435"/>
      <c r="BG964" s="435"/>
      <c r="BH964" s="435"/>
      <c r="BI964" s="435"/>
      <c r="BJ964" s="435"/>
      <c r="BK964" s="435"/>
      <c r="BL964" s="435"/>
      <c r="BN964" s="444"/>
    </row>
    <row r="965" spans="1:66" s="28" customFormat="1" ht="12" customHeight="1">
      <c r="A965" s="362">
        <v>18609911</v>
      </c>
      <c r="B965" s="313" t="str">
        <f t="shared" si="565"/>
        <v>18609911</v>
      </c>
      <c r="C965" s="450" t="s">
        <v>2248</v>
      </c>
      <c r="D965" s="451" t="s">
        <v>1165</v>
      </c>
      <c r="E965" s="451"/>
      <c r="F965" s="300">
        <v>44029</v>
      </c>
      <c r="G965" s="451"/>
      <c r="H965" s="556">
        <v>-5490739.9900000002</v>
      </c>
      <c r="I965" s="556">
        <v>-5490739.9900000002</v>
      </c>
      <c r="J965" s="556">
        <v>-5490739.9900000002</v>
      </c>
      <c r="K965" s="556">
        <v>-5490739.9900000002</v>
      </c>
      <c r="L965" s="556">
        <v>-5490739.9900000002</v>
      </c>
      <c r="M965" s="556">
        <v>-5490739.9900000002</v>
      </c>
      <c r="N965" s="556">
        <v>-5490739.9900000002</v>
      </c>
      <c r="O965" s="556">
        <v>-5490739.9900000002</v>
      </c>
      <c r="P965" s="556">
        <v>-5490739.9900000002</v>
      </c>
      <c r="Q965" s="556">
        <v>-5490739.9900000002</v>
      </c>
      <c r="R965" s="556">
        <v>-5490739.9900000002</v>
      </c>
      <c r="S965" s="556">
        <v>-5490739.9900000002</v>
      </c>
      <c r="T965" s="556">
        <v>0</v>
      </c>
      <c r="U965" s="556"/>
      <c r="V965" s="556">
        <f t="shared" si="551"/>
        <v>-5261959.1570833344</v>
      </c>
      <c r="W965" s="292"/>
      <c r="X965" s="308"/>
      <c r="Y965" s="548">
        <f t="shared" si="571"/>
        <v>0</v>
      </c>
      <c r="Z965" s="549">
        <f t="shared" si="571"/>
        <v>0</v>
      </c>
      <c r="AA965" s="549">
        <f t="shared" si="571"/>
        <v>0</v>
      </c>
      <c r="AB965" s="282">
        <f t="shared" si="553"/>
        <v>0</v>
      </c>
      <c r="AC965" s="281">
        <f t="shared" si="554"/>
        <v>0</v>
      </c>
      <c r="AD965" s="549">
        <f t="shared" si="569"/>
        <v>0</v>
      </c>
      <c r="AE965" s="553">
        <f t="shared" si="561"/>
        <v>0</v>
      </c>
      <c r="AF965" s="282">
        <f t="shared" si="562"/>
        <v>0</v>
      </c>
      <c r="AG965" s="283">
        <f t="shared" si="555"/>
        <v>0</v>
      </c>
      <c r="AH965" s="281">
        <f t="shared" si="556"/>
        <v>0</v>
      </c>
      <c r="AI965" s="551">
        <f t="shared" si="563"/>
        <v>0</v>
      </c>
      <c r="AJ965" s="549">
        <f t="shared" si="563"/>
        <v>0</v>
      </c>
      <c r="AK965" s="549">
        <f t="shared" si="563"/>
        <v>0</v>
      </c>
      <c r="AL965" s="282">
        <f t="shared" si="557"/>
        <v>-5261959.1570833344</v>
      </c>
      <c r="AM965" s="281">
        <f t="shared" si="558"/>
        <v>0</v>
      </c>
      <c r="AN965" s="549">
        <f t="shared" si="549"/>
        <v>0</v>
      </c>
      <c r="AO965" s="549">
        <f t="shared" si="550"/>
        <v>0</v>
      </c>
      <c r="AP965" s="549">
        <f t="shared" si="559"/>
        <v>-5261959.1570833344</v>
      </c>
      <c r="AQ965" s="283">
        <f t="shared" si="578"/>
        <v>-5261959.1570833344</v>
      </c>
      <c r="AR965" s="281">
        <f t="shared" si="560"/>
        <v>0</v>
      </c>
      <c r="AT965" s="446" t="s">
        <v>2172</v>
      </c>
      <c r="AU965" s="284"/>
      <c r="AV965" s="447" t="str">
        <f t="shared" si="552"/>
        <v>CA</v>
      </c>
      <c r="AW965" s="447" t="str">
        <f t="shared" si="552"/>
        <v>CL</v>
      </c>
      <c r="AX965" s="447" t="str">
        <f t="shared" si="552"/>
        <v>AIC</v>
      </c>
      <c r="AY965" s="447" t="str">
        <f t="shared" si="542"/>
        <v>ERB</v>
      </c>
      <c r="AZ965" s="447" t="str">
        <f t="shared" si="542"/>
        <v>GRB</v>
      </c>
      <c r="BA965" s="447" t="str">
        <f t="shared" si="542"/>
        <v>Non-Op</v>
      </c>
      <c r="BC965" s="449" t="s">
        <v>2100</v>
      </c>
      <c r="BD965" s="552">
        <f t="shared" si="570"/>
        <v>0</v>
      </c>
      <c r="BF965" s="435"/>
      <c r="BG965" s="435"/>
      <c r="BH965" s="435"/>
      <c r="BI965" s="435"/>
      <c r="BJ965" s="435"/>
      <c r="BK965" s="435"/>
      <c r="BL965" s="435"/>
      <c r="BN965" s="444"/>
    </row>
    <row r="966" spans="1:66" s="28" customFormat="1" ht="12" customHeight="1">
      <c r="A966" s="362">
        <v>18609921</v>
      </c>
      <c r="B966" s="313" t="str">
        <f t="shared" si="565"/>
        <v>18609921</v>
      </c>
      <c r="C966" s="450" t="s">
        <v>2249</v>
      </c>
      <c r="D966" s="451" t="s">
        <v>1163</v>
      </c>
      <c r="E966" s="451"/>
      <c r="F966" s="300">
        <v>44213</v>
      </c>
      <c r="G966" s="451"/>
      <c r="H966" s="556">
        <v>0</v>
      </c>
      <c r="I966" s="556">
        <v>0</v>
      </c>
      <c r="J966" s="556">
        <v>0</v>
      </c>
      <c r="K966" s="556">
        <v>0</v>
      </c>
      <c r="L966" s="556">
        <v>0</v>
      </c>
      <c r="M966" s="556">
        <v>0</v>
      </c>
      <c r="N966" s="556">
        <v>0</v>
      </c>
      <c r="O966" s="556">
        <v>0</v>
      </c>
      <c r="P966" s="556">
        <v>0</v>
      </c>
      <c r="Q966" s="556">
        <v>0</v>
      </c>
      <c r="R966" s="556">
        <v>0</v>
      </c>
      <c r="S966" s="556">
        <v>0</v>
      </c>
      <c r="T966" s="556">
        <v>0</v>
      </c>
      <c r="U966" s="556"/>
      <c r="V966" s="556">
        <f t="shared" si="551"/>
        <v>0</v>
      </c>
      <c r="W966" s="292" t="s">
        <v>2250</v>
      </c>
      <c r="X966" s="308"/>
      <c r="Y966" s="548">
        <f t="shared" si="571"/>
        <v>0</v>
      </c>
      <c r="Z966" s="549">
        <f t="shared" si="571"/>
        <v>0</v>
      </c>
      <c r="AA966" s="549">
        <f t="shared" si="571"/>
        <v>0</v>
      </c>
      <c r="AB966" s="282">
        <f t="shared" ref="AB966:AB968" si="579">T966-SUM(Y966:AA966)</f>
        <v>0</v>
      </c>
      <c r="AC966" s="281">
        <f t="shared" ref="AC966:AC968" si="580">T966-SUM(Y966:AA966)-AB966</f>
        <v>0</v>
      </c>
      <c r="AD966" s="549">
        <f t="shared" si="569"/>
        <v>0</v>
      </c>
      <c r="AE966" s="553">
        <f t="shared" si="561"/>
        <v>0</v>
      </c>
      <c r="AF966" s="282">
        <f t="shared" si="562"/>
        <v>0</v>
      </c>
      <c r="AG966" s="283">
        <f t="shared" si="555"/>
        <v>0</v>
      </c>
      <c r="AH966" s="281">
        <f t="shared" si="556"/>
        <v>0</v>
      </c>
      <c r="AI966" s="551">
        <f t="shared" si="563"/>
        <v>0</v>
      </c>
      <c r="AJ966" s="549">
        <f t="shared" si="563"/>
        <v>0</v>
      </c>
      <c r="AK966" s="549">
        <f t="shared" si="563"/>
        <v>0</v>
      </c>
      <c r="AL966" s="282">
        <f t="shared" si="557"/>
        <v>0</v>
      </c>
      <c r="AM966" s="281">
        <f t="shared" si="558"/>
        <v>0</v>
      </c>
      <c r="AN966" s="549">
        <f t="shared" si="549"/>
        <v>0</v>
      </c>
      <c r="AO966" s="549">
        <f t="shared" si="550"/>
        <v>0</v>
      </c>
      <c r="AP966" s="549">
        <f t="shared" si="559"/>
        <v>0</v>
      </c>
      <c r="AQ966" s="283">
        <f t="shared" ref="AQ966:AQ968" si="581">SUM(AN966:AP966)</f>
        <v>0</v>
      </c>
      <c r="AR966" s="281">
        <f t="shared" si="560"/>
        <v>0</v>
      </c>
      <c r="AT966" s="446" t="s">
        <v>2064</v>
      </c>
      <c r="AU966" s="284"/>
      <c r="AV966" s="447" t="str">
        <f t="shared" si="552"/>
        <v>CA</v>
      </c>
      <c r="AW966" s="447" t="str">
        <f t="shared" si="552"/>
        <v>CL</v>
      </c>
      <c r="AX966" s="447" t="str">
        <f t="shared" si="552"/>
        <v>AIC</v>
      </c>
      <c r="AY966" s="447" t="str">
        <f t="shared" si="542"/>
        <v>ERB</v>
      </c>
      <c r="AZ966" s="447" t="str">
        <f t="shared" si="542"/>
        <v>GRB</v>
      </c>
      <c r="BA966" s="447" t="str">
        <f t="shared" si="542"/>
        <v>Non-Op</v>
      </c>
      <c r="BC966" s="449" t="s">
        <v>2100</v>
      </c>
      <c r="BD966" s="552">
        <f t="shared" si="570"/>
        <v>0</v>
      </c>
      <c r="BF966" s="435"/>
      <c r="BG966" s="435"/>
      <c r="BH966" s="435"/>
      <c r="BI966" s="435"/>
      <c r="BJ966" s="435"/>
      <c r="BK966" s="435"/>
      <c r="BL966" s="435"/>
      <c r="BN966" s="444"/>
    </row>
    <row r="967" spans="1:66" s="28" customFormat="1" ht="12" customHeight="1">
      <c r="A967" s="362">
        <v>18609931</v>
      </c>
      <c r="B967" s="313" t="str">
        <f t="shared" si="565"/>
        <v>18609931</v>
      </c>
      <c r="C967" s="450" t="s">
        <v>2919</v>
      </c>
      <c r="D967" s="451" t="s">
        <v>1165</v>
      </c>
      <c r="E967" s="451"/>
      <c r="F967" s="300">
        <v>44486</v>
      </c>
      <c r="G967" s="451"/>
      <c r="H967" s="556">
        <v>-61106676</v>
      </c>
      <c r="I967" s="556">
        <v>-57950028</v>
      </c>
      <c r="J967" s="556">
        <v>-60554171</v>
      </c>
      <c r="K967" s="556">
        <v>-58340928</v>
      </c>
      <c r="L967" s="556">
        <v>-58215839</v>
      </c>
      <c r="M967" s="556">
        <v>-57838998</v>
      </c>
      <c r="N967" s="556">
        <v>-57441142</v>
      </c>
      <c r="O967" s="556">
        <v>-57147026</v>
      </c>
      <c r="P967" s="556">
        <v>-56871854</v>
      </c>
      <c r="Q967" s="556">
        <v>-56413537</v>
      </c>
      <c r="R967" s="556">
        <v>-56161060</v>
      </c>
      <c r="S967" s="556">
        <v>-55966949</v>
      </c>
      <c r="T967" s="556">
        <v>-55326857</v>
      </c>
      <c r="U967" s="556"/>
      <c r="V967" s="556">
        <f t="shared" si="551"/>
        <v>-57593191.541666664</v>
      </c>
      <c r="W967" s="292"/>
      <c r="X967" s="308"/>
      <c r="Y967" s="548">
        <f t="shared" si="571"/>
        <v>0</v>
      </c>
      <c r="Z967" s="549">
        <f t="shared" si="571"/>
        <v>0</v>
      </c>
      <c r="AA967" s="549">
        <f t="shared" si="571"/>
        <v>0</v>
      </c>
      <c r="AB967" s="282">
        <f t="shared" si="579"/>
        <v>-55326857</v>
      </c>
      <c r="AC967" s="281">
        <f t="shared" si="580"/>
        <v>0</v>
      </c>
      <c r="AD967" s="549">
        <f t="shared" si="569"/>
        <v>0</v>
      </c>
      <c r="AE967" s="553">
        <f t="shared" si="561"/>
        <v>0</v>
      </c>
      <c r="AF967" s="282">
        <f t="shared" si="562"/>
        <v>-55326857</v>
      </c>
      <c r="AG967" s="283">
        <f t="shared" si="555"/>
        <v>-55326857</v>
      </c>
      <c r="AH967" s="281">
        <f t="shared" si="556"/>
        <v>0</v>
      </c>
      <c r="AI967" s="551">
        <f t="shared" si="563"/>
        <v>0</v>
      </c>
      <c r="AJ967" s="549">
        <f t="shared" si="563"/>
        <v>0</v>
      </c>
      <c r="AK967" s="549">
        <f t="shared" si="563"/>
        <v>0</v>
      </c>
      <c r="AL967" s="282">
        <f t="shared" si="557"/>
        <v>-57593191.541666664</v>
      </c>
      <c r="AM967" s="281">
        <f t="shared" si="558"/>
        <v>0</v>
      </c>
      <c r="AN967" s="549">
        <f t="shared" si="549"/>
        <v>0</v>
      </c>
      <c r="AO967" s="549">
        <f t="shared" si="550"/>
        <v>0</v>
      </c>
      <c r="AP967" s="549">
        <f t="shared" si="559"/>
        <v>-57593191.541666664</v>
      </c>
      <c r="AQ967" s="283">
        <f t="shared" si="581"/>
        <v>-57593191.541666664</v>
      </c>
      <c r="AR967" s="281">
        <f t="shared" si="560"/>
        <v>0</v>
      </c>
      <c r="AT967" s="446" t="s">
        <v>2064</v>
      </c>
      <c r="AU967" s="284"/>
      <c r="AV967" s="447" t="str">
        <f t="shared" si="552"/>
        <v>CA</v>
      </c>
      <c r="AW967" s="447" t="str">
        <f t="shared" si="552"/>
        <v>CL</v>
      </c>
      <c r="AX967" s="447" t="str">
        <f t="shared" si="552"/>
        <v>AIC</v>
      </c>
      <c r="AY967" s="447" t="str">
        <f t="shared" si="542"/>
        <v>ERB</v>
      </c>
      <c r="AZ967" s="447" t="str">
        <f t="shared" si="542"/>
        <v>GRB</v>
      </c>
      <c r="BA967" s="447" t="str">
        <f t="shared" si="542"/>
        <v>Non-Op</v>
      </c>
      <c r="BC967" s="449" t="s">
        <v>2100</v>
      </c>
      <c r="BD967" s="552">
        <f t="shared" si="570"/>
        <v>-55326857</v>
      </c>
      <c r="BF967" s="435"/>
      <c r="BG967" s="435"/>
      <c r="BH967" s="435"/>
      <c r="BI967" s="435"/>
      <c r="BJ967" s="435"/>
      <c r="BK967" s="435"/>
      <c r="BL967" s="435"/>
      <c r="BN967" s="444"/>
    </row>
    <row r="968" spans="1:66" s="28" customFormat="1" ht="12" customHeight="1">
      <c r="A968" s="362">
        <v>18609941</v>
      </c>
      <c r="B968" s="313" t="str">
        <f t="shared" si="565"/>
        <v>18609941</v>
      </c>
      <c r="C968" s="450" t="s">
        <v>3126</v>
      </c>
      <c r="D968" s="451" t="s">
        <v>2091</v>
      </c>
      <c r="E968" s="451"/>
      <c r="F968" s="300">
        <v>44698</v>
      </c>
      <c r="G968" s="451"/>
      <c r="H968" s="556"/>
      <c r="I968" s="556"/>
      <c r="J968" s="556"/>
      <c r="K968" s="556"/>
      <c r="L968" s="556"/>
      <c r="M968" s="556">
        <v>3436128.42</v>
      </c>
      <c r="N968" s="556">
        <v>3374768.98</v>
      </c>
      <c r="O968" s="556">
        <v>3313409.54</v>
      </c>
      <c r="P968" s="556">
        <v>3252050.1</v>
      </c>
      <c r="Q968" s="556">
        <v>3190690.66</v>
      </c>
      <c r="R968" s="556">
        <v>3129331.22</v>
      </c>
      <c r="S968" s="556">
        <v>3067971.78</v>
      </c>
      <c r="T968" s="556">
        <v>3006612.34</v>
      </c>
      <c r="U968" s="556"/>
      <c r="V968" s="556">
        <f t="shared" si="551"/>
        <v>2022304.739166667</v>
      </c>
      <c r="W968" s="292"/>
      <c r="X968" s="308"/>
      <c r="Y968" s="548">
        <f t="shared" si="571"/>
        <v>3006612.34</v>
      </c>
      <c r="Z968" s="549">
        <f t="shared" si="571"/>
        <v>0</v>
      </c>
      <c r="AA968" s="549">
        <f t="shared" si="571"/>
        <v>0</v>
      </c>
      <c r="AB968" s="282">
        <f t="shared" si="579"/>
        <v>0</v>
      </c>
      <c r="AC968" s="281">
        <f t="shared" si="580"/>
        <v>0</v>
      </c>
      <c r="AD968" s="549">
        <f t="shared" si="569"/>
        <v>0</v>
      </c>
      <c r="AE968" s="553">
        <f t="shared" si="561"/>
        <v>0</v>
      </c>
      <c r="AF968" s="282">
        <f t="shared" si="562"/>
        <v>0</v>
      </c>
      <c r="AG968" s="283">
        <f t="shared" si="555"/>
        <v>0</v>
      </c>
      <c r="AH968" s="281">
        <f t="shared" si="556"/>
        <v>0</v>
      </c>
      <c r="AI968" s="551">
        <f t="shared" si="563"/>
        <v>2022304.739166667</v>
      </c>
      <c r="AJ968" s="549">
        <f t="shared" si="563"/>
        <v>0</v>
      </c>
      <c r="AK968" s="549">
        <f t="shared" si="563"/>
        <v>0</v>
      </c>
      <c r="AL968" s="282">
        <f t="shared" si="557"/>
        <v>0</v>
      </c>
      <c r="AM968" s="281">
        <f t="shared" si="558"/>
        <v>0</v>
      </c>
      <c r="AN968" s="549">
        <f t="shared" si="549"/>
        <v>0</v>
      </c>
      <c r="AO968" s="549">
        <f t="shared" si="550"/>
        <v>0</v>
      </c>
      <c r="AP968" s="549">
        <f t="shared" si="559"/>
        <v>0</v>
      </c>
      <c r="AQ968" s="283">
        <f t="shared" si="581"/>
        <v>0</v>
      </c>
      <c r="AR968" s="281">
        <f t="shared" si="560"/>
        <v>0</v>
      </c>
      <c r="AT968" s="446" t="s">
        <v>2064</v>
      </c>
      <c r="AU968" s="284"/>
      <c r="AV968" s="447" t="str">
        <f t="shared" si="552"/>
        <v>CA</v>
      </c>
      <c r="AW968" s="447" t="str">
        <f t="shared" si="552"/>
        <v>CL</v>
      </c>
      <c r="AX968" s="447" t="str">
        <f t="shared" si="552"/>
        <v>AIC</v>
      </c>
      <c r="AY968" s="447" t="str">
        <f t="shared" si="542"/>
        <v>ERB</v>
      </c>
      <c r="AZ968" s="447" t="str">
        <f t="shared" si="542"/>
        <v>GRB</v>
      </c>
      <c r="BA968" s="447" t="str">
        <f t="shared" si="542"/>
        <v>Non-Op</v>
      </c>
      <c r="BC968" s="449" t="s">
        <v>2100</v>
      </c>
      <c r="BD968" s="552">
        <f t="shared" si="570"/>
        <v>3006612.34</v>
      </c>
      <c r="BF968" s="435"/>
      <c r="BG968" s="435"/>
      <c r="BH968" s="435"/>
      <c r="BI968" s="435"/>
      <c r="BJ968" s="435"/>
      <c r="BK968" s="435"/>
      <c r="BL968" s="435"/>
      <c r="BN968" s="444"/>
    </row>
    <row r="969" spans="1:66" s="28" customFormat="1" ht="12" customHeight="1">
      <c r="A969" s="362">
        <v>18610001</v>
      </c>
      <c r="B969" s="313" t="str">
        <f t="shared" si="565"/>
        <v>18610001</v>
      </c>
      <c r="C969" s="450" t="s">
        <v>2251</v>
      </c>
      <c r="D969" s="451" t="s">
        <v>2091</v>
      </c>
      <c r="E969" s="451"/>
      <c r="F969" s="300">
        <v>43647</v>
      </c>
      <c r="G969" s="451"/>
      <c r="H969" s="556">
        <v>98294.63</v>
      </c>
      <c r="I969" s="556">
        <v>113375.67</v>
      </c>
      <c r="J969" s="556">
        <v>113375.67</v>
      </c>
      <c r="K969" s="556">
        <v>114987.92</v>
      </c>
      <c r="L969" s="556">
        <v>161038.42000000001</v>
      </c>
      <c r="M969" s="556">
        <v>146038.42000000001</v>
      </c>
      <c r="N969" s="556">
        <v>224467.68</v>
      </c>
      <c r="O969" s="556">
        <v>247290.3</v>
      </c>
      <c r="P969" s="556">
        <v>271626.03000000003</v>
      </c>
      <c r="Q969" s="556">
        <v>284618.83</v>
      </c>
      <c r="R969" s="556">
        <v>274618.83</v>
      </c>
      <c r="S969" s="556">
        <v>289618.83</v>
      </c>
      <c r="T969" s="556">
        <v>297358.08000000002</v>
      </c>
      <c r="U969" s="556"/>
      <c r="V969" s="556">
        <f t="shared" si="551"/>
        <v>203240.24625</v>
      </c>
      <c r="W969" s="307"/>
      <c r="X969" s="308"/>
      <c r="Y969" s="548">
        <f t="shared" si="571"/>
        <v>297358.08000000002</v>
      </c>
      <c r="Z969" s="549">
        <f t="shared" si="571"/>
        <v>0</v>
      </c>
      <c r="AA969" s="549">
        <f t="shared" si="571"/>
        <v>0</v>
      </c>
      <c r="AB969" s="282">
        <f t="shared" si="553"/>
        <v>0</v>
      </c>
      <c r="AC969" s="281">
        <f t="shared" si="554"/>
        <v>0</v>
      </c>
      <c r="AD969" s="549">
        <f t="shared" si="569"/>
        <v>0</v>
      </c>
      <c r="AE969" s="553">
        <f t="shared" si="561"/>
        <v>0</v>
      </c>
      <c r="AF969" s="282">
        <f t="shared" si="562"/>
        <v>0</v>
      </c>
      <c r="AG969" s="283">
        <f t="shared" si="555"/>
        <v>0</v>
      </c>
      <c r="AH969" s="281">
        <f t="shared" si="556"/>
        <v>0</v>
      </c>
      <c r="AI969" s="551">
        <f t="shared" si="563"/>
        <v>203240.24625</v>
      </c>
      <c r="AJ969" s="549">
        <f t="shared" si="563"/>
        <v>0</v>
      </c>
      <c r="AK969" s="549">
        <f t="shared" si="563"/>
        <v>0</v>
      </c>
      <c r="AL969" s="282">
        <f t="shared" si="557"/>
        <v>0</v>
      </c>
      <c r="AM969" s="281">
        <f t="shared" si="558"/>
        <v>0</v>
      </c>
      <c r="AN969" s="549">
        <f t="shared" si="549"/>
        <v>0</v>
      </c>
      <c r="AO969" s="549">
        <f t="shared" si="550"/>
        <v>0</v>
      </c>
      <c r="AP969" s="549">
        <f t="shared" si="559"/>
        <v>0</v>
      </c>
      <c r="AQ969" s="283">
        <f t="shared" ref="AQ969" si="582">SUM(AN969:AP969)</f>
        <v>0</v>
      </c>
      <c r="AR969" s="281">
        <f t="shared" si="560"/>
        <v>0</v>
      </c>
      <c r="AT969" s="446"/>
      <c r="AU969" s="284"/>
      <c r="AV969" s="447" t="str">
        <f t="shared" si="552"/>
        <v>CA</v>
      </c>
      <c r="AW969" s="447" t="str">
        <f t="shared" si="552"/>
        <v>CL</v>
      </c>
      <c r="AX969" s="447" t="str">
        <f t="shared" si="552"/>
        <v>AIC</v>
      </c>
      <c r="AY969" s="447" t="str">
        <f t="shared" si="542"/>
        <v>ERB</v>
      </c>
      <c r="AZ969" s="447" t="str">
        <f t="shared" si="542"/>
        <v>GRB</v>
      </c>
      <c r="BA969" s="447" t="str">
        <f t="shared" si="542"/>
        <v>Non-Op</v>
      </c>
      <c r="BC969" s="445" t="s">
        <v>2159</v>
      </c>
      <c r="BD969" s="552">
        <f t="shared" si="570"/>
        <v>297358.08000000002</v>
      </c>
      <c r="BF969" s="435"/>
      <c r="BG969" s="435"/>
      <c r="BH969" s="435"/>
      <c r="BI969" s="435"/>
      <c r="BJ969" s="435"/>
      <c r="BK969" s="435"/>
      <c r="BL969" s="435"/>
      <c r="BN969" s="444"/>
    </row>
    <row r="970" spans="1:66" s="28" customFormat="1" ht="12" customHeight="1">
      <c r="A970" s="362">
        <v>18610011</v>
      </c>
      <c r="B970" s="313" t="str">
        <f t="shared" si="565"/>
        <v>18610011</v>
      </c>
      <c r="C970" s="450" t="s">
        <v>2252</v>
      </c>
      <c r="D970" s="451" t="s">
        <v>1165</v>
      </c>
      <c r="E970" s="451"/>
      <c r="F970" s="300">
        <v>43586</v>
      </c>
      <c r="G970" s="451"/>
      <c r="H970" s="556">
        <v>684135.57</v>
      </c>
      <c r="I970" s="556">
        <v>684135.57</v>
      </c>
      <c r="J970" s="556">
        <v>684135.57</v>
      </c>
      <c r="K970" s="556">
        <v>667442.28</v>
      </c>
      <c r="L970" s="556">
        <v>667442.28</v>
      </c>
      <c r="M970" s="556">
        <v>667442.28</v>
      </c>
      <c r="N970" s="556">
        <v>557962.52</v>
      </c>
      <c r="O970" s="556">
        <v>557962.52</v>
      </c>
      <c r="P970" s="556">
        <v>557962.52</v>
      </c>
      <c r="Q970" s="556">
        <v>497811.37</v>
      </c>
      <c r="R970" s="556">
        <v>497811.37</v>
      </c>
      <c r="S970" s="556">
        <v>497811.37</v>
      </c>
      <c r="T970" s="556">
        <v>485072.12</v>
      </c>
      <c r="U970" s="556"/>
      <c r="V970" s="556">
        <f t="shared" si="551"/>
        <v>593543.62458333338</v>
      </c>
      <c r="W970" s="307"/>
      <c r="X970" s="308"/>
      <c r="Y970" s="548">
        <f t="shared" si="571"/>
        <v>0</v>
      </c>
      <c r="Z970" s="549">
        <f t="shared" si="571"/>
        <v>0</v>
      </c>
      <c r="AA970" s="549">
        <f t="shared" si="571"/>
        <v>0</v>
      </c>
      <c r="AB970" s="282">
        <f t="shared" si="553"/>
        <v>485072.12</v>
      </c>
      <c r="AC970" s="281">
        <f t="shared" si="554"/>
        <v>0</v>
      </c>
      <c r="AD970" s="549">
        <f t="shared" si="569"/>
        <v>0</v>
      </c>
      <c r="AE970" s="553">
        <f t="shared" si="561"/>
        <v>0</v>
      </c>
      <c r="AF970" s="282">
        <f t="shared" si="562"/>
        <v>485072.12</v>
      </c>
      <c r="AG970" s="283">
        <f t="shared" si="555"/>
        <v>485072.12</v>
      </c>
      <c r="AH970" s="281">
        <f t="shared" si="556"/>
        <v>0</v>
      </c>
      <c r="AI970" s="551">
        <f t="shared" si="563"/>
        <v>0</v>
      </c>
      <c r="AJ970" s="549">
        <f t="shared" si="563"/>
        <v>0</v>
      </c>
      <c r="AK970" s="549">
        <f t="shared" si="563"/>
        <v>0</v>
      </c>
      <c r="AL970" s="282">
        <f t="shared" si="557"/>
        <v>593543.62458333338</v>
      </c>
      <c r="AM970" s="281">
        <f t="shared" si="558"/>
        <v>0</v>
      </c>
      <c r="AN970" s="549">
        <f t="shared" si="549"/>
        <v>0</v>
      </c>
      <c r="AO970" s="549">
        <f t="shared" si="550"/>
        <v>0</v>
      </c>
      <c r="AP970" s="549">
        <f t="shared" si="559"/>
        <v>593543.62458333338</v>
      </c>
      <c r="AQ970" s="283">
        <f t="shared" ref="AQ970" si="583">SUM(AN970:AP970)</f>
        <v>593543.62458333338</v>
      </c>
      <c r="AR970" s="281">
        <f t="shared" si="560"/>
        <v>0</v>
      </c>
      <c r="AT970" s="446" t="s">
        <v>2076</v>
      </c>
      <c r="AU970" s="284"/>
      <c r="AV970" s="447" t="str">
        <f t="shared" si="552"/>
        <v>CA</v>
      </c>
      <c r="AW970" s="447" t="str">
        <f t="shared" si="552"/>
        <v>CL</v>
      </c>
      <c r="AX970" s="447" t="str">
        <f t="shared" si="552"/>
        <v>AIC</v>
      </c>
      <c r="AY970" s="447" t="str">
        <f t="shared" si="542"/>
        <v>ERB</v>
      </c>
      <c r="AZ970" s="447" t="str">
        <f t="shared" si="542"/>
        <v>GRB</v>
      </c>
      <c r="BA970" s="447" t="str">
        <f t="shared" si="542"/>
        <v>Non-Op</v>
      </c>
      <c r="BC970" s="449" t="s">
        <v>2100</v>
      </c>
      <c r="BD970" s="552">
        <f t="shared" si="570"/>
        <v>485072.12</v>
      </c>
      <c r="BF970" s="435"/>
      <c r="BG970" s="435"/>
      <c r="BH970" s="435"/>
      <c r="BI970" s="435"/>
      <c r="BJ970" s="435"/>
      <c r="BK970" s="435"/>
      <c r="BL970" s="435"/>
      <c r="BN970" s="444"/>
    </row>
    <row r="971" spans="1:66" s="28" customFormat="1" ht="12" customHeight="1">
      <c r="A971" s="362">
        <v>18610021</v>
      </c>
      <c r="B971" s="313" t="str">
        <f t="shared" si="565"/>
        <v>18610021</v>
      </c>
      <c r="C971" s="450" t="s">
        <v>2253</v>
      </c>
      <c r="D971" s="451" t="s">
        <v>1165</v>
      </c>
      <c r="E971" s="451"/>
      <c r="F971" s="300">
        <v>43800</v>
      </c>
      <c r="G971" s="451"/>
      <c r="H971" s="556">
        <v>-1269.22</v>
      </c>
      <c r="I971" s="556">
        <v>-1269.22</v>
      </c>
      <c r="J971" s="556">
        <v>-1269.22</v>
      </c>
      <c r="K971" s="556">
        <v>-1269.22</v>
      </c>
      <c r="L971" s="556">
        <v>-1269.22</v>
      </c>
      <c r="M971" s="556">
        <v>-1269.22</v>
      </c>
      <c r="N971" s="556">
        <v>-1269.22</v>
      </c>
      <c r="O971" s="556">
        <v>-1269.22</v>
      </c>
      <c r="P971" s="556">
        <v>-1269.22</v>
      </c>
      <c r="Q971" s="556">
        <v>-1269.22</v>
      </c>
      <c r="R971" s="556">
        <v>-1269.22</v>
      </c>
      <c r="S971" s="556">
        <v>-1269.22</v>
      </c>
      <c r="T971" s="556">
        <v>-1269.22</v>
      </c>
      <c r="U971" s="556"/>
      <c r="V971" s="556">
        <f t="shared" si="551"/>
        <v>-1269.2199999999998</v>
      </c>
      <c r="W971" s="307"/>
      <c r="X971" s="308"/>
      <c r="Y971" s="548">
        <f t="shared" si="571"/>
        <v>0</v>
      </c>
      <c r="Z971" s="549">
        <f t="shared" si="571"/>
        <v>0</v>
      </c>
      <c r="AA971" s="549">
        <f t="shared" si="571"/>
        <v>0</v>
      </c>
      <c r="AB971" s="282">
        <f t="shared" si="553"/>
        <v>-1269.22</v>
      </c>
      <c r="AC971" s="281">
        <f t="shared" si="554"/>
        <v>0</v>
      </c>
      <c r="AD971" s="549">
        <f t="shared" si="569"/>
        <v>0</v>
      </c>
      <c r="AE971" s="553">
        <f t="shared" si="561"/>
        <v>0</v>
      </c>
      <c r="AF971" s="282">
        <f t="shared" si="562"/>
        <v>-1269.22</v>
      </c>
      <c r="AG971" s="283">
        <f t="shared" si="555"/>
        <v>-1269.22</v>
      </c>
      <c r="AH971" s="281">
        <f t="shared" si="556"/>
        <v>0</v>
      </c>
      <c r="AI971" s="551">
        <f t="shared" si="563"/>
        <v>0</v>
      </c>
      <c r="AJ971" s="549">
        <f t="shared" si="563"/>
        <v>0</v>
      </c>
      <c r="AK971" s="549">
        <f t="shared" si="563"/>
        <v>0</v>
      </c>
      <c r="AL971" s="282">
        <f t="shared" si="557"/>
        <v>-1269.2199999999998</v>
      </c>
      <c r="AM971" s="281">
        <f t="shared" si="558"/>
        <v>0</v>
      </c>
      <c r="AN971" s="549">
        <f t="shared" si="549"/>
        <v>0</v>
      </c>
      <c r="AO971" s="549">
        <f t="shared" si="550"/>
        <v>0</v>
      </c>
      <c r="AP971" s="549">
        <f t="shared" si="559"/>
        <v>-1269.2199999999998</v>
      </c>
      <c r="AQ971" s="283">
        <f t="shared" ref="AQ971:AQ972" si="584">SUM(AN971:AP971)</f>
        <v>-1269.2199999999998</v>
      </c>
      <c r="AR971" s="281">
        <f t="shared" si="560"/>
        <v>0</v>
      </c>
      <c r="AT971" s="446" t="s">
        <v>2076</v>
      </c>
      <c r="AU971" s="284"/>
      <c r="AV971" s="447" t="str">
        <f t="shared" si="552"/>
        <v>CA</v>
      </c>
      <c r="AW971" s="447" t="str">
        <f t="shared" si="552"/>
        <v>CL</v>
      </c>
      <c r="AX971" s="447" t="str">
        <f t="shared" si="552"/>
        <v>AIC</v>
      </c>
      <c r="AY971" s="447" t="str">
        <f t="shared" si="542"/>
        <v>ERB</v>
      </c>
      <c r="AZ971" s="447" t="str">
        <f t="shared" si="542"/>
        <v>GRB</v>
      </c>
      <c r="BA971" s="447" t="str">
        <f t="shared" si="542"/>
        <v>Non-Op</v>
      </c>
      <c r="BC971" s="449" t="s">
        <v>2100</v>
      </c>
      <c r="BD971" s="552">
        <f t="shared" si="570"/>
        <v>-1269.22</v>
      </c>
      <c r="BF971" s="435"/>
      <c r="BG971" s="435"/>
      <c r="BH971" s="435"/>
      <c r="BI971" s="435"/>
      <c r="BJ971" s="435"/>
      <c r="BK971" s="435"/>
      <c r="BL971" s="435"/>
      <c r="BN971" s="444"/>
    </row>
    <row r="972" spans="1:66" s="28" customFormat="1" ht="12" customHeight="1">
      <c r="A972" s="362">
        <v>18610031</v>
      </c>
      <c r="B972" s="313" t="str">
        <f t="shared" si="565"/>
        <v>18610031</v>
      </c>
      <c r="C972" s="450" t="s">
        <v>2254</v>
      </c>
      <c r="D972" s="451" t="s">
        <v>2091</v>
      </c>
      <c r="E972" s="451"/>
      <c r="F972" s="300">
        <v>43770</v>
      </c>
      <c r="G972" s="451"/>
      <c r="H972" s="556">
        <v>131269.22</v>
      </c>
      <c r="I972" s="556">
        <v>131269.22</v>
      </c>
      <c r="J972" s="556">
        <v>131269.22</v>
      </c>
      <c r="K972" s="556">
        <v>131269.22</v>
      </c>
      <c r="L972" s="556">
        <v>131269.22</v>
      </c>
      <c r="M972" s="556">
        <v>131269.22</v>
      </c>
      <c r="N972" s="556">
        <v>131269.22</v>
      </c>
      <c r="O972" s="556">
        <v>131269.22</v>
      </c>
      <c r="P972" s="556">
        <v>131269.22</v>
      </c>
      <c r="Q972" s="556">
        <v>131269.22</v>
      </c>
      <c r="R972" s="556">
        <v>131269.22</v>
      </c>
      <c r="S972" s="556">
        <v>131269.22</v>
      </c>
      <c r="T972" s="556">
        <v>131269.22</v>
      </c>
      <c r="U972" s="556"/>
      <c r="V972" s="556">
        <f t="shared" si="551"/>
        <v>131269.22</v>
      </c>
      <c r="W972" s="307"/>
      <c r="X972" s="308"/>
      <c r="Y972" s="548">
        <f t="shared" si="571"/>
        <v>131269.22</v>
      </c>
      <c r="Z972" s="549">
        <f t="shared" si="571"/>
        <v>0</v>
      </c>
      <c r="AA972" s="549">
        <f t="shared" si="571"/>
        <v>0</v>
      </c>
      <c r="AB972" s="282">
        <f t="shared" si="553"/>
        <v>0</v>
      </c>
      <c r="AC972" s="281">
        <f t="shared" si="554"/>
        <v>0</v>
      </c>
      <c r="AD972" s="549">
        <f t="shared" si="569"/>
        <v>0</v>
      </c>
      <c r="AE972" s="553">
        <f t="shared" si="561"/>
        <v>0</v>
      </c>
      <c r="AF972" s="282">
        <f t="shared" si="562"/>
        <v>0</v>
      </c>
      <c r="AG972" s="283">
        <f t="shared" si="555"/>
        <v>0</v>
      </c>
      <c r="AH972" s="281">
        <f t="shared" si="556"/>
        <v>0</v>
      </c>
      <c r="AI972" s="551">
        <f t="shared" si="563"/>
        <v>131269.22</v>
      </c>
      <c r="AJ972" s="549">
        <f t="shared" si="563"/>
        <v>0</v>
      </c>
      <c r="AK972" s="549">
        <f t="shared" si="563"/>
        <v>0</v>
      </c>
      <c r="AL972" s="282">
        <f t="shared" si="557"/>
        <v>0</v>
      </c>
      <c r="AM972" s="281">
        <f t="shared" si="558"/>
        <v>0</v>
      </c>
      <c r="AN972" s="549">
        <f t="shared" si="549"/>
        <v>0</v>
      </c>
      <c r="AO972" s="549">
        <f t="shared" si="550"/>
        <v>0</v>
      </c>
      <c r="AP972" s="549">
        <f t="shared" si="559"/>
        <v>0</v>
      </c>
      <c r="AQ972" s="283">
        <f t="shared" si="584"/>
        <v>0</v>
      </c>
      <c r="AR972" s="281">
        <f t="shared" si="560"/>
        <v>0</v>
      </c>
      <c r="AT972" s="446"/>
      <c r="AU972" s="284"/>
      <c r="AV972" s="447" t="str">
        <f t="shared" si="552"/>
        <v>CA</v>
      </c>
      <c r="AW972" s="447" t="str">
        <f t="shared" si="552"/>
        <v>CL</v>
      </c>
      <c r="AX972" s="447" t="str">
        <f t="shared" si="552"/>
        <v>AIC</v>
      </c>
      <c r="AY972" s="447" t="str">
        <f t="shared" si="542"/>
        <v>ERB</v>
      </c>
      <c r="AZ972" s="447" t="str">
        <f t="shared" si="542"/>
        <v>GRB</v>
      </c>
      <c r="BA972" s="447" t="str">
        <f t="shared" si="542"/>
        <v>Non-Op</v>
      </c>
      <c r="BC972" s="445" t="s">
        <v>2159</v>
      </c>
      <c r="BD972" s="552">
        <f t="shared" si="570"/>
        <v>131269.22</v>
      </c>
      <c r="BF972" s="435"/>
      <c r="BG972" s="435"/>
      <c r="BH972" s="435"/>
      <c r="BI972" s="435"/>
      <c r="BJ972" s="435"/>
      <c r="BK972" s="435"/>
      <c r="BL972" s="435"/>
      <c r="BN972" s="444"/>
    </row>
    <row r="973" spans="1:66" s="28" customFormat="1" ht="12" customHeight="1">
      <c r="A973" s="362">
        <v>18610041</v>
      </c>
      <c r="B973" s="313" t="str">
        <f t="shared" si="565"/>
        <v>18610041</v>
      </c>
      <c r="C973" s="450" t="s">
        <v>2255</v>
      </c>
      <c r="D973" s="451" t="s">
        <v>1165</v>
      </c>
      <c r="E973" s="451"/>
      <c r="F973" s="300">
        <v>44075</v>
      </c>
      <c r="G973" s="451"/>
      <c r="H973" s="556">
        <v>39307500</v>
      </c>
      <c r="I973" s="556">
        <v>39307500</v>
      </c>
      <c r="J973" s="556">
        <v>39307500</v>
      </c>
      <c r="K973" s="556">
        <v>39307500</v>
      </c>
      <c r="L973" s="556">
        <v>39307500</v>
      </c>
      <c r="M973" s="556">
        <v>39307500</v>
      </c>
      <c r="N973" s="556">
        <v>39307500</v>
      </c>
      <c r="O973" s="556">
        <v>39307500</v>
      </c>
      <c r="P973" s="556">
        <v>39307500</v>
      </c>
      <c r="Q973" s="556">
        <v>39307500</v>
      </c>
      <c r="R973" s="556">
        <v>39307500</v>
      </c>
      <c r="S973" s="556">
        <v>39307500</v>
      </c>
      <c r="T973" s="556">
        <v>39307500</v>
      </c>
      <c r="U973" s="556"/>
      <c r="V973" s="556">
        <f t="shared" si="551"/>
        <v>39307500</v>
      </c>
      <c r="W973" s="307"/>
      <c r="X973" s="308"/>
      <c r="Y973" s="548">
        <f t="shared" si="571"/>
        <v>0</v>
      </c>
      <c r="Z973" s="549">
        <f t="shared" si="571"/>
        <v>0</v>
      </c>
      <c r="AA973" s="549">
        <f t="shared" si="571"/>
        <v>0</v>
      </c>
      <c r="AB973" s="282">
        <f t="shared" ref="AB973:AB977" si="585">T973-SUM(Y973:AA973)</f>
        <v>39307500</v>
      </c>
      <c r="AC973" s="281">
        <f t="shared" ref="AC973:AC977" si="586">T973-SUM(Y973:AA973)-AB973</f>
        <v>0</v>
      </c>
      <c r="AD973" s="549">
        <f t="shared" si="569"/>
        <v>0</v>
      </c>
      <c r="AE973" s="553">
        <f t="shared" si="561"/>
        <v>0</v>
      </c>
      <c r="AF973" s="282">
        <f t="shared" si="562"/>
        <v>39307500</v>
      </c>
      <c r="AG973" s="283">
        <f t="shared" si="555"/>
        <v>39307500</v>
      </c>
      <c r="AH973" s="281">
        <f t="shared" si="556"/>
        <v>0</v>
      </c>
      <c r="AI973" s="551">
        <f t="shared" si="563"/>
        <v>0</v>
      </c>
      <c r="AJ973" s="549">
        <f t="shared" si="563"/>
        <v>0</v>
      </c>
      <c r="AK973" s="549">
        <f t="shared" si="563"/>
        <v>0</v>
      </c>
      <c r="AL973" s="282">
        <f t="shared" si="557"/>
        <v>39307500</v>
      </c>
      <c r="AM973" s="281">
        <f t="shared" si="558"/>
        <v>0</v>
      </c>
      <c r="AN973" s="549">
        <f t="shared" si="549"/>
        <v>0</v>
      </c>
      <c r="AO973" s="549">
        <f t="shared" si="550"/>
        <v>0</v>
      </c>
      <c r="AP973" s="549">
        <f t="shared" si="559"/>
        <v>39307500</v>
      </c>
      <c r="AQ973" s="283">
        <f t="shared" ref="AQ973:AQ977" si="587">SUM(AN973:AP973)</f>
        <v>39307500</v>
      </c>
      <c r="AR973" s="281">
        <f t="shared" si="560"/>
        <v>0</v>
      </c>
      <c r="AT973" s="446" t="s">
        <v>2076</v>
      </c>
      <c r="AU973" s="284"/>
      <c r="AV973" s="447" t="str">
        <f t="shared" si="552"/>
        <v>CA</v>
      </c>
      <c r="AW973" s="447" t="str">
        <f t="shared" si="552"/>
        <v>CL</v>
      </c>
      <c r="AX973" s="447" t="str">
        <f t="shared" si="552"/>
        <v>AIC</v>
      </c>
      <c r="AY973" s="447" t="str">
        <f t="shared" si="542"/>
        <v>ERB</v>
      </c>
      <c r="AZ973" s="447" t="str">
        <f t="shared" si="542"/>
        <v>GRB</v>
      </c>
      <c r="BA973" s="447" t="str">
        <f t="shared" si="542"/>
        <v>Non-Op</v>
      </c>
      <c r="BC973" s="449" t="s">
        <v>2100</v>
      </c>
      <c r="BD973" s="552">
        <f t="shared" si="570"/>
        <v>39307500</v>
      </c>
      <c r="BF973" s="435"/>
      <c r="BG973" s="435"/>
      <c r="BH973" s="435"/>
      <c r="BI973" s="435"/>
      <c r="BJ973" s="435"/>
      <c r="BK973" s="435"/>
      <c r="BL973" s="435"/>
      <c r="BN973" s="444"/>
    </row>
    <row r="974" spans="1:66" s="28" customFormat="1" ht="12" customHeight="1">
      <c r="A974" s="362">
        <v>18610051</v>
      </c>
      <c r="B974" s="313" t="str">
        <f t="shared" si="565"/>
        <v>18610051</v>
      </c>
      <c r="C974" s="450" t="s">
        <v>2256</v>
      </c>
      <c r="D974" s="451" t="s">
        <v>2091</v>
      </c>
      <c r="E974" s="451"/>
      <c r="F974" s="300">
        <v>44044</v>
      </c>
      <c r="G974" s="451"/>
      <c r="H974" s="556">
        <v>5810.53</v>
      </c>
      <c r="I974" s="556">
        <v>5810.53</v>
      </c>
      <c r="J974" s="556">
        <v>5810.53</v>
      </c>
      <c r="K974" s="556">
        <v>5810.53</v>
      </c>
      <c r="L974" s="556">
        <v>5810.53</v>
      </c>
      <c r="M974" s="556">
        <v>5810.53</v>
      </c>
      <c r="N974" s="556">
        <v>5810.53</v>
      </c>
      <c r="O974" s="556">
        <v>5810.53</v>
      </c>
      <c r="P974" s="556">
        <v>5810.53</v>
      </c>
      <c r="Q974" s="556">
        <v>5810.53</v>
      </c>
      <c r="R974" s="556">
        <v>5810.53</v>
      </c>
      <c r="S974" s="556">
        <v>5810.53</v>
      </c>
      <c r="T974" s="556">
        <v>5810.53</v>
      </c>
      <c r="U974" s="556"/>
      <c r="V974" s="556">
        <f t="shared" si="551"/>
        <v>5810.53</v>
      </c>
      <c r="W974" s="307"/>
      <c r="X974" s="308"/>
      <c r="Y974" s="548">
        <f t="shared" si="571"/>
        <v>5810.53</v>
      </c>
      <c r="Z974" s="549">
        <f t="shared" si="571"/>
        <v>0</v>
      </c>
      <c r="AA974" s="549">
        <f t="shared" si="571"/>
        <v>0</v>
      </c>
      <c r="AB974" s="282">
        <f t="shared" si="585"/>
        <v>0</v>
      </c>
      <c r="AC974" s="281">
        <f t="shared" si="586"/>
        <v>0</v>
      </c>
      <c r="AD974" s="549">
        <f t="shared" si="569"/>
        <v>0</v>
      </c>
      <c r="AE974" s="553">
        <f t="shared" si="561"/>
        <v>0</v>
      </c>
      <c r="AF974" s="282">
        <f t="shared" si="562"/>
        <v>0</v>
      </c>
      <c r="AG974" s="283">
        <f t="shared" si="555"/>
        <v>0</v>
      </c>
      <c r="AH974" s="281">
        <f t="shared" si="556"/>
        <v>0</v>
      </c>
      <c r="AI974" s="551">
        <f t="shared" si="563"/>
        <v>5810.53</v>
      </c>
      <c r="AJ974" s="549">
        <f t="shared" si="563"/>
        <v>0</v>
      </c>
      <c r="AK974" s="549">
        <f t="shared" si="563"/>
        <v>0</v>
      </c>
      <c r="AL974" s="282">
        <f t="shared" si="557"/>
        <v>0</v>
      </c>
      <c r="AM974" s="281">
        <f t="shared" si="558"/>
        <v>0</v>
      </c>
      <c r="AN974" s="549">
        <f t="shared" si="549"/>
        <v>0</v>
      </c>
      <c r="AO974" s="549">
        <f t="shared" si="550"/>
        <v>0</v>
      </c>
      <c r="AP974" s="549">
        <f t="shared" si="559"/>
        <v>0</v>
      </c>
      <c r="AQ974" s="283">
        <f t="shared" si="587"/>
        <v>0</v>
      </c>
      <c r="AR974" s="281">
        <f t="shared" si="560"/>
        <v>0</v>
      </c>
      <c r="AT974" s="446"/>
      <c r="AU974" s="284"/>
      <c r="AV974" s="447" t="str">
        <f t="shared" si="552"/>
        <v>CA</v>
      </c>
      <c r="AW974" s="447" t="str">
        <f t="shared" si="552"/>
        <v>CL</v>
      </c>
      <c r="AX974" s="447" t="str">
        <f t="shared" si="552"/>
        <v>AIC</v>
      </c>
      <c r="AY974" s="447" t="str">
        <f t="shared" si="542"/>
        <v>ERB</v>
      </c>
      <c r="AZ974" s="447" t="str">
        <f t="shared" si="542"/>
        <v>GRB</v>
      </c>
      <c r="BA974" s="447" t="str">
        <f t="shared" si="542"/>
        <v>Non-Op</v>
      </c>
      <c r="BC974" s="492" t="s">
        <v>2118</v>
      </c>
      <c r="BD974" s="552">
        <f t="shared" si="570"/>
        <v>5810.53</v>
      </c>
      <c r="BF974" s="435"/>
      <c r="BG974" s="435"/>
      <c r="BH974" s="435"/>
      <c r="BI974" s="435"/>
      <c r="BJ974" s="435"/>
      <c r="BK974" s="435"/>
      <c r="BL974" s="435"/>
      <c r="BN974" s="444"/>
    </row>
    <row r="975" spans="1:66" s="28" customFormat="1" ht="12" customHeight="1">
      <c r="A975" s="362">
        <v>18610061</v>
      </c>
      <c r="B975" s="313" t="str">
        <f t="shared" si="565"/>
        <v>18610061</v>
      </c>
      <c r="C975" s="450" t="s">
        <v>2257</v>
      </c>
      <c r="D975" s="451" t="s">
        <v>1165</v>
      </c>
      <c r="E975" s="451"/>
      <c r="F975" s="300">
        <v>44166</v>
      </c>
      <c r="G975" s="451"/>
      <c r="H975" s="556">
        <v>-3648.75</v>
      </c>
      <c r="I975" s="556">
        <v>0</v>
      </c>
      <c r="J975" s="556">
        <v>0</v>
      </c>
      <c r="K975" s="556">
        <v>0</v>
      </c>
      <c r="L975" s="556">
        <v>0</v>
      </c>
      <c r="M975" s="556">
        <v>0</v>
      </c>
      <c r="N975" s="556">
        <v>0</v>
      </c>
      <c r="O975" s="556">
        <v>0</v>
      </c>
      <c r="P975" s="556">
        <v>0</v>
      </c>
      <c r="Q975" s="556">
        <v>0</v>
      </c>
      <c r="R975" s="556">
        <v>0</v>
      </c>
      <c r="S975" s="556">
        <v>0</v>
      </c>
      <c r="T975" s="556">
        <v>0</v>
      </c>
      <c r="U975" s="556"/>
      <c r="V975" s="556">
        <f t="shared" si="551"/>
        <v>-152.03125</v>
      </c>
      <c r="W975" s="307"/>
      <c r="X975" s="308"/>
      <c r="Y975" s="548">
        <f t="shared" si="571"/>
        <v>0</v>
      </c>
      <c r="Z975" s="549">
        <f t="shared" si="571"/>
        <v>0</v>
      </c>
      <c r="AA975" s="549">
        <f t="shared" si="571"/>
        <v>0</v>
      </c>
      <c r="AB975" s="282">
        <f t="shared" si="585"/>
        <v>0</v>
      </c>
      <c r="AC975" s="281">
        <f t="shared" si="586"/>
        <v>0</v>
      </c>
      <c r="AD975" s="549">
        <f t="shared" si="569"/>
        <v>0</v>
      </c>
      <c r="AE975" s="553">
        <f t="shared" si="561"/>
        <v>0</v>
      </c>
      <c r="AF975" s="282">
        <f t="shared" si="562"/>
        <v>0</v>
      </c>
      <c r="AG975" s="283">
        <f t="shared" si="555"/>
        <v>0</v>
      </c>
      <c r="AH975" s="281">
        <f t="shared" si="556"/>
        <v>0</v>
      </c>
      <c r="AI975" s="551">
        <f t="shared" si="563"/>
        <v>0</v>
      </c>
      <c r="AJ975" s="549">
        <f t="shared" si="563"/>
        <v>0</v>
      </c>
      <c r="AK975" s="549">
        <f t="shared" si="563"/>
        <v>0</v>
      </c>
      <c r="AL975" s="282">
        <f t="shared" si="557"/>
        <v>-152.03125</v>
      </c>
      <c r="AM975" s="281">
        <f t="shared" si="558"/>
        <v>0</v>
      </c>
      <c r="AN975" s="549">
        <f t="shared" si="549"/>
        <v>0</v>
      </c>
      <c r="AO975" s="549">
        <f t="shared" si="550"/>
        <v>0</v>
      </c>
      <c r="AP975" s="549">
        <f t="shared" si="559"/>
        <v>-152.03125</v>
      </c>
      <c r="AQ975" s="283">
        <f t="shared" si="587"/>
        <v>-152.03125</v>
      </c>
      <c r="AR975" s="281">
        <f t="shared" si="560"/>
        <v>0</v>
      </c>
      <c r="AT975" s="446" t="s">
        <v>2076</v>
      </c>
      <c r="AU975" s="284"/>
      <c r="AV975" s="447" t="str">
        <f t="shared" si="552"/>
        <v>CA</v>
      </c>
      <c r="AW975" s="447" t="str">
        <f t="shared" si="552"/>
        <v>CL</v>
      </c>
      <c r="AX975" s="447" t="str">
        <f t="shared" si="552"/>
        <v>AIC</v>
      </c>
      <c r="AY975" s="447" t="str">
        <f t="shared" si="542"/>
        <v>ERB</v>
      </c>
      <c r="AZ975" s="447" t="str">
        <f t="shared" si="542"/>
        <v>GRB</v>
      </c>
      <c r="BA975" s="447" t="str">
        <f t="shared" si="542"/>
        <v>Non-Op</v>
      </c>
      <c r="BC975" s="449" t="s">
        <v>2100</v>
      </c>
      <c r="BD975" s="552">
        <f t="shared" si="570"/>
        <v>0</v>
      </c>
      <c r="BF975" s="435"/>
      <c r="BG975" s="435"/>
      <c r="BH975" s="435"/>
      <c r="BI975" s="435"/>
      <c r="BJ975" s="435"/>
      <c r="BK975" s="435"/>
      <c r="BL975" s="435"/>
      <c r="BN975" s="444"/>
    </row>
    <row r="976" spans="1:66" s="28" customFormat="1" ht="12" customHeight="1">
      <c r="A976" s="362">
        <v>18610071</v>
      </c>
      <c r="B976" s="313" t="str">
        <f t="shared" si="565"/>
        <v>18610071</v>
      </c>
      <c r="C976" s="450" t="s">
        <v>2182</v>
      </c>
      <c r="D976" s="451" t="s">
        <v>1165</v>
      </c>
      <c r="E976" s="451"/>
      <c r="F976" s="300">
        <v>44166</v>
      </c>
      <c r="G976" s="451"/>
      <c r="H976" s="556">
        <v>100000</v>
      </c>
      <c r="I976" s="556">
        <v>100000</v>
      </c>
      <c r="J976" s="556">
        <v>100000</v>
      </c>
      <c r="K976" s="556">
        <v>100000</v>
      </c>
      <c r="L976" s="556">
        <v>100000</v>
      </c>
      <c r="M976" s="556">
        <v>100000</v>
      </c>
      <c r="N976" s="556">
        <v>100000</v>
      </c>
      <c r="O976" s="556">
        <v>100000</v>
      </c>
      <c r="P976" s="556">
        <v>100000</v>
      </c>
      <c r="Q976" s="556">
        <v>100000</v>
      </c>
      <c r="R976" s="556">
        <v>100000</v>
      </c>
      <c r="S976" s="556">
        <v>100000</v>
      </c>
      <c r="T976" s="556">
        <v>100000</v>
      </c>
      <c r="U976" s="556"/>
      <c r="V976" s="556">
        <f t="shared" si="551"/>
        <v>100000</v>
      </c>
      <c r="W976" s="307"/>
      <c r="X976" s="308"/>
      <c r="Y976" s="548">
        <f t="shared" si="571"/>
        <v>0</v>
      </c>
      <c r="Z976" s="549">
        <f t="shared" si="571"/>
        <v>0</v>
      </c>
      <c r="AA976" s="549">
        <f t="shared" si="571"/>
        <v>0</v>
      </c>
      <c r="AB976" s="282">
        <f t="shared" si="585"/>
        <v>100000</v>
      </c>
      <c r="AC976" s="281">
        <f t="shared" si="586"/>
        <v>0</v>
      </c>
      <c r="AD976" s="549">
        <f t="shared" si="569"/>
        <v>0</v>
      </c>
      <c r="AE976" s="553">
        <f t="shared" si="561"/>
        <v>0</v>
      </c>
      <c r="AF976" s="282">
        <f t="shared" si="562"/>
        <v>100000</v>
      </c>
      <c r="AG976" s="283">
        <f t="shared" si="555"/>
        <v>100000</v>
      </c>
      <c r="AH976" s="281">
        <f t="shared" si="556"/>
        <v>0</v>
      </c>
      <c r="AI976" s="551">
        <f t="shared" si="563"/>
        <v>0</v>
      </c>
      <c r="AJ976" s="549">
        <f t="shared" si="563"/>
        <v>0</v>
      </c>
      <c r="AK976" s="549">
        <f t="shared" si="563"/>
        <v>0</v>
      </c>
      <c r="AL976" s="282">
        <f t="shared" si="557"/>
        <v>100000</v>
      </c>
      <c r="AM976" s="281">
        <f t="shared" si="558"/>
        <v>0</v>
      </c>
      <c r="AN976" s="549">
        <f t="shared" si="549"/>
        <v>0</v>
      </c>
      <c r="AO976" s="549">
        <f t="shared" si="550"/>
        <v>0</v>
      </c>
      <c r="AP976" s="549">
        <f t="shared" si="559"/>
        <v>100000</v>
      </c>
      <c r="AQ976" s="283">
        <f t="shared" si="587"/>
        <v>100000</v>
      </c>
      <c r="AR976" s="281">
        <f t="shared" si="560"/>
        <v>0</v>
      </c>
      <c r="AT976" s="446" t="s">
        <v>2076</v>
      </c>
      <c r="AU976" s="284"/>
      <c r="AV976" s="447" t="str">
        <f t="shared" si="552"/>
        <v>CA</v>
      </c>
      <c r="AW976" s="447" t="str">
        <f t="shared" si="552"/>
        <v>CL</v>
      </c>
      <c r="AX976" s="447" t="str">
        <f t="shared" si="552"/>
        <v>AIC</v>
      </c>
      <c r="AY976" s="447" t="str">
        <f t="shared" si="542"/>
        <v>ERB</v>
      </c>
      <c r="AZ976" s="447" t="str">
        <f t="shared" si="542"/>
        <v>GRB</v>
      </c>
      <c r="BA976" s="447" t="str">
        <f t="shared" si="542"/>
        <v>Non-Op</v>
      </c>
      <c r="BC976" s="449" t="s">
        <v>2100</v>
      </c>
      <c r="BD976" s="552">
        <f t="shared" si="570"/>
        <v>100000</v>
      </c>
      <c r="BF976" s="435"/>
      <c r="BG976" s="435"/>
      <c r="BH976" s="435"/>
      <c r="BI976" s="435"/>
      <c r="BJ976" s="435"/>
      <c r="BK976" s="435"/>
      <c r="BL976" s="435"/>
      <c r="BN976" s="444"/>
    </row>
    <row r="977" spans="1:66" s="28" customFormat="1" ht="12" customHeight="1">
      <c r="A977" s="362">
        <v>18610081</v>
      </c>
      <c r="B977" s="313" t="str">
        <f t="shared" si="565"/>
        <v>18610081</v>
      </c>
      <c r="C977" s="450" t="s">
        <v>2175</v>
      </c>
      <c r="D977" s="451" t="s">
        <v>2091</v>
      </c>
      <c r="E977" s="451"/>
      <c r="F977" s="300">
        <v>44166</v>
      </c>
      <c r="G977" s="451"/>
      <c r="H977" s="556">
        <v>99931.95</v>
      </c>
      <c r="I977" s="556">
        <v>99931.95</v>
      </c>
      <c r="J977" s="556">
        <v>99931.95</v>
      </c>
      <c r="K977" s="556">
        <v>99931.95</v>
      </c>
      <c r="L977" s="556">
        <v>99931.95</v>
      </c>
      <c r="M977" s="556">
        <v>99931.95</v>
      </c>
      <c r="N977" s="556">
        <v>99931.95</v>
      </c>
      <c r="O977" s="556">
        <v>99931.95</v>
      </c>
      <c r="P977" s="556">
        <v>99931.95</v>
      </c>
      <c r="Q977" s="556">
        <v>99931.95</v>
      </c>
      <c r="R977" s="556">
        <v>99931.95</v>
      </c>
      <c r="S977" s="556">
        <v>99931.95</v>
      </c>
      <c r="T977" s="556">
        <v>99931.95</v>
      </c>
      <c r="U977" s="556"/>
      <c r="V977" s="556">
        <f t="shared" si="551"/>
        <v>99931.949999999968</v>
      </c>
      <c r="W977" s="307"/>
      <c r="X977" s="308"/>
      <c r="Y977" s="548">
        <f t="shared" ref="Y977:AA1030" si="588">IF($D977=Y$5,$T977,0)</f>
        <v>99931.95</v>
      </c>
      <c r="Z977" s="549">
        <f t="shared" si="588"/>
        <v>0</v>
      </c>
      <c r="AA977" s="549">
        <f t="shared" si="588"/>
        <v>0</v>
      </c>
      <c r="AB977" s="282">
        <f t="shared" si="585"/>
        <v>0</v>
      </c>
      <c r="AC977" s="281">
        <f t="shared" si="586"/>
        <v>0</v>
      </c>
      <c r="AD977" s="549">
        <f t="shared" si="569"/>
        <v>0</v>
      </c>
      <c r="AE977" s="553">
        <f t="shared" si="561"/>
        <v>0</v>
      </c>
      <c r="AF977" s="282">
        <f t="shared" si="562"/>
        <v>0</v>
      </c>
      <c r="AG977" s="283">
        <f t="shared" si="555"/>
        <v>0</v>
      </c>
      <c r="AH977" s="281">
        <f t="shared" si="556"/>
        <v>0</v>
      </c>
      <c r="AI977" s="551">
        <f t="shared" si="563"/>
        <v>99931.949999999968</v>
      </c>
      <c r="AJ977" s="549">
        <f t="shared" si="563"/>
        <v>0</v>
      </c>
      <c r="AK977" s="549">
        <f t="shared" si="563"/>
        <v>0</v>
      </c>
      <c r="AL977" s="282">
        <f t="shared" si="557"/>
        <v>0</v>
      </c>
      <c r="AM977" s="281">
        <f t="shared" si="558"/>
        <v>0</v>
      </c>
      <c r="AN977" s="549">
        <f t="shared" si="549"/>
        <v>0</v>
      </c>
      <c r="AO977" s="549">
        <f t="shared" si="550"/>
        <v>0</v>
      </c>
      <c r="AP977" s="549">
        <f t="shared" si="559"/>
        <v>0</v>
      </c>
      <c r="AQ977" s="283">
        <f t="shared" si="587"/>
        <v>0</v>
      </c>
      <c r="AR977" s="281">
        <f t="shared" si="560"/>
        <v>0</v>
      </c>
      <c r="AT977" s="446"/>
      <c r="AU977" s="284"/>
      <c r="AV977" s="447" t="str">
        <f t="shared" si="552"/>
        <v>CA</v>
      </c>
      <c r="AW977" s="447" t="str">
        <f t="shared" si="552"/>
        <v>CL</v>
      </c>
      <c r="AX977" s="447" t="str">
        <f t="shared" si="552"/>
        <v>AIC</v>
      </c>
      <c r="AY977" s="447" t="str">
        <f t="shared" si="542"/>
        <v>ERB</v>
      </c>
      <c r="AZ977" s="447" t="str">
        <f t="shared" si="542"/>
        <v>GRB</v>
      </c>
      <c r="BA977" s="447" t="str">
        <f t="shared" si="542"/>
        <v>Non-Op</v>
      </c>
      <c r="BC977" s="445" t="s">
        <v>2159</v>
      </c>
      <c r="BD977" s="552">
        <f t="shared" si="570"/>
        <v>99931.95</v>
      </c>
      <c r="BF977" s="435"/>
      <c r="BG977" s="435"/>
      <c r="BH977" s="435"/>
      <c r="BI977" s="435"/>
      <c r="BJ977" s="435"/>
      <c r="BK977" s="435"/>
      <c r="BL977" s="435"/>
      <c r="BN977" s="444"/>
    </row>
    <row r="978" spans="1:66" s="28" customFormat="1" ht="12" customHeight="1">
      <c r="A978" s="287">
        <v>18630031</v>
      </c>
      <c r="B978" s="288" t="str">
        <f t="shared" si="565"/>
        <v>18630031</v>
      </c>
      <c r="C978" s="494" t="s">
        <v>1600</v>
      </c>
      <c r="D978" s="445" t="s">
        <v>1165</v>
      </c>
      <c r="E978" s="445"/>
      <c r="F978" s="494"/>
      <c r="G978" s="445"/>
      <c r="H978" s="547">
        <v>0</v>
      </c>
      <c r="I978" s="547">
        <v>300203.88</v>
      </c>
      <c r="J978" s="547">
        <v>439348.52</v>
      </c>
      <c r="K978" s="547">
        <v>636102.43999999994</v>
      </c>
      <c r="L978" s="547">
        <v>703807.03</v>
      </c>
      <c r="M978" s="547">
        <v>739725.63</v>
      </c>
      <c r="N978" s="547">
        <v>803874.85</v>
      </c>
      <c r="O978" s="547">
        <v>945188.9</v>
      </c>
      <c r="P978" s="547">
        <v>1034622.5</v>
      </c>
      <c r="Q978" s="547">
        <v>1204338.82</v>
      </c>
      <c r="R978" s="547">
        <v>1398914.99</v>
      </c>
      <c r="S978" s="547">
        <v>1761507.07</v>
      </c>
      <c r="T978" s="547">
        <v>0</v>
      </c>
      <c r="U978" s="547"/>
      <c r="V978" s="547">
        <f t="shared" si="551"/>
        <v>830636.21916666673</v>
      </c>
      <c r="W978" s="285"/>
      <c r="X978" s="286"/>
      <c r="Y978" s="548">
        <f t="shared" si="588"/>
        <v>0</v>
      </c>
      <c r="Z978" s="549">
        <f t="shared" si="588"/>
        <v>0</v>
      </c>
      <c r="AA978" s="549">
        <f t="shared" si="588"/>
        <v>0</v>
      </c>
      <c r="AB978" s="282">
        <f t="shared" si="553"/>
        <v>0</v>
      </c>
      <c r="AC978" s="281">
        <f t="shared" si="554"/>
        <v>0</v>
      </c>
      <c r="AD978" s="549">
        <f t="shared" si="569"/>
        <v>0</v>
      </c>
      <c r="AE978" s="553">
        <f t="shared" si="561"/>
        <v>0</v>
      </c>
      <c r="AF978" s="282">
        <f t="shared" si="562"/>
        <v>0</v>
      </c>
      <c r="AG978" s="283">
        <f t="shared" si="555"/>
        <v>0</v>
      </c>
      <c r="AH978" s="281">
        <f t="shared" si="556"/>
        <v>0</v>
      </c>
      <c r="AI978" s="551">
        <f t="shared" si="563"/>
        <v>0</v>
      </c>
      <c r="AJ978" s="549">
        <f t="shared" si="563"/>
        <v>0</v>
      </c>
      <c r="AK978" s="549">
        <f t="shared" si="563"/>
        <v>0</v>
      </c>
      <c r="AL978" s="282">
        <f t="shared" si="557"/>
        <v>830636.21916666673</v>
      </c>
      <c r="AM978" s="281">
        <f t="shared" si="558"/>
        <v>0</v>
      </c>
      <c r="AN978" s="549">
        <f t="shared" si="549"/>
        <v>0</v>
      </c>
      <c r="AO978" s="549">
        <f t="shared" si="550"/>
        <v>0</v>
      </c>
      <c r="AP978" s="549">
        <f t="shared" si="559"/>
        <v>830636.21916666673</v>
      </c>
      <c r="AQ978" s="283">
        <f t="shared" si="545"/>
        <v>830636.21916666673</v>
      </c>
      <c r="AR978" s="281">
        <f t="shared" si="560"/>
        <v>0</v>
      </c>
      <c r="AT978" s="446" t="s">
        <v>2064</v>
      </c>
      <c r="AU978" s="284"/>
      <c r="AV978" s="447" t="str">
        <f t="shared" si="552"/>
        <v>CA</v>
      </c>
      <c r="AW978" s="447" t="str">
        <f t="shared" si="552"/>
        <v>CL</v>
      </c>
      <c r="AX978" s="447" t="str">
        <f t="shared" si="552"/>
        <v>AIC</v>
      </c>
      <c r="AY978" s="447" t="str">
        <f t="shared" si="542"/>
        <v>ERB</v>
      </c>
      <c r="AZ978" s="447" t="str">
        <f t="shared" si="542"/>
        <v>GRB</v>
      </c>
      <c r="BA978" s="447" t="str">
        <f t="shared" si="542"/>
        <v>Non-Op</v>
      </c>
      <c r="BC978" s="449" t="s">
        <v>2100</v>
      </c>
      <c r="BD978" s="552">
        <f t="shared" si="570"/>
        <v>0</v>
      </c>
      <c r="BF978" s="435"/>
      <c r="BG978" s="435"/>
      <c r="BH978" s="435"/>
      <c r="BI978" s="435"/>
      <c r="BJ978" s="435"/>
      <c r="BK978" s="435"/>
      <c r="BL978" s="435"/>
      <c r="BN978" s="444"/>
    </row>
    <row r="979" spans="1:66" s="28" customFormat="1" ht="12" customHeight="1">
      <c r="A979" s="362">
        <v>18630041</v>
      </c>
      <c r="B979" s="290" t="str">
        <f t="shared" si="565"/>
        <v>18630041</v>
      </c>
      <c r="C979" s="497" t="s">
        <v>2258</v>
      </c>
      <c r="D979" s="451" t="s">
        <v>2091</v>
      </c>
      <c r="E979" s="451"/>
      <c r="F979" s="300">
        <v>43831</v>
      </c>
      <c r="G979" s="451"/>
      <c r="H979" s="556">
        <v>2948933.52</v>
      </c>
      <c r="I979" s="556">
        <v>2942438.07</v>
      </c>
      <c r="J979" s="556">
        <v>2935942.62</v>
      </c>
      <c r="K979" s="556">
        <v>2929447.17</v>
      </c>
      <c r="L979" s="556">
        <v>2922951.72</v>
      </c>
      <c r="M979" s="556">
        <v>2916456.27</v>
      </c>
      <c r="N979" s="556">
        <v>2909960.82</v>
      </c>
      <c r="O979" s="556">
        <v>2903465.37</v>
      </c>
      <c r="P979" s="556">
        <v>2896969.92</v>
      </c>
      <c r="Q979" s="556">
        <v>2890474.47</v>
      </c>
      <c r="R979" s="556">
        <v>2883979.02</v>
      </c>
      <c r="S979" s="556">
        <v>2877483.57</v>
      </c>
      <c r="T979" s="556">
        <v>2870988.12</v>
      </c>
      <c r="U979" s="556"/>
      <c r="V979" s="556">
        <f t="shared" si="551"/>
        <v>2909960.8200000003</v>
      </c>
      <c r="W979" s="292"/>
      <c r="X979" s="293"/>
      <c r="Y979" s="548">
        <f t="shared" si="588"/>
        <v>2870988.12</v>
      </c>
      <c r="Z979" s="549">
        <f t="shared" si="588"/>
        <v>0</v>
      </c>
      <c r="AA979" s="549">
        <f t="shared" si="588"/>
        <v>0</v>
      </c>
      <c r="AB979" s="282">
        <f t="shared" si="553"/>
        <v>0</v>
      </c>
      <c r="AC979" s="281">
        <f t="shared" si="554"/>
        <v>0</v>
      </c>
      <c r="AD979" s="549">
        <f t="shared" si="569"/>
        <v>0</v>
      </c>
      <c r="AE979" s="553">
        <f t="shared" si="561"/>
        <v>0</v>
      </c>
      <c r="AF979" s="282">
        <f t="shared" si="562"/>
        <v>0</v>
      </c>
      <c r="AG979" s="283">
        <f t="shared" si="555"/>
        <v>0</v>
      </c>
      <c r="AH979" s="281">
        <f t="shared" si="556"/>
        <v>0</v>
      </c>
      <c r="AI979" s="551">
        <f t="shared" ref="AI979:AK1024" si="589">IF($D979=AI$5,$V979,0)</f>
        <v>2909960.8200000003</v>
      </c>
      <c r="AJ979" s="549">
        <f t="shared" si="589"/>
        <v>0</v>
      </c>
      <c r="AK979" s="549">
        <f t="shared" si="589"/>
        <v>0</v>
      </c>
      <c r="AL979" s="282">
        <f t="shared" si="557"/>
        <v>0</v>
      </c>
      <c r="AM979" s="281">
        <f t="shared" si="558"/>
        <v>0</v>
      </c>
      <c r="AN979" s="549">
        <f t="shared" si="549"/>
        <v>0</v>
      </c>
      <c r="AO979" s="549">
        <f t="shared" si="550"/>
        <v>0</v>
      </c>
      <c r="AP979" s="549">
        <f t="shared" si="559"/>
        <v>0</v>
      </c>
      <c r="AQ979" s="283">
        <f t="shared" ref="AQ979" si="590">SUM(AN979:AP979)</f>
        <v>0</v>
      </c>
      <c r="AR979" s="281">
        <f t="shared" si="560"/>
        <v>0</v>
      </c>
      <c r="AT979" s="446"/>
      <c r="AU979" s="284"/>
      <c r="AV979" s="447" t="str">
        <f t="shared" si="552"/>
        <v>CA</v>
      </c>
      <c r="AW979" s="447" t="str">
        <f t="shared" si="552"/>
        <v>CL</v>
      </c>
      <c r="AX979" s="447" t="str">
        <f t="shared" si="552"/>
        <v>AIC</v>
      </c>
      <c r="AY979" s="447" t="str">
        <f t="shared" si="542"/>
        <v>ERB</v>
      </c>
      <c r="AZ979" s="447" t="str">
        <f t="shared" si="542"/>
        <v>GRB</v>
      </c>
      <c r="BA979" s="447" t="str">
        <f t="shared" si="542"/>
        <v>Non-Op</v>
      </c>
      <c r="BC979" s="492" t="s">
        <v>2118</v>
      </c>
      <c r="BD979" s="552">
        <f t="shared" si="570"/>
        <v>2870988.12</v>
      </c>
      <c r="BF979" s="435"/>
      <c r="BG979" s="435"/>
      <c r="BH979" s="435"/>
      <c r="BI979" s="435"/>
      <c r="BJ979" s="435"/>
      <c r="BK979" s="435"/>
      <c r="BL979" s="435"/>
      <c r="BN979" s="444"/>
    </row>
    <row r="980" spans="1:66" s="28" customFormat="1" ht="12" customHeight="1">
      <c r="A980" s="362">
        <v>18630051</v>
      </c>
      <c r="B980" s="290" t="str">
        <f t="shared" si="565"/>
        <v>18630051</v>
      </c>
      <c r="C980" s="497" t="s">
        <v>2259</v>
      </c>
      <c r="D980" s="451" t="s">
        <v>1165</v>
      </c>
      <c r="E980" s="451"/>
      <c r="F980" s="300">
        <v>44166</v>
      </c>
      <c r="G980" s="451"/>
      <c r="H980" s="556">
        <v>9202523.3699999992</v>
      </c>
      <c r="I980" s="556">
        <v>9202523.3699999992</v>
      </c>
      <c r="J980" s="556">
        <v>9202523.3699999992</v>
      </c>
      <c r="K980" s="556">
        <v>18630096.210000001</v>
      </c>
      <c r="L980" s="556">
        <v>18630096.210000001</v>
      </c>
      <c r="M980" s="556">
        <v>18630096.210000001</v>
      </c>
      <c r="N980" s="556">
        <v>27338457.98</v>
      </c>
      <c r="O980" s="556">
        <v>27338457.98</v>
      </c>
      <c r="P980" s="556">
        <v>27338457.98</v>
      </c>
      <c r="Q980" s="556">
        <v>35035911.969999999</v>
      </c>
      <c r="R980" s="556">
        <v>35035911.969999999</v>
      </c>
      <c r="S980" s="556">
        <v>35035911.969999999</v>
      </c>
      <c r="T980" s="556">
        <v>44348615.07</v>
      </c>
      <c r="U980" s="556"/>
      <c r="V980" s="556">
        <f t="shared" si="551"/>
        <v>24016167.870000001</v>
      </c>
      <c r="W980" s="292"/>
      <c r="X980" s="293"/>
      <c r="Y980" s="548">
        <f t="shared" si="588"/>
        <v>0</v>
      </c>
      <c r="Z980" s="549">
        <f t="shared" si="588"/>
        <v>0</v>
      </c>
      <c r="AA980" s="549">
        <f t="shared" si="588"/>
        <v>0</v>
      </c>
      <c r="AB980" s="282">
        <f t="shared" ref="AB980:AB1004" si="591">T980-SUM(Y980:AA980)</f>
        <v>44348615.07</v>
      </c>
      <c r="AC980" s="281">
        <f t="shared" ref="AC980:AC1004" si="592">T980-SUM(Y980:AA980)-AB980</f>
        <v>0</v>
      </c>
      <c r="AD980" s="549">
        <f t="shared" si="569"/>
        <v>0</v>
      </c>
      <c r="AE980" s="553">
        <f t="shared" si="561"/>
        <v>0</v>
      </c>
      <c r="AF980" s="282">
        <f t="shared" si="562"/>
        <v>44348615.07</v>
      </c>
      <c r="AG980" s="283">
        <f t="shared" si="555"/>
        <v>44348615.07</v>
      </c>
      <c r="AH980" s="281">
        <f t="shared" si="556"/>
        <v>0</v>
      </c>
      <c r="AI980" s="551">
        <f t="shared" si="589"/>
        <v>0</v>
      </c>
      <c r="AJ980" s="549">
        <f t="shared" si="589"/>
        <v>0</v>
      </c>
      <c r="AK980" s="549">
        <f t="shared" si="589"/>
        <v>0</v>
      </c>
      <c r="AL980" s="282">
        <f t="shared" si="557"/>
        <v>24016167.870000001</v>
      </c>
      <c r="AM980" s="281">
        <f t="shared" si="558"/>
        <v>0</v>
      </c>
      <c r="AN980" s="549">
        <f t="shared" si="549"/>
        <v>0</v>
      </c>
      <c r="AO980" s="549">
        <f t="shared" si="550"/>
        <v>0</v>
      </c>
      <c r="AP980" s="549">
        <f t="shared" si="559"/>
        <v>24016167.870000001</v>
      </c>
      <c r="AQ980" s="283">
        <f t="shared" ref="AQ980:AQ1004" si="593">SUM(AN980:AP980)</f>
        <v>24016167.870000001</v>
      </c>
      <c r="AR980" s="281">
        <f t="shared" si="560"/>
        <v>0</v>
      </c>
      <c r="AT980" s="446" t="s">
        <v>2064</v>
      </c>
      <c r="AU980" s="284"/>
      <c r="AV980" s="447" t="str">
        <f t="shared" si="552"/>
        <v>CA</v>
      </c>
      <c r="AW980" s="447" t="str">
        <f t="shared" si="552"/>
        <v>CL</v>
      </c>
      <c r="AX980" s="447" t="str">
        <f t="shared" si="552"/>
        <v>AIC</v>
      </c>
      <c r="AY980" s="447" t="str">
        <f t="shared" ref="AY980:BA995" si="594">IF(VALUE(AD980),AY$7,IF(ISBLANK(AD980),"",AY$7))</f>
        <v>ERB</v>
      </c>
      <c r="AZ980" s="447" t="str">
        <f t="shared" si="594"/>
        <v>GRB</v>
      </c>
      <c r="BA980" s="447" t="str">
        <f t="shared" si="594"/>
        <v>Non-Op</v>
      </c>
      <c r="BC980" s="449" t="s">
        <v>2100</v>
      </c>
      <c r="BD980" s="552">
        <f t="shared" si="570"/>
        <v>44348615.07</v>
      </c>
      <c r="BF980" s="435"/>
      <c r="BG980" s="435"/>
      <c r="BH980" s="435"/>
      <c r="BI980" s="435"/>
      <c r="BJ980" s="435"/>
      <c r="BK980" s="435"/>
      <c r="BL980" s="435"/>
      <c r="BN980" s="444"/>
    </row>
    <row r="981" spans="1:66" s="28" customFormat="1" ht="12" customHeight="1">
      <c r="A981" s="362">
        <v>18630061</v>
      </c>
      <c r="B981" s="290" t="str">
        <f t="shared" si="565"/>
        <v>18630061</v>
      </c>
      <c r="C981" s="497" t="s">
        <v>2260</v>
      </c>
      <c r="D981" s="451" t="s">
        <v>1165</v>
      </c>
      <c r="E981" s="451"/>
      <c r="F981" s="300">
        <v>44166</v>
      </c>
      <c r="G981" s="451"/>
      <c r="H981" s="556">
        <v>-9202523.3699999992</v>
      </c>
      <c r="I981" s="556">
        <v>-9202523.3699999992</v>
      </c>
      <c r="J981" s="556">
        <v>-9202523.3699999992</v>
      </c>
      <c r="K981" s="556">
        <v>-18630096.210000001</v>
      </c>
      <c r="L981" s="556">
        <v>-18630096.210000001</v>
      </c>
      <c r="M981" s="556">
        <v>-18630096.210000001</v>
      </c>
      <c r="N981" s="556">
        <v>-27338457.98</v>
      </c>
      <c r="O981" s="556">
        <v>-27338457.98</v>
      </c>
      <c r="P981" s="556">
        <v>-27338457.98</v>
      </c>
      <c r="Q981" s="556">
        <v>-35035911.969999999</v>
      </c>
      <c r="R981" s="556">
        <v>-35035911.969999999</v>
      </c>
      <c r="S981" s="556">
        <v>-35035911.969999999</v>
      </c>
      <c r="T981" s="556">
        <v>-44348615.07</v>
      </c>
      <c r="U981" s="556"/>
      <c r="V981" s="556">
        <f t="shared" si="551"/>
        <v>-24016167.870000001</v>
      </c>
      <c r="W981" s="292"/>
      <c r="X981" s="293"/>
      <c r="Y981" s="548">
        <f t="shared" si="588"/>
        <v>0</v>
      </c>
      <c r="Z981" s="549">
        <f t="shared" si="588"/>
        <v>0</v>
      </c>
      <c r="AA981" s="549">
        <f t="shared" si="588"/>
        <v>0</v>
      </c>
      <c r="AB981" s="282">
        <f t="shared" si="591"/>
        <v>-44348615.07</v>
      </c>
      <c r="AC981" s="281">
        <f t="shared" si="592"/>
        <v>0</v>
      </c>
      <c r="AD981" s="549">
        <f t="shared" si="569"/>
        <v>0</v>
      </c>
      <c r="AE981" s="553">
        <f t="shared" si="561"/>
        <v>0</v>
      </c>
      <c r="AF981" s="282">
        <f t="shared" si="562"/>
        <v>-44348615.07</v>
      </c>
      <c r="AG981" s="283">
        <f t="shared" si="555"/>
        <v>-44348615.07</v>
      </c>
      <c r="AH981" s="281">
        <f t="shared" si="556"/>
        <v>0</v>
      </c>
      <c r="AI981" s="551">
        <f t="shared" si="589"/>
        <v>0</v>
      </c>
      <c r="AJ981" s="549">
        <f t="shared" si="589"/>
        <v>0</v>
      </c>
      <c r="AK981" s="549">
        <f t="shared" si="589"/>
        <v>0</v>
      </c>
      <c r="AL981" s="282">
        <f t="shared" si="557"/>
        <v>-24016167.870000001</v>
      </c>
      <c r="AM981" s="281">
        <f t="shared" si="558"/>
        <v>0</v>
      </c>
      <c r="AN981" s="549">
        <f t="shared" si="549"/>
        <v>0</v>
      </c>
      <c r="AO981" s="549">
        <f t="shared" si="550"/>
        <v>0</v>
      </c>
      <c r="AP981" s="549">
        <f t="shared" si="559"/>
        <v>-24016167.870000001</v>
      </c>
      <c r="AQ981" s="283">
        <f t="shared" si="593"/>
        <v>-24016167.870000001</v>
      </c>
      <c r="AR981" s="281">
        <f t="shared" si="560"/>
        <v>0</v>
      </c>
      <c r="AT981" s="446" t="s">
        <v>2064</v>
      </c>
      <c r="AU981" s="284"/>
      <c r="AV981" s="447" t="str">
        <f t="shared" si="552"/>
        <v>CA</v>
      </c>
      <c r="AW981" s="447" t="str">
        <f t="shared" si="552"/>
        <v>CL</v>
      </c>
      <c r="AX981" s="447" t="str">
        <f t="shared" si="552"/>
        <v>AIC</v>
      </c>
      <c r="AY981" s="447" t="str">
        <f t="shared" si="594"/>
        <v>ERB</v>
      </c>
      <c r="AZ981" s="447" t="str">
        <f t="shared" si="594"/>
        <v>GRB</v>
      </c>
      <c r="BA981" s="447" t="str">
        <f t="shared" si="594"/>
        <v>Non-Op</v>
      </c>
      <c r="BC981" s="449" t="s">
        <v>2100</v>
      </c>
      <c r="BD981" s="552">
        <f t="shared" si="570"/>
        <v>-44348615.07</v>
      </c>
      <c r="BF981" s="435"/>
      <c r="BG981" s="435"/>
      <c r="BH981" s="435"/>
      <c r="BI981" s="435"/>
      <c r="BJ981" s="435"/>
      <c r="BK981" s="435"/>
      <c r="BL981" s="435"/>
      <c r="BN981" s="444"/>
    </row>
    <row r="982" spans="1:66" s="28" customFormat="1" ht="12" customHeight="1">
      <c r="A982" s="362">
        <v>18630071</v>
      </c>
      <c r="B982" s="290" t="str">
        <f t="shared" si="565"/>
        <v>18630071</v>
      </c>
      <c r="C982" s="497" t="s">
        <v>2261</v>
      </c>
      <c r="D982" s="451" t="s">
        <v>2091</v>
      </c>
      <c r="E982" s="451"/>
      <c r="F982" s="300">
        <v>44256</v>
      </c>
      <c r="G982" s="451"/>
      <c r="H982" s="556">
        <v>0</v>
      </c>
      <c r="I982" s="556">
        <v>0</v>
      </c>
      <c r="J982" s="556">
        <v>0</v>
      </c>
      <c r="K982" s="556">
        <v>0</v>
      </c>
      <c r="L982" s="556">
        <v>0</v>
      </c>
      <c r="M982" s="556">
        <v>0</v>
      </c>
      <c r="N982" s="556">
        <v>0</v>
      </c>
      <c r="O982" s="556">
        <v>0</v>
      </c>
      <c r="P982" s="556">
        <v>0</v>
      </c>
      <c r="Q982" s="556">
        <v>0</v>
      </c>
      <c r="R982" s="556">
        <v>0</v>
      </c>
      <c r="S982" s="556">
        <v>0</v>
      </c>
      <c r="T982" s="556">
        <v>0</v>
      </c>
      <c r="U982" s="556"/>
      <c r="V982" s="556">
        <f t="shared" si="551"/>
        <v>0</v>
      </c>
      <c r="W982" s="292"/>
      <c r="X982" s="293"/>
      <c r="Y982" s="548">
        <f t="shared" si="588"/>
        <v>0</v>
      </c>
      <c r="Z982" s="549">
        <f t="shared" si="588"/>
        <v>0</v>
      </c>
      <c r="AA982" s="549">
        <f t="shared" si="588"/>
        <v>0</v>
      </c>
      <c r="AB982" s="282">
        <f t="shared" si="591"/>
        <v>0</v>
      </c>
      <c r="AC982" s="281">
        <f t="shared" si="592"/>
        <v>0</v>
      </c>
      <c r="AD982" s="549">
        <f t="shared" si="569"/>
        <v>0</v>
      </c>
      <c r="AE982" s="553">
        <f t="shared" si="561"/>
        <v>0</v>
      </c>
      <c r="AF982" s="282">
        <f t="shared" si="562"/>
        <v>0</v>
      </c>
      <c r="AG982" s="283">
        <f t="shared" si="555"/>
        <v>0</v>
      </c>
      <c r="AH982" s="281">
        <f t="shared" si="556"/>
        <v>0</v>
      </c>
      <c r="AI982" s="551">
        <f t="shared" si="589"/>
        <v>0</v>
      </c>
      <c r="AJ982" s="549">
        <f t="shared" si="589"/>
        <v>0</v>
      </c>
      <c r="AK982" s="549">
        <f t="shared" si="589"/>
        <v>0</v>
      </c>
      <c r="AL982" s="282">
        <f t="shared" si="557"/>
        <v>0</v>
      </c>
      <c r="AM982" s="281">
        <f t="shared" si="558"/>
        <v>0</v>
      </c>
      <c r="AN982" s="549">
        <f t="shared" si="549"/>
        <v>0</v>
      </c>
      <c r="AO982" s="549">
        <f t="shared" si="550"/>
        <v>0</v>
      </c>
      <c r="AP982" s="549">
        <f t="shared" si="559"/>
        <v>0</v>
      </c>
      <c r="AQ982" s="283">
        <f t="shared" si="593"/>
        <v>0</v>
      </c>
      <c r="AR982" s="281">
        <f t="shared" si="560"/>
        <v>0</v>
      </c>
      <c r="AT982" s="446"/>
      <c r="AU982" s="284"/>
      <c r="AV982" s="447" t="str">
        <f t="shared" si="552"/>
        <v>CA</v>
      </c>
      <c r="AW982" s="447" t="str">
        <f t="shared" si="552"/>
        <v>CL</v>
      </c>
      <c r="AX982" s="447" t="str">
        <f t="shared" si="552"/>
        <v>AIC</v>
      </c>
      <c r="AY982" s="447" t="str">
        <f t="shared" si="594"/>
        <v>ERB</v>
      </c>
      <c r="AZ982" s="447" t="str">
        <f t="shared" si="594"/>
        <v>GRB</v>
      </c>
      <c r="BA982" s="447" t="str">
        <f t="shared" si="594"/>
        <v>Non-Op</v>
      </c>
      <c r="BC982" s="445" t="s">
        <v>2262</v>
      </c>
      <c r="BD982" s="552">
        <f t="shared" si="570"/>
        <v>0</v>
      </c>
      <c r="BF982" s="435"/>
      <c r="BG982" s="435"/>
      <c r="BH982" s="435"/>
      <c r="BI982" s="435"/>
      <c r="BJ982" s="435"/>
      <c r="BK982" s="435"/>
      <c r="BL982" s="435"/>
      <c r="BN982" s="444"/>
    </row>
    <row r="983" spans="1:66" s="28" customFormat="1" ht="12" customHeight="1">
      <c r="A983" s="362">
        <v>18630072</v>
      </c>
      <c r="B983" s="290" t="str">
        <f t="shared" si="565"/>
        <v>18630072</v>
      </c>
      <c r="C983" s="497" t="s">
        <v>2263</v>
      </c>
      <c r="D983" s="451" t="s">
        <v>2091</v>
      </c>
      <c r="E983" s="451"/>
      <c r="F983" s="300">
        <v>44256</v>
      </c>
      <c r="G983" s="451"/>
      <c r="H983" s="556">
        <v>0</v>
      </c>
      <c r="I983" s="556">
        <v>0</v>
      </c>
      <c r="J983" s="556">
        <v>0</v>
      </c>
      <c r="K983" s="556">
        <v>0</v>
      </c>
      <c r="L983" s="556">
        <v>0</v>
      </c>
      <c r="M983" s="556">
        <v>0</v>
      </c>
      <c r="N983" s="556">
        <v>0</v>
      </c>
      <c r="O983" s="556">
        <v>0</v>
      </c>
      <c r="P983" s="556">
        <v>0</v>
      </c>
      <c r="Q983" s="556">
        <v>0</v>
      </c>
      <c r="R983" s="556">
        <v>0</v>
      </c>
      <c r="S983" s="556">
        <v>0</v>
      </c>
      <c r="T983" s="556">
        <v>0</v>
      </c>
      <c r="U983" s="556"/>
      <c r="V983" s="556">
        <f t="shared" si="551"/>
        <v>0</v>
      </c>
      <c r="W983" s="292"/>
      <c r="X983" s="293"/>
      <c r="Y983" s="548">
        <f t="shared" si="588"/>
        <v>0</v>
      </c>
      <c r="Z983" s="549">
        <f t="shared" si="588"/>
        <v>0</v>
      </c>
      <c r="AA983" s="549">
        <f t="shared" si="588"/>
        <v>0</v>
      </c>
      <c r="AB983" s="282">
        <f t="shared" si="591"/>
        <v>0</v>
      </c>
      <c r="AC983" s="281">
        <f t="shared" si="592"/>
        <v>0</v>
      </c>
      <c r="AD983" s="549">
        <f t="shared" si="569"/>
        <v>0</v>
      </c>
      <c r="AE983" s="553">
        <f t="shared" si="561"/>
        <v>0</v>
      </c>
      <c r="AF983" s="282">
        <f t="shared" si="562"/>
        <v>0</v>
      </c>
      <c r="AG983" s="283">
        <f t="shared" si="555"/>
        <v>0</v>
      </c>
      <c r="AH983" s="281">
        <f t="shared" si="556"/>
        <v>0</v>
      </c>
      <c r="AI983" s="551">
        <f t="shared" si="589"/>
        <v>0</v>
      </c>
      <c r="AJ983" s="549">
        <f t="shared" si="589"/>
        <v>0</v>
      </c>
      <c r="AK983" s="549">
        <f t="shared" si="589"/>
        <v>0</v>
      </c>
      <c r="AL983" s="282">
        <f t="shared" si="557"/>
        <v>0</v>
      </c>
      <c r="AM983" s="281">
        <f t="shared" si="558"/>
        <v>0</v>
      </c>
      <c r="AN983" s="549">
        <f t="shared" si="549"/>
        <v>0</v>
      </c>
      <c r="AO983" s="549">
        <f t="shared" si="550"/>
        <v>0</v>
      </c>
      <c r="AP983" s="549">
        <f t="shared" si="559"/>
        <v>0</v>
      </c>
      <c r="AQ983" s="283">
        <f t="shared" si="593"/>
        <v>0</v>
      </c>
      <c r="AR983" s="281">
        <f t="shared" si="560"/>
        <v>0</v>
      </c>
      <c r="AT983" s="446"/>
      <c r="AU983" s="284"/>
      <c r="AV983" s="447" t="str">
        <f t="shared" si="552"/>
        <v>CA</v>
      </c>
      <c r="AW983" s="447" t="str">
        <f t="shared" si="552"/>
        <v>CL</v>
      </c>
      <c r="AX983" s="447" t="str">
        <f t="shared" si="552"/>
        <v>AIC</v>
      </c>
      <c r="AY983" s="447" t="str">
        <f t="shared" si="594"/>
        <v>ERB</v>
      </c>
      <c r="AZ983" s="447" t="str">
        <f t="shared" si="594"/>
        <v>GRB</v>
      </c>
      <c r="BA983" s="447" t="str">
        <f t="shared" si="594"/>
        <v>Non-Op</v>
      </c>
      <c r="BC983" s="445" t="s">
        <v>2262</v>
      </c>
      <c r="BD983" s="552">
        <f t="shared" si="570"/>
        <v>0</v>
      </c>
      <c r="BF983" s="435"/>
      <c r="BG983" s="435"/>
      <c r="BH983" s="435"/>
      <c r="BI983" s="435"/>
      <c r="BJ983" s="435"/>
      <c r="BK983" s="435"/>
      <c r="BL983" s="435"/>
      <c r="BN983" s="444"/>
    </row>
    <row r="984" spans="1:66" s="28" customFormat="1" ht="12" customHeight="1">
      <c r="A984" s="362">
        <v>18630081</v>
      </c>
      <c r="B984" s="290" t="str">
        <f t="shared" si="565"/>
        <v>18630081</v>
      </c>
      <c r="C984" s="497" t="s">
        <v>2264</v>
      </c>
      <c r="D984" s="451" t="s">
        <v>2091</v>
      </c>
      <c r="E984" s="451"/>
      <c r="F984" s="300">
        <v>44256</v>
      </c>
      <c r="G984" s="451"/>
      <c r="H984" s="556">
        <v>0</v>
      </c>
      <c r="I984" s="556">
        <v>0</v>
      </c>
      <c r="J984" s="556">
        <v>0</v>
      </c>
      <c r="K984" s="556">
        <v>0</v>
      </c>
      <c r="L984" s="556">
        <v>0</v>
      </c>
      <c r="M984" s="556">
        <v>0</v>
      </c>
      <c r="N984" s="556">
        <v>0</v>
      </c>
      <c r="O984" s="556">
        <v>0</v>
      </c>
      <c r="P984" s="556">
        <v>0</v>
      </c>
      <c r="Q984" s="556">
        <v>0</v>
      </c>
      <c r="R984" s="556">
        <v>0</v>
      </c>
      <c r="S984" s="556">
        <v>0</v>
      </c>
      <c r="T984" s="556">
        <v>0</v>
      </c>
      <c r="U984" s="556"/>
      <c r="V984" s="556">
        <f t="shared" si="551"/>
        <v>0</v>
      </c>
      <c r="W984" s="292"/>
      <c r="X984" s="293"/>
      <c r="Y984" s="548">
        <f t="shared" si="588"/>
        <v>0</v>
      </c>
      <c r="Z984" s="549">
        <f t="shared" si="588"/>
        <v>0</v>
      </c>
      <c r="AA984" s="549">
        <f t="shared" si="588"/>
        <v>0</v>
      </c>
      <c r="AB984" s="282">
        <f t="shared" si="591"/>
        <v>0</v>
      </c>
      <c r="AC984" s="281">
        <f t="shared" si="592"/>
        <v>0</v>
      </c>
      <c r="AD984" s="549">
        <f t="shared" si="569"/>
        <v>0</v>
      </c>
      <c r="AE984" s="553">
        <f t="shared" si="561"/>
        <v>0</v>
      </c>
      <c r="AF984" s="282">
        <f t="shared" si="562"/>
        <v>0</v>
      </c>
      <c r="AG984" s="283">
        <f t="shared" si="555"/>
        <v>0</v>
      </c>
      <c r="AH984" s="281">
        <f t="shared" si="556"/>
        <v>0</v>
      </c>
      <c r="AI984" s="551">
        <f t="shared" si="589"/>
        <v>0</v>
      </c>
      <c r="AJ984" s="549">
        <f t="shared" si="589"/>
        <v>0</v>
      </c>
      <c r="AK984" s="549">
        <f t="shared" si="589"/>
        <v>0</v>
      </c>
      <c r="AL984" s="282">
        <f t="shared" si="557"/>
        <v>0</v>
      </c>
      <c r="AM984" s="281">
        <f t="shared" si="558"/>
        <v>0</v>
      </c>
      <c r="AN984" s="549">
        <f t="shared" si="549"/>
        <v>0</v>
      </c>
      <c r="AO984" s="549">
        <f t="shared" si="550"/>
        <v>0</v>
      </c>
      <c r="AP984" s="549">
        <f t="shared" si="559"/>
        <v>0</v>
      </c>
      <c r="AQ984" s="283">
        <f t="shared" si="593"/>
        <v>0</v>
      </c>
      <c r="AR984" s="281">
        <f t="shared" si="560"/>
        <v>0</v>
      </c>
      <c r="AT984" s="446"/>
      <c r="AU984" s="284"/>
      <c r="AV984" s="447" t="str">
        <f t="shared" si="552"/>
        <v>CA</v>
      </c>
      <c r="AW984" s="447" t="str">
        <f t="shared" si="552"/>
        <v>CL</v>
      </c>
      <c r="AX984" s="447" t="str">
        <f t="shared" si="552"/>
        <v>AIC</v>
      </c>
      <c r="AY984" s="447" t="str">
        <f t="shared" si="594"/>
        <v>ERB</v>
      </c>
      <c r="AZ984" s="447" t="str">
        <f t="shared" si="594"/>
        <v>GRB</v>
      </c>
      <c r="BA984" s="447" t="str">
        <f t="shared" si="594"/>
        <v>Non-Op</v>
      </c>
      <c r="BC984" s="445" t="s">
        <v>2262</v>
      </c>
      <c r="BD984" s="552">
        <f t="shared" si="570"/>
        <v>0</v>
      </c>
      <c r="BF984" s="435"/>
      <c r="BG984" s="435"/>
      <c r="BH984" s="435"/>
      <c r="BI984" s="435"/>
      <c r="BJ984" s="435"/>
      <c r="BK984" s="435"/>
      <c r="BL984" s="435"/>
      <c r="BN984" s="444"/>
    </row>
    <row r="985" spans="1:66" s="28" customFormat="1" ht="12" customHeight="1">
      <c r="A985" s="362">
        <v>18630082</v>
      </c>
      <c r="B985" s="290" t="str">
        <f t="shared" si="565"/>
        <v>18630082</v>
      </c>
      <c r="C985" s="497" t="s">
        <v>2265</v>
      </c>
      <c r="D985" s="451" t="s">
        <v>2091</v>
      </c>
      <c r="E985" s="451"/>
      <c r="F985" s="300">
        <v>44256</v>
      </c>
      <c r="G985" s="451"/>
      <c r="H985" s="556">
        <v>0</v>
      </c>
      <c r="I985" s="556">
        <v>0</v>
      </c>
      <c r="J985" s="556">
        <v>0</v>
      </c>
      <c r="K985" s="556">
        <v>0</v>
      </c>
      <c r="L985" s="556">
        <v>0</v>
      </c>
      <c r="M985" s="556">
        <v>0</v>
      </c>
      <c r="N985" s="556">
        <v>0</v>
      </c>
      <c r="O985" s="556">
        <v>0</v>
      </c>
      <c r="P985" s="556">
        <v>0</v>
      </c>
      <c r="Q985" s="556">
        <v>0</v>
      </c>
      <c r="R985" s="556">
        <v>0</v>
      </c>
      <c r="S985" s="556">
        <v>0</v>
      </c>
      <c r="T985" s="556">
        <v>0</v>
      </c>
      <c r="U985" s="556"/>
      <c r="V985" s="556">
        <f t="shared" si="551"/>
        <v>0</v>
      </c>
      <c r="W985" s="292"/>
      <c r="X985" s="293"/>
      <c r="Y985" s="548">
        <f t="shared" si="588"/>
        <v>0</v>
      </c>
      <c r="Z985" s="549">
        <f t="shared" si="588"/>
        <v>0</v>
      </c>
      <c r="AA985" s="549">
        <f t="shared" si="588"/>
        <v>0</v>
      </c>
      <c r="AB985" s="282">
        <f t="shared" si="591"/>
        <v>0</v>
      </c>
      <c r="AC985" s="281">
        <f t="shared" si="592"/>
        <v>0</v>
      </c>
      <c r="AD985" s="549">
        <f t="shared" si="569"/>
        <v>0</v>
      </c>
      <c r="AE985" s="553">
        <f t="shared" si="561"/>
        <v>0</v>
      </c>
      <c r="AF985" s="282">
        <f t="shared" si="562"/>
        <v>0</v>
      </c>
      <c r="AG985" s="283">
        <f t="shared" si="555"/>
        <v>0</v>
      </c>
      <c r="AH985" s="281">
        <f t="shared" si="556"/>
        <v>0</v>
      </c>
      <c r="AI985" s="551">
        <f t="shared" si="589"/>
        <v>0</v>
      </c>
      <c r="AJ985" s="549">
        <f t="shared" si="589"/>
        <v>0</v>
      </c>
      <c r="AK985" s="549">
        <f t="shared" si="589"/>
        <v>0</v>
      </c>
      <c r="AL985" s="282">
        <f t="shared" si="557"/>
        <v>0</v>
      </c>
      <c r="AM985" s="281">
        <f t="shared" si="558"/>
        <v>0</v>
      </c>
      <c r="AN985" s="549">
        <f t="shared" si="549"/>
        <v>0</v>
      </c>
      <c r="AO985" s="549">
        <f t="shared" si="550"/>
        <v>0</v>
      </c>
      <c r="AP985" s="549">
        <f t="shared" si="559"/>
        <v>0</v>
      </c>
      <c r="AQ985" s="283">
        <f t="shared" si="593"/>
        <v>0</v>
      </c>
      <c r="AR985" s="281">
        <f t="shared" si="560"/>
        <v>0</v>
      </c>
      <c r="AT985" s="446"/>
      <c r="AU985" s="284"/>
      <c r="AV985" s="447" t="str">
        <f t="shared" si="552"/>
        <v>CA</v>
      </c>
      <c r="AW985" s="447" t="str">
        <f t="shared" si="552"/>
        <v>CL</v>
      </c>
      <c r="AX985" s="447" t="str">
        <f t="shared" si="552"/>
        <v>AIC</v>
      </c>
      <c r="AY985" s="447" t="str">
        <f t="shared" si="594"/>
        <v>ERB</v>
      </c>
      <c r="AZ985" s="447" t="str">
        <f t="shared" si="594"/>
        <v>GRB</v>
      </c>
      <c r="BA985" s="447" t="str">
        <f t="shared" si="594"/>
        <v>Non-Op</v>
      </c>
      <c r="BC985" s="445" t="s">
        <v>2262</v>
      </c>
      <c r="BD985" s="552">
        <f t="shared" si="570"/>
        <v>0</v>
      </c>
      <c r="BF985" s="435"/>
      <c r="BG985" s="435"/>
      <c r="BH985" s="435"/>
      <c r="BI985" s="435"/>
      <c r="BJ985" s="435"/>
      <c r="BK985" s="435"/>
      <c r="BL985" s="435"/>
      <c r="BN985" s="444"/>
    </row>
    <row r="986" spans="1:66" s="28" customFormat="1" ht="12" customHeight="1">
      <c r="A986" s="362">
        <v>18630091</v>
      </c>
      <c r="B986" s="290" t="str">
        <f t="shared" si="565"/>
        <v>18630091</v>
      </c>
      <c r="C986" s="497" t="s">
        <v>2266</v>
      </c>
      <c r="D986" s="451" t="s">
        <v>2091</v>
      </c>
      <c r="E986" s="451"/>
      <c r="F986" s="300">
        <v>44256</v>
      </c>
      <c r="G986" s="451"/>
      <c r="H986" s="556">
        <v>0</v>
      </c>
      <c r="I986" s="556">
        <v>0</v>
      </c>
      <c r="J986" s="556">
        <v>0</v>
      </c>
      <c r="K986" s="556">
        <v>0</v>
      </c>
      <c r="L986" s="556">
        <v>0</v>
      </c>
      <c r="M986" s="556">
        <v>0</v>
      </c>
      <c r="N986" s="556">
        <v>0</v>
      </c>
      <c r="O986" s="556">
        <v>0</v>
      </c>
      <c r="P986" s="556">
        <v>0</v>
      </c>
      <c r="Q986" s="556">
        <v>0</v>
      </c>
      <c r="R986" s="556">
        <v>0</v>
      </c>
      <c r="S986" s="556">
        <v>0</v>
      </c>
      <c r="T986" s="556">
        <v>0</v>
      </c>
      <c r="U986" s="556"/>
      <c r="V986" s="556">
        <f t="shared" si="551"/>
        <v>0</v>
      </c>
      <c r="W986" s="292"/>
      <c r="X986" s="293"/>
      <c r="Y986" s="548">
        <f t="shared" si="588"/>
        <v>0</v>
      </c>
      <c r="Z986" s="549">
        <f t="shared" si="588"/>
        <v>0</v>
      </c>
      <c r="AA986" s="549">
        <f t="shared" si="588"/>
        <v>0</v>
      </c>
      <c r="AB986" s="282">
        <f t="shared" si="591"/>
        <v>0</v>
      </c>
      <c r="AC986" s="281">
        <f t="shared" si="592"/>
        <v>0</v>
      </c>
      <c r="AD986" s="549">
        <f t="shared" si="569"/>
        <v>0</v>
      </c>
      <c r="AE986" s="553">
        <f t="shared" si="561"/>
        <v>0</v>
      </c>
      <c r="AF986" s="282">
        <f t="shared" si="562"/>
        <v>0</v>
      </c>
      <c r="AG986" s="283">
        <f t="shared" si="555"/>
        <v>0</v>
      </c>
      <c r="AH986" s="281">
        <f t="shared" si="556"/>
        <v>0</v>
      </c>
      <c r="AI986" s="551">
        <f t="shared" si="589"/>
        <v>0</v>
      </c>
      <c r="AJ986" s="549">
        <f t="shared" si="589"/>
        <v>0</v>
      </c>
      <c r="AK986" s="549">
        <f t="shared" si="589"/>
        <v>0</v>
      </c>
      <c r="AL986" s="282">
        <f t="shared" si="557"/>
        <v>0</v>
      </c>
      <c r="AM986" s="281">
        <f t="shared" si="558"/>
        <v>0</v>
      </c>
      <c r="AN986" s="549">
        <f t="shared" si="549"/>
        <v>0</v>
      </c>
      <c r="AO986" s="549">
        <f t="shared" si="550"/>
        <v>0</v>
      </c>
      <c r="AP986" s="549">
        <f t="shared" si="559"/>
        <v>0</v>
      </c>
      <c r="AQ986" s="283">
        <f t="shared" si="593"/>
        <v>0</v>
      </c>
      <c r="AR986" s="281">
        <f t="shared" si="560"/>
        <v>0</v>
      </c>
      <c r="AT986" s="446"/>
      <c r="AU986" s="284"/>
      <c r="AV986" s="447" t="str">
        <f t="shared" si="552"/>
        <v>CA</v>
      </c>
      <c r="AW986" s="447" t="str">
        <f t="shared" si="552"/>
        <v>CL</v>
      </c>
      <c r="AX986" s="447" t="str">
        <f t="shared" si="552"/>
        <v>AIC</v>
      </c>
      <c r="AY986" s="447" t="str">
        <f t="shared" si="594"/>
        <v>ERB</v>
      </c>
      <c r="AZ986" s="447" t="str">
        <f t="shared" si="594"/>
        <v>GRB</v>
      </c>
      <c r="BA986" s="447" t="str">
        <f t="shared" si="594"/>
        <v>Non-Op</v>
      </c>
      <c r="BC986" s="445" t="s">
        <v>2262</v>
      </c>
      <c r="BD986" s="552">
        <f t="shared" si="570"/>
        <v>0</v>
      </c>
      <c r="BF986" s="435"/>
      <c r="BG986" s="435"/>
      <c r="BH986" s="435"/>
      <c r="BI986" s="435"/>
      <c r="BJ986" s="435"/>
      <c r="BK986" s="435"/>
      <c r="BL986" s="435"/>
      <c r="BN986" s="444"/>
    </row>
    <row r="987" spans="1:66" s="28" customFormat="1" ht="12" customHeight="1">
      <c r="A987" s="362">
        <v>18630092</v>
      </c>
      <c r="B987" s="290" t="str">
        <f t="shared" si="565"/>
        <v>18630092</v>
      </c>
      <c r="C987" s="497" t="s">
        <v>2267</v>
      </c>
      <c r="D987" s="451" t="s">
        <v>2091</v>
      </c>
      <c r="E987" s="451"/>
      <c r="F987" s="300">
        <v>44256</v>
      </c>
      <c r="G987" s="451"/>
      <c r="H987" s="556">
        <v>0</v>
      </c>
      <c r="I987" s="556">
        <v>0</v>
      </c>
      <c r="J987" s="556">
        <v>0</v>
      </c>
      <c r="K987" s="556">
        <v>0</v>
      </c>
      <c r="L987" s="556">
        <v>0</v>
      </c>
      <c r="M987" s="556">
        <v>0</v>
      </c>
      <c r="N987" s="556">
        <v>0</v>
      </c>
      <c r="O987" s="556">
        <v>0</v>
      </c>
      <c r="P987" s="556">
        <v>0</v>
      </c>
      <c r="Q987" s="556">
        <v>0</v>
      </c>
      <c r="R987" s="556">
        <v>0</v>
      </c>
      <c r="S987" s="556">
        <v>0</v>
      </c>
      <c r="T987" s="556">
        <v>0</v>
      </c>
      <c r="U987" s="556"/>
      <c r="V987" s="556">
        <f t="shared" si="551"/>
        <v>0</v>
      </c>
      <c r="W987" s="292"/>
      <c r="X987" s="293"/>
      <c r="Y987" s="548">
        <f t="shared" si="588"/>
        <v>0</v>
      </c>
      <c r="Z987" s="549">
        <f t="shared" si="588"/>
        <v>0</v>
      </c>
      <c r="AA987" s="549">
        <f t="shared" si="588"/>
        <v>0</v>
      </c>
      <c r="AB987" s="282">
        <f t="shared" si="591"/>
        <v>0</v>
      </c>
      <c r="AC987" s="281">
        <f t="shared" si="592"/>
        <v>0</v>
      </c>
      <c r="AD987" s="549">
        <f t="shared" si="569"/>
        <v>0</v>
      </c>
      <c r="AE987" s="553">
        <f t="shared" si="561"/>
        <v>0</v>
      </c>
      <c r="AF987" s="282">
        <f t="shared" si="562"/>
        <v>0</v>
      </c>
      <c r="AG987" s="283">
        <f t="shared" si="555"/>
        <v>0</v>
      </c>
      <c r="AH987" s="281">
        <f t="shared" si="556"/>
        <v>0</v>
      </c>
      <c r="AI987" s="551">
        <f t="shared" si="589"/>
        <v>0</v>
      </c>
      <c r="AJ987" s="549">
        <f t="shared" si="589"/>
        <v>0</v>
      </c>
      <c r="AK987" s="549">
        <f t="shared" si="589"/>
        <v>0</v>
      </c>
      <c r="AL987" s="282">
        <f t="shared" si="557"/>
        <v>0</v>
      </c>
      <c r="AM987" s="281">
        <f t="shared" si="558"/>
        <v>0</v>
      </c>
      <c r="AN987" s="549">
        <f t="shared" si="549"/>
        <v>0</v>
      </c>
      <c r="AO987" s="549">
        <f t="shared" si="550"/>
        <v>0</v>
      </c>
      <c r="AP987" s="549">
        <f t="shared" si="559"/>
        <v>0</v>
      </c>
      <c r="AQ987" s="283">
        <f t="shared" si="593"/>
        <v>0</v>
      </c>
      <c r="AR987" s="281">
        <f t="shared" si="560"/>
        <v>0</v>
      </c>
      <c r="AT987" s="446"/>
      <c r="AU987" s="284"/>
      <c r="AV987" s="447" t="str">
        <f t="shared" si="552"/>
        <v>CA</v>
      </c>
      <c r="AW987" s="447" t="str">
        <f t="shared" si="552"/>
        <v>CL</v>
      </c>
      <c r="AX987" s="447" t="str">
        <f t="shared" si="552"/>
        <v>AIC</v>
      </c>
      <c r="AY987" s="447" t="str">
        <f t="shared" si="594"/>
        <v>ERB</v>
      </c>
      <c r="AZ987" s="447" t="str">
        <f t="shared" si="594"/>
        <v>GRB</v>
      </c>
      <c r="BA987" s="447" t="str">
        <f t="shared" si="594"/>
        <v>Non-Op</v>
      </c>
      <c r="BC987" s="445" t="s">
        <v>2262</v>
      </c>
      <c r="BD987" s="552">
        <f t="shared" si="570"/>
        <v>0</v>
      </c>
      <c r="BF987" s="435"/>
      <c r="BG987" s="435"/>
      <c r="BH987" s="435"/>
      <c r="BI987" s="435"/>
      <c r="BJ987" s="435"/>
      <c r="BK987" s="435"/>
      <c r="BL987" s="435"/>
      <c r="BN987" s="444"/>
    </row>
    <row r="988" spans="1:66" s="28" customFormat="1" ht="12" customHeight="1">
      <c r="A988" s="362">
        <v>18630101</v>
      </c>
      <c r="B988" s="290" t="str">
        <f t="shared" si="565"/>
        <v>18630101</v>
      </c>
      <c r="C988" s="497" t="s">
        <v>2268</v>
      </c>
      <c r="D988" s="451" t="s">
        <v>1165</v>
      </c>
      <c r="E988" s="451"/>
      <c r="F988" s="300">
        <v>44256</v>
      </c>
      <c r="G988" s="451"/>
      <c r="H988" s="556">
        <v>0</v>
      </c>
      <c r="I988" s="556">
        <v>0</v>
      </c>
      <c r="J988" s="556">
        <v>0</v>
      </c>
      <c r="K988" s="556">
        <v>0</v>
      </c>
      <c r="L988" s="556">
        <v>0</v>
      </c>
      <c r="M988" s="556">
        <v>0</v>
      </c>
      <c r="N988" s="556">
        <v>0</v>
      </c>
      <c r="O988" s="556">
        <v>0</v>
      </c>
      <c r="P988" s="556">
        <v>0</v>
      </c>
      <c r="Q988" s="556">
        <v>0</v>
      </c>
      <c r="R988" s="556">
        <v>0</v>
      </c>
      <c r="S988" s="556">
        <v>0</v>
      </c>
      <c r="T988" s="556">
        <v>0</v>
      </c>
      <c r="U988" s="556"/>
      <c r="V988" s="556">
        <f t="shared" si="551"/>
        <v>0</v>
      </c>
      <c r="W988" s="292"/>
      <c r="X988" s="293"/>
      <c r="Y988" s="548">
        <f t="shared" si="588"/>
        <v>0</v>
      </c>
      <c r="Z988" s="549">
        <f t="shared" si="588"/>
        <v>0</v>
      </c>
      <c r="AA988" s="549">
        <f t="shared" si="588"/>
        <v>0</v>
      </c>
      <c r="AB988" s="282">
        <f t="shared" si="591"/>
        <v>0</v>
      </c>
      <c r="AC988" s="281">
        <f t="shared" si="592"/>
        <v>0</v>
      </c>
      <c r="AD988" s="549">
        <f t="shared" si="569"/>
        <v>0</v>
      </c>
      <c r="AE988" s="553">
        <f t="shared" si="561"/>
        <v>0</v>
      </c>
      <c r="AF988" s="282">
        <f t="shared" si="562"/>
        <v>0</v>
      </c>
      <c r="AG988" s="283">
        <f t="shared" si="555"/>
        <v>0</v>
      </c>
      <c r="AH988" s="281">
        <f t="shared" si="556"/>
        <v>0</v>
      </c>
      <c r="AI988" s="551">
        <f t="shared" si="589"/>
        <v>0</v>
      </c>
      <c r="AJ988" s="549">
        <f t="shared" si="589"/>
        <v>0</v>
      </c>
      <c r="AK988" s="549">
        <f t="shared" si="589"/>
        <v>0</v>
      </c>
      <c r="AL988" s="282">
        <f t="shared" si="557"/>
        <v>0</v>
      </c>
      <c r="AM988" s="281">
        <f t="shared" si="558"/>
        <v>0</v>
      </c>
      <c r="AN988" s="549">
        <f t="shared" si="549"/>
        <v>0</v>
      </c>
      <c r="AO988" s="549">
        <f t="shared" si="550"/>
        <v>0</v>
      </c>
      <c r="AP988" s="549">
        <f t="shared" si="559"/>
        <v>0</v>
      </c>
      <c r="AQ988" s="283">
        <f t="shared" si="593"/>
        <v>0</v>
      </c>
      <c r="AR988" s="281">
        <f t="shared" si="560"/>
        <v>0</v>
      </c>
      <c r="AT988" s="446" t="s">
        <v>2269</v>
      </c>
      <c r="AU988" s="284"/>
      <c r="AV988" s="447" t="str">
        <f t="shared" si="552"/>
        <v>CA</v>
      </c>
      <c r="AW988" s="447" t="str">
        <f t="shared" si="552"/>
        <v>CL</v>
      </c>
      <c r="AX988" s="447" t="str">
        <f t="shared" si="552"/>
        <v>AIC</v>
      </c>
      <c r="AY988" s="447" t="str">
        <f t="shared" si="594"/>
        <v>ERB</v>
      </c>
      <c r="AZ988" s="447" t="str">
        <f t="shared" si="594"/>
        <v>GRB</v>
      </c>
      <c r="BA988" s="447" t="str">
        <f t="shared" si="594"/>
        <v>Non-Op</v>
      </c>
      <c r="BC988" s="445" t="s">
        <v>2262</v>
      </c>
      <c r="BD988" s="552">
        <f t="shared" si="570"/>
        <v>0</v>
      </c>
      <c r="BF988" s="435"/>
      <c r="BG988" s="435"/>
      <c r="BH988" s="435"/>
      <c r="BI988" s="435"/>
      <c r="BJ988" s="435"/>
      <c r="BK988" s="435"/>
      <c r="BL988" s="435"/>
      <c r="BN988" s="444"/>
    </row>
    <row r="989" spans="1:66" s="28" customFormat="1" ht="12" customHeight="1">
      <c r="A989" s="362">
        <v>18630102</v>
      </c>
      <c r="B989" s="290" t="str">
        <f t="shared" si="565"/>
        <v>18630102</v>
      </c>
      <c r="C989" s="497" t="s">
        <v>2270</v>
      </c>
      <c r="D989" s="451" t="s">
        <v>1165</v>
      </c>
      <c r="E989" s="451"/>
      <c r="F989" s="300">
        <v>44256</v>
      </c>
      <c r="G989" s="451"/>
      <c r="H989" s="556">
        <v>0</v>
      </c>
      <c r="I989" s="556">
        <v>0</v>
      </c>
      <c r="J989" s="556">
        <v>0</v>
      </c>
      <c r="K989" s="556">
        <v>0</v>
      </c>
      <c r="L989" s="556">
        <v>0</v>
      </c>
      <c r="M989" s="556">
        <v>0</v>
      </c>
      <c r="N989" s="556">
        <v>0</v>
      </c>
      <c r="O989" s="556">
        <v>0</v>
      </c>
      <c r="P989" s="556">
        <v>0</v>
      </c>
      <c r="Q989" s="556">
        <v>0</v>
      </c>
      <c r="R989" s="556">
        <v>0</v>
      </c>
      <c r="S989" s="556">
        <v>0</v>
      </c>
      <c r="T989" s="556">
        <v>0</v>
      </c>
      <c r="U989" s="556"/>
      <c r="V989" s="556">
        <f t="shared" si="551"/>
        <v>0</v>
      </c>
      <c r="W989" s="292"/>
      <c r="X989" s="293"/>
      <c r="Y989" s="548">
        <f t="shared" si="588"/>
        <v>0</v>
      </c>
      <c r="Z989" s="549">
        <f t="shared" si="588"/>
        <v>0</v>
      </c>
      <c r="AA989" s="549">
        <f t="shared" si="588"/>
        <v>0</v>
      </c>
      <c r="AB989" s="282">
        <f t="shared" si="591"/>
        <v>0</v>
      </c>
      <c r="AC989" s="281">
        <f t="shared" si="592"/>
        <v>0</v>
      </c>
      <c r="AD989" s="549">
        <f t="shared" si="569"/>
        <v>0</v>
      </c>
      <c r="AE989" s="553">
        <f t="shared" si="561"/>
        <v>0</v>
      </c>
      <c r="AF989" s="282">
        <f t="shared" si="562"/>
        <v>0</v>
      </c>
      <c r="AG989" s="283">
        <f t="shared" si="555"/>
        <v>0</v>
      </c>
      <c r="AH989" s="281">
        <f t="shared" si="556"/>
        <v>0</v>
      </c>
      <c r="AI989" s="551">
        <f t="shared" si="589"/>
        <v>0</v>
      </c>
      <c r="AJ989" s="549">
        <f t="shared" si="589"/>
        <v>0</v>
      </c>
      <c r="AK989" s="549">
        <f t="shared" si="589"/>
        <v>0</v>
      </c>
      <c r="AL989" s="282">
        <f t="shared" si="557"/>
        <v>0</v>
      </c>
      <c r="AM989" s="281">
        <f t="shared" si="558"/>
        <v>0</v>
      </c>
      <c r="AN989" s="549">
        <f t="shared" si="549"/>
        <v>0</v>
      </c>
      <c r="AO989" s="549">
        <f t="shared" si="550"/>
        <v>0</v>
      </c>
      <c r="AP989" s="549">
        <f t="shared" si="559"/>
        <v>0</v>
      </c>
      <c r="AQ989" s="283">
        <f t="shared" si="593"/>
        <v>0</v>
      </c>
      <c r="AR989" s="281">
        <f t="shared" si="560"/>
        <v>0</v>
      </c>
      <c r="AT989" s="446" t="s">
        <v>2269</v>
      </c>
      <c r="AU989" s="284"/>
      <c r="AV989" s="447" t="str">
        <f t="shared" si="552"/>
        <v>CA</v>
      </c>
      <c r="AW989" s="447" t="str">
        <f t="shared" si="552"/>
        <v>CL</v>
      </c>
      <c r="AX989" s="447" t="str">
        <f t="shared" si="552"/>
        <v>AIC</v>
      </c>
      <c r="AY989" s="447" t="str">
        <f t="shared" si="594"/>
        <v>ERB</v>
      </c>
      <c r="AZ989" s="447" t="str">
        <f t="shared" si="594"/>
        <v>GRB</v>
      </c>
      <c r="BA989" s="447" t="str">
        <f t="shared" si="594"/>
        <v>Non-Op</v>
      </c>
      <c r="BC989" s="445" t="s">
        <v>2262</v>
      </c>
      <c r="BD989" s="552">
        <f t="shared" si="570"/>
        <v>0</v>
      </c>
      <c r="BF989" s="435"/>
      <c r="BG989" s="435"/>
      <c r="BH989" s="435"/>
      <c r="BI989" s="435"/>
      <c r="BJ989" s="435"/>
      <c r="BK989" s="435"/>
      <c r="BL989" s="435"/>
      <c r="BN989" s="444"/>
    </row>
    <row r="990" spans="1:66" s="28" customFormat="1" ht="12" customHeight="1">
      <c r="A990" s="362">
        <v>18630111</v>
      </c>
      <c r="B990" s="290" t="str">
        <f t="shared" si="565"/>
        <v>18630111</v>
      </c>
      <c r="C990" s="497" t="s">
        <v>2271</v>
      </c>
      <c r="D990" s="451" t="s">
        <v>2091</v>
      </c>
      <c r="E990" s="451"/>
      <c r="F990" s="300">
        <v>44287</v>
      </c>
      <c r="G990" s="451"/>
      <c r="H990" s="556">
        <v>14956630.380000001</v>
      </c>
      <c r="I990" s="556">
        <v>15540811.539999999</v>
      </c>
      <c r="J990" s="556">
        <v>16348100.779999999</v>
      </c>
      <c r="K990" s="556">
        <v>17370538.300000001</v>
      </c>
      <c r="L990" s="556">
        <v>18077362.390000001</v>
      </c>
      <c r="M990" s="556">
        <v>18339257.879999999</v>
      </c>
      <c r="N990" s="556">
        <v>18687931.93</v>
      </c>
      <c r="O990" s="556">
        <v>18702044.539999999</v>
      </c>
      <c r="P990" s="556">
        <v>18706504.48</v>
      </c>
      <c r="Q990" s="556">
        <v>18701919.440000001</v>
      </c>
      <c r="R990" s="556">
        <v>0</v>
      </c>
      <c r="S990" s="556">
        <v>0</v>
      </c>
      <c r="T990" s="556">
        <v>0</v>
      </c>
      <c r="U990" s="556"/>
      <c r="V990" s="556">
        <f t="shared" si="551"/>
        <v>13996065.539166665</v>
      </c>
      <c r="W990" s="292"/>
      <c r="X990" s="293"/>
      <c r="Y990" s="548">
        <f t="shared" si="588"/>
        <v>0</v>
      </c>
      <c r="Z990" s="549">
        <f t="shared" si="588"/>
        <v>0</v>
      </c>
      <c r="AA990" s="549">
        <f t="shared" si="588"/>
        <v>0</v>
      </c>
      <c r="AB990" s="282">
        <f t="shared" si="591"/>
        <v>0</v>
      </c>
      <c r="AC990" s="281">
        <f t="shared" si="592"/>
        <v>0</v>
      </c>
      <c r="AD990" s="549">
        <f t="shared" si="569"/>
        <v>0</v>
      </c>
      <c r="AE990" s="553">
        <f t="shared" si="561"/>
        <v>0</v>
      </c>
      <c r="AF990" s="282">
        <f t="shared" si="562"/>
        <v>0</v>
      </c>
      <c r="AG990" s="283">
        <f t="shared" si="555"/>
        <v>0</v>
      </c>
      <c r="AH990" s="281">
        <f t="shared" si="556"/>
        <v>0</v>
      </c>
      <c r="AI990" s="551">
        <f t="shared" si="589"/>
        <v>13996065.539166665</v>
      </c>
      <c r="AJ990" s="549">
        <f t="shared" si="589"/>
        <v>0</v>
      </c>
      <c r="AK990" s="549">
        <f t="shared" si="589"/>
        <v>0</v>
      </c>
      <c r="AL990" s="282">
        <f t="shared" si="557"/>
        <v>0</v>
      </c>
      <c r="AM990" s="281">
        <f t="shared" si="558"/>
        <v>0</v>
      </c>
      <c r="AN990" s="549">
        <f t="shared" si="549"/>
        <v>0</v>
      </c>
      <c r="AO990" s="549">
        <f t="shared" si="550"/>
        <v>0</v>
      </c>
      <c r="AP990" s="549">
        <f t="shared" si="559"/>
        <v>0</v>
      </c>
      <c r="AQ990" s="283">
        <f t="shared" si="593"/>
        <v>0</v>
      </c>
      <c r="AR990" s="281">
        <f t="shared" si="560"/>
        <v>0</v>
      </c>
      <c r="AT990" s="446"/>
      <c r="AU990" s="284"/>
      <c r="AV990" s="447" t="str">
        <f t="shared" si="552"/>
        <v>CA</v>
      </c>
      <c r="AW990" s="447" t="str">
        <f t="shared" si="552"/>
        <v>CL</v>
      </c>
      <c r="AX990" s="447" t="str">
        <f t="shared" si="552"/>
        <v>AIC</v>
      </c>
      <c r="AY990" s="447" t="str">
        <f t="shared" si="594"/>
        <v>ERB</v>
      </c>
      <c r="AZ990" s="447" t="str">
        <f t="shared" si="594"/>
        <v>GRB</v>
      </c>
      <c r="BA990" s="447" t="str">
        <f t="shared" si="594"/>
        <v>Non-Op</v>
      </c>
      <c r="BC990" s="445" t="s">
        <v>2262</v>
      </c>
      <c r="BD990" s="552">
        <f t="shared" si="570"/>
        <v>0</v>
      </c>
      <c r="BF990" s="435"/>
      <c r="BG990" s="435"/>
      <c r="BH990" s="435"/>
      <c r="BI990" s="435"/>
      <c r="BJ990" s="435"/>
      <c r="BK990" s="435"/>
      <c r="BL990" s="435"/>
      <c r="BN990" s="444"/>
    </row>
    <row r="991" spans="1:66" s="28" customFormat="1" ht="12" customHeight="1">
      <c r="A991" s="362">
        <v>18630112</v>
      </c>
      <c r="B991" s="290" t="str">
        <f t="shared" si="565"/>
        <v>18630112</v>
      </c>
      <c r="C991" s="497" t="s">
        <v>2272</v>
      </c>
      <c r="D991" s="451" t="s">
        <v>2091</v>
      </c>
      <c r="E991" s="451"/>
      <c r="F991" s="300">
        <v>44287</v>
      </c>
      <c r="G991" s="451"/>
      <c r="H991" s="556">
        <v>3004372.62</v>
      </c>
      <c r="I991" s="556">
        <v>3147514.39</v>
      </c>
      <c r="J991" s="556">
        <v>3342783.42</v>
      </c>
      <c r="K991" s="556">
        <v>3594503.5</v>
      </c>
      <c r="L991" s="556">
        <v>3769154.88</v>
      </c>
      <c r="M991" s="556">
        <v>3830243.45</v>
      </c>
      <c r="N991" s="556">
        <v>3902616.12</v>
      </c>
      <c r="O991" s="556">
        <v>3906321.97</v>
      </c>
      <c r="P991" s="556">
        <v>3907213.79</v>
      </c>
      <c r="Q991" s="556">
        <v>3907210.87</v>
      </c>
      <c r="R991" s="556">
        <v>3907208.61</v>
      </c>
      <c r="S991" s="556">
        <v>3907208.61</v>
      </c>
      <c r="T991" s="556">
        <v>3906942.06</v>
      </c>
      <c r="U991" s="556"/>
      <c r="V991" s="556">
        <f t="shared" si="551"/>
        <v>3714803.0791666671</v>
      </c>
      <c r="W991" s="292"/>
      <c r="X991" s="293"/>
      <c r="Y991" s="548">
        <f t="shared" si="588"/>
        <v>3906942.06</v>
      </c>
      <c r="Z991" s="549">
        <f t="shared" si="588"/>
        <v>0</v>
      </c>
      <c r="AA991" s="549">
        <f t="shared" si="588"/>
        <v>0</v>
      </c>
      <c r="AB991" s="282">
        <f t="shared" si="591"/>
        <v>0</v>
      </c>
      <c r="AC991" s="281">
        <f t="shared" si="592"/>
        <v>0</v>
      </c>
      <c r="AD991" s="549">
        <f t="shared" si="569"/>
        <v>0</v>
      </c>
      <c r="AE991" s="553">
        <f t="shared" si="561"/>
        <v>0</v>
      </c>
      <c r="AF991" s="282">
        <f t="shared" si="562"/>
        <v>0</v>
      </c>
      <c r="AG991" s="283">
        <f t="shared" si="555"/>
        <v>0</v>
      </c>
      <c r="AH991" s="281">
        <f t="shared" si="556"/>
        <v>0</v>
      </c>
      <c r="AI991" s="551">
        <f t="shared" si="589"/>
        <v>3714803.0791666671</v>
      </c>
      <c r="AJ991" s="549">
        <f t="shared" si="589"/>
        <v>0</v>
      </c>
      <c r="AK991" s="549">
        <f t="shared" si="589"/>
        <v>0</v>
      </c>
      <c r="AL991" s="282">
        <f t="shared" si="557"/>
        <v>0</v>
      </c>
      <c r="AM991" s="281">
        <f t="shared" si="558"/>
        <v>0</v>
      </c>
      <c r="AN991" s="549">
        <f t="shared" si="549"/>
        <v>0</v>
      </c>
      <c r="AO991" s="549">
        <f t="shared" si="550"/>
        <v>0</v>
      </c>
      <c r="AP991" s="549">
        <f t="shared" si="559"/>
        <v>0</v>
      </c>
      <c r="AQ991" s="283">
        <f t="shared" si="593"/>
        <v>0</v>
      </c>
      <c r="AR991" s="281">
        <f t="shared" si="560"/>
        <v>0</v>
      </c>
      <c r="AT991" s="446"/>
      <c r="AU991" s="284"/>
      <c r="AV991" s="447" t="str">
        <f t="shared" si="552"/>
        <v>CA</v>
      </c>
      <c r="AW991" s="447" t="str">
        <f t="shared" si="552"/>
        <v>CL</v>
      </c>
      <c r="AX991" s="447" t="str">
        <f t="shared" si="552"/>
        <v>AIC</v>
      </c>
      <c r="AY991" s="447" t="str">
        <f t="shared" si="594"/>
        <v>ERB</v>
      </c>
      <c r="AZ991" s="447" t="str">
        <f t="shared" si="594"/>
        <v>GRB</v>
      </c>
      <c r="BA991" s="447" t="str">
        <f t="shared" si="594"/>
        <v>Non-Op</v>
      </c>
      <c r="BC991" s="445" t="s">
        <v>2262</v>
      </c>
      <c r="BD991" s="552">
        <f t="shared" si="570"/>
        <v>3906942.06</v>
      </c>
      <c r="BF991" s="435"/>
      <c r="BG991" s="435"/>
      <c r="BH991" s="435"/>
      <c r="BI991" s="435"/>
      <c r="BJ991" s="435"/>
      <c r="BK991" s="435"/>
      <c r="BL991" s="435"/>
      <c r="BN991" s="444"/>
    </row>
    <row r="992" spans="1:66" s="28" customFormat="1" ht="12" customHeight="1">
      <c r="A992" s="362">
        <v>18630121</v>
      </c>
      <c r="B992" s="290" t="str">
        <f t="shared" si="565"/>
        <v>18630121</v>
      </c>
      <c r="C992" s="497" t="s">
        <v>2273</v>
      </c>
      <c r="D992" s="451" t="s">
        <v>2091</v>
      </c>
      <c r="E992" s="451"/>
      <c r="F992" s="300">
        <v>44317</v>
      </c>
      <c r="G992" s="451"/>
      <c r="H992" s="556">
        <v>0</v>
      </c>
      <c r="I992" s="556">
        <v>0</v>
      </c>
      <c r="J992" s="556">
        <v>0</v>
      </c>
      <c r="K992" s="556">
        <v>0</v>
      </c>
      <c r="L992" s="556">
        <v>0</v>
      </c>
      <c r="M992" s="556">
        <v>0</v>
      </c>
      <c r="N992" s="556">
        <v>0</v>
      </c>
      <c r="O992" s="556">
        <v>0</v>
      </c>
      <c r="P992" s="556">
        <v>0</v>
      </c>
      <c r="Q992" s="556">
        <v>0</v>
      </c>
      <c r="R992" s="556">
        <v>0</v>
      </c>
      <c r="S992" s="556">
        <v>0</v>
      </c>
      <c r="T992" s="556">
        <v>0</v>
      </c>
      <c r="U992" s="556"/>
      <c r="V992" s="556">
        <f t="shared" si="551"/>
        <v>0</v>
      </c>
      <c r="W992" s="292"/>
      <c r="X992" s="293"/>
      <c r="Y992" s="548">
        <f t="shared" si="588"/>
        <v>0</v>
      </c>
      <c r="Z992" s="549">
        <f t="shared" si="588"/>
        <v>0</v>
      </c>
      <c r="AA992" s="549">
        <f t="shared" si="588"/>
        <v>0</v>
      </c>
      <c r="AB992" s="282">
        <f t="shared" si="591"/>
        <v>0</v>
      </c>
      <c r="AC992" s="281">
        <f t="shared" si="592"/>
        <v>0</v>
      </c>
      <c r="AD992" s="549">
        <f t="shared" si="569"/>
        <v>0</v>
      </c>
      <c r="AE992" s="553">
        <f t="shared" si="561"/>
        <v>0</v>
      </c>
      <c r="AF992" s="282">
        <f t="shared" si="562"/>
        <v>0</v>
      </c>
      <c r="AG992" s="283">
        <f t="shared" si="555"/>
        <v>0</v>
      </c>
      <c r="AH992" s="281">
        <f t="shared" si="556"/>
        <v>0</v>
      </c>
      <c r="AI992" s="551">
        <f t="shared" si="589"/>
        <v>0</v>
      </c>
      <c r="AJ992" s="549">
        <f t="shared" si="589"/>
        <v>0</v>
      </c>
      <c r="AK992" s="549">
        <f t="shared" si="589"/>
        <v>0</v>
      </c>
      <c r="AL992" s="282">
        <f t="shared" si="557"/>
        <v>0</v>
      </c>
      <c r="AM992" s="281">
        <f t="shared" si="558"/>
        <v>0</v>
      </c>
      <c r="AN992" s="549">
        <f t="shared" si="549"/>
        <v>0</v>
      </c>
      <c r="AO992" s="549">
        <f t="shared" si="550"/>
        <v>0</v>
      </c>
      <c r="AP992" s="549">
        <f t="shared" si="559"/>
        <v>0</v>
      </c>
      <c r="AQ992" s="283">
        <f t="shared" si="593"/>
        <v>0</v>
      </c>
      <c r="AR992" s="281">
        <f t="shared" si="560"/>
        <v>0</v>
      </c>
      <c r="AT992" s="446"/>
      <c r="AU992" s="284"/>
      <c r="AV992" s="447" t="str">
        <f t="shared" si="552"/>
        <v>CA</v>
      </c>
      <c r="AW992" s="447" t="str">
        <f t="shared" si="552"/>
        <v>CL</v>
      </c>
      <c r="AX992" s="447" t="str">
        <f t="shared" si="552"/>
        <v>AIC</v>
      </c>
      <c r="AY992" s="447" t="str">
        <f t="shared" si="594"/>
        <v>ERB</v>
      </c>
      <c r="AZ992" s="447" t="str">
        <f t="shared" si="594"/>
        <v>GRB</v>
      </c>
      <c r="BA992" s="447" t="str">
        <f t="shared" si="594"/>
        <v>Non-Op</v>
      </c>
      <c r="BC992" s="445" t="s">
        <v>2262</v>
      </c>
      <c r="BD992" s="552">
        <f t="shared" si="570"/>
        <v>0</v>
      </c>
      <c r="BF992" s="435"/>
      <c r="BG992" s="435"/>
      <c r="BH992" s="435"/>
      <c r="BI992" s="435"/>
      <c r="BJ992" s="435"/>
      <c r="BK992" s="435"/>
      <c r="BL992" s="435"/>
      <c r="BN992" s="444"/>
    </row>
    <row r="993" spans="1:66" s="28" customFormat="1" ht="12" customHeight="1">
      <c r="A993" s="362">
        <v>18630122</v>
      </c>
      <c r="B993" s="290" t="str">
        <f t="shared" si="565"/>
        <v>18630122</v>
      </c>
      <c r="C993" s="497" t="s">
        <v>2274</v>
      </c>
      <c r="D993" s="451" t="s">
        <v>2091</v>
      </c>
      <c r="E993" s="451"/>
      <c r="F993" s="300">
        <v>44317</v>
      </c>
      <c r="G993" s="451"/>
      <c r="H993" s="556">
        <v>-3004372.62</v>
      </c>
      <c r="I993" s="556">
        <v>-3147514.39</v>
      </c>
      <c r="J993" s="556">
        <v>-3342783.42</v>
      </c>
      <c r="K993" s="556">
        <v>-3594503.5</v>
      </c>
      <c r="L993" s="556">
        <v>-3769154.88</v>
      </c>
      <c r="M993" s="556">
        <v>-3830243.45</v>
      </c>
      <c r="N993" s="556">
        <v>-3902616.12</v>
      </c>
      <c r="O993" s="556">
        <v>-3906321.97</v>
      </c>
      <c r="P993" s="556">
        <v>-3907213.79</v>
      </c>
      <c r="Q993" s="556">
        <v>-3907216.71</v>
      </c>
      <c r="R993" s="556">
        <v>-3907224.81</v>
      </c>
      <c r="S993" s="556">
        <v>-3907208.61</v>
      </c>
      <c r="T993" s="556">
        <v>-3906942.06</v>
      </c>
      <c r="U993" s="556"/>
      <c r="V993" s="556">
        <f t="shared" si="551"/>
        <v>-3714804.915833333</v>
      </c>
      <c r="W993" s="292"/>
      <c r="X993" s="293"/>
      <c r="Y993" s="548">
        <f t="shared" si="588"/>
        <v>-3906942.06</v>
      </c>
      <c r="Z993" s="549">
        <f t="shared" si="588"/>
        <v>0</v>
      </c>
      <c r="AA993" s="549">
        <f t="shared" si="588"/>
        <v>0</v>
      </c>
      <c r="AB993" s="282">
        <f t="shared" si="591"/>
        <v>0</v>
      </c>
      <c r="AC993" s="281">
        <f t="shared" si="592"/>
        <v>0</v>
      </c>
      <c r="AD993" s="549">
        <f t="shared" si="569"/>
        <v>0</v>
      </c>
      <c r="AE993" s="553">
        <f t="shared" si="561"/>
        <v>0</v>
      </c>
      <c r="AF993" s="282">
        <f t="shared" si="562"/>
        <v>0</v>
      </c>
      <c r="AG993" s="283">
        <f t="shared" si="555"/>
        <v>0</v>
      </c>
      <c r="AH993" s="281">
        <f t="shared" si="556"/>
        <v>0</v>
      </c>
      <c r="AI993" s="551">
        <f t="shared" si="589"/>
        <v>-3714804.915833333</v>
      </c>
      <c r="AJ993" s="549">
        <f t="shared" si="589"/>
        <v>0</v>
      </c>
      <c r="AK993" s="549">
        <f t="shared" si="589"/>
        <v>0</v>
      </c>
      <c r="AL993" s="282">
        <f t="shared" si="557"/>
        <v>0</v>
      </c>
      <c r="AM993" s="281">
        <f t="shared" si="558"/>
        <v>0</v>
      </c>
      <c r="AN993" s="549">
        <f t="shared" si="549"/>
        <v>0</v>
      </c>
      <c r="AO993" s="549">
        <f t="shared" si="550"/>
        <v>0</v>
      </c>
      <c r="AP993" s="549">
        <f t="shared" si="559"/>
        <v>0</v>
      </c>
      <c r="AQ993" s="283">
        <f t="shared" si="593"/>
        <v>0</v>
      </c>
      <c r="AR993" s="281">
        <f t="shared" si="560"/>
        <v>0</v>
      </c>
      <c r="AT993" s="446"/>
      <c r="AU993" s="284"/>
      <c r="AV993" s="447" t="str">
        <f t="shared" si="552"/>
        <v>CA</v>
      </c>
      <c r="AW993" s="447" t="str">
        <f t="shared" si="552"/>
        <v>CL</v>
      </c>
      <c r="AX993" s="447" t="str">
        <f t="shared" si="552"/>
        <v>AIC</v>
      </c>
      <c r="AY993" s="447" t="str">
        <f t="shared" si="594"/>
        <v>ERB</v>
      </c>
      <c r="AZ993" s="447" t="str">
        <f t="shared" si="594"/>
        <v>GRB</v>
      </c>
      <c r="BA993" s="447" t="str">
        <f t="shared" si="594"/>
        <v>Non-Op</v>
      </c>
      <c r="BC993" s="445" t="s">
        <v>2262</v>
      </c>
      <c r="BD993" s="552">
        <f t="shared" si="570"/>
        <v>-3906942.06</v>
      </c>
      <c r="BF993" s="435"/>
      <c r="BG993" s="435"/>
      <c r="BH993" s="435"/>
      <c r="BI993" s="435"/>
      <c r="BJ993" s="435"/>
      <c r="BK993" s="435"/>
      <c r="BL993" s="435"/>
      <c r="BN993" s="444"/>
    </row>
    <row r="994" spans="1:66" s="28" customFormat="1" ht="12" customHeight="1">
      <c r="A994" s="362">
        <v>18630131</v>
      </c>
      <c r="B994" s="290" t="str">
        <f t="shared" si="565"/>
        <v>18630131</v>
      </c>
      <c r="C994" s="497" t="s">
        <v>2275</v>
      </c>
      <c r="D994" s="451" t="s">
        <v>1165</v>
      </c>
      <c r="E994" s="451"/>
      <c r="F994" s="300">
        <v>44256</v>
      </c>
      <c r="G994" s="451"/>
      <c r="H994" s="556">
        <v>2341912.83</v>
      </c>
      <c r="I994" s="556">
        <v>0</v>
      </c>
      <c r="J994" s="556">
        <v>0</v>
      </c>
      <c r="K994" s="556">
        <v>2272778.5099999998</v>
      </c>
      <c r="L994" s="556">
        <v>0</v>
      </c>
      <c r="M994" s="556">
        <v>0</v>
      </c>
      <c r="N994" s="556">
        <v>2320056.87</v>
      </c>
      <c r="O994" s="556">
        <v>0</v>
      </c>
      <c r="P994" s="556">
        <v>0</v>
      </c>
      <c r="Q994" s="556">
        <v>2004586.09</v>
      </c>
      <c r="R994" s="556">
        <v>0</v>
      </c>
      <c r="S994" s="556">
        <v>0</v>
      </c>
      <c r="T994" s="556">
        <v>0</v>
      </c>
      <c r="U994" s="556"/>
      <c r="V994" s="556">
        <f t="shared" si="551"/>
        <v>647364.82374999998</v>
      </c>
      <c r="W994" s="292"/>
      <c r="X994" s="293"/>
      <c r="Y994" s="548">
        <f t="shared" si="588"/>
        <v>0</v>
      </c>
      <c r="Z994" s="549">
        <f t="shared" si="588"/>
        <v>0</v>
      </c>
      <c r="AA994" s="549">
        <f t="shared" si="588"/>
        <v>0</v>
      </c>
      <c r="AB994" s="282">
        <f t="shared" si="591"/>
        <v>0</v>
      </c>
      <c r="AC994" s="281">
        <f t="shared" si="592"/>
        <v>0</v>
      </c>
      <c r="AD994" s="549">
        <f t="shared" si="569"/>
        <v>0</v>
      </c>
      <c r="AE994" s="553">
        <f t="shared" si="561"/>
        <v>0</v>
      </c>
      <c r="AF994" s="282">
        <f t="shared" si="562"/>
        <v>0</v>
      </c>
      <c r="AG994" s="283">
        <f t="shared" si="555"/>
        <v>0</v>
      </c>
      <c r="AH994" s="281">
        <f t="shared" si="556"/>
        <v>0</v>
      </c>
      <c r="AI994" s="551">
        <f t="shared" si="589"/>
        <v>0</v>
      </c>
      <c r="AJ994" s="549">
        <f t="shared" si="589"/>
        <v>0</v>
      </c>
      <c r="AK994" s="549">
        <f t="shared" si="589"/>
        <v>0</v>
      </c>
      <c r="AL994" s="282">
        <f t="shared" si="557"/>
        <v>647364.82374999998</v>
      </c>
      <c r="AM994" s="281">
        <f t="shared" si="558"/>
        <v>0</v>
      </c>
      <c r="AN994" s="549">
        <f t="shared" si="549"/>
        <v>0</v>
      </c>
      <c r="AO994" s="549">
        <f t="shared" si="550"/>
        <v>0</v>
      </c>
      <c r="AP994" s="549">
        <f t="shared" si="559"/>
        <v>647364.82374999998</v>
      </c>
      <c r="AQ994" s="283">
        <f t="shared" si="593"/>
        <v>647364.82374999998</v>
      </c>
      <c r="AR994" s="281">
        <f t="shared" si="560"/>
        <v>0</v>
      </c>
      <c r="AT994" s="446" t="s">
        <v>2147</v>
      </c>
      <c r="AU994" s="284"/>
      <c r="AV994" s="447" t="str">
        <f t="shared" si="552"/>
        <v>CA</v>
      </c>
      <c r="AW994" s="447" t="str">
        <f t="shared" si="552"/>
        <v>CL</v>
      </c>
      <c r="AX994" s="447" t="str">
        <f t="shared" si="552"/>
        <v>AIC</v>
      </c>
      <c r="AY994" s="447" t="str">
        <f t="shared" si="594"/>
        <v>ERB</v>
      </c>
      <c r="AZ994" s="447" t="str">
        <f t="shared" si="594"/>
        <v>GRB</v>
      </c>
      <c r="BA994" s="447" t="str">
        <f t="shared" si="594"/>
        <v>Non-Op</v>
      </c>
      <c r="BC994" s="445" t="s">
        <v>2276</v>
      </c>
      <c r="BD994" s="552">
        <f t="shared" si="570"/>
        <v>0</v>
      </c>
      <c r="BF994" s="435"/>
      <c r="BG994" s="435"/>
      <c r="BH994" s="435"/>
      <c r="BI994" s="435"/>
      <c r="BJ994" s="435"/>
      <c r="BK994" s="435"/>
      <c r="BL994" s="435"/>
      <c r="BN994" s="444"/>
    </row>
    <row r="995" spans="1:66" s="28" customFormat="1" ht="12" customHeight="1">
      <c r="A995" s="362">
        <v>18630141</v>
      </c>
      <c r="B995" s="290" t="str">
        <f t="shared" si="565"/>
        <v>18630141</v>
      </c>
      <c r="C995" s="497" t="s">
        <v>2261</v>
      </c>
      <c r="D995" s="451" t="s">
        <v>2091</v>
      </c>
      <c r="E995" s="451"/>
      <c r="F995" s="300">
        <v>44348</v>
      </c>
      <c r="G995" s="451"/>
      <c r="H995" s="556">
        <v>542685.09</v>
      </c>
      <c r="I995" s="556">
        <v>542685.09</v>
      </c>
      <c r="J995" s="556">
        <v>542685.09</v>
      </c>
      <c r="K995" s="556">
        <v>602411.53</v>
      </c>
      <c r="L995" s="556">
        <v>602411.53</v>
      </c>
      <c r="M995" s="556">
        <v>602411.53</v>
      </c>
      <c r="N995" s="556">
        <v>602411.53</v>
      </c>
      <c r="O995" s="556">
        <v>602411.53</v>
      </c>
      <c r="P995" s="556">
        <v>602411.53</v>
      </c>
      <c r="Q995" s="556">
        <v>700405.94</v>
      </c>
      <c r="R995" s="556">
        <v>700405.94</v>
      </c>
      <c r="S995" s="556">
        <v>700405.94</v>
      </c>
      <c r="T995" s="556">
        <v>0</v>
      </c>
      <c r="U995" s="556"/>
      <c r="V995" s="556">
        <f t="shared" si="551"/>
        <v>589366.64374999993</v>
      </c>
      <c r="W995" s="292"/>
      <c r="X995" s="293"/>
      <c r="Y995" s="548">
        <f t="shared" si="588"/>
        <v>0</v>
      </c>
      <c r="Z995" s="549">
        <f t="shared" si="588"/>
        <v>0</v>
      </c>
      <c r="AA995" s="549">
        <f t="shared" si="588"/>
        <v>0</v>
      </c>
      <c r="AB995" s="282">
        <f t="shared" si="591"/>
        <v>0</v>
      </c>
      <c r="AC995" s="281">
        <f t="shared" si="592"/>
        <v>0</v>
      </c>
      <c r="AD995" s="549">
        <f t="shared" si="569"/>
        <v>0</v>
      </c>
      <c r="AE995" s="553">
        <f t="shared" si="561"/>
        <v>0</v>
      </c>
      <c r="AF995" s="282">
        <f t="shared" si="562"/>
        <v>0</v>
      </c>
      <c r="AG995" s="283">
        <f t="shared" si="555"/>
        <v>0</v>
      </c>
      <c r="AH995" s="281">
        <f t="shared" si="556"/>
        <v>0</v>
      </c>
      <c r="AI995" s="551">
        <f t="shared" si="589"/>
        <v>589366.64374999993</v>
      </c>
      <c r="AJ995" s="549">
        <f t="shared" si="589"/>
        <v>0</v>
      </c>
      <c r="AK995" s="549">
        <f t="shared" si="589"/>
        <v>0</v>
      </c>
      <c r="AL995" s="282">
        <f t="shared" si="557"/>
        <v>0</v>
      </c>
      <c r="AM995" s="281">
        <f t="shared" si="558"/>
        <v>0</v>
      </c>
      <c r="AN995" s="549">
        <f t="shared" si="549"/>
        <v>0</v>
      </c>
      <c r="AO995" s="549">
        <f t="shared" si="550"/>
        <v>0</v>
      </c>
      <c r="AP995" s="549">
        <f t="shared" si="559"/>
        <v>0</v>
      </c>
      <c r="AQ995" s="283">
        <f t="shared" si="593"/>
        <v>0</v>
      </c>
      <c r="AR995" s="281">
        <f t="shared" si="560"/>
        <v>0</v>
      </c>
      <c r="AT995" s="446" t="s">
        <v>2269</v>
      </c>
      <c r="AU995" s="284"/>
      <c r="AV995" s="447" t="str">
        <f t="shared" si="552"/>
        <v>CA</v>
      </c>
      <c r="AW995" s="447" t="str">
        <f t="shared" si="552"/>
        <v>CL</v>
      </c>
      <c r="AX995" s="447" t="str">
        <f t="shared" si="552"/>
        <v>AIC</v>
      </c>
      <c r="AY995" s="447" t="str">
        <f t="shared" si="594"/>
        <v>ERB</v>
      </c>
      <c r="AZ995" s="447" t="str">
        <f t="shared" si="594"/>
        <v>GRB</v>
      </c>
      <c r="BA995" s="447" t="str">
        <f t="shared" si="594"/>
        <v>Non-Op</v>
      </c>
      <c r="BC995" s="445" t="s">
        <v>2262</v>
      </c>
      <c r="BD995" s="552">
        <f t="shared" si="570"/>
        <v>0</v>
      </c>
      <c r="BF995" s="435"/>
      <c r="BG995" s="435"/>
      <c r="BH995" s="435"/>
      <c r="BI995" s="435"/>
      <c r="BJ995" s="435"/>
      <c r="BK995" s="435"/>
      <c r="BL995" s="435"/>
      <c r="BN995" s="444"/>
    </row>
    <row r="996" spans="1:66" s="28" customFormat="1" ht="12" customHeight="1">
      <c r="A996" s="362">
        <v>18630142</v>
      </c>
      <c r="B996" s="290" t="str">
        <f t="shared" si="565"/>
        <v>18630142</v>
      </c>
      <c r="C996" s="497" t="s">
        <v>2263</v>
      </c>
      <c r="D996" s="451" t="s">
        <v>2091</v>
      </c>
      <c r="E996" s="451"/>
      <c r="F996" s="300">
        <v>44348</v>
      </c>
      <c r="G996" s="451"/>
      <c r="H996" s="556">
        <v>265406.94</v>
      </c>
      <c r="I996" s="556">
        <v>265406.94</v>
      </c>
      <c r="J996" s="556">
        <v>265406.94</v>
      </c>
      <c r="K996" s="556">
        <v>294921.42</v>
      </c>
      <c r="L996" s="556">
        <v>294921.42</v>
      </c>
      <c r="M996" s="556">
        <v>294921.42</v>
      </c>
      <c r="N996" s="556">
        <v>294921.42</v>
      </c>
      <c r="O996" s="556">
        <v>294921.42</v>
      </c>
      <c r="P996" s="556">
        <v>294921.42</v>
      </c>
      <c r="Q996" s="556">
        <v>342400.88</v>
      </c>
      <c r="R996" s="556">
        <v>342400.88</v>
      </c>
      <c r="S996" s="556">
        <v>342400.88</v>
      </c>
      <c r="T996" s="556">
        <v>0</v>
      </c>
      <c r="U996" s="556"/>
      <c r="V996" s="556">
        <f t="shared" si="551"/>
        <v>288354.04249999998</v>
      </c>
      <c r="W996" s="292"/>
      <c r="X996" s="293"/>
      <c r="Y996" s="548">
        <f t="shared" si="588"/>
        <v>0</v>
      </c>
      <c r="Z996" s="549">
        <f t="shared" si="588"/>
        <v>0</v>
      </c>
      <c r="AA996" s="549">
        <f t="shared" si="588"/>
        <v>0</v>
      </c>
      <c r="AB996" s="282">
        <f t="shared" si="591"/>
        <v>0</v>
      </c>
      <c r="AC996" s="281">
        <f t="shared" si="592"/>
        <v>0</v>
      </c>
      <c r="AD996" s="549">
        <f t="shared" si="569"/>
        <v>0</v>
      </c>
      <c r="AE996" s="553">
        <f t="shared" si="561"/>
        <v>0</v>
      </c>
      <c r="AF996" s="282">
        <f t="shared" si="562"/>
        <v>0</v>
      </c>
      <c r="AG996" s="283">
        <f t="shared" si="555"/>
        <v>0</v>
      </c>
      <c r="AH996" s="281">
        <f t="shared" si="556"/>
        <v>0</v>
      </c>
      <c r="AI996" s="551">
        <f t="shared" si="589"/>
        <v>288354.04249999998</v>
      </c>
      <c r="AJ996" s="549">
        <f t="shared" si="589"/>
        <v>0</v>
      </c>
      <c r="AK996" s="549">
        <f t="shared" si="589"/>
        <v>0</v>
      </c>
      <c r="AL996" s="282">
        <f t="shared" si="557"/>
        <v>0</v>
      </c>
      <c r="AM996" s="281">
        <f t="shared" si="558"/>
        <v>0</v>
      </c>
      <c r="AN996" s="549">
        <f t="shared" si="549"/>
        <v>0</v>
      </c>
      <c r="AO996" s="549">
        <f t="shared" si="550"/>
        <v>0</v>
      </c>
      <c r="AP996" s="549">
        <f t="shared" si="559"/>
        <v>0</v>
      </c>
      <c r="AQ996" s="283">
        <f t="shared" si="593"/>
        <v>0</v>
      </c>
      <c r="AR996" s="281">
        <f t="shared" si="560"/>
        <v>0</v>
      </c>
      <c r="AT996" s="446" t="s">
        <v>2269</v>
      </c>
      <c r="AU996" s="284"/>
      <c r="AV996" s="447" t="str">
        <f t="shared" si="552"/>
        <v>CA</v>
      </c>
      <c r="AW996" s="447" t="str">
        <f t="shared" si="552"/>
        <v>CL</v>
      </c>
      <c r="AX996" s="447" t="str">
        <f t="shared" si="552"/>
        <v>AIC</v>
      </c>
      <c r="AY996" s="447" t="str">
        <f t="shared" ref="AY996:BA1011" si="595">IF(VALUE(AD996),AY$7,IF(ISBLANK(AD996),"",AY$7))</f>
        <v>ERB</v>
      </c>
      <c r="AZ996" s="447" t="str">
        <f t="shared" si="595"/>
        <v>GRB</v>
      </c>
      <c r="BA996" s="447" t="str">
        <f t="shared" si="595"/>
        <v>Non-Op</v>
      </c>
      <c r="BC996" s="445" t="s">
        <v>2262</v>
      </c>
      <c r="BD996" s="552">
        <f t="shared" si="570"/>
        <v>0</v>
      </c>
      <c r="BF996" s="435"/>
      <c r="BG996" s="435"/>
      <c r="BH996" s="435"/>
      <c r="BI996" s="435"/>
      <c r="BJ996" s="435"/>
      <c r="BK996" s="435"/>
      <c r="BL996" s="435"/>
      <c r="BN996" s="444"/>
    </row>
    <row r="997" spans="1:66" s="28" customFormat="1" ht="12" customHeight="1">
      <c r="A997" s="362">
        <v>18630151</v>
      </c>
      <c r="B997" s="290" t="str">
        <f t="shared" si="565"/>
        <v>18630151</v>
      </c>
      <c r="C997" s="497" t="s">
        <v>2264</v>
      </c>
      <c r="D997" s="451" t="s">
        <v>2091</v>
      </c>
      <c r="E997" s="451"/>
      <c r="F997" s="300">
        <v>44348</v>
      </c>
      <c r="G997" s="451"/>
      <c r="H997" s="556">
        <v>2314119.2599999998</v>
      </c>
      <c r="I997" s="556">
        <v>2314119.2599999998</v>
      </c>
      <c r="J997" s="556">
        <v>2314119.2599999998</v>
      </c>
      <c r="K997" s="556">
        <v>3310958.82</v>
      </c>
      <c r="L997" s="556">
        <v>3310958.82</v>
      </c>
      <c r="M997" s="556">
        <v>3310958.82</v>
      </c>
      <c r="N997" s="556">
        <v>3411181.64</v>
      </c>
      <c r="O997" s="556">
        <v>3411181.64</v>
      </c>
      <c r="P997" s="556">
        <v>3411181.64</v>
      </c>
      <c r="Q997" s="556">
        <v>4133645.67</v>
      </c>
      <c r="R997" s="556">
        <v>4133645.67</v>
      </c>
      <c r="S997" s="556">
        <v>4133645.67</v>
      </c>
      <c r="T997" s="556">
        <v>4558462.22</v>
      </c>
      <c r="U997" s="556"/>
      <c r="V997" s="556">
        <f t="shared" si="551"/>
        <v>3385990.6375000007</v>
      </c>
      <c r="W997" s="292"/>
      <c r="X997" s="293"/>
      <c r="Y997" s="548">
        <f t="shared" si="588"/>
        <v>4558462.22</v>
      </c>
      <c r="Z997" s="549">
        <f t="shared" si="588"/>
        <v>0</v>
      </c>
      <c r="AA997" s="549">
        <f t="shared" si="588"/>
        <v>0</v>
      </c>
      <c r="AB997" s="282">
        <f t="shared" si="591"/>
        <v>0</v>
      </c>
      <c r="AC997" s="281">
        <f t="shared" si="592"/>
        <v>0</v>
      </c>
      <c r="AD997" s="549">
        <f t="shared" si="569"/>
        <v>0</v>
      </c>
      <c r="AE997" s="553">
        <f t="shared" si="561"/>
        <v>0</v>
      </c>
      <c r="AF997" s="282">
        <f t="shared" si="562"/>
        <v>0</v>
      </c>
      <c r="AG997" s="283">
        <f t="shared" si="555"/>
        <v>0</v>
      </c>
      <c r="AH997" s="281">
        <f t="shared" si="556"/>
        <v>0</v>
      </c>
      <c r="AI997" s="551">
        <f t="shared" si="589"/>
        <v>3385990.6375000007</v>
      </c>
      <c r="AJ997" s="549">
        <f t="shared" si="589"/>
        <v>0</v>
      </c>
      <c r="AK997" s="549">
        <f t="shared" si="589"/>
        <v>0</v>
      </c>
      <c r="AL997" s="282">
        <f t="shared" si="557"/>
        <v>0</v>
      </c>
      <c r="AM997" s="281">
        <f t="shared" si="558"/>
        <v>0</v>
      </c>
      <c r="AN997" s="549">
        <f t="shared" si="549"/>
        <v>0</v>
      </c>
      <c r="AO997" s="549">
        <f t="shared" si="550"/>
        <v>0</v>
      </c>
      <c r="AP997" s="549">
        <f t="shared" si="559"/>
        <v>0</v>
      </c>
      <c r="AQ997" s="283">
        <f t="shared" si="593"/>
        <v>0</v>
      </c>
      <c r="AR997" s="281">
        <f t="shared" si="560"/>
        <v>0</v>
      </c>
      <c r="AT997" s="446" t="s">
        <v>2269</v>
      </c>
      <c r="AU997" s="284"/>
      <c r="AV997" s="447" t="str">
        <f t="shared" si="552"/>
        <v>CA</v>
      </c>
      <c r="AW997" s="447" t="str">
        <f t="shared" si="552"/>
        <v>CL</v>
      </c>
      <c r="AX997" s="447" t="str">
        <f t="shared" si="552"/>
        <v>AIC</v>
      </c>
      <c r="AY997" s="447" t="str">
        <f t="shared" si="595"/>
        <v>ERB</v>
      </c>
      <c r="AZ997" s="447" t="str">
        <f t="shared" si="595"/>
        <v>GRB</v>
      </c>
      <c r="BA997" s="447" t="str">
        <f t="shared" si="595"/>
        <v>Non-Op</v>
      </c>
      <c r="BC997" s="445" t="s">
        <v>2262</v>
      </c>
      <c r="BD997" s="552">
        <f t="shared" si="570"/>
        <v>4558462.22</v>
      </c>
      <c r="BF997" s="435"/>
      <c r="BG997" s="435"/>
      <c r="BH997" s="435"/>
      <c r="BI997" s="435"/>
      <c r="BJ997" s="435"/>
      <c r="BK997" s="435"/>
      <c r="BL997" s="435"/>
      <c r="BN997" s="444"/>
    </row>
    <row r="998" spans="1:66" s="28" customFormat="1" ht="12" customHeight="1">
      <c r="A998" s="362">
        <v>18630152</v>
      </c>
      <c r="B998" s="290" t="str">
        <f t="shared" si="565"/>
        <v>18630152</v>
      </c>
      <c r="C998" s="497" t="s">
        <v>2265</v>
      </c>
      <c r="D998" s="451" t="s">
        <v>2091</v>
      </c>
      <c r="E998" s="451"/>
      <c r="F998" s="300">
        <v>44348</v>
      </c>
      <c r="G998" s="451"/>
      <c r="H998" s="556">
        <v>534541.57999999996</v>
      </c>
      <c r="I998" s="556">
        <v>534541.57999999996</v>
      </c>
      <c r="J998" s="556">
        <v>534541.57999999996</v>
      </c>
      <c r="K998" s="556">
        <v>1406028.27</v>
      </c>
      <c r="L998" s="556">
        <v>1406028.27</v>
      </c>
      <c r="M998" s="556">
        <v>1406028.27</v>
      </c>
      <c r="N998" s="556">
        <v>1668344.29</v>
      </c>
      <c r="O998" s="556">
        <v>1668344.29</v>
      </c>
      <c r="P998" s="556">
        <v>1668344.29</v>
      </c>
      <c r="Q998" s="556">
        <v>534541.57999999996</v>
      </c>
      <c r="R998" s="556">
        <v>534541.57999999996</v>
      </c>
      <c r="S998" s="556">
        <v>534541.57999999996</v>
      </c>
      <c r="T998" s="556">
        <v>2492294.3199999998</v>
      </c>
      <c r="U998" s="556"/>
      <c r="V998" s="556">
        <f t="shared" si="551"/>
        <v>1117436.9608333332</v>
      </c>
      <c r="W998" s="292"/>
      <c r="X998" s="293"/>
      <c r="Y998" s="548">
        <f t="shared" si="588"/>
        <v>2492294.3199999998</v>
      </c>
      <c r="Z998" s="549">
        <f t="shared" si="588"/>
        <v>0</v>
      </c>
      <c r="AA998" s="549">
        <f t="shared" si="588"/>
        <v>0</v>
      </c>
      <c r="AB998" s="282">
        <f t="shared" si="591"/>
        <v>0</v>
      </c>
      <c r="AC998" s="281">
        <f t="shared" si="592"/>
        <v>0</v>
      </c>
      <c r="AD998" s="549">
        <f t="shared" si="569"/>
        <v>0</v>
      </c>
      <c r="AE998" s="553">
        <f t="shared" si="561"/>
        <v>0</v>
      </c>
      <c r="AF998" s="282">
        <f t="shared" si="562"/>
        <v>0</v>
      </c>
      <c r="AG998" s="283">
        <f t="shared" si="555"/>
        <v>0</v>
      </c>
      <c r="AH998" s="281">
        <f t="shared" si="556"/>
        <v>0</v>
      </c>
      <c r="AI998" s="551">
        <f t="shared" si="589"/>
        <v>1117436.9608333332</v>
      </c>
      <c r="AJ998" s="549">
        <f t="shared" si="589"/>
        <v>0</v>
      </c>
      <c r="AK998" s="549">
        <f t="shared" si="589"/>
        <v>0</v>
      </c>
      <c r="AL998" s="282">
        <f t="shared" si="557"/>
        <v>0</v>
      </c>
      <c r="AM998" s="281">
        <f t="shared" si="558"/>
        <v>0</v>
      </c>
      <c r="AN998" s="549">
        <f t="shared" si="549"/>
        <v>0</v>
      </c>
      <c r="AO998" s="549">
        <f t="shared" si="550"/>
        <v>0</v>
      </c>
      <c r="AP998" s="549">
        <f t="shared" si="559"/>
        <v>0</v>
      </c>
      <c r="AQ998" s="283">
        <f t="shared" si="593"/>
        <v>0</v>
      </c>
      <c r="AR998" s="281">
        <f t="shared" si="560"/>
        <v>0</v>
      </c>
      <c r="AT998" s="446" t="s">
        <v>2269</v>
      </c>
      <c r="AU998" s="284"/>
      <c r="AV998" s="447" t="str">
        <f t="shared" si="552"/>
        <v>CA</v>
      </c>
      <c r="AW998" s="447" t="str">
        <f t="shared" si="552"/>
        <v>CL</v>
      </c>
      <c r="AX998" s="447" t="str">
        <f t="shared" si="552"/>
        <v>AIC</v>
      </c>
      <c r="AY998" s="447" t="str">
        <f t="shared" si="595"/>
        <v>ERB</v>
      </c>
      <c r="AZ998" s="447" t="str">
        <f t="shared" si="595"/>
        <v>GRB</v>
      </c>
      <c r="BA998" s="447" t="str">
        <f t="shared" si="595"/>
        <v>Non-Op</v>
      </c>
      <c r="BC998" s="445" t="s">
        <v>2262</v>
      </c>
      <c r="BD998" s="552">
        <f t="shared" si="570"/>
        <v>2492294.3199999998</v>
      </c>
      <c r="BF998" s="435"/>
      <c r="BG998" s="435"/>
      <c r="BH998" s="435"/>
      <c r="BI998" s="435"/>
      <c r="BJ998" s="435"/>
      <c r="BK998" s="435"/>
      <c r="BL998" s="435"/>
      <c r="BN998" s="444"/>
    </row>
    <row r="999" spans="1:66" s="28" customFormat="1" ht="12" customHeight="1">
      <c r="A999" s="362">
        <v>18630161</v>
      </c>
      <c r="B999" s="290" t="str">
        <f t="shared" si="565"/>
        <v>18630161</v>
      </c>
      <c r="C999" s="497" t="s">
        <v>2266</v>
      </c>
      <c r="D999" s="451" t="s">
        <v>2091</v>
      </c>
      <c r="E999" s="451"/>
      <c r="F999" s="300">
        <v>44348</v>
      </c>
      <c r="G999" s="451"/>
      <c r="H999" s="556">
        <v>5110245.3499999996</v>
      </c>
      <c r="I999" s="556">
        <v>5110245.3499999996</v>
      </c>
      <c r="J999" s="556">
        <v>5110245.3499999996</v>
      </c>
      <c r="K999" s="556">
        <v>5663944.46</v>
      </c>
      <c r="L999" s="556">
        <v>5662407.4400000004</v>
      </c>
      <c r="M999" s="556">
        <v>5662407.4400000004</v>
      </c>
      <c r="N999" s="556">
        <v>5662407.4400000004</v>
      </c>
      <c r="O999" s="556">
        <v>5662407.4400000004</v>
      </c>
      <c r="P999" s="556">
        <v>5662407.4400000004</v>
      </c>
      <c r="Q999" s="556">
        <v>6925277.25</v>
      </c>
      <c r="R999" s="556">
        <v>6925277.25</v>
      </c>
      <c r="S999" s="556">
        <v>6925277.25</v>
      </c>
      <c r="T999" s="556">
        <v>0</v>
      </c>
      <c r="U999" s="556"/>
      <c r="V999" s="556">
        <f t="shared" si="551"/>
        <v>5627285.5654166667</v>
      </c>
      <c r="W999" s="292"/>
      <c r="X999" s="293"/>
      <c r="Y999" s="548">
        <f t="shared" si="588"/>
        <v>0</v>
      </c>
      <c r="Z999" s="549">
        <f t="shared" si="588"/>
        <v>0</v>
      </c>
      <c r="AA999" s="549">
        <f t="shared" si="588"/>
        <v>0</v>
      </c>
      <c r="AB999" s="282">
        <f t="shared" si="591"/>
        <v>0</v>
      </c>
      <c r="AC999" s="281">
        <f t="shared" si="592"/>
        <v>0</v>
      </c>
      <c r="AD999" s="549">
        <f t="shared" si="569"/>
        <v>0</v>
      </c>
      <c r="AE999" s="553">
        <f t="shared" si="561"/>
        <v>0</v>
      </c>
      <c r="AF999" s="282">
        <f t="shared" si="562"/>
        <v>0</v>
      </c>
      <c r="AG999" s="283">
        <f t="shared" si="555"/>
        <v>0</v>
      </c>
      <c r="AH999" s="281">
        <f t="shared" si="556"/>
        <v>0</v>
      </c>
      <c r="AI999" s="551">
        <f t="shared" si="589"/>
        <v>5627285.5654166667</v>
      </c>
      <c r="AJ999" s="549">
        <f t="shared" si="589"/>
        <v>0</v>
      </c>
      <c r="AK999" s="549">
        <f t="shared" si="589"/>
        <v>0</v>
      </c>
      <c r="AL999" s="282">
        <f t="shared" si="557"/>
        <v>0</v>
      </c>
      <c r="AM999" s="281">
        <f t="shared" si="558"/>
        <v>0</v>
      </c>
      <c r="AN999" s="549">
        <f t="shared" si="549"/>
        <v>0</v>
      </c>
      <c r="AO999" s="549">
        <f t="shared" si="550"/>
        <v>0</v>
      </c>
      <c r="AP999" s="549">
        <f t="shared" si="559"/>
        <v>0</v>
      </c>
      <c r="AQ999" s="283">
        <f t="shared" si="593"/>
        <v>0</v>
      </c>
      <c r="AR999" s="281">
        <f t="shared" si="560"/>
        <v>0</v>
      </c>
      <c r="AT999" s="446" t="s">
        <v>2269</v>
      </c>
      <c r="AU999" s="284"/>
      <c r="AV999" s="447" t="str">
        <f t="shared" si="552"/>
        <v>CA</v>
      </c>
      <c r="AW999" s="447" t="str">
        <f t="shared" si="552"/>
        <v>CL</v>
      </c>
      <c r="AX999" s="447" t="str">
        <f t="shared" si="552"/>
        <v>AIC</v>
      </c>
      <c r="AY999" s="447" t="str">
        <f t="shared" si="595"/>
        <v>ERB</v>
      </c>
      <c r="AZ999" s="447" t="str">
        <f t="shared" si="595"/>
        <v>GRB</v>
      </c>
      <c r="BA999" s="447" t="str">
        <f t="shared" si="595"/>
        <v>Non-Op</v>
      </c>
      <c r="BC999" s="445" t="s">
        <v>2262</v>
      </c>
      <c r="BD999" s="552">
        <f t="shared" si="570"/>
        <v>0</v>
      </c>
      <c r="BF999" s="435"/>
      <c r="BG999" s="435"/>
      <c r="BH999" s="435"/>
      <c r="BI999" s="435"/>
      <c r="BJ999" s="435"/>
      <c r="BK999" s="435"/>
      <c r="BL999" s="435"/>
      <c r="BN999" s="444"/>
    </row>
    <row r="1000" spans="1:66" s="28" customFormat="1" ht="12" customHeight="1">
      <c r="A1000" s="362">
        <v>18630162</v>
      </c>
      <c r="B1000" s="290" t="str">
        <f t="shared" si="565"/>
        <v>18630162</v>
      </c>
      <c r="C1000" s="497" t="s">
        <v>2267</v>
      </c>
      <c r="D1000" s="451" t="s">
        <v>2091</v>
      </c>
      <c r="E1000" s="451"/>
      <c r="F1000" s="300">
        <v>44348</v>
      </c>
      <c r="G1000" s="451"/>
      <c r="H1000" s="556">
        <v>1456939.62</v>
      </c>
      <c r="I1000" s="556">
        <v>1456939.62</v>
      </c>
      <c r="J1000" s="556">
        <v>1456939.62</v>
      </c>
      <c r="K1000" s="556">
        <v>1683509.55</v>
      </c>
      <c r="L1000" s="556">
        <v>1682404.73</v>
      </c>
      <c r="M1000" s="556">
        <v>1682404.73</v>
      </c>
      <c r="N1000" s="556">
        <v>1682404.73</v>
      </c>
      <c r="O1000" s="556">
        <v>1682404.73</v>
      </c>
      <c r="P1000" s="556">
        <v>1682404.73</v>
      </c>
      <c r="Q1000" s="556">
        <v>2137176.62</v>
      </c>
      <c r="R1000" s="556">
        <v>2137176.62</v>
      </c>
      <c r="S1000" s="556">
        <v>2137176.62</v>
      </c>
      <c r="T1000" s="556">
        <v>0</v>
      </c>
      <c r="U1000" s="556"/>
      <c r="V1000" s="556">
        <f t="shared" si="551"/>
        <v>1679117.6758333335</v>
      </c>
      <c r="W1000" s="292"/>
      <c r="X1000" s="293"/>
      <c r="Y1000" s="548">
        <f t="shared" si="588"/>
        <v>0</v>
      </c>
      <c r="Z1000" s="549">
        <f t="shared" si="588"/>
        <v>0</v>
      </c>
      <c r="AA1000" s="549">
        <f t="shared" si="588"/>
        <v>0</v>
      </c>
      <c r="AB1000" s="282">
        <f t="shared" si="591"/>
        <v>0</v>
      </c>
      <c r="AC1000" s="281">
        <f t="shared" si="592"/>
        <v>0</v>
      </c>
      <c r="AD1000" s="549">
        <f t="shared" si="569"/>
        <v>0</v>
      </c>
      <c r="AE1000" s="553">
        <f t="shared" si="561"/>
        <v>0</v>
      </c>
      <c r="AF1000" s="282">
        <f t="shared" si="562"/>
        <v>0</v>
      </c>
      <c r="AG1000" s="283">
        <f t="shared" si="555"/>
        <v>0</v>
      </c>
      <c r="AH1000" s="281">
        <f t="shared" si="556"/>
        <v>0</v>
      </c>
      <c r="AI1000" s="551">
        <f t="shared" si="589"/>
        <v>1679117.6758333335</v>
      </c>
      <c r="AJ1000" s="549">
        <f t="shared" si="589"/>
        <v>0</v>
      </c>
      <c r="AK1000" s="549">
        <f t="shared" si="589"/>
        <v>0</v>
      </c>
      <c r="AL1000" s="282">
        <f t="shared" si="557"/>
        <v>0</v>
      </c>
      <c r="AM1000" s="281">
        <f t="shared" si="558"/>
        <v>0</v>
      </c>
      <c r="AN1000" s="549">
        <f t="shared" si="549"/>
        <v>0</v>
      </c>
      <c r="AO1000" s="549">
        <f t="shared" si="550"/>
        <v>0</v>
      </c>
      <c r="AP1000" s="549">
        <f t="shared" si="559"/>
        <v>0</v>
      </c>
      <c r="AQ1000" s="283">
        <f t="shared" si="593"/>
        <v>0</v>
      </c>
      <c r="AR1000" s="281">
        <f t="shared" si="560"/>
        <v>0</v>
      </c>
      <c r="AT1000" s="446" t="s">
        <v>2269</v>
      </c>
      <c r="AU1000" s="284"/>
      <c r="AV1000" s="447" t="str">
        <f t="shared" si="552"/>
        <v>CA</v>
      </c>
      <c r="AW1000" s="447" t="str">
        <f t="shared" si="552"/>
        <v>CL</v>
      </c>
      <c r="AX1000" s="447" t="str">
        <f t="shared" si="552"/>
        <v>AIC</v>
      </c>
      <c r="AY1000" s="447" t="str">
        <f t="shared" si="595"/>
        <v>ERB</v>
      </c>
      <c r="AZ1000" s="447" t="str">
        <f t="shared" si="595"/>
        <v>GRB</v>
      </c>
      <c r="BA1000" s="447" t="str">
        <f t="shared" si="595"/>
        <v>Non-Op</v>
      </c>
      <c r="BC1000" s="445" t="s">
        <v>2262</v>
      </c>
      <c r="BD1000" s="552">
        <f t="shared" si="570"/>
        <v>0</v>
      </c>
      <c r="BF1000" s="435"/>
      <c r="BG1000" s="435"/>
      <c r="BH1000" s="435"/>
      <c r="BI1000" s="435"/>
      <c r="BJ1000" s="435"/>
      <c r="BK1000" s="435"/>
      <c r="BL1000" s="435"/>
      <c r="BN1000" s="444"/>
    </row>
    <row r="1001" spans="1:66" s="28" customFormat="1" ht="12" customHeight="1">
      <c r="A1001" s="362">
        <v>18630171</v>
      </c>
      <c r="B1001" s="290" t="str">
        <f t="shared" si="565"/>
        <v>18630171</v>
      </c>
      <c r="C1001" s="497" t="s">
        <v>2268</v>
      </c>
      <c r="D1001" s="451" t="s">
        <v>1165</v>
      </c>
      <c r="E1001" s="451"/>
      <c r="F1001" s="300">
        <v>44348</v>
      </c>
      <c r="G1001" s="451"/>
      <c r="H1001" s="556">
        <v>-5110245.3499999996</v>
      </c>
      <c r="I1001" s="556">
        <v>-5110245.3499999996</v>
      </c>
      <c r="J1001" s="556">
        <v>-5110245.3499999996</v>
      </c>
      <c r="K1001" s="556">
        <v>-5663944.46</v>
      </c>
      <c r="L1001" s="556">
        <v>-5662407.4400000004</v>
      </c>
      <c r="M1001" s="556">
        <v>-5662407.4400000004</v>
      </c>
      <c r="N1001" s="556">
        <v>-5662407.4400000004</v>
      </c>
      <c r="O1001" s="556">
        <v>-5662407.4400000004</v>
      </c>
      <c r="P1001" s="556">
        <v>-5662407.4400000004</v>
      </c>
      <c r="Q1001" s="556">
        <v>-6925277.2400000002</v>
      </c>
      <c r="R1001" s="556">
        <v>-6925277.2400000002</v>
      </c>
      <c r="S1001" s="556">
        <v>-6925277.2400000002</v>
      </c>
      <c r="T1001" s="556">
        <v>0</v>
      </c>
      <c r="U1001" s="556"/>
      <c r="V1001" s="556">
        <f t="shared" si="551"/>
        <v>-5627285.5629166672</v>
      </c>
      <c r="W1001" s="292"/>
      <c r="X1001" s="293"/>
      <c r="Y1001" s="548">
        <f t="shared" si="588"/>
        <v>0</v>
      </c>
      <c r="Z1001" s="549">
        <f t="shared" si="588"/>
        <v>0</v>
      </c>
      <c r="AA1001" s="549">
        <f t="shared" si="588"/>
        <v>0</v>
      </c>
      <c r="AB1001" s="282">
        <f t="shared" si="591"/>
        <v>0</v>
      </c>
      <c r="AC1001" s="281">
        <f t="shared" si="592"/>
        <v>0</v>
      </c>
      <c r="AD1001" s="549">
        <f t="shared" si="569"/>
        <v>0</v>
      </c>
      <c r="AE1001" s="553">
        <f t="shared" si="561"/>
        <v>0</v>
      </c>
      <c r="AF1001" s="282">
        <f t="shared" si="562"/>
        <v>0</v>
      </c>
      <c r="AG1001" s="283">
        <f t="shared" si="555"/>
        <v>0</v>
      </c>
      <c r="AH1001" s="281">
        <f t="shared" si="556"/>
        <v>0</v>
      </c>
      <c r="AI1001" s="551">
        <f t="shared" si="589"/>
        <v>0</v>
      </c>
      <c r="AJ1001" s="549">
        <f t="shared" si="589"/>
        <v>0</v>
      </c>
      <c r="AK1001" s="549">
        <f t="shared" si="589"/>
        <v>0</v>
      </c>
      <c r="AL1001" s="282">
        <f t="shared" si="557"/>
        <v>-5627285.5629166672</v>
      </c>
      <c r="AM1001" s="281">
        <f t="shared" si="558"/>
        <v>0</v>
      </c>
      <c r="AN1001" s="549">
        <f t="shared" si="549"/>
        <v>0</v>
      </c>
      <c r="AO1001" s="549">
        <f t="shared" si="550"/>
        <v>0</v>
      </c>
      <c r="AP1001" s="549">
        <f t="shared" si="559"/>
        <v>-5627285.5629166672</v>
      </c>
      <c r="AQ1001" s="283">
        <f t="shared" si="593"/>
        <v>-5627285.5629166672</v>
      </c>
      <c r="AR1001" s="281">
        <f t="shared" si="560"/>
        <v>0</v>
      </c>
      <c r="AT1001" s="446" t="s">
        <v>2269</v>
      </c>
      <c r="AU1001" s="284"/>
      <c r="AV1001" s="447" t="str">
        <f t="shared" si="552"/>
        <v>CA</v>
      </c>
      <c r="AW1001" s="447" t="str">
        <f t="shared" si="552"/>
        <v>CL</v>
      </c>
      <c r="AX1001" s="447" t="str">
        <f t="shared" si="552"/>
        <v>AIC</v>
      </c>
      <c r="AY1001" s="447" t="str">
        <f t="shared" si="595"/>
        <v>ERB</v>
      </c>
      <c r="AZ1001" s="447" t="str">
        <f t="shared" si="595"/>
        <v>GRB</v>
      </c>
      <c r="BA1001" s="447" t="str">
        <f t="shared" si="595"/>
        <v>Non-Op</v>
      </c>
      <c r="BC1001" s="445" t="s">
        <v>2262</v>
      </c>
      <c r="BD1001" s="552">
        <f t="shared" si="570"/>
        <v>0</v>
      </c>
      <c r="BF1001" s="435"/>
      <c r="BG1001" s="435"/>
      <c r="BH1001" s="435"/>
      <c r="BI1001" s="435"/>
      <c r="BJ1001" s="435"/>
      <c r="BK1001" s="435"/>
      <c r="BL1001" s="435"/>
      <c r="BN1001" s="444"/>
    </row>
    <row r="1002" spans="1:66" s="28" customFormat="1" ht="12" customHeight="1">
      <c r="A1002" s="362">
        <v>18630172</v>
      </c>
      <c r="B1002" s="290" t="str">
        <f t="shared" si="565"/>
        <v>18630172</v>
      </c>
      <c r="C1002" s="497" t="s">
        <v>2270</v>
      </c>
      <c r="D1002" s="451" t="s">
        <v>1165</v>
      </c>
      <c r="E1002" s="451"/>
      <c r="F1002" s="300">
        <v>44348</v>
      </c>
      <c r="G1002" s="451"/>
      <c r="H1002" s="556">
        <v>-1456939.62</v>
      </c>
      <c r="I1002" s="556">
        <v>-1456939.62</v>
      </c>
      <c r="J1002" s="556">
        <v>-1456939.62</v>
      </c>
      <c r="K1002" s="556">
        <v>-1683509.55</v>
      </c>
      <c r="L1002" s="556">
        <v>-1682404.73</v>
      </c>
      <c r="M1002" s="556">
        <v>-1682404.73</v>
      </c>
      <c r="N1002" s="556">
        <v>-1682404.73</v>
      </c>
      <c r="O1002" s="556">
        <v>-1682404.73</v>
      </c>
      <c r="P1002" s="556">
        <v>-1682404.73</v>
      </c>
      <c r="Q1002" s="556">
        <v>-2137176.63</v>
      </c>
      <c r="R1002" s="556">
        <v>-2137176.63</v>
      </c>
      <c r="S1002" s="556">
        <v>-2137176.63</v>
      </c>
      <c r="T1002" s="556">
        <v>0</v>
      </c>
      <c r="U1002" s="556"/>
      <c r="V1002" s="556">
        <f t="shared" si="551"/>
        <v>-1679117.678333333</v>
      </c>
      <c r="W1002" s="292"/>
      <c r="X1002" s="293"/>
      <c r="Y1002" s="548">
        <f t="shared" si="588"/>
        <v>0</v>
      </c>
      <c r="Z1002" s="549">
        <f t="shared" si="588"/>
        <v>0</v>
      </c>
      <c r="AA1002" s="549">
        <f t="shared" si="588"/>
        <v>0</v>
      </c>
      <c r="AB1002" s="282">
        <f t="shared" si="591"/>
        <v>0</v>
      </c>
      <c r="AC1002" s="281">
        <f t="shared" si="592"/>
        <v>0</v>
      </c>
      <c r="AD1002" s="549">
        <f t="shared" si="569"/>
        <v>0</v>
      </c>
      <c r="AE1002" s="553">
        <f t="shared" si="561"/>
        <v>0</v>
      </c>
      <c r="AF1002" s="282">
        <f t="shared" si="562"/>
        <v>0</v>
      </c>
      <c r="AG1002" s="283">
        <f t="shared" si="555"/>
        <v>0</v>
      </c>
      <c r="AH1002" s="281">
        <f t="shared" si="556"/>
        <v>0</v>
      </c>
      <c r="AI1002" s="551">
        <f t="shared" si="589"/>
        <v>0</v>
      </c>
      <c r="AJ1002" s="549">
        <f t="shared" si="589"/>
        <v>0</v>
      </c>
      <c r="AK1002" s="549">
        <f t="shared" si="589"/>
        <v>0</v>
      </c>
      <c r="AL1002" s="282">
        <f t="shared" si="557"/>
        <v>-1679117.678333333</v>
      </c>
      <c r="AM1002" s="281">
        <f t="shared" si="558"/>
        <v>0</v>
      </c>
      <c r="AN1002" s="549">
        <f t="shared" si="549"/>
        <v>0</v>
      </c>
      <c r="AO1002" s="549">
        <f t="shared" si="550"/>
        <v>0</v>
      </c>
      <c r="AP1002" s="549">
        <f t="shared" si="559"/>
        <v>-1679117.678333333</v>
      </c>
      <c r="AQ1002" s="283">
        <f t="shared" si="593"/>
        <v>-1679117.678333333</v>
      </c>
      <c r="AR1002" s="281">
        <f t="shared" si="560"/>
        <v>0</v>
      </c>
      <c r="AT1002" s="446" t="s">
        <v>2269</v>
      </c>
      <c r="AU1002" s="284"/>
      <c r="AV1002" s="447" t="str">
        <f t="shared" si="552"/>
        <v>CA</v>
      </c>
      <c r="AW1002" s="447" t="str">
        <f t="shared" si="552"/>
        <v>CL</v>
      </c>
      <c r="AX1002" s="447" t="str">
        <f t="shared" si="552"/>
        <v>AIC</v>
      </c>
      <c r="AY1002" s="447" t="str">
        <f t="shared" si="595"/>
        <v>ERB</v>
      </c>
      <c r="AZ1002" s="447" t="str">
        <f t="shared" si="595"/>
        <v>GRB</v>
      </c>
      <c r="BA1002" s="447" t="str">
        <f t="shared" si="595"/>
        <v>Non-Op</v>
      </c>
      <c r="BC1002" s="445" t="s">
        <v>2262</v>
      </c>
      <c r="BD1002" s="552">
        <f t="shared" si="570"/>
        <v>0</v>
      </c>
      <c r="BF1002" s="435"/>
      <c r="BG1002" s="435"/>
      <c r="BH1002" s="435"/>
      <c r="BI1002" s="435"/>
      <c r="BJ1002" s="435"/>
      <c r="BK1002" s="435"/>
      <c r="BL1002" s="435"/>
      <c r="BN1002" s="444"/>
    </row>
    <row r="1003" spans="1:66" s="28" customFormat="1" ht="12" customHeight="1">
      <c r="A1003" s="362">
        <v>18630191</v>
      </c>
      <c r="B1003" s="290" t="str">
        <f t="shared" si="565"/>
        <v>18630191</v>
      </c>
      <c r="C1003" s="497" t="s">
        <v>3127</v>
      </c>
      <c r="D1003" s="451" t="s">
        <v>2091</v>
      </c>
      <c r="E1003" s="451"/>
      <c r="F1003" s="300">
        <v>44713</v>
      </c>
      <c r="G1003" s="451"/>
      <c r="H1003" s="556"/>
      <c r="I1003" s="556"/>
      <c r="J1003" s="556"/>
      <c r="K1003" s="556"/>
      <c r="L1003" s="556"/>
      <c r="M1003" s="556"/>
      <c r="N1003" s="556">
        <v>2683501.66</v>
      </c>
      <c r="O1003" s="556">
        <v>3072322.56</v>
      </c>
      <c r="P1003" s="556">
        <v>3481362.39</v>
      </c>
      <c r="Q1003" s="556">
        <v>3841277.39</v>
      </c>
      <c r="R1003" s="556">
        <v>4230628.3899999997</v>
      </c>
      <c r="S1003" s="556">
        <v>4733952.3899999997</v>
      </c>
      <c r="T1003" s="556">
        <v>5278392.3899999997</v>
      </c>
      <c r="U1003" s="556"/>
      <c r="V1003" s="556">
        <f t="shared" si="551"/>
        <v>2056853.4145833335</v>
      </c>
      <c r="W1003" s="292"/>
      <c r="X1003" s="293"/>
      <c r="Y1003" s="548">
        <f t="shared" si="588"/>
        <v>5278392.3899999997</v>
      </c>
      <c r="Z1003" s="549">
        <f t="shared" si="588"/>
        <v>0</v>
      </c>
      <c r="AA1003" s="549">
        <f t="shared" si="588"/>
        <v>0</v>
      </c>
      <c r="AB1003" s="282">
        <f t="shared" si="591"/>
        <v>0</v>
      </c>
      <c r="AC1003" s="281">
        <f t="shared" si="592"/>
        <v>0</v>
      </c>
      <c r="AD1003" s="549">
        <f t="shared" si="569"/>
        <v>0</v>
      </c>
      <c r="AE1003" s="553">
        <f t="shared" si="561"/>
        <v>0</v>
      </c>
      <c r="AF1003" s="282">
        <f t="shared" si="562"/>
        <v>0</v>
      </c>
      <c r="AG1003" s="283">
        <f t="shared" si="555"/>
        <v>0</v>
      </c>
      <c r="AH1003" s="281">
        <f t="shared" si="556"/>
        <v>0</v>
      </c>
      <c r="AI1003" s="551">
        <f t="shared" si="589"/>
        <v>2056853.4145833335</v>
      </c>
      <c r="AJ1003" s="549">
        <f t="shared" si="589"/>
        <v>0</v>
      </c>
      <c r="AK1003" s="549">
        <f t="shared" si="589"/>
        <v>0</v>
      </c>
      <c r="AL1003" s="282">
        <f t="shared" si="557"/>
        <v>0</v>
      </c>
      <c r="AM1003" s="281">
        <f t="shared" si="558"/>
        <v>0</v>
      </c>
      <c r="AN1003" s="549">
        <f t="shared" si="549"/>
        <v>0</v>
      </c>
      <c r="AO1003" s="549">
        <f t="shared" si="550"/>
        <v>0</v>
      </c>
      <c r="AP1003" s="549">
        <f t="shared" si="559"/>
        <v>0</v>
      </c>
      <c r="AQ1003" s="283">
        <f t="shared" si="593"/>
        <v>0</v>
      </c>
      <c r="AR1003" s="281">
        <f t="shared" si="560"/>
        <v>0</v>
      </c>
      <c r="AT1003" s="446"/>
      <c r="AU1003" s="284"/>
      <c r="AV1003" s="447" t="str">
        <f t="shared" si="552"/>
        <v>CA</v>
      </c>
      <c r="AW1003" s="447" t="str">
        <f t="shared" si="552"/>
        <v>CL</v>
      </c>
      <c r="AX1003" s="447" t="str">
        <f t="shared" si="552"/>
        <v>AIC</v>
      </c>
      <c r="AY1003" s="447" t="str">
        <f t="shared" si="595"/>
        <v>ERB</v>
      </c>
      <c r="AZ1003" s="447" t="str">
        <f t="shared" si="595"/>
        <v>GRB</v>
      </c>
      <c r="BA1003" s="447" t="str">
        <f t="shared" si="595"/>
        <v>Non-Op</v>
      </c>
      <c r="BC1003" s="449" t="s">
        <v>2100</v>
      </c>
      <c r="BD1003" s="552">
        <f t="shared" si="570"/>
        <v>5278392.3899999997</v>
      </c>
      <c r="BF1003" s="435"/>
      <c r="BG1003" s="435"/>
      <c r="BH1003" s="435"/>
      <c r="BI1003" s="435"/>
      <c r="BJ1003" s="435"/>
      <c r="BK1003" s="435"/>
      <c r="BL1003" s="435"/>
      <c r="BN1003" s="444"/>
    </row>
    <row r="1004" spans="1:66" s="28" customFormat="1" ht="12" customHeight="1">
      <c r="A1004" s="362">
        <v>18630192</v>
      </c>
      <c r="B1004" s="290" t="str">
        <f t="shared" si="565"/>
        <v>18630192</v>
      </c>
      <c r="C1004" s="497" t="s">
        <v>3128</v>
      </c>
      <c r="D1004" s="451" t="s">
        <v>2091</v>
      </c>
      <c r="E1004" s="451"/>
      <c r="F1004" s="300">
        <v>44713</v>
      </c>
      <c r="G1004" s="451"/>
      <c r="H1004" s="556"/>
      <c r="I1004" s="556"/>
      <c r="J1004" s="556"/>
      <c r="K1004" s="556"/>
      <c r="L1004" s="556"/>
      <c r="M1004" s="556"/>
      <c r="N1004" s="556">
        <v>1404187</v>
      </c>
      <c r="O1004" s="556">
        <v>1485338</v>
      </c>
      <c r="P1004" s="556">
        <v>1555953</v>
      </c>
      <c r="Q1004" s="556">
        <v>1646099.84</v>
      </c>
      <c r="R1004" s="556">
        <v>1816365.91</v>
      </c>
      <c r="S1004" s="556">
        <v>2064576.91</v>
      </c>
      <c r="T1004" s="556">
        <v>2280473.91</v>
      </c>
      <c r="U1004" s="556"/>
      <c r="V1004" s="556">
        <f t="shared" si="551"/>
        <v>926063.13458333339</v>
      </c>
      <c r="W1004" s="292"/>
      <c r="X1004" s="293"/>
      <c r="Y1004" s="548">
        <f t="shared" si="588"/>
        <v>2280473.91</v>
      </c>
      <c r="Z1004" s="549">
        <f t="shared" si="588"/>
        <v>0</v>
      </c>
      <c r="AA1004" s="549">
        <f t="shared" si="588"/>
        <v>0</v>
      </c>
      <c r="AB1004" s="282">
        <f t="shared" si="591"/>
        <v>0</v>
      </c>
      <c r="AC1004" s="281">
        <f t="shared" si="592"/>
        <v>0</v>
      </c>
      <c r="AD1004" s="549">
        <f t="shared" si="569"/>
        <v>0</v>
      </c>
      <c r="AE1004" s="553">
        <f t="shared" si="561"/>
        <v>0</v>
      </c>
      <c r="AF1004" s="282">
        <f t="shared" si="562"/>
        <v>0</v>
      </c>
      <c r="AG1004" s="283">
        <f t="shared" si="555"/>
        <v>0</v>
      </c>
      <c r="AH1004" s="281">
        <f t="shared" si="556"/>
        <v>0</v>
      </c>
      <c r="AI1004" s="551">
        <f t="shared" si="589"/>
        <v>926063.13458333339</v>
      </c>
      <c r="AJ1004" s="549">
        <f t="shared" si="589"/>
        <v>0</v>
      </c>
      <c r="AK1004" s="549">
        <f t="shared" si="589"/>
        <v>0</v>
      </c>
      <c r="AL1004" s="282">
        <f t="shared" si="557"/>
        <v>0</v>
      </c>
      <c r="AM1004" s="281">
        <f t="shared" si="558"/>
        <v>0</v>
      </c>
      <c r="AN1004" s="549">
        <f t="shared" ref="AN1004:AN1105" si="596">IF($D1004=AN$5,$V1004,IF($D1004=AN$4, $V1004*$AK$1,0))</f>
        <v>0</v>
      </c>
      <c r="AO1004" s="549">
        <f t="shared" ref="AO1004:AO1105" si="597">IF($D1004=AO$5,$V1004,IF($D1004=AO$4, $V1004*$AK$2,0))</f>
        <v>0</v>
      </c>
      <c r="AP1004" s="549">
        <f t="shared" si="559"/>
        <v>0</v>
      </c>
      <c r="AQ1004" s="283">
        <f t="shared" si="593"/>
        <v>0</v>
      </c>
      <c r="AR1004" s="281">
        <f t="shared" si="560"/>
        <v>0</v>
      </c>
      <c r="AT1004" s="446"/>
      <c r="AU1004" s="284"/>
      <c r="AV1004" s="447" t="str">
        <f t="shared" si="552"/>
        <v>CA</v>
      </c>
      <c r="AW1004" s="447" t="str">
        <f t="shared" si="552"/>
        <v>CL</v>
      </c>
      <c r="AX1004" s="447" t="str">
        <f t="shared" si="552"/>
        <v>AIC</v>
      </c>
      <c r="AY1004" s="447" t="str">
        <f t="shared" si="595"/>
        <v>ERB</v>
      </c>
      <c r="AZ1004" s="447" t="str">
        <f t="shared" si="595"/>
        <v>GRB</v>
      </c>
      <c r="BA1004" s="447" t="str">
        <f t="shared" si="595"/>
        <v>Non-Op</v>
      </c>
      <c r="BC1004" s="449" t="s">
        <v>2100</v>
      </c>
      <c r="BD1004" s="552">
        <f t="shared" si="570"/>
        <v>2280473.91</v>
      </c>
      <c r="BF1004" s="435"/>
      <c r="BG1004" s="435"/>
      <c r="BH1004" s="435"/>
      <c r="BI1004" s="435"/>
      <c r="BJ1004" s="435"/>
      <c r="BK1004" s="435"/>
      <c r="BL1004" s="435"/>
      <c r="BN1004" s="444"/>
    </row>
    <row r="1005" spans="1:66" s="28" customFormat="1" ht="12" customHeight="1">
      <c r="A1005" s="287">
        <v>18700003</v>
      </c>
      <c r="B1005" s="288" t="str">
        <f t="shared" si="565"/>
        <v>18700003</v>
      </c>
      <c r="C1005" s="445" t="s">
        <v>2920</v>
      </c>
      <c r="D1005" s="445" t="s">
        <v>2091</v>
      </c>
      <c r="E1005" s="445"/>
      <c r="F1005" s="445"/>
      <c r="G1005" s="445"/>
      <c r="H1005" s="547">
        <v>0</v>
      </c>
      <c r="I1005" s="547">
        <v>0</v>
      </c>
      <c r="J1005" s="547">
        <v>0</v>
      </c>
      <c r="K1005" s="547">
        <v>0</v>
      </c>
      <c r="L1005" s="547">
        <v>0</v>
      </c>
      <c r="M1005" s="547">
        <v>0</v>
      </c>
      <c r="N1005" s="547">
        <v>0</v>
      </c>
      <c r="O1005" s="547">
        <v>0</v>
      </c>
      <c r="P1005" s="547">
        <v>0</v>
      </c>
      <c r="Q1005" s="547">
        <v>0</v>
      </c>
      <c r="R1005" s="547">
        <v>0</v>
      </c>
      <c r="S1005" s="547">
        <v>0</v>
      </c>
      <c r="T1005" s="547">
        <v>0</v>
      </c>
      <c r="U1005" s="547"/>
      <c r="V1005" s="547">
        <f t="shared" si="551"/>
        <v>0</v>
      </c>
      <c r="W1005" s="285"/>
      <c r="X1005" s="286"/>
      <c r="Y1005" s="548">
        <f t="shared" si="588"/>
        <v>0</v>
      </c>
      <c r="Z1005" s="549">
        <f t="shared" si="588"/>
        <v>0</v>
      </c>
      <c r="AA1005" s="549">
        <f t="shared" si="588"/>
        <v>0</v>
      </c>
      <c r="AB1005" s="282">
        <f t="shared" si="553"/>
        <v>0</v>
      </c>
      <c r="AC1005" s="281">
        <f t="shared" si="554"/>
        <v>0</v>
      </c>
      <c r="AD1005" s="549">
        <f t="shared" si="569"/>
        <v>0</v>
      </c>
      <c r="AE1005" s="553">
        <f t="shared" si="561"/>
        <v>0</v>
      </c>
      <c r="AF1005" s="282">
        <f t="shared" si="562"/>
        <v>0</v>
      </c>
      <c r="AG1005" s="283">
        <f t="shared" si="555"/>
        <v>0</v>
      </c>
      <c r="AH1005" s="281">
        <f t="shared" si="556"/>
        <v>0</v>
      </c>
      <c r="AI1005" s="551">
        <f t="shared" si="589"/>
        <v>0</v>
      </c>
      <c r="AJ1005" s="549">
        <f t="shared" si="589"/>
        <v>0</v>
      </c>
      <c r="AK1005" s="549">
        <f t="shared" si="589"/>
        <v>0</v>
      </c>
      <c r="AL1005" s="282">
        <f t="shared" si="557"/>
        <v>0</v>
      </c>
      <c r="AM1005" s="281">
        <f t="shared" si="558"/>
        <v>0</v>
      </c>
      <c r="AN1005" s="549">
        <f t="shared" si="596"/>
        <v>0</v>
      </c>
      <c r="AO1005" s="549">
        <f t="shared" si="597"/>
        <v>0</v>
      </c>
      <c r="AP1005" s="549">
        <f t="shared" si="559"/>
        <v>0</v>
      </c>
      <c r="AQ1005" s="283">
        <f t="shared" si="545"/>
        <v>0</v>
      </c>
      <c r="AR1005" s="281">
        <f t="shared" si="560"/>
        <v>0</v>
      </c>
      <c r="AT1005" s="446"/>
      <c r="AU1005" s="284"/>
      <c r="AV1005" s="447" t="str">
        <f t="shared" si="552"/>
        <v>CA</v>
      </c>
      <c r="AW1005" s="447" t="str">
        <f t="shared" si="552"/>
        <v>CL</v>
      </c>
      <c r="AX1005" s="447" t="str">
        <f t="shared" si="552"/>
        <v>AIC</v>
      </c>
      <c r="AY1005" s="447" t="str">
        <f t="shared" si="595"/>
        <v>ERB</v>
      </c>
      <c r="AZ1005" s="447" t="str">
        <f t="shared" si="595"/>
        <v>GRB</v>
      </c>
      <c r="BA1005" s="447" t="str">
        <f t="shared" si="595"/>
        <v>Non-Op</v>
      </c>
      <c r="BC1005" s="445" t="s">
        <v>2277</v>
      </c>
      <c r="BD1005" s="552">
        <f t="shared" si="570"/>
        <v>0</v>
      </c>
      <c r="BF1005" s="435"/>
      <c r="BG1005" s="435"/>
      <c r="BH1005" s="435"/>
      <c r="BI1005" s="435"/>
      <c r="BJ1005" s="435"/>
      <c r="BK1005" s="435"/>
      <c r="BL1005" s="435"/>
      <c r="BN1005" s="444"/>
    </row>
    <row r="1006" spans="1:66" s="28" customFormat="1" ht="12" customHeight="1">
      <c r="A1006" s="287">
        <v>18700032</v>
      </c>
      <c r="B1006" s="288" t="str">
        <f t="shared" si="565"/>
        <v>18700032</v>
      </c>
      <c r="C1006" s="445" t="s">
        <v>1601</v>
      </c>
      <c r="D1006" s="445" t="s">
        <v>2091</v>
      </c>
      <c r="E1006" s="445"/>
      <c r="F1006" s="445"/>
      <c r="G1006" s="445"/>
      <c r="H1006" s="547">
        <v>0</v>
      </c>
      <c r="I1006" s="547">
        <v>0</v>
      </c>
      <c r="J1006" s="547">
        <v>0</v>
      </c>
      <c r="K1006" s="547">
        <v>0</v>
      </c>
      <c r="L1006" s="547">
        <v>0</v>
      </c>
      <c r="M1006" s="547">
        <v>0</v>
      </c>
      <c r="N1006" s="547">
        <v>0</v>
      </c>
      <c r="O1006" s="547">
        <v>0</v>
      </c>
      <c r="P1006" s="547">
        <v>0</v>
      </c>
      <c r="Q1006" s="547">
        <v>0</v>
      </c>
      <c r="R1006" s="547">
        <v>0</v>
      </c>
      <c r="S1006" s="547">
        <v>0</v>
      </c>
      <c r="T1006" s="547">
        <v>0</v>
      </c>
      <c r="U1006" s="547"/>
      <c r="V1006" s="547">
        <f t="shared" si="551"/>
        <v>0</v>
      </c>
      <c r="W1006" s="285"/>
      <c r="X1006" s="286"/>
      <c r="Y1006" s="548">
        <f t="shared" si="588"/>
        <v>0</v>
      </c>
      <c r="Z1006" s="549">
        <f t="shared" si="588"/>
        <v>0</v>
      </c>
      <c r="AA1006" s="549">
        <f t="shared" si="588"/>
        <v>0</v>
      </c>
      <c r="AB1006" s="282">
        <f t="shared" si="553"/>
        <v>0</v>
      </c>
      <c r="AC1006" s="281">
        <f t="shared" si="554"/>
        <v>0</v>
      </c>
      <c r="AD1006" s="549">
        <f t="shared" si="569"/>
        <v>0</v>
      </c>
      <c r="AE1006" s="553">
        <f t="shared" si="561"/>
        <v>0</v>
      </c>
      <c r="AF1006" s="282">
        <f t="shared" si="562"/>
        <v>0</v>
      </c>
      <c r="AG1006" s="283">
        <f t="shared" si="555"/>
        <v>0</v>
      </c>
      <c r="AH1006" s="281">
        <f t="shared" si="556"/>
        <v>0</v>
      </c>
      <c r="AI1006" s="551">
        <f t="shared" si="589"/>
        <v>0</v>
      </c>
      <c r="AJ1006" s="549">
        <f t="shared" si="589"/>
        <v>0</v>
      </c>
      <c r="AK1006" s="549">
        <f t="shared" si="589"/>
        <v>0</v>
      </c>
      <c r="AL1006" s="282">
        <f t="shared" si="557"/>
        <v>0</v>
      </c>
      <c r="AM1006" s="281">
        <f t="shared" si="558"/>
        <v>0</v>
      </c>
      <c r="AN1006" s="549">
        <f t="shared" si="596"/>
        <v>0</v>
      </c>
      <c r="AO1006" s="549">
        <f t="shared" si="597"/>
        <v>0</v>
      </c>
      <c r="AP1006" s="549">
        <f t="shared" si="559"/>
        <v>0</v>
      </c>
      <c r="AQ1006" s="283">
        <f t="shared" si="545"/>
        <v>0</v>
      </c>
      <c r="AR1006" s="281">
        <f t="shared" si="560"/>
        <v>0</v>
      </c>
      <c r="AT1006" s="446"/>
      <c r="AU1006" s="284"/>
      <c r="AV1006" s="447" t="str">
        <f t="shared" si="552"/>
        <v>CA</v>
      </c>
      <c r="AW1006" s="447" t="str">
        <f t="shared" si="552"/>
        <v>CL</v>
      </c>
      <c r="AX1006" s="447" t="str">
        <f t="shared" si="552"/>
        <v>AIC</v>
      </c>
      <c r="AY1006" s="447" t="str">
        <f t="shared" si="595"/>
        <v>ERB</v>
      </c>
      <c r="AZ1006" s="447" t="str">
        <f t="shared" si="595"/>
        <v>GRB</v>
      </c>
      <c r="BA1006" s="447" t="str">
        <f t="shared" si="595"/>
        <v>Non-Op</v>
      </c>
      <c r="BC1006" s="445" t="s">
        <v>2277</v>
      </c>
      <c r="BD1006" s="552">
        <f t="shared" si="570"/>
        <v>0</v>
      </c>
      <c r="BF1006" s="435"/>
      <c r="BG1006" s="435"/>
      <c r="BH1006" s="435"/>
      <c r="BI1006" s="435"/>
      <c r="BJ1006" s="435"/>
      <c r="BK1006" s="435"/>
      <c r="BL1006" s="435"/>
      <c r="BN1006" s="444"/>
    </row>
    <row r="1007" spans="1:66" s="28" customFormat="1" ht="12" customHeight="1">
      <c r="A1007" s="287">
        <v>18700041</v>
      </c>
      <c r="B1007" s="288" t="str">
        <f t="shared" si="565"/>
        <v>18700041</v>
      </c>
      <c r="C1007" s="445" t="s">
        <v>1602</v>
      </c>
      <c r="D1007" s="445" t="s">
        <v>2091</v>
      </c>
      <c r="E1007" s="445"/>
      <c r="F1007" s="445"/>
      <c r="G1007" s="445"/>
      <c r="H1007" s="547">
        <v>17013.009999999998</v>
      </c>
      <c r="I1007" s="547">
        <v>17013.009999999998</v>
      </c>
      <c r="J1007" s="547">
        <v>17013.009999999998</v>
      </c>
      <c r="K1007" s="547">
        <v>17013.009999999998</v>
      </c>
      <c r="L1007" s="547">
        <v>17013.009999999998</v>
      </c>
      <c r="M1007" s="547">
        <v>17013.009999999998</v>
      </c>
      <c r="N1007" s="547">
        <v>17013.009999999998</v>
      </c>
      <c r="O1007" s="547">
        <v>17013.009999999998</v>
      </c>
      <c r="P1007" s="547">
        <v>17013.009999999998</v>
      </c>
      <c r="Q1007" s="547">
        <v>17013.009999999998</v>
      </c>
      <c r="R1007" s="547">
        <v>17013.009999999998</v>
      </c>
      <c r="S1007" s="547">
        <v>17013.009999999998</v>
      </c>
      <c r="T1007" s="547">
        <v>17013.009999999998</v>
      </c>
      <c r="U1007" s="547"/>
      <c r="V1007" s="547">
        <f t="shared" si="551"/>
        <v>17013.010000000002</v>
      </c>
      <c r="W1007" s="285"/>
      <c r="X1007" s="286"/>
      <c r="Y1007" s="548">
        <f t="shared" si="588"/>
        <v>17013.009999999998</v>
      </c>
      <c r="Z1007" s="549">
        <f t="shared" si="588"/>
        <v>0</v>
      </c>
      <c r="AA1007" s="549">
        <f t="shared" si="588"/>
        <v>0</v>
      </c>
      <c r="AB1007" s="282">
        <f t="shared" si="553"/>
        <v>0</v>
      </c>
      <c r="AC1007" s="281">
        <f t="shared" si="554"/>
        <v>0</v>
      </c>
      <c r="AD1007" s="549">
        <f t="shared" si="569"/>
        <v>0</v>
      </c>
      <c r="AE1007" s="553">
        <f t="shared" si="561"/>
        <v>0</v>
      </c>
      <c r="AF1007" s="282">
        <f t="shared" si="562"/>
        <v>0</v>
      </c>
      <c r="AG1007" s="283">
        <f t="shared" si="555"/>
        <v>0</v>
      </c>
      <c r="AH1007" s="281">
        <f t="shared" si="556"/>
        <v>0</v>
      </c>
      <c r="AI1007" s="551">
        <f t="shared" si="589"/>
        <v>17013.010000000002</v>
      </c>
      <c r="AJ1007" s="549">
        <f t="shared" si="589"/>
        <v>0</v>
      </c>
      <c r="AK1007" s="549">
        <f t="shared" si="589"/>
        <v>0</v>
      </c>
      <c r="AL1007" s="282">
        <f t="shared" si="557"/>
        <v>0</v>
      </c>
      <c r="AM1007" s="281">
        <f t="shared" si="558"/>
        <v>0</v>
      </c>
      <c r="AN1007" s="549">
        <f t="shared" si="596"/>
        <v>0</v>
      </c>
      <c r="AO1007" s="549">
        <f t="shared" si="597"/>
        <v>0</v>
      </c>
      <c r="AP1007" s="549">
        <f t="shared" si="559"/>
        <v>0</v>
      </c>
      <c r="AQ1007" s="283">
        <f t="shared" si="545"/>
        <v>0</v>
      </c>
      <c r="AR1007" s="281">
        <f t="shared" si="560"/>
        <v>0</v>
      </c>
      <c r="AT1007" s="446"/>
      <c r="AU1007" s="284"/>
      <c r="AV1007" s="447" t="str">
        <f t="shared" ref="AV1007:AX1091" si="598">IF(VALUE(Y1007),AV$7,IF(ISBLANK(Y1007),"",AV$7))</f>
        <v>CA</v>
      </c>
      <c r="AW1007" s="447" t="str">
        <f t="shared" si="598"/>
        <v>CL</v>
      </c>
      <c r="AX1007" s="447" t="str">
        <f t="shared" si="598"/>
        <v>AIC</v>
      </c>
      <c r="AY1007" s="447" t="str">
        <f t="shared" si="595"/>
        <v>ERB</v>
      </c>
      <c r="AZ1007" s="447" t="str">
        <f t="shared" si="595"/>
        <v>GRB</v>
      </c>
      <c r="BA1007" s="447" t="str">
        <f t="shared" si="595"/>
        <v>Non-Op</v>
      </c>
      <c r="BC1007" s="445" t="s">
        <v>2277</v>
      </c>
      <c r="BD1007" s="552">
        <f t="shared" si="570"/>
        <v>17013.009999999998</v>
      </c>
      <c r="BF1007" s="435"/>
      <c r="BG1007" s="435"/>
      <c r="BH1007" s="435"/>
      <c r="BI1007" s="435"/>
      <c r="BJ1007" s="435"/>
      <c r="BK1007" s="435"/>
      <c r="BL1007" s="435"/>
      <c r="BN1007" s="444"/>
    </row>
    <row r="1008" spans="1:66" s="28" customFormat="1" ht="12" customHeight="1">
      <c r="A1008" s="287">
        <v>18700062</v>
      </c>
      <c r="B1008" s="288" t="str">
        <f t="shared" si="565"/>
        <v>18700062</v>
      </c>
      <c r="C1008" s="445" t="s">
        <v>2921</v>
      </c>
      <c r="D1008" s="445" t="s">
        <v>2091</v>
      </c>
      <c r="E1008" s="445"/>
      <c r="F1008" s="445"/>
      <c r="G1008" s="445"/>
      <c r="H1008" s="547">
        <v>0</v>
      </c>
      <c r="I1008" s="547">
        <v>0</v>
      </c>
      <c r="J1008" s="547">
        <v>0</v>
      </c>
      <c r="K1008" s="547">
        <v>0</v>
      </c>
      <c r="L1008" s="547">
        <v>0</v>
      </c>
      <c r="M1008" s="547">
        <v>0</v>
      </c>
      <c r="N1008" s="547">
        <v>0</v>
      </c>
      <c r="O1008" s="547">
        <v>0</v>
      </c>
      <c r="P1008" s="547">
        <v>0</v>
      </c>
      <c r="Q1008" s="547">
        <v>0</v>
      </c>
      <c r="R1008" s="547">
        <v>0</v>
      </c>
      <c r="S1008" s="547">
        <v>0</v>
      </c>
      <c r="T1008" s="547">
        <v>0</v>
      </c>
      <c r="U1008" s="547"/>
      <c r="V1008" s="547">
        <f t="shared" si="551"/>
        <v>0</v>
      </c>
      <c r="W1008" s="285"/>
      <c r="X1008" s="286"/>
      <c r="Y1008" s="548">
        <f t="shared" si="588"/>
        <v>0</v>
      </c>
      <c r="Z1008" s="549">
        <f t="shared" si="588"/>
        <v>0</v>
      </c>
      <c r="AA1008" s="549">
        <f t="shared" si="588"/>
        <v>0</v>
      </c>
      <c r="AB1008" s="282">
        <f t="shared" si="553"/>
        <v>0</v>
      </c>
      <c r="AC1008" s="281">
        <f t="shared" si="554"/>
        <v>0</v>
      </c>
      <c r="AD1008" s="549">
        <f t="shared" si="569"/>
        <v>0</v>
      </c>
      <c r="AE1008" s="553">
        <f t="shared" si="561"/>
        <v>0</v>
      </c>
      <c r="AF1008" s="282">
        <f t="shared" si="562"/>
        <v>0</v>
      </c>
      <c r="AG1008" s="283">
        <f t="shared" si="555"/>
        <v>0</v>
      </c>
      <c r="AH1008" s="281">
        <f t="shared" si="556"/>
        <v>0</v>
      </c>
      <c r="AI1008" s="551">
        <f t="shared" si="589"/>
        <v>0</v>
      </c>
      <c r="AJ1008" s="549">
        <f t="shared" si="589"/>
        <v>0</v>
      </c>
      <c r="AK1008" s="549">
        <f t="shared" si="589"/>
        <v>0</v>
      </c>
      <c r="AL1008" s="282">
        <f t="shared" si="557"/>
        <v>0</v>
      </c>
      <c r="AM1008" s="281">
        <f t="shared" si="558"/>
        <v>0</v>
      </c>
      <c r="AN1008" s="549">
        <f t="shared" si="596"/>
        <v>0</v>
      </c>
      <c r="AO1008" s="549">
        <f t="shared" si="597"/>
        <v>0</v>
      </c>
      <c r="AP1008" s="549">
        <f t="shared" si="559"/>
        <v>0</v>
      </c>
      <c r="AQ1008" s="283">
        <f t="shared" si="545"/>
        <v>0</v>
      </c>
      <c r="AR1008" s="281">
        <f t="shared" si="560"/>
        <v>0</v>
      </c>
      <c r="AT1008" s="446"/>
      <c r="AU1008" s="284"/>
      <c r="AV1008" s="447" t="str">
        <f t="shared" si="598"/>
        <v>CA</v>
      </c>
      <c r="AW1008" s="447" t="str">
        <f t="shared" si="598"/>
        <v>CL</v>
      </c>
      <c r="AX1008" s="447" t="str">
        <f t="shared" si="598"/>
        <v>AIC</v>
      </c>
      <c r="AY1008" s="447" t="str">
        <f t="shared" si="595"/>
        <v>ERB</v>
      </c>
      <c r="AZ1008" s="447" t="str">
        <f t="shared" si="595"/>
        <v>GRB</v>
      </c>
      <c r="BA1008" s="447" t="str">
        <f t="shared" si="595"/>
        <v>Non-Op</v>
      </c>
      <c r="BC1008" s="445" t="s">
        <v>2277</v>
      </c>
      <c r="BD1008" s="552">
        <f t="shared" si="570"/>
        <v>0</v>
      </c>
      <c r="BF1008" s="435"/>
      <c r="BG1008" s="435"/>
      <c r="BH1008" s="435"/>
      <c r="BI1008" s="435"/>
      <c r="BJ1008" s="435"/>
      <c r="BK1008" s="435"/>
      <c r="BL1008" s="435"/>
      <c r="BN1008" s="444"/>
    </row>
    <row r="1009" spans="1:66" s="28" customFormat="1" ht="12" customHeight="1">
      <c r="A1009" s="287">
        <v>18700071</v>
      </c>
      <c r="B1009" s="288" t="str">
        <f t="shared" si="565"/>
        <v>18700071</v>
      </c>
      <c r="C1009" s="445" t="s">
        <v>2922</v>
      </c>
      <c r="D1009" s="445" t="s">
        <v>2091</v>
      </c>
      <c r="E1009" s="445"/>
      <c r="F1009" s="445"/>
      <c r="G1009" s="445"/>
      <c r="H1009" s="547">
        <v>0</v>
      </c>
      <c r="I1009" s="547">
        <v>0</v>
      </c>
      <c r="J1009" s="547">
        <v>0</v>
      </c>
      <c r="K1009" s="547">
        <v>0</v>
      </c>
      <c r="L1009" s="547">
        <v>0</v>
      </c>
      <c r="M1009" s="547">
        <v>0</v>
      </c>
      <c r="N1009" s="547">
        <v>0</v>
      </c>
      <c r="O1009" s="547">
        <v>0</v>
      </c>
      <c r="P1009" s="547">
        <v>0</v>
      </c>
      <c r="Q1009" s="547">
        <v>0</v>
      </c>
      <c r="R1009" s="547">
        <v>0</v>
      </c>
      <c r="S1009" s="547">
        <v>0</v>
      </c>
      <c r="T1009" s="547">
        <v>0</v>
      </c>
      <c r="U1009" s="547"/>
      <c r="V1009" s="547">
        <f t="shared" si="551"/>
        <v>0</v>
      </c>
      <c r="W1009" s="285"/>
      <c r="X1009" s="286"/>
      <c r="Y1009" s="548">
        <f t="shared" si="588"/>
        <v>0</v>
      </c>
      <c r="Z1009" s="549">
        <f t="shared" si="588"/>
        <v>0</v>
      </c>
      <c r="AA1009" s="549">
        <f t="shared" si="588"/>
        <v>0</v>
      </c>
      <c r="AB1009" s="282">
        <f t="shared" si="553"/>
        <v>0</v>
      </c>
      <c r="AC1009" s="281">
        <f t="shared" si="554"/>
        <v>0</v>
      </c>
      <c r="AD1009" s="549">
        <f t="shared" si="569"/>
        <v>0</v>
      </c>
      <c r="AE1009" s="553">
        <f t="shared" si="561"/>
        <v>0</v>
      </c>
      <c r="AF1009" s="282">
        <f t="shared" si="562"/>
        <v>0</v>
      </c>
      <c r="AG1009" s="283">
        <f t="shared" si="555"/>
        <v>0</v>
      </c>
      <c r="AH1009" s="281">
        <f t="shared" si="556"/>
        <v>0</v>
      </c>
      <c r="AI1009" s="551">
        <f t="shared" si="589"/>
        <v>0</v>
      </c>
      <c r="AJ1009" s="549">
        <f t="shared" si="589"/>
        <v>0</v>
      </c>
      <c r="AK1009" s="549">
        <f t="shared" si="589"/>
        <v>0</v>
      </c>
      <c r="AL1009" s="282">
        <f t="shared" si="557"/>
        <v>0</v>
      </c>
      <c r="AM1009" s="281">
        <f t="shared" si="558"/>
        <v>0</v>
      </c>
      <c r="AN1009" s="549">
        <f t="shared" si="596"/>
        <v>0</v>
      </c>
      <c r="AO1009" s="549">
        <f t="shared" si="597"/>
        <v>0</v>
      </c>
      <c r="AP1009" s="549">
        <f t="shared" si="559"/>
        <v>0</v>
      </c>
      <c r="AQ1009" s="283">
        <f t="shared" si="545"/>
        <v>0</v>
      </c>
      <c r="AR1009" s="281">
        <f t="shared" si="560"/>
        <v>0</v>
      </c>
      <c r="AT1009" s="446"/>
      <c r="AU1009" s="284"/>
      <c r="AV1009" s="447" t="str">
        <f t="shared" si="598"/>
        <v>CA</v>
      </c>
      <c r="AW1009" s="447" t="str">
        <f t="shared" si="598"/>
        <v>CL</v>
      </c>
      <c r="AX1009" s="447" t="str">
        <f t="shared" si="598"/>
        <v>AIC</v>
      </c>
      <c r="AY1009" s="447" t="str">
        <f t="shared" si="595"/>
        <v>ERB</v>
      </c>
      <c r="AZ1009" s="447" t="str">
        <f t="shared" si="595"/>
        <v>GRB</v>
      </c>
      <c r="BA1009" s="447" t="str">
        <f t="shared" si="595"/>
        <v>Non-Op</v>
      </c>
      <c r="BC1009" s="445" t="s">
        <v>2277</v>
      </c>
      <c r="BD1009" s="552">
        <f t="shared" si="570"/>
        <v>0</v>
      </c>
      <c r="BF1009" s="435"/>
      <c r="BG1009" s="435"/>
      <c r="BH1009" s="435"/>
      <c r="BI1009" s="435"/>
      <c r="BJ1009" s="435"/>
      <c r="BK1009" s="435"/>
      <c r="BL1009" s="435"/>
      <c r="BN1009" s="444"/>
    </row>
    <row r="1010" spans="1:66" s="28" customFormat="1" ht="12" customHeight="1">
      <c r="A1010" s="287">
        <v>18700081</v>
      </c>
      <c r="B1010" s="288" t="str">
        <f t="shared" si="565"/>
        <v>18700081</v>
      </c>
      <c r="C1010" s="445" t="s">
        <v>2923</v>
      </c>
      <c r="D1010" s="445" t="s">
        <v>2091</v>
      </c>
      <c r="E1010" s="445"/>
      <c r="F1010" s="294">
        <v>43070</v>
      </c>
      <c r="G1010" s="445"/>
      <c r="H1010" s="547">
        <v>0</v>
      </c>
      <c r="I1010" s="547">
        <v>0</v>
      </c>
      <c r="J1010" s="547">
        <v>0</v>
      </c>
      <c r="K1010" s="547">
        <v>0</v>
      </c>
      <c r="L1010" s="547">
        <v>0</v>
      </c>
      <c r="M1010" s="547">
        <v>0</v>
      </c>
      <c r="N1010" s="547">
        <v>0</v>
      </c>
      <c r="O1010" s="547">
        <v>0</v>
      </c>
      <c r="P1010" s="547">
        <v>0</v>
      </c>
      <c r="Q1010" s="547">
        <v>0</v>
      </c>
      <c r="R1010" s="547">
        <v>0</v>
      </c>
      <c r="S1010" s="547">
        <v>0</v>
      </c>
      <c r="T1010" s="547">
        <v>0</v>
      </c>
      <c r="U1010" s="547"/>
      <c r="V1010" s="547">
        <f t="shared" si="551"/>
        <v>0</v>
      </c>
      <c r="W1010" s="285"/>
      <c r="X1010" s="286"/>
      <c r="Y1010" s="548">
        <f t="shared" si="588"/>
        <v>0</v>
      </c>
      <c r="Z1010" s="549">
        <f t="shared" si="588"/>
        <v>0</v>
      </c>
      <c r="AA1010" s="549">
        <f t="shared" si="588"/>
        <v>0</v>
      </c>
      <c r="AB1010" s="282">
        <f t="shared" si="553"/>
        <v>0</v>
      </c>
      <c r="AC1010" s="281">
        <f t="shared" si="554"/>
        <v>0</v>
      </c>
      <c r="AD1010" s="549">
        <f t="shared" si="569"/>
        <v>0</v>
      </c>
      <c r="AE1010" s="553">
        <f t="shared" si="561"/>
        <v>0</v>
      </c>
      <c r="AF1010" s="282">
        <f t="shared" si="562"/>
        <v>0</v>
      </c>
      <c r="AG1010" s="283">
        <f t="shared" si="555"/>
        <v>0</v>
      </c>
      <c r="AH1010" s="281">
        <f t="shared" si="556"/>
        <v>0</v>
      </c>
      <c r="AI1010" s="551">
        <f t="shared" si="589"/>
        <v>0</v>
      </c>
      <c r="AJ1010" s="549">
        <f t="shared" si="589"/>
        <v>0</v>
      </c>
      <c r="AK1010" s="549">
        <f t="shared" si="589"/>
        <v>0</v>
      </c>
      <c r="AL1010" s="282">
        <f t="shared" si="557"/>
        <v>0</v>
      </c>
      <c r="AM1010" s="281">
        <f t="shared" si="558"/>
        <v>0</v>
      </c>
      <c r="AN1010" s="549">
        <f t="shared" si="596"/>
        <v>0</v>
      </c>
      <c r="AO1010" s="549">
        <f t="shared" si="597"/>
        <v>0</v>
      </c>
      <c r="AP1010" s="549">
        <f t="shared" si="559"/>
        <v>0</v>
      </c>
      <c r="AQ1010" s="283">
        <f t="shared" si="545"/>
        <v>0</v>
      </c>
      <c r="AR1010" s="281">
        <f t="shared" si="560"/>
        <v>0</v>
      </c>
      <c r="AT1010" s="446"/>
      <c r="AU1010" s="284"/>
      <c r="AV1010" s="447" t="str">
        <f t="shared" si="598"/>
        <v>CA</v>
      </c>
      <c r="AW1010" s="447" t="str">
        <f t="shared" si="598"/>
        <v>CL</v>
      </c>
      <c r="AX1010" s="447" t="str">
        <f t="shared" si="598"/>
        <v>AIC</v>
      </c>
      <c r="AY1010" s="447" t="str">
        <f t="shared" si="595"/>
        <v>ERB</v>
      </c>
      <c r="AZ1010" s="447" t="str">
        <f t="shared" si="595"/>
        <v>GRB</v>
      </c>
      <c r="BA1010" s="447" t="str">
        <f t="shared" si="595"/>
        <v>Non-Op</v>
      </c>
      <c r="BC1010" s="445" t="s">
        <v>2277</v>
      </c>
      <c r="BD1010" s="552">
        <f t="shared" si="570"/>
        <v>0</v>
      </c>
      <c r="BF1010" s="448"/>
      <c r="BG1010" s="448"/>
      <c r="BH1010" s="448"/>
      <c r="BI1010" s="448"/>
      <c r="BJ1010" s="448"/>
      <c r="BK1010" s="448"/>
      <c r="BL1010" s="448"/>
      <c r="BN1010" s="444"/>
    </row>
    <row r="1011" spans="1:66" s="28" customFormat="1" ht="12" customHeight="1">
      <c r="A1011" s="287">
        <v>18700082</v>
      </c>
      <c r="B1011" s="288" t="str">
        <f t="shared" si="565"/>
        <v>18700082</v>
      </c>
      <c r="C1011" s="445" t="s">
        <v>1603</v>
      </c>
      <c r="D1011" s="445" t="s">
        <v>2091</v>
      </c>
      <c r="E1011" s="445"/>
      <c r="F1011" s="294">
        <v>43070</v>
      </c>
      <c r="G1011" s="445"/>
      <c r="H1011" s="547">
        <v>0</v>
      </c>
      <c r="I1011" s="547">
        <v>0</v>
      </c>
      <c r="J1011" s="547">
        <v>0</v>
      </c>
      <c r="K1011" s="547">
        <v>0</v>
      </c>
      <c r="L1011" s="547">
        <v>0</v>
      </c>
      <c r="M1011" s="547">
        <v>0</v>
      </c>
      <c r="N1011" s="547">
        <v>0</v>
      </c>
      <c r="O1011" s="547">
        <v>0</v>
      </c>
      <c r="P1011" s="547">
        <v>0</v>
      </c>
      <c r="Q1011" s="547">
        <v>0</v>
      </c>
      <c r="R1011" s="547">
        <v>0</v>
      </c>
      <c r="S1011" s="547">
        <v>0</v>
      </c>
      <c r="T1011" s="547">
        <v>0</v>
      </c>
      <c r="U1011" s="547"/>
      <c r="V1011" s="547">
        <f t="shared" si="551"/>
        <v>0</v>
      </c>
      <c r="W1011" s="285"/>
      <c r="X1011" s="286"/>
      <c r="Y1011" s="548">
        <f t="shared" si="588"/>
        <v>0</v>
      </c>
      <c r="Z1011" s="549">
        <f t="shared" si="588"/>
        <v>0</v>
      </c>
      <c r="AA1011" s="549">
        <f t="shared" si="588"/>
        <v>0</v>
      </c>
      <c r="AB1011" s="282">
        <f t="shared" si="553"/>
        <v>0</v>
      </c>
      <c r="AC1011" s="281">
        <f t="shared" si="554"/>
        <v>0</v>
      </c>
      <c r="AD1011" s="549">
        <f t="shared" si="569"/>
        <v>0</v>
      </c>
      <c r="AE1011" s="553">
        <f t="shared" si="561"/>
        <v>0</v>
      </c>
      <c r="AF1011" s="282">
        <f t="shared" si="562"/>
        <v>0</v>
      </c>
      <c r="AG1011" s="283">
        <f t="shared" si="555"/>
        <v>0</v>
      </c>
      <c r="AH1011" s="281">
        <f t="shared" si="556"/>
        <v>0</v>
      </c>
      <c r="AI1011" s="551">
        <f t="shared" si="589"/>
        <v>0</v>
      </c>
      <c r="AJ1011" s="549">
        <f t="shared" si="589"/>
        <v>0</v>
      </c>
      <c r="AK1011" s="549">
        <f t="shared" si="589"/>
        <v>0</v>
      </c>
      <c r="AL1011" s="282">
        <f t="shared" si="557"/>
        <v>0</v>
      </c>
      <c r="AM1011" s="281">
        <f t="shared" si="558"/>
        <v>0</v>
      </c>
      <c r="AN1011" s="549">
        <f t="shared" si="596"/>
        <v>0</v>
      </c>
      <c r="AO1011" s="549">
        <f t="shared" si="597"/>
        <v>0</v>
      </c>
      <c r="AP1011" s="549">
        <f t="shared" si="559"/>
        <v>0</v>
      </c>
      <c r="AQ1011" s="283">
        <f t="shared" si="545"/>
        <v>0</v>
      </c>
      <c r="AR1011" s="281">
        <f t="shared" si="560"/>
        <v>0</v>
      </c>
      <c r="AT1011" s="446"/>
      <c r="AU1011" s="284"/>
      <c r="AV1011" s="447" t="str">
        <f t="shared" si="598"/>
        <v>CA</v>
      </c>
      <c r="AW1011" s="447" t="str">
        <f t="shared" si="598"/>
        <v>CL</v>
      </c>
      <c r="AX1011" s="447" t="str">
        <f t="shared" si="598"/>
        <v>AIC</v>
      </c>
      <c r="AY1011" s="447" t="str">
        <f t="shared" si="595"/>
        <v>ERB</v>
      </c>
      <c r="AZ1011" s="447" t="str">
        <f t="shared" si="595"/>
        <v>GRB</v>
      </c>
      <c r="BA1011" s="447" t="str">
        <f t="shared" si="595"/>
        <v>Non-Op</v>
      </c>
      <c r="BC1011" s="445" t="s">
        <v>2277</v>
      </c>
      <c r="BD1011" s="552">
        <f t="shared" si="570"/>
        <v>0</v>
      </c>
      <c r="BF1011" s="448"/>
      <c r="BG1011" s="448"/>
      <c r="BH1011" s="448"/>
      <c r="BI1011" s="448"/>
      <c r="BJ1011" s="448"/>
      <c r="BK1011" s="448"/>
      <c r="BL1011" s="448"/>
      <c r="BN1011" s="444"/>
    </row>
    <row r="1012" spans="1:66" s="28" customFormat="1" ht="12" customHeight="1">
      <c r="A1012" s="362">
        <v>18700092</v>
      </c>
      <c r="B1012" s="290" t="str">
        <f t="shared" si="565"/>
        <v>18700092</v>
      </c>
      <c r="C1012" s="497" t="s">
        <v>2278</v>
      </c>
      <c r="D1012" s="451" t="s">
        <v>2091</v>
      </c>
      <c r="E1012" s="451"/>
      <c r="F1012" s="300">
        <v>44136</v>
      </c>
      <c r="G1012" s="451"/>
      <c r="H1012" s="556">
        <v>5724543.71</v>
      </c>
      <c r="I1012" s="556">
        <v>5724543.71</v>
      </c>
      <c r="J1012" s="556">
        <v>5724543.71</v>
      </c>
      <c r="K1012" s="556">
        <v>5724543.71</v>
      </c>
      <c r="L1012" s="556">
        <v>5724543.71</v>
      </c>
      <c r="M1012" s="556">
        <v>5724543.71</v>
      </c>
      <c r="N1012" s="556">
        <v>5724543.71</v>
      </c>
      <c r="O1012" s="556">
        <v>5724543.71</v>
      </c>
      <c r="P1012" s="556">
        <v>5724543.71</v>
      </c>
      <c r="Q1012" s="556">
        <v>5724543.71</v>
      </c>
      <c r="R1012" s="556">
        <v>5724543.71</v>
      </c>
      <c r="S1012" s="556">
        <v>5724543.71</v>
      </c>
      <c r="T1012" s="556">
        <v>5724543.71</v>
      </c>
      <c r="U1012" s="556"/>
      <c r="V1012" s="556">
        <f t="shared" si="551"/>
        <v>5724543.71</v>
      </c>
      <c r="W1012" s="292"/>
      <c r="X1012" s="293"/>
      <c r="Y1012" s="548">
        <f t="shared" si="588"/>
        <v>5724543.71</v>
      </c>
      <c r="Z1012" s="549">
        <f t="shared" si="588"/>
        <v>0</v>
      </c>
      <c r="AA1012" s="549">
        <f t="shared" si="588"/>
        <v>0</v>
      </c>
      <c r="AB1012" s="282">
        <f t="shared" ref="AB1012" si="599">T1012-SUM(Y1012:AA1012)</f>
        <v>0</v>
      </c>
      <c r="AC1012" s="281">
        <f t="shared" ref="AC1012" si="600">T1012-SUM(Y1012:AA1012)-AB1012</f>
        <v>0</v>
      </c>
      <c r="AD1012" s="549">
        <f t="shared" si="569"/>
        <v>0</v>
      </c>
      <c r="AE1012" s="553">
        <f t="shared" si="561"/>
        <v>0</v>
      </c>
      <c r="AF1012" s="282">
        <f t="shared" si="562"/>
        <v>0</v>
      </c>
      <c r="AG1012" s="283">
        <f t="shared" si="555"/>
        <v>0</v>
      </c>
      <c r="AH1012" s="281">
        <f t="shared" si="556"/>
        <v>0</v>
      </c>
      <c r="AI1012" s="551">
        <f t="shared" si="589"/>
        <v>5724543.71</v>
      </c>
      <c r="AJ1012" s="549">
        <f t="shared" si="589"/>
        <v>0</v>
      </c>
      <c r="AK1012" s="549">
        <f t="shared" si="589"/>
        <v>0</v>
      </c>
      <c r="AL1012" s="282">
        <f t="shared" si="557"/>
        <v>0</v>
      </c>
      <c r="AM1012" s="281">
        <f t="shared" si="558"/>
        <v>0</v>
      </c>
      <c r="AN1012" s="549">
        <f t="shared" si="596"/>
        <v>0</v>
      </c>
      <c r="AO1012" s="549">
        <f t="shared" si="597"/>
        <v>0</v>
      </c>
      <c r="AP1012" s="549">
        <f t="shared" si="559"/>
        <v>0</v>
      </c>
      <c r="AQ1012" s="283">
        <f t="shared" ref="AQ1012" si="601">SUM(AN1012:AP1012)</f>
        <v>0</v>
      </c>
      <c r="AR1012" s="281">
        <f t="shared" si="560"/>
        <v>0</v>
      </c>
      <c r="AT1012" s="446"/>
      <c r="AU1012" s="284"/>
      <c r="AV1012" s="447" t="str">
        <f t="shared" si="598"/>
        <v>CA</v>
      </c>
      <c r="AW1012" s="447" t="str">
        <f t="shared" si="598"/>
        <v>CL</v>
      </c>
      <c r="AX1012" s="447" t="str">
        <f t="shared" si="598"/>
        <v>AIC</v>
      </c>
      <c r="AY1012" s="447" t="str">
        <f t="shared" ref="AY1012:BA1027" si="602">IF(VALUE(AD1012),AY$7,IF(ISBLANK(AD1012),"",AY$7))</f>
        <v>ERB</v>
      </c>
      <c r="AZ1012" s="447" t="str">
        <f t="shared" si="602"/>
        <v>GRB</v>
      </c>
      <c r="BA1012" s="447" t="str">
        <f t="shared" si="602"/>
        <v>Non-Op</v>
      </c>
      <c r="BC1012" s="445" t="s">
        <v>2277</v>
      </c>
      <c r="BD1012" s="552">
        <f t="shared" si="570"/>
        <v>5724543.71</v>
      </c>
      <c r="BF1012" s="435"/>
      <c r="BG1012" s="435"/>
      <c r="BH1012" s="435"/>
      <c r="BI1012" s="435"/>
      <c r="BJ1012" s="435"/>
      <c r="BK1012" s="435"/>
      <c r="BL1012" s="435"/>
      <c r="BN1012" s="444"/>
    </row>
    <row r="1013" spans="1:66" s="28" customFormat="1" ht="12" customHeight="1">
      <c r="A1013" s="287">
        <v>18900013</v>
      </c>
      <c r="B1013" s="288" t="str">
        <f t="shared" si="565"/>
        <v>18900013</v>
      </c>
      <c r="C1013" s="444" t="s">
        <v>2924</v>
      </c>
      <c r="D1013" s="445" t="s">
        <v>1162</v>
      </c>
      <c r="E1013" s="445"/>
      <c r="F1013" s="444"/>
      <c r="G1013" s="445"/>
      <c r="H1013" s="547">
        <v>0</v>
      </c>
      <c r="I1013" s="547">
        <v>0</v>
      </c>
      <c r="J1013" s="547">
        <v>0</v>
      </c>
      <c r="K1013" s="547">
        <v>0</v>
      </c>
      <c r="L1013" s="547">
        <v>0</v>
      </c>
      <c r="M1013" s="547">
        <v>0</v>
      </c>
      <c r="N1013" s="547">
        <v>0</v>
      </c>
      <c r="O1013" s="547">
        <v>0</v>
      </c>
      <c r="P1013" s="547">
        <v>0</v>
      </c>
      <c r="Q1013" s="547">
        <v>0</v>
      </c>
      <c r="R1013" s="547">
        <v>0</v>
      </c>
      <c r="S1013" s="547">
        <v>0</v>
      </c>
      <c r="T1013" s="547">
        <v>0</v>
      </c>
      <c r="U1013" s="547"/>
      <c r="V1013" s="547">
        <f t="shared" si="551"/>
        <v>0</v>
      </c>
      <c r="W1013" s="285"/>
      <c r="X1013" s="286"/>
      <c r="Y1013" s="548">
        <f t="shared" si="588"/>
        <v>0</v>
      </c>
      <c r="Z1013" s="549">
        <f t="shared" si="588"/>
        <v>0</v>
      </c>
      <c r="AA1013" s="549">
        <f t="shared" si="588"/>
        <v>0</v>
      </c>
      <c r="AB1013" s="282">
        <f t="shared" si="553"/>
        <v>0</v>
      </c>
      <c r="AC1013" s="281">
        <f t="shared" si="554"/>
        <v>0</v>
      </c>
      <c r="AD1013" s="549">
        <f t="shared" si="569"/>
        <v>0</v>
      </c>
      <c r="AE1013" s="553">
        <f t="shared" si="561"/>
        <v>0</v>
      </c>
      <c r="AF1013" s="282">
        <f t="shared" si="562"/>
        <v>0</v>
      </c>
      <c r="AG1013" s="283">
        <f t="shared" si="555"/>
        <v>0</v>
      </c>
      <c r="AH1013" s="281">
        <f t="shared" si="556"/>
        <v>0</v>
      </c>
      <c r="AI1013" s="551">
        <f t="shared" si="589"/>
        <v>0</v>
      </c>
      <c r="AJ1013" s="549">
        <f t="shared" si="589"/>
        <v>0</v>
      </c>
      <c r="AK1013" s="549">
        <f t="shared" si="589"/>
        <v>0</v>
      </c>
      <c r="AL1013" s="282">
        <f t="shared" si="557"/>
        <v>0</v>
      </c>
      <c r="AM1013" s="281">
        <f t="shared" si="558"/>
        <v>0</v>
      </c>
      <c r="AN1013" s="549">
        <f t="shared" si="596"/>
        <v>0</v>
      </c>
      <c r="AO1013" s="549">
        <f t="shared" si="597"/>
        <v>0</v>
      </c>
      <c r="AP1013" s="549">
        <f t="shared" si="559"/>
        <v>0</v>
      </c>
      <c r="AQ1013" s="283">
        <f t="shared" si="545"/>
        <v>0</v>
      </c>
      <c r="AR1013" s="281">
        <f t="shared" si="560"/>
        <v>0</v>
      </c>
      <c r="AT1013" s="446"/>
      <c r="AU1013" s="284"/>
      <c r="AV1013" s="447" t="str">
        <f t="shared" si="598"/>
        <v>CA</v>
      </c>
      <c r="AW1013" s="447" t="str">
        <f t="shared" si="598"/>
        <v>CL</v>
      </c>
      <c r="AX1013" s="447" t="str">
        <f t="shared" si="598"/>
        <v>AIC</v>
      </c>
      <c r="AY1013" s="447" t="str">
        <f t="shared" si="602"/>
        <v>ERB</v>
      </c>
      <c r="AZ1013" s="447" t="str">
        <f t="shared" si="602"/>
        <v>GRB</v>
      </c>
      <c r="BA1013" s="447" t="str">
        <f t="shared" si="602"/>
        <v>Non-Op</v>
      </c>
      <c r="BC1013" s="449" t="s">
        <v>2100</v>
      </c>
      <c r="BD1013" s="552">
        <f t="shared" si="570"/>
        <v>0</v>
      </c>
      <c r="BF1013" s="435"/>
      <c r="BG1013" s="435"/>
      <c r="BH1013" s="435"/>
      <c r="BI1013" s="435"/>
      <c r="BJ1013" s="435"/>
      <c r="BK1013" s="435"/>
      <c r="BL1013" s="435"/>
      <c r="BN1013" s="444"/>
    </row>
    <row r="1014" spans="1:66" s="28" customFormat="1" ht="12" customHeight="1">
      <c r="A1014" s="287">
        <v>18900173</v>
      </c>
      <c r="B1014" s="288" t="str">
        <f t="shared" si="565"/>
        <v>18900173</v>
      </c>
      <c r="C1014" s="444" t="s">
        <v>1604</v>
      </c>
      <c r="D1014" s="445" t="s">
        <v>1162</v>
      </c>
      <c r="E1014" s="445"/>
      <c r="F1014" s="444"/>
      <c r="G1014" s="445"/>
      <c r="H1014" s="547">
        <v>351834.16</v>
      </c>
      <c r="I1014" s="547">
        <v>337760.82</v>
      </c>
      <c r="J1014" s="547">
        <v>323687.48</v>
      </c>
      <c r="K1014" s="547">
        <v>309614.14</v>
      </c>
      <c r="L1014" s="547">
        <v>295540.8</v>
      </c>
      <c r="M1014" s="547">
        <v>281467.46000000002</v>
      </c>
      <c r="N1014" s="547">
        <v>267394.12</v>
      </c>
      <c r="O1014" s="547">
        <v>253320.78</v>
      </c>
      <c r="P1014" s="547">
        <v>239247.44</v>
      </c>
      <c r="Q1014" s="547">
        <v>225174.1</v>
      </c>
      <c r="R1014" s="547">
        <v>211100.76</v>
      </c>
      <c r="S1014" s="547">
        <v>197027.42</v>
      </c>
      <c r="T1014" s="547">
        <v>182954.08</v>
      </c>
      <c r="U1014" s="547"/>
      <c r="V1014" s="547">
        <f t="shared" si="551"/>
        <v>267394.12000000005</v>
      </c>
      <c r="W1014" s="285"/>
      <c r="X1014" s="286"/>
      <c r="Y1014" s="548">
        <f t="shared" si="588"/>
        <v>0</v>
      </c>
      <c r="Z1014" s="549">
        <f t="shared" si="588"/>
        <v>0</v>
      </c>
      <c r="AA1014" s="549">
        <f t="shared" si="588"/>
        <v>182954.08</v>
      </c>
      <c r="AB1014" s="282">
        <f t="shared" si="553"/>
        <v>0</v>
      </c>
      <c r="AC1014" s="281">
        <f t="shared" si="554"/>
        <v>0</v>
      </c>
      <c r="AD1014" s="549">
        <f t="shared" si="569"/>
        <v>0</v>
      </c>
      <c r="AE1014" s="553">
        <f t="shared" si="561"/>
        <v>0</v>
      </c>
      <c r="AF1014" s="282">
        <f t="shared" si="562"/>
        <v>0</v>
      </c>
      <c r="AG1014" s="283">
        <f t="shared" si="555"/>
        <v>0</v>
      </c>
      <c r="AH1014" s="281">
        <f t="shared" si="556"/>
        <v>0</v>
      </c>
      <c r="AI1014" s="551">
        <f t="shared" si="589"/>
        <v>0</v>
      </c>
      <c r="AJ1014" s="549">
        <f t="shared" si="589"/>
        <v>0</v>
      </c>
      <c r="AK1014" s="549">
        <f t="shared" si="589"/>
        <v>267394.12000000005</v>
      </c>
      <c r="AL1014" s="282">
        <f t="shared" si="557"/>
        <v>0</v>
      </c>
      <c r="AM1014" s="281">
        <f t="shared" si="558"/>
        <v>0</v>
      </c>
      <c r="AN1014" s="549">
        <f t="shared" si="596"/>
        <v>0</v>
      </c>
      <c r="AO1014" s="549">
        <f t="shared" si="597"/>
        <v>0</v>
      </c>
      <c r="AP1014" s="549">
        <f t="shared" si="559"/>
        <v>0</v>
      </c>
      <c r="AQ1014" s="283">
        <f t="shared" si="545"/>
        <v>0</v>
      </c>
      <c r="AR1014" s="281">
        <f t="shared" si="560"/>
        <v>0</v>
      </c>
      <c r="AT1014" s="446"/>
      <c r="AU1014" s="284"/>
      <c r="AV1014" s="447" t="str">
        <f t="shared" si="598"/>
        <v>CA</v>
      </c>
      <c r="AW1014" s="447" t="str">
        <f t="shared" si="598"/>
        <v>CL</v>
      </c>
      <c r="AX1014" s="447" t="str">
        <f t="shared" si="598"/>
        <v>AIC</v>
      </c>
      <c r="AY1014" s="447" t="str">
        <f t="shared" si="602"/>
        <v>ERB</v>
      </c>
      <c r="AZ1014" s="447" t="str">
        <f t="shared" si="602"/>
        <v>GRB</v>
      </c>
      <c r="BA1014" s="447" t="str">
        <f t="shared" si="602"/>
        <v>Non-Op</v>
      </c>
      <c r="BC1014" s="449" t="s">
        <v>2100</v>
      </c>
      <c r="BD1014" s="552">
        <f t="shared" si="570"/>
        <v>182954.08</v>
      </c>
      <c r="BF1014" s="435"/>
      <c r="BG1014" s="435"/>
      <c r="BH1014" s="435"/>
      <c r="BI1014" s="435"/>
      <c r="BJ1014" s="435"/>
      <c r="BK1014" s="435"/>
      <c r="BL1014" s="435"/>
      <c r="BN1014" s="444"/>
    </row>
    <row r="1015" spans="1:66" s="28" customFormat="1" ht="12" customHeight="1">
      <c r="A1015" s="287">
        <v>18900183</v>
      </c>
      <c r="B1015" s="288" t="str">
        <f t="shared" si="565"/>
        <v>18900183</v>
      </c>
      <c r="C1015" s="444" t="s">
        <v>1605</v>
      </c>
      <c r="D1015" s="445" t="s">
        <v>1162</v>
      </c>
      <c r="E1015" s="445"/>
      <c r="F1015" s="444"/>
      <c r="G1015" s="445"/>
      <c r="H1015" s="547">
        <v>229244.13</v>
      </c>
      <c r="I1015" s="547">
        <v>227820.25</v>
      </c>
      <c r="J1015" s="547">
        <v>226396.37</v>
      </c>
      <c r="K1015" s="547">
        <v>224972.49</v>
      </c>
      <c r="L1015" s="547">
        <v>223548.61</v>
      </c>
      <c r="M1015" s="547">
        <v>222124.73</v>
      </c>
      <c r="N1015" s="547">
        <v>220700.85</v>
      </c>
      <c r="O1015" s="547">
        <v>219276.97</v>
      </c>
      <c r="P1015" s="547">
        <v>217853.09</v>
      </c>
      <c r="Q1015" s="547">
        <v>216429.21</v>
      </c>
      <c r="R1015" s="547">
        <v>215005.33</v>
      </c>
      <c r="S1015" s="547">
        <v>213581.45</v>
      </c>
      <c r="T1015" s="547">
        <v>212157.57</v>
      </c>
      <c r="U1015" s="547"/>
      <c r="V1015" s="547">
        <f t="shared" si="551"/>
        <v>220700.85</v>
      </c>
      <c r="W1015" s="285"/>
      <c r="X1015" s="286"/>
      <c r="Y1015" s="548">
        <f t="shared" si="588"/>
        <v>0</v>
      </c>
      <c r="Z1015" s="549">
        <f t="shared" si="588"/>
        <v>0</v>
      </c>
      <c r="AA1015" s="549">
        <f t="shared" si="588"/>
        <v>212157.57</v>
      </c>
      <c r="AB1015" s="282">
        <f t="shared" si="553"/>
        <v>0</v>
      </c>
      <c r="AC1015" s="281">
        <f t="shared" si="554"/>
        <v>0</v>
      </c>
      <c r="AD1015" s="549">
        <f t="shared" si="569"/>
        <v>0</v>
      </c>
      <c r="AE1015" s="553">
        <f t="shared" si="561"/>
        <v>0</v>
      </c>
      <c r="AF1015" s="282">
        <f t="shared" si="562"/>
        <v>0</v>
      </c>
      <c r="AG1015" s="283">
        <f t="shared" si="555"/>
        <v>0</v>
      </c>
      <c r="AH1015" s="281">
        <f t="shared" si="556"/>
        <v>0</v>
      </c>
      <c r="AI1015" s="551">
        <f t="shared" si="589"/>
        <v>0</v>
      </c>
      <c r="AJ1015" s="549">
        <f t="shared" si="589"/>
        <v>0</v>
      </c>
      <c r="AK1015" s="549">
        <f t="shared" si="589"/>
        <v>220700.85</v>
      </c>
      <c r="AL1015" s="282">
        <f t="shared" si="557"/>
        <v>0</v>
      </c>
      <c r="AM1015" s="281">
        <f t="shared" si="558"/>
        <v>0</v>
      </c>
      <c r="AN1015" s="549">
        <f t="shared" si="596"/>
        <v>0</v>
      </c>
      <c r="AO1015" s="549">
        <f t="shared" si="597"/>
        <v>0</v>
      </c>
      <c r="AP1015" s="549">
        <f t="shared" si="559"/>
        <v>0</v>
      </c>
      <c r="AQ1015" s="283">
        <f t="shared" si="545"/>
        <v>0</v>
      </c>
      <c r="AR1015" s="281">
        <f t="shared" si="560"/>
        <v>0</v>
      </c>
      <c r="AT1015" s="446"/>
      <c r="AU1015" s="284"/>
      <c r="AV1015" s="447" t="str">
        <f t="shared" si="598"/>
        <v>CA</v>
      </c>
      <c r="AW1015" s="447" t="str">
        <f t="shared" si="598"/>
        <v>CL</v>
      </c>
      <c r="AX1015" s="447" t="str">
        <f t="shared" si="598"/>
        <v>AIC</v>
      </c>
      <c r="AY1015" s="447" t="str">
        <f t="shared" si="602"/>
        <v>ERB</v>
      </c>
      <c r="AZ1015" s="447" t="str">
        <f t="shared" si="602"/>
        <v>GRB</v>
      </c>
      <c r="BA1015" s="447" t="str">
        <f t="shared" si="602"/>
        <v>Non-Op</v>
      </c>
      <c r="BC1015" s="449" t="s">
        <v>2100</v>
      </c>
      <c r="BD1015" s="552">
        <f t="shared" si="570"/>
        <v>212157.57</v>
      </c>
      <c r="BF1015" s="435"/>
      <c r="BG1015" s="435"/>
      <c r="BH1015" s="435"/>
      <c r="BI1015" s="435"/>
      <c r="BJ1015" s="435"/>
      <c r="BK1015" s="435"/>
      <c r="BL1015" s="435"/>
      <c r="BN1015" s="444"/>
    </row>
    <row r="1016" spans="1:66" s="28" customFormat="1" ht="12" customHeight="1">
      <c r="A1016" s="287">
        <v>18900193</v>
      </c>
      <c r="B1016" s="288" t="str">
        <f t="shared" si="565"/>
        <v>18900193</v>
      </c>
      <c r="C1016" s="445" t="s">
        <v>1606</v>
      </c>
      <c r="D1016" s="445" t="s">
        <v>1162</v>
      </c>
      <c r="E1016" s="445"/>
      <c r="F1016" s="445"/>
      <c r="G1016" s="445"/>
      <c r="H1016" s="547">
        <v>1244772.01</v>
      </c>
      <c r="I1016" s="547">
        <v>1225621.6599999999</v>
      </c>
      <c r="J1016" s="547">
        <v>1206471.31</v>
      </c>
      <c r="K1016" s="547">
        <v>1187320.96</v>
      </c>
      <c r="L1016" s="547">
        <v>1168170.6100000001</v>
      </c>
      <c r="M1016" s="547">
        <v>1149020.26</v>
      </c>
      <c r="N1016" s="547">
        <v>1129869.9099999999</v>
      </c>
      <c r="O1016" s="547">
        <v>1110719.56</v>
      </c>
      <c r="P1016" s="547">
        <v>1091569.21</v>
      </c>
      <c r="Q1016" s="547">
        <v>1072418.8600000001</v>
      </c>
      <c r="R1016" s="547">
        <v>1053268.51</v>
      </c>
      <c r="S1016" s="547">
        <v>1034118.16</v>
      </c>
      <c r="T1016" s="547">
        <v>1014967.81</v>
      </c>
      <c r="U1016" s="547"/>
      <c r="V1016" s="547">
        <f t="shared" si="551"/>
        <v>1129869.9099999999</v>
      </c>
      <c r="W1016" s="285"/>
      <c r="X1016" s="286"/>
      <c r="Y1016" s="548">
        <f t="shared" si="588"/>
        <v>0</v>
      </c>
      <c r="Z1016" s="549">
        <f t="shared" si="588"/>
        <v>0</v>
      </c>
      <c r="AA1016" s="549">
        <f t="shared" si="588"/>
        <v>1014967.81</v>
      </c>
      <c r="AB1016" s="282">
        <f t="shared" si="553"/>
        <v>0</v>
      </c>
      <c r="AC1016" s="281">
        <f t="shared" si="554"/>
        <v>0</v>
      </c>
      <c r="AD1016" s="549">
        <f t="shared" si="569"/>
        <v>0</v>
      </c>
      <c r="AE1016" s="553">
        <f t="shared" si="561"/>
        <v>0</v>
      </c>
      <c r="AF1016" s="282">
        <f t="shared" si="562"/>
        <v>0</v>
      </c>
      <c r="AG1016" s="283">
        <f t="shared" si="555"/>
        <v>0</v>
      </c>
      <c r="AH1016" s="281">
        <f t="shared" si="556"/>
        <v>0</v>
      </c>
      <c r="AI1016" s="551">
        <f t="shared" si="589"/>
        <v>0</v>
      </c>
      <c r="AJ1016" s="549">
        <f t="shared" si="589"/>
        <v>0</v>
      </c>
      <c r="AK1016" s="549">
        <f t="shared" si="589"/>
        <v>1129869.9099999999</v>
      </c>
      <c r="AL1016" s="282">
        <f t="shared" si="557"/>
        <v>0</v>
      </c>
      <c r="AM1016" s="281">
        <f t="shared" si="558"/>
        <v>0</v>
      </c>
      <c r="AN1016" s="549">
        <f t="shared" si="596"/>
        <v>0</v>
      </c>
      <c r="AO1016" s="549">
        <f t="shared" si="597"/>
        <v>0</v>
      </c>
      <c r="AP1016" s="549">
        <f t="shared" si="559"/>
        <v>0</v>
      </c>
      <c r="AQ1016" s="283">
        <f t="shared" si="545"/>
        <v>0</v>
      </c>
      <c r="AR1016" s="281">
        <f t="shared" si="560"/>
        <v>0</v>
      </c>
      <c r="AT1016" s="446"/>
      <c r="AU1016" s="284"/>
      <c r="AV1016" s="447" t="str">
        <f t="shared" si="598"/>
        <v>CA</v>
      </c>
      <c r="AW1016" s="447" t="str">
        <f t="shared" si="598"/>
        <v>CL</v>
      </c>
      <c r="AX1016" s="447" t="str">
        <f t="shared" si="598"/>
        <v>AIC</v>
      </c>
      <c r="AY1016" s="447" t="str">
        <f t="shared" si="602"/>
        <v>ERB</v>
      </c>
      <c r="AZ1016" s="447" t="str">
        <f t="shared" si="602"/>
        <v>GRB</v>
      </c>
      <c r="BA1016" s="447" t="str">
        <f t="shared" si="602"/>
        <v>Non-Op</v>
      </c>
      <c r="BC1016" s="449" t="s">
        <v>2100</v>
      </c>
      <c r="BD1016" s="552">
        <f t="shared" si="570"/>
        <v>1014967.81</v>
      </c>
      <c r="BF1016" s="435"/>
      <c r="BG1016" s="435"/>
      <c r="BH1016" s="435"/>
      <c r="BI1016" s="435"/>
      <c r="BJ1016" s="435"/>
      <c r="BK1016" s="435"/>
      <c r="BL1016" s="435"/>
      <c r="BN1016" s="444"/>
    </row>
    <row r="1017" spans="1:66" s="28" customFormat="1" ht="12" customHeight="1">
      <c r="A1017" s="287">
        <v>18900203</v>
      </c>
      <c r="B1017" s="288" t="str">
        <f t="shared" si="565"/>
        <v>18900203</v>
      </c>
      <c r="C1017" s="445" t="s">
        <v>1607</v>
      </c>
      <c r="D1017" s="445" t="s">
        <v>1162</v>
      </c>
      <c r="E1017" s="445"/>
      <c r="F1017" s="445"/>
      <c r="G1017" s="445"/>
      <c r="H1017" s="547">
        <v>1921795.8</v>
      </c>
      <c r="I1017" s="547">
        <v>1914937.26</v>
      </c>
      <c r="J1017" s="547">
        <v>1908078.72</v>
      </c>
      <c r="K1017" s="547">
        <v>1901220.18</v>
      </c>
      <c r="L1017" s="547">
        <v>1894361.64</v>
      </c>
      <c r="M1017" s="547">
        <v>1887503.1</v>
      </c>
      <c r="N1017" s="547">
        <v>1880644.56</v>
      </c>
      <c r="O1017" s="547">
        <v>1873786.02</v>
      </c>
      <c r="P1017" s="547">
        <v>1866927.48</v>
      </c>
      <c r="Q1017" s="547">
        <v>1860068.94</v>
      </c>
      <c r="R1017" s="547">
        <v>1853210.4</v>
      </c>
      <c r="S1017" s="547">
        <v>1846351.86</v>
      </c>
      <c r="T1017" s="547">
        <v>1839493.32</v>
      </c>
      <c r="U1017" s="547"/>
      <c r="V1017" s="547">
        <f t="shared" si="551"/>
        <v>1880644.5599999998</v>
      </c>
      <c r="W1017" s="285"/>
      <c r="X1017" s="286"/>
      <c r="Y1017" s="548">
        <f t="shared" si="588"/>
        <v>0</v>
      </c>
      <c r="Z1017" s="549">
        <f t="shared" si="588"/>
        <v>0</v>
      </c>
      <c r="AA1017" s="549">
        <f t="shared" si="588"/>
        <v>1839493.32</v>
      </c>
      <c r="AB1017" s="282">
        <f t="shared" si="553"/>
        <v>0</v>
      </c>
      <c r="AC1017" s="281">
        <f t="shared" si="554"/>
        <v>0</v>
      </c>
      <c r="AD1017" s="549">
        <f t="shared" si="569"/>
        <v>0</v>
      </c>
      <c r="AE1017" s="553">
        <f t="shared" si="561"/>
        <v>0</v>
      </c>
      <c r="AF1017" s="282">
        <f t="shared" si="562"/>
        <v>0</v>
      </c>
      <c r="AG1017" s="283">
        <f t="shared" si="555"/>
        <v>0</v>
      </c>
      <c r="AH1017" s="281">
        <f t="shared" si="556"/>
        <v>0</v>
      </c>
      <c r="AI1017" s="551">
        <f t="shared" si="589"/>
        <v>0</v>
      </c>
      <c r="AJ1017" s="549">
        <f t="shared" si="589"/>
        <v>0</v>
      </c>
      <c r="AK1017" s="549">
        <f t="shared" si="589"/>
        <v>1880644.5599999998</v>
      </c>
      <c r="AL1017" s="282">
        <f t="shared" si="557"/>
        <v>0</v>
      </c>
      <c r="AM1017" s="281">
        <f t="shared" si="558"/>
        <v>0</v>
      </c>
      <c r="AN1017" s="549">
        <f t="shared" si="596"/>
        <v>0</v>
      </c>
      <c r="AO1017" s="549">
        <f t="shared" si="597"/>
        <v>0</v>
      </c>
      <c r="AP1017" s="549">
        <f t="shared" si="559"/>
        <v>0</v>
      </c>
      <c r="AQ1017" s="283">
        <f t="shared" si="545"/>
        <v>0</v>
      </c>
      <c r="AR1017" s="281">
        <f t="shared" si="560"/>
        <v>0</v>
      </c>
      <c r="AT1017" s="446"/>
      <c r="AU1017" s="284"/>
      <c r="AV1017" s="447" t="str">
        <f t="shared" si="598"/>
        <v>CA</v>
      </c>
      <c r="AW1017" s="447" t="str">
        <f t="shared" si="598"/>
        <v>CL</v>
      </c>
      <c r="AX1017" s="447" t="str">
        <f t="shared" si="598"/>
        <v>AIC</v>
      </c>
      <c r="AY1017" s="447" t="str">
        <f t="shared" si="602"/>
        <v>ERB</v>
      </c>
      <c r="AZ1017" s="447" t="str">
        <f t="shared" si="602"/>
        <v>GRB</v>
      </c>
      <c r="BA1017" s="447" t="str">
        <f t="shared" si="602"/>
        <v>Non-Op</v>
      </c>
      <c r="BC1017" s="449" t="s">
        <v>2100</v>
      </c>
      <c r="BD1017" s="552">
        <f t="shared" ref="BD1017:BD1096" si="603">+T1017</f>
        <v>1839493.32</v>
      </c>
      <c r="BF1017" s="435"/>
      <c r="BG1017" s="435"/>
      <c r="BH1017" s="435"/>
      <c r="BI1017" s="435"/>
      <c r="BJ1017" s="435"/>
      <c r="BK1017" s="435"/>
      <c r="BL1017" s="435"/>
      <c r="BN1017" s="444"/>
    </row>
    <row r="1018" spans="1:66" s="28" customFormat="1" ht="12" customHeight="1">
      <c r="A1018" s="287">
        <v>18900213</v>
      </c>
      <c r="B1018" s="288" t="str">
        <f t="shared" si="565"/>
        <v>18900213</v>
      </c>
      <c r="C1018" s="445" t="s">
        <v>1608</v>
      </c>
      <c r="D1018" s="445" t="s">
        <v>1162</v>
      </c>
      <c r="E1018" s="445"/>
      <c r="F1018" s="445"/>
      <c r="G1018" s="445"/>
      <c r="H1018" s="547">
        <v>7392504.54</v>
      </c>
      <c r="I1018" s="547">
        <v>7366117.0599999996</v>
      </c>
      <c r="J1018" s="547">
        <v>7339729.5800000001</v>
      </c>
      <c r="K1018" s="547">
        <v>7313342.0999999996</v>
      </c>
      <c r="L1018" s="547">
        <v>7286954.6200000001</v>
      </c>
      <c r="M1018" s="547">
        <v>7260567.1399999997</v>
      </c>
      <c r="N1018" s="547">
        <v>7234179.6600000001</v>
      </c>
      <c r="O1018" s="547">
        <v>7207792.1799999997</v>
      </c>
      <c r="P1018" s="547">
        <v>7181404.7000000002</v>
      </c>
      <c r="Q1018" s="547">
        <v>7155017.2199999997</v>
      </c>
      <c r="R1018" s="547">
        <v>7128629.7400000002</v>
      </c>
      <c r="S1018" s="547">
        <v>7102242.2599999998</v>
      </c>
      <c r="T1018" s="547">
        <v>7075854.7800000003</v>
      </c>
      <c r="U1018" s="547"/>
      <c r="V1018" s="547">
        <f t="shared" si="551"/>
        <v>7234179.6600000001</v>
      </c>
      <c r="W1018" s="285"/>
      <c r="X1018" s="286"/>
      <c r="Y1018" s="548">
        <f t="shared" si="588"/>
        <v>0</v>
      </c>
      <c r="Z1018" s="549">
        <f t="shared" si="588"/>
        <v>0</v>
      </c>
      <c r="AA1018" s="549">
        <f t="shared" si="588"/>
        <v>7075854.7800000003</v>
      </c>
      <c r="AB1018" s="282">
        <f t="shared" si="553"/>
        <v>0</v>
      </c>
      <c r="AC1018" s="281">
        <f t="shared" si="554"/>
        <v>0</v>
      </c>
      <c r="AD1018" s="549">
        <f t="shared" si="569"/>
        <v>0</v>
      </c>
      <c r="AE1018" s="553">
        <f t="shared" si="561"/>
        <v>0</v>
      </c>
      <c r="AF1018" s="282">
        <f t="shared" si="562"/>
        <v>0</v>
      </c>
      <c r="AG1018" s="283">
        <f t="shared" si="555"/>
        <v>0</v>
      </c>
      <c r="AH1018" s="281">
        <f t="shared" si="556"/>
        <v>0</v>
      </c>
      <c r="AI1018" s="551">
        <f t="shared" si="589"/>
        <v>0</v>
      </c>
      <c r="AJ1018" s="549">
        <f t="shared" si="589"/>
        <v>0</v>
      </c>
      <c r="AK1018" s="549">
        <f t="shared" si="589"/>
        <v>7234179.6600000001</v>
      </c>
      <c r="AL1018" s="282">
        <f t="shared" si="557"/>
        <v>0</v>
      </c>
      <c r="AM1018" s="281">
        <f t="shared" si="558"/>
        <v>0</v>
      </c>
      <c r="AN1018" s="549">
        <f t="shared" si="596"/>
        <v>0</v>
      </c>
      <c r="AO1018" s="549">
        <f t="shared" si="597"/>
        <v>0</v>
      </c>
      <c r="AP1018" s="549">
        <f t="shared" si="559"/>
        <v>0</v>
      </c>
      <c r="AQ1018" s="283">
        <f t="shared" si="545"/>
        <v>0</v>
      </c>
      <c r="AR1018" s="281">
        <f t="shared" si="560"/>
        <v>0</v>
      </c>
      <c r="AT1018" s="446"/>
      <c r="AU1018" s="284"/>
      <c r="AV1018" s="447" t="str">
        <f t="shared" si="598"/>
        <v>CA</v>
      </c>
      <c r="AW1018" s="447" t="str">
        <f t="shared" si="598"/>
        <v>CL</v>
      </c>
      <c r="AX1018" s="447" t="str">
        <f t="shared" si="598"/>
        <v>AIC</v>
      </c>
      <c r="AY1018" s="447" t="str">
        <f t="shared" si="602"/>
        <v>ERB</v>
      </c>
      <c r="AZ1018" s="447" t="str">
        <f t="shared" si="602"/>
        <v>GRB</v>
      </c>
      <c r="BA1018" s="447" t="str">
        <f t="shared" si="602"/>
        <v>Non-Op</v>
      </c>
      <c r="BC1018" s="449" t="s">
        <v>2100</v>
      </c>
      <c r="BD1018" s="552">
        <f t="shared" si="603"/>
        <v>7075854.7800000003</v>
      </c>
      <c r="BF1018" s="435"/>
      <c r="BG1018" s="435"/>
      <c r="BH1018" s="435"/>
      <c r="BI1018" s="435"/>
      <c r="BJ1018" s="435"/>
      <c r="BK1018" s="435"/>
      <c r="BL1018" s="435"/>
      <c r="BN1018" s="444"/>
    </row>
    <row r="1019" spans="1:66" s="28" customFormat="1" ht="12" customHeight="1">
      <c r="A1019" s="287">
        <v>18900233</v>
      </c>
      <c r="B1019" s="288" t="str">
        <f t="shared" si="565"/>
        <v>18900233</v>
      </c>
      <c r="C1019" s="28" t="s">
        <v>1609</v>
      </c>
      <c r="D1019" s="445" t="s">
        <v>1162</v>
      </c>
      <c r="E1019" s="445"/>
      <c r="F1019" s="294">
        <v>43174</v>
      </c>
      <c r="G1019" s="445"/>
      <c r="H1019" s="547">
        <v>4571308.18</v>
      </c>
      <c r="I1019" s="547">
        <v>4562920.46</v>
      </c>
      <c r="J1019" s="547">
        <v>4554532.74</v>
      </c>
      <c r="K1019" s="547">
        <v>4546145.0199999996</v>
      </c>
      <c r="L1019" s="547">
        <v>4537757.3</v>
      </c>
      <c r="M1019" s="547">
        <v>4529369.58</v>
      </c>
      <c r="N1019" s="547">
        <v>4520981.8600000003</v>
      </c>
      <c r="O1019" s="547">
        <v>4512594.1399999997</v>
      </c>
      <c r="P1019" s="547">
        <v>4504206.42</v>
      </c>
      <c r="Q1019" s="547">
        <v>4495818.7</v>
      </c>
      <c r="R1019" s="547">
        <v>4487430.9800000004</v>
      </c>
      <c r="S1019" s="547">
        <v>4479043.26</v>
      </c>
      <c r="T1019" s="547">
        <v>4470655.54</v>
      </c>
      <c r="U1019" s="547"/>
      <c r="V1019" s="547">
        <f t="shared" si="551"/>
        <v>4520981.8600000003</v>
      </c>
      <c r="W1019" s="285"/>
      <c r="X1019" s="286"/>
      <c r="Y1019" s="548">
        <f t="shared" si="588"/>
        <v>0</v>
      </c>
      <c r="Z1019" s="549">
        <f t="shared" si="588"/>
        <v>0</v>
      </c>
      <c r="AA1019" s="549">
        <f t="shared" si="588"/>
        <v>4470655.54</v>
      </c>
      <c r="AB1019" s="282">
        <f t="shared" si="553"/>
        <v>0</v>
      </c>
      <c r="AC1019" s="281">
        <f t="shared" si="554"/>
        <v>0</v>
      </c>
      <c r="AD1019" s="549">
        <f t="shared" si="569"/>
        <v>0</v>
      </c>
      <c r="AE1019" s="553">
        <f t="shared" si="561"/>
        <v>0</v>
      </c>
      <c r="AF1019" s="282">
        <f t="shared" si="562"/>
        <v>0</v>
      </c>
      <c r="AG1019" s="283">
        <f t="shared" si="555"/>
        <v>0</v>
      </c>
      <c r="AH1019" s="281">
        <f t="shared" si="556"/>
        <v>0</v>
      </c>
      <c r="AI1019" s="551">
        <f t="shared" si="589"/>
        <v>0</v>
      </c>
      <c r="AJ1019" s="549">
        <f t="shared" si="589"/>
        <v>0</v>
      </c>
      <c r="AK1019" s="549">
        <f t="shared" si="589"/>
        <v>4520981.8600000003</v>
      </c>
      <c r="AL1019" s="282">
        <f t="shared" si="557"/>
        <v>0</v>
      </c>
      <c r="AM1019" s="281">
        <f t="shared" si="558"/>
        <v>0</v>
      </c>
      <c r="AN1019" s="549">
        <f t="shared" si="596"/>
        <v>0</v>
      </c>
      <c r="AO1019" s="549">
        <f t="shared" si="597"/>
        <v>0</v>
      </c>
      <c r="AP1019" s="549">
        <f t="shared" si="559"/>
        <v>0</v>
      </c>
      <c r="AQ1019" s="283"/>
      <c r="AR1019" s="281">
        <f t="shared" si="560"/>
        <v>0</v>
      </c>
      <c r="AT1019" s="446"/>
      <c r="AU1019" s="284"/>
      <c r="AV1019" s="447" t="str">
        <f t="shared" si="598"/>
        <v>CA</v>
      </c>
      <c r="AW1019" s="447" t="str">
        <f t="shared" si="598"/>
        <v>CL</v>
      </c>
      <c r="AX1019" s="447" t="str">
        <f t="shared" si="598"/>
        <v>AIC</v>
      </c>
      <c r="AY1019" s="447" t="str">
        <f t="shared" si="602"/>
        <v>ERB</v>
      </c>
      <c r="AZ1019" s="447" t="str">
        <f t="shared" si="602"/>
        <v>GRB</v>
      </c>
      <c r="BA1019" s="447" t="str">
        <f t="shared" si="602"/>
        <v>Non-Op</v>
      </c>
      <c r="BC1019" s="449" t="s">
        <v>2100</v>
      </c>
      <c r="BD1019" s="552">
        <f t="shared" si="603"/>
        <v>4470655.54</v>
      </c>
      <c r="BF1019" s="448"/>
      <c r="BG1019" s="448"/>
      <c r="BH1019" s="448"/>
      <c r="BI1019" s="448"/>
      <c r="BJ1019" s="448"/>
      <c r="BK1019" s="448"/>
      <c r="BL1019" s="448"/>
      <c r="BN1019" s="444"/>
    </row>
    <row r="1020" spans="1:66" s="28" customFormat="1" ht="12" customHeight="1">
      <c r="A1020" s="287">
        <v>18900243</v>
      </c>
      <c r="B1020" s="288" t="str">
        <f t="shared" si="565"/>
        <v>18900243</v>
      </c>
      <c r="C1020" s="444" t="s">
        <v>2925</v>
      </c>
      <c r="D1020" s="445" t="s">
        <v>1162</v>
      </c>
      <c r="E1020" s="445"/>
      <c r="F1020" s="444"/>
      <c r="G1020" s="445"/>
      <c r="H1020" s="547">
        <v>0</v>
      </c>
      <c r="I1020" s="547">
        <v>0</v>
      </c>
      <c r="J1020" s="547">
        <v>0</v>
      </c>
      <c r="K1020" s="547">
        <v>0</v>
      </c>
      <c r="L1020" s="547">
        <v>0</v>
      </c>
      <c r="M1020" s="547">
        <v>0</v>
      </c>
      <c r="N1020" s="547">
        <v>0</v>
      </c>
      <c r="O1020" s="547">
        <v>0</v>
      </c>
      <c r="P1020" s="547">
        <v>0</v>
      </c>
      <c r="Q1020" s="547">
        <v>0</v>
      </c>
      <c r="R1020" s="547">
        <v>0</v>
      </c>
      <c r="S1020" s="547">
        <v>0</v>
      </c>
      <c r="T1020" s="547">
        <v>0</v>
      </c>
      <c r="U1020" s="547"/>
      <c r="V1020" s="547">
        <f t="shared" si="551"/>
        <v>0</v>
      </c>
      <c r="W1020" s="285"/>
      <c r="X1020" s="286"/>
      <c r="Y1020" s="548">
        <f t="shared" si="588"/>
        <v>0</v>
      </c>
      <c r="Z1020" s="549">
        <f t="shared" si="588"/>
        <v>0</v>
      </c>
      <c r="AA1020" s="549">
        <f t="shared" si="588"/>
        <v>0</v>
      </c>
      <c r="AB1020" s="282">
        <f t="shared" si="553"/>
        <v>0</v>
      </c>
      <c r="AC1020" s="281">
        <f t="shared" si="554"/>
        <v>0</v>
      </c>
      <c r="AD1020" s="549">
        <f t="shared" ref="AD1020:AD1118" si="604">IF($D1020=AD$5,$T1020,IF($D1020=AD$4, $T1020*$AK$1,0))</f>
        <v>0</v>
      </c>
      <c r="AE1020" s="553">
        <f t="shared" si="561"/>
        <v>0</v>
      </c>
      <c r="AF1020" s="282">
        <f t="shared" si="562"/>
        <v>0</v>
      </c>
      <c r="AG1020" s="283">
        <f t="shared" si="555"/>
        <v>0</v>
      </c>
      <c r="AH1020" s="281">
        <f t="shared" si="556"/>
        <v>0</v>
      </c>
      <c r="AI1020" s="551">
        <f t="shared" si="589"/>
        <v>0</v>
      </c>
      <c r="AJ1020" s="549">
        <f t="shared" si="589"/>
        <v>0</v>
      </c>
      <c r="AK1020" s="549">
        <f t="shared" si="589"/>
        <v>0</v>
      </c>
      <c r="AL1020" s="282">
        <f t="shared" si="557"/>
        <v>0</v>
      </c>
      <c r="AM1020" s="281">
        <f t="shared" si="558"/>
        <v>0</v>
      </c>
      <c r="AN1020" s="549">
        <f t="shared" si="596"/>
        <v>0</v>
      </c>
      <c r="AO1020" s="549">
        <f t="shared" si="597"/>
        <v>0</v>
      </c>
      <c r="AP1020" s="549">
        <f t="shared" si="559"/>
        <v>0</v>
      </c>
      <c r="AQ1020" s="283">
        <f t="shared" si="545"/>
        <v>0</v>
      </c>
      <c r="AR1020" s="281">
        <f t="shared" si="560"/>
        <v>0</v>
      </c>
      <c r="AT1020" s="446"/>
      <c r="AU1020" s="284"/>
      <c r="AV1020" s="447" t="str">
        <f t="shared" si="598"/>
        <v>CA</v>
      </c>
      <c r="AW1020" s="447" t="str">
        <f t="shared" si="598"/>
        <v>CL</v>
      </c>
      <c r="AX1020" s="447" t="str">
        <f t="shared" si="598"/>
        <v>AIC</v>
      </c>
      <c r="AY1020" s="447" t="str">
        <f t="shared" si="602"/>
        <v>ERB</v>
      </c>
      <c r="AZ1020" s="447" t="str">
        <f t="shared" si="602"/>
        <v>GRB</v>
      </c>
      <c r="BA1020" s="447" t="str">
        <f t="shared" si="602"/>
        <v>Non-Op</v>
      </c>
      <c r="BC1020" s="449" t="s">
        <v>2100</v>
      </c>
      <c r="BD1020" s="552">
        <f t="shared" si="603"/>
        <v>0</v>
      </c>
      <c r="BF1020" s="435"/>
      <c r="BG1020" s="435"/>
      <c r="BH1020" s="435"/>
      <c r="BI1020" s="435"/>
      <c r="BJ1020" s="435"/>
      <c r="BK1020" s="435"/>
      <c r="BL1020" s="435"/>
      <c r="BN1020" s="444"/>
    </row>
    <row r="1021" spans="1:66" s="28" customFormat="1" ht="12" customHeight="1">
      <c r="A1021" s="287">
        <v>18900253</v>
      </c>
      <c r="B1021" s="288" t="str">
        <f t="shared" si="565"/>
        <v>18900253</v>
      </c>
      <c r="C1021" s="444" t="s">
        <v>1610</v>
      </c>
      <c r="D1021" s="445" t="s">
        <v>1162</v>
      </c>
      <c r="E1021" s="445"/>
      <c r="F1021" s="444"/>
      <c r="G1021" s="445"/>
      <c r="H1021" s="547">
        <v>416903.83</v>
      </c>
      <c r="I1021" s="547">
        <v>413113.79</v>
      </c>
      <c r="J1021" s="547">
        <v>409323.75</v>
      </c>
      <c r="K1021" s="547">
        <v>405533.71</v>
      </c>
      <c r="L1021" s="547">
        <v>401743.67</v>
      </c>
      <c r="M1021" s="547">
        <v>397953.63</v>
      </c>
      <c r="N1021" s="547">
        <v>394163.59</v>
      </c>
      <c r="O1021" s="547">
        <v>390373.55</v>
      </c>
      <c r="P1021" s="547">
        <v>386583.51</v>
      </c>
      <c r="Q1021" s="547">
        <v>382793.47</v>
      </c>
      <c r="R1021" s="547">
        <v>379003.43</v>
      </c>
      <c r="S1021" s="547">
        <v>375213.39</v>
      </c>
      <c r="T1021" s="547">
        <v>371423.35</v>
      </c>
      <c r="U1021" s="547"/>
      <c r="V1021" s="547">
        <f t="shared" si="551"/>
        <v>394163.58999999991</v>
      </c>
      <c r="W1021" s="285"/>
      <c r="X1021" s="286"/>
      <c r="Y1021" s="548">
        <f t="shared" si="588"/>
        <v>0</v>
      </c>
      <c r="Z1021" s="549">
        <f t="shared" si="588"/>
        <v>0</v>
      </c>
      <c r="AA1021" s="549">
        <f t="shared" si="588"/>
        <v>371423.35</v>
      </c>
      <c r="AB1021" s="282">
        <f t="shared" si="553"/>
        <v>0</v>
      </c>
      <c r="AC1021" s="281">
        <f t="shared" si="554"/>
        <v>0</v>
      </c>
      <c r="AD1021" s="549">
        <f t="shared" si="604"/>
        <v>0</v>
      </c>
      <c r="AE1021" s="553">
        <f t="shared" si="561"/>
        <v>0</v>
      </c>
      <c r="AF1021" s="282">
        <f t="shared" si="562"/>
        <v>0</v>
      </c>
      <c r="AG1021" s="283">
        <f t="shared" si="555"/>
        <v>0</v>
      </c>
      <c r="AH1021" s="281">
        <f t="shared" si="556"/>
        <v>0</v>
      </c>
      <c r="AI1021" s="551">
        <f t="shared" si="589"/>
        <v>0</v>
      </c>
      <c r="AJ1021" s="549">
        <f t="shared" si="589"/>
        <v>0</v>
      </c>
      <c r="AK1021" s="549">
        <f t="shared" si="589"/>
        <v>394163.58999999991</v>
      </c>
      <c r="AL1021" s="282">
        <f t="shared" si="557"/>
        <v>0</v>
      </c>
      <c r="AM1021" s="281">
        <f t="shared" si="558"/>
        <v>0</v>
      </c>
      <c r="AN1021" s="549">
        <f t="shared" si="596"/>
        <v>0</v>
      </c>
      <c r="AO1021" s="549">
        <f t="shared" si="597"/>
        <v>0</v>
      </c>
      <c r="AP1021" s="549">
        <f t="shared" si="559"/>
        <v>0</v>
      </c>
      <c r="AQ1021" s="283">
        <f t="shared" si="545"/>
        <v>0</v>
      </c>
      <c r="AR1021" s="281">
        <f t="shared" si="560"/>
        <v>0</v>
      </c>
      <c r="AT1021" s="446"/>
      <c r="AU1021" s="284"/>
      <c r="AV1021" s="447" t="str">
        <f t="shared" si="598"/>
        <v>CA</v>
      </c>
      <c r="AW1021" s="447" t="str">
        <f t="shared" si="598"/>
        <v>CL</v>
      </c>
      <c r="AX1021" s="447" t="str">
        <f t="shared" si="598"/>
        <v>AIC</v>
      </c>
      <c r="AY1021" s="447" t="str">
        <f t="shared" si="602"/>
        <v>ERB</v>
      </c>
      <c r="AZ1021" s="447" t="str">
        <f t="shared" si="602"/>
        <v>GRB</v>
      </c>
      <c r="BA1021" s="447" t="str">
        <f t="shared" si="602"/>
        <v>Non-Op</v>
      </c>
      <c r="BC1021" s="449" t="s">
        <v>2100</v>
      </c>
      <c r="BD1021" s="552">
        <f t="shared" si="603"/>
        <v>371423.35</v>
      </c>
      <c r="BF1021" s="435"/>
      <c r="BG1021" s="435"/>
      <c r="BH1021" s="435"/>
      <c r="BI1021" s="435"/>
      <c r="BJ1021" s="435"/>
      <c r="BK1021" s="435"/>
      <c r="BL1021" s="435"/>
      <c r="BN1021" s="444"/>
    </row>
    <row r="1022" spans="1:66" s="28" customFormat="1" ht="12" customHeight="1">
      <c r="A1022" s="287">
        <v>18900263</v>
      </c>
      <c r="B1022" s="288" t="str">
        <f t="shared" si="565"/>
        <v>18900263</v>
      </c>
      <c r="C1022" s="444" t="s">
        <v>1611</v>
      </c>
      <c r="D1022" s="445" t="s">
        <v>1162</v>
      </c>
      <c r="E1022" s="445"/>
      <c r="F1022" s="444"/>
      <c r="G1022" s="445"/>
      <c r="H1022" s="547">
        <v>316812.3</v>
      </c>
      <c r="I1022" s="547">
        <v>313932.18</v>
      </c>
      <c r="J1022" s="547">
        <v>311052.06</v>
      </c>
      <c r="K1022" s="547">
        <v>308171.94</v>
      </c>
      <c r="L1022" s="547">
        <v>305291.82</v>
      </c>
      <c r="M1022" s="547">
        <v>302411.7</v>
      </c>
      <c r="N1022" s="547">
        <v>299531.58</v>
      </c>
      <c r="O1022" s="547">
        <v>296651.46000000002</v>
      </c>
      <c r="P1022" s="547">
        <v>293771.34000000003</v>
      </c>
      <c r="Q1022" s="547">
        <v>290891.21999999997</v>
      </c>
      <c r="R1022" s="547">
        <v>288011.09999999998</v>
      </c>
      <c r="S1022" s="547">
        <v>285130.98</v>
      </c>
      <c r="T1022" s="547">
        <v>282250.86</v>
      </c>
      <c r="U1022" s="547"/>
      <c r="V1022" s="547">
        <f t="shared" si="551"/>
        <v>299531.58</v>
      </c>
      <c r="W1022" s="285"/>
      <c r="X1022" s="286"/>
      <c r="Y1022" s="548">
        <f t="shared" si="588"/>
        <v>0</v>
      </c>
      <c r="Z1022" s="549">
        <f t="shared" si="588"/>
        <v>0</v>
      </c>
      <c r="AA1022" s="549">
        <f t="shared" si="588"/>
        <v>282250.86</v>
      </c>
      <c r="AB1022" s="282">
        <f t="shared" si="553"/>
        <v>0</v>
      </c>
      <c r="AC1022" s="281">
        <f t="shared" si="554"/>
        <v>0</v>
      </c>
      <c r="AD1022" s="549">
        <f t="shared" si="604"/>
        <v>0</v>
      </c>
      <c r="AE1022" s="553">
        <f t="shared" si="561"/>
        <v>0</v>
      </c>
      <c r="AF1022" s="282">
        <f t="shared" si="562"/>
        <v>0</v>
      </c>
      <c r="AG1022" s="283">
        <f t="shared" si="555"/>
        <v>0</v>
      </c>
      <c r="AH1022" s="281">
        <f t="shared" si="556"/>
        <v>0</v>
      </c>
      <c r="AI1022" s="551">
        <f t="shared" si="589"/>
        <v>0</v>
      </c>
      <c r="AJ1022" s="549">
        <f t="shared" si="589"/>
        <v>0</v>
      </c>
      <c r="AK1022" s="549">
        <f t="shared" si="589"/>
        <v>299531.58</v>
      </c>
      <c r="AL1022" s="282">
        <f t="shared" si="557"/>
        <v>0</v>
      </c>
      <c r="AM1022" s="281">
        <f t="shared" si="558"/>
        <v>0</v>
      </c>
      <c r="AN1022" s="549">
        <f t="shared" si="596"/>
        <v>0</v>
      </c>
      <c r="AO1022" s="549">
        <f t="shared" si="597"/>
        <v>0</v>
      </c>
      <c r="AP1022" s="549">
        <f t="shared" si="559"/>
        <v>0</v>
      </c>
      <c r="AQ1022" s="283">
        <f t="shared" si="545"/>
        <v>0</v>
      </c>
      <c r="AR1022" s="281">
        <f t="shared" si="560"/>
        <v>0</v>
      </c>
      <c r="AT1022" s="446"/>
      <c r="AU1022" s="284"/>
      <c r="AV1022" s="447" t="str">
        <f t="shared" si="598"/>
        <v>CA</v>
      </c>
      <c r="AW1022" s="447" t="str">
        <f t="shared" si="598"/>
        <v>CL</v>
      </c>
      <c r="AX1022" s="447" t="str">
        <f t="shared" si="598"/>
        <v>AIC</v>
      </c>
      <c r="AY1022" s="447" t="str">
        <f t="shared" si="602"/>
        <v>ERB</v>
      </c>
      <c r="AZ1022" s="447" t="str">
        <f t="shared" si="602"/>
        <v>GRB</v>
      </c>
      <c r="BA1022" s="447" t="str">
        <f t="shared" si="602"/>
        <v>Non-Op</v>
      </c>
      <c r="BC1022" s="449" t="s">
        <v>2100</v>
      </c>
      <c r="BD1022" s="552">
        <f t="shared" si="603"/>
        <v>282250.86</v>
      </c>
      <c r="BF1022" s="435"/>
      <c r="BG1022" s="435"/>
      <c r="BH1022" s="435"/>
      <c r="BI1022" s="435"/>
      <c r="BJ1022" s="435"/>
      <c r="BK1022" s="435"/>
      <c r="BL1022" s="435"/>
      <c r="BN1022" s="444"/>
    </row>
    <row r="1023" spans="1:66" s="28" customFormat="1" ht="12" customHeight="1">
      <c r="A1023" s="287">
        <v>18900273</v>
      </c>
      <c r="B1023" s="288" t="str">
        <f t="shared" si="565"/>
        <v>18900273</v>
      </c>
      <c r="C1023" s="444" t="s">
        <v>1612</v>
      </c>
      <c r="D1023" s="445" t="s">
        <v>1162</v>
      </c>
      <c r="E1023" s="445"/>
      <c r="F1023" s="444"/>
      <c r="G1023" s="445"/>
      <c r="H1023" s="547">
        <v>970065.85</v>
      </c>
      <c r="I1023" s="547">
        <v>961247.06</v>
      </c>
      <c r="J1023" s="547">
        <v>952428.27</v>
      </c>
      <c r="K1023" s="547">
        <v>943609.48</v>
      </c>
      <c r="L1023" s="547">
        <v>934790.69</v>
      </c>
      <c r="M1023" s="547">
        <v>925971.9</v>
      </c>
      <c r="N1023" s="547">
        <v>917153.11</v>
      </c>
      <c r="O1023" s="547">
        <v>908334.32</v>
      </c>
      <c r="P1023" s="547">
        <v>899515.53</v>
      </c>
      <c r="Q1023" s="547">
        <v>890696.74</v>
      </c>
      <c r="R1023" s="547">
        <v>881877.95</v>
      </c>
      <c r="S1023" s="547">
        <v>873059.16</v>
      </c>
      <c r="T1023" s="547">
        <v>864240.37</v>
      </c>
      <c r="U1023" s="547"/>
      <c r="V1023" s="547">
        <f t="shared" si="551"/>
        <v>917153.11</v>
      </c>
      <c r="W1023" s="285"/>
      <c r="X1023" s="286"/>
      <c r="Y1023" s="548">
        <f t="shared" si="588"/>
        <v>0</v>
      </c>
      <c r="Z1023" s="549">
        <f t="shared" si="588"/>
        <v>0</v>
      </c>
      <c r="AA1023" s="549">
        <f t="shared" si="588"/>
        <v>864240.37</v>
      </c>
      <c r="AB1023" s="282">
        <f t="shared" si="553"/>
        <v>0</v>
      </c>
      <c r="AC1023" s="281">
        <f t="shared" si="554"/>
        <v>0</v>
      </c>
      <c r="AD1023" s="549">
        <f t="shared" si="604"/>
        <v>0</v>
      </c>
      <c r="AE1023" s="553">
        <f t="shared" si="561"/>
        <v>0</v>
      </c>
      <c r="AF1023" s="282">
        <f t="shared" si="562"/>
        <v>0</v>
      </c>
      <c r="AG1023" s="283">
        <f t="shared" si="555"/>
        <v>0</v>
      </c>
      <c r="AH1023" s="281">
        <f t="shared" si="556"/>
        <v>0</v>
      </c>
      <c r="AI1023" s="551">
        <f t="shared" si="589"/>
        <v>0</v>
      </c>
      <c r="AJ1023" s="549">
        <f t="shared" si="589"/>
        <v>0</v>
      </c>
      <c r="AK1023" s="549">
        <f t="shared" si="589"/>
        <v>917153.11</v>
      </c>
      <c r="AL1023" s="282">
        <f t="shared" si="557"/>
        <v>0</v>
      </c>
      <c r="AM1023" s="281">
        <f t="shared" si="558"/>
        <v>0</v>
      </c>
      <c r="AN1023" s="549">
        <f t="shared" si="596"/>
        <v>0</v>
      </c>
      <c r="AO1023" s="549">
        <f t="shared" si="597"/>
        <v>0</v>
      </c>
      <c r="AP1023" s="549">
        <f t="shared" si="559"/>
        <v>0</v>
      </c>
      <c r="AQ1023" s="283">
        <f t="shared" si="545"/>
        <v>0</v>
      </c>
      <c r="AR1023" s="281">
        <f t="shared" si="560"/>
        <v>0</v>
      </c>
      <c r="AT1023" s="446"/>
      <c r="AU1023" s="284"/>
      <c r="AV1023" s="447" t="str">
        <f t="shared" si="598"/>
        <v>CA</v>
      </c>
      <c r="AW1023" s="447" t="str">
        <f t="shared" si="598"/>
        <v>CL</v>
      </c>
      <c r="AX1023" s="447" t="str">
        <f t="shared" si="598"/>
        <v>AIC</v>
      </c>
      <c r="AY1023" s="447" t="str">
        <f t="shared" si="602"/>
        <v>ERB</v>
      </c>
      <c r="AZ1023" s="447" t="str">
        <f t="shared" si="602"/>
        <v>GRB</v>
      </c>
      <c r="BA1023" s="447" t="str">
        <f t="shared" si="602"/>
        <v>Non-Op</v>
      </c>
      <c r="BC1023" s="449" t="s">
        <v>2100</v>
      </c>
      <c r="BD1023" s="552">
        <f t="shared" si="603"/>
        <v>864240.37</v>
      </c>
      <c r="BF1023" s="435"/>
      <c r="BG1023" s="435"/>
      <c r="BH1023" s="435"/>
      <c r="BI1023" s="435"/>
      <c r="BJ1023" s="435"/>
      <c r="BK1023" s="435"/>
      <c r="BL1023" s="435"/>
      <c r="BN1023" s="444"/>
    </row>
    <row r="1024" spans="1:66" s="28" customFormat="1" ht="12" customHeight="1">
      <c r="A1024" s="287">
        <v>18900283</v>
      </c>
      <c r="B1024" s="288" t="str">
        <f t="shared" si="565"/>
        <v>18900283</v>
      </c>
      <c r="C1024" s="444" t="s">
        <v>1613</v>
      </c>
      <c r="D1024" s="445" t="s">
        <v>1162</v>
      </c>
      <c r="E1024" s="445"/>
      <c r="F1024" s="444"/>
      <c r="G1024" s="445"/>
      <c r="H1024" s="547">
        <v>296064.03000000003</v>
      </c>
      <c r="I1024" s="547">
        <v>293372.55</v>
      </c>
      <c r="J1024" s="547">
        <v>290681.07</v>
      </c>
      <c r="K1024" s="547">
        <v>287989.59000000003</v>
      </c>
      <c r="L1024" s="547">
        <v>285298.11</v>
      </c>
      <c r="M1024" s="547">
        <v>282606.63</v>
      </c>
      <c r="N1024" s="547">
        <v>279915.15000000002</v>
      </c>
      <c r="O1024" s="547">
        <v>277223.67</v>
      </c>
      <c r="P1024" s="547">
        <v>274532.19</v>
      </c>
      <c r="Q1024" s="547">
        <v>271840.71000000002</v>
      </c>
      <c r="R1024" s="547">
        <v>269149.23</v>
      </c>
      <c r="S1024" s="547">
        <v>266457.75</v>
      </c>
      <c r="T1024" s="547">
        <v>263766.27</v>
      </c>
      <c r="U1024" s="547"/>
      <c r="V1024" s="547">
        <f t="shared" si="551"/>
        <v>279915.14999999997</v>
      </c>
      <c r="W1024" s="285"/>
      <c r="X1024" s="286"/>
      <c r="Y1024" s="548">
        <f t="shared" si="588"/>
        <v>0</v>
      </c>
      <c r="Z1024" s="549">
        <f t="shared" si="588"/>
        <v>0</v>
      </c>
      <c r="AA1024" s="549">
        <f t="shared" si="588"/>
        <v>263766.27</v>
      </c>
      <c r="AB1024" s="282">
        <f t="shared" si="553"/>
        <v>0</v>
      </c>
      <c r="AC1024" s="281">
        <f t="shared" si="554"/>
        <v>0</v>
      </c>
      <c r="AD1024" s="549">
        <f t="shared" si="604"/>
        <v>0</v>
      </c>
      <c r="AE1024" s="553">
        <f t="shared" si="561"/>
        <v>0</v>
      </c>
      <c r="AF1024" s="282">
        <f t="shared" si="562"/>
        <v>0</v>
      </c>
      <c r="AG1024" s="283">
        <f t="shared" si="555"/>
        <v>0</v>
      </c>
      <c r="AH1024" s="281">
        <f t="shared" si="556"/>
        <v>0</v>
      </c>
      <c r="AI1024" s="551">
        <f t="shared" si="589"/>
        <v>0</v>
      </c>
      <c r="AJ1024" s="549">
        <f t="shared" si="589"/>
        <v>0</v>
      </c>
      <c r="AK1024" s="549">
        <f t="shared" si="589"/>
        <v>279915.14999999997</v>
      </c>
      <c r="AL1024" s="282">
        <f t="shared" si="557"/>
        <v>0</v>
      </c>
      <c r="AM1024" s="281">
        <f t="shared" si="558"/>
        <v>0</v>
      </c>
      <c r="AN1024" s="549">
        <f t="shared" si="596"/>
        <v>0</v>
      </c>
      <c r="AO1024" s="549">
        <f t="shared" si="597"/>
        <v>0</v>
      </c>
      <c r="AP1024" s="549">
        <f t="shared" si="559"/>
        <v>0</v>
      </c>
      <c r="AQ1024" s="283">
        <f t="shared" si="545"/>
        <v>0</v>
      </c>
      <c r="AR1024" s="281">
        <f t="shared" si="560"/>
        <v>0</v>
      </c>
      <c r="AT1024" s="446"/>
      <c r="AU1024" s="284"/>
      <c r="AV1024" s="447" t="str">
        <f t="shared" si="598"/>
        <v>CA</v>
      </c>
      <c r="AW1024" s="447" t="str">
        <f t="shared" si="598"/>
        <v>CL</v>
      </c>
      <c r="AX1024" s="447" t="str">
        <f t="shared" si="598"/>
        <v>AIC</v>
      </c>
      <c r="AY1024" s="447" t="str">
        <f t="shared" si="602"/>
        <v>ERB</v>
      </c>
      <c r="AZ1024" s="447" t="str">
        <f t="shared" si="602"/>
        <v>GRB</v>
      </c>
      <c r="BA1024" s="447" t="str">
        <f t="shared" si="602"/>
        <v>Non-Op</v>
      </c>
      <c r="BC1024" s="449" t="s">
        <v>2100</v>
      </c>
      <c r="BD1024" s="552">
        <f t="shared" si="603"/>
        <v>263766.27</v>
      </c>
      <c r="BF1024" s="435"/>
      <c r="BG1024" s="435"/>
      <c r="BH1024" s="435"/>
      <c r="BI1024" s="435"/>
      <c r="BJ1024" s="435"/>
      <c r="BK1024" s="435"/>
      <c r="BL1024" s="435"/>
      <c r="BN1024" s="444"/>
    </row>
    <row r="1025" spans="1:66" s="28" customFormat="1" ht="12" customHeight="1">
      <c r="A1025" s="287">
        <v>18900293</v>
      </c>
      <c r="B1025" s="288" t="str">
        <f t="shared" si="565"/>
        <v>18900293</v>
      </c>
      <c r="C1025" s="444" t="s">
        <v>1614</v>
      </c>
      <c r="D1025" s="445" t="s">
        <v>1162</v>
      </c>
      <c r="E1025" s="445"/>
      <c r="F1025" s="444"/>
      <c r="G1025" s="445"/>
      <c r="H1025" s="547">
        <v>0</v>
      </c>
      <c r="I1025" s="547">
        <v>0</v>
      </c>
      <c r="J1025" s="547">
        <v>0</v>
      </c>
      <c r="K1025" s="547">
        <v>0</v>
      </c>
      <c r="L1025" s="547">
        <v>0</v>
      </c>
      <c r="M1025" s="547">
        <v>0</v>
      </c>
      <c r="N1025" s="547">
        <v>0</v>
      </c>
      <c r="O1025" s="547">
        <v>0</v>
      </c>
      <c r="P1025" s="547">
        <v>0</v>
      </c>
      <c r="Q1025" s="547">
        <v>0</v>
      </c>
      <c r="R1025" s="547">
        <v>0</v>
      </c>
      <c r="S1025" s="547">
        <v>0</v>
      </c>
      <c r="T1025" s="547">
        <v>0</v>
      </c>
      <c r="U1025" s="547"/>
      <c r="V1025" s="547">
        <f t="shared" si="551"/>
        <v>0</v>
      </c>
      <c r="W1025" s="285"/>
      <c r="X1025" s="286"/>
      <c r="Y1025" s="548">
        <f t="shared" si="588"/>
        <v>0</v>
      </c>
      <c r="Z1025" s="549">
        <f t="shared" si="588"/>
        <v>0</v>
      </c>
      <c r="AA1025" s="549">
        <f t="shared" si="588"/>
        <v>0</v>
      </c>
      <c r="AB1025" s="282">
        <f t="shared" si="553"/>
        <v>0</v>
      </c>
      <c r="AC1025" s="281">
        <f t="shared" si="554"/>
        <v>0</v>
      </c>
      <c r="AD1025" s="549">
        <f t="shared" si="604"/>
        <v>0</v>
      </c>
      <c r="AE1025" s="553">
        <f t="shared" si="561"/>
        <v>0</v>
      </c>
      <c r="AF1025" s="282">
        <f t="shared" si="562"/>
        <v>0</v>
      </c>
      <c r="AG1025" s="283">
        <f t="shared" si="555"/>
        <v>0</v>
      </c>
      <c r="AH1025" s="281">
        <f t="shared" si="556"/>
        <v>0</v>
      </c>
      <c r="AI1025" s="551">
        <f t="shared" ref="AI1025:AK1045" si="605">IF($D1025=AI$5,$V1025,0)</f>
        <v>0</v>
      </c>
      <c r="AJ1025" s="549">
        <f t="shared" si="605"/>
        <v>0</v>
      </c>
      <c r="AK1025" s="549">
        <f t="shared" si="605"/>
        <v>0</v>
      </c>
      <c r="AL1025" s="282">
        <f t="shared" si="557"/>
        <v>0</v>
      </c>
      <c r="AM1025" s="281">
        <f t="shared" si="558"/>
        <v>0</v>
      </c>
      <c r="AN1025" s="549">
        <f t="shared" si="596"/>
        <v>0</v>
      </c>
      <c r="AO1025" s="549">
        <f t="shared" si="597"/>
        <v>0</v>
      </c>
      <c r="AP1025" s="549">
        <f t="shared" si="559"/>
        <v>0</v>
      </c>
      <c r="AQ1025" s="283">
        <f t="shared" si="545"/>
        <v>0</v>
      </c>
      <c r="AR1025" s="281">
        <f t="shared" si="560"/>
        <v>0</v>
      </c>
      <c r="AT1025" s="446"/>
      <c r="AU1025" s="284"/>
      <c r="AV1025" s="447" t="str">
        <f t="shared" si="598"/>
        <v>CA</v>
      </c>
      <c r="AW1025" s="447" t="str">
        <f t="shared" si="598"/>
        <v>CL</v>
      </c>
      <c r="AX1025" s="447" t="str">
        <f t="shared" si="598"/>
        <v>AIC</v>
      </c>
      <c r="AY1025" s="447" t="str">
        <f t="shared" si="602"/>
        <v>ERB</v>
      </c>
      <c r="AZ1025" s="447" t="str">
        <f t="shared" si="602"/>
        <v>GRB</v>
      </c>
      <c r="BA1025" s="447" t="str">
        <f t="shared" si="602"/>
        <v>Non-Op</v>
      </c>
      <c r="BC1025" s="449" t="s">
        <v>2100</v>
      </c>
      <c r="BD1025" s="552">
        <f t="shared" si="603"/>
        <v>0</v>
      </c>
      <c r="BF1025" s="435"/>
      <c r="BG1025" s="435"/>
      <c r="BH1025" s="435"/>
      <c r="BI1025" s="435"/>
      <c r="BJ1025" s="435"/>
      <c r="BK1025" s="435"/>
      <c r="BL1025" s="435"/>
      <c r="BN1025" s="444"/>
    </row>
    <row r="1026" spans="1:66" s="28" customFormat="1" ht="12" customHeight="1">
      <c r="A1026" s="287">
        <v>18900303</v>
      </c>
      <c r="B1026" s="288" t="str">
        <f t="shared" si="565"/>
        <v>18900303</v>
      </c>
      <c r="C1026" s="444" t="s">
        <v>1615</v>
      </c>
      <c r="D1026" s="445" t="s">
        <v>1162</v>
      </c>
      <c r="E1026" s="445"/>
      <c r="F1026" s="444"/>
      <c r="G1026" s="445"/>
      <c r="H1026" s="547">
        <v>0</v>
      </c>
      <c r="I1026" s="547">
        <v>0</v>
      </c>
      <c r="J1026" s="547">
        <v>0</v>
      </c>
      <c r="K1026" s="547">
        <v>0</v>
      </c>
      <c r="L1026" s="547">
        <v>0</v>
      </c>
      <c r="M1026" s="547">
        <v>0</v>
      </c>
      <c r="N1026" s="547">
        <v>0</v>
      </c>
      <c r="O1026" s="547">
        <v>0</v>
      </c>
      <c r="P1026" s="547">
        <v>0</v>
      </c>
      <c r="Q1026" s="547">
        <v>0</v>
      </c>
      <c r="R1026" s="547">
        <v>0</v>
      </c>
      <c r="S1026" s="547">
        <v>0</v>
      </c>
      <c r="T1026" s="547">
        <v>0</v>
      </c>
      <c r="U1026" s="547"/>
      <c r="V1026" s="547">
        <f t="shared" si="551"/>
        <v>0</v>
      </c>
      <c r="W1026" s="285"/>
      <c r="X1026" s="286"/>
      <c r="Y1026" s="548">
        <f t="shared" si="588"/>
        <v>0</v>
      </c>
      <c r="Z1026" s="549">
        <f t="shared" si="588"/>
        <v>0</v>
      </c>
      <c r="AA1026" s="549">
        <f t="shared" si="588"/>
        <v>0</v>
      </c>
      <c r="AB1026" s="282">
        <f t="shared" si="553"/>
        <v>0</v>
      </c>
      <c r="AC1026" s="281">
        <f t="shared" si="554"/>
        <v>0</v>
      </c>
      <c r="AD1026" s="549">
        <f t="shared" si="604"/>
        <v>0</v>
      </c>
      <c r="AE1026" s="553">
        <f t="shared" si="561"/>
        <v>0</v>
      </c>
      <c r="AF1026" s="282">
        <f t="shared" si="562"/>
        <v>0</v>
      </c>
      <c r="AG1026" s="283">
        <f t="shared" si="555"/>
        <v>0</v>
      </c>
      <c r="AH1026" s="281">
        <f t="shared" si="556"/>
        <v>0</v>
      </c>
      <c r="AI1026" s="551">
        <f t="shared" si="605"/>
        <v>0</v>
      </c>
      <c r="AJ1026" s="549">
        <f t="shared" si="605"/>
        <v>0</v>
      </c>
      <c r="AK1026" s="549">
        <f t="shared" si="605"/>
        <v>0</v>
      </c>
      <c r="AL1026" s="282">
        <f t="shared" si="557"/>
        <v>0</v>
      </c>
      <c r="AM1026" s="281">
        <f t="shared" si="558"/>
        <v>0</v>
      </c>
      <c r="AN1026" s="549">
        <f t="shared" si="596"/>
        <v>0</v>
      </c>
      <c r="AO1026" s="549">
        <f t="shared" si="597"/>
        <v>0</v>
      </c>
      <c r="AP1026" s="549">
        <f t="shared" si="559"/>
        <v>0</v>
      </c>
      <c r="AQ1026" s="283">
        <f t="shared" si="545"/>
        <v>0</v>
      </c>
      <c r="AR1026" s="281">
        <f t="shared" si="560"/>
        <v>0</v>
      </c>
      <c r="AT1026" s="446"/>
      <c r="AU1026" s="284"/>
      <c r="AV1026" s="447" t="str">
        <f t="shared" si="598"/>
        <v>CA</v>
      </c>
      <c r="AW1026" s="447" t="str">
        <f t="shared" si="598"/>
        <v>CL</v>
      </c>
      <c r="AX1026" s="447" t="str">
        <f t="shared" si="598"/>
        <v>AIC</v>
      </c>
      <c r="AY1026" s="447" t="str">
        <f t="shared" si="602"/>
        <v>ERB</v>
      </c>
      <c r="AZ1026" s="447" t="str">
        <f t="shared" si="602"/>
        <v>GRB</v>
      </c>
      <c r="BA1026" s="447" t="str">
        <f t="shared" si="602"/>
        <v>Non-Op</v>
      </c>
      <c r="BC1026" s="449" t="s">
        <v>2100</v>
      </c>
      <c r="BD1026" s="552">
        <f t="shared" si="603"/>
        <v>0</v>
      </c>
      <c r="BF1026" s="435"/>
      <c r="BG1026" s="435"/>
      <c r="BH1026" s="435"/>
      <c r="BI1026" s="435"/>
      <c r="BJ1026" s="435"/>
      <c r="BK1026" s="435"/>
      <c r="BL1026" s="435"/>
      <c r="BN1026" s="444"/>
    </row>
    <row r="1027" spans="1:66" s="28" customFormat="1" ht="12" customHeight="1">
      <c r="A1027" s="287">
        <v>18900323</v>
      </c>
      <c r="B1027" s="288" t="str">
        <f t="shared" si="565"/>
        <v>18900323</v>
      </c>
      <c r="C1027" s="444" t="s">
        <v>1616</v>
      </c>
      <c r="D1027" s="445" t="s">
        <v>1162</v>
      </c>
      <c r="E1027" s="445"/>
      <c r="F1027" s="444"/>
      <c r="G1027" s="445"/>
      <c r="H1027" s="547">
        <v>41657.480000000003</v>
      </c>
      <c r="I1027" s="547">
        <v>36450.339999999997</v>
      </c>
      <c r="J1027" s="547">
        <v>31243.200000000001</v>
      </c>
      <c r="K1027" s="547">
        <v>26036.06</v>
      </c>
      <c r="L1027" s="547">
        <v>20828.919999999998</v>
      </c>
      <c r="M1027" s="547">
        <v>15621.78</v>
      </c>
      <c r="N1027" s="547">
        <v>10414.64</v>
      </c>
      <c r="O1027" s="547">
        <v>5207.5</v>
      </c>
      <c r="P1027" s="547">
        <v>0</v>
      </c>
      <c r="Q1027" s="547">
        <v>0</v>
      </c>
      <c r="R1027" s="547">
        <v>0</v>
      </c>
      <c r="S1027" s="547">
        <v>0</v>
      </c>
      <c r="T1027" s="547">
        <v>0</v>
      </c>
      <c r="U1027" s="547"/>
      <c r="V1027" s="547">
        <f t="shared" si="551"/>
        <v>13885.931666666665</v>
      </c>
      <c r="W1027" s="285"/>
      <c r="X1027" s="286"/>
      <c r="Y1027" s="548">
        <f t="shared" si="588"/>
        <v>0</v>
      </c>
      <c r="Z1027" s="549">
        <f t="shared" si="588"/>
        <v>0</v>
      </c>
      <c r="AA1027" s="549">
        <f t="shared" si="588"/>
        <v>0</v>
      </c>
      <c r="AB1027" s="282">
        <f t="shared" si="553"/>
        <v>0</v>
      </c>
      <c r="AC1027" s="281">
        <f t="shared" si="554"/>
        <v>0</v>
      </c>
      <c r="AD1027" s="549">
        <f t="shared" si="604"/>
        <v>0</v>
      </c>
      <c r="AE1027" s="553">
        <f t="shared" si="561"/>
        <v>0</v>
      </c>
      <c r="AF1027" s="282">
        <f t="shared" si="562"/>
        <v>0</v>
      </c>
      <c r="AG1027" s="283">
        <f t="shared" si="555"/>
        <v>0</v>
      </c>
      <c r="AH1027" s="281">
        <f t="shared" si="556"/>
        <v>0</v>
      </c>
      <c r="AI1027" s="551">
        <f t="shared" si="605"/>
        <v>0</v>
      </c>
      <c r="AJ1027" s="549">
        <f t="shared" si="605"/>
        <v>0</v>
      </c>
      <c r="AK1027" s="549">
        <f t="shared" si="605"/>
        <v>13885.931666666665</v>
      </c>
      <c r="AL1027" s="282">
        <f t="shared" si="557"/>
        <v>0</v>
      </c>
      <c r="AM1027" s="281">
        <f t="shared" si="558"/>
        <v>0</v>
      </c>
      <c r="AN1027" s="549">
        <f t="shared" si="596"/>
        <v>0</v>
      </c>
      <c r="AO1027" s="549">
        <f t="shared" si="597"/>
        <v>0</v>
      </c>
      <c r="AP1027" s="549">
        <f t="shared" si="559"/>
        <v>0</v>
      </c>
      <c r="AQ1027" s="283">
        <f t="shared" si="545"/>
        <v>0</v>
      </c>
      <c r="AR1027" s="281">
        <f t="shared" si="560"/>
        <v>0</v>
      </c>
      <c r="AT1027" s="446"/>
      <c r="AU1027" s="284"/>
      <c r="AV1027" s="447" t="str">
        <f t="shared" si="598"/>
        <v>CA</v>
      </c>
      <c r="AW1027" s="447" t="str">
        <f t="shared" si="598"/>
        <v>CL</v>
      </c>
      <c r="AX1027" s="447" t="str">
        <f t="shared" si="598"/>
        <v>AIC</v>
      </c>
      <c r="AY1027" s="447" t="str">
        <f t="shared" si="602"/>
        <v>ERB</v>
      </c>
      <c r="AZ1027" s="447" t="str">
        <f t="shared" si="602"/>
        <v>GRB</v>
      </c>
      <c r="BA1027" s="447" t="str">
        <f t="shared" si="602"/>
        <v>Non-Op</v>
      </c>
      <c r="BC1027" s="449" t="s">
        <v>2100</v>
      </c>
      <c r="BD1027" s="552">
        <f t="shared" si="603"/>
        <v>0</v>
      </c>
      <c r="BF1027" s="435"/>
      <c r="BG1027" s="435"/>
      <c r="BH1027" s="435"/>
      <c r="BI1027" s="435"/>
      <c r="BJ1027" s="435"/>
      <c r="BK1027" s="435"/>
      <c r="BL1027" s="435"/>
      <c r="BN1027" s="444"/>
    </row>
    <row r="1028" spans="1:66" s="28" customFormat="1" ht="12" customHeight="1">
      <c r="A1028" s="287">
        <v>18900353</v>
      </c>
      <c r="B1028" s="288" t="str">
        <f t="shared" si="565"/>
        <v>18900353</v>
      </c>
      <c r="C1028" s="444" t="s">
        <v>1617</v>
      </c>
      <c r="D1028" s="445" t="s">
        <v>1162</v>
      </c>
      <c r="E1028" s="445"/>
      <c r="F1028" s="444"/>
      <c r="G1028" s="445"/>
      <c r="H1028" s="547">
        <v>16873.86</v>
      </c>
      <c r="I1028" s="547">
        <v>15985.87</v>
      </c>
      <c r="J1028" s="547">
        <v>15097.88</v>
      </c>
      <c r="K1028" s="547">
        <v>14209.89</v>
      </c>
      <c r="L1028" s="547">
        <v>13321.9</v>
      </c>
      <c r="M1028" s="547">
        <v>12433.91</v>
      </c>
      <c r="N1028" s="547">
        <v>11545.92</v>
      </c>
      <c r="O1028" s="547">
        <v>10657.93</v>
      </c>
      <c r="P1028" s="547">
        <v>9769.94</v>
      </c>
      <c r="Q1028" s="547">
        <v>8881.9500000000007</v>
      </c>
      <c r="R1028" s="547">
        <v>7993.96</v>
      </c>
      <c r="S1028" s="547">
        <v>7105.97</v>
      </c>
      <c r="T1028" s="547">
        <v>6217.98</v>
      </c>
      <c r="U1028" s="547"/>
      <c r="V1028" s="547">
        <f t="shared" si="551"/>
        <v>11545.92</v>
      </c>
      <c r="W1028" s="285"/>
      <c r="X1028" s="286"/>
      <c r="Y1028" s="548">
        <f t="shared" si="588"/>
        <v>0</v>
      </c>
      <c r="Z1028" s="549">
        <f t="shared" si="588"/>
        <v>0</v>
      </c>
      <c r="AA1028" s="549">
        <f t="shared" si="588"/>
        <v>6217.98</v>
      </c>
      <c r="AB1028" s="282">
        <f t="shared" si="553"/>
        <v>0</v>
      </c>
      <c r="AC1028" s="281">
        <f t="shared" si="554"/>
        <v>0</v>
      </c>
      <c r="AD1028" s="549">
        <f t="shared" si="604"/>
        <v>0</v>
      </c>
      <c r="AE1028" s="553">
        <f t="shared" si="561"/>
        <v>0</v>
      </c>
      <c r="AF1028" s="282">
        <f t="shared" si="562"/>
        <v>0</v>
      </c>
      <c r="AG1028" s="283">
        <f t="shared" si="555"/>
        <v>0</v>
      </c>
      <c r="AH1028" s="281">
        <f t="shared" si="556"/>
        <v>0</v>
      </c>
      <c r="AI1028" s="551">
        <f t="shared" si="605"/>
        <v>0</v>
      </c>
      <c r="AJ1028" s="549">
        <f t="shared" si="605"/>
        <v>0</v>
      </c>
      <c r="AK1028" s="549">
        <f t="shared" si="605"/>
        <v>11545.92</v>
      </c>
      <c r="AL1028" s="282">
        <f t="shared" si="557"/>
        <v>0</v>
      </c>
      <c r="AM1028" s="281">
        <f t="shared" si="558"/>
        <v>0</v>
      </c>
      <c r="AN1028" s="549">
        <f t="shared" si="596"/>
        <v>0</v>
      </c>
      <c r="AO1028" s="549">
        <f t="shared" si="597"/>
        <v>0</v>
      </c>
      <c r="AP1028" s="549">
        <f t="shared" si="559"/>
        <v>0</v>
      </c>
      <c r="AQ1028" s="283">
        <f t="shared" si="545"/>
        <v>0</v>
      </c>
      <c r="AR1028" s="281">
        <f t="shared" si="560"/>
        <v>0</v>
      </c>
      <c r="AT1028" s="446"/>
      <c r="AU1028" s="284"/>
      <c r="AV1028" s="447" t="str">
        <f t="shared" si="598"/>
        <v>CA</v>
      </c>
      <c r="AW1028" s="447" t="str">
        <f t="shared" si="598"/>
        <v>CL</v>
      </c>
      <c r="AX1028" s="447" t="str">
        <f t="shared" si="598"/>
        <v>AIC</v>
      </c>
      <c r="AY1028" s="447" t="str">
        <f t="shared" ref="AY1028:BA1093" si="606">IF(VALUE(AD1028),AY$7,IF(ISBLANK(AD1028),"",AY$7))</f>
        <v>ERB</v>
      </c>
      <c r="AZ1028" s="447" t="str">
        <f t="shared" si="606"/>
        <v>GRB</v>
      </c>
      <c r="BA1028" s="447" t="str">
        <f t="shared" si="606"/>
        <v>Non-Op</v>
      </c>
      <c r="BC1028" s="449" t="s">
        <v>2100</v>
      </c>
      <c r="BD1028" s="552">
        <f t="shared" si="603"/>
        <v>6217.98</v>
      </c>
      <c r="BF1028" s="435"/>
      <c r="BG1028" s="435"/>
      <c r="BH1028" s="435"/>
      <c r="BI1028" s="435"/>
      <c r="BJ1028" s="435"/>
      <c r="BK1028" s="435"/>
      <c r="BL1028" s="435"/>
      <c r="BN1028" s="444"/>
    </row>
    <row r="1029" spans="1:66" s="28" customFormat="1" ht="12" customHeight="1">
      <c r="A1029" s="302">
        <v>18900373</v>
      </c>
      <c r="B1029" s="303" t="str">
        <f t="shared" si="565"/>
        <v>18900373</v>
      </c>
      <c r="C1029" s="357" t="s">
        <v>1618</v>
      </c>
      <c r="D1029" s="445" t="s">
        <v>1162</v>
      </c>
      <c r="E1029" s="445"/>
      <c r="F1029" s="357"/>
      <c r="G1029" s="445"/>
      <c r="H1029" s="547">
        <v>2856809.56</v>
      </c>
      <c r="I1029" s="547">
        <v>2840391.11</v>
      </c>
      <c r="J1029" s="547">
        <v>2823972.66</v>
      </c>
      <c r="K1029" s="547">
        <v>2807554.21</v>
      </c>
      <c r="L1029" s="547">
        <v>2791135.76</v>
      </c>
      <c r="M1029" s="547">
        <v>2774717.31</v>
      </c>
      <c r="N1029" s="547">
        <v>2758298.86</v>
      </c>
      <c r="O1029" s="547">
        <v>2741880.41</v>
      </c>
      <c r="P1029" s="547">
        <v>2725461.96</v>
      </c>
      <c r="Q1029" s="547">
        <v>2709043.51</v>
      </c>
      <c r="R1029" s="547">
        <v>2692625.06</v>
      </c>
      <c r="S1029" s="547">
        <v>2676206.61</v>
      </c>
      <c r="T1029" s="547">
        <v>2659788.16</v>
      </c>
      <c r="U1029" s="547"/>
      <c r="V1029" s="547">
        <f t="shared" si="551"/>
        <v>2758298.86</v>
      </c>
      <c r="W1029" s="285"/>
      <c r="X1029" s="286"/>
      <c r="Y1029" s="548">
        <f t="shared" si="588"/>
        <v>0</v>
      </c>
      <c r="Z1029" s="549">
        <f t="shared" si="588"/>
        <v>0</v>
      </c>
      <c r="AA1029" s="549">
        <f t="shared" si="588"/>
        <v>2659788.16</v>
      </c>
      <c r="AB1029" s="282">
        <f t="shared" si="553"/>
        <v>0</v>
      </c>
      <c r="AC1029" s="281">
        <f t="shared" si="554"/>
        <v>0</v>
      </c>
      <c r="AD1029" s="549">
        <f t="shared" si="604"/>
        <v>0</v>
      </c>
      <c r="AE1029" s="553">
        <f t="shared" si="561"/>
        <v>0</v>
      </c>
      <c r="AF1029" s="282">
        <f t="shared" si="562"/>
        <v>0</v>
      </c>
      <c r="AG1029" s="283">
        <f t="shared" si="555"/>
        <v>0</v>
      </c>
      <c r="AH1029" s="281">
        <f t="shared" si="556"/>
        <v>0</v>
      </c>
      <c r="AI1029" s="551">
        <f t="shared" si="605"/>
        <v>0</v>
      </c>
      <c r="AJ1029" s="549">
        <f t="shared" si="605"/>
        <v>0</v>
      </c>
      <c r="AK1029" s="549">
        <f t="shared" si="605"/>
        <v>2758298.86</v>
      </c>
      <c r="AL1029" s="282">
        <f t="shared" si="557"/>
        <v>0</v>
      </c>
      <c r="AM1029" s="281">
        <f t="shared" si="558"/>
        <v>0</v>
      </c>
      <c r="AN1029" s="549">
        <f t="shared" si="596"/>
        <v>0</v>
      </c>
      <c r="AO1029" s="549">
        <f t="shared" si="597"/>
        <v>0</v>
      </c>
      <c r="AP1029" s="549">
        <f t="shared" si="559"/>
        <v>0</v>
      </c>
      <c r="AQ1029" s="283">
        <f t="shared" si="545"/>
        <v>0</v>
      </c>
      <c r="AR1029" s="281">
        <f t="shared" si="560"/>
        <v>0</v>
      </c>
      <c r="AT1029" s="446"/>
      <c r="AU1029" s="284"/>
      <c r="AV1029" s="447" t="str">
        <f t="shared" si="598"/>
        <v>CA</v>
      </c>
      <c r="AW1029" s="447" t="str">
        <f t="shared" si="598"/>
        <v>CL</v>
      </c>
      <c r="AX1029" s="447" t="str">
        <f t="shared" si="598"/>
        <v>AIC</v>
      </c>
      <c r="AY1029" s="447" t="str">
        <f t="shared" si="606"/>
        <v>ERB</v>
      </c>
      <c r="AZ1029" s="447" t="str">
        <f t="shared" si="606"/>
        <v>GRB</v>
      </c>
      <c r="BA1029" s="447" t="str">
        <f t="shared" si="606"/>
        <v>Non-Op</v>
      </c>
      <c r="BC1029" s="449" t="s">
        <v>2100</v>
      </c>
      <c r="BD1029" s="552">
        <f t="shared" si="603"/>
        <v>2659788.16</v>
      </c>
      <c r="BF1029" s="435"/>
      <c r="BG1029" s="435"/>
      <c r="BH1029" s="435"/>
      <c r="BI1029" s="435"/>
      <c r="BJ1029" s="435"/>
      <c r="BK1029" s="435"/>
      <c r="BL1029" s="435"/>
      <c r="BN1029" s="444"/>
    </row>
    <row r="1030" spans="1:66" s="28" customFormat="1" ht="12" customHeight="1">
      <c r="A1030" s="302">
        <v>18900383</v>
      </c>
      <c r="B1030" s="303" t="str">
        <f t="shared" si="565"/>
        <v>18900383</v>
      </c>
      <c r="C1030" s="357" t="s">
        <v>2926</v>
      </c>
      <c r="D1030" s="445" t="s">
        <v>1162</v>
      </c>
      <c r="E1030" s="445"/>
      <c r="F1030" s="357"/>
      <c r="G1030" s="445"/>
      <c r="H1030" s="547">
        <v>0</v>
      </c>
      <c r="I1030" s="547">
        <v>0</v>
      </c>
      <c r="J1030" s="547">
        <v>0</v>
      </c>
      <c r="K1030" s="547">
        <v>0</v>
      </c>
      <c r="L1030" s="547">
        <v>0</v>
      </c>
      <c r="M1030" s="547">
        <v>0</v>
      </c>
      <c r="N1030" s="547">
        <v>0</v>
      </c>
      <c r="O1030" s="547">
        <v>0</v>
      </c>
      <c r="P1030" s="547">
        <v>0</v>
      </c>
      <c r="Q1030" s="547">
        <v>0</v>
      </c>
      <c r="R1030" s="547">
        <v>0</v>
      </c>
      <c r="S1030" s="547">
        <v>0</v>
      </c>
      <c r="T1030" s="547">
        <v>0</v>
      </c>
      <c r="U1030" s="547"/>
      <c r="V1030" s="547">
        <f t="shared" si="551"/>
        <v>0</v>
      </c>
      <c r="W1030" s="285"/>
      <c r="X1030" s="286"/>
      <c r="Y1030" s="548">
        <f t="shared" si="588"/>
        <v>0</v>
      </c>
      <c r="Z1030" s="549">
        <f t="shared" si="588"/>
        <v>0</v>
      </c>
      <c r="AA1030" s="549">
        <f t="shared" si="588"/>
        <v>0</v>
      </c>
      <c r="AB1030" s="282">
        <f t="shared" si="553"/>
        <v>0</v>
      </c>
      <c r="AC1030" s="281">
        <f t="shared" si="554"/>
        <v>0</v>
      </c>
      <c r="AD1030" s="549">
        <f t="shared" si="604"/>
        <v>0</v>
      </c>
      <c r="AE1030" s="553">
        <f t="shared" si="561"/>
        <v>0</v>
      </c>
      <c r="AF1030" s="282">
        <f t="shared" si="562"/>
        <v>0</v>
      </c>
      <c r="AG1030" s="283">
        <f t="shared" si="555"/>
        <v>0</v>
      </c>
      <c r="AH1030" s="281">
        <f t="shared" si="556"/>
        <v>0</v>
      </c>
      <c r="AI1030" s="551">
        <f t="shared" si="605"/>
        <v>0</v>
      </c>
      <c r="AJ1030" s="549">
        <f t="shared" si="605"/>
        <v>0</v>
      </c>
      <c r="AK1030" s="549">
        <f t="shared" si="605"/>
        <v>0</v>
      </c>
      <c r="AL1030" s="282">
        <f t="shared" si="557"/>
        <v>0</v>
      </c>
      <c r="AM1030" s="281">
        <f t="shared" si="558"/>
        <v>0</v>
      </c>
      <c r="AN1030" s="549">
        <f t="shared" si="596"/>
        <v>0</v>
      </c>
      <c r="AO1030" s="549">
        <f t="shared" si="597"/>
        <v>0</v>
      </c>
      <c r="AP1030" s="549">
        <f t="shared" si="559"/>
        <v>0</v>
      </c>
      <c r="AQ1030" s="283">
        <f t="shared" si="545"/>
        <v>0</v>
      </c>
      <c r="AR1030" s="281">
        <f t="shared" si="560"/>
        <v>0</v>
      </c>
      <c r="AT1030" s="446"/>
      <c r="AU1030" s="284"/>
      <c r="AV1030" s="447" t="str">
        <f t="shared" si="598"/>
        <v>CA</v>
      </c>
      <c r="AW1030" s="447" t="str">
        <f t="shared" si="598"/>
        <v>CL</v>
      </c>
      <c r="AX1030" s="447" t="str">
        <f t="shared" si="598"/>
        <v>AIC</v>
      </c>
      <c r="AY1030" s="447" t="str">
        <f t="shared" si="606"/>
        <v>ERB</v>
      </c>
      <c r="AZ1030" s="447" t="str">
        <f t="shared" si="606"/>
        <v>GRB</v>
      </c>
      <c r="BA1030" s="447" t="str">
        <f t="shared" si="606"/>
        <v>Non-Op</v>
      </c>
      <c r="BC1030" s="449" t="s">
        <v>2100</v>
      </c>
      <c r="BD1030" s="552">
        <f t="shared" si="603"/>
        <v>0</v>
      </c>
      <c r="BF1030" s="435"/>
      <c r="BG1030" s="435"/>
      <c r="BH1030" s="435"/>
      <c r="BI1030" s="435"/>
      <c r="BJ1030" s="435"/>
      <c r="BK1030" s="435"/>
      <c r="BL1030" s="435"/>
      <c r="BN1030" s="444"/>
    </row>
    <row r="1031" spans="1:66" s="28" customFormat="1" ht="12" customHeight="1">
      <c r="A1031" s="302">
        <v>18900393</v>
      </c>
      <c r="B1031" s="303" t="str">
        <f t="shared" si="565"/>
        <v>18900393</v>
      </c>
      <c r="C1031" s="357" t="s">
        <v>1619</v>
      </c>
      <c r="D1031" s="445" t="s">
        <v>1162</v>
      </c>
      <c r="E1031" s="445"/>
      <c r="F1031" s="357"/>
      <c r="G1031" s="445"/>
      <c r="H1031" s="547">
        <v>11948812.779999999</v>
      </c>
      <c r="I1031" s="547">
        <v>11915436.210000001</v>
      </c>
      <c r="J1031" s="547">
        <v>11882059.640000001</v>
      </c>
      <c r="K1031" s="547">
        <v>11848683.07</v>
      </c>
      <c r="L1031" s="547">
        <v>11815306.5</v>
      </c>
      <c r="M1031" s="547">
        <v>11781929.93</v>
      </c>
      <c r="N1031" s="547">
        <v>11748553.359999999</v>
      </c>
      <c r="O1031" s="547">
        <v>11715176.789999999</v>
      </c>
      <c r="P1031" s="547">
        <v>11681800.220000001</v>
      </c>
      <c r="Q1031" s="547">
        <v>11648423.65</v>
      </c>
      <c r="R1031" s="547">
        <v>11615047.08</v>
      </c>
      <c r="S1031" s="547">
        <v>11581670.51</v>
      </c>
      <c r="T1031" s="547">
        <v>11548293.939999999</v>
      </c>
      <c r="U1031" s="547"/>
      <c r="V1031" s="547">
        <f t="shared" si="551"/>
        <v>11748553.359999999</v>
      </c>
      <c r="W1031" s="285"/>
      <c r="X1031" s="286"/>
      <c r="Y1031" s="548">
        <f t="shared" ref="Y1031:AA1050" si="607">IF($D1031=Y$5,$T1031,0)</f>
        <v>0</v>
      </c>
      <c r="Z1031" s="549">
        <f t="shared" si="607"/>
        <v>0</v>
      </c>
      <c r="AA1031" s="549">
        <f t="shared" si="607"/>
        <v>11548293.939999999</v>
      </c>
      <c r="AB1031" s="282">
        <f t="shared" si="553"/>
        <v>0</v>
      </c>
      <c r="AC1031" s="281">
        <f t="shared" si="554"/>
        <v>0</v>
      </c>
      <c r="AD1031" s="549">
        <f t="shared" si="604"/>
        <v>0</v>
      </c>
      <c r="AE1031" s="553">
        <f t="shared" si="561"/>
        <v>0</v>
      </c>
      <c r="AF1031" s="282">
        <f t="shared" si="562"/>
        <v>0</v>
      </c>
      <c r="AG1031" s="283">
        <f t="shared" si="555"/>
        <v>0</v>
      </c>
      <c r="AH1031" s="281">
        <f t="shared" si="556"/>
        <v>0</v>
      </c>
      <c r="AI1031" s="551">
        <f t="shared" si="605"/>
        <v>0</v>
      </c>
      <c r="AJ1031" s="549">
        <f t="shared" si="605"/>
        <v>0</v>
      </c>
      <c r="AK1031" s="549">
        <f t="shared" si="605"/>
        <v>11748553.359999999</v>
      </c>
      <c r="AL1031" s="282">
        <f t="shared" si="557"/>
        <v>0</v>
      </c>
      <c r="AM1031" s="281">
        <f t="shared" si="558"/>
        <v>0</v>
      </c>
      <c r="AN1031" s="549">
        <f t="shared" si="596"/>
        <v>0</v>
      </c>
      <c r="AO1031" s="549">
        <f t="shared" si="597"/>
        <v>0</v>
      </c>
      <c r="AP1031" s="549">
        <f t="shared" si="559"/>
        <v>0</v>
      </c>
      <c r="AQ1031" s="283">
        <f t="shared" si="545"/>
        <v>0</v>
      </c>
      <c r="AR1031" s="281">
        <f t="shared" si="560"/>
        <v>0</v>
      </c>
      <c r="AT1031" s="446"/>
      <c r="AU1031" s="284"/>
      <c r="AV1031" s="447" t="str">
        <f t="shared" si="598"/>
        <v>CA</v>
      </c>
      <c r="AW1031" s="447" t="str">
        <f t="shared" si="598"/>
        <v>CL</v>
      </c>
      <c r="AX1031" s="447" t="str">
        <f t="shared" si="598"/>
        <v>AIC</v>
      </c>
      <c r="AY1031" s="447" t="str">
        <f t="shared" si="606"/>
        <v>ERB</v>
      </c>
      <c r="AZ1031" s="447" t="str">
        <f t="shared" si="606"/>
        <v>GRB</v>
      </c>
      <c r="BA1031" s="447" t="str">
        <f t="shared" si="606"/>
        <v>Non-Op</v>
      </c>
      <c r="BC1031" s="449" t="s">
        <v>2100</v>
      </c>
      <c r="BD1031" s="552">
        <f t="shared" si="603"/>
        <v>11548293.939999999</v>
      </c>
      <c r="BF1031" s="435"/>
      <c r="BG1031" s="435"/>
      <c r="BH1031" s="435"/>
      <c r="BI1031" s="435"/>
      <c r="BJ1031" s="435"/>
      <c r="BK1031" s="435"/>
      <c r="BL1031" s="435"/>
      <c r="BN1031" s="444"/>
    </row>
    <row r="1032" spans="1:66" s="28" customFormat="1" ht="12" customHeight="1">
      <c r="A1032" s="302">
        <v>18900403</v>
      </c>
      <c r="B1032" s="303" t="str">
        <f t="shared" si="565"/>
        <v>18900403</v>
      </c>
      <c r="C1032" s="357" t="s">
        <v>2927</v>
      </c>
      <c r="D1032" s="445" t="s">
        <v>1162</v>
      </c>
      <c r="E1032" s="445"/>
      <c r="F1032" s="357"/>
      <c r="G1032" s="445"/>
      <c r="H1032" s="547">
        <v>0</v>
      </c>
      <c r="I1032" s="547">
        <v>0</v>
      </c>
      <c r="J1032" s="547">
        <v>0</v>
      </c>
      <c r="K1032" s="547">
        <v>0</v>
      </c>
      <c r="L1032" s="547">
        <v>0</v>
      </c>
      <c r="M1032" s="547">
        <v>0</v>
      </c>
      <c r="N1032" s="547">
        <v>0</v>
      </c>
      <c r="O1032" s="547">
        <v>0</v>
      </c>
      <c r="P1032" s="547">
        <v>0</v>
      </c>
      <c r="Q1032" s="547">
        <v>0</v>
      </c>
      <c r="R1032" s="547">
        <v>0</v>
      </c>
      <c r="S1032" s="547">
        <v>0</v>
      </c>
      <c r="T1032" s="547">
        <v>0</v>
      </c>
      <c r="U1032" s="547"/>
      <c r="V1032" s="547">
        <f t="shared" si="551"/>
        <v>0</v>
      </c>
      <c r="W1032" s="285"/>
      <c r="X1032" s="286"/>
      <c r="Y1032" s="548">
        <f t="shared" si="607"/>
        <v>0</v>
      </c>
      <c r="Z1032" s="549">
        <f t="shared" si="607"/>
        <v>0</v>
      </c>
      <c r="AA1032" s="549">
        <f t="shared" si="607"/>
        <v>0</v>
      </c>
      <c r="AB1032" s="282">
        <f t="shared" si="553"/>
        <v>0</v>
      </c>
      <c r="AC1032" s="281">
        <f t="shared" si="554"/>
        <v>0</v>
      </c>
      <c r="AD1032" s="549">
        <f t="shared" si="604"/>
        <v>0</v>
      </c>
      <c r="AE1032" s="553">
        <f t="shared" si="561"/>
        <v>0</v>
      </c>
      <c r="AF1032" s="282">
        <f t="shared" si="562"/>
        <v>0</v>
      </c>
      <c r="AG1032" s="283">
        <f t="shared" si="555"/>
        <v>0</v>
      </c>
      <c r="AH1032" s="281">
        <f t="shared" si="556"/>
        <v>0</v>
      </c>
      <c r="AI1032" s="551">
        <f t="shared" si="605"/>
        <v>0</v>
      </c>
      <c r="AJ1032" s="549">
        <f t="shared" si="605"/>
        <v>0</v>
      </c>
      <c r="AK1032" s="549">
        <f t="shared" si="605"/>
        <v>0</v>
      </c>
      <c r="AL1032" s="282">
        <f t="shared" si="557"/>
        <v>0</v>
      </c>
      <c r="AM1032" s="281">
        <f t="shared" si="558"/>
        <v>0</v>
      </c>
      <c r="AN1032" s="549">
        <f t="shared" si="596"/>
        <v>0</v>
      </c>
      <c r="AO1032" s="549">
        <f t="shared" si="597"/>
        <v>0</v>
      </c>
      <c r="AP1032" s="549">
        <f t="shared" si="559"/>
        <v>0</v>
      </c>
      <c r="AQ1032" s="283">
        <f t="shared" si="545"/>
        <v>0</v>
      </c>
      <c r="AR1032" s="281">
        <f t="shared" si="560"/>
        <v>0</v>
      </c>
      <c r="AT1032" s="446"/>
      <c r="AU1032" s="284"/>
      <c r="AV1032" s="447" t="str">
        <f t="shared" si="598"/>
        <v>CA</v>
      </c>
      <c r="AW1032" s="447" t="str">
        <f t="shared" si="598"/>
        <v>CL</v>
      </c>
      <c r="AX1032" s="447" t="str">
        <f t="shared" si="598"/>
        <v>AIC</v>
      </c>
      <c r="AY1032" s="447" t="str">
        <f t="shared" si="606"/>
        <v>ERB</v>
      </c>
      <c r="AZ1032" s="447" t="str">
        <f t="shared" si="606"/>
        <v>GRB</v>
      </c>
      <c r="BA1032" s="447" t="str">
        <f t="shared" si="606"/>
        <v>Non-Op</v>
      </c>
      <c r="BC1032" s="449" t="s">
        <v>2100</v>
      </c>
      <c r="BD1032" s="552">
        <f t="shared" si="603"/>
        <v>0</v>
      </c>
      <c r="BF1032" s="435"/>
      <c r="BG1032" s="435"/>
      <c r="BH1032" s="435"/>
      <c r="BI1032" s="435"/>
      <c r="BJ1032" s="435"/>
      <c r="BK1032" s="435"/>
      <c r="BL1032" s="435"/>
      <c r="BN1032" s="444"/>
    </row>
    <row r="1033" spans="1:66" s="28" customFormat="1" ht="12" customHeight="1">
      <c r="A1033" s="302">
        <v>18900413</v>
      </c>
      <c r="B1033" s="303" t="str">
        <f t="shared" si="565"/>
        <v>18900413</v>
      </c>
      <c r="C1033" s="357" t="s">
        <v>2928</v>
      </c>
      <c r="D1033" s="445" t="s">
        <v>1162</v>
      </c>
      <c r="E1033" s="445"/>
      <c r="F1033" s="357"/>
      <c r="G1033" s="445"/>
      <c r="H1033" s="547">
        <v>0</v>
      </c>
      <c r="I1033" s="547">
        <v>0</v>
      </c>
      <c r="J1033" s="547">
        <v>0</v>
      </c>
      <c r="K1033" s="547">
        <v>0</v>
      </c>
      <c r="L1033" s="547">
        <v>0</v>
      </c>
      <c r="M1033" s="547">
        <v>0</v>
      </c>
      <c r="N1033" s="547">
        <v>0</v>
      </c>
      <c r="O1033" s="547">
        <v>0</v>
      </c>
      <c r="P1033" s="547">
        <v>0</v>
      </c>
      <c r="Q1033" s="547">
        <v>0</v>
      </c>
      <c r="R1033" s="547">
        <v>0</v>
      </c>
      <c r="S1033" s="547">
        <v>0</v>
      </c>
      <c r="T1033" s="547">
        <v>0</v>
      </c>
      <c r="U1033" s="547"/>
      <c r="V1033" s="547">
        <f t="shared" si="551"/>
        <v>0</v>
      </c>
      <c r="W1033" s="285"/>
      <c r="X1033" s="286"/>
      <c r="Y1033" s="548">
        <f t="shared" si="607"/>
        <v>0</v>
      </c>
      <c r="Z1033" s="549">
        <f t="shared" si="607"/>
        <v>0</v>
      </c>
      <c r="AA1033" s="549">
        <f t="shared" si="607"/>
        <v>0</v>
      </c>
      <c r="AB1033" s="282">
        <f t="shared" si="553"/>
        <v>0</v>
      </c>
      <c r="AC1033" s="281">
        <f t="shared" si="554"/>
        <v>0</v>
      </c>
      <c r="AD1033" s="549">
        <f t="shared" si="604"/>
        <v>0</v>
      </c>
      <c r="AE1033" s="553">
        <f t="shared" si="561"/>
        <v>0</v>
      </c>
      <c r="AF1033" s="282">
        <f t="shared" si="562"/>
        <v>0</v>
      </c>
      <c r="AG1033" s="283">
        <f t="shared" si="555"/>
        <v>0</v>
      </c>
      <c r="AH1033" s="281">
        <f t="shared" si="556"/>
        <v>0</v>
      </c>
      <c r="AI1033" s="551">
        <f t="shared" si="605"/>
        <v>0</v>
      </c>
      <c r="AJ1033" s="549">
        <f t="shared" si="605"/>
        <v>0</v>
      </c>
      <c r="AK1033" s="549">
        <f t="shared" si="605"/>
        <v>0</v>
      </c>
      <c r="AL1033" s="282">
        <f t="shared" si="557"/>
        <v>0</v>
      </c>
      <c r="AM1033" s="281">
        <f t="shared" si="558"/>
        <v>0</v>
      </c>
      <c r="AN1033" s="549">
        <f t="shared" si="596"/>
        <v>0</v>
      </c>
      <c r="AO1033" s="549">
        <f t="shared" si="597"/>
        <v>0</v>
      </c>
      <c r="AP1033" s="549">
        <f t="shared" si="559"/>
        <v>0</v>
      </c>
      <c r="AQ1033" s="283">
        <f t="shared" si="545"/>
        <v>0</v>
      </c>
      <c r="AR1033" s="281">
        <f t="shared" si="560"/>
        <v>0</v>
      </c>
      <c r="AT1033" s="446"/>
      <c r="AU1033" s="284"/>
      <c r="AV1033" s="447" t="str">
        <f t="shared" si="598"/>
        <v>CA</v>
      </c>
      <c r="AW1033" s="447" t="str">
        <f t="shared" si="598"/>
        <v>CL</v>
      </c>
      <c r="AX1033" s="447" t="str">
        <f t="shared" si="598"/>
        <v>AIC</v>
      </c>
      <c r="AY1033" s="447" t="str">
        <f t="shared" si="606"/>
        <v>ERB</v>
      </c>
      <c r="AZ1033" s="447" t="str">
        <f t="shared" si="606"/>
        <v>GRB</v>
      </c>
      <c r="BA1033" s="447" t="str">
        <f t="shared" si="606"/>
        <v>Non-Op</v>
      </c>
      <c r="BC1033" s="449" t="s">
        <v>2100</v>
      </c>
      <c r="BD1033" s="552">
        <f t="shared" si="603"/>
        <v>0</v>
      </c>
      <c r="BF1033" s="435"/>
      <c r="BG1033" s="435"/>
      <c r="BH1033" s="435"/>
      <c r="BI1033" s="435"/>
      <c r="BJ1033" s="435"/>
      <c r="BK1033" s="435"/>
      <c r="BL1033" s="435"/>
      <c r="BN1033" s="444"/>
    </row>
    <row r="1034" spans="1:66" s="28" customFormat="1" ht="12" customHeight="1">
      <c r="A1034" s="302">
        <v>18900423</v>
      </c>
      <c r="B1034" s="303" t="str">
        <f t="shared" si="565"/>
        <v>18900423</v>
      </c>
      <c r="C1034" s="357" t="s">
        <v>2929</v>
      </c>
      <c r="D1034" s="445" t="s">
        <v>1162</v>
      </c>
      <c r="E1034" s="445"/>
      <c r="F1034" s="357"/>
      <c r="G1034" s="445"/>
      <c r="H1034" s="547">
        <v>0</v>
      </c>
      <c r="I1034" s="547">
        <v>0</v>
      </c>
      <c r="J1034" s="547">
        <v>0</v>
      </c>
      <c r="K1034" s="547">
        <v>0</v>
      </c>
      <c r="L1034" s="547">
        <v>0</v>
      </c>
      <c r="M1034" s="547">
        <v>0</v>
      </c>
      <c r="N1034" s="547">
        <v>0</v>
      </c>
      <c r="O1034" s="547">
        <v>0</v>
      </c>
      <c r="P1034" s="547">
        <v>0</v>
      </c>
      <c r="Q1034" s="547">
        <v>0</v>
      </c>
      <c r="R1034" s="547">
        <v>0</v>
      </c>
      <c r="S1034" s="547">
        <v>0</v>
      </c>
      <c r="T1034" s="547">
        <v>0</v>
      </c>
      <c r="U1034" s="547"/>
      <c r="V1034" s="547">
        <f t="shared" si="551"/>
        <v>0</v>
      </c>
      <c r="W1034" s="285"/>
      <c r="X1034" s="286"/>
      <c r="Y1034" s="548">
        <f t="shared" si="607"/>
        <v>0</v>
      </c>
      <c r="Z1034" s="549">
        <f t="shared" si="607"/>
        <v>0</v>
      </c>
      <c r="AA1034" s="549">
        <f t="shared" si="607"/>
        <v>0</v>
      </c>
      <c r="AB1034" s="282">
        <f t="shared" si="553"/>
        <v>0</v>
      </c>
      <c r="AC1034" s="281">
        <f t="shared" si="554"/>
        <v>0</v>
      </c>
      <c r="AD1034" s="549">
        <f t="shared" si="604"/>
        <v>0</v>
      </c>
      <c r="AE1034" s="553">
        <f t="shared" si="561"/>
        <v>0</v>
      </c>
      <c r="AF1034" s="282">
        <f t="shared" si="562"/>
        <v>0</v>
      </c>
      <c r="AG1034" s="283">
        <f t="shared" si="555"/>
        <v>0</v>
      </c>
      <c r="AH1034" s="281">
        <f t="shared" si="556"/>
        <v>0</v>
      </c>
      <c r="AI1034" s="551">
        <f t="shared" si="605"/>
        <v>0</v>
      </c>
      <c r="AJ1034" s="549">
        <f t="shared" si="605"/>
        <v>0</v>
      </c>
      <c r="AK1034" s="549">
        <f t="shared" si="605"/>
        <v>0</v>
      </c>
      <c r="AL1034" s="282">
        <f t="shared" si="557"/>
        <v>0</v>
      </c>
      <c r="AM1034" s="281">
        <f t="shared" si="558"/>
        <v>0</v>
      </c>
      <c r="AN1034" s="549">
        <f t="shared" si="596"/>
        <v>0</v>
      </c>
      <c r="AO1034" s="549">
        <f t="shared" si="597"/>
        <v>0</v>
      </c>
      <c r="AP1034" s="549">
        <f t="shared" si="559"/>
        <v>0</v>
      </c>
      <c r="AQ1034" s="283">
        <f t="shared" si="545"/>
        <v>0</v>
      </c>
      <c r="AR1034" s="281">
        <f t="shared" si="560"/>
        <v>0</v>
      </c>
      <c r="AT1034" s="446"/>
      <c r="AU1034" s="284"/>
      <c r="AV1034" s="447" t="str">
        <f t="shared" si="598"/>
        <v>CA</v>
      </c>
      <c r="AW1034" s="447" t="str">
        <f t="shared" si="598"/>
        <v>CL</v>
      </c>
      <c r="AX1034" s="447" t="str">
        <f t="shared" si="598"/>
        <v>AIC</v>
      </c>
      <c r="AY1034" s="447" t="str">
        <f t="shared" si="606"/>
        <v>ERB</v>
      </c>
      <c r="AZ1034" s="447" t="str">
        <f t="shared" si="606"/>
        <v>GRB</v>
      </c>
      <c r="BA1034" s="447" t="str">
        <f t="shared" si="606"/>
        <v>Non-Op</v>
      </c>
      <c r="BC1034" s="449" t="s">
        <v>2100</v>
      </c>
      <c r="BD1034" s="552">
        <f t="shared" si="603"/>
        <v>0</v>
      </c>
      <c r="BF1034" s="435"/>
      <c r="BG1034" s="435"/>
      <c r="BH1034" s="435"/>
      <c r="BI1034" s="435"/>
      <c r="BJ1034" s="435"/>
      <c r="BK1034" s="435"/>
      <c r="BL1034" s="435"/>
      <c r="BN1034" s="444"/>
    </row>
    <row r="1035" spans="1:66" s="28" customFormat="1" ht="12" customHeight="1">
      <c r="A1035" s="302">
        <v>18900433</v>
      </c>
      <c r="B1035" s="303" t="str">
        <f t="shared" si="565"/>
        <v>18900433</v>
      </c>
      <c r="C1035" s="357" t="s">
        <v>1620</v>
      </c>
      <c r="D1035" s="445" t="s">
        <v>1162</v>
      </c>
      <c r="E1035" s="445"/>
      <c r="F1035" s="357"/>
      <c r="G1035" s="445"/>
      <c r="H1035" s="547">
        <v>2742014.44</v>
      </c>
      <c r="I1035" s="547">
        <v>2717087.05</v>
      </c>
      <c r="J1035" s="547">
        <v>2692159.66</v>
      </c>
      <c r="K1035" s="547">
        <v>2667232.27</v>
      </c>
      <c r="L1035" s="547">
        <v>2642304.88</v>
      </c>
      <c r="M1035" s="547">
        <v>2617377.4900000002</v>
      </c>
      <c r="N1035" s="547">
        <v>2592450.1</v>
      </c>
      <c r="O1035" s="547">
        <v>2567522.71</v>
      </c>
      <c r="P1035" s="547">
        <v>2542595.3199999998</v>
      </c>
      <c r="Q1035" s="547">
        <v>2517667.9300000002</v>
      </c>
      <c r="R1035" s="547">
        <v>2492740.54</v>
      </c>
      <c r="S1035" s="547">
        <v>2467813.15</v>
      </c>
      <c r="T1035" s="547">
        <v>2442885.7599999998</v>
      </c>
      <c r="U1035" s="547"/>
      <c r="V1035" s="547">
        <f t="shared" si="551"/>
        <v>2592450.0999999996</v>
      </c>
      <c r="W1035" s="285"/>
      <c r="X1035" s="286"/>
      <c r="Y1035" s="548">
        <f t="shared" si="607"/>
        <v>0</v>
      </c>
      <c r="Z1035" s="549">
        <f t="shared" si="607"/>
        <v>0</v>
      </c>
      <c r="AA1035" s="549">
        <f t="shared" si="607"/>
        <v>2442885.7599999998</v>
      </c>
      <c r="AB1035" s="282">
        <f t="shared" si="553"/>
        <v>0</v>
      </c>
      <c r="AC1035" s="281">
        <f t="shared" si="554"/>
        <v>0</v>
      </c>
      <c r="AD1035" s="549">
        <f t="shared" si="604"/>
        <v>0</v>
      </c>
      <c r="AE1035" s="553">
        <f t="shared" si="561"/>
        <v>0</v>
      </c>
      <c r="AF1035" s="282">
        <f t="shared" si="562"/>
        <v>0</v>
      </c>
      <c r="AG1035" s="283">
        <f t="shared" si="555"/>
        <v>0</v>
      </c>
      <c r="AH1035" s="281">
        <f t="shared" si="556"/>
        <v>0</v>
      </c>
      <c r="AI1035" s="551">
        <f t="shared" si="605"/>
        <v>0</v>
      </c>
      <c r="AJ1035" s="549">
        <f t="shared" si="605"/>
        <v>0</v>
      </c>
      <c r="AK1035" s="549">
        <f t="shared" si="605"/>
        <v>2592450.0999999996</v>
      </c>
      <c r="AL1035" s="282">
        <f t="shared" si="557"/>
        <v>0</v>
      </c>
      <c r="AM1035" s="281">
        <f t="shared" si="558"/>
        <v>0</v>
      </c>
      <c r="AN1035" s="549">
        <f t="shared" si="596"/>
        <v>0</v>
      </c>
      <c r="AO1035" s="549">
        <f t="shared" si="597"/>
        <v>0</v>
      </c>
      <c r="AP1035" s="549">
        <f t="shared" si="559"/>
        <v>0</v>
      </c>
      <c r="AQ1035" s="283">
        <f t="shared" si="545"/>
        <v>0</v>
      </c>
      <c r="AR1035" s="281">
        <f t="shared" si="560"/>
        <v>0</v>
      </c>
      <c r="AT1035" s="446"/>
      <c r="AU1035" s="284"/>
      <c r="AV1035" s="447" t="str">
        <f t="shared" si="598"/>
        <v>CA</v>
      </c>
      <c r="AW1035" s="447" t="str">
        <f t="shared" si="598"/>
        <v>CL</v>
      </c>
      <c r="AX1035" s="447" t="str">
        <f t="shared" si="598"/>
        <v>AIC</v>
      </c>
      <c r="AY1035" s="447" t="str">
        <f t="shared" si="606"/>
        <v>ERB</v>
      </c>
      <c r="AZ1035" s="447" t="str">
        <f t="shared" si="606"/>
        <v>GRB</v>
      </c>
      <c r="BA1035" s="447" t="str">
        <f t="shared" si="606"/>
        <v>Non-Op</v>
      </c>
      <c r="BC1035" s="449" t="s">
        <v>2100</v>
      </c>
      <c r="BD1035" s="552">
        <f t="shared" si="603"/>
        <v>2442885.7599999998</v>
      </c>
      <c r="BF1035" s="435"/>
      <c r="BG1035" s="435"/>
      <c r="BH1035" s="435"/>
      <c r="BI1035" s="435"/>
      <c r="BJ1035" s="435"/>
      <c r="BK1035" s="435"/>
      <c r="BL1035" s="435"/>
      <c r="BN1035" s="444"/>
    </row>
    <row r="1036" spans="1:66" s="28" customFormat="1" ht="12" customHeight="1">
      <c r="A1036" s="302">
        <v>18900443</v>
      </c>
      <c r="B1036" s="303" t="str">
        <f t="shared" si="565"/>
        <v>18900443</v>
      </c>
      <c r="C1036" s="357" t="s">
        <v>2930</v>
      </c>
      <c r="D1036" s="445" t="s">
        <v>1162</v>
      </c>
      <c r="E1036" s="445"/>
      <c r="F1036" s="357"/>
      <c r="G1036" s="445"/>
      <c r="H1036" s="547">
        <v>0</v>
      </c>
      <c r="I1036" s="547">
        <v>0</v>
      </c>
      <c r="J1036" s="547">
        <v>0</v>
      </c>
      <c r="K1036" s="547">
        <v>0</v>
      </c>
      <c r="L1036" s="547">
        <v>0</v>
      </c>
      <c r="M1036" s="547">
        <v>0</v>
      </c>
      <c r="N1036" s="547">
        <v>0</v>
      </c>
      <c r="O1036" s="547">
        <v>0</v>
      </c>
      <c r="P1036" s="547">
        <v>0</v>
      </c>
      <c r="Q1036" s="547">
        <v>0</v>
      </c>
      <c r="R1036" s="547">
        <v>0</v>
      </c>
      <c r="S1036" s="547">
        <v>0</v>
      </c>
      <c r="T1036" s="547">
        <v>0</v>
      </c>
      <c r="U1036" s="547"/>
      <c r="V1036" s="547">
        <f t="shared" si="551"/>
        <v>0</v>
      </c>
      <c r="W1036" s="285"/>
      <c r="X1036" s="286"/>
      <c r="Y1036" s="548">
        <f t="shared" si="607"/>
        <v>0</v>
      </c>
      <c r="Z1036" s="549">
        <f t="shared" si="607"/>
        <v>0</v>
      </c>
      <c r="AA1036" s="549">
        <f t="shared" si="607"/>
        <v>0</v>
      </c>
      <c r="AB1036" s="282">
        <f t="shared" si="553"/>
        <v>0</v>
      </c>
      <c r="AC1036" s="281">
        <f t="shared" si="554"/>
        <v>0</v>
      </c>
      <c r="AD1036" s="549">
        <f t="shared" si="604"/>
        <v>0</v>
      </c>
      <c r="AE1036" s="553">
        <f t="shared" si="561"/>
        <v>0</v>
      </c>
      <c r="AF1036" s="282">
        <f t="shared" si="562"/>
        <v>0</v>
      </c>
      <c r="AG1036" s="283">
        <f t="shared" si="555"/>
        <v>0</v>
      </c>
      <c r="AH1036" s="281">
        <f t="shared" si="556"/>
        <v>0</v>
      </c>
      <c r="AI1036" s="551">
        <f t="shared" si="605"/>
        <v>0</v>
      </c>
      <c r="AJ1036" s="549">
        <f t="shared" si="605"/>
        <v>0</v>
      </c>
      <c r="AK1036" s="549">
        <f t="shared" si="605"/>
        <v>0</v>
      </c>
      <c r="AL1036" s="282">
        <f t="shared" si="557"/>
        <v>0</v>
      </c>
      <c r="AM1036" s="281">
        <f t="shared" si="558"/>
        <v>0</v>
      </c>
      <c r="AN1036" s="549">
        <f t="shared" si="596"/>
        <v>0</v>
      </c>
      <c r="AO1036" s="549">
        <f t="shared" si="597"/>
        <v>0</v>
      </c>
      <c r="AP1036" s="549">
        <f t="shared" si="559"/>
        <v>0</v>
      </c>
      <c r="AQ1036" s="283">
        <f t="shared" ref="AQ1036:AQ1109" si="608">SUM(AN1036:AP1036)</f>
        <v>0</v>
      </c>
      <c r="AR1036" s="281">
        <f t="shared" si="560"/>
        <v>0</v>
      </c>
      <c r="AT1036" s="446"/>
      <c r="AU1036" s="284"/>
      <c r="AV1036" s="447" t="str">
        <f t="shared" si="598"/>
        <v>CA</v>
      </c>
      <c r="AW1036" s="447" t="str">
        <f t="shared" si="598"/>
        <v>CL</v>
      </c>
      <c r="AX1036" s="447" t="str">
        <f t="shared" si="598"/>
        <v>AIC</v>
      </c>
      <c r="AY1036" s="447" t="str">
        <f t="shared" si="606"/>
        <v>ERB</v>
      </c>
      <c r="AZ1036" s="447" t="str">
        <f t="shared" si="606"/>
        <v>GRB</v>
      </c>
      <c r="BA1036" s="447" t="str">
        <f t="shared" si="606"/>
        <v>Non-Op</v>
      </c>
      <c r="BC1036" s="449" t="s">
        <v>2100</v>
      </c>
      <c r="BD1036" s="552">
        <f t="shared" si="603"/>
        <v>0</v>
      </c>
      <c r="BF1036" s="435"/>
      <c r="BG1036" s="435"/>
      <c r="BH1036" s="435"/>
      <c r="BI1036" s="435"/>
      <c r="BJ1036" s="435"/>
      <c r="BK1036" s="435"/>
      <c r="BL1036" s="435"/>
      <c r="BN1036" s="444"/>
    </row>
    <row r="1037" spans="1:66" s="28" customFormat="1" ht="12" customHeight="1">
      <c r="A1037" s="302">
        <v>18900451</v>
      </c>
      <c r="B1037" s="303" t="str">
        <f t="shared" si="565"/>
        <v>18900451</v>
      </c>
      <c r="C1037" s="357" t="s">
        <v>2931</v>
      </c>
      <c r="D1037" s="445" t="s">
        <v>1162</v>
      </c>
      <c r="E1037" s="445"/>
      <c r="F1037" s="357"/>
      <c r="G1037" s="445"/>
      <c r="H1037" s="547">
        <v>0</v>
      </c>
      <c r="I1037" s="547">
        <v>0</v>
      </c>
      <c r="J1037" s="547">
        <v>0</v>
      </c>
      <c r="K1037" s="547">
        <v>0</v>
      </c>
      <c r="L1037" s="547">
        <v>0</v>
      </c>
      <c r="M1037" s="547">
        <v>0</v>
      </c>
      <c r="N1037" s="547">
        <v>0</v>
      </c>
      <c r="O1037" s="547">
        <v>0</v>
      </c>
      <c r="P1037" s="547">
        <v>0</v>
      </c>
      <c r="Q1037" s="547">
        <v>0</v>
      </c>
      <c r="R1037" s="547">
        <v>0</v>
      </c>
      <c r="S1037" s="547">
        <v>0</v>
      </c>
      <c r="T1037" s="547">
        <v>0</v>
      </c>
      <c r="U1037" s="547"/>
      <c r="V1037" s="547">
        <f t="shared" si="551"/>
        <v>0</v>
      </c>
      <c r="W1037" s="285"/>
      <c r="X1037" s="286"/>
      <c r="Y1037" s="548">
        <f t="shared" si="607"/>
        <v>0</v>
      </c>
      <c r="Z1037" s="549">
        <f t="shared" si="607"/>
        <v>0</v>
      </c>
      <c r="AA1037" s="549">
        <f t="shared" si="607"/>
        <v>0</v>
      </c>
      <c r="AB1037" s="282">
        <f t="shared" si="553"/>
        <v>0</v>
      </c>
      <c r="AC1037" s="281">
        <f t="shared" si="554"/>
        <v>0</v>
      </c>
      <c r="AD1037" s="549">
        <f t="shared" si="604"/>
        <v>0</v>
      </c>
      <c r="AE1037" s="553">
        <f t="shared" si="561"/>
        <v>0</v>
      </c>
      <c r="AF1037" s="282">
        <f t="shared" si="562"/>
        <v>0</v>
      </c>
      <c r="AG1037" s="283">
        <f t="shared" si="555"/>
        <v>0</v>
      </c>
      <c r="AH1037" s="281">
        <f t="shared" si="556"/>
        <v>0</v>
      </c>
      <c r="AI1037" s="551">
        <f t="shared" si="605"/>
        <v>0</v>
      </c>
      <c r="AJ1037" s="549">
        <f t="shared" si="605"/>
        <v>0</v>
      </c>
      <c r="AK1037" s="549">
        <f t="shared" si="605"/>
        <v>0</v>
      </c>
      <c r="AL1037" s="282">
        <f t="shared" si="557"/>
        <v>0</v>
      </c>
      <c r="AM1037" s="281">
        <f t="shared" si="558"/>
        <v>0</v>
      </c>
      <c r="AN1037" s="549">
        <f t="shared" si="596"/>
        <v>0</v>
      </c>
      <c r="AO1037" s="549">
        <f t="shared" si="597"/>
        <v>0</v>
      </c>
      <c r="AP1037" s="549">
        <f t="shared" si="559"/>
        <v>0</v>
      </c>
      <c r="AQ1037" s="283">
        <f t="shared" si="608"/>
        <v>0</v>
      </c>
      <c r="AR1037" s="281">
        <f t="shared" si="560"/>
        <v>0</v>
      </c>
      <c r="AT1037" s="446"/>
      <c r="AU1037" s="284"/>
      <c r="AV1037" s="447" t="str">
        <f t="shared" si="598"/>
        <v>CA</v>
      </c>
      <c r="AW1037" s="447" t="str">
        <f t="shared" si="598"/>
        <v>CL</v>
      </c>
      <c r="AX1037" s="447" t="str">
        <f t="shared" si="598"/>
        <v>AIC</v>
      </c>
      <c r="AY1037" s="447" t="str">
        <f t="shared" si="606"/>
        <v>ERB</v>
      </c>
      <c r="AZ1037" s="447" t="str">
        <f t="shared" si="606"/>
        <v>GRB</v>
      </c>
      <c r="BA1037" s="447" t="str">
        <f t="shared" si="606"/>
        <v>Non-Op</v>
      </c>
      <c r="BC1037" s="449" t="s">
        <v>2100</v>
      </c>
      <c r="BD1037" s="552">
        <f t="shared" si="603"/>
        <v>0</v>
      </c>
      <c r="BF1037" s="435"/>
      <c r="BG1037" s="435"/>
      <c r="BH1037" s="435"/>
      <c r="BI1037" s="435"/>
      <c r="BJ1037" s="435"/>
      <c r="BK1037" s="435"/>
      <c r="BL1037" s="435"/>
      <c r="BN1037" s="444"/>
    </row>
    <row r="1038" spans="1:66" s="28" customFormat="1" ht="12" customHeight="1">
      <c r="A1038" s="302">
        <v>18900452</v>
      </c>
      <c r="B1038" s="303" t="str">
        <f t="shared" si="565"/>
        <v>18900452</v>
      </c>
      <c r="C1038" s="357" t="s">
        <v>2932</v>
      </c>
      <c r="D1038" s="445" t="s">
        <v>1162</v>
      </c>
      <c r="E1038" s="445"/>
      <c r="F1038" s="357"/>
      <c r="G1038" s="445"/>
      <c r="H1038" s="547">
        <v>0</v>
      </c>
      <c r="I1038" s="547">
        <v>0</v>
      </c>
      <c r="J1038" s="547">
        <v>0</v>
      </c>
      <c r="K1038" s="547">
        <v>0</v>
      </c>
      <c r="L1038" s="547">
        <v>0</v>
      </c>
      <c r="M1038" s="547">
        <v>0</v>
      </c>
      <c r="N1038" s="547">
        <v>0</v>
      </c>
      <c r="O1038" s="547">
        <v>0</v>
      </c>
      <c r="P1038" s="547">
        <v>0</v>
      </c>
      <c r="Q1038" s="547">
        <v>0</v>
      </c>
      <c r="R1038" s="547">
        <v>0</v>
      </c>
      <c r="S1038" s="547">
        <v>0</v>
      </c>
      <c r="T1038" s="547">
        <v>0</v>
      </c>
      <c r="U1038" s="547"/>
      <c r="V1038" s="547">
        <f t="shared" si="551"/>
        <v>0</v>
      </c>
      <c r="W1038" s="285"/>
      <c r="X1038" s="286"/>
      <c r="Y1038" s="548">
        <f t="shared" si="607"/>
        <v>0</v>
      </c>
      <c r="Z1038" s="549">
        <f t="shared" si="607"/>
        <v>0</v>
      </c>
      <c r="AA1038" s="549">
        <f t="shared" si="607"/>
        <v>0</v>
      </c>
      <c r="AB1038" s="282">
        <f t="shared" si="553"/>
        <v>0</v>
      </c>
      <c r="AC1038" s="281">
        <f t="shared" si="554"/>
        <v>0</v>
      </c>
      <c r="AD1038" s="549">
        <f t="shared" si="604"/>
        <v>0</v>
      </c>
      <c r="AE1038" s="553">
        <f t="shared" si="561"/>
        <v>0</v>
      </c>
      <c r="AF1038" s="282">
        <f t="shared" si="562"/>
        <v>0</v>
      </c>
      <c r="AG1038" s="283">
        <f t="shared" si="555"/>
        <v>0</v>
      </c>
      <c r="AH1038" s="281">
        <f t="shared" si="556"/>
        <v>0</v>
      </c>
      <c r="AI1038" s="551">
        <f t="shared" si="605"/>
        <v>0</v>
      </c>
      <c r="AJ1038" s="549">
        <f t="shared" si="605"/>
        <v>0</v>
      </c>
      <c r="AK1038" s="549">
        <f t="shared" si="605"/>
        <v>0</v>
      </c>
      <c r="AL1038" s="282">
        <f t="shared" si="557"/>
        <v>0</v>
      </c>
      <c r="AM1038" s="281">
        <f t="shared" si="558"/>
        <v>0</v>
      </c>
      <c r="AN1038" s="549">
        <f t="shared" si="596"/>
        <v>0</v>
      </c>
      <c r="AO1038" s="549">
        <f t="shared" si="597"/>
        <v>0</v>
      </c>
      <c r="AP1038" s="549">
        <f t="shared" si="559"/>
        <v>0</v>
      </c>
      <c r="AQ1038" s="283">
        <f t="shared" si="608"/>
        <v>0</v>
      </c>
      <c r="AR1038" s="281">
        <f t="shared" si="560"/>
        <v>0</v>
      </c>
      <c r="AT1038" s="446"/>
      <c r="AU1038" s="284"/>
      <c r="AV1038" s="447" t="str">
        <f t="shared" si="598"/>
        <v>CA</v>
      </c>
      <c r="AW1038" s="447" t="str">
        <f t="shared" si="598"/>
        <v>CL</v>
      </c>
      <c r="AX1038" s="447" t="str">
        <f t="shared" si="598"/>
        <v>AIC</v>
      </c>
      <c r="AY1038" s="447" t="str">
        <f t="shared" si="606"/>
        <v>ERB</v>
      </c>
      <c r="AZ1038" s="447" t="str">
        <f t="shared" si="606"/>
        <v>GRB</v>
      </c>
      <c r="BA1038" s="447" t="str">
        <f t="shared" si="606"/>
        <v>Non-Op</v>
      </c>
      <c r="BC1038" s="449" t="s">
        <v>2100</v>
      </c>
      <c r="BD1038" s="552">
        <f t="shared" si="603"/>
        <v>0</v>
      </c>
      <c r="BF1038" s="435"/>
      <c r="BG1038" s="435"/>
      <c r="BH1038" s="435"/>
      <c r="BI1038" s="435"/>
      <c r="BJ1038" s="435"/>
      <c r="BK1038" s="435"/>
      <c r="BL1038" s="435"/>
      <c r="BN1038" s="444"/>
    </row>
    <row r="1039" spans="1:66" s="28" customFormat="1" ht="12" customHeight="1">
      <c r="A1039" s="327">
        <v>18900463</v>
      </c>
      <c r="B1039" s="356" t="str">
        <f t="shared" si="565"/>
        <v>18900463</v>
      </c>
      <c r="C1039" s="357" t="s">
        <v>1621</v>
      </c>
      <c r="D1039" s="445" t="s">
        <v>1162</v>
      </c>
      <c r="E1039" s="445"/>
      <c r="F1039" s="294">
        <v>43025</v>
      </c>
      <c r="G1039" s="445"/>
      <c r="H1039" s="547">
        <v>8020.57</v>
      </c>
      <c r="I1039" s="547">
        <v>7218.5</v>
      </c>
      <c r="J1039" s="547">
        <v>6416.43</v>
      </c>
      <c r="K1039" s="547">
        <v>5614.36</v>
      </c>
      <c r="L1039" s="547">
        <v>4812.29</v>
      </c>
      <c r="M1039" s="547">
        <v>4010.22</v>
      </c>
      <c r="N1039" s="547">
        <v>3208.15</v>
      </c>
      <c r="O1039" s="547">
        <v>2406.08</v>
      </c>
      <c r="P1039" s="547">
        <v>1604.01</v>
      </c>
      <c r="Q1039" s="547">
        <v>801.94</v>
      </c>
      <c r="R1039" s="547">
        <v>0</v>
      </c>
      <c r="S1039" s="547">
        <v>0</v>
      </c>
      <c r="T1039" s="547">
        <v>0</v>
      </c>
      <c r="U1039" s="547"/>
      <c r="V1039" s="547">
        <f t="shared" si="551"/>
        <v>3341.8554166666677</v>
      </c>
      <c r="W1039" s="285"/>
      <c r="X1039" s="286"/>
      <c r="Y1039" s="548">
        <f t="shared" si="607"/>
        <v>0</v>
      </c>
      <c r="Z1039" s="549">
        <f t="shared" si="607"/>
        <v>0</v>
      </c>
      <c r="AA1039" s="549">
        <f t="shared" si="607"/>
        <v>0</v>
      </c>
      <c r="AB1039" s="282">
        <f t="shared" si="553"/>
        <v>0</v>
      </c>
      <c r="AC1039" s="281">
        <f t="shared" si="554"/>
        <v>0</v>
      </c>
      <c r="AD1039" s="549">
        <f t="shared" si="604"/>
        <v>0</v>
      </c>
      <c r="AE1039" s="553">
        <f t="shared" si="561"/>
        <v>0</v>
      </c>
      <c r="AF1039" s="282">
        <f t="shared" si="562"/>
        <v>0</v>
      </c>
      <c r="AG1039" s="283">
        <f t="shared" si="555"/>
        <v>0</v>
      </c>
      <c r="AH1039" s="281">
        <f t="shared" si="556"/>
        <v>0</v>
      </c>
      <c r="AI1039" s="551">
        <f t="shared" si="605"/>
        <v>0</v>
      </c>
      <c r="AJ1039" s="549">
        <f t="shared" si="605"/>
        <v>0</v>
      </c>
      <c r="AK1039" s="549">
        <f t="shared" si="605"/>
        <v>3341.8554166666677</v>
      </c>
      <c r="AL1039" s="282">
        <f t="shared" si="557"/>
        <v>0</v>
      </c>
      <c r="AM1039" s="281">
        <f t="shared" si="558"/>
        <v>0</v>
      </c>
      <c r="AN1039" s="549">
        <f t="shared" si="596"/>
        <v>0</v>
      </c>
      <c r="AO1039" s="549">
        <f t="shared" si="597"/>
        <v>0</v>
      </c>
      <c r="AP1039" s="549">
        <f t="shared" si="559"/>
        <v>0</v>
      </c>
      <c r="AQ1039" s="283">
        <f t="shared" si="608"/>
        <v>0</v>
      </c>
      <c r="AR1039" s="281">
        <f t="shared" si="560"/>
        <v>0</v>
      </c>
      <c r="AT1039" s="446"/>
      <c r="AU1039" s="284"/>
      <c r="AV1039" s="447" t="str">
        <f t="shared" si="598"/>
        <v>CA</v>
      </c>
      <c r="AW1039" s="447" t="str">
        <f t="shared" si="598"/>
        <v>CL</v>
      </c>
      <c r="AX1039" s="447" t="str">
        <f t="shared" si="598"/>
        <v>AIC</v>
      </c>
      <c r="AY1039" s="447" t="str">
        <f t="shared" si="606"/>
        <v>ERB</v>
      </c>
      <c r="AZ1039" s="447" t="str">
        <f t="shared" si="606"/>
        <v>GRB</v>
      </c>
      <c r="BA1039" s="447" t="str">
        <f t="shared" si="606"/>
        <v>Non-Op</v>
      </c>
      <c r="BC1039" s="449" t="s">
        <v>2100</v>
      </c>
      <c r="BD1039" s="552">
        <f t="shared" si="603"/>
        <v>0</v>
      </c>
      <c r="BF1039" s="448"/>
      <c r="BG1039" s="448"/>
      <c r="BH1039" s="448"/>
      <c r="BI1039" s="448"/>
      <c r="BJ1039" s="448"/>
      <c r="BK1039" s="448"/>
      <c r="BL1039" s="448"/>
      <c r="BN1039" s="444"/>
    </row>
    <row r="1040" spans="1:66" s="28" customFormat="1" ht="12" customHeight="1">
      <c r="A1040" s="327">
        <v>18900473</v>
      </c>
      <c r="B1040" s="356" t="str">
        <f t="shared" si="565"/>
        <v>18900473</v>
      </c>
      <c r="C1040" s="357" t="s">
        <v>1622</v>
      </c>
      <c r="D1040" s="445" t="s">
        <v>1162</v>
      </c>
      <c r="E1040" s="445"/>
      <c r="F1040" s="294">
        <v>43025</v>
      </c>
      <c r="G1040" s="445"/>
      <c r="H1040" s="547">
        <v>15800.62</v>
      </c>
      <c r="I1040" s="547">
        <v>14220.56</v>
      </c>
      <c r="J1040" s="547">
        <v>12640.5</v>
      </c>
      <c r="K1040" s="547">
        <v>11060.44</v>
      </c>
      <c r="L1040" s="547">
        <v>9480.3799999999992</v>
      </c>
      <c r="M1040" s="547">
        <v>7900.32</v>
      </c>
      <c r="N1040" s="547">
        <v>6320.26</v>
      </c>
      <c r="O1040" s="547">
        <v>4740.2</v>
      </c>
      <c r="P1040" s="547">
        <v>3160.14</v>
      </c>
      <c r="Q1040" s="547">
        <v>1580.08</v>
      </c>
      <c r="R1040" s="547">
        <v>0</v>
      </c>
      <c r="S1040" s="547">
        <v>0</v>
      </c>
      <c r="T1040" s="547">
        <v>0</v>
      </c>
      <c r="U1040" s="547"/>
      <c r="V1040" s="547">
        <f t="shared" si="551"/>
        <v>6583.5991666666669</v>
      </c>
      <c r="W1040" s="285"/>
      <c r="X1040" s="286"/>
      <c r="Y1040" s="548">
        <f t="shared" si="607"/>
        <v>0</v>
      </c>
      <c r="Z1040" s="549">
        <f t="shared" si="607"/>
        <v>0</v>
      </c>
      <c r="AA1040" s="549">
        <f t="shared" si="607"/>
        <v>0</v>
      </c>
      <c r="AB1040" s="282">
        <f t="shared" si="553"/>
        <v>0</v>
      </c>
      <c r="AC1040" s="281">
        <f t="shared" si="554"/>
        <v>0</v>
      </c>
      <c r="AD1040" s="549">
        <f t="shared" si="604"/>
        <v>0</v>
      </c>
      <c r="AE1040" s="553">
        <f t="shared" si="561"/>
        <v>0</v>
      </c>
      <c r="AF1040" s="282">
        <f t="shared" si="562"/>
        <v>0</v>
      </c>
      <c r="AG1040" s="283">
        <f t="shared" si="555"/>
        <v>0</v>
      </c>
      <c r="AH1040" s="281">
        <f t="shared" si="556"/>
        <v>0</v>
      </c>
      <c r="AI1040" s="551">
        <f t="shared" si="605"/>
        <v>0</v>
      </c>
      <c r="AJ1040" s="549">
        <f t="shared" si="605"/>
        <v>0</v>
      </c>
      <c r="AK1040" s="549">
        <f t="shared" si="605"/>
        <v>6583.5991666666669</v>
      </c>
      <c r="AL1040" s="282">
        <f t="shared" si="557"/>
        <v>0</v>
      </c>
      <c r="AM1040" s="281">
        <f t="shared" si="558"/>
        <v>0</v>
      </c>
      <c r="AN1040" s="549">
        <f t="shared" si="596"/>
        <v>0</v>
      </c>
      <c r="AO1040" s="549">
        <f t="shared" si="597"/>
        <v>0</v>
      </c>
      <c r="AP1040" s="549">
        <f t="shared" si="559"/>
        <v>0</v>
      </c>
      <c r="AQ1040" s="283">
        <f t="shared" si="608"/>
        <v>0</v>
      </c>
      <c r="AR1040" s="281">
        <f t="shared" si="560"/>
        <v>0</v>
      </c>
      <c r="AT1040" s="446"/>
      <c r="AU1040" s="284"/>
      <c r="AV1040" s="447" t="str">
        <f t="shared" si="598"/>
        <v>CA</v>
      </c>
      <c r="AW1040" s="447" t="str">
        <f t="shared" si="598"/>
        <v>CL</v>
      </c>
      <c r="AX1040" s="447" t="str">
        <f t="shared" si="598"/>
        <v>AIC</v>
      </c>
      <c r="AY1040" s="447" t="str">
        <f t="shared" si="606"/>
        <v>ERB</v>
      </c>
      <c r="AZ1040" s="447" t="str">
        <f t="shared" si="606"/>
        <v>GRB</v>
      </c>
      <c r="BA1040" s="447" t="str">
        <f t="shared" si="606"/>
        <v>Non-Op</v>
      </c>
      <c r="BC1040" s="449" t="s">
        <v>2100</v>
      </c>
      <c r="BD1040" s="552">
        <f t="shared" si="603"/>
        <v>0</v>
      </c>
      <c r="BF1040" s="448"/>
      <c r="BG1040" s="448"/>
      <c r="BH1040" s="448"/>
      <c r="BI1040" s="448"/>
      <c r="BJ1040" s="448"/>
      <c r="BK1040" s="448"/>
      <c r="BL1040" s="448"/>
      <c r="BN1040" s="444"/>
    </row>
    <row r="1041" spans="1:66" s="28" customFormat="1" ht="12" customHeight="1">
      <c r="A1041" s="710">
        <v>18900483</v>
      </c>
      <c r="B1041" s="711" t="str">
        <f t="shared" si="565"/>
        <v>18900483</v>
      </c>
      <c r="C1041" s="712" t="s">
        <v>3129</v>
      </c>
      <c r="D1041" s="451" t="s">
        <v>1162</v>
      </c>
      <c r="E1041" s="451"/>
      <c r="F1041" s="300">
        <v>44698</v>
      </c>
      <c r="G1041" s="451"/>
      <c r="H1041" s="556"/>
      <c r="I1041" s="556"/>
      <c r="J1041" s="556"/>
      <c r="K1041" s="556"/>
      <c r="L1041" s="556"/>
      <c r="M1041" s="556">
        <v>95024.92</v>
      </c>
      <c r="N1041" s="556">
        <v>93427.86</v>
      </c>
      <c r="O1041" s="556">
        <v>91830.8</v>
      </c>
      <c r="P1041" s="556">
        <v>90233.74</v>
      </c>
      <c r="Q1041" s="556">
        <v>88636.68</v>
      </c>
      <c r="R1041" s="556">
        <v>87039.62</v>
      </c>
      <c r="S1041" s="556">
        <v>85442.559999999998</v>
      </c>
      <c r="T1041" s="556">
        <v>83845.5</v>
      </c>
      <c r="U1041" s="556"/>
      <c r="V1041" s="556">
        <f t="shared" ref="V1041:V1104" si="609">(H1041+T1041+SUM(I1041:S1041)*2)/24</f>
        <v>56129.910833333328</v>
      </c>
      <c r="W1041" s="292"/>
      <c r="X1041" s="293"/>
      <c r="Y1041" s="548">
        <f t="shared" si="607"/>
        <v>0</v>
      </c>
      <c r="Z1041" s="549">
        <f t="shared" si="607"/>
        <v>0</v>
      </c>
      <c r="AA1041" s="549">
        <f t="shared" si="607"/>
        <v>83845.5</v>
      </c>
      <c r="AB1041" s="282">
        <f t="shared" ref="AB1041" si="610">T1041-SUM(Y1041:AA1041)</f>
        <v>0</v>
      </c>
      <c r="AC1041" s="281">
        <f t="shared" ref="AC1041" si="611">T1041-SUM(Y1041:AA1041)-AB1041</f>
        <v>0</v>
      </c>
      <c r="AD1041" s="549">
        <f t="shared" si="604"/>
        <v>0</v>
      </c>
      <c r="AE1041" s="553">
        <f t="shared" si="561"/>
        <v>0</v>
      </c>
      <c r="AF1041" s="282">
        <f t="shared" si="562"/>
        <v>0</v>
      </c>
      <c r="AG1041" s="283">
        <f t="shared" si="555"/>
        <v>0</v>
      </c>
      <c r="AH1041" s="281">
        <f t="shared" si="556"/>
        <v>0</v>
      </c>
      <c r="AI1041" s="551">
        <f t="shared" si="605"/>
        <v>0</v>
      </c>
      <c r="AJ1041" s="549">
        <f t="shared" si="605"/>
        <v>0</v>
      </c>
      <c r="AK1041" s="549">
        <f t="shared" si="605"/>
        <v>56129.910833333328</v>
      </c>
      <c r="AL1041" s="282">
        <f t="shared" si="557"/>
        <v>0</v>
      </c>
      <c r="AM1041" s="281">
        <f t="shared" si="558"/>
        <v>0</v>
      </c>
      <c r="AN1041" s="549">
        <f t="shared" si="596"/>
        <v>0</v>
      </c>
      <c r="AO1041" s="549">
        <f t="shared" si="597"/>
        <v>0</v>
      </c>
      <c r="AP1041" s="549">
        <f t="shared" si="559"/>
        <v>0</v>
      </c>
      <c r="AQ1041" s="283">
        <f t="shared" ref="AQ1041" si="612">SUM(AN1041:AP1041)</f>
        <v>0</v>
      </c>
      <c r="AR1041" s="281">
        <f t="shared" si="560"/>
        <v>0</v>
      </c>
      <c r="AT1041" s="446"/>
      <c r="AU1041" s="284"/>
      <c r="AV1041" s="447" t="str">
        <f t="shared" si="598"/>
        <v>CA</v>
      </c>
      <c r="AW1041" s="447" t="str">
        <f t="shared" si="598"/>
        <v>CL</v>
      </c>
      <c r="AX1041" s="447" t="str">
        <f t="shared" si="598"/>
        <v>AIC</v>
      </c>
      <c r="AY1041" s="447" t="str">
        <f t="shared" si="606"/>
        <v>ERB</v>
      </c>
      <c r="AZ1041" s="447" t="str">
        <f t="shared" si="606"/>
        <v>GRB</v>
      </c>
      <c r="BA1041" s="447" t="str">
        <f t="shared" si="606"/>
        <v>Non-Op</v>
      </c>
      <c r="BC1041" s="449" t="s">
        <v>2100</v>
      </c>
      <c r="BD1041" s="552">
        <f t="shared" si="603"/>
        <v>83845.5</v>
      </c>
      <c r="BF1041" s="448"/>
      <c r="BG1041" s="448"/>
      <c r="BH1041" s="448"/>
      <c r="BI1041" s="448"/>
      <c r="BJ1041" s="448"/>
      <c r="BK1041" s="448"/>
      <c r="BL1041" s="448"/>
      <c r="BN1041" s="444"/>
    </row>
    <row r="1042" spans="1:66" s="28" customFormat="1" ht="12" customHeight="1">
      <c r="A1042" s="302">
        <v>18900533</v>
      </c>
      <c r="B1042" s="303" t="str">
        <f t="shared" si="565"/>
        <v>18900533</v>
      </c>
      <c r="C1042" s="357" t="s">
        <v>1623</v>
      </c>
      <c r="D1042" s="445" t="s">
        <v>1162</v>
      </c>
      <c r="E1042" s="445"/>
      <c r="F1042" s="357"/>
      <c r="G1042" s="445"/>
      <c r="H1042" s="547">
        <v>463406.24</v>
      </c>
      <c r="I1042" s="547">
        <v>459193.47</v>
      </c>
      <c r="J1042" s="547">
        <v>454980.7</v>
      </c>
      <c r="K1042" s="547">
        <v>450767.93</v>
      </c>
      <c r="L1042" s="547">
        <v>446555.16</v>
      </c>
      <c r="M1042" s="547">
        <v>442342.39</v>
      </c>
      <c r="N1042" s="547">
        <v>438129.62</v>
      </c>
      <c r="O1042" s="547">
        <v>433916.85</v>
      </c>
      <c r="P1042" s="547">
        <v>429704.08</v>
      </c>
      <c r="Q1042" s="547">
        <v>425491.31</v>
      </c>
      <c r="R1042" s="547">
        <v>421278.54</v>
      </c>
      <c r="S1042" s="547">
        <v>417065.77</v>
      </c>
      <c r="T1042" s="547">
        <v>412853</v>
      </c>
      <c r="U1042" s="547"/>
      <c r="V1042" s="547">
        <f t="shared" si="609"/>
        <v>438129.62000000005</v>
      </c>
      <c r="W1042" s="285"/>
      <c r="X1042" s="286"/>
      <c r="Y1042" s="548">
        <f t="shared" si="607"/>
        <v>0</v>
      </c>
      <c r="Z1042" s="549">
        <f t="shared" si="607"/>
        <v>0</v>
      </c>
      <c r="AA1042" s="549">
        <f t="shared" si="607"/>
        <v>412853</v>
      </c>
      <c r="AB1042" s="282">
        <f t="shared" si="553"/>
        <v>0</v>
      </c>
      <c r="AC1042" s="281">
        <f t="shared" si="554"/>
        <v>0</v>
      </c>
      <c r="AD1042" s="549">
        <f t="shared" si="604"/>
        <v>0</v>
      </c>
      <c r="AE1042" s="553">
        <f t="shared" si="561"/>
        <v>0</v>
      </c>
      <c r="AF1042" s="282">
        <f t="shared" si="562"/>
        <v>0</v>
      </c>
      <c r="AG1042" s="283">
        <f t="shared" si="555"/>
        <v>0</v>
      </c>
      <c r="AH1042" s="281">
        <f t="shared" si="556"/>
        <v>0</v>
      </c>
      <c r="AI1042" s="551">
        <f t="shared" si="605"/>
        <v>0</v>
      </c>
      <c r="AJ1042" s="549">
        <f t="shared" si="605"/>
        <v>0</v>
      </c>
      <c r="AK1042" s="549">
        <f t="shared" si="605"/>
        <v>438129.62000000005</v>
      </c>
      <c r="AL1042" s="282">
        <f t="shared" si="557"/>
        <v>0</v>
      </c>
      <c r="AM1042" s="281">
        <f t="shared" si="558"/>
        <v>0</v>
      </c>
      <c r="AN1042" s="549">
        <f t="shared" si="596"/>
        <v>0</v>
      </c>
      <c r="AO1042" s="549">
        <f t="shared" si="597"/>
        <v>0</v>
      </c>
      <c r="AP1042" s="549">
        <f t="shared" si="559"/>
        <v>0</v>
      </c>
      <c r="AQ1042" s="283">
        <f t="shared" si="608"/>
        <v>0</v>
      </c>
      <c r="AR1042" s="281">
        <f t="shared" si="560"/>
        <v>0</v>
      </c>
      <c r="AT1042" s="446"/>
      <c r="AU1042" s="284"/>
      <c r="AV1042" s="447" t="str">
        <f t="shared" si="598"/>
        <v>CA</v>
      </c>
      <c r="AW1042" s="447" t="str">
        <f t="shared" si="598"/>
        <v>CL</v>
      </c>
      <c r="AX1042" s="447" t="str">
        <f t="shared" si="598"/>
        <v>AIC</v>
      </c>
      <c r="AY1042" s="447" t="str">
        <f t="shared" si="606"/>
        <v>ERB</v>
      </c>
      <c r="AZ1042" s="447" t="str">
        <f t="shared" si="606"/>
        <v>GRB</v>
      </c>
      <c r="BA1042" s="447" t="str">
        <f t="shared" si="606"/>
        <v>Non-Op</v>
      </c>
      <c r="BC1042" s="449" t="s">
        <v>2100</v>
      </c>
      <c r="BD1042" s="552">
        <f t="shared" si="603"/>
        <v>412853</v>
      </c>
      <c r="BF1042" s="448"/>
      <c r="BG1042" s="448"/>
      <c r="BH1042" s="448"/>
      <c r="BI1042" s="448"/>
      <c r="BJ1042" s="448"/>
      <c r="BK1042" s="448"/>
      <c r="BL1042" s="448"/>
      <c r="BN1042" s="444"/>
    </row>
    <row r="1043" spans="1:66" s="28" customFormat="1" ht="12" customHeight="1">
      <c r="A1043" s="302">
        <v>19000001</v>
      </c>
      <c r="B1043" s="303" t="str">
        <f t="shared" si="565"/>
        <v>19000001</v>
      </c>
      <c r="C1043" s="357" t="s">
        <v>1624</v>
      </c>
      <c r="D1043" s="445" t="s">
        <v>1165</v>
      </c>
      <c r="E1043" s="445"/>
      <c r="F1043" s="294">
        <v>43070</v>
      </c>
      <c r="G1043" s="445"/>
      <c r="H1043" s="547">
        <v>9518973.0299999993</v>
      </c>
      <c r="I1043" s="547">
        <v>9518973.0299999993</v>
      </c>
      <c r="J1043" s="547">
        <v>9518973.0299999993</v>
      </c>
      <c r="K1043" s="547">
        <v>9518973.0299999993</v>
      </c>
      <c r="L1043" s="547">
        <v>9518973.0299999993</v>
      </c>
      <c r="M1043" s="547">
        <v>9518973.0299999993</v>
      </c>
      <c r="N1043" s="547">
        <v>9518973.0299999993</v>
      </c>
      <c r="O1043" s="547">
        <v>9518973.0299999993</v>
      </c>
      <c r="P1043" s="547">
        <v>9518973.0299999993</v>
      </c>
      <c r="Q1043" s="547">
        <v>9518973.0299999993</v>
      </c>
      <c r="R1043" s="547">
        <v>0</v>
      </c>
      <c r="S1043" s="547">
        <v>0</v>
      </c>
      <c r="T1043" s="547">
        <v>0</v>
      </c>
      <c r="U1043" s="547"/>
      <c r="V1043" s="547">
        <f t="shared" si="609"/>
        <v>7535853.6487499997</v>
      </c>
      <c r="W1043" s="285"/>
      <c r="X1043" s="286"/>
      <c r="Y1043" s="548">
        <f t="shared" si="607"/>
        <v>0</v>
      </c>
      <c r="Z1043" s="549">
        <f t="shared" si="607"/>
        <v>0</v>
      </c>
      <c r="AA1043" s="549">
        <f t="shared" si="607"/>
        <v>0</v>
      </c>
      <c r="AB1043" s="282">
        <f t="shared" ref="AB1043:AB1107" si="613">T1043-SUM(Y1043:AA1043)</f>
        <v>0</v>
      </c>
      <c r="AC1043" s="281">
        <f t="shared" ref="AC1043:AC1107" si="614">T1043-SUM(Y1043:AA1043)-AB1043</f>
        <v>0</v>
      </c>
      <c r="AD1043" s="549">
        <f t="shared" si="604"/>
        <v>0</v>
      </c>
      <c r="AE1043" s="553">
        <f t="shared" si="561"/>
        <v>0</v>
      </c>
      <c r="AF1043" s="282">
        <f t="shared" si="562"/>
        <v>0</v>
      </c>
      <c r="AG1043" s="283">
        <f t="shared" ref="AG1043:AG1107" si="615">SUM(AD1043:AF1043)</f>
        <v>0</v>
      </c>
      <c r="AH1043" s="281">
        <f t="shared" ref="AH1043:AH1107" si="616">AG1043-AB1043</f>
        <v>0</v>
      </c>
      <c r="AI1043" s="551">
        <f t="shared" si="605"/>
        <v>0</v>
      </c>
      <c r="AJ1043" s="549">
        <f t="shared" si="605"/>
        <v>0</v>
      </c>
      <c r="AK1043" s="549">
        <f t="shared" si="605"/>
        <v>0</v>
      </c>
      <c r="AL1043" s="282">
        <f t="shared" ref="AL1043:AL1107" si="617">V1043-SUM(AI1043:AK1043)</f>
        <v>7535853.6487499997</v>
      </c>
      <c r="AM1043" s="281">
        <f t="shared" ref="AM1043:AM1107" si="618">V1043-SUM(AI1043:AK1043)-AL1043</f>
        <v>0</v>
      </c>
      <c r="AN1043" s="549">
        <f t="shared" si="596"/>
        <v>0</v>
      </c>
      <c r="AO1043" s="549">
        <f t="shared" si="597"/>
        <v>0</v>
      </c>
      <c r="AP1043" s="549">
        <f t="shared" ref="AP1043:AP1107" si="619">IF($D1043=AP$5,$V1043,IF($D1043=AP$4, $V1043*$AL$2,0))</f>
        <v>7535853.6487499997</v>
      </c>
      <c r="AQ1043" s="283">
        <f t="shared" si="608"/>
        <v>7535853.6487499997</v>
      </c>
      <c r="AR1043" s="281">
        <f t="shared" ref="AR1043:AR1107" si="620">AQ1043-AL1043</f>
        <v>0</v>
      </c>
      <c r="AT1043" s="446" t="s">
        <v>2078</v>
      </c>
      <c r="AU1043" s="284"/>
      <c r="AV1043" s="447" t="str">
        <f t="shared" si="598"/>
        <v>CA</v>
      </c>
      <c r="AW1043" s="447" t="str">
        <f t="shared" si="598"/>
        <v>CL</v>
      </c>
      <c r="AX1043" s="447" t="str">
        <f t="shared" si="598"/>
        <v>AIC</v>
      </c>
      <c r="AY1043" s="447" t="str">
        <f t="shared" si="606"/>
        <v>ERB</v>
      </c>
      <c r="AZ1043" s="447" t="str">
        <f t="shared" si="606"/>
        <v>GRB</v>
      </c>
      <c r="BA1043" s="447" t="str">
        <f t="shared" si="606"/>
        <v>Non-Op</v>
      </c>
      <c r="BC1043" s="449" t="s">
        <v>2100</v>
      </c>
      <c r="BD1043" s="552">
        <f t="shared" si="603"/>
        <v>0</v>
      </c>
      <c r="BF1043" s="448"/>
      <c r="BG1043" s="448"/>
      <c r="BH1043" s="448"/>
      <c r="BI1043" s="448"/>
      <c r="BJ1043" s="448"/>
      <c r="BK1043" s="448"/>
      <c r="BL1043" s="448"/>
      <c r="BN1043" s="444"/>
    </row>
    <row r="1044" spans="1:66" s="28" customFormat="1" ht="12" customHeight="1">
      <c r="A1044" s="287">
        <v>19000003</v>
      </c>
      <c r="B1044" s="288" t="str">
        <f t="shared" si="565"/>
        <v>19000003</v>
      </c>
      <c r="C1044" s="444" t="s">
        <v>1625</v>
      </c>
      <c r="D1044" s="445" t="s">
        <v>2091</v>
      </c>
      <c r="E1044" s="445"/>
      <c r="F1044" s="444"/>
      <c r="G1044" s="445"/>
      <c r="H1044" s="547">
        <v>1767733.23</v>
      </c>
      <c r="I1044" s="547">
        <v>1746157.98</v>
      </c>
      <c r="J1044" s="547">
        <v>1725136.47</v>
      </c>
      <c r="K1044" s="547">
        <v>1893139.69</v>
      </c>
      <c r="L1044" s="547">
        <v>1882370.03</v>
      </c>
      <c r="M1044" s="547">
        <v>1873247.8</v>
      </c>
      <c r="N1044" s="547">
        <v>1683652.84</v>
      </c>
      <c r="O1044" s="547">
        <v>1677988.99</v>
      </c>
      <c r="P1044" s="547">
        <v>1671840.93</v>
      </c>
      <c r="Q1044" s="547">
        <v>1609641.41</v>
      </c>
      <c r="R1044" s="547">
        <v>1607297.08</v>
      </c>
      <c r="S1044" s="547">
        <v>1604884.72</v>
      </c>
      <c r="T1044" s="547">
        <v>1532797.39</v>
      </c>
      <c r="U1044" s="547"/>
      <c r="V1044" s="547">
        <f t="shared" si="609"/>
        <v>1718801.9374999998</v>
      </c>
      <c r="W1044" s="285"/>
      <c r="X1044" s="286"/>
      <c r="Y1044" s="548">
        <f t="shared" si="607"/>
        <v>1532797.39</v>
      </c>
      <c r="Z1044" s="549">
        <f t="shared" si="607"/>
        <v>0</v>
      </c>
      <c r="AA1044" s="549">
        <f t="shared" si="607"/>
        <v>0</v>
      </c>
      <c r="AB1044" s="282">
        <f t="shared" si="613"/>
        <v>0</v>
      </c>
      <c r="AC1044" s="281">
        <f t="shared" si="614"/>
        <v>0</v>
      </c>
      <c r="AD1044" s="549">
        <f t="shared" si="604"/>
        <v>0</v>
      </c>
      <c r="AE1044" s="553">
        <f t="shared" si="561"/>
        <v>0</v>
      </c>
      <c r="AF1044" s="282">
        <f t="shared" si="562"/>
        <v>0</v>
      </c>
      <c r="AG1044" s="283">
        <f t="shared" si="615"/>
        <v>0</v>
      </c>
      <c r="AH1044" s="281">
        <f t="shared" si="616"/>
        <v>0</v>
      </c>
      <c r="AI1044" s="551">
        <f t="shared" si="605"/>
        <v>1718801.9374999998</v>
      </c>
      <c r="AJ1044" s="549">
        <f t="shared" si="605"/>
        <v>0</v>
      </c>
      <c r="AK1044" s="549">
        <f t="shared" si="605"/>
        <v>0</v>
      </c>
      <c r="AL1044" s="282">
        <f t="shared" si="617"/>
        <v>0</v>
      </c>
      <c r="AM1044" s="281">
        <f t="shared" si="618"/>
        <v>0</v>
      </c>
      <c r="AN1044" s="549">
        <f t="shared" si="596"/>
        <v>0</v>
      </c>
      <c r="AO1044" s="549">
        <f t="shared" si="597"/>
        <v>0</v>
      </c>
      <c r="AP1044" s="549">
        <f t="shared" si="619"/>
        <v>0</v>
      </c>
      <c r="AQ1044" s="283">
        <f t="shared" si="608"/>
        <v>0</v>
      </c>
      <c r="AR1044" s="281">
        <f t="shared" si="620"/>
        <v>0</v>
      </c>
      <c r="AT1044" s="446"/>
      <c r="AU1044" s="284"/>
      <c r="AV1044" s="447" t="str">
        <f t="shared" si="598"/>
        <v>CA</v>
      </c>
      <c r="AW1044" s="447" t="str">
        <f t="shared" si="598"/>
        <v>CL</v>
      </c>
      <c r="AX1044" s="447" t="str">
        <f t="shared" si="598"/>
        <v>AIC</v>
      </c>
      <c r="AY1044" s="447" t="str">
        <f t="shared" si="606"/>
        <v>ERB</v>
      </c>
      <c r="AZ1044" s="447" t="str">
        <f t="shared" si="606"/>
        <v>GRB</v>
      </c>
      <c r="BA1044" s="447" t="str">
        <f t="shared" si="606"/>
        <v>Non-Op</v>
      </c>
      <c r="BC1044" s="445" t="s">
        <v>2279</v>
      </c>
      <c r="BD1044" s="552">
        <f t="shared" si="603"/>
        <v>1532797.39</v>
      </c>
      <c r="BF1044" s="448"/>
      <c r="BG1044" s="448"/>
      <c r="BH1044" s="448"/>
      <c r="BI1044" s="448"/>
      <c r="BJ1044" s="448"/>
      <c r="BK1044" s="448"/>
      <c r="BL1044" s="448"/>
      <c r="BN1044" s="444"/>
    </row>
    <row r="1045" spans="1:66" s="28" customFormat="1" ht="12" customHeight="1">
      <c r="A1045" s="287">
        <v>19000013</v>
      </c>
      <c r="B1045" s="288" t="str">
        <f t="shared" si="565"/>
        <v>19000013</v>
      </c>
      <c r="C1045" s="444" t="s">
        <v>1626</v>
      </c>
      <c r="D1045" s="445" t="s">
        <v>1165</v>
      </c>
      <c r="E1045" s="445"/>
      <c r="F1045" s="444"/>
      <c r="G1045" s="445"/>
      <c r="H1045" s="547">
        <v>743619.97</v>
      </c>
      <c r="I1045" s="547">
        <v>740002.17</v>
      </c>
      <c r="J1045" s="547">
        <v>736333.91</v>
      </c>
      <c r="K1045" s="547">
        <v>733359.77</v>
      </c>
      <c r="L1045" s="547">
        <v>729777.25</v>
      </c>
      <c r="M1045" s="547">
        <v>728760.03</v>
      </c>
      <c r="N1045" s="547">
        <v>725171.9</v>
      </c>
      <c r="O1045" s="547">
        <v>720879.73</v>
      </c>
      <c r="P1045" s="547">
        <v>716914.58</v>
      </c>
      <c r="Q1045" s="547">
        <v>711265.6</v>
      </c>
      <c r="R1045" s="547">
        <v>708092.96</v>
      </c>
      <c r="S1045" s="547">
        <v>702366.49</v>
      </c>
      <c r="T1045" s="547">
        <v>699120.85</v>
      </c>
      <c r="U1045" s="547"/>
      <c r="V1045" s="547">
        <f t="shared" si="609"/>
        <v>722857.89999999991</v>
      </c>
      <c r="W1045" s="285"/>
      <c r="X1045" s="286"/>
      <c r="Y1045" s="548">
        <f t="shared" si="607"/>
        <v>0</v>
      </c>
      <c r="Z1045" s="549">
        <f t="shared" si="607"/>
        <v>0</v>
      </c>
      <c r="AA1045" s="549">
        <f t="shared" si="607"/>
        <v>0</v>
      </c>
      <c r="AB1045" s="282">
        <f t="shared" si="613"/>
        <v>699120.85</v>
      </c>
      <c r="AC1045" s="281">
        <f t="shared" si="614"/>
        <v>0</v>
      </c>
      <c r="AD1045" s="549">
        <f t="shared" si="604"/>
        <v>0</v>
      </c>
      <c r="AE1045" s="553">
        <f t="shared" si="561"/>
        <v>0</v>
      </c>
      <c r="AF1045" s="282">
        <f t="shared" si="562"/>
        <v>699120.85</v>
      </c>
      <c r="AG1045" s="283">
        <f t="shared" si="615"/>
        <v>699120.85</v>
      </c>
      <c r="AH1045" s="281">
        <f t="shared" si="616"/>
        <v>0</v>
      </c>
      <c r="AI1045" s="551">
        <f t="shared" si="605"/>
        <v>0</v>
      </c>
      <c r="AJ1045" s="549">
        <f t="shared" si="605"/>
        <v>0</v>
      </c>
      <c r="AK1045" s="549">
        <f t="shared" si="605"/>
        <v>0</v>
      </c>
      <c r="AL1045" s="282">
        <f t="shared" si="617"/>
        <v>722857.89999999991</v>
      </c>
      <c r="AM1045" s="281">
        <f t="shared" si="618"/>
        <v>0</v>
      </c>
      <c r="AN1045" s="549">
        <f t="shared" si="596"/>
        <v>0</v>
      </c>
      <c r="AO1045" s="549">
        <f t="shared" si="597"/>
        <v>0</v>
      </c>
      <c r="AP1045" s="549">
        <f t="shared" si="619"/>
        <v>722857.89999999991</v>
      </c>
      <c r="AQ1045" s="283">
        <f t="shared" si="608"/>
        <v>722857.89999999991</v>
      </c>
      <c r="AR1045" s="281">
        <f t="shared" si="620"/>
        <v>0</v>
      </c>
      <c r="AT1045" s="446" t="s">
        <v>2079</v>
      </c>
      <c r="AU1045" s="284"/>
      <c r="AV1045" s="447" t="str">
        <f t="shared" si="598"/>
        <v>CA</v>
      </c>
      <c r="AW1045" s="447" t="str">
        <f t="shared" si="598"/>
        <v>CL</v>
      </c>
      <c r="AX1045" s="447" t="str">
        <f t="shared" si="598"/>
        <v>AIC</v>
      </c>
      <c r="AY1045" s="447" t="str">
        <f t="shared" si="606"/>
        <v>ERB</v>
      </c>
      <c r="AZ1045" s="447" t="str">
        <f t="shared" si="606"/>
        <v>GRB</v>
      </c>
      <c r="BA1045" s="447" t="str">
        <f t="shared" si="606"/>
        <v>Non-Op</v>
      </c>
      <c r="BC1045" s="449" t="s">
        <v>2100</v>
      </c>
      <c r="BD1045" s="552">
        <f t="shared" si="603"/>
        <v>699120.85</v>
      </c>
      <c r="BF1045" s="435"/>
      <c r="BG1045" s="435"/>
      <c r="BH1045" s="435"/>
      <c r="BI1045" s="435"/>
      <c r="BJ1045" s="435"/>
      <c r="BK1045" s="435"/>
      <c r="BL1045" s="435"/>
      <c r="BN1045" s="444"/>
    </row>
    <row r="1046" spans="1:66" s="28" customFormat="1" ht="12" customHeight="1">
      <c r="A1046" s="287">
        <v>19000032</v>
      </c>
      <c r="B1046" s="288" t="str">
        <f t="shared" si="565"/>
        <v>19000032</v>
      </c>
      <c r="C1046" s="444" t="s">
        <v>1627</v>
      </c>
      <c r="D1046" s="445" t="s">
        <v>1165</v>
      </c>
      <c r="E1046" s="445"/>
      <c r="F1046" s="444"/>
      <c r="G1046" s="445"/>
      <c r="H1046" s="547">
        <v>2589322.9300000002</v>
      </c>
      <c r="I1046" s="547">
        <v>2583472.6</v>
      </c>
      <c r="J1046" s="547">
        <v>1975860.11</v>
      </c>
      <c r="K1046" s="547">
        <v>1359057.04</v>
      </c>
      <c r="L1046" s="547">
        <v>1932679.55</v>
      </c>
      <c r="M1046" s="547">
        <v>2267537.79</v>
      </c>
      <c r="N1046" s="547">
        <v>3166253.75</v>
      </c>
      <c r="O1046" s="547">
        <v>2533899.39</v>
      </c>
      <c r="P1046" s="547">
        <v>2393933.4300000002</v>
      </c>
      <c r="Q1046" s="547">
        <v>3741804.79</v>
      </c>
      <c r="R1046" s="547">
        <v>4739456.22</v>
      </c>
      <c r="S1046" s="547">
        <v>3347584.48</v>
      </c>
      <c r="T1046" s="547">
        <v>9514724.3399999999</v>
      </c>
      <c r="U1046" s="547"/>
      <c r="V1046" s="547">
        <f t="shared" si="609"/>
        <v>3007796.8987499997</v>
      </c>
      <c r="W1046" s="285"/>
      <c r="X1046" s="286"/>
      <c r="Y1046" s="548">
        <f t="shared" si="607"/>
        <v>0</v>
      </c>
      <c r="Z1046" s="549">
        <f t="shared" si="607"/>
        <v>0</v>
      </c>
      <c r="AA1046" s="549">
        <f t="shared" si="607"/>
        <v>0</v>
      </c>
      <c r="AB1046" s="282">
        <f t="shared" si="613"/>
        <v>9514724.3399999999</v>
      </c>
      <c r="AC1046" s="281">
        <f t="shared" si="614"/>
        <v>0</v>
      </c>
      <c r="AD1046" s="549">
        <f t="shared" si="604"/>
        <v>0</v>
      </c>
      <c r="AE1046" s="553">
        <f t="shared" si="561"/>
        <v>0</v>
      </c>
      <c r="AF1046" s="282">
        <f t="shared" si="562"/>
        <v>9514724.3399999999</v>
      </c>
      <c r="AG1046" s="283">
        <f t="shared" si="615"/>
        <v>9514724.3399999999</v>
      </c>
      <c r="AH1046" s="281">
        <f t="shared" si="616"/>
        <v>0</v>
      </c>
      <c r="AI1046" s="551">
        <f t="shared" ref="AI1046:AK1066" si="621">IF($D1046=AI$5,$V1046,0)</f>
        <v>0</v>
      </c>
      <c r="AJ1046" s="549">
        <f t="shared" si="621"/>
        <v>0</v>
      </c>
      <c r="AK1046" s="549">
        <f t="shared" si="621"/>
        <v>0</v>
      </c>
      <c r="AL1046" s="282">
        <f t="shared" si="617"/>
        <v>3007796.8987499997</v>
      </c>
      <c r="AM1046" s="281">
        <f t="shared" si="618"/>
        <v>0</v>
      </c>
      <c r="AN1046" s="549">
        <f t="shared" si="596"/>
        <v>0</v>
      </c>
      <c r="AO1046" s="549">
        <f t="shared" si="597"/>
        <v>0</v>
      </c>
      <c r="AP1046" s="549">
        <f t="shared" si="619"/>
        <v>3007796.8987499997</v>
      </c>
      <c r="AQ1046" s="283">
        <f t="shared" si="608"/>
        <v>3007796.8987499997</v>
      </c>
      <c r="AR1046" s="281">
        <f t="shared" si="620"/>
        <v>0</v>
      </c>
      <c r="AT1046" s="446" t="s">
        <v>2073</v>
      </c>
      <c r="AU1046" s="284"/>
      <c r="AV1046" s="447" t="str">
        <f t="shared" si="598"/>
        <v>CA</v>
      </c>
      <c r="AW1046" s="447" t="str">
        <f t="shared" si="598"/>
        <v>CL</v>
      </c>
      <c r="AX1046" s="447" t="str">
        <f t="shared" si="598"/>
        <v>AIC</v>
      </c>
      <c r="AY1046" s="447" t="str">
        <f t="shared" si="606"/>
        <v>ERB</v>
      </c>
      <c r="AZ1046" s="447" t="str">
        <f t="shared" si="606"/>
        <v>GRB</v>
      </c>
      <c r="BA1046" s="447" t="str">
        <f t="shared" si="606"/>
        <v>Non-Op</v>
      </c>
      <c r="BC1046" s="449" t="s">
        <v>2100</v>
      </c>
      <c r="BD1046" s="552">
        <f t="shared" si="603"/>
        <v>9514724.3399999999</v>
      </c>
      <c r="BF1046" s="435"/>
      <c r="BG1046" s="435"/>
      <c r="BH1046" s="435"/>
      <c r="BI1046" s="435"/>
      <c r="BJ1046" s="435"/>
      <c r="BK1046" s="435"/>
      <c r="BL1046" s="435"/>
      <c r="BN1046" s="444"/>
    </row>
    <row r="1047" spans="1:66" s="28" customFormat="1" ht="12" customHeight="1">
      <c r="A1047" s="287">
        <v>19000042</v>
      </c>
      <c r="B1047" s="288" t="str">
        <f t="shared" si="565"/>
        <v>19000042</v>
      </c>
      <c r="C1047" s="444" t="s">
        <v>1628</v>
      </c>
      <c r="D1047" s="445" t="s">
        <v>1165</v>
      </c>
      <c r="E1047" s="445"/>
      <c r="F1047" s="444"/>
      <c r="G1047" s="445"/>
      <c r="H1047" s="547">
        <v>1369188.69</v>
      </c>
      <c r="I1047" s="547">
        <v>976941.12</v>
      </c>
      <c r="J1047" s="547">
        <v>1100374.3999999999</v>
      </c>
      <c r="K1047" s="547">
        <v>836662.88</v>
      </c>
      <c r="L1047" s="547">
        <v>1015067.15</v>
      </c>
      <c r="M1047" s="547">
        <v>801829.83</v>
      </c>
      <c r="N1047" s="547">
        <v>1142533.4099999999</v>
      </c>
      <c r="O1047" s="547">
        <v>932378.09</v>
      </c>
      <c r="P1047" s="547">
        <v>832449.65</v>
      </c>
      <c r="Q1047" s="547">
        <v>1239368.97</v>
      </c>
      <c r="R1047" s="547">
        <v>1799460.72</v>
      </c>
      <c r="S1047" s="547">
        <v>1381950.09</v>
      </c>
      <c r="T1047" s="547">
        <v>2292044.9900000002</v>
      </c>
      <c r="U1047" s="547"/>
      <c r="V1047" s="547">
        <f t="shared" si="609"/>
        <v>1157469.4291666667</v>
      </c>
      <c r="W1047" s="285"/>
      <c r="X1047" s="286"/>
      <c r="Y1047" s="548">
        <f t="shared" si="607"/>
        <v>0</v>
      </c>
      <c r="Z1047" s="549">
        <f t="shared" si="607"/>
        <v>0</v>
      </c>
      <c r="AA1047" s="549">
        <f t="shared" si="607"/>
        <v>0</v>
      </c>
      <c r="AB1047" s="282">
        <f t="shared" si="613"/>
        <v>2292044.9900000002</v>
      </c>
      <c r="AC1047" s="281">
        <f t="shared" si="614"/>
        <v>0</v>
      </c>
      <c r="AD1047" s="549">
        <f t="shared" si="604"/>
        <v>0</v>
      </c>
      <c r="AE1047" s="553">
        <f t="shared" ref="AE1047:AE1111" si="622">IF($D1047=AE$5,$T1047,IF($D1047=AE$4, $T1047*$AK$2,0))</f>
        <v>0</v>
      </c>
      <c r="AF1047" s="282">
        <f t="shared" ref="AF1047:AF1111" si="623">IF($D1047=AF$5,$T1047,IF($D1047=AF$4, $T1047*$AL$2,0))</f>
        <v>2292044.9900000002</v>
      </c>
      <c r="AG1047" s="283">
        <f t="shared" si="615"/>
        <v>2292044.9900000002</v>
      </c>
      <c r="AH1047" s="281">
        <f t="shared" si="616"/>
        <v>0</v>
      </c>
      <c r="AI1047" s="551">
        <f t="shared" si="621"/>
        <v>0</v>
      </c>
      <c r="AJ1047" s="549">
        <f t="shared" si="621"/>
        <v>0</v>
      </c>
      <c r="AK1047" s="549">
        <f t="shared" si="621"/>
        <v>0</v>
      </c>
      <c r="AL1047" s="282">
        <f t="shared" si="617"/>
        <v>1157469.4291666667</v>
      </c>
      <c r="AM1047" s="281">
        <f t="shared" si="618"/>
        <v>0</v>
      </c>
      <c r="AN1047" s="549">
        <f t="shared" si="596"/>
        <v>0</v>
      </c>
      <c r="AO1047" s="549">
        <f t="shared" si="597"/>
        <v>0</v>
      </c>
      <c r="AP1047" s="549">
        <f t="shared" si="619"/>
        <v>1157469.4291666667</v>
      </c>
      <c r="AQ1047" s="283">
        <f t="shared" si="608"/>
        <v>1157469.4291666667</v>
      </c>
      <c r="AR1047" s="281">
        <f t="shared" si="620"/>
        <v>0</v>
      </c>
      <c r="AT1047" s="446" t="s">
        <v>2073</v>
      </c>
      <c r="AU1047" s="284"/>
      <c r="AV1047" s="447" t="str">
        <f t="shared" si="598"/>
        <v>CA</v>
      </c>
      <c r="AW1047" s="447" t="str">
        <f t="shared" si="598"/>
        <v>CL</v>
      </c>
      <c r="AX1047" s="447" t="str">
        <f t="shared" si="598"/>
        <v>AIC</v>
      </c>
      <c r="AY1047" s="447" t="str">
        <f t="shared" si="606"/>
        <v>ERB</v>
      </c>
      <c r="AZ1047" s="447" t="str">
        <f t="shared" si="606"/>
        <v>GRB</v>
      </c>
      <c r="BA1047" s="447" t="str">
        <f t="shared" si="606"/>
        <v>Non-Op</v>
      </c>
      <c r="BC1047" s="449" t="s">
        <v>2100</v>
      </c>
      <c r="BD1047" s="552">
        <f t="shared" si="603"/>
        <v>2292044.9900000002</v>
      </c>
      <c r="BF1047" s="435"/>
      <c r="BG1047" s="435"/>
      <c r="BH1047" s="435"/>
      <c r="BI1047" s="435"/>
      <c r="BJ1047" s="435"/>
      <c r="BK1047" s="435"/>
      <c r="BL1047" s="435"/>
      <c r="BN1047" s="444"/>
    </row>
    <row r="1048" spans="1:66" s="28" customFormat="1" ht="12" customHeight="1">
      <c r="A1048" s="287">
        <v>19000043</v>
      </c>
      <c r="B1048" s="288" t="str">
        <f t="shared" si="565"/>
        <v>19000043</v>
      </c>
      <c r="C1048" s="444" t="s">
        <v>1629</v>
      </c>
      <c r="D1048" s="445" t="s">
        <v>1162</v>
      </c>
      <c r="E1048" s="445"/>
      <c r="F1048" s="444"/>
      <c r="G1048" s="445"/>
      <c r="H1048" s="547">
        <v>3316226.22</v>
      </c>
      <c r="I1048" s="547">
        <v>3295628.58</v>
      </c>
      <c r="J1048" s="547">
        <v>3275030.94</v>
      </c>
      <c r="K1048" s="547">
        <v>3254433.3</v>
      </c>
      <c r="L1048" s="547">
        <v>3233835.66</v>
      </c>
      <c r="M1048" s="547">
        <v>3213238.02</v>
      </c>
      <c r="N1048" s="547">
        <v>3192640.38</v>
      </c>
      <c r="O1048" s="547">
        <v>3172042.74</v>
      </c>
      <c r="P1048" s="547">
        <v>3151445.1</v>
      </c>
      <c r="Q1048" s="547">
        <v>3130847.46</v>
      </c>
      <c r="R1048" s="547">
        <v>3110249.82</v>
      </c>
      <c r="S1048" s="547">
        <v>3089652.18</v>
      </c>
      <c r="T1048" s="547">
        <v>3069054.54</v>
      </c>
      <c r="U1048" s="547"/>
      <c r="V1048" s="547">
        <f t="shared" si="609"/>
        <v>3192640.3800000004</v>
      </c>
      <c r="W1048" s="285"/>
      <c r="X1048" s="286"/>
      <c r="Y1048" s="548">
        <f t="shared" si="607"/>
        <v>0</v>
      </c>
      <c r="Z1048" s="549">
        <f t="shared" si="607"/>
        <v>0</v>
      </c>
      <c r="AA1048" s="549">
        <f t="shared" si="607"/>
        <v>3069054.54</v>
      </c>
      <c r="AB1048" s="282">
        <f t="shared" si="613"/>
        <v>0</v>
      </c>
      <c r="AC1048" s="281">
        <f t="shared" si="614"/>
        <v>0</v>
      </c>
      <c r="AD1048" s="549">
        <f t="shared" si="604"/>
        <v>0</v>
      </c>
      <c r="AE1048" s="553">
        <f t="shared" si="622"/>
        <v>0</v>
      </c>
      <c r="AF1048" s="282">
        <f t="shared" si="623"/>
        <v>0</v>
      </c>
      <c r="AG1048" s="283">
        <f t="shared" si="615"/>
        <v>0</v>
      </c>
      <c r="AH1048" s="281">
        <f t="shared" si="616"/>
        <v>0</v>
      </c>
      <c r="AI1048" s="551">
        <f t="shared" si="621"/>
        <v>0</v>
      </c>
      <c r="AJ1048" s="549">
        <f t="shared" si="621"/>
        <v>0</v>
      </c>
      <c r="AK1048" s="549">
        <f t="shared" si="621"/>
        <v>3192640.3800000004</v>
      </c>
      <c r="AL1048" s="282">
        <f t="shared" si="617"/>
        <v>0</v>
      </c>
      <c r="AM1048" s="281">
        <f t="shared" si="618"/>
        <v>0</v>
      </c>
      <c r="AN1048" s="549">
        <f t="shared" si="596"/>
        <v>0</v>
      </c>
      <c r="AO1048" s="549">
        <f t="shared" si="597"/>
        <v>0</v>
      </c>
      <c r="AP1048" s="549">
        <f t="shared" si="619"/>
        <v>0</v>
      </c>
      <c r="AQ1048" s="283">
        <f t="shared" si="608"/>
        <v>0</v>
      </c>
      <c r="AR1048" s="281">
        <f t="shared" si="620"/>
        <v>0</v>
      </c>
      <c r="AT1048" s="446"/>
      <c r="AU1048" s="284"/>
      <c r="AV1048" s="447" t="str">
        <f t="shared" si="598"/>
        <v>CA</v>
      </c>
      <c r="AW1048" s="447" t="str">
        <f t="shared" si="598"/>
        <v>CL</v>
      </c>
      <c r="AX1048" s="447" t="str">
        <f t="shared" si="598"/>
        <v>AIC</v>
      </c>
      <c r="AY1048" s="447" t="str">
        <f t="shared" si="606"/>
        <v>ERB</v>
      </c>
      <c r="AZ1048" s="447" t="str">
        <f t="shared" si="606"/>
        <v>GRB</v>
      </c>
      <c r="BA1048" s="447" t="str">
        <f t="shared" si="606"/>
        <v>Non-Op</v>
      </c>
      <c r="BC1048" s="449" t="s">
        <v>2100</v>
      </c>
      <c r="BD1048" s="552">
        <f t="shared" si="603"/>
        <v>3069054.54</v>
      </c>
      <c r="BF1048" s="435"/>
      <c r="BG1048" s="435"/>
      <c r="BH1048" s="435"/>
      <c r="BI1048" s="435"/>
      <c r="BJ1048" s="435"/>
      <c r="BK1048" s="435"/>
      <c r="BL1048" s="435"/>
      <c r="BN1048" s="444"/>
    </row>
    <row r="1049" spans="1:66" s="28" customFormat="1" ht="12" customHeight="1">
      <c r="A1049" s="321">
        <v>19000052</v>
      </c>
      <c r="B1049" s="318" t="str">
        <f t="shared" si="565"/>
        <v>19000052</v>
      </c>
      <c r="C1049" s="444" t="s">
        <v>1630</v>
      </c>
      <c r="D1049" s="445" t="s">
        <v>1165</v>
      </c>
      <c r="E1049" s="445"/>
      <c r="F1049" s="444"/>
      <c r="G1049" s="445"/>
      <c r="H1049" s="547">
        <v>12752983.560000001</v>
      </c>
      <c r="I1049" s="547">
        <v>20264433.510000002</v>
      </c>
      <c r="J1049" s="547">
        <v>16824485.280000001</v>
      </c>
      <c r="K1049" s="547">
        <v>30793926.969999999</v>
      </c>
      <c r="L1049" s="547">
        <v>43121414.619999997</v>
      </c>
      <c r="M1049" s="547">
        <v>47863285.810000002</v>
      </c>
      <c r="N1049" s="547">
        <v>21713206.620000001</v>
      </c>
      <c r="O1049" s="547">
        <v>37536990.740000002</v>
      </c>
      <c r="P1049" s="547">
        <v>48477715.689999998</v>
      </c>
      <c r="Q1049" s="547">
        <v>22625531.800000001</v>
      </c>
      <c r="R1049" s="547">
        <v>18046950.670000002</v>
      </c>
      <c r="S1049" s="547">
        <v>37543832.960000001</v>
      </c>
      <c r="T1049" s="547">
        <v>60422251.880000003</v>
      </c>
      <c r="U1049" s="547"/>
      <c r="V1049" s="547">
        <f t="shared" si="609"/>
        <v>31783282.699166667</v>
      </c>
      <c r="W1049" s="285"/>
      <c r="X1049" s="286"/>
      <c r="Y1049" s="548">
        <f t="shared" si="607"/>
        <v>0</v>
      </c>
      <c r="Z1049" s="549">
        <f t="shared" si="607"/>
        <v>0</v>
      </c>
      <c r="AA1049" s="549">
        <f t="shared" si="607"/>
        <v>0</v>
      </c>
      <c r="AB1049" s="282">
        <f t="shared" si="613"/>
        <v>60422251.880000003</v>
      </c>
      <c r="AC1049" s="281">
        <f t="shared" si="614"/>
        <v>0</v>
      </c>
      <c r="AD1049" s="549">
        <f t="shared" si="604"/>
        <v>0</v>
      </c>
      <c r="AE1049" s="553">
        <f t="shared" si="622"/>
        <v>0</v>
      </c>
      <c r="AF1049" s="282">
        <f t="shared" si="623"/>
        <v>60422251.880000003</v>
      </c>
      <c r="AG1049" s="283">
        <f t="shared" si="615"/>
        <v>60422251.880000003</v>
      </c>
      <c r="AH1049" s="281">
        <f t="shared" si="616"/>
        <v>0</v>
      </c>
      <c r="AI1049" s="551">
        <f t="shared" si="621"/>
        <v>0</v>
      </c>
      <c r="AJ1049" s="549">
        <f t="shared" si="621"/>
        <v>0</v>
      </c>
      <c r="AK1049" s="549">
        <f t="shared" si="621"/>
        <v>0</v>
      </c>
      <c r="AL1049" s="282">
        <f t="shared" si="617"/>
        <v>31783282.699166667</v>
      </c>
      <c r="AM1049" s="281">
        <f t="shared" si="618"/>
        <v>0</v>
      </c>
      <c r="AN1049" s="549">
        <f t="shared" si="596"/>
        <v>0</v>
      </c>
      <c r="AO1049" s="549">
        <f t="shared" si="597"/>
        <v>0</v>
      </c>
      <c r="AP1049" s="549">
        <f t="shared" si="619"/>
        <v>31783282.699166667</v>
      </c>
      <c r="AQ1049" s="283">
        <f t="shared" si="608"/>
        <v>31783282.699166667</v>
      </c>
      <c r="AR1049" s="281">
        <f t="shared" si="620"/>
        <v>0</v>
      </c>
      <c r="AT1049" s="446" t="s">
        <v>2073</v>
      </c>
      <c r="AU1049" s="284"/>
      <c r="AV1049" s="447" t="str">
        <f t="shared" si="598"/>
        <v>CA</v>
      </c>
      <c r="AW1049" s="447" t="str">
        <f t="shared" si="598"/>
        <v>CL</v>
      </c>
      <c r="AX1049" s="447" t="str">
        <f t="shared" si="598"/>
        <v>AIC</v>
      </c>
      <c r="AY1049" s="447" t="str">
        <f t="shared" si="606"/>
        <v>ERB</v>
      </c>
      <c r="AZ1049" s="447" t="str">
        <f t="shared" si="606"/>
        <v>GRB</v>
      </c>
      <c r="BA1049" s="447" t="str">
        <f t="shared" si="606"/>
        <v>Non-Op</v>
      </c>
      <c r="BC1049" s="449" t="s">
        <v>2100</v>
      </c>
      <c r="BD1049" s="552">
        <f t="shared" si="603"/>
        <v>60422251.880000003</v>
      </c>
      <c r="BF1049" s="435"/>
      <c r="BG1049" s="435"/>
      <c r="BH1049" s="435"/>
      <c r="BI1049" s="435"/>
      <c r="BJ1049" s="435"/>
      <c r="BK1049" s="435"/>
      <c r="BL1049" s="435"/>
      <c r="BN1049" s="444"/>
    </row>
    <row r="1050" spans="1:66" s="28" customFormat="1" ht="12" customHeight="1">
      <c r="A1050" s="287">
        <v>19000081</v>
      </c>
      <c r="B1050" s="288" t="str">
        <f t="shared" si="565"/>
        <v>19000081</v>
      </c>
      <c r="C1050" s="444" t="s">
        <v>1631</v>
      </c>
      <c r="D1050" s="445" t="s">
        <v>1165</v>
      </c>
      <c r="E1050" s="445"/>
      <c r="F1050" s="444"/>
      <c r="G1050" s="445"/>
      <c r="H1050" s="547">
        <v>7424324.3700000001</v>
      </c>
      <c r="I1050" s="547">
        <v>4619467.24</v>
      </c>
      <c r="J1050" s="547">
        <v>5667684.8700000001</v>
      </c>
      <c r="K1050" s="547">
        <v>7090561.9199999999</v>
      </c>
      <c r="L1050" s="547">
        <v>10288858.960000001</v>
      </c>
      <c r="M1050" s="547">
        <v>9931387.4100000001</v>
      </c>
      <c r="N1050" s="547">
        <v>8000969.7699999996</v>
      </c>
      <c r="O1050" s="547">
        <v>6602292.4000000004</v>
      </c>
      <c r="P1050" s="547">
        <v>5189360.01</v>
      </c>
      <c r="Q1050" s="547">
        <v>11213009</v>
      </c>
      <c r="R1050" s="547">
        <v>12033932.609999999</v>
      </c>
      <c r="S1050" s="547">
        <v>10099736.609999999</v>
      </c>
      <c r="T1050" s="547">
        <v>16730185.08</v>
      </c>
      <c r="U1050" s="547"/>
      <c r="V1050" s="547">
        <f t="shared" si="609"/>
        <v>8567876.2937499993</v>
      </c>
      <c r="W1050" s="285"/>
      <c r="X1050" s="286"/>
      <c r="Y1050" s="548">
        <f t="shared" si="607"/>
        <v>0</v>
      </c>
      <c r="Z1050" s="549">
        <f t="shared" si="607"/>
        <v>0</v>
      </c>
      <c r="AA1050" s="549">
        <f t="shared" si="607"/>
        <v>0</v>
      </c>
      <c r="AB1050" s="282">
        <f t="shared" si="613"/>
        <v>16730185.08</v>
      </c>
      <c r="AC1050" s="281">
        <f t="shared" si="614"/>
        <v>0</v>
      </c>
      <c r="AD1050" s="549">
        <f t="shared" si="604"/>
        <v>0</v>
      </c>
      <c r="AE1050" s="553">
        <f t="shared" si="622"/>
        <v>0</v>
      </c>
      <c r="AF1050" s="282">
        <f t="shared" si="623"/>
        <v>16730185.08</v>
      </c>
      <c r="AG1050" s="283">
        <f t="shared" si="615"/>
        <v>16730185.08</v>
      </c>
      <c r="AH1050" s="281">
        <f t="shared" si="616"/>
        <v>0</v>
      </c>
      <c r="AI1050" s="551">
        <f t="shared" si="621"/>
        <v>0</v>
      </c>
      <c r="AJ1050" s="549">
        <f t="shared" si="621"/>
        <v>0</v>
      </c>
      <c r="AK1050" s="549">
        <f t="shared" si="621"/>
        <v>0</v>
      </c>
      <c r="AL1050" s="282">
        <f t="shared" si="617"/>
        <v>8567876.2937499993</v>
      </c>
      <c r="AM1050" s="281">
        <f t="shared" si="618"/>
        <v>0</v>
      </c>
      <c r="AN1050" s="549">
        <f t="shared" si="596"/>
        <v>0</v>
      </c>
      <c r="AO1050" s="549">
        <f t="shared" si="597"/>
        <v>0</v>
      </c>
      <c r="AP1050" s="549">
        <f t="shared" si="619"/>
        <v>8567876.2937499993</v>
      </c>
      <c r="AQ1050" s="283">
        <f t="shared" si="608"/>
        <v>8567876.2937499993</v>
      </c>
      <c r="AR1050" s="281">
        <f t="shared" si="620"/>
        <v>0</v>
      </c>
      <c r="AT1050" s="446" t="s">
        <v>2073</v>
      </c>
      <c r="AU1050" s="284"/>
      <c r="AV1050" s="447" t="str">
        <f t="shared" si="598"/>
        <v>CA</v>
      </c>
      <c r="AW1050" s="447" t="str">
        <f t="shared" si="598"/>
        <v>CL</v>
      </c>
      <c r="AX1050" s="447" t="str">
        <f t="shared" si="598"/>
        <v>AIC</v>
      </c>
      <c r="AY1050" s="447" t="str">
        <f t="shared" si="606"/>
        <v>ERB</v>
      </c>
      <c r="AZ1050" s="447" t="str">
        <f t="shared" si="606"/>
        <v>GRB</v>
      </c>
      <c r="BA1050" s="447" t="str">
        <f t="shared" si="606"/>
        <v>Non-Op</v>
      </c>
      <c r="BC1050" s="449" t="s">
        <v>2100</v>
      </c>
      <c r="BD1050" s="552">
        <f t="shared" si="603"/>
        <v>16730185.08</v>
      </c>
      <c r="BF1050" s="435"/>
      <c r="BG1050" s="435"/>
      <c r="BH1050" s="435"/>
      <c r="BI1050" s="435"/>
      <c r="BJ1050" s="435"/>
      <c r="BK1050" s="435"/>
      <c r="BL1050" s="435"/>
      <c r="BN1050" s="444"/>
    </row>
    <row r="1051" spans="1:66" s="28" customFormat="1" ht="12" customHeight="1">
      <c r="A1051" s="701">
        <v>19000091</v>
      </c>
      <c r="B1051" s="702" t="str">
        <f t="shared" si="565"/>
        <v>19000091</v>
      </c>
      <c r="C1051" s="673" t="s">
        <v>1632</v>
      </c>
      <c r="D1051" s="674" t="s">
        <v>1165</v>
      </c>
      <c r="E1051" s="674"/>
      <c r="F1051" s="673"/>
      <c r="G1051" s="674"/>
      <c r="H1051" s="620">
        <v>10029133.380000001</v>
      </c>
      <c r="I1051" s="620">
        <v>777183.59</v>
      </c>
      <c r="J1051" s="620">
        <v>6117401.1200000001</v>
      </c>
      <c r="K1051" s="620">
        <v>3861755.47</v>
      </c>
      <c r="L1051" s="620">
        <v>1815556.39</v>
      </c>
      <c r="M1051" s="620">
        <v>1294902.01</v>
      </c>
      <c r="N1051" s="620">
        <v>1044234.7</v>
      </c>
      <c r="O1051" s="620">
        <v>946007.96</v>
      </c>
      <c r="P1051" s="620">
        <v>472822.93</v>
      </c>
      <c r="Q1051" s="620">
        <v>9218221.1400000006</v>
      </c>
      <c r="R1051" s="620">
        <v>6555110.5599999996</v>
      </c>
      <c r="S1051" s="620">
        <v>2534171.0499999998</v>
      </c>
      <c r="T1051" s="547">
        <v>1564958.32</v>
      </c>
      <c r="U1051" s="620"/>
      <c r="V1051" s="620">
        <f t="shared" si="609"/>
        <v>3369534.3974999995</v>
      </c>
      <c r="W1051" s="675"/>
      <c r="X1051" s="676"/>
      <c r="Y1051" s="548">
        <f t="shared" ref="Y1051:AA1071" si="624">IF($D1051=Y$5,$T1051,0)</f>
        <v>0</v>
      </c>
      <c r="Z1051" s="549">
        <f t="shared" si="624"/>
        <v>0</v>
      </c>
      <c r="AA1051" s="549">
        <f t="shared" si="624"/>
        <v>0</v>
      </c>
      <c r="AB1051" s="282">
        <f t="shared" si="613"/>
        <v>1564958.32</v>
      </c>
      <c r="AC1051" s="281">
        <f t="shared" si="614"/>
        <v>0</v>
      </c>
      <c r="AD1051" s="549">
        <f t="shared" si="604"/>
        <v>0</v>
      </c>
      <c r="AE1051" s="553">
        <f t="shared" si="622"/>
        <v>0</v>
      </c>
      <c r="AF1051" s="282">
        <f t="shared" si="623"/>
        <v>1564958.32</v>
      </c>
      <c r="AG1051" s="283">
        <f t="shared" si="615"/>
        <v>1564958.32</v>
      </c>
      <c r="AH1051" s="281">
        <f t="shared" si="616"/>
        <v>0</v>
      </c>
      <c r="AI1051" s="551">
        <f t="shared" si="621"/>
        <v>0</v>
      </c>
      <c r="AJ1051" s="549">
        <f t="shared" si="621"/>
        <v>0</v>
      </c>
      <c r="AK1051" s="549">
        <f t="shared" si="621"/>
        <v>0</v>
      </c>
      <c r="AL1051" s="282">
        <f t="shared" si="617"/>
        <v>3369534.3974999995</v>
      </c>
      <c r="AM1051" s="281">
        <f t="shared" si="618"/>
        <v>0</v>
      </c>
      <c r="AN1051" s="549">
        <f t="shared" si="596"/>
        <v>0</v>
      </c>
      <c r="AO1051" s="549">
        <f t="shared" si="597"/>
        <v>0</v>
      </c>
      <c r="AP1051" s="549">
        <f t="shared" si="619"/>
        <v>3369534.3974999995</v>
      </c>
      <c r="AQ1051" s="283">
        <f t="shared" si="608"/>
        <v>3369534.3974999995</v>
      </c>
      <c r="AR1051" s="281">
        <f t="shared" si="620"/>
        <v>0</v>
      </c>
      <c r="AT1051" s="446" t="s">
        <v>2073</v>
      </c>
      <c r="AU1051" s="284"/>
      <c r="AV1051" s="447" t="str">
        <f t="shared" si="598"/>
        <v>CA</v>
      </c>
      <c r="AW1051" s="447" t="str">
        <f t="shared" si="598"/>
        <v>CL</v>
      </c>
      <c r="AX1051" s="447" t="str">
        <f t="shared" si="598"/>
        <v>AIC</v>
      </c>
      <c r="AY1051" s="447" t="str">
        <f t="shared" si="606"/>
        <v>ERB</v>
      </c>
      <c r="AZ1051" s="447" t="str">
        <f t="shared" si="606"/>
        <v>GRB</v>
      </c>
      <c r="BA1051" s="447" t="str">
        <f t="shared" si="606"/>
        <v>Non-Op</v>
      </c>
      <c r="BC1051" s="449" t="s">
        <v>2100</v>
      </c>
      <c r="BD1051" s="552">
        <f t="shared" si="603"/>
        <v>1564958.32</v>
      </c>
      <c r="BF1051" s="435"/>
      <c r="BG1051" s="435"/>
      <c r="BH1051" s="435"/>
      <c r="BI1051" s="435"/>
      <c r="BJ1051" s="435"/>
      <c r="BK1051" s="435"/>
      <c r="BL1051" s="435"/>
      <c r="BN1051" s="444"/>
    </row>
    <row r="1052" spans="1:66" s="28" customFormat="1" ht="12" customHeight="1">
      <c r="A1052" s="287">
        <v>19000093</v>
      </c>
      <c r="B1052" s="288" t="str">
        <f t="shared" ref="B1052:B1132" si="625">TEXT(A1052,"##")</f>
        <v>19000093</v>
      </c>
      <c r="C1052" s="444" t="s">
        <v>1633</v>
      </c>
      <c r="D1052" s="445" t="s">
        <v>2091</v>
      </c>
      <c r="E1052" s="445"/>
      <c r="F1052" s="444"/>
      <c r="G1052" s="445"/>
      <c r="H1052" s="547">
        <v>3747536.38</v>
      </c>
      <c r="I1052" s="547">
        <v>3929137.43</v>
      </c>
      <c r="J1052" s="547">
        <v>4039014.65</v>
      </c>
      <c r="K1052" s="547">
        <v>4166981.06</v>
      </c>
      <c r="L1052" s="547">
        <v>4108050.02</v>
      </c>
      <c r="M1052" s="547">
        <v>4103952.58</v>
      </c>
      <c r="N1052" s="547">
        <v>4059342.75</v>
      </c>
      <c r="O1052" s="547">
        <v>3888463.62</v>
      </c>
      <c r="P1052" s="547">
        <v>3657339.53</v>
      </c>
      <c r="Q1052" s="547">
        <v>3695799.1</v>
      </c>
      <c r="R1052" s="547">
        <v>3777445.7</v>
      </c>
      <c r="S1052" s="547">
        <v>3784215.84</v>
      </c>
      <c r="T1052" s="547">
        <v>3780036.65</v>
      </c>
      <c r="U1052" s="547"/>
      <c r="V1052" s="547">
        <f t="shared" si="609"/>
        <v>3914460.7329166667</v>
      </c>
      <c r="W1052" s="285"/>
      <c r="X1052" s="286"/>
      <c r="Y1052" s="548">
        <f t="shared" si="624"/>
        <v>3780036.65</v>
      </c>
      <c r="Z1052" s="549">
        <f t="shared" si="624"/>
        <v>0</v>
      </c>
      <c r="AA1052" s="549">
        <f t="shared" si="624"/>
        <v>0</v>
      </c>
      <c r="AB1052" s="282">
        <f t="shared" si="613"/>
        <v>0</v>
      </c>
      <c r="AC1052" s="281">
        <f t="shared" si="614"/>
        <v>0</v>
      </c>
      <c r="AD1052" s="549">
        <f t="shared" si="604"/>
        <v>0</v>
      </c>
      <c r="AE1052" s="553">
        <f t="shared" si="622"/>
        <v>0</v>
      </c>
      <c r="AF1052" s="282">
        <f t="shared" si="623"/>
        <v>0</v>
      </c>
      <c r="AG1052" s="283">
        <f t="shared" si="615"/>
        <v>0</v>
      </c>
      <c r="AH1052" s="281">
        <f t="shared" si="616"/>
        <v>0</v>
      </c>
      <c r="AI1052" s="551">
        <f t="shared" si="621"/>
        <v>3914460.7329166667</v>
      </c>
      <c r="AJ1052" s="549">
        <f t="shared" si="621"/>
        <v>0</v>
      </c>
      <c r="AK1052" s="549">
        <f t="shared" si="621"/>
        <v>0</v>
      </c>
      <c r="AL1052" s="282">
        <f t="shared" si="617"/>
        <v>0</v>
      </c>
      <c r="AM1052" s="281">
        <f t="shared" si="618"/>
        <v>0</v>
      </c>
      <c r="AN1052" s="549">
        <f t="shared" si="596"/>
        <v>0</v>
      </c>
      <c r="AO1052" s="549">
        <f t="shared" si="597"/>
        <v>0</v>
      </c>
      <c r="AP1052" s="549">
        <f t="shared" si="619"/>
        <v>0</v>
      </c>
      <c r="AQ1052" s="283">
        <f t="shared" si="608"/>
        <v>0</v>
      </c>
      <c r="AR1052" s="281">
        <f t="shared" si="620"/>
        <v>0</v>
      </c>
      <c r="AT1052" s="446"/>
      <c r="AU1052" s="284"/>
      <c r="AV1052" s="447" t="str">
        <f t="shared" si="598"/>
        <v>CA</v>
      </c>
      <c r="AW1052" s="447" t="str">
        <f t="shared" si="598"/>
        <v>CL</v>
      </c>
      <c r="AX1052" s="447" t="str">
        <f t="shared" si="598"/>
        <v>AIC</v>
      </c>
      <c r="AY1052" s="447" t="str">
        <f t="shared" si="606"/>
        <v>ERB</v>
      </c>
      <c r="AZ1052" s="447" t="str">
        <f t="shared" si="606"/>
        <v>GRB</v>
      </c>
      <c r="BA1052" s="447" t="str">
        <f t="shared" si="606"/>
        <v>Non-Op</v>
      </c>
      <c r="BC1052" s="445" t="s">
        <v>2279</v>
      </c>
      <c r="BD1052" s="552">
        <f t="shared" si="603"/>
        <v>3780036.65</v>
      </c>
      <c r="BF1052" s="435"/>
      <c r="BG1052" s="435"/>
      <c r="BH1052" s="435"/>
      <c r="BI1052" s="435"/>
      <c r="BJ1052" s="435"/>
      <c r="BK1052" s="435"/>
      <c r="BL1052" s="435"/>
      <c r="BN1052" s="444"/>
    </row>
    <row r="1053" spans="1:66" s="28" customFormat="1" ht="12" customHeight="1">
      <c r="A1053" s="287">
        <v>19000103</v>
      </c>
      <c r="B1053" s="288" t="str">
        <f t="shared" si="625"/>
        <v>19000103</v>
      </c>
      <c r="C1053" s="444" t="s">
        <v>1634</v>
      </c>
      <c r="D1053" s="445" t="s">
        <v>2091</v>
      </c>
      <c r="E1053" s="445"/>
      <c r="F1053" s="444"/>
      <c r="G1053" s="445"/>
      <c r="H1053" s="547">
        <v>1021106.82</v>
      </c>
      <c r="I1053" s="547">
        <v>989354.17</v>
      </c>
      <c r="J1053" s="547">
        <v>932665.54</v>
      </c>
      <c r="K1053" s="547">
        <v>974439.68</v>
      </c>
      <c r="L1053" s="547">
        <v>1000538.07</v>
      </c>
      <c r="M1053" s="547">
        <v>961951.65</v>
      </c>
      <c r="N1053" s="547">
        <v>973011.55</v>
      </c>
      <c r="O1053" s="547">
        <v>946310.61</v>
      </c>
      <c r="P1053" s="547">
        <v>975684.14</v>
      </c>
      <c r="Q1053" s="547">
        <v>1002289.1</v>
      </c>
      <c r="R1053" s="547">
        <v>997282.22</v>
      </c>
      <c r="S1053" s="547">
        <v>1004924.86</v>
      </c>
      <c r="T1053" s="547">
        <v>1042343.83</v>
      </c>
      <c r="U1053" s="547"/>
      <c r="V1053" s="547">
        <f t="shared" si="609"/>
        <v>982514.74291666655</v>
      </c>
      <c r="W1053" s="285"/>
      <c r="X1053" s="286"/>
      <c r="Y1053" s="548">
        <f t="shared" si="624"/>
        <v>1042343.83</v>
      </c>
      <c r="Z1053" s="549">
        <f t="shared" si="624"/>
        <v>0</v>
      </c>
      <c r="AA1053" s="549">
        <f t="shared" si="624"/>
        <v>0</v>
      </c>
      <c r="AB1053" s="282">
        <f t="shared" si="613"/>
        <v>0</v>
      </c>
      <c r="AC1053" s="281">
        <f t="shared" si="614"/>
        <v>0</v>
      </c>
      <c r="AD1053" s="549">
        <f t="shared" si="604"/>
        <v>0</v>
      </c>
      <c r="AE1053" s="553">
        <f t="shared" si="622"/>
        <v>0</v>
      </c>
      <c r="AF1053" s="282">
        <f t="shared" si="623"/>
        <v>0</v>
      </c>
      <c r="AG1053" s="283">
        <f t="shared" si="615"/>
        <v>0</v>
      </c>
      <c r="AH1053" s="281">
        <f t="shared" si="616"/>
        <v>0</v>
      </c>
      <c r="AI1053" s="551">
        <f t="shared" si="621"/>
        <v>982514.74291666655</v>
      </c>
      <c r="AJ1053" s="549">
        <f t="shared" si="621"/>
        <v>0</v>
      </c>
      <c r="AK1053" s="549">
        <f t="shared" si="621"/>
        <v>0</v>
      </c>
      <c r="AL1053" s="282">
        <f t="shared" si="617"/>
        <v>0</v>
      </c>
      <c r="AM1053" s="281">
        <f t="shared" si="618"/>
        <v>0</v>
      </c>
      <c r="AN1053" s="549">
        <f t="shared" si="596"/>
        <v>0</v>
      </c>
      <c r="AO1053" s="549">
        <f t="shared" si="597"/>
        <v>0</v>
      </c>
      <c r="AP1053" s="549">
        <f t="shared" si="619"/>
        <v>0</v>
      </c>
      <c r="AQ1053" s="283">
        <f t="shared" si="608"/>
        <v>0</v>
      </c>
      <c r="AR1053" s="281">
        <f t="shared" si="620"/>
        <v>0</v>
      </c>
      <c r="AT1053" s="446"/>
      <c r="AU1053" s="284"/>
      <c r="AV1053" s="447" t="str">
        <f t="shared" si="598"/>
        <v>CA</v>
      </c>
      <c r="AW1053" s="447" t="str">
        <f t="shared" si="598"/>
        <v>CL</v>
      </c>
      <c r="AX1053" s="447" t="str">
        <f t="shared" si="598"/>
        <v>AIC</v>
      </c>
      <c r="AY1053" s="447" t="str">
        <f t="shared" si="606"/>
        <v>ERB</v>
      </c>
      <c r="AZ1053" s="447" t="str">
        <f t="shared" si="606"/>
        <v>GRB</v>
      </c>
      <c r="BA1053" s="447" t="str">
        <f t="shared" si="606"/>
        <v>Non-Op</v>
      </c>
      <c r="BC1053" s="445" t="s">
        <v>2279</v>
      </c>
      <c r="BD1053" s="552">
        <f t="shared" si="603"/>
        <v>1042343.83</v>
      </c>
      <c r="BF1053" s="435"/>
      <c r="BG1053" s="435"/>
      <c r="BH1053" s="435"/>
      <c r="BI1053" s="435"/>
      <c r="BJ1053" s="435"/>
      <c r="BK1053" s="435"/>
      <c r="BL1053" s="435"/>
      <c r="BN1053" s="444"/>
    </row>
    <row r="1054" spans="1:66" s="28" customFormat="1" ht="12" customHeight="1">
      <c r="A1054" s="287">
        <v>19000111</v>
      </c>
      <c r="B1054" s="288" t="str">
        <f t="shared" si="625"/>
        <v>19000111</v>
      </c>
      <c r="C1054" s="444" t="s">
        <v>1635</v>
      </c>
      <c r="D1054" s="445" t="s">
        <v>2091</v>
      </c>
      <c r="E1054" s="445"/>
      <c r="F1054" s="444"/>
      <c r="G1054" s="445"/>
      <c r="H1054" s="547">
        <v>417957.69</v>
      </c>
      <c r="I1054" s="547">
        <v>413675.16</v>
      </c>
      <c r="J1054" s="547">
        <v>409392.63</v>
      </c>
      <c r="K1054" s="547">
        <v>405110.1</v>
      </c>
      <c r="L1054" s="547">
        <v>398157.53</v>
      </c>
      <c r="M1054" s="547">
        <v>398772.77</v>
      </c>
      <c r="N1054" s="547">
        <v>398772.77</v>
      </c>
      <c r="O1054" s="547">
        <v>398772.77</v>
      </c>
      <c r="P1054" s="547">
        <v>398772.77</v>
      </c>
      <c r="Q1054" s="547">
        <v>398772.77</v>
      </c>
      <c r="R1054" s="547">
        <v>398772.77</v>
      </c>
      <c r="S1054" s="547">
        <v>401390.33</v>
      </c>
      <c r="T1054" s="547">
        <v>401361.68</v>
      </c>
      <c r="U1054" s="547"/>
      <c r="V1054" s="547">
        <f t="shared" si="609"/>
        <v>402501.83791666664</v>
      </c>
      <c r="W1054" s="285"/>
      <c r="X1054" s="286"/>
      <c r="Y1054" s="548">
        <f t="shared" si="624"/>
        <v>401361.68</v>
      </c>
      <c r="Z1054" s="549">
        <f t="shared" si="624"/>
        <v>0</v>
      </c>
      <c r="AA1054" s="549">
        <f t="shared" si="624"/>
        <v>0</v>
      </c>
      <c r="AB1054" s="282">
        <f t="shared" si="613"/>
        <v>0</v>
      </c>
      <c r="AC1054" s="281">
        <f t="shared" si="614"/>
        <v>0</v>
      </c>
      <c r="AD1054" s="549">
        <f t="shared" si="604"/>
        <v>0</v>
      </c>
      <c r="AE1054" s="553">
        <f t="shared" si="622"/>
        <v>0</v>
      </c>
      <c r="AF1054" s="282">
        <f t="shared" si="623"/>
        <v>0</v>
      </c>
      <c r="AG1054" s="283">
        <f t="shared" si="615"/>
        <v>0</v>
      </c>
      <c r="AH1054" s="281">
        <f t="shared" si="616"/>
        <v>0</v>
      </c>
      <c r="AI1054" s="551">
        <f t="shared" si="621"/>
        <v>402501.83791666664</v>
      </c>
      <c r="AJ1054" s="549">
        <f t="shared" si="621"/>
        <v>0</v>
      </c>
      <c r="AK1054" s="549">
        <f t="shared" si="621"/>
        <v>0</v>
      </c>
      <c r="AL1054" s="282">
        <f t="shared" si="617"/>
        <v>0</v>
      </c>
      <c r="AM1054" s="281">
        <f t="shared" si="618"/>
        <v>0</v>
      </c>
      <c r="AN1054" s="549">
        <f t="shared" si="596"/>
        <v>0</v>
      </c>
      <c r="AO1054" s="549">
        <f t="shared" si="597"/>
        <v>0</v>
      </c>
      <c r="AP1054" s="549">
        <f t="shared" si="619"/>
        <v>0</v>
      </c>
      <c r="AQ1054" s="283">
        <f t="shared" si="608"/>
        <v>0</v>
      </c>
      <c r="AR1054" s="281">
        <f t="shared" si="620"/>
        <v>0</v>
      </c>
      <c r="AT1054" s="446"/>
      <c r="AU1054" s="284"/>
      <c r="AV1054" s="447" t="str">
        <f t="shared" si="598"/>
        <v>CA</v>
      </c>
      <c r="AW1054" s="447" t="str">
        <f t="shared" si="598"/>
        <v>CL</v>
      </c>
      <c r="AX1054" s="447" t="str">
        <f t="shared" si="598"/>
        <v>AIC</v>
      </c>
      <c r="AY1054" s="447" t="str">
        <f t="shared" si="606"/>
        <v>ERB</v>
      </c>
      <c r="AZ1054" s="447" t="str">
        <f t="shared" si="606"/>
        <v>GRB</v>
      </c>
      <c r="BA1054" s="447" t="str">
        <f t="shared" si="606"/>
        <v>Non-Op</v>
      </c>
      <c r="BC1054" s="445" t="s">
        <v>2279</v>
      </c>
      <c r="BD1054" s="552">
        <f t="shared" si="603"/>
        <v>401361.68</v>
      </c>
      <c r="BF1054" s="435"/>
      <c r="BG1054" s="435"/>
      <c r="BH1054" s="435"/>
      <c r="BI1054" s="435"/>
      <c r="BJ1054" s="435"/>
      <c r="BK1054" s="435"/>
      <c r="BL1054" s="435"/>
      <c r="BN1054" s="444"/>
    </row>
    <row r="1055" spans="1:66" s="28" customFormat="1" ht="12" customHeight="1">
      <c r="A1055" s="287">
        <v>19000112</v>
      </c>
      <c r="B1055" s="288" t="str">
        <f t="shared" si="625"/>
        <v>19000112</v>
      </c>
      <c r="C1055" s="444" t="s">
        <v>1636</v>
      </c>
      <c r="D1055" s="445" t="s">
        <v>1164</v>
      </c>
      <c r="E1055" s="445"/>
      <c r="F1055" s="444"/>
      <c r="G1055" s="445"/>
      <c r="H1055" s="547">
        <v>0</v>
      </c>
      <c r="I1055" s="547">
        <v>0</v>
      </c>
      <c r="J1055" s="547">
        <v>0</v>
      </c>
      <c r="K1055" s="547">
        <v>0</v>
      </c>
      <c r="L1055" s="547">
        <v>0</v>
      </c>
      <c r="M1055" s="547">
        <v>0</v>
      </c>
      <c r="N1055" s="547">
        <v>0</v>
      </c>
      <c r="O1055" s="547">
        <v>0</v>
      </c>
      <c r="P1055" s="547">
        <v>0</v>
      </c>
      <c r="Q1055" s="547">
        <v>0</v>
      </c>
      <c r="R1055" s="547">
        <v>0</v>
      </c>
      <c r="S1055" s="547">
        <v>0</v>
      </c>
      <c r="T1055" s="547">
        <v>0</v>
      </c>
      <c r="U1055" s="547"/>
      <c r="V1055" s="547">
        <f t="shared" si="609"/>
        <v>0</v>
      </c>
      <c r="W1055" s="285"/>
      <c r="X1055" s="286" t="s">
        <v>1637</v>
      </c>
      <c r="Y1055" s="548">
        <f t="shared" si="624"/>
        <v>0</v>
      </c>
      <c r="Z1055" s="549">
        <f t="shared" si="624"/>
        <v>0</v>
      </c>
      <c r="AA1055" s="549">
        <f t="shared" si="624"/>
        <v>0</v>
      </c>
      <c r="AB1055" s="282">
        <f t="shared" si="613"/>
        <v>0</v>
      </c>
      <c r="AC1055" s="281">
        <f t="shared" si="614"/>
        <v>0</v>
      </c>
      <c r="AD1055" s="549">
        <f t="shared" si="604"/>
        <v>0</v>
      </c>
      <c r="AE1055" s="553">
        <f t="shared" si="622"/>
        <v>0</v>
      </c>
      <c r="AF1055" s="282">
        <f t="shared" si="623"/>
        <v>0</v>
      </c>
      <c r="AG1055" s="283">
        <f t="shared" si="615"/>
        <v>0</v>
      </c>
      <c r="AH1055" s="281">
        <f t="shared" si="616"/>
        <v>0</v>
      </c>
      <c r="AI1055" s="551">
        <f t="shared" si="621"/>
        <v>0</v>
      </c>
      <c r="AJ1055" s="549">
        <f t="shared" si="621"/>
        <v>0</v>
      </c>
      <c r="AK1055" s="549">
        <f t="shared" si="621"/>
        <v>0</v>
      </c>
      <c r="AL1055" s="282">
        <f t="shared" si="617"/>
        <v>0</v>
      </c>
      <c r="AM1055" s="281">
        <f t="shared" si="618"/>
        <v>0</v>
      </c>
      <c r="AN1055" s="549">
        <f t="shared" si="596"/>
        <v>0</v>
      </c>
      <c r="AO1055" s="549">
        <f t="shared" si="597"/>
        <v>0</v>
      </c>
      <c r="AP1055" s="549">
        <f t="shared" si="619"/>
        <v>0</v>
      </c>
      <c r="AQ1055" s="283">
        <f t="shared" si="608"/>
        <v>0</v>
      </c>
      <c r="AR1055" s="281">
        <f t="shared" si="620"/>
        <v>0</v>
      </c>
      <c r="AT1055" s="446"/>
      <c r="AU1055" s="284"/>
      <c r="AV1055" s="447" t="str">
        <f t="shared" si="598"/>
        <v>CA</v>
      </c>
      <c r="AW1055" s="447" t="str">
        <f t="shared" si="598"/>
        <v>CL</v>
      </c>
      <c r="AX1055" s="447" t="str">
        <f t="shared" si="598"/>
        <v>AIC</v>
      </c>
      <c r="AY1055" s="447" t="str">
        <f t="shared" si="606"/>
        <v>ERB</v>
      </c>
      <c r="AZ1055" s="447" t="str">
        <f t="shared" si="606"/>
        <v>GRB</v>
      </c>
      <c r="BA1055" s="447" t="str">
        <f t="shared" si="606"/>
        <v>Non-Op</v>
      </c>
      <c r="BC1055" s="445" t="s">
        <v>2279</v>
      </c>
      <c r="BD1055" s="552">
        <f t="shared" si="603"/>
        <v>0</v>
      </c>
      <c r="BF1055" s="435"/>
      <c r="BG1055" s="435"/>
      <c r="BH1055" s="435"/>
      <c r="BI1055" s="435"/>
      <c r="BJ1055" s="435"/>
      <c r="BK1055" s="435"/>
      <c r="BL1055" s="435"/>
      <c r="BN1055" s="444"/>
    </row>
    <row r="1056" spans="1:66" s="28" customFormat="1" ht="12" customHeight="1">
      <c r="A1056" s="321">
        <v>19000113</v>
      </c>
      <c r="B1056" s="288" t="str">
        <f t="shared" si="625"/>
        <v>19000113</v>
      </c>
      <c r="C1056" s="685" t="s">
        <v>1638</v>
      </c>
      <c r="D1056" s="445" t="s">
        <v>2087</v>
      </c>
      <c r="E1056" s="445"/>
      <c r="F1056" s="294">
        <v>43221</v>
      </c>
      <c r="G1056" s="445"/>
      <c r="H1056" s="547">
        <v>59134.15</v>
      </c>
      <c r="I1056" s="547">
        <v>57444.59</v>
      </c>
      <c r="J1056" s="547">
        <v>55755.02</v>
      </c>
      <c r="K1056" s="547">
        <v>54065.46</v>
      </c>
      <c r="L1056" s="547">
        <v>52375.9</v>
      </c>
      <c r="M1056" s="547">
        <v>50686.33</v>
      </c>
      <c r="N1056" s="547">
        <v>48996.77</v>
      </c>
      <c r="O1056" s="547">
        <v>47307.21</v>
      </c>
      <c r="P1056" s="547">
        <v>45617.64</v>
      </c>
      <c r="Q1056" s="547">
        <v>43928.08</v>
      </c>
      <c r="R1056" s="547">
        <v>42238.52</v>
      </c>
      <c r="S1056" s="547">
        <v>40548.949999999997</v>
      </c>
      <c r="T1056" s="547">
        <v>38859.39</v>
      </c>
      <c r="U1056" s="547"/>
      <c r="V1056" s="547">
        <f t="shared" si="609"/>
        <v>48996.770000000011</v>
      </c>
      <c r="W1056" s="328" t="s">
        <v>1639</v>
      </c>
      <c r="X1056" s="285" t="s">
        <v>1640</v>
      </c>
      <c r="Y1056" s="548">
        <f t="shared" si="624"/>
        <v>0</v>
      </c>
      <c r="Z1056" s="549">
        <f t="shared" si="624"/>
        <v>0</v>
      </c>
      <c r="AA1056" s="549">
        <f t="shared" si="624"/>
        <v>0</v>
      </c>
      <c r="AB1056" s="282">
        <f t="shared" si="613"/>
        <v>38859.39</v>
      </c>
      <c r="AC1056" s="281">
        <f t="shared" si="614"/>
        <v>0</v>
      </c>
      <c r="AD1056" s="549">
        <f t="shared" si="604"/>
        <v>25515.075473999997</v>
      </c>
      <c r="AE1056" s="553">
        <f t="shared" si="622"/>
        <v>13344.314525999998</v>
      </c>
      <c r="AF1056" s="282">
        <f t="shared" si="623"/>
        <v>0</v>
      </c>
      <c r="AG1056" s="283">
        <f t="shared" si="615"/>
        <v>38859.39</v>
      </c>
      <c r="AH1056" s="281">
        <f t="shared" si="616"/>
        <v>0</v>
      </c>
      <c r="AI1056" s="551">
        <f t="shared" si="621"/>
        <v>0</v>
      </c>
      <c r="AJ1056" s="549">
        <f t="shared" si="621"/>
        <v>0</v>
      </c>
      <c r="AK1056" s="549">
        <f t="shared" si="621"/>
        <v>0</v>
      </c>
      <c r="AL1056" s="282">
        <f t="shared" si="617"/>
        <v>48996.770000000011</v>
      </c>
      <c r="AM1056" s="281">
        <f t="shared" si="618"/>
        <v>0</v>
      </c>
      <c r="AN1056" s="549">
        <f t="shared" si="596"/>
        <v>32171.279182000006</v>
      </c>
      <c r="AO1056" s="549">
        <f t="shared" si="597"/>
        <v>16825.490818000002</v>
      </c>
      <c r="AP1056" s="549">
        <f t="shared" si="619"/>
        <v>0</v>
      </c>
      <c r="AQ1056" s="283">
        <f>SUM(AN1056:AP1056)</f>
        <v>48996.770000000004</v>
      </c>
      <c r="AR1056" s="281">
        <f t="shared" si="620"/>
        <v>0</v>
      </c>
      <c r="AT1056" s="446"/>
      <c r="AU1056" s="284"/>
      <c r="AV1056" s="447" t="str">
        <f t="shared" si="598"/>
        <v>CA</v>
      </c>
      <c r="AW1056" s="447" t="str">
        <f t="shared" si="598"/>
        <v>CL</v>
      </c>
      <c r="AX1056" s="447" t="str">
        <f t="shared" si="598"/>
        <v>AIC</v>
      </c>
      <c r="AY1056" s="447" t="str">
        <f t="shared" si="606"/>
        <v>ERB</v>
      </c>
      <c r="AZ1056" s="447" t="str">
        <f t="shared" si="606"/>
        <v>GRB</v>
      </c>
      <c r="BA1056" s="447" t="str">
        <f t="shared" si="606"/>
        <v>Non-Op</v>
      </c>
      <c r="BC1056" s="445" t="s">
        <v>2279</v>
      </c>
      <c r="BD1056" s="552">
        <f t="shared" si="603"/>
        <v>38859.39</v>
      </c>
      <c r="BF1056" s="448"/>
      <c r="BG1056" s="448"/>
      <c r="BH1056" s="448"/>
      <c r="BI1056" s="448"/>
      <c r="BJ1056" s="448"/>
      <c r="BK1056" s="448"/>
      <c r="BL1056" s="448"/>
      <c r="BN1056" s="444"/>
    </row>
    <row r="1057" spans="1:66" s="28" customFormat="1" ht="12" customHeight="1">
      <c r="A1057" s="287">
        <v>19000122</v>
      </c>
      <c r="B1057" s="288" t="str">
        <f t="shared" si="625"/>
        <v>19000122</v>
      </c>
      <c r="C1057" s="444" t="s">
        <v>1641</v>
      </c>
      <c r="D1057" s="445" t="s">
        <v>2091</v>
      </c>
      <c r="E1057" s="445"/>
      <c r="F1057" s="444"/>
      <c r="G1057" s="445"/>
      <c r="H1057" s="547">
        <v>-1202153.8999999999</v>
      </c>
      <c r="I1057" s="547">
        <v>-1202153.8999999999</v>
      </c>
      <c r="J1057" s="547">
        <v>-1202153.8999999999</v>
      </c>
      <c r="K1057" s="547">
        <v>-1202153.8999999999</v>
      </c>
      <c r="L1057" s="547">
        <v>-1202153.8999999999</v>
      </c>
      <c r="M1057" s="547">
        <v>-1202153.8999999999</v>
      </c>
      <c r="N1057" s="547">
        <v>-1202153.8999999999</v>
      </c>
      <c r="O1057" s="547">
        <v>-1202153.8999999999</v>
      </c>
      <c r="P1057" s="547">
        <v>-1202153.8999999999</v>
      </c>
      <c r="Q1057" s="547">
        <v>-1202153.8999999999</v>
      </c>
      <c r="R1057" s="547">
        <v>-1202153.8999999999</v>
      </c>
      <c r="S1057" s="547">
        <v>-1202153.8999999999</v>
      </c>
      <c r="T1057" s="547">
        <v>-1202153.8999999999</v>
      </c>
      <c r="U1057" s="547"/>
      <c r="V1057" s="547">
        <f t="shared" si="609"/>
        <v>-1202153.9000000001</v>
      </c>
      <c r="W1057" s="285"/>
      <c r="X1057" s="286"/>
      <c r="Y1057" s="548">
        <f t="shared" si="624"/>
        <v>-1202153.8999999999</v>
      </c>
      <c r="Z1057" s="549">
        <f t="shared" si="624"/>
        <v>0</v>
      </c>
      <c r="AA1057" s="549">
        <f t="shared" si="624"/>
        <v>0</v>
      </c>
      <c r="AB1057" s="282">
        <f t="shared" si="613"/>
        <v>0</v>
      </c>
      <c r="AC1057" s="281">
        <f t="shared" si="614"/>
        <v>0</v>
      </c>
      <c r="AD1057" s="549">
        <f t="shared" si="604"/>
        <v>0</v>
      </c>
      <c r="AE1057" s="553">
        <f t="shared" si="622"/>
        <v>0</v>
      </c>
      <c r="AF1057" s="282">
        <f t="shared" si="623"/>
        <v>0</v>
      </c>
      <c r="AG1057" s="283">
        <f t="shared" si="615"/>
        <v>0</v>
      </c>
      <c r="AH1057" s="281">
        <f t="shared" si="616"/>
        <v>0</v>
      </c>
      <c r="AI1057" s="551">
        <f t="shared" si="621"/>
        <v>-1202153.9000000001</v>
      </c>
      <c r="AJ1057" s="549">
        <f t="shared" si="621"/>
        <v>0</v>
      </c>
      <c r="AK1057" s="549">
        <f t="shared" si="621"/>
        <v>0</v>
      </c>
      <c r="AL1057" s="282">
        <f t="shared" si="617"/>
        <v>0</v>
      </c>
      <c r="AM1057" s="281">
        <f t="shared" si="618"/>
        <v>0</v>
      </c>
      <c r="AN1057" s="549">
        <f t="shared" si="596"/>
        <v>0</v>
      </c>
      <c r="AO1057" s="549">
        <f t="shared" si="597"/>
        <v>0</v>
      </c>
      <c r="AP1057" s="549">
        <f t="shared" si="619"/>
        <v>0</v>
      </c>
      <c r="AQ1057" s="283">
        <f t="shared" si="608"/>
        <v>0</v>
      </c>
      <c r="AR1057" s="281">
        <f t="shared" si="620"/>
        <v>0</v>
      </c>
      <c r="AT1057" s="446"/>
      <c r="AU1057" s="284"/>
      <c r="AV1057" s="447" t="str">
        <f t="shared" si="598"/>
        <v>CA</v>
      </c>
      <c r="AW1057" s="447" t="str">
        <f t="shared" si="598"/>
        <v>CL</v>
      </c>
      <c r="AX1057" s="447" t="str">
        <f t="shared" si="598"/>
        <v>AIC</v>
      </c>
      <c r="AY1057" s="447" t="str">
        <f t="shared" si="606"/>
        <v>ERB</v>
      </c>
      <c r="AZ1057" s="447" t="str">
        <f t="shared" si="606"/>
        <v>GRB</v>
      </c>
      <c r="BA1057" s="447" t="str">
        <f t="shared" si="606"/>
        <v>Non-Op</v>
      </c>
      <c r="BC1057" s="445" t="s">
        <v>2279</v>
      </c>
      <c r="BD1057" s="552">
        <f t="shared" si="603"/>
        <v>-1202153.8999999999</v>
      </c>
      <c r="BF1057" s="448"/>
      <c r="BG1057" s="448"/>
      <c r="BH1057" s="448"/>
      <c r="BI1057" s="448"/>
      <c r="BJ1057" s="448"/>
      <c r="BK1057" s="448"/>
      <c r="BL1057" s="448"/>
      <c r="BN1057" s="444"/>
    </row>
    <row r="1058" spans="1:66" s="28" customFormat="1" ht="12" customHeight="1">
      <c r="A1058" s="287">
        <v>19000132</v>
      </c>
      <c r="B1058" s="288" t="str">
        <f t="shared" si="625"/>
        <v>19000132</v>
      </c>
      <c r="C1058" s="444" t="s">
        <v>2280</v>
      </c>
      <c r="D1058" s="445" t="s">
        <v>1165</v>
      </c>
      <c r="E1058" s="445"/>
      <c r="F1058" s="294">
        <v>43070</v>
      </c>
      <c r="G1058" s="445"/>
      <c r="H1058" s="547">
        <v>317789937.93000001</v>
      </c>
      <c r="I1058" s="547">
        <v>317327247.55000001</v>
      </c>
      <c r="J1058" s="547">
        <v>317008615.69999999</v>
      </c>
      <c r="K1058" s="547">
        <v>312927332.25</v>
      </c>
      <c r="L1058" s="547">
        <v>311312525.18000001</v>
      </c>
      <c r="M1058" s="547">
        <v>309691931.75</v>
      </c>
      <c r="N1058" s="547">
        <v>308185319.31</v>
      </c>
      <c r="O1058" s="547">
        <v>306544121.43000001</v>
      </c>
      <c r="P1058" s="547">
        <v>310549595.35000002</v>
      </c>
      <c r="Q1058" s="547">
        <v>309561057.88999999</v>
      </c>
      <c r="R1058" s="547">
        <v>308574673.64999998</v>
      </c>
      <c r="S1058" s="547">
        <v>306642763.63</v>
      </c>
      <c r="T1058" s="547">
        <v>305375579.17000002</v>
      </c>
      <c r="U1058" s="547"/>
      <c r="V1058" s="547">
        <f t="shared" si="609"/>
        <v>310825661.85333335</v>
      </c>
      <c r="W1058" s="285"/>
      <c r="X1058" s="286"/>
      <c r="Y1058" s="548">
        <f t="shared" si="624"/>
        <v>0</v>
      </c>
      <c r="Z1058" s="549">
        <f t="shared" si="624"/>
        <v>0</v>
      </c>
      <c r="AA1058" s="549">
        <f t="shared" si="624"/>
        <v>0</v>
      </c>
      <c r="AB1058" s="282">
        <f t="shared" si="613"/>
        <v>305375579.17000002</v>
      </c>
      <c r="AC1058" s="281">
        <f t="shared" si="614"/>
        <v>0</v>
      </c>
      <c r="AD1058" s="549">
        <f t="shared" si="604"/>
        <v>0</v>
      </c>
      <c r="AE1058" s="553">
        <f t="shared" si="622"/>
        <v>0</v>
      </c>
      <c r="AF1058" s="282">
        <f t="shared" si="623"/>
        <v>305375579.17000002</v>
      </c>
      <c r="AG1058" s="283">
        <f t="shared" si="615"/>
        <v>305375579.17000002</v>
      </c>
      <c r="AH1058" s="281">
        <f t="shared" si="616"/>
        <v>0</v>
      </c>
      <c r="AI1058" s="551">
        <f t="shared" si="621"/>
        <v>0</v>
      </c>
      <c r="AJ1058" s="549">
        <f t="shared" si="621"/>
        <v>0</v>
      </c>
      <c r="AK1058" s="549">
        <f t="shared" si="621"/>
        <v>0</v>
      </c>
      <c r="AL1058" s="282">
        <f t="shared" si="617"/>
        <v>310825661.85333335</v>
      </c>
      <c r="AM1058" s="281">
        <f t="shared" si="618"/>
        <v>0</v>
      </c>
      <c r="AN1058" s="549">
        <f t="shared" si="596"/>
        <v>0</v>
      </c>
      <c r="AO1058" s="549">
        <f t="shared" si="597"/>
        <v>0</v>
      </c>
      <c r="AP1058" s="549">
        <f t="shared" si="619"/>
        <v>310825661.85333335</v>
      </c>
      <c r="AQ1058" s="283">
        <f t="shared" si="608"/>
        <v>310825661.85333335</v>
      </c>
      <c r="AR1058" s="281">
        <f t="shared" si="620"/>
        <v>0</v>
      </c>
      <c r="AT1058" s="446" t="s">
        <v>2074</v>
      </c>
      <c r="AU1058" s="284"/>
      <c r="AV1058" s="447" t="str">
        <f t="shared" si="598"/>
        <v>CA</v>
      </c>
      <c r="AW1058" s="447" t="str">
        <f t="shared" si="598"/>
        <v>CL</v>
      </c>
      <c r="AX1058" s="447" t="str">
        <f t="shared" si="598"/>
        <v>AIC</v>
      </c>
      <c r="AY1058" s="447" t="str">
        <f t="shared" si="606"/>
        <v>ERB</v>
      </c>
      <c r="AZ1058" s="447" t="str">
        <f t="shared" si="606"/>
        <v>GRB</v>
      </c>
      <c r="BA1058" s="447" t="str">
        <f t="shared" si="606"/>
        <v>Non-Op</v>
      </c>
      <c r="BC1058" s="449" t="s">
        <v>2100</v>
      </c>
      <c r="BD1058" s="552">
        <f t="shared" si="603"/>
        <v>305375579.17000002</v>
      </c>
      <c r="BF1058" s="448"/>
      <c r="BG1058" s="448"/>
      <c r="BH1058" s="448"/>
      <c r="BI1058" s="448"/>
      <c r="BJ1058" s="448"/>
      <c r="BK1058" s="448"/>
      <c r="BL1058" s="448"/>
      <c r="BN1058" s="444"/>
    </row>
    <row r="1059" spans="1:66" s="28" customFormat="1" ht="12" customHeight="1">
      <c r="A1059" s="287">
        <v>19000133</v>
      </c>
      <c r="B1059" s="288" t="str">
        <f t="shared" si="625"/>
        <v>19000133</v>
      </c>
      <c r="C1059" s="444" t="s">
        <v>1642</v>
      </c>
      <c r="D1059" s="445" t="s">
        <v>1165</v>
      </c>
      <c r="E1059" s="445"/>
      <c r="F1059" s="444"/>
      <c r="G1059" s="445"/>
      <c r="H1059" s="547">
        <v>7271478.29</v>
      </c>
      <c r="I1059" s="547">
        <v>7322487.2300000004</v>
      </c>
      <c r="J1059" s="547">
        <v>7373496.1699999999</v>
      </c>
      <c r="K1059" s="547">
        <v>7424505.1100000003</v>
      </c>
      <c r="L1059" s="547">
        <v>7475167.2800000003</v>
      </c>
      <c r="M1059" s="547">
        <v>7527000.79</v>
      </c>
      <c r="N1059" s="547">
        <v>7577958.5999999996</v>
      </c>
      <c r="O1059" s="547">
        <v>7629792.1100000003</v>
      </c>
      <c r="P1059" s="547">
        <v>7678747.25</v>
      </c>
      <c r="Q1059" s="547">
        <v>7729579.4299999997</v>
      </c>
      <c r="R1059" s="547">
        <v>7781688.2999999998</v>
      </c>
      <c r="S1059" s="547">
        <v>7832852.0099999998</v>
      </c>
      <c r="T1059" s="547">
        <v>6759084.4699999997</v>
      </c>
      <c r="U1059" s="547"/>
      <c r="V1059" s="547">
        <f t="shared" si="609"/>
        <v>7530712.9716666667</v>
      </c>
      <c r="W1059" s="285"/>
      <c r="X1059" s="286"/>
      <c r="Y1059" s="548">
        <f t="shared" si="624"/>
        <v>0</v>
      </c>
      <c r="Z1059" s="549">
        <f t="shared" si="624"/>
        <v>0</v>
      </c>
      <c r="AA1059" s="549">
        <f t="shared" si="624"/>
        <v>0</v>
      </c>
      <c r="AB1059" s="282">
        <f t="shared" si="613"/>
        <v>6759084.4699999997</v>
      </c>
      <c r="AC1059" s="281">
        <f t="shared" si="614"/>
        <v>0</v>
      </c>
      <c r="AD1059" s="549">
        <f t="shared" si="604"/>
        <v>0</v>
      </c>
      <c r="AE1059" s="553">
        <f t="shared" si="622"/>
        <v>0</v>
      </c>
      <c r="AF1059" s="282">
        <f t="shared" si="623"/>
        <v>6759084.4699999997</v>
      </c>
      <c r="AG1059" s="283">
        <f t="shared" si="615"/>
        <v>6759084.4699999997</v>
      </c>
      <c r="AH1059" s="281">
        <f t="shared" si="616"/>
        <v>0</v>
      </c>
      <c r="AI1059" s="551">
        <f t="shared" si="621"/>
        <v>0</v>
      </c>
      <c r="AJ1059" s="549">
        <f t="shared" si="621"/>
        <v>0</v>
      </c>
      <c r="AK1059" s="549">
        <f t="shared" si="621"/>
        <v>0</v>
      </c>
      <c r="AL1059" s="282">
        <f t="shared" si="617"/>
        <v>7530712.9716666667</v>
      </c>
      <c r="AM1059" s="281">
        <f t="shared" si="618"/>
        <v>0</v>
      </c>
      <c r="AN1059" s="549">
        <f t="shared" si="596"/>
        <v>0</v>
      </c>
      <c r="AO1059" s="549">
        <f t="shared" si="597"/>
        <v>0</v>
      </c>
      <c r="AP1059" s="549">
        <f t="shared" si="619"/>
        <v>7530712.9716666667</v>
      </c>
      <c r="AQ1059" s="283">
        <f t="shared" si="608"/>
        <v>7530712.9716666667</v>
      </c>
      <c r="AR1059" s="281">
        <f t="shared" si="620"/>
        <v>0</v>
      </c>
      <c r="AT1059" s="446" t="s">
        <v>2079</v>
      </c>
      <c r="AU1059" s="284"/>
      <c r="AV1059" s="447" t="str">
        <f t="shared" si="598"/>
        <v>CA</v>
      </c>
      <c r="AW1059" s="447" t="str">
        <f t="shared" si="598"/>
        <v>CL</v>
      </c>
      <c r="AX1059" s="447" t="str">
        <f t="shared" si="598"/>
        <v>AIC</v>
      </c>
      <c r="AY1059" s="447" t="str">
        <f t="shared" si="606"/>
        <v>ERB</v>
      </c>
      <c r="AZ1059" s="447" t="str">
        <f t="shared" si="606"/>
        <v>GRB</v>
      </c>
      <c r="BA1059" s="447" t="str">
        <f t="shared" si="606"/>
        <v>Non-Op</v>
      </c>
      <c r="BC1059" s="449" t="s">
        <v>2100</v>
      </c>
      <c r="BD1059" s="552">
        <f t="shared" si="603"/>
        <v>6759084.4699999997</v>
      </c>
      <c r="BF1059" s="448"/>
      <c r="BG1059" s="448"/>
      <c r="BH1059" s="448"/>
      <c r="BI1059" s="448"/>
      <c r="BJ1059" s="448"/>
      <c r="BK1059" s="448"/>
      <c r="BL1059" s="448"/>
      <c r="BN1059" s="444"/>
    </row>
    <row r="1060" spans="1:66" s="28" customFormat="1" ht="12" customHeight="1">
      <c r="A1060" s="287">
        <v>19000142</v>
      </c>
      <c r="B1060" s="288" t="str">
        <f t="shared" si="625"/>
        <v>19000142</v>
      </c>
      <c r="C1060" s="444" t="s">
        <v>1643</v>
      </c>
      <c r="D1060" s="445" t="s">
        <v>2091</v>
      </c>
      <c r="E1060" s="445"/>
      <c r="F1060" s="294">
        <v>43160</v>
      </c>
      <c r="G1060" s="445"/>
      <c r="H1060" s="547">
        <v>0</v>
      </c>
      <c r="I1060" s="547">
        <v>0</v>
      </c>
      <c r="J1060" s="547">
        <v>0</v>
      </c>
      <c r="K1060" s="547">
        <v>0</v>
      </c>
      <c r="L1060" s="547">
        <v>0</v>
      </c>
      <c r="M1060" s="547">
        <v>0</v>
      </c>
      <c r="N1060" s="547">
        <v>0</v>
      </c>
      <c r="O1060" s="547">
        <v>0</v>
      </c>
      <c r="P1060" s="547">
        <v>0</v>
      </c>
      <c r="Q1060" s="547">
        <v>0</v>
      </c>
      <c r="R1060" s="547">
        <v>0</v>
      </c>
      <c r="S1060" s="547">
        <v>0</v>
      </c>
      <c r="T1060" s="547">
        <v>0</v>
      </c>
      <c r="U1060" s="547"/>
      <c r="V1060" s="547">
        <f t="shared" si="609"/>
        <v>0</v>
      </c>
      <c r="W1060" s="285"/>
      <c r="X1060" s="286"/>
      <c r="Y1060" s="548">
        <f t="shared" si="624"/>
        <v>0</v>
      </c>
      <c r="Z1060" s="549">
        <f t="shared" si="624"/>
        <v>0</v>
      </c>
      <c r="AA1060" s="549">
        <f t="shared" si="624"/>
        <v>0</v>
      </c>
      <c r="AB1060" s="282">
        <f t="shared" si="613"/>
        <v>0</v>
      </c>
      <c r="AC1060" s="281">
        <f t="shared" si="614"/>
        <v>0</v>
      </c>
      <c r="AD1060" s="549">
        <f t="shared" si="604"/>
        <v>0</v>
      </c>
      <c r="AE1060" s="553">
        <f t="shared" si="622"/>
        <v>0</v>
      </c>
      <c r="AF1060" s="282">
        <f t="shared" si="623"/>
        <v>0</v>
      </c>
      <c r="AG1060" s="283">
        <f t="shared" si="615"/>
        <v>0</v>
      </c>
      <c r="AH1060" s="281">
        <f t="shared" si="616"/>
        <v>0</v>
      </c>
      <c r="AI1060" s="551">
        <f t="shared" si="621"/>
        <v>0</v>
      </c>
      <c r="AJ1060" s="549">
        <f t="shared" si="621"/>
        <v>0</v>
      </c>
      <c r="AK1060" s="549">
        <f t="shared" si="621"/>
        <v>0</v>
      </c>
      <c r="AL1060" s="282">
        <f t="shared" si="617"/>
        <v>0</v>
      </c>
      <c r="AM1060" s="281">
        <f t="shared" si="618"/>
        <v>0</v>
      </c>
      <c r="AN1060" s="549">
        <f t="shared" si="596"/>
        <v>0</v>
      </c>
      <c r="AO1060" s="549">
        <f t="shared" si="597"/>
        <v>0</v>
      </c>
      <c r="AP1060" s="549">
        <f t="shared" si="619"/>
        <v>0</v>
      </c>
      <c r="AQ1060" s="283"/>
      <c r="AR1060" s="281">
        <f t="shared" si="620"/>
        <v>0</v>
      </c>
      <c r="AT1060" s="446"/>
      <c r="AU1060" s="284"/>
      <c r="AV1060" s="447" t="str">
        <f t="shared" si="598"/>
        <v>CA</v>
      </c>
      <c r="AW1060" s="447" t="str">
        <f t="shared" si="598"/>
        <v>CL</v>
      </c>
      <c r="AX1060" s="447" t="str">
        <f t="shared" si="598"/>
        <v>AIC</v>
      </c>
      <c r="AY1060" s="447" t="str">
        <f t="shared" si="606"/>
        <v>ERB</v>
      </c>
      <c r="AZ1060" s="447" t="str">
        <f t="shared" si="606"/>
        <v>GRB</v>
      </c>
      <c r="BA1060" s="447" t="str">
        <f t="shared" si="606"/>
        <v>Non-Op</v>
      </c>
      <c r="BC1060" s="445" t="s">
        <v>2279</v>
      </c>
      <c r="BD1060" s="552">
        <f t="shared" si="603"/>
        <v>0</v>
      </c>
      <c r="BF1060" s="448"/>
      <c r="BG1060" s="448"/>
      <c r="BH1060" s="448"/>
      <c r="BI1060" s="448"/>
      <c r="BJ1060" s="448"/>
      <c r="BK1060" s="448"/>
      <c r="BL1060" s="448"/>
      <c r="BN1060" s="444"/>
    </row>
    <row r="1061" spans="1:66" s="28" customFormat="1" ht="12" customHeight="1">
      <c r="A1061" s="563">
        <v>19000151</v>
      </c>
      <c r="B1061" s="562" t="str">
        <f t="shared" si="625"/>
        <v>19000151</v>
      </c>
      <c r="C1061" s="444" t="s">
        <v>1644</v>
      </c>
      <c r="D1061" s="445" t="s">
        <v>1163</v>
      </c>
      <c r="E1061" s="445"/>
      <c r="F1061" s="294"/>
      <c r="G1061" s="445"/>
      <c r="H1061" s="547">
        <v>0</v>
      </c>
      <c r="I1061" s="547">
        <v>0</v>
      </c>
      <c r="J1061" s="547">
        <v>0</v>
      </c>
      <c r="K1061" s="547">
        <v>0</v>
      </c>
      <c r="L1061" s="547">
        <v>0</v>
      </c>
      <c r="M1061" s="547">
        <v>0</v>
      </c>
      <c r="N1061" s="547">
        <v>0</v>
      </c>
      <c r="O1061" s="547">
        <v>0</v>
      </c>
      <c r="P1061" s="547">
        <v>0</v>
      </c>
      <c r="Q1061" s="547">
        <v>0</v>
      </c>
      <c r="R1061" s="547">
        <v>0</v>
      </c>
      <c r="S1061" s="547">
        <v>0</v>
      </c>
      <c r="T1061" s="547">
        <v>0</v>
      </c>
      <c r="U1061" s="547"/>
      <c r="V1061" s="547">
        <f t="shared" si="609"/>
        <v>0</v>
      </c>
      <c r="W1061" s="285" t="s">
        <v>1645</v>
      </c>
      <c r="X1061" s="286"/>
      <c r="Y1061" s="548">
        <f t="shared" si="624"/>
        <v>0</v>
      </c>
      <c r="Z1061" s="549">
        <f t="shared" si="624"/>
        <v>0</v>
      </c>
      <c r="AA1061" s="549">
        <f t="shared" si="624"/>
        <v>0</v>
      </c>
      <c r="AB1061" s="282">
        <f t="shared" si="613"/>
        <v>0</v>
      </c>
      <c r="AC1061" s="281">
        <f t="shared" si="614"/>
        <v>0</v>
      </c>
      <c r="AD1061" s="549">
        <f t="shared" si="604"/>
        <v>0</v>
      </c>
      <c r="AE1061" s="553">
        <f t="shared" si="622"/>
        <v>0</v>
      </c>
      <c r="AF1061" s="282">
        <f t="shared" si="623"/>
        <v>0</v>
      </c>
      <c r="AG1061" s="283">
        <f t="shared" si="615"/>
        <v>0</v>
      </c>
      <c r="AH1061" s="281">
        <f t="shared" si="616"/>
        <v>0</v>
      </c>
      <c r="AI1061" s="551">
        <f t="shared" si="621"/>
        <v>0</v>
      </c>
      <c r="AJ1061" s="549">
        <f t="shared" si="621"/>
        <v>0</v>
      </c>
      <c r="AK1061" s="549">
        <f t="shared" si="621"/>
        <v>0</v>
      </c>
      <c r="AL1061" s="282">
        <f t="shared" si="617"/>
        <v>0</v>
      </c>
      <c r="AM1061" s="281">
        <f t="shared" si="618"/>
        <v>0</v>
      </c>
      <c r="AN1061" s="549">
        <f t="shared" si="596"/>
        <v>0</v>
      </c>
      <c r="AO1061" s="549">
        <f t="shared" si="597"/>
        <v>0</v>
      </c>
      <c r="AP1061" s="549">
        <f t="shared" si="619"/>
        <v>0</v>
      </c>
      <c r="AQ1061" s="283">
        <f t="shared" si="608"/>
        <v>0</v>
      </c>
      <c r="AR1061" s="281">
        <f t="shared" si="620"/>
        <v>0</v>
      </c>
      <c r="AT1061" s="446"/>
      <c r="AU1061" s="284"/>
      <c r="AV1061" s="447" t="str">
        <f t="shared" si="598"/>
        <v>CA</v>
      </c>
      <c r="AW1061" s="447" t="str">
        <f t="shared" si="598"/>
        <v>CL</v>
      </c>
      <c r="AX1061" s="447" t="str">
        <f t="shared" si="598"/>
        <v>AIC</v>
      </c>
      <c r="AY1061" s="447" t="str">
        <f t="shared" si="606"/>
        <v>ERB</v>
      </c>
      <c r="AZ1061" s="447" t="str">
        <f t="shared" si="606"/>
        <v>GRB</v>
      </c>
      <c r="BA1061" s="447" t="str">
        <f t="shared" si="606"/>
        <v>Non-Op</v>
      </c>
      <c r="BC1061" s="445" t="s">
        <v>2279</v>
      </c>
      <c r="BD1061" s="552">
        <f t="shared" si="603"/>
        <v>0</v>
      </c>
      <c r="BF1061" s="435"/>
      <c r="BG1061" s="435"/>
      <c r="BH1061" s="435"/>
      <c r="BI1061" s="435"/>
      <c r="BJ1061" s="435"/>
      <c r="BK1061" s="435"/>
      <c r="BL1061" s="435"/>
      <c r="BN1061" s="444"/>
    </row>
    <row r="1062" spans="1:66" s="28" customFormat="1" ht="12" customHeight="1">
      <c r="A1062" s="567">
        <v>19000152</v>
      </c>
      <c r="B1062" s="568" t="str">
        <f t="shared" si="625"/>
        <v>19000152</v>
      </c>
      <c r="C1062" s="450" t="s">
        <v>2281</v>
      </c>
      <c r="D1062" s="451" t="s">
        <v>1165</v>
      </c>
      <c r="E1062" s="451"/>
      <c r="F1062" s="300">
        <v>43525</v>
      </c>
      <c r="G1062" s="451"/>
      <c r="H1062" s="556">
        <v>-690230.52</v>
      </c>
      <c r="I1062" s="556">
        <v>-718183.41</v>
      </c>
      <c r="J1062" s="556">
        <v>-745588.2</v>
      </c>
      <c r="K1062" s="556">
        <v>-772444.89</v>
      </c>
      <c r="L1062" s="556">
        <v>-798753.48</v>
      </c>
      <c r="M1062" s="556">
        <v>-824513.97</v>
      </c>
      <c r="N1062" s="556">
        <v>-849726.15</v>
      </c>
      <c r="O1062" s="556">
        <v>-874390.23</v>
      </c>
      <c r="P1062" s="556">
        <v>-898506.21</v>
      </c>
      <c r="Q1062" s="556">
        <v>-922074.09</v>
      </c>
      <c r="R1062" s="556">
        <v>-945093.66</v>
      </c>
      <c r="S1062" s="556">
        <v>-967565.13</v>
      </c>
      <c r="T1062" s="556">
        <v>-989488.5</v>
      </c>
      <c r="U1062" s="556"/>
      <c r="V1062" s="556">
        <f t="shared" si="609"/>
        <v>-846391.57750000001</v>
      </c>
      <c r="W1062" s="292"/>
      <c r="X1062" s="293"/>
      <c r="Y1062" s="548">
        <f t="shared" si="624"/>
        <v>0</v>
      </c>
      <c r="Z1062" s="549">
        <f t="shared" si="624"/>
        <v>0</v>
      </c>
      <c r="AA1062" s="549">
        <f t="shared" si="624"/>
        <v>0</v>
      </c>
      <c r="AB1062" s="282">
        <f t="shared" si="613"/>
        <v>-989488.5</v>
      </c>
      <c r="AC1062" s="281">
        <f t="shared" si="614"/>
        <v>0</v>
      </c>
      <c r="AD1062" s="549">
        <f t="shared" si="604"/>
        <v>0</v>
      </c>
      <c r="AE1062" s="553">
        <f t="shared" si="622"/>
        <v>0</v>
      </c>
      <c r="AF1062" s="282">
        <f t="shared" si="623"/>
        <v>-989488.5</v>
      </c>
      <c r="AG1062" s="283">
        <f t="shared" si="615"/>
        <v>-989488.5</v>
      </c>
      <c r="AH1062" s="281">
        <f t="shared" si="616"/>
        <v>0</v>
      </c>
      <c r="AI1062" s="551">
        <f t="shared" si="621"/>
        <v>0</v>
      </c>
      <c r="AJ1062" s="549">
        <f t="shared" si="621"/>
        <v>0</v>
      </c>
      <c r="AK1062" s="549">
        <f t="shared" si="621"/>
        <v>0</v>
      </c>
      <c r="AL1062" s="282">
        <f t="shared" si="617"/>
        <v>-846391.57750000001</v>
      </c>
      <c r="AM1062" s="281">
        <f t="shared" si="618"/>
        <v>0</v>
      </c>
      <c r="AN1062" s="549">
        <f t="shared" si="596"/>
        <v>0</v>
      </c>
      <c r="AO1062" s="549">
        <f t="shared" si="597"/>
        <v>0</v>
      </c>
      <c r="AP1062" s="549">
        <f t="shared" si="619"/>
        <v>-846391.57750000001</v>
      </c>
      <c r="AQ1062" s="283">
        <f t="shared" ref="AQ1062" si="626">SUM(AN1062:AP1062)</f>
        <v>-846391.57750000001</v>
      </c>
      <c r="AR1062" s="281">
        <f t="shared" si="620"/>
        <v>0</v>
      </c>
      <c r="AT1062" s="446" t="s">
        <v>2081</v>
      </c>
      <c r="AU1062" s="284"/>
      <c r="AV1062" s="447" t="str">
        <f t="shared" si="598"/>
        <v>CA</v>
      </c>
      <c r="AW1062" s="447" t="str">
        <f t="shared" si="598"/>
        <v>CL</v>
      </c>
      <c r="AX1062" s="447" t="str">
        <f t="shared" si="598"/>
        <v>AIC</v>
      </c>
      <c r="AY1062" s="447" t="str">
        <f t="shared" si="606"/>
        <v>ERB</v>
      </c>
      <c r="AZ1062" s="447" t="str">
        <f t="shared" si="606"/>
        <v>GRB</v>
      </c>
      <c r="BA1062" s="447" t="str">
        <f t="shared" si="606"/>
        <v>Non-Op</v>
      </c>
      <c r="BC1062" s="449" t="s">
        <v>2100</v>
      </c>
      <c r="BD1062" s="552">
        <f t="shared" si="603"/>
        <v>-989488.5</v>
      </c>
      <c r="BF1062" s="435"/>
      <c r="BG1062" s="435"/>
      <c r="BH1062" s="435"/>
      <c r="BI1062" s="435"/>
      <c r="BJ1062" s="435"/>
      <c r="BK1062" s="435"/>
      <c r="BL1062" s="435"/>
      <c r="BN1062" s="444"/>
    </row>
    <row r="1063" spans="1:66" s="28" customFormat="1" ht="12" customHeight="1">
      <c r="A1063" s="567">
        <v>19000162</v>
      </c>
      <c r="B1063" s="568" t="str">
        <f t="shared" si="625"/>
        <v>19000162</v>
      </c>
      <c r="C1063" s="450" t="s">
        <v>3130</v>
      </c>
      <c r="D1063" s="451" t="s">
        <v>1165</v>
      </c>
      <c r="E1063" s="451"/>
      <c r="F1063" s="300">
        <v>44593</v>
      </c>
      <c r="G1063" s="451"/>
      <c r="H1063" s="556"/>
      <c r="I1063" s="556"/>
      <c r="J1063" s="556">
        <v>109280.64</v>
      </c>
      <c r="K1063" s="556">
        <v>218309.28</v>
      </c>
      <c r="L1063" s="556">
        <v>327085.92</v>
      </c>
      <c r="M1063" s="556">
        <v>524192.57</v>
      </c>
      <c r="N1063" s="556">
        <v>654584.30000000005</v>
      </c>
      <c r="O1063" s="556">
        <v>784694</v>
      </c>
      <c r="P1063" s="556">
        <v>914530.7</v>
      </c>
      <c r="Q1063" s="556">
        <v>1044143.33</v>
      </c>
      <c r="R1063" s="556">
        <v>1173470.99</v>
      </c>
      <c r="S1063" s="556">
        <v>1302522.5</v>
      </c>
      <c r="T1063" s="556">
        <v>1431316.13</v>
      </c>
      <c r="U1063" s="556"/>
      <c r="V1063" s="556">
        <f t="shared" si="609"/>
        <v>647372.69125000003</v>
      </c>
      <c r="W1063" s="292"/>
      <c r="X1063" s="293"/>
      <c r="Y1063" s="548">
        <f t="shared" si="624"/>
        <v>0</v>
      </c>
      <c r="Z1063" s="549">
        <f t="shared" si="624"/>
        <v>0</v>
      </c>
      <c r="AA1063" s="549">
        <f t="shared" si="624"/>
        <v>0</v>
      </c>
      <c r="AB1063" s="282">
        <f t="shared" ref="AB1063" si="627">T1063-SUM(Y1063:AA1063)</f>
        <v>1431316.13</v>
      </c>
      <c r="AC1063" s="281">
        <f t="shared" ref="AC1063" si="628">T1063-SUM(Y1063:AA1063)-AB1063</f>
        <v>0</v>
      </c>
      <c r="AD1063" s="549">
        <f t="shared" si="604"/>
        <v>0</v>
      </c>
      <c r="AE1063" s="553">
        <f t="shared" si="622"/>
        <v>0</v>
      </c>
      <c r="AF1063" s="282">
        <f t="shared" si="623"/>
        <v>1431316.13</v>
      </c>
      <c r="AG1063" s="283">
        <f t="shared" si="615"/>
        <v>1431316.13</v>
      </c>
      <c r="AH1063" s="281">
        <f t="shared" si="616"/>
        <v>0</v>
      </c>
      <c r="AI1063" s="551">
        <f t="shared" si="621"/>
        <v>0</v>
      </c>
      <c r="AJ1063" s="549">
        <f t="shared" si="621"/>
        <v>0</v>
      </c>
      <c r="AK1063" s="549">
        <f t="shared" si="621"/>
        <v>0</v>
      </c>
      <c r="AL1063" s="282">
        <f t="shared" si="617"/>
        <v>647372.69125000003</v>
      </c>
      <c r="AM1063" s="281">
        <f t="shared" si="618"/>
        <v>0</v>
      </c>
      <c r="AN1063" s="549">
        <f t="shared" si="596"/>
        <v>0</v>
      </c>
      <c r="AO1063" s="549">
        <f t="shared" si="597"/>
        <v>0</v>
      </c>
      <c r="AP1063" s="549">
        <f t="shared" si="619"/>
        <v>647372.69125000003</v>
      </c>
      <c r="AQ1063" s="283">
        <f t="shared" ref="AQ1063" si="629">SUM(AN1063:AP1063)</f>
        <v>647372.69125000003</v>
      </c>
      <c r="AR1063" s="281">
        <f t="shared" si="620"/>
        <v>0</v>
      </c>
      <c r="AT1063" s="446" t="s">
        <v>2081</v>
      </c>
      <c r="AU1063" s="284"/>
      <c r="AV1063" s="447" t="str">
        <f t="shared" si="598"/>
        <v>CA</v>
      </c>
      <c r="AW1063" s="447" t="str">
        <f t="shared" si="598"/>
        <v>CL</v>
      </c>
      <c r="AX1063" s="447" t="str">
        <f t="shared" si="598"/>
        <v>AIC</v>
      </c>
      <c r="AY1063" s="447" t="str">
        <f t="shared" si="606"/>
        <v>ERB</v>
      </c>
      <c r="AZ1063" s="447" t="str">
        <f t="shared" si="606"/>
        <v>GRB</v>
      </c>
      <c r="BA1063" s="447" t="str">
        <f t="shared" si="606"/>
        <v>Non-Op</v>
      </c>
      <c r="BC1063" s="449" t="s">
        <v>2100</v>
      </c>
      <c r="BD1063" s="552">
        <f t="shared" si="603"/>
        <v>1431316.13</v>
      </c>
      <c r="BF1063" s="435"/>
      <c r="BG1063" s="435"/>
      <c r="BH1063" s="435"/>
      <c r="BI1063" s="435"/>
      <c r="BJ1063" s="435"/>
      <c r="BK1063" s="435"/>
      <c r="BL1063" s="435"/>
      <c r="BN1063" s="444"/>
    </row>
    <row r="1064" spans="1:66" s="28" customFormat="1" ht="12" customHeight="1">
      <c r="A1064" s="287">
        <v>19000181</v>
      </c>
      <c r="B1064" s="288" t="str">
        <f t="shared" si="625"/>
        <v>19000181</v>
      </c>
      <c r="C1064" s="444" t="s">
        <v>1646</v>
      </c>
      <c r="D1064" s="445" t="s">
        <v>2091</v>
      </c>
      <c r="E1064" s="445"/>
      <c r="F1064" s="294"/>
      <c r="G1064" s="445"/>
      <c r="H1064" s="547">
        <v>-259905.77</v>
      </c>
      <c r="I1064" s="547">
        <v>-247725.45</v>
      </c>
      <c r="J1064" s="547">
        <v>-242580.89</v>
      </c>
      <c r="K1064" s="547">
        <v>-237221.55</v>
      </c>
      <c r="L1064" s="547">
        <v>-252811.89</v>
      </c>
      <c r="M1064" s="547">
        <v>-246598.26</v>
      </c>
      <c r="N1064" s="547">
        <v>-227886.45</v>
      </c>
      <c r="O1064" s="547">
        <v>-227393.12</v>
      </c>
      <c r="P1064" s="547">
        <v>-219828.52</v>
      </c>
      <c r="Q1064" s="547">
        <v>-208814.18</v>
      </c>
      <c r="R1064" s="547">
        <v>-189005.99</v>
      </c>
      <c r="S1064" s="547">
        <v>-194991.45</v>
      </c>
      <c r="T1064" s="547">
        <v>-167540.46</v>
      </c>
      <c r="U1064" s="547"/>
      <c r="V1064" s="547">
        <f t="shared" si="609"/>
        <v>-225715.07208333336</v>
      </c>
      <c r="W1064" s="285"/>
      <c r="X1064" s="286"/>
      <c r="Y1064" s="548">
        <f t="shared" si="624"/>
        <v>-167540.46</v>
      </c>
      <c r="Z1064" s="549">
        <f t="shared" si="624"/>
        <v>0</v>
      </c>
      <c r="AA1064" s="549">
        <f t="shared" si="624"/>
        <v>0</v>
      </c>
      <c r="AB1064" s="282">
        <f t="shared" si="613"/>
        <v>0</v>
      </c>
      <c r="AC1064" s="281">
        <f t="shared" si="614"/>
        <v>0</v>
      </c>
      <c r="AD1064" s="549">
        <f t="shared" si="604"/>
        <v>0</v>
      </c>
      <c r="AE1064" s="553">
        <f t="shared" si="622"/>
        <v>0</v>
      </c>
      <c r="AF1064" s="282">
        <f t="shared" si="623"/>
        <v>0</v>
      </c>
      <c r="AG1064" s="283">
        <f t="shared" si="615"/>
        <v>0</v>
      </c>
      <c r="AH1064" s="281">
        <f t="shared" si="616"/>
        <v>0</v>
      </c>
      <c r="AI1064" s="551">
        <f t="shared" si="621"/>
        <v>-225715.07208333336</v>
      </c>
      <c r="AJ1064" s="549">
        <f t="shared" si="621"/>
        <v>0</v>
      </c>
      <c r="AK1064" s="549">
        <f t="shared" si="621"/>
        <v>0</v>
      </c>
      <c r="AL1064" s="282">
        <f t="shared" si="617"/>
        <v>0</v>
      </c>
      <c r="AM1064" s="281">
        <f t="shared" si="618"/>
        <v>0</v>
      </c>
      <c r="AN1064" s="549">
        <f t="shared" si="596"/>
        <v>0</v>
      </c>
      <c r="AO1064" s="549">
        <f t="shared" si="597"/>
        <v>0</v>
      </c>
      <c r="AP1064" s="549">
        <f t="shared" si="619"/>
        <v>0</v>
      </c>
      <c r="AQ1064" s="283">
        <f t="shared" si="608"/>
        <v>0</v>
      </c>
      <c r="AR1064" s="281">
        <f t="shared" si="620"/>
        <v>0</v>
      </c>
      <c r="AT1064" s="446"/>
      <c r="AU1064" s="284"/>
      <c r="AV1064" s="447" t="str">
        <f t="shared" si="598"/>
        <v>CA</v>
      </c>
      <c r="AW1064" s="447" t="str">
        <f t="shared" si="598"/>
        <v>CL</v>
      </c>
      <c r="AX1064" s="447" t="str">
        <f t="shared" si="598"/>
        <v>AIC</v>
      </c>
      <c r="AY1064" s="447" t="str">
        <f t="shared" si="606"/>
        <v>ERB</v>
      </c>
      <c r="AZ1064" s="447" t="str">
        <f t="shared" si="606"/>
        <v>GRB</v>
      </c>
      <c r="BA1064" s="447" t="str">
        <f t="shared" si="606"/>
        <v>Non-Op</v>
      </c>
      <c r="BC1064" s="445" t="s">
        <v>2279</v>
      </c>
      <c r="BD1064" s="552">
        <f t="shared" si="603"/>
        <v>-167540.46</v>
      </c>
      <c r="BF1064" s="435"/>
      <c r="BG1064" s="435"/>
      <c r="BH1064" s="435"/>
      <c r="BI1064" s="435"/>
      <c r="BJ1064" s="435"/>
      <c r="BK1064" s="435"/>
      <c r="BL1064" s="435"/>
      <c r="BN1064" s="444"/>
    </row>
    <row r="1065" spans="1:66" s="28" customFormat="1" ht="12" customHeight="1">
      <c r="A1065" s="287">
        <v>19000193</v>
      </c>
      <c r="B1065" s="288" t="str">
        <f t="shared" si="625"/>
        <v>19000193</v>
      </c>
      <c r="C1065" s="444" t="s">
        <v>2933</v>
      </c>
      <c r="D1065" s="445" t="s">
        <v>1165</v>
      </c>
      <c r="E1065" s="445"/>
      <c r="F1065" s="444"/>
      <c r="G1065" s="445"/>
      <c r="H1065" s="547">
        <v>0</v>
      </c>
      <c r="I1065" s="547">
        <v>0</v>
      </c>
      <c r="J1065" s="547">
        <v>0</v>
      </c>
      <c r="K1065" s="547">
        <v>0</v>
      </c>
      <c r="L1065" s="547">
        <v>0</v>
      </c>
      <c r="M1065" s="547">
        <v>0</v>
      </c>
      <c r="N1065" s="547">
        <v>0</v>
      </c>
      <c r="O1065" s="547">
        <v>0</v>
      </c>
      <c r="P1065" s="547">
        <v>0</v>
      </c>
      <c r="Q1065" s="547">
        <v>0</v>
      </c>
      <c r="R1065" s="547">
        <v>0</v>
      </c>
      <c r="S1065" s="547">
        <v>0</v>
      </c>
      <c r="T1065" s="547">
        <v>0</v>
      </c>
      <c r="U1065" s="547"/>
      <c r="V1065" s="547">
        <f t="shared" si="609"/>
        <v>0</v>
      </c>
      <c r="W1065" s="305"/>
      <c r="X1065" s="306"/>
      <c r="Y1065" s="548">
        <f t="shared" si="624"/>
        <v>0</v>
      </c>
      <c r="Z1065" s="549">
        <f t="shared" si="624"/>
        <v>0</v>
      </c>
      <c r="AA1065" s="549">
        <f t="shared" si="624"/>
        <v>0</v>
      </c>
      <c r="AB1065" s="282">
        <f t="shared" si="613"/>
        <v>0</v>
      </c>
      <c r="AC1065" s="281">
        <f t="shared" si="614"/>
        <v>0</v>
      </c>
      <c r="AD1065" s="549">
        <f t="shared" si="604"/>
        <v>0</v>
      </c>
      <c r="AE1065" s="553">
        <f t="shared" si="622"/>
        <v>0</v>
      </c>
      <c r="AF1065" s="282">
        <f t="shared" si="623"/>
        <v>0</v>
      </c>
      <c r="AG1065" s="283">
        <f t="shared" si="615"/>
        <v>0</v>
      </c>
      <c r="AH1065" s="281">
        <f t="shared" si="616"/>
        <v>0</v>
      </c>
      <c r="AI1065" s="551">
        <f t="shared" si="621"/>
        <v>0</v>
      </c>
      <c r="AJ1065" s="549">
        <f t="shared" si="621"/>
        <v>0</v>
      </c>
      <c r="AK1065" s="549">
        <f t="shared" si="621"/>
        <v>0</v>
      </c>
      <c r="AL1065" s="282">
        <f t="shared" si="617"/>
        <v>0</v>
      </c>
      <c r="AM1065" s="281">
        <f t="shared" si="618"/>
        <v>0</v>
      </c>
      <c r="AN1065" s="549">
        <f t="shared" si="596"/>
        <v>0</v>
      </c>
      <c r="AO1065" s="549">
        <f t="shared" si="597"/>
        <v>0</v>
      </c>
      <c r="AP1065" s="549">
        <f t="shared" si="619"/>
        <v>0</v>
      </c>
      <c r="AQ1065" s="283">
        <f t="shared" si="608"/>
        <v>0</v>
      </c>
      <c r="AR1065" s="281">
        <f t="shared" si="620"/>
        <v>0</v>
      </c>
      <c r="AT1065" s="446" t="s">
        <v>2064</v>
      </c>
      <c r="AU1065" s="284"/>
      <c r="AV1065" s="447" t="str">
        <f t="shared" si="598"/>
        <v>CA</v>
      </c>
      <c r="AW1065" s="447" t="str">
        <f t="shared" si="598"/>
        <v>CL</v>
      </c>
      <c r="AX1065" s="447" t="str">
        <f t="shared" si="598"/>
        <v>AIC</v>
      </c>
      <c r="AY1065" s="447" t="str">
        <f t="shared" si="606"/>
        <v>ERB</v>
      </c>
      <c r="AZ1065" s="447" t="str">
        <f t="shared" si="606"/>
        <v>GRB</v>
      </c>
      <c r="BA1065" s="447" t="str">
        <f t="shared" si="606"/>
        <v>Non-Op</v>
      </c>
      <c r="BC1065" s="449" t="s">
        <v>2100</v>
      </c>
      <c r="BD1065" s="552">
        <f t="shared" si="603"/>
        <v>0</v>
      </c>
      <c r="BF1065" s="435"/>
      <c r="BG1065" s="435"/>
      <c r="BH1065" s="435"/>
      <c r="BI1065" s="435"/>
      <c r="BJ1065" s="435"/>
      <c r="BK1065" s="435"/>
      <c r="BL1065" s="435"/>
      <c r="BN1065" s="444"/>
    </row>
    <row r="1066" spans="1:66" s="28" customFormat="1" ht="12" customHeight="1">
      <c r="A1066" s="362">
        <v>19000213</v>
      </c>
      <c r="B1066" s="290" t="str">
        <f t="shared" si="625"/>
        <v>19000213</v>
      </c>
      <c r="C1066" s="450" t="s">
        <v>2282</v>
      </c>
      <c r="D1066" s="451" t="s">
        <v>1165</v>
      </c>
      <c r="E1066" s="451"/>
      <c r="F1066" s="300">
        <v>43556</v>
      </c>
      <c r="G1066" s="451"/>
      <c r="H1066" s="556">
        <v>-70965.22</v>
      </c>
      <c r="I1066" s="556">
        <v>-74856.56</v>
      </c>
      <c r="J1066" s="556">
        <v>-78797.929999999993</v>
      </c>
      <c r="K1066" s="556">
        <v>-82811.38</v>
      </c>
      <c r="L1066" s="556">
        <v>-86906.65</v>
      </c>
      <c r="M1066" s="556">
        <v>-91063.76</v>
      </c>
      <c r="N1066" s="556">
        <v>-95269.61</v>
      </c>
      <c r="O1066" s="556">
        <v>-99923.81</v>
      </c>
      <c r="P1066" s="556">
        <v>-104642.3</v>
      </c>
      <c r="Q1066" s="556">
        <v>-109441.31</v>
      </c>
      <c r="R1066" s="556">
        <v>-115896.29</v>
      </c>
      <c r="S1066" s="556">
        <v>-122451.2</v>
      </c>
      <c r="T1066" s="556">
        <v>-129103.3</v>
      </c>
      <c r="U1066" s="556"/>
      <c r="V1066" s="556">
        <f t="shared" si="609"/>
        <v>-96841.255000000005</v>
      </c>
      <c r="W1066" s="307"/>
      <c r="X1066" s="308"/>
      <c r="Y1066" s="548">
        <f t="shared" si="624"/>
        <v>0</v>
      </c>
      <c r="Z1066" s="549">
        <f t="shared" si="624"/>
        <v>0</v>
      </c>
      <c r="AA1066" s="549">
        <f t="shared" si="624"/>
        <v>0</v>
      </c>
      <c r="AB1066" s="282">
        <f t="shared" si="613"/>
        <v>-129103.3</v>
      </c>
      <c r="AC1066" s="281">
        <f t="shared" si="614"/>
        <v>0</v>
      </c>
      <c r="AD1066" s="549">
        <f t="shared" si="604"/>
        <v>0</v>
      </c>
      <c r="AE1066" s="553">
        <f t="shared" si="622"/>
        <v>0</v>
      </c>
      <c r="AF1066" s="282">
        <f t="shared" si="623"/>
        <v>-129103.3</v>
      </c>
      <c r="AG1066" s="283">
        <f t="shared" si="615"/>
        <v>-129103.3</v>
      </c>
      <c r="AH1066" s="281">
        <f t="shared" si="616"/>
        <v>0</v>
      </c>
      <c r="AI1066" s="551">
        <f t="shared" si="621"/>
        <v>0</v>
      </c>
      <c r="AJ1066" s="549">
        <f t="shared" si="621"/>
        <v>0</v>
      </c>
      <c r="AK1066" s="549">
        <f t="shared" si="621"/>
        <v>0</v>
      </c>
      <c r="AL1066" s="282">
        <f t="shared" si="617"/>
        <v>-96841.255000000005</v>
      </c>
      <c r="AM1066" s="281">
        <f t="shared" si="618"/>
        <v>0</v>
      </c>
      <c r="AN1066" s="549">
        <f t="shared" si="596"/>
        <v>0</v>
      </c>
      <c r="AO1066" s="549">
        <f t="shared" si="597"/>
        <v>0</v>
      </c>
      <c r="AP1066" s="549">
        <f t="shared" si="619"/>
        <v>-96841.255000000005</v>
      </c>
      <c r="AQ1066" s="283">
        <f t="shared" ref="AQ1066" si="630">SUM(AN1066:AP1066)</f>
        <v>-96841.255000000005</v>
      </c>
      <c r="AR1066" s="281">
        <f t="shared" si="620"/>
        <v>0</v>
      </c>
      <c r="AT1066" s="446" t="s">
        <v>2066</v>
      </c>
      <c r="AU1066" s="284"/>
      <c r="AV1066" s="447" t="str">
        <f t="shared" si="598"/>
        <v>CA</v>
      </c>
      <c r="AW1066" s="447" t="str">
        <f t="shared" si="598"/>
        <v>CL</v>
      </c>
      <c r="AX1066" s="447" t="str">
        <f t="shared" si="598"/>
        <v>AIC</v>
      </c>
      <c r="AY1066" s="447" t="str">
        <f t="shared" si="606"/>
        <v>ERB</v>
      </c>
      <c r="AZ1066" s="447" t="str">
        <f t="shared" si="606"/>
        <v>GRB</v>
      </c>
      <c r="BA1066" s="447" t="str">
        <f t="shared" si="606"/>
        <v>Non-Op</v>
      </c>
      <c r="BC1066" s="449" t="s">
        <v>2100</v>
      </c>
      <c r="BD1066" s="552">
        <f t="shared" si="603"/>
        <v>-129103.3</v>
      </c>
      <c r="BF1066" s="435"/>
      <c r="BG1066" s="435"/>
      <c r="BH1066" s="435"/>
      <c r="BI1066" s="435"/>
      <c r="BJ1066" s="435"/>
      <c r="BK1066" s="435"/>
      <c r="BL1066" s="435"/>
      <c r="BN1066" s="444"/>
    </row>
    <row r="1067" spans="1:66" s="28" customFormat="1" ht="12" customHeight="1">
      <c r="A1067" s="287">
        <v>19000251</v>
      </c>
      <c r="B1067" s="288" t="str">
        <f t="shared" si="625"/>
        <v>19000251</v>
      </c>
      <c r="C1067" s="444" t="s">
        <v>1647</v>
      </c>
      <c r="D1067" s="445" t="s">
        <v>2091</v>
      </c>
      <c r="E1067" s="445"/>
      <c r="F1067" s="444"/>
      <c r="G1067" s="445"/>
      <c r="H1067" s="547">
        <v>0</v>
      </c>
      <c r="I1067" s="547">
        <v>0</v>
      </c>
      <c r="J1067" s="547">
        <v>0</v>
      </c>
      <c r="K1067" s="547">
        <v>0</v>
      </c>
      <c r="L1067" s="547">
        <v>0</v>
      </c>
      <c r="M1067" s="547">
        <v>0</v>
      </c>
      <c r="N1067" s="547">
        <v>0</v>
      </c>
      <c r="O1067" s="547">
        <v>0</v>
      </c>
      <c r="P1067" s="547">
        <v>0</v>
      </c>
      <c r="Q1067" s="547">
        <v>0</v>
      </c>
      <c r="R1067" s="547">
        <v>0</v>
      </c>
      <c r="S1067" s="547">
        <v>0</v>
      </c>
      <c r="T1067" s="547">
        <v>0</v>
      </c>
      <c r="U1067" s="547"/>
      <c r="V1067" s="547">
        <f t="shared" si="609"/>
        <v>0</v>
      </c>
      <c r="W1067" s="305"/>
      <c r="X1067" s="306"/>
      <c r="Y1067" s="548">
        <f t="shared" si="624"/>
        <v>0</v>
      </c>
      <c r="Z1067" s="549">
        <f t="shared" si="624"/>
        <v>0</v>
      </c>
      <c r="AA1067" s="549">
        <f t="shared" si="624"/>
        <v>0</v>
      </c>
      <c r="AB1067" s="282">
        <f t="shared" si="613"/>
        <v>0</v>
      </c>
      <c r="AC1067" s="281">
        <f t="shared" si="614"/>
        <v>0</v>
      </c>
      <c r="AD1067" s="549">
        <f t="shared" si="604"/>
        <v>0</v>
      </c>
      <c r="AE1067" s="553">
        <f t="shared" si="622"/>
        <v>0</v>
      </c>
      <c r="AF1067" s="282">
        <f t="shared" si="623"/>
        <v>0</v>
      </c>
      <c r="AG1067" s="283">
        <f t="shared" si="615"/>
        <v>0</v>
      </c>
      <c r="AH1067" s="281">
        <f t="shared" si="616"/>
        <v>0</v>
      </c>
      <c r="AI1067" s="551">
        <f t="shared" ref="AI1067:AK1086" si="631">IF($D1067=AI$5,$V1067,0)</f>
        <v>0</v>
      </c>
      <c r="AJ1067" s="549">
        <f t="shared" si="631"/>
        <v>0</v>
      </c>
      <c r="AK1067" s="549">
        <f t="shared" si="631"/>
        <v>0</v>
      </c>
      <c r="AL1067" s="282">
        <f t="shared" si="617"/>
        <v>0</v>
      </c>
      <c r="AM1067" s="281">
        <f t="shared" si="618"/>
        <v>0</v>
      </c>
      <c r="AN1067" s="549">
        <f t="shared" si="596"/>
        <v>0</v>
      </c>
      <c r="AO1067" s="549">
        <f t="shared" si="597"/>
        <v>0</v>
      </c>
      <c r="AP1067" s="549">
        <f t="shared" si="619"/>
        <v>0</v>
      </c>
      <c r="AQ1067" s="283">
        <f t="shared" si="608"/>
        <v>0</v>
      </c>
      <c r="AR1067" s="281">
        <f t="shared" si="620"/>
        <v>0</v>
      </c>
      <c r="AT1067" s="446"/>
      <c r="AU1067" s="284"/>
      <c r="AV1067" s="447" t="str">
        <f t="shared" si="598"/>
        <v>CA</v>
      </c>
      <c r="AW1067" s="447" t="str">
        <f t="shared" si="598"/>
        <v>CL</v>
      </c>
      <c r="AX1067" s="447" t="str">
        <f t="shared" si="598"/>
        <v>AIC</v>
      </c>
      <c r="AY1067" s="447" t="str">
        <f t="shared" si="606"/>
        <v>ERB</v>
      </c>
      <c r="AZ1067" s="447" t="str">
        <f t="shared" si="606"/>
        <v>GRB</v>
      </c>
      <c r="BA1067" s="447" t="str">
        <f t="shared" si="606"/>
        <v>Non-Op</v>
      </c>
      <c r="BC1067" s="445" t="s">
        <v>2279</v>
      </c>
      <c r="BD1067" s="552">
        <f t="shared" si="603"/>
        <v>0</v>
      </c>
      <c r="BF1067" s="435"/>
      <c r="BG1067" s="435"/>
      <c r="BH1067" s="435"/>
      <c r="BI1067" s="435"/>
      <c r="BJ1067" s="435"/>
      <c r="BK1067" s="435"/>
      <c r="BL1067" s="435"/>
      <c r="BN1067" s="444"/>
    </row>
    <row r="1068" spans="1:66" s="28" customFormat="1" ht="12" customHeight="1">
      <c r="A1068" s="321">
        <v>19000253</v>
      </c>
      <c r="B1068" s="288" t="str">
        <f t="shared" si="625"/>
        <v>19000253</v>
      </c>
      <c r="C1068" s="444" t="s">
        <v>1648</v>
      </c>
      <c r="D1068" s="445" t="s">
        <v>1165</v>
      </c>
      <c r="E1068" s="445"/>
      <c r="F1068" s="294">
        <v>43313</v>
      </c>
      <c r="G1068" s="445"/>
      <c r="H1068" s="547">
        <v>10500</v>
      </c>
      <c r="I1068" s="547">
        <v>10500</v>
      </c>
      <c r="J1068" s="547">
        <v>10500</v>
      </c>
      <c r="K1068" s="547">
        <v>10500</v>
      </c>
      <c r="L1068" s="547">
        <v>10500</v>
      </c>
      <c r="M1068" s="547">
        <v>10500</v>
      </c>
      <c r="N1068" s="547">
        <v>10500</v>
      </c>
      <c r="O1068" s="547">
        <v>0</v>
      </c>
      <c r="P1068" s="547">
        <v>0</v>
      </c>
      <c r="Q1068" s="547">
        <v>0</v>
      </c>
      <c r="R1068" s="547">
        <v>0</v>
      </c>
      <c r="S1068" s="547">
        <v>0</v>
      </c>
      <c r="T1068" s="547">
        <v>0</v>
      </c>
      <c r="U1068" s="547"/>
      <c r="V1068" s="547">
        <f t="shared" si="609"/>
        <v>5687.5</v>
      </c>
      <c r="W1068" s="305"/>
      <c r="X1068" s="306"/>
      <c r="Y1068" s="548">
        <f t="shared" si="624"/>
        <v>0</v>
      </c>
      <c r="Z1068" s="549">
        <f t="shared" si="624"/>
        <v>0</v>
      </c>
      <c r="AA1068" s="549">
        <f t="shared" si="624"/>
        <v>0</v>
      </c>
      <c r="AB1068" s="282">
        <f t="shared" si="613"/>
        <v>0</v>
      </c>
      <c r="AC1068" s="281">
        <f t="shared" si="614"/>
        <v>0</v>
      </c>
      <c r="AD1068" s="549">
        <f t="shared" si="604"/>
        <v>0</v>
      </c>
      <c r="AE1068" s="553">
        <f t="shared" si="622"/>
        <v>0</v>
      </c>
      <c r="AF1068" s="282">
        <f t="shared" si="623"/>
        <v>0</v>
      </c>
      <c r="AG1068" s="283">
        <f t="shared" si="615"/>
        <v>0</v>
      </c>
      <c r="AH1068" s="281">
        <f t="shared" si="616"/>
        <v>0</v>
      </c>
      <c r="AI1068" s="551">
        <f t="shared" si="631"/>
        <v>0</v>
      </c>
      <c r="AJ1068" s="549">
        <f t="shared" si="631"/>
        <v>0</v>
      </c>
      <c r="AK1068" s="549">
        <f t="shared" si="631"/>
        <v>0</v>
      </c>
      <c r="AL1068" s="282">
        <f t="shared" si="617"/>
        <v>5687.5</v>
      </c>
      <c r="AM1068" s="281">
        <f t="shared" si="618"/>
        <v>0</v>
      </c>
      <c r="AN1068" s="549">
        <f t="shared" si="596"/>
        <v>0</v>
      </c>
      <c r="AO1068" s="549">
        <f t="shared" si="597"/>
        <v>0</v>
      </c>
      <c r="AP1068" s="549">
        <f t="shared" si="619"/>
        <v>5687.5</v>
      </c>
      <c r="AQ1068" s="283">
        <f t="shared" ref="AQ1068" si="632">SUM(AN1068:AP1068)</f>
        <v>5687.5</v>
      </c>
      <c r="AR1068" s="281">
        <f t="shared" si="620"/>
        <v>0</v>
      </c>
      <c r="AT1068" s="446" t="s">
        <v>2064</v>
      </c>
      <c r="AU1068" s="284"/>
      <c r="AV1068" s="447" t="str">
        <f t="shared" si="598"/>
        <v>CA</v>
      </c>
      <c r="AW1068" s="447" t="str">
        <f t="shared" si="598"/>
        <v>CL</v>
      </c>
      <c r="AX1068" s="447" t="str">
        <f t="shared" si="598"/>
        <v>AIC</v>
      </c>
      <c r="AY1068" s="447" t="str">
        <f t="shared" si="606"/>
        <v>ERB</v>
      </c>
      <c r="AZ1068" s="447" t="str">
        <f t="shared" si="606"/>
        <v>GRB</v>
      </c>
      <c r="BA1068" s="447" t="str">
        <f t="shared" si="606"/>
        <v>Non-Op</v>
      </c>
      <c r="BC1068" s="449" t="s">
        <v>2100</v>
      </c>
      <c r="BD1068" s="552">
        <f t="shared" si="603"/>
        <v>0</v>
      </c>
      <c r="BF1068" s="448"/>
      <c r="BG1068" s="448"/>
      <c r="BH1068" s="448"/>
      <c r="BI1068" s="448"/>
      <c r="BJ1068" s="448"/>
      <c r="BK1068" s="448"/>
      <c r="BL1068" s="448"/>
      <c r="BN1068" s="444"/>
    </row>
    <row r="1069" spans="1:66" s="28" customFormat="1" ht="12" customHeight="1">
      <c r="A1069" s="321">
        <v>19000263</v>
      </c>
      <c r="B1069" s="288" t="str">
        <f t="shared" si="625"/>
        <v>19000263</v>
      </c>
      <c r="C1069" s="444" t="s">
        <v>1649</v>
      </c>
      <c r="D1069" s="445" t="s">
        <v>1165</v>
      </c>
      <c r="E1069" s="445"/>
      <c r="F1069" s="294">
        <v>43435</v>
      </c>
      <c r="G1069" s="445"/>
      <c r="H1069" s="547">
        <v>-1166594.8899999999</v>
      </c>
      <c r="I1069" s="547">
        <v>-1168869.75</v>
      </c>
      <c r="J1069" s="547">
        <v>-1171144.6100000001</v>
      </c>
      <c r="K1069" s="547">
        <v>-1297172.1000000001</v>
      </c>
      <c r="L1069" s="547">
        <v>-1340697.8400000001</v>
      </c>
      <c r="M1069" s="547">
        <v>-1384223.58</v>
      </c>
      <c r="N1069" s="547">
        <v>-1538939.8</v>
      </c>
      <c r="O1069" s="547">
        <v>-1607415.92</v>
      </c>
      <c r="P1069" s="547">
        <v>-1670390.35</v>
      </c>
      <c r="Q1069" s="547">
        <v>-1912349.99</v>
      </c>
      <c r="R1069" s="547">
        <v>-1995211.67</v>
      </c>
      <c r="S1069" s="547">
        <v>-2078073.34</v>
      </c>
      <c r="T1069" s="547">
        <v>-1874897.63</v>
      </c>
      <c r="U1069" s="547"/>
      <c r="V1069" s="547">
        <f t="shared" si="609"/>
        <v>-1557102.9341666668</v>
      </c>
      <c r="W1069" s="305"/>
      <c r="X1069" s="306"/>
      <c r="Y1069" s="548">
        <f t="shared" si="624"/>
        <v>0</v>
      </c>
      <c r="Z1069" s="549">
        <f t="shared" si="624"/>
        <v>0</v>
      </c>
      <c r="AA1069" s="549">
        <f t="shared" si="624"/>
        <v>0</v>
      </c>
      <c r="AB1069" s="282">
        <f t="shared" si="613"/>
        <v>-1874897.63</v>
      </c>
      <c r="AC1069" s="281">
        <f t="shared" si="614"/>
        <v>0</v>
      </c>
      <c r="AD1069" s="549">
        <f t="shared" si="604"/>
        <v>0</v>
      </c>
      <c r="AE1069" s="553">
        <f t="shared" si="622"/>
        <v>0</v>
      </c>
      <c r="AF1069" s="282">
        <f t="shared" si="623"/>
        <v>-1874897.63</v>
      </c>
      <c r="AG1069" s="283">
        <f t="shared" si="615"/>
        <v>-1874897.63</v>
      </c>
      <c r="AH1069" s="281">
        <f t="shared" si="616"/>
        <v>0</v>
      </c>
      <c r="AI1069" s="551">
        <f t="shared" si="631"/>
        <v>0</v>
      </c>
      <c r="AJ1069" s="549">
        <f t="shared" si="631"/>
        <v>0</v>
      </c>
      <c r="AK1069" s="549">
        <f t="shared" si="631"/>
        <v>0</v>
      </c>
      <c r="AL1069" s="282">
        <f t="shared" si="617"/>
        <v>-1557102.9341666668</v>
      </c>
      <c r="AM1069" s="281">
        <f t="shared" si="618"/>
        <v>0</v>
      </c>
      <c r="AN1069" s="549">
        <f t="shared" si="596"/>
        <v>0</v>
      </c>
      <c r="AO1069" s="549">
        <f t="shared" si="597"/>
        <v>0</v>
      </c>
      <c r="AP1069" s="549">
        <f t="shared" si="619"/>
        <v>-1557102.9341666668</v>
      </c>
      <c r="AQ1069" s="283">
        <f t="shared" ref="AQ1069" si="633">SUM(AN1069:AP1069)</f>
        <v>-1557102.9341666668</v>
      </c>
      <c r="AR1069" s="281">
        <f t="shared" si="620"/>
        <v>0</v>
      </c>
      <c r="AT1069" s="446" t="s">
        <v>2080</v>
      </c>
      <c r="AU1069" s="284"/>
      <c r="AV1069" s="447" t="str">
        <f t="shared" si="598"/>
        <v>CA</v>
      </c>
      <c r="AW1069" s="447" t="str">
        <f t="shared" si="598"/>
        <v>CL</v>
      </c>
      <c r="AX1069" s="447" t="str">
        <f t="shared" si="598"/>
        <v>AIC</v>
      </c>
      <c r="AY1069" s="447" t="str">
        <f t="shared" si="606"/>
        <v>ERB</v>
      </c>
      <c r="AZ1069" s="447" t="str">
        <f t="shared" si="606"/>
        <v>GRB</v>
      </c>
      <c r="BA1069" s="447" t="str">
        <f t="shared" si="606"/>
        <v>Non-Op</v>
      </c>
      <c r="BC1069" s="449" t="s">
        <v>2100</v>
      </c>
      <c r="BD1069" s="552">
        <f t="shared" si="603"/>
        <v>-1874897.63</v>
      </c>
      <c r="BF1069" s="448"/>
      <c r="BG1069" s="448"/>
      <c r="BH1069" s="448"/>
      <c r="BI1069" s="448"/>
      <c r="BJ1069" s="448"/>
      <c r="BK1069" s="448"/>
      <c r="BL1069" s="448"/>
      <c r="BN1069" s="444"/>
    </row>
    <row r="1070" spans="1:66" s="28" customFormat="1" ht="12" customHeight="1">
      <c r="A1070" s="362">
        <v>19000273</v>
      </c>
      <c r="B1070" s="290" t="str">
        <f t="shared" si="625"/>
        <v>19000273</v>
      </c>
      <c r="C1070" s="450" t="s">
        <v>2283</v>
      </c>
      <c r="D1070" s="451" t="s">
        <v>2091</v>
      </c>
      <c r="E1070" s="451"/>
      <c r="F1070" s="300">
        <v>43922</v>
      </c>
      <c r="G1070" s="451"/>
      <c r="H1070" s="556">
        <v>1436602.04</v>
      </c>
      <c r="I1070" s="556">
        <v>1436602.04</v>
      </c>
      <c r="J1070" s="556">
        <v>1436602.04</v>
      </c>
      <c r="K1070" s="556">
        <v>1436602.04</v>
      </c>
      <c r="L1070" s="556">
        <v>1436602.04</v>
      </c>
      <c r="M1070" s="556">
        <v>1436602.04</v>
      </c>
      <c r="N1070" s="556">
        <v>1436602.04</v>
      </c>
      <c r="O1070" s="556">
        <v>1436602.04</v>
      </c>
      <c r="P1070" s="556">
        <v>1436602.04</v>
      </c>
      <c r="Q1070" s="556">
        <v>1436602.04</v>
      </c>
      <c r="R1070" s="556">
        <v>1436602.04</v>
      </c>
      <c r="S1070" s="556">
        <v>1436602.04</v>
      </c>
      <c r="T1070" s="556">
        <v>-0.01</v>
      </c>
      <c r="U1070" s="556"/>
      <c r="V1070" s="556">
        <f t="shared" si="609"/>
        <v>1376743.6212499999</v>
      </c>
      <c r="W1070" s="307"/>
      <c r="X1070" s="308"/>
      <c r="Y1070" s="548">
        <f t="shared" si="624"/>
        <v>-0.01</v>
      </c>
      <c r="Z1070" s="549">
        <f t="shared" si="624"/>
        <v>0</v>
      </c>
      <c r="AA1070" s="549">
        <f t="shared" si="624"/>
        <v>0</v>
      </c>
      <c r="AB1070" s="282">
        <f t="shared" si="613"/>
        <v>0</v>
      </c>
      <c r="AC1070" s="281">
        <f t="shared" si="614"/>
        <v>0</v>
      </c>
      <c r="AD1070" s="549">
        <f t="shared" si="604"/>
        <v>0</v>
      </c>
      <c r="AE1070" s="553">
        <f t="shared" si="622"/>
        <v>0</v>
      </c>
      <c r="AF1070" s="282">
        <f t="shared" si="623"/>
        <v>0</v>
      </c>
      <c r="AG1070" s="283">
        <f t="shared" si="615"/>
        <v>0</v>
      </c>
      <c r="AH1070" s="281">
        <f t="shared" si="616"/>
        <v>0</v>
      </c>
      <c r="AI1070" s="551">
        <f t="shared" si="631"/>
        <v>1376743.6212499999</v>
      </c>
      <c r="AJ1070" s="549">
        <f t="shared" si="631"/>
        <v>0</v>
      </c>
      <c r="AK1070" s="549">
        <f t="shared" si="631"/>
        <v>0</v>
      </c>
      <c r="AL1070" s="282">
        <f t="shared" si="617"/>
        <v>0</v>
      </c>
      <c r="AM1070" s="281">
        <f t="shared" si="618"/>
        <v>0</v>
      </c>
      <c r="AN1070" s="549">
        <f t="shared" si="596"/>
        <v>0</v>
      </c>
      <c r="AO1070" s="549">
        <f t="shared" si="597"/>
        <v>0</v>
      </c>
      <c r="AP1070" s="549">
        <f t="shared" si="619"/>
        <v>0</v>
      </c>
      <c r="AQ1070" s="283">
        <f t="shared" ref="AQ1070" si="634">SUM(AN1070:AP1070)</f>
        <v>0</v>
      </c>
      <c r="AR1070" s="281">
        <f t="shared" si="620"/>
        <v>0</v>
      </c>
      <c r="AT1070" s="446"/>
      <c r="AU1070" s="284"/>
      <c r="AV1070" s="447" t="str">
        <f t="shared" si="598"/>
        <v>CA</v>
      </c>
      <c r="AW1070" s="447" t="str">
        <f t="shared" si="598"/>
        <v>CL</v>
      </c>
      <c r="AX1070" s="447" t="str">
        <f t="shared" si="598"/>
        <v>AIC</v>
      </c>
      <c r="AY1070" s="447" t="str">
        <f t="shared" si="606"/>
        <v>ERB</v>
      </c>
      <c r="AZ1070" s="447" t="str">
        <f t="shared" si="606"/>
        <v>GRB</v>
      </c>
      <c r="BA1070" s="447" t="str">
        <f t="shared" si="606"/>
        <v>Non-Op</v>
      </c>
      <c r="BC1070" s="445" t="s">
        <v>2279</v>
      </c>
      <c r="BD1070" s="552">
        <f t="shared" si="603"/>
        <v>-0.01</v>
      </c>
      <c r="BF1070" s="435"/>
      <c r="BG1070" s="435"/>
      <c r="BH1070" s="435"/>
      <c r="BI1070" s="435"/>
      <c r="BJ1070" s="435"/>
      <c r="BK1070" s="435"/>
      <c r="BL1070" s="435"/>
      <c r="BN1070" s="444"/>
    </row>
    <row r="1071" spans="1:66" s="28" customFormat="1" ht="12" customHeight="1">
      <c r="A1071" s="287">
        <v>19000283</v>
      </c>
      <c r="B1071" s="288" t="str">
        <f t="shared" si="625"/>
        <v>19000283</v>
      </c>
      <c r="C1071" s="444" t="s">
        <v>1650</v>
      </c>
      <c r="D1071" s="445" t="s">
        <v>1165</v>
      </c>
      <c r="E1071" s="445"/>
      <c r="F1071" s="444"/>
      <c r="G1071" s="445"/>
      <c r="H1071" s="547">
        <v>4378304.74</v>
      </c>
      <c r="I1071" s="547">
        <v>4479738.7300000004</v>
      </c>
      <c r="J1071" s="547">
        <v>4581172.72</v>
      </c>
      <c r="K1071" s="547">
        <v>1703244.45</v>
      </c>
      <c r="L1071" s="547">
        <v>1851058.41</v>
      </c>
      <c r="M1071" s="547">
        <v>1998872.37</v>
      </c>
      <c r="N1071" s="547">
        <v>2178000.48</v>
      </c>
      <c r="O1071" s="547">
        <v>2320595.52</v>
      </c>
      <c r="P1071" s="547">
        <v>2463190.56</v>
      </c>
      <c r="Q1071" s="547">
        <v>2613662.0699999998</v>
      </c>
      <c r="R1071" s="547">
        <v>2764628.55</v>
      </c>
      <c r="S1071" s="547">
        <v>2915595.03</v>
      </c>
      <c r="T1071" s="547">
        <v>2936708.64</v>
      </c>
      <c r="U1071" s="547"/>
      <c r="V1071" s="547">
        <f t="shared" si="609"/>
        <v>2793938.7983333333</v>
      </c>
      <c r="W1071" s="285"/>
      <c r="X1071" s="286"/>
      <c r="Y1071" s="548">
        <f t="shared" si="624"/>
        <v>0</v>
      </c>
      <c r="Z1071" s="549">
        <f t="shared" si="624"/>
        <v>0</v>
      </c>
      <c r="AA1071" s="549">
        <f t="shared" si="624"/>
        <v>0</v>
      </c>
      <c r="AB1071" s="282">
        <f t="shared" si="613"/>
        <v>2936708.64</v>
      </c>
      <c r="AC1071" s="281">
        <f t="shared" si="614"/>
        <v>0</v>
      </c>
      <c r="AD1071" s="549">
        <f t="shared" si="604"/>
        <v>0</v>
      </c>
      <c r="AE1071" s="553">
        <f t="shared" si="622"/>
        <v>0</v>
      </c>
      <c r="AF1071" s="282">
        <f t="shared" si="623"/>
        <v>2936708.64</v>
      </c>
      <c r="AG1071" s="283">
        <f t="shared" si="615"/>
        <v>2936708.64</v>
      </c>
      <c r="AH1071" s="281">
        <f t="shared" si="616"/>
        <v>0</v>
      </c>
      <c r="AI1071" s="551">
        <f t="shared" si="631"/>
        <v>0</v>
      </c>
      <c r="AJ1071" s="549">
        <f t="shared" si="631"/>
        <v>0</v>
      </c>
      <c r="AK1071" s="549">
        <f t="shared" si="631"/>
        <v>0</v>
      </c>
      <c r="AL1071" s="282">
        <f t="shared" si="617"/>
        <v>2793938.7983333333</v>
      </c>
      <c r="AM1071" s="281">
        <f t="shared" si="618"/>
        <v>0</v>
      </c>
      <c r="AN1071" s="549">
        <f t="shared" si="596"/>
        <v>0</v>
      </c>
      <c r="AO1071" s="549">
        <f t="shared" si="597"/>
        <v>0</v>
      </c>
      <c r="AP1071" s="549">
        <f t="shared" si="619"/>
        <v>2793938.7983333333</v>
      </c>
      <c r="AQ1071" s="283">
        <f t="shared" si="608"/>
        <v>2793938.7983333333</v>
      </c>
      <c r="AR1071" s="281">
        <f t="shared" si="620"/>
        <v>0</v>
      </c>
      <c r="AT1071" s="446" t="s">
        <v>2079</v>
      </c>
      <c r="AU1071" s="284"/>
      <c r="AV1071" s="447" t="str">
        <f t="shared" si="598"/>
        <v>CA</v>
      </c>
      <c r="AW1071" s="447" t="str">
        <f t="shared" si="598"/>
        <v>CL</v>
      </c>
      <c r="AX1071" s="447" t="str">
        <f t="shared" si="598"/>
        <v>AIC</v>
      </c>
      <c r="AY1071" s="447" t="str">
        <f t="shared" si="606"/>
        <v>ERB</v>
      </c>
      <c r="AZ1071" s="447" t="str">
        <f t="shared" si="606"/>
        <v>GRB</v>
      </c>
      <c r="BA1071" s="447" t="str">
        <f t="shared" si="606"/>
        <v>Non-Op</v>
      </c>
      <c r="BC1071" s="449" t="s">
        <v>2100</v>
      </c>
      <c r="BD1071" s="552">
        <f t="shared" si="603"/>
        <v>2936708.64</v>
      </c>
      <c r="BF1071" s="435"/>
      <c r="BG1071" s="435"/>
      <c r="BH1071" s="435"/>
      <c r="BI1071" s="435"/>
      <c r="BJ1071" s="435"/>
      <c r="BK1071" s="435"/>
      <c r="BL1071" s="435"/>
      <c r="BN1071" s="444"/>
    </row>
    <row r="1072" spans="1:66" s="28" customFormat="1" ht="12" customHeight="1">
      <c r="A1072" s="287">
        <v>19000361</v>
      </c>
      <c r="B1072" s="288" t="str">
        <f t="shared" si="625"/>
        <v>19000361</v>
      </c>
      <c r="C1072" s="444" t="s">
        <v>1651</v>
      </c>
      <c r="D1072" s="445" t="s">
        <v>2091</v>
      </c>
      <c r="E1072" s="445"/>
      <c r="F1072" s="444"/>
      <c r="G1072" s="445"/>
      <c r="H1072" s="547">
        <v>95662</v>
      </c>
      <c r="I1072" s="547">
        <v>95662</v>
      </c>
      <c r="J1072" s="547">
        <v>95662</v>
      </c>
      <c r="K1072" s="547">
        <v>95662</v>
      </c>
      <c r="L1072" s="547">
        <v>95662</v>
      </c>
      <c r="M1072" s="547">
        <v>95662</v>
      </c>
      <c r="N1072" s="547">
        <v>95662</v>
      </c>
      <c r="O1072" s="547">
        <v>95662</v>
      </c>
      <c r="P1072" s="547">
        <v>95662</v>
      </c>
      <c r="Q1072" s="547">
        <v>95662</v>
      </c>
      <c r="R1072" s="547">
        <v>95662</v>
      </c>
      <c r="S1072" s="547">
        <v>95662</v>
      </c>
      <c r="T1072" s="547">
        <v>95662</v>
      </c>
      <c r="U1072" s="547"/>
      <c r="V1072" s="547">
        <f t="shared" si="609"/>
        <v>95662</v>
      </c>
      <c r="W1072" s="285"/>
      <c r="X1072" s="286"/>
      <c r="Y1072" s="548">
        <f t="shared" ref="Y1072:AA1092" si="635">IF($D1072=Y$5,$T1072,0)</f>
        <v>95662</v>
      </c>
      <c r="Z1072" s="549">
        <f t="shared" si="635"/>
        <v>0</v>
      </c>
      <c r="AA1072" s="549">
        <f t="shared" si="635"/>
        <v>0</v>
      </c>
      <c r="AB1072" s="282">
        <f t="shared" si="613"/>
        <v>0</v>
      </c>
      <c r="AC1072" s="281">
        <f t="shared" si="614"/>
        <v>0</v>
      </c>
      <c r="AD1072" s="549">
        <f t="shared" si="604"/>
        <v>0</v>
      </c>
      <c r="AE1072" s="553">
        <f t="shared" si="622"/>
        <v>0</v>
      </c>
      <c r="AF1072" s="282">
        <f t="shared" si="623"/>
        <v>0</v>
      </c>
      <c r="AG1072" s="283">
        <f t="shared" si="615"/>
        <v>0</v>
      </c>
      <c r="AH1072" s="281">
        <f t="shared" si="616"/>
        <v>0</v>
      </c>
      <c r="AI1072" s="551">
        <f t="shared" si="631"/>
        <v>95662</v>
      </c>
      <c r="AJ1072" s="549">
        <f t="shared" si="631"/>
        <v>0</v>
      </c>
      <c r="AK1072" s="549">
        <f t="shared" si="631"/>
        <v>0</v>
      </c>
      <c r="AL1072" s="282">
        <f t="shared" si="617"/>
        <v>0</v>
      </c>
      <c r="AM1072" s="281">
        <f t="shared" si="618"/>
        <v>0</v>
      </c>
      <c r="AN1072" s="549">
        <f t="shared" si="596"/>
        <v>0</v>
      </c>
      <c r="AO1072" s="549">
        <f t="shared" si="597"/>
        <v>0</v>
      </c>
      <c r="AP1072" s="549">
        <f t="shared" si="619"/>
        <v>0</v>
      </c>
      <c r="AQ1072" s="283">
        <f t="shared" si="608"/>
        <v>0</v>
      </c>
      <c r="AR1072" s="281">
        <f t="shared" si="620"/>
        <v>0</v>
      </c>
      <c r="AT1072" s="446"/>
      <c r="AU1072" s="284"/>
      <c r="AV1072" s="447" t="str">
        <f t="shared" si="598"/>
        <v>CA</v>
      </c>
      <c r="AW1072" s="447" t="str">
        <f t="shared" si="598"/>
        <v>CL</v>
      </c>
      <c r="AX1072" s="447" t="str">
        <f t="shared" si="598"/>
        <v>AIC</v>
      </c>
      <c r="AY1072" s="447" t="str">
        <f t="shared" si="606"/>
        <v>ERB</v>
      </c>
      <c r="AZ1072" s="447" t="str">
        <f t="shared" si="606"/>
        <v>GRB</v>
      </c>
      <c r="BA1072" s="447" t="str">
        <f t="shared" si="606"/>
        <v>Non-Op</v>
      </c>
      <c r="BC1072" s="445" t="s">
        <v>2279</v>
      </c>
      <c r="BD1072" s="552">
        <f t="shared" si="603"/>
        <v>95662</v>
      </c>
      <c r="BF1072" s="435"/>
      <c r="BG1072" s="435"/>
      <c r="BH1072" s="435"/>
      <c r="BI1072" s="435"/>
      <c r="BJ1072" s="435"/>
      <c r="BK1072" s="435"/>
      <c r="BL1072" s="435"/>
      <c r="BN1072" s="444"/>
    </row>
    <row r="1073" spans="1:66" s="28" customFormat="1" ht="12" customHeight="1">
      <c r="A1073" s="287">
        <v>19000371</v>
      </c>
      <c r="B1073" s="288" t="str">
        <f t="shared" si="625"/>
        <v>19000371</v>
      </c>
      <c r="C1073" s="444" t="s">
        <v>1652</v>
      </c>
      <c r="D1073" s="445" t="s">
        <v>2091</v>
      </c>
      <c r="E1073" s="445"/>
      <c r="F1073" s="444"/>
      <c r="G1073" s="445"/>
      <c r="H1073" s="547">
        <v>51690.07</v>
      </c>
      <c r="I1073" s="547">
        <v>70005.039999999994</v>
      </c>
      <c r="J1073" s="547">
        <v>53320.160000000003</v>
      </c>
      <c r="K1073" s="547">
        <v>23191.68</v>
      </c>
      <c r="L1073" s="547">
        <v>24010.82</v>
      </c>
      <c r="M1073" s="547">
        <v>23191.68</v>
      </c>
      <c r="N1073" s="547">
        <v>23191.68</v>
      </c>
      <c r="O1073" s="547">
        <v>46383.38</v>
      </c>
      <c r="P1073" s="547">
        <v>23191.68</v>
      </c>
      <c r="Q1073" s="547">
        <v>23191.68</v>
      </c>
      <c r="R1073" s="547">
        <v>23191.68</v>
      </c>
      <c r="S1073" s="547">
        <v>23191.68</v>
      </c>
      <c r="T1073" s="547">
        <v>23191.68</v>
      </c>
      <c r="U1073" s="547"/>
      <c r="V1073" s="547">
        <f t="shared" si="609"/>
        <v>32791.83625</v>
      </c>
      <c r="W1073" s="285"/>
      <c r="X1073" s="286"/>
      <c r="Y1073" s="548">
        <f t="shared" si="635"/>
        <v>23191.68</v>
      </c>
      <c r="Z1073" s="549">
        <f t="shared" si="635"/>
        <v>0</v>
      </c>
      <c r="AA1073" s="549">
        <f t="shared" si="635"/>
        <v>0</v>
      </c>
      <c r="AB1073" s="282">
        <f t="shared" si="613"/>
        <v>0</v>
      </c>
      <c r="AC1073" s="281">
        <f t="shared" si="614"/>
        <v>0</v>
      </c>
      <c r="AD1073" s="549">
        <f t="shared" si="604"/>
        <v>0</v>
      </c>
      <c r="AE1073" s="553">
        <f t="shared" si="622"/>
        <v>0</v>
      </c>
      <c r="AF1073" s="282">
        <f t="shared" si="623"/>
        <v>0</v>
      </c>
      <c r="AG1073" s="283">
        <f t="shared" si="615"/>
        <v>0</v>
      </c>
      <c r="AH1073" s="281">
        <f t="shared" si="616"/>
        <v>0</v>
      </c>
      <c r="AI1073" s="551">
        <f t="shared" si="631"/>
        <v>32791.83625</v>
      </c>
      <c r="AJ1073" s="549">
        <f t="shared" si="631"/>
        <v>0</v>
      </c>
      <c r="AK1073" s="549">
        <f t="shared" si="631"/>
        <v>0</v>
      </c>
      <c r="AL1073" s="282">
        <f t="shared" si="617"/>
        <v>0</v>
      </c>
      <c r="AM1073" s="281">
        <f t="shared" si="618"/>
        <v>0</v>
      </c>
      <c r="AN1073" s="549">
        <f t="shared" si="596"/>
        <v>0</v>
      </c>
      <c r="AO1073" s="549">
        <f t="shared" si="597"/>
        <v>0</v>
      </c>
      <c r="AP1073" s="549">
        <f t="shared" si="619"/>
        <v>0</v>
      </c>
      <c r="AQ1073" s="283">
        <f t="shared" si="608"/>
        <v>0</v>
      </c>
      <c r="AR1073" s="281">
        <f t="shared" si="620"/>
        <v>0</v>
      </c>
      <c r="AT1073" s="446"/>
      <c r="AU1073" s="284"/>
      <c r="AV1073" s="447" t="str">
        <f t="shared" si="598"/>
        <v>CA</v>
      </c>
      <c r="AW1073" s="447" t="str">
        <f t="shared" si="598"/>
        <v>CL</v>
      </c>
      <c r="AX1073" s="447" t="str">
        <f t="shared" si="598"/>
        <v>AIC</v>
      </c>
      <c r="AY1073" s="447" t="str">
        <f t="shared" si="606"/>
        <v>ERB</v>
      </c>
      <c r="AZ1073" s="447" t="str">
        <f t="shared" si="606"/>
        <v>GRB</v>
      </c>
      <c r="BA1073" s="447" t="str">
        <f t="shared" si="606"/>
        <v>Non-Op</v>
      </c>
      <c r="BC1073" s="445" t="s">
        <v>2279</v>
      </c>
      <c r="BD1073" s="552">
        <f t="shared" si="603"/>
        <v>23191.68</v>
      </c>
      <c r="BF1073" s="435"/>
      <c r="BG1073" s="435"/>
      <c r="BH1073" s="435"/>
      <c r="BI1073" s="435"/>
      <c r="BJ1073" s="435"/>
      <c r="BK1073" s="435"/>
      <c r="BL1073" s="435"/>
      <c r="BN1073" s="444"/>
    </row>
    <row r="1074" spans="1:66" s="28" customFormat="1" ht="12" customHeight="1">
      <c r="A1074" s="287">
        <v>19000403</v>
      </c>
      <c r="B1074" s="288" t="str">
        <f t="shared" si="625"/>
        <v>19000403</v>
      </c>
      <c r="C1074" s="444" t="s">
        <v>1653</v>
      </c>
      <c r="D1074" s="445" t="s">
        <v>1162</v>
      </c>
      <c r="E1074" s="445"/>
      <c r="F1074" s="444"/>
      <c r="G1074" s="445"/>
      <c r="H1074" s="547">
        <v>66079.740000000005</v>
      </c>
      <c r="I1074" s="547">
        <v>65706.570000000007</v>
      </c>
      <c r="J1074" s="547">
        <v>65333.4</v>
      </c>
      <c r="K1074" s="547">
        <v>64960.23</v>
      </c>
      <c r="L1074" s="547">
        <v>64587.06</v>
      </c>
      <c r="M1074" s="547">
        <v>64213.89</v>
      </c>
      <c r="N1074" s="547">
        <v>63840.72</v>
      </c>
      <c r="O1074" s="547">
        <v>63467.55</v>
      </c>
      <c r="P1074" s="547">
        <v>63094.38</v>
      </c>
      <c r="Q1074" s="547">
        <v>62721.21</v>
      </c>
      <c r="R1074" s="547">
        <v>62348.04</v>
      </c>
      <c r="S1074" s="547">
        <v>61974.87</v>
      </c>
      <c r="T1074" s="547">
        <v>61601.7</v>
      </c>
      <c r="U1074" s="547"/>
      <c r="V1074" s="547">
        <f t="shared" si="609"/>
        <v>63840.72</v>
      </c>
      <c r="W1074" s="285"/>
      <c r="X1074" s="286"/>
      <c r="Y1074" s="548">
        <f t="shared" si="635"/>
        <v>0</v>
      </c>
      <c r="Z1074" s="549">
        <f t="shared" si="635"/>
        <v>0</v>
      </c>
      <c r="AA1074" s="549">
        <f t="shared" si="635"/>
        <v>61601.7</v>
      </c>
      <c r="AB1074" s="282">
        <f t="shared" si="613"/>
        <v>0</v>
      </c>
      <c r="AC1074" s="281">
        <f t="shared" si="614"/>
        <v>0</v>
      </c>
      <c r="AD1074" s="549">
        <f t="shared" si="604"/>
        <v>0</v>
      </c>
      <c r="AE1074" s="553">
        <f t="shared" si="622"/>
        <v>0</v>
      </c>
      <c r="AF1074" s="282">
        <f t="shared" si="623"/>
        <v>0</v>
      </c>
      <c r="AG1074" s="283">
        <f t="shared" si="615"/>
        <v>0</v>
      </c>
      <c r="AH1074" s="281">
        <f t="shared" si="616"/>
        <v>0</v>
      </c>
      <c r="AI1074" s="551">
        <f t="shared" si="631"/>
        <v>0</v>
      </c>
      <c r="AJ1074" s="549">
        <f t="shared" si="631"/>
        <v>0</v>
      </c>
      <c r="AK1074" s="549">
        <f t="shared" si="631"/>
        <v>63840.72</v>
      </c>
      <c r="AL1074" s="282">
        <f t="shared" si="617"/>
        <v>0</v>
      </c>
      <c r="AM1074" s="281">
        <f t="shared" si="618"/>
        <v>0</v>
      </c>
      <c r="AN1074" s="549">
        <f t="shared" si="596"/>
        <v>0</v>
      </c>
      <c r="AO1074" s="549">
        <f t="shared" si="597"/>
        <v>0</v>
      </c>
      <c r="AP1074" s="549">
        <f t="shared" si="619"/>
        <v>0</v>
      </c>
      <c r="AQ1074" s="283">
        <f t="shared" si="608"/>
        <v>0</v>
      </c>
      <c r="AR1074" s="281">
        <f t="shared" si="620"/>
        <v>0</v>
      </c>
      <c r="AT1074" s="446"/>
      <c r="AU1074" s="329"/>
      <c r="AV1074" s="447" t="str">
        <f t="shared" si="598"/>
        <v>CA</v>
      </c>
      <c r="AW1074" s="447" t="str">
        <f t="shared" si="598"/>
        <v>CL</v>
      </c>
      <c r="AX1074" s="447" t="str">
        <f t="shared" si="598"/>
        <v>AIC</v>
      </c>
      <c r="AY1074" s="447" t="str">
        <f t="shared" si="606"/>
        <v>ERB</v>
      </c>
      <c r="AZ1074" s="447" t="str">
        <f t="shared" si="606"/>
        <v>GRB</v>
      </c>
      <c r="BA1074" s="447" t="str">
        <f t="shared" si="606"/>
        <v>Non-Op</v>
      </c>
      <c r="BC1074" s="449" t="s">
        <v>2100</v>
      </c>
      <c r="BD1074" s="552">
        <f t="shared" si="603"/>
        <v>61601.7</v>
      </c>
      <c r="BF1074" s="435"/>
      <c r="BG1074" s="435"/>
      <c r="BH1074" s="435"/>
      <c r="BI1074" s="435"/>
      <c r="BJ1074" s="435"/>
      <c r="BK1074" s="435"/>
      <c r="BL1074" s="435"/>
      <c r="BN1074" s="444"/>
    </row>
    <row r="1075" spans="1:66" s="28" customFormat="1" ht="12" customHeight="1">
      <c r="A1075" s="287">
        <v>19000441</v>
      </c>
      <c r="B1075" s="288" t="str">
        <f t="shared" si="625"/>
        <v>19000441</v>
      </c>
      <c r="C1075" s="444" t="s">
        <v>1654</v>
      </c>
      <c r="D1075" s="445" t="s">
        <v>1163</v>
      </c>
      <c r="E1075" s="445"/>
      <c r="F1075" s="444"/>
      <c r="G1075" s="445"/>
      <c r="H1075" s="547">
        <v>1671525.3</v>
      </c>
      <c r="I1075" s="547">
        <v>1684149.87</v>
      </c>
      <c r="J1075" s="547">
        <v>1696834.08</v>
      </c>
      <c r="K1075" s="547">
        <v>1707223.41</v>
      </c>
      <c r="L1075" s="547">
        <v>1714503.27</v>
      </c>
      <c r="M1075" s="547">
        <v>1721785.02</v>
      </c>
      <c r="N1075" s="547">
        <v>1729068.66</v>
      </c>
      <c r="O1075" s="547">
        <v>1736353.98</v>
      </c>
      <c r="P1075" s="547">
        <v>1743641.19</v>
      </c>
      <c r="Q1075" s="547">
        <v>1750930.29</v>
      </c>
      <c r="R1075" s="547">
        <v>1758221.28</v>
      </c>
      <c r="S1075" s="547">
        <v>1765513.95</v>
      </c>
      <c r="T1075" s="547">
        <v>1773619.53</v>
      </c>
      <c r="U1075" s="547"/>
      <c r="V1075" s="547">
        <f t="shared" si="609"/>
        <v>1727566.4512499999</v>
      </c>
      <c r="W1075" s="285" t="s">
        <v>1655</v>
      </c>
      <c r="X1075" s="286"/>
      <c r="Y1075" s="548">
        <f t="shared" si="635"/>
        <v>0</v>
      </c>
      <c r="Z1075" s="549">
        <f t="shared" si="635"/>
        <v>0</v>
      </c>
      <c r="AA1075" s="549">
        <f t="shared" si="635"/>
        <v>0</v>
      </c>
      <c r="AB1075" s="282">
        <f t="shared" si="613"/>
        <v>1773619.53</v>
      </c>
      <c r="AC1075" s="281">
        <f t="shared" si="614"/>
        <v>0</v>
      </c>
      <c r="AD1075" s="549">
        <f t="shared" si="604"/>
        <v>1773619.53</v>
      </c>
      <c r="AE1075" s="553">
        <f t="shared" si="622"/>
        <v>0</v>
      </c>
      <c r="AF1075" s="282">
        <f t="shared" si="623"/>
        <v>0</v>
      </c>
      <c r="AG1075" s="283">
        <f t="shared" si="615"/>
        <v>1773619.53</v>
      </c>
      <c r="AH1075" s="281">
        <f t="shared" si="616"/>
        <v>0</v>
      </c>
      <c r="AI1075" s="551">
        <f t="shared" si="631"/>
        <v>0</v>
      </c>
      <c r="AJ1075" s="549">
        <f t="shared" si="631"/>
        <v>0</v>
      </c>
      <c r="AK1075" s="549">
        <f t="shared" si="631"/>
        <v>0</v>
      </c>
      <c r="AL1075" s="282">
        <f t="shared" si="617"/>
        <v>1727566.4512499999</v>
      </c>
      <c r="AM1075" s="281">
        <f t="shared" si="618"/>
        <v>0</v>
      </c>
      <c r="AN1075" s="549">
        <f t="shared" si="596"/>
        <v>1727566.4512499999</v>
      </c>
      <c r="AO1075" s="549">
        <f t="shared" si="597"/>
        <v>0</v>
      </c>
      <c r="AP1075" s="549">
        <f t="shared" si="619"/>
        <v>0</v>
      </c>
      <c r="AQ1075" s="283">
        <f t="shared" si="608"/>
        <v>1727566.4512499999</v>
      </c>
      <c r="AR1075" s="281">
        <f t="shared" si="620"/>
        <v>0</v>
      </c>
      <c r="AT1075" s="446"/>
      <c r="AU1075" s="284"/>
      <c r="AV1075" s="447" t="str">
        <f t="shared" si="598"/>
        <v>CA</v>
      </c>
      <c r="AW1075" s="447" t="str">
        <f t="shared" si="598"/>
        <v>CL</v>
      </c>
      <c r="AX1075" s="447" t="str">
        <f t="shared" si="598"/>
        <v>AIC</v>
      </c>
      <c r="AY1075" s="447" t="str">
        <f t="shared" si="606"/>
        <v>ERB</v>
      </c>
      <c r="AZ1075" s="447" t="str">
        <f t="shared" si="606"/>
        <v>GRB</v>
      </c>
      <c r="BA1075" s="447" t="str">
        <f t="shared" si="606"/>
        <v>Non-Op</v>
      </c>
      <c r="BC1075" s="445" t="s">
        <v>2279</v>
      </c>
      <c r="BD1075" s="552">
        <f t="shared" si="603"/>
        <v>1773619.53</v>
      </c>
      <c r="BF1075" s="435"/>
      <c r="BG1075" s="435"/>
      <c r="BH1075" s="435"/>
      <c r="BI1075" s="435"/>
      <c r="BJ1075" s="435"/>
      <c r="BK1075" s="435"/>
      <c r="BL1075" s="435"/>
      <c r="BN1075" s="444"/>
    </row>
    <row r="1076" spans="1:66" s="28" customFormat="1" ht="12" customHeight="1">
      <c r="A1076" s="287">
        <v>19000443</v>
      </c>
      <c r="B1076" s="288" t="str">
        <f t="shared" si="625"/>
        <v>19000443</v>
      </c>
      <c r="C1076" s="330" t="s">
        <v>1656</v>
      </c>
      <c r="D1076" s="445" t="s">
        <v>1165</v>
      </c>
      <c r="E1076" s="445"/>
      <c r="F1076" s="330"/>
      <c r="G1076" s="445"/>
      <c r="H1076" s="547">
        <v>26693218.859999999</v>
      </c>
      <c r="I1076" s="547">
        <v>26426798.859999999</v>
      </c>
      <c r="J1076" s="547">
        <v>26160378.859999999</v>
      </c>
      <c r="K1076" s="547">
        <v>25893958.859999999</v>
      </c>
      <c r="L1076" s="547">
        <v>25627538.859999999</v>
      </c>
      <c r="M1076" s="547">
        <v>25361118.859999999</v>
      </c>
      <c r="N1076" s="547">
        <v>25094698.859999999</v>
      </c>
      <c r="O1076" s="547">
        <v>24543546.93</v>
      </c>
      <c r="P1076" s="547">
        <v>24279652.949999999</v>
      </c>
      <c r="Q1076" s="547">
        <v>24015758.969999999</v>
      </c>
      <c r="R1076" s="547">
        <v>23751864.989999998</v>
      </c>
      <c r="S1076" s="547">
        <v>23487971.010000002</v>
      </c>
      <c r="T1076" s="547">
        <v>26201153.16</v>
      </c>
      <c r="U1076" s="547"/>
      <c r="V1076" s="547">
        <f t="shared" si="609"/>
        <v>25090872.834999997</v>
      </c>
      <c r="W1076" s="285"/>
      <c r="X1076" s="286"/>
      <c r="Y1076" s="548">
        <f t="shared" si="635"/>
        <v>0</v>
      </c>
      <c r="Z1076" s="549">
        <f t="shared" si="635"/>
        <v>0</v>
      </c>
      <c r="AA1076" s="549">
        <f t="shared" si="635"/>
        <v>0</v>
      </c>
      <c r="AB1076" s="282">
        <f t="shared" si="613"/>
        <v>26201153.16</v>
      </c>
      <c r="AC1076" s="281">
        <f t="shared" si="614"/>
        <v>0</v>
      </c>
      <c r="AD1076" s="549">
        <f t="shared" si="604"/>
        <v>0</v>
      </c>
      <c r="AE1076" s="553">
        <f t="shared" si="622"/>
        <v>0</v>
      </c>
      <c r="AF1076" s="282">
        <f t="shared" si="623"/>
        <v>26201153.16</v>
      </c>
      <c r="AG1076" s="283">
        <f t="shared" si="615"/>
        <v>26201153.16</v>
      </c>
      <c r="AH1076" s="281">
        <f t="shared" si="616"/>
        <v>0</v>
      </c>
      <c r="AI1076" s="551">
        <f t="shared" si="631"/>
        <v>0</v>
      </c>
      <c r="AJ1076" s="549">
        <f t="shared" si="631"/>
        <v>0</v>
      </c>
      <c r="AK1076" s="549">
        <f t="shared" si="631"/>
        <v>0</v>
      </c>
      <c r="AL1076" s="282">
        <f t="shared" si="617"/>
        <v>25090872.834999997</v>
      </c>
      <c r="AM1076" s="281">
        <f t="shared" si="618"/>
        <v>0</v>
      </c>
      <c r="AN1076" s="549">
        <f t="shared" si="596"/>
        <v>0</v>
      </c>
      <c r="AO1076" s="549">
        <f t="shared" si="597"/>
        <v>0</v>
      </c>
      <c r="AP1076" s="549">
        <f t="shared" si="619"/>
        <v>25090872.834999997</v>
      </c>
      <c r="AQ1076" s="283">
        <f t="shared" si="608"/>
        <v>25090872.834999997</v>
      </c>
      <c r="AR1076" s="281">
        <f t="shared" si="620"/>
        <v>0</v>
      </c>
      <c r="AT1076" s="446" t="s">
        <v>2079</v>
      </c>
      <c r="AU1076" s="284"/>
      <c r="AV1076" s="447" t="str">
        <f t="shared" si="598"/>
        <v>CA</v>
      </c>
      <c r="AW1076" s="447" t="str">
        <f t="shared" si="598"/>
        <v>CL</v>
      </c>
      <c r="AX1076" s="447" t="str">
        <f t="shared" si="598"/>
        <v>AIC</v>
      </c>
      <c r="AY1076" s="447" t="str">
        <f t="shared" si="606"/>
        <v>ERB</v>
      </c>
      <c r="AZ1076" s="447" t="str">
        <f t="shared" si="606"/>
        <v>GRB</v>
      </c>
      <c r="BA1076" s="447" t="str">
        <f t="shared" si="606"/>
        <v>Non-Op</v>
      </c>
      <c r="BC1076" s="449" t="s">
        <v>2100</v>
      </c>
      <c r="BD1076" s="552">
        <f t="shared" si="603"/>
        <v>26201153.16</v>
      </c>
      <c r="BF1076" s="435"/>
      <c r="BG1076" s="435"/>
      <c r="BH1076" s="435"/>
      <c r="BI1076" s="435"/>
      <c r="BJ1076" s="435"/>
      <c r="BK1076" s="435"/>
      <c r="BL1076" s="435"/>
      <c r="BN1076" s="444"/>
    </row>
    <row r="1077" spans="1:66" s="28" customFormat="1" ht="12" customHeight="1">
      <c r="A1077" s="287">
        <v>19000453</v>
      </c>
      <c r="B1077" s="288" t="str">
        <f t="shared" si="625"/>
        <v>19000453</v>
      </c>
      <c r="C1077" s="330" t="s">
        <v>1657</v>
      </c>
      <c r="D1077" s="445" t="s">
        <v>1165</v>
      </c>
      <c r="E1077" s="445"/>
      <c r="F1077" s="330"/>
      <c r="G1077" s="445"/>
      <c r="H1077" s="547">
        <v>2157020.46</v>
      </c>
      <c r="I1077" s="547">
        <v>2106464.6</v>
      </c>
      <c r="J1077" s="547">
        <v>2055908.75</v>
      </c>
      <c r="K1077" s="547">
        <v>2005352.89</v>
      </c>
      <c r="L1077" s="547">
        <v>1954797.04</v>
      </c>
      <c r="M1077" s="547">
        <v>1904241.18</v>
      </c>
      <c r="N1077" s="547">
        <v>1853685.33</v>
      </c>
      <c r="O1077" s="547">
        <v>1803129.47</v>
      </c>
      <c r="P1077" s="547">
        <v>1752573.61</v>
      </c>
      <c r="Q1077" s="547">
        <v>1702017.76</v>
      </c>
      <c r="R1077" s="547">
        <v>1651461.9</v>
      </c>
      <c r="S1077" s="547">
        <v>1600906.05</v>
      </c>
      <c r="T1077" s="547">
        <v>280504.34999999998</v>
      </c>
      <c r="U1077" s="547"/>
      <c r="V1077" s="547">
        <f t="shared" si="609"/>
        <v>1800775.0820833335</v>
      </c>
      <c r="W1077" s="285"/>
      <c r="X1077" s="286"/>
      <c r="Y1077" s="548">
        <f t="shared" si="635"/>
        <v>0</v>
      </c>
      <c r="Z1077" s="549">
        <f t="shared" si="635"/>
        <v>0</v>
      </c>
      <c r="AA1077" s="549">
        <f t="shared" si="635"/>
        <v>0</v>
      </c>
      <c r="AB1077" s="282">
        <f t="shared" si="613"/>
        <v>280504.34999999998</v>
      </c>
      <c r="AC1077" s="281">
        <f t="shared" si="614"/>
        <v>0</v>
      </c>
      <c r="AD1077" s="549">
        <f t="shared" si="604"/>
        <v>0</v>
      </c>
      <c r="AE1077" s="553">
        <f t="shared" si="622"/>
        <v>0</v>
      </c>
      <c r="AF1077" s="282">
        <f t="shared" si="623"/>
        <v>280504.34999999998</v>
      </c>
      <c r="AG1077" s="283">
        <f t="shared" si="615"/>
        <v>280504.34999999998</v>
      </c>
      <c r="AH1077" s="281">
        <f t="shared" si="616"/>
        <v>0</v>
      </c>
      <c r="AI1077" s="551">
        <f t="shared" si="631"/>
        <v>0</v>
      </c>
      <c r="AJ1077" s="549">
        <f t="shared" si="631"/>
        <v>0</v>
      </c>
      <c r="AK1077" s="549">
        <f t="shared" si="631"/>
        <v>0</v>
      </c>
      <c r="AL1077" s="282">
        <f t="shared" si="617"/>
        <v>1800775.0820833335</v>
      </c>
      <c r="AM1077" s="281">
        <f t="shared" si="618"/>
        <v>0</v>
      </c>
      <c r="AN1077" s="549">
        <f t="shared" si="596"/>
        <v>0</v>
      </c>
      <c r="AO1077" s="549">
        <f t="shared" si="597"/>
        <v>0</v>
      </c>
      <c r="AP1077" s="549">
        <f t="shared" si="619"/>
        <v>1800775.0820833335</v>
      </c>
      <c r="AQ1077" s="283">
        <f t="shared" si="608"/>
        <v>1800775.0820833335</v>
      </c>
      <c r="AR1077" s="281">
        <f t="shared" si="620"/>
        <v>0</v>
      </c>
      <c r="AT1077" s="446" t="s">
        <v>2079</v>
      </c>
      <c r="AU1077" s="284"/>
      <c r="AV1077" s="447" t="str">
        <f t="shared" si="598"/>
        <v>CA</v>
      </c>
      <c r="AW1077" s="447" t="str">
        <f t="shared" si="598"/>
        <v>CL</v>
      </c>
      <c r="AX1077" s="447" t="str">
        <f t="shared" si="598"/>
        <v>AIC</v>
      </c>
      <c r="AY1077" s="447" t="str">
        <f t="shared" si="606"/>
        <v>ERB</v>
      </c>
      <c r="AZ1077" s="447" t="str">
        <f t="shared" si="606"/>
        <v>GRB</v>
      </c>
      <c r="BA1077" s="447" t="str">
        <f t="shared" si="606"/>
        <v>Non-Op</v>
      </c>
      <c r="BC1077" s="449" t="s">
        <v>2100</v>
      </c>
      <c r="BD1077" s="552">
        <f t="shared" si="603"/>
        <v>280504.34999999998</v>
      </c>
      <c r="BF1077" s="435"/>
      <c r="BG1077" s="435"/>
      <c r="BH1077" s="435"/>
      <c r="BI1077" s="435"/>
      <c r="BJ1077" s="435"/>
      <c r="BK1077" s="435"/>
      <c r="BL1077" s="435"/>
      <c r="BN1077" s="444"/>
    </row>
    <row r="1078" spans="1:66" s="28" customFormat="1" ht="12" customHeight="1">
      <c r="A1078" s="287">
        <v>19000463</v>
      </c>
      <c r="B1078" s="288" t="str">
        <f t="shared" si="625"/>
        <v>19000463</v>
      </c>
      <c r="C1078" s="330" t="s">
        <v>1658</v>
      </c>
      <c r="D1078" s="445" t="s">
        <v>1165</v>
      </c>
      <c r="E1078" s="445"/>
      <c r="F1078" s="330"/>
      <c r="G1078" s="445"/>
      <c r="H1078" s="547">
        <v>6300.07</v>
      </c>
      <c r="I1078" s="547">
        <v>5460.07</v>
      </c>
      <c r="J1078" s="547">
        <v>4620.07</v>
      </c>
      <c r="K1078" s="547">
        <v>3780.07</v>
      </c>
      <c r="L1078" s="547">
        <v>2940.07</v>
      </c>
      <c r="M1078" s="547">
        <v>2100.0700000000002</v>
      </c>
      <c r="N1078" s="547">
        <v>1260.07</v>
      </c>
      <c r="O1078" s="547">
        <v>420.07</v>
      </c>
      <c r="P1078" s="547">
        <v>-419.93</v>
      </c>
      <c r="Q1078" s="547">
        <v>-1259.93</v>
      </c>
      <c r="R1078" s="547">
        <v>-50819.93</v>
      </c>
      <c r="S1078" s="547">
        <v>-51449.93</v>
      </c>
      <c r="T1078" s="547">
        <v>-205799.93</v>
      </c>
      <c r="U1078" s="547"/>
      <c r="V1078" s="547">
        <f t="shared" si="609"/>
        <v>-15259.93</v>
      </c>
      <c r="W1078" s="285"/>
      <c r="X1078" s="286"/>
      <c r="Y1078" s="548">
        <f t="shared" si="635"/>
        <v>0</v>
      </c>
      <c r="Z1078" s="549">
        <f t="shared" si="635"/>
        <v>0</v>
      </c>
      <c r="AA1078" s="549">
        <f t="shared" si="635"/>
        <v>0</v>
      </c>
      <c r="AB1078" s="282">
        <f t="shared" si="613"/>
        <v>-205799.93</v>
      </c>
      <c r="AC1078" s="281">
        <f t="shared" si="614"/>
        <v>0</v>
      </c>
      <c r="AD1078" s="549">
        <f t="shared" si="604"/>
        <v>0</v>
      </c>
      <c r="AE1078" s="553">
        <f t="shared" si="622"/>
        <v>0</v>
      </c>
      <c r="AF1078" s="282">
        <f t="shared" si="623"/>
        <v>-205799.93</v>
      </c>
      <c r="AG1078" s="283">
        <f t="shared" si="615"/>
        <v>-205799.93</v>
      </c>
      <c r="AH1078" s="281">
        <f t="shared" si="616"/>
        <v>0</v>
      </c>
      <c r="AI1078" s="551">
        <f t="shared" si="631"/>
        <v>0</v>
      </c>
      <c r="AJ1078" s="549">
        <f t="shared" si="631"/>
        <v>0</v>
      </c>
      <c r="AK1078" s="549">
        <f t="shared" si="631"/>
        <v>0</v>
      </c>
      <c r="AL1078" s="282">
        <f t="shared" si="617"/>
        <v>-15259.93</v>
      </c>
      <c r="AM1078" s="281">
        <f t="shared" si="618"/>
        <v>0</v>
      </c>
      <c r="AN1078" s="549">
        <f t="shared" si="596"/>
        <v>0</v>
      </c>
      <c r="AO1078" s="549">
        <f t="shared" si="597"/>
        <v>0</v>
      </c>
      <c r="AP1078" s="549">
        <f t="shared" si="619"/>
        <v>-15259.93</v>
      </c>
      <c r="AQ1078" s="283">
        <f t="shared" si="608"/>
        <v>-15259.93</v>
      </c>
      <c r="AR1078" s="281">
        <f t="shared" si="620"/>
        <v>0</v>
      </c>
      <c r="AT1078" s="446" t="s">
        <v>2079</v>
      </c>
      <c r="AU1078" s="284"/>
      <c r="AV1078" s="447" t="str">
        <f t="shared" si="598"/>
        <v>CA</v>
      </c>
      <c r="AW1078" s="447" t="str">
        <f t="shared" si="598"/>
        <v>CL</v>
      </c>
      <c r="AX1078" s="447" t="str">
        <f t="shared" si="598"/>
        <v>AIC</v>
      </c>
      <c r="AY1078" s="447" t="str">
        <f t="shared" si="606"/>
        <v>ERB</v>
      </c>
      <c r="AZ1078" s="447" t="str">
        <f t="shared" si="606"/>
        <v>GRB</v>
      </c>
      <c r="BA1078" s="447" t="str">
        <f t="shared" si="606"/>
        <v>Non-Op</v>
      </c>
      <c r="BC1078" s="449" t="s">
        <v>2100</v>
      </c>
      <c r="BD1078" s="552">
        <f t="shared" si="603"/>
        <v>-205799.93</v>
      </c>
      <c r="BF1078" s="435"/>
      <c r="BG1078" s="435"/>
      <c r="BH1078" s="435"/>
      <c r="BI1078" s="435"/>
      <c r="BJ1078" s="435"/>
      <c r="BK1078" s="435"/>
      <c r="BL1078" s="435"/>
      <c r="BN1078" s="444"/>
    </row>
    <row r="1079" spans="1:66" s="28" customFormat="1" ht="12" customHeight="1">
      <c r="A1079" s="287">
        <v>19000471</v>
      </c>
      <c r="B1079" s="288" t="str">
        <f t="shared" si="625"/>
        <v>19000471</v>
      </c>
      <c r="C1079" s="444" t="s">
        <v>1659</v>
      </c>
      <c r="D1079" s="445" t="s">
        <v>2091</v>
      </c>
      <c r="E1079" s="445"/>
      <c r="F1079" s="444"/>
      <c r="G1079" s="445"/>
      <c r="H1079" s="547">
        <v>0.49</v>
      </c>
      <c r="I1079" s="547">
        <v>0.49</v>
      </c>
      <c r="J1079" s="547">
        <v>0.49</v>
      </c>
      <c r="K1079" s="547">
        <v>0.49</v>
      </c>
      <c r="L1079" s="547">
        <v>0.49</v>
      </c>
      <c r="M1079" s="547">
        <v>0.49</v>
      </c>
      <c r="N1079" s="547">
        <v>0.49</v>
      </c>
      <c r="O1079" s="547">
        <v>0.49</v>
      </c>
      <c r="P1079" s="547">
        <v>0.49</v>
      </c>
      <c r="Q1079" s="547">
        <v>0.49</v>
      </c>
      <c r="R1079" s="547">
        <v>-0.21</v>
      </c>
      <c r="S1079" s="547">
        <v>-0.21</v>
      </c>
      <c r="T1079" s="547">
        <v>0</v>
      </c>
      <c r="U1079" s="547"/>
      <c r="V1079" s="547">
        <f t="shared" si="609"/>
        <v>0.35291666666666677</v>
      </c>
      <c r="W1079" s="285"/>
      <c r="X1079" s="286"/>
      <c r="Y1079" s="548">
        <f t="shared" si="635"/>
        <v>0</v>
      </c>
      <c r="Z1079" s="549">
        <f t="shared" si="635"/>
        <v>0</v>
      </c>
      <c r="AA1079" s="549">
        <f t="shared" si="635"/>
        <v>0</v>
      </c>
      <c r="AB1079" s="282">
        <f t="shared" si="613"/>
        <v>0</v>
      </c>
      <c r="AC1079" s="281">
        <f t="shared" si="614"/>
        <v>0</v>
      </c>
      <c r="AD1079" s="549">
        <f t="shared" si="604"/>
        <v>0</v>
      </c>
      <c r="AE1079" s="553">
        <f t="shared" si="622"/>
        <v>0</v>
      </c>
      <c r="AF1079" s="282">
        <f t="shared" si="623"/>
        <v>0</v>
      </c>
      <c r="AG1079" s="283">
        <f t="shared" si="615"/>
        <v>0</v>
      </c>
      <c r="AH1079" s="281">
        <f t="shared" si="616"/>
        <v>0</v>
      </c>
      <c r="AI1079" s="551">
        <f t="shared" si="631"/>
        <v>0.35291666666666677</v>
      </c>
      <c r="AJ1079" s="549">
        <f t="shared" si="631"/>
        <v>0</v>
      </c>
      <c r="AK1079" s="549">
        <f t="shared" si="631"/>
        <v>0</v>
      </c>
      <c r="AL1079" s="282">
        <f t="shared" si="617"/>
        <v>0</v>
      </c>
      <c r="AM1079" s="281">
        <f t="shared" si="618"/>
        <v>0</v>
      </c>
      <c r="AN1079" s="549">
        <f t="shared" si="596"/>
        <v>0</v>
      </c>
      <c r="AO1079" s="549">
        <f t="shared" si="597"/>
        <v>0</v>
      </c>
      <c r="AP1079" s="549">
        <f t="shared" si="619"/>
        <v>0</v>
      </c>
      <c r="AQ1079" s="283">
        <f t="shared" si="608"/>
        <v>0</v>
      </c>
      <c r="AR1079" s="281">
        <f t="shared" si="620"/>
        <v>0</v>
      </c>
      <c r="AT1079" s="446"/>
      <c r="AU1079" s="284"/>
      <c r="AV1079" s="447" t="str">
        <f t="shared" si="598"/>
        <v>CA</v>
      </c>
      <c r="AW1079" s="447" t="str">
        <f t="shared" si="598"/>
        <v>CL</v>
      </c>
      <c r="AX1079" s="447" t="str">
        <f t="shared" si="598"/>
        <v>AIC</v>
      </c>
      <c r="AY1079" s="447" t="str">
        <f t="shared" si="606"/>
        <v>ERB</v>
      </c>
      <c r="AZ1079" s="447" t="str">
        <f t="shared" si="606"/>
        <v>GRB</v>
      </c>
      <c r="BA1079" s="447" t="str">
        <f t="shared" si="606"/>
        <v>Non-Op</v>
      </c>
      <c r="BC1079" s="445" t="s">
        <v>2279</v>
      </c>
      <c r="BD1079" s="552">
        <f t="shared" si="603"/>
        <v>0</v>
      </c>
      <c r="BF1079" s="435"/>
      <c r="BG1079" s="435"/>
      <c r="BH1079" s="435"/>
      <c r="BI1079" s="435"/>
      <c r="BJ1079" s="435"/>
      <c r="BK1079" s="435"/>
      <c r="BL1079" s="435"/>
      <c r="BN1079" s="444"/>
    </row>
    <row r="1080" spans="1:66" s="28" customFormat="1" ht="12" customHeight="1">
      <c r="A1080" s="287">
        <v>19000473</v>
      </c>
      <c r="B1080" s="288" t="str">
        <f t="shared" si="625"/>
        <v>19000473</v>
      </c>
      <c r="C1080" s="444" t="s">
        <v>2934</v>
      </c>
      <c r="D1080" s="445" t="s">
        <v>2091</v>
      </c>
      <c r="E1080" s="445"/>
      <c r="F1080" s="444"/>
      <c r="G1080" s="445"/>
      <c r="H1080" s="547">
        <v>0</v>
      </c>
      <c r="I1080" s="547">
        <v>0</v>
      </c>
      <c r="J1080" s="547">
        <v>0</v>
      </c>
      <c r="K1080" s="547">
        <v>0</v>
      </c>
      <c r="L1080" s="547">
        <v>0</v>
      </c>
      <c r="M1080" s="547">
        <v>0</v>
      </c>
      <c r="N1080" s="547">
        <v>0</v>
      </c>
      <c r="O1080" s="547">
        <v>0</v>
      </c>
      <c r="P1080" s="547">
        <v>0</v>
      </c>
      <c r="Q1080" s="547">
        <v>0</v>
      </c>
      <c r="R1080" s="547">
        <v>0</v>
      </c>
      <c r="S1080" s="547">
        <v>0</v>
      </c>
      <c r="T1080" s="547">
        <v>0</v>
      </c>
      <c r="U1080" s="547"/>
      <c r="V1080" s="547">
        <f t="shared" si="609"/>
        <v>0</v>
      </c>
      <c r="W1080" s="285"/>
      <c r="X1080" s="286"/>
      <c r="Y1080" s="548">
        <f t="shared" si="635"/>
        <v>0</v>
      </c>
      <c r="Z1080" s="549">
        <f t="shared" si="635"/>
        <v>0</v>
      </c>
      <c r="AA1080" s="549">
        <f t="shared" si="635"/>
        <v>0</v>
      </c>
      <c r="AB1080" s="282">
        <f t="shared" si="613"/>
        <v>0</v>
      </c>
      <c r="AC1080" s="281">
        <f t="shared" si="614"/>
        <v>0</v>
      </c>
      <c r="AD1080" s="549">
        <f t="shared" si="604"/>
        <v>0</v>
      </c>
      <c r="AE1080" s="553">
        <f t="shared" si="622"/>
        <v>0</v>
      </c>
      <c r="AF1080" s="282">
        <f t="shared" si="623"/>
        <v>0</v>
      </c>
      <c r="AG1080" s="283">
        <f t="shared" si="615"/>
        <v>0</v>
      </c>
      <c r="AH1080" s="281">
        <f t="shared" si="616"/>
        <v>0</v>
      </c>
      <c r="AI1080" s="551">
        <f t="shared" si="631"/>
        <v>0</v>
      </c>
      <c r="AJ1080" s="549">
        <f t="shared" si="631"/>
        <v>0</v>
      </c>
      <c r="AK1080" s="549">
        <f t="shared" si="631"/>
        <v>0</v>
      </c>
      <c r="AL1080" s="282">
        <f t="shared" si="617"/>
        <v>0</v>
      </c>
      <c r="AM1080" s="281">
        <f t="shared" si="618"/>
        <v>0</v>
      </c>
      <c r="AN1080" s="549">
        <f t="shared" si="596"/>
        <v>0</v>
      </c>
      <c r="AO1080" s="549">
        <f t="shared" si="597"/>
        <v>0</v>
      </c>
      <c r="AP1080" s="549">
        <f t="shared" si="619"/>
        <v>0</v>
      </c>
      <c r="AQ1080" s="283">
        <f t="shared" si="608"/>
        <v>0</v>
      </c>
      <c r="AR1080" s="281">
        <f t="shared" si="620"/>
        <v>0</v>
      </c>
      <c r="AT1080" s="446"/>
      <c r="AU1080" s="284"/>
      <c r="AV1080" s="447" t="str">
        <f t="shared" si="598"/>
        <v>CA</v>
      </c>
      <c r="AW1080" s="447" t="str">
        <f t="shared" si="598"/>
        <v>CL</v>
      </c>
      <c r="AX1080" s="447" t="str">
        <f t="shared" si="598"/>
        <v>AIC</v>
      </c>
      <c r="AY1080" s="447" t="str">
        <f t="shared" si="606"/>
        <v>ERB</v>
      </c>
      <c r="AZ1080" s="447" t="str">
        <f t="shared" si="606"/>
        <v>GRB</v>
      </c>
      <c r="BA1080" s="447" t="str">
        <f t="shared" si="606"/>
        <v>Non-Op</v>
      </c>
      <c r="BC1080" s="445" t="s">
        <v>2279</v>
      </c>
      <c r="BD1080" s="552">
        <f t="shared" si="603"/>
        <v>0</v>
      </c>
      <c r="BF1080" s="435"/>
      <c r="BG1080" s="435"/>
      <c r="BH1080" s="435"/>
      <c r="BI1080" s="435"/>
      <c r="BJ1080" s="435"/>
      <c r="BK1080" s="435"/>
      <c r="BL1080" s="435"/>
      <c r="BN1080" s="444"/>
    </row>
    <row r="1081" spans="1:66" s="508" customFormat="1" ht="12" customHeight="1">
      <c r="A1081" s="287">
        <v>19000491</v>
      </c>
      <c r="B1081" s="288" t="str">
        <f t="shared" si="625"/>
        <v>19000491</v>
      </c>
      <c r="C1081" s="444" t="s">
        <v>1660</v>
      </c>
      <c r="D1081" s="445" t="s">
        <v>1165</v>
      </c>
      <c r="E1081" s="445"/>
      <c r="F1081" s="444"/>
      <c r="G1081" s="445"/>
      <c r="H1081" s="547">
        <v>806884.05</v>
      </c>
      <c r="I1081" s="547">
        <v>802042.29</v>
      </c>
      <c r="J1081" s="547">
        <v>797200.53</v>
      </c>
      <c r="K1081" s="547">
        <v>771358.77</v>
      </c>
      <c r="L1081" s="547">
        <v>766517.01</v>
      </c>
      <c r="M1081" s="547">
        <v>761675.25</v>
      </c>
      <c r="N1081" s="547">
        <v>716269.89</v>
      </c>
      <c r="O1081" s="547">
        <v>711428.13</v>
      </c>
      <c r="P1081" s="547">
        <v>706586.37</v>
      </c>
      <c r="Q1081" s="547">
        <v>701744.61</v>
      </c>
      <c r="R1081" s="547">
        <v>696902.85</v>
      </c>
      <c r="S1081" s="547">
        <v>688911.09</v>
      </c>
      <c r="T1081" s="547">
        <v>684069.33</v>
      </c>
      <c r="U1081" s="547"/>
      <c r="V1081" s="547">
        <f t="shared" si="609"/>
        <v>738842.78999999992</v>
      </c>
      <c r="W1081" s="331"/>
      <c r="X1081" s="332"/>
      <c r="Y1081" s="548">
        <f t="shared" si="635"/>
        <v>0</v>
      </c>
      <c r="Z1081" s="549">
        <f t="shared" si="635"/>
        <v>0</v>
      </c>
      <c r="AA1081" s="549">
        <f t="shared" si="635"/>
        <v>0</v>
      </c>
      <c r="AB1081" s="282">
        <f t="shared" si="613"/>
        <v>684069.33</v>
      </c>
      <c r="AC1081" s="281">
        <f t="shared" si="614"/>
        <v>0</v>
      </c>
      <c r="AD1081" s="549">
        <f t="shared" si="604"/>
        <v>0</v>
      </c>
      <c r="AE1081" s="553">
        <f t="shared" si="622"/>
        <v>0</v>
      </c>
      <c r="AF1081" s="282">
        <f t="shared" si="623"/>
        <v>684069.33</v>
      </c>
      <c r="AG1081" s="283">
        <f t="shared" si="615"/>
        <v>684069.33</v>
      </c>
      <c r="AH1081" s="281">
        <f t="shared" si="616"/>
        <v>0</v>
      </c>
      <c r="AI1081" s="551">
        <f t="shared" si="631"/>
        <v>0</v>
      </c>
      <c r="AJ1081" s="549">
        <f t="shared" si="631"/>
        <v>0</v>
      </c>
      <c r="AK1081" s="549">
        <f t="shared" si="631"/>
        <v>0</v>
      </c>
      <c r="AL1081" s="282">
        <f t="shared" si="617"/>
        <v>738842.78999999992</v>
      </c>
      <c r="AM1081" s="281">
        <f t="shared" si="618"/>
        <v>0</v>
      </c>
      <c r="AN1081" s="549">
        <f t="shared" si="596"/>
        <v>0</v>
      </c>
      <c r="AO1081" s="549">
        <f t="shared" si="597"/>
        <v>0</v>
      </c>
      <c r="AP1081" s="549">
        <f t="shared" si="619"/>
        <v>738842.78999999992</v>
      </c>
      <c r="AQ1081" s="283">
        <f t="shared" si="608"/>
        <v>738842.78999999992</v>
      </c>
      <c r="AR1081" s="281">
        <f t="shared" si="620"/>
        <v>0</v>
      </c>
      <c r="AT1081" s="446" t="s">
        <v>2081</v>
      </c>
      <c r="AU1081" s="284"/>
      <c r="AV1081" s="447" t="str">
        <f t="shared" si="598"/>
        <v>CA</v>
      </c>
      <c r="AW1081" s="447" t="str">
        <f t="shared" si="598"/>
        <v>CL</v>
      </c>
      <c r="AX1081" s="447" t="str">
        <f t="shared" si="598"/>
        <v>AIC</v>
      </c>
      <c r="AY1081" s="447" t="str">
        <f t="shared" si="606"/>
        <v>ERB</v>
      </c>
      <c r="AZ1081" s="447" t="str">
        <f t="shared" si="606"/>
        <v>GRB</v>
      </c>
      <c r="BA1081" s="447" t="str">
        <f t="shared" si="606"/>
        <v>Non-Op</v>
      </c>
      <c r="BC1081" s="449" t="s">
        <v>2100</v>
      </c>
      <c r="BD1081" s="552">
        <f t="shared" si="603"/>
        <v>684069.33</v>
      </c>
      <c r="BF1081" s="435"/>
      <c r="BG1081" s="435"/>
      <c r="BH1081" s="435"/>
      <c r="BI1081" s="435"/>
      <c r="BJ1081" s="435"/>
      <c r="BK1081" s="435"/>
      <c r="BL1081" s="435"/>
      <c r="BN1081" s="509"/>
    </row>
    <row r="1082" spans="1:66" s="28" customFormat="1" ht="12" customHeight="1">
      <c r="A1082" s="287">
        <v>19000551</v>
      </c>
      <c r="B1082" s="288" t="str">
        <f t="shared" si="625"/>
        <v>19000551</v>
      </c>
      <c r="C1082" s="444" t="s">
        <v>2935</v>
      </c>
      <c r="D1082" s="445" t="s">
        <v>1165</v>
      </c>
      <c r="E1082" s="445"/>
      <c r="F1082" s="444"/>
      <c r="G1082" s="445"/>
      <c r="H1082" s="547">
        <v>0</v>
      </c>
      <c r="I1082" s="547">
        <v>0</v>
      </c>
      <c r="J1082" s="547">
        <v>0</v>
      </c>
      <c r="K1082" s="547">
        <v>0</v>
      </c>
      <c r="L1082" s="547">
        <v>0</v>
      </c>
      <c r="M1082" s="547">
        <v>0</v>
      </c>
      <c r="N1082" s="547">
        <v>0</v>
      </c>
      <c r="O1082" s="547">
        <v>0</v>
      </c>
      <c r="P1082" s="547">
        <v>0</v>
      </c>
      <c r="Q1082" s="547">
        <v>0</v>
      </c>
      <c r="R1082" s="547">
        <v>0</v>
      </c>
      <c r="S1082" s="547">
        <v>0</v>
      </c>
      <c r="T1082" s="547">
        <v>0</v>
      </c>
      <c r="U1082" s="547"/>
      <c r="V1082" s="547">
        <f t="shared" si="609"/>
        <v>0</v>
      </c>
      <c r="W1082" s="305"/>
      <c r="X1082" s="306"/>
      <c r="Y1082" s="548">
        <f t="shared" si="635"/>
        <v>0</v>
      </c>
      <c r="Z1082" s="549">
        <f t="shared" si="635"/>
        <v>0</v>
      </c>
      <c r="AA1082" s="549">
        <f t="shared" si="635"/>
        <v>0</v>
      </c>
      <c r="AB1082" s="282">
        <f t="shared" si="613"/>
        <v>0</v>
      </c>
      <c r="AC1082" s="281">
        <f t="shared" si="614"/>
        <v>0</v>
      </c>
      <c r="AD1082" s="549">
        <f t="shared" si="604"/>
        <v>0</v>
      </c>
      <c r="AE1082" s="553">
        <f t="shared" si="622"/>
        <v>0</v>
      </c>
      <c r="AF1082" s="282">
        <f t="shared" si="623"/>
        <v>0</v>
      </c>
      <c r="AG1082" s="283">
        <f t="shared" si="615"/>
        <v>0</v>
      </c>
      <c r="AH1082" s="281">
        <f t="shared" si="616"/>
        <v>0</v>
      </c>
      <c r="AI1082" s="551">
        <f t="shared" si="631"/>
        <v>0</v>
      </c>
      <c r="AJ1082" s="549">
        <f t="shared" si="631"/>
        <v>0</v>
      </c>
      <c r="AK1082" s="549">
        <f t="shared" si="631"/>
        <v>0</v>
      </c>
      <c r="AL1082" s="282">
        <f t="shared" si="617"/>
        <v>0</v>
      </c>
      <c r="AM1082" s="281">
        <f t="shared" si="618"/>
        <v>0</v>
      </c>
      <c r="AN1082" s="549">
        <f t="shared" si="596"/>
        <v>0</v>
      </c>
      <c r="AO1082" s="549">
        <f t="shared" si="597"/>
        <v>0</v>
      </c>
      <c r="AP1082" s="549">
        <f t="shared" si="619"/>
        <v>0</v>
      </c>
      <c r="AQ1082" s="283">
        <f t="shared" si="608"/>
        <v>0</v>
      </c>
      <c r="AR1082" s="281">
        <f t="shared" si="620"/>
        <v>0</v>
      </c>
      <c r="AT1082" s="446" t="s">
        <v>2078</v>
      </c>
      <c r="AU1082" s="284"/>
      <c r="AV1082" s="447" t="str">
        <f t="shared" si="598"/>
        <v>CA</v>
      </c>
      <c r="AW1082" s="447" t="str">
        <f t="shared" si="598"/>
        <v>CL</v>
      </c>
      <c r="AX1082" s="447" t="str">
        <f t="shared" si="598"/>
        <v>AIC</v>
      </c>
      <c r="AY1082" s="447" t="str">
        <f t="shared" si="606"/>
        <v>ERB</v>
      </c>
      <c r="AZ1082" s="447" t="str">
        <f t="shared" si="606"/>
        <v>GRB</v>
      </c>
      <c r="BA1082" s="447" t="str">
        <f t="shared" si="606"/>
        <v>Non-Op</v>
      </c>
      <c r="BC1082" s="449" t="s">
        <v>2100</v>
      </c>
      <c r="BD1082" s="552">
        <f t="shared" si="603"/>
        <v>0</v>
      </c>
      <c r="BF1082" s="435"/>
      <c r="BG1082" s="435"/>
      <c r="BH1082" s="435"/>
      <c r="BI1082" s="435"/>
      <c r="BJ1082" s="435"/>
      <c r="BK1082" s="435"/>
      <c r="BL1082" s="435"/>
      <c r="BN1082" s="444"/>
    </row>
    <row r="1083" spans="1:66" s="28" customFormat="1" ht="12" customHeight="1">
      <c r="A1083" s="287">
        <v>19000552</v>
      </c>
      <c r="B1083" s="288" t="str">
        <f t="shared" si="625"/>
        <v>19000552</v>
      </c>
      <c r="C1083" s="444" t="s">
        <v>1661</v>
      </c>
      <c r="D1083" s="445" t="s">
        <v>2091</v>
      </c>
      <c r="E1083" s="445"/>
      <c r="F1083" s="444"/>
      <c r="G1083" s="445"/>
      <c r="H1083" s="547">
        <v>1108174.23</v>
      </c>
      <c r="I1083" s="547">
        <v>1150010.73</v>
      </c>
      <c r="J1083" s="547">
        <v>1110661.2</v>
      </c>
      <c r="K1083" s="547">
        <v>1489333.03</v>
      </c>
      <c r="L1083" s="547">
        <v>1726107.52</v>
      </c>
      <c r="M1083" s="547">
        <v>1864094.97</v>
      </c>
      <c r="N1083" s="547">
        <v>1414288.27</v>
      </c>
      <c r="O1083" s="547">
        <v>1176308.02</v>
      </c>
      <c r="P1083" s="547">
        <v>996400.5</v>
      </c>
      <c r="Q1083" s="547">
        <v>981205.28</v>
      </c>
      <c r="R1083" s="547">
        <v>1239779.99</v>
      </c>
      <c r="S1083" s="547">
        <v>2587480.9700000002</v>
      </c>
      <c r="T1083" s="547">
        <v>1507538.68</v>
      </c>
      <c r="U1083" s="547"/>
      <c r="V1083" s="547">
        <f t="shared" si="609"/>
        <v>1420293.9112500001</v>
      </c>
      <c r="W1083" s="285"/>
      <c r="X1083" s="286"/>
      <c r="Y1083" s="548">
        <f t="shared" si="635"/>
        <v>1507538.68</v>
      </c>
      <c r="Z1083" s="549">
        <f t="shared" si="635"/>
        <v>0</v>
      </c>
      <c r="AA1083" s="549">
        <f t="shared" si="635"/>
        <v>0</v>
      </c>
      <c r="AB1083" s="282">
        <f t="shared" si="613"/>
        <v>0</v>
      </c>
      <c r="AC1083" s="281">
        <f t="shared" si="614"/>
        <v>0</v>
      </c>
      <c r="AD1083" s="549">
        <f t="shared" si="604"/>
        <v>0</v>
      </c>
      <c r="AE1083" s="553">
        <f t="shared" si="622"/>
        <v>0</v>
      </c>
      <c r="AF1083" s="282">
        <f t="shared" si="623"/>
        <v>0</v>
      </c>
      <c r="AG1083" s="283">
        <f t="shared" si="615"/>
        <v>0</v>
      </c>
      <c r="AH1083" s="281">
        <f t="shared" si="616"/>
        <v>0</v>
      </c>
      <c r="AI1083" s="551">
        <f t="shared" si="631"/>
        <v>1420293.9112500001</v>
      </c>
      <c r="AJ1083" s="549">
        <f t="shared" si="631"/>
        <v>0</v>
      </c>
      <c r="AK1083" s="549">
        <f t="shared" si="631"/>
        <v>0</v>
      </c>
      <c r="AL1083" s="282">
        <f t="shared" si="617"/>
        <v>0</v>
      </c>
      <c r="AM1083" s="281">
        <f t="shared" si="618"/>
        <v>0</v>
      </c>
      <c r="AN1083" s="549">
        <f t="shared" si="596"/>
        <v>0</v>
      </c>
      <c r="AO1083" s="549">
        <f t="shared" si="597"/>
        <v>0</v>
      </c>
      <c r="AP1083" s="549">
        <f t="shared" si="619"/>
        <v>0</v>
      </c>
      <c r="AQ1083" s="283">
        <f t="shared" si="608"/>
        <v>0</v>
      </c>
      <c r="AR1083" s="281">
        <f t="shared" si="620"/>
        <v>0</v>
      </c>
      <c r="AT1083" s="446"/>
      <c r="AU1083" s="284"/>
      <c r="AV1083" s="447" t="str">
        <f t="shared" si="598"/>
        <v>CA</v>
      </c>
      <c r="AW1083" s="447" t="str">
        <f t="shared" si="598"/>
        <v>CL</v>
      </c>
      <c r="AX1083" s="447" t="str">
        <f t="shared" si="598"/>
        <v>AIC</v>
      </c>
      <c r="AY1083" s="447" t="str">
        <f t="shared" si="606"/>
        <v>ERB</v>
      </c>
      <c r="AZ1083" s="447" t="str">
        <f t="shared" si="606"/>
        <v>GRB</v>
      </c>
      <c r="BA1083" s="447" t="str">
        <f t="shared" si="606"/>
        <v>Non-Op</v>
      </c>
      <c r="BC1083" s="445" t="s">
        <v>2279</v>
      </c>
      <c r="BD1083" s="552">
        <f t="shared" si="603"/>
        <v>1507538.68</v>
      </c>
      <c r="BF1083" s="435"/>
      <c r="BG1083" s="435"/>
      <c r="BH1083" s="435"/>
      <c r="BI1083" s="435"/>
      <c r="BJ1083" s="435"/>
      <c r="BK1083" s="435"/>
      <c r="BL1083" s="435"/>
      <c r="BN1083" s="444"/>
    </row>
    <row r="1084" spans="1:66" s="28" customFormat="1" ht="12" customHeight="1">
      <c r="A1084" s="314">
        <v>19000553</v>
      </c>
      <c r="B1084" s="315" t="str">
        <f t="shared" si="625"/>
        <v>19000553</v>
      </c>
      <c r="C1084" s="315" t="s">
        <v>1662</v>
      </c>
      <c r="D1084" s="445" t="s">
        <v>2087</v>
      </c>
      <c r="E1084" s="445"/>
      <c r="F1084" s="315"/>
      <c r="G1084" s="445"/>
      <c r="H1084" s="547">
        <v>0</v>
      </c>
      <c r="I1084" s="547">
        <v>0</v>
      </c>
      <c r="J1084" s="547">
        <v>0</v>
      </c>
      <c r="K1084" s="547">
        <v>0</v>
      </c>
      <c r="L1084" s="547">
        <v>0</v>
      </c>
      <c r="M1084" s="547">
        <v>0</v>
      </c>
      <c r="N1084" s="547">
        <v>0</v>
      </c>
      <c r="O1084" s="547">
        <v>0</v>
      </c>
      <c r="P1084" s="547">
        <v>0</v>
      </c>
      <c r="Q1084" s="547">
        <v>0</v>
      </c>
      <c r="R1084" s="547">
        <v>0</v>
      </c>
      <c r="S1084" s="547">
        <v>0</v>
      </c>
      <c r="T1084" s="547">
        <v>0</v>
      </c>
      <c r="U1084" s="547"/>
      <c r="V1084" s="547">
        <f t="shared" si="609"/>
        <v>0</v>
      </c>
      <c r="W1084" s="328" t="s">
        <v>1639</v>
      </c>
      <c r="X1084" s="285" t="s">
        <v>1640</v>
      </c>
      <c r="Y1084" s="548">
        <f t="shared" si="635"/>
        <v>0</v>
      </c>
      <c r="Z1084" s="549">
        <f t="shared" si="635"/>
        <v>0</v>
      </c>
      <c r="AA1084" s="549">
        <f t="shared" si="635"/>
        <v>0</v>
      </c>
      <c r="AB1084" s="282">
        <f t="shared" si="613"/>
        <v>0</v>
      </c>
      <c r="AC1084" s="281">
        <f t="shared" si="614"/>
        <v>0</v>
      </c>
      <c r="AD1084" s="549">
        <f t="shared" si="604"/>
        <v>0</v>
      </c>
      <c r="AE1084" s="553">
        <f t="shared" si="622"/>
        <v>0</v>
      </c>
      <c r="AF1084" s="282">
        <f t="shared" si="623"/>
        <v>0</v>
      </c>
      <c r="AG1084" s="283">
        <f t="shared" si="615"/>
        <v>0</v>
      </c>
      <c r="AH1084" s="281">
        <f t="shared" si="616"/>
        <v>0</v>
      </c>
      <c r="AI1084" s="551">
        <f t="shared" si="631"/>
        <v>0</v>
      </c>
      <c r="AJ1084" s="549">
        <f t="shared" si="631"/>
        <v>0</v>
      </c>
      <c r="AK1084" s="549">
        <f t="shared" si="631"/>
        <v>0</v>
      </c>
      <c r="AL1084" s="282">
        <f t="shared" si="617"/>
        <v>0</v>
      </c>
      <c r="AM1084" s="281">
        <f t="shared" si="618"/>
        <v>0</v>
      </c>
      <c r="AN1084" s="549">
        <f t="shared" si="596"/>
        <v>0</v>
      </c>
      <c r="AO1084" s="549">
        <f t="shared" si="597"/>
        <v>0</v>
      </c>
      <c r="AP1084" s="549">
        <f t="shared" si="619"/>
        <v>0</v>
      </c>
      <c r="AQ1084" s="283">
        <f t="shared" si="608"/>
        <v>0</v>
      </c>
      <c r="AR1084" s="281">
        <f t="shared" si="620"/>
        <v>0</v>
      </c>
      <c r="AT1084" s="446"/>
      <c r="AU1084" s="284"/>
      <c r="AV1084" s="447" t="str">
        <f t="shared" si="598"/>
        <v>CA</v>
      </c>
      <c r="AW1084" s="447" t="str">
        <f t="shared" si="598"/>
        <v>CL</v>
      </c>
      <c r="AX1084" s="447" t="str">
        <f t="shared" si="598"/>
        <v>AIC</v>
      </c>
      <c r="AY1084" s="447" t="str">
        <f t="shared" si="606"/>
        <v>ERB</v>
      </c>
      <c r="AZ1084" s="447" t="str">
        <f t="shared" si="606"/>
        <v>GRB</v>
      </c>
      <c r="BA1084" s="447" t="str">
        <f t="shared" si="606"/>
        <v>Non-Op</v>
      </c>
      <c r="BC1084" s="445" t="s">
        <v>2279</v>
      </c>
      <c r="BD1084" s="552">
        <f t="shared" si="603"/>
        <v>0</v>
      </c>
      <c r="BF1084" s="435"/>
      <c r="BG1084" s="435"/>
      <c r="BH1084" s="435"/>
      <c r="BI1084" s="435"/>
      <c r="BJ1084" s="435"/>
      <c r="BK1084" s="435"/>
      <c r="BL1084" s="435"/>
      <c r="BN1084" s="444"/>
    </row>
    <row r="1085" spans="1:66" s="28" customFormat="1" ht="12" customHeight="1">
      <c r="A1085" s="287">
        <v>19000562</v>
      </c>
      <c r="B1085" s="288" t="str">
        <f t="shared" si="625"/>
        <v>19000562</v>
      </c>
      <c r="C1085" s="444" t="s">
        <v>1663</v>
      </c>
      <c r="D1085" s="445" t="s">
        <v>2091</v>
      </c>
      <c r="E1085" s="445"/>
      <c r="F1085" s="444"/>
      <c r="G1085" s="445"/>
      <c r="H1085" s="547">
        <v>1225863.3999999999</v>
      </c>
      <c r="I1085" s="547">
        <v>1226292.26</v>
      </c>
      <c r="J1085" s="547">
        <v>1226721.1100000001</v>
      </c>
      <c r="K1085" s="547">
        <v>1227149.97</v>
      </c>
      <c r="L1085" s="547">
        <v>1220477.25</v>
      </c>
      <c r="M1085" s="547">
        <v>1219130.71</v>
      </c>
      <c r="N1085" s="547">
        <v>1109293.55</v>
      </c>
      <c r="O1085" s="547">
        <v>1107947.02</v>
      </c>
      <c r="P1085" s="547">
        <v>1106600.48</v>
      </c>
      <c r="Q1085" s="547">
        <v>1105253.94</v>
      </c>
      <c r="R1085" s="547">
        <v>1103907.4099999999</v>
      </c>
      <c r="S1085" s="547">
        <v>1102560.8700000001</v>
      </c>
      <c r="T1085" s="547">
        <v>1101214.33</v>
      </c>
      <c r="U1085" s="547"/>
      <c r="V1085" s="547">
        <f t="shared" si="609"/>
        <v>1159906.1195833334</v>
      </c>
      <c r="W1085" s="285"/>
      <c r="X1085" s="286"/>
      <c r="Y1085" s="548">
        <f t="shared" si="635"/>
        <v>1101214.33</v>
      </c>
      <c r="Z1085" s="549">
        <f t="shared" si="635"/>
        <v>0</v>
      </c>
      <c r="AA1085" s="549">
        <f t="shared" si="635"/>
        <v>0</v>
      </c>
      <c r="AB1085" s="282">
        <f t="shared" si="613"/>
        <v>0</v>
      </c>
      <c r="AC1085" s="281">
        <f t="shared" si="614"/>
        <v>0</v>
      </c>
      <c r="AD1085" s="549">
        <f t="shared" si="604"/>
        <v>0</v>
      </c>
      <c r="AE1085" s="553">
        <f t="shared" si="622"/>
        <v>0</v>
      </c>
      <c r="AF1085" s="282">
        <f t="shared" si="623"/>
        <v>0</v>
      </c>
      <c r="AG1085" s="283">
        <f t="shared" si="615"/>
        <v>0</v>
      </c>
      <c r="AH1085" s="281">
        <f t="shared" si="616"/>
        <v>0</v>
      </c>
      <c r="AI1085" s="551">
        <f t="shared" si="631"/>
        <v>1159906.1195833334</v>
      </c>
      <c r="AJ1085" s="549">
        <f t="shared" si="631"/>
        <v>0</v>
      </c>
      <c r="AK1085" s="549">
        <f t="shared" si="631"/>
        <v>0</v>
      </c>
      <c r="AL1085" s="282">
        <f t="shared" si="617"/>
        <v>0</v>
      </c>
      <c r="AM1085" s="281">
        <f t="shared" si="618"/>
        <v>0</v>
      </c>
      <c r="AN1085" s="549">
        <f t="shared" si="596"/>
        <v>0</v>
      </c>
      <c r="AO1085" s="549">
        <f t="shared" si="597"/>
        <v>0</v>
      </c>
      <c r="AP1085" s="549">
        <f t="shared" si="619"/>
        <v>0</v>
      </c>
      <c r="AQ1085" s="283">
        <f t="shared" si="608"/>
        <v>0</v>
      </c>
      <c r="AR1085" s="281">
        <f t="shared" si="620"/>
        <v>0</v>
      </c>
      <c r="AT1085" s="446"/>
      <c r="AU1085" s="284"/>
      <c r="AV1085" s="447" t="str">
        <f t="shared" si="598"/>
        <v>CA</v>
      </c>
      <c r="AW1085" s="447" t="str">
        <f t="shared" si="598"/>
        <v>CL</v>
      </c>
      <c r="AX1085" s="447" t="str">
        <f t="shared" si="598"/>
        <v>AIC</v>
      </c>
      <c r="AY1085" s="447" t="str">
        <f t="shared" si="606"/>
        <v>ERB</v>
      </c>
      <c r="AZ1085" s="447" t="str">
        <f t="shared" si="606"/>
        <v>GRB</v>
      </c>
      <c r="BA1085" s="447" t="str">
        <f t="shared" si="606"/>
        <v>Non-Op</v>
      </c>
      <c r="BC1085" s="445" t="s">
        <v>2279</v>
      </c>
      <c r="BD1085" s="552">
        <f t="shared" si="603"/>
        <v>1101214.33</v>
      </c>
      <c r="BF1085" s="435"/>
      <c r="BG1085" s="435"/>
      <c r="BH1085" s="435"/>
      <c r="BI1085" s="435"/>
      <c r="BJ1085" s="435"/>
      <c r="BK1085" s="435"/>
      <c r="BL1085" s="435"/>
      <c r="BN1085" s="444"/>
    </row>
    <row r="1086" spans="1:66" s="28" customFormat="1" ht="12" customHeight="1">
      <c r="A1086" s="314">
        <v>19000563</v>
      </c>
      <c r="B1086" s="315" t="str">
        <f t="shared" si="625"/>
        <v>19000563</v>
      </c>
      <c r="C1086" s="315" t="s">
        <v>2936</v>
      </c>
      <c r="D1086" s="445" t="s">
        <v>2091</v>
      </c>
      <c r="E1086" s="445"/>
      <c r="F1086" s="444"/>
      <c r="G1086" s="445"/>
      <c r="H1086" s="547">
        <v>0</v>
      </c>
      <c r="I1086" s="547">
        <v>0</v>
      </c>
      <c r="J1086" s="547">
        <v>0</v>
      </c>
      <c r="K1086" s="547">
        <v>0</v>
      </c>
      <c r="L1086" s="547">
        <v>0</v>
      </c>
      <c r="M1086" s="547">
        <v>0</v>
      </c>
      <c r="N1086" s="547">
        <v>0</v>
      </c>
      <c r="O1086" s="547">
        <v>0</v>
      </c>
      <c r="P1086" s="547">
        <v>0</v>
      </c>
      <c r="Q1086" s="547">
        <v>0</v>
      </c>
      <c r="R1086" s="547">
        <v>0</v>
      </c>
      <c r="S1086" s="547">
        <v>0</v>
      </c>
      <c r="T1086" s="547">
        <v>0</v>
      </c>
      <c r="U1086" s="547"/>
      <c r="V1086" s="547">
        <f t="shared" si="609"/>
        <v>0</v>
      </c>
      <c r="W1086" s="328"/>
      <c r="X1086" s="285"/>
      <c r="Y1086" s="548">
        <f t="shared" si="635"/>
        <v>0</v>
      </c>
      <c r="Z1086" s="549">
        <f t="shared" si="635"/>
        <v>0</v>
      </c>
      <c r="AA1086" s="549">
        <f t="shared" si="635"/>
        <v>0</v>
      </c>
      <c r="AB1086" s="282">
        <f t="shared" si="613"/>
        <v>0</v>
      </c>
      <c r="AC1086" s="281">
        <f t="shared" si="614"/>
        <v>0</v>
      </c>
      <c r="AD1086" s="549">
        <f t="shared" si="604"/>
        <v>0</v>
      </c>
      <c r="AE1086" s="553">
        <f t="shared" si="622"/>
        <v>0</v>
      </c>
      <c r="AF1086" s="282">
        <f t="shared" si="623"/>
        <v>0</v>
      </c>
      <c r="AG1086" s="283">
        <f t="shared" si="615"/>
        <v>0</v>
      </c>
      <c r="AH1086" s="281">
        <f t="shared" si="616"/>
        <v>0</v>
      </c>
      <c r="AI1086" s="551">
        <f t="shared" si="631"/>
        <v>0</v>
      </c>
      <c r="AJ1086" s="549">
        <f t="shared" si="631"/>
        <v>0</v>
      </c>
      <c r="AK1086" s="549">
        <f t="shared" si="631"/>
        <v>0</v>
      </c>
      <c r="AL1086" s="282">
        <f t="shared" si="617"/>
        <v>0</v>
      </c>
      <c r="AM1086" s="281">
        <f t="shared" si="618"/>
        <v>0</v>
      </c>
      <c r="AN1086" s="549">
        <f t="shared" si="596"/>
        <v>0</v>
      </c>
      <c r="AO1086" s="549">
        <f t="shared" si="597"/>
        <v>0</v>
      </c>
      <c r="AP1086" s="549">
        <f t="shared" si="619"/>
        <v>0</v>
      </c>
      <c r="AQ1086" s="283">
        <f t="shared" si="608"/>
        <v>0</v>
      </c>
      <c r="AR1086" s="281">
        <f t="shared" si="620"/>
        <v>0</v>
      </c>
      <c r="AT1086" s="446"/>
      <c r="AU1086" s="284"/>
      <c r="AV1086" s="447" t="str">
        <f t="shared" si="598"/>
        <v>CA</v>
      </c>
      <c r="AW1086" s="447" t="str">
        <f t="shared" si="598"/>
        <v>CL</v>
      </c>
      <c r="AX1086" s="447" t="str">
        <f t="shared" si="598"/>
        <v>AIC</v>
      </c>
      <c r="AY1086" s="447" t="str">
        <f t="shared" si="606"/>
        <v>ERB</v>
      </c>
      <c r="AZ1086" s="447" t="str">
        <f t="shared" si="606"/>
        <v>GRB</v>
      </c>
      <c r="BA1086" s="447" t="str">
        <f t="shared" si="606"/>
        <v>Non-Op</v>
      </c>
      <c r="BC1086" s="445" t="s">
        <v>2279</v>
      </c>
      <c r="BD1086" s="552">
        <f t="shared" si="603"/>
        <v>0</v>
      </c>
      <c r="BF1086" s="435"/>
      <c r="BG1086" s="435"/>
      <c r="BH1086" s="435"/>
      <c r="BI1086" s="435"/>
      <c r="BJ1086" s="435"/>
      <c r="BK1086" s="435"/>
      <c r="BL1086" s="435"/>
      <c r="BN1086" s="444"/>
    </row>
    <row r="1087" spans="1:66" s="28" customFormat="1" ht="12" customHeight="1">
      <c r="A1087" s="287">
        <v>19000572</v>
      </c>
      <c r="B1087" s="288" t="str">
        <f t="shared" si="625"/>
        <v>19000572</v>
      </c>
      <c r="C1087" s="444" t="s">
        <v>1664</v>
      </c>
      <c r="D1087" s="445" t="s">
        <v>2091</v>
      </c>
      <c r="E1087" s="445"/>
      <c r="F1087" s="444"/>
      <c r="G1087" s="445"/>
      <c r="H1087" s="547">
        <v>393522.23</v>
      </c>
      <c r="I1087" s="547">
        <v>396410.71</v>
      </c>
      <c r="J1087" s="547">
        <v>399299.19</v>
      </c>
      <c r="K1087" s="547">
        <v>402187.67</v>
      </c>
      <c r="L1087" s="547">
        <v>405076.15</v>
      </c>
      <c r="M1087" s="547">
        <v>407964.63</v>
      </c>
      <c r="N1087" s="547">
        <v>412775.24</v>
      </c>
      <c r="O1087" s="547">
        <v>415663.72</v>
      </c>
      <c r="P1087" s="547">
        <v>418552.2</v>
      </c>
      <c r="Q1087" s="547">
        <v>421440.68</v>
      </c>
      <c r="R1087" s="547">
        <v>424329.16</v>
      </c>
      <c r="S1087" s="547">
        <v>427217.64</v>
      </c>
      <c r="T1087" s="547">
        <v>430106.12</v>
      </c>
      <c r="U1087" s="547"/>
      <c r="V1087" s="547">
        <f t="shared" si="609"/>
        <v>411894.26374999998</v>
      </c>
      <c r="W1087" s="285"/>
      <c r="X1087" s="286"/>
      <c r="Y1087" s="548">
        <f t="shared" si="635"/>
        <v>430106.12</v>
      </c>
      <c r="Z1087" s="549">
        <f t="shared" si="635"/>
        <v>0</v>
      </c>
      <c r="AA1087" s="549">
        <f t="shared" si="635"/>
        <v>0</v>
      </c>
      <c r="AB1087" s="282">
        <f t="shared" si="613"/>
        <v>0</v>
      </c>
      <c r="AC1087" s="281">
        <f t="shared" si="614"/>
        <v>0</v>
      </c>
      <c r="AD1087" s="549">
        <f t="shared" si="604"/>
        <v>0</v>
      </c>
      <c r="AE1087" s="553">
        <f t="shared" si="622"/>
        <v>0</v>
      </c>
      <c r="AF1087" s="282">
        <f t="shared" si="623"/>
        <v>0</v>
      </c>
      <c r="AG1087" s="283">
        <f t="shared" si="615"/>
        <v>0</v>
      </c>
      <c r="AH1087" s="281">
        <f t="shared" si="616"/>
        <v>0</v>
      </c>
      <c r="AI1087" s="551">
        <f t="shared" ref="AI1087:AK1106" si="636">IF($D1087=AI$5,$V1087,0)</f>
        <v>411894.26374999998</v>
      </c>
      <c r="AJ1087" s="549">
        <f t="shared" si="636"/>
        <v>0</v>
      </c>
      <c r="AK1087" s="549">
        <f t="shared" si="636"/>
        <v>0</v>
      </c>
      <c r="AL1087" s="282">
        <f t="shared" si="617"/>
        <v>0</v>
      </c>
      <c r="AM1087" s="281">
        <f t="shared" si="618"/>
        <v>0</v>
      </c>
      <c r="AN1087" s="549">
        <f t="shared" si="596"/>
        <v>0</v>
      </c>
      <c r="AO1087" s="549">
        <f t="shared" si="597"/>
        <v>0</v>
      </c>
      <c r="AP1087" s="549">
        <f t="shared" si="619"/>
        <v>0</v>
      </c>
      <c r="AQ1087" s="283">
        <f t="shared" si="608"/>
        <v>0</v>
      </c>
      <c r="AR1087" s="281">
        <f t="shared" si="620"/>
        <v>0</v>
      </c>
      <c r="AT1087" s="446"/>
      <c r="AU1087" s="284"/>
      <c r="AV1087" s="447" t="str">
        <f t="shared" si="598"/>
        <v>CA</v>
      </c>
      <c r="AW1087" s="447" t="str">
        <f t="shared" si="598"/>
        <v>CL</v>
      </c>
      <c r="AX1087" s="447" t="str">
        <f t="shared" si="598"/>
        <v>AIC</v>
      </c>
      <c r="AY1087" s="447" t="str">
        <f t="shared" si="606"/>
        <v>ERB</v>
      </c>
      <c r="AZ1087" s="447" t="str">
        <f t="shared" si="606"/>
        <v>GRB</v>
      </c>
      <c r="BA1087" s="447" t="str">
        <f t="shared" si="606"/>
        <v>Non-Op</v>
      </c>
      <c r="BC1087" s="445" t="s">
        <v>2279</v>
      </c>
      <c r="BD1087" s="552">
        <f t="shared" si="603"/>
        <v>430106.12</v>
      </c>
      <c r="BF1087" s="435"/>
      <c r="BG1087" s="435"/>
      <c r="BH1087" s="435"/>
      <c r="BI1087" s="435"/>
      <c r="BJ1087" s="435"/>
      <c r="BK1087" s="435"/>
      <c r="BL1087" s="435"/>
      <c r="BN1087" s="444"/>
    </row>
    <row r="1088" spans="1:66" s="28" customFormat="1" ht="12" customHeight="1">
      <c r="A1088" s="287">
        <v>19000573</v>
      </c>
      <c r="B1088" s="288" t="str">
        <f t="shared" si="625"/>
        <v>19000573</v>
      </c>
      <c r="C1088" s="444" t="s">
        <v>1665</v>
      </c>
      <c r="D1088" s="445" t="s">
        <v>2087</v>
      </c>
      <c r="E1088" s="445"/>
      <c r="F1088" s="444"/>
      <c r="G1088" s="445"/>
      <c r="H1088" s="547">
        <v>2045196.64</v>
      </c>
      <c r="I1088" s="547">
        <v>2018922.45</v>
      </c>
      <c r="J1088" s="547">
        <v>1992648.28</v>
      </c>
      <c r="K1088" s="547">
        <v>2450666.7799999998</v>
      </c>
      <c r="L1088" s="547">
        <v>2381644.3199999998</v>
      </c>
      <c r="M1088" s="547">
        <v>2351483.9300000002</v>
      </c>
      <c r="N1088" s="547">
        <v>2321323.54</v>
      </c>
      <c r="O1088" s="547">
        <v>2291163.15</v>
      </c>
      <c r="P1088" s="547">
        <v>2261002.7599999998</v>
      </c>
      <c r="Q1088" s="547">
        <v>2831656.38</v>
      </c>
      <c r="R1088" s="547">
        <v>2798950.18</v>
      </c>
      <c r="S1088" s="547">
        <v>2766243.97</v>
      </c>
      <c r="T1088" s="547">
        <v>2733537.75</v>
      </c>
      <c r="U1088" s="547"/>
      <c r="V1088" s="547">
        <f t="shared" si="609"/>
        <v>2404589.4112499999</v>
      </c>
      <c r="W1088" s="285" t="s">
        <v>1666</v>
      </c>
      <c r="X1088" s="285" t="s">
        <v>1640</v>
      </c>
      <c r="Y1088" s="548">
        <f t="shared" si="635"/>
        <v>0</v>
      </c>
      <c r="Z1088" s="549">
        <f t="shared" si="635"/>
        <v>0</v>
      </c>
      <c r="AA1088" s="549">
        <f t="shared" si="635"/>
        <v>0</v>
      </c>
      <c r="AB1088" s="282">
        <f t="shared" si="613"/>
        <v>2733537.75</v>
      </c>
      <c r="AC1088" s="281">
        <f t="shared" si="614"/>
        <v>0</v>
      </c>
      <c r="AD1088" s="549">
        <f t="shared" si="604"/>
        <v>1794840.88665</v>
      </c>
      <c r="AE1088" s="553">
        <f t="shared" si="622"/>
        <v>938696.86335</v>
      </c>
      <c r="AF1088" s="282">
        <f t="shared" si="623"/>
        <v>0</v>
      </c>
      <c r="AG1088" s="283">
        <f t="shared" si="615"/>
        <v>2733537.75</v>
      </c>
      <c r="AH1088" s="281">
        <f t="shared" si="616"/>
        <v>0</v>
      </c>
      <c r="AI1088" s="551">
        <f t="shared" si="636"/>
        <v>0</v>
      </c>
      <c r="AJ1088" s="549">
        <f t="shared" si="636"/>
        <v>0</v>
      </c>
      <c r="AK1088" s="549">
        <f t="shared" si="636"/>
        <v>0</v>
      </c>
      <c r="AL1088" s="282">
        <f t="shared" si="617"/>
        <v>2404589.4112499999</v>
      </c>
      <c r="AM1088" s="281">
        <f t="shared" si="618"/>
        <v>0</v>
      </c>
      <c r="AN1088" s="549">
        <f t="shared" si="596"/>
        <v>1578853.4074267498</v>
      </c>
      <c r="AO1088" s="549">
        <f t="shared" si="597"/>
        <v>825736.00382324995</v>
      </c>
      <c r="AP1088" s="549">
        <f t="shared" si="619"/>
        <v>0</v>
      </c>
      <c r="AQ1088" s="283">
        <f t="shared" si="608"/>
        <v>2404589.4112499999</v>
      </c>
      <c r="AR1088" s="281">
        <f t="shared" si="620"/>
        <v>0</v>
      </c>
      <c r="AT1088" s="446"/>
      <c r="AU1088" s="284"/>
      <c r="AV1088" s="447" t="str">
        <f t="shared" si="598"/>
        <v>CA</v>
      </c>
      <c r="AW1088" s="447" t="str">
        <f t="shared" si="598"/>
        <v>CL</v>
      </c>
      <c r="AX1088" s="447" t="str">
        <f t="shared" si="598"/>
        <v>AIC</v>
      </c>
      <c r="AY1088" s="447" t="str">
        <f t="shared" si="606"/>
        <v>ERB</v>
      </c>
      <c r="AZ1088" s="447" t="str">
        <f t="shared" si="606"/>
        <v>GRB</v>
      </c>
      <c r="BA1088" s="447" t="str">
        <f t="shared" si="606"/>
        <v>Non-Op</v>
      </c>
      <c r="BC1088" s="445" t="s">
        <v>2279</v>
      </c>
      <c r="BD1088" s="552">
        <f t="shared" si="603"/>
        <v>2733537.75</v>
      </c>
      <c r="BF1088" s="435"/>
      <c r="BG1088" s="435"/>
      <c r="BH1088" s="435"/>
      <c r="BI1088" s="435"/>
      <c r="BJ1088" s="435"/>
      <c r="BK1088" s="435"/>
      <c r="BL1088" s="435"/>
      <c r="BN1088" s="444"/>
    </row>
    <row r="1089" spans="1:66" s="28" customFormat="1" ht="12" customHeight="1">
      <c r="A1089" s="314">
        <v>19000581</v>
      </c>
      <c r="B1089" s="315" t="str">
        <f t="shared" si="625"/>
        <v>19000581</v>
      </c>
      <c r="C1089" s="315" t="s">
        <v>1667</v>
      </c>
      <c r="D1089" s="445" t="s">
        <v>1165</v>
      </c>
      <c r="E1089" s="445"/>
      <c r="F1089" s="315"/>
      <c r="G1089" s="445"/>
      <c r="H1089" s="547">
        <v>607438.99</v>
      </c>
      <c r="I1089" s="547">
        <v>591956.32999999996</v>
      </c>
      <c r="J1089" s="547">
        <v>576473.67000000004</v>
      </c>
      <c r="K1089" s="547">
        <v>560991.01</v>
      </c>
      <c r="L1089" s="547">
        <v>545508.34</v>
      </c>
      <c r="M1089" s="547">
        <v>530025.68000000005</v>
      </c>
      <c r="N1089" s="547">
        <v>514543.02</v>
      </c>
      <c r="O1089" s="547">
        <v>499060.36</v>
      </c>
      <c r="P1089" s="547">
        <v>483577.7</v>
      </c>
      <c r="Q1089" s="547">
        <v>468095.04</v>
      </c>
      <c r="R1089" s="547">
        <v>452612.37</v>
      </c>
      <c r="S1089" s="547">
        <v>437129.71</v>
      </c>
      <c r="T1089" s="547">
        <v>421647.05</v>
      </c>
      <c r="U1089" s="547"/>
      <c r="V1089" s="547">
        <f t="shared" si="609"/>
        <v>514543.02083333331</v>
      </c>
      <c r="W1089" s="285"/>
      <c r="X1089" s="286"/>
      <c r="Y1089" s="548">
        <f t="shared" si="635"/>
        <v>0</v>
      </c>
      <c r="Z1089" s="549">
        <f t="shared" si="635"/>
        <v>0</v>
      </c>
      <c r="AA1089" s="549">
        <f t="shared" si="635"/>
        <v>0</v>
      </c>
      <c r="AB1089" s="282">
        <f t="shared" si="613"/>
        <v>421647.05</v>
      </c>
      <c r="AC1089" s="281">
        <f t="shared" si="614"/>
        <v>0</v>
      </c>
      <c r="AD1089" s="549">
        <f t="shared" si="604"/>
        <v>0</v>
      </c>
      <c r="AE1089" s="553">
        <f t="shared" si="622"/>
        <v>0</v>
      </c>
      <c r="AF1089" s="282">
        <f t="shared" si="623"/>
        <v>421647.05</v>
      </c>
      <c r="AG1089" s="283">
        <f t="shared" si="615"/>
        <v>421647.05</v>
      </c>
      <c r="AH1089" s="281">
        <f t="shared" si="616"/>
        <v>0</v>
      </c>
      <c r="AI1089" s="551">
        <f t="shared" si="636"/>
        <v>0</v>
      </c>
      <c r="AJ1089" s="549">
        <f t="shared" si="636"/>
        <v>0</v>
      </c>
      <c r="AK1089" s="549">
        <f t="shared" si="636"/>
        <v>0</v>
      </c>
      <c r="AL1089" s="282">
        <f t="shared" si="617"/>
        <v>514543.02083333331</v>
      </c>
      <c r="AM1089" s="281">
        <f t="shared" si="618"/>
        <v>0</v>
      </c>
      <c r="AN1089" s="549">
        <f t="shared" si="596"/>
        <v>0</v>
      </c>
      <c r="AO1089" s="549">
        <f t="shared" si="597"/>
        <v>0</v>
      </c>
      <c r="AP1089" s="549">
        <f t="shared" si="619"/>
        <v>514543.02083333331</v>
      </c>
      <c r="AQ1089" s="283">
        <f t="shared" si="608"/>
        <v>514543.02083333331</v>
      </c>
      <c r="AR1089" s="281">
        <f t="shared" si="620"/>
        <v>0</v>
      </c>
      <c r="AT1089" s="446" t="s">
        <v>2081</v>
      </c>
      <c r="AU1089" s="284"/>
      <c r="AV1089" s="447" t="str">
        <f t="shared" si="598"/>
        <v>CA</v>
      </c>
      <c r="AW1089" s="447" t="str">
        <f t="shared" si="598"/>
        <v>CL</v>
      </c>
      <c r="AX1089" s="447" t="str">
        <f t="shared" si="598"/>
        <v>AIC</v>
      </c>
      <c r="AY1089" s="447" t="str">
        <f t="shared" si="606"/>
        <v>ERB</v>
      </c>
      <c r="AZ1089" s="447" t="str">
        <f t="shared" si="606"/>
        <v>GRB</v>
      </c>
      <c r="BA1089" s="447" t="str">
        <f t="shared" si="606"/>
        <v>Non-Op</v>
      </c>
      <c r="BC1089" s="449" t="s">
        <v>2100</v>
      </c>
      <c r="BD1089" s="552">
        <f t="shared" si="603"/>
        <v>421647.05</v>
      </c>
      <c r="BF1089" s="435"/>
      <c r="BG1089" s="435"/>
      <c r="BH1089" s="435"/>
      <c r="BI1089" s="435"/>
      <c r="BJ1089" s="435"/>
      <c r="BK1089" s="435"/>
      <c r="BL1089" s="435"/>
      <c r="BN1089" s="444"/>
    </row>
    <row r="1090" spans="1:66" s="28" customFormat="1" ht="12" customHeight="1">
      <c r="A1090" s="287">
        <v>19000592</v>
      </c>
      <c r="B1090" s="288" t="str">
        <f t="shared" si="625"/>
        <v>19000592</v>
      </c>
      <c r="C1090" s="444" t="s">
        <v>1668</v>
      </c>
      <c r="D1090" s="445" t="s">
        <v>1164</v>
      </c>
      <c r="E1090" s="445"/>
      <c r="F1090" s="444"/>
      <c r="G1090" s="445"/>
      <c r="H1090" s="547">
        <v>431588.7</v>
      </c>
      <c r="I1090" s="547">
        <v>449015.97</v>
      </c>
      <c r="J1090" s="547">
        <v>467651.37</v>
      </c>
      <c r="K1090" s="547">
        <v>483843.21</v>
      </c>
      <c r="L1090" s="547">
        <v>495745.59</v>
      </c>
      <c r="M1090" s="547">
        <v>507659.73</v>
      </c>
      <c r="N1090" s="547">
        <v>519585.42</v>
      </c>
      <c r="O1090" s="547">
        <v>531522.87</v>
      </c>
      <c r="P1090" s="547">
        <v>543472.07999999996</v>
      </c>
      <c r="Q1090" s="547">
        <v>555433.05000000005</v>
      </c>
      <c r="R1090" s="547">
        <v>567405.99</v>
      </c>
      <c r="S1090" s="547">
        <v>579390.68999999994</v>
      </c>
      <c r="T1090" s="547">
        <v>590732.16</v>
      </c>
      <c r="U1090" s="547"/>
      <c r="V1090" s="547">
        <f t="shared" si="609"/>
        <v>517657.2</v>
      </c>
      <c r="W1090" s="328" t="s">
        <v>321</v>
      </c>
      <c r="X1090" s="285" t="s">
        <v>1637</v>
      </c>
      <c r="Y1090" s="548">
        <f t="shared" si="635"/>
        <v>0</v>
      </c>
      <c r="Z1090" s="549">
        <f t="shared" si="635"/>
        <v>0</v>
      </c>
      <c r="AA1090" s="549">
        <f t="shared" si="635"/>
        <v>0</v>
      </c>
      <c r="AB1090" s="282">
        <f t="shared" si="613"/>
        <v>590732.16</v>
      </c>
      <c r="AC1090" s="281">
        <f t="shared" si="614"/>
        <v>0</v>
      </c>
      <c r="AD1090" s="549">
        <f t="shared" si="604"/>
        <v>0</v>
      </c>
      <c r="AE1090" s="553">
        <f t="shared" si="622"/>
        <v>590732.16</v>
      </c>
      <c r="AF1090" s="282">
        <f t="shared" si="623"/>
        <v>0</v>
      </c>
      <c r="AG1090" s="283">
        <f t="shared" si="615"/>
        <v>590732.16</v>
      </c>
      <c r="AH1090" s="281">
        <f t="shared" si="616"/>
        <v>0</v>
      </c>
      <c r="AI1090" s="551">
        <f t="shared" si="636"/>
        <v>0</v>
      </c>
      <c r="AJ1090" s="549">
        <f t="shared" si="636"/>
        <v>0</v>
      </c>
      <c r="AK1090" s="549">
        <f t="shared" si="636"/>
        <v>0</v>
      </c>
      <c r="AL1090" s="282">
        <f t="shared" si="617"/>
        <v>517657.2</v>
      </c>
      <c r="AM1090" s="281">
        <f t="shared" si="618"/>
        <v>0</v>
      </c>
      <c r="AN1090" s="549">
        <f t="shared" si="596"/>
        <v>0</v>
      </c>
      <c r="AO1090" s="549">
        <f t="shared" si="597"/>
        <v>517657.2</v>
      </c>
      <c r="AP1090" s="549">
        <f t="shared" si="619"/>
        <v>0</v>
      </c>
      <c r="AQ1090" s="283">
        <f t="shared" si="608"/>
        <v>517657.2</v>
      </c>
      <c r="AR1090" s="281">
        <f t="shared" si="620"/>
        <v>0</v>
      </c>
      <c r="AT1090" s="446"/>
      <c r="AU1090" s="284"/>
      <c r="AV1090" s="447" t="str">
        <f t="shared" si="598"/>
        <v>CA</v>
      </c>
      <c r="AW1090" s="447" t="str">
        <f t="shared" si="598"/>
        <v>CL</v>
      </c>
      <c r="AX1090" s="447" t="str">
        <f t="shared" si="598"/>
        <v>AIC</v>
      </c>
      <c r="AY1090" s="447" t="str">
        <f t="shared" si="606"/>
        <v>ERB</v>
      </c>
      <c r="AZ1090" s="447" t="str">
        <f t="shared" si="606"/>
        <v>GRB</v>
      </c>
      <c r="BA1090" s="447" t="str">
        <f t="shared" si="606"/>
        <v>Non-Op</v>
      </c>
      <c r="BC1090" s="445" t="s">
        <v>2279</v>
      </c>
      <c r="BD1090" s="552">
        <f t="shared" si="603"/>
        <v>590732.16</v>
      </c>
      <c r="BF1090" s="435"/>
      <c r="BG1090" s="435"/>
      <c r="BH1090" s="435"/>
      <c r="BI1090" s="435"/>
      <c r="BJ1090" s="435"/>
      <c r="BK1090" s="435"/>
      <c r="BL1090" s="435"/>
      <c r="BN1090" s="444"/>
    </row>
    <row r="1091" spans="1:66" s="28" customFormat="1" ht="12" customHeight="1">
      <c r="A1091" s="287">
        <v>19000601</v>
      </c>
      <c r="B1091" s="288" t="str">
        <f t="shared" si="625"/>
        <v>19000601</v>
      </c>
      <c r="C1091" s="444" t="s">
        <v>1669</v>
      </c>
      <c r="D1091" s="445" t="s">
        <v>1165</v>
      </c>
      <c r="E1091" s="445"/>
      <c r="F1091" s="444"/>
      <c r="G1091" s="445"/>
      <c r="H1091" s="547">
        <v>0</v>
      </c>
      <c r="I1091" s="547">
        <v>0</v>
      </c>
      <c r="J1091" s="547">
        <v>0</v>
      </c>
      <c r="K1091" s="547">
        <v>0</v>
      </c>
      <c r="L1091" s="547">
        <v>0</v>
      </c>
      <c r="M1091" s="547">
        <v>0</v>
      </c>
      <c r="N1091" s="547">
        <v>0</v>
      </c>
      <c r="O1091" s="547">
        <v>0</v>
      </c>
      <c r="P1091" s="547">
        <v>0</v>
      </c>
      <c r="Q1091" s="547">
        <v>0</v>
      </c>
      <c r="R1091" s="547">
        <v>0</v>
      </c>
      <c r="S1091" s="547">
        <v>0</v>
      </c>
      <c r="T1091" s="547">
        <v>0</v>
      </c>
      <c r="U1091" s="547"/>
      <c r="V1091" s="547">
        <f t="shared" si="609"/>
        <v>0</v>
      </c>
      <c r="W1091" s="333"/>
      <c r="X1091" s="306"/>
      <c r="Y1091" s="548">
        <f t="shared" si="635"/>
        <v>0</v>
      </c>
      <c r="Z1091" s="549">
        <f t="shared" si="635"/>
        <v>0</v>
      </c>
      <c r="AA1091" s="549">
        <f t="shared" si="635"/>
        <v>0</v>
      </c>
      <c r="AB1091" s="282">
        <f t="shared" si="613"/>
        <v>0</v>
      </c>
      <c r="AC1091" s="281">
        <f t="shared" si="614"/>
        <v>0</v>
      </c>
      <c r="AD1091" s="549">
        <f t="shared" si="604"/>
        <v>0</v>
      </c>
      <c r="AE1091" s="553">
        <f t="shared" si="622"/>
        <v>0</v>
      </c>
      <c r="AF1091" s="282">
        <f t="shared" si="623"/>
        <v>0</v>
      </c>
      <c r="AG1091" s="283">
        <f t="shared" si="615"/>
        <v>0</v>
      </c>
      <c r="AH1091" s="281">
        <f t="shared" si="616"/>
        <v>0</v>
      </c>
      <c r="AI1091" s="551">
        <f t="shared" si="636"/>
        <v>0</v>
      </c>
      <c r="AJ1091" s="549">
        <f t="shared" si="636"/>
        <v>0</v>
      </c>
      <c r="AK1091" s="549">
        <f t="shared" si="636"/>
        <v>0</v>
      </c>
      <c r="AL1091" s="282">
        <f t="shared" si="617"/>
        <v>0</v>
      </c>
      <c r="AM1091" s="281">
        <f t="shared" si="618"/>
        <v>0</v>
      </c>
      <c r="AN1091" s="549">
        <f t="shared" si="596"/>
        <v>0</v>
      </c>
      <c r="AO1091" s="549">
        <f t="shared" si="597"/>
        <v>0</v>
      </c>
      <c r="AP1091" s="549">
        <f t="shared" si="619"/>
        <v>0</v>
      </c>
      <c r="AQ1091" s="283">
        <f t="shared" si="608"/>
        <v>0</v>
      </c>
      <c r="AR1091" s="281">
        <f t="shared" si="620"/>
        <v>0</v>
      </c>
      <c r="AT1091" s="446" t="s">
        <v>2078</v>
      </c>
      <c r="AU1091" s="284"/>
      <c r="AV1091" s="447" t="str">
        <f t="shared" si="598"/>
        <v>CA</v>
      </c>
      <c r="AW1091" s="447" t="str">
        <f t="shared" si="598"/>
        <v>CL</v>
      </c>
      <c r="AX1091" s="447" t="str">
        <f t="shared" si="598"/>
        <v>AIC</v>
      </c>
      <c r="AY1091" s="447" t="str">
        <f t="shared" si="606"/>
        <v>ERB</v>
      </c>
      <c r="AZ1091" s="447" t="str">
        <f t="shared" si="606"/>
        <v>GRB</v>
      </c>
      <c r="BA1091" s="447" t="str">
        <f t="shared" si="606"/>
        <v>Non-Op</v>
      </c>
      <c r="BC1091" s="449" t="s">
        <v>2100</v>
      </c>
      <c r="BD1091" s="552">
        <f t="shared" si="603"/>
        <v>0</v>
      </c>
      <c r="BF1091" s="435"/>
      <c r="BG1091" s="435"/>
      <c r="BH1091" s="435"/>
      <c r="BI1091" s="435"/>
      <c r="BJ1091" s="435"/>
      <c r="BK1091" s="435"/>
      <c r="BL1091" s="435"/>
      <c r="BN1091" s="444"/>
    </row>
    <row r="1092" spans="1:66" s="28" customFormat="1" ht="12" customHeight="1">
      <c r="A1092" s="287">
        <v>19000621</v>
      </c>
      <c r="B1092" s="288" t="str">
        <f t="shared" si="625"/>
        <v>19000621</v>
      </c>
      <c r="C1092" s="444" t="s">
        <v>2937</v>
      </c>
      <c r="D1092" s="445" t="s">
        <v>1165</v>
      </c>
      <c r="E1092" s="445"/>
      <c r="F1092" s="444"/>
      <c r="G1092" s="445"/>
      <c r="H1092" s="547">
        <v>0</v>
      </c>
      <c r="I1092" s="547">
        <v>0</v>
      </c>
      <c r="J1092" s="547">
        <v>0</v>
      </c>
      <c r="K1092" s="547">
        <v>0</v>
      </c>
      <c r="L1092" s="547">
        <v>0</v>
      </c>
      <c r="M1092" s="547">
        <v>0</v>
      </c>
      <c r="N1092" s="547">
        <v>0</v>
      </c>
      <c r="O1092" s="547">
        <v>0</v>
      </c>
      <c r="P1092" s="547">
        <v>0</v>
      </c>
      <c r="Q1092" s="547">
        <v>0</v>
      </c>
      <c r="R1092" s="547">
        <v>0</v>
      </c>
      <c r="S1092" s="547">
        <v>0</v>
      </c>
      <c r="T1092" s="547">
        <v>0</v>
      </c>
      <c r="U1092" s="547"/>
      <c r="V1092" s="547">
        <f t="shared" si="609"/>
        <v>0</v>
      </c>
      <c r="W1092" s="305"/>
      <c r="X1092" s="306"/>
      <c r="Y1092" s="548">
        <f t="shared" si="635"/>
        <v>0</v>
      </c>
      <c r="Z1092" s="549">
        <f t="shared" si="635"/>
        <v>0</v>
      </c>
      <c r="AA1092" s="549">
        <f t="shared" si="635"/>
        <v>0</v>
      </c>
      <c r="AB1092" s="282">
        <f t="shared" si="613"/>
        <v>0</v>
      </c>
      <c r="AC1092" s="281">
        <f t="shared" si="614"/>
        <v>0</v>
      </c>
      <c r="AD1092" s="549">
        <f t="shared" si="604"/>
        <v>0</v>
      </c>
      <c r="AE1092" s="553">
        <f t="shared" si="622"/>
        <v>0</v>
      </c>
      <c r="AF1092" s="282">
        <f t="shared" si="623"/>
        <v>0</v>
      </c>
      <c r="AG1092" s="283">
        <f t="shared" si="615"/>
        <v>0</v>
      </c>
      <c r="AH1092" s="281">
        <f t="shared" si="616"/>
        <v>0</v>
      </c>
      <c r="AI1092" s="551">
        <f t="shared" si="636"/>
        <v>0</v>
      </c>
      <c r="AJ1092" s="549">
        <f t="shared" si="636"/>
        <v>0</v>
      </c>
      <c r="AK1092" s="549">
        <f t="shared" si="636"/>
        <v>0</v>
      </c>
      <c r="AL1092" s="282">
        <f t="shared" si="617"/>
        <v>0</v>
      </c>
      <c r="AM1092" s="281">
        <f t="shared" si="618"/>
        <v>0</v>
      </c>
      <c r="AN1092" s="549">
        <f t="shared" si="596"/>
        <v>0</v>
      </c>
      <c r="AO1092" s="549">
        <f t="shared" si="597"/>
        <v>0</v>
      </c>
      <c r="AP1092" s="549">
        <f t="shared" si="619"/>
        <v>0</v>
      </c>
      <c r="AQ1092" s="283">
        <f t="shared" si="608"/>
        <v>0</v>
      </c>
      <c r="AR1092" s="281">
        <f t="shared" si="620"/>
        <v>0</v>
      </c>
      <c r="AT1092" s="446" t="s">
        <v>2078</v>
      </c>
      <c r="AU1092" s="284"/>
      <c r="AV1092" s="447" t="str">
        <f t="shared" ref="AV1092:AX1156" si="637">IF(VALUE(Y1092),AV$7,IF(ISBLANK(Y1092),"",AV$7))</f>
        <v>CA</v>
      </c>
      <c r="AW1092" s="447" t="str">
        <f t="shared" si="637"/>
        <v>CL</v>
      </c>
      <c r="AX1092" s="447" t="str">
        <f t="shared" si="637"/>
        <v>AIC</v>
      </c>
      <c r="AY1092" s="447" t="str">
        <f t="shared" si="606"/>
        <v>ERB</v>
      </c>
      <c r="AZ1092" s="447" t="str">
        <f t="shared" si="606"/>
        <v>GRB</v>
      </c>
      <c r="BA1092" s="447" t="str">
        <f t="shared" si="606"/>
        <v>Non-Op</v>
      </c>
      <c r="BC1092" s="449" t="s">
        <v>2100</v>
      </c>
      <c r="BD1092" s="552">
        <f t="shared" si="603"/>
        <v>0</v>
      </c>
      <c r="BF1092" s="435"/>
      <c r="BG1092" s="435"/>
      <c r="BH1092" s="435"/>
      <c r="BI1092" s="435"/>
      <c r="BJ1092" s="435"/>
      <c r="BK1092" s="435"/>
      <c r="BL1092" s="435"/>
      <c r="BN1092" s="444"/>
    </row>
    <row r="1093" spans="1:66" s="28" customFormat="1" ht="12" customHeight="1">
      <c r="A1093" s="287">
        <v>19000641</v>
      </c>
      <c r="B1093" s="288" t="str">
        <f t="shared" si="625"/>
        <v>19000641</v>
      </c>
      <c r="C1093" s="444" t="s">
        <v>1670</v>
      </c>
      <c r="D1093" s="445" t="s">
        <v>1165</v>
      </c>
      <c r="E1093" s="445"/>
      <c r="F1093" s="444"/>
      <c r="G1093" s="445"/>
      <c r="H1093" s="547">
        <v>136653.07</v>
      </c>
      <c r="I1093" s="547">
        <v>27848.5</v>
      </c>
      <c r="J1093" s="547">
        <v>25026.04</v>
      </c>
      <c r="K1093" s="547">
        <v>25026.04</v>
      </c>
      <c r="L1093" s="547">
        <v>24162.85</v>
      </c>
      <c r="M1093" s="547">
        <v>16894.61</v>
      </c>
      <c r="N1093" s="547">
        <v>16894.61</v>
      </c>
      <c r="O1093" s="547">
        <v>14010.44</v>
      </c>
      <c r="P1093" s="547">
        <v>14010.44</v>
      </c>
      <c r="Q1093" s="547">
        <v>13817.95</v>
      </c>
      <c r="R1093" s="547">
        <v>13605.93</v>
      </c>
      <c r="S1093" s="547">
        <v>13373.31</v>
      </c>
      <c r="T1093" s="547">
        <v>13373.31</v>
      </c>
      <c r="U1093" s="547"/>
      <c r="V1093" s="547">
        <f t="shared" si="609"/>
        <v>23306.992500000004</v>
      </c>
      <c r="W1093" s="305"/>
      <c r="X1093" s="306"/>
      <c r="Y1093" s="548">
        <f t="shared" ref="Y1093:AA1112" si="638">IF($D1093=Y$5,$T1093,0)</f>
        <v>0</v>
      </c>
      <c r="Z1093" s="549">
        <f t="shared" si="638"/>
        <v>0</v>
      </c>
      <c r="AA1093" s="549">
        <f t="shared" si="638"/>
        <v>0</v>
      </c>
      <c r="AB1093" s="282">
        <f t="shared" si="613"/>
        <v>13373.31</v>
      </c>
      <c r="AC1093" s="281">
        <f t="shared" si="614"/>
        <v>0</v>
      </c>
      <c r="AD1093" s="549">
        <f t="shared" si="604"/>
        <v>0</v>
      </c>
      <c r="AE1093" s="553">
        <f t="shared" si="622"/>
        <v>0</v>
      </c>
      <c r="AF1093" s="282">
        <f t="shared" si="623"/>
        <v>13373.31</v>
      </c>
      <c r="AG1093" s="283">
        <f t="shared" si="615"/>
        <v>13373.31</v>
      </c>
      <c r="AH1093" s="281">
        <f t="shared" si="616"/>
        <v>0</v>
      </c>
      <c r="AI1093" s="551">
        <f t="shared" si="636"/>
        <v>0</v>
      </c>
      <c r="AJ1093" s="549">
        <f t="shared" si="636"/>
        <v>0</v>
      </c>
      <c r="AK1093" s="549">
        <f t="shared" si="636"/>
        <v>0</v>
      </c>
      <c r="AL1093" s="282">
        <f t="shared" si="617"/>
        <v>23306.992500000004</v>
      </c>
      <c r="AM1093" s="281">
        <f t="shared" si="618"/>
        <v>0</v>
      </c>
      <c r="AN1093" s="549">
        <f t="shared" si="596"/>
        <v>0</v>
      </c>
      <c r="AO1093" s="549">
        <f t="shared" si="597"/>
        <v>0</v>
      </c>
      <c r="AP1093" s="549">
        <f t="shared" si="619"/>
        <v>23306.992500000004</v>
      </c>
      <c r="AQ1093" s="283">
        <f t="shared" si="608"/>
        <v>23306.992500000004</v>
      </c>
      <c r="AR1093" s="281">
        <f t="shared" si="620"/>
        <v>0</v>
      </c>
      <c r="AT1093" s="446" t="s">
        <v>2066</v>
      </c>
      <c r="AU1093" s="284"/>
      <c r="AV1093" s="447" t="str">
        <f t="shared" si="637"/>
        <v>CA</v>
      </c>
      <c r="AW1093" s="447" t="str">
        <f t="shared" si="637"/>
        <v>CL</v>
      </c>
      <c r="AX1093" s="447" t="str">
        <f t="shared" si="637"/>
        <v>AIC</v>
      </c>
      <c r="AY1093" s="447" t="str">
        <f t="shared" si="606"/>
        <v>ERB</v>
      </c>
      <c r="AZ1093" s="447" t="str">
        <f t="shared" si="606"/>
        <v>GRB</v>
      </c>
      <c r="BA1093" s="447" t="str">
        <f t="shared" si="606"/>
        <v>Non-Op</v>
      </c>
      <c r="BC1093" s="449" t="s">
        <v>2100</v>
      </c>
      <c r="BD1093" s="552">
        <f t="shared" si="603"/>
        <v>13373.31</v>
      </c>
      <c r="BF1093" s="435"/>
      <c r="BG1093" s="435"/>
      <c r="BH1093" s="435"/>
      <c r="BI1093" s="435"/>
      <c r="BJ1093" s="435"/>
      <c r="BK1093" s="435"/>
      <c r="BL1093" s="435"/>
      <c r="BN1093" s="444"/>
    </row>
    <row r="1094" spans="1:66" s="28" customFormat="1" ht="12" customHeight="1">
      <c r="A1094" s="287">
        <v>19000671</v>
      </c>
      <c r="B1094" s="288" t="str">
        <f t="shared" si="625"/>
        <v>19000671</v>
      </c>
      <c r="C1094" s="444" t="s">
        <v>1671</v>
      </c>
      <c r="D1094" s="445" t="s">
        <v>1165</v>
      </c>
      <c r="E1094" s="445"/>
      <c r="F1094" s="444"/>
      <c r="G1094" s="445"/>
      <c r="H1094" s="547">
        <v>0</v>
      </c>
      <c r="I1094" s="547">
        <v>0</v>
      </c>
      <c r="J1094" s="547">
        <v>0</v>
      </c>
      <c r="K1094" s="547">
        <v>0</v>
      </c>
      <c r="L1094" s="547">
        <v>0</v>
      </c>
      <c r="M1094" s="547">
        <v>0</v>
      </c>
      <c r="N1094" s="547">
        <v>0</v>
      </c>
      <c r="O1094" s="547">
        <v>0</v>
      </c>
      <c r="P1094" s="547">
        <v>0</v>
      </c>
      <c r="Q1094" s="547">
        <v>0</v>
      </c>
      <c r="R1094" s="547">
        <v>0</v>
      </c>
      <c r="S1094" s="547">
        <v>0</v>
      </c>
      <c r="T1094" s="547">
        <v>0</v>
      </c>
      <c r="U1094" s="547"/>
      <c r="V1094" s="547">
        <f t="shared" si="609"/>
        <v>0</v>
      </c>
      <c r="W1094" s="305"/>
      <c r="X1094" s="306"/>
      <c r="Y1094" s="548">
        <f t="shared" si="638"/>
        <v>0</v>
      </c>
      <c r="Z1094" s="549">
        <f t="shared" si="638"/>
        <v>0</v>
      </c>
      <c r="AA1094" s="549">
        <f t="shared" si="638"/>
        <v>0</v>
      </c>
      <c r="AB1094" s="282">
        <f t="shared" si="613"/>
        <v>0</v>
      </c>
      <c r="AC1094" s="281">
        <f t="shared" si="614"/>
        <v>0</v>
      </c>
      <c r="AD1094" s="549">
        <f t="shared" si="604"/>
        <v>0</v>
      </c>
      <c r="AE1094" s="553">
        <f t="shared" si="622"/>
        <v>0</v>
      </c>
      <c r="AF1094" s="282">
        <f t="shared" si="623"/>
        <v>0</v>
      </c>
      <c r="AG1094" s="283">
        <f t="shared" si="615"/>
        <v>0</v>
      </c>
      <c r="AH1094" s="281">
        <f t="shared" si="616"/>
        <v>0</v>
      </c>
      <c r="AI1094" s="551">
        <f t="shared" si="636"/>
        <v>0</v>
      </c>
      <c r="AJ1094" s="549">
        <f t="shared" si="636"/>
        <v>0</v>
      </c>
      <c r="AK1094" s="549">
        <f t="shared" si="636"/>
        <v>0</v>
      </c>
      <c r="AL1094" s="282">
        <f t="shared" si="617"/>
        <v>0</v>
      </c>
      <c r="AM1094" s="281">
        <f t="shared" si="618"/>
        <v>0</v>
      </c>
      <c r="AN1094" s="549">
        <f t="shared" si="596"/>
        <v>0</v>
      </c>
      <c r="AO1094" s="549">
        <f t="shared" si="597"/>
        <v>0</v>
      </c>
      <c r="AP1094" s="549">
        <f t="shared" si="619"/>
        <v>0</v>
      </c>
      <c r="AQ1094" s="283">
        <f t="shared" si="608"/>
        <v>0</v>
      </c>
      <c r="AR1094" s="281">
        <f t="shared" si="620"/>
        <v>0</v>
      </c>
      <c r="AT1094" s="446" t="s">
        <v>2078</v>
      </c>
      <c r="AU1094" s="284"/>
      <c r="AV1094" s="447" t="str">
        <f t="shared" si="637"/>
        <v>CA</v>
      </c>
      <c r="AW1094" s="447" t="str">
        <f t="shared" si="637"/>
        <v>CL</v>
      </c>
      <c r="AX1094" s="447" t="str">
        <f t="shared" si="637"/>
        <v>AIC</v>
      </c>
      <c r="AY1094" s="447" t="str">
        <f t="shared" ref="AY1094:BA1169" si="639">IF(VALUE(AD1094),AY$7,IF(ISBLANK(AD1094),"",AY$7))</f>
        <v>ERB</v>
      </c>
      <c r="AZ1094" s="447" t="str">
        <f t="shared" si="639"/>
        <v>GRB</v>
      </c>
      <c r="BA1094" s="447" t="str">
        <f t="shared" si="639"/>
        <v>Non-Op</v>
      </c>
      <c r="BC1094" s="449" t="s">
        <v>2100</v>
      </c>
      <c r="BD1094" s="552">
        <f t="shared" si="603"/>
        <v>0</v>
      </c>
      <c r="BF1094" s="435"/>
      <c r="BG1094" s="435"/>
      <c r="BH1094" s="435"/>
      <c r="BI1094" s="435"/>
      <c r="BJ1094" s="435"/>
      <c r="BK1094" s="435"/>
      <c r="BL1094" s="435"/>
      <c r="BN1094" s="444"/>
    </row>
    <row r="1095" spans="1:66" s="28" customFormat="1" ht="12" customHeight="1">
      <c r="A1095" s="287">
        <v>19000691</v>
      </c>
      <c r="B1095" s="288" t="str">
        <f t="shared" si="625"/>
        <v>19000691</v>
      </c>
      <c r="C1095" s="444" t="s">
        <v>1672</v>
      </c>
      <c r="D1095" s="445" t="s">
        <v>2091</v>
      </c>
      <c r="E1095" s="445"/>
      <c r="F1095" s="444"/>
      <c r="G1095" s="445"/>
      <c r="H1095" s="547">
        <v>360150</v>
      </c>
      <c r="I1095" s="547">
        <v>360150</v>
      </c>
      <c r="J1095" s="547">
        <v>360150</v>
      </c>
      <c r="K1095" s="547">
        <v>3150</v>
      </c>
      <c r="L1095" s="547">
        <v>-38850</v>
      </c>
      <c r="M1095" s="547">
        <v>-38850</v>
      </c>
      <c r="N1095" s="547">
        <v>3150</v>
      </c>
      <c r="O1095" s="547">
        <v>3150</v>
      </c>
      <c r="P1095" s="547">
        <v>3150</v>
      </c>
      <c r="Q1095" s="547">
        <v>3150</v>
      </c>
      <c r="R1095" s="547">
        <v>2100</v>
      </c>
      <c r="S1095" s="547">
        <v>2100</v>
      </c>
      <c r="T1095" s="547">
        <v>18480</v>
      </c>
      <c r="U1095" s="547"/>
      <c r="V1095" s="547">
        <f t="shared" si="609"/>
        <v>70988.75</v>
      </c>
      <c r="W1095" s="285"/>
      <c r="X1095" s="286"/>
      <c r="Y1095" s="548">
        <f t="shared" si="638"/>
        <v>18480</v>
      </c>
      <c r="Z1095" s="549">
        <f t="shared" si="638"/>
        <v>0</v>
      </c>
      <c r="AA1095" s="549">
        <f t="shared" si="638"/>
        <v>0</v>
      </c>
      <c r="AB1095" s="282">
        <f t="shared" si="613"/>
        <v>0</v>
      </c>
      <c r="AC1095" s="281">
        <f t="shared" si="614"/>
        <v>0</v>
      </c>
      <c r="AD1095" s="549">
        <f t="shared" si="604"/>
        <v>0</v>
      </c>
      <c r="AE1095" s="553">
        <f t="shared" si="622"/>
        <v>0</v>
      </c>
      <c r="AF1095" s="282">
        <f t="shared" si="623"/>
        <v>0</v>
      </c>
      <c r="AG1095" s="283">
        <f t="shared" si="615"/>
        <v>0</v>
      </c>
      <c r="AH1095" s="281">
        <f t="shared" si="616"/>
        <v>0</v>
      </c>
      <c r="AI1095" s="551">
        <f t="shared" si="636"/>
        <v>70988.75</v>
      </c>
      <c r="AJ1095" s="549">
        <f t="shared" si="636"/>
        <v>0</v>
      </c>
      <c r="AK1095" s="549">
        <f t="shared" si="636"/>
        <v>0</v>
      </c>
      <c r="AL1095" s="282">
        <f t="shared" si="617"/>
        <v>0</v>
      </c>
      <c r="AM1095" s="281">
        <f t="shared" si="618"/>
        <v>0</v>
      </c>
      <c r="AN1095" s="549">
        <f t="shared" si="596"/>
        <v>0</v>
      </c>
      <c r="AO1095" s="549">
        <f t="shared" si="597"/>
        <v>0</v>
      </c>
      <c r="AP1095" s="549">
        <f t="shared" si="619"/>
        <v>0</v>
      </c>
      <c r="AQ1095" s="283">
        <f t="shared" si="608"/>
        <v>0</v>
      </c>
      <c r="AR1095" s="281">
        <f t="shared" si="620"/>
        <v>0</v>
      </c>
      <c r="AT1095" s="446"/>
      <c r="AU1095" s="284"/>
      <c r="AV1095" s="447" t="str">
        <f t="shared" si="637"/>
        <v>CA</v>
      </c>
      <c r="AW1095" s="447" t="str">
        <f t="shared" si="637"/>
        <v>CL</v>
      </c>
      <c r="AX1095" s="447" t="str">
        <f t="shared" si="637"/>
        <v>AIC</v>
      </c>
      <c r="AY1095" s="447" t="str">
        <f t="shared" si="639"/>
        <v>ERB</v>
      </c>
      <c r="AZ1095" s="447" t="str">
        <f t="shared" si="639"/>
        <v>GRB</v>
      </c>
      <c r="BA1095" s="447" t="str">
        <f t="shared" si="639"/>
        <v>Non-Op</v>
      </c>
      <c r="BC1095" s="445" t="s">
        <v>2279</v>
      </c>
      <c r="BD1095" s="552">
        <f t="shared" si="603"/>
        <v>18480</v>
      </c>
      <c r="BF1095" s="435"/>
      <c r="BG1095" s="435"/>
      <c r="BH1095" s="435"/>
      <c r="BI1095" s="435"/>
      <c r="BJ1095" s="435"/>
      <c r="BK1095" s="435"/>
      <c r="BL1095" s="435"/>
      <c r="BN1095" s="444"/>
    </row>
    <row r="1096" spans="1:66" s="28" customFormat="1" ht="12" customHeight="1">
      <c r="A1096" s="287">
        <v>19000692</v>
      </c>
      <c r="B1096" s="288" t="str">
        <f t="shared" si="625"/>
        <v>19000692</v>
      </c>
      <c r="C1096" s="444" t="s">
        <v>1673</v>
      </c>
      <c r="D1096" s="445" t="s">
        <v>2091</v>
      </c>
      <c r="E1096" s="445"/>
      <c r="F1096" s="444"/>
      <c r="G1096" s="445"/>
      <c r="H1096" s="547">
        <v>43050</v>
      </c>
      <c r="I1096" s="547">
        <v>43050</v>
      </c>
      <c r="J1096" s="547">
        <v>43050</v>
      </c>
      <c r="K1096" s="547">
        <v>43050</v>
      </c>
      <c r="L1096" s="547">
        <v>43050</v>
      </c>
      <c r="M1096" s="547">
        <v>43050</v>
      </c>
      <c r="N1096" s="547">
        <v>1050</v>
      </c>
      <c r="O1096" s="547">
        <v>1050</v>
      </c>
      <c r="P1096" s="547">
        <v>1050</v>
      </c>
      <c r="Q1096" s="547">
        <v>1050</v>
      </c>
      <c r="R1096" s="547">
        <v>0</v>
      </c>
      <c r="S1096" s="547">
        <v>0</v>
      </c>
      <c r="T1096" s="547">
        <v>0</v>
      </c>
      <c r="U1096" s="547"/>
      <c r="V1096" s="547">
        <f t="shared" si="609"/>
        <v>20081.25</v>
      </c>
      <c r="W1096" s="285"/>
      <c r="X1096" s="286"/>
      <c r="Y1096" s="548">
        <f t="shared" si="638"/>
        <v>0</v>
      </c>
      <c r="Z1096" s="549">
        <f t="shared" si="638"/>
        <v>0</v>
      </c>
      <c r="AA1096" s="549">
        <f t="shared" si="638"/>
        <v>0</v>
      </c>
      <c r="AB1096" s="282">
        <f t="shared" si="613"/>
        <v>0</v>
      </c>
      <c r="AC1096" s="281">
        <f t="shared" si="614"/>
        <v>0</v>
      </c>
      <c r="AD1096" s="549">
        <f t="shared" si="604"/>
        <v>0</v>
      </c>
      <c r="AE1096" s="553">
        <f t="shared" si="622"/>
        <v>0</v>
      </c>
      <c r="AF1096" s="282">
        <f t="shared" si="623"/>
        <v>0</v>
      </c>
      <c r="AG1096" s="283">
        <f t="shared" si="615"/>
        <v>0</v>
      </c>
      <c r="AH1096" s="281">
        <f t="shared" si="616"/>
        <v>0</v>
      </c>
      <c r="AI1096" s="551">
        <f t="shared" si="636"/>
        <v>20081.25</v>
      </c>
      <c r="AJ1096" s="549">
        <f t="shared" si="636"/>
        <v>0</v>
      </c>
      <c r="AK1096" s="549">
        <f t="shared" si="636"/>
        <v>0</v>
      </c>
      <c r="AL1096" s="282">
        <f t="shared" si="617"/>
        <v>0</v>
      </c>
      <c r="AM1096" s="281">
        <f t="shared" si="618"/>
        <v>0</v>
      </c>
      <c r="AN1096" s="549">
        <f t="shared" si="596"/>
        <v>0</v>
      </c>
      <c r="AO1096" s="549">
        <f t="shared" si="597"/>
        <v>0</v>
      </c>
      <c r="AP1096" s="549">
        <f t="shared" si="619"/>
        <v>0</v>
      </c>
      <c r="AQ1096" s="283">
        <f t="shared" si="608"/>
        <v>0</v>
      </c>
      <c r="AR1096" s="281">
        <f t="shared" si="620"/>
        <v>0</v>
      </c>
      <c r="AT1096" s="446"/>
      <c r="AU1096" s="284"/>
      <c r="AV1096" s="447" t="str">
        <f t="shared" si="637"/>
        <v>CA</v>
      </c>
      <c r="AW1096" s="447" t="str">
        <f t="shared" si="637"/>
        <v>CL</v>
      </c>
      <c r="AX1096" s="447" t="str">
        <f t="shared" si="637"/>
        <v>AIC</v>
      </c>
      <c r="AY1096" s="447" t="str">
        <f t="shared" si="639"/>
        <v>ERB</v>
      </c>
      <c r="AZ1096" s="447" t="str">
        <f t="shared" si="639"/>
        <v>GRB</v>
      </c>
      <c r="BA1096" s="447" t="str">
        <f t="shared" si="639"/>
        <v>Non-Op</v>
      </c>
      <c r="BC1096" s="445" t="s">
        <v>2279</v>
      </c>
      <c r="BD1096" s="552">
        <f t="shared" si="603"/>
        <v>0</v>
      </c>
      <c r="BF1096" s="435"/>
      <c r="BG1096" s="435"/>
      <c r="BH1096" s="435"/>
      <c r="BI1096" s="435"/>
      <c r="BJ1096" s="435"/>
      <c r="BK1096" s="435"/>
      <c r="BL1096" s="435"/>
      <c r="BN1096" s="444"/>
    </row>
    <row r="1097" spans="1:66" s="28" customFormat="1" ht="12" customHeight="1">
      <c r="A1097" s="287">
        <v>19000711</v>
      </c>
      <c r="B1097" s="288" t="str">
        <f t="shared" si="625"/>
        <v>19000711</v>
      </c>
      <c r="C1097" s="444" t="s">
        <v>1674</v>
      </c>
      <c r="D1097" s="445" t="s">
        <v>1163</v>
      </c>
      <c r="E1097" s="445"/>
      <c r="F1097" s="444"/>
      <c r="G1097" s="445"/>
      <c r="H1097" s="547">
        <v>0</v>
      </c>
      <c r="I1097" s="547">
        <v>0</v>
      </c>
      <c r="J1097" s="547">
        <v>0</v>
      </c>
      <c r="K1097" s="547">
        <v>0</v>
      </c>
      <c r="L1097" s="547">
        <v>0</v>
      </c>
      <c r="M1097" s="547">
        <v>0</v>
      </c>
      <c r="N1097" s="547">
        <v>0</v>
      </c>
      <c r="O1097" s="547">
        <v>0</v>
      </c>
      <c r="P1097" s="547">
        <v>0</v>
      </c>
      <c r="Q1097" s="547">
        <v>0</v>
      </c>
      <c r="R1097" s="547">
        <v>0</v>
      </c>
      <c r="S1097" s="547">
        <v>0</v>
      </c>
      <c r="T1097" s="547">
        <v>0</v>
      </c>
      <c r="U1097" s="547"/>
      <c r="V1097" s="547">
        <f t="shared" si="609"/>
        <v>0</v>
      </c>
      <c r="W1097" s="285" t="s">
        <v>1675</v>
      </c>
      <c r="X1097" s="286"/>
      <c r="Y1097" s="548">
        <f t="shared" si="638"/>
        <v>0</v>
      </c>
      <c r="Z1097" s="549">
        <f t="shared" si="638"/>
        <v>0</v>
      </c>
      <c r="AA1097" s="549">
        <f t="shared" si="638"/>
        <v>0</v>
      </c>
      <c r="AB1097" s="282">
        <f t="shared" si="613"/>
        <v>0</v>
      </c>
      <c r="AC1097" s="281">
        <f t="shared" si="614"/>
        <v>0</v>
      </c>
      <c r="AD1097" s="549">
        <f t="shared" si="604"/>
        <v>0</v>
      </c>
      <c r="AE1097" s="553">
        <f t="shared" si="622"/>
        <v>0</v>
      </c>
      <c r="AF1097" s="282">
        <f t="shared" si="623"/>
        <v>0</v>
      </c>
      <c r="AG1097" s="283">
        <f t="shared" si="615"/>
        <v>0</v>
      </c>
      <c r="AH1097" s="281">
        <f t="shared" si="616"/>
        <v>0</v>
      </c>
      <c r="AI1097" s="551">
        <f t="shared" si="636"/>
        <v>0</v>
      </c>
      <c r="AJ1097" s="549">
        <f t="shared" si="636"/>
        <v>0</v>
      </c>
      <c r="AK1097" s="549">
        <f t="shared" si="636"/>
        <v>0</v>
      </c>
      <c r="AL1097" s="282">
        <f t="shared" si="617"/>
        <v>0</v>
      </c>
      <c r="AM1097" s="281">
        <f t="shared" si="618"/>
        <v>0</v>
      </c>
      <c r="AN1097" s="549">
        <f t="shared" si="596"/>
        <v>0</v>
      </c>
      <c r="AO1097" s="549">
        <f t="shared" si="597"/>
        <v>0</v>
      </c>
      <c r="AP1097" s="549">
        <f t="shared" si="619"/>
        <v>0</v>
      </c>
      <c r="AQ1097" s="283">
        <f t="shared" si="608"/>
        <v>0</v>
      </c>
      <c r="AR1097" s="281">
        <f t="shared" si="620"/>
        <v>0</v>
      </c>
      <c r="AT1097" s="446"/>
      <c r="AU1097" s="284"/>
      <c r="AV1097" s="447" t="str">
        <f t="shared" si="637"/>
        <v>CA</v>
      </c>
      <c r="AW1097" s="447" t="str">
        <f t="shared" si="637"/>
        <v>CL</v>
      </c>
      <c r="AX1097" s="447" t="str">
        <f t="shared" si="637"/>
        <v>AIC</v>
      </c>
      <c r="AY1097" s="447" t="str">
        <f t="shared" si="639"/>
        <v>ERB</v>
      </c>
      <c r="AZ1097" s="447" t="str">
        <f t="shared" si="639"/>
        <v>GRB</v>
      </c>
      <c r="BA1097" s="447" t="str">
        <f t="shared" si="639"/>
        <v>Non-Op</v>
      </c>
      <c r="BC1097" s="445" t="s">
        <v>2279</v>
      </c>
      <c r="BD1097" s="552">
        <f t="shared" ref="BD1097:BD1162" si="640">+T1097</f>
        <v>0</v>
      </c>
      <c r="BF1097" s="435"/>
      <c r="BG1097" s="435"/>
      <c r="BH1097" s="435"/>
      <c r="BI1097" s="435"/>
      <c r="BJ1097" s="435"/>
      <c r="BK1097" s="435"/>
      <c r="BL1097" s="435"/>
      <c r="BN1097" s="444"/>
    </row>
    <row r="1098" spans="1:66" s="28" customFormat="1" ht="12" customHeight="1">
      <c r="A1098" s="287">
        <v>19000721</v>
      </c>
      <c r="B1098" s="288" t="str">
        <f t="shared" si="625"/>
        <v>19000721</v>
      </c>
      <c r="C1098" s="444" t="s">
        <v>1676</v>
      </c>
      <c r="D1098" s="445" t="s">
        <v>2091</v>
      </c>
      <c r="E1098" s="445"/>
      <c r="F1098" s="444"/>
      <c r="G1098" s="445"/>
      <c r="H1098" s="547">
        <v>-2500.9</v>
      </c>
      <c r="I1098" s="547">
        <v>-2500.9</v>
      </c>
      <c r="J1098" s="547">
        <v>-2500.9</v>
      </c>
      <c r="K1098" s="547">
        <v>-2500.9</v>
      </c>
      <c r="L1098" s="547">
        <v>-2500.9</v>
      </c>
      <c r="M1098" s="547">
        <v>-2500.9</v>
      </c>
      <c r="N1098" s="547">
        <v>-2500.9</v>
      </c>
      <c r="O1098" s="547">
        <v>-2500.9</v>
      </c>
      <c r="P1098" s="547">
        <v>-2500.9</v>
      </c>
      <c r="Q1098" s="547">
        <v>-2500.9</v>
      </c>
      <c r="R1098" s="547">
        <v>-2500.9</v>
      </c>
      <c r="S1098" s="547">
        <v>-2500.9</v>
      </c>
      <c r="T1098" s="547">
        <v>-2500.9</v>
      </c>
      <c r="U1098" s="547"/>
      <c r="V1098" s="547">
        <f t="shared" si="609"/>
        <v>-2500.9000000000005</v>
      </c>
      <c r="W1098" s="285"/>
      <c r="X1098" s="286"/>
      <c r="Y1098" s="548">
        <f t="shared" si="638"/>
        <v>-2500.9</v>
      </c>
      <c r="Z1098" s="549">
        <f t="shared" si="638"/>
        <v>0</v>
      </c>
      <c r="AA1098" s="549">
        <f t="shared" si="638"/>
        <v>0</v>
      </c>
      <c r="AB1098" s="282">
        <f t="shared" si="613"/>
        <v>0</v>
      </c>
      <c r="AC1098" s="281">
        <f t="shared" si="614"/>
        <v>0</v>
      </c>
      <c r="AD1098" s="549">
        <f t="shared" si="604"/>
        <v>0</v>
      </c>
      <c r="AE1098" s="553">
        <f t="shared" si="622"/>
        <v>0</v>
      </c>
      <c r="AF1098" s="282">
        <f t="shared" si="623"/>
        <v>0</v>
      </c>
      <c r="AG1098" s="283">
        <f t="shared" si="615"/>
        <v>0</v>
      </c>
      <c r="AH1098" s="281">
        <f t="shared" si="616"/>
        <v>0</v>
      </c>
      <c r="AI1098" s="551">
        <f t="shared" si="636"/>
        <v>-2500.9000000000005</v>
      </c>
      <c r="AJ1098" s="549">
        <f t="shared" si="636"/>
        <v>0</v>
      </c>
      <c r="AK1098" s="549">
        <f t="shared" si="636"/>
        <v>0</v>
      </c>
      <c r="AL1098" s="282">
        <f t="shared" si="617"/>
        <v>0</v>
      </c>
      <c r="AM1098" s="281">
        <f t="shared" si="618"/>
        <v>0</v>
      </c>
      <c r="AN1098" s="549">
        <f t="shared" si="596"/>
        <v>0</v>
      </c>
      <c r="AO1098" s="549">
        <f t="shared" si="597"/>
        <v>0</v>
      </c>
      <c r="AP1098" s="549">
        <f t="shared" si="619"/>
        <v>0</v>
      </c>
      <c r="AQ1098" s="283">
        <f t="shared" si="608"/>
        <v>0</v>
      </c>
      <c r="AR1098" s="281">
        <f t="shared" si="620"/>
        <v>0</v>
      </c>
      <c r="AT1098" s="446"/>
      <c r="AU1098" s="284"/>
      <c r="AV1098" s="447" t="str">
        <f t="shared" si="637"/>
        <v>CA</v>
      </c>
      <c r="AW1098" s="447" t="str">
        <f t="shared" si="637"/>
        <v>CL</v>
      </c>
      <c r="AX1098" s="447" t="str">
        <f t="shared" si="637"/>
        <v>AIC</v>
      </c>
      <c r="AY1098" s="447" t="str">
        <f t="shared" si="639"/>
        <v>ERB</v>
      </c>
      <c r="AZ1098" s="447" t="str">
        <f t="shared" si="639"/>
        <v>GRB</v>
      </c>
      <c r="BA1098" s="447" t="str">
        <f t="shared" si="639"/>
        <v>Non-Op</v>
      </c>
      <c r="BC1098" s="445" t="s">
        <v>2279</v>
      </c>
      <c r="BD1098" s="552">
        <f t="shared" si="640"/>
        <v>-2500.9</v>
      </c>
      <c r="BF1098" s="435"/>
      <c r="BG1098" s="435"/>
      <c r="BH1098" s="435"/>
      <c r="BI1098" s="435"/>
      <c r="BJ1098" s="435"/>
      <c r="BK1098" s="435"/>
      <c r="BL1098" s="435"/>
      <c r="BN1098" s="444"/>
    </row>
    <row r="1099" spans="1:66" s="28" customFormat="1" ht="12" customHeight="1">
      <c r="A1099" s="287">
        <v>19000731</v>
      </c>
      <c r="B1099" s="288" t="str">
        <f t="shared" si="625"/>
        <v>19000731</v>
      </c>
      <c r="C1099" s="444" t="s">
        <v>2938</v>
      </c>
      <c r="D1099" s="445" t="s">
        <v>1165</v>
      </c>
      <c r="E1099" s="445"/>
      <c r="F1099" s="444"/>
      <c r="G1099" s="445"/>
      <c r="H1099" s="547">
        <v>0</v>
      </c>
      <c r="I1099" s="547">
        <v>0</v>
      </c>
      <c r="J1099" s="547">
        <v>0</v>
      </c>
      <c r="K1099" s="547">
        <v>0</v>
      </c>
      <c r="L1099" s="547">
        <v>0</v>
      </c>
      <c r="M1099" s="547">
        <v>0</v>
      </c>
      <c r="N1099" s="547">
        <v>0</v>
      </c>
      <c r="O1099" s="547">
        <v>0</v>
      </c>
      <c r="P1099" s="547">
        <v>0</v>
      </c>
      <c r="Q1099" s="547">
        <v>0</v>
      </c>
      <c r="R1099" s="547">
        <v>0</v>
      </c>
      <c r="S1099" s="547">
        <v>0</v>
      </c>
      <c r="T1099" s="547">
        <v>0</v>
      </c>
      <c r="U1099" s="547"/>
      <c r="V1099" s="547">
        <f t="shared" si="609"/>
        <v>0</v>
      </c>
      <c r="W1099" s="285"/>
      <c r="X1099" s="286"/>
      <c r="Y1099" s="548">
        <f t="shared" si="638"/>
        <v>0</v>
      </c>
      <c r="Z1099" s="549">
        <f t="shared" si="638"/>
        <v>0</v>
      </c>
      <c r="AA1099" s="549">
        <f t="shared" si="638"/>
        <v>0</v>
      </c>
      <c r="AB1099" s="282">
        <f t="shared" si="613"/>
        <v>0</v>
      </c>
      <c r="AC1099" s="281">
        <f t="shared" si="614"/>
        <v>0</v>
      </c>
      <c r="AD1099" s="549">
        <f t="shared" si="604"/>
        <v>0</v>
      </c>
      <c r="AE1099" s="553">
        <f t="shared" si="622"/>
        <v>0</v>
      </c>
      <c r="AF1099" s="282">
        <f t="shared" si="623"/>
        <v>0</v>
      </c>
      <c r="AG1099" s="283">
        <f t="shared" si="615"/>
        <v>0</v>
      </c>
      <c r="AH1099" s="281">
        <f t="shared" si="616"/>
        <v>0</v>
      </c>
      <c r="AI1099" s="551">
        <f t="shared" si="636"/>
        <v>0</v>
      </c>
      <c r="AJ1099" s="549">
        <f t="shared" si="636"/>
        <v>0</v>
      </c>
      <c r="AK1099" s="549">
        <f t="shared" si="636"/>
        <v>0</v>
      </c>
      <c r="AL1099" s="282">
        <f t="shared" si="617"/>
        <v>0</v>
      </c>
      <c r="AM1099" s="281">
        <f t="shared" si="618"/>
        <v>0</v>
      </c>
      <c r="AN1099" s="549">
        <f t="shared" si="596"/>
        <v>0</v>
      </c>
      <c r="AO1099" s="549">
        <f t="shared" si="597"/>
        <v>0</v>
      </c>
      <c r="AP1099" s="549">
        <f t="shared" si="619"/>
        <v>0</v>
      </c>
      <c r="AQ1099" s="283">
        <f t="shared" si="608"/>
        <v>0</v>
      </c>
      <c r="AR1099" s="281">
        <f t="shared" si="620"/>
        <v>0</v>
      </c>
      <c r="AT1099" s="446" t="s">
        <v>2064</v>
      </c>
      <c r="AU1099" s="284"/>
      <c r="AV1099" s="447" t="str">
        <f t="shared" si="637"/>
        <v>CA</v>
      </c>
      <c r="AW1099" s="447" t="str">
        <f t="shared" si="637"/>
        <v>CL</v>
      </c>
      <c r="AX1099" s="447" t="str">
        <f t="shared" si="637"/>
        <v>AIC</v>
      </c>
      <c r="AY1099" s="447" t="str">
        <f t="shared" si="639"/>
        <v>ERB</v>
      </c>
      <c r="AZ1099" s="447" t="str">
        <f t="shared" si="639"/>
        <v>GRB</v>
      </c>
      <c r="BA1099" s="447" t="str">
        <f t="shared" si="639"/>
        <v>Non-Op</v>
      </c>
      <c r="BC1099" s="449" t="s">
        <v>2100</v>
      </c>
      <c r="BD1099" s="552">
        <f t="shared" si="640"/>
        <v>0</v>
      </c>
      <c r="BF1099" s="435"/>
      <c r="BG1099" s="435"/>
      <c r="BH1099" s="435"/>
      <c r="BI1099" s="435"/>
      <c r="BJ1099" s="435"/>
      <c r="BK1099" s="435"/>
      <c r="BL1099" s="435"/>
      <c r="BN1099" s="444"/>
    </row>
    <row r="1100" spans="1:66" s="28" customFormat="1" ht="12" customHeight="1">
      <c r="A1100" s="287">
        <v>19000732</v>
      </c>
      <c r="B1100" s="288" t="str">
        <f t="shared" si="625"/>
        <v>19000732</v>
      </c>
      <c r="C1100" s="444" t="s">
        <v>2939</v>
      </c>
      <c r="D1100" s="445" t="s">
        <v>1165</v>
      </c>
      <c r="E1100" s="445"/>
      <c r="F1100" s="444"/>
      <c r="G1100" s="445"/>
      <c r="H1100" s="547">
        <v>0</v>
      </c>
      <c r="I1100" s="547">
        <v>0</v>
      </c>
      <c r="J1100" s="547">
        <v>0</v>
      </c>
      <c r="K1100" s="547">
        <v>0</v>
      </c>
      <c r="L1100" s="547">
        <v>0</v>
      </c>
      <c r="M1100" s="547">
        <v>0</v>
      </c>
      <c r="N1100" s="547">
        <v>0</v>
      </c>
      <c r="O1100" s="547">
        <v>0</v>
      </c>
      <c r="P1100" s="547">
        <v>0</v>
      </c>
      <c r="Q1100" s="547">
        <v>0</v>
      </c>
      <c r="R1100" s="547">
        <v>0</v>
      </c>
      <c r="S1100" s="547">
        <v>0</v>
      </c>
      <c r="T1100" s="547">
        <v>0</v>
      </c>
      <c r="U1100" s="547"/>
      <c r="V1100" s="547">
        <f t="shared" si="609"/>
        <v>0</v>
      </c>
      <c r="W1100" s="285"/>
      <c r="X1100" s="286"/>
      <c r="Y1100" s="548">
        <f t="shared" si="638"/>
        <v>0</v>
      </c>
      <c r="Z1100" s="549">
        <f t="shared" si="638"/>
        <v>0</v>
      </c>
      <c r="AA1100" s="549">
        <f t="shared" si="638"/>
        <v>0</v>
      </c>
      <c r="AB1100" s="282">
        <f t="shared" si="613"/>
        <v>0</v>
      </c>
      <c r="AC1100" s="281">
        <f t="shared" si="614"/>
        <v>0</v>
      </c>
      <c r="AD1100" s="549">
        <f t="shared" si="604"/>
        <v>0</v>
      </c>
      <c r="AE1100" s="553">
        <f t="shared" si="622"/>
        <v>0</v>
      </c>
      <c r="AF1100" s="282">
        <f t="shared" si="623"/>
        <v>0</v>
      </c>
      <c r="AG1100" s="283">
        <f t="shared" si="615"/>
        <v>0</v>
      </c>
      <c r="AH1100" s="281">
        <f t="shared" si="616"/>
        <v>0</v>
      </c>
      <c r="AI1100" s="551">
        <f t="shared" si="636"/>
        <v>0</v>
      </c>
      <c r="AJ1100" s="549">
        <f t="shared" si="636"/>
        <v>0</v>
      </c>
      <c r="AK1100" s="549">
        <f t="shared" si="636"/>
        <v>0</v>
      </c>
      <c r="AL1100" s="282">
        <f t="shared" si="617"/>
        <v>0</v>
      </c>
      <c r="AM1100" s="281">
        <f t="shared" si="618"/>
        <v>0</v>
      </c>
      <c r="AN1100" s="549">
        <f t="shared" si="596"/>
        <v>0</v>
      </c>
      <c r="AO1100" s="549">
        <f t="shared" si="597"/>
        <v>0</v>
      </c>
      <c r="AP1100" s="549">
        <f t="shared" si="619"/>
        <v>0</v>
      </c>
      <c r="AQ1100" s="283">
        <f t="shared" si="608"/>
        <v>0</v>
      </c>
      <c r="AR1100" s="281">
        <f t="shared" si="620"/>
        <v>0</v>
      </c>
      <c r="AT1100" s="446" t="s">
        <v>2064</v>
      </c>
      <c r="AU1100" s="284"/>
      <c r="AV1100" s="447" t="str">
        <f t="shared" si="637"/>
        <v>CA</v>
      </c>
      <c r="AW1100" s="447" t="str">
        <f t="shared" si="637"/>
        <v>CL</v>
      </c>
      <c r="AX1100" s="447" t="str">
        <f t="shared" si="637"/>
        <v>AIC</v>
      </c>
      <c r="AY1100" s="447" t="str">
        <f t="shared" si="639"/>
        <v>ERB</v>
      </c>
      <c r="AZ1100" s="447" t="str">
        <f t="shared" si="639"/>
        <v>GRB</v>
      </c>
      <c r="BA1100" s="447" t="str">
        <f t="shared" si="639"/>
        <v>Non-Op</v>
      </c>
      <c r="BC1100" s="449" t="s">
        <v>2100</v>
      </c>
      <c r="BD1100" s="552">
        <f t="shared" si="640"/>
        <v>0</v>
      </c>
      <c r="BF1100" s="435"/>
      <c r="BG1100" s="435"/>
      <c r="BH1100" s="435"/>
      <c r="BI1100" s="435"/>
      <c r="BJ1100" s="435"/>
      <c r="BK1100" s="435"/>
      <c r="BL1100" s="435"/>
      <c r="BN1100" s="444"/>
    </row>
    <row r="1101" spans="1:66" s="28" customFormat="1" ht="12" customHeight="1">
      <c r="A1101" s="287">
        <v>19000741</v>
      </c>
      <c r="B1101" s="288" t="str">
        <f t="shared" si="625"/>
        <v>19000741</v>
      </c>
      <c r="C1101" s="444" t="s">
        <v>2940</v>
      </c>
      <c r="D1101" s="445" t="s">
        <v>2091</v>
      </c>
      <c r="E1101" s="445"/>
      <c r="F1101" s="444"/>
      <c r="G1101" s="445"/>
      <c r="H1101" s="547">
        <v>0</v>
      </c>
      <c r="I1101" s="547">
        <v>0</v>
      </c>
      <c r="J1101" s="547">
        <v>0</v>
      </c>
      <c r="K1101" s="547">
        <v>0</v>
      </c>
      <c r="L1101" s="547">
        <v>0</v>
      </c>
      <c r="M1101" s="547">
        <v>0</v>
      </c>
      <c r="N1101" s="547">
        <v>0</v>
      </c>
      <c r="O1101" s="547">
        <v>0</v>
      </c>
      <c r="P1101" s="547">
        <v>0</v>
      </c>
      <c r="Q1101" s="547">
        <v>0</v>
      </c>
      <c r="R1101" s="547">
        <v>0</v>
      </c>
      <c r="S1101" s="547">
        <v>0</v>
      </c>
      <c r="T1101" s="547">
        <v>0</v>
      </c>
      <c r="U1101" s="547"/>
      <c r="V1101" s="547">
        <f t="shared" si="609"/>
        <v>0</v>
      </c>
      <c r="W1101" s="305"/>
      <c r="X1101" s="306"/>
      <c r="Y1101" s="548">
        <f t="shared" si="638"/>
        <v>0</v>
      </c>
      <c r="Z1101" s="549">
        <f t="shared" si="638"/>
        <v>0</v>
      </c>
      <c r="AA1101" s="549">
        <f t="shared" si="638"/>
        <v>0</v>
      </c>
      <c r="AB1101" s="282">
        <f t="shared" si="613"/>
        <v>0</v>
      </c>
      <c r="AC1101" s="281">
        <f t="shared" si="614"/>
        <v>0</v>
      </c>
      <c r="AD1101" s="549">
        <f t="shared" si="604"/>
        <v>0</v>
      </c>
      <c r="AE1101" s="553">
        <f t="shared" si="622"/>
        <v>0</v>
      </c>
      <c r="AF1101" s="282">
        <f t="shared" si="623"/>
        <v>0</v>
      </c>
      <c r="AG1101" s="283">
        <f t="shared" si="615"/>
        <v>0</v>
      </c>
      <c r="AH1101" s="281">
        <f t="shared" si="616"/>
        <v>0</v>
      </c>
      <c r="AI1101" s="551">
        <f t="shared" si="636"/>
        <v>0</v>
      </c>
      <c r="AJ1101" s="549">
        <f t="shared" si="636"/>
        <v>0</v>
      </c>
      <c r="AK1101" s="549">
        <f t="shared" si="636"/>
        <v>0</v>
      </c>
      <c r="AL1101" s="282">
        <f t="shared" si="617"/>
        <v>0</v>
      </c>
      <c r="AM1101" s="281">
        <f t="shared" si="618"/>
        <v>0</v>
      </c>
      <c r="AN1101" s="549">
        <f t="shared" si="596"/>
        <v>0</v>
      </c>
      <c r="AO1101" s="549">
        <f t="shared" si="597"/>
        <v>0</v>
      </c>
      <c r="AP1101" s="549">
        <f t="shared" si="619"/>
        <v>0</v>
      </c>
      <c r="AQ1101" s="283">
        <f t="shared" si="608"/>
        <v>0</v>
      </c>
      <c r="AR1101" s="281">
        <f t="shared" si="620"/>
        <v>0</v>
      </c>
      <c r="AT1101" s="446"/>
      <c r="AU1101" s="284"/>
      <c r="AV1101" s="447" t="str">
        <f t="shared" si="637"/>
        <v>CA</v>
      </c>
      <c r="AW1101" s="447" t="str">
        <f t="shared" si="637"/>
        <v>CL</v>
      </c>
      <c r="AX1101" s="447" t="str">
        <f t="shared" si="637"/>
        <v>AIC</v>
      </c>
      <c r="AY1101" s="447" t="str">
        <f t="shared" si="639"/>
        <v>ERB</v>
      </c>
      <c r="AZ1101" s="447" t="str">
        <f t="shared" si="639"/>
        <v>GRB</v>
      </c>
      <c r="BA1101" s="447" t="str">
        <f t="shared" si="639"/>
        <v>Non-Op</v>
      </c>
      <c r="BC1101" s="445" t="s">
        <v>2279</v>
      </c>
      <c r="BD1101" s="552">
        <f t="shared" si="640"/>
        <v>0</v>
      </c>
      <c r="BF1101" s="435"/>
      <c r="BG1101" s="435"/>
      <c r="BH1101" s="435"/>
      <c r="BI1101" s="435"/>
      <c r="BJ1101" s="435"/>
      <c r="BK1101" s="435"/>
      <c r="BL1101" s="435"/>
      <c r="BN1101" s="444"/>
    </row>
    <row r="1102" spans="1:66" s="28" customFormat="1" ht="12" customHeight="1">
      <c r="A1102" s="287">
        <v>19000751</v>
      </c>
      <c r="B1102" s="288" t="str">
        <f t="shared" si="625"/>
        <v>19000751</v>
      </c>
      <c r="C1102" s="444" t="s">
        <v>1677</v>
      </c>
      <c r="D1102" s="445" t="s">
        <v>2091</v>
      </c>
      <c r="E1102" s="445"/>
      <c r="F1102" s="444"/>
      <c r="G1102" s="445"/>
      <c r="H1102" s="547">
        <v>0</v>
      </c>
      <c r="I1102" s="547">
        <v>0</v>
      </c>
      <c r="J1102" s="547">
        <v>0</v>
      </c>
      <c r="K1102" s="547">
        <v>0</v>
      </c>
      <c r="L1102" s="547">
        <v>0</v>
      </c>
      <c r="M1102" s="547">
        <v>0</v>
      </c>
      <c r="N1102" s="547">
        <v>0</v>
      </c>
      <c r="O1102" s="547">
        <v>0</v>
      </c>
      <c r="P1102" s="547">
        <v>0</v>
      </c>
      <c r="Q1102" s="547">
        <v>0</v>
      </c>
      <c r="R1102" s="547">
        <v>0</v>
      </c>
      <c r="S1102" s="547">
        <v>0</v>
      </c>
      <c r="T1102" s="547">
        <v>914130</v>
      </c>
      <c r="U1102" s="547"/>
      <c r="V1102" s="547">
        <f t="shared" si="609"/>
        <v>38088.75</v>
      </c>
      <c r="W1102" s="285"/>
      <c r="X1102" s="286"/>
      <c r="Y1102" s="548">
        <f t="shared" si="638"/>
        <v>914130</v>
      </c>
      <c r="Z1102" s="549">
        <f t="shared" si="638"/>
        <v>0</v>
      </c>
      <c r="AA1102" s="549">
        <f t="shared" si="638"/>
        <v>0</v>
      </c>
      <c r="AB1102" s="282">
        <f t="shared" si="613"/>
        <v>0</v>
      </c>
      <c r="AC1102" s="281">
        <f t="shared" si="614"/>
        <v>0</v>
      </c>
      <c r="AD1102" s="549">
        <f t="shared" si="604"/>
        <v>0</v>
      </c>
      <c r="AE1102" s="553">
        <f t="shared" si="622"/>
        <v>0</v>
      </c>
      <c r="AF1102" s="282">
        <f t="shared" si="623"/>
        <v>0</v>
      </c>
      <c r="AG1102" s="283">
        <f t="shared" si="615"/>
        <v>0</v>
      </c>
      <c r="AH1102" s="281">
        <f t="shared" si="616"/>
        <v>0</v>
      </c>
      <c r="AI1102" s="551">
        <f t="shared" si="636"/>
        <v>38088.75</v>
      </c>
      <c r="AJ1102" s="549">
        <f t="shared" si="636"/>
        <v>0</v>
      </c>
      <c r="AK1102" s="549">
        <f t="shared" si="636"/>
        <v>0</v>
      </c>
      <c r="AL1102" s="282">
        <f t="shared" si="617"/>
        <v>0</v>
      </c>
      <c r="AM1102" s="281">
        <f t="shared" si="618"/>
        <v>0</v>
      </c>
      <c r="AN1102" s="549">
        <f t="shared" si="596"/>
        <v>0</v>
      </c>
      <c r="AO1102" s="549">
        <f t="shared" si="597"/>
        <v>0</v>
      </c>
      <c r="AP1102" s="549">
        <f t="shared" si="619"/>
        <v>0</v>
      </c>
      <c r="AQ1102" s="283">
        <f t="shared" si="608"/>
        <v>0</v>
      </c>
      <c r="AR1102" s="281">
        <f t="shared" si="620"/>
        <v>0</v>
      </c>
      <c r="AT1102" s="446"/>
      <c r="AU1102" s="284"/>
      <c r="AV1102" s="447" t="str">
        <f t="shared" si="637"/>
        <v>CA</v>
      </c>
      <c r="AW1102" s="447" t="str">
        <f t="shared" si="637"/>
        <v>CL</v>
      </c>
      <c r="AX1102" s="447" t="str">
        <f t="shared" si="637"/>
        <v>AIC</v>
      </c>
      <c r="AY1102" s="447" t="str">
        <f t="shared" si="639"/>
        <v>ERB</v>
      </c>
      <c r="AZ1102" s="447" t="str">
        <f t="shared" si="639"/>
        <v>GRB</v>
      </c>
      <c r="BA1102" s="447" t="str">
        <f t="shared" si="639"/>
        <v>Non-Op</v>
      </c>
      <c r="BC1102" s="445" t="s">
        <v>2279</v>
      </c>
      <c r="BD1102" s="552">
        <f t="shared" si="640"/>
        <v>914130</v>
      </c>
      <c r="BF1102" s="435"/>
      <c r="BG1102" s="435"/>
      <c r="BH1102" s="435"/>
      <c r="BI1102" s="435"/>
      <c r="BJ1102" s="435"/>
      <c r="BK1102" s="435"/>
      <c r="BL1102" s="435"/>
      <c r="BN1102" s="444"/>
    </row>
    <row r="1103" spans="1:66" s="28" customFormat="1" ht="12" customHeight="1">
      <c r="A1103" s="287">
        <v>19000752</v>
      </c>
      <c r="B1103" s="288" t="str">
        <f t="shared" si="625"/>
        <v>19000752</v>
      </c>
      <c r="C1103" s="444" t="s">
        <v>1678</v>
      </c>
      <c r="D1103" s="445" t="s">
        <v>2091</v>
      </c>
      <c r="E1103" s="445"/>
      <c r="F1103" s="444"/>
      <c r="G1103" s="445"/>
      <c r="H1103" s="547">
        <v>0</v>
      </c>
      <c r="I1103" s="547">
        <v>0</v>
      </c>
      <c r="J1103" s="547">
        <v>0</v>
      </c>
      <c r="K1103" s="547">
        <v>0</v>
      </c>
      <c r="L1103" s="547">
        <v>0</v>
      </c>
      <c r="M1103" s="547">
        <v>0</v>
      </c>
      <c r="N1103" s="547">
        <v>0</v>
      </c>
      <c r="O1103" s="547">
        <v>0</v>
      </c>
      <c r="P1103" s="547">
        <v>0</v>
      </c>
      <c r="Q1103" s="547">
        <v>0</v>
      </c>
      <c r="R1103" s="547">
        <v>0</v>
      </c>
      <c r="S1103" s="547">
        <v>0</v>
      </c>
      <c r="T1103" s="547">
        <v>0</v>
      </c>
      <c r="U1103" s="547"/>
      <c r="V1103" s="547">
        <f t="shared" si="609"/>
        <v>0</v>
      </c>
      <c r="W1103" s="285"/>
      <c r="X1103" s="286"/>
      <c r="Y1103" s="548">
        <f t="shared" si="638"/>
        <v>0</v>
      </c>
      <c r="Z1103" s="549">
        <f t="shared" si="638"/>
        <v>0</v>
      </c>
      <c r="AA1103" s="549">
        <f t="shared" si="638"/>
        <v>0</v>
      </c>
      <c r="AB1103" s="282">
        <f t="shared" si="613"/>
        <v>0</v>
      </c>
      <c r="AC1103" s="281">
        <f t="shared" si="614"/>
        <v>0</v>
      </c>
      <c r="AD1103" s="549">
        <f t="shared" si="604"/>
        <v>0</v>
      </c>
      <c r="AE1103" s="553">
        <f t="shared" si="622"/>
        <v>0</v>
      </c>
      <c r="AF1103" s="282">
        <f t="shared" si="623"/>
        <v>0</v>
      </c>
      <c r="AG1103" s="283">
        <f t="shared" si="615"/>
        <v>0</v>
      </c>
      <c r="AH1103" s="281">
        <f t="shared" si="616"/>
        <v>0</v>
      </c>
      <c r="AI1103" s="551">
        <f t="shared" si="636"/>
        <v>0</v>
      </c>
      <c r="AJ1103" s="549">
        <f t="shared" si="636"/>
        <v>0</v>
      </c>
      <c r="AK1103" s="549">
        <f t="shared" si="636"/>
        <v>0</v>
      </c>
      <c r="AL1103" s="282">
        <f t="shared" si="617"/>
        <v>0</v>
      </c>
      <c r="AM1103" s="281">
        <f t="shared" si="618"/>
        <v>0</v>
      </c>
      <c r="AN1103" s="549">
        <f t="shared" si="596"/>
        <v>0</v>
      </c>
      <c r="AO1103" s="549">
        <f t="shared" si="597"/>
        <v>0</v>
      </c>
      <c r="AP1103" s="549">
        <f t="shared" si="619"/>
        <v>0</v>
      </c>
      <c r="AQ1103" s="283">
        <f t="shared" si="608"/>
        <v>0</v>
      </c>
      <c r="AR1103" s="281">
        <f t="shared" si="620"/>
        <v>0</v>
      </c>
      <c r="AT1103" s="446"/>
      <c r="AU1103" s="284"/>
      <c r="AV1103" s="447" t="str">
        <f t="shared" si="637"/>
        <v>CA</v>
      </c>
      <c r="AW1103" s="447" t="str">
        <f t="shared" si="637"/>
        <v>CL</v>
      </c>
      <c r="AX1103" s="447" t="str">
        <f t="shared" si="637"/>
        <v>AIC</v>
      </c>
      <c r="AY1103" s="447" t="str">
        <f t="shared" si="639"/>
        <v>ERB</v>
      </c>
      <c r="AZ1103" s="447" t="str">
        <f t="shared" si="639"/>
        <v>GRB</v>
      </c>
      <c r="BA1103" s="447" t="str">
        <f t="shared" si="639"/>
        <v>Non-Op</v>
      </c>
      <c r="BC1103" s="445" t="s">
        <v>2279</v>
      </c>
      <c r="BD1103" s="552">
        <f t="shared" si="640"/>
        <v>0</v>
      </c>
      <c r="BF1103" s="435"/>
      <c r="BG1103" s="435"/>
      <c r="BH1103" s="435"/>
      <c r="BI1103" s="435"/>
      <c r="BJ1103" s="435"/>
      <c r="BK1103" s="435"/>
      <c r="BL1103" s="435"/>
      <c r="BN1103" s="444"/>
    </row>
    <row r="1104" spans="1:66" s="28" customFormat="1" ht="12" customHeight="1">
      <c r="A1104" s="287">
        <v>19000781</v>
      </c>
      <c r="B1104" s="288" t="str">
        <f t="shared" si="625"/>
        <v>19000781</v>
      </c>
      <c r="C1104" s="444" t="s">
        <v>1679</v>
      </c>
      <c r="D1104" s="445" t="s">
        <v>2091</v>
      </c>
      <c r="E1104" s="445"/>
      <c r="F1104" s="444"/>
      <c r="G1104" s="445"/>
      <c r="H1104" s="547">
        <v>6232951.7400000002</v>
      </c>
      <c r="I1104" s="547">
        <v>5486930.8600000003</v>
      </c>
      <c r="J1104" s="547">
        <v>5292899.42</v>
      </c>
      <c r="K1104" s="547">
        <v>7169614.71</v>
      </c>
      <c r="L1104" s="547">
        <v>6873902.7199999997</v>
      </c>
      <c r="M1104" s="547">
        <v>7668560.1799999997</v>
      </c>
      <c r="N1104" s="547">
        <v>7477465.79</v>
      </c>
      <c r="O1104" s="547">
        <v>6495272.7000000002</v>
      </c>
      <c r="P1104" s="547">
        <v>6596716.0499999998</v>
      </c>
      <c r="Q1104" s="547">
        <v>7278637.6699999999</v>
      </c>
      <c r="R1104" s="547">
        <v>6571620.9500000002</v>
      </c>
      <c r="S1104" s="547">
        <v>7945004.5</v>
      </c>
      <c r="T1104" s="547">
        <v>7304421.0300000003</v>
      </c>
      <c r="U1104" s="547"/>
      <c r="V1104" s="547">
        <f t="shared" si="609"/>
        <v>6802109.3279166678</v>
      </c>
      <c r="W1104" s="285"/>
      <c r="X1104" s="286"/>
      <c r="Y1104" s="548">
        <f t="shared" si="638"/>
        <v>7304421.0300000003</v>
      </c>
      <c r="Z1104" s="549">
        <f t="shared" si="638"/>
        <v>0</v>
      </c>
      <c r="AA1104" s="549">
        <f t="shared" si="638"/>
        <v>0</v>
      </c>
      <c r="AB1104" s="282">
        <f t="shared" si="613"/>
        <v>0</v>
      </c>
      <c r="AC1104" s="281">
        <f t="shared" si="614"/>
        <v>0</v>
      </c>
      <c r="AD1104" s="549">
        <f t="shared" si="604"/>
        <v>0</v>
      </c>
      <c r="AE1104" s="553">
        <f t="shared" si="622"/>
        <v>0</v>
      </c>
      <c r="AF1104" s="282">
        <f t="shared" si="623"/>
        <v>0</v>
      </c>
      <c r="AG1104" s="283">
        <f t="shared" si="615"/>
        <v>0</v>
      </c>
      <c r="AH1104" s="281">
        <f t="shared" si="616"/>
        <v>0</v>
      </c>
      <c r="AI1104" s="551">
        <f t="shared" si="636"/>
        <v>6802109.3279166678</v>
      </c>
      <c r="AJ1104" s="549">
        <f t="shared" si="636"/>
        <v>0</v>
      </c>
      <c r="AK1104" s="549">
        <f t="shared" si="636"/>
        <v>0</v>
      </c>
      <c r="AL1104" s="282">
        <f t="shared" si="617"/>
        <v>0</v>
      </c>
      <c r="AM1104" s="281">
        <f t="shared" si="618"/>
        <v>0</v>
      </c>
      <c r="AN1104" s="549">
        <f t="shared" si="596"/>
        <v>0</v>
      </c>
      <c r="AO1104" s="549">
        <f t="shared" si="597"/>
        <v>0</v>
      </c>
      <c r="AP1104" s="549">
        <f t="shared" si="619"/>
        <v>0</v>
      </c>
      <c r="AQ1104" s="283">
        <f t="shared" si="608"/>
        <v>0</v>
      </c>
      <c r="AR1104" s="281">
        <f t="shared" si="620"/>
        <v>0</v>
      </c>
      <c r="AT1104" s="446"/>
      <c r="AU1104" s="284"/>
      <c r="AV1104" s="447" t="str">
        <f t="shared" si="637"/>
        <v>CA</v>
      </c>
      <c r="AW1104" s="447" t="str">
        <f t="shared" si="637"/>
        <v>CL</v>
      </c>
      <c r="AX1104" s="447" t="str">
        <f t="shared" si="637"/>
        <v>AIC</v>
      </c>
      <c r="AY1104" s="447" t="str">
        <f t="shared" si="639"/>
        <v>ERB</v>
      </c>
      <c r="AZ1104" s="447" t="str">
        <f t="shared" si="639"/>
        <v>GRB</v>
      </c>
      <c r="BA1104" s="447" t="str">
        <f t="shared" si="639"/>
        <v>Non-Op</v>
      </c>
      <c r="BC1104" s="445" t="s">
        <v>2279</v>
      </c>
      <c r="BD1104" s="552">
        <f t="shared" si="640"/>
        <v>7304421.0300000003</v>
      </c>
      <c r="BF1104" s="435"/>
      <c r="BG1104" s="435"/>
      <c r="BH1104" s="435"/>
      <c r="BI1104" s="435"/>
      <c r="BJ1104" s="435"/>
      <c r="BK1104" s="435"/>
      <c r="BL1104" s="435"/>
      <c r="BN1104" s="444"/>
    </row>
    <row r="1105" spans="1:66" s="28" customFormat="1" ht="12" customHeight="1">
      <c r="A1105" s="287">
        <v>19000791</v>
      </c>
      <c r="B1105" s="288" t="str">
        <f t="shared" si="625"/>
        <v>19000791</v>
      </c>
      <c r="C1105" s="444" t="s">
        <v>1680</v>
      </c>
      <c r="D1105" s="445" t="s">
        <v>1165</v>
      </c>
      <c r="E1105" s="445"/>
      <c r="F1105" s="444"/>
      <c r="G1105" s="445"/>
      <c r="H1105" s="547">
        <v>-63150.04</v>
      </c>
      <c r="I1105" s="547">
        <v>38516.559999999998</v>
      </c>
      <c r="J1105" s="547">
        <v>30346.35</v>
      </c>
      <c r="K1105" s="547">
        <v>23064.76</v>
      </c>
      <c r="L1105" s="547">
        <v>15884.96</v>
      </c>
      <c r="M1105" s="547">
        <v>9552.4</v>
      </c>
      <c r="N1105" s="547">
        <v>3747.71</v>
      </c>
      <c r="O1105" s="547">
        <v>-2678.13</v>
      </c>
      <c r="P1105" s="547">
        <v>-9383.1299999999992</v>
      </c>
      <c r="Q1105" s="547">
        <v>-15255.29</v>
      </c>
      <c r="R1105" s="547">
        <v>-21504.25</v>
      </c>
      <c r="S1105" s="547">
        <v>-29706.81</v>
      </c>
      <c r="T1105" s="547">
        <v>-38571.94</v>
      </c>
      <c r="U1105" s="547"/>
      <c r="V1105" s="547">
        <f t="shared" ref="V1105:V1152" si="641">(H1105+T1105+SUM(I1105:S1105)*2)/24</f>
        <v>-689.65500000000009</v>
      </c>
      <c r="W1105" s="305"/>
      <c r="X1105" s="306"/>
      <c r="Y1105" s="548">
        <f t="shared" si="638"/>
        <v>0</v>
      </c>
      <c r="Z1105" s="549">
        <f t="shared" si="638"/>
        <v>0</v>
      </c>
      <c r="AA1105" s="549">
        <f t="shared" si="638"/>
        <v>0</v>
      </c>
      <c r="AB1105" s="282">
        <f t="shared" si="613"/>
        <v>-38571.94</v>
      </c>
      <c r="AC1105" s="281">
        <f t="shared" si="614"/>
        <v>0</v>
      </c>
      <c r="AD1105" s="549">
        <f t="shared" si="604"/>
        <v>0</v>
      </c>
      <c r="AE1105" s="553">
        <f t="shared" si="622"/>
        <v>0</v>
      </c>
      <c r="AF1105" s="282">
        <f t="shared" si="623"/>
        <v>-38571.94</v>
      </c>
      <c r="AG1105" s="283">
        <f t="shared" si="615"/>
        <v>-38571.94</v>
      </c>
      <c r="AH1105" s="281">
        <f t="shared" si="616"/>
        <v>0</v>
      </c>
      <c r="AI1105" s="551">
        <f t="shared" si="636"/>
        <v>0</v>
      </c>
      <c r="AJ1105" s="549">
        <f t="shared" si="636"/>
        <v>0</v>
      </c>
      <c r="AK1105" s="549">
        <f t="shared" si="636"/>
        <v>0</v>
      </c>
      <c r="AL1105" s="282">
        <f t="shared" si="617"/>
        <v>-689.65500000000009</v>
      </c>
      <c r="AM1105" s="281">
        <f t="shared" si="618"/>
        <v>0</v>
      </c>
      <c r="AN1105" s="549">
        <f t="shared" si="596"/>
        <v>0</v>
      </c>
      <c r="AO1105" s="549">
        <f t="shared" si="597"/>
        <v>0</v>
      </c>
      <c r="AP1105" s="549">
        <f t="shared" si="619"/>
        <v>-689.65500000000009</v>
      </c>
      <c r="AQ1105" s="283">
        <f t="shared" si="608"/>
        <v>-689.65500000000009</v>
      </c>
      <c r="AR1105" s="281">
        <f t="shared" si="620"/>
        <v>0</v>
      </c>
      <c r="AT1105" s="446" t="s">
        <v>2066</v>
      </c>
      <c r="AU1105" s="284"/>
      <c r="AV1105" s="447" t="str">
        <f t="shared" si="637"/>
        <v>CA</v>
      </c>
      <c r="AW1105" s="447" t="str">
        <f t="shared" si="637"/>
        <v>CL</v>
      </c>
      <c r="AX1105" s="447" t="str">
        <f t="shared" si="637"/>
        <v>AIC</v>
      </c>
      <c r="AY1105" s="447" t="str">
        <f t="shared" si="639"/>
        <v>ERB</v>
      </c>
      <c r="AZ1105" s="447" t="str">
        <f t="shared" si="639"/>
        <v>GRB</v>
      </c>
      <c r="BA1105" s="447" t="str">
        <f t="shared" si="639"/>
        <v>Non-Op</v>
      </c>
      <c r="BC1105" s="449" t="s">
        <v>2100</v>
      </c>
      <c r="BD1105" s="552">
        <f t="shared" si="640"/>
        <v>-38571.94</v>
      </c>
      <c r="BF1105" s="435"/>
      <c r="BG1105" s="435"/>
      <c r="BH1105" s="435"/>
      <c r="BI1105" s="435"/>
      <c r="BJ1105" s="435"/>
      <c r="BK1105" s="435"/>
      <c r="BL1105" s="435"/>
      <c r="BN1105" s="444"/>
    </row>
    <row r="1106" spans="1:66" s="28" customFormat="1" ht="12" customHeight="1">
      <c r="A1106" s="287">
        <v>19000801</v>
      </c>
      <c r="B1106" s="288" t="str">
        <f t="shared" si="625"/>
        <v>19000801</v>
      </c>
      <c r="C1106" s="444" t="s">
        <v>1681</v>
      </c>
      <c r="D1106" s="445" t="s">
        <v>1165</v>
      </c>
      <c r="E1106" s="445"/>
      <c r="F1106" s="444"/>
      <c r="G1106" s="445"/>
      <c r="H1106" s="547">
        <v>-2720.45</v>
      </c>
      <c r="I1106" s="547">
        <v>25993.48</v>
      </c>
      <c r="J1106" s="547">
        <v>25725.55</v>
      </c>
      <c r="K1106" s="547">
        <v>25464.21</v>
      </c>
      <c r="L1106" s="547">
        <v>25167.66</v>
      </c>
      <c r="M1106" s="547">
        <v>24880.84</v>
      </c>
      <c r="N1106" s="547">
        <v>24589.55</v>
      </c>
      <c r="O1106" s="547">
        <v>24228.41</v>
      </c>
      <c r="P1106" s="547">
        <v>23814.240000000002</v>
      </c>
      <c r="Q1106" s="547">
        <v>23411.63</v>
      </c>
      <c r="R1106" s="547">
        <v>22953.33</v>
      </c>
      <c r="S1106" s="547">
        <v>22343.360000000001</v>
      </c>
      <c r="T1106" s="547">
        <v>21647.49</v>
      </c>
      <c r="U1106" s="547"/>
      <c r="V1106" s="547">
        <f t="shared" si="641"/>
        <v>23169.648333333331</v>
      </c>
      <c r="W1106" s="305"/>
      <c r="X1106" s="306"/>
      <c r="Y1106" s="548">
        <f t="shared" si="638"/>
        <v>0</v>
      </c>
      <c r="Z1106" s="549">
        <f t="shared" si="638"/>
        <v>0</v>
      </c>
      <c r="AA1106" s="549">
        <f t="shared" si="638"/>
        <v>0</v>
      </c>
      <c r="AB1106" s="282">
        <f t="shared" si="613"/>
        <v>21647.49</v>
      </c>
      <c r="AC1106" s="281">
        <f t="shared" si="614"/>
        <v>0</v>
      </c>
      <c r="AD1106" s="549">
        <f t="shared" si="604"/>
        <v>0</v>
      </c>
      <c r="AE1106" s="553">
        <f t="shared" si="622"/>
        <v>0</v>
      </c>
      <c r="AF1106" s="282">
        <f t="shared" si="623"/>
        <v>21647.49</v>
      </c>
      <c r="AG1106" s="283">
        <f t="shared" si="615"/>
        <v>21647.49</v>
      </c>
      <c r="AH1106" s="281">
        <f t="shared" si="616"/>
        <v>0</v>
      </c>
      <c r="AI1106" s="551">
        <f t="shared" si="636"/>
        <v>0</v>
      </c>
      <c r="AJ1106" s="549">
        <f t="shared" si="636"/>
        <v>0</v>
      </c>
      <c r="AK1106" s="549">
        <f t="shared" si="636"/>
        <v>0</v>
      </c>
      <c r="AL1106" s="282">
        <f t="shared" si="617"/>
        <v>23169.648333333331</v>
      </c>
      <c r="AM1106" s="281">
        <f t="shared" si="618"/>
        <v>0</v>
      </c>
      <c r="AN1106" s="549">
        <f t="shared" ref="AN1106:AN1170" si="642">IF($D1106=AN$5,$V1106,IF($D1106=AN$4, $V1106*$AK$1,0))</f>
        <v>0</v>
      </c>
      <c r="AO1106" s="549">
        <f t="shared" ref="AO1106:AO1170" si="643">IF($D1106=AO$5,$V1106,IF($D1106=AO$4, $V1106*$AK$2,0))</f>
        <v>0</v>
      </c>
      <c r="AP1106" s="549">
        <f t="shared" si="619"/>
        <v>23169.648333333331</v>
      </c>
      <c r="AQ1106" s="283">
        <f t="shared" si="608"/>
        <v>23169.648333333331</v>
      </c>
      <c r="AR1106" s="281">
        <f t="shared" si="620"/>
        <v>0</v>
      </c>
      <c r="AT1106" s="446" t="s">
        <v>2066</v>
      </c>
      <c r="AU1106" s="284"/>
      <c r="AV1106" s="447" t="str">
        <f t="shared" si="637"/>
        <v>CA</v>
      </c>
      <c r="AW1106" s="447" t="str">
        <f t="shared" si="637"/>
        <v>CL</v>
      </c>
      <c r="AX1106" s="447" t="str">
        <f t="shared" si="637"/>
        <v>AIC</v>
      </c>
      <c r="AY1106" s="447" t="str">
        <f t="shared" si="639"/>
        <v>ERB</v>
      </c>
      <c r="AZ1106" s="447" t="str">
        <f t="shared" si="639"/>
        <v>GRB</v>
      </c>
      <c r="BA1106" s="447" t="str">
        <f t="shared" si="639"/>
        <v>Non-Op</v>
      </c>
      <c r="BC1106" s="449" t="s">
        <v>2100</v>
      </c>
      <c r="BD1106" s="552">
        <f t="shared" si="640"/>
        <v>21647.49</v>
      </c>
      <c r="BF1106" s="435"/>
      <c r="BG1106" s="435"/>
      <c r="BH1106" s="435"/>
      <c r="BI1106" s="435"/>
      <c r="BJ1106" s="435"/>
      <c r="BK1106" s="435"/>
      <c r="BL1106" s="435"/>
      <c r="BN1106" s="444"/>
    </row>
    <row r="1107" spans="1:66" s="28" customFormat="1" ht="12" customHeight="1">
      <c r="A1107" s="287">
        <v>19000811</v>
      </c>
      <c r="B1107" s="288" t="str">
        <f t="shared" si="625"/>
        <v>19000811</v>
      </c>
      <c r="C1107" s="444" t="s">
        <v>1682</v>
      </c>
      <c r="D1107" s="445" t="s">
        <v>1165</v>
      </c>
      <c r="E1107" s="445"/>
      <c r="F1107" s="444"/>
      <c r="G1107" s="445"/>
      <c r="H1107" s="547">
        <v>6760.55</v>
      </c>
      <c r="I1107" s="547">
        <v>-22271.32</v>
      </c>
      <c r="J1107" s="547">
        <v>-22089.79</v>
      </c>
      <c r="K1107" s="547">
        <v>-21947.97</v>
      </c>
      <c r="L1107" s="547">
        <v>-21808.61</v>
      </c>
      <c r="M1107" s="547">
        <v>-21692.28</v>
      </c>
      <c r="N1107" s="547">
        <v>-21596.54</v>
      </c>
      <c r="O1107" s="547">
        <v>-21508.98</v>
      </c>
      <c r="P1107" s="547">
        <v>-21429.58</v>
      </c>
      <c r="Q1107" s="547">
        <v>-21350.74</v>
      </c>
      <c r="R1107" s="547">
        <v>-21273.03</v>
      </c>
      <c r="S1107" s="547">
        <v>-21196.59</v>
      </c>
      <c r="T1107" s="547">
        <v>-21120.81</v>
      </c>
      <c r="U1107" s="547"/>
      <c r="V1107" s="547">
        <f t="shared" si="641"/>
        <v>-20445.463333333333</v>
      </c>
      <c r="W1107" s="305"/>
      <c r="X1107" s="306"/>
      <c r="Y1107" s="548">
        <f t="shared" si="638"/>
        <v>0</v>
      </c>
      <c r="Z1107" s="549">
        <f t="shared" si="638"/>
        <v>0</v>
      </c>
      <c r="AA1107" s="549">
        <f t="shared" si="638"/>
        <v>0</v>
      </c>
      <c r="AB1107" s="282">
        <f t="shared" si="613"/>
        <v>-21120.81</v>
      </c>
      <c r="AC1107" s="281">
        <f t="shared" si="614"/>
        <v>0</v>
      </c>
      <c r="AD1107" s="549">
        <f t="shared" si="604"/>
        <v>0</v>
      </c>
      <c r="AE1107" s="553">
        <f t="shared" si="622"/>
        <v>0</v>
      </c>
      <c r="AF1107" s="282">
        <f t="shared" si="623"/>
        <v>-21120.81</v>
      </c>
      <c r="AG1107" s="283">
        <f t="shared" si="615"/>
        <v>-21120.81</v>
      </c>
      <c r="AH1107" s="281">
        <f t="shared" si="616"/>
        <v>0</v>
      </c>
      <c r="AI1107" s="551">
        <f t="shared" ref="AI1107:AK1128" si="644">IF($D1107=AI$5,$V1107,0)</f>
        <v>0</v>
      </c>
      <c r="AJ1107" s="549">
        <f t="shared" si="644"/>
        <v>0</v>
      </c>
      <c r="AK1107" s="549">
        <f t="shared" si="644"/>
        <v>0</v>
      </c>
      <c r="AL1107" s="282">
        <f t="shared" si="617"/>
        <v>-20445.463333333333</v>
      </c>
      <c r="AM1107" s="281">
        <f t="shared" si="618"/>
        <v>0</v>
      </c>
      <c r="AN1107" s="549">
        <f t="shared" si="642"/>
        <v>0</v>
      </c>
      <c r="AO1107" s="549">
        <f t="shared" si="643"/>
        <v>0</v>
      </c>
      <c r="AP1107" s="549">
        <f t="shared" si="619"/>
        <v>-20445.463333333333</v>
      </c>
      <c r="AQ1107" s="283">
        <f t="shared" si="608"/>
        <v>-20445.463333333333</v>
      </c>
      <c r="AR1107" s="281">
        <f t="shared" si="620"/>
        <v>0</v>
      </c>
      <c r="AT1107" s="446" t="s">
        <v>2066</v>
      </c>
      <c r="AU1107" s="284"/>
      <c r="AV1107" s="447" t="str">
        <f t="shared" si="637"/>
        <v>CA</v>
      </c>
      <c r="AW1107" s="447" t="str">
        <f t="shared" si="637"/>
        <v>CL</v>
      </c>
      <c r="AX1107" s="447" t="str">
        <f t="shared" si="637"/>
        <v>AIC</v>
      </c>
      <c r="AY1107" s="447" t="str">
        <f t="shared" si="639"/>
        <v>ERB</v>
      </c>
      <c r="AZ1107" s="447" t="str">
        <f t="shared" si="639"/>
        <v>GRB</v>
      </c>
      <c r="BA1107" s="447" t="str">
        <f t="shared" si="639"/>
        <v>Non-Op</v>
      </c>
      <c r="BC1107" s="449" t="s">
        <v>2100</v>
      </c>
      <c r="BD1107" s="552">
        <f t="shared" si="640"/>
        <v>-21120.81</v>
      </c>
      <c r="BF1107" s="435"/>
      <c r="BG1107" s="435"/>
      <c r="BH1107" s="435"/>
      <c r="BI1107" s="435"/>
      <c r="BJ1107" s="435"/>
      <c r="BK1107" s="435"/>
      <c r="BL1107" s="435"/>
      <c r="BN1107" s="444"/>
    </row>
    <row r="1108" spans="1:66" s="28" customFormat="1" ht="12" customHeight="1">
      <c r="A1108" s="287">
        <v>19000821</v>
      </c>
      <c r="B1108" s="288" t="str">
        <f t="shared" si="625"/>
        <v>19000821</v>
      </c>
      <c r="C1108" s="444" t="s">
        <v>2941</v>
      </c>
      <c r="D1108" s="445" t="s">
        <v>1165</v>
      </c>
      <c r="E1108" s="445"/>
      <c r="F1108" s="444"/>
      <c r="G1108" s="445"/>
      <c r="H1108" s="547">
        <v>0</v>
      </c>
      <c r="I1108" s="547">
        <v>0</v>
      </c>
      <c r="J1108" s="547">
        <v>0</v>
      </c>
      <c r="K1108" s="547">
        <v>0</v>
      </c>
      <c r="L1108" s="547">
        <v>0</v>
      </c>
      <c r="M1108" s="547">
        <v>0</v>
      </c>
      <c r="N1108" s="547">
        <v>0</v>
      </c>
      <c r="O1108" s="547">
        <v>0</v>
      </c>
      <c r="P1108" s="547">
        <v>0</v>
      </c>
      <c r="Q1108" s="547">
        <v>0</v>
      </c>
      <c r="R1108" s="547">
        <v>0</v>
      </c>
      <c r="S1108" s="547">
        <v>0</v>
      </c>
      <c r="T1108" s="547">
        <v>0</v>
      </c>
      <c r="U1108" s="547"/>
      <c r="V1108" s="547">
        <f t="shared" si="641"/>
        <v>0</v>
      </c>
      <c r="W1108" s="285"/>
      <c r="X1108" s="286"/>
      <c r="Y1108" s="548">
        <f t="shared" si="638"/>
        <v>0</v>
      </c>
      <c r="Z1108" s="549">
        <f t="shared" si="638"/>
        <v>0</v>
      </c>
      <c r="AA1108" s="549">
        <f t="shared" si="638"/>
        <v>0</v>
      </c>
      <c r="AB1108" s="282">
        <f t="shared" ref="AB1108:AB1144" si="645">T1108-SUM(Y1108:AA1108)</f>
        <v>0</v>
      </c>
      <c r="AC1108" s="281">
        <f t="shared" ref="AC1108:AC1144" si="646">T1108-SUM(Y1108:AA1108)-AB1108</f>
        <v>0</v>
      </c>
      <c r="AD1108" s="549">
        <f t="shared" si="604"/>
        <v>0</v>
      </c>
      <c r="AE1108" s="553">
        <f t="shared" si="622"/>
        <v>0</v>
      </c>
      <c r="AF1108" s="282">
        <f t="shared" si="623"/>
        <v>0</v>
      </c>
      <c r="AG1108" s="283">
        <f t="shared" ref="AG1108:AG1152" si="647">SUM(AD1108:AF1108)</f>
        <v>0</v>
      </c>
      <c r="AH1108" s="281">
        <f t="shared" ref="AH1108:AH1171" si="648">AG1108-AB1108</f>
        <v>0</v>
      </c>
      <c r="AI1108" s="551">
        <f t="shared" si="644"/>
        <v>0</v>
      </c>
      <c r="AJ1108" s="549">
        <f t="shared" si="644"/>
        <v>0</v>
      </c>
      <c r="AK1108" s="549">
        <f t="shared" si="644"/>
        <v>0</v>
      </c>
      <c r="AL1108" s="282">
        <f t="shared" ref="AL1108:AL1183" si="649">V1108-SUM(AI1108:AK1108)</f>
        <v>0</v>
      </c>
      <c r="AM1108" s="281">
        <f t="shared" ref="AM1108:AM1183" si="650">V1108-SUM(AI1108:AK1108)-AL1108</f>
        <v>0</v>
      </c>
      <c r="AN1108" s="549">
        <f t="shared" si="642"/>
        <v>0</v>
      </c>
      <c r="AO1108" s="549">
        <f t="shared" si="643"/>
        <v>0</v>
      </c>
      <c r="AP1108" s="549">
        <f t="shared" ref="AP1108:AP1183" si="651">IF($D1108=AP$5,$V1108,IF($D1108=AP$4, $V1108*$AL$2,0))</f>
        <v>0</v>
      </c>
      <c r="AQ1108" s="283">
        <f t="shared" si="608"/>
        <v>0</v>
      </c>
      <c r="AR1108" s="281">
        <f t="shared" ref="AR1108:AR1183" si="652">AQ1108-AL1108</f>
        <v>0</v>
      </c>
      <c r="AT1108" s="446" t="s">
        <v>2064</v>
      </c>
      <c r="AU1108" s="284"/>
      <c r="AV1108" s="447" t="str">
        <f t="shared" si="637"/>
        <v>CA</v>
      </c>
      <c r="AW1108" s="447" t="str">
        <f t="shared" si="637"/>
        <v>CL</v>
      </c>
      <c r="AX1108" s="447" t="str">
        <f t="shared" si="637"/>
        <v>AIC</v>
      </c>
      <c r="AY1108" s="447" t="str">
        <f t="shared" si="639"/>
        <v>ERB</v>
      </c>
      <c r="AZ1108" s="447" t="str">
        <f t="shared" si="639"/>
        <v>GRB</v>
      </c>
      <c r="BA1108" s="447" t="str">
        <f t="shared" si="639"/>
        <v>Non-Op</v>
      </c>
      <c r="BC1108" s="449" t="s">
        <v>2100</v>
      </c>
      <c r="BD1108" s="552">
        <f t="shared" si="640"/>
        <v>0</v>
      </c>
      <c r="BF1108" s="435"/>
      <c r="BG1108" s="435"/>
      <c r="BH1108" s="435"/>
      <c r="BI1108" s="435"/>
      <c r="BJ1108" s="435"/>
      <c r="BK1108" s="435"/>
      <c r="BL1108" s="435"/>
      <c r="BN1108" s="444"/>
    </row>
    <row r="1109" spans="1:66" s="28" customFormat="1" ht="12" customHeight="1">
      <c r="A1109" s="287">
        <v>19000831</v>
      </c>
      <c r="B1109" s="288" t="str">
        <f t="shared" si="625"/>
        <v>19000831</v>
      </c>
      <c r="C1109" s="444" t="s">
        <v>2942</v>
      </c>
      <c r="D1109" s="445" t="s">
        <v>1165</v>
      </c>
      <c r="E1109" s="445"/>
      <c r="F1109" s="444"/>
      <c r="G1109" s="445"/>
      <c r="H1109" s="547">
        <v>0</v>
      </c>
      <c r="I1109" s="547">
        <v>0</v>
      </c>
      <c r="J1109" s="547">
        <v>0</v>
      </c>
      <c r="K1109" s="547">
        <v>0</v>
      </c>
      <c r="L1109" s="547">
        <v>0</v>
      </c>
      <c r="M1109" s="547">
        <v>0</v>
      </c>
      <c r="N1109" s="547">
        <v>0</v>
      </c>
      <c r="O1109" s="547">
        <v>0</v>
      </c>
      <c r="P1109" s="547">
        <v>0</v>
      </c>
      <c r="Q1109" s="547">
        <v>0</v>
      </c>
      <c r="R1109" s="547">
        <v>0</v>
      </c>
      <c r="S1109" s="547">
        <v>0</v>
      </c>
      <c r="T1109" s="547">
        <v>0</v>
      </c>
      <c r="U1109" s="547"/>
      <c r="V1109" s="547">
        <f t="shared" si="641"/>
        <v>0</v>
      </c>
      <c r="W1109" s="285" t="s">
        <v>321</v>
      </c>
      <c r="X1109" s="286"/>
      <c r="Y1109" s="548">
        <f t="shared" si="638"/>
        <v>0</v>
      </c>
      <c r="Z1109" s="549">
        <f t="shared" si="638"/>
        <v>0</v>
      </c>
      <c r="AA1109" s="549">
        <f t="shared" si="638"/>
        <v>0</v>
      </c>
      <c r="AB1109" s="282">
        <f t="shared" si="645"/>
        <v>0</v>
      </c>
      <c r="AC1109" s="281">
        <f t="shared" si="646"/>
        <v>0</v>
      </c>
      <c r="AD1109" s="549">
        <f t="shared" si="604"/>
        <v>0</v>
      </c>
      <c r="AE1109" s="553">
        <f t="shared" si="622"/>
        <v>0</v>
      </c>
      <c r="AF1109" s="282">
        <f t="shared" si="623"/>
        <v>0</v>
      </c>
      <c r="AG1109" s="283">
        <f t="shared" si="647"/>
        <v>0</v>
      </c>
      <c r="AH1109" s="281">
        <f t="shared" si="648"/>
        <v>0</v>
      </c>
      <c r="AI1109" s="551">
        <f t="shared" si="644"/>
        <v>0</v>
      </c>
      <c r="AJ1109" s="549">
        <f t="shared" si="644"/>
        <v>0</v>
      </c>
      <c r="AK1109" s="549">
        <f t="shared" si="644"/>
        <v>0</v>
      </c>
      <c r="AL1109" s="282">
        <f t="shared" si="649"/>
        <v>0</v>
      </c>
      <c r="AM1109" s="281">
        <f t="shared" si="650"/>
        <v>0</v>
      </c>
      <c r="AN1109" s="549">
        <f t="shared" si="642"/>
        <v>0</v>
      </c>
      <c r="AO1109" s="549">
        <f t="shared" si="643"/>
        <v>0</v>
      </c>
      <c r="AP1109" s="549">
        <f t="shared" si="651"/>
        <v>0</v>
      </c>
      <c r="AQ1109" s="283">
        <f t="shared" si="608"/>
        <v>0</v>
      </c>
      <c r="AR1109" s="281">
        <f t="shared" si="652"/>
        <v>0</v>
      </c>
      <c r="AT1109" s="446" t="s">
        <v>2081</v>
      </c>
      <c r="AU1109" s="284"/>
      <c r="AV1109" s="447" t="str">
        <f t="shared" si="637"/>
        <v>CA</v>
      </c>
      <c r="AW1109" s="447" t="str">
        <f t="shared" si="637"/>
        <v>CL</v>
      </c>
      <c r="AX1109" s="447" t="str">
        <f t="shared" si="637"/>
        <v>AIC</v>
      </c>
      <c r="AY1109" s="447" t="str">
        <f t="shared" si="639"/>
        <v>ERB</v>
      </c>
      <c r="AZ1109" s="447" t="str">
        <f t="shared" si="639"/>
        <v>GRB</v>
      </c>
      <c r="BA1109" s="447" t="str">
        <f t="shared" si="639"/>
        <v>Non-Op</v>
      </c>
      <c r="BC1109" s="449" t="s">
        <v>2100</v>
      </c>
      <c r="BD1109" s="552">
        <f t="shared" si="640"/>
        <v>0</v>
      </c>
      <c r="BF1109" s="435"/>
      <c r="BG1109" s="435"/>
      <c r="BH1109" s="435"/>
      <c r="BI1109" s="435"/>
      <c r="BJ1109" s="435"/>
      <c r="BK1109" s="435"/>
      <c r="BL1109" s="435"/>
      <c r="BN1109" s="444"/>
    </row>
    <row r="1110" spans="1:66" s="28" customFormat="1" ht="12" customHeight="1">
      <c r="A1110" s="287">
        <v>19000841</v>
      </c>
      <c r="B1110" s="288" t="str">
        <f t="shared" si="625"/>
        <v>19000841</v>
      </c>
      <c r="C1110" s="444" t="s">
        <v>1683</v>
      </c>
      <c r="D1110" s="445" t="s">
        <v>1165</v>
      </c>
      <c r="E1110" s="445"/>
      <c r="F1110" s="444"/>
      <c r="G1110" s="445"/>
      <c r="H1110" s="547">
        <v>-177959.57</v>
      </c>
      <c r="I1110" s="547">
        <v>-130846.05</v>
      </c>
      <c r="J1110" s="547">
        <v>-124234</v>
      </c>
      <c r="K1110" s="547">
        <v>26004.57</v>
      </c>
      <c r="L1110" s="547">
        <v>28243.78</v>
      </c>
      <c r="M1110" s="547">
        <v>30013.16</v>
      </c>
      <c r="N1110" s="547">
        <v>30500.97</v>
      </c>
      <c r="O1110" s="547">
        <v>27235.63</v>
      </c>
      <c r="P1110" s="547">
        <v>20749.84</v>
      </c>
      <c r="Q1110" s="547">
        <v>13862.64</v>
      </c>
      <c r="R1110" s="547">
        <v>3747.97</v>
      </c>
      <c r="S1110" s="547">
        <v>-13846.77</v>
      </c>
      <c r="T1110" s="547">
        <v>-36324.910000000003</v>
      </c>
      <c r="U1110" s="547"/>
      <c r="V1110" s="547">
        <f t="shared" si="641"/>
        <v>-16309.208333333334</v>
      </c>
      <c r="W1110" s="285"/>
      <c r="X1110" s="286"/>
      <c r="Y1110" s="548">
        <f t="shared" si="638"/>
        <v>0</v>
      </c>
      <c r="Z1110" s="549">
        <f t="shared" si="638"/>
        <v>0</v>
      </c>
      <c r="AA1110" s="549">
        <f t="shared" si="638"/>
        <v>0</v>
      </c>
      <c r="AB1110" s="282">
        <f t="shared" si="645"/>
        <v>-36324.910000000003</v>
      </c>
      <c r="AC1110" s="281">
        <f t="shared" si="646"/>
        <v>0</v>
      </c>
      <c r="AD1110" s="549">
        <f t="shared" si="604"/>
        <v>0</v>
      </c>
      <c r="AE1110" s="553">
        <f t="shared" si="622"/>
        <v>0</v>
      </c>
      <c r="AF1110" s="282">
        <f t="shared" si="623"/>
        <v>-36324.910000000003</v>
      </c>
      <c r="AG1110" s="283">
        <f t="shared" si="647"/>
        <v>-36324.910000000003</v>
      </c>
      <c r="AH1110" s="281">
        <f t="shared" si="648"/>
        <v>0</v>
      </c>
      <c r="AI1110" s="551">
        <f t="shared" si="644"/>
        <v>0</v>
      </c>
      <c r="AJ1110" s="549">
        <f t="shared" si="644"/>
        <v>0</v>
      </c>
      <c r="AK1110" s="549">
        <f t="shared" si="644"/>
        <v>0</v>
      </c>
      <c r="AL1110" s="282">
        <f t="shared" si="649"/>
        <v>-16309.208333333334</v>
      </c>
      <c r="AM1110" s="281">
        <f t="shared" si="650"/>
        <v>0</v>
      </c>
      <c r="AN1110" s="549">
        <f t="shared" si="642"/>
        <v>0</v>
      </c>
      <c r="AO1110" s="549">
        <f t="shared" si="643"/>
        <v>0</v>
      </c>
      <c r="AP1110" s="549">
        <f t="shared" si="651"/>
        <v>-16309.208333333334</v>
      </c>
      <c r="AQ1110" s="283">
        <f t="shared" ref="AQ1110:AQ1203" si="653">SUM(AN1110:AP1110)</f>
        <v>-16309.208333333334</v>
      </c>
      <c r="AR1110" s="281">
        <f t="shared" si="652"/>
        <v>0</v>
      </c>
      <c r="AT1110" s="446" t="s">
        <v>2064</v>
      </c>
      <c r="AU1110" s="284"/>
      <c r="AV1110" s="447" t="str">
        <f t="shared" si="637"/>
        <v>CA</v>
      </c>
      <c r="AW1110" s="447" t="str">
        <f t="shared" si="637"/>
        <v>CL</v>
      </c>
      <c r="AX1110" s="447" t="str">
        <f t="shared" si="637"/>
        <v>AIC</v>
      </c>
      <c r="AY1110" s="447" t="str">
        <f t="shared" si="639"/>
        <v>ERB</v>
      </c>
      <c r="AZ1110" s="447" t="str">
        <f t="shared" si="639"/>
        <v>GRB</v>
      </c>
      <c r="BA1110" s="447" t="str">
        <f t="shared" si="639"/>
        <v>Non-Op</v>
      </c>
      <c r="BC1110" s="449" t="s">
        <v>2100</v>
      </c>
      <c r="BD1110" s="552">
        <f t="shared" si="640"/>
        <v>-36324.910000000003</v>
      </c>
      <c r="BF1110" s="435"/>
      <c r="BG1110" s="435"/>
      <c r="BH1110" s="435"/>
      <c r="BI1110" s="435"/>
      <c r="BJ1110" s="435"/>
      <c r="BK1110" s="435"/>
      <c r="BL1110" s="435"/>
      <c r="BN1110" s="444"/>
    </row>
    <row r="1111" spans="1:66" s="28" customFormat="1" ht="12" customHeight="1">
      <c r="A1111" s="287">
        <v>19000851</v>
      </c>
      <c r="B1111" s="288" t="str">
        <f t="shared" si="625"/>
        <v>19000851</v>
      </c>
      <c r="C1111" s="444" t="s">
        <v>2943</v>
      </c>
      <c r="D1111" s="445" t="s">
        <v>1165</v>
      </c>
      <c r="E1111" s="445"/>
      <c r="F1111" s="444"/>
      <c r="G1111" s="445"/>
      <c r="H1111" s="547">
        <v>0</v>
      </c>
      <c r="I1111" s="547">
        <v>0</v>
      </c>
      <c r="J1111" s="547">
        <v>0</v>
      </c>
      <c r="K1111" s="547">
        <v>0</v>
      </c>
      <c r="L1111" s="547">
        <v>0</v>
      </c>
      <c r="M1111" s="547">
        <v>0</v>
      </c>
      <c r="N1111" s="547">
        <v>0</v>
      </c>
      <c r="O1111" s="547">
        <v>0</v>
      </c>
      <c r="P1111" s="547">
        <v>0</v>
      </c>
      <c r="Q1111" s="547">
        <v>0</v>
      </c>
      <c r="R1111" s="547">
        <v>0</v>
      </c>
      <c r="S1111" s="547">
        <v>0</v>
      </c>
      <c r="T1111" s="547">
        <v>0</v>
      </c>
      <c r="U1111" s="547"/>
      <c r="V1111" s="547">
        <f t="shared" si="641"/>
        <v>0</v>
      </c>
      <c r="W1111" s="285"/>
      <c r="X1111" s="286"/>
      <c r="Y1111" s="548">
        <f t="shared" si="638"/>
        <v>0</v>
      </c>
      <c r="Z1111" s="549">
        <f t="shared" si="638"/>
        <v>0</v>
      </c>
      <c r="AA1111" s="549">
        <f t="shared" si="638"/>
        <v>0</v>
      </c>
      <c r="AB1111" s="282">
        <f t="shared" si="645"/>
        <v>0</v>
      </c>
      <c r="AC1111" s="281">
        <f t="shared" si="646"/>
        <v>0</v>
      </c>
      <c r="AD1111" s="549">
        <f t="shared" si="604"/>
        <v>0</v>
      </c>
      <c r="AE1111" s="553">
        <f t="shared" si="622"/>
        <v>0</v>
      </c>
      <c r="AF1111" s="282">
        <f t="shared" si="623"/>
        <v>0</v>
      </c>
      <c r="AG1111" s="283">
        <f t="shared" si="647"/>
        <v>0</v>
      </c>
      <c r="AH1111" s="281">
        <f t="shared" si="648"/>
        <v>0</v>
      </c>
      <c r="AI1111" s="551">
        <f t="shared" si="644"/>
        <v>0</v>
      </c>
      <c r="AJ1111" s="549">
        <f t="shared" si="644"/>
        <v>0</v>
      </c>
      <c r="AK1111" s="549">
        <f t="shared" si="644"/>
        <v>0</v>
      </c>
      <c r="AL1111" s="282">
        <f t="shared" si="649"/>
        <v>0</v>
      </c>
      <c r="AM1111" s="281">
        <f t="shared" si="650"/>
        <v>0</v>
      </c>
      <c r="AN1111" s="549">
        <f t="shared" si="642"/>
        <v>0</v>
      </c>
      <c r="AO1111" s="549">
        <f t="shared" si="643"/>
        <v>0</v>
      </c>
      <c r="AP1111" s="549">
        <f t="shared" si="651"/>
        <v>0</v>
      </c>
      <c r="AQ1111" s="283">
        <f t="shared" si="653"/>
        <v>0</v>
      </c>
      <c r="AR1111" s="281">
        <f t="shared" si="652"/>
        <v>0</v>
      </c>
      <c r="AT1111" s="446" t="s">
        <v>2081</v>
      </c>
      <c r="AU1111" s="284"/>
      <c r="AV1111" s="447" t="str">
        <f t="shared" si="637"/>
        <v>CA</v>
      </c>
      <c r="AW1111" s="447" t="str">
        <f t="shared" si="637"/>
        <v>CL</v>
      </c>
      <c r="AX1111" s="447" t="str">
        <f t="shared" si="637"/>
        <v>AIC</v>
      </c>
      <c r="AY1111" s="447" t="str">
        <f t="shared" si="639"/>
        <v>ERB</v>
      </c>
      <c r="AZ1111" s="447" t="str">
        <f t="shared" si="639"/>
        <v>GRB</v>
      </c>
      <c r="BA1111" s="447" t="str">
        <f t="shared" si="639"/>
        <v>Non-Op</v>
      </c>
      <c r="BC1111" s="449" t="s">
        <v>2100</v>
      </c>
      <c r="BD1111" s="552">
        <f t="shared" si="640"/>
        <v>0</v>
      </c>
      <c r="BF1111" s="435"/>
      <c r="BG1111" s="435"/>
      <c r="BH1111" s="435"/>
      <c r="BI1111" s="435"/>
      <c r="BJ1111" s="435"/>
      <c r="BK1111" s="435"/>
      <c r="BL1111" s="435"/>
      <c r="BN1111" s="444"/>
    </row>
    <row r="1112" spans="1:66" s="28" customFormat="1" ht="12" customHeight="1">
      <c r="A1112" s="287">
        <v>19000861</v>
      </c>
      <c r="B1112" s="288" t="str">
        <f t="shared" si="625"/>
        <v>19000861</v>
      </c>
      <c r="C1112" s="444" t="s">
        <v>2944</v>
      </c>
      <c r="D1112" s="445" t="s">
        <v>1165</v>
      </c>
      <c r="E1112" s="445"/>
      <c r="F1112" s="444"/>
      <c r="G1112" s="445"/>
      <c r="H1112" s="547">
        <v>0</v>
      </c>
      <c r="I1112" s="547">
        <v>0</v>
      </c>
      <c r="J1112" s="547">
        <v>0</v>
      </c>
      <c r="K1112" s="547">
        <v>0</v>
      </c>
      <c r="L1112" s="547">
        <v>0</v>
      </c>
      <c r="M1112" s="547">
        <v>0</v>
      </c>
      <c r="N1112" s="547">
        <v>0</v>
      </c>
      <c r="O1112" s="547">
        <v>0</v>
      </c>
      <c r="P1112" s="547">
        <v>0</v>
      </c>
      <c r="Q1112" s="547">
        <v>0</v>
      </c>
      <c r="R1112" s="547">
        <v>0</v>
      </c>
      <c r="S1112" s="547">
        <v>0</v>
      </c>
      <c r="T1112" s="547">
        <v>0</v>
      </c>
      <c r="U1112" s="547"/>
      <c r="V1112" s="547">
        <f t="shared" si="641"/>
        <v>0</v>
      </c>
      <c r="W1112" s="285"/>
      <c r="X1112" s="286"/>
      <c r="Y1112" s="548">
        <f t="shared" si="638"/>
        <v>0</v>
      </c>
      <c r="Z1112" s="549">
        <f t="shared" si="638"/>
        <v>0</v>
      </c>
      <c r="AA1112" s="549">
        <f t="shared" si="638"/>
        <v>0</v>
      </c>
      <c r="AB1112" s="282">
        <f t="shared" si="645"/>
        <v>0</v>
      </c>
      <c r="AC1112" s="281">
        <f t="shared" si="646"/>
        <v>0</v>
      </c>
      <c r="AD1112" s="549">
        <f t="shared" si="604"/>
        <v>0</v>
      </c>
      <c r="AE1112" s="553">
        <f t="shared" ref="AE1112:AE1152" si="654">IF($D1112=AE$5,$T1112,IF($D1112=AE$4, $T1112*$AK$2,0))</f>
        <v>0</v>
      </c>
      <c r="AF1112" s="282">
        <f t="shared" ref="AF1112:AF1152" si="655">IF($D1112=AF$5,$T1112,IF($D1112=AF$4, $T1112*$AL$2,0))</f>
        <v>0</v>
      </c>
      <c r="AG1112" s="283">
        <f t="shared" si="647"/>
        <v>0</v>
      </c>
      <c r="AH1112" s="281">
        <f t="shared" si="648"/>
        <v>0</v>
      </c>
      <c r="AI1112" s="551">
        <f t="shared" si="644"/>
        <v>0</v>
      </c>
      <c r="AJ1112" s="549">
        <f t="shared" si="644"/>
        <v>0</v>
      </c>
      <c r="AK1112" s="549">
        <f t="shared" si="644"/>
        <v>0</v>
      </c>
      <c r="AL1112" s="282">
        <f t="shared" si="649"/>
        <v>0</v>
      </c>
      <c r="AM1112" s="281">
        <f t="shared" si="650"/>
        <v>0</v>
      </c>
      <c r="AN1112" s="549">
        <f t="shared" si="642"/>
        <v>0</v>
      </c>
      <c r="AO1112" s="549">
        <f t="shared" si="643"/>
        <v>0</v>
      </c>
      <c r="AP1112" s="549">
        <f t="shared" si="651"/>
        <v>0</v>
      </c>
      <c r="AQ1112" s="283">
        <f t="shared" si="653"/>
        <v>0</v>
      </c>
      <c r="AR1112" s="281">
        <f t="shared" si="652"/>
        <v>0</v>
      </c>
      <c r="AT1112" s="446" t="s">
        <v>2081</v>
      </c>
      <c r="AU1112" s="284"/>
      <c r="AV1112" s="447" t="str">
        <f t="shared" si="637"/>
        <v>CA</v>
      </c>
      <c r="AW1112" s="447" t="str">
        <f t="shared" si="637"/>
        <v>CL</v>
      </c>
      <c r="AX1112" s="447" t="str">
        <f t="shared" si="637"/>
        <v>AIC</v>
      </c>
      <c r="AY1112" s="447" t="str">
        <f t="shared" si="639"/>
        <v>ERB</v>
      </c>
      <c r="AZ1112" s="447" t="str">
        <f t="shared" si="639"/>
        <v>GRB</v>
      </c>
      <c r="BA1112" s="447" t="str">
        <f t="shared" si="639"/>
        <v>Non-Op</v>
      </c>
      <c r="BC1112" s="449" t="s">
        <v>2100</v>
      </c>
      <c r="BD1112" s="552">
        <f t="shared" si="640"/>
        <v>0</v>
      </c>
      <c r="BF1112" s="435"/>
      <c r="BG1112" s="435"/>
      <c r="BH1112" s="435"/>
      <c r="BI1112" s="435"/>
      <c r="BJ1112" s="435"/>
      <c r="BK1112" s="435"/>
      <c r="BL1112" s="435"/>
      <c r="BN1112" s="444"/>
    </row>
    <row r="1113" spans="1:66" s="28" customFormat="1" ht="12" customHeight="1">
      <c r="A1113" s="476">
        <v>19000871</v>
      </c>
      <c r="B1113" s="445" t="str">
        <f t="shared" si="625"/>
        <v>19000871</v>
      </c>
      <c r="C1113" s="444" t="s">
        <v>1684</v>
      </c>
      <c r="D1113" s="445" t="s">
        <v>1165</v>
      </c>
      <c r="E1113" s="445"/>
      <c r="F1113" s="444"/>
      <c r="G1113" s="445"/>
      <c r="H1113" s="547">
        <v>0</v>
      </c>
      <c r="I1113" s="547">
        <v>0</v>
      </c>
      <c r="J1113" s="547">
        <v>0</v>
      </c>
      <c r="K1113" s="547">
        <v>0</v>
      </c>
      <c r="L1113" s="547">
        <v>0</v>
      </c>
      <c r="M1113" s="547">
        <v>0</v>
      </c>
      <c r="N1113" s="547">
        <v>0</v>
      </c>
      <c r="O1113" s="547">
        <v>0</v>
      </c>
      <c r="P1113" s="547">
        <v>0</v>
      </c>
      <c r="Q1113" s="547">
        <v>0</v>
      </c>
      <c r="R1113" s="547">
        <v>0</v>
      </c>
      <c r="S1113" s="547">
        <v>0</v>
      </c>
      <c r="T1113" s="547">
        <v>0</v>
      </c>
      <c r="U1113" s="547"/>
      <c r="V1113" s="547">
        <f t="shared" si="641"/>
        <v>0</v>
      </c>
      <c r="W1113" s="285"/>
      <c r="X1113" s="286"/>
      <c r="Y1113" s="548">
        <f t="shared" ref="Y1113:AA1132" si="656">IF($D1113=Y$5,$T1113,0)</f>
        <v>0</v>
      </c>
      <c r="Z1113" s="549">
        <f t="shared" si="656"/>
        <v>0</v>
      </c>
      <c r="AA1113" s="549">
        <f t="shared" si="656"/>
        <v>0</v>
      </c>
      <c r="AB1113" s="282">
        <f t="shared" si="645"/>
        <v>0</v>
      </c>
      <c r="AC1113" s="281">
        <f t="shared" si="646"/>
        <v>0</v>
      </c>
      <c r="AD1113" s="549">
        <f t="shared" si="604"/>
        <v>0</v>
      </c>
      <c r="AE1113" s="553">
        <f t="shared" si="654"/>
        <v>0</v>
      </c>
      <c r="AF1113" s="282">
        <f t="shared" si="655"/>
        <v>0</v>
      </c>
      <c r="AG1113" s="283">
        <f t="shared" si="647"/>
        <v>0</v>
      </c>
      <c r="AH1113" s="281">
        <f t="shared" si="648"/>
        <v>0</v>
      </c>
      <c r="AI1113" s="551">
        <f t="shared" si="644"/>
        <v>0</v>
      </c>
      <c r="AJ1113" s="549">
        <f t="shared" si="644"/>
        <v>0</v>
      </c>
      <c r="AK1113" s="549">
        <f t="shared" si="644"/>
        <v>0</v>
      </c>
      <c r="AL1113" s="282">
        <f t="shared" si="649"/>
        <v>0</v>
      </c>
      <c r="AM1113" s="281">
        <f t="shared" si="650"/>
        <v>0</v>
      </c>
      <c r="AN1113" s="549">
        <f t="shared" si="642"/>
        <v>0</v>
      </c>
      <c r="AO1113" s="549">
        <f t="shared" si="643"/>
        <v>0</v>
      </c>
      <c r="AP1113" s="549">
        <f t="shared" si="651"/>
        <v>0</v>
      </c>
      <c r="AQ1113" s="283">
        <f t="shared" si="653"/>
        <v>0</v>
      </c>
      <c r="AR1113" s="281">
        <f t="shared" si="652"/>
        <v>0</v>
      </c>
      <c r="AT1113" s="446" t="s">
        <v>2070</v>
      </c>
      <c r="AU1113" s="284"/>
      <c r="AV1113" s="447" t="str">
        <f t="shared" si="637"/>
        <v>CA</v>
      </c>
      <c r="AW1113" s="447" t="str">
        <f t="shared" si="637"/>
        <v>CL</v>
      </c>
      <c r="AX1113" s="447" t="str">
        <f t="shared" si="637"/>
        <v>AIC</v>
      </c>
      <c r="AY1113" s="447" t="str">
        <f t="shared" si="639"/>
        <v>ERB</v>
      </c>
      <c r="AZ1113" s="447" t="str">
        <f t="shared" si="639"/>
        <v>GRB</v>
      </c>
      <c r="BA1113" s="447" t="str">
        <f t="shared" si="639"/>
        <v>Non-Op</v>
      </c>
      <c r="BC1113" s="449" t="s">
        <v>2100</v>
      </c>
      <c r="BD1113" s="552">
        <f t="shared" si="640"/>
        <v>0</v>
      </c>
      <c r="BF1113" s="435"/>
      <c r="BG1113" s="435"/>
      <c r="BH1113" s="435"/>
      <c r="BI1113" s="435"/>
      <c r="BJ1113" s="435"/>
      <c r="BK1113" s="435"/>
      <c r="BL1113" s="435"/>
      <c r="BN1113" s="444"/>
    </row>
    <row r="1114" spans="1:66" s="28" customFormat="1" ht="12" customHeight="1">
      <c r="A1114" s="476">
        <v>19000881</v>
      </c>
      <c r="B1114" s="445" t="str">
        <f t="shared" si="625"/>
        <v>19000881</v>
      </c>
      <c r="C1114" s="444" t="s">
        <v>1685</v>
      </c>
      <c r="D1114" s="445" t="s">
        <v>1165</v>
      </c>
      <c r="E1114" s="445"/>
      <c r="F1114" s="294">
        <v>42752</v>
      </c>
      <c r="G1114" s="445"/>
      <c r="H1114" s="547">
        <v>-794624.05</v>
      </c>
      <c r="I1114" s="547">
        <v>115035.84</v>
      </c>
      <c r="J1114" s="547">
        <v>181407.01</v>
      </c>
      <c r="K1114" s="547">
        <v>213420.46</v>
      </c>
      <c r="L1114" s="547">
        <v>1869425.31</v>
      </c>
      <c r="M1114" s="547">
        <v>2731780.12</v>
      </c>
      <c r="N1114" s="547">
        <v>3202968.55</v>
      </c>
      <c r="O1114" s="547">
        <v>3929053.86</v>
      </c>
      <c r="P1114" s="547">
        <v>4444536.3099999996</v>
      </c>
      <c r="Q1114" s="547">
        <v>4700052.8600000003</v>
      </c>
      <c r="R1114" s="547">
        <v>4314010.04</v>
      </c>
      <c r="S1114" s="547">
        <v>5500699.6299999999</v>
      </c>
      <c r="T1114" s="547">
        <v>5364745.97</v>
      </c>
      <c r="U1114" s="547"/>
      <c r="V1114" s="547">
        <f t="shared" si="641"/>
        <v>2790620.9125000001</v>
      </c>
      <c r="W1114" s="285"/>
      <c r="X1114" s="286"/>
      <c r="Y1114" s="548">
        <f t="shared" si="656"/>
        <v>0</v>
      </c>
      <c r="Z1114" s="549">
        <f t="shared" si="656"/>
        <v>0</v>
      </c>
      <c r="AA1114" s="549">
        <f t="shared" si="656"/>
        <v>0</v>
      </c>
      <c r="AB1114" s="282">
        <f t="shared" si="645"/>
        <v>5364745.97</v>
      </c>
      <c r="AC1114" s="281">
        <f t="shared" si="646"/>
        <v>0</v>
      </c>
      <c r="AD1114" s="549">
        <f t="shared" si="604"/>
        <v>0</v>
      </c>
      <c r="AE1114" s="553">
        <f t="shared" si="654"/>
        <v>0</v>
      </c>
      <c r="AF1114" s="282">
        <f t="shared" si="655"/>
        <v>5364745.97</v>
      </c>
      <c r="AG1114" s="283">
        <f t="shared" si="647"/>
        <v>5364745.97</v>
      </c>
      <c r="AH1114" s="281">
        <f t="shared" si="648"/>
        <v>0</v>
      </c>
      <c r="AI1114" s="551">
        <f t="shared" si="644"/>
        <v>0</v>
      </c>
      <c r="AJ1114" s="549">
        <f t="shared" si="644"/>
        <v>0</v>
      </c>
      <c r="AK1114" s="549">
        <f t="shared" si="644"/>
        <v>0</v>
      </c>
      <c r="AL1114" s="282">
        <f t="shared" si="649"/>
        <v>2790620.9125000001</v>
      </c>
      <c r="AM1114" s="281">
        <f t="shared" si="650"/>
        <v>0</v>
      </c>
      <c r="AN1114" s="549">
        <f t="shared" si="642"/>
        <v>0</v>
      </c>
      <c r="AO1114" s="549">
        <f t="shared" si="643"/>
        <v>0</v>
      </c>
      <c r="AP1114" s="549">
        <f t="shared" si="651"/>
        <v>2790620.9125000001</v>
      </c>
      <c r="AQ1114" s="283">
        <f t="shared" si="653"/>
        <v>2790620.9125000001</v>
      </c>
      <c r="AR1114" s="281">
        <f t="shared" si="652"/>
        <v>0</v>
      </c>
      <c r="AT1114" s="446" t="s">
        <v>2075</v>
      </c>
      <c r="AU1114" s="284"/>
      <c r="AV1114" s="447" t="str">
        <f t="shared" si="637"/>
        <v>CA</v>
      </c>
      <c r="AW1114" s="447" t="str">
        <f t="shared" si="637"/>
        <v>CL</v>
      </c>
      <c r="AX1114" s="447" t="str">
        <f t="shared" si="637"/>
        <v>AIC</v>
      </c>
      <c r="AY1114" s="447" t="str">
        <f t="shared" si="639"/>
        <v>ERB</v>
      </c>
      <c r="AZ1114" s="447" t="str">
        <f t="shared" si="639"/>
        <v>GRB</v>
      </c>
      <c r="BA1114" s="447" t="str">
        <f t="shared" si="639"/>
        <v>Non-Op</v>
      </c>
      <c r="BC1114" s="449" t="s">
        <v>2100</v>
      </c>
      <c r="BD1114" s="552">
        <f t="shared" si="640"/>
        <v>5364745.97</v>
      </c>
      <c r="BF1114" s="448"/>
      <c r="BG1114" s="448"/>
      <c r="BH1114" s="448"/>
      <c r="BI1114" s="448"/>
      <c r="BJ1114" s="448"/>
      <c r="BK1114" s="448"/>
      <c r="BL1114" s="448"/>
      <c r="BN1114" s="444"/>
    </row>
    <row r="1115" spans="1:66" s="28" customFormat="1" ht="12" customHeight="1">
      <c r="A1115" s="476">
        <v>19000891</v>
      </c>
      <c r="B1115" s="445" t="str">
        <f t="shared" si="625"/>
        <v>19000891</v>
      </c>
      <c r="C1115" s="444" t="s">
        <v>2284</v>
      </c>
      <c r="D1115" s="445" t="s">
        <v>1165</v>
      </c>
      <c r="E1115" s="445"/>
      <c r="F1115" s="294">
        <v>43070</v>
      </c>
      <c r="G1115" s="445"/>
      <c r="H1115" s="547">
        <v>520382984.82999998</v>
      </c>
      <c r="I1115" s="547">
        <v>518377861.74000001</v>
      </c>
      <c r="J1115" s="547">
        <v>516397734.20999998</v>
      </c>
      <c r="K1115" s="547">
        <v>516682470.79000002</v>
      </c>
      <c r="L1115" s="547">
        <v>514713855.61000001</v>
      </c>
      <c r="M1115" s="547">
        <v>512858481.64999998</v>
      </c>
      <c r="N1115" s="547">
        <v>511795872.39999998</v>
      </c>
      <c r="O1115" s="547">
        <v>509807108.86000001</v>
      </c>
      <c r="P1115" s="547">
        <v>506107133.41000003</v>
      </c>
      <c r="Q1115" s="547">
        <v>504252194.10000002</v>
      </c>
      <c r="R1115" s="547">
        <v>502002318.94999999</v>
      </c>
      <c r="S1115" s="547">
        <v>497243045.43000001</v>
      </c>
      <c r="T1115" s="547">
        <v>495349509.27999997</v>
      </c>
      <c r="U1115" s="547"/>
      <c r="V1115" s="547">
        <f t="shared" si="641"/>
        <v>509842027.01708341</v>
      </c>
      <c r="W1115" s="285"/>
      <c r="X1115" s="286"/>
      <c r="Y1115" s="548">
        <f t="shared" si="656"/>
        <v>0</v>
      </c>
      <c r="Z1115" s="549">
        <f t="shared" si="656"/>
        <v>0</v>
      </c>
      <c r="AA1115" s="549">
        <f t="shared" si="656"/>
        <v>0</v>
      </c>
      <c r="AB1115" s="282">
        <f t="shared" si="645"/>
        <v>495349509.27999997</v>
      </c>
      <c r="AC1115" s="281">
        <f t="shared" si="646"/>
        <v>0</v>
      </c>
      <c r="AD1115" s="549">
        <f t="shared" si="604"/>
        <v>0</v>
      </c>
      <c r="AE1115" s="553">
        <f t="shared" si="654"/>
        <v>0</v>
      </c>
      <c r="AF1115" s="282">
        <f t="shared" si="655"/>
        <v>495349509.27999997</v>
      </c>
      <c r="AG1115" s="283">
        <f t="shared" si="647"/>
        <v>495349509.27999997</v>
      </c>
      <c r="AH1115" s="281">
        <f t="shared" si="648"/>
        <v>0</v>
      </c>
      <c r="AI1115" s="551">
        <f t="shared" si="644"/>
        <v>0</v>
      </c>
      <c r="AJ1115" s="549">
        <f t="shared" si="644"/>
        <v>0</v>
      </c>
      <c r="AK1115" s="549">
        <f t="shared" si="644"/>
        <v>0</v>
      </c>
      <c r="AL1115" s="282">
        <f t="shared" si="649"/>
        <v>509842027.01708341</v>
      </c>
      <c r="AM1115" s="281">
        <f t="shared" si="650"/>
        <v>0</v>
      </c>
      <c r="AN1115" s="549">
        <f t="shared" si="642"/>
        <v>0</v>
      </c>
      <c r="AO1115" s="549">
        <f t="shared" si="643"/>
        <v>0</v>
      </c>
      <c r="AP1115" s="549">
        <f t="shared" si="651"/>
        <v>509842027.01708341</v>
      </c>
      <c r="AQ1115" s="283">
        <f t="shared" si="653"/>
        <v>509842027.01708341</v>
      </c>
      <c r="AR1115" s="281">
        <f t="shared" si="652"/>
        <v>0</v>
      </c>
      <c r="AT1115" s="446" t="s">
        <v>2074</v>
      </c>
      <c r="AU1115" s="284"/>
      <c r="AV1115" s="447" t="str">
        <f t="shared" si="637"/>
        <v>CA</v>
      </c>
      <c r="AW1115" s="447" t="str">
        <f t="shared" si="637"/>
        <v>CL</v>
      </c>
      <c r="AX1115" s="447" t="str">
        <f t="shared" si="637"/>
        <v>AIC</v>
      </c>
      <c r="AY1115" s="447" t="str">
        <f t="shared" si="639"/>
        <v>ERB</v>
      </c>
      <c r="AZ1115" s="447" t="str">
        <f t="shared" si="639"/>
        <v>GRB</v>
      </c>
      <c r="BA1115" s="447" t="str">
        <f t="shared" si="639"/>
        <v>Non-Op</v>
      </c>
      <c r="BC1115" s="449" t="s">
        <v>2100</v>
      </c>
      <c r="BD1115" s="552">
        <f t="shared" si="640"/>
        <v>495349509.27999997</v>
      </c>
      <c r="BF1115" s="448"/>
      <c r="BG1115" s="448"/>
      <c r="BH1115" s="448"/>
      <c r="BI1115" s="448"/>
      <c r="BJ1115" s="448"/>
      <c r="BK1115" s="448"/>
      <c r="BL1115" s="448"/>
      <c r="BN1115" s="444"/>
    </row>
    <row r="1116" spans="1:66" s="28" customFormat="1" ht="12" customHeight="1">
      <c r="A1116" s="310">
        <v>19000901</v>
      </c>
      <c r="B1116" s="310" t="str">
        <f t="shared" si="625"/>
        <v>19000901</v>
      </c>
      <c r="C1116" s="713" t="s">
        <v>1686</v>
      </c>
      <c r="D1116" s="445" t="s">
        <v>1165</v>
      </c>
      <c r="E1116" s="445"/>
      <c r="F1116" s="311">
        <v>43101</v>
      </c>
      <c r="G1116" s="445"/>
      <c r="H1116" s="547">
        <v>0</v>
      </c>
      <c r="I1116" s="547">
        <v>0</v>
      </c>
      <c r="J1116" s="547">
        <v>0</v>
      </c>
      <c r="K1116" s="547">
        <v>0</v>
      </c>
      <c r="L1116" s="547">
        <v>0</v>
      </c>
      <c r="M1116" s="547">
        <v>0</v>
      </c>
      <c r="N1116" s="547">
        <v>0</v>
      </c>
      <c r="O1116" s="547">
        <v>0</v>
      </c>
      <c r="P1116" s="547">
        <v>0</v>
      </c>
      <c r="Q1116" s="547">
        <v>0</v>
      </c>
      <c r="R1116" s="547">
        <v>0</v>
      </c>
      <c r="S1116" s="547">
        <v>0</v>
      </c>
      <c r="T1116" s="547">
        <v>0</v>
      </c>
      <c r="U1116" s="547"/>
      <c r="V1116" s="547">
        <f t="shared" si="641"/>
        <v>0</v>
      </c>
      <c r="W1116" s="285"/>
      <c r="X1116" s="286"/>
      <c r="Y1116" s="548">
        <f t="shared" si="656"/>
        <v>0</v>
      </c>
      <c r="Z1116" s="549">
        <f t="shared" si="656"/>
        <v>0</v>
      </c>
      <c r="AA1116" s="549">
        <f t="shared" si="656"/>
        <v>0</v>
      </c>
      <c r="AB1116" s="282">
        <f t="shared" si="645"/>
        <v>0</v>
      </c>
      <c r="AC1116" s="281">
        <f t="shared" si="646"/>
        <v>0</v>
      </c>
      <c r="AD1116" s="549">
        <f t="shared" si="604"/>
        <v>0</v>
      </c>
      <c r="AE1116" s="553">
        <f t="shared" si="654"/>
        <v>0</v>
      </c>
      <c r="AF1116" s="282">
        <f t="shared" si="655"/>
        <v>0</v>
      </c>
      <c r="AG1116" s="283">
        <f t="shared" si="647"/>
        <v>0</v>
      </c>
      <c r="AH1116" s="281">
        <f t="shared" si="648"/>
        <v>0</v>
      </c>
      <c r="AI1116" s="551">
        <f t="shared" si="644"/>
        <v>0</v>
      </c>
      <c r="AJ1116" s="549">
        <f t="shared" si="644"/>
        <v>0</v>
      </c>
      <c r="AK1116" s="549">
        <f t="shared" si="644"/>
        <v>0</v>
      </c>
      <c r="AL1116" s="282">
        <f t="shared" si="649"/>
        <v>0</v>
      </c>
      <c r="AM1116" s="281">
        <f t="shared" si="650"/>
        <v>0</v>
      </c>
      <c r="AN1116" s="549">
        <f t="shared" si="642"/>
        <v>0</v>
      </c>
      <c r="AO1116" s="549">
        <f t="shared" si="643"/>
        <v>0</v>
      </c>
      <c r="AP1116" s="549">
        <f t="shared" si="651"/>
        <v>0</v>
      </c>
      <c r="AQ1116" s="283">
        <f t="shared" ref="AQ1116:AQ1125" si="657">SUM(AN1116:AP1116)</f>
        <v>0</v>
      </c>
      <c r="AR1116" s="281">
        <f t="shared" si="652"/>
        <v>0</v>
      </c>
      <c r="AT1116" s="446" t="s">
        <v>2078</v>
      </c>
      <c r="AU1116" s="284"/>
      <c r="AV1116" s="447" t="str">
        <f t="shared" si="637"/>
        <v>CA</v>
      </c>
      <c r="AW1116" s="447" t="str">
        <f t="shared" si="637"/>
        <v>CL</v>
      </c>
      <c r="AX1116" s="447" t="str">
        <f t="shared" si="637"/>
        <v>AIC</v>
      </c>
      <c r="AY1116" s="447" t="str">
        <f t="shared" si="639"/>
        <v>ERB</v>
      </c>
      <c r="AZ1116" s="447" t="str">
        <f t="shared" si="639"/>
        <v>GRB</v>
      </c>
      <c r="BA1116" s="447" t="str">
        <f t="shared" si="639"/>
        <v>Non-Op</v>
      </c>
      <c r="BC1116" s="449" t="s">
        <v>2100</v>
      </c>
      <c r="BD1116" s="552">
        <f t="shared" si="640"/>
        <v>0</v>
      </c>
      <c r="BF1116" s="448"/>
      <c r="BG1116" s="448"/>
      <c r="BH1116" s="448"/>
      <c r="BI1116" s="448"/>
      <c r="BJ1116" s="448"/>
      <c r="BK1116" s="448"/>
      <c r="BL1116" s="448"/>
      <c r="BN1116" s="444"/>
    </row>
    <row r="1117" spans="1:66" s="28" customFormat="1" ht="12" customHeight="1">
      <c r="A1117" s="309">
        <v>19000911</v>
      </c>
      <c r="B1117" s="310" t="str">
        <f t="shared" si="625"/>
        <v>19000911</v>
      </c>
      <c r="C1117" s="444" t="s">
        <v>1687</v>
      </c>
      <c r="D1117" s="445" t="s">
        <v>2091</v>
      </c>
      <c r="E1117" s="445"/>
      <c r="F1117" s="311">
        <v>43221</v>
      </c>
      <c r="G1117" s="445"/>
      <c r="H1117" s="547">
        <v>0</v>
      </c>
      <c r="I1117" s="547">
        <v>0</v>
      </c>
      <c r="J1117" s="547">
        <v>0</v>
      </c>
      <c r="K1117" s="547">
        <v>0</v>
      </c>
      <c r="L1117" s="547">
        <v>0</v>
      </c>
      <c r="M1117" s="547">
        <v>0</v>
      </c>
      <c r="N1117" s="547">
        <v>0</v>
      </c>
      <c r="O1117" s="547">
        <v>0</v>
      </c>
      <c r="P1117" s="547">
        <v>0</v>
      </c>
      <c r="Q1117" s="547">
        <v>0</v>
      </c>
      <c r="R1117" s="547">
        <v>0</v>
      </c>
      <c r="S1117" s="547">
        <v>0</v>
      </c>
      <c r="T1117" s="547">
        <v>0</v>
      </c>
      <c r="U1117" s="547"/>
      <c r="V1117" s="547">
        <f t="shared" si="641"/>
        <v>0</v>
      </c>
      <c r="W1117" s="285"/>
      <c r="X1117" s="286"/>
      <c r="Y1117" s="548">
        <f t="shared" si="656"/>
        <v>0</v>
      </c>
      <c r="Z1117" s="549">
        <f t="shared" si="656"/>
        <v>0</v>
      </c>
      <c r="AA1117" s="549">
        <f t="shared" si="656"/>
        <v>0</v>
      </c>
      <c r="AB1117" s="282">
        <f t="shared" si="645"/>
        <v>0</v>
      </c>
      <c r="AC1117" s="281">
        <f t="shared" si="646"/>
        <v>0</v>
      </c>
      <c r="AD1117" s="549">
        <f t="shared" si="604"/>
        <v>0</v>
      </c>
      <c r="AE1117" s="553">
        <f t="shared" si="654"/>
        <v>0</v>
      </c>
      <c r="AF1117" s="282">
        <f t="shared" si="655"/>
        <v>0</v>
      </c>
      <c r="AG1117" s="283">
        <f t="shared" si="647"/>
        <v>0</v>
      </c>
      <c r="AH1117" s="281">
        <f t="shared" si="648"/>
        <v>0</v>
      </c>
      <c r="AI1117" s="551">
        <f t="shared" si="644"/>
        <v>0</v>
      </c>
      <c r="AJ1117" s="549">
        <f t="shared" si="644"/>
        <v>0</v>
      </c>
      <c r="AK1117" s="549">
        <f t="shared" si="644"/>
        <v>0</v>
      </c>
      <c r="AL1117" s="282">
        <f t="shared" si="649"/>
        <v>0</v>
      </c>
      <c r="AM1117" s="281">
        <f t="shared" si="650"/>
        <v>0</v>
      </c>
      <c r="AN1117" s="549">
        <f t="shared" si="642"/>
        <v>0</v>
      </c>
      <c r="AO1117" s="549">
        <f t="shared" si="643"/>
        <v>0</v>
      </c>
      <c r="AP1117" s="549">
        <f t="shared" si="651"/>
        <v>0</v>
      </c>
      <c r="AQ1117" s="283">
        <f t="shared" ref="AQ1117" si="658">SUM(AN1117:AP1117)</f>
        <v>0</v>
      </c>
      <c r="AR1117" s="281">
        <f t="shared" si="652"/>
        <v>0</v>
      </c>
      <c r="AT1117" s="446"/>
      <c r="AU1117" s="284"/>
      <c r="AV1117" s="447" t="str">
        <f t="shared" si="637"/>
        <v>CA</v>
      </c>
      <c r="AW1117" s="447" t="str">
        <f t="shared" si="637"/>
        <v>CL</v>
      </c>
      <c r="AX1117" s="447" t="str">
        <f t="shared" si="637"/>
        <v>AIC</v>
      </c>
      <c r="AY1117" s="447" t="str">
        <f t="shared" si="639"/>
        <v>ERB</v>
      </c>
      <c r="AZ1117" s="447" t="str">
        <f t="shared" si="639"/>
        <v>GRB</v>
      </c>
      <c r="BA1117" s="447" t="str">
        <f t="shared" si="639"/>
        <v>Non-Op</v>
      </c>
      <c r="BC1117" s="445" t="s">
        <v>2279</v>
      </c>
      <c r="BD1117" s="552">
        <f t="shared" si="640"/>
        <v>0</v>
      </c>
      <c r="BF1117" s="448"/>
      <c r="BG1117" s="448"/>
      <c r="BH1117" s="448"/>
      <c r="BI1117" s="448"/>
      <c r="BJ1117" s="448"/>
      <c r="BK1117" s="448"/>
      <c r="BL1117" s="448"/>
      <c r="BN1117" s="444"/>
    </row>
    <row r="1118" spans="1:66" s="28" customFormat="1" ht="12" customHeight="1">
      <c r="A1118" s="312">
        <v>19000921</v>
      </c>
      <c r="B1118" s="312" t="str">
        <f t="shared" si="625"/>
        <v>19000921</v>
      </c>
      <c r="C1118" s="450" t="s">
        <v>2285</v>
      </c>
      <c r="D1118" s="451" t="s">
        <v>1165</v>
      </c>
      <c r="E1118" s="451"/>
      <c r="F1118" s="304">
        <v>43525</v>
      </c>
      <c r="G1118" s="451"/>
      <c r="H1118" s="556">
        <v>-1682529.45</v>
      </c>
      <c r="I1118" s="556">
        <v>-1745995.02</v>
      </c>
      <c r="J1118" s="556">
        <v>-1807995</v>
      </c>
      <c r="K1118" s="556">
        <v>-1868529.6</v>
      </c>
      <c r="L1118" s="556">
        <v>-1927598.82</v>
      </c>
      <c r="M1118" s="556">
        <v>-1985202.66</v>
      </c>
      <c r="N1118" s="556">
        <v>-2041340.7</v>
      </c>
      <c r="O1118" s="556">
        <v>-2096013.36</v>
      </c>
      <c r="P1118" s="556">
        <v>-2149220.64</v>
      </c>
      <c r="Q1118" s="556">
        <v>-2200962.33</v>
      </c>
      <c r="R1118" s="556">
        <v>-2251238.64</v>
      </c>
      <c r="S1118" s="556">
        <v>-2300049.5699999998</v>
      </c>
      <c r="T1118" s="556">
        <v>-2347394.91</v>
      </c>
      <c r="U1118" s="556"/>
      <c r="V1118" s="556">
        <f t="shared" si="641"/>
        <v>-2032425.71</v>
      </c>
      <c r="W1118" s="292"/>
      <c r="X1118" s="293"/>
      <c r="Y1118" s="548">
        <f t="shared" si="656"/>
        <v>0</v>
      </c>
      <c r="Z1118" s="549">
        <f t="shared" si="656"/>
        <v>0</v>
      </c>
      <c r="AA1118" s="549">
        <f t="shared" si="656"/>
        <v>0</v>
      </c>
      <c r="AB1118" s="282">
        <f t="shared" si="645"/>
        <v>-2347394.91</v>
      </c>
      <c r="AC1118" s="281">
        <f t="shared" si="646"/>
        <v>0</v>
      </c>
      <c r="AD1118" s="549">
        <f t="shared" si="604"/>
        <v>0</v>
      </c>
      <c r="AE1118" s="553">
        <f t="shared" si="654"/>
        <v>0</v>
      </c>
      <c r="AF1118" s="282">
        <f t="shared" si="655"/>
        <v>-2347394.91</v>
      </c>
      <c r="AG1118" s="283">
        <f t="shared" si="647"/>
        <v>-2347394.91</v>
      </c>
      <c r="AH1118" s="281">
        <f t="shared" si="648"/>
        <v>0</v>
      </c>
      <c r="AI1118" s="551">
        <f t="shared" si="644"/>
        <v>0</v>
      </c>
      <c r="AJ1118" s="549">
        <f t="shared" si="644"/>
        <v>0</v>
      </c>
      <c r="AK1118" s="549">
        <f t="shared" si="644"/>
        <v>0</v>
      </c>
      <c r="AL1118" s="282">
        <f t="shared" si="649"/>
        <v>-2032425.71</v>
      </c>
      <c r="AM1118" s="281">
        <f t="shared" si="650"/>
        <v>0</v>
      </c>
      <c r="AN1118" s="549">
        <f t="shared" si="642"/>
        <v>0</v>
      </c>
      <c r="AO1118" s="549">
        <f t="shared" si="643"/>
        <v>0</v>
      </c>
      <c r="AP1118" s="549">
        <f t="shared" si="651"/>
        <v>-2032425.71</v>
      </c>
      <c r="AQ1118" s="283">
        <f t="shared" ref="AQ1118" si="659">SUM(AN1118:AP1118)</f>
        <v>-2032425.71</v>
      </c>
      <c r="AR1118" s="281">
        <f t="shared" si="652"/>
        <v>0</v>
      </c>
      <c r="AT1118" s="446" t="s">
        <v>2081</v>
      </c>
      <c r="AU1118" s="284"/>
      <c r="AV1118" s="447" t="str">
        <f t="shared" si="637"/>
        <v>CA</v>
      </c>
      <c r="AW1118" s="447" t="str">
        <f t="shared" si="637"/>
        <v>CL</v>
      </c>
      <c r="AX1118" s="447" t="str">
        <f t="shared" si="637"/>
        <v>AIC</v>
      </c>
      <c r="AY1118" s="447" t="str">
        <f t="shared" si="639"/>
        <v>ERB</v>
      </c>
      <c r="AZ1118" s="447" t="str">
        <f t="shared" si="639"/>
        <v>GRB</v>
      </c>
      <c r="BA1118" s="447" t="str">
        <f t="shared" si="639"/>
        <v>Non-Op</v>
      </c>
      <c r="BC1118" s="449" t="s">
        <v>2100</v>
      </c>
      <c r="BD1118" s="552">
        <f t="shared" si="640"/>
        <v>-2347394.91</v>
      </c>
      <c r="BF1118" s="435"/>
      <c r="BG1118" s="435"/>
      <c r="BH1118" s="435"/>
      <c r="BI1118" s="435"/>
      <c r="BJ1118" s="435"/>
      <c r="BK1118" s="435"/>
      <c r="BL1118" s="435"/>
      <c r="BN1118" s="444"/>
    </row>
    <row r="1119" spans="1:66" s="28" customFormat="1" ht="12" customHeight="1">
      <c r="A1119" s="312">
        <v>19000931</v>
      </c>
      <c r="B1119" s="312" t="str">
        <f t="shared" si="625"/>
        <v>19000931</v>
      </c>
      <c r="C1119" s="450" t="s">
        <v>2286</v>
      </c>
      <c r="D1119" s="451" t="s">
        <v>2091</v>
      </c>
      <c r="E1119" s="451"/>
      <c r="F1119" s="304">
        <v>43586</v>
      </c>
      <c r="G1119" s="451"/>
      <c r="H1119" s="556">
        <v>0</v>
      </c>
      <c r="I1119" s="556">
        <v>0</v>
      </c>
      <c r="J1119" s="556">
        <v>0</v>
      </c>
      <c r="K1119" s="556">
        <v>0</v>
      </c>
      <c r="L1119" s="556">
        <v>0</v>
      </c>
      <c r="M1119" s="556">
        <v>0</v>
      </c>
      <c r="N1119" s="556">
        <v>0</v>
      </c>
      <c r="O1119" s="556">
        <v>0</v>
      </c>
      <c r="P1119" s="556">
        <v>0</v>
      </c>
      <c r="Q1119" s="556">
        <v>0</v>
      </c>
      <c r="R1119" s="556">
        <v>0</v>
      </c>
      <c r="S1119" s="556">
        <v>0</v>
      </c>
      <c r="T1119" s="556">
        <v>0</v>
      </c>
      <c r="U1119" s="556"/>
      <c r="V1119" s="556">
        <f t="shared" si="641"/>
        <v>0</v>
      </c>
      <c r="W1119" s="292"/>
      <c r="X1119" s="293"/>
      <c r="Y1119" s="548">
        <f t="shared" si="656"/>
        <v>0</v>
      </c>
      <c r="Z1119" s="549">
        <f t="shared" si="656"/>
        <v>0</v>
      </c>
      <c r="AA1119" s="549">
        <f t="shared" si="656"/>
        <v>0</v>
      </c>
      <c r="AB1119" s="282">
        <f t="shared" si="645"/>
        <v>0</v>
      </c>
      <c r="AC1119" s="281">
        <f t="shared" si="646"/>
        <v>0</v>
      </c>
      <c r="AD1119" s="549">
        <f t="shared" ref="AD1119:AD1152" si="660">IF($D1119=AD$5,$T1119,IF($D1119=AD$4, $T1119*$AK$1,0))</f>
        <v>0</v>
      </c>
      <c r="AE1119" s="553">
        <f t="shared" si="654"/>
        <v>0</v>
      </c>
      <c r="AF1119" s="282">
        <f t="shared" si="655"/>
        <v>0</v>
      </c>
      <c r="AG1119" s="283">
        <f t="shared" si="647"/>
        <v>0</v>
      </c>
      <c r="AH1119" s="281">
        <f t="shared" si="648"/>
        <v>0</v>
      </c>
      <c r="AI1119" s="551">
        <f t="shared" si="644"/>
        <v>0</v>
      </c>
      <c r="AJ1119" s="549">
        <f t="shared" si="644"/>
        <v>0</v>
      </c>
      <c r="AK1119" s="549">
        <f t="shared" si="644"/>
        <v>0</v>
      </c>
      <c r="AL1119" s="282">
        <f t="shared" si="649"/>
        <v>0</v>
      </c>
      <c r="AM1119" s="281">
        <f t="shared" si="650"/>
        <v>0</v>
      </c>
      <c r="AN1119" s="549">
        <f t="shared" si="642"/>
        <v>0</v>
      </c>
      <c r="AO1119" s="549">
        <f t="shared" si="643"/>
        <v>0</v>
      </c>
      <c r="AP1119" s="549">
        <f t="shared" si="651"/>
        <v>0</v>
      </c>
      <c r="AQ1119" s="283">
        <f t="shared" ref="AQ1119" si="661">SUM(AN1119:AP1119)</f>
        <v>0</v>
      </c>
      <c r="AR1119" s="281">
        <f t="shared" si="652"/>
        <v>0</v>
      </c>
      <c r="AT1119" s="446"/>
      <c r="AU1119" s="284"/>
      <c r="AV1119" s="447" t="str">
        <f t="shared" si="637"/>
        <v>CA</v>
      </c>
      <c r="AW1119" s="447" t="str">
        <f t="shared" si="637"/>
        <v>CL</v>
      </c>
      <c r="AX1119" s="447" t="str">
        <f t="shared" si="637"/>
        <v>AIC</v>
      </c>
      <c r="AY1119" s="447" t="str">
        <f t="shared" si="639"/>
        <v>ERB</v>
      </c>
      <c r="AZ1119" s="447" t="str">
        <f t="shared" si="639"/>
        <v>GRB</v>
      </c>
      <c r="BA1119" s="447" t="str">
        <f t="shared" si="639"/>
        <v>Non-Op</v>
      </c>
      <c r="BC1119" s="445" t="s">
        <v>2279</v>
      </c>
      <c r="BD1119" s="552">
        <f t="shared" si="640"/>
        <v>0</v>
      </c>
      <c r="BF1119" s="435"/>
      <c r="BG1119" s="435"/>
      <c r="BH1119" s="435"/>
      <c r="BI1119" s="435"/>
      <c r="BJ1119" s="435"/>
      <c r="BK1119" s="435"/>
      <c r="BL1119" s="435"/>
      <c r="BN1119" s="444"/>
    </row>
    <row r="1120" spans="1:66" s="28" customFormat="1" ht="12" customHeight="1">
      <c r="A1120" s="301">
        <v>19000941</v>
      </c>
      <c r="B1120" s="312" t="str">
        <f t="shared" si="625"/>
        <v>19000941</v>
      </c>
      <c r="C1120" s="450" t="s">
        <v>2287</v>
      </c>
      <c r="D1120" s="451" t="s">
        <v>2091</v>
      </c>
      <c r="E1120" s="451"/>
      <c r="F1120" s="304">
        <v>43800</v>
      </c>
      <c r="G1120" s="451"/>
      <c r="H1120" s="556">
        <v>1027362.51</v>
      </c>
      <c r="I1120" s="556">
        <v>918137.94</v>
      </c>
      <c r="J1120" s="556">
        <v>808913.37</v>
      </c>
      <c r="K1120" s="556">
        <v>699688.8</v>
      </c>
      <c r="L1120" s="556">
        <v>590464.23</v>
      </c>
      <c r="M1120" s="556">
        <v>481239.66</v>
      </c>
      <c r="N1120" s="556">
        <v>372015.09</v>
      </c>
      <c r="O1120" s="556">
        <v>262790.52</v>
      </c>
      <c r="P1120" s="556">
        <v>153565.95000000001</v>
      </c>
      <c r="Q1120" s="556">
        <v>44341.38</v>
      </c>
      <c r="R1120" s="556">
        <v>-5618.17</v>
      </c>
      <c r="S1120" s="556">
        <v>-5618.17</v>
      </c>
      <c r="T1120" s="556">
        <v>-5618.17</v>
      </c>
      <c r="U1120" s="556"/>
      <c r="V1120" s="556">
        <f t="shared" si="641"/>
        <v>402566.06416666671</v>
      </c>
      <c r="W1120" s="292"/>
      <c r="X1120" s="293"/>
      <c r="Y1120" s="548">
        <f t="shared" si="656"/>
        <v>-5618.17</v>
      </c>
      <c r="Z1120" s="549">
        <f t="shared" si="656"/>
        <v>0</v>
      </c>
      <c r="AA1120" s="549">
        <f t="shared" si="656"/>
        <v>0</v>
      </c>
      <c r="AB1120" s="282">
        <f t="shared" si="645"/>
        <v>0</v>
      </c>
      <c r="AC1120" s="281">
        <f t="shared" si="646"/>
        <v>0</v>
      </c>
      <c r="AD1120" s="549">
        <f t="shared" si="660"/>
        <v>0</v>
      </c>
      <c r="AE1120" s="553">
        <f t="shared" si="654"/>
        <v>0</v>
      </c>
      <c r="AF1120" s="282">
        <f t="shared" si="655"/>
        <v>0</v>
      </c>
      <c r="AG1120" s="283">
        <f t="shared" si="647"/>
        <v>0</v>
      </c>
      <c r="AH1120" s="281">
        <f t="shared" si="648"/>
        <v>0</v>
      </c>
      <c r="AI1120" s="551">
        <f t="shared" si="644"/>
        <v>402566.06416666671</v>
      </c>
      <c r="AJ1120" s="549">
        <f t="shared" si="644"/>
        <v>0</v>
      </c>
      <c r="AK1120" s="549">
        <f t="shared" si="644"/>
        <v>0</v>
      </c>
      <c r="AL1120" s="282">
        <f t="shared" si="649"/>
        <v>0</v>
      </c>
      <c r="AM1120" s="281">
        <f t="shared" si="650"/>
        <v>0</v>
      </c>
      <c r="AN1120" s="549">
        <f t="shared" si="642"/>
        <v>0</v>
      </c>
      <c r="AO1120" s="549">
        <f t="shared" si="643"/>
        <v>0</v>
      </c>
      <c r="AP1120" s="549">
        <f t="shared" si="651"/>
        <v>0</v>
      </c>
      <c r="AQ1120" s="283">
        <f t="shared" ref="AQ1120:AQ1123" si="662">SUM(AN1120:AP1120)</f>
        <v>0</v>
      </c>
      <c r="AR1120" s="281">
        <f t="shared" si="652"/>
        <v>0</v>
      </c>
      <c r="AT1120" s="446"/>
      <c r="AU1120" s="284"/>
      <c r="AV1120" s="447" t="str">
        <f t="shared" si="637"/>
        <v>CA</v>
      </c>
      <c r="AW1120" s="447" t="str">
        <f t="shared" si="637"/>
        <v>CL</v>
      </c>
      <c r="AX1120" s="447" t="str">
        <f t="shared" si="637"/>
        <v>AIC</v>
      </c>
      <c r="AY1120" s="447" t="str">
        <f t="shared" si="639"/>
        <v>ERB</v>
      </c>
      <c r="AZ1120" s="447" t="str">
        <f t="shared" si="639"/>
        <v>GRB</v>
      </c>
      <c r="BA1120" s="447" t="str">
        <f t="shared" si="639"/>
        <v>Non-Op</v>
      </c>
      <c r="BC1120" s="445" t="s">
        <v>2279</v>
      </c>
      <c r="BD1120" s="552">
        <f t="shared" si="640"/>
        <v>-5618.17</v>
      </c>
      <c r="BF1120" s="435"/>
      <c r="BG1120" s="435"/>
      <c r="BH1120" s="435"/>
      <c r="BI1120" s="435"/>
      <c r="BJ1120" s="435"/>
      <c r="BK1120" s="435"/>
      <c r="BL1120" s="435"/>
      <c r="BN1120" s="444"/>
    </row>
    <row r="1121" spans="1:66" s="28" customFormat="1" ht="12" customHeight="1">
      <c r="A1121" s="301">
        <v>19000951</v>
      </c>
      <c r="B1121" s="312" t="str">
        <f t="shared" si="625"/>
        <v>19000951</v>
      </c>
      <c r="C1121" s="450" t="s">
        <v>2288</v>
      </c>
      <c r="D1121" s="451" t="s">
        <v>1165</v>
      </c>
      <c r="E1121" s="451"/>
      <c r="F1121" s="304">
        <v>43800</v>
      </c>
      <c r="G1121" s="451"/>
      <c r="H1121" s="556">
        <v>40890050.039999999</v>
      </c>
      <c r="I1121" s="556">
        <v>40890050.039999999</v>
      </c>
      <c r="J1121" s="556">
        <v>40890050.039999999</v>
      </c>
      <c r="K1121" s="556">
        <v>40890050.039999999</v>
      </c>
      <c r="L1121" s="556">
        <v>40890050.039999999</v>
      </c>
      <c r="M1121" s="556">
        <v>40890050.039999999</v>
      </c>
      <c r="N1121" s="556">
        <v>40890050.039999999</v>
      </c>
      <c r="O1121" s="556">
        <v>40890050.039999999</v>
      </c>
      <c r="P1121" s="556">
        <v>40890050.039999999</v>
      </c>
      <c r="Q1121" s="556">
        <v>40890050.039999999</v>
      </c>
      <c r="R1121" s="556">
        <v>50409023.539999999</v>
      </c>
      <c r="S1121" s="556">
        <v>50409023.710000001</v>
      </c>
      <c r="T1121" s="556">
        <v>50409023.710000001</v>
      </c>
      <c r="U1121" s="556"/>
      <c r="V1121" s="556">
        <f t="shared" si="641"/>
        <v>42873169.540416665</v>
      </c>
      <c r="W1121" s="292"/>
      <c r="X1121" s="293"/>
      <c r="Y1121" s="548">
        <f t="shared" si="656"/>
        <v>0</v>
      </c>
      <c r="Z1121" s="549">
        <f t="shared" si="656"/>
        <v>0</v>
      </c>
      <c r="AA1121" s="549">
        <f t="shared" si="656"/>
        <v>0</v>
      </c>
      <c r="AB1121" s="282">
        <f t="shared" si="645"/>
        <v>50409023.710000001</v>
      </c>
      <c r="AC1121" s="281">
        <f t="shared" si="646"/>
        <v>0</v>
      </c>
      <c r="AD1121" s="549">
        <f t="shared" si="660"/>
        <v>0</v>
      </c>
      <c r="AE1121" s="553">
        <f t="shared" si="654"/>
        <v>0</v>
      </c>
      <c r="AF1121" s="282">
        <f t="shared" si="655"/>
        <v>50409023.710000001</v>
      </c>
      <c r="AG1121" s="283">
        <f t="shared" si="647"/>
        <v>50409023.710000001</v>
      </c>
      <c r="AH1121" s="281">
        <f t="shared" si="648"/>
        <v>0</v>
      </c>
      <c r="AI1121" s="551">
        <f t="shared" si="644"/>
        <v>0</v>
      </c>
      <c r="AJ1121" s="549">
        <f t="shared" si="644"/>
        <v>0</v>
      </c>
      <c r="AK1121" s="549">
        <f t="shared" si="644"/>
        <v>0</v>
      </c>
      <c r="AL1121" s="282">
        <f t="shared" si="649"/>
        <v>42873169.540416665</v>
      </c>
      <c r="AM1121" s="281">
        <f t="shared" si="650"/>
        <v>0</v>
      </c>
      <c r="AN1121" s="549">
        <f t="shared" si="642"/>
        <v>0</v>
      </c>
      <c r="AO1121" s="549">
        <f t="shared" si="643"/>
        <v>0</v>
      </c>
      <c r="AP1121" s="549">
        <f t="shared" si="651"/>
        <v>42873169.540416665</v>
      </c>
      <c r="AQ1121" s="283">
        <f t="shared" si="662"/>
        <v>42873169.540416665</v>
      </c>
      <c r="AR1121" s="281">
        <f t="shared" si="652"/>
        <v>0</v>
      </c>
      <c r="AT1121" s="446" t="s">
        <v>2078</v>
      </c>
      <c r="AU1121" s="284"/>
      <c r="AV1121" s="447" t="str">
        <f t="shared" si="637"/>
        <v>CA</v>
      </c>
      <c r="AW1121" s="447" t="str">
        <f t="shared" si="637"/>
        <v>CL</v>
      </c>
      <c r="AX1121" s="447" t="str">
        <f t="shared" si="637"/>
        <v>AIC</v>
      </c>
      <c r="AY1121" s="447" t="str">
        <f t="shared" si="639"/>
        <v>ERB</v>
      </c>
      <c r="AZ1121" s="447" t="str">
        <f t="shared" si="639"/>
        <v>GRB</v>
      </c>
      <c r="BA1121" s="447" t="str">
        <f t="shared" si="639"/>
        <v>Non-Op</v>
      </c>
      <c r="BC1121" s="449" t="s">
        <v>2100</v>
      </c>
      <c r="BD1121" s="552">
        <f t="shared" si="640"/>
        <v>50409023.710000001</v>
      </c>
      <c r="BF1121" s="435"/>
      <c r="BG1121" s="435"/>
      <c r="BH1121" s="435"/>
      <c r="BI1121" s="435"/>
      <c r="BJ1121" s="435"/>
      <c r="BK1121" s="435"/>
      <c r="BL1121" s="435"/>
      <c r="BN1121" s="444"/>
    </row>
    <row r="1122" spans="1:66" s="28" customFormat="1" ht="12" customHeight="1">
      <c r="A1122" s="301">
        <v>19000961</v>
      </c>
      <c r="B1122" s="312" t="str">
        <f t="shared" si="625"/>
        <v>19000961</v>
      </c>
      <c r="C1122" s="450" t="s">
        <v>2289</v>
      </c>
      <c r="D1122" s="451" t="s">
        <v>1165</v>
      </c>
      <c r="E1122" s="451"/>
      <c r="F1122" s="304">
        <v>43800</v>
      </c>
      <c r="G1122" s="451"/>
      <c r="H1122" s="556">
        <v>-1050000</v>
      </c>
      <c r="I1122" s="556">
        <v>-1050000</v>
      </c>
      <c r="J1122" s="556">
        <v>-1050000</v>
      </c>
      <c r="K1122" s="556">
        <v>-1050000</v>
      </c>
      <c r="L1122" s="556">
        <v>-1050000</v>
      </c>
      <c r="M1122" s="556">
        <v>-1050000</v>
      </c>
      <c r="N1122" s="556">
        <v>-1050000</v>
      </c>
      <c r="O1122" s="556">
        <v>-1050000</v>
      </c>
      <c r="P1122" s="556">
        <v>-1050000</v>
      </c>
      <c r="Q1122" s="556">
        <v>-1050000</v>
      </c>
      <c r="R1122" s="556">
        <v>-1050000</v>
      </c>
      <c r="S1122" s="556">
        <v>-1050000</v>
      </c>
      <c r="T1122" s="556">
        <v>-1050000</v>
      </c>
      <c r="U1122" s="556"/>
      <c r="V1122" s="556">
        <f t="shared" si="641"/>
        <v>-1050000</v>
      </c>
      <c r="W1122" s="292"/>
      <c r="X1122" s="293"/>
      <c r="Y1122" s="548">
        <f t="shared" si="656"/>
        <v>0</v>
      </c>
      <c r="Z1122" s="549">
        <f t="shared" si="656"/>
        <v>0</v>
      </c>
      <c r="AA1122" s="549">
        <f t="shared" si="656"/>
        <v>0</v>
      </c>
      <c r="AB1122" s="282">
        <f t="shared" si="645"/>
        <v>-1050000</v>
      </c>
      <c r="AC1122" s="281">
        <f t="shared" si="646"/>
        <v>0</v>
      </c>
      <c r="AD1122" s="549">
        <f t="shared" si="660"/>
        <v>0</v>
      </c>
      <c r="AE1122" s="553">
        <f t="shared" si="654"/>
        <v>0</v>
      </c>
      <c r="AF1122" s="282">
        <f t="shared" si="655"/>
        <v>-1050000</v>
      </c>
      <c r="AG1122" s="283">
        <f t="shared" si="647"/>
        <v>-1050000</v>
      </c>
      <c r="AH1122" s="281">
        <f t="shared" si="648"/>
        <v>0</v>
      </c>
      <c r="AI1122" s="551">
        <f t="shared" si="644"/>
        <v>0</v>
      </c>
      <c r="AJ1122" s="549">
        <f t="shared" si="644"/>
        <v>0</v>
      </c>
      <c r="AK1122" s="549">
        <f t="shared" si="644"/>
        <v>0</v>
      </c>
      <c r="AL1122" s="282">
        <f t="shared" si="649"/>
        <v>-1050000</v>
      </c>
      <c r="AM1122" s="281">
        <f t="shared" si="650"/>
        <v>0</v>
      </c>
      <c r="AN1122" s="549">
        <f t="shared" si="642"/>
        <v>0</v>
      </c>
      <c r="AO1122" s="549">
        <f t="shared" si="643"/>
        <v>0</v>
      </c>
      <c r="AP1122" s="549">
        <f t="shared" si="651"/>
        <v>-1050000</v>
      </c>
      <c r="AQ1122" s="283">
        <f t="shared" si="662"/>
        <v>-1050000</v>
      </c>
      <c r="AR1122" s="281">
        <f t="shared" si="652"/>
        <v>0</v>
      </c>
      <c r="AT1122" s="446" t="s">
        <v>2064</v>
      </c>
      <c r="AU1122" s="284"/>
      <c r="AV1122" s="447" t="str">
        <f t="shared" si="637"/>
        <v>CA</v>
      </c>
      <c r="AW1122" s="447" t="str">
        <f t="shared" si="637"/>
        <v>CL</v>
      </c>
      <c r="AX1122" s="447" t="str">
        <f t="shared" si="637"/>
        <v>AIC</v>
      </c>
      <c r="AY1122" s="447" t="str">
        <f t="shared" si="639"/>
        <v>ERB</v>
      </c>
      <c r="AZ1122" s="447" t="str">
        <f t="shared" si="639"/>
        <v>GRB</v>
      </c>
      <c r="BA1122" s="447" t="str">
        <f t="shared" si="639"/>
        <v>Non-Op</v>
      </c>
      <c r="BC1122" s="449" t="s">
        <v>2100</v>
      </c>
      <c r="BD1122" s="552">
        <f t="shared" si="640"/>
        <v>-1050000</v>
      </c>
      <c r="BF1122" s="435"/>
      <c r="BG1122" s="435"/>
      <c r="BH1122" s="435"/>
      <c r="BI1122" s="435"/>
      <c r="BJ1122" s="435"/>
      <c r="BK1122" s="435"/>
      <c r="BL1122" s="435"/>
      <c r="BN1122" s="444"/>
    </row>
    <row r="1123" spans="1:66" s="28" customFormat="1" ht="12" customHeight="1">
      <c r="A1123" s="301">
        <v>19000971</v>
      </c>
      <c r="B1123" s="312" t="str">
        <f t="shared" si="625"/>
        <v>19000971</v>
      </c>
      <c r="C1123" s="450" t="s">
        <v>2290</v>
      </c>
      <c r="D1123" s="451" t="s">
        <v>1165</v>
      </c>
      <c r="E1123" s="451"/>
      <c r="F1123" s="304">
        <v>43800</v>
      </c>
      <c r="G1123" s="451"/>
      <c r="H1123" s="556">
        <v>2934115.58</v>
      </c>
      <c r="I1123" s="556">
        <v>2980598.95</v>
      </c>
      <c r="J1123" s="556">
        <v>3027082.32</v>
      </c>
      <c r="K1123" s="556">
        <v>3073565.69</v>
      </c>
      <c r="L1123" s="556">
        <v>3120049.06</v>
      </c>
      <c r="M1123" s="556">
        <v>3166532.43</v>
      </c>
      <c r="N1123" s="556">
        <v>3213015.8</v>
      </c>
      <c r="O1123" s="556">
        <v>3259499.17</v>
      </c>
      <c r="P1123" s="556">
        <v>3305982.54</v>
      </c>
      <c r="Q1123" s="556">
        <v>3352465.91</v>
      </c>
      <c r="R1123" s="556">
        <v>3452890.13</v>
      </c>
      <c r="S1123" s="556">
        <v>3553314.35</v>
      </c>
      <c r="T1123" s="556">
        <v>3653738.57</v>
      </c>
      <c r="U1123" s="556"/>
      <c r="V1123" s="556">
        <f t="shared" si="641"/>
        <v>3233243.6187500004</v>
      </c>
      <c r="W1123" s="292"/>
      <c r="X1123" s="293"/>
      <c r="Y1123" s="548">
        <f t="shared" si="656"/>
        <v>0</v>
      </c>
      <c r="Z1123" s="549">
        <f t="shared" si="656"/>
        <v>0</v>
      </c>
      <c r="AA1123" s="549">
        <f t="shared" si="656"/>
        <v>0</v>
      </c>
      <c r="AB1123" s="282">
        <f t="shared" si="645"/>
        <v>3653738.57</v>
      </c>
      <c r="AC1123" s="281">
        <f t="shared" si="646"/>
        <v>0</v>
      </c>
      <c r="AD1123" s="549">
        <f t="shared" si="660"/>
        <v>0</v>
      </c>
      <c r="AE1123" s="553">
        <f t="shared" si="654"/>
        <v>0</v>
      </c>
      <c r="AF1123" s="282">
        <f t="shared" si="655"/>
        <v>3653738.57</v>
      </c>
      <c r="AG1123" s="283">
        <f t="shared" si="647"/>
        <v>3653738.57</v>
      </c>
      <c r="AH1123" s="281">
        <f t="shared" si="648"/>
        <v>0</v>
      </c>
      <c r="AI1123" s="551">
        <f t="shared" si="644"/>
        <v>0</v>
      </c>
      <c r="AJ1123" s="549">
        <f t="shared" si="644"/>
        <v>0</v>
      </c>
      <c r="AK1123" s="549">
        <f t="shared" si="644"/>
        <v>0</v>
      </c>
      <c r="AL1123" s="282">
        <f t="shared" si="649"/>
        <v>3233243.6187500004</v>
      </c>
      <c r="AM1123" s="281">
        <f t="shared" si="650"/>
        <v>0</v>
      </c>
      <c r="AN1123" s="549">
        <f t="shared" si="642"/>
        <v>0</v>
      </c>
      <c r="AO1123" s="549">
        <f t="shared" si="643"/>
        <v>0</v>
      </c>
      <c r="AP1123" s="549">
        <f t="shared" si="651"/>
        <v>3233243.6187500004</v>
      </c>
      <c r="AQ1123" s="283">
        <f t="shared" si="662"/>
        <v>3233243.6187500004</v>
      </c>
      <c r="AR1123" s="281">
        <f t="shared" si="652"/>
        <v>0</v>
      </c>
      <c r="AT1123" s="446" t="s">
        <v>2078</v>
      </c>
      <c r="AU1123" s="284"/>
      <c r="AV1123" s="447" t="str">
        <f t="shared" si="637"/>
        <v>CA</v>
      </c>
      <c r="AW1123" s="447" t="str">
        <f t="shared" si="637"/>
        <v>CL</v>
      </c>
      <c r="AX1123" s="447" t="str">
        <f t="shared" si="637"/>
        <v>AIC</v>
      </c>
      <c r="AY1123" s="447" t="str">
        <f t="shared" si="639"/>
        <v>ERB</v>
      </c>
      <c r="AZ1123" s="447" t="str">
        <f t="shared" si="639"/>
        <v>GRB</v>
      </c>
      <c r="BA1123" s="447" t="str">
        <f t="shared" si="639"/>
        <v>Non-Op</v>
      </c>
      <c r="BC1123" s="449" t="s">
        <v>2100</v>
      </c>
      <c r="BD1123" s="552">
        <f t="shared" si="640"/>
        <v>3653738.57</v>
      </c>
      <c r="BF1123" s="435"/>
      <c r="BG1123" s="435"/>
      <c r="BH1123" s="435"/>
      <c r="BI1123" s="435"/>
      <c r="BJ1123" s="435"/>
      <c r="BK1123" s="435"/>
      <c r="BL1123" s="435"/>
      <c r="BN1123" s="444"/>
    </row>
    <row r="1124" spans="1:66" s="28" customFormat="1" ht="12" customHeight="1">
      <c r="A1124" s="301">
        <v>19000991</v>
      </c>
      <c r="B1124" s="312" t="str">
        <f t="shared" si="625"/>
        <v>19000991</v>
      </c>
      <c r="C1124" s="450" t="s">
        <v>2291</v>
      </c>
      <c r="D1124" s="451" t="s">
        <v>1163</v>
      </c>
      <c r="E1124" s="451"/>
      <c r="F1124" s="304">
        <v>44075</v>
      </c>
      <c r="G1124" s="451"/>
      <c r="H1124" s="556">
        <v>23539976.879999999</v>
      </c>
      <c r="I1124" s="556">
        <v>23969146.530000001</v>
      </c>
      <c r="J1124" s="556">
        <v>24159433.829999998</v>
      </c>
      <c r="K1124" s="556">
        <v>24266604.18</v>
      </c>
      <c r="L1124" s="556">
        <v>24506720.280000001</v>
      </c>
      <c r="M1124" s="556">
        <v>24567653.879999999</v>
      </c>
      <c r="N1124" s="556">
        <v>24387209.280000001</v>
      </c>
      <c r="O1124" s="556">
        <v>24626781.27</v>
      </c>
      <c r="P1124" s="556">
        <v>24769212.93</v>
      </c>
      <c r="Q1124" s="556">
        <v>24679490.010000002</v>
      </c>
      <c r="R1124" s="556">
        <v>24918588.030000001</v>
      </c>
      <c r="S1124" s="556">
        <v>25048041.48</v>
      </c>
      <c r="T1124" s="556">
        <v>24972816.75</v>
      </c>
      <c r="U1124" s="556"/>
      <c r="V1124" s="556">
        <f t="shared" si="641"/>
        <v>24512939.876249999</v>
      </c>
      <c r="W1124" s="292" t="s">
        <v>1689</v>
      </c>
      <c r="X1124" s="293"/>
      <c r="Y1124" s="548">
        <f t="shared" si="656"/>
        <v>0</v>
      </c>
      <c r="Z1124" s="549">
        <f t="shared" si="656"/>
        <v>0</v>
      </c>
      <c r="AA1124" s="549">
        <f t="shared" si="656"/>
        <v>0</v>
      </c>
      <c r="AB1124" s="282">
        <f t="shared" ref="AB1124" si="663">T1124-SUM(Y1124:AA1124)</f>
        <v>24972816.75</v>
      </c>
      <c r="AC1124" s="281">
        <f t="shared" ref="AC1124" si="664">T1124-SUM(Y1124:AA1124)-AB1124</f>
        <v>0</v>
      </c>
      <c r="AD1124" s="549">
        <f t="shared" si="660"/>
        <v>24972816.75</v>
      </c>
      <c r="AE1124" s="553">
        <f t="shared" si="654"/>
        <v>0</v>
      </c>
      <c r="AF1124" s="282">
        <f t="shared" si="655"/>
        <v>0</v>
      </c>
      <c r="AG1124" s="283">
        <f t="shared" si="647"/>
        <v>24972816.75</v>
      </c>
      <c r="AH1124" s="281">
        <f t="shared" si="648"/>
        <v>0</v>
      </c>
      <c r="AI1124" s="551">
        <f t="shared" si="644"/>
        <v>0</v>
      </c>
      <c r="AJ1124" s="549">
        <f t="shared" si="644"/>
        <v>0</v>
      </c>
      <c r="AK1124" s="549">
        <f t="shared" si="644"/>
        <v>0</v>
      </c>
      <c r="AL1124" s="282">
        <f t="shared" si="649"/>
        <v>24512939.876249999</v>
      </c>
      <c r="AM1124" s="281">
        <f t="shared" si="650"/>
        <v>0</v>
      </c>
      <c r="AN1124" s="549">
        <f t="shared" si="642"/>
        <v>24512939.876249999</v>
      </c>
      <c r="AO1124" s="549">
        <f t="shared" si="643"/>
        <v>0</v>
      </c>
      <c r="AP1124" s="549">
        <f t="shared" si="651"/>
        <v>0</v>
      </c>
      <c r="AQ1124" s="283">
        <f t="shared" ref="AQ1124" si="665">SUM(AN1124:AP1124)</f>
        <v>24512939.876249999</v>
      </c>
      <c r="AR1124" s="281">
        <f t="shared" si="652"/>
        <v>0</v>
      </c>
      <c r="AT1124" s="446"/>
      <c r="AU1124" s="284"/>
      <c r="AV1124" s="447" t="str">
        <f t="shared" si="637"/>
        <v>CA</v>
      </c>
      <c r="AW1124" s="447" t="str">
        <f t="shared" si="637"/>
        <v>CL</v>
      </c>
      <c r="AX1124" s="447" t="str">
        <f t="shared" si="637"/>
        <v>AIC</v>
      </c>
      <c r="AY1124" s="447" t="str">
        <f t="shared" si="639"/>
        <v>ERB</v>
      </c>
      <c r="AZ1124" s="447" t="str">
        <f t="shared" si="639"/>
        <v>GRB</v>
      </c>
      <c r="BA1124" s="447" t="str">
        <f t="shared" si="639"/>
        <v>Non-Op</v>
      </c>
      <c r="BC1124" s="445" t="s">
        <v>2279</v>
      </c>
      <c r="BD1124" s="552">
        <f t="shared" si="640"/>
        <v>24972816.75</v>
      </c>
      <c r="BF1124" s="435"/>
      <c r="BG1124" s="435"/>
      <c r="BH1124" s="435"/>
      <c r="BI1124" s="435"/>
      <c r="BJ1124" s="435"/>
      <c r="BK1124" s="435"/>
      <c r="BL1124" s="435"/>
      <c r="BN1124" s="444"/>
    </row>
    <row r="1125" spans="1:66" s="28" customFormat="1" ht="12" customHeight="1">
      <c r="A1125" s="309">
        <v>19001001</v>
      </c>
      <c r="B1125" s="310" t="str">
        <f t="shared" si="625"/>
        <v>19001001</v>
      </c>
      <c r="C1125" s="685" t="s">
        <v>1688</v>
      </c>
      <c r="D1125" s="445" t="s">
        <v>2091</v>
      </c>
      <c r="E1125" s="445"/>
      <c r="F1125" s="311">
        <v>43252</v>
      </c>
      <c r="G1125" s="445"/>
      <c r="H1125" s="547">
        <v>817233.27</v>
      </c>
      <c r="I1125" s="547">
        <v>1357589.59</v>
      </c>
      <c r="J1125" s="547">
        <v>1207761.17</v>
      </c>
      <c r="K1125" s="547">
        <v>1076813.29</v>
      </c>
      <c r="L1125" s="547">
        <v>925753.1</v>
      </c>
      <c r="M1125" s="547">
        <v>784821.94</v>
      </c>
      <c r="N1125" s="547">
        <v>652087.09</v>
      </c>
      <c r="O1125" s="547">
        <v>713941.21</v>
      </c>
      <c r="P1125" s="547">
        <v>587533.43000000005</v>
      </c>
      <c r="Q1125" s="547">
        <v>442450.87</v>
      </c>
      <c r="R1125" s="547">
        <v>297611.57</v>
      </c>
      <c r="S1125" s="547">
        <v>191397.52</v>
      </c>
      <c r="T1125" s="547">
        <v>276100.15000000002</v>
      </c>
      <c r="U1125" s="547"/>
      <c r="V1125" s="547">
        <f t="shared" si="641"/>
        <v>732035.62416666653</v>
      </c>
      <c r="W1125" s="285"/>
      <c r="X1125" s="286"/>
      <c r="Y1125" s="548">
        <f t="shared" si="656"/>
        <v>276100.15000000002</v>
      </c>
      <c r="Z1125" s="549">
        <f t="shared" si="656"/>
        <v>0</v>
      </c>
      <c r="AA1125" s="549">
        <f t="shared" si="656"/>
        <v>0</v>
      </c>
      <c r="AB1125" s="282">
        <f t="shared" si="645"/>
        <v>0</v>
      </c>
      <c r="AC1125" s="281">
        <f t="shared" si="646"/>
        <v>0</v>
      </c>
      <c r="AD1125" s="549">
        <f t="shared" si="660"/>
        <v>0</v>
      </c>
      <c r="AE1125" s="553">
        <f t="shared" si="654"/>
        <v>0</v>
      </c>
      <c r="AF1125" s="282">
        <f t="shared" si="655"/>
        <v>0</v>
      </c>
      <c r="AG1125" s="283">
        <f t="shared" si="647"/>
        <v>0</v>
      </c>
      <c r="AH1125" s="281">
        <f t="shared" si="648"/>
        <v>0</v>
      </c>
      <c r="AI1125" s="551">
        <f t="shared" si="644"/>
        <v>732035.62416666653</v>
      </c>
      <c r="AJ1125" s="549">
        <f t="shared" si="644"/>
        <v>0</v>
      </c>
      <c r="AK1125" s="549">
        <f t="shared" si="644"/>
        <v>0</v>
      </c>
      <c r="AL1125" s="282">
        <f t="shared" si="649"/>
        <v>0</v>
      </c>
      <c r="AM1125" s="281">
        <f t="shared" si="650"/>
        <v>0</v>
      </c>
      <c r="AN1125" s="549">
        <f t="shared" si="642"/>
        <v>0</v>
      </c>
      <c r="AO1125" s="549">
        <f t="shared" si="643"/>
        <v>0</v>
      </c>
      <c r="AP1125" s="549">
        <f t="shared" si="651"/>
        <v>0</v>
      </c>
      <c r="AQ1125" s="283">
        <f t="shared" si="657"/>
        <v>0</v>
      </c>
      <c r="AR1125" s="281">
        <f t="shared" si="652"/>
        <v>0</v>
      </c>
      <c r="AT1125" s="446"/>
      <c r="AU1125" s="284"/>
      <c r="AV1125" s="447" t="str">
        <f t="shared" si="637"/>
        <v>CA</v>
      </c>
      <c r="AW1125" s="447" t="str">
        <f t="shared" si="637"/>
        <v>CL</v>
      </c>
      <c r="AX1125" s="447" t="str">
        <f t="shared" si="637"/>
        <v>AIC</v>
      </c>
      <c r="AY1125" s="447" t="str">
        <f t="shared" si="639"/>
        <v>ERB</v>
      </c>
      <c r="AZ1125" s="447" t="str">
        <f t="shared" si="639"/>
        <v>GRB</v>
      </c>
      <c r="BA1125" s="447" t="str">
        <f t="shared" si="639"/>
        <v>Non-Op</v>
      </c>
      <c r="BC1125" s="445" t="s">
        <v>2279</v>
      </c>
      <c r="BD1125" s="552">
        <f t="shared" si="640"/>
        <v>276100.15000000002</v>
      </c>
      <c r="BF1125" s="448"/>
      <c r="BG1125" s="448"/>
      <c r="BH1125" s="448"/>
      <c r="BI1125" s="448"/>
      <c r="BJ1125" s="448"/>
      <c r="BK1125" s="448"/>
      <c r="BL1125" s="448"/>
      <c r="BN1125" s="444"/>
    </row>
    <row r="1126" spans="1:66" s="28" customFormat="1" ht="12" customHeight="1">
      <c r="A1126" s="301">
        <v>19001011</v>
      </c>
      <c r="B1126" s="312" t="str">
        <f t="shared" si="625"/>
        <v>19001011</v>
      </c>
      <c r="C1126" s="450" t="s">
        <v>3131</v>
      </c>
      <c r="D1126" s="451" t="s">
        <v>1165</v>
      </c>
      <c r="E1126" s="451"/>
      <c r="F1126" s="304">
        <v>44866</v>
      </c>
      <c r="G1126" s="451"/>
      <c r="H1126" s="556"/>
      <c r="I1126" s="556"/>
      <c r="J1126" s="556"/>
      <c r="K1126" s="556"/>
      <c r="L1126" s="556"/>
      <c r="M1126" s="556"/>
      <c r="N1126" s="556"/>
      <c r="O1126" s="556"/>
      <c r="P1126" s="556"/>
      <c r="Q1126" s="556"/>
      <c r="R1126" s="556"/>
      <c r="S1126" s="556">
        <v>64790331.439999998</v>
      </c>
      <c r="T1126" s="556">
        <v>64531286.689999998</v>
      </c>
      <c r="U1126" s="556"/>
      <c r="V1126" s="556">
        <f t="shared" si="641"/>
        <v>8087997.8987499997</v>
      </c>
      <c r="W1126" s="292"/>
      <c r="X1126" s="293"/>
      <c r="Y1126" s="548">
        <f t="shared" si="656"/>
        <v>0</v>
      </c>
      <c r="Z1126" s="549">
        <f t="shared" si="656"/>
        <v>0</v>
      </c>
      <c r="AA1126" s="549">
        <f t="shared" si="656"/>
        <v>0</v>
      </c>
      <c r="AB1126" s="282">
        <f t="shared" ref="AB1126" si="666">T1126-SUM(Y1126:AA1126)</f>
        <v>64531286.689999998</v>
      </c>
      <c r="AC1126" s="281">
        <f t="shared" ref="AC1126" si="667">T1126-SUM(Y1126:AA1126)-AB1126</f>
        <v>0</v>
      </c>
      <c r="AD1126" s="549">
        <f t="shared" si="660"/>
        <v>0</v>
      </c>
      <c r="AE1126" s="553">
        <f t="shared" si="654"/>
        <v>0</v>
      </c>
      <c r="AF1126" s="282">
        <f t="shared" si="655"/>
        <v>64531286.689999998</v>
      </c>
      <c r="AG1126" s="283">
        <f t="shared" si="647"/>
        <v>64531286.689999998</v>
      </c>
      <c r="AH1126" s="281">
        <f t="shared" si="648"/>
        <v>0</v>
      </c>
      <c r="AI1126" s="551">
        <f t="shared" si="644"/>
        <v>0</v>
      </c>
      <c r="AJ1126" s="549">
        <f t="shared" si="644"/>
        <v>0</v>
      </c>
      <c r="AK1126" s="549">
        <f t="shared" si="644"/>
        <v>0</v>
      </c>
      <c r="AL1126" s="282">
        <f t="shared" si="649"/>
        <v>8087997.8987499997</v>
      </c>
      <c r="AM1126" s="281">
        <f t="shared" si="650"/>
        <v>0</v>
      </c>
      <c r="AN1126" s="549">
        <f t="shared" si="642"/>
        <v>0</v>
      </c>
      <c r="AO1126" s="549">
        <f t="shared" si="643"/>
        <v>0</v>
      </c>
      <c r="AP1126" s="549">
        <f t="shared" si="651"/>
        <v>8087997.8987499997</v>
      </c>
      <c r="AQ1126" s="283">
        <f t="shared" ref="AQ1126" si="668">SUM(AN1126:AP1126)</f>
        <v>8087997.8987499997</v>
      </c>
      <c r="AR1126" s="281">
        <f t="shared" si="652"/>
        <v>0</v>
      </c>
      <c r="AT1126" s="446" t="s">
        <v>2070</v>
      </c>
      <c r="AU1126" s="284"/>
      <c r="AV1126" s="447" t="str">
        <f t="shared" si="637"/>
        <v>CA</v>
      </c>
      <c r="AW1126" s="447" t="str">
        <f t="shared" si="637"/>
        <v>CL</v>
      </c>
      <c r="AX1126" s="447" t="str">
        <f t="shared" si="637"/>
        <v>AIC</v>
      </c>
      <c r="AY1126" s="447" t="str">
        <f t="shared" si="639"/>
        <v>ERB</v>
      </c>
      <c r="AZ1126" s="447" t="str">
        <f t="shared" si="639"/>
        <v>GRB</v>
      </c>
      <c r="BA1126" s="447" t="str">
        <f t="shared" si="639"/>
        <v>Non-Op</v>
      </c>
      <c r="BC1126" s="445" t="s">
        <v>2279</v>
      </c>
      <c r="BD1126" s="552">
        <f t="shared" si="640"/>
        <v>64531286.689999998</v>
      </c>
      <c r="BF1126" s="448"/>
      <c r="BG1126" s="448"/>
      <c r="BH1126" s="448"/>
      <c r="BI1126" s="448"/>
      <c r="BJ1126" s="448"/>
      <c r="BK1126" s="448"/>
      <c r="BL1126" s="448"/>
      <c r="BN1126" s="444"/>
    </row>
    <row r="1127" spans="1:66" s="28" customFormat="1" ht="12" customHeight="1">
      <c r="A1127" s="321">
        <v>19002003</v>
      </c>
      <c r="B1127" s="288" t="str">
        <f t="shared" si="625"/>
        <v>19002003</v>
      </c>
      <c r="C1127" s="444" t="s">
        <v>2945</v>
      </c>
      <c r="D1127" s="445" t="s">
        <v>2087</v>
      </c>
      <c r="E1127" s="445"/>
      <c r="F1127" s="444"/>
      <c r="G1127" s="445"/>
      <c r="H1127" s="547">
        <v>0</v>
      </c>
      <c r="I1127" s="547">
        <v>0</v>
      </c>
      <c r="J1127" s="547">
        <v>0</v>
      </c>
      <c r="K1127" s="547">
        <v>0</v>
      </c>
      <c r="L1127" s="547">
        <v>0</v>
      </c>
      <c r="M1127" s="547">
        <v>0</v>
      </c>
      <c r="N1127" s="547">
        <v>0</v>
      </c>
      <c r="O1127" s="547">
        <v>0</v>
      </c>
      <c r="P1127" s="547">
        <v>0</v>
      </c>
      <c r="Q1127" s="547">
        <v>0</v>
      </c>
      <c r="R1127" s="547">
        <v>0</v>
      </c>
      <c r="S1127" s="547">
        <v>0</v>
      </c>
      <c r="T1127" s="547">
        <v>0</v>
      </c>
      <c r="U1127" s="547"/>
      <c r="V1127" s="547">
        <f t="shared" si="641"/>
        <v>0</v>
      </c>
      <c r="W1127" s="285" t="s">
        <v>1689</v>
      </c>
      <c r="X1127" s="286" t="s">
        <v>2946</v>
      </c>
      <c r="Y1127" s="548">
        <f t="shared" si="656"/>
        <v>0</v>
      </c>
      <c r="Z1127" s="549">
        <f t="shared" si="656"/>
        <v>0</v>
      </c>
      <c r="AA1127" s="549">
        <f t="shared" si="656"/>
        <v>0</v>
      </c>
      <c r="AB1127" s="282">
        <f t="shared" si="645"/>
        <v>0</v>
      </c>
      <c r="AC1127" s="281">
        <f t="shared" si="646"/>
        <v>0</v>
      </c>
      <c r="AD1127" s="549">
        <f t="shared" si="660"/>
        <v>0</v>
      </c>
      <c r="AE1127" s="553">
        <f t="shared" si="654"/>
        <v>0</v>
      </c>
      <c r="AF1127" s="282">
        <f t="shared" si="655"/>
        <v>0</v>
      </c>
      <c r="AG1127" s="283">
        <f t="shared" si="647"/>
        <v>0</v>
      </c>
      <c r="AH1127" s="281">
        <f t="shared" si="648"/>
        <v>0</v>
      </c>
      <c r="AI1127" s="551">
        <f t="shared" si="644"/>
        <v>0</v>
      </c>
      <c r="AJ1127" s="549">
        <f t="shared" si="644"/>
        <v>0</v>
      </c>
      <c r="AK1127" s="549">
        <f t="shared" si="644"/>
        <v>0</v>
      </c>
      <c r="AL1127" s="282">
        <f t="shared" si="649"/>
        <v>0</v>
      </c>
      <c r="AM1127" s="281">
        <f t="shared" si="650"/>
        <v>0</v>
      </c>
      <c r="AN1127" s="549">
        <f t="shared" si="642"/>
        <v>0</v>
      </c>
      <c r="AO1127" s="549">
        <f t="shared" si="643"/>
        <v>0</v>
      </c>
      <c r="AP1127" s="549">
        <f t="shared" si="651"/>
        <v>0</v>
      </c>
      <c r="AQ1127" s="283">
        <f t="shared" si="653"/>
        <v>0</v>
      </c>
      <c r="AR1127" s="281">
        <f t="shared" si="652"/>
        <v>0</v>
      </c>
      <c r="AT1127" s="446"/>
      <c r="AU1127" s="284"/>
      <c r="AV1127" s="447" t="str">
        <f t="shared" si="637"/>
        <v>CA</v>
      </c>
      <c r="AW1127" s="447" t="str">
        <f t="shared" si="637"/>
        <v>CL</v>
      </c>
      <c r="AX1127" s="447" t="str">
        <f t="shared" si="637"/>
        <v>AIC</v>
      </c>
      <c r="AY1127" s="447" t="str">
        <f t="shared" si="639"/>
        <v>ERB</v>
      </c>
      <c r="AZ1127" s="447" t="str">
        <f t="shared" si="639"/>
        <v>GRB</v>
      </c>
      <c r="BA1127" s="447" t="str">
        <f t="shared" si="639"/>
        <v>Non-Op</v>
      </c>
      <c r="BC1127" s="445" t="s">
        <v>2279</v>
      </c>
      <c r="BD1127" s="552">
        <f t="shared" si="640"/>
        <v>0</v>
      </c>
      <c r="BF1127" s="435"/>
      <c r="BG1127" s="435"/>
      <c r="BH1127" s="435"/>
      <c r="BI1127" s="435"/>
      <c r="BJ1127" s="435"/>
      <c r="BK1127" s="435"/>
      <c r="BL1127" s="435"/>
      <c r="BN1127" s="444"/>
    </row>
    <row r="1128" spans="1:66" s="28" customFormat="1" ht="12" customHeight="1">
      <c r="A1128" s="287">
        <v>19003011</v>
      </c>
      <c r="B1128" s="288" t="str">
        <f t="shared" si="625"/>
        <v>19003011</v>
      </c>
      <c r="C1128" s="444" t="s">
        <v>1690</v>
      </c>
      <c r="D1128" s="445" t="s">
        <v>1163</v>
      </c>
      <c r="E1128" s="445"/>
      <c r="F1128" s="444"/>
      <c r="G1128" s="445"/>
      <c r="H1128" s="547">
        <v>0</v>
      </c>
      <c r="I1128" s="547">
        <v>0</v>
      </c>
      <c r="J1128" s="547">
        <v>0</v>
      </c>
      <c r="K1128" s="547">
        <v>0</v>
      </c>
      <c r="L1128" s="547">
        <v>0</v>
      </c>
      <c r="M1128" s="547">
        <v>0</v>
      </c>
      <c r="N1128" s="547">
        <v>0</v>
      </c>
      <c r="O1128" s="547">
        <v>0</v>
      </c>
      <c r="P1128" s="547">
        <v>0</v>
      </c>
      <c r="Q1128" s="547">
        <v>0</v>
      </c>
      <c r="R1128" s="547">
        <v>0</v>
      </c>
      <c r="S1128" s="547">
        <v>0</v>
      </c>
      <c r="T1128" s="547">
        <v>0</v>
      </c>
      <c r="U1128" s="547"/>
      <c r="V1128" s="547">
        <f t="shared" si="641"/>
        <v>0</v>
      </c>
      <c r="W1128" s="285" t="s">
        <v>1691</v>
      </c>
      <c r="X1128" s="286"/>
      <c r="Y1128" s="548">
        <f t="shared" si="656"/>
        <v>0</v>
      </c>
      <c r="Z1128" s="549">
        <f t="shared" si="656"/>
        <v>0</v>
      </c>
      <c r="AA1128" s="549">
        <f t="shared" si="656"/>
        <v>0</v>
      </c>
      <c r="AB1128" s="282">
        <f t="shared" si="645"/>
        <v>0</v>
      </c>
      <c r="AC1128" s="281">
        <f t="shared" si="646"/>
        <v>0</v>
      </c>
      <c r="AD1128" s="549">
        <f t="shared" si="660"/>
        <v>0</v>
      </c>
      <c r="AE1128" s="553">
        <f t="shared" si="654"/>
        <v>0</v>
      </c>
      <c r="AF1128" s="282">
        <f t="shared" si="655"/>
        <v>0</v>
      </c>
      <c r="AG1128" s="283">
        <f t="shared" si="647"/>
        <v>0</v>
      </c>
      <c r="AH1128" s="281">
        <f t="shared" si="648"/>
        <v>0</v>
      </c>
      <c r="AI1128" s="551">
        <f t="shared" si="644"/>
        <v>0</v>
      </c>
      <c r="AJ1128" s="549">
        <f t="shared" si="644"/>
        <v>0</v>
      </c>
      <c r="AK1128" s="549">
        <f t="shared" si="644"/>
        <v>0</v>
      </c>
      <c r="AL1128" s="282">
        <f t="shared" si="649"/>
        <v>0</v>
      </c>
      <c r="AM1128" s="281">
        <f t="shared" si="650"/>
        <v>0</v>
      </c>
      <c r="AN1128" s="549">
        <f t="shared" si="642"/>
        <v>0</v>
      </c>
      <c r="AO1128" s="549">
        <f t="shared" si="643"/>
        <v>0</v>
      </c>
      <c r="AP1128" s="549">
        <f t="shared" si="651"/>
        <v>0</v>
      </c>
      <c r="AQ1128" s="283">
        <f t="shared" si="653"/>
        <v>0</v>
      </c>
      <c r="AR1128" s="281">
        <f t="shared" si="652"/>
        <v>0</v>
      </c>
      <c r="AT1128" s="446"/>
      <c r="AU1128" s="284"/>
      <c r="AV1128" s="447" t="str">
        <f t="shared" si="637"/>
        <v>CA</v>
      </c>
      <c r="AW1128" s="447" t="str">
        <f t="shared" si="637"/>
        <v>CL</v>
      </c>
      <c r="AX1128" s="447" t="str">
        <f t="shared" si="637"/>
        <v>AIC</v>
      </c>
      <c r="AY1128" s="447" t="str">
        <f t="shared" si="639"/>
        <v>ERB</v>
      </c>
      <c r="AZ1128" s="447" t="str">
        <f t="shared" si="639"/>
        <v>GRB</v>
      </c>
      <c r="BA1128" s="447" t="str">
        <f t="shared" si="639"/>
        <v>Non-Op</v>
      </c>
      <c r="BC1128" s="445" t="s">
        <v>2279</v>
      </c>
      <c r="BD1128" s="552">
        <f t="shared" si="640"/>
        <v>0</v>
      </c>
      <c r="BF1128" s="435"/>
      <c r="BG1128" s="435"/>
      <c r="BH1128" s="435"/>
      <c r="BI1128" s="435"/>
      <c r="BJ1128" s="435"/>
      <c r="BK1128" s="435"/>
      <c r="BL1128" s="435"/>
      <c r="BN1128" s="444"/>
    </row>
    <row r="1129" spans="1:66" s="28" customFormat="1" ht="12" customHeight="1">
      <c r="A1129" s="287">
        <v>19003021</v>
      </c>
      <c r="B1129" s="288" t="str">
        <f t="shared" si="625"/>
        <v>19003021</v>
      </c>
      <c r="C1129" s="444" t="s">
        <v>1692</v>
      </c>
      <c r="D1129" s="445" t="s">
        <v>1163</v>
      </c>
      <c r="E1129" s="445"/>
      <c r="F1129" s="444"/>
      <c r="G1129" s="445"/>
      <c r="H1129" s="547">
        <v>0</v>
      </c>
      <c r="I1129" s="547">
        <v>0</v>
      </c>
      <c r="J1129" s="547">
        <v>0</v>
      </c>
      <c r="K1129" s="547">
        <v>0</v>
      </c>
      <c r="L1129" s="547">
        <v>0</v>
      </c>
      <c r="M1129" s="547">
        <v>0</v>
      </c>
      <c r="N1129" s="547">
        <v>0</v>
      </c>
      <c r="O1129" s="547">
        <v>0</v>
      </c>
      <c r="P1129" s="547">
        <v>0</v>
      </c>
      <c r="Q1129" s="547">
        <v>0</v>
      </c>
      <c r="R1129" s="547">
        <v>0</v>
      </c>
      <c r="S1129" s="547">
        <v>0</v>
      </c>
      <c r="T1129" s="547">
        <v>0</v>
      </c>
      <c r="U1129" s="547"/>
      <c r="V1129" s="547">
        <f t="shared" si="641"/>
        <v>0</v>
      </c>
      <c r="W1129" s="285" t="s">
        <v>1691</v>
      </c>
      <c r="X1129" s="286"/>
      <c r="Y1129" s="548">
        <f t="shared" si="656"/>
        <v>0</v>
      </c>
      <c r="Z1129" s="549">
        <f t="shared" si="656"/>
        <v>0</v>
      </c>
      <c r="AA1129" s="549">
        <f t="shared" si="656"/>
        <v>0</v>
      </c>
      <c r="AB1129" s="282">
        <f t="shared" si="645"/>
        <v>0</v>
      </c>
      <c r="AC1129" s="281">
        <f t="shared" si="646"/>
        <v>0</v>
      </c>
      <c r="AD1129" s="549">
        <f t="shared" si="660"/>
        <v>0</v>
      </c>
      <c r="AE1129" s="553">
        <f t="shared" si="654"/>
        <v>0</v>
      </c>
      <c r="AF1129" s="282">
        <f t="shared" si="655"/>
        <v>0</v>
      </c>
      <c r="AG1129" s="283">
        <f t="shared" si="647"/>
        <v>0</v>
      </c>
      <c r="AH1129" s="281">
        <f t="shared" si="648"/>
        <v>0</v>
      </c>
      <c r="AI1129" s="551">
        <f t="shared" ref="AI1129:AK1152" si="669">IF($D1129=AI$5,$V1129,0)</f>
        <v>0</v>
      </c>
      <c r="AJ1129" s="549">
        <f t="shared" si="669"/>
        <v>0</v>
      </c>
      <c r="AK1129" s="549">
        <f t="shared" si="669"/>
        <v>0</v>
      </c>
      <c r="AL1129" s="282">
        <f t="shared" si="649"/>
        <v>0</v>
      </c>
      <c r="AM1129" s="281">
        <f t="shared" si="650"/>
        <v>0</v>
      </c>
      <c r="AN1129" s="549">
        <f t="shared" si="642"/>
        <v>0</v>
      </c>
      <c r="AO1129" s="549">
        <f t="shared" si="643"/>
        <v>0</v>
      </c>
      <c r="AP1129" s="549">
        <f t="shared" si="651"/>
        <v>0</v>
      </c>
      <c r="AQ1129" s="283">
        <f t="shared" si="653"/>
        <v>0</v>
      </c>
      <c r="AR1129" s="281">
        <f t="shared" si="652"/>
        <v>0</v>
      </c>
      <c r="AT1129" s="446"/>
      <c r="AU1129" s="284"/>
      <c r="AV1129" s="447" t="str">
        <f t="shared" si="637"/>
        <v>CA</v>
      </c>
      <c r="AW1129" s="447" t="str">
        <f t="shared" si="637"/>
        <v>CL</v>
      </c>
      <c r="AX1129" s="447" t="str">
        <f t="shared" si="637"/>
        <v>AIC</v>
      </c>
      <c r="AY1129" s="447" t="str">
        <f t="shared" si="639"/>
        <v>ERB</v>
      </c>
      <c r="AZ1129" s="447" t="str">
        <f t="shared" si="639"/>
        <v>GRB</v>
      </c>
      <c r="BA1129" s="447" t="str">
        <f t="shared" si="639"/>
        <v>Non-Op</v>
      </c>
      <c r="BC1129" s="445" t="s">
        <v>2279</v>
      </c>
      <c r="BD1129" s="552">
        <f t="shared" si="640"/>
        <v>0</v>
      </c>
      <c r="BF1129" s="435"/>
      <c r="BG1129" s="435"/>
      <c r="BH1129" s="435"/>
      <c r="BI1129" s="435"/>
      <c r="BJ1129" s="435"/>
      <c r="BK1129" s="435"/>
      <c r="BL1129" s="435"/>
      <c r="BN1129" s="444"/>
    </row>
    <row r="1130" spans="1:66" s="28" customFormat="1" ht="12" customHeight="1">
      <c r="A1130" s="476">
        <v>19003031</v>
      </c>
      <c r="B1130" s="445" t="str">
        <f t="shared" si="625"/>
        <v>19003031</v>
      </c>
      <c r="C1130" s="444" t="s">
        <v>2947</v>
      </c>
      <c r="D1130" s="445" t="s">
        <v>1165</v>
      </c>
      <c r="E1130" s="445"/>
      <c r="F1130" s="444"/>
      <c r="G1130" s="445"/>
      <c r="H1130" s="547">
        <v>0</v>
      </c>
      <c r="I1130" s="547">
        <v>0</v>
      </c>
      <c r="J1130" s="547">
        <v>0</v>
      </c>
      <c r="K1130" s="547">
        <v>0</v>
      </c>
      <c r="L1130" s="547">
        <v>0</v>
      </c>
      <c r="M1130" s="547">
        <v>0</v>
      </c>
      <c r="N1130" s="547">
        <v>0</v>
      </c>
      <c r="O1130" s="547">
        <v>0</v>
      </c>
      <c r="P1130" s="547">
        <v>0</v>
      </c>
      <c r="Q1130" s="547">
        <v>0</v>
      </c>
      <c r="R1130" s="547">
        <v>0</v>
      </c>
      <c r="S1130" s="547">
        <v>0</v>
      </c>
      <c r="T1130" s="547">
        <v>0</v>
      </c>
      <c r="U1130" s="547"/>
      <c r="V1130" s="547">
        <f t="shared" si="641"/>
        <v>0</v>
      </c>
      <c r="W1130" s="285"/>
      <c r="X1130" s="286"/>
      <c r="Y1130" s="548">
        <f t="shared" si="656"/>
        <v>0</v>
      </c>
      <c r="Z1130" s="549">
        <f t="shared" si="656"/>
        <v>0</v>
      </c>
      <c r="AA1130" s="549">
        <f t="shared" si="656"/>
        <v>0</v>
      </c>
      <c r="AB1130" s="282">
        <f t="shared" si="645"/>
        <v>0</v>
      </c>
      <c r="AC1130" s="281">
        <f t="shared" si="646"/>
        <v>0</v>
      </c>
      <c r="AD1130" s="549">
        <f t="shared" si="660"/>
        <v>0</v>
      </c>
      <c r="AE1130" s="553">
        <f t="shared" si="654"/>
        <v>0</v>
      </c>
      <c r="AF1130" s="282">
        <f t="shared" si="655"/>
        <v>0</v>
      </c>
      <c r="AG1130" s="283">
        <f t="shared" si="647"/>
        <v>0</v>
      </c>
      <c r="AH1130" s="281">
        <f t="shared" si="648"/>
        <v>0</v>
      </c>
      <c r="AI1130" s="551">
        <f t="shared" si="669"/>
        <v>0</v>
      </c>
      <c r="AJ1130" s="549">
        <f t="shared" si="669"/>
        <v>0</v>
      </c>
      <c r="AK1130" s="549">
        <f t="shared" si="669"/>
        <v>0</v>
      </c>
      <c r="AL1130" s="282">
        <f t="shared" si="649"/>
        <v>0</v>
      </c>
      <c r="AM1130" s="281">
        <f t="shared" si="650"/>
        <v>0</v>
      </c>
      <c r="AN1130" s="549">
        <f t="shared" si="642"/>
        <v>0</v>
      </c>
      <c r="AO1130" s="549">
        <f t="shared" si="643"/>
        <v>0</v>
      </c>
      <c r="AP1130" s="549">
        <f t="shared" si="651"/>
        <v>0</v>
      </c>
      <c r="AQ1130" s="283">
        <f t="shared" si="653"/>
        <v>0</v>
      </c>
      <c r="AR1130" s="281">
        <f t="shared" si="652"/>
        <v>0</v>
      </c>
      <c r="AT1130" s="446" t="s">
        <v>2082</v>
      </c>
      <c r="AU1130" s="284"/>
      <c r="AV1130" s="447" t="str">
        <f t="shared" si="637"/>
        <v>CA</v>
      </c>
      <c r="AW1130" s="447" t="str">
        <f t="shared" si="637"/>
        <v>CL</v>
      </c>
      <c r="AX1130" s="447" t="str">
        <f t="shared" si="637"/>
        <v>AIC</v>
      </c>
      <c r="AY1130" s="447" t="str">
        <f t="shared" si="639"/>
        <v>ERB</v>
      </c>
      <c r="AZ1130" s="447" t="str">
        <f t="shared" si="639"/>
        <v>GRB</v>
      </c>
      <c r="BA1130" s="447" t="str">
        <f t="shared" si="639"/>
        <v>Non-Op</v>
      </c>
      <c r="BC1130" s="449" t="s">
        <v>2100</v>
      </c>
      <c r="BD1130" s="552">
        <f t="shared" si="640"/>
        <v>0</v>
      </c>
      <c r="BF1130" s="435"/>
      <c r="BG1130" s="435"/>
      <c r="BH1130" s="435"/>
      <c r="BI1130" s="435"/>
      <c r="BJ1130" s="435"/>
      <c r="BK1130" s="435"/>
      <c r="BL1130" s="435"/>
      <c r="BN1130" s="444"/>
    </row>
    <row r="1131" spans="1:66" s="28" customFormat="1" ht="12" customHeight="1">
      <c r="A1131" s="476">
        <v>19003032</v>
      </c>
      <c r="B1131" s="445" t="str">
        <f t="shared" si="625"/>
        <v>19003032</v>
      </c>
      <c r="C1131" s="444" t="s">
        <v>1693</v>
      </c>
      <c r="D1131" s="445" t="s">
        <v>1165</v>
      </c>
      <c r="E1131" s="445"/>
      <c r="F1131" s="444"/>
      <c r="G1131" s="445"/>
      <c r="H1131" s="547">
        <v>625612.07999999996</v>
      </c>
      <c r="I1131" s="547">
        <v>0</v>
      </c>
      <c r="J1131" s="547">
        <v>0</v>
      </c>
      <c r="K1131" s="547">
        <v>0</v>
      </c>
      <c r="L1131" s="547">
        <v>0</v>
      </c>
      <c r="M1131" s="547">
        <v>0</v>
      </c>
      <c r="N1131" s="547">
        <v>0</v>
      </c>
      <c r="O1131" s="547">
        <v>0</v>
      </c>
      <c r="P1131" s="547">
        <v>0</v>
      </c>
      <c r="Q1131" s="547">
        <v>0</v>
      </c>
      <c r="R1131" s="547">
        <v>0</v>
      </c>
      <c r="S1131" s="547">
        <v>0</v>
      </c>
      <c r="T1131" s="547">
        <v>0</v>
      </c>
      <c r="U1131" s="547"/>
      <c r="V1131" s="547">
        <f t="shared" si="641"/>
        <v>26067.17</v>
      </c>
      <c r="W1131" s="285"/>
      <c r="X1131" s="286"/>
      <c r="Y1131" s="548">
        <f t="shared" si="656"/>
        <v>0</v>
      </c>
      <c r="Z1131" s="549">
        <f t="shared" si="656"/>
        <v>0</v>
      </c>
      <c r="AA1131" s="549">
        <f t="shared" si="656"/>
        <v>0</v>
      </c>
      <c r="AB1131" s="282">
        <f t="shared" si="645"/>
        <v>0</v>
      </c>
      <c r="AC1131" s="281">
        <f t="shared" si="646"/>
        <v>0</v>
      </c>
      <c r="AD1131" s="549">
        <f t="shared" si="660"/>
        <v>0</v>
      </c>
      <c r="AE1131" s="553">
        <f t="shared" si="654"/>
        <v>0</v>
      </c>
      <c r="AF1131" s="282">
        <f t="shared" si="655"/>
        <v>0</v>
      </c>
      <c r="AG1131" s="283">
        <f t="shared" si="647"/>
        <v>0</v>
      </c>
      <c r="AH1131" s="281">
        <f t="shared" si="648"/>
        <v>0</v>
      </c>
      <c r="AI1131" s="551">
        <f t="shared" si="669"/>
        <v>0</v>
      </c>
      <c r="AJ1131" s="549">
        <f t="shared" si="669"/>
        <v>0</v>
      </c>
      <c r="AK1131" s="549">
        <f t="shared" si="669"/>
        <v>0</v>
      </c>
      <c r="AL1131" s="282">
        <f t="shared" si="649"/>
        <v>26067.17</v>
      </c>
      <c r="AM1131" s="281">
        <f t="shared" si="650"/>
        <v>0</v>
      </c>
      <c r="AN1131" s="549">
        <f t="shared" si="642"/>
        <v>0</v>
      </c>
      <c r="AO1131" s="549">
        <f t="shared" si="643"/>
        <v>0</v>
      </c>
      <c r="AP1131" s="549">
        <f t="shared" si="651"/>
        <v>26067.17</v>
      </c>
      <c r="AQ1131" s="283">
        <f t="shared" si="653"/>
        <v>26067.17</v>
      </c>
      <c r="AR1131" s="281">
        <f t="shared" si="652"/>
        <v>0</v>
      </c>
      <c r="AT1131" s="446" t="s">
        <v>2082</v>
      </c>
      <c r="AU1131" s="284"/>
      <c r="AV1131" s="447" t="str">
        <f t="shared" si="637"/>
        <v>CA</v>
      </c>
      <c r="AW1131" s="447" t="str">
        <f t="shared" si="637"/>
        <v>CL</v>
      </c>
      <c r="AX1131" s="447" t="str">
        <f t="shared" si="637"/>
        <v>AIC</v>
      </c>
      <c r="AY1131" s="447" t="str">
        <f t="shared" si="639"/>
        <v>ERB</v>
      </c>
      <c r="AZ1131" s="447" t="str">
        <f t="shared" si="639"/>
        <v>GRB</v>
      </c>
      <c r="BA1131" s="447" t="str">
        <f t="shared" si="639"/>
        <v>Non-Op</v>
      </c>
      <c r="BC1131" s="449" t="s">
        <v>2100</v>
      </c>
      <c r="BD1131" s="552">
        <f t="shared" si="640"/>
        <v>0</v>
      </c>
      <c r="BF1131" s="435"/>
      <c r="BG1131" s="435"/>
      <c r="BH1131" s="435"/>
      <c r="BI1131" s="435"/>
      <c r="BJ1131" s="435"/>
      <c r="BK1131" s="435"/>
      <c r="BL1131" s="435"/>
      <c r="BN1131" s="444"/>
    </row>
    <row r="1132" spans="1:66" s="28" customFormat="1" ht="12" customHeight="1">
      <c r="A1132" s="714">
        <v>19003041</v>
      </c>
      <c r="B1132" s="715" t="str">
        <f t="shared" si="625"/>
        <v>19003041</v>
      </c>
      <c r="C1132" s="716" t="s">
        <v>2948</v>
      </c>
      <c r="D1132" s="445" t="s">
        <v>1165</v>
      </c>
      <c r="E1132" s="445"/>
      <c r="F1132" s="716"/>
      <c r="G1132" s="445"/>
      <c r="H1132" s="547">
        <v>0</v>
      </c>
      <c r="I1132" s="547">
        <v>0</v>
      </c>
      <c r="J1132" s="547">
        <v>0</v>
      </c>
      <c r="K1132" s="547">
        <v>0</v>
      </c>
      <c r="L1132" s="547">
        <v>0</v>
      </c>
      <c r="M1132" s="547">
        <v>0</v>
      </c>
      <c r="N1132" s="547">
        <v>0</v>
      </c>
      <c r="O1132" s="547">
        <v>0</v>
      </c>
      <c r="P1132" s="547">
        <v>0</v>
      </c>
      <c r="Q1132" s="547">
        <v>0</v>
      </c>
      <c r="R1132" s="547">
        <v>0</v>
      </c>
      <c r="S1132" s="547">
        <v>0</v>
      </c>
      <c r="T1132" s="547">
        <v>0</v>
      </c>
      <c r="U1132" s="547"/>
      <c r="V1132" s="547">
        <f t="shared" si="641"/>
        <v>0</v>
      </c>
      <c r="W1132" s="305"/>
      <c r="X1132" s="306"/>
      <c r="Y1132" s="548">
        <f t="shared" si="656"/>
        <v>0</v>
      </c>
      <c r="Z1132" s="549">
        <f t="shared" si="656"/>
        <v>0</v>
      </c>
      <c r="AA1132" s="549">
        <f t="shared" si="656"/>
        <v>0</v>
      </c>
      <c r="AB1132" s="282">
        <f t="shared" si="645"/>
        <v>0</v>
      </c>
      <c r="AC1132" s="281">
        <f t="shared" si="646"/>
        <v>0</v>
      </c>
      <c r="AD1132" s="549">
        <f t="shared" si="660"/>
        <v>0</v>
      </c>
      <c r="AE1132" s="553">
        <f t="shared" si="654"/>
        <v>0</v>
      </c>
      <c r="AF1132" s="282">
        <f t="shared" si="655"/>
        <v>0</v>
      </c>
      <c r="AG1132" s="283">
        <f t="shared" si="647"/>
        <v>0</v>
      </c>
      <c r="AH1132" s="281">
        <f t="shared" si="648"/>
        <v>0</v>
      </c>
      <c r="AI1132" s="551">
        <f t="shared" si="669"/>
        <v>0</v>
      </c>
      <c r="AJ1132" s="549">
        <f t="shared" si="669"/>
        <v>0</v>
      </c>
      <c r="AK1132" s="549">
        <f t="shared" si="669"/>
        <v>0</v>
      </c>
      <c r="AL1132" s="282">
        <f t="shared" si="649"/>
        <v>0</v>
      </c>
      <c r="AM1132" s="281">
        <f t="shared" si="650"/>
        <v>0</v>
      </c>
      <c r="AN1132" s="549">
        <f t="shared" si="642"/>
        <v>0</v>
      </c>
      <c r="AO1132" s="549">
        <f t="shared" si="643"/>
        <v>0</v>
      </c>
      <c r="AP1132" s="549">
        <f t="shared" si="651"/>
        <v>0</v>
      </c>
      <c r="AQ1132" s="283">
        <f t="shared" si="653"/>
        <v>0</v>
      </c>
      <c r="AR1132" s="281">
        <f t="shared" si="652"/>
        <v>0</v>
      </c>
      <c r="AT1132" s="446" t="s">
        <v>2077</v>
      </c>
      <c r="AU1132" s="284"/>
      <c r="AV1132" s="447" t="str">
        <f t="shared" si="637"/>
        <v>CA</v>
      </c>
      <c r="AW1132" s="447" t="str">
        <f t="shared" si="637"/>
        <v>CL</v>
      </c>
      <c r="AX1132" s="447" t="str">
        <f t="shared" si="637"/>
        <v>AIC</v>
      </c>
      <c r="AY1132" s="447" t="str">
        <f t="shared" si="639"/>
        <v>ERB</v>
      </c>
      <c r="AZ1132" s="447" t="str">
        <f t="shared" si="639"/>
        <v>GRB</v>
      </c>
      <c r="BA1132" s="447" t="str">
        <f t="shared" si="639"/>
        <v>Non-Op</v>
      </c>
      <c r="BC1132" s="449" t="s">
        <v>2100</v>
      </c>
      <c r="BD1132" s="552">
        <f t="shared" si="640"/>
        <v>0</v>
      </c>
      <c r="BF1132" s="435"/>
      <c r="BG1132" s="435"/>
      <c r="BH1132" s="435"/>
      <c r="BI1132" s="435"/>
      <c r="BJ1132" s="435"/>
      <c r="BK1132" s="435"/>
      <c r="BL1132" s="435"/>
      <c r="BN1132" s="444"/>
    </row>
    <row r="1133" spans="1:66" s="28" customFormat="1" ht="12" customHeight="1">
      <c r="A1133" s="287">
        <v>19003042</v>
      </c>
      <c r="B1133" s="288" t="str">
        <f t="shared" ref="B1133:B1219" si="670">TEXT(A1133,"##")</f>
        <v>19003042</v>
      </c>
      <c r="C1133" s="444" t="s">
        <v>2949</v>
      </c>
      <c r="D1133" s="445" t="s">
        <v>1165</v>
      </c>
      <c r="E1133" s="445"/>
      <c r="F1133" s="444"/>
      <c r="G1133" s="445"/>
      <c r="H1133" s="547">
        <v>0</v>
      </c>
      <c r="I1133" s="547">
        <v>0</v>
      </c>
      <c r="J1133" s="547">
        <v>0</v>
      </c>
      <c r="K1133" s="547">
        <v>0</v>
      </c>
      <c r="L1133" s="547">
        <v>0</v>
      </c>
      <c r="M1133" s="547">
        <v>0</v>
      </c>
      <c r="N1133" s="547">
        <v>0</v>
      </c>
      <c r="O1133" s="547">
        <v>0</v>
      </c>
      <c r="P1133" s="547">
        <v>0</v>
      </c>
      <c r="Q1133" s="547">
        <v>0</v>
      </c>
      <c r="R1133" s="547">
        <v>0</v>
      </c>
      <c r="S1133" s="547">
        <v>0</v>
      </c>
      <c r="T1133" s="547">
        <v>0</v>
      </c>
      <c r="U1133" s="547"/>
      <c r="V1133" s="547">
        <f t="shared" si="641"/>
        <v>0</v>
      </c>
      <c r="W1133" s="305"/>
      <c r="X1133" s="306"/>
      <c r="Y1133" s="548">
        <f t="shared" ref="Y1133:AA1152" si="671">IF($D1133=Y$5,$T1133,0)</f>
        <v>0</v>
      </c>
      <c r="Z1133" s="549">
        <f t="shared" si="671"/>
        <v>0</v>
      </c>
      <c r="AA1133" s="549">
        <f t="shared" si="671"/>
        <v>0</v>
      </c>
      <c r="AB1133" s="282">
        <f t="shared" si="645"/>
        <v>0</v>
      </c>
      <c r="AC1133" s="281">
        <f t="shared" si="646"/>
        <v>0</v>
      </c>
      <c r="AD1133" s="549">
        <f t="shared" si="660"/>
        <v>0</v>
      </c>
      <c r="AE1133" s="553">
        <f t="shared" si="654"/>
        <v>0</v>
      </c>
      <c r="AF1133" s="282">
        <f t="shared" si="655"/>
        <v>0</v>
      </c>
      <c r="AG1133" s="283">
        <f t="shared" si="647"/>
        <v>0</v>
      </c>
      <c r="AH1133" s="281">
        <f t="shared" si="648"/>
        <v>0</v>
      </c>
      <c r="AI1133" s="551">
        <f t="shared" si="669"/>
        <v>0</v>
      </c>
      <c r="AJ1133" s="549">
        <f t="shared" si="669"/>
        <v>0</v>
      </c>
      <c r="AK1133" s="549">
        <f t="shared" si="669"/>
        <v>0</v>
      </c>
      <c r="AL1133" s="282">
        <f t="shared" si="649"/>
        <v>0</v>
      </c>
      <c r="AM1133" s="281">
        <f t="shared" si="650"/>
        <v>0</v>
      </c>
      <c r="AN1133" s="549">
        <f t="shared" si="642"/>
        <v>0</v>
      </c>
      <c r="AO1133" s="549">
        <f t="shared" si="643"/>
        <v>0</v>
      </c>
      <c r="AP1133" s="549">
        <f t="shared" si="651"/>
        <v>0</v>
      </c>
      <c r="AQ1133" s="283">
        <f t="shared" si="653"/>
        <v>0</v>
      </c>
      <c r="AR1133" s="281">
        <f t="shared" si="652"/>
        <v>0</v>
      </c>
      <c r="AT1133" s="446" t="s">
        <v>2077</v>
      </c>
      <c r="AU1133" s="284"/>
      <c r="AV1133" s="447" t="str">
        <f t="shared" si="637"/>
        <v>CA</v>
      </c>
      <c r="AW1133" s="447" t="str">
        <f t="shared" si="637"/>
        <v>CL</v>
      </c>
      <c r="AX1133" s="447" t="str">
        <f t="shared" si="637"/>
        <v>AIC</v>
      </c>
      <c r="AY1133" s="447" t="str">
        <f t="shared" si="639"/>
        <v>ERB</v>
      </c>
      <c r="AZ1133" s="447" t="str">
        <f t="shared" si="639"/>
        <v>GRB</v>
      </c>
      <c r="BA1133" s="447" t="str">
        <f t="shared" si="639"/>
        <v>Non-Op</v>
      </c>
      <c r="BC1133" s="449" t="s">
        <v>2100</v>
      </c>
      <c r="BD1133" s="552">
        <f t="shared" si="640"/>
        <v>0</v>
      </c>
      <c r="BF1133" s="435"/>
      <c r="BG1133" s="435"/>
      <c r="BH1133" s="435"/>
      <c r="BI1133" s="435"/>
      <c r="BJ1133" s="435"/>
      <c r="BK1133" s="435"/>
      <c r="BL1133" s="435"/>
      <c r="BN1133" s="444"/>
    </row>
    <row r="1134" spans="1:66" s="28" customFormat="1" ht="12" customHeight="1">
      <c r="A1134" s="362">
        <v>19003051</v>
      </c>
      <c r="B1134" s="290" t="str">
        <f t="shared" si="670"/>
        <v>19003051</v>
      </c>
      <c r="C1134" s="450" t="s">
        <v>2292</v>
      </c>
      <c r="D1134" s="451" t="s">
        <v>2091</v>
      </c>
      <c r="E1134" s="451"/>
      <c r="F1134" s="304">
        <v>43770</v>
      </c>
      <c r="G1134" s="451"/>
      <c r="H1134" s="556">
        <v>2770659.32</v>
      </c>
      <c r="I1134" s="556">
        <v>2747659.75</v>
      </c>
      <c r="J1134" s="556">
        <v>2723260.63</v>
      </c>
      <c r="K1134" s="556">
        <v>2705213.4399999999</v>
      </c>
      <c r="L1134" s="556">
        <v>2685116.6</v>
      </c>
      <c r="M1134" s="556">
        <v>2657577.7400000002</v>
      </c>
      <c r="N1134" s="556">
        <v>2633485.12</v>
      </c>
      <c r="O1134" s="556">
        <v>2613576.5299999998</v>
      </c>
      <c r="P1134" s="556">
        <v>2760768.98</v>
      </c>
      <c r="Q1134" s="556">
        <v>2555511.9</v>
      </c>
      <c r="R1134" s="556">
        <v>2532842.7599999998</v>
      </c>
      <c r="S1134" s="556">
        <v>2509698.9500000002</v>
      </c>
      <c r="T1134" s="556">
        <v>2485675.2799999998</v>
      </c>
      <c r="U1134" s="556"/>
      <c r="V1134" s="556">
        <f t="shared" si="641"/>
        <v>2646073.3083333336</v>
      </c>
      <c r="W1134" s="307"/>
      <c r="X1134" s="308"/>
      <c r="Y1134" s="548">
        <f t="shared" si="671"/>
        <v>2485675.2799999998</v>
      </c>
      <c r="Z1134" s="549">
        <f t="shared" si="671"/>
        <v>0</v>
      </c>
      <c r="AA1134" s="549">
        <f t="shared" si="671"/>
        <v>0</v>
      </c>
      <c r="AB1134" s="282">
        <f t="shared" si="645"/>
        <v>0</v>
      </c>
      <c r="AC1134" s="281">
        <f t="shared" si="646"/>
        <v>0</v>
      </c>
      <c r="AD1134" s="549">
        <f t="shared" si="660"/>
        <v>0</v>
      </c>
      <c r="AE1134" s="553">
        <f t="shared" si="654"/>
        <v>0</v>
      </c>
      <c r="AF1134" s="282">
        <f t="shared" si="655"/>
        <v>0</v>
      </c>
      <c r="AG1134" s="283">
        <f t="shared" si="647"/>
        <v>0</v>
      </c>
      <c r="AH1134" s="281">
        <f t="shared" si="648"/>
        <v>0</v>
      </c>
      <c r="AI1134" s="551">
        <f t="shared" si="669"/>
        <v>2646073.3083333336</v>
      </c>
      <c r="AJ1134" s="549">
        <f t="shared" si="669"/>
        <v>0</v>
      </c>
      <c r="AK1134" s="549">
        <f t="shared" si="669"/>
        <v>0</v>
      </c>
      <c r="AL1134" s="282">
        <f t="shared" si="649"/>
        <v>0</v>
      </c>
      <c r="AM1134" s="281">
        <f t="shared" si="650"/>
        <v>0</v>
      </c>
      <c r="AN1134" s="549">
        <f t="shared" si="642"/>
        <v>0</v>
      </c>
      <c r="AO1134" s="549">
        <f t="shared" si="643"/>
        <v>0</v>
      </c>
      <c r="AP1134" s="549">
        <f t="shared" si="651"/>
        <v>0</v>
      </c>
      <c r="AQ1134" s="283">
        <f t="shared" ref="AQ1134" si="672">SUM(AN1134:AP1134)</f>
        <v>0</v>
      </c>
      <c r="AR1134" s="281">
        <f t="shared" si="652"/>
        <v>0</v>
      </c>
      <c r="AT1134" s="446"/>
      <c r="AU1134" s="284"/>
      <c r="AV1134" s="447" t="str">
        <f t="shared" si="637"/>
        <v>CA</v>
      </c>
      <c r="AW1134" s="447" t="str">
        <f t="shared" si="637"/>
        <v>CL</v>
      </c>
      <c r="AX1134" s="447" t="str">
        <f t="shared" si="637"/>
        <v>AIC</v>
      </c>
      <c r="AY1134" s="447" t="str">
        <f t="shared" si="639"/>
        <v>ERB</v>
      </c>
      <c r="AZ1134" s="447" t="str">
        <f t="shared" si="639"/>
        <v>GRB</v>
      </c>
      <c r="BA1134" s="447" t="str">
        <f t="shared" si="639"/>
        <v>Non-Op</v>
      </c>
      <c r="BC1134" s="445" t="s">
        <v>2279</v>
      </c>
      <c r="BD1134" s="552">
        <f t="shared" si="640"/>
        <v>2485675.2799999998</v>
      </c>
      <c r="BF1134" s="435"/>
      <c r="BG1134" s="435"/>
      <c r="BH1134" s="435"/>
      <c r="BI1134" s="435"/>
      <c r="BJ1134" s="435"/>
      <c r="BK1134" s="435"/>
      <c r="BL1134" s="435"/>
      <c r="BN1134" s="444"/>
    </row>
    <row r="1135" spans="1:66" s="28" customFormat="1" ht="12" customHeight="1">
      <c r="A1135" s="362">
        <v>19003061</v>
      </c>
      <c r="B1135" s="290" t="str">
        <f t="shared" si="670"/>
        <v>19003061</v>
      </c>
      <c r="C1135" s="450" t="s">
        <v>2293</v>
      </c>
      <c r="D1135" s="451" t="s">
        <v>1163</v>
      </c>
      <c r="E1135" s="451"/>
      <c r="F1135" s="304">
        <v>44105</v>
      </c>
      <c r="G1135" s="451"/>
      <c r="H1135" s="556">
        <v>0</v>
      </c>
      <c r="I1135" s="556">
        <v>0</v>
      </c>
      <c r="J1135" s="556">
        <v>0</v>
      </c>
      <c r="K1135" s="556">
        <v>0</v>
      </c>
      <c r="L1135" s="556">
        <v>0</v>
      </c>
      <c r="M1135" s="556">
        <v>0</v>
      </c>
      <c r="N1135" s="556">
        <v>0</v>
      </c>
      <c r="O1135" s="556">
        <v>0</v>
      </c>
      <c r="P1135" s="556">
        <v>0</v>
      </c>
      <c r="Q1135" s="556">
        <v>0</v>
      </c>
      <c r="R1135" s="556">
        <v>0</v>
      </c>
      <c r="S1135" s="556">
        <v>0</v>
      </c>
      <c r="T1135" s="556">
        <v>0</v>
      </c>
      <c r="U1135" s="556"/>
      <c r="V1135" s="556">
        <f t="shared" si="641"/>
        <v>0</v>
      </c>
      <c r="W1135" s="292" t="s">
        <v>2294</v>
      </c>
      <c r="X1135" s="308"/>
      <c r="Y1135" s="548">
        <f t="shared" si="671"/>
        <v>0</v>
      </c>
      <c r="Z1135" s="549">
        <f t="shared" si="671"/>
        <v>0</v>
      </c>
      <c r="AA1135" s="549">
        <f t="shared" si="671"/>
        <v>0</v>
      </c>
      <c r="AB1135" s="282">
        <f t="shared" ref="AB1135:AB1143" si="673">T1135-SUM(Y1135:AA1135)</f>
        <v>0</v>
      </c>
      <c r="AC1135" s="281">
        <f t="shared" ref="AC1135:AC1143" si="674">T1135-SUM(Y1135:AA1135)-AB1135</f>
        <v>0</v>
      </c>
      <c r="AD1135" s="549">
        <f t="shared" si="660"/>
        <v>0</v>
      </c>
      <c r="AE1135" s="553">
        <f t="shared" si="654"/>
        <v>0</v>
      </c>
      <c r="AF1135" s="282">
        <f t="shared" si="655"/>
        <v>0</v>
      </c>
      <c r="AG1135" s="283">
        <f t="shared" si="647"/>
        <v>0</v>
      </c>
      <c r="AH1135" s="281">
        <f t="shared" si="648"/>
        <v>0</v>
      </c>
      <c r="AI1135" s="551">
        <f t="shared" si="669"/>
        <v>0</v>
      </c>
      <c r="AJ1135" s="549">
        <f t="shared" si="669"/>
        <v>0</v>
      </c>
      <c r="AK1135" s="549">
        <f t="shared" si="669"/>
        <v>0</v>
      </c>
      <c r="AL1135" s="282">
        <f t="shared" si="649"/>
        <v>0</v>
      </c>
      <c r="AM1135" s="281">
        <f t="shared" si="650"/>
        <v>0</v>
      </c>
      <c r="AN1135" s="549">
        <f t="shared" si="642"/>
        <v>0</v>
      </c>
      <c r="AO1135" s="549">
        <f t="shared" si="643"/>
        <v>0</v>
      </c>
      <c r="AP1135" s="549">
        <f t="shared" si="651"/>
        <v>0</v>
      </c>
      <c r="AQ1135" s="283">
        <f t="shared" ref="AQ1135:AQ1143" si="675">SUM(AN1135:AP1135)</f>
        <v>0</v>
      </c>
      <c r="AR1135" s="281">
        <f t="shared" si="652"/>
        <v>0</v>
      </c>
      <c r="AT1135" s="446"/>
      <c r="AU1135" s="284"/>
      <c r="AV1135" s="447" t="str">
        <f t="shared" si="637"/>
        <v>CA</v>
      </c>
      <c r="AW1135" s="447" t="str">
        <f t="shared" si="637"/>
        <v>CL</v>
      </c>
      <c r="AX1135" s="447" t="str">
        <f t="shared" si="637"/>
        <v>AIC</v>
      </c>
      <c r="AY1135" s="447" t="str">
        <f t="shared" si="639"/>
        <v>ERB</v>
      </c>
      <c r="AZ1135" s="447" t="str">
        <f t="shared" si="639"/>
        <v>GRB</v>
      </c>
      <c r="BA1135" s="447" t="str">
        <f t="shared" si="639"/>
        <v>Non-Op</v>
      </c>
      <c r="BC1135" s="445" t="s">
        <v>2279</v>
      </c>
      <c r="BD1135" s="552">
        <f t="shared" si="640"/>
        <v>0</v>
      </c>
      <c r="BF1135" s="435"/>
      <c r="BG1135" s="435"/>
      <c r="BH1135" s="435"/>
      <c r="BI1135" s="435"/>
      <c r="BJ1135" s="435"/>
      <c r="BK1135" s="435"/>
      <c r="BL1135" s="435"/>
      <c r="BN1135" s="444"/>
    </row>
    <row r="1136" spans="1:66" s="28" customFormat="1" ht="12" customHeight="1">
      <c r="A1136" s="362">
        <v>19003062</v>
      </c>
      <c r="B1136" s="290" t="str">
        <f t="shared" si="670"/>
        <v>19003062</v>
      </c>
      <c r="C1136" s="450" t="s">
        <v>2293</v>
      </c>
      <c r="D1136" s="451" t="s">
        <v>1164</v>
      </c>
      <c r="E1136" s="451"/>
      <c r="F1136" s="304">
        <v>44105</v>
      </c>
      <c r="G1136" s="451"/>
      <c r="H1136" s="556">
        <v>0</v>
      </c>
      <c r="I1136" s="556">
        <v>0</v>
      </c>
      <c r="J1136" s="556">
        <v>0</v>
      </c>
      <c r="K1136" s="556">
        <v>0</v>
      </c>
      <c r="L1136" s="556">
        <v>0</v>
      </c>
      <c r="M1136" s="556">
        <v>0</v>
      </c>
      <c r="N1136" s="556">
        <v>0</v>
      </c>
      <c r="O1136" s="556">
        <v>0</v>
      </c>
      <c r="P1136" s="556">
        <v>0</v>
      </c>
      <c r="Q1136" s="556">
        <v>0</v>
      </c>
      <c r="R1136" s="556">
        <v>0</v>
      </c>
      <c r="S1136" s="556">
        <v>0</v>
      </c>
      <c r="T1136" s="556">
        <v>0</v>
      </c>
      <c r="U1136" s="556"/>
      <c r="V1136" s="556">
        <f t="shared" si="641"/>
        <v>0</v>
      </c>
      <c r="W1136" s="292"/>
      <c r="X1136" s="293" t="s">
        <v>1637</v>
      </c>
      <c r="Y1136" s="548">
        <f t="shared" si="671"/>
        <v>0</v>
      </c>
      <c r="Z1136" s="549">
        <f t="shared" si="671"/>
        <v>0</v>
      </c>
      <c r="AA1136" s="549">
        <f t="shared" si="671"/>
        <v>0</v>
      </c>
      <c r="AB1136" s="282">
        <f t="shared" si="673"/>
        <v>0</v>
      </c>
      <c r="AC1136" s="281">
        <f t="shared" si="674"/>
        <v>0</v>
      </c>
      <c r="AD1136" s="549">
        <f t="shared" si="660"/>
        <v>0</v>
      </c>
      <c r="AE1136" s="553">
        <f t="shared" si="654"/>
        <v>0</v>
      </c>
      <c r="AF1136" s="282">
        <f t="shared" si="655"/>
        <v>0</v>
      </c>
      <c r="AG1136" s="283">
        <f t="shared" si="647"/>
        <v>0</v>
      </c>
      <c r="AH1136" s="281">
        <f t="shared" si="648"/>
        <v>0</v>
      </c>
      <c r="AI1136" s="551">
        <f t="shared" si="669"/>
        <v>0</v>
      </c>
      <c r="AJ1136" s="549">
        <f t="shared" si="669"/>
        <v>0</v>
      </c>
      <c r="AK1136" s="549">
        <f t="shared" si="669"/>
        <v>0</v>
      </c>
      <c r="AL1136" s="282">
        <f t="shared" si="649"/>
        <v>0</v>
      </c>
      <c r="AM1136" s="281">
        <f t="shared" si="650"/>
        <v>0</v>
      </c>
      <c r="AN1136" s="549">
        <f t="shared" si="642"/>
        <v>0</v>
      </c>
      <c r="AO1136" s="549">
        <f t="shared" si="643"/>
        <v>0</v>
      </c>
      <c r="AP1136" s="549">
        <f t="shared" si="651"/>
        <v>0</v>
      </c>
      <c r="AQ1136" s="283">
        <f t="shared" si="675"/>
        <v>0</v>
      </c>
      <c r="AR1136" s="281">
        <f t="shared" si="652"/>
        <v>0</v>
      </c>
      <c r="AT1136" s="446"/>
      <c r="AU1136" s="284"/>
      <c r="AV1136" s="447" t="str">
        <f t="shared" si="637"/>
        <v>CA</v>
      </c>
      <c r="AW1136" s="447" t="str">
        <f t="shared" si="637"/>
        <v>CL</v>
      </c>
      <c r="AX1136" s="447" t="str">
        <f t="shared" si="637"/>
        <v>AIC</v>
      </c>
      <c r="AY1136" s="447" t="str">
        <f t="shared" si="639"/>
        <v>ERB</v>
      </c>
      <c r="AZ1136" s="447" t="str">
        <f t="shared" si="639"/>
        <v>GRB</v>
      </c>
      <c r="BA1136" s="447" t="str">
        <f t="shared" si="639"/>
        <v>Non-Op</v>
      </c>
      <c r="BC1136" s="445" t="s">
        <v>2279</v>
      </c>
      <c r="BD1136" s="552">
        <f t="shared" si="640"/>
        <v>0</v>
      </c>
      <c r="BF1136" s="435"/>
      <c r="BG1136" s="435"/>
      <c r="BH1136" s="435"/>
      <c r="BI1136" s="435"/>
      <c r="BJ1136" s="435"/>
      <c r="BK1136" s="435"/>
      <c r="BL1136" s="435"/>
      <c r="BN1136" s="444"/>
    </row>
    <row r="1137" spans="1:66" s="28" customFormat="1" ht="12" customHeight="1">
      <c r="A1137" s="362">
        <v>19003071</v>
      </c>
      <c r="B1137" s="290" t="str">
        <f t="shared" si="670"/>
        <v>19003071</v>
      </c>
      <c r="C1137" s="450" t="s">
        <v>2295</v>
      </c>
      <c r="D1137" s="451" t="s">
        <v>1163</v>
      </c>
      <c r="E1137" s="451"/>
      <c r="F1137" s="304">
        <v>44105</v>
      </c>
      <c r="G1137" s="451"/>
      <c r="H1137" s="556">
        <v>3853096.02</v>
      </c>
      <c r="I1137" s="556">
        <v>3601484.65</v>
      </c>
      <c r="J1137" s="556">
        <v>3388834.92</v>
      </c>
      <c r="K1137" s="556">
        <v>3187508.45</v>
      </c>
      <c r="L1137" s="556">
        <v>2989444.95</v>
      </c>
      <c r="M1137" s="556">
        <v>2816028.81</v>
      </c>
      <c r="N1137" s="556">
        <v>2659331.33</v>
      </c>
      <c r="O1137" s="556">
        <v>2484452.63</v>
      </c>
      <c r="P1137" s="556">
        <v>2302306.34</v>
      </c>
      <c r="Q1137" s="556">
        <v>2142845.36</v>
      </c>
      <c r="R1137" s="556">
        <v>1972123.6</v>
      </c>
      <c r="S1137" s="556">
        <v>1757865.38</v>
      </c>
      <c r="T1137" s="556">
        <v>1507458.21</v>
      </c>
      <c r="U1137" s="556"/>
      <c r="V1137" s="556">
        <f t="shared" si="641"/>
        <v>2665208.6279166662</v>
      </c>
      <c r="W1137" s="292" t="s">
        <v>2294</v>
      </c>
      <c r="X1137" s="308"/>
      <c r="Y1137" s="548">
        <f t="shared" si="671"/>
        <v>0</v>
      </c>
      <c r="Z1137" s="549">
        <f t="shared" si="671"/>
        <v>0</v>
      </c>
      <c r="AA1137" s="549">
        <f t="shared" si="671"/>
        <v>0</v>
      </c>
      <c r="AB1137" s="282">
        <f t="shared" si="673"/>
        <v>1507458.21</v>
      </c>
      <c r="AC1137" s="281">
        <f t="shared" si="674"/>
        <v>0</v>
      </c>
      <c r="AD1137" s="549">
        <f t="shared" si="660"/>
        <v>1507458.21</v>
      </c>
      <c r="AE1137" s="553">
        <f t="shared" si="654"/>
        <v>0</v>
      </c>
      <c r="AF1137" s="282">
        <f t="shared" si="655"/>
        <v>0</v>
      </c>
      <c r="AG1137" s="283">
        <f t="shared" si="647"/>
        <v>1507458.21</v>
      </c>
      <c r="AH1137" s="281">
        <f t="shared" si="648"/>
        <v>0</v>
      </c>
      <c r="AI1137" s="551">
        <f t="shared" si="669"/>
        <v>0</v>
      </c>
      <c r="AJ1137" s="549">
        <f t="shared" si="669"/>
        <v>0</v>
      </c>
      <c r="AK1137" s="549">
        <f t="shared" si="669"/>
        <v>0</v>
      </c>
      <c r="AL1137" s="282">
        <f t="shared" si="649"/>
        <v>2665208.6279166662</v>
      </c>
      <c r="AM1137" s="281">
        <f t="shared" si="650"/>
        <v>0</v>
      </c>
      <c r="AN1137" s="549">
        <f t="shared" si="642"/>
        <v>2665208.6279166662</v>
      </c>
      <c r="AO1137" s="549">
        <f t="shared" si="643"/>
        <v>0</v>
      </c>
      <c r="AP1137" s="549">
        <f t="shared" si="651"/>
        <v>0</v>
      </c>
      <c r="AQ1137" s="283">
        <f t="shared" si="675"/>
        <v>2665208.6279166662</v>
      </c>
      <c r="AR1137" s="281">
        <f t="shared" si="652"/>
        <v>0</v>
      </c>
      <c r="AT1137" s="446"/>
      <c r="AU1137" s="284"/>
      <c r="AV1137" s="447" t="str">
        <f t="shared" si="637"/>
        <v>CA</v>
      </c>
      <c r="AW1137" s="447" t="str">
        <f t="shared" si="637"/>
        <v>CL</v>
      </c>
      <c r="AX1137" s="447" t="str">
        <f t="shared" si="637"/>
        <v>AIC</v>
      </c>
      <c r="AY1137" s="447" t="str">
        <f t="shared" si="639"/>
        <v>ERB</v>
      </c>
      <c r="AZ1137" s="447" t="str">
        <f t="shared" si="639"/>
        <v>GRB</v>
      </c>
      <c r="BA1137" s="447" t="str">
        <f t="shared" si="639"/>
        <v>Non-Op</v>
      </c>
      <c r="BC1137" s="445" t="s">
        <v>2279</v>
      </c>
      <c r="BD1137" s="552">
        <f t="shared" si="640"/>
        <v>1507458.21</v>
      </c>
      <c r="BF1137" s="435"/>
      <c r="BG1137" s="435"/>
      <c r="BH1137" s="435"/>
      <c r="BI1137" s="435"/>
      <c r="BJ1137" s="435"/>
      <c r="BK1137" s="435"/>
      <c r="BL1137" s="435"/>
      <c r="BN1137" s="444"/>
    </row>
    <row r="1138" spans="1:66" s="28" customFormat="1" ht="12" customHeight="1">
      <c r="A1138" s="362">
        <v>19003072</v>
      </c>
      <c r="B1138" s="290" t="str">
        <f t="shared" si="670"/>
        <v>19003072</v>
      </c>
      <c r="C1138" s="450" t="s">
        <v>2295</v>
      </c>
      <c r="D1138" s="451" t="s">
        <v>1164</v>
      </c>
      <c r="E1138" s="451"/>
      <c r="F1138" s="304">
        <v>44105</v>
      </c>
      <c r="G1138" s="451"/>
      <c r="H1138" s="556">
        <v>435444.27</v>
      </c>
      <c r="I1138" s="556">
        <v>372829.72</v>
      </c>
      <c r="J1138" s="556">
        <v>339747.01</v>
      </c>
      <c r="K1138" s="556">
        <v>311098.48</v>
      </c>
      <c r="L1138" s="556">
        <v>285814.74</v>
      </c>
      <c r="M1138" s="556">
        <v>268454.92</v>
      </c>
      <c r="N1138" s="556">
        <v>257597.12</v>
      </c>
      <c r="O1138" s="556">
        <v>249861.69</v>
      </c>
      <c r="P1138" s="556">
        <v>243783.91</v>
      </c>
      <c r="Q1138" s="556">
        <v>236235.61</v>
      </c>
      <c r="R1138" s="556">
        <v>222415.75</v>
      </c>
      <c r="S1138" s="556">
        <v>191295.01</v>
      </c>
      <c r="T1138" s="556">
        <v>149360.62</v>
      </c>
      <c r="U1138" s="556"/>
      <c r="V1138" s="556">
        <f t="shared" si="641"/>
        <v>272628.03375</v>
      </c>
      <c r="W1138" s="292"/>
      <c r="X1138" s="293" t="s">
        <v>1637</v>
      </c>
      <c r="Y1138" s="548">
        <f t="shared" si="671"/>
        <v>0</v>
      </c>
      <c r="Z1138" s="549">
        <f t="shared" si="671"/>
        <v>0</v>
      </c>
      <c r="AA1138" s="549">
        <f t="shared" si="671"/>
        <v>0</v>
      </c>
      <c r="AB1138" s="282">
        <f t="shared" si="673"/>
        <v>149360.62</v>
      </c>
      <c r="AC1138" s="281">
        <f t="shared" si="674"/>
        <v>0</v>
      </c>
      <c r="AD1138" s="549">
        <f t="shared" si="660"/>
        <v>0</v>
      </c>
      <c r="AE1138" s="553">
        <f t="shared" si="654"/>
        <v>149360.62</v>
      </c>
      <c r="AF1138" s="282">
        <f t="shared" si="655"/>
        <v>0</v>
      </c>
      <c r="AG1138" s="283">
        <f t="shared" si="647"/>
        <v>149360.62</v>
      </c>
      <c r="AH1138" s="281">
        <f t="shared" si="648"/>
        <v>0</v>
      </c>
      <c r="AI1138" s="551">
        <f t="shared" si="669"/>
        <v>0</v>
      </c>
      <c r="AJ1138" s="549">
        <f t="shared" si="669"/>
        <v>0</v>
      </c>
      <c r="AK1138" s="549">
        <f t="shared" si="669"/>
        <v>0</v>
      </c>
      <c r="AL1138" s="282">
        <f t="shared" si="649"/>
        <v>272628.03375</v>
      </c>
      <c r="AM1138" s="281">
        <f t="shared" si="650"/>
        <v>0</v>
      </c>
      <c r="AN1138" s="549">
        <f t="shared" si="642"/>
        <v>0</v>
      </c>
      <c r="AO1138" s="549">
        <f t="shared" si="643"/>
        <v>272628.03375</v>
      </c>
      <c r="AP1138" s="549">
        <f t="shared" si="651"/>
        <v>0</v>
      </c>
      <c r="AQ1138" s="283">
        <f t="shared" si="675"/>
        <v>272628.03375</v>
      </c>
      <c r="AR1138" s="281">
        <f t="shared" si="652"/>
        <v>0</v>
      </c>
      <c r="AT1138" s="446"/>
      <c r="AU1138" s="284"/>
      <c r="AV1138" s="447" t="str">
        <f t="shared" si="637"/>
        <v>CA</v>
      </c>
      <c r="AW1138" s="447" t="str">
        <f t="shared" si="637"/>
        <v>CL</v>
      </c>
      <c r="AX1138" s="447" t="str">
        <f t="shared" si="637"/>
        <v>AIC</v>
      </c>
      <c r="AY1138" s="447" t="str">
        <f t="shared" si="639"/>
        <v>ERB</v>
      </c>
      <c r="AZ1138" s="447" t="str">
        <f t="shared" si="639"/>
        <v>GRB</v>
      </c>
      <c r="BA1138" s="447" t="str">
        <f t="shared" si="639"/>
        <v>Non-Op</v>
      </c>
      <c r="BC1138" s="445" t="s">
        <v>2279</v>
      </c>
      <c r="BD1138" s="552">
        <f t="shared" si="640"/>
        <v>149360.62</v>
      </c>
      <c r="BF1138" s="435"/>
      <c r="BG1138" s="435"/>
      <c r="BH1138" s="435"/>
      <c r="BI1138" s="435"/>
      <c r="BJ1138" s="435"/>
      <c r="BK1138" s="435"/>
      <c r="BL1138" s="435"/>
      <c r="BN1138" s="444"/>
    </row>
    <row r="1139" spans="1:66" s="28" customFormat="1" ht="12" customHeight="1">
      <c r="A1139" s="362">
        <v>19003081</v>
      </c>
      <c r="B1139" s="290" t="str">
        <f t="shared" si="670"/>
        <v>19003081</v>
      </c>
      <c r="C1139" s="450" t="s">
        <v>2296</v>
      </c>
      <c r="D1139" s="451" t="s">
        <v>1163</v>
      </c>
      <c r="E1139" s="451"/>
      <c r="F1139" s="304">
        <v>44105</v>
      </c>
      <c r="G1139" s="451"/>
      <c r="H1139" s="556">
        <v>1668609.62</v>
      </c>
      <c r="I1139" s="556">
        <v>1559647.79</v>
      </c>
      <c r="J1139" s="556">
        <v>1467558.53</v>
      </c>
      <c r="K1139" s="556">
        <v>1380372.91</v>
      </c>
      <c r="L1139" s="556">
        <v>1294600.1399999999</v>
      </c>
      <c r="M1139" s="556">
        <v>1219501.22</v>
      </c>
      <c r="N1139" s="556">
        <v>1151642.24</v>
      </c>
      <c r="O1139" s="556">
        <v>1075909.8600000001</v>
      </c>
      <c r="P1139" s="556">
        <v>997030.13</v>
      </c>
      <c r="Q1139" s="556">
        <v>927974.43</v>
      </c>
      <c r="R1139" s="556">
        <v>854042.19</v>
      </c>
      <c r="S1139" s="556">
        <v>761255.5</v>
      </c>
      <c r="T1139" s="556">
        <v>652814.98</v>
      </c>
      <c r="U1139" s="556"/>
      <c r="V1139" s="556">
        <f t="shared" si="641"/>
        <v>1154187.27</v>
      </c>
      <c r="W1139" s="292" t="s">
        <v>2294</v>
      </c>
      <c r="X1139" s="293"/>
      <c r="Y1139" s="548">
        <f t="shared" si="671"/>
        <v>0</v>
      </c>
      <c r="Z1139" s="549">
        <f t="shared" si="671"/>
        <v>0</v>
      </c>
      <c r="AA1139" s="549">
        <f t="shared" si="671"/>
        <v>0</v>
      </c>
      <c r="AB1139" s="282">
        <f t="shared" si="673"/>
        <v>652814.98</v>
      </c>
      <c r="AC1139" s="281">
        <f t="shared" si="674"/>
        <v>0</v>
      </c>
      <c r="AD1139" s="549">
        <f t="shared" si="660"/>
        <v>652814.98</v>
      </c>
      <c r="AE1139" s="553">
        <f t="shared" si="654"/>
        <v>0</v>
      </c>
      <c r="AF1139" s="282">
        <f t="shared" si="655"/>
        <v>0</v>
      </c>
      <c r="AG1139" s="283">
        <f t="shared" si="647"/>
        <v>652814.98</v>
      </c>
      <c r="AH1139" s="281">
        <f t="shared" si="648"/>
        <v>0</v>
      </c>
      <c r="AI1139" s="551">
        <f t="shared" si="669"/>
        <v>0</v>
      </c>
      <c r="AJ1139" s="549">
        <f t="shared" si="669"/>
        <v>0</v>
      </c>
      <c r="AK1139" s="549">
        <f t="shared" si="669"/>
        <v>0</v>
      </c>
      <c r="AL1139" s="282">
        <f t="shared" si="649"/>
        <v>1154187.27</v>
      </c>
      <c r="AM1139" s="281">
        <f t="shared" si="650"/>
        <v>0</v>
      </c>
      <c r="AN1139" s="549">
        <f t="shared" si="642"/>
        <v>1154187.27</v>
      </c>
      <c r="AO1139" s="549">
        <f t="shared" si="643"/>
        <v>0</v>
      </c>
      <c r="AP1139" s="549">
        <f t="shared" si="651"/>
        <v>0</v>
      </c>
      <c r="AQ1139" s="283">
        <f t="shared" si="675"/>
        <v>1154187.27</v>
      </c>
      <c r="AR1139" s="281">
        <f t="shared" si="652"/>
        <v>0</v>
      </c>
      <c r="AT1139" s="446"/>
      <c r="AU1139" s="284"/>
      <c r="AV1139" s="447" t="str">
        <f t="shared" si="637"/>
        <v>CA</v>
      </c>
      <c r="AW1139" s="447" t="str">
        <f t="shared" si="637"/>
        <v>CL</v>
      </c>
      <c r="AX1139" s="447" t="str">
        <f t="shared" si="637"/>
        <v>AIC</v>
      </c>
      <c r="AY1139" s="447" t="str">
        <f t="shared" si="639"/>
        <v>ERB</v>
      </c>
      <c r="AZ1139" s="447" t="str">
        <f t="shared" si="639"/>
        <v>GRB</v>
      </c>
      <c r="BA1139" s="447" t="str">
        <f t="shared" si="639"/>
        <v>Non-Op</v>
      </c>
      <c r="BC1139" s="445" t="s">
        <v>2279</v>
      </c>
      <c r="BD1139" s="552">
        <f t="shared" si="640"/>
        <v>652814.98</v>
      </c>
      <c r="BF1139" s="435"/>
      <c r="BG1139" s="435"/>
      <c r="BH1139" s="435"/>
      <c r="BI1139" s="435"/>
      <c r="BJ1139" s="435"/>
      <c r="BK1139" s="435"/>
      <c r="BL1139" s="435"/>
      <c r="BN1139" s="444"/>
    </row>
    <row r="1140" spans="1:66" s="28" customFormat="1" ht="12" customHeight="1">
      <c r="A1140" s="362">
        <v>19003091</v>
      </c>
      <c r="B1140" s="290" t="str">
        <f t="shared" si="670"/>
        <v>19003091</v>
      </c>
      <c r="C1140" s="450" t="s">
        <v>2297</v>
      </c>
      <c r="D1140" s="451" t="s">
        <v>1165</v>
      </c>
      <c r="E1140" s="451"/>
      <c r="F1140" s="304">
        <v>44105</v>
      </c>
      <c r="G1140" s="451"/>
      <c r="H1140" s="556">
        <v>61809.84</v>
      </c>
      <c r="I1140" s="556">
        <v>64868.27</v>
      </c>
      <c r="J1140" s="556">
        <v>67773.77</v>
      </c>
      <c r="K1140" s="556">
        <v>70526.36</v>
      </c>
      <c r="L1140" s="556">
        <v>73126.02</v>
      </c>
      <c r="M1140" s="556">
        <v>75572.759999999995</v>
      </c>
      <c r="N1140" s="556">
        <v>77866.58</v>
      </c>
      <c r="O1140" s="556">
        <v>80007.48</v>
      </c>
      <c r="P1140" s="556">
        <v>81995.460000000006</v>
      </c>
      <c r="Q1140" s="556">
        <v>83830.52</v>
      </c>
      <c r="R1140" s="556">
        <v>85512.65</v>
      </c>
      <c r="S1140" s="556">
        <v>87041.87</v>
      </c>
      <c r="T1140" s="556">
        <v>88418.16</v>
      </c>
      <c r="U1140" s="556"/>
      <c r="V1140" s="556">
        <f t="shared" si="641"/>
        <v>76936.311666666676</v>
      </c>
      <c r="W1140" s="292"/>
      <c r="X1140" s="293"/>
      <c r="Y1140" s="548">
        <f t="shared" si="671"/>
        <v>0</v>
      </c>
      <c r="Z1140" s="549">
        <f t="shared" si="671"/>
        <v>0</v>
      </c>
      <c r="AA1140" s="549">
        <f t="shared" si="671"/>
        <v>0</v>
      </c>
      <c r="AB1140" s="282">
        <f t="shared" si="673"/>
        <v>88418.16</v>
      </c>
      <c r="AC1140" s="281">
        <f t="shared" si="674"/>
        <v>0</v>
      </c>
      <c r="AD1140" s="549">
        <f t="shared" si="660"/>
        <v>0</v>
      </c>
      <c r="AE1140" s="553">
        <f t="shared" si="654"/>
        <v>0</v>
      </c>
      <c r="AF1140" s="282">
        <f t="shared" si="655"/>
        <v>88418.16</v>
      </c>
      <c r="AG1140" s="283">
        <f t="shared" si="647"/>
        <v>88418.16</v>
      </c>
      <c r="AH1140" s="281">
        <f t="shared" si="648"/>
        <v>0</v>
      </c>
      <c r="AI1140" s="551">
        <f t="shared" si="669"/>
        <v>0</v>
      </c>
      <c r="AJ1140" s="549">
        <f t="shared" si="669"/>
        <v>0</v>
      </c>
      <c r="AK1140" s="549">
        <f t="shared" si="669"/>
        <v>0</v>
      </c>
      <c r="AL1140" s="282">
        <f t="shared" si="649"/>
        <v>76936.311666666676</v>
      </c>
      <c r="AM1140" s="281">
        <f t="shared" si="650"/>
        <v>0</v>
      </c>
      <c r="AN1140" s="549">
        <f t="shared" si="642"/>
        <v>0</v>
      </c>
      <c r="AO1140" s="549">
        <f t="shared" si="643"/>
        <v>0</v>
      </c>
      <c r="AP1140" s="549">
        <f t="shared" si="651"/>
        <v>76936.311666666676</v>
      </c>
      <c r="AQ1140" s="283">
        <f t="shared" si="675"/>
        <v>76936.311666666676</v>
      </c>
      <c r="AR1140" s="281">
        <f t="shared" si="652"/>
        <v>0</v>
      </c>
      <c r="AT1140" s="446" t="s">
        <v>2064</v>
      </c>
      <c r="AU1140" s="284"/>
      <c r="AV1140" s="447" t="str">
        <f t="shared" si="637"/>
        <v>CA</v>
      </c>
      <c r="AW1140" s="447" t="str">
        <f t="shared" si="637"/>
        <v>CL</v>
      </c>
      <c r="AX1140" s="447" t="str">
        <f t="shared" si="637"/>
        <v>AIC</v>
      </c>
      <c r="AY1140" s="447" t="str">
        <f t="shared" si="639"/>
        <v>ERB</v>
      </c>
      <c r="AZ1140" s="447" t="str">
        <f t="shared" si="639"/>
        <v>GRB</v>
      </c>
      <c r="BA1140" s="447" t="str">
        <f t="shared" si="639"/>
        <v>Non-Op</v>
      </c>
      <c r="BC1140" s="449" t="s">
        <v>2100</v>
      </c>
      <c r="BD1140" s="552">
        <f t="shared" si="640"/>
        <v>88418.16</v>
      </c>
      <c r="BF1140" s="435"/>
      <c r="BG1140" s="435"/>
      <c r="BH1140" s="435"/>
      <c r="BI1140" s="435"/>
      <c r="BJ1140" s="435"/>
      <c r="BK1140" s="435"/>
      <c r="BL1140" s="435"/>
      <c r="BN1140" s="444"/>
    </row>
    <row r="1141" spans="1:66" s="28" customFormat="1" ht="12" customHeight="1">
      <c r="A1141" s="362">
        <v>19003092</v>
      </c>
      <c r="B1141" s="290" t="str">
        <f t="shared" si="670"/>
        <v>19003092</v>
      </c>
      <c r="C1141" s="450" t="s">
        <v>2297</v>
      </c>
      <c r="D1141" s="451" t="s">
        <v>1165</v>
      </c>
      <c r="E1141" s="451"/>
      <c r="F1141" s="304">
        <v>44105</v>
      </c>
      <c r="G1141" s="451"/>
      <c r="H1141" s="556">
        <v>28683.34</v>
      </c>
      <c r="I1141" s="556">
        <v>30049.21</v>
      </c>
      <c r="J1141" s="556">
        <v>31346.79</v>
      </c>
      <c r="K1141" s="556">
        <v>32576.080000000002</v>
      </c>
      <c r="L1141" s="556">
        <v>33737.07</v>
      </c>
      <c r="M1141" s="556">
        <v>34829.769999999997</v>
      </c>
      <c r="N1141" s="556">
        <v>35854.18</v>
      </c>
      <c r="O1141" s="556">
        <v>36810.29</v>
      </c>
      <c r="P1141" s="556">
        <v>37698.1</v>
      </c>
      <c r="Q1141" s="556">
        <v>38517.629999999997</v>
      </c>
      <c r="R1141" s="556">
        <v>39268.86</v>
      </c>
      <c r="S1141" s="556">
        <v>39951.800000000003</v>
      </c>
      <c r="T1141" s="556">
        <v>40566.44</v>
      </c>
      <c r="U1141" s="556"/>
      <c r="V1141" s="556">
        <f t="shared" si="641"/>
        <v>35438.722499999996</v>
      </c>
      <c r="W1141" s="292"/>
      <c r="X1141" s="293"/>
      <c r="Y1141" s="548">
        <f t="shared" si="671"/>
        <v>0</v>
      </c>
      <c r="Z1141" s="549">
        <f t="shared" si="671"/>
        <v>0</v>
      </c>
      <c r="AA1141" s="549">
        <f t="shared" si="671"/>
        <v>0</v>
      </c>
      <c r="AB1141" s="282">
        <f t="shared" si="673"/>
        <v>40566.44</v>
      </c>
      <c r="AC1141" s="281">
        <f t="shared" si="674"/>
        <v>0</v>
      </c>
      <c r="AD1141" s="549">
        <f t="shared" si="660"/>
        <v>0</v>
      </c>
      <c r="AE1141" s="553">
        <f t="shared" si="654"/>
        <v>0</v>
      </c>
      <c r="AF1141" s="282">
        <f t="shared" si="655"/>
        <v>40566.44</v>
      </c>
      <c r="AG1141" s="283">
        <f t="shared" si="647"/>
        <v>40566.44</v>
      </c>
      <c r="AH1141" s="281">
        <f t="shared" si="648"/>
        <v>0</v>
      </c>
      <c r="AI1141" s="551">
        <f t="shared" si="669"/>
        <v>0</v>
      </c>
      <c r="AJ1141" s="549">
        <f t="shared" si="669"/>
        <v>0</v>
      </c>
      <c r="AK1141" s="549">
        <f t="shared" si="669"/>
        <v>0</v>
      </c>
      <c r="AL1141" s="282">
        <f t="shared" si="649"/>
        <v>35438.722499999996</v>
      </c>
      <c r="AM1141" s="281">
        <f t="shared" si="650"/>
        <v>0</v>
      </c>
      <c r="AN1141" s="549">
        <f t="shared" si="642"/>
        <v>0</v>
      </c>
      <c r="AO1141" s="549">
        <f t="shared" si="643"/>
        <v>0</v>
      </c>
      <c r="AP1141" s="549">
        <f t="shared" si="651"/>
        <v>35438.722499999996</v>
      </c>
      <c r="AQ1141" s="283">
        <f t="shared" si="675"/>
        <v>35438.722499999996</v>
      </c>
      <c r="AR1141" s="281">
        <f t="shared" si="652"/>
        <v>0</v>
      </c>
      <c r="AT1141" s="446" t="s">
        <v>2064</v>
      </c>
      <c r="AU1141" s="284"/>
      <c r="AV1141" s="447" t="str">
        <f t="shared" si="637"/>
        <v>CA</v>
      </c>
      <c r="AW1141" s="447" t="str">
        <f t="shared" si="637"/>
        <v>CL</v>
      </c>
      <c r="AX1141" s="447" t="str">
        <f t="shared" si="637"/>
        <v>AIC</v>
      </c>
      <c r="AY1141" s="447" t="str">
        <f t="shared" si="639"/>
        <v>ERB</v>
      </c>
      <c r="AZ1141" s="447" t="str">
        <f t="shared" si="639"/>
        <v>GRB</v>
      </c>
      <c r="BA1141" s="447" t="str">
        <f t="shared" si="639"/>
        <v>Non-Op</v>
      </c>
      <c r="BC1141" s="449" t="s">
        <v>2100</v>
      </c>
      <c r="BD1141" s="552">
        <f t="shared" si="640"/>
        <v>40566.44</v>
      </c>
      <c r="BF1141" s="435"/>
      <c r="BG1141" s="435"/>
      <c r="BH1141" s="435"/>
      <c r="BI1141" s="435"/>
      <c r="BJ1141" s="435"/>
      <c r="BK1141" s="435"/>
      <c r="BL1141" s="435"/>
      <c r="BN1141" s="444"/>
    </row>
    <row r="1142" spans="1:66" s="28" customFormat="1" ht="12" customHeight="1">
      <c r="A1142" s="362">
        <v>19003102</v>
      </c>
      <c r="B1142" s="290" t="str">
        <f t="shared" si="670"/>
        <v>19003102</v>
      </c>
      <c r="C1142" s="450" t="s">
        <v>2298</v>
      </c>
      <c r="D1142" s="451" t="s">
        <v>1165</v>
      </c>
      <c r="E1142" s="451"/>
      <c r="F1142" s="304">
        <v>44105</v>
      </c>
      <c r="G1142" s="451"/>
      <c r="H1142" s="556">
        <v>372637.23</v>
      </c>
      <c r="I1142" s="556">
        <v>396984.42</v>
      </c>
      <c r="J1142" s="556">
        <v>421270.71</v>
      </c>
      <c r="K1142" s="556">
        <v>445496.1</v>
      </c>
      <c r="L1142" s="556">
        <v>469660.59</v>
      </c>
      <c r="M1142" s="556">
        <v>493764.18</v>
      </c>
      <c r="N1142" s="556">
        <v>517806.66</v>
      </c>
      <c r="O1142" s="556">
        <v>541788.24</v>
      </c>
      <c r="P1142" s="556">
        <v>565708.92000000004</v>
      </c>
      <c r="Q1142" s="556">
        <v>589568.69999999995</v>
      </c>
      <c r="R1142" s="556">
        <v>613367.57999999996</v>
      </c>
      <c r="S1142" s="556">
        <v>637105.56000000006</v>
      </c>
      <c r="T1142" s="556">
        <v>660782.64</v>
      </c>
      <c r="U1142" s="556"/>
      <c r="V1142" s="556">
        <f t="shared" si="641"/>
        <v>517435.96625</v>
      </c>
      <c r="W1142" s="292"/>
      <c r="X1142" s="293"/>
      <c r="Y1142" s="548">
        <f t="shared" si="671"/>
        <v>0</v>
      </c>
      <c r="Z1142" s="549">
        <f t="shared" si="671"/>
        <v>0</v>
      </c>
      <c r="AA1142" s="549">
        <f t="shared" si="671"/>
        <v>0</v>
      </c>
      <c r="AB1142" s="282">
        <f t="shared" si="673"/>
        <v>660782.64</v>
      </c>
      <c r="AC1142" s="281">
        <f t="shared" si="674"/>
        <v>0</v>
      </c>
      <c r="AD1142" s="549">
        <f t="shared" si="660"/>
        <v>0</v>
      </c>
      <c r="AE1142" s="553">
        <f t="shared" si="654"/>
        <v>0</v>
      </c>
      <c r="AF1142" s="282">
        <f t="shared" si="655"/>
        <v>660782.64</v>
      </c>
      <c r="AG1142" s="283">
        <f t="shared" si="647"/>
        <v>660782.64</v>
      </c>
      <c r="AH1142" s="281">
        <f t="shared" si="648"/>
        <v>0</v>
      </c>
      <c r="AI1142" s="551">
        <f t="shared" si="669"/>
        <v>0</v>
      </c>
      <c r="AJ1142" s="549">
        <f t="shared" si="669"/>
        <v>0</v>
      </c>
      <c r="AK1142" s="549">
        <f t="shared" si="669"/>
        <v>0</v>
      </c>
      <c r="AL1142" s="282">
        <f t="shared" si="649"/>
        <v>517435.96625</v>
      </c>
      <c r="AM1142" s="281">
        <f t="shared" si="650"/>
        <v>0</v>
      </c>
      <c r="AN1142" s="549">
        <f t="shared" si="642"/>
        <v>0</v>
      </c>
      <c r="AO1142" s="549">
        <f t="shared" si="643"/>
        <v>0</v>
      </c>
      <c r="AP1142" s="549">
        <f t="shared" si="651"/>
        <v>517435.96625</v>
      </c>
      <c r="AQ1142" s="283">
        <f t="shared" si="675"/>
        <v>517435.96625</v>
      </c>
      <c r="AR1142" s="281">
        <f t="shared" si="652"/>
        <v>0</v>
      </c>
      <c r="AT1142" s="446" t="s">
        <v>2227</v>
      </c>
      <c r="AU1142" s="284"/>
      <c r="AV1142" s="447" t="str">
        <f t="shared" si="637"/>
        <v>CA</v>
      </c>
      <c r="AW1142" s="447" t="str">
        <f t="shared" si="637"/>
        <v>CL</v>
      </c>
      <c r="AX1142" s="447" t="str">
        <f t="shared" si="637"/>
        <v>AIC</v>
      </c>
      <c r="AY1142" s="447" t="str">
        <f t="shared" si="639"/>
        <v>ERB</v>
      </c>
      <c r="AZ1142" s="447" t="str">
        <f t="shared" si="639"/>
        <v>GRB</v>
      </c>
      <c r="BA1142" s="447" t="str">
        <f t="shared" si="639"/>
        <v>Non-Op</v>
      </c>
      <c r="BC1142" s="449" t="s">
        <v>2100</v>
      </c>
      <c r="BD1142" s="552">
        <f t="shared" si="640"/>
        <v>660782.64</v>
      </c>
      <c r="BF1142" s="435"/>
      <c r="BG1142" s="435"/>
      <c r="BH1142" s="435"/>
      <c r="BI1142" s="435"/>
      <c r="BJ1142" s="435"/>
      <c r="BK1142" s="435"/>
      <c r="BL1142" s="435"/>
      <c r="BN1142" s="444"/>
    </row>
    <row r="1143" spans="1:66" s="28" customFormat="1" ht="12" customHeight="1">
      <c r="A1143" s="362">
        <v>19003201</v>
      </c>
      <c r="B1143" s="290" t="str">
        <f t="shared" si="670"/>
        <v>19003201</v>
      </c>
      <c r="C1143" s="450" t="s">
        <v>3132</v>
      </c>
      <c r="D1143" s="451" t="s">
        <v>2091</v>
      </c>
      <c r="E1143" s="451"/>
      <c r="F1143" s="304">
        <v>44805</v>
      </c>
      <c r="G1143" s="451"/>
      <c r="H1143" s="556"/>
      <c r="I1143" s="556"/>
      <c r="J1143" s="556"/>
      <c r="K1143" s="556"/>
      <c r="L1143" s="556"/>
      <c r="M1143" s="556"/>
      <c r="N1143" s="556"/>
      <c r="O1143" s="556"/>
      <c r="P1143" s="556"/>
      <c r="Q1143" s="556">
        <v>174273.58</v>
      </c>
      <c r="R1143" s="556">
        <v>174273.58</v>
      </c>
      <c r="S1143" s="556">
        <v>174400.28</v>
      </c>
      <c r="T1143" s="556">
        <v>174400.28</v>
      </c>
      <c r="U1143" s="556"/>
      <c r="V1143" s="556">
        <f t="shared" si="641"/>
        <v>50845.631666666661</v>
      </c>
      <c r="W1143" s="292"/>
      <c r="X1143" s="293"/>
      <c r="Y1143" s="548">
        <f t="shared" si="671"/>
        <v>174400.28</v>
      </c>
      <c r="Z1143" s="549">
        <f t="shared" si="671"/>
        <v>0</v>
      </c>
      <c r="AA1143" s="549">
        <f t="shared" si="671"/>
        <v>0</v>
      </c>
      <c r="AB1143" s="282">
        <f t="shared" si="673"/>
        <v>0</v>
      </c>
      <c r="AC1143" s="281">
        <f t="shared" si="674"/>
        <v>0</v>
      </c>
      <c r="AD1143" s="549">
        <f t="shared" si="660"/>
        <v>0</v>
      </c>
      <c r="AE1143" s="553">
        <f t="shared" si="654"/>
        <v>0</v>
      </c>
      <c r="AF1143" s="282">
        <f t="shared" si="655"/>
        <v>0</v>
      </c>
      <c r="AG1143" s="283">
        <f t="shared" si="647"/>
        <v>0</v>
      </c>
      <c r="AH1143" s="281">
        <f t="shared" si="648"/>
        <v>0</v>
      </c>
      <c r="AI1143" s="551">
        <f t="shared" si="669"/>
        <v>50845.631666666661</v>
      </c>
      <c r="AJ1143" s="549">
        <f t="shared" si="669"/>
        <v>0</v>
      </c>
      <c r="AK1143" s="549">
        <f t="shared" si="669"/>
        <v>0</v>
      </c>
      <c r="AL1143" s="282">
        <f t="shared" si="649"/>
        <v>0</v>
      </c>
      <c r="AM1143" s="281">
        <f t="shared" si="650"/>
        <v>0</v>
      </c>
      <c r="AN1143" s="549">
        <f t="shared" si="642"/>
        <v>0</v>
      </c>
      <c r="AO1143" s="549">
        <f t="shared" si="643"/>
        <v>0</v>
      </c>
      <c r="AP1143" s="549">
        <f t="shared" si="651"/>
        <v>0</v>
      </c>
      <c r="AQ1143" s="283">
        <f t="shared" si="675"/>
        <v>0</v>
      </c>
      <c r="AR1143" s="281">
        <f t="shared" si="652"/>
        <v>0</v>
      </c>
      <c r="AT1143" s="446"/>
      <c r="AU1143" s="284"/>
      <c r="AV1143" s="447" t="str">
        <f t="shared" si="637"/>
        <v>CA</v>
      </c>
      <c r="AW1143" s="447" t="str">
        <f t="shared" si="637"/>
        <v>CL</v>
      </c>
      <c r="AX1143" s="447" t="str">
        <f t="shared" si="637"/>
        <v>AIC</v>
      </c>
      <c r="AY1143" s="447" t="str">
        <f t="shared" si="639"/>
        <v>ERB</v>
      </c>
      <c r="AZ1143" s="447" t="str">
        <f t="shared" si="639"/>
        <v>GRB</v>
      </c>
      <c r="BA1143" s="447" t="str">
        <f t="shared" si="639"/>
        <v>Non-Op</v>
      </c>
      <c r="BC1143" s="449" t="s">
        <v>2100</v>
      </c>
      <c r="BD1143" s="552">
        <f t="shared" si="640"/>
        <v>174400.28</v>
      </c>
      <c r="BF1143" s="435"/>
      <c r="BG1143" s="435"/>
      <c r="BH1143" s="435"/>
      <c r="BI1143" s="435"/>
      <c r="BJ1143" s="435"/>
      <c r="BK1143" s="435"/>
      <c r="BL1143" s="435"/>
      <c r="BN1143" s="444"/>
    </row>
    <row r="1144" spans="1:66" s="28" customFormat="1" ht="12" customHeight="1">
      <c r="A1144" s="287">
        <v>19100012</v>
      </c>
      <c r="B1144" s="288" t="str">
        <f t="shared" si="670"/>
        <v>19100012</v>
      </c>
      <c r="C1144" s="444" t="s">
        <v>1694</v>
      </c>
      <c r="D1144" s="445" t="s">
        <v>1165</v>
      </c>
      <c r="E1144" s="445"/>
      <c r="F1144" s="444"/>
      <c r="G1144" s="445"/>
      <c r="H1144" s="547">
        <v>4806904.46</v>
      </c>
      <c r="I1144" s="547">
        <v>-3504175.46</v>
      </c>
      <c r="J1144" s="547">
        <v>-8979006.7599999998</v>
      </c>
      <c r="K1144" s="547">
        <v>-11838694.369999999</v>
      </c>
      <c r="L1144" s="547">
        <v>-14044453.26</v>
      </c>
      <c r="M1144" s="547">
        <v>-11687134.59</v>
      </c>
      <c r="N1144" s="547">
        <v>-6139282.96</v>
      </c>
      <c r="O1144" s="547">
        <v>707112.16</v>
      </c>
      <c r="P1144" s="547">
        <v>8370456.3799999999</v>
      </c>
      <c r="Q1144" s="547">
        <v>15095380.27</v>
      </c>
      <c r="R1144" s="547">
        <v>19001609.949999999</v>
      </c>
      <c r="S1144" s="547">
        <v>11789960.24</v>
      </c>
      <c r="T1144" s="547">
        <v>1611996.94</v>
      </c>
      <c r="U1144" s="547"/>
      <c r="V1144" s="547">
        <f t="shared" si="641"/>
        <v>165101.85833333331</v>
      </c>
      <c r="W1144" s="285"/>
      <c r="X1144" s="286"/>
      <c r="Y1144" s="548">
        <f t="shared" si="671"/>
        <v>0</v>
      </c>
      <c r="Z1144" s="549">
        <f t="shared" si="671"/>
        <v>0</v>
      </c>
      <c r="AA1144" s="549">
        <f t="shared" si="671"/>
        <v>0</v>
      </c>
      <c r="AB1144" s="282">
        <f t="shared" si="645"/>
        <v>1611996.94</v>
      </c>
      <c r="AC1144" s="281">
        <f t="shared" si="646"/>
        <v>0</v>
      </c>
      <c r="AD1144" s="549">
        <f t="shared" si="660"/>
        <v>0</v>
      </c>
      <c r="AE1144" s="553">
        <f t="shared" si="654"/>
        <v>0</v>
      </c>
      <c r="AF1144" s="282">
        <f t="shared" si="655"/>
        <v>1611996.94</v>
      </c>
      <c r="AG1144" s="283">
        <f t="shared" si="647"/>
        <v>1611996.94</v>
      </c>
      <c r="AH1144" s="281">
        <f t="shared" si="648"/>
        <v>0</v>
      </c>
      <c r="AI1144" s="551">
        <f t="shared" si="669"/>
        <v>0</v>
      </c>
      <c r="AJ1144" s="549">
        <f t="shared" si="669"/>
        <v>0</v>
      </c>
      <c r="AK1144" s="549">
        <f t="shared" si="669"/>
        <v>0</v>
      </c>
      <c r="AL1144" s="282">
        <f t="shared" si="649"/>
        <v>165101.85833333331</v>
      </c>
      <c r="AM1144" s="281">
        <f t="shared" si="650"/>
        <v>0</v>
      </c>
      <c r="AN1144" s="549">
        <f t="shared" si="642"/>
        <v>0</v>
      </c>
      <c r="AO1144" s="549">
        <f t="shared" si="643"/>
        <v>0</v>
      </c>
      <c r="AP1144" s="549">
        <f t="shared" si="651"/>
        <v>165101.85833333331</v>
      </c>
      <c r="AQ1144" s="283">
        <f t="shared" si="653"/>
        <v>165101.85833333331</v>
      </c>
      <c r="AR1144" s="281">
        <f t="shared" si="652"/>
        <v>0</v>
      </c>
      <c r="AT1144" s="446" t="s">
        <v>2072</v>
      </c>
      <c r="AU1144" s="284"/>
      <c r="AV1144" s="447" t="str">
        <f t="shared" si="637"/>
        <v>CA</v>
      </c>
      <c r="AW1144" s="447" t="str">
        <f t="shared" si="637"/>
        <v>CL</v>
      </c>
      <c r="AX1144" s="447" t="str">
        <f t="shared" si="637"/>
        <v>AIC</v>
      </c>
      <c r="AY1144" s="447" t="str">
        <f t="shared" si="639"/>
        <v>ERB</v>
      </c>
      <c r="AZ1144" s="447" t="str">
        <f t="shared" si="639"/>
        <v>GRB</v>
      </c>
      <c r="BA1144" s="447" t="str">
        <f t="shared" si="639"/>
        <v>Non-Op</v>
      </c>
      <c r="BC1144" s="449" t="s">
        <v>2100</v>
      </c>
      <c r="BD1144" s="552">
        <f t="shared" si="640"/>
        <v>1611996.94</v>
      </c>
      <c r="BF1144" s="448"/>
      <c r="BG1144" s="448"/>
      <c r="BH1144" s="448"/>
      <c r="BI1144" s="448"/>
      <c r="BJ1144" s="448"/>
      <c r="BK1144" s="448"/>
      <c r="BL1144" s="448"/>
      <c r="BN1144" s="444"/>
    </row>
    <row r="1145" spans="1:66" s="28" customFormat="1" ht="12" customHeight="1">
      <c r="A1145" s="287">
        <v>19100022</v>
      </c>
      <c r="B1145" s="288" t="str">
        <f t="shared" si="670"/>
        <v>19100022</v>
      </c>
      <c r="C1145" s="444" t="s">
        <v>1695</v>
      </c>
      <c r="D1145" s="445" t="s">
        <v>1165</v>
      </c>
      <c r="E1145" s="445"/>
      <c r="F1145" s="444"/>
      <c r="G1145" s="445"/>
      <c r="H1145" s="547">
        <v>12102554.08</v>
      </c>
      <c r="I1145" s="547">
        <v>15846799.210000001</v>
      </c>
      <c r="J1145" s="547">
        <v>18585953.670000002</v>
      </c>
      <c r="K1145" s="547">
        <v>24030862.960000001</v>
      </c>
      <c r="L1145" s="547">
        <v>26826251.710000001</v>
      </c>
      <c r="M1145" s="547">
        <v>36079698.140000001</v>
      </c>
      <c r="N1145" s="547">
        <v>33495160.370000001</v>
      </c>
      <c r="O1145" s="547">
        <v>26373996.890000001</v>
      </c>
      <c r="P1145" s="547">
        <v>16558723.91</v>
      </c>
      <c r="Q1145" s="547">
        <v>8723240.4499999993</v>
      </c>
      <c r="R1145" s="547">
        <v>5733591.2599999998</v>
      </c>
      <c r="S1145" s="547">
        <v>735146.21</v>
      </c>
      <c r="T1145" s="547">
        <v>-8062169.71</v>
      </c>
      <c r="U1145" s="547"/>
      <c r="V1145" s="547">
        <f t="shared" si="641"/>
        <v>17917468.080416664</v>
      </c>
      <c r="W1145" s="285"/>
      <c r="X1145" s="286"/>
      <c r="Y1145" s="548">
        <f t="shared" si="671"/>
        <v>0</v>
      </c>
      <c r="Z1145" s="549">
        <f t="shared" si="671"/>
        <v>0</v>
      </c>
      <c r="AA1145" s="549">
        <f t="shared" si="671"/>
        <v>0</v>
      </c>
      <c r="AB1145" s="282">
        <f t="shared" ref="AB1145:AB1210" si="676">T1145-SUM(Y1145:AA1145)</f>
        <v>-8062169.71</v>
      </c>
      <c r="AC1145" s="281">
        <f t="shared" ref="AC1145:AC1210" si="677">T1145-SUM(Y1145:AA1145)-AB1145</f>
        <v>0</v>
      </c>
      <c r="AD1145" s="549">
        <f t="shared" si="660"/>
        <v>0</v>
      </c>
      <c r="AE1145" s="553">
        <f t="shared" si="654"/>
        <v>0</v>
      </c>
      <c r="AF1145" s="282">
        <f t="shared" si="655"/>
        <v>-8062169.71</v>
      </c>
      <c r="AG1145" s="283">
        <f t="shared" si="647"/>
        <v>-8062169.71</v>
      </c>
      <c r="AH1145" s="281">
        <f t="shared" si="648"/>
        <v>0</v>
      </c>
      <c r="AI1145" s="551">
        <f t="shared" si="669"/>
        <v>0</v>
      </c>
      <c r="AJ1145" s="549">
        <f t="shared" si="669"/>
        <v>0</v>
      </c>
      <c r="AK1145" s="549">
        <f t="shared" si="669"/>
        <v>0</v>
      </c>
      <c r="AL1145" s="282">
        <f t="shared" si="649"/>
        <v>17917468.080416664</v>
      </c>
      <c r="AM1145" s="281">
        <f t="shared" si="650"/>
        <v>0</v>
      </c>
      <c r="AN1145" s="549">
        <f t="shared" si="642"/>
        <v>0</v>
      </c>
      <c r="AO1145" s="549">
        <f t="shared" si="643"/>
        <v>0</v>
      </c>
      <c r="AP1145" s="549">
        <f t="shared" si="651"/>
        <v>17917468.080416664</v>
      </c>
      <c r="AQ1145" s="283">
        <f t="shared" si="653"/>
        <v>17917468.080416664</v>
      </c>
      <c r="AR1145" s="281">
        <f t="shared" si="652"/>
        <v>0</v>
      </c>
      <c r="AT1145" s="446" t="s">
        <v>2072</v>
      </c>
      <c r="AU1145" s="284"/>
      <c r="AV1145" s="447" t="str">
        <f t="shared" si="637"/>
        <v>CA</v>
      </c>
      <c r="AW1145" s="447" t="str">
        <f t="shared" si="637"/>
        <v>CL</v>
      </c>
      <c r="AX1145" s="447" t="str">
        <f t="shared" si="637"/>
        <v>AIC</v>
      </c>
      <c r="AY1145" s="447" t="str">
        <f t="shared" si="639"/>
        <v>ERB</v>
      </c>
      <c r="AZ1145" s="447" t="str">
        <f t="shared" si="639"/>
        <v>GRB</v>
      </c>
      <c r="BA1145" s="447" t="str">
        <f t="shared" si="639"/>
        <v>Non-Op</v>
      </c>
      <c r="BC1145" s="449" t="s">
        <v>2100</v>
      </c>
      <c r="BD1145" s="552">
        <f t="shared" si="640"/>
        <v>-8062169.71</v>
      </c>
      <c r="BF1145" s="435"/>
      <c r="BG1145" s="435"/>
      <c r="BH1145" s="435"/>
      <c r="BI1145" s="435"/>
      <c r="BJ1145" s="435"/>
      <c r="BK1145" s="435"/>
      <c r="BL1145" s="435"/>
      <c r="BN1145" s="444"/>
    </row>
    <row r="1146" spans="1:66" s="28" customFormat="1" ht="12" customHeight="1">
      <c r="A1146" s="287">
        <v>19100132</v>
      </c>
      <c r="B1146" s="288" t="str">
        <f t="shared" si="670"/>
        <v>19100132</v>
      </c>
      <c r="C1146" s="444" t="s">
        <v>1696</v>
      </c>
      <c r="D1146" s="445" t="s">
        <v>1165</v>
      </c>
      <c r="E1146" s="445"/>
      <c r="F1146" s="444"/>
      <c r="G1146" s="445"/>
      <c r="H1146" s="547">
        <v>-35385.339999999997</v>
      </c>
      <c r="I1146" s="547">
        <v>-1645.58</v>
      </c>
      <c r="J1146" s="547">
        <v>38106.78</v>
      </c>
      <c r="K1146" s="547">
        <v>89893.92</v>
      </c>
      <c r="L1146" s="547">
        <v>154334.85999999999</v>
      </c>
      <c r="M1146" s="547">
        <v>229206.6</v>
      </c>
      <c r="N1146" s="547">
        <v>325353.75</v>
      </c>
      <c r="O1146" s="547">
        <v>427063.99</v>
      </c>
      <c r="P1146" s="547">
        <v>506735.31</v>
      </c>
      <c r="Q1146" s="547">
        <v>554958.17000000004</v>
      </c>
      <c r="R1146" s="547">
        <v>590933.11</v>
      </c>
      <c r="S1146" s="547">
        <v>-34893.39</v>
      </c>
      <c r="T1146" s="547">
        <v>-33011.15</v>
      </c>
      <c r="U1146" s="547"/>
      <c r="V1146" s="547">
        <f t="shared" si="641"/>
        <v>237154.10624999995</v>
      </c>
      <c r="W1146" s="285"/>
      <c r="X1146" s="286"/>
      <c r="Y1146" s="548">
        <f t="shared" si="671"/>
        <v>0</v>
      </c>
      <c r="Z1146" s="549">
        <f t="shared" si="671"/>
        <v>0</v>
      </c>
      <c r="AA1146" s="549">
        <f t="shared" si="671"/>
        <v>0</v>
      </c>
      <c r="AB1146" s="282">
        <f t="shared" si="676"/>
        <v>-33011.15</v>
      </c>
      <c r="AC1146" s="281">
        <f t="shared" si="677"/>
        <v>0</v>
      </c>
      <c r="AD1146" s="549">
        <f t="shared" si="660"/>
        <v>0</v>
      </c>
      <c r="AE1146" s="553">
        <f t="shared" si="654"/>
        <v>0</v>
      </c>
      <c r="AF1146" s="282">
        <f t="shared" si="655"/>
        <v>-33011.15</v>
      </c>
      <c r="AG1146" s="283">
        <f t="shared" si="647"/>
        <v>-33011.15</v>
      </c>
      <c r="AH1146" s="281">
        <f t="shared" si="648"/>
        <v>0</v>
      </c>
      <c r="AI1146" s="551">
        <f t="shared" si="669"/>
        <v>0</v>
      </c>
      <c r="AJ1146" s="549">
        <f t="shared" si="669"/>
        <v>0</v>
      </c>
      <c r="AK1146" s="549">
        <f t="shared" si="669"/>
        <v>0</v>
      </c>
      <c r="AL1146" s="282">
        <f t="shared" si="649"/>
        <v>237154.10624999995</v>
      </c>
      <c r="AM1146" s="281">
        <f t="shared" si="650"/>
        <v>0</v>
      </c>
      <c r="AN1146" s="549">
        <f t="shared" si="642"/>
        <v>0</v>
      </c>
      <c r="AO1146" s="549">
        <f t="shared" si="643"/>
        <v>0</v>
      </c>
      <c r="AP1146" s="549">
        <f t="shared" si="651"/>
        <v>237154.10624999995</v>
      </c>
      <c r="AQ1146" s="283">
        <f t="shared" si="653"/>
        <v>237154.10624999995</v>
      </c>
      <c r="AR1146" s="281">
        <f t="shared" si="652"/>
        <v>0</v>
      </c>
      <c r="AT1146" s="446" t="s">
        <v>2072</v>
      </c>
      <c r="AU1146" s="284"/>
      <c r="AV1146" s="447" t="str">
        <f t="shared" si="637"/>
        <v>CA</v>
      </c>
      <c r="AW1146" s="447" t="str">
        <f t="shared" si="637"/>
        <v>CL</v>
      </c>
      <c r="AX1146" s="447" t="str">
        <f t="shared" si="637"/>
        <v>AIC</v>
      </c>
      <c r="AY1146" s="447" t="str">
        <f t="shared" si="639"/>
        <v>ERB</v>
      </c>
      <c r="AZ1146" s="447" t="str">
        <f t="shared" si="639"/>
        <v>GRB</v>
      </c>
      <c r="BA1146" s="447" t="str">
        <f t="shared" si="639"/>
        <v>Non-Op</v>
      </c>
      <c r="BC1146" s="449" t="s">
        <v>2100</v>
      </c>
      <c r="BD1146" s="552">
        <f t="shared" si="640"/>
        <v>-33011.15</v>
      </c>
      <c r="BF1146" s="435"/>
      <c r="BG1146" s="435"/>
      <c r="BH1146" s="435"/>
      <c r="BI1146" s="435"/>
      <c r="BJ1146" s="435"/>
      <c r="BK1146" s="435"/>
      <c r="BL1146" s="435"/>
      <c r="BN1146" s="444"/>
    </row>
    <row r="1147" spans="1:66" s="28" customFormat="1" ht="12" customHeight="1">
      <c r="A1147" s="287">
        <v>19100142</v>
      </c>
      <c r="B1147" s="288" t="str">
        <f t="shared" si="670"/>
        <v>19100142</v>
      </c>
      <c r="C1147" s="444" t="s">
        <v>1697</v>
      </c>
      <c r="D1147" s="445" t="s">
        <v>1165</v>
      </c>
      <c r="E1147" s="445"/>
      <c r="F1147" s="444"/>
      <c r="G1147" s="445"/>
      <c r="H1147" s="547">
        <v>234237.53</v>
      </c>
      <c r="I1147" s="547">
        <v>246765.88</v>
      </c>
      <c r="J1147" s="547">
        <v>237541.96</v>
      </c>
      <c r="K1147" s="547">
        <v>212502.81</v>
      </c>
      <c r="L1147" s="547">
        <v>180682.5</v>
      </c>
      <c r="M1147" s="547">
        <v>142125.85999999999</v>
      </c>
      <c r="N1147" s="547">
        <v>111400.79</v>
      </c>
      <c r="O1147" s="547">
        <v>93304.98</v>
      </c>
      <c r="P1147" s="547">
        <v>96222.84</v>
      </c>
      <c r="Q1147" s="547">
        <v>121653.5</v>
      </c>
      <c r="R1147" s="547">
        <v>185128.77</v>
      </c>
      <c r="S1147" s="547">
        <v>256095.61</v>
      </c>
      <c r="T1147" s="547">
        <v>303892.21000000002</v>
      </c>
      <c r="U1147" s="547"/>
      <c r="V1147" s="547">
        <f t="shared" si="641"/>
        <v>179374.19750000001</v>
      </c>
      <c r="W1147" s="285"/>
      <c r="X1147" s="286"/>
      <c r="Y1147" s="548">
        <f t="shared" si="671"/>
        <v>0</v>
      </c>
      <c r="Z1147" s="549">
        <f t="shared" si="671"/>
        <v>0</v>
      </c>
      <c r="AA1147" s="549">
        <f t="shared" si="671"/>
        <v>0</v>
      </c>
      <c r="AB1147" s="282">
        <f t="shared" si="676"/>
        <v>303892.21000000002</v>
      </c>
      <c r="AC1147" s="281">
        <f t="shared" si="677"/>
        <v>0</v>
      </c>
      <c r="AD1147" s="549">
        <f t="shared" si="660"/>
        <v>0</v>
      </c>
      <c r="AE1147" s="553">
        <f t="shared" si="654"/>
        <v>0</v>
      </c>
      <c r="AF1147" s="282">
        <f t="shared" si="655"/>
        <v>303892.21000000002</v>
      </c>
      <c r="AG1147" s="283">
        <f t="shared" si="647"/>
        <v>303892.21000000002</v>
      </c>
      <c r="AH1147" s="281">
        <f t="shared" si="648"/>
        <v>0</v>
      </c>
      <c r="AI1147" s="551">
        <f t="shared" si="669"/>
        <v>0</v>
      </c>
      <c r="AJ1147" s="549">
        <f t="shared" si="669"/>
        <v>0</v>
      </c>
      <c r="AK1147" s="549">
        <f t="shared" si="669"/>
        <v>0</v>
      </c>
      <c r="AL1147" s="282">
        <f t="shared" si="649"/>
        <v>179374.19750000001</v>
      </c>
      <c r="AM1147" s="281">
        <f t="shared" si="650"/>
        <v>0</v>
      </c>
      <c r="AN1147" s="549">
        <f t="shared" si="642"/>
        <v>0</v>
      </c>
      <c r="AO1147" s="549">
        <f t="shared" si="643"/>
        <v>0</v>
      </c>
      <c r="AP1147" s="549">
        <f t="shared" si="651"/>
        <v>179374.19750000001</v>
      </c>
      <c r="AQ1147" s="283">
        <f t="shared" si="653"/>
        <v>179374.19750000001</v>
      </c>
      <c r="AR1147" s="281">
        <f t="shared" si="652"/>
        <v>0</v>
      </c>
      <c r="AT1147" s="446" t="s">
        <v>2072</v>
      </c>
      <c r="AU1147" s="284"/>
      <c r="AV1147" s="447" t="str">
        <f t="shared" si="637"/>
        <v>CA</v>
      </c>
      <c r="AW1147" s="447" t="str">
        <f t="shared" si="637"/>
        <v>CL</v>
      </c>
      <c r="AX1147" s="447" t="str">
        <f t="shared" si="637"/>
        <v>AIC</v>
      </c>
      <c r="AY1147" s="447" t="str">
        <f t="shared" si="639"/>
        <v>ERB</v>
      </c>
      <c r="AZ1147" s="447" t="str">
        <f t="shared" si="639"/>
        <v>GRB</v>
      </c>
      <c r="BA1147" s="447" t="str">
        <f t="shared" si="639"/>
        <v>Non-Op</v>
      </c>
      <c r="BC1147" s="449" t="s">
        <v>2100</v>
      </c>
      <c r="BD1147" s="552">
        <f t="shared" si="640"/>
        <v>303892.21000000002</v>
      </c>
      <c r="BF1147" s="435"/>
      <c r="BG1147" s="435"/>
      <c r="BH1147" s="435"/>
      <c r="BI1147" s="435"/>
      <c r="BJ1147" s="435"/>
      <c r="BK1147" s="435"/>
      <c r="BL1147" s="435"/>
      <c r="BN1147" s="444"/>
    </row>
    <row r="1148" spans="1:66" s="28" customFormat="1" ht="12" customHeight="1">
      <c r="A1148" s="287">
        <v>19100152</v>
      </c>
      <c r="B1148" s="288" t="str">
        <f t="shared" si="670"/>
        <v>19100152</v>
      </c>
      <c r="C1148" s="444" t="s">
        <v>1698</v>
      </c>
      <c r="D1148" s="445" t="s">
        <v>1165</v>
      </c>
      <c r="E1148" s="445"/>
      <c r="F1148" s="444"/>
      <c r="G1148" s="445"/>
      <c r="H1148" s="547">
        <v>315253.76000000001</v>
      </c>
      <c r="I1148" s="547">
        <v>242397.61</v>
      </c>
      <c r="J1148" s="547">
        <v>181938.3</v>
      </c>
      <c r="K1148" s="547">
        <v>128762.49</v>
      </c>
      <c r="L1148" s="547">
        <v>81889.3</v>
      </c>
      <c r="M1148" s="547">
        <v>48399.74</v>
      </c>
      <c r="N1148" s="547">
        <v>26432.04</v>
      </c>
      <c r="O1148" s="547">
        <v>8657.9599999999991</v>
      </c>
      <c r="P1148" s="547">
        <v>-6509.97</v>
      </c>
      <c r="Q1148" s="547">
        <v>-23261.32</v>
      </c>
      <c r="R1148" s="547">
        <v>-51962.68</v>
      </c>
      <c r="S1148" s="547">
        <v>223344.08</v>
      </c>
      <c r="T1148" s="547">
        <v>177895.57</v>
      </c>
      <c r="U1148" s="547"/>
      <c r="V1148" s="547">
        <f t="shared" si="641"/>
        <v>92221.851250000007</v>
      </c>
      <c r="W1148" s="285"/>
      <c r="X1148" s="286"/>
      <c r="Y1148" s="548">
        <f t="shared" si="671"/>
        <v>0</v>
      </c>
      <c r="Z1148" s="549">
        <f t="shared" si="671"/>
        <v>0</v>
      </c>
      <c r="AA1148" s="549">
        <f t="shared" si="671"/>
        <v>0</v>
      </c>
      <c r="AB1148" s="282">
        <f t="shared" si="676"/>
        <v>177895.57</v>
      </c>
      <c r="AC1148" s="281">
        <f t="shared" si="677"/>
        <v>0</v>
      </c>
      <c r="AD1148" s="549">
        <f t="shared" si="660"/>
        <v>0</v>
      </c>
      <c r="AE1148" s="553">
        <f t="shared" si="654"/>
        <v>0</v>
      </c>
      <c r="AF1148" s="282">
        <f t="shared" si="655"/>
        <v>177895.57</v>
      </c>
      <c r="AG1148" s="283">
        <f t="shared" si="647"/>
        <v>177895.57</v>
      </c>
      <c r="AH1148" s="281">
        <f t="shared" si="648"/>
        <v>0</v>
      </c>
      <c r="AI1148" s="551">
        <f t="shared" si="669"/>
        <v>0</v>
      </c>
      <c r="AJ1148" s="549">
        <f t="shared" si="669"/>
        <v>0</v>
      </c>
      <c r="AK1148" s="549">
        <f t="shared" si="669"/>
        <v>0</v>
      </c>
      <c r="AL1148" s="282">
        <f t="shared" si="649"/>
        <v>92221.851250000007</v>
      </c>
      <c r="AM1148" s="281">
        <f t="shared" si="650"/>
        <v>0</v>
      </c>
      <c r="AN1148" s="549">
        <f t="shared" si="642"/>
        <v>0</v>
      </c>
      <c r="AO1148" s="549">
        <f t="shared" si="643"/>
        <v>0</v>
      </c>
      <c r="AP1148" s="549">
        <f t="shared" si="651"/>
        <v>92221.851250000007</v>
      </c>
      <c r="AQ1148" s="283">
        <f t="shared" si="653"/>
        <v>92221.851250000007</v>
      </c>
      <c r="AR1148" s="281">
        <f t="shared" si="652"/>
        <v>0</v>
      </c>
      <c r="AT1148" s="446" t="s">
        <v>2072</v>
      </c>
      <c r="AU1148" s="284"/>
      <c r="AV1148" s="447" t="str">
        <f t="shared" si="637"/>
        <v>CA</v>
      </c>
      <c r="AW1148" s="447" t="str">
        <f t="shared" si="637"/>
        <v>CL</v>
      </c>
      <c r="AX1148" s="447" t="str">
        <f t="shared" si="637"/>
        <v>AIC</v>
      </c>
      <c r="AY1148" s="447" t="str">
        <f t="shared" si="639"/>
        <v>ERB</v>
      </c>
      <c r="AZ1148" s="447" t="str">
        <f t="shared" si="639"/>
        <v>GRB</v>
      </c>
      <c r="BA1148" s="447" t="str">
        <f t="shared" si="639"/>
        <v>Non-Op</v>
      </c>
      <c r="BC1148" s="449" t="s">
        <v>2100</v>
      </c>
      <c r="BD1148" s="552">
        <f t="shared" si="640"/>
        <v>177895.57</v>
      </c>
      <c r="BF1148" s="435"/>
      <c r="BG1148" s="435"/>
      <c r="BH1148" s="435"/>
      <c r="BI1148" s="435"/>
      <c r="BJ1148" s="435"/>
      <c r="BK1148" s="435"/>
      <c r="BL1148" s="435"/>
      <c r="BN1148" s="444"/>
    </row>
    <row r="1149" spans="1:66" s="28" customFormat="1" ht="12" customHeight="1">
      <c r="A1149" s="287">
        <v>19100162</v>
      </c>
      <c r="B1149" s="288" t="str">
        <f t="shared" si="670"/>
        <v>19100162</v>
      </c>
      <c r="C1149" s="444" t="s">
        <v>1699</v>
      </c>
      <c r="D1149" s="445" t="s">
        <v>1165</v>
      </c>
      <c r="E1149" s="445"/>
      <c r="F1149" s="444"/>
      <c r="G1149" s="445"/>
      <c r="H1149" s="547">
        <v>470111.5</v>
      </c>
      <c r="I1149" s="547">
        <v>383254.31</v>
      </c>
      <c r="J1149" s="547">
        <v>311259.74</v>
      </c>
      <c r="K1149" s="547">
        <v>250662.02</v>
      </c>
      <c r="L1149" s="547">
        <v>199545.85</v>
      </c>
      <c r="M1149" s="547">
        <v>167075.57999999999</v>
      </c>
      <c r="N1149" s="547">
        <v>150614.49</v>
      </c>
      <c r="O1149" s="547">
        <v>150080.45000000001</v>
      </c>
      <c r="P1149" s="547">
        <v>152683.07</v>
      </c>
      <c r="Q1149" s="547">
        <v>153384.24</v>
      </c>
      <c r="R1149" s="547">
        <v>151432.70000000001</v>
      </c>
      <c r="S1149" s="547">
        <v>11808324.49</v>
      </c>
      <c r="T1149" s="547">
        <v>9666069.3100000005</v>
      </c>
      <c r="U1149" s="547"/>
      <c r="V1149" s="547">
        <f t="shared" si="641"/>
        <v>1578867.2787500003</v>
      </c>
      <c r="W1149" s="285"/>
      <c r="X1149" s="286"/>
      <c r="Y1149" s="548">
        <f t="shared" si="671"/>
        <v>0</v>
      </c>
      <c r="Z1149" s="549">
        <f t="shared" si="671"/>
        <v>0</v>
      </c>
      <c r="AA1149" s="549">
        <f t="shared" si="671"/>
        <v>0</v>
      </c>
      <c r="AB1149" s="282">
        <f t="shared" si="676"/>
        <v>9666069.3100000005</v>
      </c>
      <c r="AC1149" s="281">
        <f t="shared" si="677"/>
        <v>0</v>
      </c>
      <c r="AD1149" s="549">
        <f t="shared" si="660"/>
        <v>0</v>
      </c>
      <c r="AE1149" s="553">
        <f t="shared" si="654"/>
        <v>0</v>
      </c>
      <c r="AF1149" s="282">
        <f t="shared" si="655"/>
        <v>9666069.3100000005</v>
      </c>
      <c r="AG1149" s="283">
        <f t="shared" si="647"/>
        <v>9666069.3100000005</v>
      </c>
      <c r="AH1149" s="281">
        <f t="shared" si="648"/>
        <v>0</v>
      </c>
      <c r="AI1149" s="551">
        <f t="shared" si="669"/>
        <v>0</v>
      </c>
      <c r="AJ1149" s="549">
        <f t="shared" si="669"/>
        <v>0</v>
      </c>
      <c r="AK1149" s="549">
        <f t="shared" si="669"/>
        <v>0</v>
      </c>
      <c r="AL1149" s="282">
        <f t="shared" si="649"/>
        <v>1578867.2787500003</v>
      </c>
      <c r="AM1149" s="281">
        <f t="shared" si="650"/>
        <v>0</v>
      </c>
      <c r="AN1149" s="549">
        <f t="shared" si="642"/>
        <v>0</v>
      </c>
      <c r="AO1149" s="549">
        <f t="shared" si="643"/>
        <v>0</v>
      </c>
      <c r="AP1149" s="549">
        <f t="shared" si="651"/>
        <v>1578867.2787500003</v>
      </c>
      <c r="AQ1149" s="283">
        <f t="shared" si="653"/>
        <v>1578867.2787500003</v>
      </c>
      <c r="AR1149" s="281">
        <f t="shared" si="652"/>
        <v>0</v>
      </c>
      <c r="AT1149" s="446" t="s">
        <v>2072</v>
      </c>
      <c r="AU1149" s="284"/>
      <c r="AV1149" s="447" t="str">
        <f t="shared" si="637"/>
        <v>CA</v>
      </c>
      <c r="AW1149" s="447" t="str">
        <f t="shared" si="637"/>
        <v>CL</v>
      </c>
      <c r="AX1149" s="447" t="str">
        <f t="shared" si="637"/>
        <v>AIC</v>
      </c>
      <c r="AY1149" s="447" t="str">
        <f t="shared" si="639"/>
        <v>ERB</v>
      </c>
      <c r="AZ1149" s="447" t="str">
        <f t="shared" si="639"/>
        <v>GRB</v>
      </c>
      <c r="BA1149" s="447" t="str">
        <f t="shared" si="639"/>
        <v>Non-Op</v>
      </c>
      <c r="BC1149" s="449" t="s">
        <v>2100</v>
      </c>
      <c r="BD1149" s="552">
        <f t="shared" si="640"/>
        <v>9666069.3100000005</v>
      </c>
      <c r="BF1149" s="435"/>
      <c r="BG1149" s="435"/>
      <c r="BH1149" s="435"/>
      <c r="BI1149" s="435"/>
      <c r="BJ1149" s="435"/>
      <c r="BK1149" s="435"/>
      <c r="BL1149" s="435"/>
      <c r="BN1149" s="444"/>
    </row>
    <row r="1150" spans="1:66" s="28" customFormat="1" ht="12" customHeight="1">
      <c r="A1150" s="321">
        <v>19100192</v>
      </c>
      <c r="B1150" s="288" t="str">
        <f t="shared" si="670"/>
        <v>19100192</v>
      </c>
      <c r="C1150" s="444" t="s">
        <v>2950</v>
      </c>
      <c r="D1150" s="445" t="s">
        <v>1165</v>
      </c>
      <c r="E1150" s="445"/>
      <c r="F1150" s="294">
        <v>43586</v>
      </c>
      <c r="G1150" s="445"/>
      <c r="H1150" s="547">
        <v>0</v>
      </c>
      <c r="I1150" s="547">
        <v>0</v>
      </c>
      <c r="J1150" s="547">
        <v>0</v>
      </c>
      <c r="K1150" s="547">
        <v>0</v>
      </c>
      <c r="L1150" s="547">
        <v>0</v>
      </c>
      <c r="M1150" s="547">
        <v>0</v>
      </c>
      <c r="N1150" s="547">
        <v>0</v>
      </c>
      <c r="O1150" s="547">
        <v>0</v>
      </c>
      <c r="P1150" s="547">
        <v>0</v>
      </c>
      <c r="Q1150" s="547">
        <v>0</v>
      </c>
      <c r="R1150" s="547">
        <v>0</v>
      </c>
      <c r="S1150" s="547">
        <v>0</v>
      </c>
      <c r="T1150" s="547">
        <v>0</v>
      </c>
      <c r="U1150" s="547"/>
      <c r="V1150" s="547">
        <f t="shared" si="641"/>
        <v>0</v>
      </c>
      <c r="W1150" s="328"/>
      <c r="X1150" s="325"/>
      <c r="Y1150" s="548">
        <f t="shared" si="671"/>
        <v>0</v>
      </c>
      <c r="Z1150" s="549">
        <f t="shared" si="671"/>
        <v>0</v>
      </c>
      <c r="AA1150" s="549">
        <f t="shared" si="671"/>
        <v>0</v>
      </c>
      <c r="AB1150" s="282">
        <f t="shared" si="676"/>
        <v>0</v>
      </c>
      <c r="AC1150" s="281">
        <f t="shared" si="677"/>
        <v>0</v>
      </c>
      <c r="AD1150" s="549">
        <f t="shared" si="660"/>
        <v>0</v>
      </c>
      <c r="AE1150" s="553">
        <f t="shared" si="654"/>
        <v>0</v>
      </c>
      <c r="AF1150" s="282">
        <f t="shared" si="655"/>
        <v>0</v>
      </c>
      <c r="AG1150" s="283">
        <f t="shared" si="647"/>
        <v>0</v>
      </c>
      <c r="AH1150" s="281">
        <f t="shared" si="648"/>
        <v>0</v>
      </c>
      <c r="AI1150" s="551">
        <f t="shared" si="669"/>
        <v>0</v>
      </c>
      <c r="AJ1150" s="549">
        <f t="shared" si="669"/>
        <v>0</v>
      </c>
      <c r="AK1150" s="549">
        <f t="shared" si="669"/>
        <v>0</v>
      </c>
      <c r="AL1150" s="282">
        <f t="shared" si="649"/>
        <v>0</v>
      </c>
      <c r="AM1150" s="281">
        <f t="shared" si="650"/>
        <v>0</v>
      </c>
      <c r="AN1150" s="549">
        <f t="shared" si="642"/>
        <v>0</v>
      </c>
      <c r="AO1150" s="549">
        <f t="shared" si="643"/>
        <v>0</v>
      </c>
      <c r="AP1150" s="549">
        <f t="shared" si="651"/>
        <v>0</v>
      </c>
      <c r="AQ1150" s="283">
        <f t="shared" ref="AQ1150" si="678">SUM(AN1150:AP1150)</f>
        <v>0</v>
      </c>
      <c r="AR1150" s="281">
        <f t="shared" si="652"/>
        <v>0</v>
      </c>
      <c r="AT1150" s="446" t="s">
        <v>2072</v>
      </c>
      <c r="AU1150" s="284"/>
      <c r="AV1150" s="447" t="str">
        <f t="shared" si="637"/>
        <v>CA</v>
      </c>
      <c r="AW1150" s="447" t="str">
        <f t="shared" si="637"/>
        <v>CL</v>
      </c>
      <c r="AX1150" s="447" t="str">
        <f t="shared" si="637"/>
        <v>AIC</v>
      </c>
      <c r="AY1150" s="447" t="str">
        <f t="shared" si="639"/>
        <v>ERB</v>
      </c>
      <c r="AZ1150" s="447" t="str">
        <f t="shared" si="639"/>
        <v>GRB</v>
      </c>
      <c r="BA1150" s="447" t="str">
        <f t="shared" si="639"/>
        <v>Non-Op</v>
      </c>
      <c r="BC1150" s="449" t="s">
        <v>2100</v>
      </c>
      <c r="BD1150" s="552">
        <f t="shared" si="640"/>
        <v>0</v>
      </c>
      <c r="BF1150" s="448"/>
      <c r="BG1150" s="448"/>
      <c r="BH1150" s="448"/>
      <c r="BI1150" s="448"/>
      <c r="BJ1150" s="448"/>
      <c r="BK1150" s="448"/>
      <c r="BL1150" s="448"/>
      <c r="BN1150" s="444"/>
    </row>
    <row r="1151" spans="1:66" s="28" customFormat="1" ht="12" customHeight="1">
      <c r="A1151" s="362">
        <v>19100202</v>
      </c>
      <c r="B1151" s="290" t="str">
        <f t="shared" si="670"/>
        <v>19100202</v>
      </c>
      <c r="C1151" s="677" t="s">
        <v>2299</v>
      </c>
      <c r="D1151" s="451" t="s">
        <v>1165</v>
      </c>
      <c r="E1151" s="451"/>
      <c r="F1151" s="300">
        <v>43770</v>
      </c>
      <c r="G1151" s="451"/>
      <c r="H1151" s="556">
        <v>40041201.520000003</v>
      </c>
      <c r="I1151" s="556">
        <v>36529949.719999999</v>
      </c>
      <c r="J1151" s="556">
        <v>33654203.140000001</v>
      </c>
      <c r="K1151" s="556">
        <v>31145068.280000001</v>
      </c>
      <c r="L1151" s="556">
        <v>28980977.940000001</v>
      </c>
      <c r="M1151" s="556">
        <v>27486921.670000002</v>
      </c>
      <c r="N1151" s="556">
        <v>26565060.510000002</v>
      </c>
      <c r="O1151" s="556">
        <v>25915236.030000001</v>
      </c>
      <c r="P1151" s="556">
        <v>25410987.510000002</v>
      </c>
      <c r="Q1151" s="556">
        <v>24801019.34</v>
      </c>
      <c r="R1151" s="556">
        <v>23645589.300000001</v>
      </c>
      <c r="S1151" s="556">
        <v>20641557.600000001</v>
      </c>
      <c r="T1151" s="556">
        <v>17014598.239999998</v>
      </c>
      <c r="U1151" s="556"/>
      <c r="V1151" s="556">
        <f t="shared" si="641"/>
        <v>27775372.576666668</v>
      </c>
      <c r="W1151" s="292"/>
      <c r="X1151" s="293"/>
      <c r="Y1151" s="548">
        <f t="shared" si="671"/>
        <v>0</v>
      </c>
      <c r="Z1151" s="549">
        <f t="shared" si="671"/>
        <v>0</v>
      </c>
      <c r="AA1151" s="549">
        <f t="shared" si="671"/>
        <v>0</v>
      </c>
      <c r="AB1151" s="282">
        <f t="shared" si="676"/>
        <v>17014598.239999998</v>
      </c>
      <c r="AC1151" s="281">
        <f t="shared" si="677"/>
        <v>0</v>
      </c>
      <c r="AD1151" s="549">
        <f t="shared" si="660"/>
        <v>0</v>
      </c>
      <c r="AE1151" s="553">
        <f t="shared" si="654"/>
        <v>0</v>
      </c>
      <c r="AF1151" s="282">
        <f t="shared" si="655"/>
        <v>17014598.239999998</v>
      </c>
      <c r="AG1151" s="283">
        <f t="shared" si="647"/>
        <v>17014598.239999998</v>
      </c>
      <c r="AH1151" s="281">
        <f t="shared" si="648"/>
        <v>0</v>
      </c>
      <c r="AI1151" s="551">
        <f t="shared" si="669"/>
        <v>0</v>
      </c>
      <c r="AJ1151" s="549">
        <f t="shared" si="669"/>
        <v>0</v>
      </c>
      <c r="AK1151" s="549">
        <f t="shared" si="669"/>
        <v>0</v>
      </c>
      <c r="AL1151" s="282">
        <f t="shared" si="649"/>
        <v>27775372.576666668</v>
      </c>
      <c r="AM1151" s="281">
        <f t="shared" si="650"/>
        <v>0</v>
      </c>
      <c r="AN1151" s="549">
        <f t="shared" si="642"/>
        <v>0</v>
      </c>
      <c r="AO1151" s="549">
        <f t="shared" si="643"/>
        <v>0</v>
      </c>
      <c r="AP1151" s="549">
        <f t="shared" si="651"/>
        <v>27775372.576666668</v>
      </c>
      <c r="AQ1151" s="283">
        <f t="shared" ref="AQ1151" si="679">SUM(AN1151:AP1151)</f>
        <v>27775372.576666668</v>
      </c>
      <c r="AR1151" s="281">
        <f t="shared" si="652"/>
        <v>0</v>
      </c>
      <c r="AT1151" s="446" t="s">
        <v>2072</v>
      </c>
      <c r="AU1151" s="284"/>
      <c r="AV1151" s="447" t="str">
        <f t="shared" si="637"/>
        <v>CA</v>
      </c>
      <c r="AW1151" s="447" t="str">
        <f t="shared" si="637"/>
        <v>CL</v>
      </c>
      <c r="AX1151" s="447" t="str">
        <f t="shared" si="637"/>
        <v>AIC</v>
      </c>
      <c r="AY1151" s="447" t="str">
        <f t="shared" si="639"/>
        <v>ERB</v>
      </c>
      <c r="AZ1151" s="447" t="str">
        <f t="shared" si="639"/>
        <v>GRB</v>
      </c>
      <c r="BA1151" s="447" t="str">
        <f t="shared" si="639"/>
        <v>Non-Op</v>
      </c>
      <c r="BC1151" s="449" t="s">
        <v>2100</v>
      </c>
      <c r="BD1151" s="552">
        <f t="shared" si="640"/>
        <v>17014598.239999998</v>
      </c>
      <c r="BF1151" s="435"/>
      <c r="BG1151" s="435"/>
      <c r="BH1151" s="435"/>
      <c r="BI1151" s="435"/>
      <c r="BJ1151" s="435"/>
      <c r="BK1151" s="435"/>
      <c r="BL1151" s="435"/>
      <c r="BN1151" s="444"/>
    </row>
    <row r="1152" spans="1:66" s="28" customFormat="1" ht="12" customHeight="1">
      <c r="A1152" s="362">
        <v>19100212</v>
      </c>
      <c r="B1152" s="290" t="str">
        <f t="shared" si="670"/>
        <v>19100212</v>
      </c>
      <c r="C1152" s="717" t="s">
        <v>3178</v>
      </c>
      <c r="D1152" s="510" t="s">
        <v>1165</v>
      </c>
      <c r="E1152" s="510"/>
      <c r="F1152" s="334">
        <v>44896</v>
      </c>
      <c r="G1152" s="510"/>
      <c r="H1152" s="570"/>
      <c r="I1152" s="570"/>
      <c r="J1152" s="570"/>
      <c r="K1152" s="570"/>
      <c r="L1152" s="570"/>
      <c r="M1152" s="570"/>
      <c r="N1152" s="570"/>
      <c r="O1152" s="570"/>
      <c r="P1152" s="570"/>
      <c r="Q1152" s="570"/>
      <c r="R1152" s="570"/>
      <c r="S1152" s="570"/>
      <c r="T1152" s="570">
        <v>-24215579</v>
      </c>
      <c r="U1152" s="570"/>
      <c r="V1152" s="571">
        <f t="shared" si="641"/>
        <v>-1008982.4583333334</v>
      </c>
      <c r="W1152" s="335"/>
      <c r="X1152" s="326"/>
      <c r="Y1152" s="548">
        <f t="shared" si="671"/>
        <v>0</v>
      </c>
      <c r="Z1152" s="549">
        <f t="shared" si="671"/>
        <v>0</v>
      </c>
      <c r="AA1152" s="549">
        <f t="shared" si="671"/>
        <v>0</v>
      </c>
      <c r="AB1152" s="282">
        <f t="shared" ref="AB1152" si="680">T1152-SUM(Y1152:AA1152)</f>
        <v>-24215579</v>
      </c>
      <c r="AC1152" s="281">
        <f t="shared" ref="AC1152" si="681">T1152-SUM(Y1152:AA1152)-AB1152</f>
        <v>0</v>
      </c>
      <c r="AD1152" s="549">
        <f t="shared" si="660"/>
        <v>0</v>
      </c>
      <c r="AE1152" s="553">
        <f t="shared" si="654"/>
        <v>0</v>
      </c>
      <c r="AF1152" s="282">
        <f t="shared" si="655"/>
        <v>-24215579</v>
      </c>
      <c r="AG1152" s="283">
        <f t="shared" si="647"/>
        <v>-24215579</v>
      </c>
      <c r="AH1152" s="281">
        <f t="shared" si="648"/>
        <v>0</v>
      </c>
      <c r="AI1152" s="551">
        <f t="shared" si="669"/>
        <v>0</v>
      </c>
      <c r="AJ1152" s="549">
        <f t="shared" si="669"/>
        <v>0</v>
      </c>
      <c r="AK1152" s="549">
        <f t="shared" si="669"/>
        <v>0</v>
      </c>
      <c r="AL1152" s="282">
        <f t="shared" si="649"/>
        <v>-1008982.4583333334</v>
      </c>
      <c r="AM1152" s="281">
        <f t="shared" si="650"/>
        <v>0</v>
      </c>
      <c r="AN1152" s="549">
        <f t="shared" si="642"/>
        <v>0</v>
      </c>
      <c r="AO1152" s="549">
        <f t="shared" si="643"/>
        <v>0</v>
      </c>
      <c r="AP1152" s="549">
        <f t="shared" si="651"/>
        <v>-1008982.4583333334</v>
      </c>
      <c r="AQ1152" s="283">
        <f t="shared" ref="AQ1152" si="682">SUM(AN1152:AP1152)</f>
        <v>-1008982.4583333334</v>
      </c>
      <c r="AR1152" s="281">
        <f t="shared" si="652"/>
        <v>0</v>
      </c>
      <c r="AT1152" s="446" t="s">
        <v>2072</v>
      </c>
      <c r="AU1152" s="284"/>
      <c r="AV1152" s="447" t="str">
        <f t="shared" si="637"/>
        <v>CA</v>
      </c>
      <c r="AW1152" s="447" t="str">
        <f t="shared" si="637"/>
        <v>CL</v>
      </c>
      <c r="AX1152" s="447" t="str">
        <f t="shared" si="637"/>
        <v>AIC</v>
      </c>
      <c r="AY1152" s="447" t="str">
        <f t="shared" si="639"/>
        <v>ERB</v>
      </c>
      <c r="AZ1152" s="447" t="str">
        <f t="shared" si="639"/>
        <v>GRB</v>
      </c>
      <c r="BA1152" s="447" t="str">
        <f t="shared" si="639"/>
        <v>Non-Op</v>
      </c>
      <c r="BC1152" s="449" t="s">
        <v>2100</v>
      </c>
      <c r="BD1152" s="552">
        <f t="shared" si="640"/>
        <v>-24215579</v>
      </c>
      <c r="BF1152" s="435"/>
      <c r="BG1152" s="435"/>
      <c r="BH1152" s="435"/>
      <c r="BI1152" s="435"/>
      <c r="BJ1152" s="435"/>
      <c r="BK1152" s="435"/>
      <c r="BL1152" s="435"/>
      <c r="BN1152" s="444"/>
    </row>
    <row r="1153" spans="1:66" s="444" customFormat="1" ht="12" customHeight="1" thickBot="1">
      <c r="A1153" s="336" t="s">
        <v>1700</v>
      </c>
      <c r="B1153" s="337" t="str">
        <f t="shared" si="670"/>
        <v>TOTAL ASSETS</v>
      </c>
      <c r="C1153" s="511"/>
      <c r="D1153" s="512"/>
      <c r="E1153" s="512"/>
      <c r="F1153" s="511"/>
      <c r="G1153" s="512"/>
      <c r="H1153" s="572">
        <f>SUM( H9:H1152)</f>
        <v>14222282562.139996</v>
      </c>
      <c r="I1153" s="572">
        <f t="shared" ref="I1153:T1153" si="683">SUM( I9:I1152)</f>
        <v>14364420940.16</v>
      </c>
      <c r="J1153" s="572">
        <f t="shared" si="683"/>
        <v>14298009673.820013</v>
      </c>
      <c r="K1153" s="572">
        <f t="shared" si="683"/>
        <v>14481061153.050003</v>
      </c>
      <c r="L1153" s="572">
        <f t="shared" si="683"/>
        <v>14513590120.050003</v>
      </c>
      <c r="M1153" s="572">
        <f t="shared" si="683"/>
        <v>14609727189.61998</v>
      </c>
      <c r="N1153" s="572">
        <f t="shared" si="683"/>
        <v>14339904105.470003</v>
      </c>
      <c r="O1153" s="572">
        <f t="shared" si="683"/>
        <v>14480609001.329992</v>
      </c>
      <c r="P1153" s="572">
        <f t="shared" si="683"/>
        <v>14597029846.890015</v>
      </c>
      <c r="Q1153" s="572">
        <f t="shared" si="683"/>
        <v>14409799102.929993</v>
      </c>
      <c r="R1153" s="572">
        <f t="shared" si="683"/>
        <v>14380634569.560009</v>
      </c>
      <c r="S1153" s="572">
        <f t="shared" si="683"/>
        <v>14898464558.51001</v>
      </c>
      <c r="T1153" s="572">
        <f t="shared" si="683"/>
        <v>15515840166.900005</v>
      </c>
      <c r="U1153" s="572">
        <f t="shared" ref="U1153" si="684">SUM( U9:U1151)</f>
        <v>0</v>
      </c>
      <c r="V1153" s="572">
        <f>SUM( V9:V1152)</f>
        <v>14520192635.492485</v>
      </c>
      <c r="W1153" s="338"/>
      <c r="X1153" s="338"/>
      <c r="Y1153" s="339">
        <f>SUM(Y9:Y1152)</f>
        <v>1580111419.9600008</v>
      </c>
      <c r="Z1153" s="339">
        <f t="shared" ref="Z1153:AB1153" si="685">SUM(Z9:Z1152)</f>
        <v>0</v>
      </c>
      <c r="AA1153" s="339">
        <f t="shared" si="685"/>
        <v>61176393.50999999</v>
      </c>
      <c r="AB1153" s="339">
        <f t="shared" si="685"/>
        <v>13874552353.429998</v>
      </c>
      <c r="AC1153" s="341">
        <f>T1153-SUM(Y1153:AA1153)-AB1153</f>
        <v>0</v>
      </c>
      <c r="AD1153" s="339">
        <f t="shared" ref="AD1153" si="686">SUM(AD9:AD1152)</f>
        <v>6957922699.0888357</v>
      </c>
      <c r="AE1153" s="339">
        <f t="shared" ref="AE1153:AG1153" si="687">SUM(AE9:AE1152)</f>
        <v>3453052985.9211612</v>
      </c>
      <c r="AF1153" s="339">
        <f t="shared" si="687"/>
        <v>3463576668.4200001</v>
      </c>
      <c r="AG1153" s="339">
        <f t="shared" si="687"/>
        <v>13874552353.429998</v>
      </c>
      <c r="AH1153" s="281">
        <f t="shared" si="648"/>
        <v>0</v>
      </c>
      <c r="AI1153" s="339">
        <f t="shared" ref="AI1153:AQ1153" si="688">SUM(AI9:AI1152)</f>
        <v>1185861771.3320847</v>
      </c>
      <c r="AJ1153" s="339">
        <f t="shared" si="688"/>
        <v>0</v>
      </c>
      <c r="AK1153" s="339">
        <f t="shared" si="688"/>
        <v>62401939.100416675</v>
      </c>
      <c r="AL1153" s="339">
        <f t="shared" si="688"/>
        <v>13271928925.059999</v>
      </c>
      <c r="AM1153" s="281">
        <f t="shared" si="650"/>
        <v>-1.52587890625E-5</v>
      </c>
      <c r="AN1153" s="339">
        <f t="shared" si="688"/>
        <v>6915116760.8854198</v>
      </c>
      <c r="AO1153" s="339">
        <f t="shared" si="688"/>
        <v>3373998488.1454196</v>
      </c>
      <c r="AP1153" s="339">
        <f t="shared" si="688"/>
        <v>2982813676.0291677</v>
      </c>
      <c r="AQ1153" s="339">
        <f t="shared" si="688"/>
        <v>13271928925.059999</v>
      </c>
      <c r="AR1153" s="281">
        <f t="shared" si="652"/>
        <v>0</v>
      </c>
      <c r="AT1153" s="446"/>
      <c r="AV1153" s="447" t="str">
        <f t="shared" si="637"/>
        <v>CA</v>
      </c>
      <c r="AW1153" s="447" t="str">
        <f t="shared" si="637"/>
        <v>CL</v>
      </c>
      <c r="AX1153" s="447" t="str">
        <f t="shared" si="637"/>
        <v>AIC</v>
      </c>
      <c r="AY1153" s="447" t="str">
        <f t="shared" si="639"/>
        <v>ERB</v>
      </c>
      <c r="AZ1153" s="447" t="str">
        <f t="shared" si="639"/>
        <v>GRB</v>
      </c>
      <c r="BA1153" s="447" t="str">
        <f t="shared" si="639"/>
        <v>Non-Op</v>
      </c>
      <c r="BC1153" s="449" t="s">
        <v>2100</v>
      </c>
      <c r="BD1153" s="552">
        <f t="shared" si="640"/>
        <v>15515840166.900005</v>
      </c>
      <c r="BF1153" s="435"/>
      <c r="BG1153" s="435"/>
      <c r="BH1153" s="435"/>
      <c r="BI1153" s="435"/>
      <c r="BJ1153" s="435"/>
      <c r="BK1153" s="435"/>
      <c r="BL1153" s="435"/>
    </row>
    <row r="1154" spans="1:66" s="28" customFormat="1" ht="12" customHeight="1">
      <c r="A1154" s="287">
        <v>20100023</v>
      </c>
      <c r="B1154" s="288" t="str">
        <f t="shared" si="670"/>
        <v>20100023</v>
      </c>
      <c r="C1154" s="444" t="s">
        <v>1701</v>
      </c>
      <c r="D1154" s="445" t="s">
        <v>1162</v>
      </c>
      <c r="E1154" s="445"/>
      <c r="F1154" s="444"/>
      <c r="G1154" s="445"/>
      <c r="H1154" s="547">
        <v>-859037.91</v>
      </c>
      <c r="I1154" s="547">
        <v>-859037.91</v>
      </c>
      <c r="J1154" s="547">
        <v>-859037.91</v>
      </c>
      <c r="K1154" s="547">
        <v>-859037.91</v>
      </c>
      <c r="L1154" s="547">
        <v>-859037.91</v>
      </c>
      <c r="M1154" s="547">
        <v>-859037.91</v>
      </c>
      <c r="N1154" s="547">
        <v>-859037.91</v>
      </c>
      <c r="O1154" s="547">
        <v>-859037.91</v>
      </c>
      <c r="P1154" s="547">
        <v>-859037.91</v>
      </c>
      <c r="Q1154" s="547">
        <v>-859037.91</v>
      </c>
      <c r="R1154" s="547">
        <v>-859037.91</v>
      </c>
      <c r="S1154" s="547">
        <v>-859037.91</v>
      </c>
      <c r="T1154" s="547">
        <v>-859037.91</v>
      </c>
      <c r="U1154" s="547"/>
      <c r="V1154" s="547">
        <f t="shared" ref="V1154:V1219" si="689">(H1154+T1154+SUM(I1154:S1154)*2)/24</f>
        <v>-859037.91</v>
      </c>
      <c r="W1154" s="285"/>
      <c r="X1154" s="286"/>
      <c r="Y1154" s="548">
        <f t="shared" ref="Y1154:AA1173" si="690">IF($D1154=Y$5,$T1154,0)</f>
        <v>0</v>
      </c>
      <c r="Z1154" s="549">
        <f t="shared" si="690"/>
        <v>0</v>
      </c>
      <c r="AA1154" s="549">
        <f t="shared" si="690"/>
        <v>-859037.91</v>
      </c>
      <c r="AB1154" s="282">
        <f t="shared" si="676"/>
        <v>0</v>
      </c>
      <c r="AC1154" s="281">
        <f t="shared" si="677"/>
        <v>0</v>
      </c>
      <c r="AD1154" s="549">
        <f t="shared" ref="AD1154:AD1219" si="691">IF($D1154=AD$5,$T1154,IF($D1154=AD$4, $T1154*$AK$1,0))</f>
        <v>0</v>
      </c>
      <c r="AE1154" s="553">
        <f t="shared" ref="AE1154:AE1219" si="692">IF($D1154=AE$5,$T1154,IF($D1154=AE$4, $T1154*$AK$2,0))</f>
        <v>0</v>
      </c>
      <c r="AF1154" s="282">
        <f t="shared" ref="AF1154:AF1219" si="693">IF($D1154=AF$5,$T1154,IF($D1154=AF$4, $T1154*$AL$2,0))</f>
        <v>0</v>
      </c>
      <c r="AG1154" s="283">
        <f t="shared" ref="AG1154:AG1219" si="694">SUM(AD1154:AF1154)</f>
        <v>0</v>
      </c>
      <c r="AH1154" s="281">
        <f t="shared" si="648"/>
        <v>0</v>
      </c>
      <c r="AI1154" s="551">
        <f t="shared" ref="AI1154:AK1173" si="695">IF($D1154=AI$5,$V1154,0)</f>
        <v>0</v>
      </c>
      <c r="AJ1154" s="549">
        <f t="shared" si="695"/>
        <v>0</v>
      </c>
      <c r="AK1154" s="549">
        <f t="shared" si="695"/>
        <v>-859037.91</v>
      </c>
      <c r="AL1154" s="282">
        <f t="shared" si="649"/>
        <v>0</v>
      </c>
      <c r="AM1154" s="281">
        <f t="shared" si="650"/>
        <v>0</v>
      </c>
      <c r="AN1154" s="549">
        <f t="shared" si="642"/>
        <v>0</v>
      </c>
      <c r="AO1154" s="549">
        <f t="shared" si="643"/>
        <v>0</v>
      </c>
      <c r="AP1154" s="549">
        <f t="shared" si="651"/>
        <v>0</v>
      </c>
      <c r="AQ1154" s="283">
        <f t="shared" si="653"/>
        <v>0</v>
      </c>
      <c r="AR1154" s="281">
        <f t="shared" si="652"/>
        <v>0</v>
      </c>
      <c r="AT1154" s="446"/>
      <c r="AU1154" s="344"/>
      <c r="AV1154" s="447" t="str">
        <f t="shared" si="637"/>
        <v>CA</v>
      </c>
      <c r="AW1154" s="447" t="str">
        <f t="shared" si="637"/>
        <v>CL</v>
      </c>
      <c r="AX1154" s="447" t="str">
        <f t="shared" si="637"/>
        <v>AIC</v>
      </c>
      <c r="AY1154" s="447" t="str">
        <f t="shared" si="639"/>
        <v>ERB</v>
      </c>
      <c r="AZ1154" s="447" t="str">
        <f t="shared" si="639"/>
        <v>GRB</v>
      </c>
      <c r="BA1154" s="447" t="str">
        <f t="shared" si="639"/>
        <v>Non-Op</v>
      </c>
      <c r="BC1154" s="449" t="s">
        <v>2100</v>
      </c>
      <c r="BD1154" s="552">
        <f t="shared" si="640"/>
        <v>-859037.91</v>
      </c>
      <c r="BF1154" s="435"/>
      <c r="BG1154" s="435"/>
      <c r="BH1154" s="435"/>
      <c r="BI1154" s="435"/>
      <c r="BJ1154" s="435"/>
      <c r="BK1154" s="435"/>
      <c r="BL1154" s="435"/>
      <c r="BN1154" s="444"/>
    </row>
    <row r="1155" spans="1:66" s="28" customFormat="1" ht="12" customHeight="1">
      <c r="A1155" s="287">
        <v>20700003</v>
      </c>
      <c r="B1155" s="288" t="str">
        <f t="shared" si="670"/>
        <v>20700003</v>
      </c>
      <c r="C1155" s="444" t="s">
        <v>1702</v>
      </c>
      <c r="D1155" s="445" t="s">
        <v>1162</v>
      </c>
      <c r="E1155" s="445"/>
      <c r="F1155" s="444"/>
      <c r="G1155" s="445"/>
      <c r="H1155" s="547">
        <v>-122847945.22</v>
      </c>
      <c r="I1155" s="547">
        <v>-122847945.22</v>
      </c>
      <c r="J1155" s="547">
        <v>-122847945.22</v>
      </c>
      <c r="K1155" s="547">
        <v>-122847945.22</v>
      </c>
      <c r="L1155" s="547">
        <v>-122847945.22</v>
      </c>
      <c r="M1155" s="547">
        <v>-122847945.22</v>
      </c>
      <c r="N1155" s="547">
        <v>-122847945.22</v>
      </c>
      <c r="O1155" s="547">
        <v>-122847945.22</v>
      </c>
      <c r="P1155" s="547">
        <v>-122847945.22</v>
      </c>
      <c r="Q1155" s="547">
        <v>-122847945.22</v>
      </c>
      <c r="R1155" s="547">
        <v>-122847945.22</v>
      </c>
      <c r="S1155" s="547">
        <v>-122847945.22</v>
      </c>
      <c r="T1155" s="547">
        <v>-122847945.22</v>
      </c>
      <c r="U1155" s="547"/>
      <c r="V1155" s="547">
        <f t="shared" si="689"/>
        <v>-122847945.22000001</v>
      </c>
      <c r="W1155" s="285"/>
      <c r="X1155" s="286"/>
      <c r="Y1155" s="548">
        <f t="shared" si="690"/>
        <v>0</v>
      </c>
      <c r="Z1155" s="549">
        <f t="shared" si="690"/>
        <v>0</v>
      </c>
      <c r="AA1155" s="549">
        <f t="shared" si="690"/>
        <v>-122847945.22</v>
      </c>
      <c r="AB1155" s="282">
        <f t="shared" si="676"/>
        <v>0</v>
      </c>
      <c r="AC1155" s="281">
        <f t="shared" si="677"/>
        <v>0</v>
      </c>
      <c r="AD1155" s="549">
        <f t="shared" si="691"/>
        <v>0</v>
      </c>
      <c r="AE1155" s="553">
        <f t="shared" si="692"/>
        <v>0</v>
      </c>
      <c r="AF1155" s="282">
        <f t="shared" si="693"/>
        <v>0</v>
      </c>
      <c r="AG1155" s="283">
        <f t="shared" si="694"/>
        <v>0</v>
      </c>
      <c r="AH1155" s="281">
        <f t="shared" si="648"/>
        <v>0</v>
      </c>
      <c r="AI1155" s="551">
        <f t="shared" si="695"/>
        <v>0</v>
      </c>
      <c r="AJ1155" s="549">
        <f t="shared" si="695"/>
        <v>0</v>
      </c>
      <c r="AK1155" s="549">
        <f t="shared" si="695"/>
        <v>-122847945.22000001</v>
      </c>
      <c r="AL1155" s="282">
        <f t="shared" si="649"/>
        <v>0</v>
      </c>
      <c r="AM1155" s="281">
        <f t="shared" si="650"/>
        <v>0</v>
      </c>
      <c r="AN1155" s="549">
        <f t="shared" si="642"/>
        <v>0</v>
      </c>
      <c r="AO1155" s="549">
        <f t="shared" si="643"/>
        <v>0</v>
      </c>
      <c r="AP1155" s="549">
        <f t="shared" si="651"/>
        <v>0</v>
      </c>
      <c r="AQ1155" s="283">
        <f t="shared" si="653"/>
        <v>0</v>
      </c>
      <c r="AR1155" s="281">
        <f t="shared" si="652"/>
        <v>0</v>
      </c>
      <c r="AT1155" s="446"/>
      <c r="AU1155" s="344"/>
      <c r="AV1155" s="447" t="str">
        <f t="shared" si="637"/>
        <v>CA</v>
      </c>
      <c r="AW1155" s="447" t="str">
        <f t="shared" si="637"/>
        <v>CL</v>
      </c>
      <c r="AX1155" s="447" t="str">
        <f t="shared" si="637"/>
        <v>AIC</v>
      </c>
      <c r="AY1155" s="447" t="str">
        <f t="shared" si="639"/>
        <v>ERB</v>
      </c>
      <c r="AZ1155" s="447" t="str">
        <f t="shared" si="639"/>
        <v>GRB</v>
      </c>
      <c r="BA1155" s="447" t="str">
        <f t="shared" si="639"/>
        <v>Non-Op</v>
      </c>
      <c r="BC1155" s="449" t="s">
        <v>2100</v>
      </c>
      <c r="BD1155" s="552">
        <f t="shared" si="640"/>
        <v>-122847945.22</v>
      </c>
      <c r="BF1155" s="435"/>
      <c r="BG1155" s="435"/>
      <c r="BH1155" s="435"/>
      <c r="BI1155" s="435"/>
      <c r="BJ1155" s="435"/>
      <c r="BK1155" s="435"/>
      <c r="BL1155" s="435"/>
      <c r="BN1155" s="444"/>
    </row>
    <row r="1156" spans="1:66" s="28" customFormat="1" ht="12" customHeight="1">
      <c r="A1156" s="287">
        <v>20700013</v>
      </c>
      <c r="B1156" s="288" t="str">
        <f t="shared" si="670"/>
        <v>20700013</v>
      </c>
      <c r="C1156" s="444" t="s">
        <v>1703</v>
      </c>
      <c r="D1156" s="445" t="s">
        <v>1162</v>
      </c>
      <c r="E1156" s="445"/>
      <c r="F1156" s="444"/>
      <c r="G1156" s="445"/>
      <c r="H1156" s="547">
        <v>-338395484.31</v>
      </c>
      <c r="I1156" s="547">
        <v>-338395484.31</v>
      </c>
      <c r="J1156" s="547">
        <v>-338395484.31</v>
      </c>
      <c r="K1156" s="547">
        <v>-338395484.31</v>
      </c>
      <c r="L1156" s="547">
        <v>-338395484.31</v>
      </c>
      <c r="M1156" s="547">
        <v>-338395484.31</v>
      </c>
      <c r="N1156" s="547">
        <v>-338395484.31</v>
      </c>
      <c r="O1156" s="547">
        <v>-338395484.31</v>
      </c>
      <c r="P1156" s="547">
        <v>-338395484.31</v>
      </c>
      <c r="Q1156" s="547">
        <v>-338395484.31</v>
      </c>
      <c r="R1156" s="547">
        <v>-338395484.31</v>
      </c>
      <c r="S1156" s="547">
        <v>-338395484.31</v>
      </c>
      <c r="T1156" s="547">
        <v>-338395484.31</v>
      </c>
      <c r="U1156" s="547"/>
      <c r="V1156" s="547">
        <f t="shared" si="689"/>
        <v>-338395484.31</v>
      </c>
      <c r="W1156" s="285"/>
      <c r="X1156" s="286"/>
      <c r="Y1156" s="548">
        <f t="shared" si="690"/>
        <v>0</v>
      </c>
      <c r="Z1156" s="549">
        <f t="shared" si="690"/>
        <v>0</v>
      </c>
      <c r="AA1156" s="549">
        <f t="shared" si="690"/>
        <v>-338395484.31</v>
      </c>
      <c r="AB1156" s="282">
        <f t="shared" si="676"/>
        <v>0</v>
      </c>
      <c r="AC1156" s="281">
        <f t="shared" si="677"/>
        <v>0</v>
      </c>
      <c r="AD1156" s="549">
        <f t="shared" si="691"/>
        <v>0</v>
      </c>
      <c r="AE1156" s="553">
        <f t="shared" si="692"/>
        <v>0</v>
      </c>
      <c r="AF1156" s="282">
        <f t="shared" si="693"/>
        <v>0</v>
      </c>
      <c r="AG1156" s="283">
        <f t="shared" si="694"/>
        <v>0</v>
      </c>
      <c r="AH1156" s="281">
        <f t="shared" si="648"/>
        <v>0</v>
      </c>
      <c r="AI1156" s="551">
        <f t="shared" si="695"/>
        <v>0</v>
      </c>
      <c r="AJ1156" s="549">
        <f t="shared" si="695"/>
        <v>0</v>
      </c>
      <c r="AK1156" s="549">
        <f t="shared" si="695"/>
        <v>-338395484.31</v>
      </c>
      <c r="AL1156" s="282">
        <f t="shared" si="649"/>
        <v>0</v>
      </c>
      <c r="AM1156" s="281">
        <f t="shared" si="650"/>
        <v>0</v>
      </c>
      <c r="AN1156" s="549">
        <f t="shared" si="642"/>
        <v>0</v>
      </c>
      <c r="AO1156" s="549">
        <f t="shared" si="643"/>
        <v>0</v>
      </c>
      <c r="AP1156" s="549">
        <f t="shared" si="651"/>
        <v>0</v>
      </c>
      <c r="AQ1156" s="283">
        <f t="shared" si="653"/>
        <v>0</v>
      </c>
      <c r="AR1156" s="281">
        <f t="shared" si="652"/>
        <v>0</v>
      </c>
      <c r="AT1156" s="446"/>
      <c r="AU1156" s="344"/>
      <c r="AV1156" s="447" t="str">
        <f t="shared" si="637"/>
        <v>CA</v>
      </c>
      <c r="AW1156" s="447" t="str">
        <f t="shared" si="637"/>
        <v>CL</v>
      </c>
      <c r="AX1156" s="447" t="str">
        <f t="shared" si="637"/>
        <v>AIC</v>
      </c>
      <c r="AY1156" s="447" t="str">
        <f t="shared" si="639"/>
        <v>ERB</v>
      </c>
      <c r="AZ1156" s="447" t="str">
        <f t="shared" si="639"/>
        <v>GRB</v>
      </c>
      <c r="BA1156" s="447" t="str">
        <f t="shared" si="639"/>
        <v>Non-Op</v>
      </c>
      <c r="BC1156" s="449" t="s">
        <v>2100</v>
      </c>
      <c r="BD1156" s="552">
        <f t="shared" si="640"/>
        <v>-338395484.31</v>
      </c>
      <c r="BF1156" s="435"/>
      <c r="BG1156" s="435"/>
      <c r="BH1156" s="435"/>
      <c r="BI1156" s="435"/>
      <c r="BJ1156" s="435"/>
      <c r="BK1156" s="435"/>
      <c r="BL1156" s="435"/>
      <c r="BN1156" s="444"/>
    </row>
    <row r="1157" spans="1:66" s="28" customFormat="1" ht="12" customHeight="1">
      <c r="A1157" s="287">
        <v>20700023</v>
      </c>
      <c r="B1157" s="288" t="str">
        <f t="shared" si="670"/>
        <v>20700023</v>
      </c>
      <c r="C1157" s="444" t="s">
        <v>1704</v>
      </c>
      <c r="D1157" s="445" t="s">
        <v>1162</v>
      </c>
      <c r="E1157" s="445"/>
      <c r="F1157" s="444"/>
      <c r="G1157" s="445"/>
      <c r="H1157" s="547">
        <v>-16901820.34</v>
      </c>
      <c r="I1157" s="547">
        <v>-16901820.34</v>
      </c>
      <c r="J1157" s="547">
        <v>-16901820.34</v>
      </c>
      <c r="K1157" s="547">
        <v>-16901820.34</v>
      </c>
      <c r="L1157" s="547">
        <v>-16901820.34</v>
      </c>
      <c r="M1157" s="547">
        <v>-16901820.34</v>
      </c>
      <c r="N1157" s="547">
        <v>-16901820.34</v>
      </c>
      <c r="O1157" s="547">
        <v>-16901820.34</v>
      </c>
      <c r="P1157" s="547">
        <v>-16901820.34</v>
      </c>
      <c r="Q1157" s="547">
        <v>-16901820.34</v>
      </c>
      <c r="R1157" s="547">
        <v>-16901820.34</v>
      </c>
      <c r="S1157" s="547">
        <v>-16901820.34</v>
      </c>
      <c r="T1157" s="547">
        <v>-16901820.34</v>
      </c>
      <c r="U1157" s="547"/>
      <c r="V1157" s="547">
        <f t="shared" si="689"/>
        <v>-16901820.34</v>
      </c>
      <c r="W1157" s="285"/>
      <c r="X1157" s="286"/>
      <c r="Y1157" s="548">
        <f t="shared" si="690"/>
        <v>0</v>
      </c>
      <c r="Z1157" s="549">
        <f t="shared" si="690"/>
        <v>0</v>
      </c>
      <c r="AA1157" s="549">
        <f t="shared" si="690"/>
        <v>-16901820.34</v>
      </c>
      <c r="AB1157" s="282">
        <f t="shared" si="676"/>
        <v>0</v>
      </c>
      <c r="AC1157" s="281">
        <f t="shared" si="677"/>
        <v>0</v>
      </c>
      <c r="AD1157" s="549">
        <f t="shared" si="691"/>
        <v>0</v>
      </c>
      <c r="AE1157" s="553">
        <f t="shared" si="692"/>
        <v>0</v>
      </c>
      <c r="AF1157" s="282">
        <f t="shared" si="693"/>
        <v>0</v>
      </c>
      <c r="AG1157" s="283">
        <f t="shared" si="694"/>
        <v>0</v>
      </c>
      <c r="AH1157" s="281">
        <f t="shared" si="648"/>
        <v>0</v>
      </c>
      <c r="AI1157" s="551">
        <f t="shared" si="695"/>
        <v>0</v>
      </c>
      <c r="AJ1157" s="549">
        <f t="shared" si="695"/>
        <v>0</v>
      </c>
      <c r="AK1157" s="549">
        <f t="shared" si="695"/>
        <v>-16901820.34</v>
      </c>
      <c r="AL1157" s="282">
        <f t="shared" si="649"/>
        <v>0</v>
      </c>
      <c r="AM1157" s="281">
        <f t="shared" si="650"/>
        <v>0</v>
      </c>
      <c r="AN1157" s="549">
        <f t="shared" si="642"/>
        <v>0</v>
      </c>
      <c r="AO1157" s="549">
        <f t="shared" si="643"/>
        <v>0</v>
      </c>
      <c r="AP1157" s="549">
        <f t="shared" si="651"/>
        <v>0</v>
      </c>
      <c r="AQ1157" s="283">
        <f t="shared" si="653"/>
        <v>0</v>
      </c>
      <c r="AR1157" s="281">
        <f t="shared" si="652"/>
        <v>0</v>
      </c>
      <c r="AT1157" s="446"/>
      <c r="AU1157" s="344"/>
      <c r="AV1157" s="447" t="str">
        <f t="shared" ref="AV1157:AX1232" si="696">IF(VALUE(Y1157),AV$7,IF(ISBLANK(Y1157),"",AV$7))</f>
        <v>CA</v>
      </c>
      <c r="AW1157" s="447" t="str">
        <f t="shared" si="696"/>
        <v>CL</v>
      </c>
      <c r="AX1157" s="447" t="str">
        <f t="shared" si="696"/>
        <v>AIC</v>
      </c>
      <c r="AY1157" s="447" t="str">
        <f t="shared" si="639"/>
        <v>ERB</v>
      </c>
      <c r="AZ1157" s="447" t="str">
        <f t="shared" si="639"/>
        <v>GRB</v>
      </c>
      <c r="BA1157" s="447" t="str">
        <f t="shared" si="639"/>
        <v>Non-Op</v>
      </c>
      <c r="BC1157" s="449" t="s">
        <v>2100</v>
      </c>
      <c r="BD1157" s="552">
        <f t="shared" si="640"/>
        <v>-16901820.34</v>
      </c>
      <c r="BF1157" s="435"/>
      <c r="BG1157" s="435"/>
      <c r="BH1157" s="435"/>
      <c r="BI1157" s="435"/>
      <c r="BJ1157" s="435"/>
      <c r="BK1157" s="435"/>
      <c r="BL1157" s="435"/>
      <c r="BN1157" s="444"/>
    </row>
    <row r="1158" spans="1:66" s="28" customFormat="1" ht="12" customHeight="1">
      <c r="A1158" s="287">
        <v>21100003</v>
      </c>
      <c r="B1158" s="288" t="str">
        <f t="shared" si="670"/>
        <v>21100003</v>
      </c>
      <c r="C1158" s="444" t="s">
        <v>1705</v>
      </c>
      <c r="D1158" s="445" t="s">
        <v>1162</v>
      </c>
      <c r="E1158" s="445"/>
      <c r="F1158" s="444"/>
      <c r="G1158" s="445"/>
      <c r="H1158" s="547">
        <v>-3013605116.4699998</v>
      </c>
      <c r="I1158" s="547">
        <v>-3013605116.4699998</v>
      </c>
      <c r="J1158" s="547">
        <v>-3013605116.4699998</v>
      </c>
      <c r="K1158" s="547">
        <v>-3013605116.4699998</v>
      </c>
      <c r="L1158" s="547">
        <v>-3013605116.4699998</v>
      </c>
      <c r="M1158" s="547">
        <v>-3013605116.4699998</v>
      </c>
      <c r="N1158" s="547">
        <v>-3013605116.4699998</v>
      </c>
      <c r="O1158" s="547">
        <v>-3013605116.4699998</v>
      </c>
      <c r="P1158" s="547">
        <v>-3013605116.4699998</v>
      </c>
      <c r="Q1158" s="547">
        <v>-3063605116.4699998</v>
      </c>
      <c r="R1158" s="547">
        <v>-3063605116.4699998</v>
      </c>
      <c r="S1158" s="547">
        <v>-3063605116.4699998</v>
      </c>
      <c r="T1158" s="547">
        <v>-3063605116.4699998</v>
      </c>
      <c r="U1158" s="547"/>
      <c r="V1158" s="547">
        <f t="shared" si="689"/>
        <v>-3028188449.8033338</v>
      </c>
      <c r="W1158" s="285"/>
      <c r="X1158" s="286"/>
      <c r="Y1158" s="548">
        <f t="shared" si="690"/>
        <v>0</v>
      </c>
      <c r="Z1158" s="549">
        <f t="shared" si="690"/>
        <v>0</v>
      </c>
      <c r="AA1158" s="549">
        <f t="shared" si="690"/>
        <v>-3063605116.4699998</v>
      </c>
      <c r="AB1158" s="282">
        <f t="shared" si="676"/>
        <v>0</v>
      </c>
      <c r="AC1158" s="281">
        <f t="shared" si="677"/>
        <v>0</v>
      </c>
      <c r="AD1158" s="549">
        <f t="shared" si="691"/>
        <v>0</v>
      </c>
      <c r="AE1158" s="553">
        <f t="shared" si="692"/>
        <v>0</v>
      </c>
      <c r="AF1158" s="282">
        <f t="shared" si="693"/>
        <v>0</v>
      </c>
      <c r="AG1158" s="283">
        <f t="shared" si="694"/>
        <v>0</v>
      </c>
      <c r="AH1158" s="281">
        <f t="shared" si="648"/>
        <v>0</v>
      </c>
      <c r="AI1158" s="551">
        <f t="shared" si="695"/>
        <v>0</v>
      </c>
      <c r="AJ1158" s="549">
        <f t="shared" si="695"/>
        <v>0</v>
      </c>
      <c r="AK1158" s="549">
        <f t="shared" si="695"/>
        <v>-3028188449.8033338</v>
      </c>
      <c r="AL1158" s="282">
        <f t="shared" si="649"/>
        <v>0</v>
      </c>
      <c r="AM1158" s="281">
        <f t="shared" si="650"/>
        <v>0</v>
      </c>
      <c r="AN1158" s="549">
        <f t="shared" si="642"/>
        <v>0</v>
      </c>
      <c r="AO1158" s="549">
        <f t="shared" si="643"/>
        <v>0</v>
      </c>
      <c r="AP1158" s="549">
        <f t="shared" si="651"/>
        <v>0</v>
      </c>
      <c r="AQ1158" s="283">
        <f t="shared" si="653"/>
        <v>0</v>
      </c>
      <c r="AR1158" s="281">
        <f t="shared" si="652"/>
        <v>0</v>
      </c>
      <c r="AT1158" s="446"/>
      <c r="AU1158" s="344"/>
      <c r="AV1158" s="447" t="str">
        <f t="shared" si="696"/>
        <v>CA</v>
      </c>
      <c r="AW1158" s="447" t="str">
        <f t="shared" si="696"/>
        <v>CL</v>
      </c>
      <c r="AX1158" s="447" t="str">
        <f t="shared" si="696"/>
        <v>AIC</v>
      </c>
      <c r="AY1158" s="447" t="str">
        <f t="shared" si="639"/>
        <v>ERB</v>
      </c>
      <c r="AZ1158" s="447" t="str">
        <f t="shared" si="639"/>
        <v>GRB</v>
      </c>
      <c r="BA1158" s="447" t="str">
        <f t="shared" si="639"/>
        <v>Non-Op</v>
      </c>
      <c r="BC1158" s="449" t="s">
        <v>2100</v>
      </c>
      <c r="BD1158" s="552">
        <f t="shared" si="640"/>
        <v>-3063605116.4699998</v>
      </c>
      <c r="BF1158" s="435"/>
      <c r="BG1158" s="435"/>
      <c r="BH1158" s="435"/>
      <c r="BI1158" s="435"/>
      <c r="BJ1158" s="435"/>
      <c r="BK1158" s="435"/>
      <c r="BL1158" s="435"/>
      <c r="BN1158" s="444"/>
    </row>
    <row r="1159" spans="1:66" s="28" customFormat="1" ht="12" customHeight="1">
      <c r="A1159" s="287">
        <v>21100383</v>
      </c>
      <c r="B1159" s="288" t="str">
        <f t="shared" si="670"/>
        <v>21100383</v>
      </c>
      <c r="C1159" s="494" t="s">
        <v>1706</v>
      </c>
      <c r="D1159" s="445" t="s">
        <v>1165</v>
      </c>
      <c r="E1159" s="445"/>
      <c r="F1159" s="494"/>
      <c r="G1159" s="445"/>
      <c r="H1159" s="547">
        <v>-491575</v>
      </c>
      <c r="I1159" s="547">
        <v>-491575</v>
      </c>
      <c r="J1159" s="547">
        <v>-491575</v>
      </c>
      <c r="K1159" s="547">
        <v>-491575</v>
      </c>
      <c r="L1159" s="547">
        <v>-491575</v>
      </c>
      <c r="M1159" s="547">
        <v>-491575</v>
      </c>
      <c r="N1159" s="547">
        <v>-491575</v>
      </c>
      <c r="O1159" s="547">
        <v>-491575</v>
      </c>
      <c r="P1159" s="547">
        <v>-491575</v>
      </c>
      <c r="Q1159" s="547">
        <v>-491575</v>
      </c>
      <c r="R1159" s="547">
        <v>-491575</v>
      </c>
      <c r="S1159" s="547">
        <v>-491575</v>
      </c>
      <c r="T1159" s="547">
        <v>-491575</v>
      </c>
      <c r="U1159" s="547"/>
      <c r="V1159" s="547">
        <f t="shared" si="689"/>
        <v>-491575</v>
      </c>
      <c r="W1159" s="285"/>
      <c r="X1159" s="286"/>
      <c r="Y1159" s="548">
        <f t="shared" si="690"/>
        <v>0</v>
      </c>
      <c r="Z1159" s="549">
        <f t="shared" si="690"/>
        <v>0</v>
      </c>
      <c r="AA1159" s="549">
        <f t="shared" si="690"/>
        <v>0</v>
      </c>
      <c r="AB1159" s="282">
        <f t="shared" si="676"/>
        <v>-491575</v>
      </c>
      <c r="AC1159" s="281">
        <f t="shared" si="677"/>
        <v>0</v>
      </c>
      <c r="AD1159" s="549">
        <f t="shared" si="691"/>
        <v>0</v>
      </c>
      <c r="AE1159" s="553">
        <f t="shared" si="692"/>
        <v>0</v>
      </c>
      <c r="AF1159" s="282">
        <f t="shared" si="693"/>
        <v>-491575</v>
      </c>
      <c r="AG1159" s="283">
        <f t="shared" si="694"/>
        <v>-491575</v>
      </c>
      <c r="AH1159" s="281">
        <f t="shared" si="648"/>
        <v>0</v>
      </c>
      <c r="AI1159" s="551">
        <f t="shared" si="695"/>
        <v>0</v>
      </c>
      <c r="AJ1159" s="549">
        <f t="shared" si="695"/>
        <v>0</v>
      </c>
      <c r="AK1159" s="549">
        <f t="shared" si="695"/>
        <v>0</v>
      </c>
      <c r="AL1159" s="282">
        <f t="shared" si="649"/>
        <v>-491575</v>
      </c>
      <c r="AM1159" s="281">
        <f t="shared" si="650"/>
        <v>0</v>
      </c>
      <c r="AN1159" s="549">
        <f t="shared" si="642"/>
        <v>0</v>
      </c>
      <c r="AO1159" s="549">
        <f t="shared" si="643"/>
        <v>0</v>
      </c>
      <c r="AP1159" s="549">
        <f t="shared" si="651"/>
        <v>-491575</v>
      </c>
      <c r="AQ1159" s="283">
        <f t="shared" si="653"/>
        <v>-491575</v>
      </c>
      <c r="AR1159" s="281">
        <f t="shared" si="652"/>
        <v>0</v>
      </c>
      <c r="AT1159" s="446" t="s">
        <v>2079</v>
      </c>
      <c r="AU1159" s="344"/>
      <c r="AV1159" s="447" t="str">
        <f t="shared" si="696"/>
        <v>CA</v>
      </c>
      <c r="AW1159" s="447" t="str">
        <f t="shared" si="696"/>
        <v>CL</v>
      </c>
      <c r="AX1159" s="447" t="str">
        <f t="shared" si="696"/>
        <v>AIC</v>
      </c>
      <c r="AY1159" s="447" t="str">
        <f t="shared" si="639"/>
        <v>ERB</v>
      </c>
      <c r="AZ1159" s="447" t="str">
        <f t="shared" si="639"/>
        <v>GRB</v>
      </c>
      <c r="BA1159" s="447" t="str">
        <f t="shared" si="639"/>
        <v>Non-Op</v>
      </c>
      <c r="BC1159" s="449" t="s">
        <v>2100</v>
      </c>
      <c r="BD1159" s="552">
        <f t="shared" si="640"/>
        <v>-491575</v>
      </c>
      <c r="BF1159" s="435"/>
      <c r="BG1159" s="435"/>
      <c r="BH1159" s="435"/>
      <c r="BI1159" s="435"/>
      <c r="BJ1159" s="435"/>
      <c r="BK1159" s="435"/>
      <c r="BL1159" s="435"/>
      <c r="BN1159" s="444"/>
    </row>
    <row r="1160" spans="1:66" s="28" customFormat="1" ht="12" customHeight="1">
      <c r="A1160" s="287">
        <v>21400013</v>
      </c>
      <c r="B1160" s="288" t="str">
        <f t="shared" si="670"/>
        <v>21400013</v>
      </c>
      <c r="C1160" s="444" t="s">
        <v>1707</v>
      </c>
      <c r="D1160" s="445" t="s">
        <v>1162</v>
      </c>
      <c r="E1160" s="445"/>
      <c r="F1160" s="444"/>
      <c r="G1160" s="445"/>
      <c r="H1160" s="547">
        <v>2148854.7200000002</v>
      </c>
      <c r="I1160" s="547">
        <v>2148854.7200000002</v>
      </c>
      <c r="J1160" s="547">
        <v>2148854.7200000002</v>
      </c>
      <c r="K1160" s="547">
        <v>2148854.7200000002</v>
      </c>
      <c r="L1160" s="547">
        <v>2148854.7200000002</v>
      </c>
      <c r="M1160" s="547">
        <v>2148854.7200000002</v>
      </c>
      <c r="N1160" s="547">
        <v>2148854.7200000002</v>
      </c>
      <c r="O1160" s="547">
        <v>2148854.7200000002</v>
      </c>
      <c r="P1160" s="547">
        <v>2148854.7200000002</v>
      </c>
      <c r="Q1160" s="547">
        <v>2148854.7200000002</v>
      </c>
      <c r="R1160" s="547">
        <v>2148854.7200000002</v>
      </c>
      <c r="S1160" s="547">
        <v>2148854.7200000002</v>
      </c>
      <c r="T1160" s="547">
        <v>2148854.7200000002</v>
      </c>
      <c r="U1160" s="547"/>
      <c r="V1160" s="547">
        <f t="shared" si="689"/>
        <v>2148854.7199999997</v>
      </c>
      <c r="W1160" s="285"/>
      <c r="X1160" s="286"/>
      <c r="Y1160" s="548">
        <f t="shared" si="690"/>
        <v>0</v>
      </c>
      <c r="Z1160" s="549">
        <f t="shared" si="690"/>
        <v>0</v>
      </c>
      <c r="AA1160" s="549">
        <f t="shared" si="690"/>
        <v>2148854.7200000002</v>
      </c>
      <c r="AB1160" s="282">
        <f t="shared" si="676"/>
        <v>0</v>
      </c>
      <c r="AC1160" s="281">
        <f t="shared" si="677"/>
        <v>0</v>
      </c>
      <c r="AD1160" s="549">
        <f t="shared" si="691"/>
        <v>0</v>
      </c>
      <c r="AE1160" s="553">
        <f t="shared" si="692"/>
        <v>0</v>
      </c>
      <c r="AF1160" s="282">
        <f t="shared" si="693"/>
        <v>0</v>
      </c>
      <c r="AG1160" s="283">
        <f t="shared" si="694"/>
        <v>0</v>
      </c>
      <c r="AH1160" s="281">
        <f t="shared" si="648"/>
        <v>0</v>
      </c>
      <c r="AI1160" s="551">
        <f t="shared" si="695"/>
        <v>0</v>
      </c>
      <c r="AJ1160" s="549">
        <f t="shared" si="695"/>
        <v>0</v>
      </c>
      <c r="AK1160" s="549">
        <f t="shared" si="695"/>
        <v>2148854.7199999997</v>
      </c>
      <c r="AL1160" s="282">
        <f t="shared" si="649"/>
        <v>0</v>
      </c>
      <c r="AM1160" s="281">
        <f t="shared" si="650"/>
        <v>0</v>
      </c>
      <c r="AN1160" s="549">
        <f t="shared" si="642"/>
        <v>0</v>
      </c>
      <c r="AO1160" s="549">
        <f t="shared" si="643"/>
        <v>0</v>
      </c>
      <c r="AP1160" s="549">
        <f t="shared" si="651"/>
        <v>0</v>
      </c>
      <c r="AQ1160" s="283">
        <f t="shared" si="653"/>
        <v>0</v>
      </c>
      <c r="AR1160" s="281">
        <f t="shared" si="652"/>
        <v>0</v>
      </c>
      <c r="AT1160" s="446"/>
      <c r="AU1160" s="344"/>
      <c r="AV1160" s="447" t="str">
        <f t="shared" si="696"/>
        <v>CA</v>
      </c>
      <c r="AW1160" s="447" t="str">
        <f t="shared" si="696"/>
        <v>CL</v>
      </c>
      <c r="AX1160" s="447" t="str">
        <f t="shared" si="696"/>
        <v>AIC</v>
      </c>
      <c r="AY1160" s="447" t="str">
        <f t="shared" si="639"/>
        <v>ERB</v>
      </c>
      <c r="AZ1160" s="447" t="str">
        <f t="shared" si="639"/>
        <v>GRB</v>
      </c>
      <c r="BA1160" s="447" t="str">
        <f t="shared" si="639"/>
        <v>Non-Op</v>
      </c>
      <c r="BC1160" s="449" t="s">
        <v>2100</v>
      </c>
      <c r="BD1160" s="552">
        <f t="shared" si="640"/>
        <v>2148854.7200000002</v>
      </c>
      <c r="BF1160" s="435"/>
      <c r="BG1160" s="435"/>
      <c r="BH1160" s="435"/>
      <c r="BI1160" s="435"/>
      <c r="BJ1160" s="435"/>
      <c r="BK1160" s="435"/>
      <c r="BL1160" s="435"/>
      <c r="BN1160" s="444"/>
    </row>
    <row r="1161" spans="1:66" s="28" customFormat="1" ht="12" customHeight="1">
      <c r="A1161" s="287">
        <v>21400033</v>
      </c>
      <c r="B1161" s="288" t="str">
        <f t="shared" si="670"/>
        <v>21400033</v>
      </c>
      <c r="C1161" s="444" t="s">
        <v>1708</v>
      </c>
      <c r="D1161" s="445" t="s">
        <v>1162</v>
      </c>
      <c r="E1161" s="445"/>
      <c r="F1161" s="444"/>
      <c r="G1161" s="445"/>
      <c r="H1161" s="547">
        <v>4985024.68</v>
      </c>
      <c r="I1161" s="547">
        <v>4985024.68</v>
      </c>
      <c r="J1161" s="547">
        <v>4985024.68</v>
      </c>
      <c r="K1161" s="547">
        <v>4985024.68</v>
      </c>
      <c r="L1161" s="547">
        <v>4985024.68</v>
      </c>
      <c r="M1161" s="547">
        <v>4985024.68</v>
      </c>
      <c r="N1161" s="547">
        <v>4985024.68</v>
      </c>
      <c r="O1161" s="547">
        <v>4985024.68</v>
      </c>
      <c r="P1161" s="547">
        <v>4985024.68</v>
      </c>
      <c r="Q1161" s="547">
        <v>4985024.68</v>
      </c>
      <c r="R1161" s="547">
        <v>4985024.68</v>
      </c>
      <c r="S1161" s="547">
        <v>4985024.68</v>
      </c>
      <c r="T1161" s="547">
        <v>4985024.68</v>
      </c>
      <c r="U1161" s="547"/>
      <c r="V1161" s="547">
        <f t="shared" si="689"/>
        <v>4985024.68</v>
      </c>
      <c r="W1161" s="285"/>
      <c r="X1161" s="286"/>
      <c r="Y1161" s="548">
        <f t="shared" si="690"/>
        <v>0</v>
      </c>
      <c r="Z1161" s="549">
        <f t="shared" si="690"/>
        <v>0</v>
      </c>
      <c r="AA1161" s="549">
        <f t="shared" si="690"/>
        <v>4985024.68</v>
      </c>
      <c r="AB1161" s="282">
        <f t="shared" si="676"/>
        <v>0</v>
      </c>
      <c r="AC1161" s="281">
        <f t="shared" si="677"/>
        <v>0</v>
      </c>
      <c r="AD1161" s="549">
        <f t="shared" si="691"/>
        <v>0</v>
      </c>
      <c r="AE1161" s="553">
        <f t="shared" si="692"/>
        <v>0</v>
      </c>
      <c r="AF1161" s="282">
        <f t="shared" si="693"/>
        <v>0</v>
      </c>
      <c r="AG1161" s="283">
        <f t="shared" si="694"/>
        <v>0</v>
      </c>
      <c r="AH1161" s="281">
        <f t="shared" si="648"/>
        <v>0</v>
      </c>
      <c r="AI1161" s="551">
        <f t="shared" si="695"/>
        <v>0</v>
      </c>
      <c r="AJ1161" s="549">
        <f t="shared" si="695"/>
        <v>0</v>
      </c>
      <c r="AK1161" s="549">
        <f t="shared" si="695"/>
        <v>4985024.68</v>
      </c>
      <c r="AL1161" s="282">
        <f t="shared" si="649"/>
        <v>0</v>
      </c>
      <c r="AM1161" s="281">
        <f t="shared" si="650"/>
        <v>0</v>
      </c>
      <c r="AN1161" s="549">
        <f t="shared" si="642"/>
        <v>0</v>
      </c>
      <c r="AO1161" s="549">
        <f t="shared" si="643"/>
        <v>0</v>
      </c>
      <c r="AP1161" s="549">
        <f t="shared" si="651"/>
        <v>0</v>
      </c>
      <c r="AQ1161" s="283">
        <f t="shared" si="653"/>
        <v>0</v>
      </c>
      <c r="AR1161" s="281">
        <f t="shared" si="652"/>
        <v>0</v>
      </c>
      <c r="AT1161" s="446"/>
      <c r="AU1161" s="344"/>
      <c r="AV1161" s="447" t="str">
        <f t="shared" si="696"/>
        <v>CA</v>
      </c>
      <c r="AW1161" s="447" t="str">
        <f t="shared" si="696"/>
        <v>CL</v>
      </c>
      <c r="AX1161" s="447" t="str">
        <f t="shared" si="696"/>
        <v>AIC</v>
      </c>
      <c r="AY1161" s="447" t="str">
        <f t="shared" si="639"/>
        <v>ERB</v>
      </c>
      <c r="AZ1161" s="447" t="str">
        <f t="shared" si="639"/>
        <v>GRB</v>
      </c>
      <c r="BA1161" s="447" t="str">
        <f t="shared" si="639"/>
        <v>Non-Op</v>
      </c>
      <c r="BC1161" s="449" t="s">
        <v>2100</v>
      </c>
      <c r="BD1161" s="552">
        <f t="shared" si="640"/>
        <v>4985024.68</v>
      </c>
      <c r="BF1161" s="435"/>
      <c r="BG1161" s="435"/>
      <c r="BH1161" s="435"/>
      <c r="BI1161" s="435"/>
      <c r="BJ1161" s="435"/>
      <c r="BK1161" s="435"/>
      <c r="BL1161" s="435"/>
      <c r="BN1161" s="444"/>
    </row>
    <row r="1162" spans="1:66" s="28" customFormat="1" ht="12" customHeight="1">
      <c r="A1162" s="287">
        <v>21500023</v>
      </c>
      <c r="B1162" s="288" t="str">
        <f t="shared" si="670"/>
        <v>21500023</v>
      </c>
      <c r="C1162" s="444" t="s">
        <v>1709</v>
      </c>
      <c r="D1162" s="445" t="s">
        <v>1162</v>
      </c>
      <c r="E1162" s="445"/>
      <c r="F1162" s="444"/>
      <c r="G1162" s="445"/>
      <c r="H1162" s="547">
        <v>0</v>
      </c>
      <c r="I1162" s="547">
        <v>0</v>
      </c>
      <c r="J1162" s="547">
        <v>0</v>
      </c>
      <c r="K1162" s="547">
        <v>0</v>
      </c>
      <c r="L1162" s="547">
        <v>0</v>
      </c>
      <c r="M1162" s="547">
        <v>0</v>
      </c>
      <c r="N1162" s="547">
        <v>0</v>
      </c>
      <c r="O1162" s="547">
        <v>0</v>
      </c>
      <c r="P1162" s="547">
        <v>0</v>
      </c>
      <c r="Q1162" s="547">
        <v>0</v>
      </c>
      <c r="R1162" s="547">
        <v>0</v>
      </c>
      <c r="S1162" s="547">
        <v>0</v>
      </c>
      <c r="T1162" s="547">
        <v>0</v>
      </c>
      <c r="U1162" s="547"/>
      <c r="V1162" s="547">
        <f t="shared" si="689"/>
        <v>0</v>
      </c>
      <c r="W1162" s="285"/>
      <c r="X1162" s="286"/>
      <c r="Y1162" s="548">
        <f t="shared" si="690"/>
        <v>0</v>
      </c>
      <c r="Z1162" s="549">
        <f t="shared" si="690"/>
        <v>0</v>
      </c>
      <c r="AA1162" s="549">
        <f t="shared" si="690"/>
        <v>0</v>
      </c>
      <c r="AB1162" s="282">
        <f t="shared" si="676"/>
        <v>0</v>
      </c>
      <c r="AC1162" s="281">
        <f t="shared" si="677"/>
        <v>0</v>
      </c>
      <c r="AD1162" s="549">
        <f t="shared" si="691"/>
        <v>0</v>
      </c>
      <c r="AE1162" s="553">
        <f t="shared" si="692"/>
        <v>0</v>
      </c>
      <c r="AF1162" s="282">
        <f t="shared" si="693"/>
        <v>0</v>
      </c>
      <c r="AG1162" s="283">
        <f t="shared" si="694"/>
        <v>0</v>
      </c>
      <c r="AH1162" s="281">
        <f t="shared" si="648"/>
        <v>0</v>
      </c>
      <c r="AI1162" s="551">
        <f t="shared" si="695"/>
        <v>0</v>
      </c>
      <c r="AJ1162" s="549">
        <f t="shared" si="695"/>
        <v>0</v>
      </c>
      <c r="AK1162" s="549">
        <f t="shared" si="695"/>
        <v>0</v>
      </c>
      <c r="AL1162" s="282">
        <f t="shared" si="649"/>
        <v>0</v>
      </c>
      <c r="AM1162" s="281">
        <f t="shared" si="650"/>
        <v>0</v>
      </c>
      <c r="AN1162" s="549">
        <f t="shared" si="642"/>
        <v>0</v>
      </c>
      <c r="AO1162" s="549">
        <f t="shared" si="643"/>
        <v>0</v>
      </c>
      <c r="AP1162" s="549">
        <f t="shared" si="651"/>
        <v>0</v>
      </c>
      <c r="AQ1162" s="283">
        <f t="shared" si="653"/>
        <v>0</v>
      </c>
      <c r="AR1162" s="281">
        <f t="shared" si="652"/>
        <v>0</v>
      </c>
      <c r="AT1162" s="446"/>
      <c r="AU1162" s="344"/>
      <c r="AV1162" s="447" t="str">
        <f t="shared" si="696"/>
        <v>CA</v>
      </c>
      <c r="AW1162" s="447" t="str">
        <f t="shared" si="696"/>
        <v>CL</v>
      </c>
      <c r="AX1162" s="447" t="str">
        <f t="shared" si="696"/>
        <v>AIC</v>
      </c>
      <c r="AY1162" s="447" t="str">
        <f t="shared" si="639"/>
        <v>ERB</v>
      </c>
      <c r="AZ1162" s="447" t="str">
        <f t="shared" si="639"/>
        <v>GRB</v>
      </c>
      <c r="BA1162" s="447" t="str">
        <f t="shared" si="639"/>
        <v>Non-Op</v>
      </c>
      <c r="BC1162" s="449" t="s">
        <v>2100</v>
      </c>
      <c r="BD1162" s="552">
        <f t="shared" si="640"/>
        <v>0</v>
      </c>
      <c r="BF1162" s="435"/>
      <c r="BG1162" s="435"/>
      <c r="BH1162" s="435"/>
      <c r="BI1162" s="435"/>
      <c r="BJ1162" s="435"/>
      <c r="BK1162" s="435"/>
      <c r="BL1162" s="435"/>
      <c r="BN1162" s="444"/>
    </row>
    <row r="1163" spans="1:66" s="28" customFormat="1" ht="12" customHeight="1">
      <c r="A1163" s="287">
        <v>21500033</v>
      </c>
      <c r="B1163" s="288" t="str">
        <f t="shared" si="670"/>
        <v>21500033</v>
      </c>
      <c r="C1163" s="444" t="s">
        <v>2951</v>
      </c>
      <c r="D1163" s="445" t="s">
        <v>1162</v>
      </c>
      <c r="E1163" s="445"/>
      <c r="F1163" s="444"/>
      <c r="G1163" s="445"/>
      <c r="H1163" s="547">
        <v>0</v>
      </c>
      <c r="I1163" s="547">
        <v>0</v>
      </c>
      <c r="J1163" s="547">
        <v>0</v>
      </c>
      <c r="K1163" s="547">
        <v>0</v>
      </c>
      <c r="L1163" s="547">
        <v>0</v>
      </c>
      <c r="M1163" s="547">
        <v>0</v>
      </c>
      <c r="N1163" s="547">
        <v>0</v>
      </c>
      <c r="O1163" s="547">
        <v>0</v>
      </c>
      <c r="P1163" s="547">
        <v>0</v>
      </c>
      <c r="Q1163" s="547">
        <v>0</v>
      </c>
      <c r="R1163" s="547">
        <v>0</v>
      </c>
      <c r="S1163" s="547">
        <v>0</v>
      </c>
      <c r="T1163" s="547">
        <v>0</v>
      </c>
      <c r="U1163" s="547"/>
      <c r="V1163" s="547">
        <f t="shared" si="689"/>
        <v>0</v>
      </c>
      <c r="W1163" s="285"/>
      <c r="X1163" s="286"/>
      <c r="Y1163" s="548">
        <f t="shared" si="690"/>
        <v>0</v>
      </c>
      <c r="Z1163" s="549">
        <f t="shared" si="690"/>
        <v>0</v>
      </c>
      <c r="AA1163" s="549">
        <f t="shared" si="690"/>
        <v>0</v>
      </c>
      <c r="AB1163" s="282">
        <f t="shared" si="676"/>
        <v>0</v>
      </c>
      <c r="AC1163" s="281">
        <f t="shared" si="677"/>
        <v>0</v>
      </c>
      <c r="AD1163" s="549">
        <f t="shared" si="691"/>
        <v>0</v>
      </c>
      <c r="AE1163" s="553">
        <f t="shared" si="692"/>
        <v>0</v>
      </c>
      <c r="AF1163" s="282">
        <f t="shared" si="693"/>
        <v>0</v>
      </c>
      <c r="AG1163" s="283">
        <f t="shared" si="694"/>
        <v>0</v>
      </c>
      <c r="AH1163" s="281">
        <f t="shared" si="648"/>
        <v>0</v>
      </c>
      <c r="AI1163" s="551">
        <f t="shared" si="695"/>
        <v>0</v>
      </c>
      <c r="AJ1163" s="549">
        <f t="shared" si="695"/>
        <v>0</v>
      </c>
      <c r="AK1163" s="549">
        <f t="shared" si="695"/>
        <v>0</v>
      </c>
      <c r="AL1163" s="282">
        <f t="shared" si="649"/>
        <v>0</v>
      </c>
      <c r="AM1163" s="281">
        <f t="shared" si="650"/>
        <v>0</v>
      </c>
      <c r="AN1163" s="549">
        <f t="shared" si="642"/>
        <v>0</v>
      </c>
      <c r="AO1163" s="549">
        <f t="shared" si="643"/>
        <v>0</v>
      </c>
      <c r="AP1163" s="549">
        <f t="shared" si="651"/>
        <v>0</v>
      </c>
      <c r="AQ1163" s="283">
        <f t="shared" si="653"/>
        <v>0</v>
      </c>
      <c r="AR1163" s="281">
        <f t="shared" si="652"/>
        <v>0</v>
      </c>
      <c r="AT1163" s="446"/>
      <c r="AU1163" s="344"/>
      <c r="AV1163" s="447" t="str">
        <f t="shared" si="696"/>
        <v>CA</v>
      </c>
      <c r="AW1163" s="447" t="str">
        <f t="shared" si="696"/>
        <v>CL</v>
      </c>
      <c r="AX1163" s="447" t="str">
        <f t="shared" si="696"/>
        <v>AIC</v>
      </c>
      <c r="AY1163" s="447" t="str">
        <f t="shared" si="639"/>
        <v>ERB</v>
      </c>
      <c r="AZ1163" s="447" t="str">
        <f t="shared" si="639"/>
        <v>GRB</v>
      </c>
      <c r="BA1163" s="447" t="str">
        <f t="shared" si="639"/>
        <v>Non-Op</v>
      </c>
      <c r="BC1163" s="449" t="s">
        <v>2100</v>
      </c>
      <c r="BD1163" s="552">
        <f t="shared" ref="BD1163:BD1228" si="697">+T1163</f>
        <v>0</v>
      </c>
      <c r="BF1163" s="435"/>
      <c r="BG1163" s="435"/>
      <c r="BH1163" s="435"/>
      <c r="BI1163" s="435"/>
      <c r="BJ1163" s="435"/>
      <c r="BK1163" s="435"/>
      <c r="BL1163" s="435"/>
      <c r="BN1163" s="444"/>
    </row>
    <row r="1164" spans="1:66" s="28" customFormat="1" ht="12" customHeight="1">
      <c r="A1164" s="362">
        <v>21510023</v>
      </c>
      <c r="B1164" s="290" t="str">
        <f t="shared" si="670"/>
        <v>21510023</v>
      </c>
      <c r="C1164" s="450" t="s">
        <v>1709</v>
      </c>
      <c r="D1164" s="451" t="s">
        <v>1162</v>
      </c>
      <c r="E1164" s="451"/>
      <c r="F1164" s="300">
        <v>43800</v>
      </c>
      <c r="G1164" s="451"/>
      <c r="H1164" s="556">
        <v>-20241655.91</v>
      </c>
      <c r="I1164" s="556">
        <v>-20241655.91</v>
      </c>
      <c r="J1164" s="556">
        <v>-20241655.91</v>
      </c>
      <c r="K1164" s="556">
        <v>-20241655.91</v>
      </c>
      <c r="L1164" s="556">
        <v>-20241655.91</v>
      </c>
      <c r="M1164" s="556">
        <v>-20241655.91</v>
      </c>
      <c r="N1164" s="556">
        <v>-20241655.91</v>
      </c>
      <c r="O1164" s="556">
        <v>-20241655.91</v>
      </c>
      <c r="P1164" s="556">
        <v>-20241655.91</v>
      </c>
      <c r="Q1164" s="556">
        <v>-20241655.91</v>
      </c>
      <c r="R1164" s="556">
        <v>-20241655.91</v>
      </c>
      <c r="S1164" s="556">
        <v>-20241655.91</v>
      </c>
      <c r="T1164" s="556">
        <v>-21177938.02</v>
      </c>
      <c r="U1164" s="556"/>
      <c r="V1164" s="556">
        <f t="shared" si="689"/>
        <v>-20280667.664583333</v>
      </c>
      <c r="W1164" s="292"/>
      <c r="X1164" s="293"/>
      <c r="Y1164" s="548">
        <f t="shared" si="690"/>
        <v>0</v>
      </c>
      <c r="Z1164" s="549">
        <f t="shared" si="690"/>
        <v>0</v>
      </c>
      <c r="AA1164" s="549">
        <f t="shared" si="690"/>
        <v>-21177938.02</v>
      </c>
      <c r="AB1164" s="282">
        <f t="shared" si="676"/>
        <v>0</v>
      </c>
      <c r="AC1164" s="281">
        <f t="shared" si="677"/>
        <v>0</v>
      </c>
      <c r="AD1164" s="549">
        <f t="shared" si="691"/>
        <v>0</v>
      </c>
      <c r="AE1164" s="553">
        <f t="shared" si="692"/>
        <v>0</v>
      </c>
      <c r="AF1164" s="282">
        <f t="shared" si="693"/>
        <v>0</v>
      </c>
      <c r="AG1164" s="283">
        <f t="shared" si="694"/>
        <v>0</v>
      </c>
      <c r="AH1164" s="281">
        <f t="shared" si="648"/>
        <v>0</v>
      </c>
      <c r="AI1164" s="551">
        <f t="shared" si="695"/>
        <v>0</v>
      </c>
      <c r="AJ1164" s="549">
        <f t="shared" si="695"/>
        <v>0</v>
      </c>
      <c r="AK1164" s="549">
        <f t="shared" si="695"/>
        <v>-20280667.664583333</v>
      </c>
      <c r="AL1164" s="282">
        <f t="shared" si="649"/>
        <v>0</v>
      </c>
      <c r="AM1164" s="281">
        <f t="shared" si="650"/>
        <v>0</v>
      </c>
      <c r="AN1164" s="549">
        <f t="shared" si="642"/>
        <v>0</v>
      </c>
      <c r="AO1164" s="549">
        <f t="shared" si="643"/>
        <v>0</v>
      </c>
      <c r="AP1164" s="549">
        <f t="shared" si="651"/>
        <v>0</v>
      </c>
      <c r="AQ1164" s="283">
        <f t="shared" ref="AQ1164:AQ1165" si="698">SUM(AN1164:AP1164)</f>
        <v>0</v>
      </c>
      <c r="AR1164" s="281">
        <f t="shared" si="652"/>
        <v>0</v>
      </c>
      <c r="AT1164" s="446"/>
      <c r="AU1164" s="344"/>
      <c r="AV1164" s="447" t="str">
        <f t="shared" si="696"/>
        <v>CA</v>
      </c>
      <c r="AW1164" s="447" t="str">
        <f t="shared" si="696"/>
        <v>CL</v>
      </c>
      <c r="AX1164" s="447" t="str">
        <f t="shared" si="696"/>
        <v>AIC</v>
      </c>
      <c r="AY1164" s="447" t="str">
        <f t="shared" si="639"/>
        <v>ERB</v>
      </c>
      <c r="AZ1164" s="447" t="str">
        <f t="shared" si="639"/>
        <v>GRB</v>
      </c>
      <c r="BA1164" s="447" t="str">
        <f t="shared" si="639"/>
        <v>Non-Op</v>
      </c>
      <c r="BC1164" s="449" t="s">
        <v>2100</v>
      </c>
      <c r="BD1164" s="552">
        <f t="shared" si="697"/>
        <v>-21177938.02</v>
      </c>
      <c r="BF1164" s="435"/>
      <c r="BG1164" s="435"/>
      <c r="BH1164" s="435"/>
      <c r="BI1164" s="435"/>
      <c r="BJ1164" s="435"/>
      <c r="BK1164" s="435"/>
      <c r="BL1164" s="435"/>
      <c r="BN1164" s="444"/>
    </row>
    <row r="1165" spans="1:66" s="28" customFormat="1" ht="12" customHeight="1">
      <c r="A1165" s="362">
        <v>21510033</v>
      </c>
      <c r="B1165" s="290" t="str">
        <f t="shared" si="670"/>
        <v>21510033</v>
      </c>
      <c r="C1165" s="450" t="s">
        <v>2300</v>
      </c>
      <c r="D1165" s="451" t="s">
        <v>1162</v>
      </c>
      <c r="E1165" s="451"/>
      <c r="F1165" s="300">
        <v>43800</v>
      </c>
      <c r="G1165" s="451"/>
      <c r="H1165" s="556">
        <v>-13980906.869999999</v>
      </c>
      <c r="I1165" s="556">
        <v>-13980906.869999999</v>
      </c>
      <c r="J1165" s="556">
        <v>-13980906.869999999</v>
      </c>
      <c r="K1165" s="556">
        <v>-13980906.869999999</v>
      </c>
      <c r="L1165" s="556">
        <v>-13980906.869999999</v>
      </c>
      <c r="M1165" s="556">
        <v>-13980906.869999999</v>
      </c>
      <c r="N1165" s="556">
        <v>-13980906.869999999</v>
      </c>
      <c r="O1165" s="556">
        <v>-13980906.869999999</v>
      </c>
      <c r="P1165" s="556">
        <v>-13980906.869999999</v>
      </c>
      <c r="Q1165" s="556">
        <v>-13980906.869999999</v>
      </c>
      <c r="R1165" s="556">
        <v>-13980906.869999999</v>
      </c>
      <c r="S1165" s="556">
        <v>-13980906.869999999</v>
      </c>
      <c r="T1165" s="556">
        <v>-14854723.619999999</v>
      </c>
      <c r="U1165" s="556"/>
      <c r="V1165" s="556">
        <f t="shared" si="689"/>
        <v>-14017315.901250003</v>
      </c>
      <c r="W1165" s="292"/>
      <c r="X1165" s="293"/>
      <c r="Y1165" s="548">
        <f t="shared" si="690"/>
        <v>0</v>
      </c>
      <c r="Z1165" s="549">
        <f t="shared" si="690"/>
        <v>0</v>
      </c>
      <c r="AA1165" s="549">
        <f t="shared" si="690"/>
        <v>-14854723.619999999</v>
      </c>
      <c r="AB1165" s="282">
        <f t="shared" si="676"/>
        <v>0</v>
      </c>
      <c r="AC1165" s="281">
        <f t="shared" si="677"/>
        <v>0</v>
      </c>
      <c r="AD1165" s="549">
        <f t="shared" si="691"/>
        <v>0</v>
      </c>
      <c r="AE1165" s="553">
        <f t="shared" si="692"/>
        <v>0</v>
      </c>
      <c r="AF1165" s="282">
        <f t="shared" si="693"/>
        <v>0</v>
      </c>
      <c r="AG1165" s="283">
        <f t="shared" si="694"/>
        <v>0</v>
      </c>
      <c r="AH1165" s="281">
        <f t="shared" si="648"/>
        <v>0</v>
      </c>
      <c r="AI1165" s="551">
        <f t="shared" si="695"/>
        <v>0</v>
      </c>
      <c r="AJ1165" s="549">
        <f t="shared" si="695"/>
        <v>0</v>
      </c>
      <c r="AK1165" s="549">
        <f t="shared" si="695"/>
        <v>-14017315.901250003</v>
      </c>
      <c r="AL1165" s="282">
        <f t="shared" si="649"/>
        <v>0</v>
      </c>
      <c r="AM1165" s="281">
        <f t="shared" si="650"/>
        <v>0</v>
      </c>
      <c r="AN1165" s="549">
        <f t="shared" si="642"/>
        <v>0</v>
      </c>
      <c r="AO1165" s="549">
        <f t="shared" si="643"/>
        <v>0</v>
      </c>
      <c r="AP1165" s="549">
        <f t="shared" si="651"/>
        <v>0</v>
      </c>
      <c r="AQ1165" s="283">
        <f t="shared" si="698"/>
        <v>0</v>
      </c>
      <c r="AR1165" s="281">
        <f t="shared" si="652"/>
        <v>0</v>
      </c>
      <c r="AT1165" s="446"/>
      <c r="AU1165" s="344"/>
      <c r="AV1165" s="447" t="str">
        <f t="shared" si="696"/>
        <v>CA</v>
      </c>
      <c r="AW1165" s="447" t="str">
        <f t="shared" si="696"/>
        <v>CL</v>
      </c>
      <c r="AX1165" s="447" t="str">
        <f t="shared" si="696"/>
        <v>AIC</v>
      </c>
      <c r="AY1165" s="447" t="str">
        <f t="shared" si="639"/>
        <v>ERB</v>
      </c>
      <c r="AZ1165" s="447" t="str">
        <f t="shared" si="639"/>
        <v>GRB</v>
      </c>
      <c r="BA1165" s="447" t="str">
        <f t="shared" si="639"/>
        <v>Non-Op</v>
      </c>
      <c r="BC1165" s="449" t="s">
        <v>2100</v>
      </c>
      <c r="BD1165" s="552">
        <f t="shared" si="697"/>
        <v>-14854723.619999999</v>
      </c>
      <c r="BF1165" s="435"/>
      <c r="BG1165" s="435"/>
      <c r="BH1165" s="435"/>
      <c r="BI1165" s="435"/>
      <c r="BJ1165" s="435"/>
      <c r="BK1165" s="435"/>
      <c r="BL1165" s="435"/>
      <c r="BN1165" s="444"/>
    </row>
    <row r="1166" spans="1:66" s="28" customFormat="1" ht="12" customHeight="1">
      <c r="A1166" s="701">
        <v>21600003</v>
      </c>
      <c r="B1166" s="702" t="str">
        <f t="shared" si="670"/>
        <v>21600003</v>
      </c>
      <c r="C1166" s="673" t="s">
        <v>1710</v>
      </c>
      <c r="D1166" s="674" t="s">
        <v>1162</v>
      </c>
      <c r="E1166" s="674"/>
      <c r="F1166" s="673"/>
      <c r="G1166" s="674"/>
      <c r="H1166" s="620">
        <v>-933896014.99000001</v>
      </c>
      <c r="I1166" s="620">
        <v>-1003727656.8099999</v>
      </c>
      <c r="J1166" s="620">
        <v>-1037751526.16</v>
      </c>
      <c r="K1166" s="620">
        <v>-936259906.07000005</v>
      </c>
      <c r="L1166" s="620">
        <v>-854906045.83999991</v>
      </c>
      <c r="M1166" s="620">
        <v>-831824315.32999992</v>
      </c>
      <c r="N1166" s="620">
        <v>-942995769.68999994</v>
      </c>
      <c r="O1166" s="620">
        <v>-916657646.10000002</v>
      </c>
      <c r="P1166" s="620">
        <v>-872762721.72000003</v>
      </c>
      <c r="Q1166" s="620">
        <v>-1026757332.1900001</v>
      </c>
      <c r="R1166" s="620">
        <v>-1005997915.8200001</v>
      </c>
      <c r="S1166" s="620">
        <v>-897101222.41999996</v>
      </c>
      <c r="T1166" s="547">
        <v>-865780897.85000002</v>
      </c>
      <c r="U1166" s="620"/>
      <c r="V1166" s="620">
        <f t="shared" si="689"/>
        <v>-935548376.21416664</v>
      </c>
      <c r="W1166" s="675"/>
      <c r="X1166" s="676"/>
      <c r="Y1166" s="548">
        <f t="shared" si="690"/>
        <v>0</v>
      </c>
      <c r="Z1166" s="549">
        <f t="shared" si="690"/>
        <v>0</v>
      </c>
      <c r="AA1166" s="549">
        <f t="shared" si="690"/>
        <v>-865780897.85000002</v>
      </c>
      <c r="AB1166" s="282">
        <f t="shared" si="676"/>
        <v>0</v>
      </c>
      <c r="AC1166" s="281">
        <f t="shared" si="677"/>
        <v>0</v>
      </c>
      <c r="AD1166" s="549">
        <f t="shared" si="691"/>
        <v>0</v>
      </c>
      <c r="AE1166" s="553">
        <f t="shared" si="692"/>
        <v>0</v>
      </c>
      <c r="AF1166" s="282">
        <f t="shared" si="693"/>
        <v>0</v>
      </c>
      <c r="AG1166" s="283">
        <f t="shared" si="694"/>
        <v>0</v>
      </c>
      <c r="AH1166" s="281">
        <f t="shared" si="648"/>
        <v>0</v>
      </c>
      <c r="AI1166" s="551">
        <f t="shared" si="695"/>
        <v>0</v>
      </c>
      <c r="AJ1166" s="549">
        <f t="shared" si="695"/>
        <v>0</v>
      </c>
      <c r="AK1166" s="549">
        <f t="shared" si="695"/>
        <v>-935548376.21416664</v>
      </c>
      <c r="AL1166" s="282">
        <f t="shared" si="649"/>
        <v>0</v>
      </c>
      <c r="AM1166" s="281">
        <f t="shared" si="650"/>
        <v>0</v>
      </c>
      <c r="AN1166" s="549">
        <f t="shared" si="642"/>
        <v>0</v>
      </c>
      <c r="AO1166" s="549">
        <f t="shared" si="643"/>
        <v>0</v>
      </c>
      <c r="AP1166" s="549">
        <f t="shared" si="651"/>
        <v>0</v>
      </c>
      <c r="AQ1166" s="283">
        <f t="shared" si="653"/>
        <v>0</v>
      </c>
      <c r="AR1166" s="281">
        <f t="shared" si="652"/>
        <v>0</v>
      </c>
      <c r="AT1166" s="446"/>
      <c r="AU1166" s="344"/>
      <c r="AV1166" s="447" t="str">
        <f t="shared" si="696"/>
        <v>CA</v>
      </c>
      <c r="AW1166" s="447" t="str">
        <f t="shared" si="696"/>
        <v>CL</v>
      </c>
      <c r="AX1166" s="447" t="str">
        <f t="shared" si="696"/>
        <v>AIC</v>
      </c>
      <c r="AY1166" s="447" t="str">
        <f t="shared" si="639"/>
        <v>ERB</v>
      </c>
      <c r="AZ1166" s="447" t="str">
        <f t="shared" si="639"/>
        <v>GRB</v>
      </c>
      <c r="BA1166" s="447" t="str">
        <f t="shared" si="639"/>
        <v>Non-Op</v>
      </c>
      <c r="BC1166" s="449" t="s">
        <v>2100</v>
      </c>
      <c r="BD1166" s="552">
        <f t="shared" si="697"/>
        <v>-865780897.85000002</v>
      </c>
      <c r="BF1166" s="435"/>
      <c r="BG1166" s="435"/>
      <c r="BH1166" s="435"/>
      <c r="BI1166" s="435"/>
      <c r="BJ1166" s="435"/>
      <c r="BK1166" s="435"/>
      <c r="BL1166" s="435"/>
      <c r="BN1166" s="444"/>
    </row>
    <row r="1167" spans="1:66" s="28" customFormat="1" ht="12" customHeight="1">
      <c r="A1167" s="718" t="s">
        <v>1711</v>
      </c>
      <c r="B1167" s="673" t="str">
        <f t="shared" si="670"/>
        <v>Total Profit/Loss Current Year</v>
      </c>
      <c r="C1167" s="673"/>
      <c r="D1167" s="674" t="s">
        <v>1162</v>
      </c>
      <c r="E1167" s="674"/>
      <c r="F1167" s="673"/>
      <c r="G1167" s="674"/>
      <c r="H1167" s="620">
        <v>-336064106.55999994</v>
      </c>
      <c r="I1167" s="620">
        <v>-122655581.52</v>
      </c>
      <c r="J1167" s="620">
        <v>-141903597.84999999</v>
      </c>
      <c r="K1167" s="620">
        <v>-288080023.37</v>
      </c>
      <c r="L1167" s="620">
        <v>-385709904.56</v>
      </c>
      <c r="M1167" s="620">
        <v>-401540940.02999997</v>
      </c>
      <c r="N1167" s="620">
        <v>-281762846.39999998</v>
      </c>
      <c r="O1167" s="620">
        <v>-308914141.54000002</v>
      </c>
      <c r="P1167" s="620">
        <v>-345333377.87</v>
      </c>
      <c r="Q1167" s="620">
        <v>-179861335.99000001</v>
      </c>
      <c r="R1167" s="620">
        <v>-213137414.16</v>
      </c>
      <c r="S1167" s="620">
        <v>-349001237.00999999</v>
      </c>
      <c r="T1167" s="547">
        <v>-456860606</v>
      </c>
      <c r="U1167" s="620"/>
      <c r="V1167" s="620">
        <f t="shared" si="689"/>
        <v>-284530229.71499997</v>
      </c>
      <c r="W1167" s="675"/>
      <c r="X1167" s="675"/>
      <c r="Y1167" s="548">
        <f t="shared" si="690"/>
        <v>0</v>
      </c>
      <c r="Z1167" s="549">
        <f t="shared" si="690"/>
        <v>0</v>
      </c>
      <c r="AA1167" s="549">
        <f t="shared" si="690"/>
        <v>-456860606</v>
      </c>
      <c r="AB1167" s="282">
        <f t="shared" si="676"/>
        <v>0</v>
      </c>
      <c r="AC1167" s="281">
        <f t="shared" si="677"/>
        <v>0</v>
      </c>
      <c r="AD1167" s="549">
        <f t="shared" si="691"/>
        <v>0</v>
      </c>
      <c r="AE1167" s="553">
        <f t="shared" si="692"/>
        <v>0</v>
      </c>
      <c r="AF1167" s="282">
        <f t="shared" si="693"/>
        <v>0</v>
      </c>
      <c r="AG1167" s="283">
        <f t="shared" si="694"/>
        <v>0</v>
      </c>
      <c r="AH1167" s="281">
        <f t="shared" si="648"/>
        <v>0</v>
      </c>
      <c r="AI1167" s="551">
        <f t="shared" si="695"/>
        <v>0</v>
      </c>
      <c r="AJ1167" s="549">
        <f t="shared" si="695"/>
        <v>0</v>
      </c>
      <c r="AK1167" s="549">
        <f t="shared" si="695"/>
        <v>-284530229.71499997</v>
      </c>
      <c r="AL1167" s="282">
        <f t="shared" si="649"/>
        <v>0</v>
      </c>
      <c r="AM1167" s="281">
        <f t="shared" si="650"/>
        <v>0</v>
      </c>
      <c r="AN1167" s="549">
        <f t="shared" si="642"/>
        <v>0</v>
      </c>
      <c r="AO1167" s="549">
        <f t="shared" si="643"/>
        <v>0</v>
      </c>
      <c r="AP1167" s="549">
        <f t="shared" si="651"/>
        <v>0</v>
      </c>
      <c r="AQ1167" s="283">
        <f t="shared" si="653"/>
        <v>0</v>
      </c>
      <c r="AR1167" s="281">
        <f t="shared" si="652"/>
        <v>0</v>
      </c>
      <c r="AT1167" s="446"/>
      <c r="AU1167" s="344"/>
      <c r="AV1167" s="447" t="str">
        <f t="shared" si="696"/>
        <v>CA</v>
      </c>
      <c r="AW1167" s="447" t="str">
        <f t="shared" si="696"/>
        <v>CL</v>
      </c>
      <c r="AX1167" s="447" t="str">
        <f t="shared" si="696"/>
        <v>AIC</v>
      </c>
      <c r="AY1167" s="447" t="str">
        <f t="shared" si="639"/>
        <v>ERB</v>
      </c>
      <c r="AZ1167" s="447" t="str">
        <f t="shared" si="639"/>
        <v>GRB</v>
      </c>
      <c r="BA1167" s="447" t="str">
        <f t="shared" si="639"/>
        <v>Non-Op</v>
      </c>
      <c r="BC1167" s="449" t="s">
        <v>2100</v>
      </c>
      <c r="BD1167" s="552">
        <f t="shared" si="697"/>
        <v>-456860606</v>
      </c>
      <c r="BF1167" s="448"/>
      <c r="BG1167" s="448"/>
      <c r="BH1167" s="448"/>
      <c r="BI1167" s="448"/>
      <c r="BJ1167" s="448"/>
      <c r="BK1167" s="448"/>
      <c r="BL1167" s="448"/>
      <c r="BN1167" s="444"/>
    </row>
    <row r="1168" spans="1:66" s="28" customFormat="1" ht="12" customHeight="1">
      <c r="A1168" s="321">
        <v>43800003</v>
      </c>
      <c r="B1168" s="288" t="str">
        <f t="shared" si="670"/>
        <v>43800003</v>
      </c>
      <c r="C1168" s="444" t="s">
        <v>1712</v>
      </c>
      <c r="D1168" s="445" t="s">
        <v>1162</v>
      </c>
      <c r="E1168" s="445"/>
      <c r="F1168" s="444"/>
      <c r="G1168" s="445"/>
      <c r="H1168" s="547">
        <v>229858381.56999999</v>
      </c>
      <c r="I1168" s="547">
        <v>12656250</v>
      </c>
      <c r="J1168" s="547">
        <v>12967411.67</v>
      </c>
      <c r="K1168" s="547">
        <v>13895325.98</v>
      </c>
      <c r="L1168" s="547">
        <v>14181225.98</v>
      </c>
      <c r="M1168" s="547">
        <v>14181225.98</v>
      </c>
      <c r="N1168" s="547">
        <v>15933225.98</v>
      </c>
      <c r="O1168" s="547">
        <v>15933225.98</v>
      </c>
      <c r="P1168" s="547">
        <v>15933225.98</v>
      </c>
      <c r="Q1168" s="547">
        <v>20433225.98</v>
      </c>
      <c r="R1168" s="547">
        <v>20433225.98</v>
      </c>
      <c r="S1168" s="547">
        <v>21612225.98</v>
      </c>
      <c r="T1168" s="547">
        <v>35395225.979999997</v>
      </c>
      <c r="U1168" s="547"/>
      <c r="V1168" s="547">
        <f t="shared" si="689"/>
        <v>25898883.272083331</v>
      </c>
      <c r="W1168" s="285"/>
      <c r="X1168" s="285"/>
      <c r="Y1168" s="548">
        <f t="shared" si="690"/>
        <v>0</v>
      </c>
      <c r="Z1168" s="549">
        <f t="shared" si="690"/>
        <v>0</v>
      </c>
      <c r="AA1168" s="549">
        <f t="shared" si="690"/>
        <v>35395225.979999997</v>
      </c>
      <c r="AB1168" s="282">
        <f t="shared" si="676"/>
        <v>0</v>
      </c>
      <c r="AC1168" s="281">
        <f t="shared" si="677"/>
        <v>0</v>
      </c>
      <c r="AD1168" s="549">
        <f t="shared" si="691"/>
        <v>0</v>
      </c>
      <c r="AE1168" s="553">
        <f t="shared" si="692"/>
        <v>0</v>
      </c>
      <c r="AF1168" s="282">
        <f t="shared" si="693"/>
        <v>0</v>
      </c>
      <c r="AG1168" s="283">
        <f t="shared" si="694"/>
        <v>0</v>
      </c>
      <c r="AH1168" s="281">
        <f t="shared" si="648"/>
        <v>0</v>
      </c>
      <c r="AI1168" s="551">
        <f t="shared" si="695"/>
        <v>0</v>
      </c>
      <c r="AJ1168" s="549">
        <f t="shared" si="695"/>
        <v>0</v>
      </c>
      <c r="AK1168" s="549">
        <f t="shared" si="695"/>
        <v>25898883.272083331</v>
      </c>
      <c r="AL1168" s="282">
        <f t="shared" si="649"/>
        <v>0</v>
      </c>
      <c r="AM1168" s="281">
        <f t="shared" si="650"/>
        <v>0</v>
      </c>
      <c r="AN1168" s="549">
        <f t="shared" si="642"/>
        <v>0</v>
      </c>
      <c r="AO1168" s="549">
        <f t="shared" si="643"/>
        <v>0</v>
      </c>
      <c r="AP1168" s="549">
        <f t="shared" si="651"/>
        <v>0</v>
      </c>
      <c r="AQ1168" s="283">
        <f t="shared" si="653"/>
        <v>0</v>
      </c>
      <c r="AR1168" s="281">
        <f t="shared" si="652"/>
        <v>0</v>
      </c>
      <c r="AT1168" s="446"/>
      <c r="AU1168" s="344"/>
      <c r="AV1168" s="447" t="str">
        <f t="shared" si="696"/>
        <v>CA</v>
      </c>
      <c r="AW1168" s="447" t="str">
        <f t="shared" si="696"/>
        <v>CL</v>
      </c>
      <c r="AX1168" s="447" t="str">
        <f t="shared" si="696"/>
        <v>AIC</v>
      </c>
      <c r="AY1168" s="447" t="str">
        <f t="shared" si="639"/>
        <v>ERB</v>
      </c>
      <c r="AZ1168" s="447" t="str">
        <f t="shared" si="639"/>
        <v>GRB</v>
      </c>
      <c r="BA1168" s="447" t="str">
        <f t="shared" si="639"/>
        <v>Non-Op</v>
      </c>
      <c r="BC1168" s="449" t="s">
        <v>2100</v>
      </c>
      <c r="BD1168" s="552">
        <f t="shared" si="697"/>
        <v>35395225.979999997</v>
      </c>
      <c r="BF1168" s="435"/>
      <c r="BG1168" s="435"/>
      <c r="BH1168" s="435"/>
      <c r="BI1168" s="435"/>
      <c r="BJ1168" s="435"/>
      <c r="BK1168" s="435"/>
      <c r="BL1168" s="435"/>
      <c r="BN1168" s="444"/>
    </row>
    <row r="1169" spans="1:66" s="28" customFormat="1" ht="12" customHeight="1">
      <c r="A1169" s="563">
        <v>43900003</v>
      </c>
      <c r="B1169" s="562" t="str">
        <f t="shared" si="670"/>
        <v>43900003</v>
      </c>
      <c r="C1169" s="444" t="s">
        <v>1713</v>
      </c>
      <c r="D1169" s="445" t="s">
        <v>1165</v>
      </c>
      <c r="E1169" s="445"/>
      <c r="F1169" s="444"/>
      <c r="G1169" s="445"/>
      <c r="H1169" s="547">
        <v>-21484570.550000001</v>
      </c>
      <c r="I1169" s="547">
        <v>-21484570.550000001</v>
      </c>
      <c r="J1169" s="547">
        <v>-21484570.550000001</v>
      </c>
      <c r="K1169" s="547">
        <v>-21484570.550000001</v>
      </c>
      <c r="L1169" s="547">
        <v>-21484570.550000001</v>
      </c>
      <c r="M1169" s="547">
        <v>-21484570.550000001</v>
      </c>
      <c r="N1169" s="547">
        <v>-21484570.550000001</v>
      </c>
      <c r="O1169" s="547">
        <v>-21484570.550000001</v>
      </c>
      <c r="P1169" s="547">
        <v>-21484570.550000001</v>
      </c>
      <c r="Q1169" s="547">
        <v>-21484570.550000001</v>
      </c>
      <c r="R1169" s="547">
        <v>-21484570.550000001</v>
      </c>
      <c r="S1169" s="547">
        <v>-21484570.550000001</v>
      </c>
      <c r="T1169" s="547">
        <v>-21484570.550000001</v>
      </c>
      <c r="U1169" s="547"/>
      <c r="V1169" s="547">
        <f t="shared" si="689"/>
        <v>-21484570.550000004</v>
      </c>
      <c r="W1169" s="285"/>
      <c r="X1169" s="286"/>
      <c r="Y1169" s="548">
        <f t="shared" si="690"/>
        <v>0</v>
      </c>
      <c r="Z1169" s="549">
        <f t="shared" si="690"/>
        <v>0</v>
      </c>
      <c r="AA1169" s="549">
        <f t="shared" si="690"/>
        <v>0</v>
      </c>
      <c r="AB1169" s="282">
        <f t="shared" si="676"/>
        <v>-21484570.550000001</v>
      </c>
      <c r="AC1169" s="281">
        <f t="shared" si="677"/>
        <v>0</v>
      </c>
      <c r="AD1169" s="549">
        <f t="shared" si="691"/>
        <v>0</v>
      </c>
      <c r="AE1169" s="553">
        <f t="shared" si="692"/>
        <v>0</v>
      </c>
      <c r="AF1169" s="282">
        <f t="shared" si="693"/>
        <v>-21484570.550000001</v>
      </c>
      <c r="AG1169" s="283">
        <f t="shared" si="694"/>
        <v>-21484570.550000001</v>
      </c>
      <c r="AH1169" s="281">
        <f t="shared" si="648"/>
        <v>0</v>
      </c>
      <c r="AI1169" s="551">
        <f t="shared" si="695"/>
        <v>0</v>
      </c>
      <c r="AJ1169" s="549">
        <f t="shared" si="695"/>
        <v>0</v>
      </c>
      <c r="AK1169" s="549">
        <f t="shared" si="695"/>
        <v>0</v>
      </c>
      <c r="AL1169" s="282">
        <f t="shared" si="649"/>
        <v>-21484570.550000004</v>
      </c>
      <c r="AM1169" s="281">
        <f t="shared" si="650"/>
        <v>0</v>
      </c>
      <c r="AN1169" s="549">
        <f t="shared" si="642"/>
        <v>0</v>
      </c>
      <c r="AO1169" s="549">
        <f t="shared" si="643"/>
        <v>0</v>
      </c>
      <c r="AP1169" s="549">
        <f t="shared" si="651"/>
        <v>-21484570.550000004</v>
      </c>
      <c r="AQ1169" s="283">
        <f t="shared" si="653"/>
        <v>-21484570.550000004</v>
      </c>
      <c r="AR1169" s="281">
        <f t="shared" si="652"/>
        <v>0</v>
      </c>
      <c r="AT1169" s="446" t="s">
        <v>2068</v>
      </c>
      <c r="AU1169" s="344"/>
      <c r="AV1169" s="447" t="str">
        <f t="shared" si="696"/>
        <v>CA</v>
      </c>
      <c r="AW1169" s="447" t="str">
        <f t="shared" si="696"/>
        <v>CL</v>
      </c>
      <c r="AX1169" s="447" t="str">
        <f t="shared" si="696"/>
        <v>AIC</v>
      </c>
      <c r="AY1169" s="447" t="str">
        <f t="shared" si="639"/>
        <v>ERB</v>
      </c>
      <c r="AZ1169" s="447" t="str">
        <f t="shared" si="639"/>
        <v>GRB</v>
      </c>
      <c r="BA1169" s="447" t="str">
        <f t="shared" si="639"/>
        <v>Non-Op</v>
      </c>
      <c r="BC1169" s="449" t="s">
        <v>2100</v>
      </c>
      <c r="BD1169" s="552">
        <f t="shared" si="697"/>
        <v>-21484570.550000001</v>
      </c>
      <c r="BF1169" s="435"/>
      <c r="BG1169" s="435"/>
      <c r="BH1169" s="435"/>
      <c r="BI1169" s="435"/>
      <c r="BJ1169" s="435"/>
      <c r="BK1169" s="435"/>
      <c r="BL1169" s="435"/>
      <c r="BN1169" s="444"/>
    </row>
    <row r="1170" spans="1:66" s="28" customFormat="1" ht="12" customHeight="1">
      <c r="A1170" s="701">
        <v>21600011</v>
      </c>
      <c r="B1170" s="702" t="str">
        <f t="shared" si="670"/>
        <v>21600011</v>
      </c>
      <c r="C1170" s="673" t="s">
        <v>1714</v>
      </c>
      <c r="D1170" s="674" t="s">
        <v>1165</v>
      </c>
      <c r="E1170" s="674"/>
      <c r="F1170" s="673"/>
      <c r="G1170" s="674"/>
      <c r="H1170" s="620">
        <v>2520428.0199999996</v>
      </c>
      <c r="I1170" s="620">
        <v>-67943436.359999999</v>
      </c>
      <c r="J1170" s="620">
        <v>-33919567.009999998</v>
      </c>
      <c r="K1170" s="620">
        <v>-101696976.73999999</v>
      </c>
      <c r="L1170" s="620">
        <v>-183050836.91</v>
      </c>
      <c r="M1170" s="620">
        <v>-206132567.41999999</v>
      </c>
      <c r="N1170" s="620">
        <v>-94371130.590000004</v>
      </c>
      <c r="O1170" s="620">
        <v>-154799035.38999999</v>
      </c>
      <c r="P1170" s="620">
        <v>-198693959.77000001</v>
      </c>
      <c r="Q1170" s="620">
        <v>-44831242.68</v>
      </c>
      <c r="R1170" s="620">
        <v>-65590659.049999997</v>
      </c>
      <c r="S1170" s="620">
        <v>-174487352.44999999</v>
      </c>
      <c r="T1170" s="547">
        <v>-203809441.72</v>
      </c>
      <c r="U1170" s="620"/>
      <c r="V1170" s="620">
        <f t="shared" si="689"/>
        <v>-118846772.60166664</v>
      </c>
      <c r="W1170" s="675"/>
      <c r="X1170" s="676"/>
      <c r="Y1170" s="548">
        <f t="shared" si="690"/>
        <v>0</v>
      </c>
      <c r="Z1170" s="549">
        <f t="shared" si="690"/>
        <v>0</v>
      </c>
      <c r="AA1170" s="549">
        <f t="shared" si="690"/>
        <v>0</v>
      </c>
      <c r="AB1170" s="282">
        <f t="shared" si="676"/>
        <v>-203809441.72</v>
      </c>
      <c r="AC1170" s="281">
        <f t="shared" si="677"/>
        <v>0</v>
      </c>
      <c r="AD1170" s="549">
        <f t="shared" si="691"/>
        <v>0</v>
      </c>
      <c r="AE1170" s="553">
        <f t="shared" si="692"/>
        <v>0</v>
      </c>
      <c r="AF1170" s="282">
        <f t="shared" si="693"/>
        <v>-203809441.72</v>
      </c>
      <c r="AG1170" s="283">
        <f t="shared" si="694"/>
        <v>-203809441.72</v>
      </c>
      <c r="AH1170" s="281">
        <f t="shared" si="648"/>
        <v>0</v>
      </c>
      <c r="AI1170" s="551">
        <f t="shared" si="695"/>
        <v>0</v>
      </c>
      <c r="AJ1170" s="549">
        <f t="shared" si="695"/>
        <v>0</v>
      </c>
      <c r="AK1170" s="549">
        <f t="shared" si="695"/>
        <v>0</v>
      </c>
      <c r="AL1170" s="282">
        <f t="shared" si="649"/>
        <v>-118846772.60166664</v>
      </c>
      <c r="AM1170" s="281">
        <f t="shared" si="650"/>
        <v>0</v>
      </c>
      <c r="AN1170" s="549">
        <f t="shared" si="642"/>
        <v>0</v>
      </c>
      <c r="AO1170" s="549">
        <f t="shared" si="643"/>
        <v>0</v>
      </c>
      <c r="AP1170" s="549">
        <f t="shared" si="651"/>
        <v>-118846772.60166664</v>
      </c>
      <c r="AQ1170" s="283">
        <f t="shared" si="653"/>
        <v>-118846772.60166664</v>
      </c>
      <c r="AR1170" s="281">
        <f t="shared" si="652"/>
        <v>0</v>
      </c>
      <c r="AT1170" s="446" t="s">
        <v>2073</v>
      </c>
      <c r="AU1170" s="344"/>
      <c r="AV1170" s="447" t="str">
        <f t="shared" si="696"/>
        <v>CA</v>
      </c>
      <c r="AW1170" s="447" t="str">
        <f t="shared" si="696"/>
        <v>CL</v>
      </c>
      <c r="AX1170" s="447" t="str">
        <f t="shared" si="696"/>
        <v>AIC</v>
      </c>
      <c r="AY1170" s="447" t="str">
        <f t="shared" ref="AY1170:BA1235" si="699">IF(VALUE(AD1170),AY$7,IF(ISBLANK(AD1170),"",AY$7))</f>
        <v>ERB</v>
      </c>
      <c r="AZ1170" s="447" t="str">
        <f t="shared" si="699"/>
        <v>GRB</v>
      </c>
      <c r="BA1170" s="447" t="str">
        <f t="shared" si="699"/>
        <v>Non-Op</v>
      </c>
      <c r="BC1170" s="449" t="s">
        <v>2100</v>
      </c>
      <c r="BD1170" s="552">
        <f t="shared" si="697"/>
        <v>-203809441.72</v>
      </c>
      <c r="BF1170" s="435"/>
      <c r="BG1170" s="435"/>
      <c r="BH1170" s="435"/>
      <c r="BI1170" s="435"/>
      <c r="BJ1170" s="435"/>
      <c r="BK1170" s="435"/>
      <c r="BL1170" s="435"/>
      <c r="BN1170" s="444"/>
    </row>
    <row r="1171" spans="1:66" s="28" customFormat="1" ht="12" customHeight="1">
      <c r="A1171" s="287">
        <v>21600013</v>
      </c>
      <c r="B1171" s="288" t="str">
        <f t="shared" si="670"/>
        <v>21600013</v>
      </c>
      <c r="C1171" s="444" t="s">
        <v>1715</v>
      </c>
      <c r="D1171" s="445" t="s">
        <v>1162</v>
      </c>
      <c r="E1171" s="445"/>
      <c r="F1171" s="444"/>
      <c r="G1171" s="445"/>
      <c r="H1171" s="547">
        <v>77562549.519999996</v>
      </c>
      <c r="I1171" s="547">
        <v>77562549.519999996</v>
      </c>
      <c r="J1171" s="547">
        <v>77562549.519999996</v>
      </c>
      <c r="K1171" s="547">
        <v>77562549.519999996</v>
      </c>
      <c r="L1171" s="547">
        <v>77562549.519999996</v>
      </c>
      <c r="M1171" s="547">
        <v>77562549.519999996</v>
      </c>
      <c r="N1171" s="547">
        <v>77562549.519999996</v>
      </c>
      <c r="O1171" s="547">
        <v>77562549.519999996</v>
      </c>
      <c r="P1171" s="547">
        <v>77562549.519999996</v>
      </c>
      <c r="Q1171" s="547">
        <v>77562549.519999996</v>
      </c>
      <c r="R1171" s="547">
        <v>77562549.519999996</v>
      </c>
      <c r="S1171" s="547">
        <v>77562549.519999996</v>
      </c>
      <c r="T1171" s="547">
        <v>77562549.519999996</v>
      </c>
      <c r="U1171" s="547"/>
      <c r="V1171" s="547">
        <f t="shared" si="689"/>
        <v>77562549.519999996</v>
      </c>
      <c r="W1171" s="285"/>
      <c r="X1171" s="286"/>
      <c r="Y1171" s="548">
        <f t="shared" si="690"/>
        <v>0</v>
      </c>
      <c r="Z1171" s="549">
        <f t="shared" si="690"/>
        <v>0</v>
      </c>
      <c r="AA1171" s="549">
        <f t="shared" si="690"/>
        <v>77562549.519999996</v>
      </c>
      <c r="AB1171" s="282">
        <f t="shared" si="676"/>
        <v>0</v>
      </c>
      <c r="AC1171" s="281">
        <f t="shared" si="677"/>
        <v>0</v>
      </c>
      <c r="AD1171" s="549">
        <f t="shared" si="691"/>
        <v>0</v>
      </c>
      <c r="AE1171" s="553">
        <f t="shared" si="692"/>
        <v>0</v>
      </c>
      <c r="AF1171" s="282">
        <f t="shared" si="693"/>
        <v>0</v>
      </c>
      <c r="AG1171" s="283">
        <f t="shared" si="694"/>
        <v>0</v>
      </c>
      <c r="AH1171" s="281">
        <f t="shared" si="648"/>
        <v>0</v>
      </c>
      <c r="AI1171" s="551">
        <f t="shared" si="695"/>
        <v>0</v>
      </c>
      <c r="AJ1171" s="549">
        <f t="shared" si="695"/>
        <v>0</v>
      </c>
      <c r="AK1171" s="549">
        <f t="shared" si="695"/>
        <v>77562549.519999996</v>
      </c>
      <c r="AL1171" s="282">
        <f t="shared" si="649"/>
        <v>0</v>
      </c>
      <c r="AM1171" s="281">
        <f t="shared" si="650"/>
        <v>0</v>
      </c>
      <c r="AN1171" s="549">
        <f t="shared" ref="AN1171:AN1246" si="700">IF($D1171=AN$5,$V1171,IF($D1171=AN$4, $V1171*$AK$1,0))</f>
        <v>0</v>
      </c>
      <c r="AO1171" s="549">
        <f t="shared" ref="AO1171:AO1246" si="701">IF($D1171=AO$5,$V1171,IF($D1171=AO$4, $V1171*$AK$2,0))</f>
        <v>0</v>
      </c>
      <c r="AP1171" s="549">
        <f t="shared" si="651"/>
        <v>0</v>
      </c>
      <c r="AQ1171" s="283">
        <f t="shared" si="653"/>
        <v>0</v>
      </c>
      <c r="AR1171" s="281">
        <f t="shared" si="652"/>
        <v>0</v>
      </c>
      <c r="AT1171" s="446"/>
      <c r="AU1171" s="344"/>
      <c r="AV1171" s="447" t="str">
        <f t="shared" si="696"/>
        <v>CA</v>
      </c>
      <c r="AW1171" s="447" t="str">
        <f t="shared" si="696"/>
        <v>CL</v>
      </c>
      <c r="AX1171" s="447" t="str">
        <f t="shared" si="696"/>
        <v>AIC</v>
      </c>
      <c r="AY1171" s="447" t="str">
        <f t="shared" si="699"/>
        <v>ERB</v>
      </c>
      <c r="AZ1171" s="447" t="str">
        <f t="shared" si="699"/>
        <v>GRB</v>
      </c>
      <c r="BA1171" s="447" t="str">
        <f t="shared" si="699"/>
        <v>Non-Op</v>
      </c>
      <c r="BC1171" s="449" t="s">
        <v>2100</v>
      </c>
      <c r="BD1171" s="552">
        <f t="shared" si="697"/>
        <v>77562549.519999996</v>
      </c>
      <c r="BF1171" s="435"/>
      <c r="BG1171" s="435"/>
      <c r="BH1171" s="435"/>
      <c r="BI1171" s="435"/>
      <c r="BJ1171" s="435"/>
      <c r="BK1171" s="435"/>
      <c r="BL1171" s="435"/>
      <c r="BN1171" s="444"/>
    </row>
    <row r="1172" spans="1:66" s="28" customFormat="1" ht="12" customHeight="1">
      <c r="A1172" s="287">
        <v>21600023</v>
      </c>
      <c r="B1172" s="288" t="str">
        <f t="shared" si="670"/>
        <v>21600023</v>
      </c>
      <c r="C1172" s="444" t="s">
        <v>1716</v>
      </c>
      <c r="D1172" s="445" t="s">
        <v>1162</v>
      </c>
      <c r="E1172" s="445"/>
      <c r="F1172" s="444"/>
      <c r="G1172" s="445"/>
      <c r="H1172" s="547">
        <v>1755001.25</v>
      </c>
      <c r="I1172" s="547">
        <v>1755001.25</v>
      </c>
      <c r="J1172" s="547">
        <v>1755001.25</v>
      </c>
      <c r="K1172" s="547">
        <v>1755001.25</v>
      </c>
      <c r="L1172" s="547">
        <v>1755001.25</v>
      </c>
      <c r="M1172" s="547">
        <v>1755001.25</v>
      </c>
      <c r="N1172" s="547">
        <v>1755001.25</v>
      </c>
      <c r="O1172" s="547">
        <v>1755001.25</v>
      </c>
      <c r="P1172" s="547">
        <v>1755001.25</v>
      </c>
      <c r="Q1172" s="547">
        <v>1755001.25</v>
      </c>
      <c r="R1172" s="547">
        <v>1755001.25</v>
      </c>
      <c r="S1172" s="547">
        <v>1755001.25</v>
      </c>
      <c r="T1172" s="547">
        <v>1755001.25</v>
      </c>
      <c r="U1172" s="547"/>
      <c r="V1172" s="547">
        <f t="shared" si="689"/>
        <v>1755001.25</v>
      </c>
      <c r="W1172" s="285"/>
      <c r="X1172" s="286"/>
      <c r="Y1172" s="548">
        <f t="shared" si="690"/>
        <v>0</v>
      </c>
      <c r="Z1172" s="549">
        <f t="shared" si="690"/>
        <v>0</v>
      </c>
      <c r="AA1172" s="549">
        <f t="shared" si="690"/>
        <v>1755001.25</v>
      </c>
      <c r="AB1172" s="282">
        <f t="shared" si="676"/>
        <v>0</v>
      </c>
      <c r="AC1172" s="281">
        <f t="shared" si="677"/>
        <v>0</v>
      </c>
      <c r="AD1172" s="549">
        <f t="shared" si="691"/>
        <v>0</v>
      </c>
      <c r="AE1172" s="553">
        <f t="shared" si="692"/>
        <v>0</v>
      </c>
      <c r="AF1172" s="282">
        <f t="shared" si="693"/>
        <v>0</v>
      </c>
      <c r="AG1172" s="283">
        <f t="shared" si="694"/>
        <v>0</v>
      </c>
      <c r="AH1172" s="281">
        <f t="shared" ref="AH1172:AH1235" si="702">AG1172-AB1172</f>
        <v>0</v>
      </c>
      <c r="AI1172" s="551">
        <f t="shared" si="695"/>
        <v>0</v>
      </c>
      <c r="AJ1172" s="549">
        <f t="shared" si="695"/>
        <v>0</v>
      </c>
      <c r="AK1172" s="549">
        <f t="shared" si="695"/>
        <v>1755001.25</v>
      </c>
      <c r="AL1172" s="282">
        <f t="shared" si="649"/>
        <v>0</v>
      </c>
      <c r="AM1172" s="281">
        <f t="shared" si="650"/>
        <v>0</v>
      </c>
      <c r="AN1172" s="549">
        <f t="shared" si="700"/>
        <v>0</v>
      </c>
      <c r="AO1172" s="549">
        <f t="shared" si="701"/>
        <v>0</v>
      </c>
      <c r="AP1172" s="549">
        <f t="shared" si="651"/>
        <v>0</v>
      </c>
      <c r="AQ1172" s="283">
        <f t="shared" si="653"/>
        <v>0</v>
      </c>
      <c r="AR1172" s="281">
        <f t="shared" si="652"/>
        <v>0</v>
      </c>
      <c r="AT1172" s="446"/>
      <c r="AU1172" s="344"/>
      <c r="AV1172" s="447" t="str">
        <f t="shared" si="696"/>
        <v>CA</v>
      </c>
      <c r="AW1172" s="447" t="str">
        <f t="shared" si="696"/>
        <v>CL</v>
      </c>
      <c r="AX1172" s="447" t="str">
        <f t="shared" si="696"/>
        <v>AIC</v>
      </c>
      <c r="AY1172" s="447" t="str">
        <f t="shared" si="699"/>
        <v>ERB</v>
      </c>
      <c r="AZ1172" s="447" t="str">
        <f t="shared" si="699"/>
        <v>GRB</v>
      </c>
      <c r="BA1172" s="447" t="str">
        <f t="shared" si="699"/>
        <v>Non-Op</v>
      </c>
      <c r="BC1172" s="449" t="s">
        <v>2100</v>
      </c>
      <c r="BD1172" s="552">
        <f t="shared" si="697"/>
        <v>1755001.25</v>
      </c>
      <c r="BF1172" s="435"/>
      <c r="BG1172" s="435"/>
      <c r="BH1172" s="435"/>
      <c r="BI1172" s="435"/>
      <c r="BJ1172" s="435"/>
      <c r="BK1172" s="435"/>
      <c r="BL1172" s="435"/>
      <c r="BN1172" s="444"/>
    </row>
    <row r="1173" spans="1:66" s="28" customFormat="1" ht="12" customHeight="1">
      <c r="A1173" s="287">
        <v>21600033</v>
      </c>
      <c r="B1173" s="288" t="str">
        <f t="shared" si="670"/>
        <v>21600033</v>
      </c>
      <c r="C1173" s="444" t="s">
        <v>1717</v>
      </c>
      <c r="D1173" s="445" t="s">
        <v>1162</v>
      </c>
      <c r="E1173" s="445"/>
      <c r="F1173" s="444"/>
      <c r="G1173" s="445"/>
      <c r="H1173" s="547">
        <v>1471103.62</v>
      </c>
      <c r="I1173" s="547">
        <v>1471103.62</v>
      </c>
      <c r="J1173" s="547">
        <v>1471103.62</v>
      </c>
      <c r="K1173" s="547">
        <v>1471103.62</v>
      </c>
      <c r="L1173" s="547">
        <v>1471103.62</v>
      </c>
      <c r="M1173" s="547">
        <v>1471103.62</v>
      </c>
      <c r="N1173" s="547">
        <v>1471103.62</v>
      </c>
      <c r="O1173" s="547">
        <v>1471103.62</v>
      </c>
      <c r="P1173" s="547">
        <v>1471103.62</v>
      </c>
      <c r="Q1173" s="547">
        <v>1471103.62</v>
      </c>
      <c r="R1173" s="547">
        <v>1471103.62</v>
      </c>
      <c r="S1173" s="547">
        <v>1471103.62</v>
      </c>
      <c r="T1173" s="547">
        <v>1471103.62</v>
      </c>
      <c r="U1173" s="547"/>
      <c r="V1173" s="547">
        <f t="shared" si="689"/>
        <v>1471103.6200000003</v>
      </c>
      <c r="W1173" s="285"/>
      <c r="X1173" s="286"/>
      <c r="Y1173" s="548">
        <f t="shared" si="690"/>
        <v>0</v>
      </c>
      <c r="Z1173" s="549">
        <f t="shared" si="690"/>
        <v>0</v>
      </c>
      <c r="AA1173" s="549">
        <f t="shared" si="690"/>
        <v>1471103.62</v>
      </c>
      <c r="AB1173" s="282">
        <f t="shared" si="676"/>
        <v>0</v>
      </c>
      <c r="AC1173" s="281">
        <f t="shared" si="677"/>
        <v>0</v>
      </c>
      <c r="AD1173" s="549">
        <f t="shared" si="691"/>
        <v>0</v>
      </c>
      <c r="AE1173" s="553">
        <f t="shared" si="692"/>
        <v>0</v>
      </c>
      <c r="AF1173" s="282">
        <f t="shared" si="693"/>
        <v>0</v>
      </c>
      <c r="AG1173" s="283">
        <f t="shared" si="694"/>
        <v>0</v>
      </c>
      <c r="AH1173" s="281">
        <f t="shared" si="702"/>
        <v>0</v>
      </c>
      <c r="AI1173" s="551">
        <f t="shared" si="695"/>
        <v>0</v>
      </c>
      <c r="AJ1173" s="549">
        <f t="shared" si="695"/>
        <v>0</v>
      </c>
      <c r="AK1173" s="549">
        <f t="shared" si="695"/>
        <v>1471103.6200000003</v>
      </c>
      <c r="AL1173" s="282">
        <f t="shared" si="649"/>
        <v>0</v>
      </c>
      <c r="AM1173" s="281">
        <f t="shared" si="650"/>
        <v>0</v>
      </c>
      <c r="AN1173" s="549">
        <f t="shared" si="700"/>
        <v>0</v>
      </c>
      <c r="AO1173" s="549">
        <f t="shared" si="701"/>
        <v>0</v>
      </c>
      <c r="AP1173" s="549">
        <f t="shared" si="651"/>
        <v>0</v>
      </c>
      <c r="AQ1173" s="283">
        <f t="shared" si="653"/>
        <v>0</v>
      </c>
      <c r="AR1173" s="281">
        <f t="shared" si="652"/>
        <v>0</v>
      </c>
      <c r="AT1173" s="446"/>
      <c r="AU1173" s="344"/>
      <c r="AV1173" s="447" t="str">
        <f t="shared" si="696"/>
        <v>CA</v>
      </c>
      <c r="AW1173" s="447" t="str">
        <f t="shared" si="696"/>
        <v>CL</v>
      </c>
      <c r="AX1173" s="447" t="str">
        <f t="shared" si="696"/>
        <v>AIC</v>
      </c>
      <c r="AY1173" s="447" t="str">
        <f t="shared" si="699"/>
        <v>ERB</v>
      </c>
      <c r="AZ1173" s="447" t="str">
        <f t="shared" si="699"/>
        <v>GRB</v>
      </c>
      <c r="BA1173" s="447" t="str">
        <f t="shared" si="699"/>
        <v>Non-Op</v>
      </c>
      <c r="BC1173" s="449" t="s">
        <v>2100</v>
      </c>
      <c r="BD1173" s="552">
        <f t="shared" si="697"/>
        <v>1471103.62</v>
      </c>
      <c r="BF1173" s="435"/>
      <c r="BG1173" s="435"/>
      <c r="BH1173" s="435"/>
      <c r="BI1173" s="435"/>
      <c r="BJ1173" s="435"/>
      <c r="BK1173" s="435"/>
      <c r="BL1173" s="435"/>
      <c r="BN1173" s="444"/>
    </row>
    <row r="1174" spans="1:66" s="28" customFormat="1" ht="12" customHeight="1">
      <c r="A1174" s="287">
        <v>21600053</v>
      </c>
      <c r="B1174" s="288" t="str">
        <f t="shared" si="670"/>
        <v>21600053</v>
      </c>
      <c r="C1174" s="444" t="s">
        <v>1718</v>
      </c>
      <c r="D1174" s="445" t="s">
        <v>1162</v>
      </c>
      <c r="E1174" s="445"/>
      <c r="F1174" s="444"/>
      <c r="G1174" s="445"/>
      <c r="H1174" s="547">
        <v>16359946.109999999</v>
      </c>
      <c r="I1174" s="547">
        <v>16359946.109999999</v>
      </c>
      <c r="J1174" s="547">
        <v>16359946.109999999</v>
      </c>
      <c r="K1174" s="547">
        <v>16359946.109999999</v>
      </c>
      <c r="L1174" s="547">
        <v>16359946.109999999</v>
      </c>
      <c r="M1174" s="547">
        <v>16359946.109999999</v>
      </c>
      <c r="N1174" s="547">
        <v>16359946.109999999</v>
      </c>
      <c r="O1174" s="547">
        <v>16359946.109999999</v>
      </c>
      <c r="P1174" s="547">
        <v>16359946.109999999</v>
      </c>
      <c r="Q1174" s="547">
        <v>16359946.109999999</v>
      </c>
      <c r="R1174" s="547">
        <v>16359946.109999999</v>
      </c>
      <c r="S1174" s="547">
        <v>16359946.109999999</v>
      </c>
      <c r="T1174" s="547">
        <v>16359946.109999999</v>
      </c>
      <c r="U1174" s="547"/>
      <c r="V1174" s="547">
        <f t="shared" si="689"/>
        <v>16359946.110000005</v>
      </c>
      <c r="W1174" s="285"/>
      <c r="X1174" s="286"/>
      <c r="Y1174" s="548">
        <f t="shared" ref="Y1174:AA1193" si="703">IF($D1174=Y$5,$T1174,0)</f>
        <v>0</v>
      </c>
      <c r="Z1174" s="549">
        <f t="shared" si="703"/>
        <v>0</v>
      </c>
      <c r="AA1174" s="549">
        <f t="shared" si="703"/>
        <v>16359946.109999999</v>
      </c>
      <c r="AB1174" s="282">
        <f t="shared" si="676"/>
        <v>0</v>
      </c>
      <c r="AC1174" s="281">
        <f t="shared" si="677"/>
        <v>0</v>
      </c>
      <c r="AD1174" s="549">
        <f t="shared" si="691"/>
        <v>0</v>
      </c>
      <c r="AE1174" s="553">
        <f t="shared" si="692"/>
        <v>0</v>
      </c>
      <c r="AF1174" s="282">
        <f t="shared" si="693"/>
        <v>0</v>
      </c>
      <c r="AG1174" s="283">
        <f t="shared" si="694"/>
        <v>0</v>
      </c>
      <c r="AH1174" s="281">
        <f t="shared" si="702"/>
        <v>0</v>
      </c>
      <c r="AI1174" s="551">
        <f t="shared" ref="AI1174:AK1193" si="704">IF($D1174=AI$5,$V1174,0)</f>
        <v>0</v>
      </c>
      <c r="AJ1174" s="549">
        <f t="shared" si="704"/>
        <v>0</v>
      </c>
      <c r="AK1174" s="549">
        <f t="shared" si="704"/>
        <v>16359946.110000005</v>
      </c>
      <c r="AL1174" s="282">
        <f t="shared" si="649"/>
        <v>0</v>
      </c>
      <c r="AM1174" s="281">
        <f t="shared" si="650"/>
        <v>0</v>
      </c>
      <c r="AN1174" s="549">
        <f t="shared" si="700"/>
        <v>0</v>
      </c>
      <c r="AO1174" s="549">
        <f t="shared" si="701"/>
        <v>0</v>
      </c>
      <c r="AP1174" s="549">
        <f t="shared" si="651"/>
        <v>0</v>
      </c>
      <c r="AQ1174" s="283">
        <f t="shared" si="653"/>
        <v>0</v>
      </c>
      <c r="AR1174" s="281">
        <f t="shared" si="652"/>
        <v>0</v>
      </c>
      <c r="AT1174" s="446"/>
      <c r="AU1174" s="344"/>
      <c r="AV1174" s="447" t="str">
        <f t="shared" si="696"/>
        <v>CA</v>
      </c>
      <c r="AW1174" s="447" t="str">
        <f t="shared" si="696"/>
        <v>CL</v>
      </c>
      <c r="AX1174" s="447" t="str">
        <f t="shared" si="696"/>
        <v>AIC</v>
      </c>
      <c r="AY1174" s="447" t="str">
        <f t="shared" si="699"/>
        <v>ERB</v>
      </c>
      <c r="AZ1174" s="447" t="str">
        <f t="shared" si="699"/>
        <v>GRB</v>
      </c>
      <c r="BA1174" s="447" t="str">
        <f t="shared" si="699"/>
        <v>Non-Op</v>
      </c>
      <c r="BC1174" s="449" t="s">
        <v>2100</v>
      </c>
      <c r="BD1174" s="552">
        <f t="shared" si="697"/>
        <v>16359946.109999999</v>
      </c>
      <c r="BF1174" s="435"/>
      <c r="BG1174" s="435"/>
      <c r="BH1174" s="435"/>
      <c r="BI1174" s="435"/>
      <c r="BJ1174" s="435"/>
      <c r="BK1174" s="435"/>
      <c r="BL1174" s="435"/>
      <c r="BN1174" s="444"/>
    </row>
    <row r="1175" spans="1:66" s="28" customFormat="1" ht="12" customHeight="1">
      <c r="A1175" s="287">
        <v>21610013</v>
      </c>
      <c r="B1175" s="288" t="str">
        <f t="shared" si="670"/>
        <v>21610013</v>
      </c>
      <c r="C1175" s="444" t="s">
        <v>1719</v>
      </c>
      <c r="D1175" s="445" t="s">
        <v>1162</v>
      </c>
      <c r="E1175" s="445"/>
      <c r="F1175" s="444"/>
      <c r="G1175" s="445"/>
      <c r="H1175" s="547">
        <v>13535624.42</v>
      </c>
      <c r="I1175" s="547">
        <v>13535624.42</v>
      </c>
      <c r="J1175" s="547">
        <v>13535624.42</v>
      </c>
      <c r="K1175" s="547">
        <v>13911195.210000001</v>
      </c>
      <c r="L1175" s="547">
        <v>13911195.210000001</v>
      </c>
      <c r="M1175" s="547">
        <v>13911195.210000001</v>
      </c>
      <c r="N1175" s="547">
        <v>13321212.74</v>
      </c>
      <c r="O1175" s="547">
        <v>13321212.74</v>
      </c>
      <c r="P1175" s="547">
        <v>13321212.74</v>
      </c>
      <c r="Q1175" s="547">
        <v>13453106.119999999</v>
      </c>
      <c r="R1175" s="547">
        <v>13453106.119999999</v>
      </c>
      <c r="S1175" s="547">
        <v>13453106.119999999</v>
      </c>
      <c r="T1175" s="547">
        <v>13264969.68</v>
      </c>
      <c r="U1175" s="547"/>
      <c r="V1175" s="547">
        <f t="shared" si="689"/>
        <v>13544007.341666667</v>
      </c>
      <c r="W1175" s="285"/>
      <c r="X1175" s="286"/>
      <c r="Y1175" s="548">
        <f t="shared" si="703"/>
        <v>0</v>
      </c>
      <c r="Z1175" s="549">
        <f t="shared" si="703"/>
        <v>0</v>
      </c>
      <c r="AA1175" s="549">
        <f t="shared" si="703"/>
        <v>13264969.68</v>
      </c>
      <c r="AB1175" s="282">
        <f t="shared" si="676"/>
        <v>0</v>
      </c>
      <c r="AC1175" s="281">
        <f t="shared" si="677"/>
        <v>0</v>
      </c>
      <c r="AD1175" s="549">
        <f t="shared" si="691"/>
        <v>0</v>
      </c>
      <c r="AE1175" s="553">
        <f t="shared" si="692"/>
        <v>0</v>
      </c>
      <c r="AF1175" s="282">
        <f t="shared" si="693"/>
        <v>0</v>
      </c>
      <c r="AG1175" s="283">
        <f t="shared" si="694"/>
        <v>0</v>
      </c>
      <c r="AH1175" s="281">
        <f t="shared" si="702"/>
        <v>0</v>
      </c>
      <c r="AI1175" s="551">
        <f t="shared" si="704"/>
        <v>0</v>
      </c>
      <c r="AJ1175" s="549">
        <f t="shared" si="704"/>
        <v>0</v>
      </c>
      <c r="AK1175" s="549">
        <f t="shared" si="704"/>
        <v>13544007.341666667</v>
      </c>
      <c r="AL1175" s="282">
        <f t="shared" si="649"/>
        <v>0</v>
      </c>
      <c r="AM1175" s="281">
        <f t="shared" si="650"/>
        <v>0</v>
      </c>
      <c r="AN1175" s="549">
        <f t="shared" si="700"/>
        <v>0</v>
      </c>
      <c r="AO1175" s="549">
        <f t="shared" si="701"/>
        <v>0</v>
      </c>
      <c r="AP1175" s="549">
        <f t="shared" si="651"/>
        <v>0</v>
      </c>
      <c r="AQ1175" s="283">
        <f t="shared" si="653"/>
        <v>0</v>
      </c>
      <c r="AR1175" s="281">
        <f t="shared" si="652"/>
        <v>0</v>
      </c>
      <c r="AT1175" s="446"/>
      <c r="AU1175" s="344"/>
      <c r="AV1175" s="447" t="str">
        <f t="shared" si="696"/>
        <v>CA</v>
      </c>
      <c r="AW1175" s="447" t="str">
        <f t="shared" si="696"/>
        <v>CL</v>
      </c>
      <c r="AX1175" s="447" t="str">
        <f t="shared" si="696"/>
        <v>AIC</v>
      </c>
      <c r="AY1175" s="447" t="str">
        <f t="shared" si="699"/>
        <v>ERB</v>
      </c>
      <c r="AZ1175" s="447" t="str">
        <f t="shared" si="699"/>
        <v>GRB</v>
      </c>
      <c r="BA1175" s="447" t="str">
        <f t="shared" si="699"/>
        <v>Non-Op</v>
      </c>
      <c r="BC1175" s="449" t="s">
        <v>2100</v>
      </c>
      <c r="BD1175" s="552">
        <f t="shared" si="697"/>
        <v>13264969.68</v>
      </c>
      <c r="BF1175" s="435"/>
      <c r="BG1175" s="435"/>
      <c r="BH1175" s="435"/>
      <c r="BI1175" s="435"/>
      <c r="BJ1175" s="435"/>
      <c r="BK1175" s="435"/>
      <c r="BL1175" s="435"/>
      <c r="BN1175" s="444"/>
    </row>
    <row r="1176" spans="1:66" s="28" customFormat="1" ht="12" customHeight="1">
      <c r="A1176" s="287">
        <v>21900103</v>
      </c>
      <c r="B1176" s="288" t="str">
        <f t="shared" si="670"/>
        <v>21900103</v>
      </c>
      <c r="C1176" s="444" t="s">
        <v>1720</v>
      </c>
      <c r="D1176" s="445" t="s">
        <v>1162</v>
      </c>
      <c r="E1176" s="445"/>
      <c r="F1176" s="444"/>
      <c r="G1176" s="445"/>
      <c r="H1176" s="547">
        <v>-10304959.1</v>
      </c>
      <c r="I1176" s="547">
        <v>-10245735.1</v>
      </c>
      <c r="J1176" s="547">
        <v>-10186511.1</v>
      </c>
      <c r="K1176" s="547">
        <v>-10127287.1</v>
      </c>
      <c r="L1176" s="547">
        <v>-10068063.1</v>
      </c>
      <c r="M1176" s="547">
        <v>-10008839.1</v>
      </c>
      <c r="N1176" s="547">
        <v>-9949615.0999999996</v>
      </c>
      <c r="O1176" s="547">
        <v>-9890391.0999999996</v>
      </c>
      <c r="P1176" s="547">
        <v>-9831167.0999999996</v>
      </c>
      <c r="Q1176" s="547">
        <v>-9771943.0999999996</v>
      </c>
      <c r="R1176" s="547">
        <v>-9712719.0999999996</v>
      </c>
      <c r="S1176" s="547">
        <v>-9653495.0999999996</v>
      </c>
      <c r="T1176" s="547">
        <v>-9594271.0999999996</v>
      </c>
      <c r="U1176" s="547"/>
      <c r="V1176" s="547">
        <f t="shared" si="689"/>
        <v>-9949615.0999999978</v>
      </c>
      <c r="W1176" s="285"/>
      <c r="X1176" s="286"/>
      <c r="Y1176" s="548">
        <f t="shared" si="703"/>
        <v>0</v>
      </c>
      <c r="Z1176" s="549">
        <f t="shared" si="703"/>
        <v>0</v>
      </c>
      <c r="AA1176" s="549">
        <f t="shared" si="703"/>
        <v>-9594271.0999999996</v>
      </c>
      <c r="AB1176" s="282">
        <f t="shared" si="676"/>
        <v>0</v>
      </c>
      <c r="AC1176" s="281">
        <f t="shared" si="677"/>
        <v>0</v>
      </c>
      <c r="AD1176" s="549">
        <f t="shared" si="691"/>
        <v>0</v>
      </c>
      <c r="AE1176" s="553">
        <f t="shared" si="692"/>
        <v>0</v>
      </c>
      <c r="AF1176" s="282">
        <f t="shared" si="693"/>
        <v>0</v>
      </c>
      <c r="AG1176" s="283">
        <f t="shared" si="694"/>
        <v>0</v>
      </c>
      <c r="AH1176" s="281">
        <f t="shared" si="702"/>
        <v>0</v>
      </c>
      <c r="AI1176" s="551">
        <f t="shared" si="704"/>
        <v>0</v>
      </c>
      <c r="AJ1176" s="549">
        <f t="shared" si="704"/>
        <v>0</v>
      </c>
      <c r="AK1176" s="549">
        <f t="shared" si="704"/>
        <v>-9949615.0999999978</v>
      </c>
      <c r="AL1176" s="282">
        <f t="shared" si="649"/>
        <v>0</v>
      </c>
      <c r="AM1176" s="281">
        <f t="shared" si="650"/>
        <v>0</v>
      </c>
      <c r="AN1176" s="549">
        <f t="shared" si="700"/>
        <v>0</v>
      </c>
      <c r="AO1176" s="549">
        <f t="shared" si="701"/>
        <v>0</v>
      </c>
      <c r="AP1176" s="549">
        <f t="shared" si="651"/>
        <v>0</v>
      </c>
      <c r="AQ1176" s="283">
        <f t="shared" si="653"/>
        <v>0</v>
      </c>
      <c r="AR1176" s="281">
        <f t="shared" si="652"/>
        <v>0</v>
      </c>
      <c r="AT1176" s="446"/>
      <c r="AU1176" s="344"/>
      <c r="AV1176" s="447" t="str">
        <f t="shared" si="696"/>
        <v>CA</v>
      </c>
      <c r="AW1176" s="447" t="str">
        <f t="shared" si="696"/>
        <v>CL</v>
      </c>
      <c r="AX1176" s="447" t="str">
        <f t="shared" si="696"/>
        <v>AIC</v>
      </c>
      <c r="AY1176" s="447" t="str">
        <f t="shared" si="699"/>
        <v>ERB</v>
      </c>
      <c r="AZ1176" s="447" t="str">
        <f t="shared" si="699"/>
        <v>GRB</v>
      </c>
      <c r="BA1176" s="447" t="str">
        <f t="shared" si="699"/>
        <v>Non-Op</v>
      </c>
      <c r="BC1176" s="449" t="s">
        <v>2100</v>
      </c>
      <c r="BD1176" s="552">
        <f t="shared" si="697"/>
        <v>-9594271.0999999996</v>
      </c>
      <c r="BF1176" s="435"/>
      <c r="BG1176" s="435"/>
      <c r="BH1176" s="435"/>
      <c r="BI1176" s="435"/>
      <c r="BJ1176" s="435"/>
      <c r="BK1176" s="435"/>
      <c r="BL1176" s="435"/>
      <c r="BN1176" s="444"/>
    </row>
    <row r="1177" spans="1:66" s="28" customFormat="1" ht="12" customHeight="1">
      <c r="A1177" s="287">
        <v>21900113</v>
      </c>
      <c r="B1177" s="288" t="str">
        <f t="shared" si="670"/>
        <v>21900113</v>
      </c>
      <c r="C1177" s="444" t="s">
        <v>1721</v>
      </c>
      <c r="D1177" s="445" t="s">
        <v>1162</v>
      </c>
      <c r="E1177" s="445"/>
      <c r="F1177" s="444"/>
      <c r="G1177" s="445"/>
      <c r="H1177" s="547">
        <v>15791556.300000001</v>
      </c>
      <c r="I1177" s="547">
        <v>15693472.300000001</v>
      </c>
      <c r="J1177" s="547">
        <v>15595388.300000001</v>
      </c>
      <c r="K1177" s="547">
        <v>15497304.300000001</v>
      </c>
      <c r="L1177" s="547">
        <v>15399220.300000001</v>
      </c>
      <c r="M1177" s="547">
        <v>15301136.300000001</v>
      </c>
      <c r="N1177" s="547">
        <v>15203052.300000001</v>
      </c>
      <c r="O1177" s="547">
        <v>15104968.300000001</v>
      </c>
      <c r="P1177" s="547">
        <v>15006884.300000001</v>
      </c>
      <c r="Q1177" s="547">
        <v>14908800.300000001</v>
      </c>
      <c r="R1177" s="547">
        <v>14810716.300000001</v>
      </c>
      <c r="S1177" s="547">
        <v>14712632.300000001</v>
      </c>
      <c r="T1177" s="547">
        <v>14614548.300000001</v>
      </c>
      <c r="U1177" s="547"/>
      <c r="V1177" s="547">
        <f t="shared" si="689"/>
        <v>15203052.300000003</v>
      </c>
      <c r="W1177" s="285"/>
      <c r="X1177" s="286"/>
      <c r="Y1177" s="548">
        <f t="shared" si="703"/>
        <v>0</v>
      </c>
      <c r="Z1177" s="549">
        <f t="shared" si="703"/>
        <v>0</v>
      </c>
      <c r="AA1177" s="549">
        <f t="shared" si="703"/>
        <v>14614548.300000001</v>
      </c>
      <c r="AB1177" s="282">
        <f t="shared" si="676"/>
        <v>0</v>
      </c>
      <c r="AC1177" s="281">
        <f t="shared" si="677"/>
        <v>0</v>
      </c>
      <c r="AD1177" s="549">
        <f t="shared" si="691"/>
        <v>0</v>
      </c>
      <c r="AE1177" s="553">
        <f t="shared" si="692"/>
        <v>0</v>
      </c>
      <c r="AF1177" s="282">
        <f t="shared" si="693"/>
        <v>0</v>
      </c>
      <c r="AG1177" s="283">
        <f t="shared" si="694"/>
        <v>0</v>
      </c>
      <c r="AH1177" s="281">
        <f t="shared" si="702"/>
        <v>0</v>
      </c>
      <c r="AI1177" s="551">
        <f t="shared" si="704"/>
        <v>0</v>
      </c>
      <c r="AJ1177" s="549">
        <f t="shared" si="704"/>
        <v>0</v>
      </c>
      <c r="AK1177" s="549">
        <f t="shared" si="704"/>
        <v>15203052.300000003</v>
      </c>
      <c r="AL1177" s="282">
        <f t="shared" si="649"/>
        <v>0</v>
      </c>
      <c r="AM1177" s="281">
        <f t="shared" si="650"/>
        <v>0</v>
      </c>
      <c r="AN1177" s="549">
        <f t="shared" si="700"/>
        <v>0</v>
      </c>
      <c r="AO1177" s="549">
        <f t="shared" si="701"/>
        <v>0</v>
      </c>
      <c r="AP1177" s="549">
        <f t="shared" si="651"/>
        <v>0</v>
      </c>
      <c r="AQ1177" s="283">
        <f t="shared" si="653"/>
        <v>0</v>
      </c>
      <c r="AR1177" s="281">
        <f t="shared" si="652"/>
        <v>0</v>
      </c>
      <c r="AT1177" s="446"/>
      <c r="AU1177" s="344"/>
      <c r="AV1177" s="447" t="str">
        <f t="shared" si="696"/>
        <v>CA</v>
      </c>
      <c r="AW1177" s="447" t="str">
        <f t="shared" si="696"/>
        <v>CL</v>
      </c>
      <c r="AX1177" s="447" t="str">
        <f t="shared" si="696"/>
        <v>AIC</v>
      </c>
      <c r="AY1177" s="447" t="str">
        <f t="shared" si="699"/>
        <v>ERB</v>
      </c>
      <c r="AZ1177" s="447" t="str">
        <f t="shared" si="699"/>
        <v>GRB</v>
      </c>
      <c r="BA1177" s="447" t="str">
        <f t="shared" si="699"/>
        <v>Non-Op</v>
      </c>
      <c r="BC1177" s="449" t="s">
        <v>2100</v>
      </c>
      <c r="BD1177" s="552">
        <f t="shared" si="697"/>
        <v>14614548.300000001</v>
      </c>
      <c r="BF1177" s="435"/>
      <c r="BG1177" s="435"/>
      <c r="BH1177" s="435"/>
      <c r="BI1177" s="435"/>
      <c r="BJ1177" s="435"/>
      <c r="BK1177" s="435"/>
      <c r="BL1177" s="435"/>
      <c r="BN1177" s="444"/>
    </row>
    <row r="1178" spans="1:66" s="28" customFormat="1" ht="12" customHeight="1">
      <c r="A1178" s="287">
        <v>21900133</v>
      </c>
      <c r="B1178" s="288" t="str">
        <f t="shared" si="670"/>
        <v>21900133</v>
      </c>
      <c r="C1178" s="444" t="s">
        <v>1722</v>
      </c>
      <c r="D1178" s="445" t="s">
        <v>1162</v>
      </c>
      <c r="E1178" s="445"/>
      <c r="F1178" s="444"/>
      <c r="G1178" s="445"/>
      <c r="H1178" s="547">
        <v>314663.7</v>
      </c>
      <c r="I1178" s="547">
        <v>312886.7</v>
      </c>
      <c r="J1178" s="547">
        <v>311109.7</v>
      </c>
      <c r="K1178" s="547">
        <v>309332.7</v>
      </c>
      <c r="L1178" s="547">
        <v>307555.7</v>
      </c>
      <c r="M1178" s="547">
        <v>305778.7</v>
      </c>
      <c r="N1178" s="547">
        <v>304001.7</v>
      </c>
      <c r="O1178" s="547">
        <v>302224.7</v>
      </c>
      <c r="P1178" s="547">
        <v>300447.7</v>
      </c>
      <c r="Q1178" s="547">
        <v>298670.7</v>
      </c>
      <c r="R1178" s="547">
        <v>296893.7</v>
      </c>
      <c r="S1178" s="547">
        <v>295116.7</v>
      </c>
      <c r="T1178" s="547">
        <v>293339.7</v>
      </c>
      <c r="U1178" s="547"/>
      <c r="V1178" s="547">
        <f t="shared" si="689"/>
        <v>304001.70000000007</v>
      </c>
      <c r="W1178" s="285"/>
      <c r="X1178" s="286"/>
      <c r="Y1178" s="548">
        <f t="shared" si="703"/>
        <v>0</v>
      </c>
      <c r="Z1178" s="549">
        <f t="shared" si="703"/>
        <v>0</v>
      </c>
      <c r="AA1178" s="549">
        <f t="shared" si="703"/>
        <v>293339.7</v>
      </c>
      <c r="AB1178" s="282">
        <f t="shared" si="676"/>
        <v>0</v>
      </c>
      <c r="AC1178" s="281">
        <f t="shared" si="677"/>
        <v>0</v>
      </c>
      <c r="AD1178" s="549">
        <f t="shared" si="691"/>
        <v>0</v>
      </c>
      <c r="AE1178" s="553">
        <f t="shared" si="692"/>
        <v>0</v>
      </c>
      <c r="AF1178" s="282">
        <f t="shared" si="693"/>
        <v>0</v>
      </c>
      <c r="AG1178" s="283">
        <f t="shared" si="694"/>
        <v>0</v>
      </c>
      <c r="AH1178" s="281">
        <f t="shared" si="702"/>
        <v>0</v>
      </c>
      <c r="AI1178" s="551">
        <f t="shared" si="704"/>
        <v>0</v>
      </c>
      <c r="AJ1178" s="549">
        <f t="shared" si="704"/>
        <v>0</v>
      </c>
      <c r="AK1178" s="549">
        <f t="shared" si="704"/>
        <v>304001.70000000007</v>
      </c>
      <c r="AL1178" s="282">
        <f t="shared" si="649"/>
        <v>0</v>
      </c>
      <c r="AM1178" s="281">
        <f t="shared" si="650"/>
        <v>0</v>
      </c>
      <c r="AN1178" s="549">
        <f t="shared" si="700"/>
        <v>0</v>
      </c>
      <c r="AO1178" s="549">
        <f t="shared" si="701"/>
        <v>0</v>
      </c>
      <c r="AP1178" s="549">
        <f t="shared" si="651"/>
        <v>0</v>
      </c>
      <c r="AQ1178" s="283">
        <f t="shared" si="653"/>
        <v>0</v>
      </c>
      <c r="AR1178" s="281">
        <f t="shared" si="652"/>
        <v>0</v>
      </c>
      <c r="AT1178" s="446"/>
      <c r="AU1178" s="344"/>
      <c r="AV1178" s="447" t="str">
        <f t="shared" si="696"/>
        <v>CA</v>
      </c>
      <c r="AW1178" s="447" t="str">
        <f t="shared" si="696"/>
        <v>CL</v>
      </c>
      <c r="AX1178" s="447" t="str">
        <f t="shared" si="696"/>
        <v>AIC</v>
      </c>
      <c r="AY1178" s="447" t="str">
        <f t="shared" si="699"/>
        <v>ERB</v>
      </c>
      <c r="AZ1178" s="447" t="str">
        <f t="shared" si="699"/>
        <v>GRB</v>
      </c>
      <c r="BA1178" s="447" t="str">
        <f t="shared" si="699"/>
        <v>Non-Op</v>
      </c>
      <c r="BC1178" s="449" t="s">
        <v>2100</v>
      </c>
      <c r="BD1178" s="552">
        <f t="shared" si="697"/>
        <v>293339.7</v>
      </c>
      <c r="BF1178" s="435"/>
      <c r="BG1178" s="435"/>
      <c r="BH1178" s="435"/>
      <c r="BI1178" s="435"/>
      <c r="BJ1178" s="435"/>
      <c r="BK1178" s="435"/>
      <c r="BL1178" s="435"/>
      <c r="BN1178" s="444"/>
    </row>
    <row r="1179" spans="1:66" s="28" customFormat="1" ht="12" customHeight="1">
      <c r="A1179" s="287">
        <v>21900143</v>
      </c>
      <c r="B1179" s="288" t="str">
        <f t="shared" si="670"/>
        <v>21900143</v>
      </c>
      <c r="C1179" s="330" t="s">
        <v>1723</v>
      </c>
      <c r="D1179" s="445" t="s">
        <v>1165</v>
      </c>
      <c r="E1179" s="445"/>
      <c r="F1179" s="330"/>
      <c r="G1179" s="445"/>
      <c r="H1179" s="547">
        <v>127110566</v>
      </c>
      <c r="I1179" s="547">
        <v>125841899.33</v>
      </c>
      <c r="J1179" s="547">
        <v>124573232.66</v>
      </c>
      <c r="K1179" s="547">
        <v>123304565.98999999</v>
      </c>
      <c r="L1179" s="547">
        <v>122035899.31999999</v>
      </c>
      <c r="M1179" s="547">
        <v>120767232.65000001</v>
      </c>
      <c r="N1179" s="547">
        <v>119498565.98</v>
      </c>
      <c r="O1179" s="547">
        <v>116874032.98</v>
      </c>
      <c r="P1179" s="547">
        <v>115617394.98</v>
      </c>
      <c r="Q1179" s="547">
        <v>114360756.98</v>
      </c>
      <c r="R1179" s="547">
        <v>113104118.98</v>
      </c>
      <c r="S1179" s="547">
        <v>111847480.98</v>
      </c>
      <c r="T1179" s="547">
        <v>124767396</v>
      </c>
      <c r="U1179" s="547"/>
      <c r="V1179" s="547">
        <f t="shared" si="689"/>
        <v>119480346.81916668</v>
      </c>
      <c r="W1179" s="285"/>
      <c r="X1179" s="286"/>
      <c r="Y1179" s="548">
        <f t="shared" si="703"/>
        <v>0</v>
      </c>
      <c r="Z1179" s="549">
        <f t="shared" si="703"/>
        <v>0</v>
      </c>
      <c r="AA1179" s="549">
        <f t="shared" si="703"/>
        <v>0</v>
      </c>
      <c r="AB1179" s="282">
        <f t="shared" si="676"/>
        <v>124767396</v>
      </c>
      <c r="AC1179" s="281">
        <f t="shared" si="677"/>
        <v>0</v>
      </c>
      <c r="AD1179" s="549">
        <f t="shared" si="691"/>
        <v>0</v>
      </c>
      <c r="AE1179" s="553">
        <f t="shared" si="692"/>
        <v>0</v>
      </c>
      <c r="AF1179" s="282">
        <f t="shared" si="693"/>
        <v>124767396</v>
      </c>
      <c r="AG1179" s="283">
        <f t="shared" si="694"/>
        <v>124767396</v>
      </c>
      <c r="AH1179" s="281">
        <f t="shared" si="702"/>
        <v>0</v>
      </c>
      <c r="AI1179" s="551">
        <f t="shared" si="704"/>
        <v>0</v>
      </c>
      <c r="AJ1179" s="549">
        <f t="shared" si="704"/>
        <v>0</v>
      </c>
      <c r="AK1179" s="549">
        <f t="shared" si="704"/>
        <v>0</v>
      </c>
      <c r="AL1179" s="282">
        <f t="shared" si="649"/>
        <v>119480346.81916668</v>
      </c>
      <c r="AM1179" s="281">
        <f t="shared" si="650"/>
        <v>0</v>
      </c>
      <c r="AN1179" s="549">
        <f t="shared" si="700"/>
        <v>0</v>
      </c>
      <c r="AO1179" s="549">
        <f t="shared" si="701"/>
        <v>0</v>
      </c>
      <c r="AP1179" s="549">
        <f t="shared" si="651"/>
        <v>119480346.81916668</v>
      </c>
      <c r="AQ1179" s="283">
        <f t="shared" si="653"/>
        <v>119480346.81916668</v>
      </c>
      <c r="AR1179" s="281">
        <f t="shared" si="652"/>
        <v>0</v>
      </c>
      <c r="AT1179" s="446" t="s">
        <v>2083</v>
      </c>
      <c r="AU1179" s="344"/>
      <c r="AV1179" s="447" t="str">
        <f t="shared" si="696"/>
        <v>CA</v>
      </c>
      <c r="AW1179" s="447" t="str">
        <f t="shared" si="696"/>
        <v>CL</v>
      </c>
      <c r="AX1179" s="447" t="str">
        <f t="shared" si="696"/>
        <v>AIC</v>
      </c>
      <c r="AY1179" s="447" t="str">
        <f t="shared" si="699"/>
        <v>ERB</v>
      </c>
      <c r="AZ1179" s="447" t="str">
        <f t="shared" si="699"/>
        <v>GRB</v>
      </c>
      <c r="BA1179" s="447" t="str">
        <f t="shared" si="699"/>
        <v>Non-Op</v>
      </c>
      <c r="BC1179" s="449" t="s">
        <v>2100</v>
      </c>
      <c r="BD1179" s="552">
        <f t="shared" si="697"/>
        <v>124767396</v>
      </c>
      <c r="BF1179" s="435"/>
      <c r="BG1179" s="435"/>
      <c r="BH1179" s="435"/>
      <c r="BI1179" s="435"/>
      <c r="BJ1179" s="435"/>
      <c r="BK1179" s="435"/>
      <c r="BL1179" s="435"/>
      <c r="BN1179" s="444"/>
    </row>
    <row r="1180" spans="1:66" s="28" customFormat="1" ht="12" customHeight="1">
      <c r="A1180" s="287">
        <v>21900153</v>
      </c>
      <c r="B1180" s="288" t="str">
        <f t="shared" si="670"/>
        <v>21900153</v>
      </c>
      <c r="C1180" s="330" t="s">
        <v>1724</v>
      </c>
      <c r="D1180" s="445" t="s">
        <v>1165</v>
      </c>
      <c r="E1180" s="445"/>
      <c r="F1180" s="330"/>
      <c r="G1180" s="445"/>
      <c r="H1180" s="547">
        <v>-26693218.850000001</v>
      </c>
      <c r="I1180" s="547">
        <v>-26426798.850000001</v>
      </c>
      <c r="J1180" s="547">
        <v>-26160378.850000001</v>
      </c>
      <c r="K1180" s="547">
        <v>-25893958.850000001</v>
      </c>
      <c r="L1180" s="547">
        <v>-25627538.850000001</v>
      </c>
      <c r="M1180" s="547">
        <v>-25361118.850000001</v>
      </c>
      <c r="N1180" s="547">
        <v>-25094698.850000001</v>
      </c>
      <c r="O1180" s="547">
        <v>-24543546.920000002</v>
      </c>
      <c r="P1180" s="547">
        <v>-24279652.940000001</v>
      </c>
      <c r="Q1180" s="547">
        <v>-24015758.960000001</v>
      </c>
      <c r="R1180" s="547">
        <v>-23751864.98</v>
      </c>
      <c r="S1180" s="547">
        <v>-23487971</v>
      </c>
      <c r="T1180" s="547">
        <v>-26201153.149999999</v>
      </c>
      <c r="U1180" s="547"/>
      <c r="V1180" s="547">
        <f t="shared" si="689"/>
        <v>-25090872.824999999</v>
      </c>
      <c r="W1180" s="285"/>
      <c r="X1180" s="286"/>
      <c r="Y1180" s="548">
        <f t="shared" si="703"/>
        <v>0</v>
      </c>
      <c r="Z1180" s="549">
        <f t="shared" si="703"/>
        <v>0</v>
      </c>
      <c r="AA1180" s="549">
        <f t="shared" si="703"/>
        <v>0</v>
      </c>
      <c r="AB1180" s="282">
        <f t="shared" si="676"/>
        <v>-26201153.149999999</v>
      </c>
      <c r="AC1180" s="281">
        <f t="shared" si="677"/>
        <v>0</v>
      </c>
      <c r="AD1180" s="549">
        <f t="shared" si="691"/>
        <v>0</v>
      </c>
      <c r="AE1180" s="553">
        <f t="shared" si="692"/>
        <v>0</v>
      </c>
      <c r="AF1180" s="282">
        <f t="shared" si="693"/>
        <v>-26201153.149999999</v>
      </c>
      <c r="AG1180" s="283">
        <f t="shared" si="694"/>
        <v>-26201153.149999999</v>
      </c>
      <c r="AH1180" s="281">
        <f t="shared" si="702"/>
        <v>0</v>
      </c>
      <c r="AI1180" s="551">
        <f t="shared" si="704"/>
        <v>0</v>
      </c>
      <c r="AJ1180" s="549">
        <f t="shared" si="704"/>
        <v>0</v>
      </c>
      <c r="AK1180" s="549">
        <f t="shared" si="704"/>
        <v>0</v>
      </c>
      <c r="AL1180" s="282">
        <f t="shared" si="649"/>
        <v>-25090872.824999999</v>
      </c>
      <c r="AM1180" s="281">
        <f t="shared" si="650"/>
        <v>0</v>
      </c>
      <c r="AN1180" s="549">
        <f t="shared" si="700"/>
        <v>0</v>
      </c>
      <c r="AO1180" s="549">
        <f t="shared" si="701"/>
        <v>0</v>
      </c>
      <c r="AP1180" s="549">
        <f t="shared" si="651"/>
        <v>-25090872.824999999</v>
      </c>
      <c r="AQ1180" s="283">
        <f t="shared" si="653"/>
        <v>-25090872.824999999</v>
      </c>
      <c r="AR1180" s="281">
        <f t="shared" si="652"/>
        <v>0</v>
      </c>
      <c r="AT1180" s="446" t="s">
        <v>2083</v>
      </c>
      <c r="AU1180" s="344"/>
      <c r="AV1180" s="447" t="str">
        <f t="shared" si="696"/>
        <v>CA</v>
      </c>
      <c r="AW1180" s="447" t="str">
        <f t="shared" si="696"/>
        <v>CL</v>
      </c>
      <c r="AX1180" s="447" t="str">
        <f t="shared" si="696"/>
        <v>AIC</v>
      </c>
      <c r="AY1180" s="447" t="str">
        <f t="shared" si="699"/>
        <v>ERB</v>
      </c>
      <c r="AZ1180" s="447" t="str">
        <f t="shared" si="699"/>
        <v>GRB</v>
      </c>
      <c r="BA1180" s="447" t="str">
        <f t="shared" si="699"/>
        <v>Non-Op</v>
      </c>
      <c r="BC1180" s="449" t="s">
        <v>2100</v>
      </c>
      <c r="BD1180" s="552">
        <f t="shared" si="697"/>
        <v>-26201153.149999999</v>
      </c>
      <c r="BF1180" s="435"/>
      <c r="BG1180" s="435"/>
      <c r="BH1180" s="435"/>
      <c r="BI1180" s="435"/>
      <c r="BJ1180" s="435"/>
      <c r="BK1180" s="435"/>
      <c r="BL1180" s="435"/>
      <c r="BN1180" s="444"/>
    </row>
    <row r="1181" spans="1:66" s="28" customFormat="1" ht="12" customHeight="1">
      <c r="A1181" s="287">
        <v>21900163</v>
      </c>
      <c r="B1181" s="288" t="str">
        <f t="shared" si="670"/>
        <v>21900163</v>
      </c>
      <c r="C1181" s="330" t="s">
        <v>1725</v>
      </c>
      <c r="D1181" s="445" t="s">
        <v>1165</v>
      </c>
      <c r="E1181" s="445"/>
      <c r="F1181" s="330"/>
      <c r="G1181" s="445"/>
      <c r="H1181" s="547">
        <v>10271526</v>
      </c>
      <c r="I1181" s="547">
        <v>10030783.83</v>
      </c>
      <c r="J1181" s="547">
        <v>9790041.6600000001</v>
      </c>
      <c r="K1181" s="547">
        <v>9549299.4900000002</v>
      </c>
      <c r="L1181" s="547">
        <v>9308557.3200000003</v>
      </c>
      <c r="M1181" s="547">
        <v>9067815.1500000004</v>
      </c>
      <c r="N1181" s="547">
        <v>8827072.9800000004</v>
      </c>
      <c r="O1181" s="547">
        <v>8586330.8100000005</v>
      </c>
      <c r="P1181" s="547">
        <v>8345588.6399999997</v>
      </c>
      <c r="Q1181" s="547">
        <v>8104846.4699999997</v>
      </c>
      <c r="R1181" s="547">
        <v>7864104.2999999998</v>
      </c>
      <c r="S1181" s="547">
        <v>7623362.1299999999</v>
      </c>
      <c r="T1181" s="547">
        <v>1335735</v>
      </c>
      <c r="U1181" s="547"/>
      <c r="V1181" s="547">
        <f t="shared" si="689"/>
        <v>8575119.4399999995</v>
      </c>
      <c r="W1181" s="285"/>
      <c r="X1181" s="286"/>
      <c r="Y1181" s="548">
        <f t="shared" si="703"/>
        <v>0</v>
      </c>
      <c r="Z1181" s="549">
        <f t="shared" si="703"/>
        <v>0</v>
      </c>
      <c r="AA1181" s="549">
        <f t="shared" si="703"/>
        <v>0</v>
      </c>
      <c r="AB1181" s="282">
        <f t="shared" si="676"/>
        <v>1335735</v>
      </c>
      <c r="AC1181" s="281">
        <f t="shared" si="677"/>
        <v>0</v>
      </c>
      <c r="AD1181" s="549">
        <f t="shared" si="691"/>
        <v>0</v>
      </c>
      <c r="AE1181" s="553">
        <f t="shared" si="692"/>
        <v>0</v>
      </c>
      <c r="AF1181" s="282">
        <f t="shared" si="693"/>
        <v>1335735</v>
      </c>
      <c r="AG1181" s="283">
        <f t="shared" si="694"/>
        <v>1335735</v>
      </c>
      <c r="AH1181" s="281">
        <f t="shared" si="702"/>
        <v>0</v>
      </c>
      <c r="AI1181" s="551">
        <f t="shared" si="704"/>
        <v>0</v>
      </c>
      <c r="AJ1181" s="549">
        <f t="shared" si="704"/>
        <v>0</v>
      </c>
      <c r="AK1181" s="549">
        <f t="shared" si="704"/>
        <v>0</v>
      </c>
      <c r="AL1181" s="282">
        <f t="shared" si="649"/>
        <v>8575119.4399999995</v>
      </c>
      <c r="AM1181" s="281">
        <f t="shared" si="650"/>
        <v>0</v>
      </c>
      <c r="AN1181" s="549">
        <f t="shared" si="700"/>
        <v>0</v>
      </c>
      <c r="AO1181" s="549">
        <f t="shared" si="701"/>
        <v>0</v>
      </c>
      <c r="AP1181" s="549">
        <f t="shared" si="651"/>
        <v>8575119.4399999995</v>
      </c>
      <c r="AQ1181" s="283">
        <f t="shared" si="653"/>
        <v>8575119.4399999995</v>
      </c>
      <c r="AR1181" s="281">
        <f t="shared" si="652"/>
        <v>0</v>
      </c>
      <c r="AT1181" s="446" t="s">
        <v>2079</v>
      </c>
      <c r="AU1181" s="344"/>
      <c r="AV1181" s="447" t="str">
        <f t="shared" si="696"/>
        <v>CA</v>
      </c>
      <c r="AW1181" s="447" t="str">
        <f t="shared" si="696"/>
        <v>CL</v>
      </c>
      <c r="AX1181" s="447" t="str">
        <f t="shared" si="696"/>
        <v>AIC</v>
      </c>
      <c r="AY1181" s="447" t="str">
        <f t="shared" si="699"/>
        <v>ERB</v>
      </c>
      <c r="AZ1181" s="447" t="str">
        <f t="shared" si="699"/>
        <v>GRB</v>
      </c>
      <c r="BA1181" s="447" t="str">
        <f t="shared" si="699"/>
        <v>Non-Op</v>
      </c>
      <c r="BC1181" s="449" t="s">
        <v>2100</v>
      </c>
      <c r="BD1181" s="552">
        <f t="shared" si="697"/>
        <v>1335735</v>
      </c>
      <c r="BF1181" s="435"/>
      <c r="BG1181" s="435"/>
      <c r="BH1181" s="435"/>
      <c r="BI1181" s="435"/>
      <c r="BJ1181" s="435"/>
      <c r="BK1181" s="435"/>
      <c r="BL1181" s="435"/>
      <c r="BN1181" s="444"/>
    </row>
    <row r="1182" spans="1:66" s="28" customFormat="1" ht="12" customHeight="1">
      <c r="A1182" s="287">
        <v>21900173</v>
      </c>
      <c r="B1182" s="288" t="str">
        <f t="shared" si="670"/>
        <v>21900173</v>
      </c>
      <c r="C1182" s="330" t="s">
        <v>1726</v>
      </c>
      <c r="D1182" s="445" t="s">
        <v>1165</v>
      </c>
      <c r="E1182" s="445"/>
      <c r="F1182" s="330"/>
      <c r="G1182" s="445"/>
      <c r="H1182" s="547">
        <v>-2157020.42</v>
      </c>
      <c r="I1182" s="547">
        <v>-2106464.56</v>
      </c>
      <c r="J1182" s="547">
        <v>-2055908.71</v>
      </c>
      <c r="K1182" s="547">
        <v>-2005352.85</v>
      </c>
      <c r="L1182" s="547">
        <v>-1954797</v>
      </c>
      <c r="M1182" s="547">
        <v>-1904241.14</v>
      </c>
      <c r="N1182" s="547">
        <v>-1853685.29</v>
      </c>
      <c r="O1182" s="547">
        <v>-1803129.43</v>
      </c>
      <c r="P1182" s="547">
        <v>-1752573.57</v>
      </c>
      <c r="Q1182" s="547">
        <v>-1702017.72</v>
      </c>
      <c r="R1182" s="547">
        <v>-1651461.86</v>
      </c>
      <c r="S1182" s="547">
        <v>-1600906.01</v>
      </c>
      <c r="T1182" s="547">
        <v>-280504.31</v>
      </c>
      <c r="U1182" s="547"/>
      <c r="V1182" s="547">
        <f t="shared" si="689"/>
        <v>-1800775.0420833332</v>
      </c>
      <c r="W1182" s="285"/>
      <c r="X1182" s="286"/>
      <c r="Y1182" s="548">
        <f t="shared" si="703"/>
        <v>0</v>
      </c>
      <c r="Z1182" s="549">
        <f t="shared" si="703"/>
        <v>0</v>
      </c>
      <c r="AA1182" s="549">
        <f t="shared" si="703"/>
        <v>0</v>
      </c>
      <c r="AB1182" s="282">
        <f t="shared" si="676"/>
        <v>-280504.31</v>
      </c>
      <c r="AC1182" s="281">
        <f t="shared" si="677"/>
        <v>0</v>
      </c>
      <c r="AD1182" s="549">
        <f t="shared" si="691"/>
        <v>0</v>
      </c>
      <c r="AE1182" s="553">
        <f t="shared" si="692"/>
        <v>0</v>
      </c>
      <c r="AF1182" s="282">
        <f t="shared" si="693"/>
        <v>-280504.31</v>
      </c>
      <c r="AG1182" s="283">
        <f t="shared" si="694"/>
        <v>-280504.31</v>
      </c>
      <c r="AH1182" s="281">
        <f t="shared" si="702"/>
        <v>0</v>
      </c>
      <c r="AI1182" s="551">
        <f t="shared" si="704"/>
        <v>0</v>
      </c>
      <c r="AJ1182" s="549">
        <f t="shared" si="704"/>
        <v>0</v>
      </c>
      <c r="AK1182" s="549">
        <f t="shared" si="704"/>
        <v>0</v>
      </c>
      <c r="AL1182" s="282">
        <f t="shared" si="649"/>
        <v>-1800775.0420833332</v>
      </c>
      <c r="AM1182" s="281">
        <f t="shared" si="650"/>
        <v>0</v>
      </c>
      <c r="AN1182" s="549">
        <f t="shared" si="700"/>
        <v>0</v>
      </c>
      <c r="AO1182" s="549">
        <f t="shared" si="701"/>
        <v>0</v>
      </c>
      <c r="AP1182" s="549">
        <f t="shared" si="651"/>
        <v>-1800775.0420833332</v>
      </c>
      <c r="AQ1182" s="283">
        <f t="shared" si="653"/>
        <v>-1800775.0420833332</v>
      </c>
      <c r="AR1182" s="281">
        <f t="shared" si="652"/>
        <v>0</v>
      </c>
      <c r="AT1182" s="446" t="s">
        <v>2079</v>
      </c>
      <c r="AU1182" s="344"/>
      <c r="AV1182" s="447" t="str">
        <f t="shared" si="696"/>
        <v>CA</v>
      </c>
      <c r="AW1182" s="447" t="str">
        <f t="shared" si="696"/>
        <v>CL</v>
      </c>
      <c r="AX1182" s="447" t="str">
        <f t="shared" si="696"/>
        <v>AIC</v>
      </c>
      <c r="AY1182" s="447" t="str">
        <f t="shared" si="699"/>
        <v>ERB</v>
      </c>
      <c r="AZ1182" s="447" t="str">
        <f t="shared" si="699"/>
        <v>GRB</v>
      </c>
      <c r="BA1182" s="447" t="str">
        <f t="shared" si="699"/>
        <v>Non-Op</v>
      </c>
      <c r="BC1182" s="449" t="s">
        <v>2100</v>
      </c>
      <c r="BD1182" s="552">
        <f t="shared" si="697"/>
        <v>-280504.31</v>
      </c>
      <c r="BF1182" s="435"/>
      <c r="BG1182" s="435"/>
      <c r="BH1182" s="435"/>
      <c r="BI1182" s="435"/>
      <c r="BJ1182" s="435"/>
      <c r="BK1182" s="435"/>
      <c r="BL1182" s="435"/>
      <c r="BN1182" s="444"/>
    </row>
    <row r="1183" spans="1:66" s="28" customFormat="1" ht="12" customHeight="1">
      <c r="A1183" s="287">
        <v>21900183</v>
      </c>
      <c r="B1183" s="288" t="str">
        <f t="shared" si="670"/>
        <v>21900183</v>
      </c>
      <c r="C1183" s="330" t="s">
        <v>1727</v>
      </c>
      <c r="D1183" s="445" t="s">
        <v>1165</v>
      </c>
      <c r="E1183" s="445"/>
      <c r="F1183" s="330"/>
      <c r="G1183" s="445"/>
      <c r="H1183" s="547">
        <v>30000</v>
      </c>
      <c r="I1183" s="547">
        <v>26000</v>
      </c>
      <c r="J1183" s="547">
        <v>22000</v>
      </c>
      <c r="K1183" s="547">
        <v>18000</v>
      </c>
      <c r="L1183" s="547">
        <v>14000</v>
      </c>
      <c r="M1183" s="547">
        <v>10000</v>
      </c>
      <c r="N1183" s="547">
        <v>6000</v>
      </c>
      <c r="O1183" s="547">
        <v>2000</v>
      </c>
      <c r="P1183" s="547">
        <v>-2000</v>
      </c>
      <c r="Q1183" s="547">
        <v>-6000</v>
      </c>
      <c r="R1183" s="547">
        <v>-242000</v>
      </c>
      <c r="S1183" s="547">
        <v>-245000</v>
      </c>
      <c r="T1183" s="547">
        <v>-980000</v>
      </c>
      <c r="U1183" s="547"/>
      <c r="V1183" s="547">
        <f t="shared" si="689"/>
        <v>-72666.666666666672</v>
      </c>
      <c r="W1183" s="285"/>
      <c r="X1183" s="286"/>
      <c r="Y1183" s="548">
        <f t="shared" si="703"/>
        <v>0</v>
      </c>
      <c r="Z1183" s="549">
        <f t="shared" si="703"/>
        <v>0</v>
      </c>
      <c r="AA1183" s="549">
        <f t="shared" si="703"/>
        <v>0</v>
      </c>
      <c r="AB1183" s="282">
        <f t="shared" si="676"/>
        <v>-980000</v>
      </c>
      <c r="AC1183" s="281">
        <f t="shared" si="677"/>
        <v>0</v>
      </c>
      <c r="AD1183" s="549">
        <f t="shared" si="691"/>
        <v>0</v>
      </c>
      <c r="AE1183" s="553">
        <f t="shared" si="692"/>
        <v>0</v>
      </c>
      <c r="AF1183" s="282">
        <f t="shared" si="693"/>
        <v>-980000</v>
      </c>
      <c r="AG1183" s="283">
        <f t="shared" si="694"/>
        <v>-980000</v>
      </c>
      <c r="AH1183" s="281">
        <f t="shared" si="702"/>
        <v>0</v>
      </c>
      <c r="AI1183" s="551">
        <f t="shared" si="704"/>
        <v>0</v>
      </c>
      <c r="AJ1183" s="549">
        <f t="shared" si="704"/>
        <v>0</v>
      </c>
      <c r="AK1183" s="549">
        <f t="shared" si="704"/>
        <v>0</v>
      </c>
      <c r="AL1183" s="282">
        <f t="shared" si="649"/>
        <v>-72666.666666666672</v>
      </c>
      <c r="AM1183" s="281">
        <f t="shared" si="650"/>
        <v>0</v>
      </c>
      <c r="AN1183" s="549">
        <f t="shared" si="700"/>
        <v>0</v>
      </c>
      <c r="AO1183" s="549">
        <f t="shared" si="701"/>
        <v>0</v>
      </c>
      <c r="AP1183" s="549">
        <f t="shared" si="651"/>
        <v>-72666.666666666672</v>
      </c>
      <c r="AQ1183" s="283">
        <f t="shared" si="653"/>
        <v>-72666.666666666672</v>
      </c>
      <c r="AR1183" s="281">
        <f t="shared" si="652"/>
        <v>0</v>
      </c>
      <c r="AT1183" s="446" t="s">
        <v>2079</v>
      </c>
      <c r="AU1183" s="344"/>
      <c r="AV1183" s="447" t="str">
        <f t="shared" si="696"/>
        <v>CA</v>
      </c>
      <c r="AW1183" s="447" t="str">
        <f t="shared" si="696"/>
        <v>CL</v>
      </c>
      <c r="AX1183" s="447" t="str">
        <f t="shared" si="696"/>
        <v>AIC</v>
      </c>
      <c r="AY1183" s="447" t="str">
        <f t="shared" si="699"/>
        <v>ERB</v>
      </c>
      <c r="AZ1183" s="447" t="str">
        <f t="shared" si="699"/>
        <v>GRB</v>
      </c>
      <c r="BA1183" s="447" t="str">
        <f t="shared" si="699"/>
        <v>Non-Op</v>
      </c>
      <c r="BC1183" s="449" t="s">
        <v>2100</v>
      </c>
      <c r="BD1183" s="552">
        <f t="shared" si="697"/>
        <v>-980000</v>
      </c>
      <c r="BF1183" s="435"/>
      <c r="BG1183" s="435"/>
      <c r="BH1183" s="435"/>
      <c r="BI1183" s="435"/>
      <c r="BJ1183" s="435"/>
      <c r="BK1183" s="435"/>
      <c r="BL1183" s="435"/>
      <c r="BN1183" s="444"/>
    </row>
    <row r="1184" spans="1:66" s="28" customFormat="1" ht="12" customHeight="1">
      <c r="A1184" s="287">
        <v>21900193</v>
      </c>
      <c r="B1184" s="288" t="str">
        <f t="shared" si="670"/>
        <v>21900193</v>
      </c>
      <c r="C1184" s="330" t="s">
        <v>1728</v>
      </c>
      <c r="D1184" s="445" t="s">
        <v>1165</v>
      </c>
      <c r="E1184" s="445"/>
      <c r="F1184" s="330"/>
      <c r="G1184" s="445"/>
      <c r="H1184" s="547">
        <v>-6300.53</v>
      </c>
      <c r="I1184" s="547">
        <v>-5460.53</v>
      </c>
      <c r="J1184" s="547">
        <v>-4620.53</v>
      </c>
      <c r="K1184" s="547">
        <v>-3780.53</v>
      </c>
      <c r="L1184" s="547">
        <v>-2940.53</v>
      </c>
      <c r="M1184" s="547">
        <v>-2100.5300000000002</v>
      </c>
      <c r="N1184" s="547">
        <v>-1260.53</v>
      </c>
      <c r="O1184" s="547">
        <v>-420.53</v>
      </c>
      <c r="P1184" s="547">
        <v>419.47</v>
      </c>
      <c r="Q1184" s="547">
        <v>1259.47</v>
      </c>
      <c r="R1184" s="547">
        <v>50819.47</v>
      </c>
      <c r="S1184" s="547">
        <v>51449.47</v>
      </c>
      <c r="T1184" s="547">
        <v>205799.47</v>
      </c>
      <c r="U1184" s="547"/>
      <c r="V1184" s="547">
        <f t="shared" si="689"/>
        <v>15259.470000000001</v>
      </c>
      <c r="W1184" s="285"/>
      <c r="X1184" s="286"/>
      <c r="Y1184" s="548">
        <f t="shared" si="703"/>
        <v>0</v>
      </c>
      <c r="Z1184" s="549">
        <f t="shared" si="703"/>
        <v>0</v>
      </c>
      <c r="AA1184" s="549">
        <f t="shared" si="703"/>
        <v>0</v>
      </c>
      <c r="AB1184" s="282">
        <f t="shared" si="676"/>
        <v>205799.47</v>
      </c>
      <c r="AC1184" s="281">
        <f t="shared" si="677"/>
        <v>0</v>
      </c>
      <c r="AD1184" s="549">
        <f t="shared" si="691"/>
        <v>0</v>
      </c>
      <c r="AE1184" s="553">
        <f t="shared" si="692"/>
        <v>0</v>
      </c>
      <c r="AF1184" s="282">
        <f t="shared" si="693"/>
        <v>205799.47</v>
      </c>
      <c r="AG1184" s="283">
        <f t="shared" si="694"/>
        <v>205799.47</v>
      </c>
      <c r="AH1184" s="281">
        <f t="shared" si="702"/>
        <v>0</v>
      </c>
      <c r="AI1184" s="551">
        <f t="shared" si="704"/>
        <v>0</v>
      </c>
      <c r="AJ1184" s="549">
        <f t="shared" si="704"/>
        <v>0</v>
      </c>
      <c r="AK1184" s="549">
        <f t="shared" si="704"/>
        <v>0</v>
      </c>
      <c r="AL1184" s="282">
        <f t="shared" ref="AL1184:AL1249" si="705">V1184-SUM(AI1184:AK1184)</f>
        <v>15259.470000000001</v>
      </c>
      <c r="AM1184" s="281">
        <f t="shared" ref="AM1184:AM1249" si="706">V1184-SUM(AI1184:AK1184)-AL1184</f>
        <v>0</v>
      </c>
      <c r="AN1184" s="549">
        <f t="shared" si="700"/>
        <v>0</v>
      </c>
      <c r="AO1184" s="549">
        <f t="shared" si="701"/>
        <v>0</v>
      </c>
      <c r="AP1184" s="549">
        <f t="shared" ref="AP1184:AP1249" si="707">IF($D1184=AP$5,$V1184,IF($D1184=AP$4, $V1184*$AL$2,0))</f>
        <v>15259.470000000001</v>
      </c>
      <c r="AQ1184" s="283">
        <f t="shared" si="653"/>
        <v>15259.470000000001</v>
      </c>
      <c r="AR1184" s="281">
        <f t="shared" ref="AR1184:AR1249" si="708">AQ1184-AL1184</f>
        <v>0</v>
      </c>
      <c r="AT1184" s="446" t="s">
        <v>2079</v>
      </c>
      <c r="AU1184" s="344"/>
      <c r="AV1184" s="447" t="str">
        <f t="shared" si="696"/>
        <v>CA</v>
      </c>
      <c r="AW1184" s="447" t="str">
        <f t="shared" si="696"/>
        <v>CL</v>
      </c>
      <c r="AX1184" s="447" t="str">
        <f t="shared" si="696"/>
        <v>AIC</v>
      </c>
      <c r="AY1184" s="447" t="str">
        <f t="shared" si="699"/>
        <v>ERB</v>
      </c>
      <c r="AZ1184" s="447" t="str">
        <f t="shared" si="699"/>
        <v>GRB</v>
      </c>
      <c r="BA1184" s="447" t="str">
        <f t="shared" si="699"/>
        <v>Non-Op</v>
      </c>
      <c r="BC1184" s="449" t="s">
        <v>2100</v>
      </c>
      <c r="BD1184" s="552">
        <f t="shared" si="697"/>
        <v>205799.47</v>
      </c>
      <c r="BF1184" s="435"/>
      <c r="BG1184" s="435"/>
      <c r="BH1184" s="435"/>
      <c r="BI1184" s="435"/>
      <c r="BJ1184" s="435"/>
      <c r="BK1184" s="435"/>
      <c r="BL1184" s="435"/>
      <c r="BN1184" s="444"/>
    </row>
    <row r="1185" spans="1:66" s="28" customFormat="1" ht="12" customHeight="1">
      <c r="A1185" s="563">
        <v>21900223</v>
      </c>
      <c r="B1185" s="562" t="str">
        <f t="shared" si="670"/>
        <v>21900223</v>
      </c>
      <c r="C1185" s="444" t="s">
        <v>1729</v>
      </c>
      <c r="D1185" s="445" t="s">
        <v>1162</v>
      </c>
      <c r="E1185" s="445"/>
      <c r="F1185" s="444"/>
      <c r="G1185" s="445"/>
      <c r="H1185" s="547">
        <v>-66079.38</v>
      </c>
      <c r="I1185" s="547">
        <v>-65706.210000000006</v>
      </c>
      <c r="J1185" s="547">
        <v>-65333.04</v>
      </c>
      <c r="K1185" s="547">
        <v>-64959.87</v>
      </c>
      <c r="L1185" s="547">
        <v>-64586.7</v>
      </c>
      <c r="M1185" s="547">
        <v>-64213.53</v>
      </c>
      <c r="N1185" s="547">
        <v>-63840.36</v>
      </c>
      <c r="O1185" s="547">
        <v>-63467.19</v>
      </c>
      <c r="P1185" s="547">
        <v>-63094.02</v>
      </c>
      <c r="Q1185" s="547">
        <v>-62720.85</v>
      </c>
      <c r="R1185" s="547">
        <v>-62347.68</v>
      </c>
      <c r="S1185" s="547">
        <v>-61974.51</v>
      </c>
      <c r="T1185" s="547">
        <v>-61601.34</v>
      </c>
      <c r="U1185" s="547"/>
      <c r="V1185" s="547">
        <f t="shared" si="689"/>
        <v>-63840.360000000008</v>
      </c>
      <c r="W1185" s="285"/>
      <c r="X1185" s="286"/>
      <c r="Y1185" s="548">
        <f t="shared" si="703"/>
        <v>0</v>
      </c>
      <c r="Z1185" s="549">
        <f t="shared" si="703"/>
        <v>0</v>
      </c>
      <c r="AA1185" s="549">
        <f t="shared" si="703"/>
        <v>-61601.34</v>
      </c>
      <c r="AB1185" s="282">
        <f t="shared" si="676"/>
        <v>0</v>
      </c>
      <c r="AC1185" s="281">
        <f t="shared" si="677"/>
        <v>0</v>
      </c>
      <c r="AD1185" s="549">
        <f t="shared" si="691"/>
        <v>0</v>
      </c>
      <c r="AE1185" s="553">
        <f t="shared" si="692"/>
        <v>0</v>
      </c>
      <c r="AF1185" s="282">
        <f t="shared" si="693"/>
        <v>0</v>
      </c>
      <c r="AG1185" s="283">
        <f t="shared" si="694"/>
        <v>0</v>
      </c>
      <c r="AH1185" s="281">
        <f t="shared" si="702"/>
        <v>0</v>
      </c>
      <c r="AI1185" s="551">
        <f t="shared" si="704"/>
        <v>0</v>
      </c>
      <c r="AJ1185" s="549">
        <f t="shared" si="704"/>
        <v>0</v>
      </c>
      <c r="AK1185" s="549">
        <f t="shared" si="704"/>
        <v>-63840.360000000008</v>
      </c>
      <c r="AL1185" s="282">
        <f t="shared" si="705"/>
        <v>0</v>
      </c>
      <c r="AM1185" s="281">
        <f t="shared" si="706"/>
        <v>0</v>
      </c>
      <c r="AN1185" s="549">
        <f t="shared" si="700"/>
        <v>0</v>
      </c>
      <c r="AO1185" s="549">
        <f t="shared" si="701"/>
        <v>0</v>
      </c>
      <c r="AP1185" s="549">
        <f t="shared" si="707"/>
        <v>0</v>
      </c>
      <c r="AQ1185" s="283">
        <f t="shared" si="653"/>
        <v>0</v>
      </c>
      <c r="AR1185" s="281">
        <f t="shared" si="708"/>
        <v>0</v>
      </c>
      <c r="AT1185" s="446"/>
      <c r="AU1185" s="344"/>
      <c r="AV1185" s="447" t="str">
        <f t="shared" si="696"/>
        <v>CA</v>
      </c>
      <c r="AW1185" s="447" t="str">
        <f t="shared" si="696"/>
        <v>CL</v>
      </c>
      <c r="AX1185" s="447" t="str">
        <f t="shared" si="696"/>
        <v>AIC</v>
      </c>
      <c r="AY1185" s="447" t="str">
        <f t="shared" si="699"/>
        <v>ERB</v>
      </c>
      <c r="AZ1185" s="447" t="str">
        <f t="shared" si="699"/>
        <v>GRB</v>
      </c>
      <c r="BA1185" s="447" t="str">
        <f t="shared" si="699"/>
        <v>Non-Op</v>
      </c>
      <c r="BC1185" s="449" t="s">
        <v>2100</v>
      </c>
      <c r="BD1185" s="552">
        <f t="shared" si="697"/>
        <v>-61601.34</v>
      </c>
      <c r="BF1185" s="435"/>
      <c r="BG1185" s="435"/>
      <c r="BH1185" s="435"/>
      <c r="BI1185" s="435"/>
      <c r="BJ1185" s="435"/>
      <c r="BK1185" s="435"/>
      <c r="BL1185" s="435"/>
      <c r="BN1185" s="444"/>
    </row>
    <row r="1186" spans="1:66" s="28" customFormat="1" ht="12" customHeight="1">
      <c r="A1186" s="563">
        <v>21900233</v>
      </c>
      <c r="B1186" s="562" t="str">
        <f t="shared" si="670"/>
        <v>21900233</v>
      </c>
      <c r="C1186" s="444" t="s">
        <v>1730</v>
      </c>
      <c r="D1186" s="445" t="s">
        <v>1162</v>
      </c>
      <c r="E1186" s="445"/>
      <c r="F1186" s="444"/>
      <c r="G1186" s="445"/>
      <c r="H1186" s="547">
        <v>2164041.42</v>
      </c>
      <c r="I1186" s="547">
        <v>2151604.38</v>
      </c>
      <c r="J1186" s="547">
        <v>2139167.34</v>
      </c>
      <c r="K1186" s="547">
        <v>2126730.2999999998</v>
      </c>
      <c r="L1186" s="547">
        <v>2114293.2599999998</v>
      </c>
      <c r="M1186" s="547">
        <v>2101856.2200000002</v>
      </c>
      <c r="N1186" s="547">
        <v>2089419.18</v>
      </c>
      <c r="O1186" s="547">
        <v>2076982.14</v>
      </c>
      <c r="P1186" s="547">
        <v>2064545.1</v>
      </c>
      <c r="Q1186" s="547">
        <v>2052108.06</v>
      </c>
      <c r="R1186" s="547">
        <v>2039671.02</v>
      </c>
      <c r="S1186" s="547">
        <v>2027233.98</v>
      </c>
      <c r="T1186" s="547">
        <v>2014796.94</v>
      </c>
      <c r="U1186" s="547"/>
      <c r="V1186" s="547">
        <f t="shared" si="689"/>
        <v>2089419.18</v>
      </c>
      <c r="W1186" s="285"/>
      <c r="X1186" s="286"/>
      <c r="Y1186" s="548">
        <f t="shared" si="703"/>
        <v>0</v>
      </c>
      <c r="Z1186" s="549">
        <f t="shared" si="703"/>
        <v>0</v>
      </c>
      <c r="AA1186" s="549">
        <f t="shared" si="703"/>
        <v>2014796.94</v>
      </c>
      <c r="AB1186" s="282">
        <f t="shared" si="676"/>
        <v>0</v>
      </c>
      <c r="AC1186" s="281">
        <f t="shared" si="677"/>
        <v>0</v>
      </c>
      <c r="AD1186" s="549">
        <f t="shared" si="691"/>
        <v>0</v>
      </c>
      <c r="AE1186" s="553">
        <f t="shared" si="692"/>
        <v>0</v>
      </c>
      <c r="AF1186" s="282">
        <f t="shared" si="693"/>
        <v>0</v>
      </c>
      <c r="AG1186" s="283">
        <f t="shared" si="694"/>
        <v>0</v>
      </c>
      <c r="AH1186" s="281">
        <f t="shared" si="702"/>
        <v>0</v>
      </c>
      <c r="AI1186" s="551">
        <f t="shared" si="704"/>
        <v>0</v>
      </c>
      <c r="AJ1186" s="549">
        <f t="shared" si="704"/>
        <v>0</v>
      </c>
      <c r="AK1186" s="549">
        <f t="shared" si="704"/>
        <v>2089419.18</v>
      </c>
      <c r="AL1186" s="282">
        <f t="shared" si="705"/>
        <v>0</v>
      </c>
      <c r="AM1186" s="281">
        <f t="shared" si="706"/>
        <v>0</v>
      </c>
      <c r="AN1186" s="549">
        <f t="shared" si="700"/>
        <v>0</v>
      </c>
      <c r="AO1186" s="549">
        <f t="shared" si="701"/>
        <v>0</v>
      </c>
      <c r="AP1186" s="549">
        <f t="shared" si="707"/>
        <v>0</v>
      </c>
      <c r="AQ1186" s="283">
        <f t="shared" si="653"/>
        <v>0</v>
      </c>
      <c r="AR1186" s="281">
        <f t="shared" si="708"/>
        <v>0</v>
      </c>
      <c r="AT1186" s="446"/>
      <c r="AU1186" s="344"/>
      <c r="AV1186" s="447" t="str">
        <f t="shared" si="696"/>
        <v>CA</v>
      </c>
      <c r="AW1186" s="447" t="str">
        <f t="shared" si="696"/>
        <v>CL</v>
      </c>
      <c r="AX1186" s="447" t="str">
        <f t="shared" si="696"/>
        <v>AIC</v>
      </c>
      <c r="AY1186" s="447" t="str">
        <f t="shared" si="699"/>
        <v>ERB</v>
      </c>
      <c r="AZ1186" s="447" t="str">
        <f t="shared" si="699"/>
        <v>GRB</v>
      </c>
      <c r="BA1186" s="447" t="str">
        <f t="shared" si="699"/>
        <v>Non-Op</v>
      </c>
      <c r="BC1186" s="449" t="s">
        <v>2100</v>
      </c>
      <c r="BD1186" s="552">
        <f t="shared" si="697"/>
        <v>2014796.94</v>
      </c>
      <c r="BF1186" s="435"/>
      <c r="BG1186" s="435"/>
      <c r="BH1186" s="435"/>
      <c r="BI1186" s="435"/>
      <c r="BJ1186" s="435"/>
      <c r="BK1186" s="435"/>
      <c r="BL1186" s="435"/>
      <c r="BN1186" s="444"/>
    </row>
    <row r="1187" spans="1:66" s="28" customFormat="1" ht="12" customHeight="1">
      <c r="A1187" s="563">
        <v>21900243</v>
      </c>
      <c r="B1187" s="562" t="str">
        <f t="shared" si="670"/>
        <v>21900243</v>
      </c>
      <c r="C1187" s="444" t="s">
        <v>1731</v>
      </c>
      <c r="D1187" s="445" t="s">
        <v>1162</v>
      </c>
      <c r="E1187" s="445"/>
      <c r="F1187" s="444"/>
      <c r="G1187" s="445"/>
      <c r="H1187" s="547">
        <v>-3316226.86</v>
      </c>
      <c r="I1187" s="547">
        <v>-3295629.22</v>
      </c>
      <c r="J1187" s="547">
        <v>-3275031.58</v>
      </c>
      <c r="K1187" s="547">
        <v>-3254433.94</v>
      </c>
      <c r="L1187" s="547">
        <v>-3233836.3</v>
      </c>
      <c r="M1187" s="547">
        <v>-3213238.66</v>
      </c>
      <c r="N1187" s="547">
        <v>-3192641.02</v>
      </c>
      <c r="O1187" s="547">
        <v>-3172043.38</v>
      </c>
      <c r="P1187" s="547">
        <v>-3151445.74</v>
      </c>
      <c r="Q1187" s="547">
        <v>-3130848.1</v>
      </c>
      <c r="R1187" s="547">
        <v>-3110250.46</v>
      </c>
      <c r="S1187" s="547">
        <v>-3089652.82</v>
      </c>
      <c r="T1187" s="547">
        <v>-3069055.18</v>
      </c>
      <c r="U1187" s="547"/>
      <c r="V1187" s="547">
        <f t="shared" si="689"/>
        <v>-3192641.02</v>
      </c>
      <c r="W1187" s="285"/>
      <c r="X1187" s="286"/>
      <c r="Y1187" s="548">
        <f t="shared" si="703"/>
        <v>0</v>
      </c>
      <c r="Z1187" s="549">
        <f t="shared" si="703"/>
        <v>0</v>
      </c>
      <c r="AA1187" s="549">
        <f t="shared" si="703"/>
        <v>-3069055.18</v>
      </c>
      <c r="AB1187" s="282">
        <f t="shared" si="676"/>
        <v>0</v>
      </c>
      <c r="AC1187" s="281">
        <f t="shared" si="677"/>
        <v>0</v>
      </c>
      <c r="AD1187" s="549">
        <f t="shared" si="691"/>
        <v>0</v>
      </c>
      <c r="AE1187" s="553">
        <f t="shared" si="692"/>
        <v>0</v>
      </c>
      <c r="AF1187" s="282">
        <f t="shared" si="693"/>
        <v>0</v>
      </c>
      <c r="AG1187" s="283">
        <f t="shared" si="694"/>
        <v>0</v>
      </c>
      <c r="AH1187" s="281">
        <f t="shared" si="702"/>
        <v>0</v>
      </c>
      <c r="AI1187" s="551">
        <f t="shared" si="704"/>
        <v>0</v>
      </c>
      <c r="AJ1187" s="549">
        <f t="shared" si="704"/>
        <v>0</v>
      </c>
      <c r="AK1187" s="549">
        <f t="shared" si="704"/>
        <v>-3192641.02</v>
      </c>
      <c r="AL1187" s="282">
        <f t="shared" si="705"/>
        <v>0</v>
      </c>
      <c r="AM1187" s="281">
        <f t="shared" si="706"/>
        <v>0</v>
      </c>
      <c r="AN1187" s="549">
        <f t="shared" si="700"/>
        <v>0</v>
      </c>
      <c r="AO1187" s="549">
        <f t="shared" si="701"/>
        <v>0</v>
      </c>
      <c r="AP1187" s="549">
        <f t="shared" si="707"/>
        <v>0</v>
      </c>
      <c r="AQ1187" s="283">
        <f t="shared" si="653"/>
        <v>0</v>
      </c>
      <c r="AR1187" s="281">
        <f t="shared" si="708"/>
        <v>0</v>
      </c>
      <c r="AT1187" s="446"/>
      <c r="AU1187" s="344"/>
      <c r="AV1187" s="447" t="str">
        <f t="shared" si="696"/>
        <v>CA</v>
      </c>
      <c r="AW1187" s="447" t="str">
        <f t="shared" si="696"/>
        <v>CL</v>
      </c>
      <c r="AX1187" s="447" t="str">
        <f t="shared" si="696"/>
        <v>AIC</v>
      </c>
      <c r="AY1187" s="447" t="str">
        <f t="shared" si="699"/>
        <v>ERB</v>
      </c>
      <c r="AZ1187" s="447" t="str">
        <f t="shared" si="699"/>
        <v>GRB</v>
      </c>
      <c r="BA1187" s="447" t="str">
        <f t="shared" si="699"/>
        <v>Non-Op</v>
      </c>
      <c r="BC1187" s="449" t="s">
        <v>2100</v>
      </c>
      <c r="BD1187" s="552">
        <f t="shared" si="697"/>
        <v>-3069055.18</v>
      </c>
      <c r="BF1187" s="435"/>
      <c r="BG1187" s="435"/>
      <c r="BH1187" s="435"/>
      <c r="BI1187" s="435"/>
      <c r="BJ1187" s="435"/>
      <c r="BK1187" s="435"/>
      <c r="BL1187" s="435"/>
      <c r="BN1187" s="444"/>
    </row>
    <row r="1188" spans="1:66" s="28" customFormat="1" ht="12" customHeight="1">
      <c r="A1188" s="287">
        <v>22100393</v>
      </c>
      <c r="B1188" s="288" t="str">
        <f t="shared" si="670"/>
        <v>22100393</v>
      </c>
      <c r="C1188" s="444" t="s">
        <v>1732</v>
      </c>
      <c r="D1188" s="445" t="s">
        <v>1162</v>
      </c>
      <c r="E1188" s="445"/>
      <c r="F1188" s="444"/>
      <c r="G1188" s="445"/>
      <c r="H1188" s="547">
        <v>-15000000</v>
      </c>
      <c r="I1188" s="547">
        <v>-15000000</v>
      </c>
      <c r="J1188" s="547">
        <v>-15000000</v>
      </c>
      <c r="K1188" s="547">
        <v>-15000000</v>
      </c>
      <c r="L1188" s="547">
        <v>-15000000</v>
      </c>
      <c r="M1188" s="547">
        <v>-15000000</v>
      </c>
      <c r="N1188" s="547">
        <v>-15000000</v>
      </c>
      <c r="O1188" s="547">
        <v>-15000000</v>
      </c>
      <c r="P1188" s="547">
        <v>-15000000</v>
      </c>
      <c r="Q1188" s="547">
        <v>-15000000</v>
      </c>
      <c r="R1188" s="547">
        <v>-15000000</v>
      </c>
      <c r="S1188" s="547">
        <v>-15000000</v>
      </c>
      <c r="T1188" s="547">
        <v>-15000000</v>
      </c>
      <c r="U1188" s="547"/>
      <c r="V1188" s="547">
        <f t="shared" si="689"/>
        <v>-15000000</v>
      </c>
      <c r="W1188" s="285"/>
      <c r="X1188" s="286"/>
      <c r="Y1188" s="548">
        <f t="shared" si="703"/>
        <v>0</v>
      </c>
      <c r="Z1188" s="549">
        <f t="shared" si="703"/>
        <v>0</v>
      </c>
      <c r="AA1188" s="549">
        <f t="shared" si="703"/>
        <v>-15000000</v>
      </c>
      <c r="AB1188" s="282">
        <f t="shared" si="676"/>
        <v>0</v>
      </c>
      <c r="AC1188" s="281">
        <f t="shared" si="677"/>
        <v>0</v>
      </c>
      <c r="AD1188" s="549">
        <f t="shared" si="691"/>
        <v>0</v>
      </c>
      <c r="AE1188" s="553">
        <f t="shared" si="692"/>
        <v>0</v>
      </c>
      <c r="AF1188" s="282">
        <f t="shared" si="693"/>
        <v>0</v>
      </c>
      <c r="AG1188" s="283">
        <f t="shared" si="694"/>
        <v>0</v>
      </c>
      <c r="AH1188" s="281">
        <f t="shared" si="702"/>
        <v>0</v>
      </c>
      <c r="AI1188" s="551">
        <f t="shared" si="704"/>
        <v>0</v>
      </c>
      <c r="AJ1188" s="549">
        <f t="shared" si="704"/>
        <v>0</v>
      </c>
      <c r="AK1188" s="549">
        <f t="shared" si="704"/>
        <v>-15000000</v>
      </c>
      <c r="AL1188" s="282">
        <f t="shared" si="705"/>
        <v>0</v>
      </c>
      <c r="AM1188" s="281">
        <f t="shared" si="706"/>
        <v>0</v>
      </c>
      <c r="AN1188" s="549">
        <f t="shared" si="700"/>
        <v>0</v>
      </c>
      <c r="AO1188" s="549">
        <f t="shared" si="701"/>
        <v>0</v>
      </c>
      <c r="AP1188" s="549">
        <f t="shared" si="707"/>
        <v>0</v>
      </c>
      <c r="AQ1188" s="283">
        <f t="shared" si="653"/>
        <v>0</v>
      </c>
      <c r="AR1188" s="281">
        <f t="shared" si="708"/>
        <v>0</v>
      </c>
      <c r="AT1188" s="446"/>
      <c r="AU1188" s="344"/>
      <c r="AV1188" s="447" t="str">
        <f t="shared" si="696"/>
        <v>CA</v>
      </c>
      <c r="AW1188" s="447" t="str">
        <f t="shared" si="696"/>
        <v>CL</v>
      </c>
      <c r="AX1188" s="447" t="str">
        <f t="shared" si="696"/>
        <v>AIC</v>
      </c>
      <c r="AY1188" s="447" t="str">
        <f t="shared" si="699"/>
        <v>ERB</v>
      </c>
      <c r="AZ1188" s="447" t="str">
        <f t="shared" si="699"/>
        <v>GRB</v>
      </c>
      <c r="BA1188" s="447" t="str">
        <f t="shared" si="699"/>
        <v>Non-Op</v>
      </c>
      <c r="BC1188" s="449" t="s">
        <v>2100</v>
      </c>
      <c r="BD1188" s="552">
        <f t="shared" si="697"/>
        <v>-15000000</v>
      </c>
      <c r="BF1188" s="435"/>
      <c r="BG1188" s="435"/>
      <c r="BH1188" s="435"/>
      <c r="BI1188" s="435"/>
      <c r="BJ1188" s="435"/>
      <c r="BK1188" s="435"/>
      <c r="BL1188" s="435"/>
      <c r="BN1188" s="444"/>
    </row>
    <row r="1189" spans="1:66" s="28" customFormat="1" ht="12" customHeight="1">
      <c r="A1189" s="287">
        <v>22100413</v>
      </c>
      <c r="B1189" s="288" t="str">
        <f t="shared" si="670"/>
        <v>22100413</v>
      </c>
      <c r="C1189" s="444" t="s">
        <v>1733</v>
      </c>
      <c r="D1189" s="445" t="s">
        <v>1162</v>
      </c>
      <c r="E1189" s="445"/>
      <c r="F1189" s="444"/>
      <c r="G1189" s="445"/>
      <c r="H1189" s="547">
        <v>-2000000</v>
      </c>
      <c r="I1189" s="547">
        <v>-2000000</v>
      </c>
      <c r="J1189" s="547">
        <v>-2000000</v>
      </c>
      <c r="K1189" s="547">
        <v>-2000000</v>
      </c>
      <c r="L1189" s="547">
        <v>-2000000</v>
      </c>
      <c r="M1189" s="547">
        <v>-2000000</v>
      </c>
      <c r="N1189" s="547">
        <v>-2000000</v>
      </c>
      <c r="O1189" s="547">
        <v>-2000000</v>
      </c>
      <c r="P1189" s="547">
        <v>-2000000</v>
      </c>
      <c r="Q1189" s="547">
        <v>-2000000</v>
      </c>
      <c r="R1189" s="547">
        <v>-2000000</v>
      </c>
      <c r="S1189" s="547">
        <v>-2000000</v>
      </c>
      <c r="T1189" s="547">
        <v>-2000000</v>
      </c>
      <c r="U1189" s="547"/>
      <c r="V1189" s="547">
        <f t="shared" si="689"/>
        <v>-2000000</v>
      </c>
      <c r="W1189" s="285"/>
      <c r="X1189" s="286"/>
      <c r="Y1189" s="548">
        <f t="shared" si="703"/>
        <v>0</v>
      </c>
      <c r="Z1189" s="549">
        <f t="shared" si="703"/>
        <v>0</v>
      </c>
      <c r="AA1189" s="549">
        <f t="shared" si="703"/>
        <v>-2000000</v>
      </c>
      <c r="AB1189" s="282">
        <f t="shared" si="676"/>
        <v>0</v>
      </c>
      <c r="AC1189" s="281">
        <f t="shared" si="677"/>
        <v>0</v>
      </c>
      <c r="AD1189" s="549">
        <f t="shared" si="691"/>
        <v>0</v>
      </c>
      <c r="AE1189" s="553">
        <f t="shared" si="692"/>
        <v>0</v>
      </c>
      <c r="AF1189" s="282">
        <f t="shared" si="693"/>
        <v>0</v>
      </c>
      <c r="AG1189" s="283">
        <f t="shared" si="694"/>
        <v>0</v>
      </c>
      <c r="AH1189" s="281">
        <f t="shared" si="702"/>
        <v>0</v>
      </c>
      <c r="AI1189" s="551">
        <f t="shared" si="704"/>
        <v>0</v>
      </c>
      <c r="AJ1189" s="549">
        <f t="shared" si="704"/>
        <v>0</v>
      </c>
      <c r="AK1189" s="549">
        <f t="shared" si="704"/>
        <v>-2000000</v>
      </c>
      <c r="AL1189" s="282">
        <f t="shared" si="705"/>
        <v>0</v>
      </c>
      <c r="AM1189" s="281">
        <f t="shared" si="706"/>
        <v>0</v>
      </c>
      <c r="AN1189" s="549">
        <f t="shared" si="700"/>
        <v>0</v>
      </c>
      <c r="AO1189" s="549">
        <f t="shared" si="701"/>
        <v>0</v>
      </c>
      <c r="AP1189" s="549">
        <f t="shared" si="707"/>
        <v>0</v>
      </c>
      <c r="AQ1189" s="283">
        <f t="shared" si="653"/>
        <v>0</v>
      </c>
      <c r="AR1189" s="281">
        <f t="shared" si="708"/>
        <v>0</v>
      </c>
      <c r="AT1189" s="446"/>
      <c r="AU1189" s="344"/>
      <c r="AV1189" s="447" t="str">
        <f t="shared" si="696"/>
        <v>CA</v>
      </c>
      <c r="AW1189" s="447" t="str">
        <f t="shared" si="696"/>
        <v>CL</v>
      </c>
      <c r="AX1189" s="447" t="str">
        <f t="shared" si="696"/>
        <v>AIC</v>
      </c>
      <c r="AY1189" s="447" t="str">
        <f t="shared" si="699"/>
        <v>ERB</v>
      </c>
      <c r="AZ1189" s="447" t="str">
        <f t="shared" si="699"/>
        <v>GRB</v>
      </c>
      <c r="BA1189" s="447" t="str">
        <f t="shared" si="699"/>
        <v>Non-Op</v>
      </c>
      <c r="BC1189" s="449" t="s">
        <v>2100</v>
      </c>
      <c r="BD1189" s="552">
        <f t="shared" si="697"/>
        <v>-2000000</v>
      </c>
      <c r="BF1189" s="435"/>
      <c r="BG1189" s="435"/>
      <c r="BH1189" s="435"/>
      <c r="BI1189" s="435"/>
      <c r="BJ1189" s="435"/>
      <c r="BK1189" s="435"/>
      <c r="BL1189" s="435"/>
      <c r="BN1189" s="444"/>
    </row>
    <row r="1190" spans="1:66" s="28" customFormat="1" ht="12" customHeight="1">
      <c r="A1190" s="287">
        <v>22100713</v>
      </c>
      <c r="B1190" s="288" t="str">
        <f t="shared" si="670"/>
        <v>22100713</v>
      </c>
      <c r="C1190" s="444" t="s">
        <v>1734</v>
      </c>
      <c r="D1190" s="445" t="s">
        <v>1162</v>
      </c>
      <c r="E1190" s="445"/>
      <c r="F1190" s="444"/>
      <c r="G1190" s="445"/>
      <c r="H1190" s="547">
        <v>-300000000</v>
      </c>
      <c r="I1190" s="547">
        <v>-300000000</v>
      </c>
      <c r="J1190" s="547">
        <v>-300000000</v>
      </c>
      <c r="K1190" s="547">
        <v>-300000000</v>
      </c>
      <c r="L1190" s="547">
        <v>-300000000</v>
      </c>
      <c r="M1190" s="547">
        <v>-300000000</v>
      </c>
      <c r="N1190" s="547">
        <v>-300000000</v>
      </c>
      <c r="O1190" s="547">
        <v>-300000000</v>
      </c>
      <c r="P1190" s="547">
        <v>-300000000</v>
      </c>
      <c r="Q1190" s="547">
        <v>-300000000</v>
      </c>
      <c r="R1190" s="547">
        <v>-300000000</v>
      </c>
      <c r="S1190" s="547">
        <v>-300000000</v>
      </c>
      <c r="T1190" s="547">
        <v>-300000000</v>
      </c>
      <c r="U1190" s="547"/>
      <c r="V1190" s="547">
        <f t="shared" si="689"/>
        <v>-300000000</v>
      </c>
      <c r="W1190" s="285"/>
      <c r="X1190" s="286"/>
      <c r="Y1190" s="548">
        <f t="shared" si="703"/>
        <v>0</v>
      </c>
      <c r="Z1190" s="549">
        <f t="shared" si="703"/>
        <v>0</v>
      </c>
      <c r="AA1190" s="549">
        <f t="shared" si="703"/>
        <v>-300000000</v>
      </c>
      <c r="AB1190" s="282">
        <f t="shared" si="676"/>
        <v>0</v>
      </c>
      <c r="AC1190" s="281">
        <f t="shared" si="677"/>
        <v>0</v>
      </c>
      <c r="AD1190" s="549">
        <f t="shared" si="691"/>
        <v>0</v>
      </c>
      <c r="AE1190" s="553">
        <f t="shared" si="692"/>
        <v>0</v>
      </c>
      <c r="AF1190" s="282">
        <f t="shared" si="693"/>
        <v>0</v>
      </c>
      <c r="AG1190" s="283">
        <f t="shared" si="694"/>
        <v>0</v>
      </c>
      <c r="AH1190" s="281">
        <f t="shared" si="702"/>
        <v>0</v>
      </c>
      <c r="AI1190" s="551">
        <f t="shared" si="704"/>
        <v>0</v>
      </c>
      <c r="AJ1190" s="549">
        <f t="shared" si="704"/>
        <v>0</v>
      </c>
      <c r="AK1190" s="549">
        <f t="shared" si="704"/>
        <v>-300000000</v>
      </c>
      <c r="AL1190" s="282">
        <f t="shared" si="705"/>
        <v>0</v>
      </c>
      <c r="AM1190" s="281">
        <f t="shared" si="706"/>
        <v>0</v>
      </c>
      <c r="AN1190" s="549">
        <f t="shared" si="700"/>
        <v>0</v>
      </c>
      <c r="AO1190" s="549">
        <f t="shared" si="701"/>
        <v>0</v>
      </c>
      <c r="AP1190" s="549">
        <f t="shared" si="707"/>
        <v>0</v>
      </c>
      <c r="AQ1190" s="283">
        <f t="shared" si="653"/>
        <v>0</v>
      </c>
      <c r="AR1190" s="281">
        <f t="shared" si="708"/>
        <v>0</v>
      </c>
      <c r="AT1190" s="446"/>
      <c r="AU1190" s="344"/>
      <c r="AV1190" s="447" t="str">
        <f t="shared" si="696"/>
        <v>CA</v>
      </c>
      <c r="AW1190" s="447" t="str">
        <f t="shared" si="696"/>
        <v>CL</v>
      </c>
      <c r="AX1190" s="447" t="str">
        <f t="shared" si="696"/>
        <v>AIC</v>
      </c>
      <c r="AY1190" s="447" t="str">
        <f t="shared" si="699"/>
        <v>ERB</v>
      </c>
      <c r="AZ1190" s="447" t="str">
        <f t="shared" si="699"/>
        <v>GRB</v>
      </c>
      <c r="BA1190" s="447" t="str">
        <f t="shared" si="699"/>
        <v>Non-Op</v>
      </c>
      <c r="BC1190" s="449" t="s">
        <v>2100</v>
      </c>
      <c r="BD1190" s="552">
        <f t="shared" si="697"/>
        <v>-300000000</v>
      </c>
      <c r="BF1190" s="435"/>
      <c r="BG1190" s="435"/>
      <c r="BH1190" s="435"/>
      <c r="BI1190" s="435"/>
      <c r="BJ1190" s="435"/>
      <c r="BK1190" s="435"/>
      <c r="BL1190" s="435"/>
      <c r="BN1190" s="444"/>
    </row>
    <row r="1191" spans="1:66" s="28" customFormat="1" ht="12" customHeight="1">
      <c r="A1191" s="287">
        <v>22100723</v>
      </c>
      <c r="B1191" s="288" t="str">
        <f t="shared" si="670"/>
        <v>22100723</v>
      </c>
      <c r="C1191" s="444" t="s">
        <v>2952</v>
      </c>
      <c r="D1191" s="445" t="s">
        <v>1162</v>
      </c>
      <c r="E1191" s="445"/>
      <c r="F1191" s="444"/>
      <c r="G1191" s="445"/>
      <c r="H1191" s="547">
        <v>0</v>
      </c>
      <c r="I1191" s="547">
        <v>0</v>
      </c>
      <c r="J1191" s="547">
        <v>0</v>
      </c>
      <c r="K1191" s="547">
        <v>0</v>
      </c>
      <c r="L1191" s="547">
        <v>0</v>
      </c>
      <c r="M1191" s="547">
        <v>0</v>
      </c>
      <c r="N1191" s="547">
        <v>0</v>
      </c>
      <c r="O1191" s="547">
        <v>0</v>
      </c>
      <c r="P1191" s="547">
        <v>0</v>
      </c>
      <c r="Q1191" s="547">
        <v>0</v>
      </c>
      <c r="R1191" s="547">
        <v>0</v>
      </c>
      <c r="S1191" s="547">
        <v>0</v>
      </c>
      <c r="T1191" s="547">
        <v>0</v>
      </c>
      <c r="U1191" s="547"/>
      <c r="V1191" s="547">
        <f t="shared" si="689"/>
        <v>0</v>
      </c>
      <c r="W1191" s="285"/>
      <c r="X1191" s="286"/>
      <c r="Y1191" s="548">
        <f t="shared" si="703"/>
        <v>0</v>
      </c>
      <c r="Z1191" s="549">
        <f t="shared" si="703"/>
        <v>0</v>
      </c>
      <c r="AA1191" s="549">
        <f t="shared" si="703"/>
        <v>0</v>
      </c>
      <c r="AB1191" s="282">
        <f t="shared" si="676"/>
        <v>0</v>
      </c>
      <c r="AC1191" s="281">
        <f t="shared" si="677"/>
        <v>0</v>
      </c>
      <c r="AD1191" s="549">
        <f t="shared" si="691"/>
        <v>0</v>
      </c>
      <c r="AE1191" s="553">
        <f t="shared" si="692"/>
        <v>0</v>
      </c>
      <c r="AF1191" s="282">
        <f t="shared" si="693"/>
        <v>0</v>
      </c>
      <c r="AG1191" s="283">
        <f t="shared" si="694"/>
        <v>0</v>
      </c>
      <c r="AH1191" s="281">
        <f t="shared" si="702"/>
        <v>0</v>
      </c>
      <c r="AI1191" s="551">
        <f t="shared" si="704"/>
        <v>0</v>
      </c>
      <c r="AJ1191" s="549">
        <f t="shared" si="704"/>
        <v>0</v>
      </c>
      <c r="AK1191" s="549">
        <f t="shared" si="704"/>
        <v>0</v>
      </c>
      <c r="AL1191" s="282">
        <f t="shared" si="705"/>
        <v>0</v>
      </c>
      <c r="AM1191" s="281">
        <f t="shared" si="706"/>
        <v>0</v>
      </c>
      <c r="AN1191" s="549">
        <f t="shared" si="700"/>
        <v>0</v>
      </c>
      <c r="AO1191" s="549">
        <f t="shared" si="701"/>
        <v>0</v>
      </c>
      <c r="AP1191" s="549">
        <f t="shared" si="707"/>
        <v>0</v>
      </c>
      <c r="AQ1191" s="283">
        <f t="shared" si="653"/>
        <v>0</v>
      </c>
      <c r="AR1191" s="281">
        <f t="shared" si="708"/>
        <v>0</v>
      </c>
      <c r="AT1191" s="446"/>
      <c r="AU1191" s="344"/>
      <c r="AV1191" s="447" t="str">
        <f t="shared" si="696"/>
        <v>CA</v>
      </c>
      <c r="AW1191" s="447" t="str">
        <f t="shared" si="696"/>
        <v>CL</v>
      </c>
      <c r="AX1191" s="447" t="str">
        <f t="shared" si="696"/>
        <v>AIC</v>
      </c>
      <c r="AY1191" s="447" t="str">
        <f t="shared" si="699"/>
        <v>ERB</v>
      </c>
      <c r="AZ1191" s="447" t="str">
        <f t="shared" si="699"/>
        <v>GRB</v>
      </c>
      <c r="BA1191" s="447" t="str">
        <f t="shared" si="699"/>
        <v>Non-Op</v>
      </c>
      <c r="BC1191" s="449" t="s">
        <v>2100</v>
      </c>
      <c r="BD1191" s="552">
        <f t="shared" si="697"/>
        <v>0</v>
      </c>
      <c r="BF1191" s="435"/>
      <c r="BG1191" s="435"/>
      <c r="BH1191" s="435"/>
      <c r="BI1191" s="435"/>
      <c r="BJ1191" s="435"/>
      <c r="BK1191" s="435"/>
      <c r="BL1191" s="435"/>
      <c r="BN1191" s="444"/>
    </row>
    <row r="1192" spans="1:66" s="28" customFormat="1" ht="12" customHeight="1">
      <c r="A1192" s="287">
        <v>22100743</v>
      </c>
      <c r="B1192" s="288" t="str">
        <f t="shared" si="670"/>
        <v>22100743</v>
      </c>
      <c r="C1192" s="444" t="s">
        <v>1735</v>
      </c>
      <c r="D1192" s="445" t="s">
        <v>1162</v>
      </c>
      <c r="E1192" s="445"/>
      <c r="F1192" s="444"/>
      <c r="G1192" s="445"/>
      <c r="H1192" s="547">
        <v>-100000000</v>
      </c>
      <c r="I1192" s="547">
        <v>-100000000</v>
      </c>
      <c r="J1192" s="547">
        <v>-100000000</v>
      </c>
      <c r="K1192" s="547">
        <v>-100000000</v>
      </c>
      <c r="L1192" s="547">
        <v>-100000000</v>
      </c>
      <c r="M1192" s="547">
        <v>-100000000</v>
      </c>
      <c r="N1192" s="547">
        <v>-100000000</v>
      </c>
      <c r="O1192" s="547">
        <v>-100000000</v>
      </c>
      <c r="P1192" s="547">
        <v>-100000000</v>
      </c>
      <c r="Q1192" s="547">
        <v>-100000000</v>
      </c>
      <c r="R1192" s="547">
        <v>-100000000</v>
      </c>
      <c r="S1192" s="547">
        <v>-100000000</v>
      </c>
      <c r="T1192" s="547">
        <v>-100000000</v>
      </c>
      <c r="U1192" s="547"/>
      <c r="V1192" s="547">
        <f t="shared" si="689"/>
        <v>-100000000</v>
      </c>
      <c r="W1192" s="285"/>
      <c r="X1192" s="286"/>
      <c r="Y1192" s="548">
        <f t="shared" si="703"/>
        <v>0</v>
      </c>
      <c r="Z1192" s="549">
        <f t="shared" si="703"/>
        <v>0</v>
      </c>
      <c r="AA1192" s="549">
        <f t="shared" si="703"/>
        <v>-100000000</v>
      </c>
      <c r="AB1192" s="282">
        <f t="shared" si="676"/>
        <v>0</v>
      </c>
      <c r="AC1192" s="281">
        <f t="shared" si="677"/>
        <v>0</v>
      </c>
      <c r="AD1192" s="549">
        <f t="shared" si="691"/>
        <v>0</v>
      </c>
      <c r="AE1192" s="553">
        <f t="shared" si="692"/>
        <v>0</v>
      </c>
      <c r="AF1192" s="282">
        <f t="shared" si="693"/>
        <v>0</v>
      </c>
      <c r="AG1192" s="283">
        <f t="shared" si="694"/>
        <v>0</v>
      </c>
      <c r="AH1192" s="281">
        <f t="shared" si="702"/>
        <v>0</v>
      </c>
      <c r="AI1192" s="551">
        <f t="shared" si="704"/>
        <v>0</v>
      </c>
      <c r="AJ1192" s="549">
        <f t="shared" si="704"/>
        <v>0</v>
      </c>
      <c r="AK1192" s="549">
        <f t="shared" si="704"/>
        <v>-100000000</v>
      </c>
      <c r="AL1192" s="282">
        <f t="shared" si="705"/>
        <v>0</v>
      </c>
      <c r="AM1192" s="281">
        <f t="shared" si="706"/>
        <v>0</v>
      </c>
      <c r="AN1192" s="549">
        <f t="shared" si="700"/>
        <v>0</v>
      </c>
      <c r="AO1192" s="549">
        <f t="shared" si="701"/>
        <v>0</v>
      </c>
      <c r="AP1192" s="549">
        <f t="shared" si="707"/>
        <v>0</v>
      </c>
      <c r="AQ1192" s="283">
        <f t="shared" si="653"/>
        <v>0</v>
      </c>
      <c r="AR1192" s="281">
        <f t="shared" si="708"/>
        <v>0</v>
      </c>
      <c r="AT1192" s="446"/>
      <c r="AU1192" s="344"/>
      <c r="AV1192" s="447" t="str">
        <f t="shared" si="696"/>
        <v>CA</v>
      </c>
      <c r="AW1192" s="447" t="str">
        <f t="shared" si="696"/>
        <v>CL</v>
      </c>
      <c r="AX1192" s="447" t="str">
        <f t="shared" si="696"/>
        <v>AIC</v>
      </c>
      <c r="AY1192" s="447" t="str">
        <f t="shared" si="699"/>
        <v>ERB</v>
      </c>
      <c r="AZ1192" s="447" t="str">
        <f t="shared" si="699"/>
        <v>GRB</v>
      </c>
      <c r="BA1192" s="447" t="str">
        <f t="shared" si="699"/>
        <v>Non-Op</v>
      </c>
      <c r="BC1192" s="449" t="s">
        <v>2100</v>
      </c>
      <c r="BD1192" s="552">
        <f t="shared" si="697"/>
        <v>-100000000</v>
      </c>
      <c r="BF1192" s="435"/>
      <c r="BG1192" s="435"/>
      <c r="BH1192" s="435"/>
      <c r="BI1192" s="435"/>
      <c r="BJ1192" s="435"/>
      <c r="BK1192" s="435"/>
      <c r="BL1192" s="435"/>
      <c r="BN1192" s="444"/>
    </row>
    <row r="1193" spans="1:66" s="28" customFormat="1" ht="12" customHeight="1">
      <c r="A1193" s="287">
        <v>22100823</v>
      </c>
      <c r="B1193" s="288" t="str">
        <f t="shared" si="670"/>
        <v>22100823</v>
      </c>
      <c r="C1193" s="444" t="s">
        <v>1378</v>
      </c>
      <c r="D1193" s="445" t="s">
        <v>1162</v>
      </c>
      <c r="E1193" s="445"/>
      <c r="F1193" s="444"/>
      <c r="G1193" s="445"/>
      <c r="H1193" s="547">
        <v>-250000000</v>
      </c>
      <c r="I1193" s="547">
        <v>-250000000</v>
      </c>
      <c r="J1193" s="547">
        <v>-250000000</v>
      </c>
      <c r="K1193" s="547">
        <v>-250000000</v>
      </c>
      <c r="L1193" s="547">
        <v>-250000000</v>
      </c>
      <c r="M1193" s="547">
        <v>-250000000</v>
      </c>
      <c r="N1193" s="547">
        <v>-250000000</v>
      </c>
      <c r="O1193" s="547">
        <v>-250000000</v>
      </c>
      <c r="P1193" s="547">
        <v>-250000000</v>
      </c>
      <c r="Q1193" s="547">
        <v>-250000000</v>
      </c>
      <c r="R1193" s="547">
        <v>-250000000</v>
      </c>
      <c r="S1193" s="547">
        <v>-250000000</v>
      </c>
      <c r="T1193" s="547">
        <v>-250000000</v>
      </c>
      <c r="U1193" s="547"/>
      <c r="V1193" s="547">
        <f t="shared" si="689"/>
        <v>-250000000</v>
      </c>
      <c r="W1193" s="285"/>
      <c r="X1193" s="286"/>
      <c r="Y1193" s="548">
        <f t="shared" si="703"/>
        <v>0</v>
      </c>
      <c r="Z1193" s="549">
        <f t="shared" si="703"/>
        <v>0</v>
      </c>
      <c r="AA1193" s="549">
        <f t="shared" si="703"/>
        <v>-250000000</v>
      </c>
      <c r="AB1193" s="282">
        <f t="shared" si="676"/>
        <v>0</v>
      </c>
      <c r="AC1193" s="281">
        <f t="shared" si="677"/>
        <v>0</v>
      </c>
      <c r="AD1193" s="549">
        <f t="shared" si="691"/>
        <v>0</v>
      </c>
      <c r="AE1193" s="553">
        <f t="shared" si="692"/>
        <v>0</v>
      </c>
      <c r="AF1193" s="282">
        <f t="shared" si="693"/>
        <v>0</v>
      </c>
      <c r="AG1193" s="283">
        <f t="shared" si="694"/>
        <v>0</v>
      </c>
      <c r="AH1193" s="281">
        <f t="shared" si="702"/>
        <v>0</v>
      </c>
      <c r="AI1193" s="551">
        <f t="shared" si="704"/>
        <v>0</v>
      </c>
      <c r="AJ1193" s="549">
        <f t="shared" si="704"/>
        <v>0</v>
      </c>
      <c r="AK1193" s="549">
        <f t="shared" si="704"/>
        <v>-250000000</v>
      </c>
      <c r="AL1193" s="282">
        <f t="shared" si="705"/>
        <v>0</v>
      </c>
      <c r="AM1193" s="281">
        <f t="shared" si="706"/>
        <v>0</v>
      </c>
      <c r="AN1193" s="549">
        <f t="shared" si="700"/>
        <v>0</v>
      </c>
      <c r="AO1193" s="549">
        <f t="shared" si="701"/>
        <v>0</v>
      </c>
      <c r="AP1193" s="549">
        <f t="shared" si="707"/>
        <v>0</v>
      </c>
      <c r="AQ1193" s="283">
        <f t="shared" si="653"/>
        <v>0</v>
      </c>
      <c r="AR1193" s="281">
        <f t="shared" si="708"/>
        <v>0</v>
      </c>
      <c r="AT1193" s="446"/>
      <c r="AU1193" s="344"/>
      <c r="AV1193" s="447" t="str">
        <f t="shared" si="696"/>
        <v>CA</v>
      </c>
      <c r="AW1193" s="447" t="str">
        <f t="shared" si="696"/>
        <v>CL</v>
      </c>
      <c r="AX1193" s="447" t="str">
        <f t="shared" si="696"/>
        <v>AIC</v>
      </c>
      <c r="AY1193" s="447" t="str">
        <f t="shared" si="699"/>
        <v>ERB</v>
      </c>
      <c r="AZ1193" s="447" t="str">
        <f t="shared" si="699"/>
        <v>GRB</v>
      </c>
      <c r="BA1193" s="447" t="str">
        <f t="shared" si="699"/>
        <v>Non-Op</v>
      </c>
      <c r="BC1193" s="449" t="s">
        <v>2100</v>
      </c>
      <c r="BD1193" s="552">
        <f t="shared" si="697"/>
        <v>-250000000</v>
      </c>
      <c r="BF1193" s="435"/>
      <c r="BG1193" s="435"/>
      <c r="BH1193" s="435"/>
      <c r="BI1193" s="435"/>
      <c r="BJ1193" s="435"/>
      <c r="BK1193" s="435"/>
      <c r="BL1193" s="435"/>
      <c r="BN1193" s="444"/>
    </row>
    <row r="1194" spans="1:66" s="28" customFormat="1" ht="12" customHeight="1">
      <c r="A1194" s="287">
        <v>22100833</v>
      </c>
      <c r="B1194" s="288" t="str">
        <f t="shared" si="670"/>
        <v>22100833</v>
      </c>
      <c r="C1194" s="444" t="s">
        <v>1736</v>
      </c>
      <c r="D1194" s="445" t="s">
        <v>1162</v>
      </c>
      <c r="E1194" s="445"/>
      <c r="F1194" s="444"/>
      <c r="G1194" s="445"/>
      <c r="H1194" s="547">
        <v>-138460000</v>
      </c>
      <c r="I1194" s="547">
        <v>-138460000</v>
      </c>
      <c r="J1194" s="547">
        <v>-138460000</v>
      </c>
      <c r="K1194" s="547">
        <v>-138460000</v>
      </c>
      <c r="L1194" s="547">
        <v>-138460000</v>
      </c>
      <c r="M1194" s="547">
        <v>-138460000</v>
      </c>
      <c r="N1194" s="547">
        <v>-138460000</v>
      </c>
      <c r="O1194" s="547">
        <v>-138460000</v>
      </c>
      <c r="P1194" s="547">
        <v>-138460000</v>
      </c>
      <c r="Q1194" s="547">
        <v>-138460000</v>
      </c>
      <c r="R1194" s="547">
        <v>-138460000</v>
      </c>
      <c r="S1194" s="547">
        <v>-138460000</v>
      </c>
      <c r="T1194" s="547">
        <v>-138460000</v>
      </c>
      <c r="U1194" s="547"/>
      <c r="V1194" s="547">
        <f t="shared" si="689"/>
        <v>-138460000</v>
      </c>
      <c r="W1194" s="285"/>
      <c r="X1194" s="286"/>
      <c r="Y1194" s="548">
        <f t="shared" ref="Y1194:AA1215" si="709">IF($D1194=Y$5,$T1194,0)</f>
        <v>0</v>
      </c>
      <c r="Z1194" s="549">
        <f t="shared" si="709"/>
        <v>0</v>
      </c>
      <c r="AA1194" s="549">
        <f t="shared" si="709"/>
        <v>-138460000</v>
      </c>
      <c r="AB1194" s="282">
        <f t="shared" si="676"/>
        <v>0</v>
      </c>
      <c r="AC1194" s="281">
        <f t="shared" si="677"/>
        <v>0</v>
      </c>
      <c r="AD1194" s="549">
        <f t="shared" si="691"/>
        <v>0</v>
      </c>
      <c r="AE1194" s="553">
        <f t="shared" si="692"/>
        <v>0</v>
      </c>
      <c r="AF1194" s="282">
        <f t="shared" si="693"/>
        <v>0</v>
      </c>
      <c r="AG1194" s="283">
        <f t="shared" si="694"/>
        <v>0</v>
      </c>
      <c r="AH1194" s="281">
        <f t="shared" si="702"/>
        <v>0</v>
      </c>
      <c r="AI1194" s="551">
        <f t="shared" ref="AI1194:AK1215" si="710">IF($D1194=AI$5,$V1194,0)</f>
        <v>0</v>
      </c>
      <c r="AJ1194" s="549">
        <f t="shared" si="710"/>
        <v>0</v>
      </c>
      <c r="AK1194" s="549">
        <f t="shared" si="710"/>
        <v>-138460000</v>
      </c>
      <c r="AL1194" s="282">
        <f t="shared" si="705"/>
        <v>0</v>
      </c>
      <c r="AM1194" s="281">
        <f t="shared" si="706"/>
        <v>0</v>
      </c>
      <c r="AN1194" s="549">
        <f t="shared" si="700"/>
        <v>0</v>
      </c>
      <c r="AO1194" s="549">
        <f t="shared" si="701"/>
        <v>0</v>
      </c>
      <c r="AP1194" s="549">
        <f t="shared" si="707"/>
        <v>0</v>
      </c>
      <c r="AQ1194" s="283">
        <f t="shared" si="653"/>
        <v>0</v>
      </c>
      <c r="AR1194" s="281">
        <f t="shared" si="708"/>
        <v>0</v>
      </c>
      <c r="AT1194" s="446"/>
      <c r="AU1194" s="344"/>
      <c r="AV1194" s="447" t="str">
        <f t="shared" si="696"/>
        <v>CA</v>
      </c>
      <c r="AW1194" s="447" t="str">
        <f t="shared" si="696"/>
        <v>CL</v>
      </c>
      <c r="AX1194" s="447" t="str">
        <f t="shared" si="696"/>
        <v>AIC</v>
      </c>
      <c r="AY1194" s="447" t="str">
        <f t="shared" si="699"/>
        <v>ERB</v>
      </c>
      <c r="AZ1194" s="447" t="str">
        <f t="shared" si="699"/>
        <v>GRB</v>
      </c>
      <c r="BA1194" s="447" t="str">
        <f t="shared" si="699"/>
        <v>Non-Op</v>
      </c>
      <c r="BC1194" s="449" t="s">
        <v>2100</v>
      </c>
      <c r="BD1194" s="552">
        <f t="shared" si="697"/>
        <v>-138460000</v>
      </c>
      <c r="BF1194" s="435"/>
      <c r="BG1194" s="435"/>
      <c r="BH1194" s="435"/>
      <c r="BI1194" s="435"/>
      <c r="BJ1194" s="435"/>
      <c r="BK1194" s="435"/>
      <c r="BL1194" s="435"/>
      <c r="BN1194" s="444"/>
    </row>
    <row r="1195" spans="1:66" s="28" customFormat="1" ht="12" customHeight="1">
      <c r="A1195" s="287">
        <v>22100843</v>
      </c>
      <c r="B1195" s="288" t="str">
        <f t="shared" si="670"/>
        <v>22100843</v>
      </c>
      <c r="C1195" s="444" t="s">
        <v>1381</v>
      </c>
      <c r="D1195" s="445" t="s">
        <v>1162</v>
      </c>
      <c r="E1195" s="445"/>
      <c r="F1195" s="444"/>
      <c r="G1195" s="445"/>
      <c r="H1195" s="547">
        <v>-23400000</v>
      </c>
      <c r="I1195" s="547">
        <v>-23400000</v>
      </c>
      <c r="J1195" s="547">
        <v>-23400000</v>
      </c>
      <c r="K1195" s="547">
        <v>-23400000</v>
      </c>
      <c r="L1195" s="547">
        <v>-23400000</v>
      </c>
      <c r="M1195" s="547">
        <v>-23400000</v>
      </c>
      <c r="N1195" s="547">
        <v>-23400000</v>
      </c>
      <c r="O1195" s="547">
        <v>-23400000</v>
      </c>
      <c r="P1195" s="547">
        <v>-23400000</v>
      </c>
      <c r="Q1195" s="547">
        <v>-23400000</v>
      </c>
      <c r="R1195" s="547">
        <v>-23400000</v>
      </c>
      <c r="S1195" s="547">
        <v>-23400000</v>
      </c>
      <c r="T1195" s="547">
        <v>-23400000</v>
      </c>
      <c r="U1195" s="547"/>
      <c r="V1195" s="547">
        <f t="shared" si="689"/>
        <v>-23400000</v>
      </c>
      <c r="W1195" s="285"/>
      <c r="X1195" s="286"/>
      <c r="Y1195" s="548">
        <f t="shared" si="709"/>
        <v>0</v>
      </c>
      <c r="Z1195" s="549">
        <f t="shared" si="709"/>
        <v>0</v>
      </c>
      <c r="AA1195" s="549">
        <f t="shared" si="709"/>
        <v>-23400000</v>
      </c>
      <c r="AB1195" s="282">
        <f t="shared" si="676"/>
        <v>0</v>
      </c>
      <c r="AC1195" s="281">
        <f t="shared" si="677"/>
        <v>0</v>
      </c>
      <c r="AD1195" s="549">
        <f t="shared" si="691"/>
        <v>0</v>
      </c>
      <c r="AE1195" s="553">
        <f t="shared" si="692"/>
        <v>0</v>
      </c>
      <c r="AF1195" s="282">
        <f t="shared" si="693"/>
        <v>0</v>
      </c>
      <c r="AG1195" s="283">
        <f t="shared" si="694"/>
        <v>0</v>
      </c>
      <c r="AH1195" s="281">
        <f t="shared" si="702"/>
        <v>0</v>
      </c>
      <c r="AI1195" s="551">
        <f t="shared" si="710"/>
        <v>0</v>
      </c>
      <c r="AJ1195" s="549">
        <f t="shared" si="710"/>
        <v>0</v>
      </c>
      <c r="AK1195" s="549">
        <f t="shared" si="710"/>
        <v>-23400000</v>
      </c>
      <c r="AL1195" s="282">
        <f t="shared" si="705"/>
        <v>0</v>
      </c>
      <c r="AM1195" s="281">
        <f t="shared" si="706"/>
        <v>0</v>
      </c>
      <c r="AN1195" s="549">
        <f t="shared" si="700"/>
        <v>0</v>
      </c>
      <c r="AO1195" s="549">
        <f t="shared" si="701"/>
        <v>0</v>
      </c>
      <c r="AP1195" s="549">
        <f t="shared" si="707"/>
        <v>0</v>
      </c>
      <c r="AQ1195" s="283">
        <f t="shared" si="653"/>
        <v>0</v>
      </c>
      <c r="AR1195" s="281">
        <f t="shared" si="708"/>
        <v>0</v>
      </c>
      <c r="AT1195" s="446"/>
      <c r="AU1195" s="344"/>
      <c r="AV1195" s="447" t="str">
        <f t="shared" si="696"/>
        <v>CA</v>
      </c>
      <c r="AW1195" s="447" t="str">
        <f t="shared" si="696"/>
        <v>CL</v>
      </c>
      <c r="AX1195" s="447" t="str">
        <f t="shared" si="696"/>
        <v>AIC</v>
      </c>
      <c r="AY1195" s="447" t="str">
        <f t="shared" si="699"/>
        <v>ERB</v>
      </c>
      <c r="AZ1195" s="447" t="str">
        <f t="shared" si="699"/>
        <v>GRB</v>
      </c>
      <c r="BA1195" s="447" t="str">
        <f t="shared" si="699"/>
        <v>Non-Op</v>
      </c>
      <c r="BC1195" s="449" t="s">
        <v>2100</v>
      </c>
      <c r="BD1195" s="552">
        <f t="shared" si="697"/>
        <v>-23400000</v>
      </c>
      <c r="BF1195" s="435"/>
      <c r="BG1195" s="435"/>
      <c r="BH1195" s="435"/>
      <c r="BI1195" s="435"/>
      <c r="BJ1195" s="435"/>
      <c r="BK1195" s="435"/>
      <c r="BL1195" s="435"/>
      <c r="BN1195" s="444"/>
    </row>
    <row r="1196" spans="1:66" s="28" customFormat="1" ht="12" customHeight="1">
      <c r="A1196" s="287">
        <v>22100853</v>
      </c>
      <c r="B1196" s="288" t="str">
        <f t="shared" si="670"/>
        <v>22100853</v>
      </c>
      <c r="C1196" s="705" t="s">
        <v>1737</v>
      </c>
      <c r="D1196" s="445" t="s">
        <v>1162</v>
      </c>
      <c r="E1196" s="445"/>
      <c r="F1196" s="705"/>
      <c r="G1196" s="445"/>
      <c r="H1196" s="547">
        <v>-425000000</v>
      </c>
      <c r="I1196" s="547">
        <v>-425000000</v>
      </c>
      <c r="J1196" s="547">
        <v>-425000000</v>
      </c>
      <c r="K1196" s="547">
        <v>-425000000</v>
      </c>
      <c r="L1196" s="547">
        <v>-425000000</v>
      </c>
      <c r="M1196" s="547">
        <v>-425000000</v>
      </c>
      <c r="N1196" s="547">
        <v>-425000000</v>
      </c>
      <c r="O1196" s="547">
        <v>-425000000</v>
      </c>
      <c r="P1196" s="547">
        <v>-425000000</v>
      </c>
      <c r="Q1196" s="547">
        <v>-425000000</v>
      </c>
      <c r="R1196" s="547">
        <v>-425000000</v>
      </c>
      <c r="S1196" s="547">
        <v>-425000000</v>
      </c>
      <c r="T1196" s="547">
        <v>-425000000</v>
      </c>
      <c r="U1196" s="547"/>
      <c r="V1196" s="547">
        <f t="shared" si="689"/>
        <v>-425000000</v>
      </c>
      <c r="W1196" s="285"/>
      <c r="X1196" s="286"/>
      <c r="Y1196" s="548">
        <f t="shared" si="709"/>
        <v>0</v>
      </c>
      <c r="Z1196" s="549">
        <f t="shared" si="709"/>
        <v>0</v>
      </c>
      <c r="AA1196" s="549">
        <f t="shared" si="709"/>
        <v>-425000000</v>
      </c>
      <c r="AB1196" s="282">
        <f t="shared" si="676"/>
        <v>0</v>
      </c>
      <c r="AC1196" s="281">
        <f t="shared" si="677"/>
        <v>0</v>
      </c>
      <c r="AD1196" s="549">
        <f t="shared" si="691"/>
        <v>0</v>
      </c>
      <c r="AE1196" s="553">
        <f t="shared" si="692"/>
        <v>0</v>
      </c>
      <c r="AF1196" s="282">
        <f t="shared" si="693"/>
        <v>0</v>
      </c>
      <c r="AG1196" s="283">
        <f t="shared" si="694"/>
        <v>0</v>
      </c>
      <c r="AH1196" s="281">
        <f t="shared" si="702"/>
        <v>0</v>
      </c>
      <c r="AI1196" s="551">
        <f t="shared" si="710"/>
        <v>0</v>
      </c>
      <c r="AJ1196" s="549">
        <f t="shared" si="710"/>
        <v>0</v>
      </c>
      <c r="AK1196" s="549">
        <f t="shared" si="710"/>
        <v>-425000000</v>
      </c>
      <c r="AL1196" s="282">
        <f t="shared" si="705"/>
        <v>0</v>
      </c>
      <c r="AM1196" s="281">
        <f t="shared" si="706"/>
        <v>0</v>
      </c>
      <c r="AN1196" s="549">
        <f t="shared" si="700"/>
        <v>0</v>
      </c>
      <c r="AO1196" s="549">
        <f t="shared" si="701"/>
        <v>0</v>
      </c>
      <c r="AP1196" s="549">
        <f t="shared" si="707"/>
        <v>0</v>
      </c>
      <c r="AQ1196" s="283">
        <f t="shared" si="653"/>
        <v>0</v>
      </c>
      <c r="AR1196" s="281">
        <f t="shared" si="708"/>
        <v>0</v>
      </c>
      <c r="AT1196" s="446"/>
      <c r="AU1196" s="344"/>
      <c r="AV1196" s="447" t="str">
        <f t="shared" si="696"/>
        <v>CA</v>
      </c>
      <c r="AW1196" s="447" t="str">
        <f t="shared" si="696"/>
        <v>CL</v>
      </c>
      <c r="AX1196" s="447" t="str">
        <f t="shared" si="696"/>
        <v>AIC</v>
      </c>
      <c r="AY1196" s="447" t="str">
        <f t="shared" si="699"/>
        <v>ERB</v>
      </c>
      <c r="AZ1196" s="447" t="str">
        <f t="shared" si="699"/>
        <v>GRB</v>
      </c>
      <c r="BA1196" s="447" t="str">
        <f t="shared" si="699"/>
        <v>Non-Op</v>
      </c>
      <c r="BC1196" s="449" t="s">
        <v>2100</v>
      </c>
      <c r="BD1196" s="552">
        <f t="shared" si="697"/>
        <v>-425000000</v>
      </c>
      <c r="BF1196" s="435"/>
      <c r="BG1196" s="435"/>
      <c r="BH1196" s="435"/>
      <c r="BI1196" s="435"/>
      <c r="BJ1196" s="435"/>
      <c r="BK1196" s="435"/>
      <c r="BL1196" s="435"/>
      <c r="BN1196" s="444"/>
    </row>
    <row r="1197" spans="1:66" s="28" customFormat="1" ht="12" customHeight="1">
      <c r="A1197" s="321">
        <v>22100863</v>
      </c>
      <c r="B1197" s="310" t="str">
        <f t="shared" si="670"/>
        <v>22100863</v>
      </c>
      <c r="C1197" s="705" t="s">
        <v>1738</v>
      </c>
      <c r="D1197" s="445" t="s">
        <v>1162</v>
      </c>
      <c r="E1197" s="445"/>
      <c r="F1197" s="294">
        <v>43252</v>
      </c>
      <c r="G1197" s="445"/>
      <c r="H1197" s="547">
        <v>-600000000</v>
      </c>
      <c r="I1197" s="547">
        <v>-600000000</v>
      </c>
      <c r="J1197" s="547">
        <v>-600000000</v>
      </c>
      <c r="K1197" s="547">
        <v>-600000000</v>
      </c>
      <c r="L1197" s="547">
        <v>-600000000</v>
      </c>
      <c r="M1197" s="547">
        <v>-600000000</v>
      </c>
      <c r="N1197" s="547">
        <v>-600000000</v>
      </c>
      <c r="O1197" s="547">
        <v>-600000000</v>
      </c>
      <c r="P1197" s="547">
        <v>-600000000</v>
      </c>
      <c r="Q1197" s="547">
        <v>-600000000</v>
      </c>
      <c r="R1197" s="547">
        <v>-600000000</v>
      </c>
      <c r="S1197" s="547">
        <v>-600000000</v>
      </c>
      <c r="T1197" s="547">
        <v>-600000000</v>
      </c>
      <c r="U1197" s="547"/>
      <c r="V1197" s="547">
        <f t="shared" si="689"/>
        <v>-600000000</v>
      </c>
      <c r="W1197" s="285"/>
      <c r="X1197" s="286"/>
      <c r="Y1197" s="548">
        <f t="shared" si="709"/>
        <v>0</v>
      </c>
      <c r="Z1197" s="549">
        <f t="shared" si="709"/>
        <v>0</v>
      </c>
      <c r="AA1197" s="549">
        <f t="shared" si="709"/>
        <v>-600000000</v>
      </c>
      <c r="AB1197" s="282">
        <f t="shared" si="676"/>
        <v>0</v>
      </c>
      <c r="AC1197" s="281">
        <f t="shared" si="677"/>
        <v>0</v>
      </c>
      <c r="AD1197" s="549">
        <f t="shared" si="691"/>
        <v>0</v>
      </c>
      <c r="AE1197" s="553">
        <f t="shared" si="692"/>
        <v>0</v>
      </c>
      <c r="AF1197" s="282">
        <f t="shared" si="693"/>
        <v>0</v>
      </c>
      <c r="AG1197" s="283">
        <f t="shared" si="694"/>
        <v>0</v>
      </c>
      <c r="AH1197" s="281">
        <f t="shared" si="702"/>
        <v>0</v>
      </c>
      <c r="AI1197" s="551">
        <f t="shared" si="710"/>
        <v>0</v>
      </c>
      <c r="AJ1197" s="549">
        <f t="shared" si="710"/>
        <v>0</v>
      </c>
      <c r="AK1197" s="549">
        <f t="shared" si="710"/>
        <v>-600000000</v>
      </c>
      <c r="AL1197" s="282">
        <f t="shared" si="705"/>
        <v>0</v>
      </c>
      <c r="AM1197" s="281">
        <f t="shared" si="706"/>
        <v>0</v>
      </c>
      <c r="AN1197" s="549">
        <f t="shared" si="700"/>
        <v>0</v>
      </c>
      <c r="AO1197" s="549">
        <f t="shared" si="701"/>
        <v>0</v>
      </c>
      <c r="AP1197" s="549">
        <f t="shared" si="707"/>
        <v>0</v>
      </c>
      <c r="AQ1197" s="283">
        <f t="shared" si="653"/>
        <v>0</v>
      </c>
      <c r="AR1197" s="281">
        <f t="shared" si="708"/>
        <v>0</v>
      </c>
      <c r="AT1197" s="446"/>
      <c r="AU1197" s="344"/>
      <c r="AV1197" s="447" t="str">
        <f t="shared" si="696"/>
        <v>CA</v>
      </c>
      <c r="AW1197" s="447" t="str">
        <f t="shared" si="696"/>
        <v>CL</v>
      </c>
      <c r="AX1197" s="447" t="str">
        <f t="shared" si="696"/>
        <v>AIC</v>
      </c>
      <c r="AY1197" s="447" t="str">
        <f t="shared" si="699"/>
        <v>ERB</v>
      </c>
      <c r="AZ1197" s="447" t="str">
        <f t="shared" si="699"/>
        <v>GRB</v>
      </c>
      <c r="BA1197" s="447" t="str">
        <f t="shared" si="699"/>
        <v>Non-Op</v>
      </c>
      <c r="BC1197" s="449" t="s">
        <v>2100</v>
      </c>
      <c r="BD1197" s="552">
        <f t="shared" si="697"/>
        <v>-600000000</v>
      </c>
      <c r="BF1197" s="448"/>
      <c r="BG1197" s="448"/>
      <c r="BH1197" s="448"/>
      <c r="BI1197" s="448"/>
      <c r="BJ1197" s="448"/>
      <c r="BK1197" s="448"/>
      <c r="BL1197" s="448"/>
      <c r="BN1197" s="444"/>
    </row>
    <row r="1198" spans="1:66" s="28" customFormat="1" ht="12" customHeight="1">
      <c r="A1198" s="362">
        <v>22100873</v>
      </c>
      <c r="B1198" s="312" t="str">
        <f t="shared" si="670"/>
        <v>22100873</v>
      </c>
      <c r="C1198" s="719" t="s">
        <v>2301</v>
      </c>
      <c r="D1198" s="451" t="s">
        <v>1162</v>
      </c>
      <c r="E1198" s="451"/>
      <c r="F1198" s="300">
        <v>43678</v>
      </c>
      <c r="G1198" s="451"/>
      <c r="H1198" s="556">
        <v>-450000000</v>
      </c>
      <c r="I1198" s="556">
        <v>-450000000</v>
      </c>
      <c r="J1198" s="556">
        <v>-450000000</v>
      </c>
      <c r="K1198" s="556">
        <v>-450000000</v>
      </c>
      <c r="L1198" s="556">
        <v>-450000000</v>
      </c>
      <c r="M1198" s="556">
        <v>-450000000</v>
      </c>
      <c r="N1198" s="556">
        <v>-450000000</v>
      </c>
      <c r="O1198" s="556">
        <v>-450000000</v>
      </c>
      <c r="P1198" s="556">
        <v>-450000000</v>
      </c>
      <c r="Q1198" s="556">
        <v>-450000000</v>
      </c>
      <c r="R1198" s="556">
        <v>-450000000</v>
      </c>
      <c r="S1198" s="556">
        <v>-450000000</v>
      </c>
      <c r="T1198" s="556">
        <v>-450000000</v>
      </c>
      <c r="U1198" s="556"/>
      <c r="V1198" s="556">
        <f t="shared" si="689"/>
        <v>-450000000</v>
      </c>
      <c r="W1198" s="292"/>
      <c r="X1198" s="293"/>
      <c r="Y1198" s="548">
        <f t="shared" si="709"/>
        <v>0</v>
      </c>
      <c r="Z1198" s="549">
        <f t="shared" si="709"/>
        <v>0</v>
      </c>
      <c r="AA1198" s="549">
        <f t="shared" si="709"/>
        <v>-450000000</v>
      </c>
      <c r="AB1198" s="282">
        <f t="shared" si="676"/>
        <v>0</v>
      </c>
      <c r="AC1198" s="281">
        <f t="shared" si="677"/>
        <v>0</v>
      </c>
      <c r="AD1198" s="549">
        <f t="shared" si="691"/>
        <v>0</v>
      </c>
      <c r="AE1198" s="553">
        <f t="shared" si="692"/>
        <v>0</v>
      </c>
      <c r="AF1198" s="282">
        <f t="shared" si="693"/>
        <v>0</v>
      </c>
      <c r="AG1198" s="283">
        <f t="shared" si="694"/>
        <v>0</v>
      </c>
      <c r="AH1198" s="281">
        <f t="shared" si="702"/>
        <v>0</v>
      </c>
      <c r="AI1198" s="551">
        <f t="shared" si="710"/>
        <v>0</v>
      </c>
      <c r="AJ1198" s="549">
        <f t="shared" si="710"/>
        <v>0</v>
      </c>
      <c r="AK1198" s="549">
        <f t="shared" si="710"/>
        <v>-450000000</v>
      </c>
      <c r="AL1198" s="282">
        <f t="shared" si="705"/>
        <v>0</v>
      </c>
      <c r="AM1198" s="281">
        <f t="shared" si="706"/>
        <v>0</v>
      </c>
      <c r="AN1198" s="549">
        <f t="shared" si="700"/>
        <v>0</v>
      </c>
      <c r="AO1198" s="549">
        <f t="shared" si="701"/>
        <v>0</v>
      </c>
      <c r="AP1198" s="549">
        <f t="shared" si="707"/>
        <v>0</v>
      </c>
      <c r="AQ1198" s="283">
        <f t="shared" si="653"/>
        <v>0</v>
      </c>
      <c r="AR1198" s="281">
        <f t="shared" si="708"/>
        <v>0</v>
      </c>
      <c r="AT1198" s="446"/>
      <c r="AU1198" s="344"/>
      <c r="AV1198" s="447" t="str">
        <f t="shared" si="696"/>
        <v>CA</v>
      </c>
      <c r="AW1198" s="447" t="str">
        <f t="shared" si="696"/>
        <v>CL</v>
      </c>
      <c r="AX1198" s="447" t="str">
        <f t="shared" si="696"/>
        <v>AIC</v>
      </c>
      <c r="AY1198" s="447" t="str">
        <f t="shared" si="699"/>
        <v>ERB</v>
      </c>
      <c r="AZ1198" s="447" t="str">
        <f t="shared" si="699"/>
        <v>GRB</v>
      </c>
      <c r="BA1198" s="447" t="str">
        <f t="shared" si="699"/>
        <v>Non-Op</v>
      </c>
      <c r="BC1198" s="449" t="s">
        <v>2100</v>
      </c>
      <c r="BD1198" s="552">
        <f t="shared" si="697"/>
        <v>-450000000</v>
      </c>
      <c r="BF1198" s="435"/>
      <c r="BG1198" s="435"/>
      <c r="BH1198" s="435"/>
      <c r="BI1198" s="435"/>
      <c r="BJ1198" s="435"/>
      <c r="BK1198" s="435"/>
      <c r="BL1198" s="435"/>
      <c r="BN1198" s="444"/>
    </row>
    <row r="1199" spans="1:66" s="28" customFormat="1" ht="12" customHeight="1">
      <c r="A1199" s="287">
        <v>22100923</v>
      </c>
      <c r="B1199" s="288" t="str">
        <f t="shared" si="670"/>
        <v>22100923</v>
      </c>
      <c r="C1199" s="444" t="s">
        <v>1388</v>
      </c>
      <c r="D1199" s="445" t="s">
        <v>1162</v>
      </c>
      <c r="E1199" s="445"/>
      <c r="F1199" s="444"/>
      <c r="G1199" s="445"/>
      <c r="H1199" s="547">
        <v>-250000000</v>
      </c>
      <c r="I1199" s="547">
        <v>-250000000</v>
      </c>
      <c r="J1199" s="547">
        <v>-250000000</v>
      </c>
      <c r="K1199" s="547">
        <v>-250000000</v>
      </c>
      <c r="L1199" s="547">
        <v>-250000000</v>
      </c>
      <c r="M1199" s="547">
        <v>-250000000</v>
      </c>
      <c r="N1199" s="547">
        <v>-250000000</v>
      </c>
      <c r="O1199" s="547">
        <v>-250000000</v>
      </c>
      <c r="P1199" s="547">
        <v>-250000000</v>
      </c>
      <c r="Q1199" s="547">
        <v>-250000000</v>
      </c>
      <c r="R1199" s="547">
        <v>-250000000</v>
      </c>
      <c r="S1199" s="547">
        <v>-250000000</v>
      </c>
      <c r="T1199" s="547">
        <v>-250000000</v>
      </c>
      <c r="U1199" s="547"/>
      <c r="V1199" s="547">
        <f t="shared" si="689"/>
        <v>-250000000</v>
      </c>
      <c r="W1199" s="285"/>
      <c r="X1199" s="286"/>
      <c r="Y1199" s="548">
        <f t="shared" si="709"/>
        <v>0</v>
      </c>
      <c r="Z1199" s="549">
        <f t="shared" si="709"/>
        <v>0</v>
      </c>
      <c r="AA1199" s="549">
        <f t="shared" si="709"/>
        <v>-250000000</v>
      </c>
      <c r="AB1199" s="282">
        <f t="shared" si="676"/>
        <v>0</v>
      </c>
      <c r="AC1199" s="281">
        <f t="shared" si="677"/>
        <v>0</v>
      </c>
      <c r="AD1199" s="549">
        <f t="shared" si="691"/>
        <v>0</v>
      </c>
      <c r="AE1199" s="553">
        <f t="shared" si="692"/>
        <v>0</v>
      </c>
      <c r="AF1199" s="282">
        <f t="shared" si="693"/>
        <v>0</v>
      </c>
      <c r="AG1199" s="283">
        <f t="shared" si="694"/>
        <v>0</v>
      </c>
      <c r="AH1199" s="281">
        <f t="shared" si="702"/>
        <v>0</v>
      </c>
      <c r="AI1199" s="551">
        <f t="shared" si="710"/>
        <v>0</v>
      </c>
      <c r="AJ1199" s="549">
        <f t="shared" si="710"/>
        <v>0</v>
      </c>
      <c r="AK1199" s="549">
        <f t="shared" si="710"/>
        <v>-250000000</v>
      </c>
      <c r="AL1199" s="282">
        <f t="shared" si="705"/>
        <v>0</v>
      </c>
      <c r="AM1199" s="281">
        <f t="shared" si="706"/>
        <v>0</v>
      </c>
      <c r="AN1199" s="549">
        <f t="shared" si="700"/>
        <v>0</v>
      </c>
      <c r="AO1199" s="549">
        <f t="shared" si="701"/>
        <v>0</v>
      </c>
      <c r="AP1199" s="549">
        <f t="shared" si="707"/>
        <v>0</v>
      </c>
      <c r="AQ1199" s="283">
        <f t="shared" si="653"/>
        <v>0</v>
      </c>
      <c r="AR1199" s="281">
        <f t="shared" si="708"/>
        <v>0</v>
      </c>
      <c r="AT1199" s="446"/>
      <c r="AU1199" s="344"/>
      <c r="AV1199" s="447" t="str">
        <f t="shared" si="696"/>
        <v>CA</v>
      </c>
      <c r="AW1199" s="447" t="str">
        <f t="shared" si="696"/>
        <v>CL</v>
      </c>
      <c r="AX1199" s="447" t="str">
        <f t="shared" si="696"/>
        <v>AIC</v>
      </c>
      <c r="AY1199" s="447" t="str">
        <f t="shared" si="699"/>
        <v>ERB</v>
      </c>
      <c r="AZ1199" s="447" t="str">
        <f t="shared" si="699"/>
        <v>GRB</v>
      </c>
      <c r="BA1199" s="447" t="str">
        <f t="shared" si="699"/>
        <v>Non-Op</v>
      </c>
      <c r="BC1199" s="449" t="s">
        <v>2100</v>
      </c>
      <c r="BD1199" s="552">
        <f t="shared" si="697"/>
        <v>-250000000</v>
      </c>
      <c r="BF1199" s="435"/>
      <c r="BG1199" s="435"/>
      <c r="BH1199" s="435"/>
      <c r="BI1199" s="435"/>
      <c r="BJ1199" s="435"/>
      <c r="BK1199" s="435"/>
      <c r="BL1199" s="435"/>
      <c r="BN1199" s="444"/>
    </row>
    <row r="1200" spans="1:66" s="28" customFormat="1" ht="12" customHeight="1">
      <c r="A1200" s="287">
        <v>22100933</v>
      </c>
      <c r="B1200" s="288" t="str">
        <f t="shared" si="670"/>
        <v>22100933</v>
      </c>
      <c r="C1200" s="444" t="s">
        <v>1389</v>
      </c>
      <c r="D1200" s="445" t="s">
        <v>1162</v>
      </c>
      <c r="E1200" s="445"/>
      <c r="F1200" s="444"/>
      <c r="G1200" s="445"/>
      <c r="H1200" s="547">
        <v>-45000000</v>
      </c>
      <c r="I1200" s="547">
        <v>-45000000</v>
      </c>
      <c r="J1200" s="547">
        <v>-45000000</v>
      </c>
      <c r="K1200" s="547">
        <v>-45000000</v>
      </c>
      <c r="L1200" s="547">
        <v>-45000000</v>
      </c>
      <c r="M1200" s="547">
        <v>-45000000</v>
      </c>
      <c r="N1200" s="547">
        <v>-45000000</v>
      </c>
      <c r="O1200" s="547">
        <v>-45000000</v>
      </c>
      <c r="P1200" s="547">
        <v>-45000000</v>
      </c>
      <c r="Q1200" s="547">
        <v>-45000000</v>
      </c>
      <c r="R1200" s="547">
        <v>-45000000</v>
      </c>
      <c r="S1200" s="547">
        <v>-45000000</v>
      </c>
      <c r="T1200" s="547">
        <v>-45000000</v>
      </c>
      <c r="U1200" s="547"/>
      <c r="V1200" s="547">
        <f t="shared" si="689"/>
        <v>-45000000</v>
      </c>
      <c r="W1200" s="285"/>
      <c r="X1200" s="286"/>
      <c r="Y1200" s="548">
        <f t="shared" si="709"/>
        <v>0</v>
      </c>
      <c r="Z1200" s="549">
        <f t="shared" si="709"/>
        <v>0</v>
      </c>
      <c r="AA1200" s="549">
        <f t="shared" si="709"/>
        <v>-45000000</v>
      </c>
      <c r="AB1200" s="282">
        <f t="shared" si="676"/>
        <v>0</v>
      </c>
      <c r="AC1200" s="281">
        <f t="shared" si="677"/>
        <v>0</v>
      </c>
      <c r="AD1200" s="549">
        <f t="shared" si="691"/>
        <v>0</v>
      </c>
      <c r="AE1200" s="553">
        <f t="shared" si="692"/>
        <v>0</v>
      </c>
      <c r="AF1200" s="282">
        <f t="shared" si="693"/>
        <v>0</v>
      </c>
      <c r="AG1200" s="283">
        <f t="shared" si="694"/>
        <v>0</v>
      </c>
      <c r="AH1200" s="281">
        <f t="shared" si="702"/>
        <v>0</v>
      </c>
      <c r="AI1200" s="551">
        <f t="shared" si="710"/>
        <v>0</v>
      </c>
      <c r="AJ1200" s="549">
        <f t="shared" si="710"/>
        <v>0</v>
      </c>
      <c r="AK1200" s="549">
        <f t="shared" si="710"/>
        <v>-45000000</v>
      </c>
      <c r="AL1200" s="282">
        <f t="shared" si="705"/>
        <v>0</v>
      </c>
      <c r="AM1200" s="281">
        <f t="shared" si="706"/>
        <v>0</v>
      </c>
      <c r="AN1200" s="549">
        <f t="shared" si="700"/>
        <v>0</v>
      </c>
      <c r="AO1200" s="549">
        <f t="shared" si="701"/>
        <v>0</v>
      </c>
      <c r="AP1200" s="549">
        <f t="shared" si="707"/>
        <v>0</v>
      </c>
      <c r="AQ1200" s="283">
        <f t="shared" si="653"/>
        <v>0</v>
      </c>
      <c r="AR1200" s="281">
        <f t="shared" si="708"/>
        <v>0</v>
      </c>
      <c r="AT1200" s="446"/>
      <c r="AU1200" s="344"/>
      <c r="AV1200" s="447" t="str">
        <f t="shared" si="696"/>
        <v>CA</v>
      </c>
      <c r="AW1200" s="447" t="str">
        <f t="shared" si="696"/>
        <v>CL</v>
      </c>
      <c r="AX1200" s="447" t="str">
        <f t="shared" si="696"/>
        <v>AIC</v>
      </c>
      <c r="AY1200" s="447" t="str">
        <f t="shared" si="699"/>
        <v>ERB</v>
      </c>
      <c r="AZ1200" s="447" t="str">
        <f t="shared" si="699"/>
        <v>GRB</v>
      </c>
      <c r="BA1200" s="447" t="str">
        <f t="shared" si="699"/>
        <v>Non-Op</v>
      </c>
      <c r="BC1200" s="449" t="s">
        <v>2100</v>
      </c>
      <c r="BD1200" s="552">
        <f t="shared" si="697"/>
        <v>-45000000</v>
      </c>
      <c r="BF1200" s="435"/>
      <c r="BG1200" s="435"/>
      <c r="BH1200" s="435"/>
      <c r="BI1200" s="435"/>
      <c r="BJ1200" s="435"/>
      <c r="BK1200" s="435"/>
      <c r="BL1200" s="435"/>
      <c r="BN1200" s="444"/>
    </row>
    <row r="1201" spans="1:66" s="28" customFormat="1" ht="12" customHeight="1">
      <c r="A1201" s="324" t="s">
        <v>2953</v>
      </c>
      <c r="B1201" s="290" t="str">
        <f t="shared" si="670"/>
        <v>22100943</v>
      </c>
      <c r="C1201" s="450" t="s">
        <v>2954</v>
      </c>
      <c r="D1201" s="451" t="s">
        <v>1162</v>
      </c>
      <c r="E1201" s="451"/>
      <c r="F1201" s="300">
        <v>44440</v>
      </c>
      <c r="G1201" s="451"/>
      <c r="H1201" s="556">
        <v>-450000000</v>
      </c>
      <c r="I1201" s="556">
        <v>-450000000</v>
      </c>
      <c r="J1201" s="556">
        <v>-450000000</v>
      </c>
      <c r="K1201" s="556">
        <v>-450000000</v>
      </c>
      <c r="L1201" s="556">
        <v>-450000000</v>
      </c>
      <c r="M1201" s="556">
        <v>-450000000</v>
      </c>
      <c r="N1201" s="556">
        <v>-450000000</v>
      </c>
      <c r="O1201" s="556">
        <v>-450000000</v>
      </c>
      <c r="P1201" s="556">
        <v>-450000000</v>
      </c>
      <c r="Q1201" s="556">
        <v>-450000000</v>
      </c>
      <c r="R1201" s="556">
        <v>-450000000</v>
      </c>
      <c r="S1201" s="556">
        <v>-450000000</v>
      </c>
      <c r="T1201" s="556">
        <v>-450000000</v>
      </c>
      <c r="U1201" s="556"/>
      <c r="V1201" s="556">
        <f t="shared" si="689"/>
        <v>-450000000</v>
      </c>
      <c r="W1201" s="292"/>
      <c r="X1201" s="293"/>
      <c r="Y1201" s="548">
        <f t="shared" si="709"/>
        <v>0</v>
      </c>
      <c r="Z1201" s="549">
        <f t="shared" si="709"/>
        <v>0</v>
      </c>
      <c r="AA1201" s="549">
        <f t="shared" si="709"/>
        <v>-450000000</v>
      </c>
      <c r="AB1201" s="282">
        <f t="shared" ref="AB1201" si="711">T1201-SUM(Y1201:AA1201)</f>
        <v>0</v>
      </c>
      <c r="AC1201" s="281">
        <f t="shared" ref="AC1201" si="712">T1201-SUM(Y1201:AA1201)-AB1201</f>
        <v>0</v>
      </c>
      <c r="AD1201" s="549">
        <f t="shared" si="691"/>
        <v>0</v>
      </c>
      <c r="AE1201" s="553">
        <f t="shared" si="692"/>
        <v>0</v>
      </c>
      <c r="AF1201" s="282">
        <f t="shared" si="693"/>
        <v>0</v>
      </c>
      <c r="AG1201" s="283">
        <f t="shared" ref="AG1201" si="713">SUM(AD1201:AF1201)</f>
        <v>0</v>
      </c>
      <c r="AH1201" s="281">
        <f t="shared" si="702"/>
        <v>0</v>
      </c>
      <c r="AI1201" s="551">
        <f t="shared" si="710"/>
        <v>0</v>
      </c>
      <c r="AJ1201" s="549">
        <f t="shared" si="710"/>
        <v>0</v>
      </c>
      <c r="AK1201" s="549">
        <f t="shared" si="710"/>
        <v>-450000000</v>
      </c>
      <c r="AL1201" s="282">
        <f t="shared" ref="AL1201" si="714">V1201-SUM(AI1201:AK1201)</f>
        <v>0</v>
      </c>
      <c r="AM1201" s="281">
        <f t="shared" ref="AM1201" si="715">V1201-SUM(AI1201:AK1201)-AL1201</f>
        <v>0</v>
      </c>
      <c r="AN1201" s="549">
        <f t="shared" si="700"/>
        <v>0</v>
      </c>
      <c r="AO1201" s="549">
        <f t="shared" si="701"/>
        <v>0</v>
      </c>
      <c r="AP1201" s="549">
        <f t="shared" si="707"/>
        <v>0</v>
      </c>
      <c r="AQ1201" s="283">
        <f t="shared" ref="AQ1201" si="716">SUM(AN1201:AP1201)</f>
        <v>0</v>
      </c>
      <c r="AR1201" s="281">
        <f t="shared" si="708"/>
        <v>0</v>
      </c>
      <c r="AT1201" s="446"/>
      <c r="AU1201" s="344"/>
      <c r="AV1201" s="447" t="str">
        <f t="shared" si="696"/>
        <v>CA</v>
      </c>
      <c r="AW1201" s="447" t="str">
        <f t="shared" si="696"/>
        <v>CL</v>
      </c>
      <c r="AX1201" s="447" t="str">
        <f t="shared" si="696"/>
        <v>AIC</v>
      </c>
      <c r="AY1201" s="447" t="str">
        <f t="shared" si="699"/>
        <v>ERB</v>
      </c>
      <c r="AZ1201" s="447" t="str">
        <f t="shared" si="699"/>
        <v>GRB</v>
      </c>
      <c r="BA1201" s="447" t="str">
        <f t="shared" si="699"/>
        <v>Non-Op</v>
      </c>
      <c r="BC1201" s="449" t="s">
        <v>2100</v>
      </c>
      <c r="BD1201" s="552">
        <f t="shared" si="697"/>
        <v>-450000000</v>
      </c>
      <c r="BF1201" s="435"/>
      <c r="BG1201" s="435"/>
      <c r="BH1201" s="435"/>
      <c r="BI1201" s="435"/>
      <c r="BJ1201" s="435"/>
      <c r="BK1201" s="435"/>
      <c r="BL1201" s="435"/>
      <c r="BN1201" s="444"/>
    </row>
    <row r="1202" spans="1:66" s="28" customFormat="1" ht="12" customHeight="1">
      <c r="A1202" s="302">
        <v>22101023</v>
      </c>
      <c r="B1202" s="303" t="str">
        <f t="shared" si="670"/>
        <v>22101023</v>
      </c>
      <c r="C1202" s="345" t="s">
        <v>1739</v>
      </c>
      <c r="D1202" s="445" t="s">
        <v>1162</v>
      </c>
      <c r="E1202" s="445"/>
      <c r="F1202" s="345"/>
      <c r="G1202" s="445"/>
      <c r="H1202" s="547">
        <v>-250000000</v>
      </c>
      <c r="I1202" s="547">
        <v>-250000000</v>
      </c>
      <c r="J1202" s="547">
        <v>-250000000</v>
      </c>
      <c r="K1202" s="547">
        <v>-250000000</v>
      </c>
      <c r="L1202" s="547">
        <v>-250000000</v>
      </c>
      <c r="M1202" s="547">
        <v>-250000000</v>
      </c>
      <c r="N1202" s="547">
        <v>-250000000</v>
      </c>
      <c r="O1202" s="547">
        <v>-250000000</v>
      </c>
      <c r="P1202" s="547">
        <v>-250000000</v>
      </c>
      <c r="Q1202" s="547">
        <v>-250000000</v>
      </c>
      <c r="R1202" s="547">
        <v>-250000000</v>
      </c>
      <c r="S1202" s="547">
        <v>-250000000</v>
      </c>
      <c r="T1202" s="547">
        <v>-250000000</v>
      </c>
      <c r="U1202" s="547"/>
      <c r="V1202" s="547">
        <f t="shared" si="689"/>
        <v>-250000000</v>
      </c>
      <c r="W1202" s="285"/>
      <c r="X1202" s="286"/>
      <c r="Y1202" s="548">
        <f t="shared" si="709"/>
        <v>0</v>
      </c>
      <c r="Z1202" s="549">
        <f t="shared" si="709"/>
        <v>0</v>
      </c>
      <c r="AA1202" s="549">
        <f t="shared" si="709"/>
        <v>-250000000</v>
      </c>
      <c r="AB1202" s="282">
        <f t="shared" si="676"/>
        <v>0</v>
      </c>
      <c r="AC1202" s="281">
        <f t="shared" si="677"/>
        <v>0</v>
      </c>
      <c r="AD1202" s="549">
        <f t="shared" si="691"/>
        <v>0</v>
      </c>
      <c r="AE1202" s="553">
        <f t="shared" si="692"/>
        <v>0</v>
      </c>
      <c r="AF1202" s="282">
        <f t="shared" si="693"/>
        <v>0</v>
      </c>
      <c r="AG1202" s="283">
        <f t="shared" si="694"/>
        <v>0</v>
      </c>
      <c r="AH1202" s="281">
        <f t="shared" si="702"/>
        <v>0</v>
      </c>
      <c r="AI1202" s="551">
        <f t="shared" si="710"/>
        <v>0</v>
      </c>
      <c r="AJ1202" s="549">
        <f t="shared" si="710"/>
        <v>0</v>
      </c>
      <c r="AK1202" s="549">
        <f t="shared" si="710"/>
        <v>-250000000</v>
      </c>
      <c r="AL1202" s="282">
        <f t="shared" si="705"/>
        <v>0</v>
      </c>
      <c r="AM1202" s="281">
        <f t="shared" si="706"/>
        <v>0</v>
      </c>
      <c r="AN1202" s="549">
        <f t="shared" si="700"/>
        <v>0</v>
      </c>
      <c r="AO1202" s="549">
        <f t="shared" si="701"/>
        <v>0</v>
      </c>
      <c r="AP1202" s="549">
        <f t="shared" si="707"/>
        <v>0</v>
      </c>
      <c r="AQ1202" s="283">
        <f t="shared" si="653"/>
        <v>0</v>
      </c>
      <c r="AR1202" s="281">
        <f t="shared" si="708"/>
        <v>0</v>
      </c>
      <c r="AT1202" s="446"/>
      <c r="AU1202" s="344"/>
      <c r="AV1202" s="447" t="str">
        <f t="shared" si="696"/>
        <v>CA</v>
      </c>
      <c r="AW1202" s="447" t="str">
        <f t="shared" si="696"/>
        <v>CL</v>
      </c>
      <c r="AX1202" s="447" t="str">
        <f t="shared" si="696"/>
        <v>AIC</v>
      </c>
      <c r="AY1202" s="447" t="str">
        <f t="shared" si="699"/>
        <v>ERB</v>
      </c>
      <c r="AZ1202" s="447" t="str">
        <f t="shared" si="699"/>
        <v>GRB</v>
      </c>
      <c r="BA1202" s="447" t="str">
        <f t="shared" si="699"/>
        <v>Non-Op</v>
      </c>
      <c r="BC1202" s="449" t="s">
        <v>2100</v>
      </c>
      <c r="BD1202" s="552">
        <f t="shared" si="697"/>
        <v>-250000000</v>
      </c>
      <c r="BF1202" s="435"/>
      <c r="BG1202" s="435"/>
      <c r="BH1202" s="435"/>
      <c r="BI1202" s="435"/>
      <c r="BJ1202" s="435"/>
      <c r="BK1202" s="435"/>
      <c r="BL1202" s="435"/>
      <c r="BN1202" s="444"/>
    </row>
    <row r="1203" spans="1:66" s="28" customFormat="1" ht="12" customHeight="1">
      <c r="A1203" s="302">
        <v>22101033</v>
      </c>
      <c r="B1203" s="303" t="str">
        <f t="shared" si="670"/>
        <v>22101033</v>
      </c>
      <c r="C1203" s="345" t="s">
        <v>1740</v>
      </c>
      <c r="D1203" s="445" t="s">
        <v>1162</v>
      </c>
      <c r="E1203" s="445"/>
      <c r="F1203" s="345"/>
      <c r="G1203" s="445"/>
      <c r="H1203" s="547">
        <v>-300000000</v>
      </c>
      <c r="I1203" s="547">
        <v>-300000000</v>
      </c>
      <c r="J1203" s="547">
        <v>-300000000</v>
      </c>
      <c r="K1203" s="547">
        <v>-300000000</v>
      </c>
      <c r="L1203" s="547">
        <v>-300000000</v>
      </c>
      <c r="M1203" s="547">
        <v>-300000000</v>
      </c>
      <c r="N1203" s="547">
        <v>-300000000</v>
      </c>
      <c r="O1203" s="547">
        <v>-300000000</v>
      </c>
      <c r="P1203" s="547">
        <v>-300000000</v>
      </c>
      <c r="Q1203" s="547">
        <v>-300000000</v>
      </c>
      <c r="R1203" s="547">
        <v>-300000000</v>
      </c>
      <c r="S1203" s="547">
        <v>-300000000</v>
      </c>
      <c r="T1203" s="547">
        <v>-300000000</v>
      </c>
      <c r="U1203" s="547"/>
      <c r="V1203" s="547">
        <f t="shared" si="689"/>
        <v>-300000000</v>
      </c>
      <c r="W1203" s="285"/>
      <c r="X1203" s="286"/>
      <c r="Y1203" s="548">
        <f t="shared" si="709"/>
        <v>0</v>
      </c>
      <c r="Z1203" s="549">
        <f t="shared" si="709"/>
        <v>0</v>
      </c>
      <c r="AA1203" s="549">
        <f t="shared" si="709"/>
        <v>-300000000</v>
      </c>
      <c r="AB1203" s="282">
        <f t="shared" si="676"/>
        <v>0</v>
      </c>
      <c r="AC1203" s="281">
        <f t="shared" si="677"/>
        <v>0</v>
      </c>
      <c r="AD1203" s="549">
        <f t="shared" si="691"/>
        <v>0</v>
      </c>
      <c r="AE1203" s="553">
        <f t="shared" si="692"/>
        <v>0</v>
      </c>
      <c r="AF1203" s="282">
        <f t="shared" si="693"/>
        <v>0</v>
      </c>
      <c r="AG1203" s="283">
        <f t="shared" si="694"/>
        <v>0</v>
      </c>
      <c r="AH1203" s="281">
        <f t="shared" si="702"/>
        <v>0</v>
      </c>
      <c r="AI1203" s="551">
        <f t="shared" si="710"/>
        <v>0</v>
      </c>
      <c r="AJ1203" s="549">
        <f t="shared" si="710"/>
        <v>0</v>
      </c>
      <c r="AK1203" s="549">
        <f t="shared" si="710"/>
        <v>-300000000</v>
      </c>
      <c r="AL1203" s="282">
        <f t="shared" si="705"/>
        <v>0</v>
      </c>
      <c r="AM1203" s="281">
        <f t="shared" si="706"/>
        <v>0</v>
      </c>
      <c r="AN1203" s="549">
        <f t="shared" si="700"/>
        <v>0</v>
      </c>
      <c r="AO1203" s="549">
        <f t="shared" si="701"/>
        <v>0</v>
      </c>
      <c r="AP1203" s="549">
        <f t="shared" si="707"/>
        <v>0</v>
      </c>
      <c r="AQ1203" s="283">
        <f t="shared" si="653"/>
        <v>0</v>
      </c>
      <c r="AR1203" s="281">
        <f t="shared" si="708"/>
        <v>0</v>
      </c>
      <c r="AT1203" s="446"/>
      <c r="AU1203" s="344"/>
      <c r="AV1203" s="447" t="str">
        <f t="shared" si="696"/>
        <v>CA</v>
      </c>
      <c r="AW1203" s="447" t="str">
        <f t="shared" si="696"/>
        <v>CL</v>
      </c>
      <c r="AX1203" s="447" t="str">
        <f t="shared" si="696"/>
        <v>AIC</v>
      </c>
      <c r="AY1203" s="447" t="str">
        <f t="shared" si="699"/>
        <v>ERB</v>
      </c>
      <c r="AZ1203" s="447" t="str">
        <f t="shared" si="699"/>
        <v>GRB</v>
      </c>
      <c r="BA1203" s="447" t="str">
        <f t="shared" si="699"/>
        <v>Non-Op</v>
      </c>
      <c r="BC1203" s="449" t="s">
        <v>2100</v>
      </c>
      <c r="BD1203" s="552">
        <f t="shared" si="697"/>
        <v>-300000000</v>
      </c>
      <c r="BF1203" s="435"/>
      <c r="BG1203" s="435"/>
      <c r="BH1203" s="435"/>
      <c r="BI1203" s="435"/>
      <c r="BJ1203" s="435"/>
      <c r="BK1203" s="435"/>
      <c r="BL1203" s="435"/>
      <c r="BN1203" s="444"/>
    </row>
    <row r="1204" spans="1:66" s="28" customFormat="1" ht="12" customHeight="1">
      <c r="A1204" s="287">
        <v>22101053</v>
      </c>
      <c r="B1204" s="288" t="str">
        <f t="shared" si="670"/>
        <v>22101053</v>
      </c>
      <c r="C1204" s="481" t="s">
        <v>2770</v>
      </c>
      <c r="D1204" s="445" t="s">
        <v>1162</v>
      </c>
      <c r="E1204" s="445"/>
      <c r="F1204" s="477"/>
      <c r="G1204" s="445"/>
      <c r="H1204" s="547">
        <v>0</v>
      </c>
      <c r="I1204" s="547">
        <v>0</v>
      </c>
      <c r="J1204" s="547">
        <v>0</v>
      </c>
      <c r="K1204" s="547">
        <v>0</v>
      </c>
      <c r="L1204" s="547">
        <v>0</v>
      </c>
      <c r="M1204" s="547">
        <v>0</v>
      </c>
      <c r="N1204" s="547">
        <v>0</v>
      </c>
      <c r="O1204" s="547">
        <v>0</v>
      </c>
      <c r="P1204" s="547">
        <v>0</v>
      </c>
      <c r="Q1204" s="547">
        <v>0</v>
      </c>
      <c r="R1204" s="547">
        <v>0</v>
      </c>
      <c r="S1204" s="547">
        <v>0</v>
      </c>
      <c r="T1204" s="547">
        <v>0</v>
      </c>
      <c r="U1204" s="547"/>
      <c r="V1204" s="547">
        <f t="shared" si="689"/>
        <v>0</v>
      </c>
      <c r="W1204" s="285"/>
      <c r="X1204" s="286"/>
      <c r="Y1204" s="548">
        <f t="shared" si="709"/>
        <v>0</v>
      </c>
      <c r="Z1204" s="549">
        <f t="shared" si="709"/>
        <v>0</v>
      </c>
      <c r="AA1204" s="549">
        <f t="shared" si="709"/>
        <v>0</v>
      </c>
      <c r="AB1204" s="282">
        <f t="shared" si="676"/>
        <v>0</v>
      </c>
      <c r="AC1204" s="281">
        <f t="shared" si="677"/>
        <v>0</v>
      </c>
      <c r="AD1204" s="549">
        <f t="shared" si="691"/>
        <v>0</v>
      </c>
      <c r="AE1204" s="553">
        <f t="shared" si="692"/>
        <v>0</v>
      </c>
      <c r="AF1204" s="282">
        <f t="shared" si="693"/>
        <v>0</v>
      </c>
      <c r="AG1204" s="283">
        <f t="shared" si="694"/>
        <v>0</v>
      </c>
      <c r="AH1204" s="281">
        <f t="shared" si="702"/>
        <v>0</v>
      </c>
      <c r="AI1204" s="551">
        <f t="shared" si="710"/>
        <v>0</v>
      </c>
      <c r="AJ1204" s="549">
        <f t="shared" si="710"/>
        <v>0</v>
      </c>
      <c r="AK1204" s="549">
        <f t="shared" si="710"/>
        <v>0</v>
      </c>
      <c r="AL1204" s="282">
        <f t="shared" si="705"/>
        <v>0</v>
      </c>
      <c r="AM1204" s="281">
        <f t="shared" si="706"/>
        <v>0</v>
      </c>
      <c r="AN1204" s="549">
        <f t="shared" si="700"/>
        <v>0</v>
      </c>
      <c r="AO1204" s="549">
        <f t="shared" si="701"/>
        <v>0</v>
      </c>
      <c r="AP1204" s="549">
        <f t="shared" si="707"/>
        <v>0</v>
      </c>
      <c r="AQ1204" s="283">
        <f t="shared" ref="AQ1204:AQ1282" si="717">SUM(AN1204:AP1204)</f>
        <v>0</v>
      </c>
      <c r="AR1204" s="281">
        <f t="shared" si="708"/>
        <v>0</v>
      </c>
      <c r="AT1204" s="446"/>
      <c r="AU1204" s="344"/>
      <c r="AV1204" s="447" t="str">
        <f t="shared" si="696"/>
        <v>CA</v>
      </c>
      <c r="AW1204" s="447" t="str">
        <f t="shared" si="696"/>
        <v>CL</v>
      </c>
      <c r="AX1204" s="447" t="str">
        <f t="shared" si="696"/>
        <v>AIC</v>
      </c>
      <c r="AY1204" s="447" t="str">
        <f t="shared" si="699"/>
        <v>ERB</v>
      </c>
      <c r="AZ1204" s="447" t="str">
        <f t="shared" si="699"/>
        <v>GRB</v>
      </c>
      <c r="BA1204" s="447" t="str">
        <f t="shared" si="699"/>
        <v>Non-Op</v>
      </c>
      <c r="BC1204" s="449" t="s">
        <v>2100</v>
      </c>
      <c r="BD1204" s="552">
        <f t="shared" si="697"/>
        <v>0</v>
      </c>
      <c r="BF1204" s="435"/>
      <c r="BG1204" s="435"/>
      <c r="BH1204" s="435"/>
      <c r="BI1204" s="435"/>
      <c r="BJ1204" s="435"/>
      <c r="BK1204" s="435"/>
      <c r="BL1204" s="435"/>
      <c r="BN1204" s="444"/>
    </row>
    <row r="1205" spans="1:66" s="28" customFormat="1" ht="12" customHeight="1">
      <c r="A1205" s="287">
        <v>22101113</v>
      </c>
      <c r="B1205" s="288" t="str">
        <f t="shared" si="670"/>
        <v>22101113</v>
      </c>
      <c r="C1205" s="444" t="s">
        <v>1741</v>
      </c>
      <c r="D1205" s="445" t="s">
        <v>1162</v>
      </c>
      <c r="E1205" s="445"/>
      <c r="F1205" s="444"/>
      <c r="G1205" s="445"/>
      <c r="H1205" s="547">
        <v>-350000000</v>
      </c>
      <c r="I1205" s="547">
        <v>-350000000</v>
      </c>
      <c r="J1205" s="547">
        <v>-350000000</v>
      </c>
      <c r="K1205" s="547">
        <v>-350000000</v>
      </c>
      <c r="L1205" s="547">
        <v>-350000000</v>
      </c>
      <c r="M1205" s="547">
        <v>-350000000</v>
      </c>
      <c r="N1205" s="547">
        <v>-350000000</v>
      </c>
      <c r="O1205" s="547">
        <v>-350000000</v>
      </c>
      <c r="P1205" s="547">
        <v>-350000000</v>
      </c>
      <c r="Q1205" s="547">
        <v>-350000000</v>
      </c>
      <c r="R1205" s="547">
        <v>-350000000</v>
      </c>
      <c r="S1205" s="547">
        <v>-350000000</v>
      </c>
      <c r="T1205" s="547">
        <v>-350000000</v>
      </c>
      <c r="U1205" s="547"/>
      <c r="V1205" s="547">
        <f t="shared" si="689"/>
        <v>-350000000</v>
      </c>
      <c r="W1205" s="285"/>
      <c r="X1205" s="286"/>
      <c r="Y1205" s="548">
        <f t="shared" si="709"/>
        <v>0</v>
      </c>
      <c r="Z1205" s="549">
        <f t="shared" si="709"/>
        <v>0</v>
      </c>
      <c r="AA1205" s="549">
        <f t="shared" si="709"/>
        <v>-350000000</v>
      </c>
      <c r="AB1205" s="282">
        <f t="shared" si="676"/>
        <v>0</v>
      </c>
      <c r="AC1205" s="281">
        <f t="shared" si="677"/>
        <v>0</v>
      </c>
      <c r="AD1205" s="549">
        <f t="shared" si="691"/>
        <v>0</v>
      </c>
      <c r="AE1205" s="553">
        <f t="shared" si="692"/>
        <v>0</v>
      </c>
      <c r="AF1205" s="282">
        <f t="shared" si="693"/>
        <v>0</v>
      </c>
      <c r="AG1205" s="283">
        <f t="shared" si="694"/>
        <v>0</v>
      </c>
      <c r="AH1205" s="281">
        <f t="shared" si="702"/>
        <v>0</v>
      </c>
      <c r="AI1205" s="551">
        <f t="shared" si="710"/>
        <v>0</v>
      </c>
      <c r="AJ1205" s="549">
        <f t="shared" si="710"/>
        <v>0</v>
      </c>
      <c r="AK1205" s="549">
        <f t="shared" si="710"/>
        <v>-350000000</v>
      </c>
      <c r="AL1205" s="282">
        <f t="shared" si="705"/>
        <v>0</v>
      </c>
      <c r="AM1205" s="281">
        <f t="shared" si="706"/>
        <v>0</v>
      </c>
      <c r="AN1205" s="549">
        <f t="shared" si="700"/>
        <v>0</v>
      </c>
      <c r="AO1205" s="549">
        <f t="shared" si="701"/>
        <v>0</v>
      </c>
      <c r="AP1205" s="549">
        <f t="shared" si="707"/>
        <v>0</v>
      </c>
      <c r="AQ1205" s="283">
        <f t="shared" si="717"/>
        <v>0</v>
      </c>
      <c r="AR1205" s="281">
        <f t="shared" si="708"/>
        <v>0</v>
      </c>
      <c r="AT1205" s="446"/>
      <c r="AU1205" s="344"/>
      <c r="AV1205" s="447" t="str">
        <f t="shared" si="696"/>
        <v>CA</v>
      </c>
      <c r="AW1205" s="447" t="str">
        <f t="shared" si="696"/>
        <v>CL</v>
      </c>
      <c r="AX1205" s="447" t="str">
        <f t="shared" si="696"/>
        <v>AIC</v>
      </c>
      <c r="AY1205" s="447" t="str">
        <f t="shared" si="699"/>
        <v>ERB</v>
      </c>
      <c r="AZ1205" s="447" t="str">
        <f t="shared" si="699"/>
        <v>GRB</v>
      </c>
      <c r="BA1205" s="447" t="str">
        <f t="shared" si="699"/>
        <v>Non-Op</v>
      </c>
      <c r="BC1205" s="449" t="s">
        <v>2100</v>
      </c>
      <c r="BD1205" s="552">
        <f t="shared" si="697"/>
        <v>-350000000</v>
      </c>
      <c r="BF1205" s="435"/>
      <c r="BG1205" s="435"/>
      <c r="BH1205" s="435"/>
      <c r="BI1205" s="435"/>
      <c r="BJ1205" s="435"/>
      <c r="BK1205" s="435"/>
      <c r="BL1205" s="435"/>
      <c r="BN1205" s="444"/>
    </row>
    <row r="1206" spans="1:66" s="28" customFormat="1" ht="12" customHeight="1">
      <c r="A1206" s="287">
        <v>22101123</v>
      </c>
      <c r="B1206" s="288" t="str">
        <f t="shared" si="670"/>
        <v>22101123</v>
      </c>
      <c r="C1206" s="444" t="s">
        <v>1393</v>
      </c>
      <c r="D1206" s="445" t="s">
        <v>1162</v>
      </c>
      <c r="E1206" s="445"/>
      <c r="F1206" s="444"/>
      <c r="G1206" s="445"/>
      <c r="H1206" s="547">
        <v>-325000000</v>
      </c>
      <c r="I1206" s="547">
        <v>-325000000</v>
      </c>
      <c r="J1206" s="547">
        <v>-325000000</v>
      </c>
      <c r="K1206" s="547">
        <v>-325000000</v>
      </c>
      <c r="L1206" s="547">
        <v>-325000000</v>
      </c>
      <c r="M1206" s="547">
        <v>-325000000</v>
      </c>
      <c r="N1206" s="547">
        <v>-325000000</v>
      </c>
      <c r="O1206" s="547">
        <v>-325000000</v>
      </c>
      <c r="P1206" s="547">
        <v>-325000000</v>
      </c>
      <c r="Q1206" s="547">
        <v>-325000000</v>
      </c>
      <c r="R1206" s="547">
        <v>-325000000</v>
      </c>
      <c r="S1206" s="547">
        <v>-325000000</v>
      </c>
      <c r="T1206" s="547">
        <v>-325000000</v>
      </c>
      <c r="U1206" s="547"/>
      <c r="V1206" s="547">
        <f t="shared" si="689"/>
        <v>-325000000</v>
      </c>
      <c r="W1206" s="285"/>
      <c r="X1206" s="286"/>
      <c r="Y1206" s="548">
        <f t="shared" si="709"/>
        <v>0</v>
      </c>
      <c r="Z1206" s="549">
        <f t="shared" si="709"/>
        <v>0</v>
      </c>
      <c r="AA1206" s="549">
        <f t="shared" si="709"/>
        <v>-325000000</v>
      </c>
      <c r="AB1206" s="282">
        <f t="shared" si="676"/>
        <v>0</v>
      </c>
      <c r="AC1206" s="281">
        <f t="shared" si="677"/>
        <v>0</v>
      </c>
      <c r="AD1206" s="549">
        <f t="shared" si="691"/>
        <v>0</v>
      </c>
      <c r="AE1206" s="553">
        <f t="shared" si="692"/>
        <v>0</v>
      </c>
      <c r="AF1206" s="282">
        <f t="shared" si="693"/>
        <v>0</v>
      </c>
      <c r="AG1206" s="283">
        <f t="shared" si="694"/>
        <v>0</v>
      </c>
      <c r="AH1206" s="281">
        <f t="shared" si="702"/>
        <v>0</v>
      </c>
      <c r="AI1206" s="551">
        <f t="shared" si="710"/>
        <v>0</v>
      </c>
      <c r="AJ1206" s="549">
        <f t="shared" si="710"/>
        <v>0</v>
      </c>
      <c r="AK1206" s="549">
        <f t="shared" si="710"/>
        <v>-325000000</v>
      </c>
      <c r="AL1206" s="282">
        <f t="shared" si="705"/>
        <v>0</v>
      </c>
      <c r="AM1206" s="281">
        <f t="shared" si="706"/>
        <v>0</v>
      </c>
      <c r="AN1206" s="549">
        <f t="shared" si="700"/>
        <v>0</v>
      </c>
      <c r="AO1206" s="549">
        <f t="shared" si="701"/>
        <v>0</v>
      </c>
      <c r="AP1206" s="549">
        <f t="shared" si="707"/>
        <v>0</v>
      </c>
      <c r="AQ1206" s="283">
        <f t="shared" si="717"/>
        <v>0</v>
      </c>
      <c r="AR1206" s="281">
        <f t="shared" si="708"/>
        <v>0</v>
      </c>
      <c r="AT1206" s="446"/>
      <c r="AU1206" s="344"/>
      <c r="AV1206" s="447" t="str">
        <f t="shared" si="696"/>
        <v>CA</v>
      </c>
      <c r="AW1206" s="447" t="str">
        <f t="shared" si="696"/>
        <v>CL</v>
      </c>
      <c r="AX1206" s="447" t="str">
        <f t="shared" si="696"/>
        <v>AIC</v>
      </c>
      <c r="AY1206" s="447" t="str">
        <f t="shared" si="699"/>
        <v>ERB</v>
      </c>
      <c r="AZ1206" s="447" t="str">
        <f t="shared" si="699"/>
        <v>GRB</v>
      </c>
      <c r="BA1206" s="447" t="str">
        <f t="shared" si="699"/>
        <v>Non-Op</v>
      </c>
      <c r="BC1206" s="449" t="s">
        <v>2100</v>
      </c>
      <c r="BD1206" s="552">
        <f t="shared" si="697"/>
        <v>-325000000</v>
      </c>
      <c r="BF1206" s="435"/>
      <c r="BG1206" s="435"/>
      <c r="BH1206" s="435"/>
      <c r="BI1206" s="435"/>
      <c r="BJ1206" s="435"/>
      <c r="BK1206" s="435"/>
      <c r="BL1206" s="435"/>
      <c r="BN1206" s="444"/>
    </row>
    <row r="1207" spans="1:66" s="28" customFormat="1" ht="12" customHeight="1">
      <c r="A1207" s="287">
        <v>22101133</v>
      </c>
      <c r="B1207" s="288" t="str">
        <f t="shared" si="670"/>
        <v>22101133</v>
      </c>
      <c r="C1207" s="444" t="s">
        <v>1742</v>
      </c>
      <c r="D1207" s="445" t="s">
        <v>1162</v>
      </c>
      <c r="E1207" s="445"/>
      <c r="F1207" s="444"/>
      <c r="G1207" s="445"/>
      <c r="H1207" s="547">
        <v>-250000000</v>
      </c>
      <c r="I1207" s="547">
        <v>-250000000</v>
      </c>
      <c r="J1207" s="547">
        <v>-250000000</v>
      </c>
      <c r="K1207" s="547">
        <v>-250000000</v>
      </c>
      <c r="L1207" s="547">
        <v>-250000000</v>
      </c>
      <c r="M1207" s="547">
        <v>-250000000</v>
      </c>
      <c r="N1207" s="547">
        <v>-250000000</v>
      </c>
      <c r="O1207" s="547">
        <v>-250000000</v>
      </c>
      <c r="P1207" s="547">
        <v>-250000000</v>
      </c>
      <c r="Q1207" s="547">
        <v>-250000000</v>
      </c>
      <c r="R1207" s="547">
        <v>-250000000</v>
      </c>
      <c r="S1207" s="547">
        <v>-250000000</v>
      </c>
      <c r="T1207" s="547">
        <v>-250000000</v>
      </c>
      <c r="U1207" s="547"/>
      <c r="V1207" s="547">
        <f t="shared" si="689"/>
        <v>-250000000</v>
      </c>
      <c r="W1207" s="285"/>
      <c r="X1207" s="286"/>
      <c r="Y1207" s="548">
        <f t="shared" si="709"/>
        <v>0</v>
      </c>
      <c r="Z1207" s="549">
        <f t="shared" si="709"/>
        <v>0</v>
      </c>
      <c r="AA1207" s="549">
        <f t="shared" si="709"/>
        <v>-250000000</v>
      </c>
      <c r="AB1207" s="282">
        <f t="shared" si="676"/>
        <v>0</v>
      </c>
      <c r="AC1207" s="281">
        <f t="shared" si="677"/>
        <v>0</v>
      </c>
      <c r="AD1207" s="549">
        <f t="shared" si="691"/>
        <v>0</v>
      </c>
      <c r="AE1207" s="553">
        <f t="shared" si="692"/>
        <v>0</v>
      </c>
      <c r="AF1207" s="282">
        <f t="shared" si="693"/>
        <v>0</v>
      </c>
      <c r="AG1207" s="283">
        <f t="shared" si="694"/>
        <v>0</v>
      </c>
      <c r="AH1207" s="281">
        <f t="shared" si="702"/>
        <v>0</v>
      </c>
      <c r="AI1207" s="551">
        <f t="shared" si="710"/>
        <v>0</v>
      </c>
      <c r="AJ1207" s="549">
        <f t="shared" si="710"/>
        <v>0</v>
      </c>
      <c r="AK1207" s="549">
        <f t="shared" si="710"/>
        <v>-250000000</v>
      </c>
      <c r="AL1207" s="282">
        <f t="shared" si="705"/>
        <v>0</v>
      </c>
      <c r="AM1207" s="281">
        <f t="shared" si="706"/>
        <v>0</v>
      </c>
      <c r="AN1207" s="549">
        <f t="shared" si="700"/>
        <v>0</v>
      </c>
      <c r="AO1207" s="549">
        <f t="shared" si="701"/>
        <v>0</v>
      </c>
      <c r="AP1207" s="549">
        <f t="shared" si="707"/>
        <v>0</v>
      </c>
      <c r="AQ1207" s="283">
        <f t="shared" si="717"/>
        <v>0</v>
      </c>
      <c r="AR1207" s="281">
        <f t="shared" si="708"/>
        <v>0</v>
      </c>
      <c r="AT1207" s="446"/>
      <c r="AU1207" s="344"/>
      <c r="AV1207" s="447" t="str">
        <f t="shared" si="696"/>
        <v>CA</v>
      </c>
      <c r="AW1207" s="447" t="str">
        <f t="shared" si="696"/>
        <v>CL</v>
      </c>
      <c r="AX1207" s="447" t="str">
        <f t="shared" si="696"/>
        <v>AIC</v>
      </c>
      <c r="AY1207" s="447" t="str">
        <f t="shared" si="699"/>
        <v>ERB</v>
      </c>
      <c r="AZ1207" s="447" t="str">
        <f t="shared" si="699"/>
        <v>GRB</v>
      </c>
      <c r="BA1207" s="447" t="str">
        <f t="shared" si="699"/>
        <v>Non-Op</v>
      </c>
      <c r="BC1207" s="449" t="s">
        <v>2100</v>
      </c>
      <c r="BD1207" s="552">
        <f t="shared" si="697"/>
        <v>-250000000</v>
      </c>
      <c r="BF1207" s="435"/>
      <c r="BG1207" s="435"/>
      <c r="BH1207" s="435"/>
      <c r="BI1207" s="435"/>
      <c r="BJ1207" s="435"/>
      <c r="BK1207" s="435"/>
      <c r="BL1207" s="435"/>
      <c r="BN1207" s="444"/>
    </row>
    <row r="1208" spans="1:66" s="28" customFormat="1" ht="12" customHeight="1">
      <c r="A1208" s="287">
        <v>22101143</v>
      </c>
      <c r="B1208" s="288" t="str">
        <f t="shared" si="670"/>
        <v>22101143</v>
      </c>
      <c r="C1208" s="444" t="s">
        <v>1395</v>
      </c>
      <c r="D1208" s="445" t="s">
        <v>1162</v>
      </c>
      <c r="E1208" s="445"/>
      <c r="F1208" s="444"/>
      <c r="G1208" s="445"/>
      <c r="H1208" s="547">
        <v>-300000000</v>
      </c>
      <c r="I1208" s="547">
        <v>-300000000</v>
      </c>
      <c r="J1208" s="547">
        <v>-300000000</v>
      </c>
      <c r="K1208" s="547">
        <v>-300000000</v>
      </c>
      <c r="L1208" s="547">
        <v>-300000000</v>
      </c>
      <c r="M1208" s="547">
        <v>-300000000</v>
      </c>
      <c r="N1208" s="547">
        <v>-300000000</v>
      </c>
      <c r="O1208" s="547">
        <v>-300000000</v>
      </c>
      <c r="P1208" s="547">
        <v>-300000000</v>
      </c>
      <c r="Q1208" s="547">
        <v>-300000000</v>
      </c>
      <c r="R1208" s="547">
        <v>-300000000</v>
      </c>
      <c r="S1208" s="547">
        <v>-300000000</v>
      </c>
      <c r="T1208" s="547">
        <v>-300000000</v>
      </c>
      <c r="U1208" s="547"/>
      <c r="V1208" s="547">
        <f t="shared" si="689"/>
        <v>-300000000</v>
      </c>
      <c r="W1208" s="285"/>
      <c r="X1208" s="286"/>
      <c r="Y1208" s="548">
        <f t="shared" si="709"/>
        <v>0</v>
      </c>
      <c r="Z1208" s="549">
        <f t="shared" si="709"/>
        <v>0</v>
      </c>
      <c r="AA1208" s="549">
        <f t="shared" si="709"/>
        <v>-300000000</v>
      </c>
      <c r="AB1208" s="282">
        <f t="shared" si="676"/>
        <v>0</v>
      </c>
      <c r="AC1208" s="281">
        <f t="shared" si="677"/>
        <v>0</v>
      </c>
      <c r="AD1208" s="549">
        <f t="shared" si="691"/>
        <v>0</v>
      </c>
      <c r="AE1208" s="553">
        <f t="shared" si="692"/>
        <v>0</v>
      </c>
      <c r="AF1208" s="282">
        <f t="shared" si="693"/>
        <v>0</v>
      </c>
      <c r="AG1208" s="283">
        <f t="shared" si="694"/>
        <v>0</v>
      </c>
      <c r="AH1208" s="281">
        <f t="shared" si="702"/>
        <v>0</v>
      </c>
      <c r="AI1208" s="551">
        <f t="shared" si="710"/>
        <v>0</v>
      </c>
      <c r="AJ1208" s="549">
        <f t="shared" si="710"/>
        <v>0</v>
      </c>
      <c r="AK1208" s="549">
        <f t="shared" si="710"/>
        <v>-300000000</v>
      </c>
      <c r="AL1208" s="282">
        <f t="shared" si="705"/>
        <v>0</v>
      </c>
      <c r="AM1208" s="281">
        <f t="shared" si="706"/>
        <v>0</v>
      </c>
      <c r="AN1208" s="549">
        <f t="shared" si="700"/>
        <v>0</v>
      </c>
      <c r="AO1208" s="549">
        <f t="shared" si="701"/>
        <v>0</v>
      </c>
      <c r="AP1208" s="549">
        <f t="shared" si="707"/>
        <v>0</v>
      </c>
      <c r="AQ1208" s="283">
        <f t="shared" si="717"/>
        <v>0</v>
      </c>
      <c r="AR1208" s="281">
        <f t="shared" si="708"/>
        <v>0</v>
      </c>
      <c r="AT1208" s="446"/>
      <c r="AU1208" s="344"/>
      <c r="AV1208" s="447" t="str">
        <f t="shared" si="696"/>
        <v>CA</v>
      </c>
      <c r="AW1208" s="447" t="str">
        <f t="shared" si="696"/>
        <v>CL</v>
      </c>
      <c r="AX1208" s="447" t="str">
        <f t="shared" si="696"/>
        <v>AIC</v>
      </c>
      <c r="AY1208" s="447" t="str">
        <f t="shared" si="699"/>
        <v>ERB</v>
      </c>
      <c r="AZ1208" s="447" t="str">
        <f t="shared" si="699"/>
        <v>GRB</v>
      </c>
      <c r="BA1208" s="447" t="str">
        <f t="shared" si="699"/>
        <v>Non-Op</v>
      </c>
      <c r="BC1208" s="449" t="s">
        <v>2100</v>
      </c>
      <c r="BD1208" s="552">
        <f t="shared" si="697"/>
        <v>-300000000</v>
      </c>
      <c r="BF1208" s="435"/>
      <c r="BG1208" s="435"/>
      <c r="BH1208" s="435"/>
      <c r="BI1208" s="435"/>
      <c r="BJ1208" s="435"/>
      <c r="BK1208" s="435"/>
      <c r="BL1208" s="435"/>
      <c r="BN1208" s="444"/>
    </row>
    <row r="1209" spans="1:66" s="28" customFormat="1" ht="12" customHeight="1">
      <c r="A1209" s="321">
        <v>22600003</v>
      </c>
      <c r="B1209" s="310" t="str">
        <f t="shared" si="670"/>
        <v>22600003</v>
      </c>
      <c r="C1209" s="705" t="s">
        <v>1738</v>
      </c>
      <c r="D1209" s="445" t="s">
        <v>1162</v>
      </c>
      <c r="E1209" s="445"/>
      <c r="F1209" s="294">
        <v>43252</v>
      </c>
      <c r="G1209" s="445"/>
      <c r="H1209" s="547">
        <v>4630208.47</v>
      </c>
      <c r="I1209" s="547">
        <v>4615625.1399999997</v>
      </c>
      <c r="J1209" s="547">
        <v>4601041.8099999996</v>
      </c>
      <c r="K1209" s="547">
        <v>4586458.4800000004</v>
      </c>
      <c r="L1209" s="547">
        <v>4571875.1500000004</v>
      </c>
      <c r="M1209" s="547">
        <v>4557291.82</v>
      </c>
      <c r="N1209" s="547">
        <v>4542708.49</v>
      </c>
      <c r="O1209" s="547">
        <v>4528125.16</v>
      </c>
      <c r="P1209" s="547">
        <v>4513541.83</v>
      </c>
      <c r="Q1209" s="547">
        <v>4498958.5</v>
      </c>
      <c r="R1209" s="547">
        <v>4484375.17</v>
      </c>
      <c r="S1209" s="547">
        <v>4469791.84</v>
      </c>
      <c r="T1209" s="547">
        <v>4455208.51</v>
      </c>
      <c r="U1209" s="547"/>
      <c r="V1209" s="547">
        <f t="shared" si="689"/>
        <v>4542708.49</v>
      </c>
      <c r="W1209" s="285"/>
      <c r="X1209" s="286"/>
      <c r="Y1209" s="548">
        <f t="shared" si="709"/>
        <v>0</v>
      </c>
      <c r="Z1209" s="549">
        <f t="shared" si="709"/>
        <v>0</v>
      </c>
      <c r="AA1209" s="549">
        <f t="shared" si="709"/>
        <v>4455208.51</v>
      </c>
      <c r="AB1209" s="282">
        <f t="shared" si="676"/>
        <v>0</v>
      </c>
      <c r="AC1209" s="281">
        <f t="shared" si="677"/>
        <v>0</v>
      </c>
      <c r="AD1209" s="549">
        <f t="shared" si="691"/>
        <v>0</v>
      </c>
      <c r="AE1209" s="553">
        <f t="shared" si="692"/>
        <v>0</v>
      </c>
      <c r="AF1209" s="282">
        <f t="shared" si="693"/>
        <v>0</v>
      </c>
      <c r="AG1209" s="283">
        <f t="shared" si="694"/>
        <v>0</v>
      </c>
      <c r="AH1209" s="281">
        <f t="shared" si="702"/>
        <v>0</v>
      </c>
      <c r="AI1209" s="551">
        <f t="shared" si="710"/>
        <v>0</v>
      </c>
      <c r="AJ1209" s="549">
        <f t="shared" si="710"/>
        <v>0</v>
      </c>
      <c r="AK1209" s="549">
        <f t="shared" si="710"/>
        <v>4542708.49</v>
      </c>
      <c r="AL1209" s="282">
        <f t="shared" si="705"/>
        <v>0</v>
      </c>
      <c r="AM1209" s="281">
        <f t="shared" si="706"/>
        <v>0</v>
      </c>
      <c r="AN1209" s="549">
        <f t="shared" si="700"/>
        <v>0</v>
      </c>
      <c r="AO1209" s="549">
        <f t="shared" si="701"/>
        <v>0</v>
      </c>
      <c r="AP1209" s="549">
        <f t="shared" si="707"/>
        <v>0</v>
      </c>
      <c r="AQ1209" s="283">
        <f t="shared" si="717"/>
        <v>0</v>
      </c>
      <c r="AR1209" s="281">
        <f t="shared" si="708"/>
        <v>0</v>
      </c>
      <c r="AT1209" s="446"/>
      <c r="AU1209" s="344"/>
      <c r="AV1209" s="447" t="str">
        <f t="shared" si="696"/>
        <v>CA</v>
      </c>
      <c r="AW1209" s="447" t="str">
        <f t="shared" si="696"/>
        <v>CL</v>
      </c>
      <c r="AX1209" s="447" t="str">
        <f t="shared" si="696"/>
        <v>AIC</v>
      </c>
      <c r="AY1209" s="447" t="str">
        <f t="shared" si="699"/>
        <v>ERB</v>
      </c>
      <c r="AZ1209" s="447" t="str">
        <f t="shared" si="699"/>
        <v>GRB</v>
      </c>
      <c r="BA1209" s="447" t="str">
        <f t="shared" si="699"/>
        <v>Non-Op</v>
      </c>
      <c r="BC1209" s="449" t="s">
        <v>2100</v>
      </c>
      <c r="BD1209" s="552">
        <f t="shared" si="697"/>
        <v>4455208.51</v>
      </c>
      <c r="BF1209" s="448"/>
      <c r="BG1209" s="448"/>
      <c r="BH1209" s="448"/>
      <c r="BI1209" s="448"/>
      <c r="BJ1209" s="448"/>
      <c r="BK1209" s="448"/>
      <c r="BL1209" s="448"/>
      <c r="BN1209" s="444"/>
    </row>
    <row r="1210" spans="1:66" s="28" customFormat="1" ht="12" customHeight="1">
      <c r="A1210" s="287">
        <v>22600083</v>
      </c>
      <c r="B1210" s="288" t="str">
        <f t="shared" si="670"/>
        <v>22600083</v>
      </c>
      <c r="C1210" s="444" t="s">
        <v>1743</v>
      </c>
      <c r="D1210" s="445" t="s">
        <v>1162</v>
      </c>
      <c r="E1210" s="445"/>
      <c r="F1210" s="444"/>
      <c r="G1210" s="445"/>
      <c r="H1210" s="547">
        <v>9624.1200000000008</v>
      </c>
      <c r="I1210" s="547">
        <v>9582.27</v>
      </c>
      <c r="J1210" s="547">
        <v>9540.42</v>
      </c>
      <c r="K1210" s="547">
        <v>9498.57</v>
      </c>
      <c r="L1210" s="547">
        <v>9456.7199999999993</v>
      </c>
      <c r="M1210" s="547">
        <v>9414.8700000000008</v>
      </c>
      <c r="N1210" s="547">
        <v>9373.02</v>
      </c>
      <c r="O1210" s="547">
        <v>9331.17</v>
      </c>
      <c r="P1210" s="547">
        <v>9289.32</v>
      </c>
      <c r="Q1210" s="547">
        <v>9247.4699999999993</v>
      </c>
      <c r="R1210" s="547">
        <v>9205.6200000000008</v>
      </c>
      <c r="S1210" s="547">
        <v>9163.77</v>
      </c>
      <c r="T1210" s="547">
        <v>9121.92</v>
      </c>
      <c r="U1210" s="547"/>
      <c r="V1210" s="547">
        <f t="shared" si="689"/>
        <v>9373.0200000000023</v>
      </c>
      <c r="W1210" s="285"/>
      <c r="X1210" s="286"/>
      <c r="Y1210" s="548">
        <f t="shared" si="709"/>
        <v>0</v>
      </c>
      <c r="Z1210" s="549">
        <f t="shared" si="709"/>
        <v>0</v>
      </c>
      <c r="AA1210" s="549">
        <f t="shared" si="709"/>
        <v>9121.92</v>
      </c>
      <c r="AB1210" s="282">
        <f t="shared" si="676"/>
        <v>0</v>
      </c>
      <c r="AC1210" s="281">
        <f t="shared" si="677"/>
        <v>0</v>
      </c>
      <c r="AD1210" s="549">
        <f t="shared" si="691"/>
        <v>0</v>
      </c>
      <c r="AE1210" s="553">
        <f t="shared" si="692"/>
        <v>0</v>
      </c>
      <c r="AF1210" s="282">
        <f t="shared" si="693"/>
        <v>0</v>
      </c>
      <c r="AG1210" s="283">
        <f t="shared" si="694"/>
        <v>0</v>
      </c>
      <c r="AH1210" s="281">
        <f t="shared" si="702"/>
        <v>0</v>
      </c>
      <c r="AI1210" s="551">
        <f t="shared" si="710"/>
        <v>0</v>
      </c>
      <c r="AJ1210" s="549">
        <f t="shared" si="710"/>
        <v>0</v>
      </c>
      <c r="AK1210" s="549">
        <f t="shared" si="710"/>
        <v>9373.0200000000023</v>
      </c>
      <c r="AL1210" s="282">
        <f t="shared" si="705"/>
        <v>0</v>
      </c>
      <c r="AM1210" s="281">
        <f t="shared" si="706"/>
        <v>0</v>
      </c>
      <c r="AN1210" s="549">
        <f t="shared" si="700"/>
        <v>0</v>
      </c>
      <c r="AO1210" s="549">
        <f t="shared" si="701"/>
        <v>0</v>
      </c>
      <c r="AP1210" s="549">
        <f t="shared" si="707"/>
        <v>0</v>
      </c>
      <c r="AQ1210" s="283">
        <f t="shared" si="717"/>
        <v>0</v>
      </c>
      <c r="AR1210" s="281">
        <f t="shared" si="708"/>
        <v>0</v>
      </c>
      <c r="AT1210" s="446"/>
      <c r="AU1210" s="344"/>
      <c r="AV1210" s="447" t="str">
        <f t="shared" si="696"/>
        <v>CA</v>
      </c>
      <c r="AW1210" s="447" t="str">
        <f t="shared" si="696"/>
        <v>CL</v>
      </c>
      <c r="AX1210" s="447" t="str">
        <f t="shared" si="696"/>
        <v>AIC</v>
      </c>
      <c r="AY1210" s="447" t="str">
        <f t="shared" si="699"/>
        <v>ERB</v>
      </c>
      <c r="AZ1210" s="447" t="str">
        <f t="shared" si="699"/>
        <v>GRB</v>
      </c>
      <c r="BA1210" s="447" t="str">
        <f t="shared" si="699"/>
        <v>Non-Op</v>
      </c>
      <c r="BC1210" s="449" t="s">
        <v>2100</v>
      </c>
      <c r="BD1210" s="552">
        <f t="shared" si="697"/>
        <v>9121.92</v>
      </c>
      <c r="BF1210" s="435"/>
      <c r="BG1210" s="435"/>
      <c r="BH1210" s="435"/>
      <c r="BI1210" s="435"/>
      <c r="BJ1210" s="435"/>
      <c r="BK1210" s="435"/>
      <c r="BL1210" s="435"/>
      <c r="BN1210" s="444"/>
    </row>
    <row r="1211" spans="1:66" s="28" customFormat="1" ht="12" customHeight="1">
      <c r="A1211" s="287">
        <v>22600093</v>
      </c>
      <c r="B1211" s="288" t="str">
        <f t="shared" si="670"/>
        <v>22600093</v>
      </c>
      <c r="C1211" s="705" t="s">
        <v>1744</v>
      </c>
      <c r="D1211" s="445" t="s">
        <v>1162</v>
      </c>
      <c r="E1211" s="445"/>
      <c r="F1211" s="705"/>
      <c r="G1211" s="445"/>
      <c r="H1211" s="547">
        <v>1491927.08</v>
      </c>
      <c r="I1211" s="547">
        <v>1486614.58</v>
      </c>
      <c r="J1211" s="547">
        <v>1481302.08</v>
      </c>
      <c r="K1211" s="547">
        <v>1475989.58</v>
      </c>
      <c r="L1211" s="547">
        <v>1470677.08</v>
      </c>
      <c r="M1211" s="547">
        <v>1465364.58</v>
      </c>
      <c r="N1211" s="547">
        <v>1460052.08</v>
      </c>
      <c r="O1211" s="547">
        <v>1454739.58</v>
      </c>
      <c r="P1211" s="547">
        <v>1449427.08</v>
      </c>
      <c r="Q1211" s="547">
        <v>1444114.58</v>
      </c>
      <c r="R1211" s="547">
        <v>1438802.08</v>
      </c>
      <c r="S1211" s="547">
        <v>1433489.58</v>
      </c>
      <c r="T1211" s="547">
        <v>1428177.08</v>
      </c>
      <c r="U1211" s="547"/>
      <c r="V1211" s="547">
        <f t="shared" si="689"/>
        <v>1460052.08</v>
      </c>
      <c r="W1211" s="285"/>
      <c r="X1211" s="286"/>
      <c r="Y1211" s="548">
        <f t="shared" si="709"/>
        <v>0</v>
      </c>
      <c r="Z1211" s="549">
        <f t="shared" si="709"/>
        <v>0</v>
      </c>
      <c r="AA1211" s="549">
        <f t="shared" si="709"/>
        <v>1428177.08</v>
      </c>
      <c r="AB1211" s="282">
        <f t="shared" ref="AB1211:AB1275" si="718">T1211-SUM(Y1211:AA1211)</f>
        <v>0</v>
      </c>
      <c r="AC1211" s="281">
        <f t="shared" ref="AC1211:AC1275" si="719">T1211-SUM(Y1211:AA1211)-AB1211</f>
        <v>0</v>
      </c>
      <c r="AD1211" s="549">
        <f t="shared" si="691"/>
        <v>0</v>
      </c>
      <c r="AE1211" s="553">
        <f t="shared" si="692"/>
        <v>0</v>
      </c>
      <c r="AF1211" s="282">
        <f t="shared" si="693"/>
        <v>0</v>
      </c>
      <c r="AG1211" s="283">
        <f t="shared" si="694"/>
        <v>0</v>
      </c>
      <c r="AH1211" s="281">
        <f t="shared" si="702"/>
        <v>0</v>
      </c>
      <c r="AI1211" s="551">
        <f t="shared" si="710"/>
        <v>0</v>
      </c>
      <c r="AJ1211" s="549">
        <f t="shared" si="710"/>
        <v>0</v>
      </c>
      <c r="AK1211" s="549">
        <f t="shared" si="710"/>
        <v>1460052.08</v>
      </c>
      <c r="AL1211" s="282">
        <f t="shared" si="705"/>
        <v>0</v>
      </c>
      <c r="AM1211" s="281">
        <f t="shared" si="706"/>
        <v>0</v>
      </c>
      <c r="AN1211" s="549">
        <f t="shared" si="700"/>
        <v>0</v>
      </c>
      <c r="AO1211" s="549">
        <f t="shared" si="701"/>
        <v>0</v>
      </c>
      <c r="AP1211" s="549">
        <f t="shared" si="707"/>
        <v>0</v>
      </c>
      <c r="AQ1211" s="283">
        <f t="shared" si="717"/>
        <v>0</v>
      </c>
      <c r="AR1211" s="281">
        <f t="shared" si="708"/>
        <v>0</v>
      </c>
      <c r="AT1211" s="446"/>
      <c r="AU1211" s="344"/>
      <c r="AV1211" s="447" t="str">
        <f t="shared" si="696"/>
        <v>CA</v>
      </c>
      <c r="AW1211" s="447" t="str">
        <f t="shared" si="696"/>
        <v>CL</v>
      </c>
      <c r="AX1211" s="447" t="str">
        <f t="shared" si="696"/>
        <v>AIC</v>
      </c>
      <c r="AY1211" s="447" t="str">
        <f t="shared" si="699"/>
        <v>ERB</v>
      </c>
      <c r="AZ1211" s="447" t="str">
        <f t="shared" si="699"/>
        <v>GRB</v>
      </c>
      <c r="BA1211" s="447" t="str">
        <f t="shared" si="699"/>
        <v>Non-Op</v>
      </c>
      <c r="BC1211" s="449" t="s">
        <v>2100</v>
      </c>
      <c r="BD1211" s="552">
        <f t="shared" si="697"/>
        <v>1428177.08</v>
      </c>
      <c r="BF1211" s="435"/>
      <c r="BG1211" s="435"/>
      <c r="BH1211" s="435"/>
      <c r="BI1211" s="435"/>
      <c r="BJ1211" s="435"/>
      <c r="BK1211" s="435"/>
      <c r="BL1211" s="435"/>
      <c r="BN1211" s="444"/>
    </row>
    <row r="1212" spans="1:66" s="28" customFormat="1" ht="12" customHeight="1">
      <c r="A1212" s="362">
        <v>22600103</v>
      </c>
      <c r="B1212" s="290" t="str">
        <f t="shared" si="670"/>
        <v>22600103</v>
      </c>
      <c r="C1212" s="719" t="s">
        <v>2302</v>
      </c>
      <c r="D1212" s="451" t="s">
        <v>1162</v>
      </c>
      <c r="E1212" s="451"/>
      <c r="F1212" s="300">
        <v>43678</v>
      </c>
      <c r="G1212" s="451"/>
      <c r="H1212" s="556">
        <v>6297275</v>
      </c>
      <c r="I1212" s="556">
        <v>6278250</v>
      </c>
      <c r="J1212" s="556">
        <v>6259225</v>
      </c>
      <c r="K1212" s="556">
        <v>6240200</v>
      </c>
      <c r="L1212" s="556">
        <v>6221175</v>
      </c>
      <c r="M1212" s="556">
        <v>6202150</v>
      </c>
      <c r="N1212" s="556">
        <v>6183125</v>
      </c>
      <c r="O1212" s="556">
        <v>6164100</v>
      </c>
      <c r="P1212" s="556">
        <v>6145075</v>
      </c>
      <c r="Q1212" s="556">
        <v>6126050</v>
      </c>
      <c r="R1212" s="556">
        <v>6107025</v>
      </c>
      <c r="S1212" s="556">
        <v>6088000</v>
      </c>
      <c r="T1212" s="556">
        <v>6068975</v>
      </c>
      <c r="U1212" s="556"/>
      <c r="V1212" s="556">
        <f t="shared" si="689"/>
        <v>6183125</v>
      </c>
      <c r="W1212" s="292"/>
      <c r="X1212" s="293"/>
      <c r="Y1212" s="548">
        <f t="shared" si="709"/>
        <v>0</v>
      </c>
      <c r="Z1212" s="549">
        <f t="shared" si="709"/>
        <v>0</v>
      </c>
      <c r="AA1212" s="549">
        <f t="shared" si="709"/>
        <v>6068975</v>
      </c>
      <c r="AB1212" s="282">
        <f t="shared" si="718"/>
        <v>0</v>
      </c>
      <c r="AC1212" s="281">
        <f t="shared" si="719"/>
        <v>0</v>
      </c>
      <c r="AD1212" s="549">
        <f t="shared" si="691"/>
        <v>0</v>
      </c>
      <c r="AE1212" s="553">
        <f t="shared" si="692"/>
        <v>0</v>
      </c>
      <c r="AF1212" s="282">
        <f t="shared" si="693"/>
        <v>0</v>
      </c>
      <c r="AG1212" s="283">
        <f t="shared" si="694"/>
        <v>0</v>
      </c>
      <c r="AH1212" s="281">
        <f t="shared" si="702"/>
        <v>0</v>
      </c>
      <c r="AI1212" s="551">
        <f t="shared" si="710"/>
        <v>0</v>
      </c>
      <c r="AJ1212" s="549">
        <f t="shared" si="710"/>
        <v>0</v>
      </c>
      <c r="AK1212" s="549">
        <f t="shared" si="710"/>
        <v>6183125</v>
      </c>
      <c r="AL1212" s="282">
        <f t="shared" si="705"/>
        <v>0</v>
      </c>
      <c r="AM1212" s="281">
        <f t="shared" si="706"/>
        <v>0</v>
      </c>
      <c r="AN1212" s="549">
        <f t="shared" si="700"/>
        <v>0</v>
      </c>
      <c r="AO1212" s="549">
        <f t="shared" si="701"/>
        <v>0</v>
      </c>
      <c r="AP1212" s="549">
        <f t="shared" si="707"/>
        <v>0</v>
      </c>
      <c r="AQ1212" s="283">
        <f t="shared" ref="AQ1212" si="720">SUM(AN1212:AP1212)</f>
        <v>0</v>
      </c>
      <c r="AR1212" s="281">
        <f t="shared" si="708"/>
        <v>0</v>
      </c>
      <c r="AT1212" s="446"/>
      <c r="AU1212" s="344"/>
      <c r="AV1212" s="447" t="str">
        <f t="shared" si="696"/>
        <v>CA</v>
      </c>
      <c r="AW1212" s="447" t="str">
        <f t="shared" si="696"/>
        <v>CL</v>
      </c>
      <c r="AX1212" s="447" t="str">
        <f t="shared" si="696"/>
        <v>AIC</v>
      </c>
      <c r="AY1212" s="447" t="str">
        <f t="shared" si="699"/>
        <v>ERB</v>
      </c>
      <c r="AZ1212" s="447" t="str">
        <f t="shared" si="699"/>
        <v>GRB</v>
      </c>
      <c r="BA1212" s="447" t="str">
        <f t="shared" si="699"/>
        <v>Non-Op</v>
      </c>
      <c r="BC1212" s="449" t="s">
        <v>2100</v>
      </c>
      <c r="BD1212" s="552">
        <f t="shared" si="697"/>
        <v>6068975</v>
      </c>
      <c r="BF1212" s="435"/>
      <c r="BG1212" s="435"/>
      <c r="BH1212" s="435"/>
      <c r="BI1212" s="435"/>
      <c r="BJ1212" s="435"/>
      <c r="BK1212" s="435"/>
      <c r="BL1212" s="435"/>
      <c r="BN1212" s="444"/>
    </row>
    <row r="1213" spans="1:66" s="28" customFormat="1" ht="12" customHeight="1">
      <c r="A1213" s="362">
        <v>22600123</v>
      </c>
      <c r="B1213" s="290" t="str">
        <f t="shared" si="670"/>
        <v>22600123</v>
      </c>
      <c r="C1213" s="719" t="s">
        <v>2955</v>
      </c>
      <c r="D1213" s="451" t="s">
        <v>1162</v>
      </c>
      <c r="E1213" s="451"/>
      <c r="F1213" s="300">
        <v>44440</v>
      </c>
      <c r="G1213" s="451"/>
      <c r="H1213" s="556">
        <v>3899218.75</v>
      </c>
      <c r="I1213" s="556">
        <v>3888281.25</v>
      </c>
      <c r="J1213" s="556">
        <v>3877343.75</v>
      </c>
      <c r="K1213" s="556">
        <v>3866406.25</v>
      </c>
      <c r="L1213" s="556">
        <v>3855468.75</v>
      </c>
      <c r="M1213" s="556">
        <v>3844531.25</v>
      </c>
      <c r="N1213" s="556">
        <v>3833593.75</v>
      </c>
      <c r="O1213" s="556">
        <v>3822656.25</v>
      </c>
      <c r="P1213" s="556">
        <v>3811718.75</v>
      </c>
      <c r="Q1213" s="556">
        <v>3800781.25</v>
      </c>
      <c r="R1213" s="556">
        <v>3789843.75</v>
      </c>
      <c r="S1213" s="556">
        <v>3778906.25</v>
      </c>
      <c r="T1213" s="556">
        <v>3767968.75</v>
      </c>
      <c r="U1213" s="556"/>
      <c r="V1213" s="556">
        <f t="shared" si="689"/>
        <v>3833593.75</v>
      </c>
      <c r="W1213" s="292"/>
      <c r="X1213" s="293"/>
      <c r="Y1213" s="548">
        <f t="shared" si="709"/>
        <v>0</v>
      </c>
      <c r="Z1213" s="549">
        <f t="shared" si="709"/>
        <v>0</v>
      </c>
      <c r="AA1213" s="549">
        <f t="shared" si="709"/>
        <v>3767968.75</v>
      </c>
      <c r="AB1213" s="282">
        <f t="shared" ref="AB1213" si="721">T1213-SUM(Y1213:AA1213)</f>
        <v>0</v>
      </c>
      <c r="AC1213" s="281">
        <f t="shared" ref="AC1213" si="722">T1213-SUM(Y1213:AA1213)-AB1213</f>
        <v>0</v>
      </c>
      <c r="AD1213" s="549">
        <f t="shared" si="691"/>
        <v>0</v>
      </c>
      <c r="AE1213" s="553">
        <f t="shared" si="692"/>
        <v>0</v>
      </c>
      <c r="AF1213" s="282">
        <f t="shared" si="693"/>
        <v>0</v>
      </c>
      <c r="AG1213" s="283">
        <f t="shared" ref="AG1213" si="723">SUM(AD1213:AF1213)</f>
        <v>0</v>
      </c>
      <c r="AH1213" s="281">
        <f t="shared" si="702"/>
        <v>0</v>
      </c>
      <c r="AI1213" s="551">
        <f t="shared" si="710"/>
        <v>0</v>
      </c>
      <c r="AJ1213" s="549">
        <f t="shared" si="710"/>
        <v>0</v>
      </c>
      <c r="AK1213" s="549">
        <f t="shared" si="710"/>
        <v>3833593.75</v>
      </c>
      <c r="AL1213" s="282">
        <f t="shared" ref="AL1213" si="724">V1213-SUM(AI1213:AK1213)</f>
        <v>0</v>
      </c>
      <c r="AM1213" s="281">
        <f t="shared" ref="AM1213" si="725">V1213-SUM(AI1213:AK1213)-AL1213</f>
        <v>0</v>
      </c>
      <c r="AN1213" s="549">
        <f t="shared" si="700"/>
        <v>0</v>
      </c>
      <c r="AO1213" s="549">
        <f t="shared" si="701"/>
        <v>0</v>
      </c>
      <c r="AP1213" s="549">
        <f t="shared" si="707"/>
        <v>0</v>
      </c>
      <c r="AQ1213" s="283">
        <f t="shared" ref="AQ1213" si="726">SUM(AN1213:AP1213)</f>
        <v>0</v>
      </c>
      <c r="AR1213" s="281">
        <f t="shared" si="708"/>
        <v>0</v>
      </c>
      <c r="AT1213" s="446"/>
      <c r="AU1213" s="344"/>
      <c r="AV1213" s="447" t="str">
        <f t="shared" si="696"/>
        <v>CA</v>
      </c>
      <c r="AW1213" s="447" t="str">
        <f t="shared" si="696"/>
        <v>CL</v>
      </c>
      <c r="AX1213" s="447" t="str">
        <f t="shared" si="696"/>
        <v>AIC</v>
      </c>
      <c r="AY1213" s="447" t="str">
        <f t="shared" si="699"/>
        <v>ERB</v>
      </c>
      <c r="AZ1213" s="447" t="str">
        <f t="shared" si="699"/>
        <v>GRB</v>
      </c>
      <c r="BA1213" s="447" t="str">
        <f t="shared" si="699"/>
        <v>Non-Op</v>
      </c>
      <c r="BC1213" s="449" t="s">
        <v>2100</v>
      </c>
      <c r="BD1213" s="552">
        <f t="shared" si="697"/>
        <v>3767968.75</v>
      </c>
      <c r="BF1213" s="435"/>
      <c r="BG1213" s="435"/>
      <c r="BH1213" s="435"/>
      <c r="BI1213" s="435"/>
      <c r="BJ1213" s="435"/>
      <c r="BK1213" s="435"/>
      <c r="BL1213" s="435"/>
      <c r="BN1213" s="444"/>
    </row>
    <row r="1214" spans="1:66" s="28" customFormat="1" ht="12" customHeight="1">
      <c r="A1214" s="287">
        <v>22700013</v>
      </c>
      <c r="B1214" s="288" t="str">
        <f t="shared" si="670"/>
        <v>22700013</v>
      </c>
      <c r="C1214" s="705" t="s">
        <v>2956</v>
      </c>
      <c r="D1214" s="445" t="s">
        <v>1165</v>
      </c>
      <c r="E1214" s="445"/>
      <c r="F1214" s="294">
        <v>43070</v>
      </c>
      <c r="G1214" s="445"/>
      <c r="H1214" s="547">
        <v>0</v>
      </c>
      <c r="I1214" s="547">
        <v>0</v>
      </c>
      <c r="J1214" s="547">
        <v>0</v>
      </c>
      <c r="K1214" s="547">
        <v>0</v>
      </c>
      <c r="L1214" s="547">
        <v>0</v>
      </c>
      <c r="M1214" s="547">
        <v>0</v>
      </c>
      <c r="N1214" s="547">
        <v>0</v>
      </c>
      <c r="O1214" s="547">
        <v>0</v>
      </c>
      <c r="P1214" s="547">
        <v>0</v>
      </c>
      <c r="Q1214" s="547">
        <v>0</v>
      </c>
      <c r="R1214" s="547">
        <v>0</v>
      </c>
      <c r="S1214" s="547">
        <v>0</v>
      </c>
      <c r="T1214" s="547">
        <v>0</v>
      </c>
      <c r="U1214" s="547"/>
      <c r="V1214" s="547">
        <f t="shared" si="689"/>
        <v>0</v>
      </c>
      <c r="W1214" s="285"/>
      <c r="X1214" s="286"/>
      <c r="Y1214" s="548">
        <f t="shared" si="709"/>
        <v>0</v>
      </c>
      <c r="Z1214" s="549">
        <f t="shared" si="709"/>
        <v>0</v>
      </c>
      <c r="AA1214" s="549">
        <f t="shared" si="709"/>
        <v>0</v>
      </c>
      <c r="AB1214" s="282">
        <f t="shared" si="718"/>
        <v>0</v>
      </c>
      <c r="AC1214" s="281">
        <f t="shared" si="719"/>
        <v>0</v>
      </c>
      <c r="AD1214" s="549">
        <f t="shared" si="691"/>
        <v>0</v>
      </c>
      <c r="AE1214" s="553">
        <f t="shared" si="692"/>
        <v>0</v>
      </c>
      <c r="AF1214" s="282">
        <f t="shared" si="693"/>
        <v>0</v>
      </c>
      <c r="AG1214" s="283">
        <f t="shared" si="694"/>
        <v>0</v>
      </c>
      <c r="AH1214" s="281">
        <f t="shared" si="702"/>
        <v>0</v>
      </c>
      <c r="AI1214" s="551">
        <f t="shared" si="710"/>
        <v>0</v>
      </c>
      <c r="AJ1214" s="549">
        <f t="shared" si="710"/>
        <v>0</v>
      </c>
      <c r="AK1214" s="549">
        <f t="shared" si="710"/>
        <v>0</v>
      </c>
      <c r="AL1214" s="282">
        <f t="shared" si="705"/>
        <v>0</v>
      </c>
      <c r="AM1214" s="281">
        <f t="shared" si="706"/>
        <v>0</v>
      </c>
      <c r="AN1214" s="549">
        <f t="shared" si="700"/>
        <v>0</v>
      </c>
      <c r="AO1214" s="549">
        <f t="shared" si="701"/>
        <v>0</v>
      </c>
      <c r="AP1214" s="549">
        <f t="shared" si="707"/>
        <v>0</v>
      </c>
      <c r="AQ1214" s="283">
        <f t="shared" si="717"/>
        <v>0</v>
      </c>
      <c r="AR1214" s="281">
        <f t="shared" si="708"/>
        <v>0</v>
      </c>
      <c r="AT1214" s="446" t="s">
        <v>2064</v>
      </c>
      <c r="AU1214" s="344"/>
      <c r="AV1214" s="447" t="str">
        <f t="shared" si="696"/>
        <v>CA</v>
      </c>
      <c r="AW1214" s="447" t="str">
        <f t="shared" si="696"/>
        <v>CL</v>
      </c>
      <c r="AX1214" s="447" t="str">
        <f t="shared" si="696"/>
        <v>AIC</v>
      </c>
      <c r="AY1214" s="447" t="str">
        <f t="shared" si="699"/>
        <v>ERB</v>
      </c>
      <c r="AZ1214" s="447" t="str">
        <f t="shared" si="699"/>
        <v>GRB</v>
      </c>
      <c r="BA1214" s="447" t="str">
        <f t="shared" si="699"/>
        <v>Non-Op</v>
      </c>
      <c r="BC1214" s="449" t="s">
        <v>2100</v>
      </c>
      <c r="BD1214" s="552">
        <f t="shared" si="697"/>
        <v>0</v>
      </c>
      <c r="BF1214" s="448"/>
      <c r="BG1214" s="448"/>
      <c r="BH1214" s="448"/>
      <c r="BI1214" s="448"/>
      <c r="BJ1214" s="448"/>
      <c r="BK1214" s="448"/>
      <c r="BL1214" s="448"/>
      <c r="BN1214" s="444"/>
    </row>
    <row r="1215" spans="1:66" s="28" customFormat="1" ht="12" customHeight="1">
      <c r="A1215" s="362">
        <v>22700023</v>
      </c>
      <c r="B1215" s="290" t="str">
        <f t="shared" si="670"/>
        <v>22700023</v>
      </c>
      <c r="C1215" s="703" t="s">
        <v>2303</v>
      </c>
      <c r="D1215" s="451" t="s">
        <v>1165</v>
      </c>
      <c r="E1215" s="451"/>
      <c r="F1215" s="300">
        <v>43466</v>
      </c>
      <c r="G1215" s="451"/>
      <c r="H1215" s="556">
        <v>-105302958.73999999</v>
      </c>
      <c r="I1215" s="556">
        <v>-105047102.43000001</v>
      </c>
      <c r="J1215" s="556">
        <v>-104790592.59999999</v>
      </c>
      <c r="K1215" s="556">
        <v>-104539172.14</v>
      </c>
      <c r="L1215" s="556">
        <v>-104287109.27</v>
      </c>
      <c r="M1215" s="556">
        <v>-104034402.38</v>
      </c>
      <c r="N1215" s="556">
        <v>-103777682.65000001</v>
      </c>
      <c r="O1215" s="556">
        <v>-103849245.73</v>
      </c>
      <c r="P1215" s="556">
        <v>-103582052.95</v>
      </c>
      <c r="Q1215" s="556">
        <v>-103314170.42</v>
      </c>
      <c r="R1215" s="556">
        <v>-103049513.66</v>
      </c>
      <c r="S1215" s="556">
        <v>-102784173.05</v>
      </c>
      <c r="T1215" s="556">
        <v>-102518146.86</v>
      </c>
      <c r="U1215" s="556"/>
      <c r="V1215" s="556">
        <f t="shared" si="689"/>
        <v>-103913814.17333333</v>
      </c>
      <c r="W1215" s="292"/>
      <c r="X1215" s="293"/>
      <c r="Y1215" s="548">
        <f t="shared" si="709"/>
        <v>0</v>
      </c>
      <c r="Z1215" s="549">
        <f t="shared" si="709"/>
        <v>0</v>
      </c>
      <c r="AA1215" s="549">
        <f t="shared" si="709"/>
        <v>0</v>
      </c>
      <c r="AB1215" s="282">
        <f t="shared" si="718"/>
        <v>-102518146.86</v>
      </c>
      <c r="AC1215" s="281">
        <f t="shared" si="719"/>
        <v>0</v>
      </c>
      <c r="AD1215" s="549">
        <f t="shared" si="691"/>
        <v>0</v>
      </c>
      <c r="AE1215" s="553">
        <f t="shared" si="692"/>
        <v>0</v>
      </c>
      <c r="AF1215" s="282">
        <f t="shared" si="693"/>
        <v>-102518146.86</v>
      </c>
      <c r="AG1215" s="283">
        <f t="shared" si="694"/>
        <v>-102518146.86</v>
      </c>
      <c r="AH1215" s="281">
        <f t="shared" si="702"/>
        <v>0</v>
      </c>
      <c r="AI1215" s="551">
        <f t="shared" si="710"/>
        <v>0</v>
      </c>
      <c r="AJ1215" s="549">
        <f t="shared" si="710"/>
        <v>0</v>
      </c>
      <c r="AK1215" s="549">
        <f t="shared" si="710"/>
        <v>0</v>
      </c>
      <c r="AL1215" s="282">
        <f t="shared" si="705"/>
        <v>-103913814.17333333</v>
      </c>
      <c r="AM1215" s="281">
        <f t="shared" si="706"/>
        <v>0</v>
      </c>
      <c r="AN1215" s="549">
        <f t="shared" si="700"/>
        <v>0</v>
      </c>
      <c r="AO1215" s="549">
        <f t="shared" si="701"/>
        <v>0</v>
      </c>
      <c r="AP1215" s="549">
        <f t="shared" si="707"/>
        <v>-103913814.17333333</v>
      </c>
      <c r="AQ1215" s="283">
        <f t="shared" ref="AQ1215" si="727">SUM(AN1215:AP1215)</f>
        <v>-103913814.17333333</v>
      </c>
      <c r="AR1215" s="281">
        <f t="shared" si="708"/>
        <v>0</v>
      </c>
      <c r="AT1215" s="446" t="s">
        <v>2246</v>
      </c>
      <c r="AU1215" s="344"/>
      <c r="AV1215" s="447" t="str">
        <f t="shared" si="696"/>
        <v>CA</v>
      </c>
      <c r="AW1215" s="447" t="str">
        <f t="shared" si="696"/>
        <v>CL</v>
      </c>
      <c r="AX1215" s="447" t="str">
        <f t="shared" si="696"/>
        <v>AIC</v>
      </c>
      <c r="AY1215" s="447" t="str">
        <f t="shared" si="699"/>
        <v>ERB</v>
      </c>
      <c r="AZ1215" s="447" t="str">
        <f t="shared" si="699"/>
        <v>GRB</v>
      </c>
      <c r="BA1215" s="447" t="str">
        <f t="shared" si="699"/>
        <v>Non-Op</v>
      </c>
      <c r="BC1215" s="449" t="s">
        <v>2100</v>
      </c>
      <c r="BD1215" s="552">
        <f t="shared" si="697"/>
        <v>-102518146.86</v>
      </c>
      <c r="BF1215" s="435"/>
      <c r="BG1215" s="435"/>
      <c r="BH1215" s="435"/>
      <c r="BI1215" s="435"/>
      <c r="BJ1215" s="435"/>
      <c r="BK1215" s="435"/>
      <c r="BL1215" s="435"/>
      <c r="BN1215" s="444"/>
    </row>
    <row r="1216" spans="1:66" s="28" customFormat="1" ht="12" customHeight="1">
      <c r="A1216" s="287">
        <v>22820011</v>
      </c>
      <c r="B1216" s="288" t="str">
        <f t="shared" si="670"/>
        <v>22820011</v>
      </c>
      <c r="C1216" s="444" t="s">
        <v>1745</v>
      </c>
      <c r="D1216" s="445" t="s">
        <v>2092</v>
      </c>
      <c r="E1216" s="445"/>
      <c r="F1216" s="444"/>
      <c r="G1216" s="445"/>
      <c r="H1216" s="547">
        <v>-1715000</v>
      </c>
      <c r="I1216" s="547">
        <v>-1715000</v>
      </c>
      <c r="J1216" s="547">
        <v>-1715000</v>
      </c>
      <c r="K1216" s="547">
        <v>-15000</v>
      </c>
      <c r="L1216" s="547">
        <v>185000</v>
      </c>
      <c r="M1216" s="547">
        <v>185000</v>
      </c>
      <c r="N1216" s="547">
        <v>-15000</v>
      </c>
      <c r="O1216" s="547">
        <v>-15000</v>
      </c>
      <c r="P1216" s="547">
        <v>-15000</v>
      </c>
      <c r="Q1216" s="547">
        <v>-15000</v>
      </c>
      <c r="R1216" s="547">
        <v>-10000</v>
      </c>
      <c r="S1216" s="547">
        <v>-10000</v>
      </c>
      <c r="T1216" s="547">
        <v>-88000</v>
      </c>
      <c r="U1216" s="547"/>
      <c r="V1216" s="547">
        <f t="shared" si="689"/>
        <v>-338041.66666666669</v>
      </c>
      <c r="W1216" s="285"/>
      <c r="X1216" s="286"/>
      <c r="Y1216" s="548">
        <f t="shared" ref="Y1216:AA1235" si="728">IF($D1216=Y$5,$T1216,0)</f>
        <v>0</v>
      </c>
      <c r="Z1216" s="549">
        <f t="shared" si="728"/>
        <v>-88000</v>
      </c>
      <c r="AA1216" s="549">
        <f t="shared" si="728"/>
        <v>0</v>
      </c>
      <c r="AB1216" s="282">
        <f t="shared" si="718"/>
        <v>0</v>
      </c>
      <c r="AC1216" s="281">
        <f t="shared" si="719"/>
        <v>0</v>
      </c>
      <c r="AD1216" s="549">
        <f t="shared" si="691"/>
        <v>0</v>
      </c>
      <c r="AE1216" s="553">
        <f t="shared" si="692"/>
        <v>0</v>
      </c>
      <c r="AF1216" s="282">
        <f t="shared" si="693"/>
        <v>0</v>
      </c>
      <c r="AG1216" s="283">
        <f t="shared" si="694"/>
        <v>0</v>
      </c>
      <c r="AH1216" s="281">
        <f t="shared" si="702"/>
        <v>0</v>
      </c>
      <c r="AI1216" s="551">
        <f t="shared" ref="AI1216:AK1235" si="729">IF($D1216=AI$5,$V1216,0)</f>
        <v>0</v>
      </c>
      <c r="AJ1216" s="549">
        <f t="shared" si="729"/>
        <v>-338041.66666666669</v>
      </c>
      <c r="AK1216" s="549">
        <f t="shared" si="729"/>
        <v>0</v>
      </c>
      <c r="AL1216" s="282">
        <f t="shared" si="705"/>
        <v>0</v>
      </c>
      <c r="AM1216" s="281">
        <f t="shared" si="706"/>
        <v>0</v>
      </c>
      <c r="AN1216" s="549">
        <f t="shared" si="700"/>
        <v>0</v>
      </c>
      <c r="AO1216" s="549">
        <f t="shared" si="701"/>
        <v>0</v>
      </c>
      <c r="AP1216" s="549">
        <f t="shared" si="707"/>
        <v>0</v>
      </c>
      <c r="AQ1216" s="283">
        <f t="shared" si="717"/>
        <v>0</v>
      </c>
      <c r="AR1216" s="281">
        <f t="shared" si="708"/>
        <v>0</v>
      </c>
      <c r="AT1216" s="446"/>
      <c r="AU1216" s="344"/>
      <c r="AV1216" s="447" t="str">
        <f t="shared" si="696"/>
        <v>CA</v>
      </c>
      <c r="AW1216" s="447" t="str">
        <f t="shared" si="696"/>
        <v>CL</v>
      </c>
      <c r="AX1216" s="447" t="str">
        <f t="shared" si="696"/>
        <v>AIC</v>
      </c>
      <c r="AY1216" s="447" t="str">
        <f t="shared" si="699"/>
        <v>ERB</v>
      </c>
      <c r="AZ1216" s="447" t="str">
        <f t="shared" si="699"/>
        <v>GRB</v>
      </c>
      <c r="BA1216" s="447" t="str">
        <f t="shared" si="699"/>
        <v>Non-Op</v>
      </c>
      <c r="BC1216" s="445" t="s">
        <v>2304</v>
      </c>
      <c r="BD1216" s="552">
        <f t="shared" si="697"/>
        <v>-88000</v>
      </c>
      <c r="BF1216" s="435"/>
      <c r="BG1216" s="435"/>
      <c r="BH1216" s="435"/>
      <c r="BI1216" s="435"/>
      <c r="BJ1216" s="435"/>
      <c r="BK1216" s="435"/>
      <c r="BL1216" s="435"/>
      <c r="BN1216" s="444"/>
    </row>
    <row r="1217" spans="1:66" s="28" customFormat="1" ht="12" customHeight="1">
      <c r="A1217" s="287">
        <v>22820012</v>
      </c>
      <c r="B1217" s="288" t="str">
        <f>TEXT(A1217,"##")</f>
        <v>22820012</v>
      </c>
      <c r="C1217" s="444" t="s">
        <v>1747</v>
      </c>
      <c r="D1217" s="445" t="s">
        <v>2092</v>
      </c>
      <c r="E1217" s="445"/>
      <c r="F1217" s="444"/>
      <c r="G1217" s="445"/>
      <c r="H1217" s="547">
        <v>-205000</v>
      </c>
      <c r="I1217" s="547">
        <v>-205000</v>
      </c>
      <c r="J1217" s="547">
        <v>-205000</v>
      </c>
      <c r="K1217" s="547">
        <v>-205000</v>
      </c>
      <c r="L1217" s="547">
        <v>-205000</v>
      </c>
      <c r="M1217" s="547">
        <v>-205000</v>
      </c>
      <c r="N1217" s="547">
        <v>-5000</v>
      </c>
      <c r="O1217" s="547">
        <v>-5000</v>
      </c>
      <c r="P1217" s="547">
        <v>-5000</v>
      </c>
      <c r="Q1217" s="547">
        <v>-5000</v>
      </c>
      <c r="R1217" s="547">
        <v>0</v>
      </c>
      <c r="S1217" s="547">
        <v>0</v>
      </c>
      <c r="T1217" s="547">
        <v>0</v>
      </c>
      <c r="U1217" s="547"/>
      <c r="V1217" s="547">
        <f t="shared" si="689"/>
        <v>-95625</v>
      </c>
      <c r="W1217" s="285"/>
      <c r="X1217" s="286"/>
      <c r="Y1217" s="548">
        <f t="shared" si="728"/>
        <v>0</v>
      </c>
      <c r="Z1217" s="549">
        <f t="shared" si="728"/>
        <v>0</v>
      </c>
      <c r="AA1217" s="549">
        <f t="shared" si="728"/>
        <v>0</v>
      </c>
      <c r="AB1217" s="282">
        <f t="shared" ref="AB1217" si="730">T1217-SUM(Y1217:AA1217)</f>
        <v>0</v>
      </c>
      <c r="AC1217" s="281">
        <f t="shared" ref="AC1217" si="731">T1217-SUM(Y1217:AA1217)-AB1217</f>
        <v>0</v>
      </c>
      <c r="AD1217" s="549">
        <f t="shared" si="691"/>
        <v>0</v>
      </c>
      <c r="AE1217" s="553">
        <f t="shared" si="692"/>
        <v>0</v>
      </c>
      <c r="AF1217" s="282">
        <f t="shared" si="693"/>
        <v>0</v>
      </c>
      <c r="AG1217" s="283">
        <f t="shared" ref="AG1217" si="732">SUM(AD1217:AF1217)</f>
        <v>0</v>
      </c>
      <c r="AH1217" s="281">
        <f t="shared" si="702"/>
        <v>0</v>
      </c>
      <c r="AI1217" s="551">
        <f t="shared" si="729"/>
        <v>0</v>
      </c>
      <c r="AJ1217" s="549">
        <f t="shared" si="729"/>
        <v>-95625</v>
      </c>
      <c r="AK1217" s="549">
        <f t="shared" si="729"/>
        <v>0</v>
      </c>
      <c r="AL1217" s="282">
        <f t="shared" ref="AL1217" si="733">V1217-SUM(AI1217:AK1217)</f>
        <v>0</v>
      </c>
      <c r="AM1217" s="281">
        <f t="shared" ref="AM1217" si="734">V1217-SUM(AI1217:AK1217)-AL1217</f>
        <v>0</v>
      </c>
      <c r="AN1217" s="549">
        <f t="shared" si="700"/>
        <v>0</v>
      </c>
      <c r="AO1217" s="549">
        <f t="shared" si="701"/>
        <v>0</v>
      </c>
      <c r="AP1217" s="549">
        <f t="shared" si="707"/>
        <v>0</v>
      </c>
      <c r="AQ1217" s="283">
        <f t="shared" ref="AQ1217" si="735">SUM(AN1217:AP1217)</f>
        <v>0</v>
      </c>
      <c r="AR1217" s="281">
        <f t="shared" si="708"/>
        <v>0</v>
      </c>
      <c r="AT1217" s="446"/>
      <c r="AU1217" s="344"/>
      <c r="AV1217" s="447" t="str">
        <f t="shared" si="696"/>
        <v>CA</v>
      </c>
      <c r="AW1217" s="447" t="str">
        <f t="shared" si="696"/>
        <v>CL</v>
      </c>
      <c r="AX1217" s="447" t="str">
        <f t="shared" si="696"/>
        <v>AIC</v>
      </c>
      <c r="AY1217" s="447" t="str">
        <f t="shared" si="699"/>
        <v>ERB</v>
      </c>
      <c r="AZ1217" s="447" t="str">
        <f t="shared" si="699"/>
        <v>GRB</v>
      </c>
      <c r="BA1217" s="447" t="str">
        <f t="shared" si="699"/>
        <v>Non-Op</v>
      </c>
      <c r="BC1217" s="445" t="s">
        <v>2304</v>
      </c>
      <c r="BD1217" s="552">
        <f t="shared" si="697"/>
        <v>0</v>
      </c>
      <c r="BF1217" s="435"/>
      <c r="BG1217" s="435"/>
      <c r="BH1217" s="435"/>
      <c r="BI1217" s="435"/>
      <c r="BJ1217" s="435"/>
      <c r="BK1217" s="435"/>
      <c r="BL1217" s="435"/>
      <c r="BN1217" s="444"/>
    </row>
    <row r="1218" spans="1:66" s="28" customFormat="1" ht="12" customHeight="1">
      <c r="A1218" s="321">
        <v>22820022</v>
      </c>
      <c r="B1218" s="288" t="str">
        <f t="shared" si="670"/>
        <v>22820022</v>
      </c>
      <c r="C1218" s="720" t="s">
        <v>1746</v>
      </c>
      <c r="D1218" s="445" t="s">
        <v>2092</v>
      </c>
      <c r="E1218" s="445"/>
      <c r="F1218" s="294">
        <v>43344</v>
      </c>
      <c r="G1218" s="445"/>
      <c r="H1218" s="547">
        <v>0</v>
      </c>
      <c r="I1218" s="547">
        <v>0</v>
      </c>
      <c r="J1218" s="547">
        <v>0</v>
      </c>
      <c r="K1218" s="547">
        <v>0</v>
      </c>
      <c r="L1218" s="547">
        <v>0</v>
      </c>
      <c r="M1218" s="547">
        <v>0</v>
      </c>
      <c r="N1218" s="547">
        <v>0</v>
      </c>
      <c r="O1218" s="547">
        <v>0</v>
      </c>
      <c r="P1218" s="547">
        <v>0</v>
      </c>
      <c r="Q1218" s="547">
        <v>0</v>
      </c>
      <c r="R1218" s="547">
        <v>0</v>
      </c>
      <c r="S1218" s="547">
        <v>0</v>
      </c>
      <c r="T1218" s="547">
        <v>0</v>
      </c>
      <c r="U1218" s="547"/>
      <c r="V1218" s="547">
        <f t="shared" si="689"/>
        <v>0</v>
      </c>
      <c r="W1218" s="285"/>
      <c r="X1218" s="286"/>
      <c r="Y1218" s="548">
        <f t="shared" si="728"/>
        <v>0</v>
      </c>
      <c r="Z1218" s="549">
        <f t="shared" si="728"/>
        <v>0</v>
      </c>
      <c r="AA1218" s="549">
        <f t="shared" si="728"/>
        <v>0</v>
      </c>
      <c r="AB1218" s="282">
        <f t="shared" si="718"/>
        <v>0</v>
      </c>
      <c r="AC1218" s="281">
        <f t="shared" si="719"/>
        <v>0</v>
      </c>
      <c r="AD1218" s="549">
        <f t="shared" si="691"/>
        <v>0</v>
      </c>
      <c r="AE1218" s="553">
        <f t="shared" si="692"/>
        <v>0</v>
      </c>
      <c r="AF1218" s="282">
        <f t="shared" si="693"/>
        <v>0</v>
      </c>
      <c r="AG1218" s="283">
        <f t="shared" si="694"/>
        <v>0</v>
      </c>
      <c r="AH1218" s="281">
        <f t="shared" si="702"/>
        <v>0</v>
      </c>
      <c r="AI1218" s="551">
        <f t="shared" si="729"/>
        <v>0</v>
      </c>
      <c r="AJ1218" s="549">
        <f t="shared" si="729"/>
        <v>0</v>
      </c>
      <c r="AK1218" s="549">
        <f t="shared" si="729"/>
        <v>0</v>
      </c>
      <c r="AL1218" s="282">
        <f t="shared" si="705"/>
        <v>0</v>
      </c>
      <c r="AM1218" s="281">
        <f t="shared" si="706"/>
        <v>0</v>
      </c>
      <c r="AN1218" s="549">
        <f t="shared" si="700"/>
        <v>0</v>
      </c>
      <c r="AO1218" s="549">
        <f t="shared" si="701"/>
        <v>0</v>
      </c>
      <c r="AP1218" s="549">
        <f t="shared" si="707"/>
        <v>0</v>
      </c>
      <c r="AQ1218" s="283">
        <f t="shared" si="717"/>
        <v>0</v>
      </c>
      <c r="AR1218" s="281">
        <f t="shared" si="708"/>
        <v>0</v>
      </c>
      <c r="AT1218" s="446"/>
      <c r="AU1218" s="344"/>
      <c r="AV1218" s="447" t="str">
        <f t="shared" si="696"/>
        <v>CA</v>
      </c>
      <c r="AW1218" s="447" t="str">
        <f t="shared" si="696"/>
        <v>CL</v>
      </c>
      <c r="AX1218" s="447" t="str">
        <f t="shared" si="696"/>
        <v>AIC</v>
      </c>
      <c r="AY1218" s="447" t="str">
        <f t="shared" si="699"/>
        <v>ERB</v>
      </c>
      <c r="AZ1218" s="447" t="str">
        <f t="shared" si="699"/>
        <v>GRB</v>
      </c>
      <c r="BA1218" s="447" t="str">
        <f t="shared" si="699"/>
        <v>Non-Op</v>
      </c>
      <c r="BC1218" s="445" t="s">
        <v>2304</v>
      </c>
      <c r="BD1218" s="552">
        <f t="shared" si="697"/>
        <v>0</v>
      </c>
      <c r="BF1218" s="448"/>
      <c r="BG1218" s="448"/>
      <c r="BH1218" s="448"/>
      <c r="BI1218" s="448"/>
      <c r="BJ1218" s="448"/>
      <c r="BK1218" s="448"/>
      <c r="BL1218" s="448"/>
      <c r="BN1218" s="444"/>
    </row>
    <row r="1219" spans="1:66" s="28" customFormat="1" ht="12" customHeight="1">
      <c r="A1219" s="287">
        <v>22830003</v>
      </c>
      <c r="B1219" s="288" t="str">
        <f t="shared" si="670"/>
        <v>22830003</v>
      </c>
      <c r="C1219" s="444" t="s">
        <v>1748</v>
      </c>
      <c r="D1219" s="445" t="s">
        <v>1165</v>
      </c>
      <c r="E1219" s="445"/>
      <c r="F1219" s="444"/>
      <c r="G1219" s="445"/>
      <c r="H1219" s="547">
        <v>-44897611.469999999</v>
      </c>
      <c r="I1219" s="547">
        <v>-44899769.020000003</v>
      </c>
      <c r="J1219" s="547">
        <v>-44901926.57</v>
      </c>
      <c r="K1219" s="547">
        <v>-44904084.119999997</v>
      </c>
      <c r="L1219" s="547">
        <v>-44904590.340000004</v>
      </c>
      <c r="M1219" s="547">
        <v>-44910674.43</v>
      </c>
      <c r="N1219" s="547">
        <v>-44912588.490000002</v>
      </c>
      <c r="O1219" s="547">
        <v>-44918672.579999998</v>
      </c>
      <c r="P1219" s="547">
        <v>-44911050.119999997</v>
      </c>
      <c r="Q1219" s="547">
        <v>-44912365.950000003</v>
      </c>
      <c r="R1219" s="547">
        <v>-44919761.259999998</v>
      </c>
      <c r="S1219" s="547">
        <v>-44922655.799999997</v>
      </c>
      <c r="T1219" s="547">
        <v>-33521849.91</v>
      </c>
      <c r="U1219" s="547"/>
      <c r="V1219" s="547">
        <f t="shared" si="689"/>
        <v>-44435655.780833334</v>
      </c>
      <c r="W1219" s="285"/>
      <c r="X1219" s="285"/>
      <c r="Y1219" s="548">
        <f t="shared" si="728"/>
        <v>0</v>
      </c>
      <c r="Z1219" s="549">
        <f t="shared" si="728"/>
        <v>0</v>
      </c>
      <c r="AA1219" s="549">
        <f t="shared" si="728"/>
        <v>0</v>
      </c>
      <c r="AB1219" s="282">
        <f t="shared" si="718"/>
        <v>-33521849.91</v>
      </c>
      <c r="AC1219" s="281">
        <f t="shared" si="719"/>
        <v>0</v>
      </c>
      <c r="AD1219" s="549">
        <f t="shared" si="691"/>
        <v>0</v>
      </c>
      <c r="AE1219" s="553">
        <f t="shared" si="692"/>
        <v>0</v>
      </c>
      <c r="AF1219" s="282">
        <f t="shared" si="693"/>
        <v>-33521849.91</v>
      </c>
      <c r="AG1219" s="283">
        <f t="shared" si="694"/>
        <v>-33521849.91</v>
      </c>
      <c r="AH1219" s="281">
        <f t="shared" si="702"/>
        <v>0</v>
      </c>
      <c r="AI1219" s="551">
        <f t="shared" si="729"/>
        <v>0</v>
      </c>
      <c r="AJ1219" s="549">
        <f t="shared" si="729"/>
        <v>0</v>
      </c>
      <c r="AK1219" s="549">
        <f t="shared" si="729"/>
        <v>0</v>
      </c>
      <c r="AL1219" s="282">
        <f t="shared" si="705"/>
        <v>-44435655.780833334</v>
      </c>
      <c r="AM1219" s="281">
        <f t="shared" si="706"/>
        <v>0</v>
      </c>
      <c r="AN1219" s="549">
        <f t="shared" si="700"/>
        <v>0</v>
      </c>
      <c r="AO1219" s="549">
        <f t="shared" si="701"/>
        <v>0</v>
      </c>
      <c r="AP1219" s="549">
        <f t="shared" si="707"/>
        <v>-44435655.780833334</v>
      </c>
      <c r="AQ1219" s="283">
        <f t="shared" si="717"/>
        <v>-44435655.780833334</v>
      </c>
      <c r="AR1219" s="281">
        <f t="shared" si="708"/>
        <v>0</v>
      </c>
      <c r="AT1219" s="446" t="s">
        <v>2079</v>
      </c>
      <c r="AU1219" s="344"/>
      <c r="AV1219" s="447" t="str">
        <f t="shared" si="696"/>
        <v>CA</v>
      </c>
      <c r="AW1219" s="447" t="str">
        <f t="shared" si="696"/>
        <v>CL</v>
      </c>
      <c r="AX1219" s="447" t="str">
        <f t="shared" si="696"/>
        <v>AIC</v>
      </c>
      <c r="AY1219" s="447" t="str">
        <f t="shared" si="699"/>
        <v>ERB</v>
      </c>
      <c r="AZ1219" s="447" t="str">
        <f t="shared" si="699"/>
        <v>GRB</v>
      </c>
      <c r="BA1219" s="447" t="str">
        <f t="shared" si="699"/>
        <v>Non-Op</v>
      </c>
      <c r="BC1219" s="449" t="s">
        <v>2100</v>
      </c>
      <c r="BD1219" s="552">
        <f t="shared" si="697"/>
        <v>-33521849.91</v>
      </c>
      <c r="BF1219" s="435"/>
      <c r="BG1219" s="435"/>
      <c r="BH1219" s="435"/>
      <c r="BI1219" s="435"/>
      <c r="BJ1219" s="435"/>
      <c r="BK1219" s="435"/>
      <c r="BL1219" s="435"/>
      <c r="BN1219" s="444"/>
    </row>
    <row r="1220" spans="1:66" s="28" customFormat="1" ht="12" customHeight="1">
      <c r="A1220" s="287">
        <v>22830013</v>
      </c>
      <c r="B1220" s="288" t="str">
        <f t="shared" ref="B1220:B1295" si="736">TEXT(A1220,"##")</f>
        <v>22830013</v>
      </c>
      <c r="C1220" s="444" t="s">
        <v>1749</v>
      </c>
      <c r="D1220" s="445" t="s">
        <v>1165</v>
      </c>
      <c r="E1220" s="445"/>
      <c r="F1220" s="444"/>
      <c r="G1220" s="445"/>
      <c r="H1220" s="547">
        <v>-3571047.46</v>
      </c>
      <c r="I1220" s="547">
        <v>-3549819.84</v>
      </c>
      <c r="J1220" s="547">
        <v>-3528351.92</v>
      </c>
      <c r="K1220" s="547">
        <v>-3510189.37</v>
      </c>
      <c r="L1220" s="547">
        <v>-3489129.75</v>
      </c>
      <c r="M1220" s="547">
        <v>-3480285.86</v>
      </c>
      <c r="N1220" s="547">
        <v>-3459199.51</v>
      </c>
      <c r="O1220" s="547">
        <v>-3434760.62</v>
      </c>
      <c r="P1220" s="547">
        <v>-3411878.93</v>
      </c>
      <c r="Q1220" s="547">
        <v>-3380979.01</v>
      </c>
      <c r="R1220" s="547">
        <v>-3129871.21</v>
      </c>
      <c r="S1220" s="547">
        <v>-3099602.32</v>
      </c>
      <c r="T1220" s="547">
        <v>-2349146.89</v>
      </c>
      <c r="U1220" s="547"/>
      <c r="V1220" s="547">
        <f t="shared" ref="V1220:V1283" si="737">(H1220+T1220+SUM(I1220:S1220)*2)/24</f>
        <v>-3369513.7929166667</v>
      </c>
      <c r="W1220" s="285"/>
      <c r="X1220" s="285"/>
      <c r="Y1220" s="548">
        <f t="shared" si="728"/>
        <v>0</v>
      </c>
      <c r="Z1220" s="549">
        <f t="shared" si="728"/>
        <v>0</v>
      </c>
      <c r="AA1220" s="549">
        <f t="shared" si="728"/>
        <v>0</v>
      </c>
      <c r="AB1220" s="282">
        <f t="shared" si="718"/>
        <v>-2349146.89</v>
      </c>
      <c r="AC1220" s="281">
        <f t="shared" si="719"/>
        <v>0</v>
      </c>
      <c r="AD1220" s="549">
        <f t="shared" ref="AD1220:AD1283" si="738">IF($D1220=AD$5,$T1220,IF($D1220=AD$4, $T1220*$AK$1,0))</f>
        <v>0</v>
      </c>
      <c r="AE1220" s="553">
        <f t="shared" ref="AE1220:AE1283" si="739">IF($D1220=AE$5,$T1220,IF($D1220=AE$4, $T1220*$AK$2,0))</f>
        <v>0</v>
      </c>
      <c r="AF1220" s="282">
        <f t="shared" ref="AF1220:AF1283" si="740">IF($D1220=AF$5,$T1220,IF($D1220=AF$4, $T1220*$AL$2,0))</f>
        <v>-2349146.89</v>
      </c>
      <c r="AG1220" s="283">
        <f t="shared" ref="AG1220:AG1284" si="741">SUM(AD1220:AF1220)</f>
        <v>-2349146.89</v>
      </c>
      <c r="AH1220" s="281">
        <f t="shared" si="702"/>
        <v>0</v>
      </c>
      <c r="AI1220" s="551">
        <f t="shared" si="729"/>
        <v>0</v>
      </c>
      <c r="AJ1220" s="549">
        <f t="shared" si="729"/>
        <v>0</v>
      </c>
      <c r="AK1220" s="549">
        <f t="shared" si="729"/>
        <v>0</v>
      </c>
      <c r="AL1220" s="282">
        <f t="shared" si="705"/>
        <v>-3369513.7929166667</v>
      </c>
      <c r="AM1220" s="281">
        <f t="shared" si="706"/>
        <v>0</v>
      </c>
      <c r="AN1220" s="549">
        <f t="shared" si="700"/>
        <v>0</v>
      </c>
      <c r="AO1220" s="549">
        <f t="shared" si="701"/>
        <v>0</v>
      </c>
      <c r="AP1220" s="549">
        <f t="shared" si="707"/>
        <v>-3369513.7929166667</v>
      </c>
      <c r="AQ1220" s="283">
        <f t="shared" si="717"/>
        <v>-3369513.7929166667</v>
      </c>
      <c r="AR1220" s="281">
        <f t="shared" si="708"/>
        <v>0</v>
      </c>
      <c r="AT1220" s="446" t="s">
        <v>2079</v>
      </c>
      <c r="AU1220" s="344"/>
      <c r="AV1220" s="447" t="str">
        <f t="shared" si="696"/>
        <v>CA</v>
      </c>
      <c r="AW1220" s="447" t="str">
        <f t="shared" si="696"/>
        <v>CL</v>
      </c>
      <c r="AX1220" s="447" t="str">
        <f t="shared" si="696"/>
        <v>AIC</v>
      </c>
      <c r="AY1220" s="447" t="str">
        <f t="shared" si="699"/>
        <v>ERB</v>
      </c>
      <c r="AZ1220" s="447" t="str">
        <f t="shared" si="699"/>
        <v>GRB</v>
      </c>
      <c r="BA1220" s="447" t="str">
        <f t="shared" si="699"/>
        <v>Non-Op</v>
      </c>
      <c r="BC1220" s="449" t="s">
        <v>2100</v>
      </c>
      <c r="BD1220" s="552">
        <f t="shared" si="697"/>
        <v>-2349146.89</v>
      </c>
      <c r="BF1220" s="435"/>
      <c r="BG1220" s="435"/>
      <c r="BH1220" s="435"/>
      <c r="BI1220" s="435"/>
      <c r="BJ1220" s="435"/>
      <c r="BK1220" s="435"/>
      <c r="BL1220" s="435"/>
      <c r="BN1220" s="444"/>
    </row>
    <row r="1221" spans="1:66" s="28" customFormat="1" ht="12" customHeight="1">
      <c r="A1221" s="287">
        <v>22830023</v>
      </c>
      <c r="B1221" s="288" t="str">
        <f t="shared" si="736"/>
        <v>22830023</v>
      </c>
      <c r="C1221" s="444" t="s">
        <v>1750</v>
      </c>
      <c r="D1221" s="445" t="s">
        <v>1165</v>
      </c>
      <c r="E1221" s="445"/>
      <c r="F1221" s="444"/>
      <c r="G1221" s="445"/>
      <c r="H1221" s="547">
        <v>63589913.920000002</v>
      </c>
      <c r="I1221" s="547">
        <v>63554163.920000002</v>
      </c>
      <c r="J1221" s="547">
        <v>63518413.920000002</v>
      </c>
      <c r="K1221" s="547">
        <v>63482663.920000002</v>
      </c>
      <c r="L1221" s="547">
        <v>63446913.920000002</v>
      </c>
      <c r="M1221" s="547">
        <v>63411163.920000002</v>
      </c>
      <c r="N1221" s="547">
        <v>63375413.920000002</v>
      </c>
      <c r="O1221" s="547">
        <v>65264328.090000004</v>
      </c>
      <c r="P1221" s="547">
        <v>65297806.259999998</v>
      </c>
      <c r="Q1221" s="547">
        <v>83331284.430000007</v>
      </c>
      <c r="R1221" s="547">
        <v>83364762.599999994</v>
      </c>
      <c r="S1221" s="547">
        <v>83398240.769999996</v>
      </c>
      <c r="T1221" s="547">
        <v>69255165.920000002</v>
      </c>
      <c r="U1221" s="547"/>
      <c r="V1221" s="547">
        <f t="shared" si="737"/>
        <v>68988974.632499993</v>
      </c>
      <c r="W1221" s="285"/>
      <c r="X1221" s="286"/>
      <c r="Y1221" s="548">
        <f t="shared" si="728"/>
        <v>0</v>
      </c>
      <c r="Z1221" s="549">
        <f t="shared" si="728"/>
        <v>0</v>
      </c>
      <c r="AA1221" s="549">
        <f t="shared" si="728"/>
        <v>0</v>
      </c>
      <c r="AB1221" s="282">
        <f t="shared" si="718"/>
        <v>69255165.920000002</v>
      </c>
      <c r="AC1221" s="281">
        <f t="shared" si="719"/>
        <v>0</v>
      </c>
      <c r="AD1221" s="549">
        <f t="shared" si="738"/>
        <v>0</v>
      </c>
      <c r="AE1221" s="553">
        <f t="shared" si="739"/>
        <v>0</v>
      </c>
      <c r="AF1221" s="282">
        <f t="shared" si="740"/>
        <v>69255165.920000002</v>
      </c>
      <c r="AG1221" s="283">
        <f t="shared" si="741"/>
        <v>69255165.920000002</v>
      </c>
      <c r="AH1221" s="281">
        <f t="shared" si="702"/>
        <v>0</v>
      </c>
      <c r="AI1221" s="551">
        <f t="shared" si="729"/>
        <v>0</v>
      </c>
      <c r="AJ1221" s="549">
        <f t="shared" si="729"/>
        <v>0</v>
      </c>
      <c r="AK1221" s="549">
        <f t="shared" si="729"/>
        <v>0</v>
      </c>
      <c r="AL1221" s="282">
        <f t="shared" si="705"/>
        <v>68988974.632499993</v>
      </c>
      <c r="AM1221" s="281">
        <f t="shared" si="706"/>
        <v>0</v>
      </c>
      <c r="AN1221" s="549">
        <f t="shared" si="700"/>
        <v>0</v>
      </c>
      <c r="AO1221" s="549">
        <f t="shared" si="701"/>
        <v>0</v>
      </c>
      <c r="AP1221" s="549">
        <f t="shared" si="707"/>
        <v>68988974.632499993</v>
      </c>
      <c r="AQ1221" s="283">
        <f t="shared" si="717"/>
        <v>68988974.632499993</v>
      </c>
      <c r="AR1221" s="281">
        <f t="shared" si="708"/>
        <v>0</v>
      </c>
      <c r="AT1221" s="446" t="s">
        <v>2083</v>
      </c>
      <c r="AU1221" s="344"/>
      <c r="AV1221" s="447" t="str">
        <f t="shared" si="696"/>
        <v>CA</v>
      </c>
      <c r="AW1221" s="447" t="str">
        <f t="shared" si="696"/>
        <v>CL</v>
      </c>
      <c r="AX1221" s="447" t="str">
        <f t="shared" si="696"/>
        <v>AIC</v>
      </c>
      <c r="AY1221" s="447" t="str">
        <f t="shared" si="699"/>
        <v>ERB</v>
      </c>
      <c r="AZ1221" s="447" t="str">
        <f t="shared" si="699"/>
        <v>GRB</v>
      </c>
      <c r="BA1221" s="447" t="str">
        <f t="shared" si="699"/>
        <v>Non-Op</v>
      </c>
      <c r="BC1221" s="449" t="s">
        <v>2100</v>
      </c>
      <c r="BD1221" s="552">
        <f t="shared" si="697"/>
        <v>69255165.920000002</v>
      </c>
      <c r="BF1221" s="435"/>
      <c r="BG1221" s="435"/>
      <c r="BH1221" s="435"/>
      <c r="BI1221" s="435"/>
      <c r="BJ1221" s="435"/>
      <c r="BK1221" s="435"/>
      <c r="BL1221" s="435"/>
      <c r="BN1221" s="444"/>
    </row>
    <row r="1222" spans="1:66" s="28" customFormat="1" ht="12" customHeight="1">
      <c r="A1222" s="287">
        <v>22830033</v>
      </c>
      <c r="B1222" s="288" t="str">
        <f t="shared" si="736"/>
        <v>22830033</v>
      </c>
      <c r="C1222" s="444" t="s">
        <v>1751</v>
      </c>
      <c r="D1222" s="445" t="s">
        <v>2092</v>
      </c>
      <c r="E1222" s="445"/>
      <c r="F1222" s="444"/>
      <c r="G1222" s="445"/>
      <c r="H1222" s="547">
        <v>-809967.28</v>
      </c>
      <c r="I1222" s="547">
        <v>-809967.28</v>
      </c>
      <c r="J1222" s="547">
        <v>-809967.28</v>
      </c>
      <c r="K1222" s="547">
        <v>-811698.89</v>
      </c>
      <c r="L1222" s="547">
        <v>-811698.89</v>
      </c>
      <c r="M1222" s="547">
        <v>-811698.89</v>
      </c>
      <c r="N1222" s="547">
        <v>-811698.89</v>
      </c>
      <c r="O1222" s="547">
        <v>-811698.89</v>
      </c>
      <c r="P1222" s="547">
        <v>-811698.89</v>
      </c>
      <c r="Q1222" s="547">
        <v>-811698.89</v>
      </c>
      <c r="R1222" s="547">
        <v>-811698.89</v>
      </c>
      <c r="S1222" s="547">
        <v>-811698.89</v>
      </c>
      <c r="T1222" s="547">
        <v>-811698.89</v>
      </c>
      <c r="U1222" s="547"/>
      <c r="V1222" s="547">
        <f t="shared" si="737"/>
        <v>-811338.13791666646</v>
      </c>
      <c r="W1222" s="285"/>
      <c r="X1222" s="286"/>
      <c r="Y1222" s="548">
        <f t="shared" si="728"/>
        <v>0</v>
      </c>
      <c r="Z1222" s="549">
        <f t="shared" si="728"/>
        <v>-811698.89</v>
      </c>
      <c r="AA1222" s="549">
        <f t="shared" si="728"/>
        <v>0</v>
      </c>
      <c r="AB1222" s="282">
        <f t="shared" si="718"/>
        <v>0</v>
      </c>
      <c r="AC1222" s="281">
        <f t="shared" si="719"/>
        <v>0</v>
      </c>
      <c r="AD1222" s="549">
        <f t="shared" si="738"/>
        <v>0</v>
      </c>
      <c r="AE1222" s="553">
        <f t="shared" si="739"/>
        <v>0</v>
      </c>
      <c r="AF1222" s="282">
        <f t="shared" si="740"/>
        <v>0</v>
      </c>
      <c r="AG1222" s="283">
        <f t="shared" si="741"/>
        <v>0</v>
      </c>
      <c r="AH1222" s="281">
        <f t="shared" si="702"/>
        <v>0</v>
      </c>
      <c r="AI1222" s="551">
        <f t="shared" si="729"/>
        <v>0</v>
      </c>
      <c r="AJ1222" s="549">
        <f t="shared" si="729"/>
        <v>-811338.13791666646</v>
      </c>
      <c r="AK1222" s="549">
        <f t="shared" si="729"/>
        <v>0</v>
      </c>
      <c r="AL1222" s="282">
        <f t="shared" si="705"/>
        <v>0</v>
      </c>
      <c r="AM1222" s="281">
        <f t="shared" si="706"/>
        <v>0</v>
      </c>
      <c r="AN1222" s="549">
        <f t="shared" si="700"/>
        <v>0</v>
      </c>
      <c r="AO1222" s="549">
        <f t="shared" si="701"/>
        <v>0</v>
      </c>
      <c r="AP1222" s="549">
        <f t="shared" si="707"/>
        <v>0</v>
      </c>
      <c r="AQ1222" s="283">
        <f t="shared" si="717"/>
        <v>0</v>
      </c>
      <c r="AR1222" s="281">
        <f t="shared" si="708"/>
        <v>0</v>
      </c>
      <c r="AT1222" s="446"/>
      <c r="AU1222" s="344"/>
      <c r="AV1222" s="447" t="str">
        <f t="shared" si="696"/>
        <v>CA</v>
      </c>
      <c r="AW1222" s="447" t="str">
        <f t="shared" si="696"/>
        <v>CL</v>
      </c>
      <c r="AX1222" s="447" t="str">
        <f t="shared" si="696"/>
        <v>AIC</v>
      </c>
      <c r="AY1222" s="447" t="str">
        <f t="shared" si="699"/>
        <v>ERB</v>
      </c>
      <c r="AZ1222" s="447" t="str">
        <f t="shared" si="699"/>
        <v>GRB</v>
      </c>
      <c r="BA1222" s="447" t="str">
        <f t="shared" si="699"/>
        <v>Non-Op</v>
      </c>
      <c r="BC1222" s="445" t="s">
        <v>2304</v>
      </c>
      <c r="BD1222" s="552">
        <f t="shared" si="697"/>
        <v>-811698.89</v>
      </c>
      <c r="BF1222" s="435"/>
      <c r="BG1222" s="435"/>
      <c r="BH1222" s="435"/>
      <c r="BI1222" s="435"/>
      <c r="BJ1222" s="435"/>
      <c r="BK1222" s="435"/>
      <c r="BL1222" s="435"/>
      <c r="BN1222" s="444"/>
    </row>
    <row r="1223" spans="1:66" s="28" customFormat="1" ht="12" customHeight="1">
      <c r="A1223" s="287">
        <v>22830043</v>
      </c>
      <c r="B1223" s="288" t="str">
        <f t="shared" si="736"/>
        <v>22830043</v>
      </c>
      <c r="C1223" s="444" t="s">
        <v>1752</v>
      </c>
      <c r="D1223" s="445" t="s">
        <v>2092</v>
      </c>
      <c r="E1223" s="445"/>
      <c r="F1223" s="444"/>
      <c r="G1223" s="445"/>
      <c r="H1223" s="547">
        <v>-131587.43</v>
      </c>
      <c r="I1223" s="547">
        <v>-96170.79</v>
      </c>
      <c r="J1223" s="547">
        <v>-80816.62</v>
      </c>
      <c r="K1223" s="547">
        <v>-265602.81</v>
      </c>
      <c r="L1223" s="547">
        <v>-250435.93</v>
      </c>
      <c r="M1223" s="547">
        <v>-234956.82</v>
      </c>
      <c r="N1223" s="547">
        <v>-219540.04</v>
      </c>
      <c r="O1223" s="547">
        <v>-204070.39999999999</v>
      </c>
      <c r="P1223" s="547">
        <v>-188581.53</v>
      </c>
      <c r="Q1223" s="547">
        <v>-162882.19</v>
      </c>
      <c r="R1223" s="547">
        <v>-56658.52</v>
      </c>
      <c r="S1223" s="547">
        <v>-40783</v>
      </c>
      <c r="T1223" s="547">
        <v>-25024.93</v>
      </c>
      <c r="U1223" s="547"/>
      <c r="V1223" s="547">
        <f t="shared" si="737"/>
        <v>-156567.06916666665</v>
      </c>
      <c r="W1223" s="285"/>
      <c r="X1223" s="286"/>
      <c r="Y1223" s="548">
        <f t="shared" si="728"/>
        <v>0</v>
      </c>
      <c r="Z1223" s="549">
        <f t="shared" si="728"/>
        <v>-25024.93</v>
      </c>
      <c r="AA1223" s="549">
        <f t="shared" si="728"/>
        <v>0</v>
      </c>
      <c r="AB1223" s="282">
        <f t="shared" si="718"/>
        <v>0</v>
      </c>
      <c r="AC1223" s="281">
        <f t="shared" si="719"/>
        <v>0</v>
      </c>
      <c r="AD1223" s="549">
        <f t="shared" si="738"/>
        <v>0</v>
      </c>
      <c r="AE1223" s="553">
        <f t="shared" si="739"/>
        <v>0</v>
      </c>
      <c r="AF1223" s="282">
        <f t="shared" si="740"/>
        <v>0</v>
      </c>
      <c r="AG1223" s="283">
        <f t="shared" si="741"/>
        <v>0</v>
      </c>
      <c r="AH1223" s="281">
        <f t="shared" si="702"/>
        <v>0</v>
      </c>
      <c r="AI1223" s="551">
        <f t="shared" si="729"/>
        <v>0</v>
      </c>
      <c r="AJ1223" s="549">
        <f t="shared" si="729"/>
        <v>-156567.06916666665</v>
      </c>
      <c r="AK1223" s="549">
        <f t="shared" si="729"/>
        <v>0</v>
      </c>
      <c r="AL1223" s="282">
        <f t="shared" si="705"/>
        <v>0</v>
      </c>
      <c r="AM1223" s="281">
        <f t="shared" si="706"/>
        <v>0</v>
      </c>
      <c r="AN1223" s="549">
        <f t="shared" si="700"/>
        <v>0</v>
      </c>
      <c r="AO1223" s="549">
        <f t="shared" si="701"/>
        <v>0</v>
      </c>
      <c r="AP1223" s="549">
        <f t="shared" si="707"/>
        <v>0</v>
      </c>
      <c r="AQ1223" s="283">
        <f t="shared" si="717"/>
        <v>0</v>
      </c>
      <c r="AR1223" s="281">
        <f t="shared" si="708"/>
        <v>0</v>
      </c>
      <c r="AT1223" s="446"/>
      <c r="AU1223" s="344"/>
      <c r="AV1223" s="447" t="str">
        <f t="shared" si="696"/>
        <v>CA</v>
      </c>
      <c r="AW1223" s="447" t="str">
        <f t="shared" si="696"/>
        <v>CL</v>
      </c>
      <c r="AX1223" s="447" t="str">
        <f t="shared" si="696"/>
        <v>AIC</v>
      </c>
      <c r="AY1223" s="447" t="str">
        <f t="shared" si="699"/>
        <v>ERB</v>
      </c>
      <c r="AZ1223" s="447" t="str">
        <f t="shared" si="699"/>
        <v>GRB</v>
      </c>
      <c r="BA1223" s="447" t="str">
        <f t="shared" si="699"/>
        <v>Non-Op</v>
      </c>
      <c r="BC1223" s="445" t="s">
        <v>2304</v>
      </c>
      <c r="BD1223" s="552">
        <f t="shared" si="697"/>
        <v>-25024.93</v>
      </c>
      <c r="BF1223" s="435"/>
      <c r="BG1223" s="435"/>
      <c r="BH1223" s="435"/>
      <c r="BI1223" s="435"/>
      <c r="BJ1223" s="435"/>
      <c r="BK1223" s="435"/>
      <c r="BL1223" s="435"/>
      <c r="BN1223" s="444"/>
    </row>
    <row r="1224" spans="1:66" s="28" customFormat="1" ht="12" customHeight="1">
      <c r="A1224" s="287">
        <v>22830053</v>
      </c>
      <c r="B1224" s="288" t="str">
        <f t="shared" si="736"/>
        <v>22830053</v>
      </c>
      <c r="C1224" s="444" t="s">
        <v>1753</v>
      </c>
      <c r="D1224" s="445" t="s">
        <v>2092</v>
      </c>
      <c r="E1224" s="445"/>
      <c r="F1224" s="444"/>
      <c r="G1224" s="445"/>
      <c r="H1224" s="547">
        <v>-2694971.1</v>
      </c>
      <c r="I1224" s="547">
        <v>-2524486</v>
      </c>
      <c r="J1224" s="547">
        <v>-2352307.83</v>
      </c>
      <c r="K1224" s="547">
        <v>-2457917.94</v>
      </c>
      <c r="L1224" s="547">
        <v>-2479064.64</v>
      </c>
      <c r="M1224" s="547">
        <v>-2380199.46</v>
      </c>
      <c r="N1224" s="547">
        <v>-2462879.34</v>
      </c>
      <c r="O1224" s="547">
        <v>-2501874.84</v>
      </c>
      <c r="P1224" s="547">
        <v>-2637338.67</v>
      </c>
      <c r="Q1224" s="547">
        <v>-2731050.15</v>
      </c>
      <c r="R1224" s="547">
        <v>-2710801.12</v>
      </c>
      <c r="S1224" s="547">
        <v>-2754529.06</v>
      </c>
      <c r="T1224" s="547">
        <v>-2828083.47</v>
      </c>
      <c r="U1224" s="547"/>
      <c r="V1224" s="547">
        <f t="shared" si="737"/>
        <v>-2562831.3612499996</v>
      </c>
      <c r="W1224" s="285"/>
      <c r="X1224" s="286"/>
      <c r="Y1224" s="548">
        <f t="shared" si="728"/>
        <v>0</v>
      </c>
      <c r="Z1224" s="549">
        <f t="shared" si="728"/>
        <v>-2828083.47</v>
      </c>
      <c r="AA1224" s="549">
        <f t="shared" si="728"/>
        <v>0</v>
      </c>
      <c r="AB1224" s="282">
        <f t="shared" si="718"/>
        <v>0</v>
      </c>
      <c r="AC1224" s="281">
        <f t="shared" si="719"/>
        <v>0</v>
      </c>
      <c r="AD1224" s="549">
        <f t="shared" si="738"/>
        <v>0</v>
      </c>
      <c r="AE1224" s="553">
        <f t="shared" si="739"/>
        <v>0</v>
      </c>
      <c r="AF1224" s="282">
        <f t="shared" si="740"/>
        <v>0</v>
      </c>
      <c r="AG1224" s="283">
        <f t="shared" si="741"/>
        <v>0</v>
      </c>
      <c r="AH1224" s="281">
        <f t="shared" si="702"/>
        <v>0</v>
      </c>
      <c r="AI1224" s="551">
        <f t="shared" si="729"/>
        <v>0</v>
      </c>
      <c r="AJ1224" s="549">
        <f t="shared" si="729"/>
        <v>-2562831.3612499996</v>
      </c>
      <c r="AK1224" s="549">
        <f t="shared" si="729"/>
        <v>0</v>
      </c>
      <c r="AL1224" s="282">
        <f t="shared" si="705"/>
        <v>0</v>
      </c>
      <c r="AM1224" s="281">
        <f t="shared" si="706"/>
        <v>0</v>
      </c>
      <c r="AN1224" s="549">
        <f t="shared" si="700"/>
        <v>0</v>
      </c>
      <c r="AO1224" s="549">
        <f t="shared" si="701"/>
        <v>0</v>
      </c>
      <c r="AP1224" s="549">
        <f t="shared" si="707"/>
        <v>0</v>
      </c>
      <c r="AQ1224" s="283">
        <f t="shared" si="717"/>
        <v>0</v>
      </c>
      <c r="AR1224" s="281">
        <f t="shared" si="708"/>
        <v>0</v>
      </c>
      <c r="AT1224" s="446"/>
      <c r="AU1224" s="344"/>
      <c r="AV1224" s="447" t="str">
        <f t="shared" si="696"/>
        <v>CA</v>
      </c>
      <c r="AW1224" s="447" t="str">
        <f t="shared" si="696"/>
        <v>CL</v>
      </c>
      <c r="AX1224" s="447" t="str">
        <f t="shared" si="696"/>
        <v>AIC</v>
      </c>
      <c r="AY1224" s="447" t="str">
        <f t="shared" si="699"/>
        <v>ERB</v>
      </c>
      <c r="AZ1224" s="447" t="str">
        <f t="shared" si="699"/>
        <v>GRB</v>
      </c>
      <c r="BA1224" s="447" t="str">
        <f t="shared" si="699"/>
        <v>Non-Op</v>
      </c>
      <c r="BC1224" s="445" t="s">
        <v>2304</v>
      </c>
      <c r="BD1224" s="552">
        <f t="shared" si="697"/>
        <v>-2828083.47</v>
      </c>
      <c r="BF1224" s="435"/>
      <c r="BG1224" s="435"/>
      <c r="BH1224" s="435"/>
      <c r="BI1224" s="435"/>
      <c r="BJ1224" s="435"/>
      <c r="BK1224" s="435"/>
      <c r="BL1224" s="435"/>
      <c r="BN1224" s="444"/>
    </row>
    <row r="1225" spans="1:66" s="28" customFormat="1" ht="12" customHeight="1">
      <c r="A1225" s="287">
        <v>22830063</v>
      </c>
      <c r="B1225" s="288" t="str">
        <f t="shared" si="736"/>
        <v>22830063</v>
      </c>
      <c r="C1225" s="444" t="s">
        <v>1754</v>
      </c>
      <c r="D1225" s="445" t="s">
        <v>2092</v>
      </c>
      <c r="E1225" s="445"/>
      <c r="F1225" s="444"/>
      <c r="G1225" s="445"/>
      <c r="H1225" s="547">
        <v>-63434.85</v>
      </c>
      <c r="I1225" s="547">
        <v>-63434.85</v>
      </c>
      <c r="J1225" s="547">
        <v>-63434.85</v>
      </c>
      <c r="K1225" s="547">
        <v>-63434.85</v>
      </c>
      <c r="L1225" s="547">
        <v>-63434.85</v>
      </c>
      <c r="M1225" s="547">
        <v>-63434.85</v>
      </c>
      <c r="N1225" s="547">
        <v>-63434.85</v>
      </c>
      <c r="O1225" s="547">
        <v>0</v>
      </c>
      <c r="P1225" s="547">
        <v>0</v>
      </c>
      <c r="Q1225" s="547">
        <v>0</v>
      </c>
      <c r="R1225" s="547">
        <v>0</v>
      </c>
      <c r="S1225" s="547">
        <v>0</v>
      </c>
      <c r="T1225" s="547">
        <v>0</v>
      </c>
      <c r="U1225" s="547"/>
      <c r="V1225" s="547">
        <f t="shared" si="737"/>
        <v>-34360.543749999997</v>
      </c>
      <c r="W1225" s="285"/>
      <c r="X1225" s="286"/>
      <c r="Y1225" s="548">
        <f t="shared" si="728"/>
        <v>0</v>
      </c>
      <c r="Z1225" s="549">
        <f t="shared" si="728"/>
        <v>0</v>
      </c>
      <c r="AA1225" s="549">
        <f t="shared" si="728"/>
        <v>0</v>
      </c>
      <c r="AB1225" s="282">
        <f t="shared" si="718"/>
        <v>0</v>
      </c>
      <c r="AC1225" s="281">
        <f t="shared" si="719"/>
        <v>0</v>
      </c>
      <c r="AD1225" s="549">
        <f t="shared" si="738"/>
        <v>0</v>
      </c>
      <c r="AE1225" s="553">
        <f t="shared" si="739"/>
        <v>0</v>
      </c>
      <c r="AF1225" s="282">
        <f t="shared" si="740"/>
        <v>0</v>
      </c>
      <c r="AG1225" s="283">
        <f t="shared" si="741"/>
        <v>0</v>
      </c>
      <c r="AH1225" s="281">
        <f t="shared" si="702"/>
        <v>0</v>
      </c>
      <c r="AI1225" s="551">
        <f t="shared" si="729"/>
        <v>0</v>
      </c>
      <c r="AJ1225" s="549">
        <f t="shared" si="729"/>
        <v>-34360.543749999997</v>
      </c>
      <c r="AK1225" s="549">
        <f t="shared" si="729"/>
        <v>0</v>
      </c>
      <c r="AL1225" s="282">
        <f t="shared" si="705"/>
        <v>0</v>
      </c>
      <c r="AM1225" s="281">
        <f t="shared" si="706"/>
        <v>0</v>
      </c>
      <c r="AN1225" s="549">
        <f t="shared" si="700"/>
        <v>0</v>
      </c>
      <c r="AO1225" s="549">
        <f t="shared" si="701"/>
        <v>0</v>
      </c>
      <c r="AP1225" s="549">
        <f t="shared" si="707"/>
        <v>0</v>
      </c>
      <c r="AQ1225" s="283">
        <f t="shared" si="717"/>
        <v>0</v>
      </c>
      <c r="AR1225" s="281">
        <f t="shared" si="708"/>
        <v>0</v>
      </c>
      <c r="AT1225" s="446"/>
      <c r="AU1225" s="344"/>
      <c r="AV1225" s="447" t="str">
        <f t="shared" si="696"/>
        <v>CA</v>
      </c>
      <c r="AW1225" s="447" t="str">
        <f t="shared" si="696"/>
        <v>CL</v>
      </c>
      <c r="AX1225" s="447" t="str">
        <f t="shared" si="696"/>
        <v>AIC</v>
      </c>
      <c r="AY1225" s="447" t="str">
        <f t="shared" si="699"/>
        <v>ERB</v>
      </c>
      <c r="AZ1225" s="447" t="str">
        <f t="shared" si="699"/>
        <v>GRB</v>
      </c>
      <c r="BA1225" s="447" t="str">
        <f t="shared" si="699"/>
        <v>Non-Op</v>
      </c>
      <c r="BC1225" s="445" t="s">
        <v>2304</v>
      </c>
      <c r="BD1225" s="552">
        <f t="shared" si="697"/>
        <v>0</v>
      </c>
      <c r="BF1225" s="435"/>
      <c r="BG1225" s="435"/>
      <c r="BH1225" s="435"/>
      <c r="BI1225" s="435"/>
      <c r="BJ1225" s="435"/>
      <c r="BK1225" s="435"/>
      <c r="BL1225" s="435"/>
      <c r="BN1225" s="444"/>
    </row>
    <row r="1226" spans="1:66" s="28" customFormat="1" ht="12" customHeight="1">
      <c r="A1226" s="287">
        <v>22830073</v>
      </c>
      <c r="B1226" s="288" t="str">
        <f t="shared" si="736"/>
        <v>22830073</v>
      </c>
      <c r="C1226" s="444" t="s">
        <v>1755</v>
      </c>
      <c r="D1226" s="445" t="s">
        <v>2092</v>
      </c>
      <c r="E1226" s="445"/>
      <c r="F1226" s="444"/>
      <c r="G1226" s="445"/>
      <c r="H1226" s="547">
        <v>-128833.15</v>
      </c>
      <c r="I1226" s="547">
        <v>-128833.15</v>
      </c>
      <c r="J1226" s="547">
        <v>-128833.15</v>
      </c>
      <c r="K1226" s="547">
        <v>-128833.15</v>
      </c>
      <c r="L1226" s="547">
        <v>-128833.15</v>
      </c>
      <c r="M1226" s="547">
        <v>-128833.15</v>
      </c>
      <c r="N1226" s="547">
        <v>-128833.15</v>
      </c>
      <c r="O1226" s="547">
        <v>0</v>
      </c>
      <c r="P1226" s="547">
        <v>0</v>
      </c>
      <c r="Q1226" s="547">
        <v>0</v>
      </c>
      <c r="R1226" s="547">
        <v>0</v>
      </c>
      <c r="S1226" s="547">
        <v>0</v>
      </c>
      <c r="T1226" s="547">
        <v>0</v>
      </c>
      <c r="U1226" s="547"/>
      <c r="V1226" s="547">
        <f t="shared" si="737"/>
        <v>-69784.62291666666</v>
      </c>
      <c r="W1226" s="285"/>
      <c r="X1226" s="286"/>
      <c r="Y1226" s="548">
        <f t="shared" si="728"/>
        <v>0</v>
      </c>
      <c r="Z1226" s="549">
        <f t="shared" si="728"/>
        <v>0</v>
      </c>
      <c r="AA1226" s="549">
        <f t="shared" si="728"/>
        <v>0</v>
      </c>
      <c r="AB1226" s="282">
        <f t="shared" si="718"/>
        <v>0</v>
      </c>
      <c r="AC1226" s="281">
        <f t="shared" si="719"/>
        <v>0</v>
      </c>
      <c r="AD1226" s="549">
        <f t="shared" si="738"/>
        <v>0</v>
      </c>
      <c r="AE1226" s="553">
        <f t="shared" si="739"/>
        <v>0</v>
      </c>
      <c r="AF1226" s="282">
        <f t="shared" si="740"/>
        <v>0</v>
      </c>
      <c r="AG1226" s="283">
        <f t="shared" si="741"/>
        <v>0</v>
      </c>
      <c r="AH1226" s="281">
        <f t="shared" si="702"/>
        <v>0</v>
      </c>
      <c r="AI1226" s="551">
        <f t="shared" si="729"/>
        <v>0</v>
      </c>
      <c r="AJ1226" s="549">
        <f t="shared" si="729"/>
        <v>-69784.62291666666</v>
      </c>
      <c r="AK1226" s="549">
        <f t="shared" si="729"/>
        <v>0</v>
      </c>
      <c r="AL1226" s="282">
        <f t="shared" si="705"/>
        <v>0</v>
      </c>
      <c r="AM1226" s="281">
        <f t="shared" si="706"/>
        <v>0</v>
      </c>
      <c r="AN1226" s="549">
        <f t="shared" si="700"/>
        <v>0</v>
      </c>
      <c r="AO1226" s="549">
        <f t="shared" si="701"/>
        <v>0</v>
      </c>
      <c r="AP1226" s="549">
        <f t="shared" si="707"/>
        <v>0</v>
      </c>
      <c r="AQ1226" s="283">
        <f t="shared" si="717"/>
        <v>0</v>
      </c>
      <c r="AR1226" s="281">
        <f t="shared" si="708"/>
        <v>0</v>
      </c>
      <c r="AT1226" s="446"/>
      <c r="AU1226" s="344"/>
      <c r="AV1226" s="447" t="str">
        <f t="shared" si="696"/>
        <v>CA</v>
      </c>
      <c r="AW1226" s="447" t="str">
        <f t="shared" si="696"/>
        <v>CL</v>
      </c>
      <c r="AX1226" s="447" t="str">
        <f t="shared" si="696"/>
        <v>AIC</v>
      </c>
      <c r="AY1226" s="447" t="str">
        <f t="shared" si="699"/>
        <v>ERB</v>
      </c>
      <c r="AZ1226" s="447" t="str">
        <f t="shared" si="699"/>
        <v>GRB</v>
      </c>
      <c r="BA1226" s="447" t="str">
        <f t="shared" si="699"/>
        <v>Non-Op</v>
      </c>
      <c r="BC1226" s="445" t="s">
        <v>2304</v>
      </c>
      <c r="BD1226" s="552">
        <f t="shared" si="697"/>
        <v>0</v>
      </c>
      <c r="BF1226" s="435"/>
      <c r="BG1226" s="435"/>
      <c r="BH1226" s="435"/>
      <c r="BI1226" s="435"/>
      <c r="BJ1226" s="435"/>
      <c r="BK1226" s="435"/>
      <c r="BL1226" s="435"/>
      <c r="BN1226" s="444"/>
    </row>
    <row r="1227" spans="1:66" s="28" customFormat="1" ht="12" customHeight="1">
      <c r="A1227" s="362">
        <v>22830083</v>
      </c>
      <c r="B1227" s="290" t="str">
        <f t="shared" si="736"/>
        <v>22830083</v>
      </c>
      <c r="C1227" s="450" t="s">
        <v>2305</v>
      </c>
      <c r="D1227" s="451" t="s">
        <v>2092</v>
      </c>
      <c r="E1227" s="451"/>
      <c r="F1227" s="300">
        <v>43831</v>
      </c>
      <c r="G1227" s="451"/>
      <c r="H1227" s="556">
        <v>-908027.22</v>
      </c>
      <c r="I1227" s="556">
        <v>-927130</v>
      </c>
      <c r="J1227" s="556">
        <v>-829786.77</v>
      </c>
      <c r="K1227" s="556">
        <v>-895216.12</v>
      </c>
      <c r="L1227" s="556">
        <v>-972274.06</v>
      </c>
      <c r="M1227" s="556">
        <v>-940124.71</v>
      </c>
      <c r="N1227" s="556">
        <v>-883689.05</v>
      </c>
      <c r="O1227" s="556">
        <v>-910299.75</v>
      </c>
      <c r="P1227" s="556">
        <v>-915432.44</v>
      </c>
      <c r="Q1227" s="556">
        <v>-921618.05</v>
      </c>
      <c r="R1227" s="556">
        <v>-945242.88</v>
      </c>
      <c r="S1227" s="556">
        <v>-938086</v>
      </c>
      <c r="T1227" s="556">
        <v>-1015994</v>
      </c>
      <c r="U1227" s="556"/>
      <c r="V1227" s="556">
        <f t="shared" si="737"/>
        <v>-920075.87</v>
      </c>
      <c r="W1227" s="292"/>
      <c r="X1227" s="293"/>
      <c r="Y1227" s="548">
        <f t="shared" si="728"/>
        <v>0</v>
      </c>
      <c r="Z1227" s="549">
        <f t="shared" si="728"/>
        <v>-1015994</v>
      </c>
      <c r="AA1227" s="549">
        <f t="shared" si="728"/>
        <v>0</v>
      </c>
      <c r="AB1227" s="282">
        <f t="shared" si="718"/>
        <v>0</v>
      </c>
      <c r="AC1227" s="281">
        <f t="shared" si="719"/>
        <v>0</v>
      </c>
      <c r="AD1227" s="549">
        <f t="shared" si="738"/>
        <v>0</v>
      </c>
      <c r="AE1227" s="553">
        <f t="shared" si="739"/>
        <v>0</v>
      </c>
      <c r="AF1227" s="282">
        <f t="shared" si="740"/>
        <v>0</v>
      </c>
      <c r="AG1227" s="283">
        <f t="shared" si="741"/>
        <v>0</v>
      </c>
      <c r="AH1227" s="281">
        <f t="shared" si="702"/>
        <v>0</v>
      </c>
      <c r="AI1227" s="551">
        <f t="shared" si="729"/>
        <v>0</v>
      </c>
      <c r="AJ1227" s="549">
        <f t="shared" si="729"/>
        <v>-920075.87</v>
      </c>
      <c r="AK1227" s="549">
        <f t="shared" si="729"/>
        <v>0</v>
      </c>
      <c r="AL1227" s="282">
        <f t="shared" si="705"/>
        <v>0</v>
      </c>
      <c r="AM1227" s="281">
        <f t="shared" si="706"/>
        <v>0</v>
      </c>
      <c r="AN1227" s="549">
        <f t="shared" si="700"/>
        <v>0</v>
      </c>
      <c r="AO1227" s="549">
        <f t="shared" si="701"/>
        <v>0</v>
      </c>
      <c r="AP1227" s="549">
        <f t="shared" si="707"/>
        <v>0</v>
      </c>
      <c r="AQ1227" s="283">
        <f t="shared" si="717"/>
        <v>0</v>
      </c>
      <c r="AR1227" s="281">
        <f t="shared" si="708"/>
        <v>0</v>
      </c>
      <c r="AT1227" s="446"/>
      <c r="AU1227" s="344"/>
      <c r="AV1227" s="447" t="str">
        <f t="shared" si="696"/>
        <v>CA</v>
      </c>
      <c r="AW1227" s="447" t="str">
        <f t="shared" si="696"/>
        <v>CL</v>
      </c>
      <c r="AX1227" s="447" t="str">
        <f t="shared" si="696"/>
        <v>AIC</v>
      </c>
      <c r="AY1227" s="447" t="str">
        <f t="shared" si="699"/>
        <v>ERB</v>
      </c>
      <c r="AZ1227" s="447" t="str">
        <f t="shared" si="699"/>
        <v>GRB</v>
      </c>
      <c r="BA1227" s="447" t="str">
        <f t="shared" si="699"/>
        <v>Non-Op</v>
      </c>
      <c r="BC1227" s="445" t="s">
        <v>2304</v>
      </c>
      <c r="BD1227" s="552">
        <f t="shared" si="697"/>
        <v>-1015994</v>
      </c>
      <c r="BF1227" s="435"/>
      <c r="BG1227" s="435"/>
      <c r="BH1227" s="435"/>
      <c r="BI1227" s="435"/>
      <c r="BJ1227" s="435"/>
      <c r="BK1227" s="435"/>
      <c r="BL1227" s="435"/>
      <c r="BN1227" s="444"/>
    </row>
    <row r="1228" spans="1:66" s="28" customFormat="1" ht="12" customHeight="1">
      <c r="A1228" s="362">
        <v>22830093</v>
      </c>
      <c r="B1228" s="290" t="str">
        <f t="shared" si="736"/>
        <v>22830093</v>
      </c>
      <c r="C1228" s="450" t="s">
        <v>2306</v>
      </c>
      <c r="D1228" s="451" t="s">
        <v>2092</v>
      </c>
      <c r="E1228" s="451"/>
      <c r="F1228" s="300">
        <v>43831</v>
      </c>
      <c r="G1228" s="451"/>
      <c r="H1228" s="556">
        <v>57212.71</v>
      </c>
      <c r="I1228" s="556">
        <v>57033.46</v>
      </c>
      <c r="J1228" s="556">
        <v>57457.96</v>
      </c>
      <c r="K1228" s="556">
        <v>31304.560000000001</v>
      </c>
      <c r="L1228" s="556">
        <v>5231.1400000000003</v>
      </c>
      <c r="M1228" s="556">
        <v>57961.46</v>
      </c>
      <c r="N1228" s="556">
        <v>31539.5</v>
      </c>
      <c r="O1228" s="556">
        <v>32025.03</v>
      </c>
      <c r="P1228" s="556">
        <v>32747.57</v>
      </c>
      <c r="Q1228" s="556">
        <v>5954.37</v>
      </c>
      <c r="R1228" s="556">
        <v>33172.49</v>
      </c>
      <c r="S1228" s="556">
        <v>33350.04</v>
      </c>
      <c r="T1228" s="556">
        <v>6626.83</v>
      </c>
      <c r="U1228" s="556"/>
      <c r="V1228" s="556">
        <f t="shared" si="737"/>
        <v>34141.445833333331</v>
      </c>
      <c r="W1228" s="292"/>
      <c r="X1228" s="293"/>
      <c r="Y1228" s="548">
        <f t="shared" si="728"/>
        <v>0</v>
      </c>
      <c r="Z1228" s="549">
        <f t="shared" si="728"/>
        <v>6626.83</v>
      </c>
      <c r="AA1228" s="549">
        <f t="shared" si="728"/>
        <v>0</v>
      </c>
      <c r="AB1228" s="282">
        <f t="shared" si="718"/>
        <v>0</v>
      </c>
      <c r="AC1228" s="281">
        <f t="shared" si="719"/>
        <v>0</v>
      </c>
      <c r="AD1228" s="549">
        <f t="shared" si="738"/>
        <v>0</v>
      </c>
      <c r="AE1228" s="553">
        <f t="shared" si="739"/>
        <v>0</v>
      </c>
      <c r="AF1228" s="282">
        <f t="shared" si="740"/>
        <v>0</v>
      </c>
      <c r="AG1228" s="283">
        <f t="shared" si="741"/>
        <v>0</v>
      </c>
      <c r="AH1228" s="281">
        <f t="shared" si="702"/>
        <v>0</v>
      </c>
      <c r="AI1228" s="551">
        <f t="shared" si="729"/>
        <v>0</v>
      </c>
      <c r="AJ1228" s="549">
        <f t="shared" si="729"/>
        <v>34141.445833333331</v>
      </c>
      <c r="AK1228" s="549">
        <f t="shared" si="729"/>
        <v>0</v>
      </c>
      <c r="AL1228" s="282">
        <f t="shared" si="705"/>
        <v>0</v>
      </c>
      <c r="AM1228" s="281">
        <f t="shared" si="706"/>
        <v>0</v>
      </c>
      <c r="AN1228" s="549">
        <f t="shared" si="700"/>
        <v>0</v>
      </c>
      <c r="AO1228" s="549">
        <f t="shared" si="701"/>
        <v>0</v>
      </c>
      <c r="AP1228" s="549">
        <f t="shared" si="707"/>
        <v>0</v>
      </c>
      <c r="AQ1228" s="283">
        <f t="shared" si="717"/>
        <v>0</v>
      </c>
      <c r="AR1228" s="281">
        <f t="shared" si="708"/>
        <v>0</v>
      </c>
      <c r="AT1228" s="446"/>
      <c r="AU1228" s="344"/>
      <c r="AV1228" s="447" t="str">
        <f t="shared" si="696"/>
        <v>CA</v>
      </c>
      <c r="AW1228" s="447" t="str">
        <f t="shared" si="696"/>
        <v>CL</v>
      </c>
      <c r="AX1228" s="447" t="str">
        <f t="shared" si="696"/>
        <v>AIC</v>
      </c>
      <c r="AY1228" s="447" t="str">
        <f t="shared" si="699"/>
        <v>ERB</v>
      </c>
      <c r="AZ1228" s="447" t="str">
        <f t="shared" si="699"/>
        <v>GRB</v>
      </c>
      <c r="BA1228" s="447" t="str">
        <f t="shared" si="699"/>
        <v>Non-Op</v>
      </c>
      <c r="BC1228" s="445" t="s">
        <v>2304</v>
      </c>
      <c r="BD1228" s="552">
        <f t="shared" si="697"/>
        <v>6626.83</v>
      </c>
      <c r="BF1228" s="435"/>
      <c r="BG1228" s="435"/>
      <c r="BH1228" s="435"/>
      <c r="BI1228" s="435"/>
      <c r="BJ1228" s="435"/>
      <c r="BK1228" s="435"/>
      <c r="BL1228" s="435"/>
      <c r="BN1228" s="444"/>
    </row>
    <row r="1229" spans="1:66" s="28" customFormat="1" ht="12" customHeight="1">
      <c r="A1229" s="287">
        <v>22840012</v>
      </c>
      <c r="B1229" s="288" t="str">
        <f t="shared" si="736"/>
        <v>22840012</v>
      </c>
      <c r="C1229" s="444" t="s">
        <v>1585</v>
      </c>
      <c r="D1229" s="445" t="s">
        <v>1165</v>
      </c>
      <c r="E1229" s="445"/>
      <c r="F1229" s="444"/>
      <c r="G1229" s="445"/>
      <c r="H1229" s="547">
        <v>-1870591</v>
      </c>
      <c r="I1229" s="547">
        <v>-1870591</v>
      </c>
      <c r="J1229" s="547">
        <v>-1870591</v>
      </c>
      <c r="K1229" s="547">
        <v>-1870591</v>
      </c>
      <c r="L1229" s="547">
        <v>-1870591</v>
      </c>
      <c r="M1229" s="547">
        <v>-1870591</v>
      </c>
      <c r="N1229" s="547">
        <v>-1870591</v>
      </c>
      <c r="O1229" s="547">
        <v>-1870591</v>
      </c>
      <c r="P1229" s="547">
        <v>-1870591</v>
      </c>
      <c r="Q1229" s="547">
        <v>-1870591</v>
      </c>
      <c r="R1229" s="547">
        <v>-1870591</v>
      </c>
      <c r="S1229" s="547">
        <v>-1870591</v>
      </c>
      <c r="T1229" s="547">
        <v>-1939806</v>
      </c>
      <c r="U1229" s="547"/>
      <c r="V1229" s="547">
        <f t="shared" si="737"/>
        <v>-1873474.9583333333</v>
      </c>
      <c r="W1229" s="285"/>
      <c r="X1229" s="286"/>
      <c r="Y1229" s="548">
        <f t="shared" si="728"/>
        <v>0</v>
      </c>
      <c r="Z1229" s="549">
        <f t="shared" si="728"/>
        <v>0</v>
      </c>
      <c r="AA1229" s="549">
        <f t="shared" si="728"/>
        <v>0</v>
      </c>
      <c r="AB1229" s="282">
        <f t="shared" si="718"/>
        <v>-1939806</v>
      </c>
      <c r="AC1229" s="281">
        <f t="shared" si="719"/>
        <v>0</v>
      </c>
      <c r="AD1229" s="549">
        <f t="shared" si="738"/>
        <v>0</v>
      </c>
      <c r="AE1229" s="553">
        <f t="shared" si="739"/>
        <v>0</v>
      </c>
      <c r="AF1229" s="282">
        <f t="shared" si="740"/>
        <v>-1939806</v>
      </c>
      <c r="AG1229" s="283">
        <f t="shared" si="741"/>
        <v>-1939806</v>
      </c>
      <c r="AH1229" s="281">
        <f t="shared" si="702"/>
        <v>0</v>
      </c>
      <c r="AI1229" s="551">
        <f t="shared" si="729"/>
        <v>0</v>
      </c>
      <c r="AJ1229" s="549">
        <f t="shared" si="729"/>
        <v>0</v>
      </c>
      <c r="AK1229" s="549">
        <f t="shared" si="729"/>
        <v>0</v>
      </c>
      <c r="AL1229" s="282">
        <f t="shared" si="705"/>
        <v>-1873474.9583333333</v>
      </c>
      <c r="AM1229" s="281">
        <f t="shared" si="706"/>
        <v>0</v>
      </c>
      <c r="AN1229" s="549">
        <f t="shared" si="700"/>
        <v>0</v>
      </c>
      <c r="AO1229" s="549">
        <f t="shared" si="701"/>
        <v>0</v>
      </c>
      <c r="AP1229" s="549">
        <f t="shared" si="707"/>
        <v>-1873474.9583333333</v>
      </c>
      <c r="AQ1229" s="283">
        <f t="shared" si="717"/>
        <v>-1873474.9583333333</v>
      </c>
      <c r="AR1229" s="281">
        <f t="shared" si="708"/>
        <v>0</v>
      </c>
      <c r="AT1229" s="446" t="s">
        <v>2076</v>
      </c>
      <c r="AU1229" s="344"/>
      <c r="AV1229" s="447" t="str">
        <f t="shared" si="696"/>
        <v>CA</v>
      </c>
      <c r="AW1229" s="447" t="str">
        <f t="shared" si="696"/>
        <v>CL</v>
      </c>
      <c r="AX1229" s="447" t="str">
        <f t="shared" si="696"/>
        <v>AIC</v>
      </c>
      <c r="AY1229" s="447" t="str">
        <f t="shared" si="699"/>
        <v>ERB</v>
      </c>
      <c r="AZ1229" s="447" t="str">
        <f t="shared" si="699"/>
        <v>GRB</v>
      </c>
      <c r="BA1229" s="447" t="str">
        <f t="shared" si="699"/>
        <v>Non-Op</v>
      </c>
      <c r="BC1229" s="449" t="s">
        <v>2100</v>
      </c>
      <c r="BD1229" s="552">
        <f t="shared" ref="BD1229:BD1292" si="742">+T1229</f>
        <v>-1939806</v>
      </c>
      <c r="BF1229" s="435"/>
      <c r="BG1229" s="435"/>
      <c r="BH1229" s="435"/>
      <c r="BI1229" s="435"/>
      <c r="BJ1229" s="435"/>
      <c r="BK1229" s="435"/>
      <c r="BL1229" s="435"/>
      <c r="BN1229" s="444"/>
    </row>
    <row r="1230" spans="1:66" s="28" customFormat="1" ht="12" customHeight="1">
      <c r="A1230" s="287">
        <v>22840021</v>
      </c>
      <c r="B1230" s="288" t="str">
        <f t="shared" si="736"/>
        <v>22840021</v>
      </c>
      <c r="C1230" s="444" t="s">
        <v>1756</v>
      </c>
      <c r="D1230" s="445" t="s">
        <v>1165</v>
      </c>
      <c r="E1230" s="445"/>
      <c r="F1230" s="444"/>
      <c r="G1230" s="445"/>
      <c r="H1230" s="547">
        <v>-44610.25</v>
      </c>
      <c r="I1230" s="547">
        <v>-44610.25</v>
      </c>
      <c r="J1230" s="547">
        <v>-44610.25</v>
      </c>
      <c r="K1230" s="547">
        <v>-41442.25</v>
      </c>
      <c r="L1230" s="547">
        <v>-41442.25</v>
      </c>
      <c r="M1230" s="547">
        <v>-41442.25</v>
      </c>
      <c r="N1230" s="547">
        <v>-41442.25</v>
      </c>
      <c r="O1230" s="547">
        <v>-41442.25</v>
      </c>
      <c r="P1230" s="547">
        <v>-41442.25</v>
      </c>
      <c r="Q1230" s="547">
        <v>-41442.25</v>
      </c>
      <c r="R1230" s="547">
        <v>-41442.25</v>
      </c>
      <c r="S1230" s="547">
        <v>-41442.25</v>
      </c>
      <c r="T1230" s="547">
        <v>-39239.75</v>
      </c>
      <c r="U1230" s="547"/>
      <c r="V1230" s="547">
        <f t="shared" si="737"/>
        <v>-42010.479166666664</v>
      </c>
      <c r="W1230" s="285"/>
      <c r="X1230" s="286"/>
      <c r="Y1230" s="548">
        <f t="shared" si="728"/>
        <v>0</v>
      </c>
      <c r="Z1230" s="549">
        <f t="shared" si="728"/>
        <v>0</v>
      </c>
      <c r="AA1230" s="549">
        <f t="shared" si="728"/>
        <v>0</v>
      </c>
      <c r="AB1230" s="282">
        <f t="shared" si="718"/>
        <v>-39239.75</v>
      </c>
      <c r="AC1230" s="281">
        <f t="shared" si="719"/>
        <v>0</v>
      </c>
      <c r="AD1230" s="549">
        <f t="shared" si="738"/>
        <v>0</v>
      </c>
      <c r="AE1230" s="553">
        <f t="shared" si="739"/>
        <v>0</v>
      </c>
      <c r="AF1230" s="282">
        <f t="shared" si="740"/>
        <v>-39239.75</v>
      </c>
      <c r="AG1230" s="283">
        <f t="shared" si="741"/>
        <v>-39239.75</v>
      </c>
      <c r="AH1230" s="281">
        <f t="shared" si="702"/>
        <v>0</v>
      </c>
      <c r="AI1230" s="551">
        <f t="shared" si="729"/>
        <v>0</v>
      </c>
      <c r="AJ1230" s="549">
        <f t="shared" si="729"/>
        <v>0</v>
      </c>
      <c r="AK1230" s="549">
        <f t="shared" si="729"/>
        <v>0</v>
      </c>
      <c r="AL1230" s="282">
        <f t="shared" si="705"/>
        <v>-42010.479166666664</v>
      </c>
      <c r="AM1230" s="281">
        <f t="shared" si="706"/>
        <v>0</v>
      </c>
      <c r="AN1230" s="549">
        <f t="shared" si="700"/>
        <v>0</v>
      </c>
      <c r="AO1230" s="549">
        <f t="shared" si="701"/>
        <v>0</v>
      </c>
      <c r="AP1230" s="549">
        <f t="shared" si="707"/>
        <v>-42010.479166666664</v>
      </c>
      <c r="AQ1230" s="283">
        <f t="shared" si="717"/>
        <v>-42010.479166666664</v>
      </c>
      <c r="AR1230" s="281">
        <f t="shared" si="708"/>
        <v>0</v>
      </c>
      <c r="AT1230" s="446" t="s">
        <v>2076</v>
      </c>
      <c r="AU1230" s="344"/>
      <c r="AV1230" s="447" t="str">
        <f t="shared" si="696"/>
        <v>CA</v>
      </c>
      <c r="AW1230" s="447" t="str">
        <f t="shared" si="696"/>
        <v>CL</v>
      </c>
      <c r="AX1230" s="447" t="str">
        <f t="shared" si="696"/>
        <v>AIC</v>
      </c>
      <c r="AY1230" s="447" t="str">
        <f t="shared" si="699"/>
        <v>ERB</v>
      </c>
      <c r="AZ1230" s="447" t="str">
        <f t="shared" si="699"/>
        <v>GRB</v>
      </c>
      <c r="BA1230" s="447" t="str">
        <f t="shared" si="699"/>
        <v>Non-Op</v>
      </c>
      <c r="BC1230" s="449" t="s">
        <v>2100</v>
      </c>
      <c r="BD1230" s="552">
        <f t="shared" si="742"/>
        <v>-39239.75</v>
      </c>
      <c r="BF1230" s="435"/>
      <c r="BG1230" s="435"/>
      <c r="BH1230" s="435"/>
      <c r="BI1230" s="435"/>
      <c r="BJ1230" s="435"/>
      <c r="BK1230" s="435"/>
      <c r="BL1230" s="435"/>
      <c r="BN1230" s="444"/>
    </row>
    <row r="1231" spans="1:66" s="28" customFormat="1" ht="12" customHeight="1">
      <c r="A1231" s="287">
        <v>22840022</v>
      </c>
      <c r="B1231" s="288" t="str">
        <f t="shared" si="736"/>
        <v>22840022</v>
      </c>
      <c r="C1231" s="444" t="s">
        <v>1586</v>
      </c>
      <c r="D1231" s="445" t="s">
        <v>1165</v>
      </c>
      <c r="E1231" s="445"/>
      <c r="F1231" s="444"/>
      <c r="G1231" s="445"/>
      <c r="H1231" s="547">
        <v>-610000</v>
      </c>
      <c r="I1231" s="547">
        <v>-610000</v>
      </c>
      <c r="J1231" s="547">
        <v>-610000</v>
      </c>
      <c r="K1231" s="547">
        <v>-609350.96</v>
      </c>
      <c r="L1231" s="547">
        <v>-609350.96</v>
      </c>
      <c r="M1231" s="547">
        <v>-609350.96</v>
      </c>
      <c r="N1231" s="547">
        <v>-597850.96</v>
      </c>
      <c r="O1231" s="547">
        <v>-597850.96</v>
      </c>
      <c r="P1231" s="547">
        <v>-597850.96</v>
      </c>
      <c r="Q1231" s="547">
        <v>-609350.96</v>
      </c>
      <c r="R1231" s="547">
        <v>-609350.96</v>
      </c>
      <c r="S1231" s="547">
        <v>-609350.96</v>
      </c>
      <c r="T1231" s="547">
        <v>-652700</v>
      </c>
      <c r="U1231" s="547"/>
      <c r="V1231" s="547">
        <f t="shared" si="737"/>
        <v>-608417.3866666666</v>
      </c>
      <c r="W1231" s="285"/>
      <c r="X1231" s="286"/>
      <c r="Y1231" s="548">
        <f t="shared" si="728"/>
        <v>0</v>
      </c>
      <c r="Z1231" s="549">
        <f t="shared" si="728"/>
        <v>0</v>
      </c>
      <c r="AA1231" s="549">
        <f t="shared" si="728"/>
        <v>0</v>
      </c>
      <c r="AB1231" s="282">
        <f t="shared" si="718"/>
        <v>-652700</v>
      </c>
      <c r="AC1231" s="281">
        <f t="shared" si="719"/>
        <v>0</v>
      </c>
      <c r="AD1231" s="549">
        <f t="shared" si="738"/>
        <v>0</v>
      </c>
      <c r="AE1231" s="553">
        <f t="shared" si="739"/>
        <v>0</v>
      </c>
      <c r="AF1231" s="282">
        <f t="shared" si="740"/>
        <v>-652700</v>
      </c>
      <c r="AG1231" s="283">
        <f t="shared" si="741"/>
        <v>-652700</v>
      </c>
      <c r="AH1231" s="281">
        <f t="shared" si="702"/>
        <v>0</v>
      </c>
      <c r="AI1231" s="551">
        <f t="shared" si="729"/>
        <v>0</v>
      </c>
      <c r="AJ1231" s="549">
        <f t="shared" si="729"/>
        <v>0</v>
      </c>
      <c r="AK1231" s="549">
        <f t="shared" si="729"/>
        <v>0</v>
      </c>
      <c r="AL1231" s="282">
        <f t="shared" si="705"/>
        <v>-608417.3866666666</v>
      </c>
      <c r="AM1231" s="281">
        <f t="shared" si="706"/>
        <v>0</v>
      </c>
      <c r="AN1231" s="549">
        <f t="shared" si="700"/>
        <v>0</v>
      </c>
      <c r="AO1231" s="549">
        <f t="shared" si="701"/>
        <v>0</v>
      </c>
      <c r="AP1231" s="549">
        <f t="shared" si="707"/>
        <v>-608417.3866666666</v>
      </c>
      <c r="AQ1231" s="283">
        <f t="shared" si="717"/>
        <v>-608417.3866666666</v>
      </c>
      <c r="AR1231" s="281">
        <f t="shared" si="708"/>
        <v>0</v>
      </c>
      <c r="AT1231" s="446" t="s">
        <v>2076</v>
      </c>
      <c r="AU1231" s="344"/>
      <c r="AV1231" s="447" t="str">
        <f t="shared" si="696"/>
        <v>CA</v>
      </c>
      <c r="AW1231" s="447" t="str">
        <f t="shared" si="696"/>
        <v>CL</v>
      </c>
      <c r="AX1231" s="447" t="str">
        <f t="shared" si="696"/>
        <v>AIC</v>
      </c>
      <c r="AY1231" s="447" t="str">
        <f t="shared" si="699"/>
        <v>ERB</v>
      </c>
      <c r="AZ1231" s="447" t="str">
        <f t="shared" si="699"/>
        <v>GRB</v>
      </c>
      <c r="BA1231" s="447" t="str">
        <f t="shared" si="699"/>
        <v>Non-Op</v>
      </c>
      <c r="BC1231" s="449" t="s">
        <v>2100</v>
      </c>
      <c r="BD1231" s="552">
        <f t="shared" si="742"/>
        <v>-652700</v>
      </c>
      <c r="BF1231" s="435"/>
      <c r="BG1231" s="435"/>
      <c r="BH1231" s="435"/>
      <c r="BI1231" s="435"/>
      <c r="BJ1231" s="435"/>
      <c r="BK1231" s="435"/>
      <c r="BL1231" s="435"/>
      <c r="BN1231" s="444"/>
    </row>
    <row r="1232" spans="1:66" s="28" customFormat="1" ht="12" customHeight="1">
      <c r="A1232" s="287">
        <v>22840031</v>
      </c>
      <c r="B1232" s="288" t="str">
        <f t="shared" si="736"/>
        <v>22840031</v>
      </c>
      <c r="C1232" s="444" t="s">
        <v>2957</v>
      </c>
      <c r="D1232" s="445" t="s">
        <v>2092</v>
      </c>
      <c r="E1232" s="445"/>
      <c r="F1232" s="444"/>
      <c r="G1232" s="445"/>
      <c r="H1232" s="547">
        <v>0</v>
      </c>
      <c r="I1232" s="547">
        <v>0</v>
      </c>
      <c r="J1232" s="547">
        <v>0</v>
      </c>
      <c r="K1232" s="547">
        <v>0</v>
      </c>
      <c r="L1232" s="547">
        <v>0</v>
      </c>
      <c r="M1232" s="547">
        <v>0</v>
      </c>
      <c r="N1232" s="547">
        <v>0</v>
      </c>
      <c r="O1232" s="547">
        <v>0</v>
      </c>
      <c r="P1232" s="547">
        <v>0</v>
      </c>
      <c r="Q1232" s="547">
        <v>0</v>
      </c>
      <c r="R1232" s="547">
        <v>0</v>
      </c>
      <c r="S1232" s="547">
        <v>0</v>
      </c>
      <c r="T1232" s="547">
        <v>0</v>
      </c>
      <c r="U1232" s="547"/>
      <c r="V1232" s="547">
        <f t="shared" si="737"/>
        <v>0</v>
      </c>
      <c r="W1232" s="285"/>
      <c r="X1232" s="286"/>
      <c r="Y1232" s="548">
        <f t="shared" si="728"/>
        <v>0</v>
      </c>
      <c r="Z1232" s="549">
        <f t="shared" si="728"/>
        <v>0</v>
      </c>
      <c r="AA1232" s="549">
        <f t="shared" si="728"/>
        <v>0</v>
      </c>
      <c r="AB1232" s="282">
        <f t="shared" si="718"/>
        <v>0</v>
      </c>
      <c r="AC1232" s="281">
        <f t="shared" si="719"/>
        <v>0</v>
      </c>
      <c r="AD1232" s="549">
        <f t="shared" si="738"/>
        <v>0</v>
      </c>
      <c r="AE1232" s="553">
        <f t="shared" si="739"/>
        <v>0</v>
      </c>
      <c r="AF1232" s="282">
        <f t="shared" si="740"/>
        <v>0</v>
      </c>
      <c r="AG1232" s="283">
        <f t="shared" si="741"/>
        <v>0</v>
      </c>
      <c r="AH1232" s="281">
        <f t="shared" si="702"/>
        <v>0</v>
      </c>
      <c r="AI1232" s="551">
        <f t="shared" si="729"/>
        <v>0</v>
      </c>
      <c r="AJ1232" s="549">
        <f t="shared" si="729"/>
        <v>0</v>
      </c>
      <c r="AK1232" s="549">
        <f t="shared" si="729"/>
        <v>0</v>
      </c>
      <c r="AL1232" s="282">
        <f t="shared" si="705"/>
        <v>0</v>
      </c>
      <c r="AM1232" s="281">
        <f t="shared" si="706"/>
        <v>0</v>
      </c>
      <c r="AN1232" s="549">
        <f t="shared" si="700"/>
        <v>0</v>
      </c>
      <c r="AO1232" s="549">
        <f t="shared" si="701"/>
        <v>0</v>
      </c>
      <c r="AP1232" s="549">
        <f t="shared" si="707"/>
        <v>0</v>
      </c>
      <c r="AQ1232" s="283">
        <f t="shared" si="717"/>
        <v>0</v>
      </c>
      <c r="AR1232" s="281">
        <f t="shared" si="708"/>
        <v>0</v>
      </c>
      <c r="AT1232" s="446"/>
      <c r="AU1232" s="344"/>
      <c r="AV1232" s="447" t="str">
        <f t="shared" si="696"/>
        <v>CA</v>
      </c>
      <c r="AW1232" s="447" t="str">
        <f t="shared" si="696"/>
        <v>CL</v>
      </c>
      <c r="AX1232" s="447" t="str">
        <f t="shared" si="696"/>
        <v>AIC</v>
      </c>
      <c r="AY1232" s="447" t="str">
        <f t="shared" si="699"/>
        <v>ERB</v>
      </c>
      <c r="AZ1232" s="447" t="str">
        <f t="shared" si="699"/>
        <v>GRB</v>
      </c>
      <c r="BA1232" s="447" t="str">
        <f t="shared" si="699"/>
        <v>Non-Op</v>
      </c>
      <c r="BC1232" s="445" t="s">
        <v>2304</v>
      </c>
      <c r="BD1232" s="552">
        <f t="shared" si="742"/>
        <v>0</v>
      </c>
      <c r="BF1232" s="435"/>
      <c r="BG1232" s="435"/>
      <c r="BH1232" s="435"/>
      <c r="BI1232" s="435"/>
      <c r="BJ1232" s="435"/>
      <c r="BK1232" s="435"/>
      <c r="BL1232" s="435"/>
      <c r="BN1232" s="444"/>
    </row>
    <row r="1233" spans="1:66" s="28" customFormat="1" ht="12" customHeight="1">
      <c r="A1233" s="287">
        <v>22840032</v>
      </c>
      <c r="B1233" s="288" t="str">
        <f t="shared" si="736"/>
        <v>22840032</v>
      </c>
      <c r="C1233" s="444" t="s">
        <v>1587</v>
      </c>
      <c r="D1233" s="445" t="s">
        <v>1165</v>
      </c>
      <c r="E1233" s="445"/>
      <c r="F1233" s="444"/>
      <c r="G1233" s="445"/>
      <c r="H1233" s="547">
        <v>-2467570.1800000002</v>
      </c>
      <c r="I1233" s="547">
        <v>-2467570.1800000002</v>
      </c>
      <c r="J1233" s="547">
        <v>-2467570.1800000002</v>
      </c>
      <c r="K1233" s="547">
        <v>-2455977.46</v>
      </c>
      <c r="L1233" s="547">
        <v>-2455977.46</v>
      </c>
      <c r="M1233" s="547">
        <v>-2455977.46</v>
      </c>
      <c r="N1233" s="547">
        <v>-2455977.46</v>
      </c>
      <c r="O1233" s="547">
        <v>-2455977.46</v>
      </c>
      <c r="P1233" s="547">
        <v>-2455977.46</v>
      </c>
      <c r="Q1233" s="547">
        <v>-2455977.46</v>
      </c>
      <c r="R1233" s="547">
        <v>-2455977.46</v>
      </c>
      <c r="S1233" s="547">
        <v>-2455977.46</v>
      </c>
      <c r="T1233" s="547">
        <v>-2446191.46</v>
      </c>
      <c r="U1233" s="547"/>
      <c r="V1233" s="547">
        <f t="shared" si="737"/>
        <v>-2457984.8600000008</v>
      </c>
      <c r="W1233" s="285"/>
      <c r="X1233" s="286"/>
      <c r="Y1233" s="548">
        <f t="shared" si="728"/>
        <v>0</v>
      </c>
      <c r="Z1233" s="549">
        <f t="shared" si="728"/>
        <v>0</v>
      </c>
      <c r="AA1233" s="549">
        <f t="shared" si="728"/>
        <v>0</v>
      </c>
      <c r="AB1233" s="282">
        <f t="shared" si="718"/>
        <v>-2446191.46</v>
      </c>
      <c r="AC1233" s="281">
        <f t="shared" si="719"/>
        <v>0</v>
      </c>
      <c r="AD1233" s="549">
        <f t="shared" si="738"/>
        <v>0</v>
      </c>
      <c r="AE1233" s="553">
        <f t="shared" si="739"/>
        <v>0</v>
      </c>
      <c r="AF1233" s="282">
        <f t="shared" si="740"/>
        <v>-2446191.46</v>
      </c>
      <c r="AG1233" s="283">
        <f t="shared" si="741"/>
        <v>-2446191.46</v>
      </c>
      <c r="AH1233" s="281">
        <f t="shared" si="702"/>
        <v>0</v>
      </c>
      <c r="AI1233" s="551">
        <f t="shared" si="729"/>
        <v>0</v>
      </c>
      <c r="AJ1233" s="549">
        <f t="shared" si="729"/>
        <v>0</v>
      </c>
      <c r="AK1233" s="549">
        <f t="shared" si="729"/>
        <v>0</v>
      </c>
      <c r="AL1233" s="282">
        <f t="shared" si="705"/>
        <v>-2457984.8600000008</v>
      </c>
      <c r="AM1233" s="281">
        <f t="shared" si="706"/>
        <v>0</v>
      </c>
      <c r="AN1233" s="549">
        <f t="shared" si="700"/>
        <v>0</v>
      </c>
      <c r="AO1233" s="549">
        <f t="shared" si="701"/>
        <v>0</v>
      </c>
      <c r="AP1233" s="549">
        <f t="shared" si="707"/>
        <v>-2457984.8600000008</v>
      </c>
      <c r="AQ1233" s="283">
        <f t="shared" si="717"/>
        <v>-2457984.8600000008</v>
      </c>
      <c r="AR1233" s="281">
        <f t="shared" si="708"/>
        <v>0</v>
      </c>
      <c r="AT1233" s="446" t="s">
        <v>2076</v>
      </c>
      <c r="AU1233" s="344"/>
      <c r="AV1233" s="447" t="str">
        <f t="shared" ref="AV1233:AX1298" si="743">IF(VALUE(Y1233),AV$7,IF(ISBLANK(Y1233),"",AV$7))</f>
        <v>CA</v>
      </c>
      <c r="AW1233" s="447" t="str">
        <f t="shared" si="743"/>
        <v>CL</v>
      </c>
      <c r="AX1233" s="447" t="str">
        <f t="shared" si="743"/>
        <v>AIC</v>
      </c>
      <c r="AY1233" s="447" t="str">
        <f t="shared" si="699"/>
        <v>ERB</v>
      </c>
      <c r="AZ1233" s="447" t="str">
        <f t="shared" si="699"/>
        <v>GRB</v>
      </c>
      <c r="BA1233" s="447" t="str">
        <f t="shared" si="699"/>
        <v>Non-Op</v>
      </c>
      <c r="BC1233" s="449" t="s">
        <v>2100</v>
      </c>
      <c r="BD1233" s="552">
        <f t="shared" si="742"/>
        <v>-2446191.46</v>
      </c>
      <c r="BF1233" s="435"/>
      <c r="BG1233" s="435"/>
      <c r="BH1233" s="435"/>
      <c r="BI1233" s="435"/>
      <c r="BJ1233" s="435"/>
      <c r="BK1233" s="435"/>
      <c r="BL1233" s="435"/>
      <c r="BN1233" s="444"/>
    </row>
    <row r="1234" spans="1:66" s="28" customFormat="1" ht="12" customHeight="1">
      <c r="A1234" s="287">
        <v>22840042</v>
      </c>
      <c r="B1234" s="288" t="str">
        <f t="shared" si="736"/>
        <v>22840042</v>
      </c>
      <c r="C1234" s="444" t="s">
        <v>1588</v>
      </c>
      <c r="D1234" s="445" t="s">
        <v>1165</v>
      </c>
      <c r="E1234" s="445"/>
      <c r="F1234" s="444"/>
      <c r="G1234" s="445"/>
      <c r="H1234" s="547">
        <v>-91000</v>
      </c>
      <c r="I1234" s="547">
        <v>-91000</v>
      </c>
      <c r="J1234" s="547">
        <v>-91000</v>
      </c>
      <c r="K1234" s="547">
        <v>-91000</v>
      </c>
      <c r="L1234" s="547">
        <v>-91000</v>
      </c>
      <c r="M1234" s="547">
        <v>-91000</v>
      </c>
      <c r="N1234" s="547">
        <v>-91000</v>
      </c>
      <c r="O1234" s="547">
        <v>-91000</v>
      </c>
      <c r="P1234" s="547">
        <v>-91000</v>
      </c>
      <c r="Q1234" s="547">
        <v>-91000</v>
      </c>
      <c r="R1234" s="547">
        <v>-91000</v>
      </c>
      <c r="S1234" s="547">
        <v>-91000</v>
      </c>
      <c r="T1234" s="547">
        <v>-91000</v>
      </c>
      <c r="U1234" s="547"/>
      <c r="V1234" s="547">
        <f t="shared" si="737"/>
        <v>-91000</v>
      </c>
      <c r="W1234" s="285"/>
      <c r="X1234" s="286"/>
      <c r="Y1234" s="548">
        <f t="shared" si="728"/>
        <v>0</v>
      </c>
      <c r="Z1234" s="549">
        <f t="shared" si="728"/>
        <v>0</v>
      </c>
      <c r="AA1234" s="549">
        <f t="shared" si="728"/>
        <v>0</v>
      </c>
      <c r="AB1234" s="282">
        <f t="shared" si="718"/>
        <v>-91000</v>
      </c>
      <c r="AC1234" s="281">
        <f t="shared" si="719"/>
        <v>0</v>
      </c>
      <c r="AD1234" s="549">
        <f t="shared" si="738"/>
        <v>0</v>
      </c>
      <c r="AE1234" s="553">
        <f t="shared" si="739"/>
        <v>0</v>
      </c>
      <c r="AF1234" s="282">
        <f t="shared" si="740"/>
        <v>-91000</v>
      </c>
      <c r="AG1234" s="283">
        <f t="shared" si="741"/>
        <v>-91000</v>
      </c>
      <c r="AH1234" s="281">
        <f t="shared" si="702"/>
        <v>0</v>
      </c>
      <c r="AI1234" s="551">
        <f t="shared" si="729"/>
        <v>0</v>
      </c>
      <c r="AJ1234" s="549">
        <f t="shared" si="729"/>
        <v>0</v>
      </c>
      <c r="AK1234" s="549">
        <f t="shared" si="729"/>
        <v>0</v>
      </c>
      <c r="AL1234" s="282">
        <f t="shared" si="705"/>
        <v>-91000</v>
      </c>
      <c r="AM1234" s="281">
        <f t="shared" si="706"/>
        <v>0</v>
      </c>
      <c r="AN1234" s="549">
        <f t="shared" si="700"/>
        <v>0</v>
      </c>
      <c r="AO1234" s="549">
        <f t="shared" si="701"/>
        <v>0</v>
      </c>
      <c r="AP1234" s="549">
        <f t="shared" si="707"/>
        <v>-91000</v>
      </c>
      <c r="AQ1234" s="283">
        <f t="shared" si="717"/>
        <v>-91000</v>
      </c>
      <c r="AR1234" s="281">
        <f t="shared" si="708"/>
        <v>0</v>
      </c>
      <c r="AT1234" s="446" t="s">
        <v>2076</v>
      </c>
      <c r="AU1234" s="344"/>
      <c r="AV1234" s="447" t="str">
        <f t="shared" si="743"/>
        <v>CA</v>
      </c>
      <c r="AW1234" s="447" t="str">
        <f t="shared" si="743"/>
        <v>CL</v>
      </c>
      <c r="AX1234" s="447" t="str">
        <f t="shared" si="743"/>
        <v>AIC</v>
      </c>
      <c r="AY1234" s="447" t="str">
        <f t="shared" si="699"/>
        <v>ERB</v>
      </c>
      <c r="AZ1234" s="447" t="str">
        <f t="shared" si="699"/>
        <v>GRB</v>
      </c>
      <c r="BA1234" s="447" t="str">
        <f t="shared" si="699"/>
        <v>Non-Op</v>
      </c>
      <c r="BC1234" s="449" t="s">
        <v>2100</v>
      </c>
      <c r="BD1234" s="552">
        <f t="shared" si="742"/>
        <v>-91000</v>
      </c>
      <c r="BF1234" s="435"/>
      <c r="BG1234" s="435"/>
      <c r="BH1234" s="435"/>
      <c r="BI1234" s="435"/>
      <c r="BJ1234" s="435"/>
      <c r="BK1234" s="435"/>
      <c r="BL1234" s="435"/>
      <c r="BN1234" s="444"/>
    </row>
    <row r="1235" spans="1:66" s="28" customFormat="1" ht="12" customHeight="1">
      <c r="A1235" s="287">
        <v>22840051</v>
      </c>
      <c r="B1235" s="288" t="str">
        <f t="shared" si="736"/>
        <v>22840051</v>
      </c>
      <c r="C1235" s="444" t="s">
        <v>1757</v>
      </c>
      <c r="D1235" s="445" t="s">
        <v>1165</v>
      </c>
      <c r="E1235" s="445"/>
      <c r="F1235" s="444"/>
      <c r="G1235" s="445"/>
      <c r="H1235" s="547">
        <v>-32000</v>
      </c>
      <c r="I1235" s="547">
        <v>-32000</v>
      </c>
      <c r="J1235" s="547">
        <v>-32000</v>
      </c>
      <c r="K1235" s="547">
        <v>-32000</v>
      </c>
      <c r="L1235" s="547">
        <v>-32000</v>
      </c>
      <c r="M1235" s="547">
        <v>-32000</v>
      </c>
      <c r="N1235" s="547">
        <v>-32000</v>
      </c>
      <c r="O1235" s="547">
        <v>-32000</v>
      </c>
      <c r="P1235" s="547">
        <v>-32000</v>
      </c>
      <c r="Q1235" s="547">
        <v>-32000</v>
      </c>
      <c r="R1235" s="547">
        <v>-32000</v>
      </c>
      <c r="S1235" s="547">
        <v>-32000</v>
      </c>
      <c r="T1235" s="547">
        <v>-32000</v>
      </c>
      <c r="U1235" s="547"/>
      <c r="V1235" s="547">
        <f t="shared" si="737"/>
        <v>-32000</v>
      </c>
      <c r="W1235" s="285"/>
      <c r="X1235" s="286"/>
      <c r="Y1235" s="548">
        <f t="shared" si="728"/>
        <v>0</v>
      </c>
      <c r="Z1235" s="549">
        <f t="shared" si="728"/>
        <v>0</v>
      </c>
      <c r="AA1235" s="549">
        <f t="shared" si="728"/>
        <v>0</v>
      </c>
      <c r="AB1235" s="282">
        <f t="shared" si="718"/>
        <v>-32000</v>
      </c>
      <c r="AC1235" s="281">
        <f t="shared" si="719"/>
        <v>0</v>
      </c>
      <c r="AD1235" s="549">
        <f t="shared" si="738"/>
        <v>0</v>
      </c>
      <c r="AE1235" s="553">
        <f t="shared" si="739"/>
        <v>0</v>
      </c>
      <c r="AF1235" s="282">
        <f t="shared" si="740"/>
        <v>-32000</v>
      </c>
      <c r="AG1235" s="283">
        <f t="shared" si="741"/>
        <v>-32000</v>
      </c>
      <c r="AH1235" s="281">
        <f t="shared" si="702"/>
        <v>0</v>
      </c>
      <c r="AI1235" s="551">
        <f t="shared" si="729"/>
        <v>0</v>
      </c>
      <c r="AJ1235" s="549">
        <f t="shared" si="729"/>
        <v>0</v>
      </c>
      <c r="AK1235" s="549">
        <f t="shared" si="729"/>
        <v>0</v>
      </c>
      <c r="AL1235" s="282">
        <f t="shared" si="705"/>
        <v>-32000</v>
      </c>
      <c r="AM1235" s="281">
        <f t="shared" si="706"/>
        <v>0</v>
      </c>
      <c r="AN1235" s="549">
        <f t="shared" si="700"/>
        <v>0</v>
      </c>
      <c r="AO1235" s="549">
        <f t="shared" si="701"/>
        <v>0</v>
      </c>
      <c r="AP1235" s="549">
        <f t="shared" si="707"/>
        <v>-32000</v>
      </c>
      <c r="AQ1235" s="283">
        <f t="shared" si="717"/>
        <v>-32000</v>
      </c>
      <c r="AR1235" s="281">
        <f t="shared" si="708"/>
        <v>0</v>
      </c>
      <c r="AT1235" s="446" t="s">
        <v>2076</v>
      </c>
      <c r="AU1235" s="344"/>
      <c r="AV1235" s="447" t="str">
        <f t="shared" si="743"/>
        <v>CA</v>
      </c>
      <c r="AW1235" s="447" t="str">
        <f t="shared" si="743"/>
        <v>CL</v>
      </c>
      <c r="AX1235" s="447" t="str">
        <f t="shared" si="743"/>
        <v>AIC</v>
      </c>
      <c r="AY1235" s="447" t="str">
        <f t="shared" si="699"/>
        <v>ERB</v>
      </c>
      <c r="AZ1235" s="447" t="str">
        <f t="shared" si="699"/>
        <v>GRB</v>
      </c>
      <c r="BA1235" s="447" t="str">
        <f t="shared" si="699"/>
        <v>Non-Op</v>
      </c>
      <c r="BC1235" s="449" t="s">
        <v>2100</v>
      </c>
      <c r="BD1235" s="552">
        <f t="shared" si="742"/>
        <v>-32000</v>
      </c>
      <c r="BF1235" s="435"/>
      <c r="BG1235" s="435"/>
      <c r="BH1235" s="435"/>
      <c r="BI1235" s="435"/>
      <c r="BJ1235" s="435"/>
      <c r="BK1235" s="435"/>
      <c r="BL1235" s="435"/>
      <c r="BN1235" s="444"/>
    </row>
    <row r="1236" spans="1:66" s="28" customFormat="1" ht="12" customHeight="1">
      <c r="A1236" s="287">
        <v>22840062</v>
      </c>
      <c r="B1236" s="288" t="str">
        <f t="shared" si="736"/>
        <v>22840062</v>
      </c>
      <c r="C1236" s="444" t="s">
        <v>1589</v>
      </c>
      <c r="D1236" s="445" t="s">
        <v>1165</v>
      </c>
      <c r="E1236" s="445"/>
      <c r="F1236" s="444"/>
      <c r="G1236" s="445"/>
      <c r="H1236" s="547">
        <v>-3114054.95</v>
      </c>
      <c r="I1236" s="547">
        <v>-3114054.95</v>
      </c>
      <c r="J1236" s="547">
        <v>-3114054.95</v>
      </c>
      <c r="K1236" s="547">
        <v>-19599900.379999999</v>
      </c>
      <c r="L1236" s="547">
        <v>-19599900.379999999</v>
      </c>
      <c r="M1236" s="547">
        <v>-19599900.379999999</v>
      </c>
      <c r="N1236" s="547">
        <v>-19441828.800000001</v>
      </c>
      <c r="O1236" s="547">
        <v>-19441828.800000001</v>
      </c>
      <c r="P1236" s="547">
        <v>-19441828.800000001</v>
      </c>
      <c r="Q1236" s="547">
        <v>-19363998.59</v>
      </c>
      <c r="R1236" s="547">
        <v>-19363998.59</v>
      </c>
      <c r="S1236" s="547">
        <v>-19363998.59</v>
      </c>
      <c r="T1236" s="547">
        <v>-19066811.440000001</v>
      </c>
      <c r="U1236" s="547"/>
      <c r="V1236" s="547">
        <f t="shared" si="737"/>
        <v>-16044643.867083332</v>
      </c>
      <c r="W1236" s="285"/>
      <c r="X1236" s="286"/>
      <c r="Y1236" s="548">
        <f t="shared" ref="Y1236:AA1255" si="744">IF($D1236=Y$5,$T1236,0)</f>
        <v>0</v>
      </c>
      <c r="Z1236" s="549">
        <f t="shared" si="744"/>
        <v>0</v>
      </c>
      <c r="AA1236" s="549">
        <f t="shared" si="744"/>
        <v>0</v>
      </c>
      <c r="AB1236" s="282">
        <f t="shared" si="718"/>
        <v>-19066811.440000001</v>
      </c>
      <c r="AC1236" s="281">
        <f t="shared" si="719"/>
        <v>0</v>
      </c>
      <c r="AD1236" s="549">
        <f t="shared" si="738"/>
        <v>0</v>
      </c>
      <c r="AE1236" s="553">
        <f t="shared" si="739"/>
        <v>0</v>
      </c>
      <c r="AF1236" s="282">
        <f t="shared" si="740"/>
        <v>-19066811.440000001</v>
      </c>
      <c r="AG1236" s="283">
        <f t="shared" si="741"/>
        <v>-19066811.440000001</v>
      </c>
      <c r="AH1236" s="281">
        <f t="shared" ref="AH1236:AH1301" si="745">AG1236-AB1236</f>
        <v>0</v>
      </c>
      <c r="AI1236" s="551">
        <f t="shared" ref="AI1236:AK1255" si="746">IF($D1236=AI$5,$V1236,0)</f>
        <v>0</v>
      </c>
      <c r="AJ1236" s="549">
        <f t="shared" si="746"/>
        <v>0</v>
      </c>
      <c r="AK1236" s="549">
        <f t="shared" si="746"/>
        <v>0</v>
      </c>
      <c r="AL1236" s="282">
        <f t="shared" si="705"/>
        <v>-16044643.867083332</v>
      </c>
      <c r="AM1236" s="281">
        <f t="shared" si="706"/>
        <v>0</v>
      </c>
      <c r="AN1236" s="549">
        <f t="shared" si="700"/>
        <v>0</v>
      </c>
      <c r="AO1236" s="549">
        <f t="shared" si="701"/>
        <v>0</v>
      </c>
      <c r="AP1236" s="549">
        <f t="shared" si="707"/>
        <v>-16044643.867083332</v>
      </c>
      <c r="AQ1236" s="283">
        <f t="shared" si="717"/>
        <v>-16044643.867083332</v>
      </c>
      <c r="AR1236" s="281">
        <f t="shared" si="708"/>
        <v>0</v>
      </c>
      <c r="AT1236" s="446" t="s">
        <v>2076</v>
      </c>
      <c r="AU1236" s="344"/>
      <c r="AV1236" s="447" t="str">
        <f t="shared" si="743"/>
        <v>CA</v>
      </c>
      <c r="AW1236" s="447" t="str">
        <f t="shared" si="743"/>
        <v>CL</v>
      </c>
      <c r="AX1236" s="447" t="str">
        <f t="shared" si="743"/>
        <v>AIC</v>
      </c>
      <c r="AY1236" s="447" t="str">
        <f t="shared" ref="AY1236:BA1300" si="747">IF(VALUE(AD1236),AY$7,IF(ISBLANK(AD1236),"",AY$7))</f>
        <v>ERB</v>
      </c>
      <c r="AZ1236" s="447" t="str">
        <f t="shared" si="747"/>
        <v>GRB</v>
      </c>
      <c r="BA1236" s="447" t="str">
        <f t="shared" si="747"/>
        <v>Non-Op</v>
      </c>
      <c r="BC1236" s="449" t="s">
        <v>2100</v>
      </c>
      <c r="BD1236" s="552">
        <f t="shared" si="742"/>
        <v>-19066811.440000001</v>
      </c>
      <c r="BF1236" s="435"/>
      <c r="BG1236" s="435"/>
      <c r="BH1236" s="435"/>
      <c r="BI1236" s="435"/>
      <c r="BJ1236" s="435"/>
      <c r="BK1236" s="435"/>
      <c r="BL1236" s="435"/>
      <c r="BN1236" s="444"/>
    </row>
    <row r="1237" spans="1:66" s="28" customFormat="1" ht="12" customHeight="1">
      <c r="A1237" s="287">
        <v>22840081</v>
      </c>
      <c r="B1237" s="288" t="str">
        <f t="shared" si="736"/>
        <v>22840081</v>
      </c>
      <c r="C1237" s="444" t="s">
        <v>2958</v>
      </c>
      <c r="D1237" s="445" t="s">
        <v>2092</v>
      </c>
      <c r="E1237" s="445"/>
      <c r="F1237" s="444"/>
      <c r="G1237" s="445"/>
      <c r="H1237" s="547">
        <v>0</v>
      </c>
      <c r="I1237" s="547">
        <v>0</v>
      </c>
      <c r="J1237" s="547">
        <v>0</v>
      </c>
      <c r="K1237" s="547">
        <v>0</v>
      </c>
      <c r="L1237" s="547">
        <v>0</v>
      </c>
      <c r="M1237" s="547">
        <v>0</v>
      </c>
      <c r="N1237" s="547">
        <v>0</v>
      </c>
      <c r="O1237" s="547">
        <v>0</v>
      </c>
      <c r="P1237" s="547">
        <v>0</v>
      </c>
      <c r="Q1237" s="547">
        <v>0</v>
      </c>
      <c r="R1237" s="547">
        <v>0</v>
      </c>
      <c r="S1237" s="547">
        <v>0</v>
      </c>
      <c r="T1237" s="547">
        <v>0</v>
      </c>
      <c r="U1237" s="547"/>
      <c r="V1237" s="547">
        <f t="shared" si="737"/>
        <v>0</v>
      </c>
      <c r="W1237" s="285"/>
      <c r="X1237" s="286"/>
      <c r="Y1237" s="548">
        <f t="shared" si="744"/>
        <v>0</v>
      </c>
      <c r="Z1237" s="549">
        <f t="shared" si="744"/>
        <v>0</v>
      </c>
      <c r="AA1237" s="549">
        <f t="shared" si="744"/>
        <v>0</v>
      </c>
      <c r="AB1237" s="282">
        <f t="shared" si="718"/>
        <v>0</v>
      </c>
      <c r="AC1237" s="281">
        <f t="shared" si="719"/>
        <v>0</v>
      </c>
      <c r="AD1237" s="549">
        <f t="shared" si="738"/>
        <v>0</v>
      </c>
      <c r="AE1237" s="553">
        <f t="shared" si="739"/>
        <v>0</v>
      </c>
      <c r="AF1237" s="282">
        <f t="shared" si="740"/>
        <v>0</v>
      </c>
      <c r="AG1237" s="283">
        <f t="shared" si="741"/>
        <v>0</v>
      </c>
      <c r="AH1237" s="281">
        <f t="shared" si="745"/>
        <v>0</v>
      </c>
      <c r="AI1237" s="551">
        <f t="shared" si="746"/>
        <v>0</v>
      </c>
      <c r="AJ1237" s="549">
        <f t="shared" si="746"/>
        <v>0</v>
      </c>
      <c r="AK1237" s="549">
        <f t="shared" si="746"/>
        <v>0</v>
      </c>
      <c r="AL1237" s="282">
        <f t="shared" si="705"/>
        <v>0</v>
      </c>
      <c r="AM1237" s="281">
        <f t="shared" si="706"/>
        <v>0</v>
      </c>
      <c r="AN1237" s="549">
        <f t="shared" si="700"/>
        <v>0</v>
      </c>
      <c r="AO1237" s="549">
        <f t="shared" si="701"/>
        <v>0</v>
      </c>
      <c r="AP1237" s="549">
        <f t="shared" si="707"/>
        <v>0</v>
      </c>
      <c r="AQ1237" s="283">
        <f t="shared" si="717"/>
        <v>0</v>
      </c>
      <c r="AR1237" s="281">
        <f t="shared" si="708"/>
        <v>0</v>
      </c>
      <c r="AT1237" s="446"/>
      <c r="AU1237" s="344"/>
      <c r="AV1237" s="447" t="str">
        <f t="shared" si="743"/>
        <v>CA</v>
      </c>
      <c r="AW1237" s="447" t="str">
        <f t="shared" si="743"/>
        <v>CL</v>
      </c>
      <c r="AX1237" s="447" t="str">
        <f t="shared" si="743"/>
        <v>AIC</v>
      </c>
      <c r="AY1237" s="447" t="str">
        <f t="shared" si="747"/>
        <v>ERB</v>
      </c>
      <c r="AZ1237" s="447" t="str">
        <f t="shared" si="747"/>
        <v>GRB</v>
      </c>
      <c r="BA1237" s="447" t="str">
        <f t="shared" si="747"/>
        <v>Non-Op</v>
      </c>
      <c r="BC1237" s="445" t="s">
        <v>2304</v>
      </c>
      <c r="BD1237" s="552">
        <f t="shared" si="742"/>
        <v>0</v>
      </c>
      <c r="BF1237" s="435"/>
      <c r="BG1237" s="435"/>
      <c r="BH1237" s="435"/>
      <c r="BI1237" s="435"/>
      <c r="BJ1237" s="435"/>
      <c r="BK1237" s="435"/>
      <c r="BL1237" s="435"/>
      <c r="BN1237" s="444"/>
    </row>
    <row r="1238" spans="1:66" s="28" customFormat="1" ht="12" customHeight="1">
      <c r="A1238" s="287">
        <v>22840082</v>
      </c>
      <c r="B1238" s="288" t="str">
        <f t="shared" si="736"/>
        <v>22840082</v>
      </c>
      <c r="C1238" s="444" t="s">
        <v>1590</v>
      </c>
      <c r="D1238" s="445" t="s">
        <v>1165</v>
      </c>
      <c r="E1238" s="445"/>
      <c r="F1238" s="444"/>
      <c r="G1238" s="445"/>
      <c r="H1238" s="547">
        <v>-8239447.46</v>
      </c>
      <c r="I1238" s="547">
        <v>-8239447.46</v>
      </c>
      <c r="J1238" s="547">
        <v>-8239447.46</v>
      </c>
      <c r="K1238" s="547">
        <v>-8153276.0300000003</v>
      </c>
      <c r="L1238" s="547">
        <v>-8153276.0300000003</v>
      </c>
      <c r="M1238" s="547">
        <v>-8153276.0300000003</v>
      </c>
      <c r="N1238" s="547">
        <v>-7988986.7199999997</v>
      </c>
      <c r="O1238" s="547">
        <v>-7988986.7199999997</v>
      </c>
      <c r="P1238" s="547">
        <v>-7988986.7199999997</v>
      </c>
      <c r="Q1238" s="547">
        <v>-7686340.6500000004</v>
      </c>
      <c r="R1238" s="547">
        <v>-7686340.6500000004</v>
      </c>
      <c r="S1238" s="547">
        <v>-7686340.6500000004</v>
      </c>
      <c r="T1238" s="547">
        <v>-8638873.1899999995</v>
      </c>
      <c r="U1238" s="547"/>
      <c r="V1238" s="547">
        <f t="shared" si="737"/>
        <v>-8033655.4537500003</v>
      </c>
      <c r="W1238" s="285"/>
      <c r="X1238" s="286"/>
      <c r="Y1238" s="548">
        <f t="shared" si="744"/>
        <v>0</v>
      </c>
      <c r="Z1238" s="549">
        <f t="shared" si="744"/>
        <v>0</v>
      </c>
      <c r="AA1238" s="549">
        <f t="shared" si="744"/>
        <v>0</v>
      </c>
      <c r="AB1238" s="282">
        <f t="shared" si="718"/>
        <v>-8638873.1899999995</v>
      </c>
      <c r="AC1238" s="281">
        <f t="shared" si="719"/>
        <v>0</v>
      </c>
      <c r="AD1238" s="549">
        <f t="shared" si="738"/>
        <v>0</v>
      </c>
      <c r="AE1238" s="553">
        <f t="shared" si="739"/>
        <v>0</v>
      </c>
      <c r="AF1238" s="282">
        <f t="shared" si="740"/>
        <v>-8638873.1899999995</v>
      </c>
      <c r="AG1238" s="283">
        <f t="shared" si="741"/>
        <v>-8638873.1899999995</v>
      </c>
      <c r="AH1238" s="281">
        <f t="shared" si="745"/>
        <v>0</v>
      </c>
      <c r="AI1238" s="551">
        <f t="shared" si="746"/>
        <v>0</v>
      </c>
      <c r="AJ1238" s="549">
        <f t="shared" si="746"/>
        <v>0</v>
      </c>
      <c r="AK1238" s="549">
        <f t="shared" si="746"/>
        <v>0</v>
      </c>
      <c r="AL1238" s="282">
        <f t="shared" si="705"/>
        <v>-8033655.4537500003</v>
      </c>
      <c r="AM1238" s="281">
        <f t="shared" si="706"/>
        <v>0</v>
      </c>
      <c r="AN1238" s="549">
        <f t="shared" si="700"/>
        <v>0</v>
      </c>
      <c r="AO1238" s="549">
        <f t="shared" si="701"/>
        <v>0</v>
      </c>
      <c r="AP1238" s="549">
        <f t="shared" si="707"/>
        <v>-8033655.4537500003</v>
      </c>
      <c r="AQ1238" s="283">
        <f t="shared" si="717"/>
        <v>-8033655.4537500003</v>
      </c>
      <c r="AR1238" s="281">
        <f t="shared" si="708"/>
        <v>0</v>
      </c>
      <c r="AT1238" s="446" t="s">
        <v>2076</v>
      </c>
      <c r="AU1238" s="344"/>
      <c r="AV1238" s="447" t="str">
        <f t="shared" si="743"/>
        <v>CA</v>
      </c>
      <c r="AW1238" s="447" t="str">
        <f t="shared" si="743"/>
        <v>CL</v>
      </c>
      <c r="AX1238" s="447" t="str">
        <f t="shared" si="743"/>
        <v>AIC</v>
      </c>
      <c r="AY1238" s="447" t="str">
        <f t="shared" si="747"/>
        <v>ERB</v>
      </c>
      <c r="AZ1238" s="447" t="str">
        <f t="shared" si="747"/>
        <v>GRB</v>
      </c>
      <c r="BA1238" s="447" t="str">
        <f t="shared" si="747"/>
        <v>Non-Op</v>
      </c>
      <c r="BC1238" s="449" t="s">
        <v>2100</v>
      </c>
      <c r="BD1238" s="552">
        <f t="shared" si="742"/>
        <v>-8638873.1899999995</v>
      </c>
      <c r="BF1238" s="435"/>
      <c r="BG1238" s="435"/>
      <c r="BH1238" s="435"/>
      <c r="BI1238" s="435"/>
      <c r="BJ1238" s="435"/>
      <c r="BK1238" s="435"/>
      <c r="BL1238" s="435"/>
      <c r="BN1238" s="444"/>
    </row>
    <row r="1239" spans="1:66" s="28" customFormat="1" ht="12" customHeight="1">
      <c r="A1239" s="287">
        <v>22840092</v>
      </c>
      <c r="B1239" s="288" t="str">
        <f t="shared" si="736"/>
        <v>22840092</v>
      </c>
      <c r="C1239" s="444" t="s">
        <v>1591</v>
      </c>
      <c r="D1239" s="445" t="s">
        <v>1165</v>
      </c>
      <c r="E1239" s="445"/>
      <c r="F1239" s="444"/>
      <c r="G1239" s="445"/>
      <c r="H1239" s="547">
        <v>-474201.13</v>
      </c>
      <c r="I1239" s="547">
        <v>-474201.13</v>
      </c>
      <c r="J1239" s="547">
        <v>-474201.13</v>
      </c>
      <c r="K1239" s="547">
        <v>218407.28</v>
      </c>
      <c r="L1239" s="547">
        <v>218407.28</v>
      </c>
      <c r="M1239" s="547">
        <v>218407.28</v>
      </c>
      <c r="N1239" s="547">
        <v>250741.14</v>
      </c>
      <c r="O1239" s="547">
        <v>250741.14</v>
      </c>
      <c r="P1239" s="547">
        <v>250741.14</v>
      </c>
      <c r="Q1239" s="547">
        <v>1090300.23</v>
      </c>
      <c r="R1239" s="547">
        <v>1090300.23</v>
      </c>
      <c r="S1239" s="547">
        <v>1090300.23</v>
      </c>
      <c r="T1239" s="547">
        <v>-50792.93</v>
      </c>
      <c r="U1239" s="547"/>
      <c r="V1239" s="547">
        <f t="shared" si="737"/>
        <v>288953.88833333337</v>
      </c>
      <c r="W1239" s="285"/>
      <c r="X1239" s="286"/>
      <c r="Y1239" s="548">
        <f t="shared" si="744"/>
        <v>0</v>
      </c>
      <c r="Z1239" s="549">
        <f t="shared" si="744"/>
        <v>0</v>
      </c>
      <c r="AA1239" s="549">
        <f t="shared" si="744"/>
        <v>0</v>
      </c>
      <c r="AB1239" s="282">
        <f t="shared" si="718"/>
        <v>-50792.93</v>
      </c>
      <c r="AC1239" s="281">
        <f t="shared" si="719"/>
        <v>0</v>
      </c>
      <c r="AD1239" s="549">
        <f t="shared" si="738"/>
        <v>0</v>
      </c>
      <c r="AE1239" s="553">
        <f t="shared" si="739"/>
        <v>0</v>
      </c>
      <c r="AF1239" s="282">
        <f t="shared" si="740"/>
        <v>-50792.93</v>
      </c>
      <c r="AG1239" s="283">
        <f t="shared" si="741"/>
        <v>-50792.93</v>
      </c>
      <c r="AH1239" s="281">
        <f t="shared" si="745"/>
        <v>0</v>
      </c>
      <c r="AI1239" s="551">
        <f t="shared" si="746"/>
        <v>0</v>
      </c>
      <c r="AJ1239" s="549">
        <f t="shared" si="746"/>
        <v>0</v>
      </c>
      <c r="AK1239" s="549">
        <f t="shared" si="746"/>
        <v>0</v>
      </c>
      <c r="AL1239" s="282">
        <f t="shared" si="705"/>
        <v>288953.88833333337</v>
      </c>
      <c r="AM1239" s="281">
        <f t="shared" si="706"/>
        <v>0</v>
      </c>
      <c r="AN1239" s="549">
        <f t="shared" si="700"/>
        <v>0</v>
      </c>
      <c r="AO1239" s="549">
        <f t="shared" si="701"/>
        <v>0</v>
      </c>
      <c r="AP1239" s="549">
        <f t="shared" si="707"/>
        <v>288953.88833333337</v>
      </c>
      <c r="AQ1239" s="283">
        <f t="shared" si="717"/>
        <v>288953.88833333337</v>
      </c>
      <c r="AR1239" s="281">
        <f t="shared" si="708"/>
        <v>0</v>
      </c>
      <c r="AT1239" s="446" t="s">
        <v>2076</v>
      </c>
      <c r="AU1239" s="344"/>
      <c r="AV1239" s="447" t="str">
        <f t="shared" si="743"/>
        <v>CA</v>
      </c>
      <c r="AW1239" s="447" t="str">
        <f t="shared" si="743"/>
        <v>CL</v>
      </c>
      <c r="AX1239" s="447" t="str">
        <f t="shared" si="743"/>
        <v>AIC</v>
      </c>
      <c r="AY1239" s="447" t="str">
        <f t="shared" si="747"/>
        <v>ERB</v>
      </c>
      <c r="AZ1239" s="447" t="str">
        <f t="shared" si="747"/>
        <v>GRB</v>
      </c>
      <c r="BA1239" s="447" t="str">
        <f t="shared" si="747"/>
        <v>Non-Op</v>
      </c>
      <c r="BC1239" s="449" t="s">
        <v>2100</v>
      </c>
      <c r="BD1239" s="552">
        <f t="shared" si="742"/>
        <v>-50792.93</v>
      </c>
      <c r="BF1239" s="435"/>
      <c r="BG1239" s="435"/>
      <c r="BH1239" s="435"/>
      <c r="BI1239" s="435"/>
      <c r="BJ1239" s="435"/>
      <c r="BK1239" s="435"/>
      <c r="BL1239" s="435"/>
      <c r="BN1239" s="444"/>
    </row>
    <row r="1240" spans="1:66" s="28" customFormat="1" ht="12" customHeight="1">
      <c r="A1240" s="287">
        <v>22840102</v>
      </c>
      <c r="B1240" s="288" t="str">
        <f t="shared" si="736"/>
        <v>22840102</v>
      </c>
      <c r="C1240" s="444" t="s">
        <v>1592</v>
      </c>
      <c r="D1240" s="445" t="s">
        <v>1165</v>
      </c>
      <c r="E1240" s="445"/>
      <c r="F1240" s="444"/>
      <c r="G1240" s="445"/>
      <c r="H1240" s="547">
        <v>-608591.92000000004</v>
      </c>
      <c r="I1240" s="547">
        <v>-607610.67000000004</v>
      </c>
      <c r="J1240" s="547">
        <v>-607610.67000000004</v>
      </c>
      <c r="K1240" s="547">
        <v>-607610.67000000004</v>
      </c>
      <c r="L1240" s="547">
        <v>-607610.67000000004</v>
      </c>
      <c r="M1240" s="547">
        <v>-607610.67000000004</v>
      </c>
      <c r="N1240" s="547">
        <v>-607610.67000000004</v>
      </c>
      <c r="O1240" s="547">
        <v>-607610.67000000004</v>
      </c>
      <c r="P1240" s="547">
        <v>-607610.67000000004</v>
      </c>
      <c r="Q1240" s="547">
        <v>-607610.67000000004</v>
      </c>
      <c r="R1240" s="547">
        <v>-607610.67000000004</v>
      </c>
      <c r="S1240" s="547">
        <v>-607610.67000000004</v>
      </c>
      <c r="T1240" s="547">
        <v>-607610.67000000004</v>
      </c>
      <c r="U1240" s="547"/>
      <c r="V1240" s="547">
        <f t="shared" si="737"/>
        <v>-607651.55541666667</v>
      </c>
      <c r="W1240" s="285"/>
      <c r="X1240" s="286"/>
      <c r="Y1240" s="548">
        <f t="shared" si="744"/>
        <v>0</v>
      </c>
      <c r="Z1240" s="549">
        <f t="shared" si="744"/>
        <v>0</v>
      </c>
      <c r="AA1240" s="549">
        <f t="shared" si="744"/>
        <v>0</v>
      </c>
      <c r="AB1240" s="282">
        <f t="shared" si="718"/>
        <v>-607610.67000000004</v>
      </c>
      <c r="AC1240" s="281">
        <f t="shared" si="719"/>
        <v>0</v>
      </c>
      <c r="AD1240" s="549">
        <f t="shared" si="738"/>
        <v>0</v>
      </c>
      <c r="AE1240" s="553">
        <f t="shared" si="739"/>
        <v>0</v>
      </c>
      <c r="AF1240" s="282">
        <f t="shared" si="740"/>
        <v>-607610.67000000004</v>
      </c>
      <c r="AG1240" s="283">
        <f t="shared" si="741"/>
        <v>-607610.67000000004</v>
      </c>
      <c r="AH1240" s="281">
        <f t="shared" si="745"/>
        <v>0</v>
      </c>
      <c r="AI1240" s="551">
        <f t="shared" si="746"/>
        <v>0</v>
      </c>
      <c r="AJ1240" s="549">
        <f t="shared" si="746"/>
        <v>0</v>
      </c>
      <c r="AK1240" s="549">
        <f t="shared" si="746"/>
        <v>0</v>
      </c>
      <c r="AL1240" s="282">
        <f t="shared" si="705"/>
        <v>-607651.55541666667</v>
      </c>
      <c r="AM1240" s="281">
        <f t="shared" si="706"/>
        <v>0</v>
      </c>
      <c r="AN1240" s="549">
        <f t="shared" si="700"/>
        <v>0</v>
      </c>
      <c r="AO1240" s="549">
        <f t="shared" si="701"/>
        <v>0</v>
      </c>
      <c r="AP1240" s="549">
        <f t="shared" si="707"/>
        <v>-607651.55541666667</v>
      </c>
      <c r="AQ1240" s="283">
        <f t="shared" si="717"/>
        <v>-607651.55541666667</v>
      </c>
      <c r="AR1240" s="281">
        <f t="shared" si="708"/>
        <v>0</v>
      </c>
      <c r="AT1240" s="446" t="s">
        <v>2076</v>
      </c>
      <c r="AU1240" s="344"/>
      <c r="AV1240" s="447" t="str">
        <f t="shared" si="743"/>
        <v>CA</v>
      </c>
      <c r="AW1240" s="447" t="str">
        <f t="shared" si="743"/>
        <v>CL</v>
      </c>
      <c r="AX1240" s="447" t="str">
        <f t="shared" si="743"/>
        <v>AIC</v>
      </c>
      <c r="AY1240" s="447" t="str">
        <f t="shared" si="747"/>
        <v>ERB</v>
      </c>
      <c r="AZ1240" s="447" t="str">
        <f t="shared" si="747"/>
        <v>GRB</v>
      </c>
      <c r="BA1240" s="447" t="str">
        <f t="shared" si="747"/>
        <v>Non-Op</v>
      </c>
      <c r="BC1240" s="449" t="s">
        <v>2100</v>
      </c>
      <c r="BD1240" s="552">
        <f t="shared" si="742"/>
        <v>-607610.67000000004</v>
      </c>
      <c r="BF1240" s="435"/>
      <c r="BG1240" s="435"/>
      <c r="BH1240" s="435"/>
      <c r="BI1240" s="435"/>
      <c r="BJ1240" s="435"/>
      <c r="BK1240" s="435"/>
      <c r="BL1240" s="435"/>
      <c r="BN1240" s="444"/>
    </row>
    <row r="1241" spans="1:66" s="28" customFormat="1" ht="12" customHeight="1">
      <c r="A1241" s="287">
        <v>22840111</v>
      </c>
      <c r="B1241" s="288" t="str">
        <f t="shared" si="736"/>
        <v>22840111</v>
      </c>
      <c r="C1241" s="444" t="s">
        <v>1758</v>
      </c>
      <c r="D1241" s="445" t="s">
        <v>2092</v>
      </c>
      <c r="E1241" s="445"/>
      <c r="F1241" s="444"/>
      <c r="G1241" s="445"/>
      <c r="H1241" s="547">
        <v>3648.75</v>
      </c>
      <c r="I1241" s="547">
        <v>0</v>
      </c>
      <c r="J1241" s="547">
        <v>0</v>
      </c>
      <c r="K1241" s="547">
        <v>0</v>
      </c>
      <c r="L1241" s="547">
        <v>0</v>
      </c>
      <c r="M1241" s="547">
        <v>0</v>
      </c>
      <c r="N1241" s="547">
        <v>0</v>
      </c>
      <c r="O1241" s="547">
        <v>0</v>
      </c>
      <c r="P1241" s="547">
        <v>0</v>
      </c>
      <c r="Q1241" s="547">
        <v>0</v>
      </c>
      <c r="R1241" s="547">
        <v>0</v>
      </c>
      <c r="S1241" s="547">
        <v>0</v>
      </c>
      <c r="T1241" s="547">
        <v>0</v>
      </c>
      <c r="U1241" s="547"/>
      <c r="V1241" s="547">
        <f t="shared" si="737"/>
        <v>152.03125</v>
      </c>
      <c r="W1241" s="285"/>
      <c r="X1241" s="286"/>
      <c r="Y1241" s="548">
        <f t="shared" si="744"/>
        <v>0</v>
      </c>
      <c r="Z1241" s="549">
        <f t="shared" si="744"/>
        <v>0</v>
      </c>
      <c r="AA1241" s="549">
        <f t="shared" si="744"/>
        <v>0</v>
      </c>
      <c r="AB1241" s="282">
        <f t="shared" si="718"/>
        <v>0</v>
      </c>
      <c r="AC1241" s="281">
        <f t="shared" si="719"/>
        <v>0</v>
      </c>
      <c r="AD1241" s="549">
        <f t="shared" si="738"/>
        <v>0</v>
      </c>
      <c r="AE1241" s="553">
        <f t="shared" si="739"/>
        <v>0</v>
      </c>
      <c r="AF1241" s="282">
        <f t="shared" si="740"/>
        <v>0</v>
      </c>
      <c r="AG1241" s="283">
        <f t="shared" si="741"/>
        <v>0</v>
      </c>
      <c r="AH1241" s="281">
        <f t="shared" si="745"/>
        <v>0</v>
      </c>
      <c r="AI1241" s="551">
        <f t="shared" si="746"/>
        <v>0</v>
      </c>
      <c r="AJ1241" s="549">
        <f t="shared" si="746"/>
        <v>152.03125</v>
      </c>
      <c r="AK1241" s="549">
        <f t="shared" si="746"/>
        <v>0</v>
      </c>
      <c r="AL1241" s="282">
        <f t="shared" si="705"/>
        <v>0</v>
      </c>
      <c r="AM1241" s="281">
        <f t="shared" si="706"/>
        <v>0</v>
      </c>
      <c r="AN1241" s="549">
        <f t="shared" si="700"/>
        <v>0</v>
      </c>
      <c r="AO1241" s="549">
        <f t="shared" si="701"/>
        <v>0</v>
      </c>
      <c r="AP1241" s="549">
        <f t="shared" si="707"/>
        <v>0</v>
      </c>
      <c r="AQ1241" s="283">
        <f t="shared" si="717"/>
        <v>0</v>
      </c>
      <c r="AR1241" s="281">
        <f t="shared" si="708"/>
        <v>0</v>
      </c>
      <c r="AT1241" s="446"/>
      <c r="AU1241" s="344"/>
      <c r="AV1241" s="447" t="str">
        <f t="shared" si="743"/>
        <v>CA</v>
      </c>
      <c r="AW1241" s="447" t="str">
        <f t="shared" si="743"/>
        <v>CL</v>
      </c>
      <c r="AX1241" s="447" t="str">
        <f t="shared" si="743"/>
        <v>AIC</v>
      </c>
      <c r="AY1241" s="447" t="str">
        <f t="shared" si="747"/>
        <v>ERB</v>
      </c>
      <c r="AZ1241" s="447" t="str">
        <f t="shared" si="747"/>
        <v>GRB</v>
      </c>
      <c r="BA1241" s="447" t="str">
        <f t="shared" si="747"/>
        <v>Non-Op</v>
      </c>
      <c r="BC1241" s="445" t="s">
        <v>2304</v>
      </c>
      <c r="BD1241" s="552">
        <f t="shared" si="742"/>
        <v>0</v>
      </c>
      <c r="BF1241" s="435"/>
      <c r="BG1241" s="435"/>
      <c r="BH1241" s="435"/>
      <c r="BI1241" s="435"/>
      <c r="BJ1241" s="435"/>
      <c r="BK1241" s="435"/>
      <c r="BL1241" s="435"/>
      <c r="BN1241" s="444"/>
    </row>
    <row r="1242" spans="1:66" s="28" customFormat="1" ht="12" customHeight="1">
      <c r="A1242" s="287">
        <v>22840112</v>
      </c>
      <c r="B1242" s="288" t="str">
        <f t="shared" si="736"/>
        <v>22840112</v>
      </c>
      <c r="C1242" s="444" t="s">
        <v>1593</v>
      </c>
      <c r="D1242" s="445" t="s">
        <v>1165</v>
      </c>
      <c r="E1242" s="445"/>
      <c r="F1242" s="444"/>
      <c r="G1242" s="445"/>
      <c r="H1242" s="547">
        <v>-235000</v>
      </c>
      <c r="I1242" s="547">
        <v>-235000</v>
      </c>
      <c r="J1242" s="547">
        <v>-235000</v>
      </c>
      <c r="K1242" s="547">
        <v>-235000</v>
      </c>
      <c r="L1242" s="547">
        <v>-235000</v>
      </c>
      <c r="M1242" s="547">
        <v>-235000</v>
      </c>
      <c r="N1242" s="547">
        <v>-235000</v>
      </c>
      <c r="O1242" s="547">
        <v>-235000</v>
      </c>
      <c r="P1242" s="547">
        <v>-235000</v>
      </c>
      <c r="Q1242" s="547">
        <v>-235000</v>
      </c>
      <c r="R1242" s="547">
        <v>-235000</v>
      </c>
      <c r="S1242" s="547">
        <v>-235000</v>
      </c>
      <c r="T1242" s="547">
        <v>-250000</v>
      </c>
      <c r="U1242" s="547"/>
      <c r="V1242" s="547">
        <f t="shared" si="737"/>
        <v>-235625</v>
      </c>
      <c r="W1242" s="285"/>
      <c r="X1242" s="286"/>
      <c r="Y1242" s="548">
        <f t="shared" si="744"/>
        <v>0</v>
      </c>
      <c r="Z1242" s="549">
        <f t="shared" si="744"/>
        <v>0</v>
      </c>
      <c r="AA1242" s="549">
        <f t="shared" si="744"/>
        <v>0</v>
      </c>
      <c r="AB1242" s="282">
        <f t="shared" si="718"/>
        <v>-250000</v>
      </c>
      <c r="AC1242" s="281">
        <f t="shared" si="719"/>
        <v>0</v>
      </c>
      <c r="AD1242" s="549">
        <f t="shared" si="738"/>
        <v>0</v>
      </c>
      <c r="AE1242" s="553">
        <f t="shared" si="739"/>
        <v>0</v>
      </c>
      <c r="AF1242" s="282">
        <f t="shared" si="740"/>
        <v>-250000</v>
      </c>
      <c r="AG1242" s="283">
        <f t="shared" si="741"/>
        <v>-250000</v>
      </c>
      <c r="AH1242" s="281">
        <f t="shared" si="745"/>
        <v>0</v>
      </c>
      <c r="AI1242" s="551">
        <f t="shared" si="746"/>
        <v>0</v>
      </c>
      <c r="AJ1242" s="549">
        <f t="shared" si="746"/>
        <v>0</v>
      </c>
      <c r="AK1242" s="549">
        <f t="shared" si="746"/>
        <v>0</v>
      </c>
      <c r="AL1242" s="282">
        <f t="shared" si="705"/>
        <v>-235625</v>
      </c>
      <c r="AM1242" s="281">
        <f t="shared" si="706"/>
        <v>0</v>
      </c>
      <c r="AN1242" s="549">
        <f t="shared" si="700"/>
        <v>0</v>
      </c>
      <c r="AO1242" s="549">
        <f t="shared" si="701"/>
        <v>0</v>
      </c>
      <c r="AP1242" s="549">
        <f t="shared" si="707"/>
        <v>-235625</v>
      </c>
      <c r="AQ1242" s="283">
        <f t="shared" si="717"/>
        <v>-235625</v>
      </c>
      <c r="AR1242" s="281">
        <f t="shared" si="708"/>
        <v>0</v>
      </c>
      <c r="AT1242" s="446" t="s">
        <v>2076</v>
      </c>
      <c r="AU1242" s="344"/>
      <c r="AV1242" s="447" t="str">
        <f t="shared" si="743"/>
        <v>CA</v>
      </c>
      <c r="AW1242" s="447" t="str">
        <f t="shared" si="743"/>
        <v>CL</v>
      </c>
      <c r="AX1242" s="447" t="str">
        <f t="shared" si="743"/>
        <v>AIC</v>
      </c>
      <c r="AY1242" s="447" t="str">
        <f t="shared" si="747"/>
        <v>ERB</v>
      </c>
      <c r="AZ1242" s="447" t="str">
        <f t="shared" si="747"/>
        <v>GRB</v>
      </c>
      <c r="BA1242" s="447" t="str">
        <f t="shared" si="747"/>
        <v>Non-Op</v>
      </c>
      <c r="BC1242" s="449" t="s">
        <v>2100</v>
      </c>
      <c r="BD1242" s="552">
        <f t="shared" si="742"/>
        <v>-250000</v>
      </c>
      <c r="BF1242" s="435"/>
      <c r="BG1242" s="435"/>
      <c r="BH1242" s="435"/>
      <c r="BI1242" s="435"/>
      <c r="BJ1242" s="435"/>
      <c r="BK1242" s="435"/>
      <c r="BL1242" s="435"/>
      <c r="BN1242" s="444"/>
    </row>
    <row r="1243" spans="1:66" s="28" customFormat="1" ht="12" customHeight="1">
      <c r="A1243" s="287">
        <v>22840122</v>
      </c>
      <c r="B1243" s="288" t="str">
        <f t="shared" si="736"/>
        <v>22840122</v>
      </c>
      <c r="C1243" s="444" t="s">
        <v>1594</v>
      </c>
      <c r="D1243" s="445" t="s">
        <v>1165</v>
      </c>
      <c r="E1243" s="445"/>
      <c r="F1243" s="444"/>
      <c r="G1243" s="445"/>
      <c r="H1243" s="547">
        <v>-149000</v>
      </c>
      <c r="I1243" s="547">
        <v>-149000</v>
      </c>
      <c r="J1243" s="547">
        <v>-149000</v>
      </c>
      <c r="K1243" s="547">
        <v>-149000</v>
      </c>
      <c r="L1243" s="547">
        <v>-149000</v>
      </c>
      <c r="M1243" s="547">
        <v>-149000</v>
      </c>
      <c r="N1243" s="547">
        <v>-149000</v>
      </c>
      <c r="O1243" s="547">
        <v>-149000</v>
      </c>
      <c r="P1243" s="547">
        <v>-149000</v>
      </c>
      <c r="Q1243" s="547">
        <v>-149000</v>
      </c>
      <c r="R1243" s="547">
        <v>-149000</v>
      </c>
      <c r="S1243" s="547">
        <v>-149000</v>
      </c>
      <c r="T1243" s="547">
        <v>-149000</v>
      </c>
      <c r="U1243" s="547"/>
      <c r="V1243" s="547">
        <f t="shared" si="737"/>
        <v>-149000</v>
      </c>
      <c r="W1243" s="285"/>
      <c r="X1243" s="286"/>
      <c r="Y1243" s="548">
        <f t="shared" si="744"/>
        <v>0</v>
      </c>
      <c r="Z1243" s="549">
        <f t="shared" si="744"/>
        <v>0</v>
      </c>
      <c r="AA1243" s="549">
        <f t="shared" si="744"/>
        <v>0</v>
      </c>
      <c r="AB1243" s="282">
        <f t="shared" si="718"/>
        <v>-149000</v>
      </c>
      <c r="AC1243" s="281">
        <f t="shared" si="719"/>
        <v>0</v>
      </c>
      <c r="AD1243" s="549">
        <f t="shared" si="738"/>
        <v>0</v>
      </c>
      <c r="AE1243" s="553">
        <f t="shared" si="739"/>
        <v>0</v>
      </c>
      <c r="AF1243" s="282">
        <f t="shared" si="740"/>
        <v>-149000</v>
      </c>
      <c r="AG1243" s="283">
        <f t="shared" si="741"/>
        <v>-149000</v>
      </c>
      <c r="AH1243" s="281">
        <f t="shared" si="745"/>
        <v>0</v>
      </c>
      <c r="AI1243" s="551">
        <f t="shared" si="746"/>
        <v>0</v>
      </c>
      <c r="AJ1243" s="549">
        <f t="shared" si="746"/>
        <v>0</v>
      </c>
      <c r="AK1243" s="549">
        <f t="shared" si="746"/>
        <v>0</v>
      </c>
      <c r="AL1243" s="282">
        <f t="shared" si="705"/>
        <v>-149000</v>
      </c>
      <c r="AM1243" s="281">
        <f t="shared" si="706"/>
        <v>0</v>
      </c>
      <c r="AN1243" s="549">
        <f t="shared" si="700"/>
        <v>0</v>
      </c>
      <c r="AO1243" s="549">
        <f t="shared" si="701"/>
        <v>0</v>
      </c>
      <c r="AP1243" s="549">
        <f t="shared" si="707"/>
        <v>-149000</v>
      </c>
      <c r="AQ1243" s="283">
        <f t="shared" si="717"/>
        <v>-149000</v>
      </c>
      <c r="AR1243" s="281">
        <f t="shared" si="708"/>
        <v>0</v>
      </c>
      <c r="AT1243" s="446" t="s">
        <v>2076</v>
      </c>
      <c r="AU1243" s="344"/>
      <c r="AV1243" s="447" t="str">
        <f t="shared" si="743"/>
        <v>CA</v>
      </c>
      <c r="AW1243" s="447" t="str">
        <f t="shared" si="743"/>
        <v>CL</v>
      </c>
      <c r="AX1243" s="447" t="str">
        <f t="shared" si="743"/>
        <v>AIC</v>
      </c>
      <c r="AY1243" s="447" t="str">
        <f t="shared" si="747"/>
        <v>ERB</v>
      </c>
      <c r="AZ1243" s="447" t="str">
        <f t="shared" si="747"/>
        <v>GRB</v>
      </c>
      <c r="BA1243" s="447" t="str">
        <f t="shared" si="747"/>
        <v>Non-Op</v>
      </c>
      <c r="BC1243" s="449" t="s">
        <v>2100</v>
      </c>
      <c r="BD1243" s="552">
        <f t="shared" si="742"/>
        <v>-149000</v>
      </c>
      <c r="BF1243" s="435"/>
      <c r="BG1243" s="435"/>
      <c r="BH1243" s="435"/>
      <c r="BI1243" s="435"/>
      <c r="BJ1243" s="435"/>
      <c r="BK1243" s="435"/>
      <c r="BL1243" s="435"/>
      <c r="BN1243" s="444"/>
    </row>
    <row r="1244" spans="1:66" s="28" customFormat="1" ht="12" customHeight="1">
      <c r="A1244" s="287">
        <v>22840131</v>
      </c>
      <c r="B1244" s="288" t="str">
        <f t="shared" si="736"/>
        <v>22840131</v>
      </c>
      <c r="C1244" s="444" t="s">
        <v>1759</v>
      </c>
      <c r="D1244" s="445" t="s">
        <v>1165</v>
      </c>
      <c r="E1244" s="445"/>
      <c r="F1244" s="444"/>
      <c r="G1244" s="445"/>
      <c r="H1244" s="547">
        <v>-577143.12</v>
      </c>
      <c r="I1244" s="547">
        <v>-577143.12</v>
      </c>
      <c r="J1244" s="547">
        <v>-577143.12</v>
      </c>
      <c r="K1244" s="547">
        <v>-577143.12</v>
      </c>
      <c r="L1244" s="547">
        <v>-577143.12</v>
      </c>
      <c r="M1244" s="547">
        <v>-577143.12</v>
      </c>
      <c r="N1244" s="547">
        <v>-577143.12</v>
      </c>
      <c r="O1244" s="547">
        <v>-577143.12</v>
      </c>
      <c r="P1244" s="547">
        <v>-577143.12</v>
      </c>
      <c r="Q1244" s="547">
        <v>-573272.12</v>
      </c>
      <c r="R1244" s="547">
        <v>-573272.12</v>
      </c>
      <c r="S1244" s="547">
        <v>-558777.69999999995</v>
      </c>
      <c r="T1244" s="547">
        <v>-558777.69999999995</v>
      </c>
      <c r="U1244" s="547"/>
      <c r="V1244" s="547">
        <f t="shared" si="737"/>
        <v>-574202.27583333338</v>
      </c>
      <c r="W1244" s="285"/>
      <c r="X1244" s="286"/>
      <c r="Y1244" s="548">
        <f t="shared" si="744"/>
        <v>0</v>
      </c>
      <c r="Z1244" s="549">
        <f t="shared" si="744"/>
        <v>0</v>
      </c>
      <c r="AA1244" s="549">
        <f t="shared" si="744"/>
        <v>0</v>
      </c>
      <c r="AB1244" s="282">
        <f t="shared" si="718"/>
        <v>-558777.69999999995</v>
      </c>
      <c r="AC1244" s="281">
        <f t="shared" si="719"/>
        <v>0</v>
      </c>
      <c r="AD1244" s="549">
        <f t="shared" si="738"/>
        <v>0</v>
      </c>
      <c r="AE1244" s="553">
        <f t="shared" si="739"/>
        <v>0</v>
      </c>
      <c r="AF1244" s="282">
        <f t="shared" si="740"/>
        <v>-558777.69999999995</v>
      </c>
      <c r="AG1244" s="283">
        <f t="shared" si="741"/>
        <v>-558777.69999999995</v>
      </c>
      <c r="AH1244" s="281">
        <f t="shared" si="745"/>
        <v>0</v>
      </c>
      <c r="AI1244" s="551">
        <f t="shared" si="746"/>
        <v>0</v>
      </c>
      <c r="AJ1244" s="549">
        <f t="shared" si="746"/>
        <v>0</v>
      </c>
      <c r="AK1244" s="549">
        <f t="shared" si="746"/>
        <v>0</v>
      </c>
      <c r="AL1244" s="282">
        <f t="shared" si="705"/>
        <v>-574202.27583333338</v>
      </c>
      <c r="AM1244" s="281">
        <f t="shared" si="706"/>
        <v>0</v>
      </c>
      <c r="AN1244" s="549">
        <f t="shared" si="700"/>
        <v>0</v>
      </c>
      <c r="AO1244" s="549">
        <f t="shared" si="701"/>
        <v>0</v>
      </c>
      <c r="AP1244" s="549">
        <f t="shared" si="707"/>
        <v>-574202.27583333338</v>
      </c>
      <c r="AQ1244" s="283">
        <f t="shared" si="717"/>
        <v>-574202.27583333338</v>
      </c>
      <c r="AR1244" s="281">
        <f t="shared" si="708"/>
        <v>0</v>
      </c>
      <c r="AT1244" s="446" t="s">
        <v>2076</v>
      </c>
      <c r="AU1244" s="344"/>
      <c r="AV1244" s="447" t="str">
        <f t="shared" si="743"/>
        <v>CA</v>
      </c>
      <c r="AW1244" s="447" t="str">
        <f t="shared" si="743"/>
        <v>CL</v>
      </c>
      <c r="AX1244" s="447" t="str">
        <f t="shared" si="743"/>
        <v>AIC</v>
      </c>
      <c r="AY1244" s="447" t="str">
        <f t="shared" si="747"/>
        <v>ERB</v>
      </c>
      <c r="AZ1244" s="447" t="str">
        <f t="shared" si="747"/>
        <v>GRB</v>
      </c>
      <c r="BA1244" s="447" t="str">
        <f t="shared" si="747"/>
        <v>Non-Op</v>
      </c>
      <c r="BC1244" s="449" t="s">
        <v>2100</v>
      </c>
      <c r="BD1244" s="552">
        <f t="shared" si="742"/>
        <v>-558777.69999999995</v>
      </c>
      <c r="BF1244" s="435"/>
      <c r="BG1244" s="435"/>
      <c r="BH1244" s="435"/>
      <c r="BI1244" s="435"/>
      <c r="BJ1244" s="435"/>
      <c r="BK1244" s="435"/>
      <c r="BL1244" s="435"/>
      <c r="BN1244" s="444"/>
    </row>
    <row r="1245" spans="1:66" s="28" customFormat="1" ht="12" customHeight="1">
      <c r="A1245" s="287">
        <v>22840132</v>
      </c>
      <c r="B1245" s="288" t="str">
        <f t="shared" si="736"/>
        <v>22840132</v>
      </c>
      <c r="C1245" s="444" t="s">
        <v>1595</v>
      </c>
      <c r="D1245" s="445" t="s">
        <v>1165</v>
      </c>
      <c r="E1245" s="445"/>
      <c r="F1245" s="444"/>
      <c r="G1245" s="445"/>
      <c r="H1245" s="547">
        <v>-107000</v>
      </c>
      <c r="I1245" s="547">
        <v>-107000</v>
      </c>
      <c r="J1245" s="547">
        <v>-107000</v>
      </c>
      <c r="K1245" s="547">
        <v>-107000</v>
      </c>
      <c r="L1245" s="547">
        <v>-107000</v>
      </c>
      <c r="M1245" s="547">
        <v>-107000</v>
      </c>
      <c r="N1245" s="547">
        <v>-107000</v>
      </c>
      <c r="O1245" s="547">
        <v>-107000</v>
      </c>
      <c r="P1245" s="547">
        <v>-107000</v>
      </c>
      <c r="Q1245" s="547">
        <v>-107000</v>
      </c>
      <c r="R1245" s="547">
        <v>-107000</v>
      </c>
      <c r="S1245" s="547">
        <v>-107000</v>
      </c>
      <c r="T1245" s="547">
        <v>-107000</v>
      </c>
      <c r="U1245" s="547"/>
      <c r="V1245" s="547">
        <f t="shared" si="737"/>
        <v>-107000</v>
      </c>
      <c r="W1245" s="285"/>
      <c r="X1245" s="286"/>
      <c r="Y1245" s="548">
        <f t="shared" si="744"/>
        <v>0</v>
      </c>
      <c r="Z1245" s="549">
        <f t="shared" si="744"/>
        <v>0</v>
      </c>
      <c r="AA1245" s="549">
        <f t="shared" si="744"/>
        <v>0</v>
      </c>
      <c r="AB1245" s="282">
        <f t="shared" si="718"/>
        <v>-107000</v>
      </c>
      <c r="AC1245" s="281">
        <f t="shared" si="719"/>
        <v>0</v>
      </c>
      <c r="AD1245" s="549">
        <f t="shared" si="738"/>
        <v>0</v>
      </c>
      <c r="AE1245" s="553">
        <f t="shared" si="739"/>
        <v>0</v>
      </c>
      <c r="AF1245" s="282">
        <f t="shared" si="740"/>
        <v>-107000</v>
      </c>
      <c r="AG1245" s="283">
        <f t="shared" si="741"/>
        <v>-107000</v>
      </c>
      <c r="AH1245" s="281">
        <f t="shared" si="745"/>
        <v>0</v>
      </c>
      <c r="AI1245" s="551">
        <f t="shared" si="746"/>
        <v>0</v>
      </c>
      <c r="AJ1245" s="549">
        <f t="shared" si="746"/>
        <v>0</v>
      </c>
      <c r="AK1245" s="549">
        <f t="shared" si="746"/>
        <v>0</v>
      </c>
      <c r="AL1245" s="282">
        <f t="shared" si="705"/>
        <v>-107000</v>
      </c>
      <c r="AM1245" s="281">
        <f t="shared" si="706"/>
        <v>0</v>
      </c>
      <c r="AN1245" s="549">
        <f t="shared" si="700"/>
        <v>0</v>
      </c>
      <c r="AO1245" s="549">
        <f t="shared" si="701"/>
        <v>0</v>
      </c>
      <c r="AP1245" s="549">
        <f t="shared" si="707"/>
        <v>-107000</v>
      </c>
      <c r="AQ1245" s="283">
        <f t="shared" si="717"/>
        <v>-107000</v>
      </c>
      <c r="AR1245" s="281">
        <f t="shared" si="708"/>
        <v>0</v>
      </c>
      <c r="AT1245" s="446" t="s">
        <v>2076</v>
      </c>
      <c r="AU1245" s="344"/>
      <c r="AV1245" s="447" t="str">
        <f t="shared" si="743"/>
        <v>CA</v>
      </c>
      <c r="AW1245" s="447" t="str">
        <f t="shared" si="743"/>
        <v>CL</v>
      </c>
      <c r="AX1245" s="447" t="str">
        <f t="shared" si="743"/>
        <v>AIC</v>
      </c>
      <c r="AY1245" s="447" t="str">
        <f t="shared" si="747"/>
        <v>ERB</v>
      </c>
      <c r="AZ1245" s="447" t="str">
        <f t="shared" si="747"/>
        <v>GRB</v>
      </c>
      <c r="BA1245" s="447" t="str">
        <f t="shared" si="747"/>
        <v>Non-Op</v>
      </c>
      <c r="BC1245" s="449" t="s">
        <v>2100</v>
      </c>
      <c r="BD1245" s="552">
        <f t="shared" si="742"/>
        <v>-107000</v>
      </c>
      <c r="BF1245" s="435"/>
      <c r="BG1245" s="435"/>
      <c r="BH1245" s="435"/>
      <c r="BI1245" s="435"/>
      <c r="BJ1245" s="435"/>
      <c r="BK1245" s="435"/>
      <c r="BL1245" s="435"/>
      <c r="BN1245" s="444"/>
    </row>
    <row r="1246" spans="1:66" s="28" customFormat="1" ht="12" customHeight="1">
      <c r="A1246" s="476">
        <v>22840161</v>
      </c>
      <c r="B1246" s="445" t="str">
        <f t="shared" si="736"/>
        <v>22840161</v>
      </c>
      <c r="C1246" s="444" t="s">
        <v>1760</v>
      </c>
      <c r="D1246" s="445" t="s">
        <v>1165</v>
      </c>
      <c r="E1246" s="445"/>
      <c r="F1246" s="444"/>
      <c r="G1246" s="445"/>
      <c r="H1246" s="547">
        <v>-345471.25</v>
      </c>
      <c r="I1246" s="547">
        <v>-345471.25</v>
      </c>
      <c r="J1246" s="547">
        <v>-345471.25</v>
      </c>
      <c r="K1246" s="547">
        <v>-345471.25</v>
      </c>
      <c r="L1246" s="547">
        <v>-345471.25</v>
      </c>
      <c r="M1246" s="547">
        <v>-345471.25</v>
      </c>
      <c r="N1246" s="547">
        <v>-345471.25</v>
      </c>
      <c r="O1246" s="547">
        <v>-345471.25</v>
      </c>
      <c r="P1246" s="547">
        <v>-345471.25</v>
      </c>
      <c r="Q1246" s="547">
        <v>-345471.25</v>
      </c>
      <c r="R1246" s="547">
        <v>-345471.25</v>
      </c>
      <c r="S1246" s="547">
        <v>-345471.25</v>
      </c>
      <c r="T1246" s="547">
        <v>-300000</v>
      </c>
      <c r="U1246" s="547"/>
      <c r="V1246" s="547">
        <f t="shared" si="737"/>
        <v>-343576.61458333331</v>
      </c>
      <c r="W1246" s="285"/>
      <c r="X1246" s="286"/>
      <c r="Y1246" s="548">
        <f t="shared" si="744"/>
        <v>0</v>
      </c>
      <c r="Z1246" s="549">
        <f t="shared" si="744"/>
        <v>0</v>
      </c>
      <c r="AA1246" s="549">
        <f t="shared" si="744"/>
        <v>0</v>
      </c>
      <c r="AB1246" s="282">
        <f t="shared" si="718"/>
        <v>-300000</v>
      </c>
      <c r="AC1246" s="281">
        <f t="shared" si="719"/>
        <v>0</v>
      </c>
      <c r="AD1246" s="549">
        <f t="shared" si="738"/>
        <v>0</v>
      </c>
      <c r="AE1246" s="553">
        <f t="shared" si="739"/>
        <v>0</v>
      </c>
      <c r="AF1246" s="282">
        <f t="shared" si="740"/>
        <v>-300000</v>
      </c>
      <c r="AG1246" s="283">
        <f t="shared" si="741"/>
        <v>-300000</v>
      </c>
      <c r="AH1246" s="281">
        <f t="shared" si="745"/>
        <v>0</v>
      </c>
      <c r="AI1246" s="551">
        <f t="shared" si="746"/>
        <v>0</v>
      </c>
      <c r="AJ1246" s="549">
        <f t="shared" si="746"/>
        <v>0</v>
      </c>
      <c r="AK1246" s="549">
        <f t="shared" si="746"/>
        <v>0</v>
      </c>
      <c r="AL1246" s="282">
        <f t="shared" si="705"/>
        <v>-343576.61458333331</v>
      </c>
      <c r="AM1246" s="281">
        <f t="shared" si="706"/>
        <v>0</v>
      </c>
      <c r="AN1246" s="549">
        <f t="shared" si="700"/>
        <v>0</v>
      </c>
      <c r="AO1246" s="549">
        <f t="shared" si="701"/>
        <v>0</v>
      </c>
      <c r="AP1246" s="549">
        <f t="shared" si="707"/>
        <v>-343576.61458333331</v>
      </c>
      <c r="AQ1246" s="283">
        <f t="shared" si="717"/>
        <v>-343576.61458333331</v>
      </c>
      <c r="AR1246" s="281">
        <f t="shared" si="708"/>
        <v>0</v>
      </c>
      <c r="AT1246" s="446" t="s">
        <v>2076</v>
      </c>
      <c r="AU1246" s="344"/>
      <c r="AV1246" s="447" t="str">
        <f t="shared" si="743"/>
        <v>CA</v>
      </c>
      <c r="AW1246" s="447" t="str">
        <f t="shared" si="743"/>
        <v>CL</v>
      </c>
      <c r="AX1246" s="447" t="str">
        <f t="shared" si="743"/>
        <v>AIC</v>
      </c>
      <c r="AY1246" s="447" t="str">
        <f t="shared" si="747"/>
        <v>ERB</v>
      </c>
      <c r="AZ1246" s="447" t="str">
        <f t="shared" si="747"/>
        <v>GRB</v>
      </c>
      <c r="BA1246" s="447" t="str">
        <f t="shared" si="747"/>
        <v>Non-Op</v>
      </c>
      <c r="BC1246" s="449" t="s">
        <v>2100</v>
      </c>
      <c r="BD1246" s="552">
        <f t="shared" si="742"/>
        <v>-300000</v>
      </c>
      <c r="BF1246" s="435"/>
      <c r="BG1246" s="435"/>
      <c r="BH1246" s="435"/>
      <c r="BI1246" s="435"/>
      <c r="BJ1246" s="435"/>
      <c r="BK1246" s="435"/>
      <c r="BL1246" s="435"/>
      <c r="BN1246" s="444"/>
    </row>
    <row r="1247" spans="1:66" s="28" customFormat="1" ht="12" customHeight="1">
      <c r="A1247" s="476">
        <v>22840162</v>
      </c>
      <c r="B1247" s="445" t="str">
        <f t="shared" si="736"/>
        <v>22840162</v>
      </c>
      <c r="C1247" s="444" t="s">
        <v>1761</v>
      </c>
      <c r="D1247" s="445" t="s">
        <v>1165</v>
      </c>
      <c r="E1247" s="445"/>
      <c r="F1247" s="444"/>
      <c r="G1247" s="445"/>
      <c r="H1247" s="547">
        <v>-63171.5</v>
      </c>
      <c r="I1247" s="547">
        <v>-63171.5</v>
      </c>
      <c r="J1247" s="547">
        <v>-63171.5</v>
      </c>
      <c r="K1247" s="547">
        <v>-60162.75</v>
      </c>
      <c r="L1247" s="547">
        <v>-60162.75</v>
      </c>
      <c r="M1247" s="547">
        <v>-60162.75</v>
      </c>
      <c r="N1247" s="547">
        <v>-58816.800000000003</v>
      </c>
      <c r="O1247" s="547">
        <v>-58816.800000000003</v>
      </c>
      <c r="P1247" s="547">
        <v>-58816.800000000003</v>
      </c>
      <c r="Q1247" s="547">
        <v>-55923.8</v>
      </c>
      <c r="R1247" s="547">
        <v>-55923.8</v>
      </c>
      <c r="S1247" s="547">
        <v>-55923.8</v>
      </c>
      <c r="T1247" s="547">
        <v>-55923.8</v>
      </c>
      <c r="U1247" s="547"/>
      <c r="V1247" s="547">
        <f t="shared" si="737"/>
        <v>-59216.725000000006</v>
      </c>
      <c r="W1247" s="285"/>
      <c r="X1247" s="286"/>
      <c r="Y1247" s="548">
        <f t="shared" si="744"/>
        <v>0</v>
      </c>
      <c r="Z1247" s="549">
        <f t="shared" si="744"/>
        <v>0</v>
      </c>
      <c r="AA1247" s="549">
        <f t="shared" si="744"/>
        <v>0</v>
      </c>
      <c r="AB1247" s="282">
        <f t="shared" si="718"/>
        <v>-55923.8</v>
      </c>
      <c r="AC1247" s="281">
        <f t="shared" si="719"/>
        <v>0</v>
      </c>
      <c r="AD1247" s="549">
        <f t="shared" si="738"/>
        <v>0</v>
      </c>
      <c r="AE1247" s="553">
        <f t="shared" si="739"/>
        <v>0</v>
      </c>
      <c r="AF1247" s="282">
        <f t="shared" si="740"/>
        <v>-55923.8</v>
      </c>
      <c r="AG1247" s="283">
        <f t="shared" si="741"/>
        <v>-55923.8</v>
      </c>
      <c r="AH1247" s="281">
        <f t="shared" si="745"/>
        <v>0</v>
      </c>
      <c r="AI1247" s="551">
        <f t="shared" si="746"/>
        <v>0</v>
      </c>
      <c r="AJ1247" s="549">
        <f t="shared" si="746"/>
        <v>0</v>
      </c>
      <c r="AK1247" s="549">
        <f t="shared" si="746"/>
        <v>0</v>
      </c>
      <c r="AL1247" s="282">
        <f t="shared" si="705"/>
        <v>-59216.725000000006</v>
      </c>
      <c r="AM1247" s="281">
        <f t="shared" si="706"/>
        <v>0</v>
      </c>
      <c r="AN1247" s="549">
        <f t="shared" ref="AN1247:AN1312" si="748">IF($D1247=AN$5,$V1247,IF($D1247=AN$4, $V1247*$AK$1,0))</f>
        <v>0</v>
      </c>
      <c r="AO1247" s="549">
        <f t="shared" ref="AO1247:AO1312" si="749">IF($D1247=AO$5,$V1247,IF($D1247=AO$4, $V1247*$AK$2,0))</f>
        <v>0</v>
      </c>
      <c r="AP1247" s="549">
        <f t="shared" si="707"/>
        <v>-59216.725000000006</v>
      </c>
      <c r="AQ1247" s="283">
        <f t="shared" si="717"/>
        <v>-59216.725000000006</v>
      </c>
      <c r="AR1247" s="281">
        <f t="shared" si="708"/>
        <v>0</v>
      </c>
      <c r="AT1247" s="446" t="s">
        <v>2076</v>
      </c>
      <c r="AU1247" s="344"/>
      <c r="AV1247" s="447" t="str">
        <f t="shared" si="743"/>
        <v>CA</v>
      </c>
      <c r="AW1247" s="447" t="str">
        <f t="shared" si="743"/>
        <v>CL</v>
      </c>
      <c r="AX1247" s="447" t="str">
        <f t="shared" si="743"/>
        <v>AIC</v>
      </c>
      <c r="AY1247" s="447" t="str">
        <f t="shared" si="747"/>
        <v>ERB</v>
      </c>
      <c r="AZ1247" s="447" t="str">
        <f t="shared" si="747"/>
        <v>GRB</v>
      </c>
      <c r="BA1247" s="447" t="str">
        <f t="shared" si="747"/>
        <v>Non-Op</v>
      </c>
      <c r="BC1247" s="449" t="s">
        <v>2100</v>
      </c>
      <c r="BD1247" s="552">
        <f t="shared" si="742"/>
        <v>-55923.8</v>
      </c>
      <c r="BF1247" s="435"/>
      <c r="BG1247" s="435"/>
      <c r="BH1247" s="435"/>
      <c r="BI1247" s="435"/>
      <c r="BJ1247" s="435"/>
      <c r="BK1247" s="435"/>
      <c r="BL1247" s="435"/>
      <c r="BN1247" s="444"/>
    </row>
    <row r="1248" spans="1:66" s="28" customFormat="1" ht="12" customHeight="1">
      <c r="A1248" s="476">
        <v>22840171</v>
      </c>
      <c r="B1248" s="445" t="str">
        <f t="shared" si="736"/>
        <v>22840171</v>
      </c>
      <c r="C1248" s="444" t="s">
        <v>1762</v>
      </c>
      <c r="D1248" s="445" t="s">
        <v>2092</v>
      </c>
      <c r="E1248" s="445"/>
      <c r="F1248" s="444"/>
      <c r="G1248" s="445"/>
      <c r="H1248" s="547">
        <v>-48596</v>
      </c>
      <c r="I1248" s="547">
        <v>-48596</v>
      </c>
      <c r="J1248" s="547">
        <v>-48596</v>
      </c>
      <c r="K1248" s="547">
        <v>-48596</v>
      </c>
      <c r="L1248" s="547">
        <v>-48596</v>
      </c>
      <c r="M1248" s="547">
        <v>-48596</v>
      </c>
      <c r="N1248" s="547">
        <v>-48596</v>
      </c>
      <c r="O1248" s="547">
        <v>-48596</v>
      </c>
      <c r="P1248" s="547">
        <v>-48596</v>
      </c>
      <c r="Q1248" s="547">
        <v>-48596</v>
      </c>
      <c r="R1248" s="547">
        <v>-48596</v>
      </c>
      <c r="S1248" s="547">
        <v>-48596</v>
      </c>
      <c r="T1248" s="547">
        <v>-48596</v>
      </c>
      <c r="U1248" s="547"/>
      <c r="V1248" s="547">
        <f t="shared" si="737"/>
        <v>-48596</v>
      </c>
      <c r="W1248" s="285"/>
      <c r="X1248" s="286"/>
      <c r="Y1248" s="548">
        <f t="shared" si="744"/>
        <v>0</v>
      </c>
      <c r="Z1248" s="549">
        <f t="shared" si="744"/>
        <v>-48596</v>
      </c>
      <c r="AA1248" s="549">
        <f t="shared" si="744"/>
        <v>0</v>
      </c>
      <c r="AB1248" s="282">
        <f t="shared" si="718"/>
        <v>0</v>
      </c>
      <c r="AC1248" s="281">
        <f t="shared" si="719"/>
        <v>0</v>
      </c>
      <c r="AD1248" s="549">
        <f t="shared" si="738"/>
        <v>0</v>
      </c>
      <c r="AE1248" s="553">
        <f t="shared" si="739"/>
        <v>0</v>
      </c>
      <c r="AF1248" s="282">
        <f t="shared" si="740"/>
        <v>0</v>
      </c>
      <c r="AG1248" s="283">
        <f t="shared" si="741"/>
        <v>0</v>
      </c>
      <c r="AH1248" s="281">
        <f t="shared" si="745"/>
        <v>0</v>
      </c>
      <c r="AI1248" s="551">
        <f t="shared" si="746"/>
        <v>0</v>
      </c>
      <c r="AJ1248" s="549">
        <f t="shared" si="746"/>
        <v>-48596</v>
      </c>
      <c r="AK1248" s="549">
        <f t="shared" si="746"/>
        <v>0</v>
      </c>
      <c r="AL1248" s="282">
        <f t="shared" si="705"/>
        <v>0</v>
      </c>
      <c r="AM1248" s="281">
        <f t="shared" si="706"/>
        <v>0</v>
      </c>
      <c r="AN1248" s="549">
        <f t="shared" si="748"/>
        <v>0</v>
      </c>
      <c r="AO1248" s="549">
        <f t="shared" si="749"/>
        <v>0</v>
      </c>
      <c r="AP1248" s="549">
        <f t="shared" si="707"/>
        <v>0</v>
      </c>
      <c r="AQ1248" s="283">
        <f t="shared" si="717"/>
        <v>0</v>
      </c>
      <c r="AR1248" s="281">
        <f t="shared" si="708"/>
        <v>0</v>
      </c>
      <c r="AT1248" s="446"/>
      <c r="AU1248" s="344"/>
      <c r="AV1248" s="447" t="str">
        <f t="shared" si="743"/>
        <v>CA</v>
      </c>
      <c r="AW1248" s="447" t="str">
        <f t="shared" si="743"/>
        <v>CL</v>
      </c>
      <c r="AX1248" s="447" t="str">
        <f t="shared" si="743"/>
        <v>AIC</v>
      </c>
      <c r="AY1248" s="447" t="str">
        <f t="shared" si="747"/>
        <v>ERB</v>
      </c>
      <c r="AZ1248" s="447" t="str">
        <f t="shared" si="747"/>
        <v>GRB</v>
      </c>
      <c r="BA1248" s="447" t="str">
        <f t="shared" si="747"/>
        <v>Non-Op</v>
      </c>
      <c r="BC1248" s="445" t="s">
        <v>2304</v>
      </c>
      <c r="BD1248" s="552">
        <f t="shared" si="742"/>
        <v>-48596</v>
      </c>
      <c r="BF1248" s="435"/>
      <c r="BG1248" s="435"/>
      <c r="BH1248" s="435"/>
      <c r="BI1248" s="435"/>
      <c r="BJ1248" s="435"/>
      <c r="BK1248" s="435"/>
      <c r="BL1248" s="435"/>
      <c r="BN1248" s="444"/>
    </row>
    <row r="1249" spans="1:66" s="28" customFormat="1" ht="12" customHeight="1">
      <c r="A1249" s="476">
        <v>22840181</v>
      </c>
      <c r="B1249" s="445" t="str">
        <f t="shared" si="736"/>
        <v>22840181</v>
      </c>
      <c r="C1249" s="444" t="s">
        <v>1763</v>
      </c>
      <c r="D1249" s="445" t="s">
        <v>1165</v>
      </c>
      <c r="E1249" s="445"/>
      <c r="F1249" s="444"/>
      <c r="G1249" s="445"/>
      <c r="H1249" s="547">
        <v>-6218628.7400000002</v>
      </c>
      <c r="I1249" s="547">
        <v>-6218628.7400000002</v>
      </c>
      <c r="J1249" s="547">
        <v>-6218628.7400000002</v>
      </c>
      <c r="K1249" s="547">
        <v>-6034923.8700000001</v>
      </c>
      <c r="L1249" s="547">
        <v>-6034923.8700000001</v>
      </c>
      <c r="M1249" s="547">
        <v>-6034923.8700000001</v>
      </c>
      <c r="N1249" s="547">
        <v>-5955128.5099999998</v>
      </c>
      <c r="O1249" s="547">
        <v>-5955128.5099999998</v>
      </c>
      <c r="P1249" s="547">
        <v>-5955128.5099999998</v>
      </c>
      <c r="Q1249" s="547">
        <v>-5894586.3600000003</v>
      </c>
      <c r="R1249" s="547">
        <v>-5894586.3600000003</v>
      </c>
      <c r="S1249" s="547">
        <v>-5894586.3600000003</v>
      </c>
      <c r="T1249" s="547">
        <v>-6156880.0700000003</v>
      </c>
      <c r="U1249" s="547"/>
      <c r="V1249" s="547">
        <f t="shared" si="737"/>
        <v>-6023244.0087499991</v>
      </c>
      <c r="W1249" s="285"/>
      <c r="X1249" s="286"/>
      <c r="Y1249" s="548">
        <f t="shared" si="744"/>
        <v>0</v>
      </c>
      <c r="Z1249" s="549">
        <f t="shared" si="744"/>
        <v>0</v>
      </c>
      <c r="AA1249" s="549">
        <f t="shared" si="744"/>
        <v>0</v>
      </c>
      <c r="AB1249" s="282">
        <f t="shared" si="718"/>
        <v>-6156880.0700000003</v>
      </c>
      <c r="AC1249" s="281">
        <f t="shared" si="719"/>
        <v>0</v>
      </c>
      <c r="AD1249" s="549">
        <f t="shared" si="738"/>
        <v>0</v>
      </c>
      <c r="AE1249" s="553">
        <f t="shared" si="739"/>
        <v>0</v>
      </c>
      <c r="AF1249" s="282">
        <f t="shared" si="740"/>
        <v>-6156880.0700000003</v>
      </c>
      <c r="AG1249" s="283">
        <f t="shared" si="741"/>
        <v>-6156880.0700000003</v>
      </c>
      <c r="AH1249" s="281">
        <f t="shared" si="745"/>
        <v>0</v>
      </c>
      <c r="AI1249" s="551">
        <f t="shared" si="746"/>
        <v>0</v>
      </c>
      <c r="AJ1249" s="549">
        <f t="shared" si="746"/>
        <v>0</v>
      </c>
      <c r="AK1249" s="549">
        <f t="shared" si="746"/>
        <v>0</v>
      </c>
      <c r="AL1249" s="282">
        <f t="shared" si="705"/>
        <v>-6023244.0087499991</v>
      </c>
      <c r="AM1249" s="281">
        <f t="shared" si="706"/>
        <v>0</v>
      </c>
      <c r="AN1249" s="549">
        <f t="shared" si="748"/>
        <v>0</v>
      </c>
      <c r="AO1249" s="549">
        <f t="shared" si="749"/>
        <v>0</v>
      </c>
      <c r="AP1249" s="549">
        <f t="shared" si="707"/>
        <v>-6023244.0087499991</v>
      </c>
      <c r="AQ1249" s="283">
        <f t="shared" si="717"/>
        <v>-6023244.0087499991</v>
      </c>
      <c r="AR1249" s="281">
        <f t="shared" si="708"/>
        <v>0</v>
      </c>
      <c r="AT1249" s="446" t="s">
        <v>2076</v>
      </c>
      <c r="AU1249" s="344"/>
      <c r="AV1249" s="447" t="str">
        <f t="shared" si="743"/>
        <v>CA</v>
      </c>
      <c r="AW1249" s="447" t="str">
        <f t="shared" si="743"/>
        <v>CL</v>
      </c>
      <c r="AX1249" s="447" t="str">
        <f t="shared" si="743"/>
        <v>AIC</v>
      </c>
      <c r="AY1249" s="447" t="str">
        <f t="shared" si="747"/>
        <v>ERB</v>
      </c>
      <c r="AZ1249" s="447" t="str">
        <f t="shared" si="747"/>
        <v>GRB</v>
      </c>
      <c r="BA1249" s="447" t="str">
        <f t="shared" si="747"/>
        <v>Non-Op</v>
      </c>
      <c r="BC1249" s="449" t="s">
        <v>2100</v>
      </c>
      <c r="BD1249" s="552">
        <f t="shared" si="742"/>
        <v>-6156880.0700000003</v>
      </c>
      <c r="BF1249" s="435"/>
      <c r="BG1249" s="435"/>
      <c r="BH1249" s="435"/>
      <c r="BI1249" s="435"/>
      <c r="BJ1249" s="435"/>
      <c r="BK1249" s="435"/>
      <c r="BL1249" s="435"/>
      <c r="BN1249" s="444"/>
    </row>
    <row r="1250" spans="1:66" s="28" customFormat="1" ht="12" customHeight="1">
      <c r="A1250" s="476">
        <v>22840191</v>
      </c>
      <c r="B1250" s="445" t="str">
        <f t="shared" si="736"/>
        <v>22840191</v>
      </c>
      <c r="C1250" s="444" t="s">
        <v>1764</v>
      </c>
      <c r="D1250" s="445" t="s">
        <v>1165</v>
      </c>
      <c r="E1250" s="445"/>
      <c r="F1250" s="444"/>
      <c r="G1250" s="445"/>
      <c r="H1250" s="547">
        <v>-267000</v>
      </c>
      <c r="I1250" s="547">
        <v>-267000</v>
      </c>
      <c r="J1250" s="547">
        <v>-267000</v>
      </c>
      <c r="K1250" s="547">
        <v>-267000</v>
      </c>
      <c r="L1250" s="547">
        <v>-267000</v>
      </c>
      <c r="M1250" s="547">
        <v>-267000</v>
      </c>
      <c r="N1250" s="547">
        <v>-267000</v>
      </c>
      <c r="O1250" s="547">
        <v>-267000</v>
      </c>
      <c r="P1250" s="547">
        <v>-267000</v>
      </c>
      <c r="Q1250" s="547">
        <v>-267000</v>
      </c>
      <c r="R1250" s="547">
        <v>-267000</v>
      </c>
      <c r="S1250" s="547">
        <v>-267000</v>
      </c>
      <c r="T1250" s="547">
        <v>-267000</v>
      </c>
      <c r="U1250" s="547"/>
      <c r="V1250" s="547">
        <f t="shared" si="737"/>
        <v>-267000</v>
      </c>
      <c r="W1250" s="285"/>
      <c r="X1250" s="286"/>
      <c r="Y1250" s="548">
        <f t="shared" si="744"/>
        <v>0</v>
      </c>
      <c r="Z1250" s="549">
        <f t="shared" si="744"/>
        <v>0</v>
      </c>
      <c r="AA1250" s="549">
        <f t="shared" si="744"/>
        <v>0</v>
      </c>
      <c r="AB1250" s="282">
        <f t="shared" si="718"/>
        <v>-267000</v>
      </c>
      <c r="AC1250" s="281">
        <f t="shared" si="719"/>
        <v>0</v>
      </c>
      <c r="AD1250" s="549">
        <f t="shared" si="738"/>
        <v>0</v>
      </c>
      <c r="AE1250" s="553">
        <f t="shared" si="739"/>
        <v>0</v>
      </c>
      <c r="AF1250" s="282">
        <f t="shared" si="740"/>
        <v>-267000</v>
      </c>
      <c r="AG1250" s="283">
        <f t="shared" si="741"/>
        <v>-267000</v>
      </c>
      <c r="AH1250" s="281">
        <f t="shared" si="745"/>
        <v>0</v>
      </c>
      <c r="AI1250" s="551">
        <f t="shared" si="746"/>
        <v>0</v>
      </c>
      <c r="AJ1250" s="549">
        <f t="shared" si="746"/>
        <v>0</v>
      </c>
      <c r="AK1250" s="549">
        <f t="shared" si="746"/>
        <v>0</v>
      </c>
      <c r="AL1250" s="282">
        <f t="shared" ref="AL1250:AL1315" si="750">V1250-SUM(AI1250:AK1250)</f>
        <v>-267000</v>
      </c>
      <c r="AM1250" s="281">
        <f t="shared" ref="AM1250:AM1315" si="751">V1250-SUM(AI1250:AK1250)-AL1250</f>
        <v>0</v>
      </c>
      <c r="AN1250" s="549">
        <f t="shared" si="748"/>
        <v>0</v>
      </c>
      <c r="AO1250" s="549">
        <f t="shared" si="749"/>
        <v>0</v>
      </c>
      <c r="AP1250" s="549">
        <f t="shared" ref="AP1250:AP1316" si="752">IF($D1250=AP$5,$V1250,IF($D1250=AP$4, $V1250*$AL$2,0))</f>
        <v>-267000</v>
      </c>
      <c r="AQ1250" s="283">
        <f t="shared" si="717"/>
        <v>-267000</v>
      </c>
      <c r="AR1250" s="281">
        <f t="shared" ref="AR1250:AR1315" si="753">AQ1250-AL1250</f>
        <v>0</v>
      </c>
      <c r="AT1250" s="446" t="s">
        <v>2076</v>
      </c>
      <c r="AU1250" s="344"/>
      <c r="AV1250" s="447" t="str">
        <f t="shared" si="743"/>
        <v>CA</v>
      </c>
      <c r="AW1250" s="447" t="str">
        <f t="shared" si="743"/>
        <v>CL</v>
      </c>
      <c r="AX1250" s="447" t="str">
        <f t="shared" si="743"/>
        <v>AIC</v>
      </c>
      <c r="AY1250" s="447" t="str">
        <f t="shared" si="747"/>
        <v>ERB</v>
      </c>
      <c r="AZ1250" s="447" t="str">
        <f t="shared" si="747"/>
        <v>GRB</v>
      </c>
      <c r="BA1250" s="447" t="str">
        <f t="shared" si="747"/>
        <v>Non-Op</v>
      </c>
      <c r="BC1250" s="449" t="s">
        <v>2100</v>
      </c>
      <c r="BD1250" s="552">
        <f t="shared" si="742"/>
        <v>-267000</v>
      </c>
      <c r="BF1250" s="435"/>
      <c r="BG1250" s="435"/>
      <c r="BH1250" s="435"/>
      <c r="BI1250" s="435"/>
      <c r="BJ1250" s="435"/>
      <c r="BK1250" s="435"/>
      <c r="BL1250" s="435"/>
      <c r="BN1250" s="444"/>
    </row>
    <row r="1251" spans="1:66" s="28" customFormat="1" ht="12" customHeight="1">
      <c r="A1251" s="476">
        <v>22840221</v>
      </c>
      <c r="B1251" s="445" t="str">
        <f t="shared" si="736"/>
        <v>22840221</v>
      </c>
      <c r="C1251" s="444" t="s">
        <v>1765</v>
      </c>
      <c r="D1251" s="445" t="s">
        <v>1165</v>
      </c>
      <c r="E1251" s="445"/>
      <c r="F1251" s="444"/>
      <c r="G1251" s="445"/>
      <c r="H1251" s="547">
        <v>-690977.51</v>
      </c>
      <c r="I1251" s="547">
        <v>-690977.51</v>
      </c>
      <c r="J1251" s="547">
        <v>-690977.51</v>
      </c>
      <c r="K1251" s="547">
        <v>-688621.75</v>
      </c>
      <c r="L1251" s="547">
        <v>-688621.75</v>
      </c>
      <c r="M1251" s="547">
        <v>-688621.75</v>
      </c>
      <c r="N1251" s="547">
        <v>-682578.66</v>
      </c>
      <c r="O1251" s="547">
        <v>-682578.66</v>
      </c>
      <c r="P1251" s="547">
        <v>-682578.66</v>
      </c>
      <c r="Q1251" s="547">
        <v>-680473.99</v>
      </c>
      <c r="R1251" s="547">
        <v>-680473.99</v>
      </c>
      <c r="S1251" s="547">
        <v>-680473.99</v>
      </c>
      <c r="T1251" s="547">
        <v>-679084.47</v>
      </c>
      <c r="U1251" s="547"/>
      <c r="V1251" s="547">
        <f t="shared" si="737"/>
        <v>-685167.4341666667</v>
      </c>
      <c r="W1251" s="285"/>
      <c r="X1251" s="286"/>
      <c r="Y1251" s="548">
        <f t="shared" si="744"/>
        <v>0</v>
      </c>
      <c r="Z1251" s="549">
        <f t="shared" si="744"/>
        <v>0</v>
      </c>
      <c r="AA1251" s="549">
        <f t="shared" si="744"/>
        <v>0</v>
      </c>
      <c r="AB1251" s="282">
        <f t="shared" si="718"/>
        <v>-679084.47</v>
      </c>
      <c r="AC1251" s="281">
        <f t="shared" si="719"/>
        <v>0</v>
      </c>
      <c r="AD1251" s="549">
        <f t="shared" si="738"/>
        <v>0</v>
      </c>
      <c r="AE1251" s="553">
        <f t="shared" si="739"/>
        <v>0</v>
      </c>
      <c r="AF1251" s="282">
        <f t="shared" si="740"/>
        <v>-679084.47</v>
      </c>
      <c r="AG1251" s="283">
        <f t="shared" si="741"/>
        <v>-679084.47</v>
      </c>
      <c r="AH1251" s="281">
        <f t="shared" si="745"/>
        <v>0</v>
      </c>
      <c r="AI1251" s="551">
        <f t="shared" si="746"/>
        <v>0</v>
      </c>
      <c r="AJ1251" s="549">
        <f t="shared" si="746"/>
        <v>0</v>
      </c>
      <c r="AK1251" s="549">
        <f t="shared" si="746"/>
        <v>0</v>
      </c>
      <c r="AL1251" s="282">
        <f t="shared" si="750"/>
        <v>-685167.4341666667</v>
      </c>
      <c r="AM1251" s="281">
        <f t="shared" si="751"/>
        <v>0</v>
      </c>
      <c r="AN1251" s="549">
        <f t="shared" si="748"/>
        <v>0</v>
      </c>
      <c r="AO1251" s="549">
        <f t="shared" si="749"/>
        <v>0</v>
      </c>
      <c r="AP1251" s="549">
        <f t="shared" si="752"/>
        <v>-685167.4341666667</v>
      </c>
      <c r="AQ1251" s="283">
        <f t="shared" si="717"/>
        <v>-685167.4341666667</v>
      </c>
      <c r="AR1251" s="281">
        <f t="shared" si="753"/>
        <v>0</v>
      </c>
      <c r="AT1251" s="446" t="s">
        <v>2076</v>
      </c>
      <c r="AU1251" s="344"/>
      <c r="AV1251" s="447" t="str">
        <f t="shared" si="743"/>
        <v>CA</v>
      </c>
      <c r="AW1251" s="447" t="str">
        <f t="shared" si="743"/>
        <v>CL</v>
      </c>
      <c r="AX1251" s="447" t="str">
        <f t="shared" si="743"/>
        <v>AIC</v>
      </c>
      <c r="AY1251" s="447" t="str">
        <f t="shared" si="747"/>
        <v>ERB</v>
      </c>
      <c r="AZ1251" s="447" t="str">
        <f t="shared" si="747"/>
        <v>GRB</v>
      </c>
      <c r="BA1251" s="447" t="str">
        <f t="shared" si="747"/>
        <v>Non-Op</v>
      </c>
      <c r="BC1251" s="449" t="s">
        <v>2100</v>
      </c>
      <c r="BD1251" s="552">
        <f t="shared" si="742"/>
        <v>-679084.47</v>
      </c>
      <c r="BF1251" s="435"/>
      <c r="BG1251" s="435"/>
      <c r="BH1251" s="435"/>
      <c r="BI1251" s="435"/>
      <c r="BJ1251" s="435"/>
      <c r="BK1251" s="435"/>
      <c r="BL1251" s="435"/>
      <c r="BN1251" s="444"/>
    </row>
    <row r="1252" spans="1:66" s="28" customFormat="1" ht="12" customHeight="1">
      <c r="A1252" s="476">
        <v>22840231</v>
      </c>
      <c r="B1252" s="445" t="str">
        <f t="shared" si="736"/>
        <v>22840231</v>
      </c>
      <c r="C1252" s="444" t="s">
        <v>1766</v>
      </c>
      <c r="D1252" s="445" t="s">
        <v>1165</v>
      </c>
      <c r="E1252" s="445"/>
      <c r="F1252" s="444"/>
      <c r="G1252" s="445"/>
      <c r="H1252" s="547">
        <v>-79999.990000000005</v>
      </c>
      <c r="I1252" s="547">
        <v>-79999.990000000005</v>
      </c>
      <c r="J1252" s="547">
        <v>-79999.990000000005</v>
      </c>
      <c r="K1252" s="547">
        <v>-79999.990000000005</v>
      </c>
      <c r="L1252" s="547">
        <v>-79999.990000000005</v>
      </c>
      <c r="M1252" s="547">
        <v>-79999.990000000005</v>
      </c>
      <c r="N1252" s="547">
        <v>-79999.990000000005</v>
      </c>
      <c r="O1252" s="547">
        <v>-79999.990000000005</v>
      </c>
      <c r="P1252" s="547">
        <v>-79999.990000000005</v>
      </c>
      <c r="Q1252" s="547">
        <v>-79999.990000000005</v>
      </c>
      <c r="R1252" s="547">
        <v>-79999.990000000005</v>
      </c>
      <c r="S1252" s="547">
        <v>-79999.990000000005</v>
      </c>
      <c r="T1252" s="547">
        <v>-79999.990000000005</v>
      </c>
      <c r="U1252" s="547"/>
      <c r="V1252" s="547">
        <f t="shared" si="737"/>
        <v>-79999.990000000005</v>
      </c>
      <c r="W1252" s="285"/>
      <c r="X1252" s="286"/>
      <c r="Y1252" s="548">
        <f t="shared" si="744"/>
        <v>0</v>
      </c>
      <c r="Z1252" s="549">
        <f t="shared" si="744"/>
        <v>0</v>
      </c>
      <c r="AA1252" s="549">
        <f t="shared" si="744"/>
        <v>0</v>
      </c>
      <c r="AB1252" s="282">
        <f t="shared" si="718"/>
        <v>-79999.990000000005</v>
      </c>
      <c r="AC1252" s="281">
        <f t="shared" si="719"/>
        <v>0</v>
      </c>
      <c r="AD1252" s="549">
        <f t="shared" si="738"/>
        <v>0</v>
      </c>
      <c r="AE1252" s="553">
        <f t="shared" si="739"/>
        <v>0</v>
      </c>
      <c r="AF1252" s="282">
        <f t="shared" si="740"/>
        <v>-79999.990000000005</v>
      </c>
      <c r="AG1252" s="283">
        <f t="shared" si="741"/>
        <v>-79999.990000000005</v>
      </c>
      <c r="AH1252" s="281">
        <f t="shared" si="745"/>
        <v>0</v>
      </c>
      <c r="AI1252" s="551">
        <f t="shared" si="746"/>
        <v>0</v>
      </c>
      <c r="AJ1252" s="549">
        <f t="shared" si="746"/>
        <v>0</v>
      </c>
      <c r="AK1252" s="549">
        <f t="shared" si="746"/>
        <v>0</v>
      </c>
      <c r="AL1252" s="282">
        <f t="shared" si="750"/>
        <v>-79999.990000000005</v>
      </c>
      <c r="AM1252" s="281">
        <f t="shared" si="751"/>
        <v>0</v>
      </c>
      <c r="AN1252" s="549">
        <f t="shared" si="748"/>
        <v>0</v>
      </c>
      <c r="AO1252" s="549">
        <f t="shared" si="749"/>
        <v>0</v>
      </c>
      <c r="AP1252" s="549">
        <f t="shared" si="752"/>
        <v>-79999.990000000005</v>
      </c>
      <c r="AQ1252" s="283">
        <f t="shared" si="717"/>
        <v>-79999.990000000005</v>
      </c>
      <c r="AR1252" s="281">
        <f t="shared" si="753"/>
        <v>0</v>
      </c>
      <c r="AT1252" s="446" t="s">
        <v>2076</v>
      </c>
      <c r="AU1252" s="344"/>
      <c r="AV1252" s="447" t="str">
        <f t="shared" si="743"/>
        <v>CA</v>
      </c>
      <c r="AW1252" s="447" t="str">
        <f t="shared" si="743"/>
        <v>CL</v>
      </c>
      <c r="AX1252" s="447" t="str">
        <f t="shared" si="743"/>
        <v>AIC</v>
      </c>
      <c r="AY1252" s="447" t="str">
        <f t="shared" si="747"/>
        <v>ERB</v>
      </c>
      <c r="AZ1252" s="447" t="str">
        <f t="shared" si="747"/>
        <v>GRB</v>
      </c>
      <c r="BA1252" s="447" t="str">
        <f t="shared" si="747"/>
        <v>Non-Op</v>
      </c>
      <c r="BC1252" s="449" t="s">
        <v>2100</v>
      </c>
      <c r="BD1252" s="552">
        <f t="shared" si="742"/>
        <v>-79999.990000000005</v>
      </c>
      <c r="BF1252" s="435"/>
      <c r="BG1252" s="435"/>
      <c r="BH1252" s="435"/>
      <c r="BI1252" s="435"/>
      <c r="BJ1252" s="435"/>
      <c r="BK1252" s="435"/>
      <c r="BL1252" s="435"/>
      <c r="BN1252" s="444"/>
    </row>
    <row r="1253" spans="1:66" s="28" customFormat="1" ht="12" customHeight="1">
      <c r="A1253" s="287">
        <v>22840251</v>
      </c>
      <c r="B1253" s="288" t="str">
        <f t="shared" si="736"/>
        <v>22840251</v>
      </c>
      <c r="C1253" s="444" t="s">
        <v>1767</v>
      </c>
      <c r="D1253" s="445" t="s">
        <v>1165</v>
      </c>
      <c r="E1253" s="445"/>
      <c r="F1253" s="444"/>
      <c r="G1253" s="445"/>
      <c r="H1253" s="547">
        <v>0</v>
      </c>
      <c r="I1253" s="547">
        <v>0</v>
      </c>
      <c r="J1253" s="547">
        <v>0</v>
      </c>
      <c r="K1253" s="547">
        <v>0</v>
      </c>
      <c r="L1253" s="547">
        <v>0</v>
      </c>
      <c r="M1253" s="547">
        <v>0</v>
      </c>
      <c r="N1253" s="547">
        <v>0</v>
      </c>
      <c r="O1253" s="547">
        <v>0</v>
      </c>
      <c r="P1253" s="547">
        <v>0</v>
      </c>
      <c r="Q1253" s="547">
        <v>0</v>
      </c>
      <c r="R1253" s="547">
        <v>0</v>
      </c>
      <c r="S1253" s="547">
        <v>0</v>
      </c>
      <c r="T1253" s="547">
        <v>0</v>
      </c>
      <c r="U1253" s="547"/>
      <c r="V1253" s="547">
        <f t="shared" si="737"/>
        <v>0</v>
      </c>
      <c r="W1253" s="285"/>
      <c r="X1253" s="286"/>
      <c r="Y1253" s="548">
        <f t="shared" si="744"/>
        <v>0</v>
      </c>
      <c r="Z1253" s="549">
        <f t="shared" si="744"/>
        <v>0</v>
      </c>
      <c r="AA1253" s="549">
        <f t="shared" si="744"/>
        <v>0</v>
      </c>
      <c r="AB1253" s="282">
        <f t="shared" si="718"/>
        <v>0</v>
      </c>
      <c r="AC1253" s="281">
        <f t="shared" si="719"/>
        <v>0</v>
      </c>
      <c r="AD1253" s="549">
        <f t="shared" si="738"/>
        <v>0</v>
      </c>
      <c r="AE1253" s="553">
        <f t="shared" si="739"/>
        <v>0</v>
      </c>
      <c r="AF1253" s="282">
        <f t="shared" si="740"/>
        <v>0</v>
      </c>
      <c r="AG1253" s="283">
        <f t="shared" si="741"/>
        <v>0</v>
      </c>
      <c r="AH1253" s="281">
        <f t="shared" si="745"/>
        <v>0</v>
      </c>
      <c r="AI1253" s="551">
        <f t="shared" si="746"/>
        <v>0</v>
      </c>
      <c r="AJ1253" s="549">
        <f t="shared" si="746"/>
        <v>0</v>
      </c>
      <c r="AK1253" s="549">
        <f t="shared" si="746"/>
        <v>0</v>
      </c>
      <c r="AL1253" s="282">
        <f t="shared" si="750"/>
        <v>0</v>
      </c>
      <c r="AM1253" s="281">
        <f t="shared" si="751"/>
        <v>0</v>
      </c>
      <c r="AN1253" s="549">
        <f t="shared" si="748"/>
        <v>0</v>
      </c>
      <c r="AO1253" s="549">
        <f t="shared" si="749"/>
        <v>0</v>
      </c>
      <c r="AP1253" s="549">
        <f t="shared" si="752"/>
        <v>0</v>
      </c>
      <c r="AQ1253" s="283">
        <f t="shared" si="717"/>
        <v>0</v>
      </c>
      <c r="AR1253" s="281">
        <f t="shared" si="753"/>
        <v>0</v>
      </c>
      <c r="AT1253" s="446" t="s">
        <v>2071</v>
      </c>
      <c r="AU1253" s="344"/>
      <c r="AV1253" s="447" t="str">
        <f t="shared" si="743"/>
        <v>CA</v>
      </c>
      <c r="AW1253" s="447" t="str">
        <f t="shared" si="743"/>
        <v>CL</v>
      </c>
      <c r="AX1253" s="447" t="str">
        <f t="shared" si="743"/>
        <v>AIC</v>
      </c>
      <c r="AY1253" s="447" t="str">
        <f t="shared" si="747"/>
        <v>ERB</v>
      </c>
      <c r="AZ1253" s="447" t="str">
        <f t="shared" si="747"/>
        <v>GRB</v>
      </c>
      <c r="BA1253" s="447" t="str">
        <f t="shared" si="747"/>
        <v>Non-Op</v>
      </c>
      <c r="BC1253" s="449" t="s">
        <v>2100</v>
      </c>
      <c r="BD1253" s="552">
        <f t="shared" si="742"/>
        <v>0</v>
      </c>
      <c r="BF1253" s="435"/>
      <c r="BG1253" s="435"/>
      <c r="BH1253" s="435"/>
      <c r="BI1253" s="435"/>
      <c r="BJ1253" s="435"/>
      <c r="BK1253" s="435"/>
      <c r="BL1253" s="435"/>
      <c r="BN1253" s="444"/>
    </row>
    <row r="1254" spans="1:66" s="28" customFormat="1" ht="12" customHeight="1">
      <c r="A1254" s="287">
        <v>22840281</v>
      </c>
      <c r="B1254" s="288" t="str">
        <f t="shared" si="736"/>
        <v>22840281</v>
      </c>
      <c r="C1254" s="444" t="s">
        <v>1768</v>
      </c>
      <c r="D1254" s="445" t="s">
        <v>1165</v>
      </c>
      <c r="E1254" s="445"/>
      <c r="F1254" s="444"/>
      <c r="G1254" s="445"/>
      <c r="H1254" s="547">
        <v>-53000</v>
      </c>
      <c r="I1254" s="547">
        <v>-53000</v>
      </c>
      <c r="J1254" s="547">
        <v>-53000</v>
      </c>
      <c r="K1254" s="547">
        <v>-53000</v>
      </c>
      <c r="L1254" s="547">
        <v>-53000</v>
      </c>
      <c r="M1254" s="547">
        <v>-53000</v>
      </c>
      <c r="N1254" s="547">
        <v>-53000</v>
      </c>
      <c r="O1254" s="547">
        <v>-53000</v>
      </c>
      <c r="P1254" s="547">
        <v>-53000</v>
      </c>
      <c r="Q1254" s="547">
        <v>-53000</v>
      </c>
      <c r="R1254" s="547">
        <v>-53000</v>
      </c>
      <c r="S1254" s="547">
        <v>-53000</v>
      </c>
      <c r="T1254" s="547">
        <v>-53000</v>
      </c>
      <c r="U1254" s="547"/>
      <c r="V1254" s="547">
        <f t="shared" si="737"/>
        <v>-53000</v>
      </c>
      <c r="W1254" s="285"/>
      <c r="X1254" s="286"/>
      <c r="Y1254" s="548">
        <f t="shared" si="744"/>
        <v>0</v>
      </c>
      <c r="Z1254" s="549">
        <f t="shared" si="744"/>
        <v>0</v>
      </c>
      <c r="AA1254" s="549">
        <f t="shared" si="744"/>
        <v>0</v>
      </c>
      <c r="AB1254" s="282">
        <f t="shared" si="718"/>
        <v>-53000</v>
      </c>
      <c r="AC1254" s="281">
        <f t="shared" si="719"/>
        <v>0</v>
      </c>
      <c r="AD1254" s="549">
        <f t="shared" si="738"/>
        <v>0</v>
      </c>
      <c r="AE1254" s="553">
        <f t="shared" si="739"/>
        <v>0</v>
      </c>
      <c r="AF1254" s="282">
        <f t="shared" si="740"/>
        <v>-53000</v>
      </c>
      <c r="AG1254" s="283">
        <f t="shared" si="741"/>
        <v>-53000</v>
      </c>
      <c r="AH1254" s="281">
        <f t="shared" si="745"/>
        <v>0</v>
      </c>
      <c r="AI1254" s="551">
        <f t="shared" si="746"/>
        <v>0</v>
      </c>
      <c r="AJ1254" s="549">
        <f t="shared" si="746"/>
        <v>0</v>
      </c>
      <c r="AK1254" s="549">
        <f t="shared" si="746"/>
        <v>0</v>
      </c>
      <c r="AL1254" s="282">
        <f t="shared" si="750"/>
        <v>-53000</v>
      </c>
      <c r="AM1254" s="281">
        <f t="shared" si="751"/>
        <v>0</v>
      </c>
      <c r="AN1254" s="549">
        <f t="shared" si="748"/>
        <v>0</v>
      </c>
      <c r="AO1254" s="549">
        <f t="shared" si="749"/>
        <v>0</v>
      </c>
      <c r="AP1254" s="549">
        <f t="shared" si="752"/>
        <v>-53000</v>
      </c>
      <c r="AQ1254" s="283">
        <f t="shared" si="717"/>
        <v>-53000</v>
      </c>
      <c r="AR1254" s="281">
        <f t="shared" si="753"/>
        <v>0</v>
      </c>
      <c r="AT1254" s="446" t="s">
        <v>2076</v>
      </c>
      <c r="AU1254" s="344"/>
      <c r="AV1254" s="447" t="str">
        <f t="shared" si="743"/>
        <v>CA</v>
      </c>
      <c r="AW1254" s="447" t="str">
        <f t="shared" si="743"/>
        <v>CL</v>
      </c>
      <c r="AX1254" s="447" t="str">
        <f t="shared" si="743"/>
        <v>AIC</v>
      </c>
      <c r="AY1254" s="447" t="str">
        <f t="shared" si="747"/>
        <v>ERB</v>
      </c>
      <c r="AZ1254" s="447" t="str">
        <f t="shared" si="747"/>
        <v>GRB</v>
      </c>
      <c r="BA1254" s="447" t="str">
        <f t="shared" si="747"/>
        <v>Non-Op</v>
      </c>
      <c r="BC1254" s="449" t="s">
        <v>2100</v>
      </c>
      <c r="BD1254" s="552">
        <f t="shared" si="742"/>
        <v>-53000</v>
      </c>
      <c r="BF1254" s="435"/>
      <c r="BG1254" s="435"/>
      <c r="BH1254" s="435"/>
      <c r="BI1254" s="435"/>
      <c r="BJ1254" s="435"/>
      <c r="BK1254" s="435"/>
      <c r="BL1254" s="435"/>
      <c r="BN1254" s="444"/>
    </row>
    <row r="1255" spans="1:66" s="28" customFormat="1" ht="12" customHeight="1">
      <c r="A1255" s="287">
        <v>22840301</v>
      </c>
      <c r="B1255" s="288" t="str">
        <f t="shared" si="736"/>
        <v>22840301</v>
      </c>
      <c r="C1255" s="444" t="s">
        <v>2959</v>
      </c>
      <c r="D1255" s="445" t="s">
        <v>1165</v>
      </c>
      <c r="E1255" s="445"/>
      <c r="F1255" s="444"/>
      <c r="G1255" s="445"/>
      <c r="H1255" s="547">
        <v>981.25</v>
      </c>
      <c r="I1255" s="547">
        <v>0</v>
      </c>
      <c r="J1255" s="547">
        <v>0</v>
      </c>
      <c r="K1255" s="547">
        <v>0</v>
      </c>
      <c r="L1255" s="547">
        <v>0</v>
      </c>
      <c r="M1255" s="547">
        <v>0</v>
      </c>
      <c r="N1255" s="547">
        <v>0</v>
      </c>
      <c r="O1255" s="547">
        <v>0</v>
      </c>
      <c r="P1255" s="547">
        <v>0</v>
      </c>
      <c r="Q1255" s="547">
        <v>0</v>
      </c>
      <c r="R1255" s="547">
        <v>0</v>
      </c>
      <c r="S1255" s="547">
        <v>0</v>
      </c>
      <c r="T1255" s="547">
        <v>0</v>
      </c>
      <c r="U1255" s="547"/>
      <c r="V1255" s="547">
        <f t="shared" si="737"/>
        <v>40.885416666666664</v>
      </c>
      <c r="W1255" s="285"/>
      <c r="X1255" s="286"/>
      <c r="Y1255" s="548">
        <f t="shared" si="744"/>
        <v>0</v>
      </c>
      <c r="Z1255" s="549">
        <f t="shared" si="744"/>
        <v>0</v>
      </c>
      <c r="AA1255" s="549">
        <f t="shared" si="744"/>
        <v>0</v>
      </c>
      <c r="AB1255" s="282">
        <f t="shared" si="718"/>
        <v>0</v>
      </c>
      <c r="AC1255" s="281">
        <f t="shared" si="719"/>
        <v>0</v>
      </c>
      <c r="AD1255" s="549">
        <f t="shared" si="738"/>
        <v>0</v>
      </c>
      <c r="AE1255" s="553">
        <f t="shared" si="739"/>
        <v>0</v>
      </c>
      <c r="AF1255" s="282">
        <f t="shared" si="740"/>
        <v>0</v>
      </c>
      <c r="AG1255" s="283">
        <f t="shared" si="741"/>
        <v>0</v>
      </c>
      <c r="AH1255" s="281">
        <f t="shared" si="745"/>
        <v>0</v>
      </c>
      <c r="AI1255" s="551">
        <f t="shared" si="746"/>
        <v>0</v>
      </c>
      <c r="AJ1255" s="549">
        <f t="shared" si="746"/>
        <v>0</v>
      </c>
      <c r="AK1255" s="549">
        <f t="shared" si="746"/>
        <v>0</v>
      </c>
      <c r="AL1255" s="282">
        <f t="shared" si="750"/>
        <v>40.885416666666664</v>
      </c>
      <c r="AM1255" s="281">
        <f t="shared" si="751"/>
        <v>0</v>
      </c>
      <c r="AN1255" s="549">
        <f t="shared" si="748"/>
        <v>0</v>
      </c>
      <c r="AO1255" s="549">
        <f t="shared" si="749"/>
        <v>0</v>
      </c>
      <c r="AP1255" s="549">
        <f t="shared" si="752"/>
        <v>40.885416666666664</v>
      </c>
      <c r="AQ1255" s="283">
        <f t="shared" si="717"/>
        <v>40.885416666666664</v>
      </c>
      <c r="AR1255" s="281">
        <f t="shared" si="753"/>
        <v>0</v>
      </c>
      <c r="AT1255" s="446" t="s">
        <v>2076</v>
      </c>
      <c r="AU1255" s="344"/>
      <c r="AV1255" s="447" t="str">
        <f t="shared" si="743"/>
        <v>CA</v>
      </c>
      <c r="AW1255" s="447" t="str">
        <f t="shared" si="743"/>
        <v>CL</v>
      </c>
      <c r="AX1255" s="447" t="str">
        <f t="shared" si="743"/>
        <v>AIC</v>
      </c>
      <c r="AY1255" s="447" t="str">
        <f t="shared" si="747"/>
        <v>ERB</v>
      </c>
      <c r="AZ1255" s="447" t="str">
        <f t="shared" si="747"/>
        <v>GRB</v>
      </c>
      <c r="BA1255" s="447" t="str">
        <f t="shared" si="747"/>
        <v>Non-Op</v>
      </c>
      <c r="BC1255" s="449" t="s">
        <v>2100</v>
      </c>
      <c r="BD1255" s="552">
        <f t="shared" si="742"/>
        <v>0</v>
      </c>
      <c r="BF1255" s="435"/>
      <c r="BG1255" s="435"/>
      <c r="BH1255" s="435"/>
      <c r="BI1255" s="435"/>
      <c r="BJ1255" s="435"/>
      <c r="BK1255" s="435"/>
      <c r="BL1255" s="435"/>
      <c r="BN1255" s="444"/>
    </row>
    <row r="1256" spans="1:66" s="28" customFormat="1" ht="12" customHeight="1">
      <c r="A1256" s="287">
        <v>22840311</v>
      </c>
      <c r="B1256" s="288" t="str">
        <f t="shared" si="736"/>
        <v>22840311</v>
      </c>
      <c r="C1256" s="444" t="s">
        <v>1769</v>
      </c>
      <c r="D1256" s="445" t="s">
        <v>1165</v>
      </c>
      <c r="E1256" s="445"/>
      <c r="F1256" s="444"/>
      <c r="G1256" s="445"/>
      <c r="H1256" s="547">
        <v>-100215.17</v>
      </c>
      <c r="I1256" s="547">
        <v>-100215.17</v>
      </c>
      <c r="J1256" s="547">
        <v>-100215.17</v>
      </c>
      <c r="K1256" s="547">
        <v>-100215.17</v>
      </c>
      <c r="L1256" s="547">
        <v>-100215.17</v>
      </c>
      <c r="M1256" s="547">
        <v>-100215.17</v>
      </c>
      <c r="N1256" s="547">
        <v>-100215.17</v>
      </c>
      <c r="O1256" s="547">
        <v>-100215.17</v>
      </c>
      <c r="P1256" s="547">
        <v>-100215.17</v>
      </c>
      <c r="Q1256" s="547">
        <v>-100215.17</v>
      </c>
      <c r="R1256" s="547">
        <v>-100215.17</v>
      </c>
      <c r="S1256" s="547">
        <v>-100215.17</v>
      </c>
      <c r="T1256" s="547">
        <v>-100215.17</v>
      </c>
      <c r="U1256" s="547"/>
      <c r="V1256" s="547">
        <f t="shared" si="737"/>
        <v>-100215.17</v>
      </c>
      <c r="W1256" s="285"/>
      <c r="X1256" s="286"/>
      <c r="Y1256" s="548">
        <f t="shared" ref="Y1256:AA1275" si="754">IF($D1256=Y$5,$T1256,0)</f>
        <v>0</v>
      </c>
      <c r="Z1256" s="549">
        <f t="shared" si="754"/>
        <v>0</v>
      </c>
      <c r="AA1256" s="549">
        <f t="shared" si="754"/>
        <v>0</v>
      </c>
      <c r="AB1256" s="282">
        <f t="shared" si="718"/>
        <v>-100215.17</v>
      </c>
      <c r="AC1256" s="281">
        <f t="shared" si="719"/>
        <v>0</v>
      </c>
      <c r="AD1256" s="549">
        <f t="shared" si="738"/>
        <v>0</v>
      </c>
      <c r="AE1256" s="553">
        <f t="shared" si="739"/>
        <v>0</v>
      </c>
      <c r="AF1256" s="282">
        <f t="shared" si="740"/>
        <v>-100215.17</v>
      </c>
      <c r="AG1256" s="283">
        <f t="shared" si="741"/>
        <v>-100215.17</v>
      </c>
      <c r="AH1256" s="281">
        <f t="shared" si="745"/>
        <v>0</v>
      </c>
      <c r="AI1256" s="551">
        <f t="shared" ref="AI1256:AK1276" si="755">IF($D1256=AI$5,$V1256,0)</f>
        <v>0</v>
      </c>
      <c r="AJ1256" s="549">
        <f t="shared" si="755"/>
        <v>0</v>
      </c>
      <c r="AK1256" s="549">
        <f t="shared" si="755"/>
        <v>0</v>
      </c>
      <c r="AL1256" s="282">
        <f t="shared" si="750"/>
        <v>-100215.17</v>
      </c>
      <c r="AM1256" s="281">
        <f t="shared" si="751"/>
        <v>0</v>
      </c>
      <c r="AN1256" s="549">
        <f t="shared" si="748"/>
        <v>0</v>
      </c>
      <c r="AO1256" s="549">
        <f t="shared" si="749"/>
        <v>0</v>
      </c>
      <c r="AP1256" s="549">
        <f t="shared" si="752"/>
        <v>-100215.17</v>
      </c>
      <c r="AQ1256" s="283">
        <f t="shared" si="717"/>
        <v>-100215.17</v>
      </c>
      <c r="AR1256" s="281">
        <f t="shared" si="753"/>
        <v>0</v>
      </c>
      <c r="AT1256" s="446" t="s">
        <v>2076</v>
      </c>
      <c r="AU1256" s="344"/>
      <c r="AV1256" s="447" t="str">
        <f t="shared" si="743"/>
        <v>CA</v>
      </c>
      <c r="AW1256" s="447" t="str">
        <f t="shared" si="743"/>
        <v>CL</v>
      </c>
      <c r="AX1256" s="447" t="str">
        <f t="shared" si="743"/>
        <v>AIC</v>
      </c>
      <c r="AY1256" s="447" t="str">
        <f t="shared" si="747"/>
        <v>ERB</v>
      </c>
      <c r="AZ1256" s="447" t="str">
        <f t="shared" si="747"/>
        <v>GRB</v>
      </c>
      <c r="BA1256" s="447" t="str">
        <f t="shared" si="747"/>
        <v>Non-Op</v>
      </c>
      <c r="BC1256" s="449" t="s">
        <v>2100</v>
      </c>
      <c r="BD1256" s="552">
        <f t="shared" si="742"/>
        <v>-100215.17</v>
      </c>
      <c r="BF1256" s="435"/>
      <c r="BG1256" s="435"/>
      <c r="BH1256" s="435"/>
      <c r="BI1256" s="435"/>
      <c r="BJ1256" s="435"/>
      <c r="BK1256" s="435"/>
      <c r="BL1256" s="435"/>
      <c r="BN1256" s="444"/>
    </row>
    <row r="1257" spans="1:66" s="28" customFormat="1" ht="12" customHeight="1">
      <c r="A1257" s="287">
        <v>22840321</v>
      </c>
      <c r="B1257" s="288" t="str">
        <f t="shared" si="736"/>
        <v>22840321</v>
      </c>
      <c r="C1257" s="444" t="s">
        <v>1770</v>
      </c>
      <c r="D1257" s="445" t="s">
        <v>1165</v>
      </c>
      <c r="E1257" s="445"/>
      <c r="F1257" s="444"/>
      <c r="G1257" s="445"/>
      <c r="H1257" s="547">
        <v>-22475600</v>
      </c>
      <c r="I1257" s="547">
        <v>0</v>
      </c>
      <c r="J1257" s="547">
        <v>0</v>
      </c>
      <c r="K1257" s="547">
        <v>0</v>
      </c>
      <c r="L1257" s="547">
        <v>0</v>
      </c>
      <c r="M1257" s="547">
        <v>0</v>
      </c>
      <c r="N1257" s="547">
        <v>0</v>
      </c>
      <c r="O1257" s="547">
        <v>0</v>
      </c>
      <c r="P1257" s="547">
        <v>0</v>
      </c>
      <c r="Q1257" s="547">
        <v>0</v>
      </c>
      <c r="R1257" s="547">
        <v>0</v>
      </c>
      <c r="S1257" s="547">
        <v>0</v>
      </c>
      <c r="T1257" s="547">
        <v>0</v>
      </c>
      <c r="U1257" s="547"/>
      <c r="V1257" s="547">
        <f t="shared" si="737"/>
        <v>-936483.33333333337</v>
      </c>
      <c r="W1257" s="285"/>
      <c r="X1257" s="286"/>
      <c r="Y1257" s="548">
        <f t="shared" si="754"/>
        <v>0</v>
      </c>
      <c r="Z1257" s="549">
        <f t="shared" si="754"/>
        <v>0</v>
      </c>
      <c r="AA1257" s="549">
        <f t="shared" si="754"/>
        <v>0</v>
      </c>
      <c r="AB1257" s="282">
        <f t="shared" si="718"/>
        <v>0</v>
      </c>
      <c r="AC1257" s="281">
        <f t="shared" si="719"/>
        <v>0</v>
      </c>
      <c r="AD1257" s="549">
        <f t="shared" si="738"/>
        <v>0</v>
      </c>
      <c r="AE1257" s="553">
        <f t="shared" si="739"/>
        <v>0</v>
      </c>
      <c r="AF1257" s="282">
        <f t="shared" si="740"/>
        <v>0</v>
      </c>
      <c r="AG1257" s="283">
        <f t="shared" si="741"/>
        <v>0</v>
      </c>
      <c r="AH1257" s="281">
        <f t="shared" si="745"/>
        <v>0</v>
      </c>
      <c r="AI1257" s="551">
        <f t="shared" si="755"/>
        <v>0</v>
      </c>
      <c r="AJ1257" s="549">
        <f t="shared" si="755"/>
        <v>0</v>
      </c>
      <c r="AK1257" s="549">
        <f t="shared" si="755"/>
        <v>0</v>
      </c>
      <c r="AL1257" s="282">
        <f t="shared" si="750"/>
        <v>-936483.33333333337</v>
      </c>
      <c r="AM1257" s="281">
        <f t="shared" si="751"/>
        <v>0</v>
      </c>
      <c r="AN1257" s="549">
        <f t="shared" si="748"/>
        <v>0</v>
      </c>
      <c r="AO1257" s="549">
        <f t="shared" si="749"/>
        <v>0</v>
      </c>
      <c r="AP1257" s="549">
        <f t="shared" si="752"/>
        <v>-936483.33333333337</v>
      </c>
      <c r="AQ1257" s="283">
        <f t="shared" si="717"/>
        <v>-936483.33333333337</v>
      </c>
      <c r="AR1257" s="281">
        <f t="shared" si="753"/>
        <v>0</v>
      </c>
      <c r="AT1257" s="446" t="s">
        <v>2071</v>
      </c>
      <c r="AU1257" s="344"/>
      <c r="AV1257" s="447" t="str">
        <f t="shared" si="743"/>
        <v>CA</v>
      </c>
      <c r="AW1257" s="447" t="str">
        <f t="shared" si="743"/>
        <v>CL</v>
      </c>
      <c r="AX1257" s="447" t="str">
        <f t="shared" si="743"/>
        <v>AIC</v>
      </c>
      <c r="AY1257" s="447" t="str">
        <f t="shared" si="747"/>
        <v>ERB</v>
      </c>
      <c r="AZ1257" s="447" t="str">
        <f t="shared" si="747"/>
        <v>GRB</v>
      </c>
      <c r="BA1257" s="447" t="str">
        <f t="shared" si="747"/>
        <v>Non-Op</v>
      </c>
      <c r="BC1257" s="449" t="s">
        <v>2100</v>
      </c>
      <c r="BD1257" s="552">
        <f t="shared" si="742"/>
        <v>0</v>
      </c>
      <c r="BF1257" s="435"/>
      <c r="BG1257" s="435"/>
      <c r="BH1257" s="435"/>
      <c r="BI1257" s="435"/>
      <c r="BJ1257" s="435"/>
      <c r="BK1257" s="435"/>
      <c r="BL1257" s="435"/>
      <c r="BN1257" s="444"/>
    </row>
    <row r="1258" spans="1:66" s="28" customFormat="1" ht="12" customHeight="1">
      <c r="A1258" s="287">
        <v>22840331</v>
      </c>
      <c r="B1258" s="288" t="str">
        <f t="shared" si="736"/>
        <v>22840331</v>
      </c>
      <c r="C1258" s="444" t="s">
        <v>2960</v>
      </c>
      <c r="D1258" s="445" t="s">
        <v>1163</v>
      </c>
      <c r="E1258" s="445"/>
      <c r="F1258" s="444"/>
      <c r="G1258" s="445"/>
      <c r="H1258" s="547">
        <v>0</v>
      </c>
      <c r="I1258" s="547">
        <v>0</v>
      </c>
      <c r="J1258" s="547">
        <v>0</v>
      </c>
      <c r="K1258" s="547">
        <v>0</v>
      </c>
      <c r="L1258" s="547">
        <v>0</v>
      </c>
      <c r="M1258" s="547">
        <v>0</v>
      </c>
      <c r="N1258" s="547">
        <v>0</v>
      </c>
      <c r="O1258" s="547">
        <v>0</v>
      </c>
      <c r="P1258" s="547">
        <v>0</v>
      </c>
      <c r="Q1258" s="547">
        <v>0</v>
      </c>
      <c r="R1258" s="547">
        <v>0</v>
      </c>
      <c r="S1258" s="547">
        <v>0</v>
      </c>
      <c r="T1258" s="547">
        <v>0</v>
      </c>
      <c r="U1258" s="547"/>
      <c r="V1258" s="547">
        <f t="shared" si="737"/>
        <v>0</v>
      </c>
      <c r="W1258" s="285" t="s">
        <v>1691</v>
      </c>
      <c r="X1258" s="286"/>
      <c r="Y1258" s="548">
        <f t="shared" si="754"/>
        <v>0</v>
      </c>
      <c r="Z1258" s="549">
        <f t="shared" si="754"/>
        <v>0</v>
      </c>
      <c r="AA1258" s="549">
        <f t="shared" si="754"/>
        <v>0</v>
      </c>
      <c r="AB1258" s="282">
        <f t="shared" si="718"/>
        <v>0</v>
      </c>
      <c r="AC1258" s="281">
        <f t="shared" si="719"/>
        <v>0</v>
      </c>
      <c r="AD1258" s="549">
        <f t="shared" si="738"/>
        <v>0</v>
      </c>
      <c r="AE1258" s="553">
        <f t="shared" si="739"/>
        <v>0</v>
      </c>
      <c r="AF1258" s="282">
        <f t="shared" si="740"/>
        <v>0</v>
      </c>
      <c r="AG1258" s="283">
        <f t="shared" si="741"/>
        <v>0</v>
      </c>
      <c r="AH1258" s="281">
        <f t="shared" si="745"/>
        <v>0</v>
      </c>
      <c r="AI1258" s="551">
        <f t="shared" si="755"/>
        <v>0</v>
      </c>
      <c r="AJ1258" s="549">
        <f t="shared" si="755"/>
        <v>0</v>
      </c>
      <c r="AK1258" s="549">
        <f t="shared" si="755"/>
        <v>0</v>
      </c>
      <c r="AL1258" s="282">
        <f t="shared" si="750"/>
        <v>0</v>
      </c>
      <c r="AM1258" s="281">
        <f t="shared" si="751"/>
        <v>0</v>
      </c>
      <c r="AN1258" s="549">
        <f t="shared" si="748"/>
        <v>0</v>
      </c>
      <c r="AO1258" s="549">
        <f t="shared" si="749"/>
        <v>0</v>
      </c>
      <c r="AP1258" s="549">
        <f t="shared" si="752"/>
        <v>0</v>
      </c>
      <c r="AQ1258" s="283">
        <f t="shared" si="717"/>
        <v>0</v>
      </c>
      <c r="AR1258" s="281">
        <f t="shared" si="753"/>
        <v>0</v>
      </c>
      <c r="AT1258" s="446"/>
      <c r="AU1258" s="344"/>
      <c r="AV1258" s="447" t="str">
        <f t="shared" si="743"/>
        <v>CA</v>
      </c>
      <c r="AW1258" s="447" t="str">
        <f t="shared" si="743"/>
        <v>CL</v>
      </c>
      <c r="AX1258" s="447" t="str">
        <f t="shared" si="743"/>
        <v>AIC</v>
      </c>
      <c r="AY1258" s="447" t="str">
        <f t="shared" si="747"/>
        <v>ERB</v>
      </c>
      <c r="AZ1258" s="447" t="str">
        <f t="shared" si="747"/>
        <v>GRB</v>
      </c>
      <c r="BA1258" s="447" t="str">
        <f t="shared" si="747"/>
        <v>Non-Op</v>
      </c>
      <c r="BC1258" s="445" t="s">
        <v>2304</v>
      </c>
      <c r="BD1258" s="552">
        <f t="shared" si="742"/>
        <v>0</v>
      </c>
      <c r="BF1258" s="435"/>
      <c r="BG1258" s="435"/>
      <c r="BH1258" s="435"/>
      <c r="BI1258" s="435"/>
      <c r="BJ1258" s="435"/>
      <c r="BK1258" s="435"/>
      <c r="BL1258" s="435"/>
      <c r="BN1258" s="444"/>
    </row>
    <row r="1259" spans="1:66" s="28" customFormat="1" ht="12" customHeight="1">
      <c r="A1259" s="287">
        <v>22840332</v>
      </c>
      <c r="B1259" s="288" t="str">
        <f t="shared" si="736"/>
        <v>22840332</v>
      </c>
      <c r="C1259" s="444" t="s">
        <v>1771</v>
      </c>
      <c r="D1259" s="445" t="s">
        <v>1165</v>
      </c>
      <c r="E1259" s="445"/>
      <c r="F1259" s="444"/>
      <c r="G1259" s="445"/>
      <c r="H1259" s="547">
        <v>-50934568.539999999</v>
      </c>
      <c r="I1259" s="547">
        <v>-50934568.539999999</v>
      </c>
      <c r="J1259" s="547">
        <v>-50934568.539999999</v>
      </c>
      <c r="K1259" s="547">
        <v>-50525757.969999999</v>
      </c>
      <c r="L1259" s="547">
        <v>-50525757.969999999</v>
      </c>
      <c r="M1259" s="547">
        <v>-50525757.969999999</v>
      </c>
      <c r="N1259" s="547">
        <v>-50413576.100000001</v>
      </c>
      <c r="O1259" s="547">
        <v>-50413576.100000001</v>
      </c>
      <c r="P1259" s="547">
        <v>-50413576.100000001</v>
      </c>
      <c r="Q1259" s="547">
        <v>-50336763.850000001</v>
      </c>
      <c r="R1259" s="547">
        <v>-50336763.850000001</v>
      </c>
      <c r="S1259" s="547">
        <v>-50336763.850000001</v>
      </c>
      <c r="T1259" s="547">
        <v>-50343540.270000003</v>
      </c>
      <c r="U1259" s="547"/>
      <c r="V1259" s="547">
        <f t="shared" si="737"/>
        <v>-50528040.437083341</v>
      </c>
      <c r="W1259" s="285"/>
      <c r="X1259" s="286"/>
      <c r="Y1259" s="548">
        <f t="shared" si="754"/>
        <v>0</v>
      </c>
      <c r="Z1259" s="549">
        <f t="shared" si="754"/>
        <v>0</v>
      </c>
      <c r="AA1259" s="549">
        <f t="shared" si="754"/>
        <v>0</v>
      </c>
      <c r="AB1259" s="282">
        <f t="shared" si="718"/>
        <v>-50343540.270000003</v>
      </c>
      <c r="AC1259" s="281">
        <f t="shared" si="719"/>
        <v>0</v>
      </c>
      <c r="AD1259" s="549">
        <f t="shared" si="738"/>
        <v>0</v>
      </c>
      <c r="AE1259" s="553">
        <f t="shared" si="739"/>
        <v>0</v>
      </c>
      <c r="AF1259" s="282">
        <f t="shared" si="740"/>
        <v>-50343540.270000003</v>
      </c>
      <c r="AG1259" s="283">
        <f t="shared" si="741"/>
        <v>-50343540.270000003</v>
      </c>
      <c r="AH1259" s="281">
        <f t="shared" si="745"/>
        <v>0</v>
      </c>
      <c r="AI1259" s="551">
        <f t="shared" si="755"/>
        <v>0</v>
      </c>
      <c r="AJ1259" s="549">
        <f t="shared" si="755"/>
        <v>0</v>
      </c>
      <c r="AK1259" s="549">
        <f t="shared" si="755"/>
        <v>0</v>
      </c>
      <c r="AL1259" s="282">
        <f t="shared" si="750"/>
        <v>-50528040.437083341</v>
      </c>
      <c r="AM1259" s="281">
        <f t="shared" si="751"/>
        <v>0</v>
      </c>
      <c r="AN1259" s="549">
        <f t="shared" si="748"/>
        <v>0</v>
      </c>
      <c r="AO1259" s="549">
        <f t="shared" si="749"/>
        <v>0</v>
      </c>
      <c r="AP1259" s="549">
        <f t="shared" si="752"/>
        <v>-50528040.437083341</v>
      </c>
      <c r="AQ1259" s="283">
        <f t="shared" si="717"/>
        <v>-50528040.437083341</v>
      </c>
      <c r="AR1259" s="281">
        <f t="shared" si="753"/>
        <v>0</v>
      </c>
      <c r="AT1259" s="446" t="s">
        <v>2076</v>
      </c>
      <c r="AU1259" s="344"/>
      <c r="AV1259" s="447" t="str">
        <f t="shared" si="743"/>
        <v>CA</v>
      </c>
      <c r="AW1259" s="447" t="str">
        <f t="shared" si="743"/>
        <v>CL</v>
      </c>
      <c r="AX1259" s="447" t="str">
        <f t="shared" si="743"/>
        <v>AIC</v>
      </c>
      <c r="AY1259" s="447" t="str">
        <f t="shared" si="747"/>
        <v>ERB</v>
      </c>
      <c r="AZ1259" s="447" t="str">
        <f t="shared" si="747"/>
        <v>GRB</v>
      </c>
      <c r="BA1259" s="447" t="str">
        <f t="shared" si="747"/>
        <v>Non-Op</v>
      </c>
      <c r="BC1259" s="449" t="s">
        <v>2100</v>
      </c>
      <c r="BD1259" s="552">
        <f t="shared" si="742"/>
        <v>-50343540.270000003</v>
      </c>
      <c r="BF1259" s="435"/>
      <c r="BG1259" s="435"/>
      <c r="BH1259" s="435"/>
      <c r="BI1259" s="435"/>
      <c r="BJ1259" s="435"/>
      <c r="BK1259" s="435"/>
      <c r="BL1259" s="435"/>
      <c r="BN1259" s="444"/>
    </row>
    <row r="1260" spans="1:66" s="28" customFormat="1" ht="12" customHeight="1">
      <c r="A1260" s="287">
        <v>22840341</v>
      </c>
      <c r="B1260" s="288" t="str">
        <f t="shared" si="736"/>
        <v>22840341</v>
      </c>
      <c r="C1260" s="444" t="s">
        <v>2961</v>
      </c>
      <c r="D1260" s="445" t="s">
        <v>1163</v>
      </c>
      <c r="E1260" s="445"/>
      <c r="F1260" s="444"/>
      <c r="G1260" s="445"/>
      <c r="H1260" s="547">
        <v>0</v>
      </c>
      <c r="I1260" s="547">
        <v>0</v>
      </c>
      <c r="J1260" s="547">
        <v>0</v>
      </c>
      <c r="K1260" s="547">
        <v>0</v>
      </c>
      <c r="L1260" s="547">
        <v>0</v>
      </c>
      <c r="M1260" s="547">
        <v>0</v>
      </c>
      <c r="N1260" s="547">
        <v>0</v>
      </c>
      <c r="O1260" s="547">
        <v>0</v>
      </c>
      <c r="P1260" s="547">
        <v>0</v>
      </c>
      <c r="Q1260" s="547">
        <v>0</v>
      </c>
      <c r="R1260" s="547">
        <v>0</v>
      </c>
      <c r="S1260" s="547">
        <v>0</v>
      </c>
      <c r="T1260" s="547">
        <v>0</v>
      </c>
      <c r="U1260" s="547"/>
      <c r="V1260" s="547">
        <f t="shared" si="737"/>
        <v>0</v>
      </c>
      <c r="W1260" s="285" t="s">
        <v>1691</v>
      </c>
      <c r="X1260" s="286"/>
      <c r="Y1260" s="548">
        <f t="shared" si="754"/>
        <v>0</v>
      </c>
      <c r="Z1260" s="549">
        <f t="shared" si="754"/>
        <v>0</v>
      </c>
      <c r="AA1260" s="549">
        <f t="shared" si="754"/>
        <v>0</v>
      </c>
      <c r="AB1260" s="282">
        <f t="shared" si="718"/>
        <v>0</v>
      </c>
      <c r="AC1260" s="281">
        <f t="shared" si="719"/>
        <v>0</v>
      </c>
      <c r="AD1260" s="549">
        <f t="shared" si="738"/>
        <v>0</v>
      </c>
      <c r="AE1260" s="553">
        <f t="shared" si="739"/>
        <v>0</v>
      </c>
      <c r="AF1260" s="282">
        <f t="shared" si="740"/>
        <v>0</v>
      </c>
      <c r="AG1260" s="283">
        <f t="shared" si="741"/>
        <v>0</v>
      </c>
      <c r="AH1260" s="281">
        <f t="shared" si="745"/>
        <v>0</v>
      </c>
      <c r="AI1260" s="551">
        <f t="shared" si="755"/>
        <v>0</v>
      </c>
      <c r="AJ1260" s="549">
        <f t="shared" si="755"/>
        <v>0</v>
      </c>
      <c r="AK1260" s="549">
        <f t="shared" si="755"/>
        <v>0</v>
      </c>
      <c r="AL1260" s="282">
        <f t="shared" si="750"/>
        <v>0</v>
      </c>
      <c r="AM1260" s="281">
        <f t="shared" si="751"/>
        <v>0</v>
      </c>
      <c r="AN1260" s="549">
        <f t="shared" si="748"/>
        <v>0</v>
      </c>
      <c r="AO1260" s="549">
        <f t="shared" si="749"/>
        <v>0</v>
      </c>
      <c r="AP1260" s="549">
        <f t="shared" si="752"/>
        <v>0</v>
      </c>
      <c r="AQ1260" s="283">
        <f t="shared" si="717"/>
        <v>0</v>
      </c>
      <c r="AR1260" s="281">
        <f t="shared" si="753"/>
        <v>0</v>
      </c>
      <c r="AT1260" s="446"/>
      <c r="AU1260" s="344"/>
      <c r="AV1260" s="447" t="str">
        <f t="shared" si="743"/>
        <v>CA</v>
      </c>
      <c r="AW1260" s="447" t="str">
        <f t="shared" si="743"/>
        <v>CL</v>
      </c>
      <c r="AX1260" s="447" t="str">
        <f t="shared" si="743"/>
        <v>AIC</v>
      </c>
      <c r="AY1260" s="447" t="str">
        <f t="shared" si="747"/>
        <v>ERB</v>
      </c>
      <c r="AZ1260" s="447" t="str">
        <f t="shared" si="747"/>
        <v>GRB</v>
      </c>
      <c r="BA1260" s="447" t="str">
        <f t="shared" si="747"/>
        <v>Non-Op</v>
      </c>
      <c r="BC1260" s="445" t="s">
        <v>2304</v>
      </c>
      <c r="BD1260" s="552">
        <f t="shared" si="742"/>
        <v>0</v>
      </c>
      <c r="BF1260" s="435"/>
      <c r="BG1260" s="435"/>
      <c r="BH1260" s="435"/>
      <c r="BI1260" s="435"/>
      <c r="BJ1260" s="435"/>
      <c r="BK1260" s="435"/>
      <c r="BL1260" s="435"/>
      <c r="BN1260" s="444"/>
    </row>
    <row r="1261" spans="1:66" s="28" customFormat="1" ht="12" customHeight="1">
      <c r="A1261" s="287">
        <v>22840351</v>
      </c>
      <c r="B1261" s="288" t="str">
        <f t="shared" si="736"/>
        <v>22840351</v>
      </c>
      <c r="C1261" s="444" t="s">
        <v>2962</v>
      </c>
      <c r="D1261" s="445" t="s">
        <v>1165</v>
      </c>
      <c r="E1261" s="445"/>
      <c r="F1261" s="444"/>
      <c r="G1261" s="445"/>
      <c r="H1261" s="547">
        <v>0</v>
      </c>
      <c r="I1261" s="547">
        <v>0</v>
      </c>
      <c r="J1261" s="547">
        <v>0</v>
      </c>
      <c r="K1261" s="547">
        <v>0</v>
      </c>
      <c r="L1261" s="547">
        <v>0</v>
      </c>
      <c r="M1261" s="547">
        <v>0</v>
      </c>
      <c r="N1261" s="547">
        <v>0</v>
      </c>
      <c r="O1261" s="547">
        <v>0</v>
      </c>
      <c r="P1261" s="547">
        <v>0</v>
      </c>
      <c r="Q1261" s="547">
        <v>0</v>
      </c>
      <c r="R1261" s="547">
        <v>0</v>
      </c>
      <c r="S1261" s="547">
        <v>0</v>
      </c>
      <c r="T1261" s="547">
        <v>0</v>
      </c>
      <c r="U1261" s="547"/>
      <c r="V1261" s="547">
        <f t="shared" si="737"/>
        <v>0</v>
      </c>
      <c r="W1261" s="285"/>
      <c r="X1261" s="286"/>
      <c r="Y1261" s="548">
        <f t="shared" si="754"/>
        <v>0</v>
      </c>
      <c r="Z1261" s="549">
        <f t="shared" si="754"/>
        <v>0</v>
      </c>
      <c r="AA1261" s="549">
        <f t="shared" si="754"/>
        <v>0</v>
      </c>
      <c r="AB1261" s="282">
        <f t="shared" si="718"/>
        <v>0</v>
      </c>
      <c r="AC1261" s="281">
        <f t="shared" si="719"/>
        <v>0</v>
      </c>
      <c r="AD1261" s="549">
        <f t="shared" si="738"/>
        <v>0</v>
      </c>
      <c r="AE1261" s="553">
        <f t="shared" si="739"/>
        <v>0</v>
      </c>
      <c r="AF1261" s="282">
        <f t="shared" si="740"/>
        <v>0</v>
      </c>
      <c r="AG1261" s="283">
        <f t="shared" si="741"/>
        <v>0</v>
      </c>
      <c r="AH1261" s="281">
        <f t="shared" si="745"/>
        <v>0</v>
      </c>
      <c r="AI1261" s="551">
        <f t="shared" si="755"/>
        <v>0</v>
      </c>
      <c r="AJ1261" s="549">
        <f t="shared" si="755"/>
        <v>0</v>
      </c>
      <c r="AK1261" s="549">
        <f t="shared" si="755"/>
        <v>0</v>
      </c>
      <c r="AL1261" s="282">
        <f t="shared" si="750"/>
        <v>0</v>
      </c>
      <c r="AM1261" s="281">
        <f t="shared" si="751"/>
        <v>0</v>
      </c>
      <c r="AN1261" s="549">
        <f t="shared" si="748"/>
        <v>0</v>
      </c>
      <c r="AO1261" s="549">
        <f t="shared" si="749"/>
        <v>0</v>
      </c>
      <c r="AP1261" s="549">
        <f t="shared" si="752"/>
        <v>0</v>
      </c>
      <c r="AQ1261" s="283">
        <f t="shared" si="717"/>
        <v>0</v>
      </c>
      <c r="AR1261" s="281">
        <f t="shared" si="753"/>
        <v>0</v>
      </c>
      <c r="AT1261" s="446" t="s">
        <v>2076</v>
      </c>
      <c r="AU1261" s="344"/>
      <c r="AV1261" s="447" t="str">
        <f t="shared" si="743"/>
        <v>CA</v>
      </c>
      <c r="AW1261" s="447" t="str">
        <f t="shared" si="743"/>
        <v>CL</v>
      </c>
      <c r="AX1261" s="447" t="str">
        <f t="shared" si="743"/>
        <v>AIC</v>
      </c>
      <c r="AY1261" s="447" t="str">
        <f t="shared" si="747"/>
        <v>ERB</v>
      </c>
      <c r="AZ1261" s="447" t="str">
        <f t="shared" si="747"/>
        <v>GRB</v>
      </c>
      <c r="BA1261" s="447" t="str">
        <f t="shared" si="747"/>
        <v>Non-Op</v>
      </c>
      <c r="BC1261" s="449" t="s">
        <v>2100</v>
      </c>
      <c r="BD1261" s="552">
        <f t="shared" si="742"/>
        <v>0</v>
      </c>
      <c r="BF1261" s="435"/>
      <c r="BG1261" s="435"/>
      <c r="BH1261" s="435"/>
      <c r="BI1261" s="435"/>
      <c r="BJ1261" s="435"/>
      <c r="BK1261" s="435"/>
      <c r="BL1261" s="435"/>
      <c r="BN1261" s="444"/>
    </row>
    <row r="1262" spans="1:66" s="28" customFormat="1" ht="12" customHeight="1">
      <c r="A1262" s="321">
        <v>22840361</v>
      </c>
      <c r="B1262" s="318" t="str">
        <f t="shared" si="736"/>
        <v>22840361</v>
      </c>
      <c r="C1262" s="444" t="s">
        <v>1772</v>
      </c>
      <c r="D1262" s="445" t="s">
        <v>1165</v>
      </c>
      <c r="E1262" s="445"/>
      <c r="F1262" s="311">
        <v>42995</v>
      </c>
      <c r="G1262" s="445"/>
      <c r="H1262" s="547">
        <v>-45000</v>
      </c>
      <c r="I1262" s="547">
        <v>-45000</v>
      </c>
      <c r="J1262" s="547">
        <v>-45000</v>
      </c>
      <c r="K1262" s="547">
        <v>-45000</v>
      </c>
      <c r="L1262" s="547">
        <v>-45000</v>
      </c>
      <c r="M1262" s="547">
        <v>-45000</v>
      </c>
      <c r="N1262" s="547">
        <v>-45000</v>
      </c>
      <c r="O1262" s="547">
        <v>-45000</v>
      </c>
      <c r="P1262" s="547">
        <v>-45000</v>
      </c>
      <c r="Q1262" s="547">
        <v>-45000</v>
      </c>
      <c r="R1262" s="547">
        <v>-45000</v>
      </c>
      <c r="S1262" s="547">
        <v>-45000</v>
      </c>
      <c r="T1262" s="547">
        <v>-45000</v>
      </c>
      <c r="U1262" s="547"/>
      <c r="V1262" s="547">
        <f t="shared" si="737"/>
        <v>-45000</v>
      </c>
      <c r="W1262" s="285"/>
      <c r="X1262" s="286"/>
      <c r="Y1262" s="548">
        <f t="shared" si="754"/>
        <v>0</v>
      </c>
      <c r="Z1262" s="549">
        <f t="shared" si="754"/>
        <v>0</v>
      </c>
      <c r="AA1262" s="549">
        <f t="shared" si="754"/>
        <v>0</v>
      </c>
      <c r="AB1262" s="282">
        <f t="shared" si="718"/>
        <v>-45000</v>
      </c>
      <c r="AC1262" s="281">
        <f t="shared" si="719"/>
        <v>0</v>
      </c>
      <c r="AD1262" s="549">
        <f t="shared" si="738"/>
        <v>0</v>
      </c>
      <c r="AE1262" s="553">
        <f t="shared" si="739"/>
        <v>0</v>
      </c>
      <c r="AF1262" s="282">
        <f t="shared" si="740"/>
        <v>-45000</v>
      </c>
      <c r="AG1262" s="283">
        <f t="shared" si="741"/>
        <v>-45000</v>
      </c>
      <c r="AH1262" s="281">
        <f t="shared" si="745"/>
        <v>0</v>
      </c>
      <c r="AI1262" s="551">
        <f t="shared" si="755"/>
        <v>0</v>
      </c>
      <c r="AJ1262" s="549">
        <f t="shared" si="755"/>
        <v>0</v>
      </c>
      <c r="AK1262" s="549">
        <f t="shared" si="755"/>
        <v>0</v>
      </c>
      <c r="AL1262" s="282">
        <f t="shared" si="750"/>
        <v>-45000</v>
      </c>
      <c r="AM1262" s="281">
        <f t="shared" si="751"/>
        <v>0</v>
      </c>
      <c r="AN1262" s="549">
        <f t="shared" si="748"/>
        <v>0</v>
      </c>
      <c r="AO1262" s="549">
        <f t="shared" si="749"/>
        <v>0</v>
      </c>
      <c r="AP1262" s="549">
        <f t="shared" si="752"/>
        <v>-45000</v>
      </c>
      <c r="AQ1262" s="283">
        <f t="shared" si="717"/>
        <v>-45000</v>
      </c>
      <c r="AR1262" s="281">
        <f t="shared" si="753"/>
        <v>0</v>
      </c>
      <c r="AT1262" s="446" t="s">
        <v>2076</v>
      </c>
      <c r="AU1262" s="344"/>
      <c r="AV1262" s="447" t="str">
        <f t="shared" si="743"/>
        <v>CA</v>
      </c>
      <c r="AW1262" s="447" t="str">
        <f t="shared" si="743"/>
        <v>CL</v>
      </c>
      <c r="AX1262" s="447" t="str">
        <f t="shared" si="743"/>
        <v>AIC</v>
      </c>
      <c r="AY1262" s="447" t="str">
        <f t="shared" si="747"/>
        <v>ERB</v>
      </c>
      <c r="AZ1262" s="447" t="str">
        <f t="shared" si="747"/>
        <v>GRB</v>
      </c>
      <c r="BA1262" s="447" t="str">
        <f t="shared" si="747"/>
        <v>Non-Op</v>
      </c>
      <c r="BC1262" s="449" t="s">
        <v>2100</v>
      </c>
      <c r="BD1262" s="552">
        <f t="shared" si="742"/>
        <v>-45000</v>
      </c>
      <c r="BF1262" s="448"/>
      <c r="BG1262" s="448"/>
      <c r="BH1262" s="448"/>
      <c r="BI1262" s="448"/>
      <c r="BJ1262" s="448"/>
      <c r="BK1262" s="448"/>
      <c r="BL1262" s="448"/>
      <c r="BN1262" s="444"/>
    </row>
    <row r="1263" spans="1:66" s="28" customFormat="1" ht="12" customHeight="1">
      <c r="A1263" s="321">
        <v>22840371</v>
      </c>
      <c r="B1263" s="318" t="str">
        <f>TEXT(A1263,"##")</f>
        <v>22840371</v>
      </c>
      <c r="C1263" s="444" t="s">
        <v>1773</v>
      </c>
      <c r="D1263" s="445" t="s">
        <v>1165</v>
      </c>
      <c r="E1263" s="445"/>
      <c r="F1263" s="311">
        <v>42995</v>
      </c>
      <c r="G1263" s="445"/>
      <c r="H1263" s="547">
        <v>0</v>
      </c>
      <c r="I1263" s="547">
        <v>-25000</v>
      </c>
      <c r="J1263" s="547">
        <v>-25000</v>
      </c>
      <c r="K1263" s="547">
        <v>-25000</v>
      </c>
      <c r="L1263" s="547">
        <v>-25000</v>
      </c>
      <c r="M1263" s="547">
        <v>-25000</v>
      </c>
      <c r="N1263" s="547">
        <v>-25000</v>
      </c>
      <c r="O1263" s="547">
        <v>-25000</v>
      </c>
      <c r="P1263" s="547">
        <v>-25000</v>
      </c>
      <c r="Q1263" s="547">
        <v>-25000</v>
      </c>
      <c r="R1263" s="547">
        <v>-25000</v>
      </c>
      <c r="S1263" s="547">
        <v>-25000</v>
      </c>
      <c r="T1263" s="547">
        <v>-25000</v>
      </c>
      <c r="U1263" s="547"/>
      <c r="V1263" s="547">
        <f t="shared" si="737"/>
        <v>-23958.333333333332</v>
      </c>
      <c r="W1263" s="285"/>
      <c r="X1263" s="286"/>
      <c r="Y1263" s="548">
        <f t="shared" si="754"/>
        <v>0</v>
      </c>
      <c r="Z1263" s="549">
        <f t="shared" si="754"/>
        <v>0</v>
      </c>
      <c r="AA1263" s="549">
        <f t="shared" si="754"/>
        <v>0</v>
      </c>
      <c r="AB1263" s="282">
        <f t="shared" si="718"/>
        <v>-25000</v>
      </c>
      <c r="AC1263" s="281">
        <f t="shared" si="719"/>
        <v>0</v>
      </c>
      <c r="AD1263" s="549">
        <f t="shared" si="738"/>
        <v>0</v>
      </c>
      <c r="AE1263" s="553">
        <f t="shared" si="739"/>
        <v>0</v>
      </c>
      <c r="AF1263" s="282">
        <f t="shared" si="740"/>
        <v>-25000</v>
      </c>
      <c r="AG1263" s="283">
        <f t="shared" si="741"/>
        <v>-25000</v>
      </c>
      <c r="AH1263" s="281">
        <f t="shared" si="745"/>
        <v>0</v>
      </c>
      <c r="AI1263" s="551">
        <f t="shared" si="755"/>
        <v>0</v>
      </c>
      <c r="AJ1263" s="549">
        <f t="shared" si="755"/>
        <v>0</v>
      </c>
      <c r="AK1263" s="549">
        <f t="shared" si="755"/>
        <v>0</v>
      </c>
      <c r="AL1263" s="282">
        <f t="shared" si="750"/>
        <v>-23958.333333333332</v>
      </c>
      <c r="AM1263" s="281">
        <f t="shared" si="751"/>
        <v>0</v>
      </c>
      <c r="AN1263" s="549">
        <f t="shared" si="748"/>
        <v>0</v>
      </c>
      <c r="AO1263" s="549">
        <f t="shared" si="749"/>
        <v>0</v>
      </c>
      <c r="AP1263" s="549">
        <f t="shared" si="752"/>
        <v>-23958.333333333332</v>
      </c>
      <c r="AQ1263" s="283">
        <f t="shared" si="717"/>
        <v>-23958.333333333332</v>
      </c>
      <c r="AR1263" s="281">
        <f t="shared" si="753"/>
        <v>0</v>
      </c>
      <c r="AT1263" s="446" t="s">
        <v>2076</v>
      </c>
      <c r="AU1263" s="344"/>
      <c r="AV1263" s="447" t="str">
        <f t="shared" si="743"/>
        <v>CA</v>
      </c>
      <c r="AW1263" s="447" t="str">
        <f t="shared" si="743"/>
        <v>CL</v>
      </c>
      <c r="AX1263" s="447" t="str">
        <f t="shared" si="743"/>
        <v>AIC</v>
      </c>
      <c r="AY1263" s="447" t="str">
        <f t="shared" si="747"/>
        <v>ERB</v>
      </c>
      <c r="AZ1263" s="447" t="str">
        <f t="shared" si="747"/>
        <v>GRB</v>
      </c>
      <c r="BA1263" s="447" t="str">
        <f t="shared" si="747"/>
        <v>Non-Op</v>
      </c>
      <c r="BC1263" s="449" t="s">
        <v>2100</v>
      </c>
      <c r="BD1263" s="552">
        <f t="shared" si="742"/>
        <v>-25000</v>
      </c>
      <c r="BF1263" s="448"/>
      <c r="BG1263" s="448"/>
      <c r="BH1263" s="448"/>
      <c r="BI1263" s="448"/>
      <c r="BJ1263" s="448"/>
      <c r="BK1263" s="448"/>
      <c r="BL1263" s="448"/>
      <c r="BN1263" s="444"/>
    </row>
    <row r="1264" spans="1:66" s="28" customFormat="1" ht="12" customHeight="1">
      <c r="A1264" s="362">
        <v>22840381</v>
      </c>
      <c r="B1264" s="313" t="str">
        <f>TEXT(A1264,"##")</f>
        <v>22840381</v>
      </c>
      <c r="C1264" s="450" t="s">
        <v>2307</v>
      </c>
      <c r="D1264" s="451" t="s">
        <v>1165</v>
      </c>
      <c r="E1264" s="451"/>
      <c r="F1264" s="304">
        <v>43555</v>
      </c>
      <c r="G1264" s="451"/>
      <c r="H1264" s="556">
        <v>-50000</v>
      </c>
      <c r="I1264" s="556">
        <v>-50000</v>
      </c>
      <c r="J1264" s="556">
        <v>-50000</v>
      </c>
      <c r="K1264" s="556">
        <v>-50000</v>
      </c>
      <c r="L1264" s="556">
        <v>-50000</v>
      </c>
      <c r="M1264" s="556">
        <v>-50000</v>
      </c>
      <c r="N1264" s="556">
        <v>-50000</v>
      </c>
      <c r="O1264" s="556">
        <v>-50000</v>
      </c>
      <c r="P1264" s="556">
        <v>-50000</v>
      </c>
      <c r="Q1264" s="556">
        <v>-50000</v>
      </c>
      <c r="R1264" s="556">
        <v>-50000</v>
      </c>
      <c r="S1264" s="556">
        <v>-50000</v>
      </c>
      <c r="T1264" s="556">
        <v>-50000</v>
      </c>
      <c r="U1264" s="556"/>
      <c r="V1264" s="556">
        <f t="shared" si="737"/>
        <v>-50000</v>
      </c>
      <c r="W1264" s="292"/>
      <c r="X1264" s="293"/>
      <c r="Y1264" s="548">
        <f t="shared" si="754"/>
        <v>0</v>
      </c>
      <c r="Z1264" s="549">
        <f t="shared" si="754"/>
        <v>0</v>
      </c>
      <c r="AA1264" s="549">
        <f t="shared" si="754"/>
        <v>0</v>
      </c>
      <c r="AB1264" s="282">
        <f t="shared" si="718"/>
        <v>-50000</v>
      </c>
      <c r="AC1264" s="281">
        <f t="shared" si="719"/>
        <v>0</v>
      </c>
      <c r="AD1264" s="549">
        <f t="shared" si="738"/>
        <v>0</v>
      </c>
      <c r="AE1264" s="553">
        <f t="shared" si="739"/>
        <v>0</v>
      </c>
      <c r="AF1264" s="282">
        <f t="shared" si="740"/>
        <v>-50000</v>
      </c>
      <c r="AG1264" s="283">
        <f t="shared" si="741"/>
        <v>-50000</v>
      </c>
      <c r="AH1264" s="281">
        <f t="shared" si="745"/>
        <v>0</v>
      </c>
      <c r="AI1264" s="551">
        <f t="shared" si="755"/>
        <v>0</v>
      </c>
      <c r="AJ1264" s="549">
        <f t="shared" si="755"/>
        <v>0</v>
      </c>
      <c r="AK1264" s="549">
        <f t="shared" si="755"/>
        <v>0</v>
      </c>
      <c r="AL1264" s="282">
        <f t="shared" si="750"/>
        <v>-50000</v>
      </c>
      <c r="AM1264" s="281">
        <f t="shared" si="751"/>
        <v>0</v>
      </c>
      <c r="AN1264" s="549">
        <f t="shared" si="748"/>
        <v>0</v>
      </c>
      <c r="AO1264" s="549">
        <f t="shared" si="749"/>
        <v>0</v>
      </c>
      <c r="AP1264" s="549">
        <f t="shared" si="752"/>
        <v>-50000</v>
      </c>
      <c r="AQ1264" s="283">
        <f t="shared" si="717"/>
        <v>-50000</v>
      </c>
      <c r="AR1264" s="281">
        <f t="shared" si="753"/>
        <v>0</v>
      </c>
      <c r="AT1264" s="446" t="s">
        <v>2076</v>
      </c>
      <c r="AU1264" s="344"/>
      <c r="AV1264" s="447" t="str">
        <f t="shared" si="743"/>
        <v>CA</v>
      </c>
      <c r="AW1264" s="447" t="str">
        <f t="shared" si="743"/>
        <v>CL</v>
      </c>
      <c r="AX1264" s="447" t="str">
        <f t="shared" si="743"/>
        <v>AIC</v>
      </c>
      <c r="AY1264" s="447" t="str">
        <f t="shared" si="747"/>
        <v>ERB</v>
      </c>
      <c r="AZ1264" s="447" t="str">
        <f t="shared" si="747"/>
        <v>GRB</v>
      </c>
      <c r="BA1264" s="447" t="str">
        <f t="shared" si="747"/>
        <v>Non-Op</v>
      </c>
      <c r="BC1264" s="449" t="s">
        <v>2100</v>
      </c>
      <c r="BD1264" s="552">
        <f t="shared" si="742"/>
        <v>-50000</v>
      </c>
      <c r="BF1264" s="435"/>
      <c r="BG1264" s="435"/>
      <c r="BH1264" s="435"/>
      <c r="BI1264" s="435"/>
      <c r="BJ1264" s="435"/>
      <c r="BK1264" s="435"/>
      <c r="BL1264" s="435"/>
      <c r="BN1264" s="444"/>
    </row>
    <row r="1265" spans="1:66" s="28" customFormat="1" ht="12" customHeight="1">
      <c r="A1265" s="362">
        <v>22840401</v>
      </c>
      <c r="B1265" s="313" t="str">
        <f>TEXT(A1265,"##")</f>
        <v>22840401</v>
      </c>
      <c r="C1265" s="450" t="s">
        <v>2308</v>
      </c>
      <c r="D1265" s="451" t="s">
        <v>1165</v>
      </c>
      <c r="E1265" s="451"/>
      <c r="F1265" s="304">
        <v>43616</v>
      </c>
      <c r="G1265" s="451"/>
      <c r="H1265" s="556">
        <v>-684135.57</v>
      </c>
      <c r="I1265" s="556">
        <v>-684135.57</v>
      </c>
      <c r="J1265" s="556">
        <v>-684135.57</v>
      </c>
      <c r="K1265" s="556">
        <v>-667442.28</v>
      </c>
      <c r="L1265" s="556">
        <v>-667442.28</v>
      </c>
      <c r="M1265" s="556">
        <v>-667442.28</v>
      </c>
      <c r="N1265" s="556">
        <v>-557962.52</v>
      </c>
      <c r="O1265" s="556">
        <v>-557962.52</v>
      </c>
      <c r="P1265" s="556">
        <v>-557962.52</v>
      </c>
      <c r="Q1265" s="556">
        <v>-497811.37</v>
      </c>
      <c r="R1265" s="556">
        <v>-497811.37</v>
      </c>
      <c r="S1265" s="556">
        <v>-497811.37</v>
      </c>
      <c r="T1265" s="556">
        <v>-485072.12</v>
      </c>
      <c r="U1265" s="556"/>
      <c r="V1265" s="556">
        <f t="shared" si="737"/>
        <v>-593543.62458333338</v>
      </c>
      <c r="W1265" s="292"/>
      <c r="X1265" s="293"/>
      <c r="Y1265" s="548">
        <f t="shared" si="754"/>
        <v>0</v>
      </c>
      <c r="Z1265" s="549">
        <f t="shared" si="754"/>
        <v>0</v>
      </c>
      <c r="AA1265" s="549">
        <f t="shared" si="754"/>
        <v>0</v>
      </c>
      <c r="AB1265" s="282">
        <f t="shared" si="718"/>
        <v>-485072.12</v>
      </c>
      <c r="AC1265" s="281">
        <f t="shared" si="719"/>
        <v>0</v>
      </c>
      <c r="AD1265" s="549">
        <f t="shared" si="738"/>
        <v>0</v>
      </c>
      <c r="AE1265" s="553">
        <f t="shared" si="739"/>
        <v>0</v>
      </c>
      <c r="AF1265" s="282">
        <f t="shared" si="740"/>
        <v>-485072.12</v>
      </c>
      <c r="AG1265" s="283">
        <f t="shared" si="741"/>
        <v>-485072.12</v>
      </c>
      <c r="AH1265" s="281">
        <f t="shared" si="745"/>
        <v>0</v>
      </c>
      <c r="AI1265" s="551">
        <f t="shared" si="755"/>
        <v>0</v>
      </c>
      <c r="AJ1265" s="549">
        <f t="shared" si="755"/>
        <v>0</v>
      </c>
      <c r="AK1265" s="549">
        <f t="shared" si="755"/>
        <v>0</v>
      </c>
      <c r="AL1265" s="282">
        <f t="shared" si="750"/>
        <v>-593543.62458333338</v>
      </c>
      <c r="AM1265" s="281">
        <f t="shared" si="751"/>
        <v>0</v>
      </c>
      <c r="AN1265" s="549">
        <f t="shared" si="748"/>
        <v>0</v>
      </c>
      <c r="AO1265" s="549">
        <f t="shared" si="749"/>
        <v>0</v>
      </c>
      <c r="AP1265" s="549">
        <f t="shared" si="752"/>
        <v>-593543.62458333338</v>
      </c>
      <c r="AQ1265" s="283">
        <f t="shared" ref="AQ1265" si="756">SUM(AN1265:AP1265)</f>
        <v>-593543.62458333338</v>
      </c>
      <c r="AR1265" s="281">
        <f t="shared" si="753"/>
        <v>0</v>
      </c>
      <c r="AT1265" s="446" t="s">
        <v>2076</v>
      </c>
      <c r="AU1265" s="344"/>
      <c r="AV1265" s="447" t="str">
        <f t="shared" si="743"/>
        <v>CA</v>
      </c>
      <c r="AW1265" s="447" t="str">
        <f t="shared" si="743"/>
        <v>CL</v>
      </c>
      <c r="AX1265" s="447" t="str">
        <f t="shared" si="743"/>
        <v>AIC</v>
      </c>
      <c r="AY1265" s="447" t="str">
        <f t="shared" si="747"/>
        <v>ERB</v>
      </c>
      <c r="AZ1265" s="447" t="str">
        <f t="shared" si="747"/>
        <v>GRB</v>
      </c>
      <c r="BA1265" s="447" t="str">
        <f t="shared" si="747"/>
        <v>Non-Op</v>
      </c>
      <c r="BC1265" s="449" t="s">
        <v>2100</v>
      </c>
      <c r="BD1265" s="552">
        <f t="shared" si="742"/>
        <v>-485072.12</v>
      </c>
      <c r="BF1265" s="435"/>
      <c r="BG1265" s="435"/>
      <c r="BH1265" s="435"/>
      <c r="BI1265" s="435"/>
      <c r="BJ1265" s="435"/>
      <c r="BK1265" s="435"/>
      <c r="BL1265" s="435"/>
      <c r="BN1265" s="444"/>
    </row>
    <row r="1266" spans="1:66" s="28" customFormat="1" ht="12" customHeight="1">
      <c r="A1266" s="362">
        <v>22840421</v>
      </c>
      <c r="B1266" s="313" t="str">
        <f>TEXT(A1266,"##")</f>
        <v>22840421</v>
      </c>
      <c r="C1266" s="450" t="s">
        <v>2309</v>
      </c>
      <c r="D1266" s="451" t="s">
        <v>1165</v>
      </c>
      <c r="E1266" s="451"/>
      <c r="F1266" s="304">
        <v>44104</v>
      </c>
      <c r="G1266" s="451"/>
      <c r="H1266" s="556">
        <v>-39307500</v>
      </c>
      <c r="I1266" s="556">
        <v>-39307500</v>
      </c>
      <c r="J1266" s="556">
        <v>-39307500</v>
      </c>
      <c r="K1266" s="556">
        <v>-39307500</v>
      </c>
      <c r="L1266" s="556">
        <v>-39307500</v>
      </c>
      <c r="M1266" s="556">
        <v>-39307500</v>
      </c>
      <c r="N1266" s="556">
        <v>-39307500</v>
      </c>
      <c r="O1266" s="556">
        <v>-39307500</v>
      </c>
      <c r="P1266" s="556">
        <v>-39307500</v>
      </c>
      <c r="Q1266" s="556">
        <v>-39307500</v>
      </c>
      <c r="R1266" s="556">
        <v>-39307500</v>
      </c>
      <c r="S1266" s="556">
        <v>-39307500</v>
      </c>
      <c r="T1266" s="556">
        <v>-39307500</v>
      </c>
      <c r="U1266" s="556"/>
      <c r="V1266" s="556">
        <f t="shared" si="737"/>
        <v>-39307500</v>
      </c>
      <c r="W1266" s="292"/>
      <c r="X1266" s="293"/>
      <c r="Y1266" s="548">
        <f t="shared" si="754"/>
        <v>0</v>
      </c>
      <c r="Z1266" s="549">
        <f t="shared" si="754"/>
        <v>0</v>
      </c>
      <c r="AA1266" s="549">
        <f t="shared" si="754"/>
        <v>0</v>
      </c>
      <c r="AB1266" s="282">
        <f t="shared" si="718"/>
        <v>-39307500</v>
      </c>
      <c r="AC1266" s="281">
        <f t="shared" si="719"/>
        <v>0</v>
      </c>
      <c r="AD1266" s="549">
        <f t="shared" si="738"/>
        <v>0</v>
      </c>
      <c r="AE1266" s="553">
        <f t="shared" si="739"/>
        <v>0</v>
      </c>
      <c r="AF1266" s="282">
        <f t="shared" si="740"/>
        <v>-39307500</v>
      </c>
      <c r="AG1266" s="283">
        <f t="shared" ref="AG1266" si="757">SUM(AD1266:AF1266)</f>
        <v>-39307500</v>
      </c>
      <c r="AH1266" s="281">
        <f t="shared" si="745"/>
        <v>0</v>
      </c>
      <c r="AI1266" s="551">
        <f t="shared" si="755"/>
        <v>0</v>
      </c>
      <c r="AJ1266" s="549">
        <f t="shared" si="755"/>
        <v>0</v>
      </c>
      <c r="AK1266" s="549">
        <f t="shared" si="755"/>
        <v>0</v>
      </c>
      <c r="AL1266" s="282">
        <f t="shared" si="750"/>
        <v>-39307500</v>
      </c>
      <c r="AM1266" s="281">
        <f t="shared" si="751"/>
        <v>0</v>
      </c>
      <c r="AN1266" s="549">
        <f t="shared" si="748"/>
        <v>0</v>
      </c>
      <c r="AO1266" s="549">
        <f t="shared" si="749"/>
        <v>0</v>
      </c>
      <c r="AP1266" s="549">
        <f t="shared" si="752"/>
        <v>-39307500</v>
      </c>
      <c r="AQ1266" s="283">
        <f t="shared" ref="AQ1266" si="758">SUM(AN1266:AP1266)</f>
        <v>-39307500</v>
      </c>
      <c r="AR1266" s="281">
        <f t="shared" si="753"/>
        <v>0</v>
      </c>
      <c r="AT1266" s="446" t="s">
        <v>2076</v>
      </c>
      <c r="AU1266" s="344"/>
      <c r="AV1266" s="447" t="str">
        <f t="shared" si="743"/>
        <v>CA</v>
      </c>
      <c r="AW1266" s="447" t="str">
        <f t="shared" si="743"/>
        <v>CL</v>
      </c>
      <c r="AX1266" s="447" t="str">
        <f t="shared" si="743"/>
        <v>AIC</v>
      </c>
      <c r="AY1266" s="447" t="str">
        <f t="shared" si="747"/>
        <v>ERB</v>
      </c>
      <c r="AZ1266" s="447" t="str">
        <f t="shared" si="747"/>
        <v>GRB</v>
      </c>
      <c r="BA1266" s="447" t="str">
        <f t="shared" si="747"/>
        <v>Non-Op</v>
      </c>
      <c r="BC1266" s="449" t="s">
        <v>2100</v>
      </c>
      <c r="BD1266" s="552">
        <f t="shared" si="742"/>
        <v>-39307500</v>
      </c>
      <c r="BF1266" s="435"/>
      <c r="BG1266" s="435"/>
      <c r="BH1266" s="435"/>
      <c r="BI1266" s="435"/>
      <c r="BJ1266" s="435"/>
      <c r="BK1266" s="435"/>
      <c r="BL1266" s="435"/>
      <c r="BN1266" s="444"/>
    </row>
    <row r="1267" spans="1:66" s="28" customFormat="1" ht="12" customHeight="1">
      <c r="A1267" s="287">
        <v>22841001</v>
      </c>
      <c r="B1267" s="288" t="str">
        <f t="shared" si="736"/>
        <v>22841001</v>
      </c>
      <c r="C1267" s="444" t="s">
        <v>2310</v>
      </c>
      <c r="D1267" s="445" t="s">
        <v>2092</v>
      </c>
      <c r="E1267" s="445"/>
      <c r="F1267" s="444"/>
      <c r="G1267" s="445"/>
      <c r="H1267" s="547">
        <v>-2326489.2000000002</v>
      </c>
      <c r="I1267" s="547">
        <v>-2326489.2000000002</v>
      </c>
      <c r="J1267" s="547">
        <v>-2326489.2000000002</v>
      </c>
      <c r="K1267" s="547">
        <v>-2326489.2000000002</v>
      </c>
      <c r="L1267" s="547">
        <v>-2326489.2000000002</v>
      </c>
      <c r="M1267" s="547">
        <v>-2326489.2000000002</v>
      </c>
      <c r="N1267" s="547">
        <v>-2326489.2000000002</v>
      </c>
      <c r="O1267" s="547">
        <v>-2326489.2000000002</v>
      </c>
      <c r="P1267" s="547">
        <v>-2326489.2000000002</v>
      </c>
      <c r="Q1267" s="547">
        <v>-2326489.2000000002</v>
      </c>
      <c r="R1267" s="547">
        <v>-2326489.2000000002</v>
      </c>
      <c r="S1267" s="547">
        <v>-2326489.2000000002</v>
      </c>
      <c r="T1267" s="547">
        <v>-2326489.2000000002</v>
      </c>
      <c r="U1267" s="547"/>
      <c r="V1267" s="547">
        <f t="shared" si="737"/>
        <v>-2326489.1999999997</v>
      </c>
      <c r="W1267" s="285"/>
      <c r="X1267" s="286"/>
      <c r="Y1267" s="548">
        <f t="shared" si="754"/>
        <v>0</v>
      </c>
      <c r="Z1267" s="549">
        <f t="shared" si="754"/>
        <v>-2326489.2000000002</v>
      </c>
      <c r="AA1267" s="549">
        <f t="shared" si="754"/>
        <v>0</v>
      </c>
      <c r="AB1267" s="282">
        <f t="shared" si="718"/>
        <v>0</v>
      </c>
      <c r="AC1267" s="281">
        <f t="shared" si="719"/>
        <v>0</v>
      </c>
      <c r="AD1267" s="549">
        <f t="shared" si="738"/>
        <v>0</v>
      </c>
      <c r="AE1267" s="553">
        <f t="shared" si="739"/>
        <v>0</v>
      </c>
      <c r="AF1267" s="282">
        <f t="shared" si="740"/>
        <v>0</v>
      </c>
      <c r="AG1267" s="283">
        <f t="shared" si="741"/>
        <v>0</v>
      </c>
      <c r="AH1267" s="281">
        <f t="shared" si="745"/>
        <v>0</v>
      </c>
      <c r="AI1267" s="551">
        <f t="shared" si="755"/>
        <v>0</v>
      </c>
      <c r="AJ1267" s="549">
        <f t="shared" si="755"/>
        <v>-2326489.1999999997</v>
      </c>
      <c r="AK1267" s="549">
        <f t="shared" si="755"/>
        <v>0</v>
      </c>
      <c r="AL1267" s="282">
        <f t="shared" si="750"/>
        <v>0</v>
      </c>
      <c r="AM1267" s="281">
        <f t="shared" si="751"/>
        <v>0</v>
      </c>
      <c r="AN1267" s="549">
        <f t="shared" si="748"/>
        <v>0</v>
      </c>
      <c r="AO1267" s="549">
        <f t="shared" si="749"/>
        <v>0</v>
      </c>
      <c r="AP1267" s="549">
        <f t="shared" si="752"/>
        <v>0</v>
      </c>
      <c r="AQ1267" s="283">
        <f t="shared" si="717"/>
        <v>0</v>
      </c>
      <c r="AR1267" s="281">
        <f t="shared" si="753"/>
        <v>0</v>
      </c>
      <c r="AT1267" s="446"/>
      <c r="AU1267" s="344"/>
      <c r="AV1267" s="447" t="str">
        <f t="shared" si="743"/>
        <v>CA</v>
      </c>
      <c r="AW1267" s="447" t="str">
        <f t="shared" si="743"/>
        <v>CL</v>
      </c>
      <c r="AX1267" s="447" t="str">
        <f t="shared" si="743"/>
        <v>AIC</v>
      </c>
      <c r="AY1267" s="447" t="str">
        <f t="shared" si="747"/>
        <v>ERB</v>
      </c>
      <c r="AZ1267" s="447" t="str">
        <f t="shared" si="747"/>
        <v>GRB</v>
      </c>
      <c r="BA1267" s="447" t="str">
        <f t="shared" si="747"/>
        <v>Non-Op</v>
      </c>
      <c r="BC1267" s="445" t="s">
        <v>2159</v>
      </c>
      <c r="BD1267" s="552">
        <f t="shared" si="742"/>
        <v>-2326489.2000000002</v>
      </c>
      <c r="BF1267" s="435"/>
      <c r="BG1267" s="435"/>
      <c r="BH1267" s="435"/>
      <c r="BI1267" s="435"/>
      <c r="BJ1267" s="435"/>
      <c r="BK1267" s="435"/>
      <c r="BL1267" s="435"/>
      <c r="BN1267" s="444"/>
    </row>
    <row r="1268" spans="1:66" s="28" customFormat="1" ht="12" customHeight="1">
      <c r="A1268" s="313">
        <v>22841011</v>
      </c>
      <c r="B1268" s="312" t="str">
        <f t="shared" si="736"/>
        <v>22841011</v>
      </c>
      <c r="C1268" s="677" t="s">
        <v>2311</v>
      </c>
      <c r="D1268" s="451" t="s">
        <v>1165</v>
      </c>
      <c r="E1268" s="451"/>
      <c r="F1268" s="304">
        <v>43830</v>
      </c>
      <c r="G1268" s="451"/>
      <c r="H1268" s="556">
        <v>1269.22</v>
      </c>
      <c r="I1268" s="556">
        <v>1269.22</v>
      </c>
      <c r="J1268" s="556">
        <v>1269.22</v>
      </c>
      <c r="K1268" s="556">
        <v>1269.22</v>
      </c>
      <c r="L1268" s="556">
        <v>1269.22</v>
      </c>
      <c r="M1268" s="556">
        <v>1269.22</v>
      </c>
      <c r="N1268" s="556">
        <v>1269.22</v>
      </c>
      <c r="O1268" s="556">
        <v>1269.22</v>
      </c>
      <c r="P1268" s="556">
        <v>1269.22</v>
      </c>
      <c r="Q1268" s="556">
        <v>1269.22</v>
      </c>
      <c r="R1268" s="556">
        <v>1269.22</v>
      </c>
      <c r="S1268" s="556">
        <v>1269.22</v>
      </c>
      <c r="T1268" s="556">
        <v>1269.22</v>
      </c>
      <c r="U1268" s="556"/>
      <c r="V1268" s="556">
        <f t="shared" si="737"/>
        <v>1269.2199999999998</v>
      </c>
      <c r="W1268" s="292"/>
      <c r="X1268" s="293"/>
      <c r="Y1268" s="548">
        <f t="shared" si="754"/>
        <v>0</v>
      </c>
      <c r="Z1268" s="549">
        <f t="shared" si="754"/>
        <v>0</v>
      </c>
      <c r="AA1268" s="549">
        <f t="shared" si="754"/>
        <v>0</v>
      </c>
      <c r="AB1268" s="282">
        <f t="shared" si="718"/>
        <v>1269.22</v>
      </c>
      <c r="AC1268" s="281">
        <f t="shared" si="719"/>
        <v>0</v>
      </c>
      <c r="AD1268" s="549">
        <f t="shared" si="738"/>
        <v>0</v>
      </c>
      <c r="AE1268" s="553">
        <f t="shared" si="739"/>
        <v>0</v>
      </c>
      <c r="AF1268" s="282">
        <f t="shared" si="740"/>
        <v>1269.22</v>
      </c>
      <c r="AG1268" s="283">
        <f t="shared" si="741"/>
        <v>1269.22</v>
      </c>
      <c r="AH1268" s="281">
        <f t="shared" si="745"/>
        <v>0</v>
      </c>
      <c r="AI1268" s="551">
        <f t="shared" si="755"/>
        <v>0</v>
      </c>
      <c r="AJ1268" s="549">
        <f t="shared" si="755"/>
        <v>0</v>
      </c>
      <c r="AK1268" s="549">
        <f t="shared" si="755"/>
        <v>0</v>
      </c>
      <c r="AL1268" s="282">
        <f t="shared" si="750"/>
        <v>1269.2199999999998</v>
      </c>
      <c r="AM1268" s="281">
        <f t="shared" si="751"/>
        <v>0</v>
      </c>
      <c r="AN1268" s="549">
        <f t="shared" si="748"/>
        <v>0</v>
      </c>
      <c r="AO1268" s="549">
        <f t="shared" si="749"/>
        <v>0</v>
      </c>
      <c r="AP1268" s="549">
        <f t="shared" si="752"/>
        <v>1269.2199999999998</v>
      </c>
      <c r="AQ1268" s="283">
        <f t="shared" si="717"/>
        <v>1269.2199999999998</v>
      </c>
      <c r="AR1268" s="281">
        <f t="shared" si="753"/>
        <v>0</v>
      </c>
      <c r="AT1268" s="446" t="s">
        <v>2076</v>
      </c>
      <c r="AU1268" s="344"/>
      <c r="AV1268" s="447" t="str">
        <f t="shared" si="743"/>
        <v>CA</v>
      </c>
      <c r="AW1268" s="447" t="str">
        <f t="shared" si="743"/>
        <v>CL</v>
      </c>
      <c r="AX1268" s="447" t="str">
        <f t="shared" si="743"/>
        <v>AIC</v>
      </c>
      <c r="AY1268" s="447" t="str">
        <f t="shared" si="747"/>
        <v>ERB</v>
      </c>
      <c r="AZ1268" s="447" t="str">
        <f t="shared" si="747"/>
        <v>GRB</v>
      </c>
      <c r="BA1268" s="447" t="str">
        <f t="shared" si="747"/>
        <v>Non-Op</v>
      </c>
      <c r="BC1268" s="449" t="s">
        <v>2100</v>
      </c>
      <c r="BD1268" s="552">
        <f t="shared" si="742"/>
        <v>1269.22</v>
      </c>
      <c r="BF1268" s="435"/>
      <c r="BG1268" s="435"/>
      <c r="BH1268" s="435"/>
      <c r="BI1268" s="435"/>
      <c r="BJ1268" s="435"/>
      <c r="BK1268" s="435"/>
      <c r="BL1268" s="435"/>
      <c r="BN1268" s="444"/>
    </row>
    <row r="1269" spans="1:66" s="28" customFormat="1" ht="12" customHeight="1">
      <c r="A1269" s="313">
        <v>22841021</v>
      </c>
      <c r="B1269" s="312" t="str">
        <f t="shared" si="736"/>
        <v>22841021</v>
      </c>
      <c r="C1269" s="677" t="s">
        <v>2312</v>
      </c>
      <c r="D1269" s="451" t="s">
        <v>1165</v>
      </c>
      <c r="E1269" s="451"/>
      <c r="F1269" s="304">
        <v>43830</v>
      </c>
      <c r="G1269" s="451"/>
      <c r="H1269" s="556">
        <v>-100000</v>
      </c>
      <c r="I1269" s="556">
        <v>-100000</v>
      </c>
      <c r="J1269" s="556">
        <v>-100000</v>
      </c>
      <c r="K1269" s="556">
        <v>-100000</v>
      </c>
      <c r="L1269" s="556">
        <v>-100000</v>
      </c>
      <c r="M1269" s="556">
        <v>-100000</v>
      </c>
      <c r="N1269" s="556">
        <v>-100000</v>
      </c>
      <c r="O1269" s="556">
        <v>-100000</v>
      </c>
      <c r="P1269" s="556">
        <v>-100000</v>
      </c>
      <c r="Q1269" s="556">
        <v>-100000</v>
      </c>
      <c r="R1269" s="556">
        <v>-100000</v>
      </c>
      <c r="S1269" s="556">
        <v>-100000</v>
      </c>
      <c r="T1269" s="556">
        <v>-100000</v>
      </c>
      <c r="U1269" s="556"/>
      <c r="V1269" s="556">
        <f t="shared" si="737"/>
        <v>-100000</v>
      </c>
      <c r="W1269" s="292"/>
      <c r="X1269" s="293"/>
      <c r="Y1269" s="548">
        <f t="shared" si="754"/>
        <v>0</v>
      </c>
      <c r="Z1269" s="549">
        <f t="shared" si="754"/>
        <v>0</v>
      </c>
      <c r="AA1269" s="549">
        <f t="shared" si="754"/>
        <v>0</v>
      </c>
      <c r="AB1269" s="282">
        <f t="shared" si="718"/>
        <v>-100000</v>
      </c>
      <c r="AC1269" s="281">
        <f t="shared" si="719"/>
        <v>0</v>
      </c>
      <c r="AD1269" s="549">
        <f t="shared" si="738"/>
        <v>0</v>
      </c>
      <c r="AE1269" s="553">
        <f t="shared" si="739"/>
        <v>0</v>
      </c>
      <c r="AF1269" s="282">
        <f t="shared" si="740"/>
        <v>-100000</v>
      </c>
      <c r="AG1269" s="283">
        <f t="shared" si="741"/>
        <v>-100000</v>
      </c>
      <c r="AH1269" s="281">
        <f t="shared" si="745"/>
        <v>0</v>
      </c>
      <c r="AI1269" s="551">
        <f t="shared" si="755"/>
        <v>0</v>
      </c>
      <c r="AJ1269" s="549">
        <f t="shared" si="755"/>
        <v>0</v>
      </c>
      <c r="AK1269" s="549">
        <f t="shared" si="755"/>
        <v>0</v>
      </c>
      <c r="AL1269" s="282">
        <f t="shared" si="750"/>
        <v>-100000</v>
      </c>
      <c r="AM1269" s="281">
        <f t="shared" si="751"/>
        <v>0</v>
      </c>
      <c r="AN1269" s="549">
        <f t="shared" si="748"/>
        <v>0</v>
      </c>
      <c r="AO1269" s="549">
        <f t="shared" si="749"/>
        <v>0</v>
      </c>
      <c r="AP1269" s="549">
        <f t="shared" si="752"/>
        <v>-100000</v>
      </c>
      <c r="AQ1269" s="283">
        <f t="shared" si="717"/>
        <v>-100000</v>
      </c>
      <c r="AR1269" s="281">
        <f t="shared" si="753"/>
        <v>0</v>
      </c>
      <c r="AT1269" s="446" t="s">
        <v>2076</v>
      </c>
      <c r="AU1269" s="344"/>
      <c r="AV1269" s="447" t="str">
        <f t="shared" si="743"/>
        <v>CA</v>
      </c>
      <c r="AW1269" s="447" t="str">
        <f t="shared" si="743"/>
        <v>CL</v>
      </c>
      <c r="AX1269" s="447" t="str">
        <f t="shared" si="743"/>
        <v>AIC</v>
      </c>
      <c r="AY1269" s="447" t="str">
        <f t="shared" si="747"/>
        <v>ERB</v>
      </c>
      <c r="AZ1269" s="447" t="str">
        <f t="shared" si="747"/>
        <v>GRB</v>
      </c>
      <c r="BA1269" s="447" t="str">
        <f t="shared" si="747"/>
        <v>Non-Op</v>
      </c>
      <c r="BC1269" s="449" t="s">
        <v>2100</v>
      </c>
      <c r="BD1269" s="552">
        <f t="shared" si="742"/>
        <v>-100000</v>
      </c>
      <c r="BF1269" s="435"/>
      <c r="BG1269" s="435"/>
      <c r="BH1269" s="435"/>
      <c r="BI1269" s="435"/>
      <c r="BJ1269" s="435"/>
      <c r="BK1269" s="435"/>
      <c r="BL1269" s="435"/>
      <c r="BN1269" s="444"/>
    </row>
    <row r="1270" spans="1:66" s="28" customFormat="1" ht="12" customHeight="1">
      <c r="A1270" s="310">
        <v>22900001</v>
      </c>
      <c r="B1270" s="310" t="str">
        <f t="shared" si="736"/>
        <v>22900001</v>
      </c>
      <c r="C1270" s="28" t="s">
        <v>2963</v>
      </c>
      <c r="D1270" s="445" t="s">
        <v>2092</v>
      </c>
      <c r="E1270" s="445"/>
      <c r="F1270" s="311">
        <v>43132</v>
      </c>
      <c r="G1270" s="445"/>
      <c r="H1270" s="547">
        <v>0</v>
      </c>
      <c r="I1270" s="547">
        <v>0</v>
      </c>
      <c r="J1270" s="547">
        <v>0</v>
      </c>
      <c r="K1270" s="547">
        <v>0</v>
      </c>
      <c r="L1270" s="547">
        <v>0</v>
      </c>
      <c r="M1270" s="547">
        <v>0</v>
      </c>
      <c r="N1270" s="547">
        <v>0</v>
      </c>
      <c r="O1270" s="547">
        <v>0</v>
      </c>
      <c r="P1270" s="547">
        <v>0</v>
      </c>
      <c r="Q1270" s="547">
        <v>0</v>
      </c>
      <c r="R1270" s="547">
        <v>0</v>
      </c>
      <c r="S1270" s="547">
        <v>0</v>
      </c>
      <c r="T1270" s="547">
        <v>0</v>
      </c>
      <c r="U1270" s="547"/>
      <c r="V1270" s="547">
        <f t="shared" si="737"/>
        <v>0</v>
      </c>
      <c r="W1270" s="285"/>
      <c r="X1270" s="286"/>
      <c r="Y1270" s="548">
        <f t="shared" si="754"/>
        <v>0</v>
      </c>
      <c r="Z1270" s="549">
        <f t="shared" si="754"/>
        <v>0</v>
      </c>
      <c r="AA1270" s="549">
        <f t="shared" si="754"/>
        <v>0</v>
      </c>
      <c r="AB1270" s="282">
        <f t="shared" si="718"/>
        <v>0</v>
      </c>
      <c r="AC1270" s="281">
        <f t="shared" si="719"/>
        <v>0</v>
      </c>
      <c r="AD1270" s="549">
        <f t="shared" si="738"/>
        <v>0</v>
      </c>
      <c r="AE1270" s="553">
        <f t="shared" si="739"/>
        <v>0</v>
      </c>
      <c r="AF1270" s="282">
        <f t="shared" si="740"/>
        <v>0</v>
      </c>
      <c r="AG1270" s="283">
        <f t="shared" si="741"/>
        <v>0</v>
      </c>
      <c r="AH1270" s="281">
        <f t="shared" si="745"/>
        <v>0</v>
      </c>
      <c r="AI1270" s="551">
        <f t="shared" si="755"/>
        <v>0</v>
      </c>
      <c r="AJ1270" s="549">
        <f t="shared" si="755"/>
        <v>0</v>
      </c>
      <c r="AK1270" s="549">
        <f t="shared" si="755"/>
        <v>0</v>
      </c>
      <c r="AL1270" s="282">
        <f t="shared" si="750"/>
        <v>0</v>
      </c>
      <c r="AM1270" s="281">
        <f t="shared" si="751"/>
        <v>0</v>
      </c>
      <c r="AN1270" s="549">
        <f t="shared" si="748"/>
        <v>0</v>
      </c>
      <c r="AO1270" s="549">
        <f t="shared" si="749"/>
        <v>0</v>
      </c>
      <c r="AP1270" s="549">
        <f t="shared" si="752"/>
        <v>0</v>
      </c>
      <c r="AQ1270" s="283">
        <f t="shared" si="717"/>
        <v>0</v>
      </c>
      <c r="AR1270" s="281">
        <f t="shared" si="753"/>
        <v>0</v>
      </c>
      <c r="AT1270" s="446"/>
      <c r="AU1270" s="344"/>
      <c r="AV1270" s="447" t="str">
        <f t="shared" si="743"/>
        <v>CA</v>
      </c>
      <c r="AW1270" s="447" t="str">
        <f t="shared" si="743"/>
        <v>CL</v>
      </c>
      <c r="AX1270" s="447" t="str">
        <f t="shared" si="743"/>
        <v>AIC</v>
      </c>
      <c r="AY1270" s="447" t="str">
        <f t="shared" si="747"/>
        <v>ERB</v>
      </c>
      <c r="AZ1270" s="447" t="str">
        <f t="shared" si="747"/>
        <v>GRB</v>
      </c>
      <c r="BA1270" s="447" t="str">
        <f t="shared" si="747"/>
        <v>Non-Op</v>
      </c>
      <c r="BC1270" s="445" t="s">
        <v>2142</v>
      </c>
      <c r="BD1270" s="552">
        <f t="shared" si="742"/>
        <v>0</v>
      </c>
      <c r="BF1270" s="448"/>
      <c r="BG1270" s="448"/>
      <c r="BH1270" s="448"/>
      <c r="BI1270" s="448"/>
      <c r="BJ1270" s="448"/>
      <c r="BK1270" s="448"/>
      <c r="BL1270" s="448"/>
      <c r="BN1270" s="444"/>
    </row>
    <row r="1271" spans="1:66" s="28" customFormat="1" ht="12" customHeight="1">
      <c r="A1271" s="310">
        <v>22900002</v>
      </c>
      <c r="B1271" s="310" t="str">
        <f t="shared" si="736"/>
        <v>22900002</v>
      </c>
      <c r="C1271" s="28" t="s">
        <v>2964</v>
      </c>
      <c r="D1271" s="445" t="s">
        <v>2092</v>
      </c>
      <c r="E1271" s="445"/>
      <c r="F1271" s="311">
        <v>43132</v>
      </c>
      <c r="G1271" s="445"/>
      <c r="H1271" s="547">
        <v>0</v>
      </c>
      <c r="I1271" s="547">
        <v>0</v>
      </c>
      <c r="J1271" s="547">
        <v>0</v>
      </c>
      <c r="K1271" s="547">
        <v>0</v>
      </c>
      <c r="L1271" s="547">
        <v>0</v>
      </c>
      <c r="M1271" s="547">
        <v>0</v>
      </c>
      <c r="N1271" s="547">
        <v>0</v>
      </c>
      <c r="O1271" s="547">
        <v>0</v>
      </c>
      <c r="P1271" s="547">
        <v>0</v>
      </c>
      <c r="Q1271" s="547">
        <v>0</v>
      </c>
      <c r="R1271" s="547">
        <v>0</v>
      </c>
      <c r="S1271" s="547">
        <v>0</v>
      </c>
      <c r="T1271" s="547">
        <v>0</v>
      </c>
      <c r="U1271" s="547"/>
      <c r="V1271" s="547">
        <f t="shared" si="737"/>
        <v>0</v>
      </c>
      <c r="W1271" s="285"/>
      <c r="X1271" s="286"/>
      <c r="Y1271" s="548">
        <f t="shared" si="754"/>
        <v>0</v>
      </c>
      <c r="Z1271" s="549">
        <f t="shared" si="754"/>
        <v>0</v>
      </c>
      <c r="AA1271" s="549">
        <f t="shared" si="754"/>
        <v>0</v>
      </c>
      <c r="AB1271" s="282">
        <f t="shared" si="718"/>
        <v>0</v>
      </c>
      <c r="AC1271" s="281">
        <f t="shared" si="719"/>
        <v>0</v>
      </c>
      <c r="AD1271" s="549">
        <f t="shared" si="738"/>
        <v>0</v>
      </c>
      <c r="AE1271" s="553">
        <f t="shared" si="739"/>
        <v>0</v>
      </c>
      <c r="AF1271" s="282">
        <f t="shared" si="740"/>
        <v>0</v>
      </c>
      <c r="AG1271" s="283">
        <f t="shared" si="741"/>
        <v>0</v>
      </c>
      <c r="AH1271" s="281">
        <f t="shared" si="745"/>
        <v>0</v>
      </c>
      <c r="AI1271" s="551">
        <f t="shared" si="755"/>
        <v>0</v>
      </c>
      <c r="AJ1271" s="549">
        <f t="shared" si="755"/>
        <v>0</v>
      </c>
      <c r="AK1271" s="549">
        <f t="shared" si="755"/>
        <v>0</v>
      </c>
      <c r="AL1271" s="282">
        <f t="shared" si="750"/>
        <v>0</v>
      </c>
      <c r="AM1271" s="281">
        <f t="shared" si="751"/>
        <v>0</v>
      </c>
      <c r="AN1271" s="549">
        <f t="shared" si="748"/>
        <v>0</v>
      </c>
      <c r="AO1271" s="549">
        <f t="shared" si="749"/>
        <v>0</v>
      </c>
      <c r="AP1271" s="549">
        <f t="shared" si="752"/>
        <v>0</v>
      </c>
      <c r="AQ1271" s="283">
        <f t="shared" si="717"/>
        <v>0</v>
      </c>
      <c r="AR1271" s="281">
        <f t="shared" si="753"/>
        <v>0</v>
      </c>
      <c r="AT1271" s="446"/>
      <c r="AU1271" s="344"/>
      <c r="AV1271" s="447" t="str">
        <f t="shared" si="743"/>
        <v>CA</v>
      </c>
      <c r="AW1271" s="447" t="str">
        <f t="shared" si="743"/>
        <v>CL</v>
      </c>
      <c r="AX1271" s="447" t="str">
        <f t="shared" si="743"/>
        <v>AIC</v>
      </c>
      <c r="AY1271" s="447" t="str">
        <f t="shared" si="747"/>
        <v>ERB</v>
      </c>
      <c r="AZ1271" s="447" t="str">
        <f t="shared" si="747"/>
        <v>GRB</v>
      </c>
      <c r="BA1271" s="447" t="str">
        <f t="shared" si="747"/>
        <v>Non-Op</v>
      </c>
      <c r="BC1271" s="445" t="s">
        <v>2142</v>
      </c>
      <c r="BD1271" s="552">
        <f t="shared" si="742"/>
        <v>0</v>
      </c>
      <c r="BF1271" s="448"/>
      <c r="BG1271" s="448"/>
      <c r="BH1271" s="448"/>
      <c r="BI1271" s="448"/>
      <c r="BJ1271" s="448"/>
      <c r="BK1271" s="448"/>
      <c r="BL1271" s="448"/>
      <c r="BN1271" s="444"/>
    </row>
    <row r="1272" spans="1:66" s="28" customFormat="1" ht="12" customHeight="1">
      <c r="A1272" s="287">
        <v>23001021</v>
      </c>
      <c r="B1272" s="288" t="str">
        <f t="shared" si="736"/>
        <v>23001021</v>
      </c>
      <c r="C1272" s="444" t="s">
        <v>287</v>
      </c>
      <c r="D1272" s="445" t="s">
        <v>1163</v>
      </c>
      <c r="E1272" s="445"/>
      <c r="F1272" s="444"/>
      <c r="G1272" s="445"/>
      <c r="H1272" s="547">
        <v>-69511711.420000002</v>
      </c>
      <c r="I1272" s="547">
        <v>-70269327.159999996</v>
      </c>
      <c r="J1272" s="547">
        <v>-70298286.209999993</v>
      </c>
      <c r="K1272" s="547">
        <v>-70212539.150000006</v>
      </c>
      <c r="L1272" s="547">
        <v>-70358188.829999998</v>
      </c>
      <c r="M1272" s="547">
        <v>-70127041.650000006</v>
      </c>
      <c r="N1272" s="547">
        <v>-69580282.590000004</v>
      </c>
      <c r="O1272" s="547">
        <v>-69724974.420000002</v>
      </c>
      <c r="P1272" s="547">
        <v>-69658354.450000003</v>
      </c>
      <c r="Q1272" s="547">
        <v>-69027632.299999997</v>
      </c>
      <c r="R1272" s="547">
        <v>-69171091.859999999</v>
      </c>
      <c r="S1272" s="547">
        <v>-69120214.549999997</v>
      </c>
      <c r="T1272" s="547">
        <v>-68078614.290000007</v>
      </c>
      <c r="U1272" s="547"/>
      <c r="V1272" s="547">
        <f t="shared" si="737"/>
        <v>-69695258.002083331</v>
      </c>
      <c r="W1272" s="346">
        <v>4</v>
      </c>
      <c r="X1272" s="346"/>
      <c r="Y1272" s="548">
        <f t="shared" si="754"/>
        <v>0</v>
      </c>
      <c r="Z1272" s="549">
        <f t="shared" si="754"/>
        <v>0</v>
      </c>
      <c r="AA1272" s="549">
        <f t="shared" si="754"/>
        <v>0</v>
      </c>
      <c r="AB1272" s="282">
        <f t="shared" si="718"/>
        <v>-68078614.290000007</v>
      </c>
      <c r="AC1272" s="281">
        <f t="shared" si="719"/>
        <v>0</v>
      </c>
      <c r="AD1272" s="549">
        <f t="shared" si="738"/>
        <v>-68078614.290000007</v>
      </c>
      <c r="AE1272" s="553">
        <f t="shared" si="739"/>
        <v>0</v>
      </c>
      <c r="AF1272" s="282">
        <f t="shared" si="740"/>
        <v>0</v>
      </c>
      <c r="AG1272" s="283">
        <f t="shared" si="741"/>
        <v>-68078614.290000007</v>
      </c>
      <c r="AH1272" s="281">
        <f t="shared" si="745"/>
        <v>0</v>
      </c>
      <c r="AI1272" s="551">
        <f t="shared" si="755"/>
        <v>0</v>
      </c>
      <c r="AJ1272" s="549">
        <f t="shared" si="755"/>
        <v>0</v>
      </c>
      <c r="AK1272" s="549">
        <f t="shared" si="755"/>
        <v>0</v>
      </c>
      <c r="AL1272" s="282">
        <f t="shared" si="750"/>
        <v>-69695258.002083331</v>
      </c>
      <c r="AM1272" s="281">
        <f t="shared" si="751"/>
        <v>0</v>
      </c>
      <c r="AN1272" s="549">
        <f t="shared" si="748"/>
        <v>-69695258.002083331</v>
      </c>
      <c r="AO1272" s="549">
        <f t="shared" si="749"/>
        <v>0</v>
      </c>
      <c r="AP1272" s="549">
        <f t="shared" si="752"/>
        <v>0</v>
      </c>
      <c r="AQ1272" s="283">
        <f t="shared" si="717"/>
        <v>-69695258.002083331</v>
      </c>
      <c r="AR1272" s="281">
        <f t="shared" si="753"/>
        <v>0</v>
      </c>
      <c r="AT1272" s="446"/>
      <c r="AU1272" s="344"/>
      <c r="AV1272" s="447" t="str">
        <f t="shared" si="743"/>
        <v>CA</v>
      </c>
      <c r="AW1272" s="447" t="str">
        <f t="shared" si="743"/>
        <v>CL</v>
      </c>
      <c r="AX1272" s="447" t="str">
        <f t="shared" si="743"/>
        <v>AIC</v>
      </c>
      <c r="AY1272" s="447" t="str">
        <f t="shared" si="747"/>
        <v>ERB</v>
      </c>
      <c r="AZ1272" s="447" t="str">
        <f t="shared" si="747"/>
        <v>GRB</v>
      </c>
      <c r="BA1272" s="447" t="str">
        <f t="shared" si="747"/>
        <v>Non-Op</v>
      </c>
      <c r="BC1272" s="445" t="s">
        <v>2313</v>
      </c>
      <c r="BD1272" s="552">
        <f t="shared" si="742"/>
        <v>-68078614.290000007</v>
      </c>
      <c r="BF1272" s="435"/>
      <c r="BG1272" s="435"/>
      <c r="BH1272" s="435"/>
      <c r="BI1272" s="435"/>
      <c r="BJ1272" s="435"/>
      <c r="BK1272" s="435"/>
      <c r="BL1272" s="435"/>
      <c r="BN1272" s="444"/>
    </row>
    <row r="1273" spans="1:66" s="28" customFormat="1" ht="12" customHeight="1">
      <c r="A1273" s="287">
        <v>23001031</v>
      </c>
      <c r="B1273" s="288" t="str">
        <f t="shared" si="736"/>
        <v>23001031</v>
      </c>
      <c r="C1273" s="444" t="s">
        <v>288</v>
      </c>
      <c r="D1273" s="445" t="s">
        <v>1163</v>
      </c>
      <c r="E1273" s="445"/>
      <c r="F1273" s="444"/>
      <c r="G1273" s="445"/>
      <c r="H1273" s="547">
        <v>-28620492.41</v>
      </c>
      <c r="I1273" s="547">
        <v>-28987970.73</v>
      </c>
      <c r="J1273" s="547">
        <v>-28945937.609999999</v>
      </c>
      <c r="K1273" s="547">
        <v>-28622181.510000002</v>
      </c>
      <c r="L1273" s="547">
        <v>-28699466.510000002</v>
      </c>
      <c r="M1273" s="547">
        <v>-28299659.390000001</v>
      </c>
      <c r="N1273" s="547">
        <v>-27065403.59</v>
      </c>
      <c r="O1273" s="547">
        <v>-27139133.27</v>
      </c>
      <c r="P1273" s="547">
        <v>-26960956.84</v>
      </c>
      <c r="Q1273" s="547">
        <v>-26240738.390000001</v>
      </c>
      <c r="R1273" s="547">
        <v>-26311502.879999999</v>
      </c>
      <c r="S1273" s="547">
        <v>-26053836.530000001</v>
      </c>
      <c r="T1273" s="547">
        <v>-25811581.960000001</v>
      </c>
      <c r="U1273" s="547"/>
      <c r="V1273" s="547">
        <f t="shared" si="737"/>
        <v>-27545235.369583335</v>
      </c>
      <c r="W1273" s="346">
        <v>4</v>
      </c>
      <c r="X1273" s="346"/>
      <c r="Y1273" s="548">
        <f t="shared" si="754"/>
        <v>0</v>
      </c>
      <c r="Z1273" s="549">
        <f t="shared" si="754"/>
        <v>0</v>
      </c>
      <c r="AA1273" s="549">
        <f t="shared" si="754"/>
        <v>0</v>
      </c>
      <c r="AB1273" s="282">
        <f t="shared" si="718"/>
        <v>-25811581.960000001</v>
      </c>
      <c r="AC1273" s="281">
        <f t="shared" si="719"/>
        <v>0</v>
      </c>
      <c r="AD1273" s="549">
        <f t="shared" si="738"/>
        <v>-25811581.960000001</v>
      </c>
      <c r="AE1273" s="553">
        <f t="shared" si="739"/>
        <v>0</v>
      </c>
      <c r="AF1273" s="282">
        <f t="shared" si="740"/>
        <v>0</v>
      </c>
      <c r="AG1273" s="283">
        <f t="shared" si="741"/>
        <v>-25811581.960000001</v>
      </c>
      <c r="AH1273" s="281">
        <f t="shared" si="745"/>
        <v>0</v>
      </c>
      <c r="AI1273" s="551">
        <f t="shared" si="755"/>
        <v>0</v>
      </c>
      <c r="AJ1273" s="549">
        <f t="shared" si="755"/>
        <v>0</v>
      </c>
      <c r="AK1273" s="549">
        <f t="shared" si="755"/>
        <v>0</v>
      </c>
      <c r="AL1273" s="282">
        <f t="shared" si="750"/>
        <v>-27545235.369583335</v>
      </c>
      <c r="AM1273" s="281">
        <f t="shared" si="751"/>
        <v>0</v>
      </c>
      <c r="AN1273" s="549">
        <f t="shared" si="748"/>
        <v>-27545235.369583335</v>
      </c>
      <c r="AO1273" s="549">
        <f t="shared" si="749"/>
        <v>0</v>
      </c>
      <c r="AP1273" s="549">
        <f t="shared" si="752"/>
        <v>0</v>
      </c>
      <c r="AQ1273" s="283">
        <f t="shared" si="717"/>
        <v>-27545235.369583335</v>
      </c>
      <c r="AR1273" s="281">
        <f t="shared" si="753"/>
        <v>0</v>
      </c>
      <c r="AT1273" s="446"/>
      <c r="AU1273" s="344"/>
      <c r="AV1273" s="447" t="str">
        <f t="shared" si="743"/>
        <v>CA</v>
      </c>
      <c r="AW1273" s="447" t="str">
        <f t="shared" si="743"/>
        <v>CL</v>
      </c>
      <c r="AX1273" s="447" t="str">
        <f t="shared" si="743"/>
        <v>AIC</v>
      </c>
      <c r="AY1273" s="447" t="str">
        <f t="shared" si="747"/>
        <v>ERB</v>
      </c>
      <c r="AZ1273" s="447" t="str">
        <f t="shared" si="747"/>
        <v>GRB</v>
      </c>
      <c r="BA1273" s="447" t="str">
        <f t="shared" si="747"/>
        <v>Non-Op</v>
      </c>
      <c r="BC1273" s="445" t="s">
        <v>2313</v>
      </c>
      <c r="BD1273" s="552">
        <f t="shared" si="742"/>
        <v>-25811581.960000001</v>
      </c>
      <c r="BF1273" s="435"/>
      <c r="BG1273" s="435"/>
      <c r="BH1273" s="435"/>
      <c r="BI1273" s="435"/>
      <c r="BJ1273" s="435"/>
      <c r="BK1273" s="435"/>
      <c r="BL1273" s="435"/>
      <c r="BN1273" s="444"/>
    </row>
    <row r="1274" spans="1:66" s="28" customFormat="1" ht="12" customHeight="1">
      <c r="A1274" s="287">
        <v>23001041</v>
      </c>
      <c r="B1274" s="288" t="str">
        <f t="shared" si="736"/>
        <v>23001041</v>
      </c>
      <c r="C1274" s="444" t="s">
        <v>289</v>
      </c>
      <c r="D1274" s="445" t="s">
        <v>1163</v>
      </c>
      <c r="E1274" s="445"/>
      <c r="F1274" s="444"/>
      <c r="G1274" s="445"/>
      <c r="H1274" s="547">
        <v>-15940977.82</v>
      </c>
      <c r="I1274" s="547">
        <v>-15985745.4</v>
      </c>
      <c r="J1274" s="547">
        <v>-16030638.699999999</v>
      </c>
      <c r="K1274" s="547">
        <v>-16075658.08</v>
      </c>
      <c r="L1274" s="547">
        <v>-16120803.890000001</v>
      </c>
      <c r="M1274" s="547">
        <v>-16166076.48</v>
      </c>
      <c r="N1274" s="547">
        <v>-16211476.210000001</v>
      </c>
      <c r="O1274" s="547">
        <v>-16257003.439999999</v>
      </c>
      <c r="P1274" s="547">
        <v>-16302658.529999999</v>
      </c>
      <c r="Q1274" s="547">
        <v>-16348441.83</v>
      </c>
      <c r="R1274" s="547">
        <v>-16394353.710000001</v>
      </c>
      <c r="S1274" s="547">
        <v>-16440394.52</v>
      </c>
      <c r="T1274" s="547">
        <v>-16486564.630000001</v>
      </c>
      <c r="U1274" s="547"/>
      <c r="V1274" s="547">
        <f t="shared" si="737"/>
        <v>-16212251.834583335</v>
      </c>
      <c r="W1274" s="346">
        <v>4</v>
      </c>
      <c r="X1274" s="346"/>
      <c r="Y1274" s="548">
        <f t="shared" si="754"/>
        <v>0</v>
      </c>
      <c r="Z1274" s="549">
        <f t="shared" si="754"/>
        <v>0</v>
      </c>
      <c r="AA1274" s="549">
        <f t="shared" si="754"/>
        <v>0</v>
      </c>
      <c r="AB1274" s="282">
        <f t="shared" si="718"/>
        <v>-16486564.630000001</v>
      </c>
      <c r="AC1274" s="281">
        <f t="shared" si="719"/>
        <v>0</v>
      </c>
      <c r="AD1274" s="549">
        <f t="shared" si="738"/>
        <v>-16486564.630000001</v>
      </c>
      <c r="AE1274" s="553">
        <f t="shared" si="739"/>
        <v>0</v>
      </c>
      <c r="AF1274" s="282">
        <f t="shared" si="740"/>
        <v>0</v>
      </c>
      <c r="AG1274" s="283">
        <f t="shared" si="741"/>
        <v>-16486564.630000001</v>
      </c>
      <c r="AH1274" s="281">
        <f t="shared" si="745"/>
        <v>0</v>
      </c>
      <c r="AI1274" s="551">
        <f t="shared" si="755"/>
        <v>0</v>
      </c>
      <c r="AJ1274" s="549">
        <f t="shared" si="755"/>
        <v>0</v>
      </c>
      <c r="AK1274" s="549">
        <f t="shared" si="755"/>
        <v>0</v>
      </c>
      <c r="AL1274" s="282">
        <f t="shared" si="750"/>
        <v>-16212251.834583335</v>
      </c>
      <c r="AM1274" s="281">
        <f t="shared" si="751"/>
        <v>0</v>
      </c>
      <c r="AN1274" s="549">
        <f t="shared" si="748"/>
        <v>-16212251.834583335</v>
      </c>
      <c r="AO1274" s="549">
        <f t="shared" si="749"/>
        <v>0</v>
      </c>
      <c r="AP1274" s="549">
        <f t="shared" si="752"/>
        <v>0</v>
      </c>
      <c r="AQ1274" s="283">
        <f t="shared" si="717"/>
        <v>-16212251.834583335</v>
      </c>
      <c r="AR1274" s="281">
        <f t="shared" si="753"/>
        <v>0</v>
      </c>
      <c r="AT1274" s="446"/>
      <c r="AU1274" s="344"/>
      <c r="AV1274" s="447" t="str">
        <f t="shared" si="743"/>
        <v>CA</v>
      </c>
      <c r="AW1274" s="447" t="str">
        <f t="shared" si="743"/>
        <v>CL</v>
      </c>
      <c r="AX1274" s="447" t="str">
        <f t="shared" si="743"/>
        <v>AIC</v>
      </c>
      <c r="AY1274" s="447" t="str">
        <f t="shared" si="747"/>
        <v>ERB</v>
      </c>
      <c r="AZ1274" s="447" t="str">
        <f t="shared" si="747"/>
        <v>GRB</v>
      </c>
      <c r="BA1274" s="447" t="str">
        <f t="shared" si="747"/>
        <v>Non-Op</v>
      </c>
      <c r="BC1274" s="445" t="s">
        <v>2313</v>
      </c>
      <c r="BD1274" s="552">
        <f t="shared" si="742"/>
        <v>-16486564.630000001</v>
      </c>
      <c r="BF1274" s="435"/>
      <c r="BG1274" s="435"/>
      <c r="BH1274" s="435"/>
      <c r="BI1274" s="435"/>
      <c r="BJ1274" s="435"/>
      <c r="BK1274" s="435"/>
      <c r="BL1274" s="435"/>
      <c r="BN1274" s="444"/>
    </row>
    <row r="1275" spans="1:66" s="28" customFormat="1" ht="12" customHeight="1">
      <c r="A1275" s="287">
        <v>23001043</v>
      </c>
      <c r="B1275" s="288" t="str">
        <f t="shared" si="736"/>
        <v>23001043</v>
      </c>
      <c r="C1275" s="444" t="s">
        <v>2965</v>
      </c>
      <c r="D1275" s="445" t="s">
        <v>2087</v>
      </c>
      <c r="E1275" s="445"/>
      <c r="F1275" s="444"/>
      <c r="G1275" s="445"/>
      <c r="H1275" s="547">
        <v>0</v>
      </c>
      <c r="I1275" s="547">
        <v>0</v>
      </c>
      <c r="J1275" s="547">
        <v>0</v>
      </c>
      <c r="K1275" s="547">
        <v>0</v>
      </c>
      <c r="L1275" s="547">
        <v>0</v>
      </c>
      <c r="M1275" s="547">
        <v>0</v>
      </c>
      <c r="N1275" s="547">
        <v>0</v>
      </c>
      <c r="O1275" s="547">
        <v>0</v>
      </c>
      <c r="P1275" s="547">
        <v>0</v>
      </c>
      <c r="Q1275" s="547">
        <v>0</v>
      </c>
      <c r="R1275" s="547">
        <v>0</v>
      </c>
      <c r="S1275" s="547">
        <v>0</v>
      </c>
      <c r="T1275" s="547">
        <v>0</v>
      </c>
      <c r="U1275" s="547"/>
      <c r="V1275" s="547">
        <f t="shared" si="737"/>
        <v>0</v>
      </c>
      <c r="W1275" s="346">
        <v>5</v>
      </c>
      <c r="X1275" s="346">
        <v>1</v>
      </c>
      <c r="Y1275" s="548">
        <f t="shared" si="754"/>
        <v>0</v>
      </c>
      <c r="Z1275" s="549">
        <f t="shared" si="754"/>
        <v>0</v>
      </c>
      <c r="AA1275" s="549">
        <f t="shared" si="754"/>
        <v>0</v>
      </c>
      <c r="AB1275" s="282">
        <f t="shared" si="718"/>
        <v>0</v>
      </c>
      <c r="AC1275" s="281">
        <f t="shared" si="719"/>
        <v>0</v>
      </c>
      <c r="AD1275" s="549">
        <f t="shared" si="738"/>
        <v>0</v>
      </c>
      <c r="AE1275" s="553">
        <f t="shared" si="739"/>
        <v>0</v>
      </c>
      <c r="AF1275" s="282">
        <f t="shared" si="740"/>
        <v>0</v>
      </c>
      <c r="AG1275" s="283">
        <f t="shared" si="741"/>
        <v>0</v>
      </c>
      <c r="AH1275" s="281">
        <f t="shared" si="745"/>
        <v>0</v>
      </c>
      <c r="AI1275" s="551">
        <f t="shared" si="755"/>
        <v>0</v>
      </c>
      <c r="AJ1275" s="549">
        <f t="shared" si="755"/>
        <v>0</v>
      </c>
      <c r="AK1275" s="549">
        <f t="shared" si="755"/>
        <v>0</v>
      </c>
      <c r="AL1275" s="282">
        <f t="shared" si="750"/>
        <v>0</v>
      </c>
      <c r="AM1275" s="281">
        <f t="shared" si="751"/>
        <v>0</v>
      </c>
      <c r="AN1275" s="549">
        <f t="shared" si="748"/>
        <v>0</v>
      </c>
      <c r="AO1275" s="549">
        <f t="shared" si="749"/>
        <v>0</v>
      </c>
      <c r="AP1275" s="549">
        <f t="shared" si="752"/>
        <v>0</v>
      </c>
      <c r="AQ1275" s="283">
        <f t="shared" si="717"/>
        <v>0</v>
      </c>
      <c r="AR1275" s="281">
        <f t="shared" si="753"/>
        <v>0</v>
      </c>
      <c r="AT1275" s="446"/>
      <c r="AU1275" s="344"/>
      <c r="AV1275" s="447" t="str">
        <f t="shared" si="743"/>
        <v>CA</v>
      </c>
      <c r="AW1275" s="447" t="str">
        <f t="shared" si="743"/>
        <v>CL</v>
      </c>
      <c r="AX1275" s="447" t="str">
        <f t="shared" si="743"/>
        <v>AIC</v>
      </c>
      <c r="AY1275" s="447" t="str">
        <f t="shared" si="747"/>
        <v>ERB</v>
      </c>
      <c r="AZ1275" s="447" t="str">
        <f t="shared" si="747"/>
        <v>GRB</v>
      </c>
      <c r="BA1275" s="447" t="str">
        <f t="shared" si="747"/>
        <v>Non-Op</v>
      </c>
      <c r="BC1275" s="445" t="s">
        <v>2313</v>
      </c>
      <c r="BD1275" s="552">
        <f t="shared" si="742"/>
        <v>0</v>
      </c>
      <c r="BF1275" s="435"/>
      <c r="BG1275" s="435"/>
      <c r="BH1275" s="435"/>
      <c r="BI1275" s="435"/>
      <c r="BJ1275" s="435"/>
      <c r="BK1275" s="435"/>
      <c r="BL1275" s="435"/>
      <c r="BN1275" s="444"/>
    </row>
    <row r="1276" spans="1:66" s="28" customFormat="1" ht="12" customHeight="1">
      <c r="A1276" s="701">
        <v>23001061</v>
      </c>
      <c r="B1276" s="702" t="str">
        <f t="shared" si="736"/>
        <v>23001061</v>
      </c>
      <c r="C1276" s="673" t="s">
        <v>290</v>
      </c>
      <c r="D1276" s="674" t="s">
        <v>1163</v>
      </c>
      <c r="E1276" s="674"/>
      <c r="F1276" s="673"/>
      <c r="G1276" s="674"/>
      <c r="H1276" s="620">
        <v>-2678143.8400000003</v>
      </c>
      <c r="I1276" s="620">
        <v>-4896072.07</v>
      </c>
      <c r="J1276" s="620">
        <v>-4897822.9400000004</v>
      </c>
      <c r="K1276" s="620">
        <v>-2690807.78</v>
      </c>
      <c r="L1276" s="620">
        <v>-2691768.87</v>
      </c>
      <c r="M1276" s="620">
        <v>-2692730.35</v>
      </c>
      <c r="N1276" s="620">
        <v>-2693692.2</v>
      </c>
      <c r="O1276" s="620">
        <v>-2694654.3</v>
      </c>
      <c r="P1276" s="620">
        <v>-2695616.77</v>
      </c>
      <c r="Q1276" s="620">
        <v>-2696579.59</v>
      </c>
      <c r="R1276" s="620">
        <v>-2697542.78</v>
      </c>
      <c r="S1276" s="620">
        <v>-2698506.35</v>
      </c>
      <c r="T1276" s="556">
        <v>-3346344.01</v>
      </c>
      <c r="U1276" s="620"/>
      <c r="V1276" s="620">
        <f t="shared" si="737"/>
        <v>-3088169.8270833329</v>
      </c>
      <c r="W1276" s="721">
        <v>4</v>
      </c>
      <c r="X1276" s="721"/>
      <c r="Y1276" s="548">
        <f t="shared" ref="Y1276:AA1296" si="759">IF($D1276=Y$5,$T1276,0)</f>
        <v>0</v>
      </c>
      <c r="Z1276" s="549">
        <f t="shared" si="759"/>
        <v>0</v>
      </c>
      <c r="AA1276" s="549">
        <f t="shared" si="759"/>
        <v>0</v>
      </c>
      <c r="AB1276" s="282">
        <f t="shared" ref="AB1276:AB1341" si="760">T1276-SUM(Y1276:AA1276)</f>
        <v>-3346344.01</v>
      </c>
      <c r="AC1276" s="281">
        <f t="shared" ref="AC1276:AC1341" si="761">T1276-SUM(Y1276:AA1276)-AB1276</f>
        <v>0</v>
      </c>
      <c r="AD1276" s="549">
        <f t="shared" si="738"/>
        <v>-3346344.01</v>
      </c>
      <c r="AE1276" s="553">
        <f t="shared" si="739"/>
        <v>0</v>
      </c>
      <c r="AF1276" s="282">
        <f t="shared" si="740"/>
        <v>0</v>
      </c>
      <c r="AG1276" s="283">
        <f t="shared" si="741"/>
        <v>-3346344.01</v>
      </c>
      <c r="AH1276" s="281">
        <f t="shared" si="745"/>
        <v>0</v>
      </c>
      <c r="AI1276" s="551">
        <f t="shared" si="755"/>
        <v>0</v>
      </c>
      <c r="AJ1276" s="549">
        <f t="shared" si="755"/>
        <v>0</v>
      </c>
      <c r="AK1276" s="549">
        <f t="shared" si="755"/>
        <v>0</v>
      </c>
      <c r="AL1276" s="282">
        <f t="shared" si="750"/>
        <v>-3088169.8270833329</v>
      </c>
      <c r="AM1276" s="281">
        <f t="shared" si="751"/>
        <v>0</v>
      </c>
      <c r="AN1276" s="549">
        <f t="shared" si="748"/>
        <v>-3088169.8270833329</v>
      </c>
      <c r="AO1276" s="549">
        <f t="shared" si="749"/>
        <v>0</v>
      </c>
      <c r="AP1276" s="549">
        <f t="shared" si="752"/>
        <v>0</v>
      </c>
      <c r="AQ1276" s="283">
        <f t="shared" si="717"/>
        <v>-3088169.8270833329</v>
      </c>
      <c r="AR1276" s="281">
        <f t="shared" si="753"/>
        <v>0</v>
      </c>
      <c r="AT1276" s="446"/>
      <c r="AU1276" s="344"/>
      <c r="AV1276" s="447" t="str">
        <f t="shared" si="743"/>
        <v>CA</v>
      </c>
      <c r="AW1276" s="447" t="str">
        <f t="shared" si="743"/>
        <v>CL</v>
      </c>
      <c r="AX1276" s="447" t="str">
        <f t="shared" si="743"/>
        <v>AIC</v>
      </c>
      <c r="AY1276" s="447" t="str">
        <f t="shared" si="747"/>
        <v>ERB</v>
      </c>
      <c r="AZ1276" s="447" t="str">
        <f t="shared" si="747"/>
        <v>GRB</v>
      </c>
      <c r="BA1276" s="447" t="str">
        <f t="shared" si="747"/>
        <v>Non-Op</v>
      </c>
      <c r="BC1276" s="445" t="s">
        <v>2313</v>
      </c>
      <c r="BD1276" s="552">
        <f t="shared" si="742"/>
        <v>-3346344.01</v>
      </c>
      <c r="BF1276" s="435"/>
      <c r="BG1276" s="435"/>
      <c r="BH1276" s="435"/>
      <c r="BI1276" s="435"/>
      <c r="BJ1276" s="435"/>
      <c r="BK1276" s="435"/>
      <c r="BL1276" s="435"/>
      <c r="BN1276" s="444"/>
    </row>
    <row r="1277" spans="1:66" s="28" customFormat="1" ht="12" customHeight="1">
      <c r="A1277" s="701">
        <v>23001071</v>
      </c>
      <c r="B1277" s="702" t="str">
        <f t="shared" si="736"/>
        <v>23001071</v>
      </c>
      <c r="C1277" s="673" t="s">
        <v>291</v>
      </c>
      <c r="D1277" s="674" t="s">
        <v>1163</v>
      </c>
      <c r="E1277" s="674"/>
      <c r="F1277" s="673"/>
      <c r="G1277" s="674"/>
      <c r="H1277" s="620">
        <v>-13861308.200000001</v>
      </c>
      <c r="I1277" s="620">
        <v>-22958299.969999999</v>
      </c>
      <c r="J1277" s="620">
        <v>-22967325.75</v>
      </c>
      <c r="K1277" s="620">
        <v>-14123398.380000001</v>
      </c>
      <c r="L1277" s="620">
        <v>-14129375.710000001</v>
      </c>
      <c r="M1277" s="620">
        <v>-14135357.550000001</v>
      </c>
      <c r="N1277" s="620">
        <v>-14141344.039999999</v>
      </c>
      <c r="O1277" s="620">
        <v>-14147335.199999999</v>
      </c>
      <c r="P1277" s="620">
        <v>-14153331.02</v>
      </c>
      <c r="Q1277" s="620">
        <v>-14159331.439999999</v>
      </c>
      <c r="R1277" s="620">
        <v>-14165336.539999999</v>
      </c>
      <c r="S1277" s="620">
        <v>-14171346.279999999</v>
      </c>
      <c r="T1277" s="556">
        <v>-17373124.690000001</v>
      </c>
      <c r="U1277" s="620"/>
      <c r="V1277" s="620">
        <f t="shared" si="737"/>
        <v>-15739083.19375</v>
      </c>
      <c r="W1277" s="721">
        <v>4</v>
      </c>
      <c r="X1277" s="721"/>
      <c r="Y1277" s="548">
        <f t="shared" si="759"/>
        <v>0</v>
      </c>
      <c r="Z1277" s="549">
        <f t="shared" si="759"/>
        <v>0</v>
      </c>
      <c r="AA1277" s="549">
        <f t="shared" si="759"/>
        <v>0</v>
      </c>
      <c r="AB1277" s="282">
        <f t="shared" si="760"/>
        <v>-17373124.690000001</v>
      </c>
      <c r="AC1277" s="281">
        <f t="shared" si="761"/>
        <v>0</v>
      </c>
      <c r="AD1277" s="549">
        <f t="shared" si="738"/>
        <v>-17373124.690000001</v>
      </c>
      <c r="AE1277" s="553">
        <f t="shared" si="739"/>
        <v>0</v>
      </c>
      <c r="AF1277" s="282">
        <f t="shared" si="740"/>
        <v>0</v>
      </c>
      <c r="AG1277" s="283">
        <f t="shared" si="741"/>
        <v>-17373124.690000001</v>
      </c>
      <c r="AH1277" s="281">
        <f t="shared" si="745"/>
        <v>0</v>
      </c>
      <c r="AI1277" s="551">
        <f t="shared" ref="AI1277:AK1290" si="762">IF($D1277=AI$5,$V1277,0)</f>
        <v>0</v>
      </c>
      <c r="AJ1277" s="549">
        <f t="shared" si="762"/>
        <v>0</v>
      </c>
      <c r="AK1277" s="549">
        <f t="shared" si="762"/>
        <v>0</v>
      </c>
      <c r="AL1277" s="282">
        <f t="shared" si="750"/>
        <v>-15739083.19375</v>
      </c>
      <c r="AM1277" s="281">
        <f t="shared" si="751"/>
        <v>0</v>
      </c>
      <c r="AN1277" s="549">
        <f t="shared" si="748"/>
        <v>-15739083.19375</v>
      </c>
      <c r="AO1277" s="549">
        <f t="shared" si="749"/>
        <v>0</v>
      </c>
      <c r="AP1277" s="549">
        <f t="shared" si="752"/>
        <v>0</v>
      </c>
      <c r="AQ1277" s="283">
        <f t="shared" si="717"/>
        <v>-15739083.19375</v>
      </c>
      <c r="AR1277" s="281">
        <f t="shared" si="753"/>
        <v>0</v>
      </c>
      <c r="AT1277" s="446"/>
      <c r="AU1277" s="344"/>
      <c r="AV1277" s="447" t="str">
        <f t="shared" si="743"/>
        <v>CA</v>
      </c>
      <c r="AW1277" s="447" t="str">
        <f t="shared" si="743"/>
        <v>CL</v>
      </c>
      <c r="AX1277" s="447" t="str">
        <f t="shared" si="743"/>
        <v>AIC</v>
      </c>
      <c r="AY1277" s="447" t="str">
        <f t="shared" si="747"/>
        <v>ERB</v>
      </c>
      <c r="AZ1277" s="447" t="str">
        <f t="shared" si="747"/>
        <v>GRB</v>
      </c>
      <c r="BA1277" s="447" t="str">
        <f t="shared" si="747"/>
        <v>Non-Op</v>
      </c>
      <c r="BC1277" s="445" t="s">
        <v>2313</v>
      </c>
      <c r="BD1277" s="552">
        <f t="shared" si="742"/>
        <v>-17373124.690000001</v>
      </c>
      <c r="BF1277" s="435"/>
      <c r="BG1277" s="435"/>
      <c r="BH1277" s="435"/>
      <c r="BI1277" s="435"/>
      <c r="BJ1277" s="435"/>
      <c r="BK1277" s="435"/>
      <c r="BL1277" s="435"/>
      <c r="BN1277" s="444"/>
    </row>
    <row r="1278" spans="1:66" s="28" customFormat="1" ht="12" customHeight="1">
      <c r="A1278" s="701">
        <v>23001092</v>
      </c>
      <c r="B1278" s="702" t="str">
        <f t="shared" si="736"/>
        <v>23001092</v>
      </c>
      <c r="C1278" s="673" t="s">
        <v>99</v>
      </c>
      <c r="D1278" s="674" t="s">
        <v>1164</v>
      </c>
      <c r="E1278" s="674"/>
      <c r="F1278" s="673"/>
      <c r="G1278" s="674"/>
      <c r="H1278" s="620">
        <v>-16562247.879999999</v>
      </c>
      <c r="I1278" s="620">
        <v>-34153506.829999998</v>
      </c>
      <c r="J1278" s="620">
        <v>-34170730.619999997</v>
      </c>
      <c r="K1278" s="620">
        <v>-18243368.66</v>
      </c>
      <c r="L1278" s="620">
        <v>-18251860.440000001</v>
      </c>
      <c r="M1278" s="620">
        <v>-18260360.370000001</v>
      </c>
      <c r="N1278" s="620">
        <v>-18268868.510000002</v>
      </c>
      <c r="O1278" s="620">
        <v>-18277384.93</v>
      </c>
      <c r="P1278" s="620">
        <v>-18285909.649999999</v>
      </c>
      <c r="Q1278" s="620">
        <v>-18294442.620000001</v>
      </c>
      <c r="R1278" s="620">
        <v>-18302983.829999998</v>
      </c>
      <c r="S1278" s="620">
        <v>-18311533.440000001</v>
      </c>
      <c r="T1278" s="556">
        <v>-14125136.789999999</v>
      </c>
      <c r="U1278" s="620"/>
      <c r="V1278" s="620">
        <f t="shared" si="737"/>
        <v>-20680386.852916665</v>
      </c>
      <c r="W1278" s="721"/>
      <c r="X1278" s="721">
        <v>1</v>
      </c>
      <c r="Y1278" s="548">
        <f t="shared" si="759"/>
        <v>0</v>
      </c>
      <c r="Z1278" s="549">
        <f t="shared" si="759"/>
        <v>0</v>
      </c>
      <c r="AA1278" s="549">
        <f t="shared" si="759"/>
        <v>0</v>
      </c>
      <c r="AB1278" s="282">
        <f t="shared" si="760"/>
        <v>-14125136.789999999</v>
      </c>
      <c r="AC1278" s="281">
        <f t="shared" si="761"/>
        <v>0</v>
      </c>
      <c r="AD1278" s="549">
        <f t="shared" si="738"/>
        <v>0</v>
      </c>
      <c r="AE1278" s="553">
        <f t="shared" si="739"/>
        <v>-14125136.789999999</v>
      </c>
      <c r="AF1278" s="282">
        <f t="shared" si="740"/>
        <v>0</v>
      </c>
      <c r="AG1278" s="283">
        <f t="shared" si="741"/>
        <v>-14125136.789999999</v>
      </c>
      <c r="AH1278" s="281">
        <f t="shared" si="745"/>
        <v>0</v>
      </c>
      <c r="AI1278" s="551">
        <f t="shared" si="762"/>
        <v>0</v>
      </c>
      <c r="AJ1278" s="549">
        <f t="shared" si="762"/>
        <v>0</v>
      </c>
      <c r="AK1278" s="549">
        <f t="shared" si="762"/>
        <v>0</v>
      </c>
      <c r="AL1278" s="282">
        <f t="shared" si="750"/>
        <v>-20680386.852916665</v>
      </c>
      <c r="AM1278" s="281">
        <f t="shared" si="751"/>
        <v>0</v>
      </c>
      <c r="AN1278" s="549">
        <f t="shared" si="748"/>
        <v>0</v>
      </c>
      <c r="AO1278" s="549">
        <f t="shared" si="749"/>
        <v>-20680386.852916665</v>
      </c>
      <c r="AP1278" s="549">
        <f t="shared" si="752"/>
        <v>0</v>
      </c>
      <c r="AQ1278" s="283">
        <f t="shared" si="717"/>
        <v>-20680386.852916665</v>
      </c>
      <c r="AR1278" s="281">
        <f t="shared" si="753"/>
        <v>0</v>
      </c>
      <c r="AT1278" s="446"/>
      <c r="AU1278" s="344"/>
      <c r="AV1278" s="447" t="str">
        <f t="shared" si="743"/>
        <v>CA</v>
      </c>
      <c r="AW1278" s="447" t="str">
        <f t="shared" si="743"/>
        <v>CL</v>
      </c>
      <c r="AX1278" s="447" t="str">
        <f t="shared" si="743"/>
        <v>AIC</v>
      </c>
      <c r="AY1278" s="447" t="str">
        <f t="shared" si="747"/>
        <v>ERB</v>
      </c>
      <c r="AZ1278" s="447" t="str">
        <f t="shared" si="747"/>
        <v>GRB</v>
      </c>
      <c r="BA1278" s="447" t="str">
        <f t="shared" si="747"/>
        <v>Non-Op</v>
      </c>
      <c r="BC1278" s="445" t="s">
        <v>2313</v>
      </c>
      <c r="BD1278" s="552">
        <f t="shared" si="742"/>
        <v>-14125136.789999999</v>
      </c>
      <c r="BF1278" s="435"/>
      <c r="BG1278" s="435"/>
      <c r="BH1278" s="435"/>
      <c r="BI1278" s="435"/>
      <c r="BJ1278" s="435"/>
      <c r="BK1278" s="435"/>
      <c r="BL1278" s="435"/>
      <c r="BN1278" s="444"/>
    </row>
    <row r="1279" spans="1:66" s="28" customFormat="1" ht="12" customHeight="1">
      <c r="A1279" s="321">
        <v>23001122</v>
      </c>
      <c r="B1279" s="318" t="str">
        <f t="shared" si="736"/>
        <v>23001122</v>
      </c>
      <c r="C1279" s="444" t="s">
        <v>802</v>
      </c>
      <c r="D1279" s="445" t="s">
        <v>1164</v>
      </c>
      <c r="E1279" s="445"/>
      <c r="F1279" s="311">
        <v>42995</v>
      </c>
      <c r="G1279" s="445"/>
      <c r="H1279" s="547">
        <v>-3757083.61</v>
      </c>
      <c r="I1279" s="547">
        <v>-3769918.95</v>
      </c>
      <c r="J1279" s="547">
        <v>-3782799.14</v>
      </c>
      <c r="K1279" s="547">
        <v>-3795724.37</v>
      </c>
      <c r="L1279" s="547">
        <v>-3808694.76</v>
      </c>
      <c r="M1279" s="547">
        <v>-3821710.51</v>
      </c>
      <c r="N1279" s="547">
        <v>-3834771.76</v>
      </c>
      <c r="O1279" s="547">
        <v>-3847878.67</v>
      </c>
      <c r="P1279" s="547">
        <v>-3861031.42</v>
      </c>
      <c r="Q1279" s="547">
        <v>-3874230.18</v>
      </c>
      <c r="R1279" s="547">
        <v>-3887475.1</v>
      </c>
      <c r="S1279" s="547">
        <v>-3900766.34</v>
      </c>
      <c r="T1279" s="547">
        <v>-3914104.07</v>
      </c>
      <c r="U1279" s="547"/>
      <c r="V1279" s="547">
        <f t="shared" si="737"/>
        <v>-3835049.5866666674</v>
      </c>
      <c r="W1279" s="346"/>
      <c r="X1279" s="346">
        <v>1</v>
      </c>
      <c r="Y1279" s="548">
        <f t="shared" si="759"/>
        <v>0</v>
      </c>
      <c r="Z1279" s="549">
        <f t="shared" si="759"/>
        <v>0</v>
      </c>
      <c r="AA1279" s="549">
        <f t="shared" si="759"/>
        <v>0</v>
      </c>
      <c r="AB1279" s="282">
        <f t="shared" si="760"/>
        <v>-3914104.07</v>
      </c>
      <c r="AC1279" s="281">
        <f t="shared" si="761"/>
        <v>0</v>
      </c>
      <c r="AD1279" s="549">
        <f t="shared" si="738"/>
        <v>0</v>
      </c>
      <c r="AE1279" s="553">
        <f t="shared" si="739"/>
        <v>-3914104.07</v>
      </c>
      <c r="AF1279" s="282">
        <f t="shared" si="740"/>
        <v>0</v>
      </c>
      <c r="AG1279" s="283">
        <f t="shared" si="741"/>
        <v>-3914104.07</v>
      </c>
      <c r="AH1279" s="281">
        <f t="shared" si="745"/>
        <v>0</v>
      </c>
      <c r="AI1279" s="551">
        <f t="shared" si="762"/>
        <v>0</v>
      </c>
      <c r="AJ1279" s="549">
        <f t="shared" si="762"/>
        <v>0</v>
      </c>
      <c r="AK1279" s="549">
        <f t="shared" si="762"/>
        <v>0</v>
      </c>
      <c r="AL1279" s="282">
        <f t="shared" si="750"/>
        <v>-3835049.5866666674</v>
      </c>
      <c r="AM1279" s="281">
        <f t="shared" si="751"/>
        <v>0</v>
      </c>
      <c r="AN1279" s="549">
        <f t="shared" si="748"/>
        <v>0</v>
      </c>
      <c r="AO1279" s="549">
        <f t="shared" si="749"/>
        <v>-3835049.5866666674</v>
      </c>
      <c r="AP1279" s="549">
        <f t="shared" si="752"/>
        <v>0</v>
      </c>
      <c r="AQ1279" s="283">
        <f t="shared" si="717"/>
        <v>-3835049.5866666674</v>
      </c>
      <c r="AR1279" s="281">
        <f t="shared" si="753"/>
        <v>0</v>
      </c>
      <c r="AT1279" s="446"/>
      <c r="AU1279" s="344"/>
      <c r="AV1279" s="447" t="str">
        <f t="shared" si="743"/>
        <v>CA</v>
      </c>
      <c r="AW1279" s="447" t="str">
        <f t="shared" si="743"/>
        <v>CL</v>
      </c>
      <c r="AX1279" s="447" t="str">
        <f t="shared" si="743"/>
        <v>AIC</v>
      </c>
      <c r="AY1279" s="447" t="str">
        <f t="shared" si="747"/>
        <v>ERB</v>
      </c>
      <c r="AZ1279" s="447" t="str">
        <f t="shared" si="747"/>
        <v>GRB</v>
      </c>
      <c r="BA1279" s="447" t="str">
        <f t="shared" si="747"/>
        <v>Non-Op</v>
      </c>
      <c r="BC1279" s="445" t="s">
        <v>2313</v>
      </c>
      <c r="BD1279" s="552">
        <f t="shared" si="742"/>
        <v>-3914104.07</v>
      </c>
      <c r="BF1279" s="448"/>
      <c r="BG1279" s="448"/>
      <c r="BH1279" s="448"/>
      <c r="BI1279" s="448"/>
      <c r="BJ1279" s="448"/>
      <c r="BK1279" s="448"/>
      <c r="BL1279" s="448"/>
      <c r="BN1279" s="444"/>
    </row>
    <row r="1280" spans="1:66" s="28" customFormat="1" ht="12" customHeight="1">
      <c r="A1280" s="287">
        <v>23001131</v>
      </c>
      <c r="B1280" s="288" t="str">
        <f t="shared" si="736"/>
        <v>23001131</v>
      </c>
      <c r="C1280" s="444" t="s">
        <v>505</v>
      </c>
      <c r="D1280" s="445" t="s">
        <v>1163</v>
      </c>
      <c r="E1280" s="445"/>
      <c r="F1280" s="444"/>
      <c r="G1280" s="445"/>
      <c r="H1280" s="547">
        <v>-22619864.91</v>
      </c>
      <c r="I1280" s="547">
        <v>-22693379.469999999</v>
      </c>
      <c r="J1280" s="547">
        <v>-22767132.949999999</v>
      </c>
      <c r="K1280" s="547">
        <v>-22841126.129999999</v>
      </c>
      <c r="L1280" s="547">
        <v>-22915359.780000001</v>
      </c>
      <c r="M1280" s="547">
        <v>-22989834.690000001</v>
      </c>
      <c r="N1280" s="547">
        <v>-23064551.649999999</v>
      </c>
      <c r="O1280" s="547">
        <v>-23139511.440000001</v>
      </c>
      <c r="P1280" s="547">
        <v>-23214714.850000001</v>
      </c>
      <c r="Q1280" s="547">
        <v>-23290162.670000002</v>
      </c>
      <c r="R1280" s="547">
        <v>-23365855.690000001</v>
      </c>
      <c r="S1280" s="547">
        <v>-23441794.719999999</v>
      </c>
      <c r="T1280" s="547">
        <v>-23517980.550000001</v>
      </c>
      <c r="U1280" s="547"/>
      <c r="V1280" s="547">
        <f t="shared" si="737"/>
        <v>-23066028.897499997</v>
      </c>
      <c r="W1280" s="346">
        <v>4</v>
      </c>
      <c r="X1280" s="346"/>
      <c r="Y1280" s="548">
        <f t="shared" si="759"/>
        <v>0</v>
      </c>
      <c r="Z1280" s="549">
        <f t="shared" si="759"/>
        <v>0</v>
      </c>
      <c r="AA1280" s="549">
        <f t="shared" si="759"/>
        <v>0</v>
      </c>
      <c r="AB1280" s="282">
        <f t="shared" si="760"/>
        <v>-23517980.550000001</v>
      </c>
      <c r="AC1280" s="281">
        <f t="shared" si="761"/>
        <v>0</v>
      </c>
      <c r="AD1280" s="549">
        <f t="shared" si="738"/>
        <v>-23517980.550000001</v>
      </c>
      <c r="AE1280" s="553">
        <f t="shared" si="739"/>
        <v>0</v>
      </c>
      <c r="AF1280" s="282">
        <f t="shared" si="740"/>
        <v>0</v>
      </c>
      <c r="AG1280" s="283">
        <f t="shared" si="741"/>
        <v>-23517980.550000001</v>
      </c>
      <c r="AH1280" s="281">
        <f t="shared" si="745"/>
        <v>0</v>
      </c>
      <c r="AI1280" s="551">
        <f t="shared" si="762"/>
        <v>0</v>
      </c>
      <c r="AJ1280" s="549">
        <f t="shared" si="762"/>
        <v>0</v>
      </c>
      <c r="AK1280" s="549">
        <f t="shared" si="762"/>
        <v>0</v>
      </c>
      <c r="AL1280" s="282">
        <f t="shared" si="750"/>
        <v>-23066028.897499997</v>
      </c>
      <c r="AM1280" s="281">
        <f t="shared" si="751"/>
        <v>0</v>
      </c>
      <c r="AN1280" s="549">
        <f t="shared" si="748"/>
        <v>-23066028.897499997</v>
      </c>
      <c r="AO1280" s="549">
        <f t="shared" si="749"/>
        <v>0</v>
      </c>
      <c r="AP1280" s="549">
        <f t="shared" si="752"/>
        <v>0</v>
      </c>
      <c r="AQ1280" s="283">
        <f t="shared" si="717"/>
        <v>-23066028.897499997</v>
      </c>
      <c r="AR1280" s="281">
        <f t="shared" si="753"/>
        <v>0</v>
      </c>
      <c r="AT1280" s="446"/>
      <c r="AU1280" s="344"/>
      <c r="AV1280" s="447" t="str">
        <f t="shared" si="743"/>
        <v>CA</v>
      </c>
      <c r="AW1280" s="447" t="str">
        <f t="shared" si="743"/>
        <v>CL</v>
      </c>
      <c r="AX1280" s="447" t="str">
        <f t="shared" si="743"/>
        <v>AIC</v>
      </c>
      <c r="AY1280" s="447" t="str">
        <f t="shared" si="747"/>
        <v>ERB</v>
      </c>
      <c r="AZ1280" s="447" t="str">
        <f t="shared" si="747"/>
        <v>GRB</v>
      </c>
      <c r="BA1280" s="447" t="str">
        <f t="shared" si="747"/>
        <v>Non-Op</v>
      </c>
      <c r="BC1280" s="445" t="s">
        <v>2313</v>
      </c>
      <c r="BD1280" s="552">
        <f t="shared" si="742"/>
        <v>-23517980.550000001</v>
      </c>
      <c r="BF1280" s="435"/>
      <c r="BG1280" s="435"/>
      <c r="BH1280" s="435"/>
      <c r="BI1280" s="435"/>
      <c r="BJ1280" s="435"/>
      <c r="BK1280" s="435"/>
      <c r="BL1280" s="435"/>
      <c r="BN1280" s="444"/>
    </row>
    <row r="1281" spans="1:66" s="28" customFormat="1" ht="12" customHeight="1">
      <c r="A1281" s="287">
        <v>23001141</v>
      </c>
      <c r="B1281" s="288" t="str">
        <f t="shared" si="736"/>
        <v>23001141</v>
      </c>
      <c r="C1281" s="444" t="s">
        <v>510</v>
      </c>
      <c r="D1281" s="445" t="s">
        <v>1163</v>
      </c>
      <c r="E1281" s="445"/>
      <c r="F1281" s="444"/>
      <c r="G1281" s="445"/>
      <c r="H1281" s="547">
        <v>-624709.03</v>
      </c>
      <c r="I1281" s="547">
        <v>-625734.06999999995</v>
      </c>
      <c r="J1281" s="547">
        <v>-626760.80000000005</v>
      </c>
      <c r="K1281" s="547">
        <v>-627789.21</v>
      </c>
      <c r="L1281" s="547">
        <v>-628819.31000000006</v>
      </c>
      <c r="M1281" s="547">
        <v>-629851.1</v>
      </c>
      <c r="N1281" s="547">
        <v>-630884.57999999996</v>
      </c>
      <c r="O1281" s="547">
        <v>-631919.76</v>
      </c>
      <c r="P1281" s="547">
        <v>-632956.64</v>
      </c>
      <c r="Q1281" s="547">
        <v>-633995.22</v>
      </c>
      <c r="R1281" s="547">
        <v>-635035.5</v>
      </c>
      <c r="S1281" s="547">
        <v>-636077.49</v>
      </c>
      <c r="T1281" s="547">
        <v>-637121.18999999994</v>
      </c>
      <c r="U1281" s="547"/>
      <c r="V1281" s="547">
        <f t="shared" si="737"/>
        <v>-630894.89916666667</v>
      </c>
      <c r="W1281" s="346">
        <v>4</v>
      </c>
      <c r="X1281" s="346"/>
      <c r="Y1281" s="548">
        <f t="shared" si="759"/>
        <v>0</v>
      </c>
      <c r="Z1281" s="549">
        <f t="shared" si="759"/>
        <v>0</v>
      </c>
      <c r="AA1281" s="549">
        <f t="shared" si="759"/>
        <v>0</v>
      </c>
      <c r="AB1281" s="282">
        <f t="shared" si="760"/>
        <v>-637121.18999999994</v>
      </c>
      <c r="AC1281" s="281">
        <f t="shared" si="761"/>
        <v>0</v>
      </c>
      <c r="AD1281" s="549">
        <f t="shared" si="738"/>
        <v>-637121.18999999994</v>
      </c>
      <c r="AE1281" s="553">
        <f t="shared" si="739"/>
        <v>0</v>
      </c>
      <c r="AF1281" s="282">
        <f t="shared" si="740"/>
        <v>0</v>
      </c>
      <c r="AG1281" s="283">
        <f t="shared" si="741"/>
        <v>-637121.18999999994</v>
      </c>
      <c r="AH1281" s="281">
        <f t="shared" si="745"/>
        <v>0</v>
      </c>
      <c r="AI1281" s="551">
        <f t="shared" si="762"/>
        <v>0</v>
      </c>
      <c r="AJ1281" s="549">
        <f t="shared" si="762"/>
        <v>0</v>
      </c>
      <c r="AK1281" s="549">
        <f t="shared" si="762"/>
        <v>0</v>
      </c>
      <c r="AL1281" s="282">
        <f t="shared" si="750"/>
        <v>-630894.89916666667</v>
      </c>
      <c r="AM1281" s="281">
        <f t="shared" si="751"/>
        <v>0</v>
      </c>
      <c r="AN1281" s="549">
        <f t="shared" si="748"/>
        <v>-630894.89916666667</v>
      </c>
      <c r="AO1281" s="549">
        <f t="shared" si="749"/>
        <v>0</v>
      </c>
      <c r="AP1281" s="549">
        <f t="shared" si="752"/>
        <v>0</v>
      </c>
      <c r="AQ1281" s="283">
        <f t="shared" si="717"/>
        <v>-630894.89916666667</v>
      </c>
      <c r="AR1281" s="281">
        <f t="shared" si="753"/>
        <v>0</v>
      </c>
      <c r="AT1281" s="446"/>
      <c r="AU1281" s="344"/>
      <c r="AV1281" s="447" t="str">
        <f t="shared" si="743"/>
        <v>CA</v>
      </c>
      <c r="AW1281" s="447" t="str">
        <f t="shared" si="743"/>
        <v>CL</v>
      </c>
      <c r="AX1281" s="447" t="str">
        <f t="shared" si="743"/>
        <v>AIC</v>
      </c>
      <c r="AY1281" s="447" t="str">
        <f t="shared" si="747"/>
        <v>ERB</v>
      </c>
      <c r="AZ1281" s="447" t="str">
        <f t="shared" si="747"/>
        <v>GRB</v>
      </c>
      <c r="BA1281" s="447" t="str">
        <f t="shared" si="747"/>
        <v>Non-Op</v>
      </c>
      <c r="BC1281" s="445" t="s">
        <v>2313</v>
      </c>
      <c r="BD1281" s="552">
        <f t="shared" si="742"/>
        <v>-637121.18999999994</v>
      </c>
      <c r="BF1281" s="435"/>
      <c r="BG1281" s="435"/>
      <c r="BH1281" s="435"/>
      <c r="BI1281" s="435"/>
      <c r="BJ1281" s="435"/>
      <c r="BK1281" s="435"/>
      <c r="BL1281" s="435"/>
      <c r="BN1281" s="444"/>
    </row>
    <row r="1282" spans="1:66" s="28" customFormat="1" ht="12" customHeight="1">
      <c r="A1282" s="287">
        <v>23001151</v>
      </c>
      <c r="B1282" s="288" t="str">
        <f t="shared" si="736"/>
        <v>23001151</v>
      </c>
      <c r="C1282" s="444" t="s">
        <v>513</v>
      </c>
      <c r="D1282" s="445" t="s">
        <v>1163</v>
      </c>
      <c r="E1282" s="445"/>
      <c r="F1282" s="444"/>
      <c r="G1282" s="445"/>
      <c r="H1282" s="547">
        <v>-131454.56</v>
      </c>
      <c r="I1282" s="547">
        <v>-131664.56</v>
      </c>
      <c r="J1282" s="547">
        <v>-131874.89000000001</v>
      </c>
      <c r="K1282" s="547">
        <v>-132085.56</v>
      </c>
      <c r="L1282" s="547">
        <v>-132296.57</v>
      </c>
      <c r="M1282" s="547">
        <v>-132507.91</v>
      </c>
      <c r="N1282" s="547">
        <v>-132719.59</v>
      </c>
      <c r="O1282" s="547">
        <v>-132931.60999999999</v>
      </c>
      <c r="P1282" s="547">
        <v>-133143.97</v>
      </c>
      <c r="Q1282" s="547">
        <v>-133356.67000000001</v>
      </c>
      <c r="R1282" s="547">
        <v>-133569.71</v>
      </c>
      <c r="S1282" s="547">
        <v>-133783.09</v>
      </c>
      <c r="T1282" s="547">
        <v>-133996.81</v>
      </c>
      <c r="U1282" s="547"/>
      <c r="V1282" s="547">
        <f t="shared" si="737"/>
        <v>-132721.65125000002</v>
      </c>
      <c r="W1282" s="346">
        <v>4</v>
      </c>
      <c r="X1282" s="346"/>
      <c r="Y1282" s="548">
        <f t="shared" si="759"/>
        <v>0</v>
      </c>
      <c r="Z1282" s="549">
        <f t="shared" si="759"/>
        <v>0</v>
      </c>
      <c r="AA1282" s="549">
        <f t="shared" si="759"/>
        <v>0</v>
      </c>
      <c r="AB1282" s="282">
        <f t="shared" si="760"/>
        <v>-133996.81</v>
      </c>
      <c r="AC1282" s="281">
        <f t="shared" si="761"/>
        <v>0</v>
      </c>
      <c r="AD1282" s="549">
        <f t="shared" si="738"/>
        <v>-133996.81</v>
      </c>
      <c r="AE1282" s="553">
        <f t="shared" si="739"/>
        <v>0</v>
      </c>
      <c r="AF1282" s="282">
        <f t="shared" si="740"/>
        <v>0</v>
      </c>
      <c r="AG1282" s="283">
        <f t="shared" si="741"/>
        <v>-133996.81</v>
      </c>
      <c r="AH1282" s="281">
        <f t="shared" si="745"/>
        <v>0</v>
      </c>
      <c r="AI1282" s="551">
        <f t="shared" si="762"/>
        <v>0</v>
      </c>
      <c r="AJ1282" s="549">
        <f t="shared" si="762"/>
        <v>0</v>
      </c>
      <c r="AK1282" s="549">
        <f t="shared" si="762"/>
        <v>0</v>
      </c>
      <c r="AL1282" s="282">
        <f t="shared" si="750"/>
        <v>-132721.65125000002</v>
      </c>
      <c r="AM1282" s="281">
        <f t="shared" si="751"/>
        <v>0</v>
      </c>
      <c r="AN1282" s="549">
        <f t="shared" si="748"/>
        <v>-132721.65125000002</v>
      </c>
      <c r="AO1282" s="549">
        <f t="shared" si="749"/>
        <v>0</v>
      </c>
      <c r="AP1282" s="549">
        <f t="shared" si="752"/>
        <v>0</v>
      </c>
      <c r="AQ1282" s="283">
        <f t="shared" si="717"/>
        <v>-132721.65125000002</v>
      </c>
      <c r="AR1282" s="281">
        <f t="shared" si="753"/>
        <v>0</v>
      </c>
      <c r="AT1282" s="446"/>
      <c r="AU1282" s="344"/>
      <c r="AV1282" s="447" t="str">
        <f t="shared" si="743"/>
        <v>CA</v>
      </c>
      <c r="AW1282" s="447" t="str">
        <f t="shared" si="743"/>
        <v>CL</v>
      </c>
      <c r="AX1282" s="447" t="str">
        <f t="shared" si="743"/>
        <v>AIC</v>
      </c>
      <c r="AY1282" s="447" t="str">
        <f t="shared" si="747"/>
        <v>ERB</v>
      </c>
      <c r="AZ1282" s="447" t="str">
        <f t="shared" si="747"/>
        <v>GRB</v>
      </c>
      <c r="BA1282" s="447" t="str">
        <f t="shared" si="747"/>
        <v>Non-Op</v>
      </c>
      <c r="BC1282" s="445" t="s">
        <v>2313</v>
      </c>
      <c r="BD1282" s="552">
        <f t="shared" si="742"/>
        <v>-133996.81</v>
      </c>
      <c r="BF1282" s="435"/>
      <c r="BG1282" s="435"/>
      <c r="BH1282" s="435"/>
      <c r="BI1282" s="435"/>
      <c r="BJ1282" s="435"/>
      <c r="BK1282" s="435"/>
      <c r="BL1282" s="435"/>
      <c r="BN1282" s="444"/>
    </row>
    <row r="1283" spans="1:66" s="28" customFormat="1" ht="12" customHeight="1">
      <c r="A1283" s="287">
        <v>23001231</v>
      </c>
      <c r="B1283" s="288" t="str">
        <f t="shared" si="736"/>
        <v>23001231</v>
      </c>
      <c r="C1283" s="444" t="s">
        <v>511</v>
      </c>
      <c r="D1283" s="445" t="s">
        <v>1163</v>
      </c>
      <c r="E1283" s="445"/>
      <c r="F1283" s="444"/>
      <c r="G1283" s="445"/>
      <c r="H1283" s="547">
        <v>-1454434.72</v>
      </c>
      <c r="I1283" s="547">
        <v>-1459088.91</v>
      </c>
      <c r="J1283" s="547">
        <v>-1463757.99</v>
      </c>
      <c r="K1283" s="547">
        <v>-1468442.02</v>
      </c>
      <c r="L1283" s="547">
        <v>-1473141.03</v>
      </c>
      <c r="M1283" s="547">
        <v>-1477855.08</v>
      </c>
      <c r="N1283" s="547">
        <v>-1482584.22</v>
      </c>
      <c r="O1283" s="547">
        <v>-1487328.49</v>
      </c>
      <c r="P1283" s="547">
        <v>-1492087.94</v>
      </c>
      <c r="Q1283" s="547">
        <v>-1496862.62</v>
      </c>
      <c r="R1283" s="547">
        <v>-1501652.58</v>
      </c>
      <c r="S1283" s="547">
        <v>-1506457.87</v>
      </c>
      <c r="T1283" s="547">
        <v>-1511278.54</v>
      </c>
      <c r="U1283" s="547"/>
      <c r="V1283" s="547">
        <f t="shared" si="737"/>
        <v>-1482676.2816666665</v>
      </c>
      <c r="W1283" s="346">
        <v>4</v>
      </c>
      <c r="X1283" s="346"/>
      <c r="Y1283" s="548">
        <f t="shared" si="759"/>
        <v>0</v>
      </c>
      <c r="Z1283" s="549">
        <f t="shared" si="759"/>
        <v>0</v>
      </c>
      <c r="AA1283" s="549">
        <f t="shared" si="759"/>
        <v>0</v>
      </c>
      <c r="AB1283" s="282">
        <f t="shared" si="760"/>
        <v>-1511278.54</v>
      </c>
      <c r="AC1283" s="281">
        <f t="shared" si="761"/>
        <v>0</v>
      </c>
      <c r="AD1283" s="549">
        <f t="shared" si="738"/>
        <v>-1511278.54</v>
      </c>
      <c r="AE1283" s="553">
        <f t="shared" si="739"/>
        <v>0</v>
      </c>
      <c r="AF1283" s="282">
        <f t="shared" si="740"/>
        <v>0</v>
      </c>
      <c r="AG1283" s="283">
        <f t="shared" si="741"/>
        <v>-1511278.54</v>
      </c>
      <c r="AH1283" s="281">
        <f t="shared" si="745"/>
        <v>0</v>
      </c>
      <c r="AI1283" s="551">
        <f t="shared" si="762"/>
        <v>0</v>
      </c>
      <c r="AJ1283" s="549">
        <f t="shared" si="762"/>
        <v>0</v>
      </c>
      <c r="AK1283" s="549">
        <f t="shared" si="762"/>
        <v>0</v>
      </c>
      <c r="AL1283" s="282">
        <f t="shared" si="750"/>
        <v>-1482676.2816666665</v>
      </c>
      <c r="AM1283" s="281">
        <f t="shared" si="751"/>
        <v>0</v>
      </c>
      <c r="AN1283" s="549">
        <f t="shared" si="748"/>
        <v>-1482676.2816666665</v>
      </c>
      <c r="AO1283" s="549">
        <f t="shared" si="749"/>
        <v>0</v>
      </c>
      <c r="AP1283" s="549">
        <f t="shared" si="752"/>
        <v>0</v>
      </c>
      <c r="AQ1283" s="283">
        <f t="shared" ref="AQ1283:AQ1354" si="763">SUM(AN1283:AP1283)</f>
        <v>-1482676.2816666665</v>
      </c>
      <c r="AR1283" s="281">
        <f t="shared" si="753"/>
        <v>0</v>
      </c>
      <c r="AT1283" s="446"/>
      <c r="AU1283" s="344"/>
      <c r="AV1283" s="447" t="str">
        <f t="shared" si="743"/>
        <v>CA</v>
      </c>
      <c r="AW1283" s="447" t="str">
        <f t="shared" si="743"/>
        <v>CL</v>
      </c>
      <c r="AX1283" s="447" t="str">
        <f t="shared" si="743"/>
        <v>AIC</v>
      </c>
      <c r="AY1283" s="447" t="str">
        <f t="shared" si="747"/>
        <v>ERB</v>
      </c>
      <c r="AZ1283" s="447" t="str">
        <f t="shared" si="747"/>
        <v>GRB</v>
      </c>
      <c r="BA1283" s="447" t="str">
        <f t="shared" si="747"/>
        <v>Non-Op</v>
      </c>
      <c r="BC1283" s="445" t="s">
        <v>2313</v>
      </c>
      <c r="BD1283" s="552">
        <f t="shared" si="742"/>
        <v>-1511278.54</v>
      </c>
      <c r="BF1283" s="435"/>
      <c r="BG1283" s="435"/>
      <c r="BH1283" s="435"/>
      <c r="BI1283" s="435"/>
      <c r="BJ1283" s="435"/>
      <c r="BK1283" s="435"/>
      <c r="BL1283" s="435"/>
      <c r="BN1283" s="444"/>
    </row>
    <row r="1284" spans="1:66" s="28" customFormat="1" ht="12" customHeight="1">
      <c r="A1284" s="287">
        <v>23002011</v>
      </c>
      <c r="B1284" s="288" t="str">
        <f t="shared" si="736"/>
        <v>23002011</v>
      </c>
      <c r="C1284" s="444" t="s">
        <v>101</v>
      </c>
      <c r="D1284" s="445" t="s">
        <v>1163</v>
      </c>
      <c r="E1284" s="445"/>
      <c r="F1284" s="444"/>
      <c r="G1284" s="445"/>
      <c r="H1284" s="547">
        <v>-1289830.3600000001</v>
      </c>
      <c r="I1284" s="547">
        <v>-1296383.74</v>
      </c>
      <c r="J1284" s="547">
        <v>-1302970.43</v>
      </c>
      <c r="K1284" s="547">
        <v>-1309590.58</v>
      </c>
      <c r="L1284" s="547">
        <v>-1316244.3700000001</v>
      </c>
      <c r="M1284" s="547">
        <v>-1322931.98</v>
      </c>
      <c r="N1284" s="547">
        <v>-1329653.55</v>
      </c>
      <c r="O1284" s="547">
        <v>-1336409.28</v>
      </c>
      <c r="P1284" s="547">
        <v>-1343199.33</v>
      </c>
      <c r="Q1284" s="547">
        <v>-1350023.88</v>
      </c>
      <c r="R1284" s="547">
        <v>-1356883.11</v>
      </c>
      <c r="S1284" s="547">
        <v>-1363777.19</v>
      </c>
      <c r="T1284" s="547">
        <v>-1370706.31</v>
      </c>
      <c r="U1284" s="547"/>
      <c r="V1284" s="547">
        <f t="shared" ref="V1284:V1349" si="764">(H1284+T1284+SUM(I1284:S1284)*2)/24</f>
        <v>-1329861.3145833332</v>
      </c>
      <c r="W1284" s="346">
        <v>4</v>
      </c>
      <c r="X1284" s="346"/>
      <c r="Y1284" s="548">
        <f t="shared" si="759"/>
        <v>0</v>
      </c>
      <c r="Z1284" s="549">
        <f t="shared" si="759"/>
        <v>0</v>
      </c>
      <c r="AA1284" s="549">
        <f t="shared" si="759"/>
        <v>0</v>
      </c>
      <c r="AB1284" s="282">
        <f t="shared" si="760"/>
        <v>-1370706.31</v>
      </c>
      <c r="AC1284" s="281">
        <f t="shared" si="761"/>
        <v>0</v>
      </c>
      <c r="AD1284" s="549">
        <f t="shared" ref="AD1284:AD1349" si="765">IF($D1284=AD$5,$T1284,IF($D1284=AD$4, $T1284*$AK$1,0))</f>
        <v>-1370706.31</v>
      </c>
      <c r="AE1284" s="553">
        <f t="shared" ref="AE1284:AE1349" si="766">IF($D1284=AE$5,$T1284,IF($D1284=AE$4, $T1284*$AK$2,0))</f>
        <v>0</v>
      </c>
      <c r="AF1284" s="282">
        <f t="shared" ref="AF1284:AF1349" si="767">IF($D1284=AF$5,$T1284,IF($D1284=AF$4, $T1284*$AL$2,0))</f>
        <v>0</v>
      </c>
      <c r="AG1284" s="283">
        <f t="shared" si="741"/>
        <v>-1370706.31</v>
      </c>
      <c r="AH1284" s="281">
        <f t="shared" si="745"/>
        <v>0</v>
      </c>
      <c r="AI1284" s="551">
        <f t="shared" si="762"/>
        <v>0</v>
      </c>
      <c r="AJ1284" s="549">
        <f t="shared" si="762"/>
        <v>0</v>
      </c>
      <c r="AK1284" s="549">
        <f t="shared" si="762"/>
        <v>0</v>
      </c>
      <c r="AL1284" s="282">
        <f t="shared" si="750"/>
        <v>-1329861.3145833332</v>
      </c>
      <c r="AM1284" s="281">
        <f t="shared" si="751"/>
        <v>0</v>
      </c>
      <c r="AN1284" s="549">
        <f t="shared" si="748"/>
        <v>-1329861.3145833332</v>
      </c>
      <c r="AO1284" s="549">
        <f t="shared" si="749"/>
        <v>0</v>
      </c>
      <c r="AP1284" s="549">
        <f t="shared" si="752"/>
        <v>0</v>
      </c>
      <c r="AQ1284" s="283">
        <f t="shared" si="763"/>
        <v>-1329861.3145833332</v>
      </c>
      <c r="AR1284" s="281">
        <f t="shared" si="753"/>
        <v>0</v>
      </c>
      <c r="AT1284" s="446"/>
      <c r="AU1284" s="344"/>
      <c r="AV1284" s="447" t="str">
        <f t="shared" si="743"/>
        <v>CA</v>
      </c>
      <c r="AW1284" s="447" t="str">
        <f t="shared" si="743"/>
        <v>CL</v>
      </c>
      <c r="AX1284" s="447" t="str">
        <f t="shared" si="743"/>
        <v>AIC</v>
      </c>
      <c r="AY1284" s="447" t="str">
        <f t="shared" si="747"/>
        <v>ERB</v>
      </c>
      <c r="AZ1284" s="447" t="str">
        <f t="shared" si="747"/>
        <v>GRB</v>
      </c>
      <c r="BA1284" s="447" t="str">
        <f t="shared" si="747"/>
        <v>Non-Op</v>
      </c>
      <c r="BC1284" s="445" t="s">
        <v>2313</v>
      </c>
      <c r="BD1284" s="552">
        <f t="shared" si="742"/>
        <v>-1370706.31</v>
      </c>
      <c r="BF1284" s="435"/>
      <c r="BG1284" s="435"/>
      <c r="BH1284" s="435"/>
      <c r="BI1284" s="435"/>
      <c r="BJ1284" s="435"/>
      <c r="BK1284" s="435"/>
      <c r="BL1284" s="435"/>
      <c r="BN1284" s="444"/>
    </row>
    <row r="1285" spans="1:66" s="28" customFormat="1" ht="12" customHeight="1">
      <c r="A1285" s="563">
        <v>23002041</v>
      </c>
      <c r="B1285" s="562" t="str">
        <f t="shared" si="736"/>
        <v>23002041</v>
      </c>
      <c r="C1285" s="444" t="s">
        <v>284</v>
      </c>
      <c r="D1285" s="445" t="s">
        <v>1163</v>
      </c>
      <c r="E1285" s="445"/>
      <c r="F1285" s="444"/>
      <c r="G1285" s="445"/>
      <c r="H1285" s="547">
        <v>-27187020.010000002</v>
      </c>
      <c r="I1285" s="547">
        <v>-27264006.890000001</v>
      </c>
      <c r="J1285" s="547">
        <v>-27341211.780000001</v>
      </c>
      <c r="K1285" s="547">
        <v>-27418635.300000001</v>
      </c>
      <c r="L1285" s="547">
        <v>-27496278.059999999</v>
      </c>
      <c r="M1285" s="547">
        <v>-27574140.690000001</v>
      </c>
      <c r="N1285" s="547">
        <v>-27652223.800000001</v>
      </c>
      <c r="O1285" s="547">
        <v>-27730528.030000001</v>
      </c>
      <c r="P1285" s="547">
        <v>-27809054</v>
      </c>
      <c r="Q1285" s="547">
        <v>-27887802.34</v>
      </c>
      <c r="R1285" s="547">
        <v>-27966773.670000002</v>
      </c>
      <c r="S1285" s="547">
        <v>-28045968.629999999</v>
      </c>
      <c r="T1285" s="547">
        <v>-28125387.859999999</v>
      </c>
      <c r="U1285" s="547"/>
      <c r="V1285" s="547">
        <f t="shared" si="764"/>
        <v>-27653568.927083332</v>
      </c>
      <c r="W1285" s="346">
        <v>4</v>
      </c>
      <c r="X1285" s="346"/>
      <c r="Y1285" s="548">
        <f t="shared" si="759"/>
        <v>0</v>
      </c>
      <c r="Z1285" s="549">
        <f t="shared" si="759"/>
        <v>0</v>
      </c>
      <c r="AA1285" s="549">
        <f t="shared" si="759"/>
        <v>0</v>
      </c>
      <c r="AB1285" s="282">
        <f t="shared" si="760"/>
        <v>-28125387.859999999</v>
      </c>
      <c r="AC1285" s="281">
        <f t="shared" si="761"/>
        <v>0</v>
      </c>
      <c r="AD1285" s="549">
        <f t="shared" si="765"/>
        <v>-28125387.859999999</v>
      </c>
      <c r="AE1285" s="553">
        <f t="shared" si="766"/>
        <v>0</v>
      </c>
      <c r="AF1285" s="282">
        <f t="shared" si="767"/>
        <v>0</v>
      </c>
      <c r="AG1285" s="283">
        <f t="shared" ref="AG1285:AG1350" si="768">SUM(AD1285:AF1285)</f>
        <v>-28125387.859999999</v>
      </c>
      <c r="AH1285" s="281">
        <f t="shared" si="745"/>
        <v>0</v>
      </c>
      <c r="AI1285" s="551">
        <f t="shared" si="762"/>
        <v>0</v>
      </c>
      <c r="AJ1285" s="549">
        <f t="shared" si="762"/>
        <v>0</v>
      </c>
      <c r="AK1285" s="549">
        <f t="shared" si="762"/>
        <v>0</v>
      </c>
      <c r="AL1285" s="282">
        <f t="shared" si="750"/>
        <v>-27653568.927083332</v>
      </c>
      <c r="AM1285" s="281">
        <f t="shared" si="751"/>
        <v>0</v>
      </c>
      <c r="AN1285" s="549">
        <f t="shared" si="748"/>
        <v>-27653568.927083332</v>
      </c>
      <c r="AO1285" s="549">
        <f t="shared" si="749"/>
        <v>0</v>
      </c>
      <c r="AP1285" s="549">
        <f t="shared" si="752"/>
        <v>0</v>
      </c>
      <c r="AQ1285" s="283">
        <f t="shared" si="763"/>
        <v>-27653568.927083332</v>
      </c>
      <c r="AR1285" s="281">
        <f t="shared" si="753"/>
        <v>0</v>
      </c>
      <c r="AT1285" s="446"/>
      <c r="AU1285" s="344"/>
      <c r="AV1285" s="447" t="str">
        <f t="shared" si="743"/>
        <v>CA</v>
      </c>
      <c r="AW1285" s="447" t="str">
        <f t="shared" si="743"/>
        <v>CL</v>
      </c>
      <c r="AX1285" s="447" t="str">
        <f t="shared" si="743"/>
        <v>AIC</v>
      </c>
      <c r="AY1285" s="447" t="str">
        <f t="shared" si="747"/>
        <v>ERB</v>
      </c>
      <c r="AZ1285" s="447" t="str">
        <f t="shared" si="747"/>
        <v>GRB</v>
      </c>
      <c r="BA1285" s="447" t="str">
        <f t="shared" si="747"/>
        <v>Non-Op</v>
      </c>
      <c r="BC1285" s="445" t="s">
        <v>2313</v>
      </c>
      <c r="BD1285" s="552">
        <f t="shared" si="742"/>
        <v>-28125387.859999999</v>
      </c>
      <c r="BF1285" s="435"/>
      <c r="BG1285" s="435"/>
      <c r="BH1285" s="435"/>
      <c r="BI1285" s="435"/>
      <c r="BJ1285" s="435"/>
      <c r="BK1285" s="435"/>
      <c r="BL1285" s="435"/>
      <c r="BN1285" s="444"/>
    </row>
    <row r="1286" spans="1:66" s="28" customFormat="1" ht="12" customHeight="1">
      <c r="A1286" s="287">
        <v>23002061</v>
      </c>
      <c r="B1286" s="288" t="str">
        <f t="shared" si="736"/>
        <v>23002061</v>
      </c>
      <c r="C1286" s="444" t="s">
        <v>292</v>
      </c>
      <c r="D1286" s="445" t="s">
        <v>1163</v>
      </c>
      <c r="E1286" s="445"/>
      <c r="F1286" s="444"/>
      <c r="G1286" s="445"/>
      <c r="H1286" s="547">
        <v>35697.199999999997</v>
      </c>
      <c r="I1286" s="547">
        <v>35697.199999999997</v>
      </c>
      <c r="J1286" s="547">
        <v>35697.199999999997</v>
      </c>
      <c r="K1286" s="547">
        <v>35697.199999999997</v>
      </c>
      <c r="L1286" s="547">
        <v>35697.199999999997</v>
      </c>
      <c r="M1286" s="547">
        <v>35697.199999999997</v>
      </c>
      <c r="N1286" s="547">
        <v>35697.199999999997</v>
      </c>
      <c r="O1286" s="547">
        <v>35697.199999999997</v>
      </c>
      <c r="P1286" s="547">
        <v>35697.199999999997</v>
      </c>
      <c r="Q1286" s="547">
        <v>35697.199999999997</v>
      </c>
      <c r="R1286" s="547">
        <v>35697.199999999997</v>
      </c>
      <c r="S1286" s="547">
        <v>35697.199999999997</v>
      </c>
      <c r="T1286" s="547">
        <v>48147.81</v>
      </c>
      <c r="U1286" s="547"/>
      <c r="V1286" s="547">
        <f t="shared" si="764"/>
        <v>36215.975416666675</v>
      </c>
      <c r="W1286" s="346">
        <v>4</v>
      </c>
      <c r="X1286" s="347"/>
      <c r="Y1286" s="548">
        <f t="shared" si="759"/>
        <v>0</v>
      </c>
      <c r="Z1286" s="549">
        <f t="shared" si="759"/>
        <v>0</v>
      </c>
      <c r="AA1286" s="549">
        <f t="shared" si="759"/>
        <v>0</v>
      </c>
      <c r="AB1286" s="282">
        <f t="shared" si="760"/>
        <v>48147.81</v>
      </c>
      <c r="AC1286" s="281">
        <f t="shared" si="761"/>
        <v>0</v>
      </c>
      <c r="AD1286" s="549">
        <f t="shared" si="765"/>
        <v>48147.81</v>
      </c>
      <c r="AE1286" s="553">
        <f t="shared" si="766"/>
        <v>0</v>
      </c>
      <c r="AF1286" s="282">
        <f t="shared" si="767"/>
        <v>0</v>
      </c>
      <c r="AG1286" s="283">
        <f t="shared" si="768"/>
        <v>48147.81</v>
      </c>
      <c r="AH1286" s="281">
        <f t="shared" si="745"/>
        <v>0</v>
      </c>
      <c r="AI1286" s="551">
        <f t="shared" si="762"/>
        <v>0</v>
      </c>
      <c r="AJ1286" s="549">
        <f t="shared" si="762"/>
        <v>0</v>
      </c>
      <c r="AK1286" s="549">
        <f t="shared" si="762"/>
        <v>0</v>
      </c>
      <c r="AL1286" s="282">
        <f t="shared" si="750"/>
        <v>36215.975416666675</v>
      </c>
      <c r="AM1286" s="281">
        <f t="shared" si="751"/>
        <v>0</v>
      </c>
      <c r="AN1286" s="549">
        <f t="shared" si="748"/>
        <v>36215.975416666675</v>
      </c>
      <c r="AO1286" s="549">
        <f t="shared" si="749"/>
        <v>0</v>
      </c>
      <c r="AP1286" s="549">
        <f t="shared" si="752"/>
        <v>0</v>
      </c>
      <c r="AQ1286" s="283">
        <f t="shared" si="763"/>
        <v>36215.975416666675</v>
      </c>
      <c r="AR1286" s="281">
        <f t="shared" si="753"/>
        <v>0</v>
      </c>
      <c r="AT1286" s="446"/>
      <c r="AU1286" s="344"/>
      <c r="AV1286" s="447" t="str">
        <f t="shared" si="743"/>
        <v>CA</v>
      </c>
      <c r="AW1286" s="447" t="str">
        <f t="shared" si="743"/>
        <v>CL</v>
      </c>
      <c r="AX1286" s="447" t="str">
        <f t="shared" si="743"/>
        <v>AIC</v>
      </c>
      <c r="AY1286" s="447" t="str">
        <f t="shared" si="747"/>
        <v>ERB</v>
      </c>
      <c r="AZ1286" s="447" t="str">
        <f t="shared" si="747"/>
        <v>GRB</v>
      </c>
      <c r="BA1286" s="447" t="str">
        <f t="shared" si="747"/>
        <v>Non-Op</v>
      </c>
      <c r="BC1286" s="445" t="s">
        <v>2313</v>
      </c>
      <c r="BD1286" s="552">
        <f t="shared" si="742"/>
        <v>48147.81</v>
      </c>
      <c r="BF1286" s="435"/>
      <c r="BG1286" s="435"/>
      <c r="BH1286" s="435"/>
      <c r="BI1286" s="435"/>
      <c r="BJ1286" s="435"/>
      <c r="BK1286" s="435"/>
      <c r="BL1286" s="435"/>
      <c r="BN1286" s="444"/>
    </row>
    <row r="1287" spans="1:66" s="28" customFormat="1" ht="12" customHeight="1">
      <c r="A1287" s="287">
        <v>23002071</v>
      </c>
      <c r="B1287" s="288" t="str">
        <f t="shared" si="736"/>
        <v>23002071</v>
      </c>
      <c r="C1287" s="444" t="s">
        <v>293</v>
      </c>
      <c r="D1287" s="445" t="s">
        <v>1163</v>
      </c>
      <c r="E1287" s="445"/>
      <c r="F1287" s="444"/>
      <c r="G1287" s="445"/>
      <c r="H1287" s="547">
        <v>316957.2</v>
      </c>
      <c r="I1287" s="547">
        <v>316957.2</v>
      </c>
      <c r="J1287" s="547">
        <v>316957.2</v>
      </c>
      <c r="K1287" s="547">
        <v>316957.2</v>
      </c>
      <c r="L1287" s="547">
        <v>316957.2</v>
      </c>
      <c r="M1287" s="547">
        <v>316957.2</v>
      </c>
      <c r="N1287" s="547">
        <v>316957.2</v>
      </c>
      <c r="O1287" s="547">
        <v>316957.2</v>
      </c>
      <c r="P1287" s="547">
        <v>316957.2</v>
      </c>
      <c r="Q1287" s="547">
        <v>316957.2</v>
      </c>
      <c r="R1287" s="547">
        <v>316957.2</v>
      </c>
      <c r="S1287" s="547">
        <v>316957.2</v>
      </c>
      <c r="T1287" s="547">
        <v>431948.54</v>
      </c>
      <c r="U1287" s="547"/>
      <c r="V1287" s="547">
        <f t="shared" si="764"/>
        <v>321748.50583333342</v>
      </c>
      <c r="W1287" s="346">
        <v>4</v>
      </c>
      <c r="X1287" s="347"/>
      <c r="Y1287" s="548">
        <f t="shared" si="759"/>
        <v>0</v>
      </c>
      <c r="Z1287" s="549">
        <f t="shared" si="759"/>
        <v>0</v>
      </c>
      <c r="AA1287" s="549">
        <f t="shared" si="759"/>
        <v>0</v>
      </c>
      <c r="AB1287" s="282">
        <f t="shared" si="760"/>
        <v>431948.54</v>
      </c>
      <c r="AC1287" s="281">
        <f t="shared" si="761"/>
        <v>0</v>
      </c>
      <c r="AD1287" s="549">
        <f t="shared" si="765"/>
        <v>431948.54</v>
      </c>
      <c r="AE1287" s="553">
        <f t="shared" si="766"/>
        <v>0</v>
      </c>
      <c r="AF1287" s="282">
        <f t="shared" si="767"/>
        <v>0</v>
      </c>
      <c r="AG1287" s="283">
        <f t="shared" si="768"/>
        <v>431948.54</v>
      </c>
      <c r="AH1287" s="281">
        <f t="shared" si="745"/>
        <v>0</v>
      </c>
      <c r="AI1287" s="551">
        <f t="shared" si="762"/>
        <v>0</v>
      </c>
      <c r="AJ1287" s="549">
        <f t="shared" si="762"/>
        <v>0</v>
      </c>
      <c r="AK1287" s="549">
        <f t="shared" si="762"/>
        <v>0</v>
      </c>
      <c r="AL1287" s="282">
        <f t="shared" si="750"/>
        <v>321748.50583333342</v>
      </c>
      <c r="AM1287" s="281">
        <f t="shared" si="751"/>
        <v>0</v>
      </c>
      <c r="AN1287" s="549">
        <f t="shared" si="748"/>
        <v>321748.50583333342</v>
      </c>
      <c r="AO1287" s="549">
        <f t="shared" si="749"/>
        <v>0</v>
      </c>
      <c r="AP1287" s="549">
        <f t="shared" si="752"/>
        <v>0</v>
      </c>
      <c r="AQ1287" s="283">
        <f t="shared" si="763"/>
        <v>321748.50583333342</v>
      </c>
      <c r="AR1287" s="281">
        <f t="shared" si="753"/>
        <v>0</v>
      </c>
      <c r="AT1287" s="446"/>
      <c r="AU1287" s="344"/>
      <c r="AV1287" s="447" t="str">
        <f t="shared" si="743"/>
        <v>CA</v>
      </c>
      <c r="AW1287" s="447" t="str">
        <f t="shared" si="743"/>
        <v>CL</v>
      </c>
      <c r="AX1287" s="447" t="str">
        <f t="shared" si="743"/>
        <v>AIC</v>
      </c>
      <c r="AY1287" s="447" t="str">
        <f t="shared" si="747"/>
        <v>ERB</v>
      </c>
      <c r="AZ1287" s="447" t="str">
        <f t="shared" si="747"/>
        <v>GRB</v>
      </c>
      <c r="BA1287" s="447" t="str">
        <f t="shared" si="747"/>
        <v>Non-Op</v>
      </c>
      <c r="BC1287" s="445" t="s">
        <v>2313</v>
      </c>
      <c r="BD1287" s="552">
        <f t="shared" si="742"/>
        <v>431948.54</v>
      </c>
      <c r="BF1287" s="435"/>
      <c r="BG1287" s="435"/>
      <c r="BH1287" s="435"/>
      <c r="BI1287" s="435"/>
      <c r="BJ1287" s="435"/>
      <c r="BK1287" s="435"/>
      <c r="BL1287" s="435"/>
      <c r="BN1287" s="444"/>
    </row>
    <row r="1288" spans="1:66" s="28" customFormat="1" ht="12" customHeight="1">
      <c r="A1288" s="287">
        <v>23002072</v>
      </c>
      <c r="B1288" s="288" t="str">
        <f t="shared" si="736"/>
        <v>23002072</v>
      </c>
      <c r="C1288" s="444" t="s">
        <v>512</v>
      </c>
      <c r="D1288" s="445" t="s">
        <v>1164</v>
      </c>
      <c r="E1288" s="445"/>
      <c r="F1288" s="444"/>
      <c r="G1288" s="445"/>
      <c r="H1288" s="547">
        <v>152444.26</v>
      </c>
      <c r="I1288" s="547">
        <v>152444.26</v>
      </c>
      <c r="J1288" s="547">
        <v>152444.26</v>
      </c>
      <c r="K1288" s="547">
        <v>152444.26</v>
      </c>
      <c r="L1288" s="547">
        <v>152444.26</v>
      </c>
      <c r="M1288" s="547">
        <v>152444.26</v>
      </c>
      <c r="N1288" s="547">
        <v>152444.26</v>
      </c>
      <c r="O1288" s="547">
        <v>152444.26</v>
      </c>
      <c r="P1288" s="547">
        <v>152444.26</v>
      </c>
      <c r="Q1288" s="547">
        <v>152444.26</v>
      </c>
      <c r="R1288" s="547">
        <v>152444.26</v>
      </c>
      <c r="S1288" s="547">
        <v>152444.26</v>
      </c>
      <c r="T1288" s="547">
        <v>74865.81</v>
      </c>
      <c r="U1288" s="547"/>
      <c r="V1288" s="547">
        <f t="shared" si="764"/>
        <v>149211.82458333333</v>
      </c>
      <c r="W1288" s="346" t="s">
        <v>321</v>
      </c>
      <c r="X1288" s="347">
        <v>1</v>
      </c>
      <c r="Y1288" s="548">
        <f t="shared" si="759"/>
        <v>0</v>
      </c>
      <c r="Z1288" s="549">
        <f t="shared" si="759"/>
        <v>0</v>
      </c>
      <c r="AA1288" s="549">
        <f t="shared" si="759"/>
        <v>0</v>
      </c>
      <c r="AB1288" s="282">
        <f t="shared" si="760"/>
        <v>74865.81</v>
      </c>
      <c r="AC1288" s="281">
        <f t="shared" si="761"/>
        <v>0</v>
      </c>
      <c r="AD1288" s="549">
        <f t="shared" si="765"/>
        <v>0</v>
      </c>
      <c r="AE1288" s="553">
        <f t="shared" si="766"/>
        <v>74865.81</v>
      </c>
      <c r="AF1288" s="282">
        <f t="shared" si="767"/>
        <v>0</v>
      </c>
      <c r="AG1288" s="283">
        <f t="shared" si="768"/>
        <v>74865.81</v>
      </c>
      <c r="AH1288" s="281">
        <f t="shared" si="745"/>
        <v>0</v>
      </c>
      <c r="AI1288" s="551">
        <f t="shared" si="762"/>
        <v>0</v>
      </c>
      <c r="AJ1288" s="549">
        <f t="shared" si="762"/>
        <v>0</v>
      </c>
      <c r="AK1288" s="549">
        <f t="shared" si="762"/>
        <v>0</v>
      </c>
      <c r="AL1288" s="282">
        <f t="shared" si="750"/>
        <v>149211.82458333333</v>
      </c>
      <c r="AM1288" s="281">
        <f t="shared" si="751"/>
        <v>0</v>
      </c>
      <c r="AN1288" s="549">
        <f t="shared" si="748"/>
        <v>0</v>
      </c>
      <c r="AO1288" s="549">
        <f t="shared" si="749"/>
        <v>149211.82458333333</v>
      </c>
      <c r="AP1288" s="549">
        <f t="shared" si="752"/>
        <v>0</v>
      </c>
      <c r="AQ1288" s="283">
        <f t="shared" si="763"/>
        <v>149211.82458333333</v>
      </c>
      <c r="AR1288" s="281">
        <f t="shared" si="753"/>
        <v>0</v>
      </c>
      <c r="AT1288" s="446"/>
      <c r="AU1288" s="344"/>
      <c r="AV1288" s="447" t="str">
        <f t="shared" si="743"/>
        <v>CA</v>
      </c>
      <c r="AW1288" s="447" t="str">
        <f t="shared" si="743"/>
        <v>CL</v>
      </c>
      <c r="AX1288" s="447" t="str">
        <f t="shared" si="743"/>
        <v>AIC</v>
      </c>
      <c r="AY1288" s="447" t="str">
        <f t="shared" si="747"/>
        <v>ERB</v>
      </c>
      <c r="AZ1288" s="447" t="str">
        <f t="shared" si="747"/>
        <v>GRB</v>
      </c>
      <c r="BA1288" s="447" t="str">
        <f t="shared" si="747"/>
        <v>Non-Op</v>
      </c>
      <c r="BC1288" s="445" t="s">
        <v>2313</v>
      </c>
      <c r="BD1288" s="552">
        <f t="shared" si="742"/>
        <v>74865.81</v>
      </c>
      <c r="BF1288" s="435"/>
      <c r="BG1288" s="435"/>
      <c r="BH1288" s="435"/>
      <c r="BI1288" s="435"/>
      <c r="BJ1288" s="435"/>
      <c r="BK1288" s="435"/>
      <c r="BL1288" s="435"/>
      <c r="BN1288" s="444"/>
    </row>
    <row r="1289" spans="1:66" s="28" customFormat="1" ht="12" customHeight="1">
      <c r="A1289" s="287">
        <v>23002091</v>
      </c>
      <c r="B1289" s="288" t="str">
        <f t="shared" si="736"/>
        <v>23002091</v>
      </c>
      <c r="C1289" s="444" t="s">
        <v>294</v>
      </c>
      <c r="D1289" s="445" t="s">
        <v>1163</v>
      </c>
      <c r="E1289" s="445"/>
      <c r="F1289" s="444"/>
      <c r="G1289" s="445"/>
      <c r="H1289" s="547">
        <v>-6094733.4000000004</v>
      </c>
      <c r="I1289" s="547">
        <v>-6094733.4000000004</v>
      </c>
      <c r="J1289" s="547">
        <v>-6094733.4000000004</v>
      </c>
      <c r="K1289" s="547">
        <v>-6094733.4000000004</v>
      </c>
      <c r="L1289" s="547">
        <v>-6094733.4000000004</v>
      </c>
      <c r="M1289" s="547">
        <v>-6094733.4000000004</v>
      </c>
      <c r="N1289" s="547">
        <v>-6094733.4000000004</v>
      </c>
      <c r="O1289" s="547">
        <v>-6094733.4000000004</v>
      </c>
      <c r="P1289" s="547">
        <v>-6094733.4000000004</v>
      </c>
      <c r="Q1289" s="547">
        <v>-6094733.4000000004</v>
      </c>
      <c r="R1289" s="547">
        <v>-6094733.4000000004</v>
      </c>
      <c r="S1289" s="547">
        <v>-6094733.4000000004</v>
      </c>
      <c r="T1289" s="547">
        <v>-6011792.3499999996</v>
      </c>
      <c r="U1289" s="547"/>
      <c r="V1289" s="547">
        <f t="shared" si="764"/>
        <v>-6091277.5229166662</v>
      </c>
      <c r="W1289" s="346">
        <v>4</v>
      </c>
      <c r="X1289" s="347"/>
      <c r="Y1289" s="548">
        <f t="shared" si="759"/>
        <v>0</v>
      </c>
      <c r="Z1289" s="549">
        <f t="shared" si="759"/>
        <v>0</v>
      </c>
      <c r="AA1289" s="549">
        <f t="shared" si="759"/>
        <v>0</v>
      </c>
      <c r="AB1289" s="282">
        <f t="shared" si="760"/>
        <v>-6011792.3499999996</v>
      </c>
      <c r="AC1289" s="281">
        <f t="shared" si="761"/>
        <v>0</v>
      </c>
      <c r="AD1289" s="549">
        <f t="shared" si="765"/>
        <v>-6011792.3499999996</v>
      </c>
      <c r="AE1289" s="553">
        <f t="shared" si="766"/>
        <v>0</v>
      </c>
      <c r="AF1289" s="282">
        <f t="shared" si="767"/>
        <v>0</v>
      </c>
      <c r="AG1289" s="283">
        <f t="shared" si="768"/>
        <v>-6011792.3499999996</v>
      </c>
      <c r="AH1289" s="281">
        <f t="shared" si="745"/>
        <v>0</v>
      </c>
      <c r="AI1289" s="551">
        <f t="shared" si="762"/>
        <v>0</v>
      </c>
      <c r="AJ1289" s="549">
        <f t="shared" si="762"/>
        <v>0</v>
      </c>
      <c r="AK1289" s="549">
        <f t="shared" si="762"/>
        <v>0</v>
      </c>
      <c r="AL1289" s="282">
        <f t="shared" si="750"/>
        <v>-6091277.5229166662</v>
      </c>
      <c r="AM1289" s="281">
        <f t="shared" si="751"/>
        <v>0</v>
      </c>
      <c r="AN1289" s="549">
        <f t="shared" si="748"/>
        <v>-6091277.5229166662</v>
      </c>
      <c r="AO1289" s="549">
        <f t="shared" si="749"/>
        <v>0</v>
      </c>
      <c r="AP1289" s="549">
        <f t="shared" si="752"/>
        <v>0</v>
      </c>
      <c r="AQ1289" s="283">
        <f t="shared" si="763"/>
        <v>-6091277.5229166662</v>
      </c>
      <c r="AR1289" s="281">
        <f t="shared" si="753"/>
        <v>0</v>
      </c>
      <c r="AT1289" s="446"/>
      <c r="AU1289" s="344"/>
      <c r="AV1289" s="447" t="str">
        <f t="shared" si="743"/>
        <v>CA</v>
      </c>
      <c r="AW1289" s="447" t="str">
        <f t="shared" si="743"/>
        <v>CL</v>
      </c>
      <c r="AX1289" s="447" t="str">
        <f t="shared" si="743"/>
        <v>AIC</v>
      </c>
      <c r="AY1289" s="447" t="str">
        <f t="shared" si="747"/>
        <v>ERB</v>
      </c>
      <c r="AZ1289" s="447" t="str">
        <f t="shared" si="747"/>
        <v>GRB</v>
      </c>
      <c r="BA1289" s="447" t="str">
        <f t="shared" si="747"/>
        <v>Non-Op</v>
      </c>
      <c r="BC1289" s="445" t="s">
        <v>2313</v>
      </c>
      <c r="BD1289" s="552">
        <f t="shared" si="742"/>
        <v>-6011792.3499999996</v>
      </c>
      <c r="BF1289" s="435"/>
      <c r="BG1289" s="435"/>
      <c r="BH1289" s="435"/>
      <c r="BI1289" s="435"/>
      <c r="BJ1289" s="435"/>
      <c r="BK1289" s="435"/>
      <c r="BL1289" s="435"/>
      <c r="BN1289" s="444"/>
    </row>
    <row r="1290" spans="1:66" s="28" customFormat="1" ht="12" customHeight="1">
      <c r="A1290" s="287">
        <v>23002092</v>
      </c>
      <c r="B1290" s="288" t="str">
        <f t="shared" si="736"/>
        <v>23002092</v>
      </c>
      <c r="C1290" s="444" t="s">
        <v>100</v>
      </c>
      <c r="D1290" s="445" t="s">
        <v>1164</v>
      </c>
      <c r="E1290" s="445"/>
      <c r="F1290" s="444"/>
      <c r="G1290" s="445"/>
      <c r="H1290" s="547">
        <v>-152444.26</v>
      </c>
      <c r="I1290" s="547">
        <v>-152444.26</v>
      </c>
      <c r="J1290" s="547">
        <v>-152444.26</v>
      </c>
      <c r="K1290" s="547">
        <v>-152444.26</v>
      </c>
      <c r="L1290" s="547">
        <v>-152444.26</v>
      </c>
      <c r="M1290" s="547">
        <v>-152444.26</v>
      </c>
      <c r="N1290" s="547">
        <v>-152444.26</v>
      </c>
      <c r="O1290" s="547">
        <v>-152444.26</v>
      </c>
      <c r="P1290" s="547">
        <v>-152444.26</v>
      </c>
      <c r="Q1290" s="547">
        <v>-152444.26</v>
      </c>
      <c r="R1290" s="547">
        <v>-152444.26</v>
      </c>
      <c r="S1290" s="547">
        <v>-152444.26</v>
      </c>
      <c r="T1290" s="547">
        <v>-74865.81</v>
      </c>
      <c r="U1290" s="547"/>
      <c r="V1290" s="547">
        <f t="shared" si="764"/>
        <v>-149211.82458333333</v>
      </c>
      <c r="W1290" s="346"/>
      <c r="X1290" s="347">
        <v>1</v>
      </c>
      <c r="Y1290" s="548">
        <f t="shared" si="759"/>
        <v>0</v>
      </c>
      <c r="Z1290" s="549">
        <f t="shared" si="759"/>
        <v>0</v>
      </c>
      <c r="AA1290" s="549">
        <f t="shared" si="759"/>
        <v>0</v>
      </c>
      <c r="AB1290" s="282">
        <f t="shared" si="760"/>
        <v>-74865.81</v>
      </c>
      <c r="AC1290" s="281">
        <f t="shared" si="761"/>
        <v>0</v>
      </c>
      <c r="AD1290" s="549">
        <f t="shared" si="765"/>
        <v>0</v>
      </c>
      <c r="AE1290" s="553">
        <f t="shared" si="766"/>
        <v>-74865.81</v>
      </c>
      <c r="AF1290" s="282">
        <f t="shared" si="767"/>
        <v>0</v>
      </c>
      <c r="AG1290" s="283">
        <f t="shared" si="768"/>
        <v>-74865.81</v>
      </c>
      <c r="AH1290" s="281">
        <f t="shared" si="745"/>
        <v>0</v>
      </c>
      <c r="AI1290" s="551">
        <f t="shared" si="762"/>
        <v>0</v>
      </c>
      <c r="AJ1290" s="549">
        <f t="shared" si="762"/>
        <v>0</v>
      </c>
      <c r="AK1290" s="549">
        <f t="shared" si="762"/>
        <v>0</v>
      </c>
      <c r="AL1290" s="282">
        <f t="shared" si="750"/>
        <v>-149211.82458333333</v>
      </c>
      <c r="AM1290" s="281">
        <f t="shared" si="751"/>
        <v>0</v>
      </c>
      <c r="AN1290" s="549">
        <f t="shared" si="748"/>
        <v>0</v>
      </c>
      <c r="AO1290" s="549">
        <f t="shared" si="749"/>
        <v>-149211.82458333333</v>
      </c>
      <c r="AP1290" s="549">
        <f t="shared" si="752"/>
        <v>0</v>
      </c>
      <c r="AQ1290" s="283">
        <f t="shared" si="763"/>
        <v>-149211.82458333333</v>
      </c>
      <c r="AR1290" s="281">
        <f t="shared" si="753"/>
        <v>0</v>
      </c>
      <c r="AT1290" s="446"/>
      <c r="AU1290" s="344"/>
      <c r="AV1290" s="447" t="str">
        <f t="shared" si="743"/>
        <v>CA</v>
      </c>
      <c r="AW1290" s="447" t="str">
        <f t="shared" si="743"/>
        <v>CL</v>
      </c>
      <c r="AX1290" s="447" t="str">
        <f t="shared" si="743"/>
        <v>AIC</v>
      </c>
      <c r="AY1290" s="447" t="str">
        <f t="shared" si="747"/>
        <v>ERB</v>
      </c>
      <c r="AZ1290" s="447" t="str">
        <f t="shared" si="747"/>
        <v>GRB</v>
      </c>
      <c r="BA1290" s="447" t="str">
        <f t="shared" si="747"/>
        <v>Non-Op</v>
      </c>
      <c r="BC1290" s="445" t="s">
        <v>2313</v>
      </c>
      <c r="BD1290" s="552">
        <f t="shared" si="742"/>
        <v>-74865.81</v>
      </c>
      <c r="BF1290" s="435"/>
      <c r="BG1290" s="435"/>
      <c r="BH1290" s="435"/>
      <c r="BI1290" s="435"/>
      <c r="BJ1290" s="435"/>
      <c r="BK1290" s="435"/>
      <c r="BL1290" s="435"/>
      <c r="BN1290" s="444"/>
    </row>
    <row r="1291" spans="1:66" s="28" customFormat="1" ht="12" customHeight="1">
      <c r="A1291" s="321">
        <v>23002093</v>
      </c>
      <c r="B1291" s="288" t="str">
        <f t="shared" si="736"/>
        <v>23002093</v>
      </c>
      <c r="C1291" s="444" t="s">
        <v>1774</v>
      </c>
      <c r="D1291" s="445" t="s">
        <v>2087</v>
      </c>
      <c r="E1291" s="445"/>
      <c r="F1291" s="311">
        <v>43435</v>
      </c>
      <c r="G1291" s="445"/>
      <c r="H1291" s="547">
        <v>-1098552.46</v>
      </c>
      <c r="I1291" s="547">
        <v>-1100532.8799999999</v>
      </c>
      <c r="J1291" s="547">
        <v>-1102916.8799999999</v>
      </c>
      <c r="K1291" s="547">
        <v>-1105315.45</v>
      </c>
      <c r="L1291" s="547">
        <v>-1107719.6399999999</v>
      </c>
      <c r="M1291" s="547">
        <v>-1110129.46</v>
      </c>
      <c r="N1291" s="547">
        <v>-1112544.94</v>
      </c>
      <c r="O1291" s="547">
        <v>-1114966.08</v>
      </c>
      <c r="P1291" s="547">
        <v>-1117392.8999999999</v>
      </c>
      <c r="Q1291" s="547">
        <v>-1119825.4099999999</v>
      </c>
      <c r="R1291" s="547">
        <v>-1122263.6299999999</v>
      </c>
      <c r="S1291" s="547">
        <v>-1124707.58</v>
      </c>
      <c r="T1291" s="547">
        <v>-1127157.27</v>
      </c>
      <c r="U1291" s="547"/>
      <c r="V1291" s="547">
        <f t="shared" si="764"/>
        <v>-1112597.4762500001</v>
      </c>
      <c r="W1291" s="346">
        <v>5</v>
      </c>
      <c r="X1291" s="346" t="s">
        <v>1182</v>
      </c>
      <c r="Y1291" s="548">
        <f t="shared" si="759"/>
        <v>0</v>
      </c>
      <c r="Z1291" s="549">
        <f t="shared" si="759"/>
        <v>0</v>
      </c>
      <c r="AA1291" s="549">
        <f t="shared" si="759"/>
        <v>0</v>
      </c>
      <c r="AB1291" s="282">
        <f t="shared" si="760"/>
        <v>-1127157.27</v>
      </c>
      <c r="AC1291" s="281">
        <f t="shared" si="761"/>
        <v>0</v>
      </c>
      <c r="AD1291" s="549">
        <f t="shared" si="765"/>
        <v>-740091.46348199993</v>
      </c>
      <c r="AE1291" s="553">
        <f t="shared" si="766"/>
        <v>-387065.80651799997</v>
      </c>
      <c r="AF1291" s="282">
        <f t="shared" si="767"/>
        <v>0</v>
      </c>
      <c r="AG1291" s="283">
        <f t="shared" si="768"/>
        <v>-1127157.27</v>
      </c>
      <c r="AH1291" s="281">
        <f t="shared" si="745"/>
        <v>0</v>
      </c>
      <c r="AI1291" s="551">
        <f>IF($D1291=AI$5,$T1291,0)</f>
        <v>0</v>
      </c>
      <c r="AJ1291" s="549">
        <f>IF($D1291=AJ$5,$T1291,0)</f>
        <v>0</v>
      </c>
      <c r="AK1291" s="549">
        <f>IF($D1291=AK$5,$T1291,0)</f>
        <v>0</v>
      </c>
      <c r="AL1291" s="282">
        <f t="shared" si="750"/>
        <v>-1112597.4762500001</v>
      </c>
      <c r="AM1291" s="281">
        <f t="shared" si="751"/>
        <v>0</v>
      </c>
      <c r="AN1291" s="549">
        <f t="shared" si="748"/>
        <v>-730531.50290574995</v>
      </c>
      <c r="AO1291" s="549">
        <f t="shared" si="749"/>
        <v>-382065.97334425</v>
      </c>
      <c r="AP1291" s="549">
        <f t="shared" si="752"/>
        <v>0</v>
      </c>
      <c r="AQ1291" s="283">
        <f t="shared" ref="AQ1291" si="769">SUM(AN1291:AP1291)</f>
        <v>-1112597.4762499998</v>
      </c>
      <c r="AR1291" s="281">
        <f t="shared" si="753"/>
        <v>0</v>
      </c>
      <c r="AT1291" s="446"/>
      <c r="AU1291" s="344"/>
      <c r="AV1291" s="447" t="str">
        <f t="shared" si="743"/>
        <v>CA</v>
      </c>
      <c r="AW1291" s="447" t="str">
        <f t="shared" si="743"/>
        <v>CL</v>
      </c>
      <c r="AX1291" s="447" t="str">
        <f t="shared" si="743"/>
        <v>AIC</v>
      </c>
      <c r="AY1291" s="447" t="str">
        <f t="shared" si="747"/>
        <v>ERB</v>
      </c>
      <c r="AZ1291" s="447" t="str">
        <f t="shared" si="747"/>
        <v>GRB</v>
      </c>
      <c r="BA1291" s="447" t="str">
        <f t="shared" si="747"/>
        <v>Non-Op</v>
      </c>
      <c r="BC1291" s="445" t="s">
        <v>2313</v>
      </c>
      <c r="BD1291" s="552">
        <f t="shared" si="742"/>
        <v>-1127157.27</v>
      </c>
      <c r="BF1291" s="448"/>
      <c r="BG1291" s="448"/>
      <c r="BH1291" s="448"/>
      <c r="BI1291" s="448"/>
      <c r="BJ1291" s="448"/>
      <c r="BK1291" s="448"/>
      <c r="BL1291" s="448"/>
      <c r="BN1291" s="444"/>
    </row>
    <row r="1292" spans="1:66" s="28" customFormat="1" ht="12" customHeight="1">
      <c r="A1292" s="321">
        <v>23003021</v>
      </c>
      <c r="B1292" s="318" t="str">
        <f t="shared" si="736"/>
        <v>23003021</v>
      </c>
      <c r="C1292" s="444" t="s">
        <v>1775</v>
      </c>
      <c r="D1292" s="445" t="s">
        <v>1163</v>
      </c>
      <c r="E1292" s="445"/>
      <c r="F1292" s="311">
        <v>42811</v>
      </c>
      <c r="G1292" s="445"/>
      <c r="H1292" s="547">
        <v>2346401</v>
      </c>
      <c r="I1292" s="547">
        <v>2346401</v>
      </c>
      <c r="J1292" s="547">
        <v>2346401</v>
      </c>
      <c r="K1292" s="547">
        <v>2346401</v>
      </c>
      <c r="L1292" s="547">
        <v>2346401</v>
      </c>
      <c r="M1292" s="547">
        <v>2346401</v>
      </c>
      <c r="N1292" s="547">
        <v>2346401</v>
      </c>
      <c r="O1292" s="547">
        <v>2346401</v>
      </c>
      <c r="P1292" s="547">
        <v>2346401</v>
      </c>
      <c r="Q1292" s="547">
        <v>2346401</v>
      </c>
      <c r="R1292" s="547">
        <v>2346401</v>
      </c>
      <c r="S1292" s="547">
        <v>2346401</v>
      </c>
      <c r="T1292" s="547">
        <v>3443403</v>
      </c>
      <c r="U1292" s="547"/>
      <c r="V1292" s="547">
        <f t="shared" si="764"/>
        <v>2392109.4166666665</v>
      </c>
      <c r="W1292" s="346">
        <v>4</v>
      </c>
      <c r="X1292" s="347"/>
      <c r="Y1292" s="548">
        <f t="shared" si="759"/>
        <v>0</v>
      </c>
      <c r="Z1292" s="549">
        <f t="shared" si="759"/>
        <v>0</v>
      </c>
      <c r="AA1292" s="549">
        <f t="shared" si="759"/>
        <v>0</v>
      </c>
      <c r="AB1292" s="282">
        <f t="shared" si="760"/>
        <v>3443403</v>
      </c>
      <c r="AC1292" s="281">
        <f t="shared" si="761"/>
        <v>0</v>
      </c>
      <c r="AD1292" s="549">
        <f t="shared" si="765"/>
        <v>3443403</v>
      </c>
      <c r="AE1292" s="553">
        <f t="shared" si="766"/>
        <v>0</v>
      </c>
      <c r="AF1292" s="282">
        <f t="shared" si="767"/>
        <v>0</v>
      </c>
      <c r="AG1292" s="283">
        <f t="shared" si="768"/>
        <v>3443403</v>
      </c>
      <c r="AH1292" s="281">
        <f t="shared" si="745"/>
        <v>0</v>
      </c>
      <c r="AI1292" s="551">
        <f t="shared" ref="AI1292:AK1312" si="770">IF($D1292=AI$5,$V1292,0)</f>
        <v>0</v>
      </c>
      <c r="AJ1292" s="549">
        <f t="shared" si="770"/>
        <v>0</v>
      </c>
      <c r="AK1292" s="549">
        <f t="shared" si="770"/>
        <v>0</v>
      </c>
      <c r="AL1292" s="282">
        <f t="shared" si="750"/>
        <v>2392109.4166666665</v>
      </c>
      <c r="AM1292" s="281">
        <f t="shared" si="751"/>
        <v>0</v>
      </c>
      <c r="AN1292" s="549">
        <f t="shared" si="748"/>
        <v>2392109.4166666665</v>
      </c>
      <c r="AO1292" s="549">
        <f t="shared" si="749"/>
        <v>0</v>
      </c>
      <c r="AP1292" s="549">
        <f t="shared" si="752"/>
        <v>0</v>
      </c>
      <c r="AQ1292" s="283">
        <f t="shared" si="763"/>
        <v>2392109.4166666665</v>
      </c>
      <c r="AR1292" s="281">
        <f t="shared" si="753"/>
        <v>0</v>
      </c>
      <c r="AT1292" s="446"/>
      <c r="AU1292" s="344"/>
      <c r="AV1292" s="447" t="str">
        <f t="shared" si="743"/>
        <v>CA</v>
      </c>
      <c r="AW1292" s="447" t="str">
        <f t="shared" si="743"/>
        <v>CL</v>
      </c>
      <c r="AX1292" s="447" t="str">
        <f t="shared" si="743"/>
        <v>AIC</v>
      </c>
      <c r="AY1292" s="447" t="str">
        <f t="shared" si="747"/>
        <v>ERB</v>
      </c>
      <c r="AZ1292" s="447" t="str">
        <f t="shared" si="747"/>
        <v>GRB</v>
      </c>
      <c r="BA1292" s="447" t="str">
        <f t="shared" si="747"/>
        <v>Non-Op</v>
      </c>
      <c r="BC1292" s="445" t="s">
        <v>2313</v>
      </c>
      <c r="BD1292" s="552">
        <f t="shared" si="742"/>
        <v>3443403</v>
      </c>
      <c r="BF1292" s="448"/>
      <c r="BG1292" s="448"/>
      <c r="BH1292" s="448"/>
      <c r="BI1292" s="448"/>
      <c r="BJ1292" s="448"/>
      <c r="BK1292" s="448"/>
      <c r="BL1292" s="448"/>
      <c r="BN1292" s="444"/>
    </row>
    <row r="1293" spans="1:66" s="28" customFormat="1" ht="12" customHeight="1">
      <c r="A1293" s="321">
        <v>23003031</v>
      </c>
      <c r="B1293" s="318" t="str">
        <f t="shared" si="736"/>
        <v>23003031</v>
      </c>
      <c r="C1293" s="444" t="s">
        <v>1776</v>
      </c>
      <c r="D1293" s="445" t="s">
        <v>1163</v>
      </c>
      <c r="E1293" s="445"/>
      <c r="F1293" s="311">
        <v>42811</v>
      </c>
      <c r="G1293" s="445"/>
      <c r="H1293" s="547">
        <v>3395678</v>
      </c>
      <c r="I1293" s="547">
        <v>3395678</v>
      </c>
      <c r="J1293" s="547">
        <v>3395678</v>
      </c>
      <c r="K1293" s="547">
        <v>3395678</v>
      </c>
      <c r="L1293" s="547">
        <v>3395678</v>
      </c>
      <c r="M1293" s="547">
        <v>3395678</v>
      </c>
      <c r="N1293" s="547">
        <v>3395678</v>
      </c>
      <c r="O1293" s="547">
        <v>3395678</v>
      </c>
      <c r="P1293" s="547">
        <v>3395678</v>
      </c>
      <c r="Q1293" s="547">
        <v>3395678</v>
      </c>
      <c r="R1293" s="547">
        <v>3395678</v>
      </c>
      <c r="S1293" s="547">
        <v>3395678</v>
      </c>
      <c r="T1293" s="547">
        <v>2088293</v>
      </c>
      <c r="U1293" s="547"/>
      <c r="V1293" s="547">
        <f t="shared" si="764"/>
        <v>3341203.625</v>
      </c>
      <c r="W1293" s="346">
        <v>4</v>
      </c>
      <c r="X1293" s="347"/>
      <c r="Y1293" s="548">
        <f t="shared" si="759"/>
        <v>0</v>
      </c>
      <c r="Z1293" s="549">
        <f t="shared" si="759"/>
        <v>0</v>
      </c>
      <c r="AA1293" s="549">
        <f t="shared" si="759"/>
        <v>0</v>
      </c>
      <c r="AB1293" s="282">
        <f t="shared" si="760"/>
        <v>2088293</v>
      </c>
      <c r="AC1293" s="281">
        <f t="shared" si="761"/>
        <v>0</v>
      </c>
      <c r="AD1293" s="549">
        <f t="shared" si="765"/>
        <v>2088293</v>
      </c>
      <c r="AE1293" s="553">
        <f t="shared" si="766"/>
        <v>0</v>
      </c>
      <c r="AF1293" s="282">
        <f t="shared" si="767"/>
        <v>0</v>
      </c>
      <c r="AG1293" s="283">
        <f t="shared" si="768"/>
        <v>2088293</v>
      </c>
      <c r="AH1293" s="281">
        <f t="shared" si="745"/>
        <v>0</v>
      </c>
      <c r="AI1293" s="551">
        <f t="shared" si="770"/>
        <v>0</v>
      </c>
      <c r="AJ1293" s="549">
        <f t="shared" si="770"/>
        <v>0</v>
      </c>
      <c r="AK1293" s="549">
        <f t="shared" si="770"/>
        <v>0</v>
      </c>
      <c r="AL1293" s="282">
        <f t="shared" si="750"/>
        <v>3341203.625</v>
      </c>
      <c r="AM1293" s="281">
        <f t="shared" si="751"/>
        <v>0</v>
      </c>
      <c r="AN1293" s="549">
        <f t="shared" si="748"/>
        <v>3341203.625</v>
      </c>
      <c r="AO1293" s="549">
        <f t="shared" si="749"/>
        <v>0</v>
      </c>
      <c r="AP1293" s="549">
        <f t="shared" si="752"/>
        <v>0</v>
      </c>
      <c r="AQ1293" s="283">
        <f t="shared" si="763"/>
        <v>3341203.625</v>
      </c>
      <c r="AR1293" s="281">
        <f t="shared" si="753"/>
        <v>0</v>
      </c>
      <c r="AT1293" s="446"/>
      <c r="AU1293" s="344"/>
      <c r="AV1293" s="447" t="str">
        <f t="shared" si="743"/>
        <v>CA</v>
      </c>
      <c r="AW1293" s="447" t="str">
        <f t="shared" si="743"/>
        <v>CL</v>
      </c>
      <c r="AX1293" s="447" t="str">
        <f t="shared" si="743"/>
        <v>AIC</v>
      </c>
      <c r="AY1293" s="447" t="str">
        <f t="shared" si="747"/>
        <v>ERB</v>
      </c>
      <c r="AZ1293" s="447" t="str">
        <f t="shared" si="747"/>
        <v>GRB</v>
      </c>
      <c r="BA1293" s="447" t="str">
        <f t="shared" si="747"/>
        <v>Non-Op</v>
      </c>
      <c r="BC1293" s="445" t="s">
        <v>2313</v>
      </c>
      <c r="BD1293" s="552">
        <f t="shared" ref="BD1293:BD1358" si="771">+T1293</f>
        <v>2088293</v>
      </c>
      <c r="BF1293" s="448"/>
      <c r="BG1293" s="448"/>
      <c r="BH1293" s="448"/>
      <c r="BI1293" s="448"/>
      <c r="BJ1293" s="448"/>
      <c r="BK1293" s="448"/>
      <c r="BL1293" s="448"/>
      <c r="BN1293" s="444"/>
    </row>
    <row r="1294" spans="1:66" s="28" customFormat="1" ht="12" customHeight="1">
      <c r="A1294" s="362">
        <v>23100113</v>
      </c>
      <c r="B1294" s="313" t="str">
        <f t="shared" si="736"/>
        <v>23100113</v>
      </c>
      <c r="C1294" s="450" t="s">
        <v>3133</v>
      </c>
      <c r="D1294" s="451" t="s">
        <v>1162</v>
      </c>
      <c r="E1294" s="451"/>
      <c r="F1294" s="304">
        <v>44790</v>
      </c>
      <c r="G1294" s="451"/>
      <c r="H1294" s="556"/>
      <c r="I1294" s="556"/>
      <c r="J1294" s="556"/>
      <c r="K1294" s="556"/>
      <c r="L1294" s="556"/>
      <c r="M1294" s="556"/>
      <c r="N1294" s="556"/>
      <c r="O1294" s="556"/>
      <c r="P1294" s="556">
        <v>-4000000</v>
      </c>
      <c r="Q1294" s="556">
        <v>-20000000</v>
      </c>
      <c r="R1294" s="556">
        <v>-35000000</v>
      </c>
      <c r="S1294" s="556">
        <v>-54000000</v>
      </c>
      <c r="T1294" s="556">
        <v>-54000000</v>
      </c>
      <c r="U1294" s="556"/>
      <c r="V1294" s="556">
        <f t="shared" si="764"/>
        <v>-11666666.666666666</v>
      </c>
      <c r="W1294" s="722"/>
      <c r="X1294" s="723"/>
      <c r="Y1294" s="548">
        <f t="shared" si="759"/>
        <v>0</v>
      </c>
      <c r="Z1294" s="549">
        <f t="shared" si="759"/>
        <v>0</v>
      </c>
      <c r="AA1294" s="549">
        <f t="shared" si="759"/>
        <v>-54000000</v>
      </c>
      <c r="AB1294" s="282">
        <f t="shared" ref="AB1294" si="772">T1294-SUM(Y1294:AA1294)</f>
        <v>0</v>
      </c>
      <c r="AC1294" s="281">
        <f t="shared" ref="AC1294" si="773">T1294-SUM(Y1294:AA1294)-AB1294</f>
        <v>0</v>
      </c>
      <c r="AD1294" s="549">
        <f t="shared" si="765"/>
        <v>0</v>
      </c>
      <c r="AE1294" s="553">
        <f t="shared" si="766"/>
        <v>0</v>
      </c>
      <c r="AF1294" s="282">
        <f t="shared" si="767"/>
        <v>0</v>
      </c>
      <c r="AG1294" s="283">
        <f t="shared" ref="AG1294" si="774">SUM(AD1294:AF1294)</f>
        <v>0</v>
      </c>
      <c r="AH1294" s="281">
        <f t="shared" si="745"/>
        <v>0</v>
      </c>
      <c r="AI1294" s="551">
        <f t="shared" si="770"/>
        <v>0</v>
      </c>
      <c r="AJ1294" s="549">
        <f t="shared" si="770"/>
        <v>0</v>
      </c>
      <c r="AK1294" s="549">
        <f t="shared" si="770"/>
        <v>-11666666.666666666</v>
      </c>
      <c r="AL1294" s="282">
        <f t="shared" ref="AL1294" si="775">V1294-SUM(AI1294:AK1294)</f>
        <v>0</v>
      </c>
      <c r="AM1294" s="281">
        <f t="shared" ref="AM1294" si="776">V1294-SUM(AI1294:AK1294)-AL1294</f>
        <v>0</v>
      </c>
      <c r="AN1294" s="549">
        <f t="shared" si="748"/>
        <v>0</v>
      </c>
      <c r="AO1294" s="549">
        <f t="shared" si="749"/>
        <v>0</v>
      </c>
      <c r="AP1294" s="549">
        <f t="shared" si="752"/>
        <v>0</v>
      </c>
      <c r="AQ1294" s="283">
        <f t="shared" ref="AQ1294" si="777">SUM(AN1294:AP1294)</f>
        <v>0</v>
      </c>
      <c r="AR1294" s="281">
        <f t="shared" si="753"/>
        <v>0</v>
      </c>
      <c r="AT1294" s="446"/>
      <c r="AU1294" s="344"/>
      <c r="AV1294" s="447" t="str">
        <f t="shared" si="743"/>
        <v>CA</v>
      </c>
      <c r="AW1294" s="447" t="str">
        <f t="shared" si="743"/>
        <v>CL</v>
      </c>
      <c r="AX1294" s="447" t="str">
        <f t="shared" si="743"/>
        <v>AIC</v>
      </c>
      <c r="AY1294" s="447" t="str">
        <f t="shared" si="747"/>
        <v>ERB</v>
      </c>
      <c r="AZ1294" s="447" t="str">
        <f t="shared" si="747"/>
        <v>GRB</v>
      </c>
      <c r="BA1294" s="447" t="str">
        <f t="shared" si="747"/>
        <v>Non-Op</v>
      </c>
      <c r="BC1294" s="445" t="s">
        <v>2313</v>
      </c>
      <c r="BD1294" s="552">
        <f t="shared" si="771"/>
        <v>-54000000</v>
      </c>
      <c r="BF1294" s="448"/>
      <c r="BG1294" s="448"/>
      <c r="BH1294" s="448"/>
      <c r="BI1294" s="448"/>
      <c r="BJ1294" s="448"/>
      <c r="BK1294" s="448"/>
      <c r="BL1294" s="448"/>
      <c r="BN1294" s="444"/>
    </row>
    <row r="1295" spans="1:66" s="28" customFormat="1" ht="12" customHeight="1">
      <c r="A1295" s="287">
        <v>23108323</v>
      </c>
      <c r="B1295" s="288" t="str">
        <f t="shared" si="736"/>
        <v>23108323</v>
      </c>
      <c r="C1295" s="444" t="s">
        <v>1777</v>
      </c>
      <c r="D1295" s="445" t="s">
        <v>1162</v>
      </c>
      <c r="E1295" s="445"/>
      <c r="F1295" s="444"/>
      <c r="G1295" s="445"/>
      <c r="H1295" s="547">
        <v>-25000000</v>
      </c>
      <c r="I1295" s="547">
        <v>-20000000</v>
      </c>
      <c r="J1295" s="547">
        <v>-3000000</v>
      </c>
      <c r="K1295" s="547">
        <v>-7000000</v>
      </c>
      <c r="L1295" s="547">
        <v>0</v>
      </c>
      <c r="M1295" s="547">
        <v>0</v>
      </c>
      <c r="N1295" s="547">
        <v>-15000000</v>
      </c>
      <c r="O1295" s="547">
        <v>-20000000</v>
      </c>
      <c r="P1295" s="547">
        <v>-15000000</v>
      </c>
      <c r="Q1295" s="547">
        <v>-25000000</v>
      </c>
      <c r="R1295" s="547">
        <v>-35000000</v>
      </c>
      <c r="S1295" s="547">
        <v>-63000000</v>
      </c>
      <c r="T1295" s="547">
        <v>-95000000</v>
      </c>
      <c r="U1295" s="547"/>
      <c r="V1295" s="547">
        <f t="shared" si="764"/>
        <v>-21916666.666666668</v>
      </c>
      <c r="W1295" s="285"/>
      <c r="X1295" s="286"/>
      <c r="Y1295" s="548">
        <f t="shared" si="759"/>
        <v>0</v>
      </c>
      <c r="Z1295" s="549">
        <f t="shared" si="759"/>
        <v>0</v>
      </c>
      <c r="AA1295" s="549">
        <f t="shared" si="759"/>
        <v>-95000000</v>
      </c>
      <c r="AB1295" s="282">
        <f t="shared" si="760"/>
        <v>0</v>
      </c>
      <c r="AC1295" s="281">
        <f t="shared" si="761"/>
        <v>0</v>
      </c>
      <c r="AD1295" s="549">
        <f t="shared" si="765"/>
        <v>0</v>
      </c>
      <c r="AE1295" s="553">
        <f t="shared" si="766"/>
        <v>0</v>
      </c>
      <c r="AF1295" s="282">
        <f t="shared" si="767"/>
        <v>0</v>
      </c>
      <c r="AG1295" s="283">
        <f t="shared" si="768"/>
        <v>0</v>
      </c>
      <c r="AH1295" s="281">
        <f t="shared" si="745"/>
        <v>0</v>
      </c>
      <c r="AI1295" s="551">
        <f t="shared" si="770"/>
        <v>0</v>
      </c>
      <c r="AJ1295" s="549">
        <f t="shared" si="770"/>
        <v>0</v>
      </c>
      <c r="AK1295" s="549">
        <f t="shared" si="770"/>
        <v>-21916666.666666668</v>
      </c>
      <c r="AL1295" s="282">
        <f t="shared" si="750"/>
        <v>0</v>
      </c>
      <c r="AM1295" s="281">
        <f t="shared" si="751"/>
        <v>0</v>
      </c>
      <c r="AN1295" s="549">
        <f t="shared" si="748"/>
        <v>0</v>
      </c>
      <c r="AO1295" s="549">
        <f t="shared" si="749"/>
        <v>0</v>
      </c>
      <c r="AP1295" s="549">
        <f t="shared" si="752"/>
        <v>0</v>
      </c>
      <c r="AQ1295" s="283">
        <f t="shared" si="763"/>
        <v>0</v>
      </c>
      <c r="AR1295" s="281">
        <f t="shared" si="753"/>
        <v>0</v>
      </c>
      <c r="AT1295" s="446"/>
      <c r="AU1295" s="344"/>
      <c r="AV1295" s="447" t="str">
        <f t="shared" si="743"/>
        <v>CA</v>
      </c>
      <c r="AW1295" s="447" t="str">
        <f t="shared" si="743"/>
        <v>CL</v>
      </c>
      <c r="AX1295" s="447" t="str">
        <f t="shared" si="743"/>
        <v>AIC</v>
      </c>
      <c r="AY1295" s="447" t="str">
        <f t="shared" si="747"/>
        <v>ERB</v>
      </c>
      <c r="AZ1295" s="447" t="str">
        <f t="shared" si="747"/>
        <v>GRB</v>
      </c>
      <c r="BA1295" s="447" t="str">
        <f t="shared" si="747"/>
        <v>Non-Op</v>
      </c>
      <c r="BC1295" s="449" t="s">
        <v>2100</v>
      </c>
      <c r="BD1295" s="552">
        <f t="shared" si="771"/>
        <v>-95000000</v>
      </c>
      <c r="BF1295" s="448"/>
      <c r="BG1295" s="448"/>
      <c r="BH1295" s="448"/>
      <c r="BI1295" s="448"/>
      <c r="BJ1295" s="448"/>
      <c r="BK1295" s="448"/>
      <c r="BL1295" s="448"/>
      <c r="BN1295" s="444"/>
    </row>
    <row r="1296" spans="1:66" s="28" customFormat="1" ht="12" customHeight="1">
      <c r="A1296" s="287">
        <v>23108363</v>
      </c>
      <c r="B1296" s="288" t="str">
        <f t="shared" ref="B1296:B1370" si="778">TEXT(A1296,"##")</f>
        <v>23108363</v>
      </c>
      <c r="C1296" s="444" t="s">
        <v>1778</v>
      </c>
      <c r="D1296" s="445" t="s">
        <v>1162</v>
      </c>
      <c r="E1296" s="445"/>
      <c r="F1296" s="444"/>
      <c r="G1296" s="445"/>
      <c r="H1296" s="547">
        <v>-60000000</v>
      </c>
      <c r="I1296" s="547">
        <v>-65000000</v>
      </c>
      <c r="J1296" s="547">
        <v>-20000000</v>
      </c>
      <c r="K1296" s="547">
        <v>-20000000</v>
      </c>
      <c r="L1296" s="547">
        <v>0</v>
      </c>
      <c r="M1296" s="547">
        <v>0</v>
      </c>
      <c r="N1296" s="547">
        <v>-20000000</v>
      </c>
      <c r="O1296" s="547">
        <v>-25000000</v>
      </c>
      <c r="P1296" s="547">
        <v>-25000000</v>
      </c>
      <c r="Q1296" s="547">
        <v>-30000000</v>
      </c>
      <c r="R1296" s="547">
        <v>-45000000</v>
      </c>
      <c r="S1296" s="547">
        <v>-87000000</v>
      </c>
      <c r="T1296" s="547">
        <v>-92000000</v>
      </c>
      <c r="U1296" s="547"/>
      <c r="V1296" s="547">
        <f t="shared" si="764"/>
        <v>-34416666.666666664</v>
      </c>
      <c r="W1296" s="285"/>
      <c r="X1296" s="286"/>
      <c r="Y1296" s="548">
        <f t="shared" si="759"/>
        <v>0</v>
      </c>
      <c r="Z1296" s="549">
        <f t="shared" si="759"/>
        <v>0</v>
      </c>
      <c r="AA1296" s="549">
        <f t="shared" si="759"/>
        <v>-92000000</v>
      </c>
      <c r="AB1296" s="282">
        <f t="shared" si="760"/>
        <v>0</v>
      </c>
      <c r="AC1296" s="281">
        <f t="shared" si="761"/>
        <v>0</v>
      </c>
      <c r="AD1296" s="549">
        <f t="shared" si="765"/>
        <v>0</v>
      </c>
      <c r="AE1296" s="553">
        <f t="shared" si="766"/>
        <v>0</v>
      </c>
      <c r="AF1296" s="282">
        <f t="shared" si="767"/>
        <v>0</v>
      </c>
      <c r="AG1296" s="283">
        <f t="shared" si="768"/>
        <v>0</v>
      </c>
      <c r="AH1296" s="281">
        <f t="shared" si="745"/>
        <v>0</v>
      </c>
      <c r="AI1296" s="551">
        <f t="shared" si="770"/>
        <v>0</v>
      </c>
      <c r="AJ1296" s="549">
        <f t="shared" si="770"/>
        <v>0</v>
      </c>
      <c r="AK1296" s="549">
        <f t="shared" si="770"/>
        <v>-34416666.666666664</v>
      </c>
      <c r="AL1296" s="282">
        <f t="shared" si="750"/>
        <v>0</v>
      </c>
      <c r="AM1296" s="281">
        <f t="shared" si="751"/>
        <v>0</v>
      </c>
      <c r="AN1296" s="549">
        <f t="shared" si="748"/>
        <v>0</v>
      </c>
      <c r="AO1296" s="549">
        <f t="shared" si="749"/>
        <v>0</v>
      </c>
      <c r="AP1296" s="549">
        <f t="shared" si="752"/>
        <v>0</v>
      </c>
      <c r="AQ1296" s="283">
        <f t="shared" si="763"/>
        <v>0</v>
      </c>
      <c r="AR1296" s="281">
        <f t="shared" si="753"/>
        <v>0</v>
      </c>
      <c r="AT1296" s="446"/>
      <c r="AU1296" s="344"/>
      <c r="AV1296" s="447" t="str">
        <f t="shared" si="743"/>
        <v>CA</v>
      </c>
      <c r="AW1296" s="447" t="str">
        <f t="shared" si="743"/>
        <v>CL</v>
      </c>
      <c r="AX1296" s="447" t="str">
        <f t="shared" si="743"/>
        <v>AIC</v>
      </c>
      <c r="AY1296" s="447" t="str">
        <f t="shared" si="747"/>
        <v>ERB</v>
      </c>
      <c r="AZ1296" s="447" t="str">
        <f t="shared" si="747"/>
        <v>GRB</v>
      </c>
      <c r="BA1296" s="447" t="str">
        <f t="shared" si="747"/>
        <v>Non-Op</v>
      </c>
      <c r="BC1296" s="449" t="s">
        <v>2100</v>
      </c>
      <c r="BD1296" s="552">
        <f t="shared" si="771"/>
        <v>-92000000</v>
      </c>
      <c r="BF1296" s="448"/>
      <c r="BG1296" s="448"/>
      <c r="BH1296" s="448"/>
      <c r="BI1296" s="448"/>
      <c r="BJ1296" s="448"/>
      <c r="BK1296" s="448"/>
      <c r="BL1296" s="448"/>
      <c r="BN1296" s="444"/>
    </row>
    <row r="1297" spans="1:66 16352:16365" s="28" customFormat="1" ht="12" customHeight="1">
      <c r="A1297" s="287">
        <v>23108383</v>
      </c>
      <c r="B1297" s="288" t="str">
        <f t="shared" si="778"/>
        <v>23108383</v>
      </c>
      <c r="C1297" s="444" t="s">
        <v>1779</v>
      </c>
      <c r="D1297" s="445" t="s">
        <v>1162</v>
      </c>
      <c r="E1297" s="445"/>
      <c r="F1297" s="444"/>
      <c r="G1297" s="445"/>
      <c r="H1297" s="547">
        <v>-20000000</v>
      </c>
      <c r="I1297" s="547">
        <v>-10000000</v>
      </c>
      <c r="J1297" s="547">
        <v>0</v>
      </c>
      <c r="K1297" s="547">
        <v>-20000000</v>
      </c>
      <c r="L1297" s="547">
        <v>0</v>
      </c>
      <c r="M1297" s="547">
        <v>0</v>
      </c>
      <c r="N1297" s="547">
        <v>0</v>
      </c>
      <c r="O1297" s="547">
        <v>0</v>
      </c>
      <c r="P1297" s="547">
        <v>0</v>
      </c>
      <c r="Q1297" s="547">
        <v>0</v>
      </c>
      <c r="R1297" s="547">
        <v>0</v>
      </c>
      <c r="S1297" s="547">
        <v>0</v>
      </c>
      <c r="T1297" s="547">
        <v>0</v>
      </c>
      <c r="U1297" s="547"/>
      <c r="V1297" s="547">
        <f t="shared" si="764"/>
        <v>-3333333.3333333335</v>
      </c>
      <c r="W1297" s="285"/>
      <c r="X1297" s="286"/>
      <c r="Y1297" s="548">
        <f t="shared" ref="Y1297:AA1317" si="779">IF($D1297=Y$5,$T1297,0)</f>
        <v>0</v>
      </c>
      <c r="Z1297" s="549">
        <f t="shared" si="779"/>
        <v>0</v>
      </c>
      <c r="AA1297" s="549">
        <f t="shared" si="779"/>
        <v>0</v>
      </c>
      <c r="AB1297" s="282">
        <f t="shared" si="760"/>
        <v>0</v>
      </c>
      <c r="AC1297" s="281">
        <f t="shared" si="761"/>
        <v>0</v>
      </c>
      <c r="AD1297" s="549">
        <f t="shared" si="765"/>
        <v>0</v>
      </c>
      <c r="AE1297" s="553">
        <f t="shared" si="766"/>
        <v>0</v>
      </c>
      <c r="AF1297" s="282">
        <f t="shared" si="767"/>
        <v>0</v>
      </c>
      <c r="AG1297" s="283">
        <f t="shared" si="768"/>
        <v>0</v>
      </c>
      <c r="AH1297" s="281">
        <f t="shared" si="745"/>
        <v>0</v>
      </c>
      <c r="AI1297" s="551">
        <f t="shared" si="770"/>
        <v>0</v>
      </c>
      <c r="AJ1297" s="549">
        <f t="shared" si="770"/>
        <v>0</v>
      </c>
      <c r="AK1297" s="549">
        <f t="shared" si="770"/>
        <v>-3333333.3333333335</v>
      </c>
      <c r="AL1297" s="282">
        <f t="shared" si="750"/>
        <v>0</v>
      </c>
      <c r="AM1297" s="281">
        <f t="shared" si="751"/>
        <v>0</v>
      </c>
      <c r="AN1297" s="549">
        <f t="shared" si="748"/>
        <v>0</v>
      </c>
      <c r="AO1297" s="549">
        <f t="shared" si="749"/>
        <v>0</v>
      </c>
      <c r="AP1297" s="549">
        <f t="shared" si="752"/>
        <v>0</v>
      </c>
      <c r="AQ1297" s="283">
        <f t="shared" si="763"/>
        <v>0</v>
      </c>
      <c r="AR1297" s="281">
        <f t="shared" si="753"/>
        <v>0</v>
      </c>
      <c r="AT1297" s="446"/>
      <c r="AU1297" s="344"/>
      <c r="AV1297" s="447" t="str">
        <f t="shared" si="743"/>
        <v>CA</v>
      </c>
      <c r="AW1297" s="447" t="str">
        <f t="shared" si="743"/>
        <v>CL</v>
      </c>
      <c r="AX1297" s="447" t="str">
        <f t="shared" si="743"/>
        <v>AIC</v>
      </c>
      <c r="AY1297" s="447" t="str">
        <f t="shared" si="747"/>
        <v>ERB</v>
      </c>
      <c r="AZ1297" s="447" t="str">
        <f t="shared" si="747"/>
        <v>GRB</v>
      </c>
      <c r="BA1297" s="447" t="str">
        <f t="shared" si="747"/>
        <v>Non-Op</v>
      </c>
      <c r="BC1297" s="449" t="s">
        <v>2100</v>
      </c>
      <c r="BD1297" s="552">
        <f t="shared" si="771"/>
        <v>0</v>
      </c>
      <c r="BF1297" s="448"/>
      <c r="BG1297" s="448"/>
      <c r="BH1297" s="448"/>
      <c r="BI1297" s="448"/>
      <c r="BJ1297" s="448"/>
      <c r="BK1297" s="448"/>
      <c r="BL1297" s="448"/>
      <c r="BN1297" s="444"/>
    </row>
    <row r="1298" spans="1:66 16352:16365" s="28" customFormat="1" ht="12" customHeight="1">
      <c r="A1298" s="287">
        <v>23108393</v>
      </c>
      <c r="B1298" s="288" t="str">
        <f t="shared" si="778"/>
        <v>23108393</v>
      </c>
      <c r="C1298" s="444" t="s">
        <v>1780</v>
      </c>
      <c r="D1298" s="445" t="s">
        <v>1162</v>
      </c>
      <c r="E1298" s="445"/>
      <c r="F1298" s="311">
        <v>43190</v>
      </c>
      <c r="G1298" s="445"/>
      <c r="H1298" s="547">
        <v>-35000000</v>
      </c>
      <c r="I1298" s="547">
        <v>-20000000</v>
      </c>
      <c r="J1298" s="547">
        <v>-12000000</v>
      </c>
      <c r="K1298" s="547">
        <v>-22750000</v>
      </c>
      <c r="L1298" s="547">
        <v>0</v>
      </c>
      <c r="M1298" s="547">
        <v>0</v>
      </c>
      <c r="N1298" s="547">
        <v>-20000000</v>
      </c>
      <c r="O1298" s="547">
        <v>-25000000</v>
      </c>
      <c r="P1298" s="547">
        <v>-10000000</v>
      </c>
      <c r="Q1298" s="547">
        <v>-27000000</v>
      </c>
      <c r="R1298" s="547">
        <v>-45000000</v>
      </c>
      <c r="S1298" s="547">
        <v>-61000000</v>
      </c>
      <c r="T1298" s="547">
        <v>-116000000</v>
      </c>
      <c r="U1298" s="547"/>
      <c r="V1298" s="547">
        <f t="shared" si="764"/>
        <v>-26520833.333333332</v>
      </c>
      <c r="W1298" s="285"/>
      <c r="X1298" s="286"/>
      <c r="Y1298" s="548">
        <f t="shared" si="779"/>
        <v>0</v>
      </c>
      <c r="Z1298" s="549">
        <f t="shared" si="779"/>
        <v>0</v>
      </c>
      <c r="AA1298" s="549">
        <f t="shared" si="779"/>
        <v>-116000000</v>
      </c>
      <c r="AB1298" s="282">
        <f t="shared" si="760"/>
        <v>0</v>
      </c>
      <c r="AC1298" s="281">
        <f t="shared" si="761"/>
        <v>0</v>
      </c>
      <c r="AD1298" s="549">
        <f t="shared" si="765"/>
        <v>0</v>
      </c>
      <c r="AE1298" s="553">
        <f t="shared" si="766"/>
        <v>0</v>
      </c>
      <c r="AF1298" s="282">
        <f t="shared" si="767"/>
        <v>0</v>
      </c>
      <c r="AG1298" s="283">
        <f t="shared" si="768"/>
        <v>0</v>
      </c>
      <c r="AH1298" s="281">
        <f t="shared" si="745"/>
        <v>0</v>
      </c>
      <c r="AI1298" s="551">
        <f t="shared" si="770"/>
        <v>0</v>
      </c>
      <c r="AJ1298" s="549">
        <f t="shared" si="770"/>
        <v>0</v>
      </c>
      <c r="AK1298" s="549">
        <f t="shared" si="770"/>
        <v>-26520833.333333332</v>
      </c>
      <c r="AL1298" s="282">
        <f t="shared" si="750"/>
        <v>0</v>
      </c>
      <c r="AM1298" s="281">
        <f t="shared" si="751"/>
        <v>0</v>
      </c>
      <c r="AN1298" s="549">
        <f t="shared" si="748"/>
        <v>0</v>
      </c>
      <c r="AO1298" s="549">
        <f t="shared" si="749"/>
        <v>0</v>
      </c>
      <c r="AP1298" s="549">
        <f t="shared" si="752"/>
        <v>0</v>
      </c>
      <c r="AQ1298" s="283">
        <f t="shared" si="763"/>
        <v>0</v>
      </c>
      <c r="AR1298" s="281">
        <f t="shared" si="753"/>
        <v>0</v>
      </c>
      <c r="AT1298" s="446"/>
      <c r="AU1298" s="344"/>
      <c r="AV1298" s="447" t="str">
        <f t="shared" si="743"/>
        <v>CA</v>
      </c>
      <c r="AW1298" s="447" t="str">
        <f t="shared" si="743"/>
        <v>CL</v>
      </c>
      <c r="AX1298" s="447" t="str">
        <f t="shared" si="743"/>
        <v>AIC</v>
      </c>
      <c r="AY1298" s="447" t="str">
        <f t="shared" si="747"/>
        <v>ERB</v>
      </c>
      <c r="AZ1298" s="447" t="str">
        <f t="shared" si="747"/>
        <v>GRB</v>
      </c>
      <c r="BA1298" s="447" t="str">
        <f t="shared" si="747"/>
        <v>Non-Op</v>
      </c>
      <c r="BC1298" s="449" t="s">
        <v>2100</v>
      </c>
      <c r="BD1298" s="552">
        <f t="shared" si="771"/>
        <v>-116000000</v>
      </c>
      <c r="BF1298" s="448"/>
      <c r="BG1298" s="448"/>
      <c r="BH1298" s="448"/>
      <c r="BI1298" s="448"/>
      <c r="BJ1298" s="448"/>
      <c r="BK1298" s="448"/>
      <c r="BL1298" s="448"/>
      <c r="BN1298" s="444"/>
    </row>
    <row r="1299" spans="1:66 16352:16365" s="28" customFormat="1" ht="12" customHeight="1">
      <c r="A1299" s="321">
        <v>23108633</v>
      </c>
      <c r="B1299" s="288" t="str">
        <f t="shared" si="778"/>
        <v>23108633</v>
      </c>
      <c r="C1299" s="724" t="s">
        <v>2966</v>
      </c>
      <c r="D1299" s="445" t="s">
        <v>1162</v>
      </c>
      <c r="E1299" s="445"/>
      <c r="F1299" s="311">
        <v>43921</v>
      </c>
      <c r="G1299" s="445"/>
      <c r="H1299" s="547">
        <v>0</v>
      </c>
      <c r="I1299" s="547">
        <v>0</v>
      </c>
      <c r="J1299" s="547">
        <v>0</v>
      </c>
      <c r="K1299" s="547">
        <v>0</v>
      </c>
      <c r="L1299" s="547">
        <v>0</v>
      </c>
      <c r="M1299" s="547">
        <v>0</v>
      </c>
      <c r="N1299" s="547">
        <v>0</v>
      </c>
      <c r="O1299" s="547">
        <v>0</v>
      </c>
      <c r="P1299" s="547">
        <v>0</v>
      </c>
      <c r="Q1299" s="547">
        <v>0</v>
      </c>
      <c r="R1299" s="547">
        <v>0</v>
      </c>
      <c r="S1299" s="547">
        <v>0</v>
      </c>
      <c r="T1299" s="547">
        <v>0</v>
      </c>
      <c r="U1299" s="547"/>
      <c r="V1299" s="547">
        <f t="shared" si="764"/>
        <v>0</v>
      </c>
      <c r="W1299" s="285"/>
      <c r="X1299" s="286"/>
      <c r="Y1299" s="548">
        <f t="shared" si="779"/>
        <v>0</v>
      </c>
      <c r="Z1299" s="549">
        <f t="shared" si="779"/>
        <v>0</v>
      </c>
      <c r="AA1299" s="549">
        <f t="shared" si="779"/>
        <v>0</v>
      </c>
      <c r="AB1299" s="282">
        <f t="shared" si="760"/>
        <v>0</v>
      </c>
      <c r="AC1299" s="281">
        <f t="shared" si="761"/>
        <v>0</v>
      </c>
      <c r="AD1299" s="549">
        <f t="shared" si="765"/>
        <v>0</v>
      </c>
      <c r="AE1299" s="553">
        <f t="shared" si="766"/>
        <v>0</v>
      </c>
      <c r="AF1299" s="282">
        <f t="shared" si="767"/>
        <v>0</v>
      </c>
      <c r="AG1299" s="283">
        <f t="shared" si="768"/>
        <v>0</v>
      </c>
      <c r="AH1299" s="281">
        <f t="shared" si="745"/>
        <v>0</v>
      </c>
      <c r="AI1299" s="551">
        <f t="shared" si="770"/>
        <v>0</v>
      </c>
      <c r="AJ1299" s="549">
        <f t="shared" si="770"/>
        <v>0</v>
      </c>
      <c r="AK1299" s="549">
        <f t="shared" si="770"/>
        <v>0</v>
      </c>
      <c r="AL1299" s="282">
        <f t="shared" si="750"/>
        <v>0</v>
      </c>
      <c r="AM1299" s="281">
        <f t="shared" si="751"/>
        <v>0</v>
      </c>
      <c r="AN1299" s="549">
        <f t="shared" si="748"/>
        <v>0</v>
      </c>
      <c r="AO1299" s="549">
        <f t="shared" si="749"/>
        <v>0</v>
      </c>
      <c r="AP1299" s="549">
        <f t="shared" si="752"/>
        <v>0</v>
      </c>
      <c r="AQ1299" s="283">
        <f t="shared" ref="AQ1299" si="780">SUM(AN1299:AP1299)</f>
        <v>0</v>
      </c>
      <c r="AR1299" s="281">
        <f t="shared" si="753"/>
        <v>0</v>
      </c>
      <c r="AT1299" s="446"/>
      <c r="AU1299" s="344"/>
      <c r="AV1299" s="447" t="str">
        <f t="shared" ref="AV1299:AX1364" si="781">IF(VALUE(Y1299),AV$7,IF(ISBLANK(Y1299),"",AV$7))</f>
        <v>CA</v>
      </c>
      <c r="AW1299" s="447" t="str">
        <f t="shared" si="781"/>
        <v>CL</v>
      </c>
      <c r="AX1299" s="447" t="str">
        <f t="shared" si="781"/>
        <v>AIC</v>
      </c>
      <c r="AY1299" s="447" t="str">
        <f t="shared" si="747"/>
        <v>ERB</v>
      </c>
      <c r="AZ1299" s="447" t="str">
        <f t="shared" si="747"/>
        <v>GRB</v>
      </c>
      <c r="BA1299" s="447" t="str">
        <f t="shared" si="747"/>
        <v>Non-Op</v>
      </c>
      <c r="BC1299" s="449" t="s">
        <v>2100</v>
      </c>
      <c r="BD1299" s="552">
        <f t="shared" si="771"/>
        <v>0</v>
      </c>
      <c r="BF1299" s="448"/>
      <c r="BG1299" s="448"/>
      <c r="BH1299" s="448"/>
      <c r="BI1299" s="448"/>
      <c r="BJ1299" s="448"/>
      <c r="BK1299" s="448"/>
      <c r="BL1299" s="448"/>
      <c r="BN1299" s="444"/>
    </row>
    <row r="1300" spans="1:66 16352:16365" s="28" customFormat="1" ht="12" customHeight="1">
      <c r="A1300" s="287">
        <v>23200011</v>
      </c>
      <c r="B1300" s="288" t="str">
        <f t="shared" si="778"/>
        <v>23200011</v>
      </c>
      <c r="C1300" s="444" t="s">
        <v>1781</v>
      </c>
      <c r="D1300" s="445" t="s">
        <v>2092</v>
      </c>
      <c r="E1300" s="445"/>
      <c r="F1300" s="444"/>
      <c r="G1300" s="445"/>
      <c r="H1300" s="547">
        <v>-9649482.3599999994</v>
      </c>
      <c r="I1300" s="547">
        <v>-11350210.33</v>
      </c>
      <c r="J1300" s="547">
        <v>-12589172.24</v>
      </c>
      <c r="K1300" s="547">
        <v>-5268000.62</v>
      </c>
      <c r="L1300" s="547">
        <v>-2635000</v>
      </c>
      <c r="M1300" s="547">
        <v>-3088961.5</v>
      </c>
      <c r="N1300" s="547">
        <v>-3639000</v>
      </c>
      <c r="O1300" s="547">
        <v>-5049182.2300000004</v>
      </c>
      <c r="P1300" s="547">
        <v>-5958600.7999999998</v>
      </c>
      <c r="Q1300" s="547">
        <v>-5139883.37</v>
      </c>
      <c r="R1300" s="547">
        <v>-4408730.67</v>
      </c>
      <c r="S1300" s="547">
        <v>-4087706.3</v>
      </c>
      <c r="T1300" s="547">
        <v>-3756315.65</v>
      </c>
      <c r="U1300" s="547"/>
      <c r="V1300" s="547">
        <f t="shared" si="764"/>
        <v>-5826445.5887500001</v>
      </c>
      <c r="W1300" s="285"/>
      <c r="X1300" s="286"/>
      <c r="Y1300" s="548">
        <f t="shared" si="779"/>
        <v>0</v>
      </c>
      <c r="Z1300" s="549">
        <f t="shared" si="779"/>
        <v>-3756315.65</v>
      </c>
      <c r="AA1300" s="549">
        <f t="shared" si="779"/>
        <v>0</v>
      </c>
      <c r="AB1300" s="282">
        <f t="shared" si="760"/>
        <v>0</v>
      </c>
      <c r="AC1300" s="281">
        <f t="shared" si="761"/>
        <v>0</v>
      </c>
      <c r="AD1300" s="549">
        <f t="shared" si="765"/>
        <v>0</v>
      </c>
      <c r="AE1300" s="553">
        <f t="shared" si="766"/>
        <v>0</v>
      </c>
      <c r="AF1300" s="282">
        <f t="shared" si="767"/>
        <v>0</v>
      </c>
      <c r="AG1300" s="283">
        <f t="shared" si="768"/>
        <v>0</v>
      </c>
      <c r="AH1300" s="281">
        <f t="shared" si="745"/>
        <v>0</v>
      </c>
      <c r="AI1300" s="551">
        <f t="shared" si="770"/>
        <v>0</v>
      </c>
      <c r="AJ1300" s="549">
        <f t="shared" si="770"/>
        <v>-5826445.5887500001</v>
      </c>
      <c r="AK1300" s="549">
        <f t="shared" si="770"/>
        <v>0</v>
      </c>
      <c r="AL1300" s="282">
        <f t="shared" si="750"/>
        <v>0</v>
      </c>
      <c r="AM1300" s="281">
        <f t="shared" si="751"/>
        <v>0</v>
      </c>
      <c r="AN1300" s="549">
        <f t="shared" si="748"/>
        <v>0</v>
      </c>
      <c r="AO1300" s="549">
        <f t="shared" si="749"/>
        <v>0</v>
      </c>
      <c r="AP1300" s="549">
        <f t="shared" si="752"/>
        <v>0</v>
      </c>
      <c r="AQ1300" s="283">
        <f t="shared" si="763"/>
        <v>0</v>
      </c>
      <c r="AR1300" s="281">
        <f t="shared" si="753"/>
        <v>0</v>
      </c>
      <c r="AT1300" s="446"/>
      <c r="AU1300" s="344"/>
      <c r="AV1300" s="447" t="str">
        <f t="shared" si="781"/>
        <v>CA</v>
      </c>
      <c r="AW1300" s="447" t="str">
        <f t="shared" si="781"/>
        <v>CL</v>
      </c>
      <c r="AX1300" s="447" t="str">
        <f t="shared" si="781"/>
        <v>AIC</v>
      </c>
      <c r="AY1300" s="447" t="str">
        <f t="shared" si="747"/>
        <v>ERB</v>
      </c>
      <c r="AZ1300" s="447" t="str">
        <f t="shared" si="747"/>
        <v>GRB</v>
      </c>
      <c r="BA1300" s="447" t="str">
        <f t="shared" si="747"/>
        <v>Non-Op</v>
      </c>
      <c r="BC1300" s="445" t="s">
        <v>2314</v>
      </c>
      <c r="BD1300" s="552">
        <f t="shared" si="771"/>
        <v>-3756315.65</v>
      </c>
      <c r="BF1300" s="448"/>
      <c r="BG1300" s="448"/>
      <c r="BH1300" s="448"/>
      <c r="BI1300" s="448"/>
      <c r="BJ1300" s="448"/>
      <c r="BK1300" s="448"/>
      <c r="BL1300" s="448"/>
      <c r="BN1300" s="444"/>
    </row>
    <row r="1301" spans="1:66 16352:16365" s="28" customFormat="1" ht="12" customHeight="1">
      <c r="A1301" s="287">
        <v>23200031</v>
      </c>
      <c r="B1301" s="288" t="str">
        <f t="shared" si="778"/>
        <v>23200031</v>
      </c>
      <c r="C1301" s="444" t="s">
        <v>1782</v>
      </c>
      <c r="D1301" s="445" t="s">
        <v>2092</v>
      </c>
      <c r="E1301" s="445"/>
      <c r="F1301" s="444"/>
      <c r="G1301" s="445"/>
      <c r="H1301" s="547">
        <v>-39915728.640000001</v>
      </c>
      <c r="I1301" s="547">
        <v>-37673210.259999998</v>
      </c>
      <c r="J1301" s="547">
        <v>-28961027.420000002</v>
      </c>
      <c r="K1301" s="547">
        <v>-29019014.91</v>
      </c>
      <c r="L1301" s="547">
        <v>-32269151.23</v>
      </c>
      <c r="M1301" s="547">
        <v>-38520622.590000004</v>
      </c>
      <c r="N1301" s="547">
        <v>-39335195.240000002</v>
      </c>
      <c r="O1301" s="547">
        <v>-52817310.979999997</v>
      </c>
      <c r="P1301" s="547">
        <v>-57521187.469999999</v>
      </c>
      <c r="Q1301" s="547">
        <v>-56347846.950000003</v>
      </c>
      <c r="R1301" s="547">
        <v>-25687012.16</v>
      </c>
      <c r="S1301" s="547">
        <v>-46410609.530000001</v>
      </c>
      <c r="T1301" s="547">
        <v>-91210081.170000002</v>
      </c>
      <c r="U1301" s="547"/>
      <c r="V1301" s="547">
        <f t="shared" si="764"/>
        <v>-42510424.470416665</v>
      </c>
      <c r="W1301" s="285"/>
      <c r="X1301" s="286"/>
      <c r="Y1301" s="548">
        <f t="shared" si="779"/>
        <v>0</v>
      </c>
      <c r="Z1301" s="549">
        <f t="shared" si="779"/>
        <v>-91210081.170000002</v>
      </c>
      <c r="AA1301" s="549">
        <f t="shared" si="779"/>
        <v>0</v>
      </c>
      <c r="AB1301" s="282">
        <f t="shared" si="760"/>
        <v>0</v>
      </c>
      <c r="AC1301" s="281">
        <f t="shared" si="761"/>
        <v>0</v>
      </c>
      <c r="AD1301" s="549">
        <f t="shared" si="765"/>
        <v>0</v>
      </c>
      <c r="AE1301" s="553">
        <f t="shared" si="766"/>
        <v>0</v>
      </c>
      <c r="AF1301" s="282">
        <f t="shared" si="767"/>
        <v>0</v>
      </c>
      <c r="AG1301" s="283">
        <f t="shared" si="768"/>
        <v>0</v>
      </c>
      <c r="AH1301" s="281">
        <f t="shared" si="745"/>
        <v>0</v>
      </c>
      <c r="AI1301" s="551">
        <f t="shared" si="770"/>
        <v>0</v>
      </c>
      <c r="AJ1301" s="549">
        <f t="shared" si="770"/>
        <v>-42510424.470416665</v>
      </c>
      <c r="AK1301" s="549">
        <f t="shared" si="770"/>
        <v>0</v>
      </c>
      <c r="AL1301" s="282">
        <f t="shared" si="750"/>
        <v>0</v>
      </c>
      <c r="AM1301" s="281">
        <f t="shared" si="751"/>
        <v>0</v>
      </c>
      <c r="AN1301" s="549">
        <f t="shared" si="748"/>
        <v>0</v>
      </c>
      <c r="AO1301" s="549">
        <f t="shared" si="749"/>
        <v>0</v>
      </c>
      <c r="AP1301" s="549">
        <f t="shared" si="752"/>
        <v>0</v>
      </c>
      <c r="AQ1301" s="283">
        <f t="shared" si="763"/>
        <v>0</v>
      </c>
      <c r="AR1301" s="281">
        <f t="shared" si="753"/>
        <v>0</v>
      </c>
      <c r="AT1301" s="446"/>
      <c r="AU1301" s="344"/>
      <c r="AV1301" s="447" t="str">
        <f t="shared" si="781"/>
        <v>CA</v>
      </c>
      <c r="AW1301" s="447" t="str">
        <f t="shared" si="781"/>
        <v>CL</v>
      </c>
      <c r="AX1301" s="447" t="str">
        <f t="shared" si="781"/>
        <v>AIC</v>
      </c>
      <c r="AY1301" s="447" t="str">
        <f t="shared" ref="AY1301:BA1366" si="782">IF(VALUE(AD1301),AY$7,IF(ISBLANK(AD1301),"",AY$7))</f>
        <v>ERB</v>
      </c>
      <c r="AZ1301" s="447" t="str">
        <f t="shared" si="782"/>
        <v>GRB</v>
      </c>
      <c r="BA1301" s="447" t="str">
        <f t="shared" si="782"/>
        <v>Non-Op</v>
      </c>
      <c r="BC1301" s="445" t="s">
        <v>2314</v>
      </c>
      <c r="BD1301" s="552">
        <f t="shared" si="771"/>
        <v>-91210081.170000002</v>
      </c>
      <c r="BF1301" s="448"/>
      <c r="BG1301" s="448"/>
      <c r="BH1301" s="448"/>
      <c r="BI1301" s="448"/>
      <c r="BJ1301" s="448"/>
      <c r="BK1301" s="448"/>
      <c r="BL1301" s="448"/>
      <c r="BN1301" s="444"/>
    </row>
    <row r="1302" spans="1:66 16352:16365" s="28" customFormat="1" ht="12" customHeight="1">
      <c r="A1302" s="287">
        <v>23200033</v>
      </c>
      <c r="B1302" s="288" t="str">
        <f t="shared" si="778"/>
        <v>23200033</v>
      </c>
      <c r="C1302" s="444" t="s">
        <v>1783</v>
      </c>
      <c r="D1302" s="445" t="s">
        <v>2092</v>
      </c>
      <c r="E1302" s="445"/>
      <c r="F1302" s="444"/>
      <c r="G1302" s="445"/>
      <c r="H1302" s="547">
        <v>-337242.72</v>
      </c>
      <c r="I1302" s="547">
        <v>-429258.68</v>
      </c>
      <c r="J1302" s="547">
        <v>-429258.68</v>
      </c>
      <c r="K1302" s="547">
        <v>-429258.68</v>
      </c>
      <c r="L1302" s="547">
        <v>-429258.68</v>
      </c>
      <c r="M1302" s="547">
        <v>-499208.92</v>
      </c>
      <c r="N1302" s="547">
        <v>-429258.68</v>
      </c>
      <c r="O1302" s="547">
        <v>-434705.93</v>
      </c>
      <c r="P1302" s="547">
        <v>-429258.68</v>
      </c>
      <c r="Q1302" s="547">
        <v>-432587.68</v>
      </c>
      <c r="R1302" s="547">
        <v>-429258.68</v>
      </c>
      <c r="S1302" s="547">
        <v>-442295.2</v>
      </c>
      <c r="T1302" s="547">
        <v>-915303.62</v>
      </c>
      <c r="U1302" s="547"/>
      <c r="V1302" s="547">
        <f t="shared" si="764"/>
        <v>-453323.47166666674</v>
      </c>
      <c r="W1302" s="285"/>
      <c r="X1302" s="286"/>
      <c r="Y1302" s="548">
        <f t="shared" si="779"/>
        <v>0</v>
      </c>
      <c r="Z1302" s="549">
        <f t="shared" si="779"/>
        <v>-915303.62</v>
      </c>
      <c r="AA1302" s="549">
        <f t="shared" si="779"/>
        <v>0</v>
      </c>
      <c r="AB1302" s="282">
        <f t="shared" si="760"/>
        <v>0</v>
      </c>
      <c r="AC1302" s="281">
        <f t="shared" si="761"/>
        <v>0</v>
      </c>
      <c r="AD1302" s="549">
        <f t="shared" si="765"/>
        <v>0</v>
      </c>
      <c r="AE1302" s="553">
        <f t="shared" si="766"/>
        <v>0</v>
      </c>
      <c r="AF1302" s="282">
        <f t="shared" si="767"/>
        <v>0</v>
      </c>
      <c r="AG1302" s="283">
        <f t="shared" si="768"/>
        <v>0</v>
      </c>
      <c r="AH1302" s="281">
        <f t="shared" ref="AH1302:AH1367" si="783">AG1302-AB1302</f>
        <v>0</v>
      </c>
      <c r="AI1302" s="551">
        <f t="shared" si="770"/>
        <v>0</v>
      </c>
      <c r="AJ1302" s="549">
        <f t="shared" si="770"/>
        <v>-453323.47166666674</v>
      </c>
      <c r="AK1302" s="549">
        <f t="shared" si="770"/>
        <v>0</v>
      </c>
      <c r="AL1302" s="282">
        <f t="shared" si="750"/>
        <v>0</v>
      </c>
      <c r="AM1302" s="281">
        <f t="shared" si="751"/>
        <v>0</v>
      </c>
      <c r="AN1302" s="549">
        <f t="shared" si="748"/>
        <v>0</v>
      </c>
      <c r="AO1302" s="549">
        <f t="shared" si="749"/>
        <v>0</v>
      </c>
      <c r="AP1302" s="549">
        <f t="shared" si="752"/>
        <v>0</v>
      </c>
      <c r="AQ1302" s="283">
        <f t="shared" si="763"/>
        <v>0</v>
      </c>
      <c r="AR1302" s="281">
        <f t="shared" si="753"/>
        <v>0</v>
      </c>
      <c r="AT1302" s="446"/>
      <c r="AU1302" s="344"/>
      <c r="AV1302" s="447" t="str">
        <f t="shared" si="781"/>
        <v>CA</v>
      </c>
      <c r="AW1302" s="447" t="str">
        <f t="shared" si="781"/>
        <v>CL</v>
      </c>
      <c r="AX1302" s="447" t="str">
        <f t="shared" si="781"/>
        <v>AIC</v>
      </c>
      <c r="AY1302" s="447" t="str">
        <f t="shared" si="782"/>
        <v>ERB</v>
      </c>
      <c r="AZ1302" s="447" t="str">
        <f t="shared" si="782"/>
        <v>GRB</v>
      </c>
      <c r="BA1302" s="447" t="str">
        <f t="shared" si="782"/>
        <v>Non-Op</v>
      </c>
      <c r="BC1302" s="445" t="s">
        <v>2314</v>
      </c>
      <c r="BD1302" s="552">
        <f t="shared" si="771"/>
        <v>-915303.62</v>
      </c>
      <c r="BF1302" s="435"/>
      <c r="BG1302" s="435"/>
      <c r="BH1302" s="435"/>
      <c r="BI1302" s="435"/>
      <c r="BJ1302" s="435"/>
      <c r="BK1302" s="435"/>
      <c r="BL1302" s="435"/>
      <c r="BN1302" s="444"/>
    </row>
    <row r="1303" spans="1:66 16352:16365" s="28" customFormat="1" ht="12" customHeight="1">
      <c r="A1303" s="287">
        <v>23200041</v>
      </c>
      <c r="B1303" s="288" t="str">
        <f t="shared" si="778"/>
        <v>23200041</v>
      </c>
      <c r="C1303" s="444" t="s">
        <v>1784</v>
      </c>
      <c r="D1303" s="445" t="s">
        <v>2092</v>
      </c>
      <c r="E1303" s="445"/>
      <c r="F1303" s="444"/>
      <c r="G1303" s="445"/>
      <c r="H1303" s="547">
        <v>-8031345</v>
      </c>
      <c r="I1303" s="547">
        <v>-9885848</v>
      </c>
      <c r="J1303" s="547">
        <v>-9713182</v>
      </c>
      <c r="K1303" s="547">
        <v>-9260368</v>
      </c>
      <c r="L1303" s="547">
        <v>-9791845</v>
      </c>
      <c r="M1303" s="547">
        <v>-9889576</v>
      </c>
      <c r="N1303" s="547">
        <v>-9524270</v>
      </c>
      <c r="O1303" s="547">
        <v>-10182483</v>
      </c>
      <c r="P1303" s="547">
        <v>-9809564</v>
      </c>
      <c r="Q1303" s="547">
        <v>-10188980.58</v>
      </c>
      <c r="R1303" s="547">
        <v>-9843167.8599999994</v>
      </c>
      <c r="S1303" s="547">
        <v>-14952649.210000001</v>
      </c>
      <c r="T1303" s="547">
        <v>-20086369.210000001</v>
      </c>
      <c r="U1303" s="547"/>
      <c r="V1303" s="547">
        <f t="shared" si="764"/>
        <v>-10591732.562916668</v>
      </c>
      <c r="W1303" s="285"/>
      <c r="X1303" s="285"/>
      <c r="Y1303" s="548">
        <f t="shared" si="779"/>
        <v>0</v>
      </c>
      <c r="Z1303" s="549">
        <f t="shared" si="779"/>
        <v>-20086369.210000001</v>
      </c>
      <c r="AA1303" s="549">
        <f t="shared" si="779"/>
        <v>0</v>
      </c>
      <c r="AB1303" s="282">
        <f t="shared" si="760"/>
        <v>0</v>
      </c>
      <c r="AC1303" s="281">
        <f t="shared" si="761"/>
        <v>0</v>
      </c>
      <c r="AD1303" s="549">
        <f t="shared" si="765"/>
        <v>0</v>
      </c>
      <c r="AE1303" s="553">
        <f t="shared" si="766"/>
        <v>0</v>
      </c>
      <c r="AF1303" s="282">
        <f t="shared" si="767"/>
        <v>0</v>
      </c>
      <c r="AG1303" s="283">
        <f t="shared" si="768"/>
        <v>0</v>
      </c>
      <c r="AH1303" s="281">
        <f t="shared" si="783"/>
        <v>0</v>
      </c>
      <c r="AI1303" s="551">
        <f t="shared" si="770"/>
        <v>0</v>
      </c>
      <c r="AJ1303" s="549">
        <f t="shared" si="770"/>
        <v>-10591732.562916668</v>
      </c>
      <c r="AK1303" s="549">
        <f t="shared" si="770"/>
        <v>0</v>
      </c>
      <c r="AL1303" s="282">
        <f t="shared" si="750"/>
        <v>0</v>
      </c>
      <c r="AM1303" s="281">
        <f t="shared" si="751"/>
        <v>0</v>
      </c>
      <c r="AN1303" s="549">
        <f t="shared" si="748"/>
        <v>0</v>
      </c>
      <c r="AO1303" s="549">
        <f t="shared" si="749"/>
        <v>0</v>
      </c>
      <c r="AP1303" s="549">
        <f t="shared" si="752"/>
        <v>0</v>
      </c>
      <c r="AQ1303" s="283">
        <f t="shared" si="763"/>
        <v>0</v>
      </c>
      <c r="AR1303" s="281">
        <f t="shared" si="753"/>
        <v>0</v>
      </c>
      <c r="AT1303" s="446"/>
      <c r="AU1303" s="344"/>
      <c r="AV1303" s="447" t="str">
        <f t="shared" si="781"/>
        <v>CA</v>
      </c>
      <c r="AW1303" s="447" t="str">
        <f t="shared" si="781"/>
        <v>CL</v>
      </c>
      <c r="AX1303" s="447" t="str">
        <f t="shared" si="781"/>
        <v>AIC</v>
      </c>
      <c r="AY1303" s="447" t="str">
        <f t="shared" si="782"/>
        <v>ERB</v>
      </c>
      <c r="AZ1303" s="447" t="str">
        <f t="shared" si="782"/>
        <v>GRB</v>
      </c>
      <c r="BA1303" s="447" t="str">
        <f t="shared" si="782"/>
        <v>Non-Op</v>
      </c>
      <c r="BC1303" s="445" t="s">
        <v>2314</v>
      </c>
      <c r="BD1303" s="552">
        <f t="shared" si="771"/>
        <v>-20086369.210000001</v>
      </c>
      <c r="BF1303" s="435"/>
      <c r="BG1303" s="435"/>
      <c r="BH1303" s="435"/>
      <c r="BI1303" s="435"/>
      <c r="BJ1303" s="435"/>
      <c r="BK1303" s="435"/>
      <c r="BL1303" s="435"/>
      <c r="BN1303" s="444"/>
    </row>
    <row r="1304" spans="1:66 16352:16365" s="28" customFormat="1" ht="12" customHeight="1">
      <c r="A1304" s="287">
        <v>23200051</v>
      </c>
      <c r="B1304" s="288" t="str">
        <f t="shared" si="778"/>
        <v>23200051</v>
      </c>
      <c r="C1304" s="444" t="s">
        <v>1785</v>
      </c>
      <c r="D1304" s="445" t="s">
        <v>2092</v>
      </c>
      <c r="E1304" s="445"/>
      <c r="F1304" s="444"/>
      <c r="G1304" s="445"/>
      <c r="H1304" s="547">
        <v>-23885226.739999998</v>
      </c>
      <c r="I1304" s="547">
        <v>-20713001.370000001</v>
      </c>
      <c r="J1304" s="547">
        <v>-25261131.59</v>
      </c>
      <c r="K1304" s="547">
        <v>-28190411.73</v>
      </c>
      <c r="L1304" s="547">
        <v>-25175486.870000001</v>
      </c>
      <c r="M1304" s="547">
        <v>-27856560.460000001</v>
      </c>
      <c r="N1304" s="547">
        <v>-39312937.039999999</v>
      </c>
      <c r="O1304" s="547">
        <v>-30957045.489999998</v>
      </c>
      <c r="P1304" s="547">
        <v>-31079920.960000001</v>
      </c>
      <c r="Q1304" s="547">
        <v>-30261128.539999999</v>
      </c>
      <c r="R1304" s="547">
        <v>-29341040.120000001</v>
      </c>
      <c r="S1304" s="547">
        <v>-31820599.399999999</v>
      </c>
      <c r="T1304" s="547">
        <v>-39484225.219999999</v>
      </c>
      <c r="U1304" s="547"/>
      <c r="V1304" s="547">
        <f t="shared" si="764"/>
        <v>-29304499.129166666</v>
      </c>
      <c r="W1304" s="285"/>
      <c r="X1304" s="285"/>
      <c r="Y1304" s="548">
        <f t="shared" si="779"/>
        <v>0</v>
      </c>
      <c r="Z1304" s="549">
        <f t="shared" si="779"/>
        <v>-39484225.219999999</v>
      </c>
      <c r="AA1304" s="549">
        <f t="shared" si="779"/>
        <v>0</v>
      </c>
      <c r="AB1304" s="282">
        <f t="shared" si="760"/>
        <v>0</v>
      </c>
      <c r="AC1304" s="281">
        <f t="shared" si="761"/>
        <v>0</v>
      </c>
      <c r="AD1304" s="549">
        <f t="shared" si="765"/>
        <v>0</v>
      </c>
      <c r="AE1304" s="553">
        <f t="shared" si="766"/>
        <v>0</v>
      </c>
      <c r="AF1304" s="282">
        <f t="shared" si="767"/>
        <v>0</v>
      </c>
      <c r="AG1304" s="283">
        <f t="shared" si="768"/>
        <v>0</v>
      </c>
      <c r="AH1304" s="281">
        <f t="shared" si="783"/>
        <v>0</v>
      </c>
      <c r="AI1304" s="551">
        <f t="shared" si="770"/>
        <v>0</v>
      </c>
      <c r="AJ1304" s="549">
        <f t="shared" si="770"/>
        <v>-29304499.129166666</v>
      </c>
      <c r="AK1304" s="549">
        <f t="shared" si="770"/>
        <v>0</v>
      </c>
      <c r="AL1304" s="282">
        <f t="shared" si="750"/>
        <v>0</v>
      </c>
      <c r="AM1304" s="281">
        <f t="shared" si="751"/>
        <v>0</v>
      </c>
      <c r="AN1304" s="549">
        <f t="shared" si="748"/>
        <v>0</v>
      </c>
      <c r="AO1304" s="549">
        <f t="shared" si="749"/>
        <v>0</v>
      </c>
      <c r="AP1304" s="549">
        <f t="shared" si="752"/>
        <v>0</v>
      </c>
      <c r="AQ1304" s="283">
        <f t="shared" si="763"/>
        <v>0</v>
      </c>
      <c r="AR1304" s="281">
        <f t="shared" si="753"/>
        <v>0</v>
      </c>
      <c r="AT1304" s="446"/>
      <c r="AU1304" s="344"/>
      <c r="AV1304" s="447" t="str">
        <f t="shared" si="781"/>
        <v>CA</v>
      </c>
      <c r="AW1304" s="447" t="str">
        <f t="shared" si="781"/>
        <v>CL</v>
      </c>
      <c r="AX1304" s="447" t="str">
        <f t="shared" si="781"/>
        <v>AIC</v>
      </c>
      <c r="AY1304" s="447" t="str">
        <f t="shared" si="782"/>
        <v>ERB</v>
      </c>
      <c r="AZ1304" s="447" t="str">
        <f t="shared" si="782"/>
        <v>GRB</v>
      </c>
      <c r="BA1304" s="447" t="str">
        <f t="shared" si="782"/>
        <v>Non-Op</v>
      </c>
      <c r="BC1304" s="445" t="s">
        <v>2314</v>
      </c>
      <c r="BD1304" s="552">
        <f t="shared" si="771"/>
        <v>-39484225.219999999</v>
      </c>
      <c r="BF1304" s="435"/>
      <c r="BG1304" s="435"/>
      <c r="BH1304" s="435"/>
      <c r="BI1304" s="435"/>
      <c r="BJ1304" s="435"/>
      <c r="BK1304" s="435"/>
      <c r="BL1304" s="435"/>
      <c r="BN1304" s="444"/>
    </row>
    <row r="1305" spans="1:66 16352:16365" s="28" customFormat="1" ht="12" customHeight="1">
      <c r="A1305" s="287">
        <v>23200061</v>
      </c>
      <c r="B1305" s="288" t="str">
        <f t="shared" si="778"/>
        <v>23200061</v>
      </c>
      <c r="C1305" s="444" t="s">
        <v>1786</v>
      </c>
      <c r="D1305" s="445" t="s">
        <v>2092</v>
      </c>
      <c r="E1305" s="445"/>
      <c r="F1305" s="444"/>
      <c r="G1305" s="445"/>
      <c r="H1305" s="547">
        <v>-33617351.090000004</v>
      </c>
      <c r="I1305" s="547">
        <v>-29963868.690000001</v>
      </c>
      <c r="J1305" s="547">
        <v>-23082819.449999999</v>
      </c>
      <c r="K1305" s="547">
        <v>-15959213.220000001</v>
      </c>
      <c r="L1305" s="547">
        <v>-27811087.77</v>
      </c>
      <c r="M1305" s="547">
        <v>-15245200.83</v>
      </c>
      <c r="N1305" s="547">
        <v>-5852693.5700000003</v>
      </c>
      <c r="O1305" s="547">
        <v>-14413729.140000001</v>
      </c>
      <c r="P1305" s="547">
        <v>-17068964.84</v>
      </c>
      <c r="Q1305" s="547">
        <v>-29039388.809999999</v>
      </c>
      <c r="R1305" s="547">
        <v>-17139745.210000001</v>
      </c>
      <c r="S1305" s="547">
        <v>-11513819.060000001</v>
      </c>
      <c r="T1305" s="547">
        <v>-70543914.849999994</v>
      </c>
      <c r="U1305" s="547"/>
      <c r="V1305" s="547">
        <f t="shared" si="764"/>
        <v>-21597596.963333335</v>
      </c>
      <c r="W1305" s="285"/>
      <c r="X1305" s="285"/>
      <c r="Y1305" s="548">
        <f t="shared" si="779"/>
        <v>0</v>
      </c>
      <c r="Z1305" s="549">
        <f t="shared" si="779"/>
        <v>-70543914.849999994</v>
      </c>
      <c r="AA1305" s="549">
        <f t="shared" si="779"/>
        <v>0</v>
      </c>
      <c r="AB1305" s="282">
        <f t="shared" si="760"/>
        <v>0</v>
      </c>
      <c r="AC1305" s="281">
        <f t="shared" si="761"/>
        <v>0</v>
      </c>
      <c r="AD1305" s="549">
        <f t="shared" si="765"/>
        <v>0</v>
      </c>
      <c r="AE1305" s="553">
        <f t="shared" si="766"/>
        <v>0</v>
      </c>
      <c r="AF1305" s="282">
        <f t="shared" si="767"/>
        <v>0</v>
      </c>
      <c r="AG1305" s="283">
        <f t="shared" si="768"/>
        <v>0</v>
      </c>
      <c r="AH1305" s="281">
        <f t="shared" si="783"/>
        <v>0</v>
      </c>
      <c r="AI1305" s="551">
        <f t="shared" si="770"/>
        <v>0</v>
      </c>
      <c r="AJ1305" s="549">
        <f t="shared" si="770"/>
        <v>-21597596.963333335</v>
      </c>
      <c r="AK1305" s="549">
        <f t="shared" si="770"/>
        <v>0</v>
      </c>
      <c r="AL1305" s="282">
        <f t="shared" si="750"/>
        <v>0</v>
      </c>
      <c r="AM1305" s="281">
        <f t="shared" si="751"/>
        <v>0</v>
      </c>
      <c r="AN1305" s="549">
        <f t="shared" si="748"/>
        <v>0</v>
      </c>
      <c r="AO1305" s="549">
        <f t="shared" si="749"/>
        <v>0</v>
      </c>
      <c r="AP1305" s="549">
        <f t="shared" si="752"/>
        <v>0</v>
      </c>
      <c r="AQ1305" s="283">
        <f t="shared" si="763"/>
        <v>0</v>
      </c>
      <c r="AR1305" s="281">
        <f t="shared" si="753"/>
        <v>0</v>
      </c>
      <c r="AT1305" s="446"/>
      <c r="AU1305" s="344"/>
      <c r="AV1305" s="447" t="str">
        <f t="shared" si="781"/>
        <v>CA</v>
      </c>
      <c r="AW1305" s="447" t="str">
        <f t="shared" si="781"/>
        <v>CL</v>
      </c>
      <c r="AX1305" s="447" t="str">
        <f t="shared" si="781"/>
        <v>AIC</v>
      </c>
      <c r="AY1305" s="447" t="str">
        <f t="shared" si="782"/>
        <v>ERB</v>
      </c>
      <c r="AZ1305" s="447" t="str">
        <f t="shared" si="782"/>
        <v>GRB</v>
      </c>
      <c r="BA1305" s="447" t="str">
        <f t="shared" si="782"/>
        <v>Non-Op</v>
      </c>
      <c r="BC1305" s="445" t="s">
        <v>2314</v>
      </c>
      <c r="BD1305" s="552">
        <f t="shared" si="771"/>
        <v>-70543914.849999994</v>
      </c>
      <c r="BF1305" s="435"/>
      <c r="BG1305" s="435"/>
      <c r="BH1305" s="435"/>
      <c r="BI1305" s="435"/>
      <c r="BJ1305" s="435"/>
      <c r="BK1305" s="435"/>
      <c r="BL1305" s="435"/>
      <c r="BN1305" s="444"/>
    </row>
    <row r="1306" spans="1:66 16352:16365" s="28" customFormat="1" ht="12" customHeight="1">
      <c r="A1306" s="287">
        <v>23200063</v>
      </c>
      <c r="B1306" s="288" t="str">
        <f t="shared" si="778"/>
        <v>23200063</v>
      </c>
      <c r="C1306" s="444" t="s">
        <v>1787</v>
      </c>
      <c r="D1306" s="445" t="s">
        <v>2092</v>
      </c>
      <c r="E1306" s="445"/>
      <c r="F1306" s="444"/>
      <c r="G1306" s="445"/>
      <c r="H1306" s="547">
        <v>0</v>
      </c>
      <c r="I1306" s="547">
        <v>0</v>
      </c>
      <c r="J1306" s="547">
        <v>0</v>
      </c>
      <c r="K1306" s="547">
        <v>0</v>
      </c>
      <c r="L1306" s="547">
        <v>0</v>
      </c>
      <c r="M1306" s="547">
        <v>-3804075.78</v>
      </c>
      <c r="N1306" s="547">
        <v>-3837776.25</v>
      </c>
      <c r="O1306" s="547">
        <v>0</v>
      </c>
      <c r="P1306" s="547">
        <v>0</v>
      </c>
      <c r="Q1306" s="547">
        <v>0</v>
      </c>
      <c r="R1306" s="547">
        <v>-4239244.2699999996</v>
      </c>
      <c r="S1306" s="547">
        <v>-4072301.95</v>
      </c>
      <c r="T1306" s="547">
        <v>0</v>
      </c>
      <c r="U1306" s="547"/>
      <c r="V1306" s="547">
        <f t="shared" si="764"/>
        <v>-1329449.8541666667</v>
      </c>
      <c r="W1306" s="285"/>
      <c r="X1306" s="286"/>
      <c r="Y1306" s="548">
        <f t="shared" si="779"/>
        <v>0</v>
      </c>
      <c r="Z1306" s="549">
        <f t="shared" si="779"/>
        <v>0</v>
      </c>
      <c r="AA1306" s="549">
        <f t="shared" si="779"/>
        <v>0</v>
      </c>
      <c r="AB1306" s="282">
        <f t="shared" si="760"/>
        <v>0</v>
      </c>
      <c r="AC1306" s="281">
        <f t="shared" si="761"/>
        <v>0</v>
      </c>
      <c r="AD1306" s="549">
        <f t="shared" si="765"/>
        <v>0</v>
      </c>
      <c r="AE1306" s="553">
        <f t="shared" si="766"/>
        <v>0</v>
      </c>
      <c r="AF1306" s="282">
        <f t="shared" si="767"/>
        <v>0</v>
      </c>
      <c r="AG1306" s="283">
        <f t="shared" si="768"/>
        <v>0</v>
      </c>
      <c r="AH1306" s="281">
        <f t="shared" si="783"/>
        <v>0</v>
      </c>
      <c r="AI1306" s="551">
        <f t="shared" si="770"/>
        <v>0</v>
      </c>
      <c r="AJ1306" s="549">
        <f t="shared" si="770"/>
        <v>-1329449.8541666667</v>
      </c>
      <c r="AK1306" s="549">
        <f t="shared" si="770"/>
        <v>0</v>
      </c>
      <c r="AL1306" s="282">
        <f t="shared" si="750"/>
        <v>0</v>
      </c>
      <c r="AM1306" s="281">
        <f t="shared" si="751"/>
        <v>0</v>
      </c>
      <c r="AN1306" s="549">
        <f t="shared" si="748"/>
        <v>0</v>
      </c>
      <c r="AO1306" s="549">
        <f t="shared" si="749"/>
        <v>0</v>
      </c>
      <c r="AP1306" s="549">
        <f t="shared" si="752"/>
        <v>0</v>
      </c>
      <c r="AQ1306" s="283">
        <f t="shared" si="763"/>
        <v>0</v>
      </c>
      <c r="AR1306" s="281">
        <f t="shared" si="753"/>
        <v>0</v>
      </c>
      <c r="AT1306" s="446"/>
      <c r="AU1306" s="344"/>
      <c r="AV1306" s="447" t="str">
        <f t="shared" si="781"/>
        <v>CA</v>
      </c>
      <c r="AW1306" s="447" t="str">
        <f t="shared" si="781"/>
        <v>CL</v>
      </c>
      <c r="AX1306" s="447" t="str">
        <f t="shared" si="781"/>
        <v>AIC</v>
      </c>
      <c r="AY1306" s="447" t="str">
        <f t="shared" si="782"/>
        <v>ERB</v>
      </c>
      <c r="AZ1306" s="447" t="str">
        <f t="shared" si="782"/>
        <v>GRB</v>
      </c>
      <c r="BA1306" s="447" t="str">
        <f t="shared" si="782"/>
        <v>Non-Op</v>
      </c>
      <c r="BC1306" s="445" t="s">
        <v>2314</v>
      </c>
      <c r="BD1306" s="552">
        <f t="shared" si="771"/>
        <v>0</v>
      </c>
      <c r="BF1306" s="435"/>
      <c r="BG1306" s="435"/>
      <c r="BH1306" s="435"/>
      <c r="BI1306" s="435"/>
      <c r="BJ1306" s="435"/>
      <c r="BK1306" s="435"/>
      <c r="BL1306" s="435"/>
      <c r="BN1306" s="444"/>
    </row>
    <row r="1307" spans="1:66 16352:16365" s="28" customFormat="1" ht="12" customHeight="1">
      <c r="A1307" s="287">
        <v>23200071</v>
      </c>
      <c r="B1307" s="288" t="str">
        <f t="shared" si="778"/>
        <v>23200071</v>
      </c>
      <c r="C1307" s="444" t="s">
        <v>1788</v>
      </c>
      <c r="D1307" s="445" t="s">
        <v>2092</v>
      </c>
      <c r="E1307" s="445"/>
      <c r="F1307" s="444"/>
      <c r="G1307" s="445"/>
      <c r="H1307" s="547">
        <v>-1390960.3</v>
      </c>
      <c r="I1307" s="547">
        <v>-1408637.43</v>
      </c>
      <c r="J1307" s="547">
        <v>-719555.1</v>
      </c>
      <c r="K1307" s="547">
        <v>-1296375.3600000001</v>
      </c>
      <c r="L1307" s="547">
        <v>-824996.29</v>
      </c>
      <c r="M1307" s="547">
        <v>-1944743.1</v>
      </c>
      <c r="N1307" s="547">
        <v>-2225212.4700000002</v>
      </c>
      <c r="O1307" s="547">
        <v>-1030758.17</v>
      </c>
      <c r="P1307" s="547">
        <v>-466466.58</v>
      </c>
      <c r="Q1307" s="547">
        <v>-385837.03</v>
      </c>
      <c r="R1307" s="547">
        <v>-480755.26</v>
      </c>
      <c r="S1307" s="547">
        <v>-657407.66</v>
      </c>
      <c r="T1307" s="547">
        <v>-490414.9</v>
      </c>
      <c r="U1307" s="547"/>
      <c r="V1307" s="547">
        <f t="shared" si="764"/>
        <v>-1031786.0041666665</v>
      </c>
      <c r="W1307" s="285"/>
      <c r="X1307" s="285"/>
      <c r="Y1307" s="548">
        <f t="shared" si="779"/>
        <v>0</v>
      </c>
      <c r="Z1307" s="549">
        <f t="shared" si="779"/>
        <v>-490414.9</v>
      </c>
      <c r="AA1307" s="549">
        <f t="shared" si="779"/>
        <v>0</v>
      </c>
      <c r="AB1307" s="282">
        <f t="shared" si="760"/>
        <v>0</v>
      </c>
      <c r="AC1307" s="281">
        <f t="shared" si="761"/>
        <v>0</v>
      </c>
      <c r="AD1307" s="549">
        <f t="shared" si="765"/>
        <v>0</v>
      </c>
      <c r="AE1307" s="553">
        <f t="shared" si="766"/>
        <v>0</v>
      </c>
      <c r="AF1307" s="282">
        <f t="shared" si="767"/>
        <v>0</v>
      </c>
      <c r="AG1307" s="283">
        <f t="shared" si="768"/>
        <v>0</v>
      </c>
      <c r="AH1307" s="281">
        <f t="shared" si="783"/>
        <v>0</v>
      </c>
      <c r="AI1307" s="551">
        <f t="shared" si="770"/>
        <v>0</v>
      </c>
      <c r="AJ1307" s="549">
        <f t="shared" si="770"/>
        <v>-1031786.0041666665</v>
      </c>
      <c r="AK1307" s="549">
        <f t="shared" si="770"/>
        <v>0</v>
      </c>
      <c r="AL1307" s="282">
        <f t="shared" si="750"/>
        <v>0</v>
      </c>
      <c r="AM1307" s="281">
        <f t="shared" si="751"/>
        <v>0</v>
      </c>
      <c r="AN1307" s="549">
        <f t="shared" si="748"/>
        <v>0</v>
      </c>
      <c r="AO1307" s="549">
        <f t="shared" si="749"/>
        <v>0</v>
      </c>
      <c r="AP1307" s="549">
        <f t="shared" si="752"/>
        <v>0</v>
      </c>
      <c r="AQ1307" s="283">
        <f t="shared" si="763"/>
        <v>0</v>
      </c>
      <c r="AR1307" s="281">
        <f t="shared" si="753"/>
        <v>0</v>
      </c>
      <c r="AT1307" s="446"/>
      <c r="AU1307" s="344"/>
      <c r="AV1307" s="447" t="str">
        <f t="shared" si="781"/>
        <v>CA</v>
      </c>
      <c r="AW1307" s="447" t="str">
        <f t="shared" si="781"/>
        <v>CL</v>
      </c>
      <c r="AX1307" s="447" t="str">
        <f t="shared" si="781"/>
        <v>AIC</v>
      </c>
      <c r="AY1307" s="447" t="str">
        <f t="shared" si="782"/>
        <v>ERB</v>
      </c>
      <c r="AZ1307" s="447" t="str">
        <f t="shared" si="782"/>
        <v>GRB</v>
      </c>
      <c r="BA1307" s="447" t="str">
        <f t="shared" si="782"/>
        <v>Non-Op</v>
      </c>
      <c r="BC1307" s="445" t="s">
        <v>2314</v>
      </c>
      <c r="BD1307" s="552">
        <f t="shared" si="771"/>
        <v>-490414.9</v>
      </c>
      <c r="BF1307" s="435"/>
      <c r="BG1307" s="435"/>
      <c r="BH1307" s="435"/>
      <c r="BI1307" s="435"/>
      <c r="BJ1307" s="435"/>
      <c r="BK1307" s="435"/>
      <c r="BL1307" s="435"/>
      <c r="BN1307" s="444"/>
    </row>
    <row r="1308" spans="1:66 16352:16365" s="28" customFormat="1" ht="12" customHeight="1">
      <c r="A1308" s="287">
        <v>23200081</v>
      </c>
      <c r="B1308" s="288" t="str">
        <f t="shared" si="778"/>
        <v>23200081</v>
      </c>
      <c r="C1308" s="444" t="s">
        <v>1789</v>
      </c>
      <c r="D1308" s="445" t="s">
        <v>2092</v>
      </c>
      <c r="E1308" s="445"/>
      <c r="F1308" s="444"/>
      <c r="G1308" s="445"/>
      <c r="H1308" s="547">
        <v>-5985427.7400000002</v>
      </c>
      <c r="I1308" s="547">
        <v>-6234091.7199999997</v>
      </c>
      <c r="J1308" s="547">
        <v>-5490816.7599999998</v>
      </c>
      <c r="K1308" s="547">
        <v>-5646851.2800000003</v>
      </c>
      <c r="L1308" s="547">
        <v>-5497262.8399999999</v>
      </c>
      <c r="M1308" s="547">
        <v>-5181797.49</v>
      </c>
      <c r="N1308" s="547">
        <v>-4877174.08</v>
      </c>
      <c r="O1308" s="547">
        <v>-5864561.3099999996</v>
      </c>
      <c r="P1308" s="547">
        <v>-6596514.3399999999</v>
      </c>
      <c r="Q1308" s="547">
        <v>-6969375.7199999997</v>
      </c>
      <c r="R1308" s="547">
        <v>-5977621.3099999996</v>
      </c>
      <c r="S1308" s="547">
        <v>-6277671.2999999998</v>
      </c>
      <c r="T1308" s="547">
        <v>-7993881.9299999997</v>
      </c>
      <c r="U1308" s="547"/>
      <c r="V1308" s="547">
        <f t="shared" si="764"/>
        <v>-5966949.4154166663</v>
      </c>
      <c r="W1308" s="285"/>
      <c r="X1308" s="285"/>
      <c r="Y1308" s="548">
        <f t="shared" si="779"/>
        <v>0</v>
      </c>
      <c r="Z1308" s="549">
        <f t="shared" si="779"/>
        <v>-7993881.9299999997</v>
      </c>
      <c r="AA1308" s="549">
        <f t="shared" si="779"/>
        <v>0</v>
      </c>
      <c r="AB1308" s="282">
        <f t="shared" si="760"/>
        <v>0</v>
      </c>
      <c r="AC1308" s="281">
        <f t="shared" si="761"/>
        <v>0</v>
      </c>
      <c r="AD1308" s="549">
        <f t="shared" si="765"/>
        <v>0</v>
      </c>
      <c r="AE1308" s="553">
        <f t="shared" si="766"/>
        <v>0</v>
      </c>
      <c r="AF1308" s="282">
        <f t="shared" si="767"/>
        <v>0</v>
      </c>
      <c r="AG1308" s="283">
        <f t="shared" si="768"/>
        <v>0</v>
      </c>
      <c r="AH1308" s="281">
        <f t="shared" si="783"/>
        <v>0</v>
      </c>
      <c r="AI1308" s="551">
        <f t="shared" si="770"/>
        <v>0</v>
      </c>
      <c r="AJ1308" s="549">
        <f t="shared" si="770"/>
        <v>-5966949.4154166663</v>
      </c>
      <c r="AK1308" s="549">
        <f t="shared" si="770"/>
        <v>0</v>
      </c>
      <c r="AL1308" s="282">
        <f t="shared" si="750"/>
        <v>0</v>
      </c>
      <c r="AM1308" s="281">
        <f t="shared" si="751"/>
        <v>0</v>
      </c>
      <c r="AN1308" s="549">
        <f t="shared" si="748"/>
        <v>0</v>
      </c>
      <c r="AO1308" s="549">
        <f t="shared" si="749"/>
        <v>0</v>
      </c>
      <c r="AP1308" s="549">
        <f t="shared" si="752"/>
        <v>0</v>
      </c>
      <c r="AQ1308" s="283">
        <f t="shared" si="763"/>
        <v>0</v>
      </c>
      <c r="AR1308" s="281">
        <f t="shared" si="753"/>
        <v>0</v>
      </c>
      <c r="AT1308" s="446"/>
      <c r="AU1308" s="344"/>
      <c r="AV1308" s="447" t="str">
        <f t="shared" si="781"/>
        <v>CA</v>
      </c>
      <c r="AW1308" s="447" t="str">
        <f t="shared" si="781"/>
        <v>CL</v>
      </c>
      <c r="AX1308" s="447" t="str">
        <f t="shared" si="781"/>
        <v>AIC</v>
      </c>
      <c r="AY1308" s="447" t="str">
        <f t="shared" si="782"/>
        <v>ERB</v>
      </c>
      <c r="AZ1308" s="447" t="str">
        <f t="shared" si="782"/>
        <v>GRB</v>
      </c>
      <c r="BA1308" s="447" t="str">
        <f t="shared" si="782"/>
        <v>Non-Op</v>
      </c>
      <c r="BC1308" s="445" t="s">
        <v>2314</v>
      </c>
      <c r="BD1308" s="552">
        <f t="shared" si="771"/>
        <v>-7993881.9299999997</v>
      </c>
      <c r="BF1308" s="435"/>
      <c r="BG1308" s="435"/>
      <c r="BH1308" s="435"/>
      <c r="BI1308" s="435"/>
      <c r="BJ1308" s="435"/>
      <c r="BK1308" s="435"/>
      <c r="BL1308" s="435"/>
      <c r="BN1308" s="444"/>
    </row>
    <row r="1309" spans="1:66 16352:16365" s="28" customFormat="1" ht="12" customHeight="1">
      <c r="A1309" s="287">
        <v>23200101</v>
      </c>
      <c r="B1309" s="288" t="str">
        <f t="shared" si="778"/>
        <v>23200101</v>
      </c>
      <c r="C1309" s="444" t="s">
        <v>1790</v>
      </c>
      <c r="D1309" s="445" t="s">
        <v>2092</v>
      </c>
      <c r="E1309" s="445"/>
      <c r="F1309" s="444"/>
      <c r="G1309" s="445"/>
      <c r="H1309" s="547">
        <v>-273954.5</v>
      </c>
      <c r="I1309" s="547">
        <v>-381408.5</v>
      </c>
      <c r="J1309" s="547">
        <v>-1086255.58</v>
      </c>
      <c r="K1309" s="547">
        <v>-462476</v>
      </c>
      <c r="L1309" s="547">
        <v>-12.4</v>
      </c>
      <c r="M1309" s="547">
        <v>-8375295.5</v>
      </c>
      <c r="N1309" s="547">
        <v>-10</v>
      </c>
      <c r="O1309" s="547">
        <v>-10</v>
      </c>
      <c r="P1309" s="547">
        <v>-756606.25</v>
      </c>
      <c r="Q1309" s="547">
        <v>0</v>
      </c>
      <c r="R1309" s="547">
        <v>-1583573.5</v>
      </c>
      <c r="S1309" s="547">
        <v>-2788025.03</v>
      </c>
      <c r="T1309" s="547">
        <v>0</v>
      </c>
      <c r="U1309" s="547"/>
      <c r="V1309" s="547">
        <f t="shared" si="764"/>
        <v>-1297554.1675</v>
      </c>
      <c r="W1309" s="285"/>
      <c r="X1309" s="286"/>
      <c r="Y1309" s="548">
        <f t="shared" si="779"/>
        <v>0</v>
      </c>
      <c r="Z1309" s="549">
        <f t="shared" si="779"/>
        <v>0</v>
      </c>
      <c r="AA1309" s="549">
        <f t="shared" si="779"/>
        <v>0</v>
      </c>
      <c r="AB1309" s="282">
        <f t="shared" si="760"/>
        <v>0</v>
      </c>
      <c r="AC1309" s="281">
        <f t="shared" si="761"/>
        <v>0</v>
      </c>
      <c r="AD1309" s="549">
        <f t="shared" si="765"/>
        <v>0</v>
      </c>
      <c r="AE1309" s="553">
        <f t="shared" si="766"/>
        <v>0</v>
      </c>
      <c r="AF1309" s="282">
        <f t="shared" si="767"/>
        <v>0</v>
      </c>
      <c r="AG1309" s="283">
        <f t="shared" si="768"/>
        <v>0</v>
      </c>
      <c r="AH1309" s="281">
        <f t="shared" si="783"/>
        <v>0</v>
      </c>
      <c r="AI1309" s="551">
        <f t="shared" si="770"/>
        <v>0</v>
      </c>
      <c r="AJ1309" s="549">
        <f t="shared" si="770"/>
        <v>-1297554.1675</v>
      </c>
      <c r="AK1309" s="549">
        <f t="shared" si="770"/>
        <v>0</v>
      </c>
      <c r="AL1309" s="282">
        <f t="shared" si="750"/>
        <v>0</v>
      </c>
      <c r="AM1309" s="281">
        <f t="shared" si="751"/>
        <v>0</v>
      </c>
      <c r="AN1309" s="549">
        <f t="shared" si="748"/>
        <v>0</v>
      </c>
      <c r="AO1309" s="549">
        <f t="shared" si="749"/>
        <v>0</v>
      </c>
      <c r="AP1309" s="549">
        <f t="shared" si="752"/>
        <v>0</v>
      </c>
      <c r="AQ1309" s="283">
        <f t="shared" si="763"/>
        <v>0</v>
      </c>
      <c r="AR1309" s="281">
        <f t="shared" si="753"/>
        <v>0</v>
      </c>
      <c r="AT1309" s="446"/>
      <c r="AU1309" s="344"/>
      <c r="AV1309" s="447" t="str">
        <f t="shared" si="781"/>
        <v>CA</v>
      </c>
      <c r="AW1309" s="447" t="str">
        <f t="shared" si="781"/>
        <v>CL</v>
      </c>
      <c r="AX1309" s="447" t="str">
        <f t="shared" si="781"/>
        <v>AIC</v>
      </c>
      <c r="AY1309" s="447" t="str">
        <f t="shared" si="782"/>
        <v>ERB</v>
      </c>
      <c r="AZ1309" s="447" t="str">
        <f t="shared" si="782"/>
        <v>GRB</v>
      </c>
      <c r="BA1309" s="447" t="str">
        <f t="shared" si="782"/>
        <v>Non-Op</v>
      </c>
      <c r="BC1309" s="445" t="s">
        <v>2314</v>
      </c>
      <c r="BD1309" s="552">
        <f t="shared" si="771"/>
        <v>0</v>
      </c>
      <c r="BF1309" s="435"/>
      <c r="BG1309" s="435"/>
      <c r="BH1309" s="435"/>
      <c r="BI1309" s="435"/>
      <c r="BJ1309" s="435"/>
      <c r="BK1309" s="435"/>
      <c r="BL1309" s="435"/>
      <c r="BN1309" s="444"/>
    </row>
    <row r="1310" spans="1:66 16352:16365" s="28" customFormat="1" ht="12" customHeight="1">
      <c r="A1310" s="287">
        <v>23200103</v>
      </c>
      <c r="B1310" s="288" t="str">
        <f t="shared" si="778"/>
        <v>23200103</v>
      </c>
      <c r="C1310" s="444" t="s">
        <v>1791</v>
      </c>
      <c r="D1310" s="445" t="s">
        <v>2092</v>
      </c>
      <c r="E1310" s="445"/>
      <c r="F1310" s="444"/>
      <c r="G1310" s="445"/>
      <c r="H1310" s="547">
        <v>-140482.34</v>
      </c>
      <c r="I1310" s="547">
        <v>-128730.86</v>
      </c>
      <c r="J1310" s="547">
        <v>-230894.38</v>
      </c>
      <c r="K1310" s="547">
        <v>-254580.75</v>
      </c>
      <c r="L1310" s="547">
        <v>-105877.11</v>
      </c>
      <c r="M1310" s="547">
        <v>-111122.96</v>
      </c>
      <c r="N1310" s="547">
        <v>-122064.68</v>
      </c>
      <c r="O1310" s="547">
        <v>-103354.78</v>
      </c>
      <c r="P1310" s="547">
        <v>-114457.36</v>
      </c>
      <c r="Q1310" s="547">
        <v>-111160.38</v>
      </c>
      <c r="R1310" s="547">
        <v>-223263.57</v>
      </c>
      <c r="S1310" s="547">
        <v>-231265.47</v>
      </c>
      <c r="T1310" s="547">
        <v>-257669.29</v>
      </c>
      <c r="U1310" s="547"/>
      <c r="V1310" s="547">
        <f t="shared" si="764"/>
        <v>-161320.67625000002</v>
      </c>
      <c r="W1310" s="285"/>
      <c r="X1310" s="286"/>
      <c r="Y1310" s="548">
        <f t="shared" si="779"/>
        <v>0</v>
      </c>
      <c r="Z1310" s="549">
        <f t="shared" si="779"/>
        <v>-257669.29</v>
      </c>
      <c r="AA1310" s="549">
        <f t="shared" si="779"/>
        <v>0</v>
      </c>
      <c r="AB1310" s="282">
        <f t="shared" si="760"/>
        <v>0</v>
      </c>
      <c r="AC1310" s="281">
        <f t="shared" si="761"/>
        <v>0</v>
      </c>
      <c r="AD1310" s="549">
        <f t="shared" si="765"/>
        <v>0</v>
      </c>
      <c r="AE1310" s="553">
        <f t="shared" si="766"/>
        <v>0</v>
      </c>
      <c r="AF1310" s="282">
        <f t="shared" si="767"/>
        <v>0</v>
      </c>
      <c r="AG1310" s="283">
        <f t="shared" si="768"/>
        <v>0</v>
      </c>
      <c r="AH1310" s="281">
        <f t="shared" si="783"/>
        <v>0</v>
      </c>
      <c r="AI1310" s="551">
        <f t="shared" si="770"/>
        <v>0</v>
      </c>
      <c r="AJ1310" s="549">
        <f t="shared" si="770"/>
        <v>-161320.67625000002</v>
      </c>
      <c r="AK1310" s="549">
        <f t="shared" si="770"/>
        <v>0</v>
      </c>
      <c r="AL1310" s="282">
        <f t="shared" si="750"/>
        <v>0</v>
      </c>
      <c r="AM1310" s="281">
        <f t="shared" si="751"/>
        <v>0</v>
      </c>
      <c r="AN1310" s="549">
        <f t="shared" si="748"/>
        <v>0</v>
      </c>
      <c r="AO1310" s="549">
        <f t="shared" si="749"/>
        <v>0</v>
      </c>
      <c r="AP1310" s="549">
        <f t="shared" si="752"/>
        <v>0</v>
      </c>
      <c r="AQ1310" s="283">
        <f t="shared" si="763"/>
        <v>0</v>
      </c>
      <c r="AR1310" s="281">
        <f t="shared" si="753"/>
        <v>0</v>
      </c>
      <c r="AT1310" s="446"/>
      <c r="AU1310" s="344"/>
      <c r="AV1310" s="447" t="str">
        <f t="shared" si="781"/>
        <v>CA</v>
      </c>
      <c r="AW1310" s="447" t="str">
        <f t="shared" si="781"/>
        <v>CL</v>
      </c>
      <c r="AX1310" s="447" t="str">
        <f t="shared" si="781"/>
        <v>AIC</v>
      </c>
      <c r="AY1310" s="447" t="str">
        <f t="shared" si="782"/>
        <v>ERB</v>
      </c>
      <c r="AZ1310" s="447" t="str">
        <f t="shared" si="782"/>
        <v>GRB</v>
      </c>
      <c r="BA1310" s="447" t="str">
        <f t="shared" si="782"/>
        <v>Non-Op</v>
      </c>
      <c r="BC1310" s="445" t="s">
        <v>2314</v>
      </c>
      <c r="BD1310" s="552">
        <f t="shared" si="771"/>
        <v>-257669.29</v>
      </c>
      <c r="BF1310" s="435"/>
      <c r="BG1310" s="435"/>
      <c r="BH1310" s="435"/>
      <c r="BI1310" s="435"/>
      <c r="BJ1310" s="435"/>
      <c r="BK1310" s="435"/>
      <c r="BL1310" s="435"/>
      <c r="BN1310" s="444"/>
    </row>
    <row r="1311" spans="1:66 16352:16365" s="28" customFormat="1" ht="12" customHeight="1">
      <c r="A1311" s="287">
        <v>23200111</v>
      </c>
      <c r="B1311" s="288" t="str">
        <f t="shared" si="778"/>
        <v>23200111</v>
      </c>
      <c r="C1311" s="444" t="s">
        <v>1792</v>
      </c>
      <c r="D1311" s="445" t="s">
        <v>2092</v>
      </c>
      <c r="E1311" s="445"/>
      <c r="F1311" s="444"/>
      <c r="G1311" s="445"/>
      <c r="H1311" s="547">
        <v>-54636.41</v>
      </c>
      <c r="I1311" s="547">
        <v>-109586.4</v>
      </c>
      <c r="J1311" s="547">
        <v>-5450.59</v>
      </c>
      <c r="K1311" s="547">
        <v>-142460.26999999999</v>
      </c>
      <c r="L1311" s="547">
        <v>-100580.3</v>
      </c>
      <c r="M1311" s="547">
        <v>-44383.75</v>
      </c>
      <c r="N1311" s="547">
        <v>-65411.75</v>
      </c>
      <c r="O1311" s="547">
        <v>-130003.68</v>
      </c>
      <c r="P1311" s="547">
        <v>-242253.06</v>
      </c>
      <c r="Q1311" s="547">
        <v>-247501.21</v>
      </c>
      <c r="R1311" s="547">
        <v>-120752.95</v>
      </c>
      <c r="S1311" s="547">
        <v>-104940.41</v>
      </c>
      <c r="T1311" s="547">
        <v>-292784.82</v>
      </c>
      <c r="U1311" s="547"/>
      <c r="V1311" s="547">
        <f t="shared" si="764"/>
        <v>-123919.58208333333</v>
      </c>
      <c r="W1311" s="285"/>
      <c r="X1311" s="285"/>
      <c r="Y1311" s="548">
        <f t="shared" si="779"/>
        <v>0</v>
      </c>
      <c r="Z1311" s="549">
        <f t="shared" si="779"/>
        <v>-292784.82</v>
      </c>
      <c r="AA1311" s="549">
        <f t="shared" si="779"/>
        <v>0</v>
      </c>
      <c r="AB1311" s="282">
        <f t="shared" si="760"/>
        <v>0</v>
      </c>
      <c r="AC1311" s="281">
        <f t="shared" si="761"/>
        <v>0</v>
      </c>
      <c r="AD1311" s="549">
        <f t="shared" si="765"/>
        <v>0</v>
      </c>
      <c r="AE1311" s="553">
        <f t="shared" si="766"/>
        <v>0</v>
      </c>
      <c r="AF1311" s="282">
        <f t="shared" si="767"/>
        <v>0</v>
      </c>
      <c r="AG1311" s="283">
        <f t="shared" si="768"/>
        <v>0</v>
      </c>
      <c r="AH1311" s="281">
        <f t="shared" si="783"/>
        <v>0</v>
      </c>
      <c r="AI1311" s="551">
        <f t="shared" si="770"/>
        <v>0</v>
      </c>
      <c r="AJ1311" s="549">
        <f t="shared" si="770"/>
        <v>-123919.58208333333</v>
      </c>
      <c r="AK1311" s="549">
        <f t="shared" si="770"/>
        <v>0</v>
      </c>
      <c r="AL1311" s="282">
        <f t="shared" si="750"/>
        <v>0</v>
      </c>
      <c r="AM1311" s="281">
        <f t="shared" si="751"/>
        <v>0</v>
      </c>
      <c r="AN1311" s="549">
        <f t="shared" si="748"/>
        <v>0</v>
      </c>
      <c r="AO1311" s="549">
        <f t="shared" si="749"/>
        <v>0</v>
      </c>
      <c r="AP1311" s="549">
        <f t="shared" si="752"/>
        <v>0</v>
      </c>
      <c r="AQ1311" s="283">
        <f t="shared" si="763"/>
        <v>0</v>
      </c>
      <c r="AR1311" s="281">
        <f t="shared" si="753"/>
        <v>0</v>
      </c>
      <c r="AT1311" s="446"/>
      <c r="AU1311" s="344"/>
      <c r="AV1311" s="447" t="str">
        <f t="shared" si="781"/>
        <v>CA</v>
      </c>
      <c r="AW1311" s="447" t="str">
        <f t="shared" si="781"/>
        <v>CL</v>
      </c>
      <c r="AX1311" s="447" t="str">
        <f t="shared" si="781"/>
        <v>AIC</v>
      </c>
      <c r="AY1311" s="447" t="str">
        <f t="shared" si="782"/>
        <v>ERB</v>
      </c>
      <c r="AZ1311" s="447" t="str">
        <f t="shared" si="782"/>
        <v>GRB</v>
      </c>
      <c r="BA1311" s="447" t="str">
        <f t="shared" si="782"/>
        <v>Non-Op</v>
      </c>
      <c r="BC1311" s="445" t="s">
        <v>2314</v>
      </c>
      <c r="BD1311" s="552">
        <f t="shared" si="771"/>
        <v>-292784.82</v>
      </c>
      <c r="BF1311" s="435"/>
      <c r="BG1311" s="435"/>
      <c r="BH1311" s="435"/>
      <c r="BI1311" s="435"/>
      <c r="BJ1311" s="435"/>
      <c r="BK1311" s="435"/>
      <c r="BL1311" s="435"/>
      <c r="BN1311" s="444"/>
    </row>
    <row r="1312" spans="1:66 16352:16365" s="28" customFormat="1" ht="12" customHeight="1">
      <c r="A1312" s="321">
        <v>23200113</v>
      </c>
      <c r="B1312" s="288" t="str">
        <f t="shared" si="778"/>
        <v>23200113</v>
      </c>
      <c r="C1312" s="445" t="s">
        <v>2967</v>
      </c>
      <c r="D1312" s="445" t="s">
        <v>2092</v>
      </c>
      <c r="E1312" s="447"/>
      <c r="F1312" s="445"/>
      <c r="G1312" s="447"/>
      <c r="H1312" s="319">
        <v>0</v>
      </c>
      <c r="I1312" s="319">
        <v>0</v>
      </c>
      <c r="J1312" s="319">
        <v>0</v>
      </c>
      <c r="K1312" s="319">
        <v>0</v>
      </c>
      <c r="L1312" s="319">
        <v>0</v>
      </c>
      <c r="M1312" s="319">
        <v>0</v>
      </c>
      <c r="N1312" s="319">
        <v>-2</v>
      </c>
      <c r="O1312" s="319">
        <v>0</v>
      </c>
      <c r="P1312" s="319">
        <v>0</v>
      </c>
      <c r="Q1312" s="319">
        <v>0</v>
      </c>
      <c r="R1312" s="319">
        <v>-2</v>
      </c>
      <c r="S1312" s="319">
        <v>-2</v>
      </c>
      <c r="T1312" s="319">
        <v>0</v>
      </c>
      <c r="U1312" s="59"/>
      <c r="V1312" s="319">
        <f t="shared" si="764"/>
        <v>-0.5</v>
      </c>
      <c r="W1312" s="285"/>
      <c r="X1312" s="285"/>
      <c r="Y1312" s="548">
        <f t="shared" si="779"/>
        <v>0</v>
      </c>
      <c r="Z1312" s="549">
        <f t="shared" si="779"/>
        <v>0</v>
      </c>
      <c r="AA1312" s="549">
        <f t="shared" si="779"/>
        <v>0</v>
      </c>
      <c r="AB1312" s="282">
        <f t="shared" si="760"/>
        <v>0</v>
      </c>
      <c r="AC1312" s="281">
        <f t="shared" si="761"/>
        <v>0</v>
      </c>
      <c r="AD1312" s="549">
        <f t="shared" si="765"/>
        <v>0</v>
      </c>
      <c r="AE1312" s="553">
        <f t="shared" si="766"/>
        <v>0</v>
      </c>
      <c r="AF1312" s="282">
        <f t="shared" si="767"/>
        <v>0</v>
      </c>
      <c r="AG1312" s="283">
        <f t="shared" si="768"/>
        <v>0</v>
      </c>
      <c r="AH1312" s="281">
        <f t="shared" si="783"/>
        <v>0</v>
      </c>
      <c r="AI1312" s="551">
        <f t="shared" si="770"/>
        <v>0</v>
      </c>
      <c r="AJ1312" s="549">
        <f t="shared" si="770"/>
        <v>-0.5</v>
      </c>
      <c r="AK1312" s="549">
        <f t="shared" si="770"/>
        <v>0</v>
      </c>
      <c r="AL1312" s="282">
        <f t="shared" si="750"/>
        <v>0</v>
      </c>
      <c r="AM1312" s="281">
        <f t="shared" si="751"/>
        <v>0</v>
      </c>
      <c r="AN1312" s="549">
        <f t="shared" si="748"/>
        <v>0</v>
      </c>
      <c r="AO1312" s="549">
        <f t="shared" si="749"/>
        <v>0</v>
      </c>
      <c r="AP1312" s="549">
        <f t="shared" si="752"/>
        <v>0</v>
      </c>
      <c r="AQ1312" s="283">
        <f t="shared" ref="AQ1312" si="784">SUM(AN1312:AP1312)</f>
        <v>0</v>
      </c>
      <c r="AR1312" s="281">
        <f t="shared" si="753"/>
        <v>0</v>
      </c>
      <c r="AT1312" s="446"/>
      <c r="AV1312" s="447" t="str">
        <f t="shared" si="781"/>
        <v>CA</v>
      </c>
      <c r="AW1312" s="447" t="str">
        <f t="shared" si="781"/>
        <v>CL</v>
      </c>
      <c r="AX1312" s="447" t="str">
        <f t="shared" si="781"/>
        <v>AIC</v>
      </c>
      <c r="AY1312" s="447" t="str">
        <f t="shared" si="782"/>
        <v>ERB</v>
      </c>
      <c r="AZ1312" s="447" t="str">
        <f t="shared" si="782"/>
        <v>GRB</v>
      </c>
      <c r="BA1312" s="447" t="str">
        <f t="shared" si="782"/>
        <v>Non-Op</v>
      </c>
      <c r="BC1312" s="445" t="s">
        <v>2314</v>
      </c>
      <c r="BD1312" s="552">
        <f t="shared" si="771"/>
        <v>0</v>
      </c>
      <c r="BF1312" s="435"/>
      <c r="BG1312" s="435"/>
      <c r="BH1312" s="435"/>
      <c r="BI1312" s="435"/>
      <c r="BJ1312" s="435"/>
      <c r="BK1312" s="435"/>
      <c r="BL1312" s="435"/>
      <c r="BN1312" s="444"/>
      <c r="XDX1312" s="321"/>
      <c r="XDY1312" s="444"/>
      <c r="XDZ1312" s="445"/>
      <c r="XEA1312" s="445"/>
      <c r="XEB1312" s="444"/>
      <c r="XEC1312" s="445"/>
      <c r="XED1312" s="447"/>
      <c r="XEE1312" s="447"/>
      <c r="XEF1312" s="447"/>
      <c r="XEG1312" s="447"/>
      <c r="XEH1312" s="447"/>
      <c r="XEI1312" s="447"/>
      <c r="XEJ1312" s="447"/>
      <c r="XEK1312" s="448"/>
    </row>
    <row r="1313" spans="1:66" s="28" customFormat="1" ht="12" customHeight="1">
      <c r="A1313" s="287">
        <v>23200121</v>
      </c>
      <c r="B1313" s="288" t="str">
        <f t="shared" si="778"/>
        <v>23200121</v>
      </c>
      <c r="C1313" s="444" t="s">
        <v>1793</v>
      </c>
      <c r="D1313" s="445" t="s">
        <v>2092</v>
      </c>
      <c r="E1313" s="445"/>
      <c r="F1313" s="444"/>
      <c r="G1313" s="445"/>
      <c r="H1313" s="547">
        <v>0</v>
      </c>
      <c r="I1313" s="547">
        <v>-56189.47</v>
      </c>
      <c r="J1313" s="547">
        <v>-56189.47</v>
      </c>
      <c r="K1313" s="547">
        <v>-128151.06</v>
      </c>
      <c r="L1313" s="547">
        <v>-128151.06</v>
      </c>
      <c r="M1313" s="547">
        <v>-128151.06</v>
      </c>
      <c r="N1313" s="547">
        <v>-152553.24</v>
      </c>
      <c r="O1313" s="547">
        <v>-152553.24</v>
      </c>
      <c r="P1313" s="547">
        <v>-152553.24</v>
      </c>
      <c r="Q1313" s="547">
        <v>-200735.12</v>
      </c>
      <c r="R1313" s="547">
        <v>-200735.12</v>
      </c>
      <c r="S1313" s="547">
        <v>-200735.12</v>
      </c>
      <c r="T1313" s="547">
        <v>-256832.78</v>
      </c>
      <c r="U1313" s="547"/>
      <c r="V1313" s="547">
        <f t="shared" si="764"/>
        <v>-140426.13250000001</v>
      </c>
      <c r="W1313" s="285"/>
      <c r="X1313" s="285"/>
      <c r="Y1313" s="548">
        <f t="shared" si="779"/>
        <v>0</v>
      </c>
      <c r="Z1313" s="549">
        <f t="shared" si="779"/>
        <v>-256832.78</v>
      </c>
      <c r="AA1313" s="549">
        <f t="shared" si="779"/>
        <v>0</v>
      </c>
      <c r="AB1313" s="282">
        <f t="shared" si="760"/>
        <v>0</v>
      </c>
      <c r="AC1313" s="281">
        <f t="shared" si="761"/>
        <v>0</v>
      </c>
      <c r="AD1313" s="549">
        <f t="shared" si="765"/>
        <v>0</v>
      </c>
      <c r="AE1313" s="553">
        <f t="shared" si="766"/>
        <v>0</v>
      </c>
      <c r="AF1313" s="282">
        <f t="shared" si="767"/>
        <v>0</v>
      </c>
      <c r="AG1313" s="283">
        <f t="shared" si="768"/>
        <v>0</v>
      </c>
      <c r="AH1313" s="281">
        <f t="shared" si="783"/>
        <v>0</v>
      </c>
      <c r="AI1313" s="551">
        <f t="shared" ref="AI1313:AK1333" si="785">IF($D1313=AI$5,$V1313,0)</f>
        <v>0</v>
      </c>
      <c r="AJ1313" s="549">
        <f t="shared" si="785"/>
        <v>-140426.13250000001</v>
      </c>
      <c r="AK1313" s="549">
        <f t="shared" si="785"/>
        <v>0</v>
      </c>
      <c r="AL1313" s="282">
        <f t="shared" si="750"/>
        <v>0</v>
      </c>
      <c r="AM1313" s="281">
        <f t="shared" si="751"/>
        <v>0</v>
      </c>
      <c r="AN1313" s="549">
        <f t="shared" ref="AN1313:AN1379" si="786">IF($D1313=AN$5,$V1313,IF($D1313=AN$4, $V1313*$AK$1,0))</f>
        <v>0</v>
      </c>
      <c r="AO1313" s="549">
        <f t="shared" ref="AO1313:AO1379" si="787">IF($D1313=AO$5,$V1313,IF($D1313=AO$4, $V1313*$AK$2,0))</f>
        <v>0</v>
      </c>
      <c r="AP1313" s="549">
        <f t="shared" si="752"/>
        <v>0</v>
      </c>
      <c r="AQ1313" s="283">
        <f t="shared" si="763"/>
        <v>0</v>
      </c>
      <c r="AR1313" s="281">
        <f t="shared" si="753"/>
        <v>0</v>
      </c>
      <c r="AT1313" s="446"/>
      <c r="AU1313" s="344"/>
      <c r="AV1313" s="447" t="str">
        <f t="shared" si="781"/>
        <v>CA</v>
      </c>
      <c r="AW1313" s="447" t="str">
        <f t="shared" si="781"/>
        <v>CL</v>
      </c>
      <c r="AX1313" s="447" t="str">
        <f t="shared" si="781"/>
        <v>AIC</v>
      </c>
      <c r="AY1313" s="447" t="str">
        <f t="shared" si="782"/>
        <v>ERB</v>
      </c>
      <c r="AZ1313" s="447" t="str">
        <f t="shared" si="782"/>
        <v>GRB</v>
      </c>
      <c r="BA1313" s="447" t="str">
        <f t="shared" si="782"/>
        <v>Non-Op</v>
      </c>
      <c r="BC1313" s="445" t="s">
        <v>2314</v>
      </c>
      <c r="BD1313" s="552">
        <f t="shared" si="771"/>
        <v>-256832.78</v>
      </c>
      <c r="BF1313" s="435"/>
      <c r="BG1313" s="435"/>
      <c r="BH1313" s="435"/>
      <c r="BI1313" s="435"/>
      <c r="BJ1313" s="435"/>
      <c r="BK1313" s="435"/>
      <c r="BL1313" s="435"/>
      <c r="BN1313" s="444"/>
    </row>
    <row r="1314" spans="1:66" s="28" customFormat="1" ht="12" customHeight="1">
      <c r="A1314" s="287">
        <v>23200153</v>
      </c>
      <c r="B1314" s="288" t="str">
        <f t="shared" si="778"/>
        <v>23200153</v>
      </c>
      <c r="C1314" s="444" t="s">
        <v>1794</v>
      </c>
      <c r="D1314" s="445" t="s">
        <v>2092</v>
      </c>
      <c r="E1314" s="445"/>
      <c r="F1314" s="444"/>
      <c r="G1314" s="445"/>
      <c r="H1314" s="547">
        <v>0</v>
      </c>
      <c r="I1314" s="547">
        <v>0</v>
      </c>
      <c r="J1314" s="547">
        <v>0</v>
      </c>
      <c r="K1314" s="547">
        <v>0</v>
      </c>
      <c r="L1314" s="547">
        <v>0</v>
      </c>
      <c r="M1314" s="547">
        <v>-5199.8999999999996</v>
      </c>
      <c r="N1314" s="547">
        <v>-5584.09</v>
      </c>
      <c r="O1314" s="547">
        <v>-854.55</v>
      </c>
      <c r="P1314" s="547">
        <v>0</v>
      </c>
      <c r="Q1314" s="547">
        <v>0</v>
      </c>
      <c r="R1314" s="547">
        <v>-5269.14</v>
      </c>
      <c r="S1314" s="547">
        <v>-5456.56</v>
      </c>
      <c r="T1314" s="547">
        <v>0</v>
      </c>
      <c r="U1314" s="547"/>
      <c r="V1314" s="547">
        <f t="shared" si="764"/>
        <v>-1863.6866666666667</v>
      </c>
      <c r="W1314" s="279"/>
      <c r="X1314" s="348"/>
      <c r="Y1314" s="548">
        <f t="shared" si="779"/>
        <v>0</v>
      </c>
      <c r="Z1314" s="549">
        <f t="shared" si="779"/>
        <v>0</v>
      </c>
      <c r="AA1314" s="549">
        <f t="shared" si="779"/>
        <v>0</v>
      </c>
      <c r="AB1314" s="282">
        <f t="shared" si="760"/>
        <v>0</v>
      </c>
      <c r="AC1314" s="281">
        <f t="shared" si="761"/>
        <v>0</v>
      </c>
      <c r="AD1314" s="549">
        <f t="shared" si="765"/>
        <v>0</v>
      </c>
      <c r="AE1314" s="553">
        <f t="shared" si="766"/>
        <v>0</v>
      </c>
      <c r="AF1314" s="282">
        <f t="shared" si="767"/>
        <v>0</v>
      </c>
      <c r="AG1314" s="283">
        <f t="shared" si="768"/>
        <v>0</v>
      </c>
      <c r="AH1314" s="281">
        <f t="shared" si="783"/>
        <v>0</v>
      </c>
      <c r="AI1314" s="551">
        <f t="shared" si="785"/>
        <v>0</v>
      </c>
      <c r="AJ1314" s="549">
        <f t="shared" si="785"/>
        <v>-1863.6866666666667</v>
      </c>
      <c r="AK1314" s="549">
        <f t="shared" si="785"/>
        <v>0</v>
      </c>
      <c r="AL1314" s="282">
        <f t="shared" si="750"/>
        <v>0</v>
      </c>
      <c r="AM1314" s="281">
        <f t="shared" si="751"/>
        <v>0</v>
      </c>
      <c r="AN1314" s="549">
        <f t="shared" si="786"/>
        <v>0</v>
      </c>
      <c r="AO1314" s="549">
        <f t="shared" si="787"/>
        <v>0</v>
      </c>
      <c r="AP1314" s="549">
        <f t="shared" si="752"/>
        <v>0</v>
      </c>
      <c r="AQ1314" s="283">
        <f t="shared" si="763"/>
        <v>0</v>
      </c>
      <c r="AR1314" s="281">
        <f t="shared" si="753"/>
        <v>0</v>
      </c>
      <c r="AT1314" s="446"/>
      <c r="AU1314" s="344"/>
      <c r="AV1314" s="447" t="str">
        <f t="shared" si="781"/>
        <v>CA</v>
      </c>
      <c r="AW1314" s="447" t="str">
        <f t="shared" si="781"/>
        <v>CL</v>
      </c>
      <c r="AX1314" s="447" t="str">
        <f t="shared" si="781"/>
        <v>AIC</v>
      </c>
      <c r="AY1314" s="447" t="str">
        <f t="shared" si="782"/>
        <v>ERB</v>
      </c>
      <c r="AZ1314" s="447" t="str">
        <f t="shared" si="782"/>
        <v>GRB</v>
      </c>
      <c r="BA1314" s="447" t="str">
        <f t="shared" si="782"/>
        <v>Non-Op</v>
      </c>
      <c r="BC1314" s="445" t="s">
        <v>2314</v>
      </c>
      <c r="BD1314" s="552">
        <f t="shared" si="771"/>
        <v>0</v>
      </c>
      <c r="BF1314" s="435"/>
      <c r="BG1314" s="435"/>
      <c r="BH1314" s="435"/>
      <c r="BI1314" s="435"/>
      <c r="BJ1314" s="435"/>
      <c r="BK1314" s="435"/>
      <c r="BL1314" s="435"/>
      <c r="BN1314" s="444"/>
    </row>
    <row r="1315" spans="1:66" s="28" customFormat="1" ht="12" customHeight="1">
      <c r="A1315" s="324">
        <v>23200171</v>
      </c>
      <c r="B1315" s="290" t="str">
        <f t="shared" si="778"/>
        <v>23200171</v>
      </c>
      <c r="C1315" s="450" t="s">
        <v>2315</v>
      </c>
      <c r="D1315" s="451" t="s">
        <v>2092</v>
      </c>
      <c r="E1315" s="451"/>
      <c r="F1315" s="300">
        <v>43525</v>
      </c>
      <c r="G1315" s="451"/>
      <c r="H1315" s="556">
        <v>-71842.73</v>
      </c>
      <c r="I1315" s="556">
        <v>-39907.550000000003</v>
      </c>
      <c r="J1315" s="556">
        <v>-28149.77</v>
      </c>
      <c r="K1315" s="556">
        <v>-182031.77</v>
      </c>
      <c r="L1315" s="556">
        <v>-337679.86</v>
      </c>
      <c r="M1315" s="556">
        <v>-451775.34</v>
      </c>
      <c r="N1315" s="556">
        <v>-465881.93</v>
      </c>
      <c r="O1315" s="556">
        <v>-434031.5</v>
      </c>
      <c r="P1315" s="556">
        <v>-357690.96</v>
      </c>
      <c r="Q1315" s="556">
        <v>-248437.27</v>
      </c>
      <c r="R1315" s="556">
        <v>-171176.54</v>
      </c>
      <c r="S1315" s="556">
        <v>-96941.440000000002</v>
      </c>
      <c r="T1315" s="556">
        <v>584.55999999999995</v>
      </c>
      <c r="U1315" s="556"/>
      <c r="V1315" s="556">
        <f t="shared" si="764"/>
        <v>-237444.41791666669</v>
      </c>
      <c r="W1315" s="349"/>
      <c r="X1315" s="350"/>
      <c r="Y1315" s="548">
        <f t="shared" si="779"/>
        <v>0</v>
      </c>
      <c r="Z1315" s="549">
        <f t="shared" si="779"/>
        <v>584.55999999999995</v>
      </c>
      <c r="AA1315" s="549">
        <f t="shared" si="779"/>
        <v>0</v>
      </c>
      <c r="AB1315" s="282">
        <f t="shared" si="760"/>
        <v>0</v>
      </c>
      <c r="AC1315" s="281">
        <f t="shared" si="761"/>
        <v>0</v>
      </c>
      <c r="AD1315" s="549">
        <f t="shared" si="765"/>
        <v>0</v>
      </c>
      <c r="AE1315" s="553">
        <f t="shared" si="766"/>
        <v>0</v>
      </c>
      <c r="AF1315" s="282">
        <f t="shared" si="767"/>
        <v>0</v>
      </c>
      <c r="AG1315" s="283">
        <f t="shared" si="768"/>
        <v>0</v>
      </c>
      <c r="AH1315" s="281">
        <f t="shared" si="783"/>
        <v>0</v>
      </c>
      <c r="AI1315" s="551">
        <f t="shared" si="785"/>
        <v>0</v>
      </c>
      <c r="AJ1315" s="549">
        <f t="shared" si="785"/>
        <v>-237444.41791666669</v>
      </c>
      <c r="AK1315" s="549">
        <f t="shared" si="785"/>
        <v>0</v>
      </c>
      <c r="AL1315" s="282">
        <f t="shared" si="750"/>
        <v>0</v>
      </c>
      <c r="AM1315" s="281">
        <f t="shared" si="751"/>
        <v>0</v>
      </c>
      <c r="AN1315" s="549">
        <f t="shared" si="786"/>
        <v>0</v>
      </c>
      <c r="AO1315" s="549">
        <f t="shared" si="787"/>
        <v>0</v>
      </c>
      <c r="AP1315" s="549">
        <f t="shared" si="752"/>
        <v>0</v>
      </c>
      <c r="AQ1315" s="283">
        <f t="shared" si="763"/>
        <v>0</v>
      </c>
      <c r="AR1315" s="281">
        <f t="shared" si="753"/>
        <v>0</v>
      </c>
      <c r="AT1315" s="446"/>
      <c r="AU1315" s="344"/>
      <c r="AV1315" s="447" t="str">
        <f t="shared" si="781"/>
        <v>CA</v>
      </c>
      <c r="AW1315" s="447" t="str">
        <f t="shared" si="781"/>
        <v>CL</v>
      </c>
      <c r="AX1315" s="447" t="str">
        <f t="shared" si="781"/>
        <v>AIC</v>
      </c>
      <c r="AY1315" s="447" t="str">
        <f t="shared" si="782"/>
        <v>ERB</v>
      </c>
      <c r="AZ1315" s="447" t="str">
        <f t="shared" si="782"/>
        <v>GRB</v>
      </c>
      <c r="BA1315" s="447" t="str">
        <f t="shared" si="782"/>
        <v>Non-Op</v>
      </c>
      <c r="BC1315" s="445" t="s">
        <v>2314</v>
      </c>
      <c r="BD1315" s="552">
        <f t="shared" si="771"/>
        <v>584.55999999999995</v>
      </c>
      <c r="BF1315" s="435"/>
      <c r="BG1315" s="435"/>
      <c r="BH1315" s="435"/>
      <c r="BI1315" s="435"/>
      <c r="BJ1315" s="435"/>
      <c r="BK1315" s="435"/>
      <c r="BL1315" s="435"/>
      <c r="BN1315" s="444"/>
    </row>
    <row r="1316" spans="1:66" s="28" customFormat="1" ht="12" customHeight="1">
      <c r="A1316" s="324" t="s">
        <v>2968</v>
      </c>
      <c r="B1316" s="290" t="str">
        <f t="shared" si="778"/>
        <v>23200181</v>
      </c>
      <c r="C1316" s="450" t="s">
        <v>2969</v>
      </c>
      <c r="D1316" s="451" t="s">
        <v>2092</v>
      </c>
      <c r="E1316" s="451"/>
      <c r="F1316" s="300">
        <v>44501</v>
      </c>
      <c r="G1316" s="451"/>
      <c r="H1316" s="556">
        <v>0</v>
      </c>
      <c r="I1316" s="556">
        <v>0</v>
      </c>
      <c r="J1316" s="556">
        <v>0</v>
      </c>
      <c r="K1316" s="556">
        <v>0</v>
      </c>
      <c r="L1316" s="556">
        <v>0</v>
      </c>
      <c r="M1316" s="556">
        <v>-146518</v>
      </c>
      <c r="N1316" s="556">
        <v>0</v>
      </c>
      <c r="O1316" s="556">
        <v>0</v>
      </c>
      <c r="P1316" s="556">
        <v>0</v>
      </c>
      <c r="Q1316" s="556">
        <v>0</v>
      </c>
      <c r="R1316" s="556">
        <v>0</v>
      </c>
      <c r="S1316" s="556">
        <v>0</v>
      </c>
      <c r="T1316" s="556">
        <v>0</v>
      </c>
      <c r="U1316" s="556"/>
      <c r="V1316" s="556">
        <f t="shared" si="764"/>
        <v>-12209.833333333334</v>
      </c>
      <c r="W1316" s="349"/>
      <c r="X1316" s="350"/>
      <c r="Y1316" s="548">
        <f t="shared" si="779"/>
        <v>0</v>
      </c>
      <c r="Z1316" s="549">
        <f t="shared" si="779"/>
        <v>0</v>
      </c>
      <c r="AA1316" s="549">
        <f t="shared" si="779"/>
        <v>0</v>
      </c>
      <c r="AB1316" s="282">
        <f t="shared" ref="AB1316" si="788">T1316-SUM(Y1316:AA1316)</f>
        <v>0</v>
      </c>
      <c r="AC1316" s="281">
        <f t="shared" ref="AC1316" si="789">T1316-SUM(Y1316:AA1316)-AB1316</f>
        <v>0</v>
      </c>
      <c r="AD1316" s="549">
        <f t="shared" si="765"/>
        <v>0</v>
      </c>
      <c r="AE1316" s="553">
        <f t="shared" si="766"/>
        <v>0</v>
      </c>
      <c r="AF1316" s="282">
        <f t="shared" si="767"/>
        <v>0</v>
      </c>
      <c r="AG1316" s="283">
        <f t="shared" ref="AG1316" si="790">SUM(AD1316:AF1316)</f>
        <v>0</v>
      </c>
      <c r="AH1316" s="281">
        <f t="shared" si="783"/>
        <v>0</v>
      </c>
      <c r="AI1316" s="551">
        <f t="shared" si="785"/>
        <v>0</v>
      </c>
      <c r="AJ1316" s="549">
        <f t="shared" si="785"/>
        <v>-12209.833333333334</v>
      </c>
      <c r="AK1316" s="549">
        <f t="shared" si="785"/>
        <v>0</v>
      </c>
      <c r="AL1316" s="282">
        <f t="shared" ref="AL1316" si="791">V1316-SUM(AI1316:AK1316)</f>
        <v>0</v>
      </c>
      <c r="AM1316" s="281">
        <f t="shared" ref="AM1316" si="792">V1316-SUM(AI1316:AK1316)-AL1316</f>
        <v>0</v>
      </c>
      <c r="AN1316" s="549">
        <f t="shared" si="786"/>
        <v>0</v>
      </c>
      <c r="AO1316" s="549">
        <f t="shared" si="787"/>
        <v>0</v>
      </c>
      <c r="AP1316" s="549">
        <f t="shared" si="752"/>
        <v>0</v>
      </c>
      <c r="AQ1316" s="283">
        <f t="shared" ref="AQ1316" si="793">SUM(AN1316:AP1316)</f>
        <v>0</v>
      </c>
      <c r="AR1316" s="281">
        <f t="shared" ref="AR1316:AR1379" si="794">AQ1316-AL1316</f>
        <v>0</v>
      </c>
      <c r="AT1316" s="446"/>
      <c r="AU1316" s="344"/>
      <c r="AV1316" s="447" t="str">
        <f t="shared" si="781"/>
        <v>CA</v>
      </c>
      <c r="AW1316" s="447" t="str">
        <f t="shared" si="781"/>
        <v>CL</v>
      </c>
      <c r="AX1316" s="447" t="str">
        <f t="shared" si="781"/>
        <v>AIC</v>
      </c>
      <c r="AY1316" s="447" t="str">
        <f t="shared" si="782"/>
        <v>ERB</v>
      </c>
      <c r="AZ1316" s="447" t="str">
        <f t="shared" si="782"/>
        <v>GRB</v>
      </c>
      <c r="BA1316" s="447" t="str">
        <f t="shared" si="782"/>
        <v>Non-Op</v>
      </c>
      <c r="BC1316" s="445" t="s">
        <v>2314</v>
      </c>
      <c r="BD1316" s="552">
        <f t="shared" si="771"/>
        <v>0</v>
      </c>
      <c r="BF1316" s="435"/>
      <c r="BG1316" s="435"/>
      <c r="BH1316" s="435"/>
      <c r="BI1316" s="435"/>
      <c r="BJ1316" s="435"/>
      <c r="BK1316" s="435"/>
      <c r="BL1316" s="435"/>
      <c r="BN1316" s="444"/>
    </row>
    <row r="1317" spans="1:66" s="28" customFormat="1" ht="12" customHeight="1">
      <c r="A1317" s="287">
        <v>23200221</v>
      </c>
      <c r="B1317" s="288" t="str">
        <f t="shared" si="778"/>
        <v>23200221</v>
      </c>
      <c r="C1317" s="444" t="s">
        <v>1795</v>
      </c>
      <c r="D1317" s="445" t="s">
        <v>2092</v>
      </c>
      <c r="E1317" s="445"/>
      <c r="F1317" s="444"/>
      <c r="G1317" s="445"/>
      <c r="H1317" s="547">
        <v>-969576.29</v>
      </c>
      <c r="I1317" s="547">
        <v>-434680.89</v>
      </c>
      <c r="J1317" s="547">
        <v>-1300099.1499999999</v>
      </c>
      <c r="K1317" s="547">
        <v>-561469.99</v>
      </c>
      <c r="L1317" s="547">
        <v>-2350572.0299999998</v>
      </c>
      <c r="M1317" s="547">
        <v>-696982.53</v>
      </c>
      <c r="N1317" s="547">
        <v>-27276.65</v>
      </c>
      <c r="O1317" s="547">
        <v>-502093.27</v>
      </c>
      <c r="P1317" s="547">
        <v>-799632.23</v>
      </c>
      <c r="Q1317" s="547">
        <v>-832118.16</v>
      </c>
      <c r="R1317" s="547">
        <v>-1932464.35</v>
      </c>
      <c r="S1317" s="547">
        <v>-1772236.37</v>
      </c>
      <c r="T1317" s="547">
        <v>-6308748.2000000002</v>
      </c>
      <c r="U1317" s="547"/>
      <c r="V1317" s="547">
        <f t="shared" si="764"/>
        <v>-1237398.9887500003</v>
      </c>
      <c r="W1317" s="285"/>
      <c r="X1317" s="286"/>
      <c r="Y1317" s="548">
        <f t="shared" si="779"/>
        <v>0</v>
      </c>
      <c r="Z1317" s="549">
        <f t="shared" si="779"/>
        <v>-6308748.2000000002</v>
      </c>
      <c r="AA1317" s="549">
        <f t="shared" si="779"/>
        <v>0</v>
      </c>
      <c r="AB1317" s="282">
        <f t="shared" si="760"/>
        <v>0</v>
      </c>
      <c r="AC1317" s="281">
        <f t="shared" si="761"/>
        <v>0</v>
      </c>
      <c r="AD1317" s="549">
        <f t="shared" si="765"/>
        <v>0</v>
      </c>
      <c r="AE1317" s="553">
        <f t="shared" si="766"/>
        <v>0</v>
      </c>
      <c r="AF1317" s="282">
        <f t="shared" si="767"/>
        <v>0</v>
      </c>
      <c r="AG1317" s="283">
        <f t="shared" si="768"/>
        <v>0</v>
      </c>
      <c r="AH1317" s="281">
        <f t="shared" si="783"/>
        <v>0</v>
      </c>
      <c r="AI1317" s="551">
        <f t="shared" si="785"/>
        <v>0</v>
      </c>
      <c r="AJ1317" s="549">
        <f t="shared" si="785"/>
        <v>-1237398.9887500003</v>
      </c>
      <c r="AK1317" s="549">
        <f t="shared" si="785"/>
        <v>0</v>
      </c>
      <c r="AL1317" s="282">
        <f t="shared" ref="AL1317:AL1383" si="795">V1317-SUM(AI1317:AK1317)</f>
        <v>0</v>
      </c>
      <c r="AM1317" s="281">
        <f t="shared" ref="AM1317:AM1383" si="796">V1317-SUM(AI1317:AK1317)-AL1317</f>
        <v>0</v>
      </c>
      <c r="AN1317" s="549">
        <f t="shared" si="786"/>
        <v>0</v>
      </c>
      <c r="AO1317" s="549">
        <f t="shared" si="787"/>
        <v>0</v>
      </c>
      <c r="AP1317" s="549">
        <f t="shared" ref="AP1317:AP1385" si="797">IF($D1317=AP$5,$V1317,IF($D1317=AP$4, $V1317*$AL$2,0))</f>
        <v>0</v>
      </c>
      <c r="AQ1317" s="283">
        <f t="shared" si="763"/>
        <v>0</v>
      </c>
      <c r="AR1317" s="281">
        <f t="shared" si="794"/>
        <v>0</v>
      </c>
      <c r="AT1317" s="446"/>
      <c r="AU1317" s="344"/>
      <c r="AV1317" s="447" t="str">
        <f t="shared" si="781"/>
        <v>CA</v>
      </c>
      <c r="AW1317" s="447" t="str">
        <f t="shared" si="781"/>
        <v>CL</v>
      </c>
      <c r="AX1317" s="447" t="str">
        <f t="shared" si="781"/>
        <v>AIC</v>
      </c>
      <c r="AY1317" s="447" t="str">
        <f t="shared" si="782"/>
        <v>ERB</v>
      </c>
      <c r="AZ1317" s="447" t="str">
        <f t="shared" si="782"/>
        <v>GRB</v>
      </c>
      <c r="BA1317" s="447" t="str">
        <f t="shared" si="782"/>
        <v>Non-Op</v>
      </c>
      <c r="BC1317" s="445" t="s">
        <v>2314</v>
      </c>
      <c r="BD1317" s="552">
        <f t="shared" si="771"/>
        <v>-6308748.2000000002</v>
      </c>
      <c r="BF1317" s="435"/>
      <c r="BG1317" s="435"/>
      <c r="BH1317" s="435"/>
      <c r="BI1317" s="435"/>
      <c r="BJ1317" s="435"/>
      <c r="BK1317" s="435"/>
      <c r="BL1317" s="435"/>
      <c r="BN1317" s="444"/>
    </row>
    <row r="1318" spans="1:66" s="28" customFormat="1" ht="12" customHeight="1">
      <c r="A1318" s="287">
        <v>23200222</v>
      </c>
      <c r="B1318" s="288" t="str">
        <f t="shared" si="778"/>
        <v>23200222</v>
      </c>
      <c r="C1318" s="444" t="s">
        <v>1796</v>
      </c>
      <c r="D1318" s="445" t="s">
        <v>2092</v>
      </c>
      <c r="E1318" s="445"/>
      <c r="F1318" s="444"/>
      <c r="G1318" s="445"/>
      <c r="H1318" s="547">
        <v>-12476833.630000001</v>
      </c>
      <c r="I1318" s="547">
        <v>-12895751.93</v>
      </c>
      <c r="J1318" s="547">
        <v>-12062900.970000001</v>
      </c>
      <c r="K1318" s="547">
        <v>-12869747.939999999</v>
      </c>
      <c r="L1318" s="547">
        <v>-11618134.550000001</v>
      </c>
      <c r="M1318" s="547">
        <v>-11857232.960000001</v>
      </c>
      <c r="N1318" s="547">
        <v>-11532970.92</v>
      </c>
      <c r="O1318" s="547">
        <v>-11727434.189999999</v>
      </c>
      <c r="P1318" s="547">
        <v>-11576713.43</v>
      </c>
      <c r="Q1318" s="547">
        <v>-11290233.6</v>
      </c>
      <c r="R1318" s="547">
        <v>-11583232.560000001</v>
      </c>
      <c r="S1318" s="547">
        <v>-11950311.17</v>
      </c>
      <c r="T1318" s="547">
        <v>-12497277.550000001</v>
      </c>
      <c r="U1318" s="547"/>
      <c r="V1318" s="547">
        <f t="shared" si="764"/>
        <v>-11954309.984166665</v>
      </c>
      <c r="W1318" s="285"/>
      <c r="X1318" s="286"/>
      <c r="Y1318" s="548">
        <f t="shared" ref="Y1318:AA1337" si="798">IF($D1318=Y$5,$T1318,0)</f>
        <v>0</v>
      </c>
      <c r="Z1318" s="549">
        <f t="shared" si="798"/>
        <v>-12497277.550000001</v>
      </c>
      <c r="AA1318" s="549">
        <f t="shared" si="798"/>
        <v>0</v>
      </c>
      <c r="AB1318" s="282">
        <f t="shared" si="760"/>
        <v>0</v>
      </c>
      <c r="AC1318" s="281">
        <f t="shared" si="761"/>
        <v>0</v>
      </c>
      <c r="AD1318" s="549">
        <f t="shared" si="765"/>
        <v>0</v>
      </c>
      <c r="AE1318" s="553">
        <f t="shared" si="766"/>
        <v>0</v>
      </c>
      <c r="AF1318" s="282">
        <f t="shared" si="767"/>
        <v>0</v>
      </c>
      <c r="AG1318" s="283">
        <f t="shared" si="768"/>
        <v>0</v>
      </c>
      <c r="AH1318" s="281">
        <f t="shared" si="783"/>
        <v>0</v>
      </c>
      <c r="AI1318" s="551">
        <f t="shared" si="785"/>
        <v>0</v>
      </c>
      <c r="AJ1318" s="549">
        <f t="shared" si="785"/>
        <v>-11954309.984166665</v>
      </c>
      <c r="AK1318" s="549">
        <f t="shared" si="785"/>
        <v>0</v>
      </c>
      <c r="AL1318" s="282">
        <f t="shared" si="795"/>
        <v>0</v>
      </c>
      <c r="AM1318" s="281">
        <f t="shared" si="796"/>
        <v>0</v>
      </c>
      <c r="AN1318" s="549">
        <f t="shared" si="786"/>
        <v>0</v>
      </c>
      <c r="AO1318" s="549">
        <f t="shared" si="787"/>
        <v>0</v>
      </c>
      <c r="AP1318" s="549">
        <f t="shared" si="797"/>
        <v>0</v>
      </c>
      <c r="AQ1318" s="283">
        <f t="shared" si="763"/>
        <v>0</v>
      </c>
      <c r="AR1318" s="281">
        <f t="shared" si="794"/>
        <v>0</v>
      </c>
      <c r="AT1318" s="446"/>
      <c r="AU1318" s="344"/>
      <c r="AV1318" s="447" t="str">
        <f t="shared" si="781"/>
        <v>CA</v>
      </c>
      <c r="AW1318" s="447" t="str">
        <f t="shared" si="781"/>
        <v>CL</v>
      </c>
      <c r="AX1318" s="447" t="str">
        <f t="shared" si="781"/>
        <v>AIC</v>
      </c>
      <c r="AY1318" s="447" t="str">
        <f t="shared" si="782"/>
        <v>ERB</v>
      </c>
      <c r="AZ1318" s="447" t="str">
        <f t="shared" si="782"/>
        <v>GRB</v>
      </c>
      <c r="BA1318" s="447" t="str">
        <f t="shared" si="782"/>
        <v>Non-Op</v>
      </c>
      <c r="BC1318" s="445" t="s">
        <v>2314</v>
      </c>
      <c r="BD1318" s="552">
        <f t="shared" si="771"/>
        <v>-12497277.550000001</v>
      </c>
      <c r="BF1318" s="435"/>
      <c r="BG1318" s="435"/>
      <c r="BH1318" s="435"/>
      <c r="BI1318" s="435"/>
      <c r="BJ1318" s="435"/>
      <c r="BK1318" s="435"/>
      <c r="BL1318" s="435"/>
      <c r="BN1318" s="444"/>
    </row>
    <row r="1319" spans="1:66" s="28" customFormat="1" ht="12" customHeight="1">
      <c r="A1319" s="287">
        <v>23200242</v>
      </c>
      <c r="B1319" s="288" t="str">
        <f t="shared" si="778"/>
        <v>23200242</v>
      </c>
      <c r="C1319" s="444" t="s">
        <v>1797</v>
      </c>
      <c r="D1319" s="445" t="s">
        <v>2092</v>
      </c>
      <c r="E1319" s="445"/>
      <c r="F1319" s="444"/>
      <c r="G1319" s="445"/>
      <c r="H1319" s="547">
        <v>-85112011.099999994</v>
      </c>
      <c r="I1319" s="547">
        <v>-100468286.02</v>
      </c>
      <c r="J1319" s="547">
        <v>-65905073.609999999</v>
      </c>
      <c r="K1319" s="547">
        <v>-64790917.799999997</v>
      </c>
      <c r="L1319" s="547">
        <v>-51816773.270000003</v>
      </c>
      <c r="M1319" s="547">
        <v>-71284439.819999993</v>
      </c>
      <c r="N1319" s="547">
        <v>-69857061.230000004</v>
      </c>
      <c r="O1319" s="547">
        <v>-46946523.890000001</v>
      </c>
      <c r="P1319" s="547">
        <v>-43550384.439999998</v>
      </c>
      <c r="Q1319" s="547">
        <v>-45634289.329999998</v>
      </c>
      <c r="R1319" s="547">
        <v>-40410055.289999999</v>
      </c>
      <c r="S1319" s="547">
        <v>-88985858.790000007</v>
      </c>
      <c r="T1319" s="547">
        <v>-179745290.47999999</v>
      </c>
      <c r="U1319" s="547"/>
      <c r="V1319" s="547">
        <f t="shared" si="764"/>
        <v>-68506526.189999983</v>
      </c>
      <c r="W1319" s="285"/>
      <c r="X1319" s="286"/>
      <c r="Y1319" s="548">
        <f t="shared" si="798"/>
        <v>0</v>
      </c>
      <c r="Z1319" s="549">
        <f t="shared" si="798"/>
        <v>-179745290.47999999</v>
      </c>
      <c r="AA1319" s="549">
        <f t="shared" si="798"/>
        <v>0</v>
      </c>
      <c r="AB1319" s="282">
        <f t="shared" si="760"/>
        <v>0</v>
      </c>
      <c r="AC1319" s="281">
        <f t="shared" si="761"/>
        <v>0</v>
      </c>
      <c r="AD1319" s="549">
        <f t="shared" si="765"/>
        <v>0</v>
      </c>
      <c r="AE1319" s="553">
        <f t="shared" si="766"/>
        <v>0</v>
      </c>
      <c r="AF1319" s="282">
        <f t="shared" si="767"/>
        <v>0</v>
      </c>
      <c r="AG1319" s="283">
        <f t="shared" si="768"/>
        <v>0</v>
      </c>
      <c r="AH1319" s="281">
        <f t="shared" si="783"/>
        <v>0</v>
      </c>
      <c r="AI1319" s="551">
        <f t="shared" si="785"/>
        <v>0</v>
      </c>
      <c r="AJ1319" s="549">
        <f t="shared" si="785"/>
        <v>-68506526.189999983</v>
      </c>
      <c r="AK1319" s="549">
        <f t="shared" si="785"/>
        <v>0</v>
      </c>
      <c r="AL1319" s="282">
        <f t="shared" si="795"/>
        <v>0</v>
      </c>
      <c r="AM1319" s="281">
        <f t="shared" si="796"/>
        <v>0</v>
      </c>
      <c r="AN1319" s="549">
        <f t="shared" si="786"/>
        <v>0</v>
      </c>
      <c r="AO1319" s="549">
        <f t="shared" si="787"/>
        <v>0</v>
      </c>
      <c r="AP1319" s="549">
        <f t="shared" si="797"/>
        <v>0</v>
      </c>
      <c r="AQ1319" s="283">
        <f t="shared" si="763"/>
        <v>0</v>
      </c>
      <c r="AR1319" s="281">
        <f t="shared" si="794"/>
        <v>0</v>
      </c>
      <c r="AT1319" s="446"/>
      <c r="AU1319" s="344"/>
      <c r="AV1319" s="447" t="str">
        <f t="shared" si="781"/>
        <v>CA</v>
      </c>
      <c r="AW1319" s="447" t="str">
        <f t="shared" si="781"/>
        <v>CL</v>
      </c>
      <c r="AX1319" s="447" t="str">
        <f t="shared" si="781"/>
        <v>AIC</v>
      </c>
      <c r="AY1319" s="447" t="str">
        <f t="shared" si="782"/>
        <v>ERB</v>
      </c>
      <c r="AZ1319" s="447" t="str">
        <f t="shared" si="782"/>
        <v>GRB</v>
      </c>
      <c r="BA1319" s="447" t="str">
        <f t="shared" si="782"/>
        <v>Non-Op</v>
      </c>
      <c r="BC1319" s="445" t="s">
        <v>2314</v>
      </c>
      <c r="BD1319" s="552">
        <f t="shared" si="771"/>
        <v>-179745290.47999999</v>
      </c>
      <c r="BF1319" s="435"/>
      <c r="BG1319" s="435"/>
      <c r="BH1319" s="435"/>
      <c r="BI1319" s="435"/>
      <c r="BJ1319" s="435"/>
      <c r="BK1319" s="435"/>
      <c r="BL1319" s="435"/>
      <c r="BN1319" s="444"/>
    </row>
    <row r="1320" spans="1:66" s="28" customFormat="1" ht="12" customHeight="1">
      <c r="A1320" s="287">
        <v>23200281</v>
      </c>
      <c r="B1320" s="288" t="str">
        <f t="shared" si="778"/>
        <v>23200281</v>
      </c>
      <c r="C1320" s="444" t="s">
        <v>1798</v>
      </c>
      <c r="D1320" s="445" t="s">
        <v>2092</v>
      </c>
      <c r="E1320" s="445"/>
      <c r="F1320" s="444"/>
      <c r="G1320" s="445"/>
      <c r="H1320" s="547">
        <v>0</v>
      </c>
      <c r="I1320" s="547">
        <v>0</v>
      </c>
      <c r="J1320" s="547">
        <v>0</v>
      </c>
      <c r="K1320" s="547">
        <v>0</v>
      </c>
      <c r="L1320" s="547">
        <v>0</v>
      </c>
      <c r="M1320" s="547">
        <v>0</v>
      </c>
      <c r="N1320" s="547">
        <v>-178.79</v>
      </c>
      <c r="O1320" s="547">
        <v>-178.79</v>
      </c>
      <c r="P1320" s="547">
        <v>178.79</v>
      </c>
      <c r="Q1320" s="547">
        <v>178.79</v>
      </c>
      <c r="R1320" s="547">
        <v>0</v>
      </c>
      <c r="S1320" s="547">
        <v>0</v>
      </c>
      <c r="T1320" s="547">
        <v>0</v>
      </c>
      <c r="U1320" s="547"/>
      <c r="V1320" s="547">
        <f t="shared" si="764"/>
        <v>0</v>
      </c>
      <c r="W1320" s="285"/>
      <c r="X1320" s="286"/>
      <c r="Y1320" s="548">
        <f t="shared" si="798"/>
        <v>0</v>
      </c>
      <c r="Z1320" s="549">
        <f t="shared" si="798"/>
        <v>0</v>
      </c>
      <c r="AA1320" s="549">
        <f t="shared" si="798"/>
        <v>0</v>
      </c>
      <c r="AB1320" s="282">
        <f t="shared" si="760"/>
        <v>0</v>
      </c>
      <c r="AC1320" s="281">
        <f t="shared" si="761"/>
        <v>0</v>
      </c>
      <c r="AD1320" s="549">
        <f t="shared" si="765"/>
        <v>0</v>
      </c>
      <c r="AE1320" s="553">
        <f t="shared" si="766"/>
        <v>0</v>
      </c>
      <c r="AF1320" s="282">
        <f t="shared" si="767"/>
        <v>0</v>
      </c>
      <c r="AG1320" s="283">
        <f t="shared" si="768"/>
        <v>0</v>
      </c>
      <c r="AH1320" s="281">
        <f t="shared" si="783"/>
        <v>0</v>
      </c>
      <c r="AI1320" s="551">
        <f t="shared" si="785"/>
        <v>0</v>
      </c>
      <c r="AJ1320" s="549">
        <f t="shared" si="785"/>
        <v>0</v>
      </c>
      <c r="AK1320" s="549">
        <f t="shared" si="785"/>
        <v>0</v>
      </c>
      <c r="AL1320" s="282">
        <f t="shared" si="795"/>
        <v>0</v>
      </c>
      <c r="AM1320" s="281">
        <f t="shared" si="796"/>
        <v>0</v>
      </c>
      <c r="AN1320" s="549">
        <f t="shared" si="786"/>
        <v>0</v>
      </c>
      <c r="AO1320" s="549">
        <f t="shared" si="787"/>
        <v>0</v>
      </c>
      <c r="AP1320" s="549">
        <f t="shared" si="797"/>
        <v>0</v>
      </c>
      <c r="AQ1320" s="283">
        <f t="shared" si="763"/>
        <v>0</v>
      </c>
      <c r="AR1320" s="281">
        <f t="shared" si="794"/>
        <v>0</v>
      </c>
      <c r="AT1320" s="446"/>
      <c r="AU1320" s="344"/>
      <c r="AV1320" s="447" t="str">
        <f t="shared" si="781"/>
        <v>CA</v>
      </c>
      <c r="AW1320" s="447" t="str">
        <f t="shared" si="781"/>
        <v>CL</v>
      </c>
      <c r="AX1320" s="447" t="str">
        <f t="shared" si="781"/>
        <v>AIC</v>
      </c>
      <c r="AY1320" s="447" t="str">
        <f t="shared" si="782"/>
        <v>ERB</v>
      </c>
      <c r="AZ1320" s="447" t="str">
        <f t="shared" si="782"/>
        <v>GRB</v>
      </c>
      <c r="BA1320" s="447" t="str">
        <f t="shared" si="782"/>
        <v>Non-Op</v>
      </c>
      <c r="BC1320" s="445" t="s">
        <v>2314</v>
      </c>
      <c r="BD1320" s="552">
        <f t="shared" si="771"/>
        <v>0</v>
      </c>
      <c r="BF1320" s="435"/>
      <c r="BG1320" s="435"/>
      <c r="BH1320" s="435"/>
      <c r="BI1320" s="435"/>
      <c r="BJ1320" s="435"/>
      <c r="BK1320" s="435"/>
      <c r="BL1320" s="435"/>
      <c r="BN1320" s="444"/>
    </row>
    <row r="1321" spans="1:66" s="28" customFormat="1" ht="12" customHeight="1">
      <c r="A1321" s="287">
        <v>23200282</v>
      </c>
      <c r="B1321" s="288" t="str">
        <f t="shared" si="778"/>
        <v>23200282</v>
      </c>
      <c r="C1321" s="444" t="s">
        <v>1799</v>
      </c>
      <c r="D1321" s="445" t="s">
        <v>2092</v>
      </c>
      <c r="E1321" s="445"/>
      <c r="F1321" s="444"/>
      <c r="G1321" s="445"/>
      <c r="H1321" s="547">
        <v>0</v>
      </c>
      <c r="I1321" s="547">
        <v>0</v>
      </c>
      <c r="J1321" s="547">
        <v>0</v>
      </c>
      <c r="K1321" s="547">
        <v>0</v>
      </c>
      <c r="L1321" s="547">
        <v>0</v>
      </c>
      <c r="M1321" s="547">
        <v>-10829.04</v>
      </c>
      <c r="N1321" s="547">
        <v>-10918.58</v>
      </c>
      <c r="O1321" s="547">
        <v>0</v>
      </c>
      <c r="P1321" s="547">
        <v>0</v>
      </c>
      <c r="Q1321" s="547">
        <v>0</v>
      </c>
      <c r="R1321" s="547">
        <v>-11314.26</v>
      </c>
      <c r="S1321" s="547">
        <v>-11521.45</v>
      </c>
      <c r="T1321" s="547">
        <v>0</v>
      </c>
      <c r="U1321" s="547"/>
      <c r="V1321" s="547">
        <f t="shared" si="764"/>
        <v>-3715.2775000000001</v>
      </c>
      <c r="W1321" s="285"/>
      <c r="X1321" s="286"/>
      <c r="Y1321" s="548">
        <f t="shared" si="798"/>
        <v>0</v>
      </c>
      <c r="Z1321" s="549">
        <f t="shared" si="798"/>
        <v>0</v>
      </c>
      <c r="AA1321" s="549">
        <f t="shared" si="798"/>
        <v>0</v>
      </c>
      <c r="AB1321" s="282">
        <f t="shared" si="760"/>
        <v>0</v>
      </c>
      <c r="AC1321" s="281">
        <f t="shared" si="761"/>
        <v>0</v>
      </c>
      <c r="AD1321" s="549">
        <f t="shared" si="765"/>
        <v>0</v>
      </c>
      <c r="AE1321" s="553">
        <f t="shared" si="766"/>
        <v>0</v>
      </c>
      <c r="AF1321" s="282">
        <f t="shared" si="767"/>
        <v>0</v>
      </c>
      <c r="AG1321" s="283">
        <f t="shared" si="768"/>
        <v>0</v>
      </c>
      <c r="AH1321" s="281">
        <f t="shared" si="783"/>
        <v>0</v>
      </c>
      <c r="AI1321" s="551">
        <f t="shared" si="785"/>
        <v>0</v>
      </c>
      <c r="AJ1321" s="549">
        <f t="shared" si="785"/>
        <v>-3715.2775000000001</v>
      </c>
      <c r="AK1321" s="549">
        <f t="shared" si="785"/>
        <v>0</v>
      </c>
      <c r="AL1321" s="282">
        <f t="shared" si="795"/>
        <v>0</v>
      </c>
      <c r="AM1321" s="281">
        <f t="shared" si="796"/>
        <v>0</v>
      </c>
      <c r="AN1321" s="549">
        <f t="shared" si="786"/>
        <v>0</v>
      </c>
      <c r="AO1321" s="549">
        <f t="shared" si="787"/>
        <v>0</v>
      </c>
      <c r="AP1321" s="549">
        <f t="shared" si="797"/>
        <v>0</v>
      </c>
      <c r="AQ1321" s="283">
        <f t="shared" si="763"/>
        <v>0</v>
      </c>
      <c r="AR1321" s="281">
        <f t="shared" si="794"/>
        <v>0</v>
      </c>
      <c r="AT1321" s="446"/>
      <c r="AU1321" s="344"/>
      <c r="AV1321" s="447" t="str">
        <f t="shared" si="781"/>
        <v>CA</v>
      </c>
      <c r="AW1321" s="447" t="str">
        <f t="shared" si="781"/>
        <v>CL</v>
      </c>
      <c r="AX1321" s="447" t="str">
        <f t="shared" si="781"/>
        <v>AIC</v>
      </c>
      <c r="AY1321" s="447" t="str">
        <f t="shared" si="782"/>
        <v>ERB</v>
      </c>
      <c r="AZ1321" s="447" t="str">
        <f t="shared" si="782"/>
        <v>GRB</v>
      </c>
      <c r="BA1321" s="447" t="str">
        <f t="shared" si="782"/>
        <v>Non-Op</v>
      </c>
      <c r="BC1321" s="445" t="s">
        <v>2314</v>
      </c>
      <c r="BD1321" s="552">
        <f t="shared" si="771"/>
        <v>0</v>
      </c>
      <c r="BF1321" s="435"/>
      <c r="BG1321" s="435"/>
      <c r="BH1321" s="435"/>
      <c r="BI1321" s="435"/>
      <c r="BJ1321" s="435"/>
      <c r="BK1321" s="435"/>
      <c r="BL1321" s="435"/>
      <c r="BN1321" s="444"/>
    </row>
    <row r="1322" spans="1:66" s="28" customFormat="1" ht="12" customHeight="1">
      <c r="A1322" s="287">
        <v>23200333</v>
      </c>
      <c r="B1322" s="288" t="str">
        <f t="shared" si="778"/>
        <v>23200333</v>
      </c>
      <c r="C1322" s="444" t="s">
        <v>1800</v>
      </c>
      <c r="D1322" s="445" t="s">
        <v>2092</v>
      </c>
      <c r="E1322" s="445"/>
      <c r="F1322" s="444"/>
      <c r="G1322" s="445"/>
      <c r="H1322" s="547">
        <v>-17845413.350000001</v>
      </c>
      <c r="I1322" s="547">
        <v>-18710180.239999998</v>
      </c>
      <c r="J1322" s="547">
        <v>-19233405.100000001</v>
      </c>
      <c r="K1322" s="547">
        <v>-19842768.940000001</v>
      </c>
      <c r="L1322" s="547">
        <v>-19562144.949999999</v>
      </c>
      <c r="M1322" s="547">
        <v>-19542633.370000001</v>
      </c>
      <c r="N1322" s="547">
        <v>-19330205.559999999</v>
      </c>
      <c r="O1322" s="547">
        <v>-18516495.43</v>
      </c>
      <c r="P1322" s="547">
        <v>-17415904.539999999</v>
      </c>
      <c r="Q1322" s="547">
        <v>-17599045.350000001</v>
      </c>
      <c r="R1322" s="547">
        <v>-17987838.699999999</v>
      </c>
      <c r="S1322" s="547">
        <v>-18020077.43</v>
      </c>
      <c r="T1322" s="547">
        <v>-18000176.579999998</v>
      </c>
      <c r="U1322" s="547"/>
      <c r="V1322" s="547">
        <f t="shared" si="764"/>
        <v>-18640291.214583334</v>
      </c>
      <c r="W1322" s="285"/>
      <c r="X1322" s="286"/>
      <c r="Y1322" s="548">
        <f t="shared" si="798"/>
        <v>0</v>
      </c>
      <c r="Z1322" s="549">
        <f t="shared" si="798"/>
        <v>-18000176.579999998</v>
      </c>
      <c r="AA1322" s="549">
        <f t="shared" si="798"/>
        <v>0</v>
      </c>
      <c r="AB1322" s="282">
        <f t="shared" si="760"/>
        <v>0</v>
      </c>
      <c r="AC1322" s="281">
        <f t="shared" si="761"/>
        <v>0</v>
      </c>
      <c r="AD1322" s="549">
        <f t="shared" si="765"/>
        <v>0</v>
      </c>
      <c r="AE1322" s="553">
        <f t="shared" si="766"/>
        <v>0</v>
      </c>
      <c r="AF1322" s="282">
        <f t="shared" si="767"/>
        <v>0</v>
      </c>
      <c r="AG1322" s="283">
        <f t="shared" si="768"/>
        <v>0</v>
      </c>
      <c r="AH1322" s="281">
        <f t="shared" si="783"/>
        <v>0</v>
      </c>
      <c r="AI1322" s="551">
        <f t="shared" si="785"/>
        <v>0</v>
      </c>
      <c r="AJ1322" s="549">
        <f t="shared" si="785"/>
        <v>-18640291.214583334</v>
      </c>
      <c r="AK1322" s="549">
        <f t="shared" si="785"/>
        <v>0</v>
      </c>
      <c r="AL1322" s="282">
        <f t="shared" si="795"/>
        <v>0</v>
      </c>
      <c r="AM1322" s="281">
        <f t="shared" si="796"/>
        <v>0</v>
      </c>
      <c r="AN1322" s="549">
        <f t="shared" si="786"/>
        <v>0</v>
      </c>
      <c r="AO1322" s="549">
        <f t="shared" si="787"/>
        <v>0</v>
      </c>
      <c r="AP1322" s="549">
        <f t="shared" si="797"/>
        <v>0</v>
      </c>
      <c r="AQ1322" s="283">
        <f t="shared" si="763"/>
        <v>0</v>
      </c>
      <c r="AR1322" s="281">
        <f t="shared" si="794"/>
        <v>0</v>
      </c>
      <c r="AT1322" s="446"/>
      <c r="AU1322" s="344"/>
      <c r="AV1322" s="447" t="str">
        <f t="shared" si="781"/>
        <v>CA</v>
      </c>
      <c r="AW1322" s="447" t="str">
        <f t="shared" si="781"/>
        <v>CL</v>
      </c>
      <c r="AX1322" s="447" t="str">
        <f t="shared" si="781"/>
        <v>AIC</v>
      </c>
      <c r="AY1322" s="447" t="str">
        <f t="shared" si="782"/>
        <v>ERB</v>
      </c>
      <c r="AZ1322" s="447" t="str">
        <f t="shared" si="782"/>
        <v>GRB</v>
      </c>
      <c r="BA1322" s="447" t="str">
        <f t="shared" si="782"/>
        <v>Non-Op</v>
      </c>
      <c r="BC1322" s="445" t="s">
        <v>2314</v>
      </c>
      <c r="BD1322" s="552">
        <f t="shared" si="771"/>
        <v>-18000176.579999998</v>
      </c>
      <c r="BF1322" s="435"/>
      <c r="BG1322" s="435"/>
      <c r="BH1322" s="435"/>
      <c r="BI1322" s="435"/>
      <c r="BJ1322" s="435"/>
      <c r="BK1322" s="435"/>
      <c r="BL1322" s="435"/>
      <c r="BN1322" s="444"/>
    </row>
    <row r="1323" spans="1:66" s="28" customFormat="1" ht="12" customHeight="1">
      <c r="A1323" s="287">
        <v>23200481</v>
      </c>
      <c r="B1323" s="288" t="str">
        <f t="shared" si="778"/>
        <v>23200481</v>
      </c>
      <c r="C1323" s="444" t="s">
        <v>2970</v>
      </c>
      <c r="D1323" s="445" t="s">
        <v>1165</v>
      </c>
      <c r="E1323" s="445"/>
      <c r="F1323" s="294">
        <v>43070</v>
      </c>
      <c r="G1323" s="445"/>
      <c r="H1323" s="547">
        <v>0</v>
      </c>
      <c r="I1323" s="547">
        <v>0</v>
      </c>
      <c r="J1323" s="547">
        <v>0</v>
      </c>
      <c r="K1323" s="547">
        <v>0</v>
      </c>
      <c r="L1323" s="547">
        <v>0</v>
      </c>
      <c r="M1323" s="547">
        <v>0</v>
      </c>
      <c r="N1323" s="547">
        <v>0</v>
      </c>
      <c r="O1323" s="547">
        <v>0</v>
      </c>
      <c r="P1323" s="547">
        <v>0</v>
      </c>
      <c r="Q1323" s="547">
        <v>0</v>
      </c>
      <c r="R1323" s="547">
        <v>0</v>
      </c>
      <c r="S1323" s="547">
        <v>0</v>
      </c>
      <c r="T1323" s="547">
        <v>0</v>
      </c>
      <c r="U1323" s="547"/>
      <c r="V1323" s="547">
        <f t="shared" si="764"/>
        <v>0</v>
      </c>
      <c r="W1323" s="285"/>
      <c r="X1323" s="286"/>
      <c r="Y1323" s="548">
        <f t="shared" si="798"/>
        <v>0</v>
      </c>
      <c r="Z1323" s="549">
        <f t="shared" si="798"/>
        <v>0</v>
      </c>
      <c r="AA1323" s="549">
        <f t="shared" si="798"/>
        <v>0</v>
      </c>
      <c r="AB1323" s="282">
        <f t="shared" si="760"/>
        <v>0</v>
      </c>
      <c r="AC1323" s="281">
        <f t="shared" si="761"/>
        <v>0</v>
      </c>
      <c r="AD1323" s="549">
        <f t="shared" si="765"/>
        <v>0</v>
      </c>
      <c r="AE1323" s="553">
        <f t="shared" si="766"/>
        <v>0</v>
      </c>
      <c r="AF1323" s="282">
        <f t="shared" si="767"/>
        <v>0</v>
      </c>
      <c r="AG1323" s="283">
        <f t="shared" si="768"/>
        <v>0</v>
      </c>
      <c r="AH1323" s="281">
        <f t="shared" si="783"/>
        <v>0</v>
      </c>
      <c r="AI1323" s="551">
        <f t="shared" si="785"/>
        <v>0</v>
      </c>
      <c r="AJ1323" s="549">
        <f t="shared" si="785"/>
        <v>0</v>
      </c>
      <c r="AK1323" s="549">
        <f t="shared" si="785"/>
        <v>0</v>
      </c>
      <c r="AL1323" s="282">
        <f t="shared" si="795"/>
        <v>0</v>
      </c>
      <c r="AM1323" s="281">
        <f t="shared" si="796"/>
        <v>0</v>
      </c>
      <c r="AN1323" s="549">
        <f t="shared" si="786"/>
        <v>0</v>
      </c>
      <c r="AO1323" s="549">
        <f t="shared" si="787"/>
        <v>0</v>
      </c>
      <c r="AP1323" s="549">
        <f t="shared" si="797"/>
        <v>0</v>
      </c>
      <c r="AQ1323" s="283">
        <f t="shared" si="763"/>
        <v>0</v>
      </c>
      <c r="AR1323" s="281">
        <f t="shared" si="794"/>
        <v>0</v>
      </c>
      <c r="AT1323" s="446" t="s">
        <v>2078</v>
      </c>
      <c r="AU1323" s="344"/>
      <c r="AV1323" s="447" t="str">
        <f t="shared" si="781"/>
        <v>CA</v>
      </c>
      <c r="AW1323" s="447" t="str">
        <f t="shared" si="781"/>
        <v>CL</v>
      </c>
      <c r="AX1323" s="447" t="str">
        <f t="shared" si="781"/>
        <v>AIC</v>
      </c>
      <c r="AY1323" s="447" t="str">
        <f t="shared" si="782"/>
        <v>ERB</v>
      </c>
      <c r="AZ1323" s="447" t="str">
        <f t="shared" si="782"/>
        <v>GRB</v>
      </c>
      <c r="BA1323" s="447" t="str">
        <f t="shared" si="782"/>
        <v>Non-Op</v>
      </c>
      <c r="BC1323" s="449" t="s">
        <v>2100</v>
      </c>
      <c r="BD1323" s="552">
        <f t="shared" si="771"/>
        <v>0</v>
      </c>
      <c r="BF1323" s="448"/>
      <c r="BG1323" s="448"/>
      <c r="BH1323" s="448"/>
      <c r="BI1323" s="448"/>
      <c r="BJ1323" s="448"/>
      <c r="BK1323" s="448"/>
      <c r="BL1323" s="448"/>
      <c r="BN1323" s="444"/>
    </row>
    <row r="1324" spans="1:66" s="28" customFormat="1" ht="12" customHeight="1">
      <c r="A1324" s="287">
        <v>23200483</v>
      </c>
      <c r="B1324" s="288" t="str">
        <f t="shared" si="778"/>
        <v>23200483</v>
      </c>
      <c r="C1324" s="444" t="s">
        <v>1801</v>
      </c>
      <c r="D1324" s="445" t="s">
        <v>2092</v>
      </c>
      <c r="E1324" s="445"/>
      <c r="F1324" s="444"/>
      <c r="G1324" s="445"/>
      <c r="H1324" s="547">
        <v>-17168639.379999999</v>
      </c>
      <c r="I1324" s="547">
        <v>-19476701.600000001</v>
      </c>
      <c r="J1324" s="547">
        <v>-22742699.129999999</v>
      </c>
      <c r="K1324" s="547">
        <v>-9027228.5999999996</v>
      </c>
      <c r="L1324" s="547">
        <v>-8511987.3900000006</v>
      </c>
      <c r="M1324" s="547">
        <v>-10653969.619999999</v>
      </c>
      <c r="N1324" s="547">
        <v>-14413671.880000001</v>
      </c>
      <c r="O1324" s="547">
        <v>-16660614.48</v>
      </c>
      <c r="P1324" s="547">
        <v>-16577516.34</v>
      </c>
      <c r="Q1324" s="547">
        <v>-19443705.960000001</v>
      </c>
      <c r="R1324" s="547">
        <v>-21157754.170000002</v>
      </c>
      <c r="S1324" s="547">
        <v>-26186795.77</v>
      </c>
      <c r="T1324" s="547">
        <v>-28555174.530000001</v>
      </c>
      <c r="U1324" s="547"/>
      <c r="V1324" s="547">
        <f t="shared" si="764"/>
        <v>-17309545.991250005</v>
      </c>
      <c r="W1324" s="285"/>
      <c r="X1324" s="286"/>
      <c r="Y1324" s="548">
        <f t="shared" si="798"/>
        <v>0</v>
      </c>
      <c r="Z1324" s="549">
        <f t="shared" si="798"/>
        <v>-28555174.530000001</v>
      </c>
      <c r="AA1324" s="549">
        <f t="shared" si="798"/>
        <v>0</v>
      </c>
      <c r="AB1324" s="282">
        <f t="shared" si="760"/>
        <v>0</v>
      </c>
      <c r="AC1324" s="281">
        <f t="shared" si="761"/>
        <v>0</v>
      </c>
      <c r="AD1324" s="549">
        <f t="shared" si="765"/>
        <v>0</v>
      </c>
      <c r="AE1324" s="553">
        <f t="shared" si="766"/>
        <v>0</v>
      </c>
      <c r="AF1324" s="282">
        <f t="shared" si="767"/>
        <v>0</v>
      </c>
      <c r="AG1324" s="283">
        <f t="shared" si="768"/>
        <v>0</v>
      </c>
      <c r="AH1324" s="281">
        <f t="shared" si="783"/>
        <v>0</v>
      </c>
      <c r="AI1324" s="551">
        <f t="shared" si="785"/>
        <v>0</v>
      </c>
      <c r="AJ1324" s="549">
        <f t="shared" si="785"/>
        <v>-17309545.991250005</v>
      </c>
      <c r="AK1324" s="549">
        <f t="shared" si="785"/>
        <v>0</v>
      </c>
      <c r="AL1324" s="282">
        <f t="shared" si="795"/>
        <v>0</v>
      </c>
      <c r="AM1324" s="281">
        <f t="shared" si="796"/>
        <v>0</v>
      </c>
      <c r="AN1324" s="549">
        <f t="shared" si="786"/>
        <v>0</v>
      </c>
      <c r="AO1324" s="549">
        <f t="shared" si="787"/>
        <v>0</v>
      </c>
      <c r="AP1324" s="549">
        <f t="shared" si="797"/>
        <v>0</v>
      </c>
      <c r="AQ1324" s="283">
        <f t="shared" si="763"/>
        <v>0</v>
      </c>
      <c r="AR1324" s="281">
        <f t="shared" si="794"/>
        <v>0</v>
      </c>
      <c r="AT1324" s="446"/>
      <c r="AU1324" s="344"/>
      <c r="AV1324" s="447" t="str">
        <f t="shared" si="781"/>
        <v>CA</v>
      </c>
      <c r="AW1324" s="447" t="str">
        <f t="shared" si="781"/>
        <v>CL</v>
      </c>
      <c r="AX1324" s="447" t="str">
        <f t="shared" si="781"/>
        <v>AIC</v>
      </c>
      <c r="AY1324" s="447" t="str">
        <f t="shared" si="782"/>
        <v>ERB</v>
      </c>
      <c r="AZ1324" s="447" t="str">
        <f t="shared" si="782"/>
        <v>GRB</v>
      </c>
      <c r="BA1324" s="447" t="str">
        <f t="shared" si="782"/>
        <v>Non-Op</v>
      </c>
      <c r="BC1324" s="445" t="s">
        <v>2314</v>
      </c>
      <c r="BD1324" s="552">
        <f t="shared" si="771"/>
        <v>-28555174.530000001</v>
      </c>
      <c r="BF1324" s="448"/>
      <c r="BG1324" s="448"/>
      <c r="BH1324" s="448"/>
      <c r="BI1324" s="448"/>
      <c r="BJ1324" s="448"/>
      <c r="BK1324" s="448"/>
      <c r="BL1324" s="448"/>
      <c r="BN1324" s="444"/>
    </row>
    <row r="1325" spans="1:66" s="28" customFormat="1" ht="12" customHeight="1">
      <c r="A1325" s="287">
        <v>23200493</v>
      </c>
      <c r="B1325" s="288" t="str">
        <f t="shared" si="778"/>
        <v>23200493</v>
      </c>
      <c r="C1325" s="444" t="s">
        <v>1802</v>
      </c>
      <c r="D1325" s="445" t="s">
        <v>2092</v>
      </c>
      <c r="E1325" s="445"/>
      <c r="F1325" s="444"/>
      <c r="G1325" s="445"/>
      <c r="H1325" s="547">
        <v>0</v>
      </c>
      <c r="I1325" s="547">
        <v>0</v>
      </c>
      <c r="J1325" s="547">
        <v>0</v>
      </c>
      <c r="K1325" s="547">
        <v>0</v>
      </c>
      <c r="L1325" s="547">
        <v>0</v>
      </c>
      <c r="M1325" s="547">
        <v>0</v>
      </c>
      <c r="N1325" s="547">
        <v>0</v>
      </c>
      <c r="O1325" s="547">
        <v>0</v>
      </c>
      <c r="P1325" s="547">
        <v>0</v>
      </c>
      <c r="Q1325" s="547">
        <v>0</v>
      </c>
      <c r="R1325" s="547">
        <v>0</v>
      </c>
      <c r="S1325" s="547">
        <v>0</v>
      </c>
      <c r="T1325" s="547">
        <v>0</v>
      </c>
      <c r="U1325" s="547"/>
      <c r="V1325" s="547">
        <f t="shared" si="764"/>
        <v>0</v>
      </c>
      <c r="W1325" s="285"/>
      <c r="X1325" s="286"/>
      <c r="Y1325" s="548">
        <f t="shared" si="798"/>
        <v>0</v>
      </c>
      <c r="Z1325" s="549">
        <f t="shared" si="798"/>
        <v>0</v>
      </c>
      <c r="AA1325" s="549">
        <f t="shared" si="798"/>
        <v>0</v>
      </c>
      <c r="AB1325" s="282">
        <f t="shared" si="760"/>
        <v>0</v>
      </c>
      <c r="AC1325" s="281">
        <f t="shared" si="761"/>
        <v>0</v>
      </c>
      <c r="AD1325" s="549">
        <f t="shared" si="765"/>
        <v>0</v>
      </c>
      <c r="AE1325" s="553">
        <f t="shared" si="766"/>
        <v>0</v>
      </c>
      <c r="AF1325" s="282">
        <f t="shared" si="767"/>
        <v>0</v>
      </c>
      <c r="AG1325" s="283">
        <f t="shared" si="768"/>
        <v>0</v>
      </c>
      <c r="AH1325" s="281">
        <f t="shared" si="783"/>
        <v>0</v>
      </c>
      <c r="AI1325" s="551">
        <f t="shared" si="785"/>
        <v>0</v>
      </c>
      <c r="AJ1325" s="549">
        <f t="shared" si="785"/>
        <v>0</v>
      </c>
      <c r="AK1325" s="549">
        <f t="shared" si="785"/>
        <v>0</v>
      </c>
      <c r="AL1325" s="282">
        <f t="shared" si="795"/>
        <v>0</v>
      </c>
      <c r="AM1325" s="281">
        <f t="shared" si="796"/>
        <v>0</v>
      </c>
      <c r="AN1325" s="549">
        <f t="shared" si="786"/>
        <v>0</v>
      </c>
      <c r="AO1325" s="549">
        <f t="shared" si="787"/>
        <v>0</v>
      </c>
      <c r="AP1325" s="549">
        <f t="shared" si="797"/>
        <v>0</v>
      </c>
      <c r="AQ1325" s="283">
        <f t="shared" si="763"/>
        <v>0</v>
      </c>
      <c r="AR1325" s="281">
        <f t="shared" si="794"/>
        <v>0</v>
      </c>
      <c r="AT1325" s="446"/>
      <c r="AU1325" s="344"/>
      <c r="AV1325" s="447" t="str">
        <f t="shared" si="781"/>
        <v>CA</v>
      </c>
      <c r="AW1325" s="447" t="str">
        <f t="shared" si="781"/>
        <v>CL</v>
      </c>
      <c r="AX1325" s="447" t="str">
        <f t="shared" si="781"/>
        <v>AIC</v>
      </c>
      <c r="AY1325" s="447" t="str">
        <f t="shared" si="782"/>
        <v>ERB</v>
      </c>
      <c r="AZ1325" s="447" t="str">
        <f t="shared" si="782"/>
        <v>GRB</v>
      </c>
      <c r="BA1325" s="447" t="str">
        <f t="shared" si="782"/>
        <v>Non-Op</v>
      </c>
      <c r="BC1325" s="445" t="s">
        <v>2314</v>
      </c>
      <c r="BD1325" s="552">
        <f t="shared" si="771"/>
        <v>0</v>
      </c>
      <c r="BF1325" s="448"/>
      <c r="BG1325" s="448"/>
      <c r="BH1325" s="448"/>
      <c r="BI1325" s="448"/>
      <c r="BJ1325" s="448"/>
      <c r="BK1325" s="448"/>
      <c r="BL1325" s="448"/>
      <c r="BN1325" s="444"/>
    </row>
    <row r="1326" spans="1:66" s="28" customFormat="1" ht="12" customHeight="1">
      <c r="A1326" s="287">
        <v>23200543</v>
      </c>
      <c r="B1326" s="288" t="str">
        <f t="shared" si="778"/>
        <v>23200543</v>
      </c>
      <c r="C1326" s="444" t="s">
        <v>1803</v>
      </c>
      <c r="D1326" s="445" t="s">
        <v>2092</v>
      </c>
      <c r="E1326" s="445"/>
      <c r="F1326" s="444"/>
      <c r="G1326" s="445"/>
      <c r="H1326" s="547">
        <v>-103985796.72</v>
      </c>
      <c r="I1326" s="547">
        <v>-74963162.599999994</v>
      </c>
      <c r="J1326" s="547">
        <v>-74781251.969999999</v>
      </c>
      <c r="K1326" s="547">
        <v>-85261428.579999998</v>
      </c>
      <c r="L1326" s="547">
        <v>-78864157.180000007</v>
      </c>
      <c r="M1326" s="547">
        <v>-81606453.780000001</v>
      </c>
      <c r="N1326" s="547">
        <v>-87532089.670000002</v>
      </c>
      <c r="O1326" s="547">
        <v>-85822016.939999998</v>
      </c>
      <c r="P1326" s="547">
        <v>-80958942.760000005</v>
      </c>
      <c r="Q1326" s="547">
        <v>-91143498.650000006</v>
      </c>
      <c r="R1326" s="547">
        <v>-87937794.290000007</v>
      </c>
      <c r="S1326" s="547">
        <v>-91022234.959999993</v>
      </c>
      <c r="T1326" s="547">
        <v>-96492548.159999996</v>
      </c>
      <c r="U1326" s="547"/>
      <c r="V1326" s="547">
        <f t="shared" si="764"/>
        <v>-85011016.984999999</v>
      </c>
      <c r="W1326" s="285"/>
      <c r="X1326" s="286"/>
      <c r="Y1326" s="548">
        <f t="shared" si="798"/>
        <v>0</v>
      </c>
      <c r="Z1326" s="549">
        <f t="shared" si="798"/>
        <v>-96492548.159999996</v>
      </c>
      <c r="AA1326" s="549">
        <f t="shared" si="798"/>
        <v>0</v>
      </c>
      <c r="AB1326" s="282">
        <f t="shared" si="760"/>
        <v>0</v>
      </c>
      <c r="AC1326" s="281">
        <f t="shared" si="761"/>
        <v>0</v>
      </c>
      <c r="AD1326" s="549">
        <f t="shared" si="765"/>
        <v>0</v>
      </c>
      <c r="AE1326" s="553">
        <f t="shared" si="766"/>
        <v>0</v>
      </c>
      <c r="AF1326" s="282">
        <f t="shared" si="767"/>
        <v>0</v>
      </c>
      <c r="AG1326" s="283">
        <f t="shared" si="768"/>
        <v>0</v>
      </c>
      <c r="AH1326" s="281">
        <f t="shared" si="783"/>
        <v>0</v>
      </c>
      <c r="AI1326" s="551">
        <f t="shared" si="785"/>
        <v>0</v>
      </c>
      <c r="AJ1326" s="549">
        <f t="shared" si="785"/>
        <v>-85011016.984999999</v>
      </c>
      <c r="AK1326" s="549">
        <f t="shared" si="785"/>
        <v>0</v>
      </c>
      <c r="AL1326" s="282">
        <f t="shared" si="795"/>
        <v>0</v>
      </c>
      <c r="AM1326" s="281">
        <f t="shared" si="796"/>
        <v>0</v>
      </c>
      <c r="AN1326" s="549">
        <f t="shared" si="786"/>
        <v>0</v>
      </c>
      <c r="AO1326" s="549">
        <f t="shared" si="787"/>
        <v>0</v>
      </c>
      <c r="AP1326" s="549">
        <f t="shared" si="797"/>
        <v>0</v>
      </c>
      <c r="AQ1326" s="283">
        <f t="shared" si="763"/>
        <v>0</v>
      </c>
      <c r="AR1326" s="281">
        <f t="shared" si="794"/>
        <v>0</v>
      </c>
      <c r="AT1326" s="446"/>
      <c r="AU1326" s="344"/>
      <c r="AV1326" s="447" t="str">
        <f t="shared" si="781"/>
        <v>CA</v>
      </c>
      <c r="AW1326" s="447" t="str">
        <f t="shared" si="781"/>
        <v>CL</v>
      </c>
      <c r="AX1326" s="447" t="str">
        <f t="shared" si="781"/>
        <v>AIC</v>
      </c>
      <c r="AY1326" s="447" t="str">
        <f t="shared" si="782"/>
        <v>ERB</v>
      </c>
      <c r="AZ1326" s="447" t="str">
        <f t="shared" si="782"/>
        <v>GRB</v>
      </c>
      <c r="BA1326" s="447" t="str">
        <f t="shared" si="782"/>
        <v>Non-Op</v>
      </c>
      <c r="BC1326" s="445" t="s">
        <v>2314</v>
      </c>
      <c r="BD1326" s="552">
        <f t="shared" si="771"/>
        <v>-96492548.159999996</v>
      </c>
      <c r="BF1326" s="448"/>
      <c r="BG1326" s="448"/>
      <c r="BH1326" s="448"/>
      <c r="BI1326" s="448"/>
      <c r="BJ1326" s="448"/>
      <c r="BK1326" s="448"/>
      <c r="BL1326" s="448"/>
      <c r="BN1326" s="444"/>
    </row>
    <row r="1327" spans="1:66" s="28" customFormat="1" ht="12" customHeight="1">
      <c r="A1327" s="287">
        <v>23200643</v>
      </c>
      <c r="B1327" s="288" t="str">
        <f t="shared" si="778"/>
        <v>23200643</v>
      </c>
      <c r="C1327" s="444" t="s">
        <v>1804</v>
      </c>
      <c r="D1327" s="445" t="s">
        <v>2092</v>
      </c>
      <c r="E1327" s="445"/>
      <c r="F1327" s="444"/>
      <c r="G1327" s="445"/>
      <c r="H1327" s="547">
        <v>-11072457.34</v>
      </c>
      <c r="I1327" s="547">
        <v>-10194808.43</v>
      </c>
      <c r="J1327" s="547">
        <v>-9354020.3900000006</v>
      </c>
      <c r="K1327" s="547">
        <v>-11374678.119999999</v>
      </c>
      <c r="L1327" s="547">
        <v>-11201254.890000001</v>
      </c>
      <c r="M1327" s="547">
        <v>-10355462.779999999</v>
      </c>
      <c r="N1327" s="547">
        <v>-10195009.41</v>
      </c>
      <c r="O1327" s="547">
        <v>-10130708.300000001</v>
      </c>
      <c r="P1327" s="547">
        <v>-11475830.17</v>
      </c>
      <c r="Q1327" s="547">
        <v>-12081765.52</v>
      </c>
      <c r="R1327" s="547">
        <v>-10158074.15</v>
      </c>
      <c r="S1327" s="547">
        <v>-10599820.74</v>
      </c>
      <c r="T1327" s="547">
        <v>-11747277.369999999</v>
      </c>
      <c r="U1327" s="547"/>
      <c r="V1327" s="547">
        <f t="shared" si="764"/>
        <v>-10710941.687916666</v>
      </c>
      <c r="W1327" s="285"/>
      <c r="X1327" s="286"/>
      <c r="Y1327" s="548">
        <f t="shared" si="798"/>
        <v>0</v>
      </c>
      <c r="Z1327" s="549">
        <f t="shared" si="798"/>
        <v>-11747277.369999999</v>
      </c>
      <c r="AA1327" s="549">
        <f t="shared" si="798"/>
        <v>0</v>
      </c>
      <c r="AB1327" s="282">
        <f t="shared" si="760"/>
        <v>0</v>
      </c>
      <c r="AC1327" s="281">
        <f t="shared" si="761"/>
        <v>0</v>
      </c>
      <c r="AD1327" s="549">
        <f t="shared" si="765"/>
        <v>0</v>
      </c>
      <c r="AE1327" s="553">
        <f t="shared" si="766"/>
        <v>0</v>
      </c>
      <c r="AF1327" s="282">
        <f t="shared" si="767"/>
        <v>0</v>
      </c>
      <c r="AG1327" s="283">
        <f t="shared" si="768"/>
        <v>0</v>
      </c>
      <c r="AH1327" s="281">
        <f t="shared" si="783"/>
        <v>0</v>
      </c>
      <c r="AI1327" s="551">
        <f t="shared" si="785"/>
        <v>0</v>
      </c>
      <c r="AJ1327" s="549">
        <f t="shared" si="785"/>
        <v>-10710941.687916666</v>
      </c>
      <c r="AK1327" s="549">
        <f t="shared" si="785"/>
        <v>0</v>
      </c>
      <c r="AL1327" s="282">
        <f t="shared" si="795"/>
        <v>0</v>
      </c>
      <c r="AM1327" s="281">
        <f t="shared" si="796"/>
        <v>0</v>
      </c>
      <c r="AN1327" s="549">
        <f t="shared" si="786"/>
        <v>0</v>
      </c>
      <c r="AO1327" s="549">
        <f t="shared" si="787"/>
        <v>0</v>
      </c>
      <c r="AP1327" s="549">
        <f t="shared" si="797"/>
        <v>0</v>
      </c>
      <c r="AQ1327" s="283">
        <f t="shared" si="763"/>
        <v>0</v>
      </c>
      <c r="AR1327" s="281">
        <f t="shared" si="794"/>
        <v>0</v>
      </c>
      <c r="AT1327" s="446"/>
      <c r="AU1327" s="344"/>
      <c r="AV1327" s="447" t="str">
        <f t="shared" si="781"/>
        <v>CA</v>
      </c>
      <c r="AW1327" s="447" t="str">
        <f t="shared" si="781"/>
        <v>CL</v>
      </c>
      <c r="AX1327" s="447" t="str">
        <f t="shared" si="781"/>
        <v>AIC</v>
      </c>
      <c r="AY1327" s="447" t="str">
        <f t="shared" si="782"/>
        <v>ERB</v>
      </c>
      <c r="AZ1327" s="447" t="str">
        <f t="shared" si="782"/>
        <v>GRB</v>
      </c>
      <c r="BA1327" s="447" t="str">
        <f t="shared" si="782"/>
        <v>Non-Op</v>
      </c>
      <c r="BC1327" s="445" t="s">
        <v>2314</v>
      </c>
      <c r="BD1327" s="552">
        <f t="shared" si="771"/>
        <v>-11747277.369999999</v>
      </c>
      <c r="BF1327" s="448"/>
      <c r="BG1327" s="448"/>
      <c r="BH1327" s="448"/>
      <c r="BI1327" s="448"/>
      <c r="BJ1327" s="448"/>
      <c r="BK1327" s="448"/>
      <c r="BL1327" s="448"/>
      <c r="BN1327" s="444"/>
    </row>
    <row r="1328" spans="1:66" s="28" customFormat="1" ht="12" customHeight="1">
      <c r="A1328" s="287">
        <v>23200653</v>
      </c>
      <c r="B1328" s="288" t="str">
        <f t="shared" si="778"/>
        <v>23200653</v>
      </c>
      <c r="C1328" s="444" t="s">
        <v>1805</v>
      </c>
      <c r="D1328" s="445" t="s">
        <v>2092</v>
      </c>
      <c r="E1328" s="445"/>
      <c r="F1328" s="444"/>
      <c r="G1328" s="445"/>
      <c r="H1328" s="547">
        <v>-1850339.78</v>
      </c>
      <c r="I1328" s="547">
        <v>-2181135.88</v>
      </c>
      <c r="J1328" s="547">
        <v>-2358096.12</v>
      </c>
      <c r="K1328" s="547">
        <v>-3243508.56</v>
      </c>
      <c r="L1328" s="547">
        <v>-3901138.83</v>
      </c>
      <c r="M1328" s="547">
        <v>-730596.83</v>
      </c>
      <c r="N1328" s="547">
        <v>-1462012.01</v>
      </c>
      <c r="O1328" s="547">
        <v>-1990307.36</v>
      </c>
      <c r="P1328" s="547">
        <v>-3099044.19</v>
      </c>
      <c r="Q1328" s="547">
        <v>-3704432.6400000001</v>
      </c>
      <c r="R1328" s="547">
        <v>-364706.61</v>
      </c>
      <c r="S1328" s="547">
        <v>-1325640.97</v>
      </c>
      <c r="T1328" s="547">
        <v>-2234912.33</v>
      </c>
      <c r="U1328" s="547"/>
      <c r="V1328" s="547">
        <f t="shared" si="764"/>
        <v>-2200270.5045833332</v>
      </c>
      <c r="W1328" s="285"/>
      <c r="X1328" s="286"/>
      <c r="Y1328" s="548">
        <f t="shared" si="798"/>
        <v>0</v>
      </c>
      <c r="Z1328" s="549">
        <f t="shared" si="798"/>
        <v>-2234912.33</v>
      </c>
      <c r="AA1328" s="549">
        <f t="shared" si="798"/>
        <v>0</v>
      </c>
      <c r="AB1328" s="282">
        <f t="shared" si="760"/>
        <v>0</v>
      </c>
      <c r="AC1328" s="281">
        <f t="shared" si="761"/>
        <v>0</v>
      </c>
      <c r="AD1328" s="549">
        <f t="shared" si="765"/>
        <v>0</v>
      </c>
      <c r="AE1328" s="553">
        <f t="shared" si="766"/>
        <v>0</v>
      </c>
      <c r="AF1328" s="282">
        <f t="shared" si="767"/>
        <v>0</v>
      </c>
      <c r="AG1328" s="283">
        <f t="shared" si="768"/>
        <v>0</v>
      </c>
      <c r="AH1328" s="281">
        <f t="shared" si="783"/>
        <v>0</v>
      </c>
      <c r="AI1328" s="551">
        <f t="shared" si="785"/>
        <v>0</v>
      </c>
      <c r="AJ1328" s="549">
        <f t="shared" si="785"/>
        <v>-2200270.5045833332</v>
      </c>
      <c r="AK1328" s="549">
        <f t="shared" si="785"/>
        <v>0</v>
      </c>
      <c r="AL1328" s="282">
        <f t="shared" si="795"/>
        <v>0</v>
      </c>
      <c r="AM1328" s="281">
        <f t="shared" si="796"/>
        <v>0</v>
      </c>
      <c r="AN1328" s="549">
        <f t="shared" si="786"/>
        <v>0</v>
      </c>
      <c r="AO1328" s="549">
        <f t="shared" si="787"/>
        <v>0</v>
      </c>
      <c r="AP1328" s="549">
        <f t="shared" si="797"/>
        <v>0</v>
      </c>
      <c r="AQ1328" s="283">
        <f t="shared" si="763"/>
        <v>0</v>
      </c>
      <c r="AR1328" s="281">
        <f t="shared" si="794"/>
        <v>0</v>
      </c>
      <c r="AT1328" s="446"/>
      <c r="AU1328" s="344"/>
      <c r="AV1328" s="447" t="str">
        <f t="shared" si="781"/>
        <v>CA</v>
      </c>
      <c r="AW1328" s="447" t="str">
        <f t="shared" si="781"/>
        <v>CL</v>
      </c>
      <c r="AX1328" s="447" t="str">
        <f t="shared" si="781"/>
        <v>AIC</v>
      </c>
      <c r="AY1328" s="447" t="str">
        <f t="shared" si="782"/>
        <v>ERB</v>
      </c>
      <c r="AZ1328" s="447" t="str">
        <f t="shared" si="782"/>
        <v>GRB</v>
      </c>
      <c r="BA1328" s="447" t="str">
        <f t="shared" si="782"/>
        <v>Non-Op</v>
      </c>
      <c r="BC1328" s="445" t="s">
        <v>2314</v>
      </c>
      <c r="BD1328" s="552">
        <f t="shared" si="771"/>
        <v>-2234912.33</v>
      </c>
      <c r="BF1328" s="435"/>
      <c r="BG1328" s="435"/>
      <c r="BH1328" s="435"/>
      <c r="BI1328" s="435"/>
      <c r="BJ1328" s="435"/>
      <c r="BK1328" s="435"/>
      <c r="BL1328" s="435"/>
      <c r="BN1328" s="444"/>
    </row>
    <row r="1329" spans="1:66" s="28" customFormat="1" ht="12" customHeight="1">
      <c r="A1329" s="287">
        <v>23200683</v>
      </c>
      <c r="B1329" s="288" t="str">
        <f t="shared" si="778"/>
        <v>23200683</v>
      </c>
      <c r="C1329" s="444" t="s">
        <v>2971</v>
      </c>
      <c r="D1329" s="445" t="s">
        <v>2092</v>
      </c>
      <c r="E1329" s="445"/>
      <c r="F1329" s="444"/>
      <c r="G1329" s="445"/>
      <c r="H1329" s="547">
        <v>0</v>
      </c>
      <c r="I1329" s="547">
        <v>0</v>
      </c>
      <c r="J1329" s="547">
        <v>0</v>
      </c>
      <c r="K1329" s="547">
        <v>0</v>
      </c>
      <c r="L1329" s="547">
        <v>0</v>
      </c>
      <c r="M1329" s="547">
        <v>0</v>
      </c>
      <c r="N1329" s="547">
        <v>0</v>
      </c>
      <c r="O1329" s="547">
        <v>0</v>
      </c>
      <c r="P1329" s="547">
        <v>0</v>
      </c>
      <c r="Q1329" s="547">
        <v>0</v>
      </c>
      <c r="R1329" s="547">
        <v>0</v>
      </c>
      <c r="S1329" s="547">
        <v>0</v>
      </c>
      <c r="T1329" s="547">
        <v>0</v>
      </c>
      <c r="U1329" s="547"/>
      <c r="V1329" s="547">
        <f t="shared" si="764"/>
        <v>0</v>
      </c>
      <c r="W1329" s="285"/>
      <c r="X1329" s="286"/>
      <c r="Y1329" s="548">
        <f t="shared" si="798"/>
        <v>0</v>
      </c>
      <c r="Z1329" s="549">
        <f t="shared" si="798"/>
        <v>0</v>
      </c>
      <c r="AA1329" s="549">
        <f t="shared" si="798"/>
        <v>0</v>
      </c>
      <c r="AB1329" s="282">
        <f t="shared" si="760"/>
        <v>0</v>
      </c>
      <c r="AC1329" s="281">
        <f t="shared" si="761"/>
        <v>0</v>
      </c>
      <c r="AD1329" s="549">
        <f t="shared" si="765"/>
        <v>0</v>
      </c>
      <c r="AE1329" s="553">
        <f t="shared" si="766"/>
        <v>0</v>
      </c>
      <c r="AF1329" s="282">
        <f t="shared" si="767"/>
        <v>0</v>
      </c>
      <c r="AG1329" s="283">
        <f t="shared" si="768"/>
        <v>0</v>
      </c>
      <c r="AH1329" s="281">
        <f t="shared" si="783"/>
        <v>0</v>
      </c>
      <c r="AI1329" s="551">
        <f t="shared" si="785"/>
        <v>0</v>
      </c>
      <c r="AJ1329" s="549">
        <f t="shared" si="785"/>
        <v>0</v>
      </c>
      <c r="AK1329" s="549">
        <f t="shared" si="785"/>
        <v>0</v>
      </c>
      <c r="AL1329" s="282">
        <f t="shared" si="795"/>
        <v>0</v>
      </c>
      <c r="AM1329" s="281">
        <f t="shared" si="796"/>
        <v>0</v>
      </c>
      <c r="AN1329" s="549">
        <f t="shared" si="786"/>
        <v>0</v>
      </c>
      <c r="AO1329" s="549">
        <f t="shared" si="787"/>
        <v>0</v>
      </c>
      <c r="AP1329" s="549">
        <f t="shared" si="797"/>
        <v>0</v>
      </c>
      <c r="AQ1329" s="283">
        <f t="shared" si="763"/>
        <v>0</v>
      </c>
      <c r="AR1329" s="281">
        <f t="shared" si="794"/>
        <v>0</v>
      </c>
      <c r="AT1329" s="446"/>
      <c r="AU1329" s="344"/>
      <c r="AV1329" s="447" t="str">
        <f t="shared" si="781"/>
        <v>CA</v>
      </c>
      <c r="AW1329" s="447" t="str">
        <f t="shared" si="781"/>
        <v>CL</v>
      </c>
      <c r="AX1329" s="447" t="str">
        <f t="shared" si="781"/>
        <v>AIC</v>
      </c>
      <c r="AY1329" s="447" t="str">
        <f t="shared" si="782"/>
        <v>ERB</v>
      </c>
      <c r="AZ1329" s="447" t="str">
        <f t="shared" si="782"/>
        <v>GRB</v>
      </c>
      <c r="BA1329" s="447" t="str">
        <f t="shared" si="782"/>
        <v>Non-Op</v>
      </c>
      <c r="BC1329" s="445" t="s">
        <v>2314</v>
      </c>
      <c r="BD1329" s="552">
        <f t="shared" si="771"/>
        <v>0</v>
      </c>
      <c r="BF1329" s="435"/>
      <c r="BG1329" s="435"/>
      <c r="BH1329" s="435"/>
      <c r="BI1329" s="435"/>
      <c r="BJ1329" s="435"/>
      <c r="BK1329" s="435"/>
      <c r="BL1329" s="435"/>
      <c r="BN1329" s="444"/>
    </row>
    <row r="1330" spans="1:66" s="28" customFormat="1" ht="12" customHeight="1">
      <c r="A1330" s="287">
        <v>23200693</v>
      </c>
      <c r="B1330" s="288" t="str">
        <f t="shared" si="778"/>
        <v>23200693</v>
      </c>
      <c r="C1330" s="444" t="s">
        <v>1806</v>
      </c>
      <c r="D1330" s="445" t="s">
        <v>2092</v>
      </c>
      <c r="E1330" s="445"/>
      <c r="F1330" s="444"/>
      <c r="G1330" s="445"/>
      <c r="H1330" s="547">
        <v>-1482.11</v>
      </c>
      <c r="I1330" s="547">
        <v>-445.59</v>
      </c>
      <c r="J1330" s="547">
        <v>-231.88</v>
      </c>
      <c r="K1330" s="547">
        <v>-262.63</v>
      </c>
      <c r="L1330" s="547">
        <v>-969.74</v>
      </c>
      <c r="M1330" s="547">
        <v>-264621.63</v>
      </c>
      <c r="N1330" s="547">
        <v>-268142.67</v>
      </c>
      <c r="O1330" s="547">
        <v>219.03</v>
      </c>
      <c r="P1330" s="547">
        <v>257.14</v>
      </c>
      <c r="Q1330" s="547">
        <v>-1043.04</v>
      </c>
      <c r="R1330" s="547">
        <v>-250646.92</v>
      </c>
      <c r="S1330" s="547">
        <v>-220205.94</v>
      </c>
      <c r="T1330" s="547">
        <v>292.49</v>
      </c>
      <c r="U1330" s="547"/>
      <c r="V1330" s="547">
        <f t="shared" si="764"/>
        <v>-83890.723333333342</v>
      </c>
      <c r="W1330" s="285"/>
      <c r="X1330" s="286"/>
      <c r="Y1330" s="548">
        <f t="shared" si="798"/>
        <v>0</v>
      </c>
      <c r="Z1330" s="549">
        <f t="shared" si="798"/>
        <v>292.49</v>
      </c>
      <c r="AA1330" s="549">
        <f t="shared" si="798"/>
        <v>0</v>
      </c>
      <c r="AB1330" s="282">
        <f t="shared" si="760"/>
        <v>0</v>
      </c>
      <c r="AC1330" s="281">
        <f t="shared" si="761"/>
        <v>0</v>
      </c>
      <c r="AD1330" s="549">
        <f t="shared" si="765"/>
        <v>0</v>
      </c>
      <c r="AE1330" s="553">
        <f t="shared" si="766"/>
        <v>0</v>
      </c>
      <c r="AF1330" s="282">
        <f t="shared" si="767"/>
        <v>0</v>
      </c>
      <c r="AG1330" s="283">
        <f t="shared" si="768"/>
        <v>0</v>
      </c>
      <c r="AH1330" s="281">
        <f t="shared" si="783"/>
        <v>0</v>
      </c>
      <c r="AI1330" s="551">
        <f t="shared" si="785"/>
        <v>0</v>
      </c>
      <c r="AJ1330" s="549">
        <f t="shared" si="785"/>
        <v>-83890.723333333342</v>
      </c>
      <c r="AK1330" s="549">
        <f t="shared" si="785"/>
        <v>0</v>
      </c>
      <c r="AL1330" s="282">
        <f t="shared" si="795"/>
        <v>0</v>
      </c>
      <c r="AM1330" s="281">
        <f t="shared" si="796"/>
        <v>0</v>
      </c>
      <c r="AN1330" s="549">
        <f t="shared" si="786"/>
        <v>0</v>
      </c>
      <c r="AO1330" s="549">
        <f t="shared" si="787"/>
        <v>0</v>
      </c>
      <c r="AP1330" s="549">
        <f t="shared" si="797"/>
        <v>0</v>
      </c>
      <c r="AQ1330" s="283">
        <f t="shared" si="763"/>
        <v>0</v>
      </c>
      <c r="AR1330" s="281">
        <f t="shared" si="794"/>
        <v>0</v>
      </c>
      <c r="AT1330" s="446"/>
      <c r="AU1330" s="344"/>
      <c r="AV1330" s="447" t="str">
        <f t="shared" si="781"/>
        <v>CA</v>
      </c>
      <c r="AW1330" s="447" t="str">
        <f t="shared" si="781"/>
        <v>CL</v>
      </c>
      <c r="AX1330" s="447" t="str">
        <f t="shared" si="781"/>
        <v>AIC</v>
      </c>
      <c r="AY1330" s="447" t="str">
        <f t="shared" si="782"/>
        <v>ERB</v>
      </c>
      <c r="AZ1330" s="447" t="str">
        <f t="shared" si="782"/>
        <v>GRB</v>
      </c>
      <c r="BA1330" s="447" t="str">
        <f t="shared" si="782"/>
        <v>Non-Op</v>
      </c>
      <c r="BC1330" s="445" t="s">
        <v>2314</v>
      </c>
      <c r="BD1330" s="552">
        <f t="shared" si="771"/>
        <v>292.49</v>
      </c>
      <c r="BF1330" s="435"/>
      <c r="BG1330" s="435"/>
      <c r="BH1330" s="435"/>
      <c r="BI1330" s="435"/>
      <c r="BJ1330" s="435"/>
      <c r="BK1330" s="435"/>
      <c r="BL1330" s="435"/>
      <c r="BN1330" s="444"/>
    </row>
    <row r="1331" spans="1:66" s="28" customFormat="1" ht="12" customHeight="1">
      <c r="A1331" s="287">
        <v>23200733</v>
      </c>
      <c r="B1331" s="288" t="str">
        <f t="shared" si="778"/>
        <v>23200733</v>
      </c>
      <c r="C1331" s="444" t="s">
        <v>1807</v>
      </c>
      <c r="D1331" s="445" t="s">
        <v>2092</v>
      </c>
      <c r="E1331" s="445"/>
      <c r="F1331" s="444"/>
      <c r="G1331" s="445"/>
      <c r="H1331" s="547">
        <v>-744232.87</v>
      </c>
      <c r="I1331" s="547">
        <v>-774300.1</v>
      </c>
      <c r="J1331" s="547">
        <v>-789047.88</v>
      </c>
      <c r="K1331" s="547">
        <v>-760208.76</v>
      </c>
      <c r="L1331" s="547">
        <v>-807191.57</v>
      </c>
      <c r="M1331" s="547">
        <v>-747413.37</v>
      </c>
      <c r="N1331" s="547">
        <v>-788274.08</v>
      </c>
      <c r="O1331" s="547">
        <v>-796973.66</v>
      </c>
      <c r="P1331" s="547">
        <v>-825570.82</v>
      </c>
      <c r="Q1331" s="547">
        <v>-841967.81</v>
      </c>
      <c r="R1331" s="547">
        <v>-868599.88</v>
      </c>
      <c r="S1331" s="547">
        <v>-885671.9</v>
      </c>
      <c r="T1331" s="547">
        <v>-842978.17</v>
      </c>
      <c r="U1331" s="547"/>
      <c r="V1331" s="547">
        <f t="shared" si="764"/>
        <v>-806568.77916666667</v>
      </c>
      <c r="W1331" s="285"/>
      <c r="X1331" s="286"/>
      <c r="Y1331" s="548">
        <f t="shared" si="798"/>
        <v>0</v>
      </c>
      <c r="Z1331" s="549">
        <f t="shared" si="798"/>
        <v>-842978.17</v>
      </c>
      <c r="AA1331" s="549">
        <f t="shared" si="798"/>
        <v>0</v>
      </c>
      <c r="AB1331" s="282">
        <f t="shared" si="760"/>
        <v>0</v>
      </c>
      <c r="AC1331" s="281">
        <f t="shared" si="761"/>
        <v>0</v>
      </c>
      <c r="AD1331" s="549">
        <f t="shared" si="765"/>
        <v>0</v>
      </c>
      <c r="AE1331" s="553">
        <f t="shared" si="766"/>
        <v>0</v>
      </c>
      <c r="AF1331" s="282">
        <f t="shared" si="767"/>
        <v>0</v>
      </c>
      <c r="AG1331" s="283">
        <f t="shared" si="768"/>
        <v>0</v>
      </c>
      <c r="AH1331" s="281">
        <f t="shared" si="783"/>
        <v>0</v>
      </c>
      <c r="AI1331" s="551">
        <f t="shared" si="785"/>
        <v>0</v>
      </c>
      <c r="AJ1331" s="549">
        <f t="shared" si="785"/>
        <v>-806568.77916666667</v>
      </c>
      <c r="AK1331" s="549">
        <f t="shared" si="785"/>
        <v>0</v>
      </c>
      <c r="AL1331" s="282">
        <f t="shared" si="795"/>
        <v>0</v>
      </c>
      <c r="AM1331" s="281">
        <f t="shared" si="796"/>
        <v>0</v>
      </c>
      <c r="AN1331" s="549">
        <f t="shared" si="786"/>
        <v>0</v>
      </c>
      <c r="AO1331" s="549">
        <f t="shared" si="787"/>
        <v>0</v>
      </c>
      <c r="AP1331" s="549">
        <f t="shared" si="797"/>
        <v>0</v>
      </c>
      <c r="AQ1331" s="283">
        <f t="shared" si="763"/>
        <v>0</v>
      </c>
      <c r="AR1331" s="281">
        <f t="shared" si="794"/>
        <v>0</v>
      </c>
      <c r="AT1331" s="446"/>
      <c r="AU1331" s="344"/>
      <c r="AV1331" s="447" t="str">
        <f t="shared" si="781"/>
        <v>CA</v>
      </c>
      <c r="AW1331" s="447" t="str">
        <f t="shared" si="781"/>
        <v>CL</v>
      </c>
      <c r="AX1331" s="447" t="str">
        <f t="shared" si="781"/>
        <v>AIC</v>
      </c>
      <c r="AY1331" s="447" t="str">
        <f t="shared" si="782"/>
        <v>ERB</v>
      </c>
      <c r="AZ1331" s="447" t="str">
        <f t="shared" si="782"/>
        <v>GRB</v>
      </c>
      <c r="BA1331" s="447" t="str">
        <f t="shared" si="782"/>
        <v>Non-Op</v>
      </c>
      <c r="BC1331" s="445" t="s">
        <v>2314</v>
      </c>
      <c r="BD1331" s="552">
        <f t="shared" si="771"/>
        <v>-842978.17</v>
      </c>
      <c r="BF1331" s="435"/>
      <c r="BG1331" s="435"/>
      <c r="BH1331" s="435"/>
      <c r="BI1331" s="435"/>
      <c r="BJ1331" s="435"/>
      <c r="BK1331" s="435"/>
      <c r="BL1331" s="435"/>
      <c r="BN1331" s="444"/>
    </row>
    <row r="1332" spans="1:66" s="28" customFormat="1" ht="12" customHeight="1">
      <c r="A1332" s="287">
        <v>23200743</v>
      </c>
      <c r="B1332" s="288" t="str">
        <f t="shared" si="778"/>
        <v>23200743</v>
      </c>
      <c r="C1332" s="445" t="s">
        <v>1808</v>
      </c>
      <c r="D1332" s="445" t="s">
        <v>2092</v>
      </c>
      <c r="E1332" s="445"/>
      <c r="F1332" s="445"/>
      <c r="G1332" s="445"/>
      <c r="H1332" s="547">
        <v>-19251.650000000001</v>
      </c>
      <c r="I1332" s="547">
        <v>-28661.39</v>
      </c>
      <c r="J1332" s="547">
        <v>-28289.75</v>
      </c>
      <c r="K1332" s="547">
        <v>-187403.85</v>
      </c>
      <c r="L1332" s="547">
        <v>-346992.58</v>
      </c>
      <c r="M1332" s="547">
        <v>-31588.34</v>
      </c>
      <c r="N1332" s="547">
        <v>-190050.27</v>
      </c>
      <c r="O1332" s="547">
        <v>-190023.7</v>
      </c>
      <c r="P1332" s="547">
        <v>-190749.33</v>
      </c>
      <c r="Q1332" s="547">
        <v>-348357.56</v>
      </c>
      <c r="R1332" s="547">
        <v>-193428.98</v>
      </c>
      <c r="S1332" s="547">
        <v>-193648.66</v>
      </c>
      <c r="T1332" s="547">
        <v>-348712.2</v>
      </c>
      <c r="U1332" s="547"/>
      <c r="V1332" s="547">
        <f t="shared" si="764"/>
        <v>-176098.02791666667</v>
      </c>
      <c r="W1332" s="285"/>
      <c r="X1332" s="286"/>
      <c r="Y1332" s="548">
        <f t="shared" si="798"/>
        <v>0</v>
      </c>
      <c r="Z1332" s="549">
        <f t="shared" si="798"/>
        <v>-348712.2</v>
      </c>
      <c r="AA1332" s="549">
        <f t="shared" si="798"/>
        <v>0</v>
      </c>
      <c r="AB1332" s="282">
        <f t="shared" si="760"/>
        <v>0</v>
      </c>
      <c r="AC1332" s="281">
        <f t="shared" si="761"/>
        <v>0</v>
      </c>
      <c r="AD1332" s="549">
        <f t="shared" si="765"/>
        <v>0</v>
      </c>
      <c r="AE1332" s="553">
        <f t="shared" si="766"/>
        <v>0</v>
      </c>
      <c r="AF1332" s="282">
        <f t="shared" si="767"/>
        <v>0</v>
      </c>
      <c r="AG1332" s="283">
        <f t="shared" si="768"/>
        <v>0</v>
      </c>
      <c r="AH1332" s="281">
        <f t="shared" si="783"/>
        <v>0</v>
      </c>
      <c r="AI1332" s="551">
        <f t="shared" si="785"/>
        <v>0</v>
      </c>
      <c r="AJ1332" s="549">
        <f t="shared" si="785"/>
        <v>-176098.02791666667</v>
      </c>
      <c r="AK1332" s="549">
        <f t="shared" si="785"/>
        <v>0</v>
      </c>
      <c r="AL1332" s="282">
        <f t="shared" si="795"/>
        <v>0</v>
      </c>
      <c r="AM1332" s="281">
        <f t="shared" si="796"/>
        <v>0</v>
      </c>
      <c r="AN1332" s="549">
        <f t="shared" si="786"/>
        <v>0</v>
      </c>
      <c r="AO1332" s="549">
        <f t="shared" si="787"/>
        <v>0</v>
      </c>
      <c r="AP1332" s="549">
        <f t="shared" si="797"/>
        <v>0</v>
      </c>
      <c r="AQ1332" s="283">
        <f t="shared" si="763"/>
        <v>0</v>
      </c>
      <c r="AR1332" s="281">
        <f t="shared" si="794"/>
        <v>0</v>
      </c>
      <c r="AT1332" s="446"/>
      <c r="AU1332" s="344"/>
      <c r="AV1332" s="447" t="str">
        <f t="shared" si="781"/>
        <v>CA</v>
      </c>
      <c r="AW1332" s="447" t="str">
        <f t="shared" si="781"/>
        <v>CL</v>
      </c>
      <c r="AX1332" s="447" t="str">
        <f t="shared" si="781"/>
        <v>AIC</v>
      </c>
      <c r="AY1332" s="447" t="str">
        <f t="shared" si="782"/>
        <v>ERB</v>
      </c>
      <c r="AZ1332" s="447" t="str">
        <f t="shared" si="782"/>
        <v>GRB</v>
      </c>
      <c r="BA1332" s="447" t="str">
        <f t="shared" si="782"/>
        <v>Non-Op</v>
      </c>
      <c r="BC1332" s="445" t="s">
        <v>2314</v>
      </c>
      <c r="BD1332" s="552">
        <f t="shared" si="771"/>
        <v>-348712.2</v>
      </c>
      <c r="BF1332" s="435"/>
      <c r="BG1332" s="435"/>
      <c r="BH1332" s="435"/>
      <c r="BI1332" s="435"/>
      <c r="BJ1332" s="435"/>
      <c r="BK1332" s="435"/>
      <c r="BL1332" s="435"/>
      <c r="BN1332" s="444"/>
    </row>
    <row r="1333" spans="1:66" s="28" customFormat="1" ht="12" customHeight="1">
      <c r="A1333" s="287">
        <v>23200753</v>
      </c>
      <c r="B1333" s="288" t="str">
        <f t="shared" si="778"/>
        <v>23200753</v>
      </c>
      <c r="C1333" s="445" t="s">
        <v>1809</v>
      </c>
      <c r="D1333" s="445" t="s">
        <v>2092</v>
      </c>
      <c r="E1333" s="445"/>
      <c r="F1333" s="445"/>
      <c r="G1333" s="445"/>
      <c r="H1333" s="547">
        <v>9269.44</v>
      </c>
      <c r="I1333" s="547">
        <v>9187.4699999999993</v>
      </c>
      <c r="J1333" s="547">
        <v>9199.44</v>
      </c>
      <c r="K1333" s="547">
        <v>-2385.63</v>
      </c>
      <c r="L1333" s="547">
        <v>-13974.66</v>
      </c>
      <c r="M1333" s="547">
        <v>9021.56</v>
      </c>
      <c r="N1333" s="547">
        <v>-2574.5700000000002</v>
      </c>
      <c r="O1333" s="547">
        <v>-2553.54</v>
      </c>
      <c r="P1333" s="547">
        <v>-2544.17</v>
      </c>
      <c r="Q1333" s="547">
        <v>-14046.26</v>
      </c>
      <c r="R1333" s="547">
        <v>-2554.5</v>
      </c>
      <c r="S1333" s="547">
        <v>-2578.6799999999998</v>
      </c>
      <c r="T1333" s="547">
        <v>-13889.07</v>
      </c>
      <c r="U1333" s="547"/>
      <c r="V1333" s="547">
        <f t="shared" si="764"/>
        <v>-1509.44625</v>
      </c>
      <c r="W1333" s="285"/>
      <c r="X1333" s="286"/>
      <c r="Y1333" s="548">
        <f t="shared" si="798"/>
        <v>0</v>
      </c>
      <c r="Z1333" s="549">
        <f t="shared" si="798"/>
        <v>-13889.07</v>
      </c>
      <c r="AA1333" s="549">
        <f t="shared" si="798"/>
        <v>0</v>
      </c>
      <c r="AB1333" s="282">
        <f t="shared" si="760"/>
        <v>0</v>
      </c>
      <c r="AC1333" s="281">
        <f t="shared" si="761"/>
        <v>0</v>
      </c>
      <c r="AD1333" s="549">
        <f t="shared" si="765"/>
        <v>0</v>
      </c>
      <c r="AE1333" s="553">
        <f t="shared" si="766"/>
        <v>0</v>
      </c>
      <c r="AF1333" s="282">
        <f t="shared" si="767"/>
        <v>0</v>
      </c>
      <c r="AG1333" s="283">
        <f t="shared" si="768"/>
        <v>0</v>
      </c>
      <c r="AH1333" s="281">
        <f t="shared" si="783"/>
        <v>0</v>
      </c>
      <c r="AI1333" s="551">
        <f t="shared" si="785"/>
        <v>0</v>
      </c>
      <c r="AJ1333" s="549">
        <f t="shared" si="785"/>
        <v>-1509.44625</v>
      </c>
      <c r="AK1333" s="549">
        <f t="shared" si="785"/>
        <v>0</v>
      </c>
      <c r="AL1333" s="282">
        <f t="shared" si="795"/>
        <v>0</v>
      </c>
      <c r="AM1333" s="281">
        <f t="shared" si="796"/>
        <v>0</v>
      </c>
      <c r="AN1333" s="549">
        <f t="shared" si="786"/>
        <v>0</v>
      </c>
      <c r="AO1333" s="549">
        <f t="shared" si="787"/>
        <v>0</v>
      </c>
      <c r="AP1333" s="549">
        <f t="shared" si="797"/>
        <v>0</v>
      </c>
      <c r="AQ1333" s="283">
        <f t="shared" si="763"/>
        <v>0</v>
      </c>
      <c r="AR1333" s="281">
        <f t="shared" si="794"/>
        <v>0</v>
      </c>
      <c r="AT1333" s="446"/>
      <c r="AU1333" s="344"/>
      <c r="AV1333" s="447" t="str">
        <f t="shared" si="781"/>
        <v>CA</v>
      </c>
      <c r="AW1333" s="447" t="str">
        <f t="shared" si="781"/>
        <v>CL</v>
      </c>
      <c r="AX1333" s="447" t="str">
        <f t="shared" si="781"/>
        <v>AIC</v>
      </c>
      <c r="AY1333" s="447" t="str">
        <f t="shared" si="782"/>
        <v>ERB</v>
      </c>
      <c r="AZ1333" s="447" t="str">
        <f t="shared" si="782"/>
        <v>GRB</v>
      </c>
      <c r="BA1333" s="447" t="str">
        <f t="shared" si="782"/>
        <v>Non-Op</v>
      </c>
      <c r="BC1333" s="445" t="s">
        <v>2314</v>
      </c>
      <c r="BD1333" s="552">
        <f t="shared" si="771"/>
        <v>-13889.07</v>
      </c>
      <c r="BF1333" s="435"/>
      <c r="BG1333" s="435"/>
      <c r="BH1333" s="435"/>
      <c r="BI1333" s="435"/>
      <c r="BJ1333" s="435"/>
      <c r="BK1333" s="435"/>
      <c r="BL1333" s="435"/>
      <c r="BN1333" s="444"/>
    </row>
    <row r="1334" spans="1:66" s="28" customFormat="1" ht="12" customHeight="1">
      <c r="A1334" s="287">
        <v>23200763</v>
      </c>
      <c r="B1334" s="288" t="str">
        <f t="shared" si="778"/>
        <v>23200763</v>
      </c>
      <c r="C1334" s="445" t="s">
        <v>1810</v>
      </c>
      <c r="D1334" s="445" t="s">
        <v>2092</v>
      </c>
      <c r="E1334" s="445"/>
      <c r="F1334" s="445"/>
      <c r="G1334" s="445"/>
      <c r="H1334" s="547">
        <v>-41926.89</v>
      </c>
      <c r="I1334" s="547">
        <v>-48990.19</v>
      </c>
      <c r="J1334" s="547">
        <v>-49531.86</v>
      </c>
      <c r="K1334" s="547">
        <v>-185030.69</v>
      </c>
      <c r="L1334" s="547">
        <v>-320852.14</v>
      </c>
      <c r="M1334" s="547">
        <v>-54943.360000000001</v>
      </c>
      <c r="N1334" s="547">
        <v>-191769.17</v>
      </c>
      <c r="O1334" s="547">
        <v>-193078.7</v>
      </c>
      <c r="P1334" s="547">
        <v>-193867.89</v>
      </c>
      <c r="Q1334" s="547">
        <v>-331841.21999999997</v>
      </c>
      <c r="R1334" s="547">
        <v>-197331.32</v>
      </c>
      <c r="S1334" s="547">
        <v>-198672.82</v>
      </c>
      <c r="T1334" s="547">
        <v>-338898.2</v>
      </c>
      <c r="U1334" s="547"/>
      <c r="V1334" s="547">
        <f t="shared" si="764"/>
        <v>-179693.49208333335</v>
      </c>
      <c r="W1334" s="285"/>
      <c r="X1334" s="286"/>
      <c r="Y1334" s="548">
        <f t="shared" si="798"/>
        <v>0</v>
      </c>
      <c r="Z1334" s="549">
        <f t="shared" si="798"/>
        <v>-338898.2</v>
      </c>
      <c r="AA1334" s="549">
        <f t="shared" si="798"/>
        <v>0</v>
      </c>
      <c r="AB1334" s="282">
        <f t="shared" si="760"/>
        <v>0</v>
      </c>
      <c r="AC1334" s="281">
        <f t="shared" si="761"/>
        <v>0</v>
      </c>
      <c r="AD1334" s="549">
        <f t="shared" si="765"/>
        <v>0</v>
      </c>
      <c r="AE1334" s="553">
        <f t="shared" si="766"/>
        <v>0</v>
      </c>
      <c r="AF1334" s="282">
        <f t="shared" si="767"/>
        <v>0</v>
      </c>
      <c r="AG1334" s="283">
        <f t="shared" si="768"/>
        <v>0</v>
      </c>
      <c r="AH1334" s="281">
        <f t="shared" si="783"/>
        <v>0</v>
      </c>
      <c r="AI1334" s="551">
        <f t="shared" ref="AI1334:AK1353" si="799">IF($D1334=AI$5,$V1334,0)</f>
        <v>0</v>
      </c>
      <c r="AJ1334" s="549">
        <f t="shared" si="799"/>
        <v>-179693.49208333335</v>
      </c>
      <c r="AK1334" s="549">
        <f t="shared" si="799"/>
        <v>0</v>
      </c>
      <c r="AL1334" s="282">
        <f t="shared" si="795"/>
        <v>0</v>
      </c>
      <c r="AM1334" s="281">
        <f t="shared" si="796"/>
        <v>0</v>
      </c>
      <c r="AN1334" s="549">
        <f t="shared" si="786"/>
        <v>0</v>
      </c>
      <c r="AO1334" s="549">
        <f t="shared" si="787"/>
        <v>0</v>
      </c>
      <c r="AP1334" s="549">
        <f t="shared" si="797"/>
        <v>0</v>
      </c>
      <c r="AQ1334" s="283">
        <f t="shared" si="763"/>
        <v>0</v>
      </c>
      <c r="AR1334" s="281">
        <f t="shared" si="794"/>
        <v>0</v>
      </c>
      <c r="AT1334" s="446"/>
      <c r="AU1334" s="344"/>
      <c r="AV1334" s="447" t="str">
        <f t="shared" si="781"/>
        <v>CA</v>
      </c>
      <c r="AW1334" s="447" t="str">
        <f t="shared" si="781"/>
        <v>CL</v>
      </c>
      <c r="AX1334" s="447" t="str">
        <f t="shared" si="781"/>
        <v>AIC</v>
      </c>
      <c r="AY1334" s="447" t="str">
        <f t="shared" si="782"/>
        <v>ERB</v>
      </c>
      <c r="AZ1334" s="447" t="str">
        <f t="shared" si="782"/>
        <v>GRB</v>
      </c>
      <c r="BA1334" s="447" t="str">
        <f t="shared" si="782"/>
        <v>Non-Op</v>
      </c>
      <c r="BC1334" s="445" t="s">
        <v>2314</v>
      </c>
      <c r="BD1334" s="552">
        <f t="shared" si="771"/>
        <v>-338898.2</v>
      </c>
      <c r="BF1334" s="435"/>
      <c r="BG1334" s="435"/>
      <c r="BH1334" s="435"/>
      <c r="BI1334" s="435"/>
      <c r="BJ1334" s="435"/>
      <c r="BK1334" s="435"/>
      <c r="BL1334" s="435"/>
      <c r="BN1334" s="444"/>
    </row>
    <row r="1335" spans="1:66" s="28" customFormat="1" ht="12" customHeight="1">
      <c r="A1335" s="287">
        <v>23200773</v>
      </c>
      <c r="B1335" s="288" t="str">
        <f t="shared" si="778"/>
        <v>23200773</v>
      </c>
      <c r="C1335" s="445" t="s">
        <v>1811</v>
      </c>
      <c r="D1335" s="445" t="s">
        <v>2092</v>
      </c>
      <c r="E1335" s="445"/>
      <c r="F1335" s="445"/>
      <c r="G1335" s="445"/>
      <c r="H1335" s="547">
        <v>-1277</v>
      </c>
      <c r="I1335" s="547">
        <v>-1277</v>
      </c>
      <c r="J1335" s="547">
        <v>-1118.9000000000001</v>
      </c>
      <c r="K1335" s="547">
        <v>-1118.9000000000001</v>
      </c>
      <c r="L1335" s="547">
        <v>-1072.01</v>
      </c>
      <c r="M1335" s="547">
        <v>-1072.01</v>
      </c>
      <c r="N1335" s="547">
        <v>-1072.01</v>
      </c>
      <c r="O1335" s="547">
        <v>-1072.01</v>
      </c>
      <c r="P1335" s="547">
        <v>-48602.71</v>
      </c>
      <c r="Q1335" s="547">
        <v>-48853.41</v>
      </c>
      <c r="R1335" s="547">
        <v>-96298.91</v>
      </c>
      <c r="S1335" s="547">
        <v>-48861.01</v>
      </c>
      <c r="T1335" s="547">
        <v>-48511.51</v>
      </c>
      <c r="U1335" s="547"/>
      <c r="V1335" s="547">
        <f t="shared" si="764"/>
        <v>-22942.76125</v>
      </c>
      <c r="W1335" s="285"/>
      <c r="X1335" s="286"/>
      <c r="Y1335" s="548">
        <f t="shared" si="798"/>
        <v>0</v>
      </c>
      <c r="Z1335" s="549">
        <f t="shared" si="798"/>
        <v>-48511.51</v>
      </c>
      <c r="AA1335" s="549">
        <f t="shared" si="798"/>
        <v>0</v>
      </c>
      <c r="AB1335" s="282">
        <f t="shared" si="760"/>
        <v>0</v>
      </c>
      <c r="AC1335" s="281">
        <f t="shared" si="761"/>
        <v>0</v>
      </c>
      <c r="AD1335" s="549">
        <f t="shared" si="765"/>
        <v>0</v>
      </c>
      <c r="AE1335" s="553">
        <f t="shared" si="766"/>
        <v>0</v>
      </c>
      <c r="AF1335" s="282">
        <f t="shared" si="767"/>
        <v>0</v>
      </c>
      <c r="AG1335" s="283">
        <f t="shared" si="768"/>
        <v>0</v>
      </c>
      <c r="AH1335" s="281">
        <f t="shared" si="783"/>
        <v>0</v>
      </c>
      <c r="AI1335" s="551">
        <f t="shared" si="799"/>
        <v>0</v>
      </c>
      <c r="AJ1335" s="549">
        <f t="shared" si="799"/>
        <v>-22942.76125</v>
      </c>
      <c r="AK1335" s="549">
        <f t="shared" si="799"/>
        <v>0</v>
      </c>
      <c r="AL1335" s="282">
        <f t="shared" si="795"/>
        <v>0</v>
      </c>
      <c r="AM1335" s="281">
        <f t="shared" si="796"/>
        <v>0</v>
      </c>
      <c r="AN1335" s="549">
        <f t="shared" si="786"/>
        <v>0</v>
      </c>
      <c r="AO1335" s="549">
        <f t="shared" si="787"/>
        <v>0</v>
      </c>
      <c r="AP1335" s="549">
        <f t="shared" si="797"/>
        <v>0</v>
      </c>
      <c r="AQ1335" s="283">
        <f t="shared" si="763"/>
        <v>0</v>
      </c>
      <c r="AR1335" s="281">
        <f t="shared" si="794"/>
        <v>0</v>
      </c>
      <c r="AT1335" s="446"/>
      <c r="AU1335" s="344"/>
      <c r="AV1335" s="447" t="str">
        <f t="shared" si="781"/>
        <v>CA</v>
      </c>
      <c r="AW1335" s="447" t="str">
        <f t="shared" si="781"/>
        <v>CL</v>
      </c>
      <c r="AX1335" s="447" t="str">
        <f t="shared" si="781"/>
        <v>AIC</v>
      </c>
      <c r="AY1335" s="447" t="str">
        <f t="shared" si="782"/>
        <v>ERB</v>
      </c>
      <c r="AZ1335" s="447" t="str">
        <f t="shared" si="782"/>
        <v>GRB</v>
      </c>
      <c r="BA1335" s="447" t="str">
        <f t="shared" si="782"/>
        <v>Non-Op</v>
      </c>
      <c r="BC1335" s="445" t="s">
        <v>2314</v>
      </c>
      <c r="BD1335" s="552">
        <f t="shared" si="771"/>
        <v>-48511.51</v>
      </c>
      <c r="BF1335" s="435"/>
      <c r="BG1335" s="435"/>
      <c r="BH1335" s="435"/>
      <c r="BI1335" s="435"/>
      <c r="BJ1335" s="435"/>
      <c r="BK1335" s="435"/>
      <c r="BL1335" s="435"/>
      <c r="BN1335" s="444"/>
    </row>
    <row r="1336" spans="1:66" s="28" customFormat="1" ht="12" customHeight="1">
      <c r="A1336" s="287">
        <v>23200813</v>
      </c>
      <c r="B1336" s="288" t="str">
        <f t="shared" si="778"/>
        <v>23200813</v>
      </c>
      <c r="C1336" s="444" t="s">
        <v>1812</v>
      </c>
      <c r="D1336" s="445" t="s">
        <v>2092</v>
      </c>
      <c r="E1336" s="445"/>
      <c r="F1336" s="444"/>
      <c r="G1336" s="445"/>
      <c r="H1336" s="547">
        <v>-1553.14</v>
      </c>
      <c r="I1336" s="547">
        <v>-2438.89</v>
      </c>
      <c r="J1336" s="547">
        <v>-8384.7999999999993</v>
      </c>
      <c r="K1336" s="547">
        <v>-2438.89</v>
      </c>
      <c r="L1336" s="547">
        <v>-2438.89</v>
      </c>
      <c r="M1336" s="547">
        <v>-2438.89</v>
      </c>
      <c r="N1336" s="547">
        <v>-2438.89</v>
      </c>
      <c r="O1336" s="547">
        <v>-2438.89</v>
      </c>
      <c r="P1336" s="547">
        <v>-2438.89</v>
      </c>
      <c r="Q1336" s="547">
        <v>-2438.89</v>
      </c>
      <c r="R1336" s="547">
        <v>0</v>
      </c>
      <c r="S1336" s="547">
        <v>0</v>
      </c>
      <c r="T1336" s="547">
        <v>-7093.66</v>
      </c>
      <c r="U1336" s="547"/>
      <c r="V1336" s="547">
        <f t="shared" si="764"/>
        <v>-2684.9433333333327</v>
      </c>
      <c r="W1336" s="285"/>
      <c r="X1336" s="286"/>
      <c r="Y1336" s="548">
        <f t="shared" si="798"/>
        <v>0</v>
      </c>
      <c r="Z1336" s="549">
        <f t="shared" si="798"/>
        <v>-7093.66</v>
      </c>
      <c r="AA1336" s="549">
        <f t="shared" si="798"/>
        <v>0</v>
      </c>
      <c r="AB1336" s="282">
        <f t="shared" si="760"/>
        <v>0</v>
      </c>
      <c r="AC1336" s="281">
        <f t="shared" si="761"/>
        <v>0</v>
      </c>
      <c r="AD1336" s="549">
        <f t="shared" si="765"/>
        <v>0</v>
      </c>
      <c r="AE1336" s="553">
        <f t="shared" si="766"/>
        <v>0</v>
      </c>
      <c r="AF1336" s="282">
        <f t="shared" si="767"/>
        <v>0</v>
      </c>
      <c r="AG1336" s="283">
        <f t="shared" si="768"/>
        <v>0</v>
      </c>
      <c r="AH1336" s="281">
        <f t="shared" si="783"/>
        <v>0</v>
      </c>
      <c r="AI1336" s="551">
        <f t="shared" si="799"/>
        <v>0</v>
      </c>
      <c r="AJ1336" s="549">
        <f t="shared" si="799"/>
        <v>-2684.9433333333327</v>
      </c>
      <c r="AK1336" s="549">
        <f t="shared" si="799"/>
        <v>0</v>
      </c>
      <c r="AL1336" s="282">
        <f t="shared" si="795"/>
        <v>0</v>
      </c>
      <c r="AM1336" s="281">
        <f t="shared" si="796"/>
        <v>0</v>
      </c>
      <c r="AN1336" s="549">
        <f t="shared" si="786"/>
        <v>0</v>
      </c>
      <c r="AO1336" s="549">
        <f t="shared" si="787"/>
        <v>0</v>
      </c>
      <c r="AP1336" s="549">
        <f t="shared" si="797"/>
        <v>0</v>
      </c>
      <c r="AQ1336" s="283">
        <f t="shared" si="763"/>
        <v>0</v>
      </c>
      <c r="AR1336" s="281">
        <f t="shared" si="794"/>
        <v>0</v>
      </c>
      <c r="AT1336" s="446"/>
      <c r="AU1336" s="344"/>
      <c r="AV1336" s="447" t="str">
        <f t="shared" si="781"/>
        <v>CA</v>
      </c>
      <c r="AW1336" s="447" t="str">
        <f t="shared" si="781"/>
        <v>CL</v>
      </c>
      <c r="AX1336" s="447" t="str">
        <f t="shared" si="781"/>
        <v>AIC</v>
      </c>
      <c r="AY1336" s="447" t="str">
        <f t="shared" si="782"/>
        <v>ERB</v>
      </c>
      <c r="AZ1336" s="447" t="str">
        <f t="shared" si="782"/>
        <v>GRB</v>
      </c>
      <c r="BA1336" s="447" t="str">
        <f t="shared" si="782"/>
        <v>Non-Op</v>
      </c>
      <c r="BC1336" s="445" t="s">
        <v>2314</v>
      </c>
      <c r="BD1336" s="552">
        <f t="shared" si="771"/>
        <v>-7093.66</v>
      </c>
      <c r="BF1336" s="435"/>
      <c r="BG1336" s="435"/>
      <c r="BH1336" s="435"/>
      <c r="BI1336" s="435"/>
      <c r="BJ1336" s="435"/>
      <c r="BK1336" s="435"/>
      <c r="BL1336" s="435"/>
      <c r="BN1336" s="444"/>
    </row>
    <row r="1337" spans="1:66" s="28" customFormat="1" ht="12" customHeight="1">
      <c r="A1337" s="287">
        <v>23200823</v>
      </c>
      <c r="B1337" s="288" t="str">
        <f t="shared" si="778"/>
        <v>23200823</v>
      </c>
      <c r="C1337" s="445" t="s">
        <v>1813</v>
      </c>
      <c r="D1337" s="445" t="s">
        <v>2092</v>
      </c>
      <c r="E1337" s="445"/>
      <c r="F1337" s="445"/>
      <c r="G1337" s="445"/>
      <c r="H1337" s="547">
        <v>-8279.68</v>
      </c>
      <c r="I1337" s="547">
        <v>-8279.68</v>
      </c>
      <c r="J1337" s="547">
        <v>-8279.68</v>
      </c>
      <c r="K1337" s="547">
        <v>-8279.68</v>
      </c>
      <c r="L1337" s="547">
        <v>-8279.68</v>
      </c>
      <c r="M1337" s="547">
        <v>-8279.68</v>
      </c>
      <c r="N1337" s="547">
        <v>0</v>
      </c>
      <c r="O1337" s="547">
        <v>0</v>
      </c>
      <c r="P1337" s="547">
        <v>0</v>
      </c>
      <c r="Q1337" s="547">
        <v>0</v>
      </c>
      <c r="R1337" s="547">
        <v>0</v>
      </c>
      <c r="S1337" s="547">
        <v>0</v>
      </c>
      <c r="T1337" s="547">
        <v>0</v>
      </c>
      <c r="U1337" s="547"/>
      <c r="V1337" s="547">
        <f t="shared" si="764"/>
        <v>-3794.8533333333339</v>
      </c>
      <c r="W1337" s="285"/>
      <c r="X1337" s="286"/>
      <c r="Y1337" s="548">
        <f t="shared" si="798"/>
        <v>0</v>
      </c>
      <c r="Z1337" s="549">
        <f t="shared" si="798"/>
        <v>0</v>
      </c>
      <c r="AA1337" s="549">
        <f t="shared" si="798"/>
        <v>0</v>
      </c>
      <c r="AB1337" s="282">
        <f t="shared" si="760"/>
        <v>0</v>
      </c>
      <c r="AC1337" s="281">
        <f t="shared" si="761"/>
        <v>0</v>
      </c>
      <c r="AD1337" s="549">
        <f t="shared" si="765"/>
        <v>0</v>
      </c>
      <c r="AE1337" s="553">
        <f t="shared" si="766"/>
        <v>0</v>
      </c>
      <c r="AF1337" s="282">
        <f t="shared" si="767"/>
        <v>0</v>
      </c>
      <c r="AG1337" s="283">
        <f t="shared" si="768"/>
        <v>0</v>
      </c>
      <c r="AH1337" s="281">
        <f t="shared" si="783"/>
        <v>0</v>
      </c>
      <c r="AI1337" s="551">
        <f t="shared" si="799"/>
        <v>0</v>
      </c>
      <c r="AJ1337" s="549">
        <f t="shared" si="799"/>
        <v>-3794.8533333333339</v>
      </c>
      <c r="AK1337" s="549">
        <f t="shared" si="799"/>
        <v>0</v>
      </c>
      <c r="AL1337" s="282">
        <f t="shared" si="795"/>
        <v>0</v>
      </c>
      <c r="AM1337" s="281">
        <f t="shared" si="796"/>
        <v>0</v>
      </c>
      <c r="AN1337" s="549">
        <f t="shared" si="786"/>
        <v>0</v>
      </c>
      <c r="AO1337" s="549">
        <f t="shared" si="787"/>
        <v>0</v>
      </c>
      <c r="AP1337" s="549">
        <f t="shared" si="797"/>
        <v>0</v>
      </c>
      <c r="AQ1337" s="283">
        <f t="shared" si="763"/>
        <v>0</v>
      </c>
      <c r="AR1337" s="281">
        <f t="shared" si="794"/>
        <v>0</v>
      </c>
      <c r="AT1337" s="446"/>
      <c r="AU1337" s="344"/>
      <c r="AV1337" s="447" t="str">
        <f t="shared" si="781"/>
        <v>CA</v>
      </c>
      <c r="AW1337" s="447" t="str">
        <f t="shared" si="781"/>
        <v>CL</v>
      </c>
      <c r="AX1337" s="447" t="str">
        <f t="shared" si="781"/>
        <v>AIC</v>
      </c>
      <c r="AY1337" s="447" t="str">
        <f t="shared" si="782"/>
        <v>ERB</v>
      </c>
      <c r="AZ1337" s="447" t="str">
        <f t="shared" si="782"/>
        <v>GRB</v>
      </c>
      <c r="BA1337" s="447" t="str">
        <f t="shared" si="782"/>
        <v>Non-Op</v>
      </c>
      <c r="BC1337" s="445" t="s">
        <v>2314</v>
      </c>
      <c r="BD1337" s="552">
        <f t="shared" si="771"/>
        <v>0</v>
      </c>
      <c r="BF1337" s="435"/>
      <c r="BG1337" s="435"/>
      <c r="BH1337" s="435"/>
      <c r="BI1337" s="435"/>
      <c r="BJ1337" s="435"/>
      <c r="BK1337" s="435"/>
      <c r="BL1337" s="435"/>
      <c r="BN1337" s="444"/>
    </row>
    <row r="1338" spans="1:66" s="28" customFormat="1" ht="12" customHeight="1">
      <c r="A1338" s="321">
        <v>23200833</v>
      </c>
      <c r="B1338" s="318" t="str">
        <f t="shared" si="778"/>
        <v>23200833</v>
      </c>
      <c r="C1338" s="444" t="s">
        <v>1814</v>
      </c>
      <c r="D1338" s="445" t="s">
        <v>2092</v>
      </c>
      <c r="E1338" s="445"/>
      <c r="F1338" s="444"/>
      <c r="G1338" s="445"/>
      <c r="H1338" s="547">
        <v>8185.54</v>
      </c>
      <c r="I1338" s="547">
        <v>8059.04</v>
      </c>
      <c r="J1338" s="547">
        <v>8458.0400000000009</v>
      </c>
      <c r="K1338" s="547">
        <v>-37215.96</v>
      </c>
      <c r="L1338" s="547">
        <v>-82848.960000000006</v>
      </c>
      <c r="M1338" s="547">
        <v>8635.15</v>
      </c>
      <c r="N1338" s="547">
        <v>-36926.74</v>
      </c>
      <c r="O1338" s="547">
        <v>-36775.96</v>
      </c>
      <c r="P1338" s="547">
        <v>-36014</v>
      </c>
      <c r="Q1338" s="547">
        <v>-81357.960000000006</v>
      </c>
      <c r="R1338" s="547">
        <v>-36319.96</v>
      </c>
      <c r="S1338" s="547">
        <v>-36148.959999999999</v>
      </c>
      <c r="T1338" s="547">
        <v>-81920.77</v>
      </c>
      <c r="U1338" s="547"/>
      <c r="V1338" s="547">
        <f t="shared" si="764"/>
        <v>-32943.657083333332</v>
      </c>
      <c r="W1338" s="285"/>
      <c r="X1338" s="286"/>
      <c r="Y1338" s="548">
        <f t="shared" ref="Y1338:AA1357" si="800">IF($D1338=Y$5,$T1338,0)</f>
        <v>0</v>
      </c>
      <c r="Z1338" s="549">
        <f t="shared" si="800"/>
        <v>-81920.77</v>
      </c>
      <c r="AA1338" s="549">
        <f t="shared" si="800"/>
        <v>0</v>
      </c>
      <c r="AB1338" s="282">
        <f t="shared" si="760"/>
        <v>0</v>
      </c>
      <c r="AC1338" s="281">
        <f t="shared" si="761"/>
        <v>0</v>
      </c>
      <c r="AD1338" s="549">
        <f t="shared" si="765"/>
        <v>0</v>
      </c>
      <c r="AE1338" s="553">
        <f t="shared" si="766"/>
        <v>0</v>
      </c>
      <c r="AF1338" s="282">
        <f t="shared" si="767"/>
        <v>0</v>
      </c>
      <c r="AG1338" s="283">
        <f t="shared" si="768"/>
        <v>0</v>
      </c>
      <c r="AH1338" s="281">
        <f t="shared" si="783"/>
        <v>0</v>
      </c>
      <c r="AI1338" s="551">
        <f t="shared" si="799"/>
        <v>0</v>
      </c>
      <c r="AJ1338" s="549">
        <f t="shared" si="799"/>
        <v>-32943.657083333332</v>
      </c>
      <c r="AK1338" s="549">
        <f t="shared" si="799"/>
        <v>0</v>
      </c>
      <c r="AL1338" s="282">
        <f t="shared" si="795"/>
        <v>0</v>
      </c>
      <c r="AM1338" s="281">
        <f t="shared" si="796"/>
        <v>0</v>
      </c>
      <c r="AN1338" s="549">
        <f t="shared" si="786"/>
        <v>0</v>
      </c>
      <c r="AO1338" s="549">
        <f t="shared" si="787"/>
        <v>0</v>
      </c>
      <c r="AP1338" s="549">
        <f t="shared" si="797"/>
        <v>0</v>
      </c>
      <c r="AQ1338" s="283">
        <f t="shared" si="763"/>
        <v>0</v>
      </c>
      <c r="AR1338" s="281">
        <f t="shared" si="794"/>
        <v>0</v>
      </c>
      <c r="AT1338" s="446"/>
      <c r="AU1338" s="344"/>
      <c r="AV1338" s="447" t="str">
        <f t="shared" si="781"/>
        <v>CA</v>
      </c>
      <c r="AW1338" s="447" t="str">
        <f t="shared" si="781"/>
        <v>CL</v>
      </c>
      <c r="AX1338" s="447" t="str">
        <f t="shared" si="781"/>
        <v>AIC</v>
      </c>
      <c r="AY1338" s="447" t="str">
        <f t="shared" si="782"/>
        <v>ERB</v>
      </c>
      <c r="AZ1338" s="447" t="str">
        <f t="shared" si="782"/>
        <v>GRB</v>
      </c>
      <c r="BA1338" s="447" t="str">
        <f t="shared" si="782"/>
        <v>Non-Op</v>
      </c>
      <c r="BC1338" s="445" t="s">
        <v>2314</v>
      </c>
      <c r="BD1338" s="552">
        <f t="shared" si="771"/>
        <v>-81920.77</v>
      </c>
      <c r="BF1338" s="435"/>
      <c r="BG1338" s="435"/>
      <c r="BH1338" s="435"/>
      <c r="BI1338" s="435"/>
      <c r="BJ1338" s="435"/>
      <c r="BK1338" s="435"/>
      <c r="BL1338" s="435"/>
      <c r="BN1338" s="444"/>
    </row>
    <row r="1339" spans="1:66" s="28" customFormat="1" ht="12" customHeight="1">
      <c r="A1339" s="362">
        <v>23200853</v>
      </c>
      <c r="B1339" s="313" t="str">
        <f t="shared" si="778"/>
        <v>23200853</v>
      </c>
      <c r="C1339" s="450" t="s">
        <v>2316</v>
      </c>
      <c r="D1339" s="451" t="s">
        <v>2092</v>
      </c>
      <c r="E1339" s="451"/>
      <c r="F1339" s="300">
        <v>43497</v>
      </c>
      <c r="G1339" s="451"/>
      <c r="H1339" s="556">
        <v>-99732.03</v>
      </c>
      <c r="I1339" s="556">
        <v>-105083.72</v>
      </c>
      <c r="J1339" s="556">
        <v>-207962.54</v>
      </c>
      <c r="K1339" s="556">
        <v>-365940.31</v>
      </c>
      <c r="L1339" s="556">
        <v>-103183.62</v>
      </c>
      <c r="M1339" s="556">
        <v>-223200.63</v>
      </c>
      <c r="N1339" s="556">
        <v>-324101.06</v>
      </c>
      <c r="O1339" s="556">
        <v>-114122</v>
      </c>
      <c r="P1339" s="556">
        <v>-207637.03</v>
      </c>
      <c r="Q1339" s="556">
        <v>-296854.84999999998</v>
      </c>
      <c r="R1339" s="556">
        <v>-93361.06</v>
      </c>
      <c r="S1339" s="556">
        <v>-171071.7</v>
      </c>
      <c r="T1339" s="556">
        <v>-237544.95</v>
      </c>
      <c r="U1339" s="556"/>
      <c r="V1339" s="556">
        <f t="shared" si="764"/>
        <v>-198429.75083333338</v>
      </c>
      <c r="W1339" s="292"/>
      <c r="X1339" s="293"/>
      <c r="Y1339" s="548">
        <f t="shared" si="800"/>
        <v>0</v>
      </c>
      <c r="Z1339" s="549">
        <f t="shared" si="800"/>
        <v>-237544.95</v>
      </c>
      <c r="AA1339" s="549">
        <f t="shared" si="800"/>
        <v>0</v>
      </c>
      <c r="AB1339" s="282">
        <f t="shared" si="760"/>
        <v>0</v>
      </c>
      <c r="AC1339" s="281">
        <f t="shared" si="761"/>
        <v>0</v>
      </c>
      <c r="AD1339" s="549">
        <f t="shared" si="765"/>
        <v>0</v>
      </c>
      <c r="AE1339" s="553">
        <f t="shared" si="766"/>
        <v>0</v>
      </c>
      <c r="AF1339" s="282">
        <f t="shared" si="767"/>
        <v>0</v>
      </c>
      <c r="AG1339" s="283">
        <f t="shared" si="768"/>
        <v>0</v>
      </c>
      <c r="AH1339" s="281">
        <f t="shared" si="783"/>
        <v>0</v>
      </c>
      <c r="AI1339" s="551">
        <f t="shared" si="799"/>
        <v>0</v>
      </c>
      <c r="AJ1339" s="549">
        <f t="shared" si="799"/>
        <v>-198429.75083333338</v>
      </c>
      <c r="AK1339" s="549">
        <f t="shared" si="799"/>
        <v>0</v>
      </c>
      <c r="AL1339" s="282">
        <f t="shared" si="795"/>
        <v>0</v>
      </c>
      <c r="AM1339" s="281">
        <f t="shared" si="796"/>
        <v>0</v>
      </c>
      <c r="AN1339" s="549">
        <f t="shared" si="786"/>
        <v>0</v>
      </c>
      <c r="AO1339" s="549">
        <f t="shared" si="787"/>
        <v>0</v>
      </c>
      <c r="AP1339" s="549">
        <f t="shared" si="797"/>
        <v>0</v>
      </c>
      <c r="AQ1339" s="283">
        <f t="shared" si="763"/>
        <v>0</v>
      </c>
      <c r="AR1339" s="281">
        <f t="shared" si="794"/>
        <v>0</v>
      </c>
      <c r="AT1339" s="446"/>
      <c r="AU1339" s="344"/>
      <c r="AV1339" s="447" t="str">
        <f t="shared" si="781"/>
        <v>CA</v>
      </c>
      <c r="AW1339" s="447" t="str">
        <f t="shared" si="781"/>
        <v>CL</v>
      </c>
      <c r="AX1339" s="447" t="str">
        <f t="shared" si="781"/>
        <v>AIC</v>
      </c>
      <c r="AY1339" s="447" t="str">
        <f t="shared" si="782"/>
        <v>ERB</v>
      </c>
      <c r="AZ1339" s="447" t="str">
        <f t="shared" si="782"/>
        <v>GRB</v>
      </c>
      <c r="BA1339" s="447" t="str">
        <f t="shared" si="782"/>
        <v>Non-Op</v>
      </c>
      <c r="BC1339" s="445" t="s">
        <v>2314</v>
      </c>
      <c r="BD1339" s="552">
        <f t="shared" si="771"/>
        <v>-237544.95</v>
      </c>
      <c r="BF1339" s="435"/>
      <c r="BG1339" s="435"/>
      <c r="BH1339" s="435"/>
      <c r="BI1339" s="435"/>
      <c r="BJ1339" s="435"/>
      <c r="BK1339" s="435"/>
      <c r="BL1339" s="435"/>
      <c r="BN1339" s="444"/>
    </row>
    <row r="1340" spans="1:66" s="28" customFormat="1" ht="12" customHeight="1">
      <c r="A1340" s="287">
        <v>23200873</v>
      </c>
      <c r="B1340" s="288" t="str">
        <f t="shared" si="778"/>
        <v>23200873</v>
      </c>
      <c r="C1340" s="444" t="s">
        <v>1815</v>
      </c>
      <c r="D1340" s="445" t="s">
        <v>1165</v>
      </c>
      <c r="E1340" s="445"/>
      <c r="F1340" s="444"/>
      <c r="G1340" s="445"/>
      <c r="H1340" s="547">
        <v>-7666107.6200000001</v>
      </c>
      <c r="I1340" s="547">
        <v>-7782280.54</v>
      </c>
      <c r="J1340" s="547">
        <v>-7522430.0700000003</v>
      </c>
      <c r="K1340" s="547">
        <v>-9088239.0399999991</v>
      </c>
      <c r="L1340" s="547">
        <v>-8810750.6999999993</v>
      </c>
      <c r="M1340" s="547">
        <v>-9193681.4600000009</v>
      </c>
      <c r="N1340" s="547">
        <v>-4740786.59</v>
      </c>
      <c r="O1340" s="547">
        <v>-4378992.84</v>
      </c>
      <c r="P1340" s="547">
        <v>-4695360.62</v>
      </c>
      <c r="Q1340" s="547">
        <v>-5893895.21</v>
      </c>
      <c r="R1340" s="547">
        <v>-5479562.9400000004</v>
      </c>
      <c r="S1340" s="547">
        <v>-5538862.6299999999</v>
      </c>
      <c r="T1340" s="547">
        <v>-8234947.8200000003</v>
      </c>
      <c r="U1340" s="547"/>
      <c r="V1340" s="547">
        <f t="shared" si="764"/>
        <v>-6756280.8633333333</v>
      </c>
      <c r="W1340" s="285"/>
      <c r="X1340" s="286"/>
      <c r="Y1340" s="548">
        <f t="shared" si="800"/>
        <v>0</v>
      </c>
      <c r="Z1340" s="549">
        <f t="shared" si="800"/>
        <v>0</v>
      </c>
      <c r="AA1340" s="549">
        <f t="shared" si="800"/>
        <v>0</v>
      </c>
      <c r="AB1340" s="282">
        <f t="shared" si="760"/>
        <v>-8234947.8200000003</v>
      </c>
      <c r="AC1340" s="281">
        <f t="shared" si="761"/>
        <v>0</v>
      </c>
      <c r="AD1340" s="549">
        <f t="shared" si="765"/>
        <v>0</v>
      </c>
      <c r="AE1340" s="553">
        <f t="shared" si="766"/>
        <v>0</v>
      </c>
      <c r="AF1340" s="282">
        <f t="shared" si="767"/>
        <v>-8234947.8200000003</v>
      </c>
      <c r="AG1340" s="283">
        <f t="shared" si="768"/>
        <v>-8234947.8200000003</v>
      </c>
      <c r="AH1340" s="281">
        <f t="shared" si="783"/>
        <v>0</v>
      </c>
      <c r="AI1340" s="551">
        <f t="shared" si="799"/>
        <v>0</v>
      </c>
      <c r="AJ1340" s="549">
        <f t="shared" si="799"/>
        <v>0</v>
      </c>
      <c r="AK1340" s="549">
        <f t="shared" si="799"/>
        <v>0</v>
      </c>
      <c r="AL1340" s="282">
        <f t="shared" si="795"/>
        <v>-6756280.8633333333</v>
      </c>
      <c r="AM1340" s="281">
        <f t="shared" si="796"/>
        <v>0</v>
      </c>
      <c r="AN1340" s="549">
        <f t="shared" si="786"/>
        <v>0</v>
      </c>
      <c r="AO1340" s="549">
        <f t="shared" si="787"/>
        <v>0</v>
      </c>
      <c r="AP1340" s="549">
        <f t="shared" si="797"/>
        <v>-6756280.8633333333</v>
      </c>
      <c r="AQ1340" s="283">
        <f t="shared" si="763"/>
        <v>-6756280.8633333333</v>
      </c>
      <c r="AR1340" s="281">
        <f t="shared" si="794"/>
        <v>0</v>
      </c>
      <c r="AT1340" s="446" t="s">
        <v>2064</v>
      </c>
      <c r="AU1340" s="344"/>
      <c r="AV1340" s="447" t="str">
        <f t="shared" si="781"/>
        <v>CA</v>
      </c>
      <c r="AW1340" s="447" t="str">
        <f t="shared" si="781"/>
        <v>CL</v>
      </c>
      <c r="AX1340" s="447" t="str">
        <f t="shared" si="781"/>
        <v>AIC</v>
      </c>
      <c r="AY1340" s="447" t="str">
        <f t="shared" si="782"/>
        <v>ERB</v>
      </c>
      <c r="AZ1340" s="447" t="str">
        <f t="shared" si="782"/>
        <v>GRB</v>
      </c>
      <c r="BA1340" s="447" t="str">
        <f t="shared" si="782"/>
        <v>Non-Op</v>
      </c>
      <c r="BC1340" s="449" t="s">
        <v>2100</v>
      </c>
      <c r="BD1340" s="552">
        <f t="shared" si="771"/>
        <v>-8234947.8200000003</v>
      </c>
      <c r="BF1340" s="435"/>
      <c r="BG1340" s="435"/>
      <c r="BH1340" s="435"/>
      <c r="BI1340" s="435"/>
      <c r="BJ1340" s="435"/>
      <c r="BK1340" s="435"/>
      <c r="BL1340" s="435"/>
      <c r="BN1340" s="444"/>
    </row>
    <row r="1341" spans="1:66" s="28" customFormat="1" ht="12" customHeight="1">
      <c r="A1341" s="321">
        <v>23200953</v>
      </c>
      <c r="B1341" s="318" t="str">
        <f t="shared" si="778"/>
        <v>23200953</v>
      </c>
      <c r="C1341" s="444" t="s">
        <v>1816</v>
      </c>
      <c r="D1341" s="445" t="s">
        <v>2092</v>
      </c>
      <c r="E1341" s="445"/>
      <c r="F1341" s="444"/>
      <c r="G1341" s="445"/>
      <c r="H1341" s="547">
        <v>0</v>
      </c>
      <c r="I1341" s="547">
        <v>0</v>
      </c>
      <c r="J1341" s="547">
        <v>0</v>
      </c>
      <c r="K1341" s="547">
        <v>0</v>
      </c>
      <c r="L1341" s="547">
        <v>-3</v>
      </c>
      <c r="M1341" s="547">
        <v>0</v>
      </c>
      <c r="N1341" s="547">
        <v>3271.89</v>
      </c>
      <c r="O1341" s="547">
        <v>0</v>
      </c>
      <c r="P1341" s="547">
        <v>112.76</v>
      </c>
      <c r="Q1341" s="547">
        <v>0</v>
      </c>
      <c r="R1341" s="547">
        <v>265.98</v>
      </c>
      <c r="S1341" s="547">
        <v>233.61</v>
      </c>
      <c r="T1341" s="547">
        <v>0</v>
      </c>
      <c r="U1341" s="547"/>
      <c r="V1341" s="547">
        <f t="shared" si="764"/>
        <v>323.43666666666667</v>
      </c>
      <c r="W1341" s="285"/>
      <c r="X1341" s="286"/>
      <c r="Y1341" s="548">
        <f t="shared" si="800"/>
        <v>0</v>
      </c>
      <c r="Z1341" s="549">
        <f t="shared" si="800"/>
        <v>0</v>
      </c>
      <c r="AA1341" s="549">
        <f t="shared" si="800"/>
        <v>0</v>
      </c>
      <c r="AB1341" s="282">
        <f t="shared" si="760"/>
        <v>0</v>
      </c>
      <c r="AC1341" s="281">
        <f t="shared" si="761"/>
        <v>0</v>
      </c>
      <c r="AD1341" s="549">
        <f t="shared" si="765"/>
        <v>0</v>
      </c>
      <c r="AE1341" s="553">
        <f t="shared" si="766"/>
        <v>0</v>
      </c>
      <c r="AF1341" s="282">
        <f t="shared" si="767"/>
        <v>0</v>
      </c>
      <c r="AG1341" s="283">
        <f t="shared" si="768"/>
        <v>0</v>
      </c>
      <c r="AH1341" s="281">
        <f t="shared" si="783"/>
        <v>0</v>
      </c>
      <c r="AI1341" s="551">
        <f t="shared" si="799"/>
        <v>0</v>
      </c>
      <c r="AJ1341" s="549">
        <f t="shared" si="799"/>
        <v>323.43666666666667</v>
      </c>
      <c r="AK1341" s="549">
        <f t="shared" si="799"/>
        <v>0</v>
      </c>
      <c r="AL1341" s="282">
        <f t="shared" si="795"/>
        <v>0</v>
      </c>
      <c r="AM1341" s="281">
        <f t="shared" si="796"/>
        <v>0</v>
      </c>
      <c r="AN1341" s="549">
        <f t="shared" si="786"/>
        <v>0</v>
      </c>
      <c r="AO1341" s="549">
        <f t="shared" si="787"/>
        <v>0</v>
      </c>
      <c r="AP1341" s="549">
        <f t="shared" si="797"/>
        <v>0</v>
      </c>
      <c r="AQ1341" s="283">
        <f t="shared" si="763"/>
        <v>0</v>
      </c>
      <c r="AR1341" s="281">
        <f t="shared" si="794"/>
        <v>0</v>
      </c>
      <c r="AT1341" s="446"/>
      <c r="AU1341" s="344"/>
      <c r="AV1341" s="447" t="str">
        <f t="shared" si="781"/>
        <v>CA</v>
      </c>
      <c r="AW1341" s="447" t="str">
        <f t="shared" si="781"/>
        <v>CL</v>
      </c>
      <c r="AX1341" s="447" t="str">
        <f t="shared" si="781"/>
        <v>AIC</v>
      </c>
      <c r="AY1341" s="447" t="str">
        <f t="shared" si="782"/>
        <v>ERB</v>
      </c>
      <c r="AZ1341" s="447" t="str">
        <f t="shared" si="782"/>
        <v>GRB</v>
      </c>
      <c r="BA1341" s="447" t="str">
        <f t="shared" si="782"/>
        <v>Non-Op</v>
      </c>
      <c r="BC1341" s="445" t="s">
        <v>2314</v>
      </c>
      <c r="BD1341" s="552">
        <f t="shared" si="771"/>
        <v>0</v>
      </c>
      <c r="BF1341" s="435"/>
      <c r="BG1341" s="435"/>
      <c r="BH1341" s="435"/>
      <c r="BI1341" s="435"/>
      <c r="BJ1341" s="435"/>
      <c r="BK1341" s="435"/>
      <c r="BL1341" s="435"/>
      <c r="BN1341" s="444"/>
    </row>
    <row r="1342" spans="1:66" s="28" customFormat="1" ht="12" customHeight="1">
      <c r="A1342" s="287">
        <v>23201003</v>
      </c>
      <c r="B1342" s="288" t="str">
        <f t="shared" si="778"/>
        <v>23201003</v>
      </c>
      <c r="C1342" s="444" t="s">
        <v>1817</v>
      </c>
      <c r="D1342" s="445" t="s">
        <v>2092</v>
      </c>
      <c r="E1342" s="445"/>
      <c r="F1342" s="444"/>
      <c r="G1342" s="445"/>
      <c r="H1342" s="547">
        <v>-55781213.539999999</v>
      </c>
      <c r="I1342" s="547">
        <v>-52177200.240000002</v>
      </c>
      <c r="J1342" s="547">
        <v>-43172735.539999999</v>
      </c>
      <c r="K1342" s="547">
        <v>-52426100.979999997</v>
      </c>
      <c r="L1342" s="547">
        <v>-50500902.380000003</v>
      </c>
      <c r="M1342" s="547">
        <v>-50893502.149999999</v>
      </c>
      <c r="N1342" s="547">
        <v>-58524118.789999999</v>
      </c>
      <c r="O1342" s="547">
        <v>-44502602.770000003</v>
      </c>
      <c r="P1342" s="547">
        <v>-52488981.030000001</v>
      </c>
      <c r="Q1342" s="547">
        <v>-48627656.93</v>
      </c>
      <c r="R1342" s="547">
        <v>-53008450.950000003</v>
      </c>
      <c r="S1342" s="547">
        <v>-56956161.969999999</v>
      </c>
      <c r="T1342" s="547">
        <v>-68617920.549999997</v>
      </c>
      <c r="U1342" s="547"/>
      <c r="V1342" s="547">
        <f t="shared" si="764"/>
        <v>-52123165.064583331</v>
      </c>
      <c r="W1342" s="285"/>
      <c r="X1342" s="286"/>
      <c r="Y1342" s="548">
        <f t="shared" si="800"/>
        <v>0</v>
      </c>
      <c r="Z1342" s="549">
        <f t="shared" si="800"/>
        <v>-68617920.549999997</v>
      </c>
      <c r="AA1342" s="549">
        <f t="shared" si="800"/>
        <v>0</v>
      </c>
      <c r="AB1342" s="282">
        <f t="shared" ref="AB1342:AB1409" si="801">T1342-SUM(Y1342:AA1342)</f>
        <v>0</v>
      </c>
      <c r="AC1342" s="281">
        <f t="shared" ref="AC1342:AC1409" si="802">T1342-SUM(Y1342:AA1342)-AB1342</f>
        <v>0</v>
      </c>
      <c r="AD1342" s="549">
        <f t="shared" si="765"/>
        <v>0</v>
      </c>
      <c r="AE1342" s="553">
        <f t="shared" si="766"/>
        <v>0</v>
      </c>
      <c r="AF1342" s="282">
        <f t="shared" si="767"/>
        <v>0</v>
      </c>
      <c r="AG1342" s="283">
        <f t="shared" si="768"/>
        <v>0</v>
      </c>
      <c r="AH1342" s="281">
        <f t="shared" si="783"/>
        <v>0</v>
      </c>
      <c r="AI1342" s="551">
        <f t="shared" si="799"/>
        <v>0</v>
      </c>
      <c r="AJ1342" s="549">
        <f t="shared" si="799"/>
        <v>-52123165.064583331</v>
      </c>
      <c r="AK1342" s="549">
        <f t="shared" si="799"/>
        <v>0</v>
      </c>
      <c r="AL1342" s="282">
        <f t="shared" si="795"/>
        <v>0</v>
      </c>
      <c r="AM1342" s="281">
        <f t="shared" si="796"/>
        <v>0</v>
      </c>
      <c r="AN1342" s="549">
        <f t="shared" si="786"/>
        <v>0</v>
      </c>
      <c r="AO1342" s="549">
        <f t="shared" si="787"/>
        <v>0</v>
      </c>
      <c r="AP1342" s="549">
        <f t="shared" si="797"/>
        <v>0</v>
      </c>
      <c r="AQ1342" s="283">
        <f t="shared" si="763"/>
        <v>0</v>
      </c>
      <c r="AR1342" s="281">
        <f t="shared" si="794"/>
        <v>0</v>
      </c>
      <c r="AT1342" s="446"/>
      <c r="AU1342" s="344"/>
      <c r="AV1342" s="447" t="str">
        <f t="shared" si="781"/>
        <v>CA</v>
      </c>
      <c r="AW1342" s="447" t="str">
        <f t="shared" si="781"/>
        <v>CL</v>
      </c>
      <c r="AX1342" s="447" t="str">
        <f t="shared" si="781"/>
        <v>AIC</v>
      </c>
      <c r="AY1342" s="447" t="str">
        <f t="shared" si="782"/>
        <v>ERB</v>
      </c>
      <c r="AZ1342" s="447" t="str">
        <f t="shared" si="782"/>
        <v>GRB</v>
      </c>
      <c r="BA1342" s="447" t="str">
        <f t="shared" si="782"/>
        <v>Non-Op</v>
      </c>
      <c r="BC1342" s="445" t="s">
        <v>2314</v>
      </c>
      <c r="BD1342" s="552">
        <f t="shared" si="771"/>
        <v>-68617920.549999997</v>
      </c>
      <c r="BF1342" s="435"/>
      <c r="BG1342" s="435"/>
      <c r="BH1342" s="435"/>
      <c r="BI1342" s="435"/>
      <c r="BJ1342" s="435"/>
      <c r="BK1342" s="435"/>
      <c r="BL1342" s="435"/>
      <c r="BN1342" s="444"/>
    </row>
    <row r="1343" spans="1:66" s="28" customFormat="1" ht="12" customHeight="1">
      <c r="A1343" s="287">
        <v>23201013</v>
      </c>
      <c r="B1343" s="288" t="str">
        <f t="shared" si="778"/>
        <v>23201013</v>
      </c>
      <c r="C1343" s="444" t="s">
        <v>1818</v>
      </c>
      <c r="D1343" s="445" t="s">
        <v>2092</v>
      </c>
      <c r="E1343" s="445"/>
      <c r="F1343" s="444"/>
      <c r="G1343" s="445"/>
      <c r="H1343" s="547">
        <v>-13721075.08</v>
      </c>
      <c r="I1343" s="547">
        <v>-15494772.16</v>
      </c>
      <c r="J1343" s="547">
        <v>-22567420.609999999</v>
      </c>
      <c r="K1343" s="547">
        <v>-20025244.66</v>
      </c>
      <c r="L1343" s="547">
        <v>-14904869.68</v>
      </c>
      <c r="M1343" s="547">
        <v>-23493994.399999999</v>
      </c>
      <c r="N1343" s="547">
        <v>-22650422.100000001</v>
      </c>
      <c r="O1343" s="547">
        <v>-15859334.529999999</v>
      </c>
      <c r="P1343" s="547">
        <v>-7454418.2199999997</v>
      </c>
      <c r="Q1343" s="547">
        <v>-11221415.18</v>
      </c>
      <c r="R1343" s="547">
        <v>-10387960.4</v>
      </c>
      <c r="S1343" s="547">
        <v>-11445431.01</v>
      </c>
      <c r="T1343" s="547">
        <v>-8349159.7800000003</v>
      </c>
      <c r="U1343" s="547"/>
      <c r="V1343" s="547">
        <f t="shared" si="764"/>
        <v>-15545033.365</v>
      </c>
      <c r="W1343" s="285"/>
      <c r="X1343" s="286"/>
      <c r="Y1343" s="548">
        <f t="shared" si="800"/>
        <v>0</v>
      </c>
      <c r="Z1343" s="549">
        <f t="shared" si="800"/>
        <v>-8349159.7800000003</v>
      </c>
      <c r="AA1343" s="549">
        <f t="shared" si="800"/>
        <v>0</v>
      </c>
      <c r="AB1343" s="282">
        <f t="shared" si="801"/>
        <v>0</v>
      </c>
      <c r="AC1343" s="281">
        <f t="shared" si="802"/>
        <v>0</v>
      </c>
      <c r="AD1343" s="549">
        <f t="shared" si="765"/>
        <v>0</v>
      </c>
      <c r="AE1343" s="553">
        <f t="shared" si="766"/>
        <v>0</v>
      </c>
      <c r="AF1343" s="282">
        <f t="shared" si="767"/>
        <v>0</v>
      </c>
      <c r="AG1343" s="283">
        <f t="shared" si="768"/>
        <v>0</v>
      </c>
      <c r="AH1343" s="281">
        <f t="shared" si="783"/>
        <v>0</v>
      </c>
      <c r="AI1343" s="551">
        <f t="shared" si="799"/>
        <v>0</v>
      </c>
      <c r="AJ1343" s="549">
        <f t="shared" si="799"/>
        <v>-15545033.365</v>
      </c>
      <c r="AK1343" s="549">
        <f t="shared" si="799"/>
        <v>0</v>
      </c>
      <c r="AL1343" s="282">
        <f t="shared" si="795"/>
        <v>0</v>
      </c>
      <c r="AM1343" s="281">
        <f t="shared" si="796"/>
        <v>0</v>
      </c>
      <c r="AN1343" s="549">
        <f t="shared" si="786"/>
        <v>0</v>
      </c>
      <c r="AO1343" s="549">
        <f t="shared" si="787"/>
        <v>0</v>
      </c>
      <c r="AP1343" s="549">
        <f t="shared" si="797"/>
        <v>0</v>
      </c>
      <c r="AQ1343" s="283">
        <f t="shared" si="763"/>
        <v>0</v>
      </c>
      <c r="AR1343" s="281">
        <f t="shared" si="794"/>
        <v>0</v>
      </c>
      <c r="AT1343" s="446"/>
      <c r="AU1343" s="344"/>
      <c r="AV1343" s="447" t="str">
        <f t="shared" si="781"/>
        <v>CA</v>
      </c>
      <c r="AW1343" s="447" t="str">
        <f t="shared" si="781"/>
        <v>CL</v>
      </c>
      <c r="AX1343" s="447" t="str">
        <f t="shared" si="781"/>
        <v>AIC</v>
      </c>
      <c r="AY1343" s="447" t="str">
        <f t="shared" si="782"/>
        <v>ERB</v>
      </c>
      <c r="AZ1343" s="447" t="str">
        <f t="shared" si="782"/>
        <v>GRB</v>
      </c>
      <c r="BA1343" s="447" t="str">
        <f t="shared" si="782"/>
        <v>Non-Op</v>
      </c>
      <c r="BC1343" s="445" t="s">
        <v>2314</v>
      </c>
      <c r="BD1343" s="552">
        <f t="shared" si="771"/>
        <v>-8349159.7800000003</v>
      </c>
      <c r="BF1343" s="435"/>
      <c r="BG1343" s="435"/>
      <c r="BH1343" s="435"/>
      <c r="BI1343" s="435"/>
      <c r="BJ1343" s="435"/>
      <c r="BK1343" s="435"/>
      <c r="BL1343" s="435"/>
      <c r="BN1343" s="444"/>
    </row>
    <row r="1344" spans="1:66" s="28" customFormat="1" ht="12" customHeight="1">
      <c r="A1344" s="287">
        <v>23201033</v>
      </c>
      <c r="B1344" s="288" t="str">
        <f t="shared" si="778"/>
        <v>23201033</v>
      </c>
      <c r="C1344" s="444" t="s">
        <v>1819</v>
      </c>
      <c r="D1344" s="445" t="s">
        <v>2092</v>
      </c>
      <c r="E1344" s="445"/>
      <c r="F1344" s="444"/>
      <c r="G1344" s="445"/>
      <c r="H1344" s="547">
        <v>-221258.76</v>
      </c>
      <c r="I1344" s="547">
        <v>-300646.5</v>
      </c>
      <c r="J1344" s="547">
        <v>-158863.07</v>
      </c>
      <c r="K1344" s="547">
        <v>-238234.97</v>
      </c>
      <c r="L1344" s="547">
        <v>-319087.44</v>
      </c>
      <c r="M1344" s="547">
        <v>-408791.52</v>
      </c>
      <c r="N1344" s="547">
        <v>-258245.15</v>
      </c>
      <c r="O1344" s="547">
        <v>-337586.82</v>
      </c>
      <c r="P1344" s="547">
        <v>-175681.65</v>
      </c>
      <c r="Q1344" s="547">
        <v>-256089.23</v>
      </c>
      <c r="R1344" s="547">
        <v>-353435.1</v>
      </c>
      <c r="S1344" s="547">
        <v>-434590.31</v>
      </c>
      <c r="T1344" s="547">
        <v>-507569.95</v>
      </c>
      <c r="U1344" s="547"/>
      <c r="V1344" s="547">
        <f t="shared" si="764"/>
        <v>-300472.17625000002</v>
      </c>
      <c r="W1344" s="285"/>
      <c r="X1344" s="286"/>
      <c r="Y1344" s="548">
        <f t="shared" si="800"/>
        <v>0</v>
      </c>
      <c r="Z1344" s="549">
        <f t="shared" si="800"/>
        <v>-507569.95</v>
      </c>
      <c r="AA1344" s="549">
        <f t="shared" si="800"/>
        <v>0</v>
      </c>
      <c r="AB1344" s="282">
        <f t="shared" si="801"/>
        <v>0</v>
      </c>
      <c r="AC1344" s="281">
        <f t="shared" si="802"/>
        <v>0</v>
      </c>
      <c r="AD1344" s="549">
        <f t="shared" si="765"/>
        <v>0</v>
      </c>
      <c r="AE1344" s="553">
        <f t="shared" si="766"/>
        <v>0</v>
      </c>
      <c r="AF1344" s="282">
        <f t="shared" si="767"/>
        <v>0</v>
      </c>
      <c r="AG1344" s="283">
        <f t="shared" si="768"/>
        <v>0</v>
      </c>
      <c r="AH1344" s="281">
        <f t="shared" si="783"/>
        <v>0</v>
      </c>
      <c r="AI1344" s="551">
        <f t="shared" si="799"/>
        <v>0</v>
      </c>
      <c r="AJ1344" s="549">
        <f t="shared" si="799"/>
        <v>-300472.17625000002</v>
      </c>
      <c r="AK1344" s="549">
        <f t="shared" si="799"/>
        <v>0</v>
      </c>
      <c r="AL1344" s="282">
        <f t="shared" si="795"/>
        <v>0</v>
      </c>
      <c r="AM1344" s="281">
        <f t="shared" si="796"/>
        <v>0</v>
      </c>
      <c r="AN1344" s="549">
        <f t="shared" si="786"/>
        <v>0</v>
      </c>
      <c r="AO1344" s="549">
        <f t="shared" si="787"/>
        <v>0</v>
      </c>
      <c r="AP1344" s="549">
        <f t="shared" si="797"/>
        <v>0</v>
      </c>
      <c r="AQ1344" s="283">
        <f t="shared" si="763"/>
        <v>0</v>
      </c>
      <c r="AR1344" s="281">
        <f t="shared" si="794"/>
        <v>0</v>
      </c>
      <c r="AT1344" s="446"/>
      <c r="AU1344" s="344"/>
      <c r="AV1344" s="447" t="str">
        <f t="shared" si="781"/>
        <v>CA</v>
      </c>
      <c r="AW1344" s="447" t="str">
        <f t="shared" si="781"/>
        <v>CL</v>
      </c>
      <c r="AX1344" s="447" t="str">
        <f t="shared" si="781"/>
        <v>AIC</v>
      </c>
      <c r="AY1344" s="447" t="str">
        <f t="shared" si="782"/>
        <v>ERB</v>
      </c>
      <c r="AZ1344" s="447" t="str">
        <f t="shared" si="782"/>
        <v>GRB</v>
      </c>
      <c r="BA1344" s="447" t="str">
        <f t="shared" si="782"/>
        <v>Non-Op</v>
      </c>
      <c r="BC1344" s="445" t="s">
        <v>2314</v>
      </c>
      <c r="BD1344" s="552">
        <f t="shared" si="771"/>
        <v>-507569.95</v>
      </c>
      <c r="BF1344" s="435"/>
      <c r="BG1344" s="435"/>
      <c r="BH1344" s="435"/>
      <c r="BI1344" s="435"/>
      <c r="BJ1344" s="435"/>
      <c r="BK1344" s="435"/>
      <c r="BL1344" s="435"/>
      <c r="BN1344" s="444"/>
    </row>
    <row r="1345" spans="1:66" s="28" customFormat="1" ht="12" customHeight="1">
      <c r="A1345" s="287">
        <v>23201043</v>
      </c>
      <c r="B1345" s="288" t="str">
        <f t="shared" si="778"/>
        <v>23201043</v>
      </c>
      <c r="C1345" s="444" t="s">
        <v>1820</v>
      </c>
      <c r="D1345" s="445" t="s">
        <v>2092</v>
      </c>
      <c r="E1345" s="445"/>
      <c r="F1345" s="444"/>
      <c r="G1345" s="445"/>
      <c r="H1345" s="547">
        <v>-289352.03000000003</v>
      </c>
      <c r="I1345" s="547">
        <v>-265442.45</v>
      </c>
      <c r="J1345" s="547">
        <v>-269937.39</v>
      </c>
      <c r="K1345" s="547">
        <v>-209180.59</v>
      </c>
      <c r="L1345" s="547">
        <v>-197041.36</v>
      </c>
      <c r="M1345" s="547">
        <v>-229649.6</v>
      </c>
      <c r="N1345" s="547">
        <v>-241441.95</v>
      </c>
      <c r="O1345" s="547">
        <v>-278074.56</v>
      </c>
      <c r="P1345" s="547">
        <v>-302594</v>
      </c>
      <c r="Q1345" s="547">
        <v>-337653.92</v>
      </c>
      <c r="R1345" s="547">
        <v>-395312.58</v>
      </c>
      <c r="S1345" s="547">
        <v>-377899.06</v>
      </c>
      <c r="T1345" s="547">
        <v>-380406.04</v>
      </c>
      <c r="U1345" s="547"/>
      <c r="V1345" s="547">
        <f t="shared" si="764"/>
        <v>-286592.2079166667</v>
      </c>
      <c r="W1345" s="285"/>
      <c r="X1345" s="286"/>
      <c r="Y1345" s="548">
        <f t="shared" si="800"/>
        <v>0</v>
      </c>
      <c r="Z1345" s="549">
        <f t="shared" si="800"/>
        <v>-380406.04</v>
      </c>
      <c r="AA1345" s="549">
        <f t="shared" si="800"/>
        <v>0</v>
      </c>
      <c r="AB1345" s="282">
        <f t="shared" si="801"/>
        <v>0</v>
      </c>
      <c r="AC1345" s="281">
        <f t="shared" si="802"/>
        <v>0</v>
      </c>
      <c r="AD1345" s="549">
        <f t="shared" si="765"/>
        <v>0</v>
      </c>
      <c r="AE1345" s="553">
        <f t="shared" si="766"/>
        <v>0</v>
      </c>
      <c r="AF1345" s="282">
        <f t="shared" si="767"/>
        <v>0</v>
      </c>
      <c r="AG1345" s="283">
        <f t="shared" si="768"/>
        <v>0</v>
      </c>
      <c r="AH1345" s="281">
        <f t="shared" si="783"/>
        <v>0</v>
      </c>
      <c r="AI1345" s="551">
        <f t="shared" si="799"/>
        <v>0</v>
      </c>
      <c r="AJ1345" s="549">
        <f t="shared" si="799"/>
        <v>-286592.2079166667</v>
      </c>
      <c r="AK1345" s="549">
        <f t="shared" si="799"/>
        <v>0</v>
      </c>
      <c r="AL1345" s="282">
        <f t="shared" si="795"/>
        <v>0</v>
      </c>
      <c r="AM1345" s="281">
        <f t="shared" si="796"/>
        <v>0</v>
      </c>
      <c r="AN1345" s="549">
        <f t="shared" si="786"/>
        <v>0</v>
      </c>
      <c r="AO1345" s="549">
        <f t="shared" si="787"/>
        <v>0</v>
      </c>
      <c r="AP1345" s="549">
        <f t="shared" si="797"/>
        <v>0</v>
      </c>
      <c r="AQ1345" s="283">
        <f t="shared" si="763"/>
        <v>0</v>
      </c>
      <c r="AR1345" s="281">
        <f t="shared" si="794"/>
        <v>0</v>
      </c>
      <c r="AT1345" s="446"/>
      <c r="AU1345" s="344"/>
      <c r="AV1345" s="447" t="str">
        <f t="shared" si="781"/>
        <v>CA</v>
      </c>
      <c r="AW1345" s="447" t="str">
        <f t="shared" si="781"/>
        <v>CL</v>
      </c>
      <c r="AX1345" s="447" t="str">
        <f t="shared" si="781"/>
        <v>AIC</v>
      </c>
      <c r="AY1345" s="447" t="str">
        <f t="shared" si="782"/>
        <v>ERB</v>
      </c>
      <c r="AZ1345" s="447" t="str">
        <f t="shared" si="782"/>
        <v>GRB</v>
      </c>
      <c r="BA1345" s="447" t="str">
        <f t="shared" si="782"/>
        <v>Non-Op</v>
      </c>
      <c r="BC1345" s="445" t="s">
        <v>2314</v>
      </c>
      <c r="BD1345" s="552">
        <f t="shared" si="771"/>
        <v>-380406.04</v>
      </c>
      <c r="BF1345" s="435"/>
      <c r="BG1345" s="435"/>
      <c r="BH1345" s="435"/>
      <c r="BI1345" s="435"/>
      <c r="BJ1345" s="435"/>
      <c r="BK1345" s="435"/>
      <c r="BL1345" s="435"/>
      <c r="BN1345" s="444"/>
    </row>
    <row r="1346" spans="1:66" s="28" customFormat="1" ht="12" customHeight="1">
      <c r="A1346" s="287">
        <v>23201053</v>
      </c>
      <c r="B1346" s="288" t="str">
        <f t="shared" si="778"/>
        <v>23201053</v>
      </c>
      <c r="C1346" s="444" t="s">
        <v>2972</v>
      </c>
      <c r="D1346" s="445" t="s">
        <v>2092</v>
      </c>
      <c r="E1346" s="445"/>
      <c r="F1346" s="444"/>
      <c r="G1346" s="445"/>
      <c r="H1346" s="547">
        <v>0</v>
      </c>
      <c r="I1346" s="547">
        <v>0</v>
      </c>
      <c r="J1346" s="547">
        <v>0</v>
      </c>
      <c r="K1346" s="547">
        <v>0</v>
      </c>
      <c r="L1346" s="547">
        <v>0</v>
      </c>
      <c r="M1346" s="547">
        <v>0</v>
      </c>
      <c r="N1346" s="547">
        <v>0</v>
      </c>
      <c r="O1346" s="547">
        <v>0</v>
      </c>
      <c r="P1346" s="547">
        <v>0</v>
      </c>
      <c r="Q1346" s="547">
        <v>0</v>
      </c>
      <c r="R1346" s="547">
        <v>0</v>
      </c>
      <c r="S1346" s="547">
        <v>0</v>
      </c>
      <c r="T1346" s="547">
        <v>0</v>
      </c>
      <c r="U1346" s="547"/>
      <c r="V1346" s="547">
        <f t="shared" si="764"/>
        <v>0</v>
      </c>
      <c r="W1346" s="285"/>
      <c r="X1346" s="286"/>
      <c r="Y1346" s="548">
        <f t="shared" si="800"/>
        <v>0</v>
      </c>
      <c r="Z1346" s="549">
        <f t="shared" si="800"/>
        <v>0</v>
      </c>
      <c r="AA1346" s="549">
        <f t="shared" si="800"/>
        <v>0</v>
      </c>
      <c r="AB1346" s="282">
        <f t="shared" si="801"/>
        <v>0</v>
      </c>
      <c r="AC1346" s="281">
        <f t="shared" si="802"/>
        <v>0</v>
      </c>
      <c r="AD1346" s="549">
        <f t="shared" si="765"/>
        <v>0</v>
      </c>
      <c r="AE1346" s="553">
        <f t="shared" si="766"/>
        <v>0</v>
      </c>
      <c r="AF1346" s="282">
        <f t="shared" si="767"/>
        <v>0</v>
      </c>
      <c r="AG1346" s="283">
        <f t="shared" si="768"/>
        <v>0</v>
      </c>
      <c r="AH1346" s="281">
        <f t="shared" si="783"/>
        <v>0</v>
      </c>
      <c r="AI1346" s="551">
        <f t="shared" si="799"/>
        <v>0</v>
      </c>
      <c r="AJ1346" s="549">
        <f t="shared" si="799"/>
        <v>0</v>
      </c>
      <c r="AK1346" s="549">
        <f t="shared" si="799"/>
        <v>0</v>
      </c>
      <c r="AL1346" s="282">
        <f t="shared" si="795"/>
        <v>0</v>
      </c>
      <c r="AM1346" s="281">
        <f t="shared" si="796"/>
        <v>0</v>
      </c>
      <c r="AN1346" s="549">
        <f t="shared" si="786"/>
        <v>0</v>
      </c>
      <c r="AO1346" s="549">
        <f t="shared" si="787"/>
        <v>0</v>
      </c>
      <c r="AP1346" s="549">
        <f t="shared" si="797"/>
        <v>0</v>
      </c>
      <c r="AQ1346" s="283">
        <f t="shared" si="763"/>
        <v>0</v>
      </c>
      <c r="AR1346" s="281">
        <f t="shared" si="794"/>
        <v>0</v>
      </c>
      <c r="AT1346" s="446"/>
      <c r="AU1346" s="344"/>
      <c r="AV1346" s="447" t="str">
        <f t="shared" si="781"/>
        <v>CA</v>
      </c>
      <c r="AW1346" s="447" t="str">
        <f t="shared" si="781"/>
        <v>CL</v>
      </c>
      <c r="AX1346" s="447" t="str">
        <f t="shared" si="781"/>
        <v>AIC</v>
      </c>
      <c r="AY1346" s="447" t="str">
        <f t="shared" si="782"/>
        <v>ERB</v>
      </c>
      <c r="AZ1346" s="447" t="str">
        <f t="shared" si="782"/>
        <v>GRB</v>
      </c>
      <c r="BA1346" s="447" t="str">
        <f t="shared" si="782"/>
        <v>Non-Op</v>
      </c>
      <c r="BC1346" s="445" t="s">
        <v>2314</v>
      </c>
      <c r="BD1346" s="552">
        <f t="shared" si="771"/>
        <v>0</v>
      </c>
      <c r="BF1346" s="435"/>
      <c r="BG1346" s="435"/>
      <c r="BH1346" s="435"/>
      <c r="BI1346" s="435"/>
      <c r="BJ1346" s="435"/>
      <c r="BK1346" s="435"/>
      <c r="BL1346" s="435"/>
      <c r="BN1346" s="444"/>
    </row>
    <row r="1347" spans="1:66" s="28" customFormat="1" ht="12" customHeight="1">
      <c r="A1347" s="287">
        <v>23201073</v>
      </c>
      <c r="B1347" s="288" t="str">
        <f t="shared" si="778"/>
        <v>23201073</v>
      </c>
      <c r="C1347" s="444" t="s">
        <v>1821</v>
      </c>
      <c r="D1347" s="445" t="s">
        <v>2092</v>
      </c>
      <c r="E1347" s="445"/>
      <c r="F1347" s="444"/>
      <c r="G1347" s="445"/>
      <c r="H1347" s="547">
        <v>2490.6799999999998</v>
      </c>
      <c r="I1347" s="547">
        <v>-1198.3599999999999</v>
      </c>
      <c r="J1347" s="547">
        <v>-915.95</v>
      </c>
      <c r="K1347" s="547">
        <v>-497.26</v>
      </c>
      <c r="L1347" s="547">
        <v>-1744.93</v>
      </c>
      <c r="M1347" s="547">
        <v>-604938.54</v>
      </c>
      <c r="N1347" s="547">
        <v>-593012.79</v>
      </c>
      <c r="O1347" s="547">
        <v>535.15</v>
      </c>
      <c r="P1347" s="547">
        <v>241.99</v>
      </c>
      <c r="Q1347" s="547">
        <v>-1769.15</v>
      </c>
      <c r="R1347" s="547">
        <v>-488971.34</v>
      </c>
      <c r="S1347" s="547">
        <v>-433659.76</v>
      </c>
      <c r="T1347" s="547">
        <v>389.99</v>
      </c>
      <c r="U1347" s="547"/>
      <c r="V1347" s="547">
        <f t="shared" si="764"/>
        <v>-177040.88375000004</v>
      </c>
      <c r="W1347" s="285"/>
      <c r="X1347" s="286"/>
      <c r="Y1347" s="548">
        <f t="shared" si="800"/>
        <v>0</v>
      </c>
      <c r="Z1347" s="549">
        <f t="shared" si="800"/>
        <v>389.99</v>
      </c>
      <c r="AA1347" s="549">
        <f t="shared" si="800"/>
        <v>0</v>
      </c>
      <c r="AB1347" s="282">
        <f t="shared" si="801"/>
        <v>0</v>
      </c>
      <c r="AC1347" s="281">
        <f t="shared" si="802"/>
        <v>0</v>
      </c>
      <c r="AD1347" s="549">
        <f t="shared" si="765"/>
        <v>0</v>
      </c>
      <c r="AE1347" s="553">
        <f t="shared" si="766"/>
        <v>0</v>
      </c>
      <c r="AF1347" s="282">
        <f t="shared" si="767"/>
        <v>0</v>
      </c>
      <c r="AG1347" s="283">
        <f t="shared" si="768"/>
        <v>0</v>
      </c>
      <c r="AH1347" s="281">
        <f t="shared" si="783"/>
        <v>0</v>
      </c>
      <c r="AI1347" s="551">
        <f t="shared" si="799"/>
        <v>0</v>
      </c>
      <c r="AJ1347" s="549">
        <f t="shared" si="799"/>
        <v>-177040.88375000004</v>
      </c>
      <c r="AK1347" s="549">
        <f t="shared" si="799"/>
        <v>0</v>
      </c>
      <c r="AL1347" s="282">
        <f t="shared" si="795"/>
        <v>0</v>
      </c>
      <c r="AM1347" s="281">
        <f t="shared" si="796"/>
        <v>0</v>
      </c>
      <c r="AN1347" s="549">
        <f t="shared" si="786"/>
        <v>0</v>
      </c>
      <c r="AO1347" s="549">
        <f t="shared" si="787"/>
        <v>0</v>
      </c>
      <c r="AP1347" s="549">
        <f t="shared" si="797"/>
        <v>0</v>
      </c>
      <c r="AQ1347" s="283">
        <f t="shared" si="763"/>
        <v>0</v>
      </c>
      <c r="AR1347" s="281">
        <f t="shared" si="794"/>
        <v>0</v>
      </c>
      <c r="AT1347" s="446"/>
      <c r="AU1347" s="344"/>
      <c r="AV1347" s="447" t="str">
        <f t="shared" si="781"/>
        <v>CA</v>
      </c>
      <c r="AW1347" s="447" t="str">
        <f t="shared" si="781"/>
        <v>CL</v>
      </c>
      <c r="AX1347" s="447" t="str">
        <f t="shared" si="781"/>
        <v>AIC</v>
      </c>
      <c r="AY1347" s="447" t="str">
        <f t="shared" si="782"/>
        <v>ERB</v>
      </c>
      <c r="AZ1347" s="447" t="str">
        <f t="shared" si="782"/>
        <v>GRB</v>
      </c>
      <c r="BA1347" s="447" t="str">
        <f t="shared" si="782"/>
        <v>Non-Op</v>
      </c>
      <c r="BC1347" s="445" t="s">
        <v>2314</v>
      </c>
      <c r="BD1347" s="552">
        <f t="shared" si="771"/>
        <v>389.99</v>
      </c>
      <c r="BF1347" s="435"/>
      <c r="BG1347" s="435"/>
      <c r="BH1347" s="435"/>
      <c r="BI1347" s="435"/>
      <c r="BJ1347" s="435"/>
      <c r="BK1347" s="435"/>
      <c r="BL1347" s="435"/>
      <c r="BN1347" s="444"/>
    </row>
    <row r="1348" spans="1:66" s="28" customFormat="1" ht="12" customHeight="1">
      <c r="A1348" s="287">
        <v>23201093</v>
      </c>
      <c r="B1348" s="288" t="str">
        <f t="shared" si="778"/>
        <v>23201093</v>
      </c>
      <c r="C1348" s="444" t="s">
        <v>1822</v>
      </c>
      <c r="D1348" s="445" t="s">
        <v>2092</v>
      </c>
      <c r="E1348" s="445"/>
      <c r="F1348" s="444"/>
      <c r="G1348" s="445"/>
      <c r="H1348" s="547">
        <v>0</v>
      </c>
      <c r="I1348" s="547">
        <v>0</v>
      </c>
      <c r="J1348" s="547">
        <v>0</v>
      </c>
      <c r="K1348" s="547">
        <v>0</v>
      </c>
      <c r="L1348" s="547">
        <v>0</v>
      </c>
      <c r="M1348" s="547">
        <v>-54154.46</v>
      </c>
      <c r="N1348" s="547">
        <v>-54122.93</v>
      </c>
      <c r="O1348" s="547">
        <v>0</v>
      </c>
      <c r="P1348" s="547">
        <v>0</v>
      </c>
      <c r="Q1348" s="547">
        <v>0</v>
      </c>
      <c r="R1348" s="547">
        <v>-52050.84</v>
      </c>
      <c r="S1348" s="547">
        <v>-51417.62</v>
      </c>
      <c r="T1348" s="547">
        <v>0</v>
      </c>
      <c r="U1348" s="547"/>
      <c r="V1348" s="547">
        <f t="shared" si="764"/>
        <v>-17645.487499999999</v>
      </c>
      <c r="W1348" s="285"/>
      <c r="X1348" s="286"/>
      <c r="Y1348" s="548">
        <f t="shared" si="800"/>
        <v>0</v>
      </c>
      <c r="Z1348" s="549">
        <f t="shared" si="800"/>
        <v>0</v>
      </c>
      <c r="AA1348" s="549">
        <f t="shared" si="800"/>
        <v>0</v>
      </c>
      <c r="AB1348" s="282">
        <f t="shared" si="801"/>
        <v>0</v>
      </c>
      <c r="AC1348" s="281">
        <f t="shared" si="802"/>
        <v>0</v>
      </c>
      <c r="AD1348" s="549">
        <f t="shared" si="765"/>
        <v>0</v>
      </c>
      <c r="AE1348" s="553">
        <f t="shared" si="766"/>
        <v>0</v>
      </c>
      <c r="AF1348" s="282">
        <f t="shared" si="767"/>
        <v>0</v>
      </c>
      <c r="AG1348" s="283">
        <f t="shared" si="768"/>
        <v>0</v>
      </c>
      <c r="AH1348" s="281">
        <f t="shared" si="783"/>
        <v>0</v>
      </c>
      <c r="AI1348" s="551">
        <f t="shared" si="799"/>
        <v>0</v>
      </c>
      <c r="AJ1348" s="549">
        <f t="shared" si="799"/>
        <v>-17645.487499999999</v>
      </c>
      <c r="AK1348" s="549">
        <f t="shared" si="799"/>
        <v>0</v>
      </c>
      <c r="AL1348" s="282">
        <f t="shared" si="795"/>
        <v>0</v>
      </c>
      <c r="AM1348" s="281">
        <f t="shared" si="796"/>
        <v>0</v>
      </c>
      <c r="AN1348" s="549">
        <f t="shared" si="786"/>
        <v>0</v>
      </c>
      <c r="AO1348" s="549">
        <f t="shared" si="787"/>
        <v>0</v>
      </c>
      <c r="AP1348" s="549">
        <f t="shared" si="797"/>
        <v>0</v>
      </c>
      <c r="AQ1348" s="283">
        <f t="shared" si="763"/>
        <v>0</v>
      </c>
      <c r="AR1348" s="281">
        <f t="shared" si="794"/>
        <v>0</v>
      </c>
      <c r="AT1348" s="446"/>
      <c r="AU1348" s="344"/>
      <c r="AV1348" s="447" t="str">
        <f t="shared" si="781"/>
        <v>CA</v>
      </c>
      <c r="AW1348" s="447" t="str">
        <f t="shared" si="781"/>
        <v>CL</v>
      </c>
      <c r="AX1348" s="447" t="str">
        <f t="shared" si="781"/>
        <v>AIC</v>
      </c>
      <c r="AY1348" s="447" t="str">
        <f t="shared" si="782"/>
        <v>ERB</v>
      </c>
      <c r="AZ1348" s="447" t="str">
        <f t="shared" si="782"/>
        <v>GRB</v>
      </c>
      <c r="BA1348" s="447" t="str">
        <f t="shared" si="782"/>
        <v>Non-Op</v>
      </c>
      <c r="BC1348" s="445" t="s">
        <v>2314</v>
      </c>
      <c r="BD1348" s="552">
        <f t="shared" si="771"/>
        <v>0</v>
      </c>
      <c r="BF1348" s="435"/>
      <c r="BG1348" s="435"/>
      <c r="BH1348" s="435"/>
      <c r="BI1348" s="435"/>
      <c r="BJ1348" s="435"/>
      <c r="BK1348" s="435"/>
      <c r="BL1348" s="435"/>
      <c r="BN1348" s="444"/>
    </row>
    <row r="1349" spans="1:66" s="28" customFormat="1" ht="12" customHeight="1">
      <c r="A1349" s="351">
        <v>23201113</v>
      </c>
      <c r="B1349" s="352" t="str">
        <f t="shared" si="778"/>
        <v>23201113</v>
      </c>
      <c r="C1349" s="444" t="s">
        <v>1823</v>
      </c>
      <c r="D1349" s="445" t="s">
        <v>2092</v>
      </c>
      <c r="E1349" s="445"/>
      <c r="F1349" s="444"/>
      <c r="G1349" s="445"/>
      <c r="H1349" s="547">
        <v>0</v>
      </c>
      <c r="I1349" s="547">
        <v>0</v>
      </c>
      <c r="J1349" s="547">
        <v>0</v>
      </c>
      <c r="K1349" s="547">
        <v>0</v>
      </c>
      <c r="L1349" s="547">
        <v>0</v>
      </c>
      <c r="M1349" s="547">
        <v>0</v>
      </c>
      <c r="N1349" s="547">
        <v>0</v>
      </c>
      <c r="O1349" s="547">
        <v>0</v>
      </c>
      <c r="P1349" s="547">
        <v>0</v>
      </c>
      <c r="Q1349" s="547">
        <v>0</v>
      </c>
      <c r="R1349" s="547">
        <v>0</v>
      </c>
      <c r="S1349" s="547">
        <v>0</v>
      </c>
      <c r="T1349" s="547">
        <v>0</v>
      </c>
      <c r="U1349" s="547"/>
      <c r="V1349" s="547">
        <f t="shared" si="764"/>
        <v>0</v>
      </c>
      <c r="W1349" s="285"/>
      <c r="X1349" s="286"/>
      <c r="Y1349" s="548">
        <f t="shared" si="800"/>
        <v>0</v>
      </c>
      <c r="Z1349" s="549">
        <f t="shared" si="800"/>
        <v>0</v>
      </c>
      <c r="AA1349" s="549">
        <f t="shared" si="800"/>
        <v>0</v>
      </c>
      <c r="AB1349" s="282">
        <f t="shared" si="801"/>
        <v>0</v>
      </c>
      <c r="AC1349" s="281">
        <f t="shared" si="802"/>
        <v>0</v>
      </c>
      <c r="AD1349" s="549">
        <f t="shared" si="765"/>
        <v>0</v>
      </c>
      <c r="AE1349" s="553">
        <f t="shared" si="766"/>
        <v>0</v>
      </c>
      <c r="AF1349" s="282">
        <f t="shared" si="767"/>
        <v>0</v>
      </c>
      <c r="AG1349" s="283">
        <f t="shared" si="768"/>
        <v>0</v>
      </c>
      <c r="AH1349" s="281">
        <f t="shared" si="783"/>
        <v>0</v>
      </c>
      <c r="AI1349" s="551">
        <f t="shared" si="799"/>
        <v>0</v>
      </c>
      <c r="AJ1349" s="549">
        <f t="shared" si="799"/>
        <v>0</v>
      </c>
      <c r="AK1349" s="549">
        <f t="shared" si="799"/>
        <v>0</v>
      </c>
      <c r="AL1349" s="282">
        <f t="shared" si="795"/>
        <v>0</v>
      </c>
      <c r="AM1349" s="281">
        <f t="shared" si="796"/>
        <v>0</v>
      </c>
      <c r="AN1349" s="549">
        <f t="shared" si="786"/>
        <v>0</v>
      </c>
      <c r="AO1349" s="549">
        <f t="shared" si="787"/>
        <v>0</v>
      </c>
      <c r="AP1349" s="549">
        <f t="shared" si="797"/>
        <v>0</v>
      </c>
      <c r="AQ1349" s="283">
        <f t="shared" si="763"/>
        <v>0</v>
      </c>
      <c r="AR1349" s="281">
        <f t="shared" si="794"/>
        <v>0</v>
      </c>
      <c r="AT1349" s="446"/>
      <c r="AU1349" s="344"/>
      <c r="AV1349" s="447" t="str">
        <f t="shared" si="781"/>
        <v>CA</v>
      </c>
      <c r="AW1349" s="447" t="str">
        <f t="shared" si="781"/>
        <v>CL</v>
      </c>
      <c r="AX1349" s="447" t="str">
        <f t="shared" si="781"/>
        <v>AIC</v>
      </c>
      <c r="AY1349" s="447" t="str">
        <f t="shared" si="782"/>
        <v>ERB</v>
      </c>
      <c r="AZ1349" s="447" t="str">
        <f t="shared" si="782"/>
        <v>GRB</v>
      </c>
      <c r="BA1349" s="447" t="str">
        <f t="shared" si="782"/>
        <v>Non-Op</v>
      </c>
      <c r="BC1349" s="445" t="s">
        <v>2314</v>
      </c>
      <c r="BD1349" s="552">
        <f t="shared" si="771"/>
        <v>0</v>
      </c>
      <c r="BF1349" s="435"/>
      <c r="BG1349" s="435"/>
      <c r="BH1349" s="435"/>
      <c r="BI1349" s="435"/>
      <c r="BJ1349" s="435"/>
      <c r="BK1349" s="435"/>
      <c r="BL1349" s="435"/>
      <c r="BN1349" s="444"/>
    </row>
    <row r="1350" spans="1:66" s="28" customFormat="1" ht="12" customHeight="1">
      <c r="A1350" s="353">
        <v>23201121</v>
      </c>
      <c r="B1350" s="354" t="str">
        <f t="shared" si="778"/>
        <v>23201121</v>
      </c>
      <c r="C1350" s="444" t="s">
        <v>1824</v>
      </c>
      <c r="D1350" s="445" t="s">
        <v>2092</v>
      </c>
      <c r="E1350" s="445"/>
      <c r="F1350" s="294">
        <v>42872</v>
      </c>
      <c r="G1350" s="445"/>
      <c r="H1350" s="547">
        <v>0</v>
      </c>
      <c r="I1350" s="547">
        <v>0</v>
      </c>
      <c r="J1350" s="547">
        <v>0</v>
      </c>
      <c r="K1350" s="547">
        <v>0</v>
      </c>
      <c r="L1350" s="547">
        <v>0</v>
      </c>
      <c r="M1350" s="547">
        <v>0</v>
      </c>
      <c r="N1350" s="547">
        <v>0</v>
      </c>
      <c r="O1350" s="547">
        <v>0</v>
      </c>
      <c r="P1350" s="547">
        <v>0</v>
      </c>
      <c r="Q1350" s="547">
        <v>0</v>
      </c>
      <c r="R1350" s="547">
        <v>0</v>
      </c>
      <c r="S1350" s="547">
        <v>0</v>
      </c>
      <c r="T1350" s="547">
        <v>0</v>
      </c>
      <c r="U1350" s="547"/>
      <c r="V1350" s="547">
        <f t="shared" ref="V1350:V1417" si="803">(H1350+T1350+SUM(I1350:S1350)*2)/24</f>
        <v>0</v>
      </c>
      <c r="W1350" s="285"/>
      <c r="X1350" s="286"/>
      <c r="Y1350" s="548">
        <f t="shared" si="800"/>
        <v>0</v>
      </c>
      <c r="Z1350" s="549">
        <f t="shared" si="800"/>
        <v>0</v>
      </c>
      <c r="AA1350" s="549">
        <f t="shared" si="800"/>
        <v>0</v>
      </c>
      <c r="AB1350" s="282">
        <f t="shared" si="801"/>
        <v>0</v>
      </c>
      <c r="AC1350" s="281">
        <f t="shared" si="802"/>
        <v>0</v>
      </c>
      <c r="AD1350" s="549">
        <f t="shared" ref="AD1350:AD1417" si="804">IF($D1350=AD$5,$T1350,IF($D1350=AD$4, $T1350*$AK$1,0))</f>
        <v>0</v>
      </c>
      <c r="AE1350" s="553">
        <f t="shared" ref="AE1350:AE1417" si="805">IF($D1350=AE$5,$T1350,IF($D1350=AE$4, $T1350*$AK$2,0))</f>
        <v>0</v>
      </c>
      <c r="AF1350" s="282">
        <f t="shared" ref="AF1350:AF1417" si="806">IF($D1350=AF$5,$T1350,IF($D1350=AF$4, $T1350*$AL$2,0))</f>
        <v>0</v>
      </c>
      <c r="AG1350" s="283">
        <f t="shared" si="768"/>
        <v>0</v>
      </c>
      <c r="AH1350" s="281">
        <f t="shared" si="783"/>
        <v>0</v>
      </c>
      <c r="AI1350" s="551">
        <f t="shared" si="799"/>
        <v>0</v>
      </c>
      <c r="AJ1350" s="549">
        <f t="shared" si="799"/>
        <v>0</v>
      </c>
      <c r="AK1350" s="549">
        <f t="shared" si="799"/>
        <v>0</v>
      </c>
      <c r="AL1350" s="282">
        <f t="shared" si="795"/>
        <v>0</v>
      </c>
      <c r="AM1350" s="281">
        <f t="shared" si="796"/>
        <v>0</v>
      </c>
      <c r="AN1350" s="549">
        <f t="shared" si="786"/>
        <v>0</v>
      </c>
      <c r="AO1350" s="549">
        <f t="shared" si="787"/>
        <v>0</v>
      </c>
      <c r="AP1350" s="549">
        <f t="shared" si="797"/>
        <v>0</v>
      </c>
      <c r="AQ1350" s="283">
        <f t="shared" si="763"/>
        <v>0</v>
      </c>
      <c r="AR1350" s="281">
        <f t="shared" si="794"/>
        <v>0</v>
      </c>
      <c r="AT1350" s="446"/>
      <c r="AU1350" s="344"/>
      <c r="AV1350" s="447" t="str">
        <f t="shared" si="781"/>
        <v>CA</v>
      </c>
      <c r="AW1350" s="447" t="str">
        <f t="shared" si="781"/>
        <v>CL</v>
      </c>
      <c r="AX1350" s="447" t="str">
        <f t="shared" si="781"/>
        <v>AIC</v>
      </c>
      <c r="AY1350" s="447" t="str">
        <f t="shared" si="782"/>
        <v>ERB</v>
      </c>
      <c r="AZ1350" s="447" t="str">
        <f t="shared" si="782"/>
        <v>GRB</v>
      </c>
      <c r="BA1350" s="447" t="str">
        <f t="shared" si="782"/>
        <v>Non-Op</v>
      </c>
      <c r="BC1350" s="445" t="s">
        <v>2314</v>
      </c>
      <c r="BD1350" s="552">
        <f t="shared" si="771"/>
        <v>0</v>
      </c>
      <c r="BF1350" s="448"/>
      <c r="BG1350" s="448"/>
      <c r="BH1350" s="448"/>
      <c r="BI1350" s="448"/>
      <c r="BJ1350" s="448"/>
      <c r="BK1350" s="448"/>
      <c r="BL1350" s="448"/>
      <c r="BN1350" s="444"/>
    </row>
    <row r="1351" spans="1:66" s="28" customFormat="1" ht="12" customHeight="1">
      <c r="A1351" s="287">
        <v>23201153</v>
      </c>
      <c r="B1351" s="288" t="str">
        <f t="shared" si="778"/>
        <v>23201153</v>
      </c>
      <c r="C1351" s="444" t="s">
        <v>1825</v>
      </c>
      <c r="D1351" s="445" t="s">
        <v>2092</v>
      </c>
      <c r="E1351" s="445"/>
      <c r="F1351" s="444"/>
      <c r="G1351" s="445"/>
      <c r="H1351" s="547">
        <v>-3058.12</v>
      </c>
      <c r="I1351" s="547">
        <v>-4348.8100000000004</v>
      </c>
      <c r="J1351" s="547">
        <v>-4949.37</v>
      </c>
      <c r="K1351" s="547">
        <v>-5861.56</v>
      </c>
      <c r="L1351" s="547">
        <v>-13154.93</v>
      </c>
      <c r="M1351" s="547">
        <v>-4299.63</v>
      </c>
      <c r="N1351" s="547">
        <v>-2957.8</v>
      </c>
      <c r="O1351" s="547">
        <v>-3349.12</v>
      </c>
      <c r="P1351" s="547">
        <v>-4428.2299999999996</v>
      </c>
      <c r="Q1351" s="547">
        <v>-2580.1999999999998</v>
      </c>
      <c r="R1351" s="547">
        <v>-4033.12</v>
      </c>
      <c r="S1351" s="547">
        <v>-4100.13</v>
      </c>
      <c r="T1351" s="547">
        <v>-3785.24</v>
      </c>
      <c r="U1351" s="547"/>
      <c r="V1351" s="547">
        <f t="shared" si="803"/>
        <v>-4790.3816666666671</v>
      </c>
      <c r="W1351" s="285"/>
      <c r="X1351" s="286"/>
      <c r="Y1351" s="548">
        <f t="shared" si="800"/>
        <v>0</v>
      </c>
      <c r="Z1351" s="549">
        <f t="shared" si="800"/>
        <v>-3785.24</v>
      </c>
      <c r="AA1351" s="549">
        <f t="shared" si="800"/>
        <v>0</v>
      </c>
      <c r="AB1351" s="282">
        <f t="shared" si="801"/>
        <v>0</v>
      </c>
      <c r="AC1351" s="281">
        <f t="shared" si="802"/>
        <v>0</v>
      </c>
      <c r="AD1351" s="549">
        <f t="shared" si="804"/>
        <v>0</v>
      </c>
      <c r="AE1351" s="553">
        <f t="shared" si="805"/>
        <v>0</v>
      </c>
      <c r="AF1351" s="282">
        <f t="shared" si="806"/>
        <v>0</v>
      </c>
      <c r="AG1351" s="283">
        <f t="shared" ref="AG1351:AG1421" si="807">SUM(AD1351:AF1351)</f>
        <v>0</v>
      </c>
      <c r="AH1351" s="281">
        <f t="shared" si="783"/>
        <v>0</v>
      </c>
      <c r="AI1351" s="551">
        <f t="shared" si="799"/>
        <v>0</v>
      </c>
      <c r="AJ1351" s="549">
        <f t="shared" si="799"/>
        <v>-4790.3816666666671</v>
      </c>
      <c r="AK1351" s="549">
        <f t="shared" si="799"/>
        <v>0</v>
      </c>
      <c r="AL1351" s="282">
        <f t="shared" si="795"/>
        <v>0</v>
      </c>
      <c r="AM1351" s="281">
        <f t="shared" si="796"/>
        <v>0</v>
      </c>
      <c r="AN1351" s="549">
        <f t="shared" si="786"/>
        <v>0</v>
      </c>
      <c r="AO1351" s="549">
        <f t="shared" si="787"/>
        <v>0</v>
      </c>
      <c r="AP1351" s="549">
        <f t="shared" si="797"/>
        <v>0</v>
      </c>
      <c r="AQ1351" s="283">
        <f t="shared" si="763"/>
        <v>0</v>
      </c>
      <c r="AR1351" s="281">
        <f t="shared" si="794"/>
        <v>0</v>
      </c>
      <c r="AT1351" s="446"/>
      <c r="AU1351" s="344"/>
      <c r="AV1351" s="447" t="str">
        <f t="shared" si="781"/>
        <v>CA</v>
      </c>
      <c r="AW1351" s="447" t="str">
        <f t="shared" si="781"/>
        <v>CL</v>
      </c>
      <c r="AX1351" s="447" t="str">
        <f t="shared" si="781"/>
        <v>AIC</v>
      </c>
      <c r="AY1351" s="447" t="str">
        <f t="shared" si="782"/>
        <v>ERB</v>
      </c>
      <c r="AZ1351" s="447" t="str">
        <f t="shared" si="782"/>
        <v>GRB</v>
      </c>
      <c r="BA1351" s="447" t="str">
        <f t="shared" si="782"/>
        <v>Non-Op</v>
      </c>
      <c r="BC1351" s="445" t="s">
        <v>2314</v>
      </c>
      <c r="BD1351" s="552">
        <f t="shared" si="771"/>
        <v>-3785.24</v>
      </c>
      <c r="BF1351" s="435"/>
      <c r="BG1351" s="435"/>
      <c r="BH1351" s="435"/>
      <c r="BI1351" s="435"/>
      <c r="BJ1351" s="435"/>
      <c r="BK1351" s="435"/>
      <c r="BL1351" s="435"/>
      <c r="BN1351" s="444"/>
    </row>
    <row r="1352" spans="1:66" s="28" customFormat="1" ht="12" customHeight="1">
      <c r="A1352" s="287">
        <v>23201163</v>
      </c>
      <c r="B1352" s="288" t="str">
        <f t="shared" si="778"/>
        <v>23201163</v>
      </c>
      <c r="C1352" s="444" t="s">
        <v>1826</v>
      </c>
      <c r="D1352" s="445" t="s">
        <v>2092</v>
      </c>
      <c r="E1352" s="445"/>
      <c r="F1352" s="444"/>
      <c r="G1352" s="445"/>
      <c r="H1352" s="547">
        <v>-52174.48</v>
      </c>
      <c r="I1352" s="547">
        <v>-52003.58</v>
      </c>
      <c r="J1352" s="547">
        <v>-51954.16</v>
      </c>
      <c r="K1352" s="547">
        <v>-51954.16</v>
      </c>
      <c r="L1352" s="547">
        <v>-52969.33</v>
      </c>
      <c r="M1352" s="547">
        <v>-52296.61</v>
      </c>
      <c r="N1352" s="547">
        <v>-51954.16</v>
      </c>
      <c r="O1352" s="547">
        <v>-51954.16</v>
      </c>
      <c r="P1352" s="547">
        <v>-51988.4</v>
      </c>
      <c r="Q1352" s="547">
        <v>-51988.41</v>
      </c>
      <c r="R1352" s="547">
        <v>-51954.16</v>
      </c>
      <c r="S1352" s="547">
        <v>-51954.16</v>
      </c>
      <c r="T1352" s="547">
        <v>-51954.16</v>
      </c>
      <c r="U1352" s="547"/>
      <c r="V1352" s="547">
        <f t="shared" si="803"/>
        <v>-52086.300833333342</v>
      </c>
      <c r="W1352" s="285"/>
      <c r="X1352" s="286"/>
      <c r="Y1352" s="548">
        <f t="shared" si="800"/>
        <v>0</v>
      </c>
      <c r="Z1352" s="549">
        <f t="shared" si="800"/>
        <v>-51954.16</v>
      </c>
      <c r="AA1352" s="549">
        <f t="shared" si="800"/>
        <v>0</v>
      </c>
      <c r="AB1352" s="282">
        <f t="shared" si="801"/>
        <v>0</v>
      </c>
      <c r="AC1352" s="281">
        <f t="shared" si="802"/>
        <v>0</v>
      </c>
      <c r="AD1352" s="549">
        <f t="shared" si="804"/>
        <v>0</v>
      </c>
      <c r="AE1352" s="553">
        <f t="shared" si="805"/>
        <v>0</v>
      </c>
      <c r="AF1352" s="282">
        <f t="shared" si="806"/>
        <v>0</v>
      </c>
      <c r="AG1352" s="283">
        <f t="shared" si="807"/>
        <v>0</v>
      </c>
      <c r="AH1352" s="281">
        <f t="shared" si="783"/>
        <v>0</v>
      </c>
      <c r="AI1352" s="551">
        <f t="shared" si="799"/>
        <v>0</v>
      </c>
      <c r="AJ1352" s="549">
        <f t="shared" si="799"/>
        <v>-52086.300833333342</v>
      </c>
      <c r="AK1352" s="549">
        <f t="shared" si="799"/>
        <v>0</v>
      </c>
      <c r="AL1352" s="282">
        <f t="shared" si="795"/>
        <v>0</v>
      </c>
      <c r="AM1352" s="281">
        <f t="shared" si="796"/>
        <v>0</v>
      </c>
      <c r="AN1352" s="549">
        <f t="shared" si="786"/>
        <v>0</v>
      </c>
      <c r="AO1352" s="549">
        <f t="shared" si="787"/>
        <v>0</v>
      </c>
      <c r="AP1352" s="549">
        <f t="shared" si="797"/>
        <v>0</v>
      </c>
      <c r="AQ1352" s="283">
        <f t="shared" si="763"/>
        <v>0</v>
      </c>
      <c r="AR1352" s="281">
        <f t="shared" si="794"/>
        <v>0</v>
      </c>
      <c r="AT1352" s="446"/>
      <c r="AU1352" s="344"/>
      <c r="AV1352" s="447" t="str">
        <f t="shared" si="781"/>
        <v>CA</v>
      </c>
      <c r="AW1352" s="447" t="str">
        <f t="shared" si="781"/>
        <v>CL</v>
      </c>
      <c r="AX1352" s="447" t="str">
        <f t="shared" si="781"/>
        <v>AIC</v>
      </c>
      <c r="AY1352" s="447" t="str">
        <f t="shared" si="782"/>
        <v>ERB</v>
      </c>
      <c r="AZ1352" s="447" t="str">
        <f t="shared" si="782"/>
        <v>GRB</v>
      </c>
      <c r="BA1352" s="447" t="str">
        <f t="shared" si="782"/>
        <v>Non-Op</v>
      </c>
      <c r="BC1352" s="445" t="s">
        <v>2314</v>
      </c>
      <c r="BD1352" s="552">
        <f t="shared" si="771"/>
        <v>-51954.16</v>
      </c>
      <c r="BF1352" s="435"/>
      <c r="BG1352" s="435"/>
      <c r="BH1352" s="435"/>
      <c r="BI1352" s="435"/>
      <c r="BJ1352" s="435"/>
      <c r="BK1352" s="435"/>
      <c r="BL1352" s="435"/>
      <c r="BN1352" s="444"/>
    </row>
    <row r="1353" spans="1:66" s="28" customFormat="1" ht="12" customHeight="1">
      <c r="A1353" s="287">
        <v>23201173</v>
      </c>
      <c r="B1353" s="288" t="str">
        <f t="shared" si="778"/>
        <v>23201173</v>
      </c>
      <c r="C1353" s="444" t="s">
        <v>1827</v>
      </c>
      <c r="D1353" s="445" t="s">
        <v>2092</v>
      </c>
      <c r="E1353" s="445"/>
      <c r="F1353" s="444"/>
      <c r="G1353" s="445"/>
      <c r="H1353" s="547">
        <v>-788088.72</v>
      </c>
      <c r="I1353" s="547">
        <v>-788088.72</v>
      </c>
      <c r="J1353" s="547">
        <v>-788088.72</v>
      </c>
      <c r="K1353" s="547">
        <v>-788088.72</v>
      </c>
      <c r="L1353" s="547">
        <v>-788088.72</v>
      </c>
      <c r="M1353" s="547">
        <v>-788088.72</v>
      </c>
      <c r="N1353" s="547">
        <v>-788088.72</v>
      </c>
      <c r="O1353" s="547">
        <v>-788813.94</v>
      </c>
      <c r="P1353" s="547">
        <v>-788813.94</v>
      </c>
      <c r="Q1353" s="547">
        <v>-788813.94</v>
      </c>
      <c r="R1353" s="547">
        <v>-788813.94</v>
      </c>
      <c r="S1353" s="547">
        <v>-788813.94</v>
      </c>
      <c r="T1353" s="547">
        <v>-788813.94</v>
      </c>
      <c r="U1353" s="547"/>
      <c r="V1353" s="547">
        <f t="shared" si="803"/>
        <v>-788421.11249999981</v>
      </c>
      <c r="W1353" s="285"/>
      <c r="X1353" s="286"/>
      <c r="Y1353" s="548">
        <f t="shared" si="800"/>
        <v>0</v>
      </c>
      <c r="Z1353" s="549">
        <f t="shared" si="800"/>
        <v>-788813.94</v>
      </c>
      <c r="AA1353" s="549">
        <f t="shared" si="800"/>
        <v>0</v>
      </c>
      <c r="AB1353" s="282">
        <f t="shared" si="801"/>
        <v>0</v>
      </c>
      <c r="AC1353" s="281">
        <f t="shared" si="802"/>
        <v>0</v>
      </c>
      <c r="AD1353" s="549">
        <f t="shared" si="804"/>
        <v>0</v>
      </c>
      <c r="AE1353" s="553">
        <f t="shared" si="805"/>
        <v>0</v>
      </c>
      <c r="AF1353" s="282">
        <f t="shared" si="806"/>
        <v>0</v>
      </c>
      <c r="AG1353" s="283">
        <f t="shared" si="807"/>
        <v>0</v>
      </c>
      <c r="AH1353" s="281">
        <f t="shared" si="783"/>
        <v>0</v>
      </c>
      <c r="AI1353" s="551">
        <f t="shared" si="799"/>
        <v>0</v>
      </c>
      <c r="AJ1353" s="549">
        <f t="shared" si="799"/>
        <v>-788421.11249999981</v>
      </c>
      <c r="AK1353" s="549">
        <f t="shared" si="799"/>
        <v>0</v>
      </c>
      <c r="AL1353" s="282">
        <f t="shared" si="795"/>
        <v>0</v>
      </c>
      <c r="AM1353" s="281">
        <f t="shared" si="796"/>
        <v>0</v>
      </c>
      <c r="AN1353" s="549">
        <f t="shared" si="786"/>
        <v>0</v>
      </c>
      <c r="AO1353" s="549">
        <f t="shared" si="787"/>
        <v>0</v>
      </c>
      <c r="AP1353" s="549">
        <f t="shared" si="797"/>
        <v>0</v>
      </c>
      <c r="AQ1353" s="283">
        <f t="shared" si="763"/>
        <v>0</v>
      </c>
      <c r="AR1353" s="281">
        <f t="shared" si="794"/>
        <v>0</v>
      </c>
      <c r="AT1353" s="446"/>
      <c r="AU1353" s="344"/>
      <c r="AV1353" s="447" t="str">
        <f t="shared" si="781"/>
        <v>CA</v>
      </c>
      <c r="AW1353" s="447" t="str">
        <f t="shared" si="781"/>
        <v>CL</v>
      </c>
      <c r="AX1353" s="447" t="str">
        <f t="shared" si="781"/>
        <v>AIC</v>
      </c>
      <c r="AY1353" s="447" t="str">
        <f t="shared" si="782"/>
        <v>ERB</v>
      </c>
      <c r="AZ1353" s="447" t="str">
        <f t="shared" si="782"/>
        <v>GRB</v>
      </c>
      <c r="BA1353" s="447" t="str">
        <f t="shared" si="782"/>
        <v>Non-Op</v>
      </c>
      <c r="BC1353" s="445" t="s">
        <v>2314</v>
      </c>
      <c r="BD1353" s="552">
        <f t="shared" si="771"/>
        <v>-788813.94</v>
      </c>
      <c r="BF1353" s="435"/>
      <c r="BG1353" s="435"/>
      <c r="BH1353" s="435"/>
      <c r="BI1353" s="435"/>
      <c r="BJ1353" s="435"/>
      <c r="BK1353" s="435"/>
      <c r="BL1353" s="435"/>
      <c r="BN1353" s="444"/>
    </row>
    <row r="1354" spans="1:66" s="28" customFormat="1" ht="12" customHeight="1">
      <c r="A1354" s="287">
        <v>23201193</v>
      </c>
      <c r="B1354" s="288" t="str">
        <f t="shared" si="778"/>
        <v>23201193</v>
      </c>
      <c r="C1354" s="444" t="s">
        <v>1828</v>
      </c>
      <c r="D1354" s="445" t="s">
        <v>2092</v>
      </c>
      <c r="E1354" s="445"/>
      <c r="F1354" s="444"/>
      <c r="G1354" s="445"/>
      <c r="H1354" s="547">
        <v>-18198.72</v>
      </c>
      <c r="I1354" s="547">
        <v>-18198.72</v>
      </c>
      <c r="J1354" s="547">
        <v>-18198.72</v>
      </c>
      <c r="K1354" s="547">
        <v>-18198.72</v>
      </c>
      <c r="L1354" s="547">
        <v>-18198.72</v>
      </c>
      <c r="M1354" s="547">
        <v>-18198.72</v>
      </c>
      <c r="N1354" s="547">
        <v>-18198.72</v>
      </c>
      <c r="O1354" s="547">
        <v>-18198.72</v>
      </c>
      <c r="P1354" s="547">
        <v>-18198.72</v>
      </c>
      <c r="Q1354" s="547">
        <v>-18198.72</v>
      </c>
      <c r="R1354" s="547">
        <v>-18198.72</v>
      </c>
      <c r="S1354" s="547">
        <v>-18198.72</v>
      </c>
      <c r="T1354" s="547">
        <v>-18198.72</v>
      </c>
      <c r="U1354" s="547"/>
      <c r="V1354" s="547">
        <f t="shared" si="803"/>
        <v>-18198.72</v>
      </c>
      <c r="W1354" s="285"/>
      <c r="X1354" s="286"/>
      <c r="Y1354" s="548">
        <f t="shared" si="800"/>
        <v>0</v>
      </c>
      <c r="Z1354" s="549">
        <f t="shared" si="800"/>
        <v>-18198.72</v>
      </c>
      <c r="AA1354" s="549">
        <f t="shared" si="800"/>
        <v>0</v>
      </c>
      <c r="AB1354" s="282">
        <f t="shared" si="801"/>
        <v>0</v>
      </c>
      <c r="AC1354" s="281">
        <f t="shared" si="802"/>
        <v>0</v>
      </c>
      <c r="AD1354" s="549">
        <f t="shared" si="804"/>
        <v>0</v>
      </c>
      <c r="AE1354" s="553">
        <f t="shared" si="805"/>
        <v>0</v>
      </c>
      <c r="AF1354" s="282">
        <f t="shared" si="806"/>
        <v>0</v>
      </c>
      <c r="AG1354" s="283">
        <f t="shared" si="807"/>
        <v>0</v>
      </c>
      <c r="AH1354" s="281">
        <f t="shared" si="783"/>
        <v>0</v>
      </c>
      <c r="AI1354" s="551">
        <f t="shared" ref="AI1354:AK1378" si="808">IF($D1354=AI$5,$V1354,0)</f>
        <v>0</v>
      </c>
      <c r="AJ1354" s="549">
        <f t="shared" si="808"/>
        <v>-18198.72</v>
      </c>
      <c r="AK1354" s="549">
        <f t="shared" si="808"/>
        <v>0</v>
      </c>
      <c r="AL1354" s="282">
        <f t="shared" si="795"/>
        <v>0</v>
      </c>
      <c r="AM1354" s="281">
        <f t="shared" si="796"/>
        <v>0</v>
      </c>
      <c r="AN1354" s="549">
        <f t="shared" si="786"/>
        <v>0</v>
      </c>
      <c r="AO1354" s="549">
        <f t="shared" si="787"/>
        <v>0</v>
      </c>
      <c r="AP1354" s="549">
        <f t="shared" si="797"/>
        <v>0</v>
      </c>
      <c r="AQ1354" s="283">
        <f t="shared" si="763"/>
        <v>0</v>
      </c>
      <c r="AR1354" s="281">
        <f t="shared" si="794"/>
        <v>0</v>
      </c>
      <c r="AT1354" s="446"/>
      <c r="AU1354" s="344"/>
      <c r="AV1354" s="447" t="str">
        <f t="shared" si="781"/>
        <v>CA</v>
      </c>
      <c r="AW1354" s="447" t="str">
        <f t="shared" si="781"/>
        <v>CL</v>
      </c>
      <c r="AX1354" s="447" t="str">
        <f t="shared" si="781"/>
        <v>AIC</v>
      </c>
      <c r="AY1354" s="447" t="str">
        <f t="shared" si="782"/>
        <v>ERB</v>
      </c>
      <c r="AZ1354" s="447" t="str">
        <f t="shared" si="782"/>
        <v>GRB</v>
      </c>
      <c r="BA1354" s="447" t="str">
        <f t="shared" si="782"/>
        <v>Non-Op</v>
      </c>
      <c r="BC1354" s="445" t="s">
        <v>2314</v>
      </c>
      <c r="BD1354" s="552">
        <f t="shared" si="771"/>
        <v>-18198.72</v>
      </c>
      <c r="BF1354" s="435"/>
      <c r="BG1354" s="435"/>
      <c r="BH1354" s="435"/>
      <c r="BI1354" s="435"/>
      <c r="BJ1354" s="435"/>
      <c r="BK1354" s="435"/>
      <c r="BL1354" s="435"/>
      <c r="BN1354" s="444"/>
    </row>
    <row r="1355" spans="1:66" s="28" customFormat="1" ht="12" customHeight="1">
      <c r="A1355" s="287">
        <v>23201203</v>
      </c>
      <c r="B1355" s="288" t="str">
        <f t="shared" si="778"/>
        <v>23201203</v>
      </c>
      <c r="C1355" s="444" t="s">
        <v>1829</v>
      </c>
      <c r="D1355" s="445" t="s">
        <v>2092</v>
      </c>
      <c r="E1355" s="445"/>
      <c r="F1355" s="444"/>
      <c r="G1355" s="445"/>
      <c r="H1355" s="547">
        <v>-237.44</v>
      </c>
      <c r="I1355" s="547">
        <v>-237.44</v>
      </c>
      <c r="J1355" s="547">
        <v>-237.44</v>
      </c>
      <c r="K1355" s="547">
        <v>-237.44</v>
      </c>
      <c r="L1355" s="547">
        <v>-237.44</v>
      </c>
      <c r="M1355" s="547">
        <v>-237.44</v>
      </c>
      <c r="N1355" s="547">
        <v>-237.44</v>
      </c>
      <c r="O1355" s="547">
        <v>-237.44</v>
      </c>
      <c r="P1355" s="547">
        <v>-264.38</v>
      </c>
      <c r="Q1355" s="547">
        <v>-264.38</v>
      </c>
      <c r="R1355" s="547">
        <v>-237.44</v>
      </c>
      <c r="S1355" s="547">
        <v>-237.44</v>
      </c>
      <c r="T1355" s="547">
        <v>-443.68</v>
      </c>
      <c r="U1355" s="547"/>
      <c r="V1355" s="547">
        <f t="shared" si="803"/>
        <v>-250.52333333333334</v>
      </c>
      <c r="W1355" s="285"/>
      <c r="X1355" s="286"/>
      <c r="Y1355" s="548">
        <f t="shared" si="800"/>
        <v>0</v>
      </c>
      <c r="Z1355" s="549">
        <f t="shared" si="800"/>
        <v>-443.68</v>
      </c>
      <c r="AA1355" s="549">
        <f t="shared" si="800"/>
        <v>0</v>
      </c>
      <c r="AB1355" s="282">
        <f t="shared" si="801"/>
        <v>0</v>
      </c>
      <c r="AC1355" s="281">
        <f t="shared" si="802"/>
        <v>0</v>
      </c>
      <c r="AD1355" s="549">
        <f t="shared" si="804"/>
        <v>0</v>
      </c>
      <c r="AE1355" s="553">
        <f t="shared" si="805"/>
        <v>0</v>
      </c>
      <c r="AF1355" s="282">
        <f t="shared" si="806"/>
        <v>0</v>
      </c>
      <c r="AG1355" s="283">
        <f t="shared" si="807"/>
        <v>0</v>
      </c>
      <c r="AH1355" s="281">
        <f t="shared" si="783"/>
        <v>0</v>
      </c>
      <c r="AI1355" s="551">
        <f t="shared" si="808"/>
        <v>0</v>
      </c>
      <c r="AJ1355" s="549">
        <f t="shared" si="808"/>
        <v>-250.52333333333334</v>
      </c>
      <c r="AK1355" s="549">
        <f t="shared" si="808"/>
        <v>0</v>
      </c>
      <c r="AL1355" s="282">
        <f t="shared" si="795"/>
        <v>0</v>
      </c>
      <c r="AM1355" s="281">
        <f t="shared" si="796"/>
        <v>0</v>
      </c>
      <c r="AN1355" s="549">
        <f t="shared" si="786"/>
        <v>0</v>
      </c>
      <c r="AO1355" s="549">
        <f t="shared" si="787"/>
        <v>0</v>
      </c>
      <c r="AP1355" s="549">
        <f t="shared" si="797"/>
        <v>0</v>
      </c>
      <c r="AQ1355" s="283">
        <f t="shared" ref="AQ1355:AQ1441" si="809">SUM(AN1355:AP1355)</f>
        <v>0</v>
      </c>
      <c r="AR1355" s="281">
        <f t="shared" si="794"/>
        <v>0</v>
      </c>
      <c r="AT1355" s="446"/>
      <c r="AU1355" s="344"/>
      <c r="AV1355" s="447" t="str">
        <f t="shared" si="781"/>
        <v>CA</v>
      </c>
      <c r="AW1355" s="447" t="str">
        <f t="shared" si="781"/>
        <v>CL</v>
      </c>
      <c r="AX1355" s="447" t="str">
        <f t="shared" si="781"/>
        <v>AIC</v>
      </c>
      <c r="AY1355" s="447" t="str">
        <f t="shared" si="782"/>
        <v>ERB</v>
      </c>
      <c r="AZ1355" s="447" t="str">
        <f t="shared" si="782"/>
        <v>GRB</v>
      </c>
      <c r="BA1355" s="447" t="str">
        <f t="shared" si="782"/>
        <v>Non-Op</v>
      </c>
      <c r="BC1355" s="445" t="s">
        <v>2314</v>
      </c>
      <c r="BD1355" s="552">
        <f t="shared" si="771"/>
        <v>-443.68</v>
      </c>
      <c r="BF1355" s="435"/>
      <c r="BG1355" s="435"/>
      <c r="BH1355" s="435"/>
      <c r="BI1355" s="435"/>
      <c r="BJ1355" s="435"/>
      <c r="BK1355" s="435"/>
      <c r="BL1355" s="435"/>
      <c r="BN1355" s="444"/>
    </row>
    <row r="1356" spans="1:66" s="28" customFormat="1" ht="12" customHeight="1">
      <c r="A1356" s="287">
        <v>23201213</v>
      </c>
      <c r="B1356" s="288" t="str">
        <f t="shared" si="778"/>
        <v>23201213</v>
      </c>
      <c r="C1356" s="444" t="s">
        <v>1830</v>
      </c>
      <c r="D1356" s="445" t="s">
        <v>2092</v>
      </c>
      <c r="E1356" s="445"/>
      <c r="F1356" s="444"/>
      <c r="G1356" s="445"/>
      <c r="H1356" s="547">
        <v>0</v>
      </c>
      <c r="I1356" s="547">
        <v>0</v>
      </c>
      <c r="J1356" s="547">
        <v>0</v>
      </c>
      <c r="K1356" s="547">
        <v>0</v>
      </c>
      <c r="L1356" s="547">
        <v>0</v>
      </c>
      <c r="M1356" s="547">
        <v>0</v>
      </c>
      <c r="N1356" s="547">
        <v>0</v>
      </c>
      <c r="O1356" s="547">
        <v>0</v>
      </c>
      <c r="P1356" s="547">
        <v>0</v>
      </c>
      <c r="Q1356" s="547">
        <v>0</v>
      </c>
      <c r="R1356" s="547">
        <v>0</v>
      </c>
      <c r="S1356" s="547">
        <v>0</v>
      </c>
      <c r="T1356" s="547">
        <v>0</v>
      </c>
      <c r="U1356" s="547"/>
      <c r="V1356" s="547">
        <f t="shared" si="803"/>
        <v>0</v>
      </c>
      <c r="W1356" s="285"/>
      <c r="X1356" s="286"/>
      <c r="Y1356" s="548">
        <f t="shared" si="800"/>
        <v>0</v>
      </c>
      <c r="Z1356" s="549">
        <f t="shared" si="800"/>
        <v>0</v>
      </c>
      <c r="AA1356" s="549">
        <f t="shared" si="800"/>
        <v>0</v>
      </c>
      <c r="AB1356" s="282">
        <f t="shared" si="801"/>
        <v>0</v>
      </c>
      <c r="AC1356" s="281">
        <f t="shared" si="802"/>
        <v>0</v>
      </c>
      <c r="AD1356" s="549">
        <f t="shared" si="804"/>
        <v>0</v>
      </c>
      <c r="AE1356" s="553">
        <f t="shared" si="805"/>
        <v>0</v>
      </c>
      <c r="AF1356" s="282">
        <f t="shared" si="806"/>
        <v>0</v>
      </c>
      <c r="AG1356" s="283">
        <f t="shared" si="807"/>
        <v>0</v>
      </c>
      <c r="AH1356" s="281">
        <f t="shared" si="783"/>
        <v>0</v>
      </c>
      <c r="AI1356" s="551">
        <f t="shared" si="808"/>
        <v>0</v>
      </c>
      <c r="AJ1356" s="549">
        <f t="shared" si="808"/>
        <v>0</v>
      </c>
      <c r="AK1356" s="549">
        <f t="shared" si="808"/>
        <v>0</v>
      </c>
      <c r="AL1356" s="282">
        <f t="shared" si="795"/>
        <v>0</v>
      </c>
      <c r="AM1356" s="281">
        <f t="shared" si="796"/>
        <v>0</v>
      </c>
      <c r="AN1356" s="549">
        <f t="shared" si="786"/>
        <v>0</v>
      </c>
      <c r="AO1356" s="549">
        <f t="shared" si="787"/>
        <v>0</v>
      </c>
      <c r="AP1356" s="549">
        <f t="shared" si="797"/>
        <v>0</v>
      </c>
      <c r="AQ1356" s="283">
        <f t="shared" si="809"/>
        <v>0</v>
      </c>
      <c r="AR1356" s="281">
        <f t="shared" si="794"/>
        <v>0</v>
      </c>
      <c r="AT1356" s="446"/>
      <c r="AU1356" s="344"/>
      <c r="AV1356" s="447" t="str">
        <f t="shared" si="781"/>
        <v>CA</v>
      </c>
      <c r="AW1356" s="447" t="str">
        <f t="shared" si="781"/>
        <v>CL</v>
      </c>
      <c r="AX1356" s="447" t="str">
        <f t="shared" si="781"/>
        <v>AIC</v>
      </c>
      <c r="AY1356" s="447" t="str">
        <f t="shared" si="782"/>
        <v>ERB</v>
      </c>
      <c r="AZ1356" s="447" t="str">
        <f t="shared" si="782"/>
        <v>GRB</v>
      </c>
      <c r="BA1356" s="447" t="str">
        <f t="shared" si="782"/>
        <v>Non-Op</v>
      </c>
      <c r="BC1356" s="445" t="s">
        <v>2314</v>
      </c>
      <c r="BD1356" s="552">
        <f t="shared" si="771"/>
        <v>0</v>
      </c>
      <c r="BF1356" s="435"/>
      <c r="BG1356" s="435"/>
      <c r="BH1356" s="435"/>
      <c r="BI1356" s="435"/>
      <c r="BJ1356" s="435"/>
      <c r="BK1356" s="435"/>
      <c r="BL1356" s="435"/>
      <c r="BN1356" s="444"/>
    </row>
    <row r="1357" spans="1:66" s="28" customFormat="1" ht="12" customHeight="1">
      <c r="A1357" s="362">
        <v>23201223</v>
      </c>
      <c r="B1357" s="290" t="str">
        <f t="shared" si="778"/>
        <v>23201223</v>
      </c>
      <c r="C1357" s="450" t="s">
        <v>2317</v>
      </c>
      <c r="D1357" s="451" t="s">
        <v>2092</v>
      </c>
      <c r="E1357" s="451"/>
      <c r="F1357" s="300">
        <v>44152</v>
      </c>
      <c r="G1357" s="451"/>
      <c r="H1357" s="556">
        <v>0</v>
      </c>
      <c r="I1357" s="556">
        <v>0</v>
      </c>
      <c r="J1357" s="556">
        <v>0</v>
      </c>
      <c r="K1357" s="556">
        <v>0</v>
      </c>
      <c r="L1357" s="556">
        <v>0</v>
      </c>
      <c r="M1357" s="556">
        <v>0</v>
      </c>
      <c r="N1357" s="556">
        <v>0</v>
      </c>
      <c r="O1357" s="556">
        <v>0</v>
      </c>
      <c r="P1357" s="556">
        <v>0</v>
      </c>
      <c r="Q1357" s="556">
        <v>0</v>
      </c>
      <c r="R1357" s="556">
        <v>0</v>
      </c>
      <c r="S1357" s="556">
        <v>0</v>
      </c>
      <c r="T1357" s="556">
        <v>0</v>
      </c>
      <c r="U1357" s="556"/>
      <c r="V1357" s="556">
        <f t="shared" si="803"/>
        <v>0</v>
      </c>
      <c r="W1357" s="292"/>
      <c r="X1357" s="293"/>
      <c r="Y1357" s="548">
        <f t="shared" si="800"/>
        <v>0</v>
      </c>
      <c r="Z1357" s="549">
        <f t="shared" si="800"/>
        <v>0</v>
      </c>
      <c r="AA1357" s="549">
        <f t="shared" si="800"/>
        <v>0</v>
      </c>
      <c r="AB1357" s="282">
        <f t="shared" si="801"/>
        <v>0</v>
      </c>
      <c r="AC1357" s="281">
        <f t="shared" si="802"/>
        <v>0</v>
      </c>
      <c r="AD1357" s="549">
        <f t="shared" si="804"/>
        <v>0</v>
      </c>
      <c r="AE1357" s="553">
        <f t="shared" si="805"/>
        <v>0</v>
      </c>
      <c r="AF1357" s="282">
        <f t="shared" si="806"/>
        <v>0</v>
      </c>
      <c r="AG1357" s="283">
        <f t="shared" ref="AG1357" si="810">SUM(AD1357:AF1357)</f>
        <v>0</v>
      </c>
      <c r="AH1357" s="281">
        <f t="shared" si="783"/>
        <v>0</v>
      </c>
      <c r="AI1357" s="551">
        <f t="shared" si="808"/>
        <v>0</v>
      </c>
      <c r="AJ1357" s="549">
        <f t="shared" si="808"/>
        <v>0</v>
      </c>
      <c r="AK1357" s="549">
        <f t="shared" si="808"/>
        <v>0</v>
      </c>
      <c r="AL1357" s="282">
        <f t="shared" si="795"/>
        <v>0</v>
      </c>
      <c r="AM1357" s="281">
        <f t="shared" si="796"/>
        <v>0</v>
      </c>
      <c r="AN1357" s="549">
        <f t="shared" si="786"/>
        <v>0</v>
      </c>
      <c r="AO1357" s="549">
        <f t="shared" si="787"/>
        <v>0</v>
      </c>
      <c r="AP1357" s="549">
        <f t="shared" si="797"/>
        <v>0</v>
      </c>
      <c r="AQ1357" s="283">
        <f t="shared" ref="AQ1357" si="811">SUM(AN1357:AP1357)</f>
        <v>0</v>
      </c>
      <c r="AR1357" s="281">
        <f t="shared" si="794"/>
        <v>0</v>
      </c>
      <c r="AT1357" s="446"/>
      <c r="AU1357" s="344"/>
      <c r="AV1357" s="447" t="str">
        <f t="shared" si="781"/>
        <v>CA</v>
      </c>
      <c r="AW1357" s="447" t="str">
        <f t="shared" si="781"/>
        <v>CL</v>
      </c>
      <c r="AX1357" s="447" t="str">
        <f t="shared" si="781"/>
        <v>AIC</v>
      </c>
      <c r="AY1357" s="447" t="str">
        <f t="shared" si="782"/>
        <v>ERB</v>
      </c>
      <c r="AZ1357" s="447" t="str">
        <f t="shared" si="782"/>
        <v>GRB</v>
      </c>
      <c r="BA1357" s="447" t="str">
        <f t="shared" si="782"/>
        <v>Non-Op</v>
      </c>
      <c r="BC1357" s="445" t="s">
        <v>2314</v>
      </c>
      <c r="BD1357" s="552">
        <f t="shared" si="771"/>
        <v>0</v>
      </c>
      <c r="BF1357" s="435"/>
      <c r="BG1357" s="435"/>
      <c r="BH1357" s="435"/>
      <c r="BI1357" s="435"/>
      <c r="BJ1357" s="435"/>
      <c r="BK1357" s="435"/>
      <c r="BL1357" s="435"/>
      <c r="BN1357" s="444"/>
    </row>
    <row r="1358" spans="1:66" s="28" customFormat="1" ht="12" customHeight="1">
      <c r="A1358" s="362">
        <v>23201233</v>
      </c>
      <c r="B1358" s="290" t="str">
        <f t="shared" si="778"/>
        <v>23201233</v>
      </c>
      <c r="C1358" s="450" t="s">
        <v>2318</v>
      </c>
      <c r="D1358" s="451" t="s">
        <v>2092</v>
      </c>
      <c r="E1358" s="451"/>
      <c r="F1358" s="300">
        <v>44060</v>
      </c>
      <c r="G1358" s="451"/>
      <c r="H1358" s="556">
        <v>-10.94</v>
      </c>
      <c r="I1358" s="556">
        <v>-3.16</v>
      </c>
      <c r="J1358" s="556">
        <v>-6.5</v>
      </c>
      <c r="K1358" s="556">
        <v>-11.08</v>
      </c>
      <c r="L1358" s="556">
        <v>-7.04</v>
      </c>
      <c r="M1358" s="556">
        <v>-14.08</v>
      </c>
      <c r="N1358" s="556">
        <v>-21.84</v>
      </c>
      <c r="O1358" s="556">
        <v>-7.04</v>
      </c>
      <c r="P1358" s="556">
        <v>-13.56</v>
      </c>
      <c r="Q1358" s="556">
        <v>-21.14</v>
      </c>
      <c r="R1358" s="556">
        <v>-7.04</v>
      </c>
      <c r="S1358" s="556">
        <v>-14.62</v>
      </c>
      <c r="T1358" s="556">
        <v>-21.66</v>
      </c>
      <c r="U1358" s="556"/>
      <c r="V1358" s="556">
        <f t="shared" si="803"/>
        <v>-11.950000000000003</v>
      </c>
      <c r="W1358" s="292"/>
      <c r="X1358" s="293"/>
      <c r="Y1358" s="548">
        <f t="shared" ref="Y1358:AA1379" si="812">IF($D1358=Y$5,$T1358,0)</f>
        <v>0</v>
      </c>
      <c r="Z1358" s="549">
        <f t="shared" si="812"/>
        <v>-21.66</v>
      </c>
      <c r="AA1358" s="549">
        <f t="shared" si="812"/>
        <v>0</v>
      </c>
      <c r="AB1358" s="282">
        <f t="shared" si="801"/>
        <v>0</v>
      </c>
      <c r="AC1358" s="281">
        <f t="shared" si="802"/>
        <v>0</v>
      </c>
      <c r="AD1358" s="549">
        <f t="shared" si="804"/>
        <v>0</v>
      </c>
      <c r="AE1358" s="553">
        <f t="shared" si="805"/>
        <v>0</v>
      </c>
      <c r="AF1358" s="282">
        <f t="shared" si="806"/>
        <v>0</v>
      </c>
      <c r="AG1358" s="283">
        <f t="shared" si="807"/>
        <v>0</v>
      </c>
      <c r="AH1358" s="281">
        <f t="shared" si="783"/>
        <v>0</v>
      </c>
      <c r="AI1358" s="551">
        <f t="shared" si="808"/>
        <v>0</v>
      </c>
      <c r="AJ1358" s="549">
        <f t="shared" si="808"/>
        <v>-11.950000000000003</v>
      </c>
      <c r="AK1358" s="549">
        <f t="shared" si="808"/>
        <v>0</v>
      </c>
      <c r="AL1358" s="282">
        <f t="shared" si="795"/>
        <v>0</v>
      </c>
      <c r="AM1358" s="281">
        <f t="shared" si="796"/>
        <v>0</v>
      </c>
      <c r="AN1358" s="549">
        <f t="shared" si="786"/>
        <v>0</v>
      </c>
      <c r="AO1358" s="549">
        <f t="shared" si="787"/>
        <v>0</v>
      </c>
      <c r="AP1358" s="549">
        <f t="shared" si="797"/>
        <v>0</v>
      </c>
      <c r="AQ1358" s="283">
        <f t="shared" ref="AQ1358" si="813">SUM(AN1358:AP1358)</f>
        <v>0</v>
      </c>
      <c r="AR1358" s="281">
        <f t="shared" si="794"/>
        <v>0</v>
      </c>
      <c r="AT1358" s="446"/>
      <c r="AU1358" s="344"/>
      <c r="AV1358" s="447" t="str">
        <f t="shared" si="781"/>
        <v>CA</v>
      </c>
      <c r="AW1358" s="447" t="str">
        <f t="shared" si="781"/>
        <v>CL</v>
      </c>
      <c r="AX1358" s="447" t="str">
        <f t="shared" si="781"/>
        <v>AIC</v>
      </c>
      <c r="AY1358" s="447" t="str">
        <f t="shared" si="782"/>
        <v>ERB</v>
      </c>
      <c r="AZ1358" s="447" t="str">
        <f t="shared" si="782"/>
        <v>GRB</v>
      </c>
      <c r="BA1358" s="447" t="str">
        <f t="shared" si="782"/>
        <v>Non-Op</v>
      </c>
      <c r="BC1358" s="445" t="s">
        <v>2314</v>
      </c>
      <c r="BD1358" s="552">
        <f t="shared" si="771"/>
        <v>-21.66</v>
      </c>
      <c r="BF1358" s="435"/>
      <c r="BG1358" s="435"/>
      <c r="BH1358" s="435"/>
      <c r="BI1358" s="435"/>
      <c r="BJ1358" s="435"/>
      <c r="BK1358" s="435"/>
      <c r="BL1358" s="435"/>
      <c r="BN1358" s="444"/>
    </row>
    <row r="1359" spans="1:66" s="28" customFormat="1" ht="12" customHeight="1">
      <c r="A1359" s="287">
        <v>23201251</v>
      </c>
      <c r="B1359" s="288" t="str">
        <f t="shared" si="778"/>
        <v>23201251</v>
      </c>
      <c r="C1359" s="444" t="s">
        <v>1831</v>
      </c>
      <c r="D1359" s="445" t="s">
        <v>2092</v>
      </c>
      <c r="E1359" s="445"/>
      <c r="F1359" s="444"/>
      <c r="G1359" s="445"/>
      <c r="H1359" s="547">
        <v>-602339</v>
      </c>
      <c r="I1359" s="547">
        <v>0</v>
      </c>
      <c r="J1359" s="547">
        <v>0</v>
      </c>
      <c r="K1359" s="547">
        <v>-160556</v>
      </c>
      <c r="L1359" s="547">
        <v>-160556</v>
      </c>
      <c r="M1359" s="547">
        <v>-160556</v>
      </c>
      <c r="N1359" s="547">
        <v>-308036</v>
      </c>
      <c r="O1359" s="547">
        <v>-308036</v>
      </c>
      <c r="P1359" s="547">
        <v>-308036</v>
      </c>
      <c r="Q1359" s="547">
        <v>-467780</v>
      </c>
      <c r="R1359" s="547">
        <v>-467780</v>
      </c>
      <c r="S1359" s="547">
        <v>-467780</v>
      </c>
      <c r="T1359" s="547">
        <v>-554946</v>
      </c>
      <c r="U1359" s="547"/>
      <c r="V1359" s="547">
        <f t="shared" si="803"/>
        <v>-282313.20833333331</v>
      </c>
      <c r="W1359" s="285"/>
      <c r="X1359" s="286"/>
      <c r="Y1359" s="548">
        <f t="shared" si="812"/>
        <v>0</v>
      </c>
      <c r="Z1359" s="549">
        <f t="shared" si="812"/>
        <v>-554946</v>
      </c>
      <c r="AA1359" s="549">
        <f t="shared" si="812"/>
        <v>0</v>
      </c>
      <c r="AB1359" s="282">
        <f t="shared" si="801"/>
        <v>0</v>
      </c>
      <c r="AC1359" s="281">
        <f t="shared" si="802"/>
        <v>0</v>
      </c>
      <c r="AD1359" s="549">
        <f t="shared" si="804"/>
        <v>0</v>
      </c>
      <c r="AE1359" s="553">
        <f t="shared" si="805"/>
        <v>0</v>
      </c>
      <c r="AF1359" s="282">
        <f t="shared" si="806"/>
        <v>0</v>
      </c>
      <c r="AG1359" s="283">
        <f t="shared" si="807"/>
        <v>0</v>
      </c>
      <c r="AH1359" s="281">
        <f t="shared" si="783"/>
        <v>0</v>
      </c>
      <c r="AI1359" s="551">
        <f t="shared" si="808"/>
        <v>0</v>
      </c>
      <c r="AJ1359" s="549">
        <f t="shared" si="808"/>
        <v>-282313.20833333331</v>
      </c>
      <c r="AK1359" s="549">
        <f t="shared" si="808"/>
        <v>0</v>
      </c>
      <c r="AL1359" s="282">
        <f t="shared" si="795"/>
        <v>0</v>
      </c>
      <c r="AM1359" s="281">
        <f t="shared" si="796"/>
        <v>0</v>
      </c>
      <c r="AN1359" s="549">
        <f t="shared" si="786"/>
        <v>0</v>
      </c>
      <c r="AO1359" s="549">
        <f t="shared" si="787"/>
        <v>0</v>
      </c>
      <c r="AP1359" s="549">
        <f t="shared" si="797"/>
        <v>0</v>
      </c>
      <c r="AQ1359" s="283">
        <f t="shared" si="809"/>
        <v>0</v>
      </c>
      <c r="AR1359" s="281">
        <f t="shared" si="794"/>
        <v>0</v>
      </c>
      <c r="AT1359" s="446"/>
      <c r="AU1359" s="344"/>
      <c r="AV1359" s="447" t="str">
        <f t="shared" si="781"/>
        <v>CA</v>
      </c>
      <c r="AW1359" s="447" t="str">
        <f t="shared" si="781"/>
        <v>CL</v>
      </c>
      <c r="AX1359" s="447" t="str">
        <f t="shared" si="781"/>
        <v>AIC</v>
      </c>
      <c r="AY1359" s="447" t="str">
        <f t="shared" si="782"/>
        <v>ERB</v>
      </c>
      <c r="AZ1359" s="447" t="str">
        <f t="shared" si="782"/>
        <v>GRB</v>
      </c>
      <c r="BA1359" s="447" t="str">
        <f t="shared" si="782"/>
        <v>Non-Op</v>
      </c>
      <c r="BC1359" s="445" t="s">
        <v>2314</v>
      </c>
      <c r="BD1359" s="552">
        <f t="shared" ref="BD1359:BD1426" si="814">+T1359</f>
        <v>-554946</v>
      </c>
      <c r="BF1359" s="435"/>
      <c r="BG1359" s="435"/>
      <c r="BH1359" s="435"/>
      <c r="BI1359" s="435"/>
      <c r="BJ1359" s="435"/>
      <c r="BK1359" s="435"/>
      <c r="BL1359" s="435"/>
      <c r="BN1359" s="444"/>
    </row>
    <row r="1360" spans="1:66" s="28" customFormat="1" ht="12" customHeight="1">
      <c r="A1360" s="287">
        <v>23202173</v>
      </c>
      <c r="B1360" s="288" t="str">
        <f t="shared" si="778"/>
        <v>23202173</v>
      </c>
      <c r="C1360" s="444" t="s">
        <v>1832</v>
      </c>
      <c r="D1360" s="445" t="s">
        <v>2092</v>
      </c>
      <c r="E1360" s="445"/>
      <c r="F1360" s="444"/>
      <c r="G1360" s="445"/>
      <c r="H1360" s="547">
        <v>1501.31</v>
      </c>
      <c r="I1360" s="547">
        <v>1508.96</v>
      </c>
      <c r="J1360" s="547">
        <v>1543.41</v>
      </c>
      <c r="K1360" s="547">
        <v>1577.86</v>
      </c>
      <c r="L1360" s="547">
        <v>1612.31</v>
      </c>
      <c r="M1360" s="547">
        <v>1612.31</v>
      </c>
      <c r="N1360" s="547">
        <v>1612.31</v>
      </c>
      <c r="O1360" s="547">
        <v>1598.89</v>
      </c>
      <c r="P1360" s="547">
        <v>1598.89</v>
      </c>
      <c r="Q1360" s="547">
        <v>1576.34</v>
      </c>
      <c r="R1360" s="547">
        <v>1576.34</v>
      </c>
      <c r="S1360" s="547">
        <v>1598.89</v>
      </c>
      <c r="T1360" s="547">
        <v>1598.89</v>
      </c>
      <c r="U1360" s="547"/>
      <c r="V1360" s="547">
        <f t="shared" si="803"/>
        <v>1580.550833333333</v>
      </c>
      <c r="W1360" s="285"/>
      <c r="X1360" s="286"/>
      <c r="Y1360" s="548">
        <f t="shared" si="812"/>
        <v>0</v>
      </c>
      <c r="Z1360" s="549">
        <f t="shared" si="812"/>
        <v>1598.89</v>
      </c>
      <c r="AA1360" s="549">
        <f t="shared" si="812"/>
        <v>0</v>
      </c>
      <c r="AB1360" s="282">
        <f t="shared" si="801"/>
        <v>0</v>
      </c>
      <c r="AC1360" s="281">
        <f t="shared" si="802"/>
        <v>0</v>
      </c>
      <c r="AD1360" s="549">
        <f t="shared" si="804"/>
        <v>0</v>
      </c>
      <c r="AE1360" s="553">
        <f t="shared" si="805"/>
        <v>0</v>
      </c>
      <c r="AF1360" s="282">
        <f t="shared" si="806"/>
        <v>0</v>
      </c>
      <c r="AG1360" s="283">
        <f t="shared" si="807"/>
        <v>0</v>
      </c>
      <c r="AH1360" s="281">
        <f t="shared" si="783"/>
        <v>0</v>
      </c>
      <c r="AI1360" s="551">
        <f t="shared" si="808"/>
        <v>0</v>
      </c>
      <c r="AJ1360" s="549">
        <f t="shared" si="808"/>
        <v>1580.550833333333</v>
      </c>
      <c r="AK1360" s="549">
        <f t="shared" si="808"/>
        <v>0</v>
      </c>
      <c r="AL1360" s="282">
        <f t="shared" si="795"/>
        <v>0</v>
      </c>
      <c r="AM1360" s="281">
        <f t="shared" si="796"/>
        <v>0</v>
      </c>
      <c r="AN1360" s="549">
        <f t="shared" si="786"/>
        <v>0</v>
      </c>
      <c r="AO1360" s="549">
        <f t="shared" si="787"/>
        <v>0</v>
      </c>
      <c r="AP1360" s="549">
        <f t="shared" si="797"/>
        <v>0</v>
      </c>
      <c r="AQ1360" s="283">
        <f t="shared" si="809"/>
        <v>0</v>
      </c>
      <c r="AR1360" s="281">
        <f t="shared" si="794"/>
        <v>0</v>
      </c>
      <c r="AT1360" s="446"/>
      <c r="AU1360" s="344"/>
      <c r="AV1360" s="447" t="str">
        <f t="shared" si="781"/>
        <v>CA</v>
      </c>
      <c r="AW1360" s="447" t="str">
        <f t="shared" si="781"/>
        <v>CL</v>
      </c>
      <c r="AX1360" s="447" t="str">
        <f t="shared" si="781"/>
        <v>AIC</v>
      </c>
      <c r="AY1360" s="447" t="str">
        <f t="shared" si="782"/>
        <v>ERB</v>
      </c>
      <c r="AZ1360" s="447" t="str">
        <f t="shared" si="782"/>
        <v>GRB</v>
      </c>
      <c r="BA1360" s="447" t="str">
        <f t="shared" si="782"/>
        <v>Non-Op</v>
      </c>
      <c r="BC1360" s="445" t="s">
        <v>2314</v>
      </c>
      <c r="BD1360" s="552">
        <f t="shared" si="814"/>
        <v>1598.89</v>
      </c>
      <c r="BF1360" s="435"/>
      <c r="BG1360" s="435"/>
      <c r="BH1360" s="435"/>
      <c r="BI1360" s="435"/>
      <c r="BJ1360" s="435"/>
      <c r="BK1360" s="435"/>
      <c r="BL1360" s="435"/>
      <c r="BN1360" s="444"/>
    </row>
    <row r="1361" spans="1:66" s="28" customFormat="1" ht="12" customHeight="1">
      <c r="A1361" s="287">
        <v>23202183</v>
      </c>
      <c r="B1361" s="288" t="str">
        <f t="shared" si="778"/>
        <v>23202183</v>
      </c>
      <c r="C1361" s="444" t="s">
        <v>1833</v>
      </c>
      <c r="D1361" s="445" t="s">
        <v>2092</v>
      </c>
      <c r="E1361" s="445"/>
      <c r="F1361" s="444"/>
      <c r="G1361" s="445"/>
      <c r="H1361" s="547">
        <v>-370558.01</v>
      </c>
      <c r="I1361" s="547">
        <v>-31957.42</v>
      </c>
      <c r="J1361" s="547">
        <v>-20771.47</v>
      </c>
      <c r="K1361" s="547">
        <v>-181666.39</v>
      </c>
      <c r="L1361" s="547">
        <v>-111170</v>
      </c>
      <c r="M1361" s="547">
        <v>-1087830.71</v>
      </c>
      <c r="N1361" s="547">
        <v>-134148.38</v>
      </c>
      <c r="O1361" s="547">
        <v>-546879.04</v>
      </c>
      <c r="P1361" s="547">
        <v>-17527.650000000001</v>
      </c>
      <c r="Q1361" s="547">
        <v>-28531.34</v>
      </c>
      <c r="R1361" s="547">
        <v>-23005.14</v>
      </c>
      <c r="S1361" s="547">
        <v>-11425.41</v>
      </c>
      <c r="T1361" s="547">
        <v>-309933.65000000002</v>
      </c>
      <c r="U1361" s="547"/>
      <c r="V1361" s="547">
        <f t="shared" si="803"/>
        <v>-211263.23166666669</v>
      </c>
      <c r="W1361" s="285"/>
      <c r="X1361" s="286"/>
      <c r="Y1361" s="548">
        <f t="shared" si="812"/>
        <v>0</v>
      </c>
      <c r="Z1361" s="549">
        <f t="shared" si="812"/>
        <v>-309933.65000000002</v>
      </c>
      <c r="AA1361" s="549">
        <f t="shared" si="812"/>
        <v>0</v>
      </c>
      <c r="AB1361" s="282">
        <f t="shared" si="801"/>
        <v>0</v>
      </c>
      <c r="AC1361" s="281">
        <f t="shared" si="802"/>
        <v>0</v>
      </c>
      <c r="AD1361" s="549">
        <f t="shared" si="804"/>
        <v>0</v>
      </c>
      <c r="AE1361" s="553">
        <f t="shared" si="805"/>
        <v>0</v>
      </c>
      <c r="AF1361" s="282">
        <f t="shared" si="806"/>
        <v>0</v>
      </c>
      <c r="AG1361" s="283">
        <f t="shared" si="807"/>
        <v>0</v>
      </c>
      <c r="AH1361" s="281">
        <f t="shared" si="783"/>
        <v>0</v>
      </c>
      <c r="AI1361" s="551">
        <f t="shared" si="808"/>
        <v>0</v>
      </c>
      <c r="AJ1361" s="549">
        <f t="shared" si="808"/>
        <v>-211263.23166666669</v>
      </c>
      <c r="AK1361" s="549">
        <f t="shared" si="808"/>
        <v>0</v>
      </c>
      <c r="AL1361" s="282">
        <f t="shared" si="795"/>
        <v>0</v>
      </c>
      <c r="AM1361" s="281">
        <f t="shared" si="796"/>
        <v>0</v>
      </c>
      <c r="AN1361" s="549">
        <f t="shared" si="786"/>
        <v>0</v>
      </c>
      <c r="AO1361" s="549">
        <f t="shared" si="787"/>
        <v>0</v>
      </c>
      <c r="AP1361" s="549">
        <f t="shared" si="797"/>
        <v>0</v>
      </c>
      <c r="AQ1361" s="283">
        <f t="shared" si="809"/>
        <v>0</v>
      </c>
      <c r="AR1361" s="281">
        <f t="shared" si="794"/>
        <v>0</v>
      </c>
      <c r="AT1361" s="446"/>
      <c r="AU1361" s="344"/>
      <c r="AV1361" s="447" t="str">
        <f t="shared" si="781"/>
        <v>CA</v>
      </c>
      <c r="AW1361" s="447" t="str">
        <f t="shared" si="781"/>
        <v>CL</v>
      </c>
      <c r="AX1361" s="447" t="str">
        <f t="shared" si="781"/>
        <v>AIC</v>
      </c>
      <c r="AY1361" s="447" t="str">
        <f t="shared" si="782"/>
        <v>ERB</v>
      </c>
      <c r="AZ1361" s="447" t="str">
        <f t="shared" si="782"/>
        <v>GRB</v>
      </c>
      <c r="BA1361" s="447" t="str">
        <f t="shared" si="782"/>
        <v>Non-Op</v>
      </c>
      <c r="BC1361" s="445" t="s">
        <v>2314</v>
      </c>
      <c r="BD1361" s="552">
        <f t="shared" si="814"/>
        <v>-309933.65000000002</v>
      </c>
      <c r="BF1361" s="435"/>
      <c r="BG1361" s="435"/>
      <c r="BH1361" s="435"/>
      <c r="BI1361" s="435"/>
      <c r="BJ1361" s="435"/>
      <c r="BK1361" s="435"/>
      <c r="BL1361" s="435"/>
      <c r="BN1361" s="444"/>
    </row>
    <row r="1362" spans="1:66" s="28" customFormat="1" ht="12" customHeight="1">
      <c r="A1362" s="287">
        <v>23202213</v>
      </c>
      <c r="B1362" s="288" t="str">
        <f t="shared" si="778"/>
        <v>23202213</v>
      </c>
      <c r="C1362" s="444" t="s">
        <v>1834</v>
      </c>
      <c r="D1362" s="445" t="s">
        <v>2092</v>
      </c>
      <c r="E1362" s="445"/>
      <c r="F1362" s="444"/>
      <c r="G1362" s="445"/>
      <c r="H1362" s="547">
        <v>0</v>
      </c>
      <c r="I1362" s="547">
        <v>0</v>
      </c>
      <c r="J1362" s="547">
        <v>0</v>
      </c>
      <c r="K1362" s="547">
        <v>0</v>
      </c>
      <c r="L1362" s="547">
        <v>0</v>
      </c>
      <c r="M1362" s="547">
        <v>0</v>
      </c>
      <c r="N1362" s="547">
        <v>0</v>
      </c>
      <c r="O1362" s="547">
        <v>0</v>
      </c>
      <c r="P1362" s="547">
        <v>0</v>
      </c>
      <c r="Q1362" s="547">
        <v>0</v>
      </c>
      <c r="R1362" s="547">
        <v>0</v>
      </c>
      <c r="S1362" s="547">
        <v>0</v>
      </c>
      <c r="T1362" s="547">
        <v>0</v>
      </c>
      <c r="U1362" s="547"/>
      <c r="V1362" s="547">
        <f t="shared" si="803"/>
        <v>0</v>
      </c>
      <c r="W1362" s="285"/>
      <c r="X1362" s="286"/>
      <c r="Y1362" s="548">
        <f t="shared" si="812"/>
        <v>0</v>
      </c>
      <c r="Z1362" s="549">
        <f t="shared" si="812"/>
        <v>0</v>
      </c>
      <c r="AA1362" s="549">
        <f t="shared" si="812"/>
        <v>0</v>
      </c>
      <c r="AB1362" s="282">
        <f t="shared" si="801"/>
        <v>0</v>
      </c>
      <c r="AC1362" s="281">
        <f t="shared" si="802"/>
        <v>0</v>
      </c>
      <c r="AD1362" s="549">
        <f t="shared" si="804"/>
        <v>0</v>
      </c>
      <c r="AE1362" s="553">
        <f t="shared" si="805"/>
        <v>0</v>
      </c>
      <c r="AF1362" s="282">
        <f t="shared" si="806"/>
        <v>0</v>
      </c>
      <c r="AG1362" s="283">
        <f t="shared" si="807"/>
        <v>0</v>
      </c>
      <c r="AH1362" s="281">
        <f t="shared" si="783"/>
        <v>0</v>
      </c>
      <c r="AI1362" s="551">
        <f t="shared" si="808"/>
        <v>0</v>
      </c>
      <c r="AJ1362" s="549">
        <f t="shared" si="808"/>
        <v>0</v>
      </c>
      <c r="AK1362" s="549">
        <f t="shared" si="808"/>
        <v>0</v>
      </c>
      <c r="AL1362" s="282">
        <f t="shared" si="795"/>
        <v>0</v>
      </c>
      <c r="AM1362" s="281">
        <f t="shared" si="796"/>
        <v>0</v>
      </c>
      <c r="AN1362" s="549">
        <f t="shared" si="786"/>
        <v>0</v>
      </c>
      <c r="AO1362" s="549">
        <f t="shared" si="787"/>
        <v>0</v>
      </c>
      <c r="AP1362" s="549">
        <f t="shared" si="797"/>
        <v>0</v>
      </c>
      <c r="AQ1362" s="283">
        <f t="shared" si="809"/>
        <v>0</v>
      </c>
      <c r="AR1362" s="281">
        <f t="shared" si="794"/>
        <v>0</v>
      </c>
      <c r="AT1362" s="446"/>
      <c r="AU1362" s="344"/>
      <c r="AV1362" s="447" t="str">
        <f t="shared" si="781"/>
        <v>CA</v>
      </c>
      <c r="AW1362" s="447" t="str">
        <f t="shared" si="781"/>
        <v>CL</v>
      </c>
      <c r="AX1362" s="447" t="str">
        <f t="shared" si="781"/>
        <v>AIC</v>
      </c>
      <c r="AY1362" s="447" t="str">
        <f t="shared" si="782"/>
        <v>ERB</v>
      </c>
      <c r="AZ1362" s="447" t="str">
        <f t="shared" si="782"/>
        <v>GRB</v>
      </c>
      <c r="BA1362" s="447" t="str">
        <f t="shared" si="782"/>
        <v>Non-Op</v>
      </c>
      <c r="BC1362" s="445" t="s">
        <v>2314</v>
      </c>
      <c r="BD1362" s="552">
        <f t="shared" si="814"/>
        <v>0</v>
      </c>
      <c r="BF1362" s="435"/>
      <c r="BG1362" s="435"/>
      <c r="BH1362" s="435"/>
      <c r="BI1362" s="435"/>
      <c r="BJ1362" s="435"/>
      <c r="BK1362" s="435"/>
      <c r="BL1362" s="435"/>
      <c r="BN1362" s="444"/>
    </row>
    <row r="1363" spans="1:66" s="28" customFormat="1" ht="12" customHeight="1">
      <c r="A1363" s="287">
        <v>23202233</v>
      </c>
      <c r="B1363" s="288" t="str">
        <f t="shared" si="778"/>
        <v>23202233</v>
      </c>
      <c r="C1363" s="444" t="s">
        <v>1835</v>
      </c>
      <c r="D1363" s="445" t="s">
        <v>2092</v>
      </c>
      <c r="E1363" s="445"/>
      <c r="F1363" s="444"/>
      <c r="G1363" s="445"/>
      <c r="H1363" s="547">
        <v>-5826700.9900000002</v>
      </c>
      <c r="I1363" s="547">
        <v>-6410374.6500000004</v>
      </c>
      <c r="J1363" s="547">
        <v>-6810473.6699999999</v>
      </c>
      <c r="K1363" s="547">
        <v>-5850239.4299999997</v>
      </c>
      <c r="L1363" s="547">
        <v>-6733103.54</v>
      </c>
      <c r="M1363" s="547">
        <v>-6037461.75</v>
      </c>
      <c r="N1363" s="547">
        <v>-6071005.7400000002</v>
      </c>
      <c r="O1363" s="547">
        <v>-6894294.2000000002</v>
      </c>
      <c r="P1363" s="547">
        <v>-6747615.8799999999</v>
      </c>
      <c r="Q1363" s="547">
        <v>-8406288.1199999992</v>
      </c>
      <c r="R1363" s="547">
        <v>-7724029.0999999996</v>
      </c>
      <c r="S1363" s="547">
        <v>-6490140.1799999997</v>
      </c>
      <c r="T1363" s="547">
        <v>-5754883.9800000004</v>
      </c>
      <c r="U1363" s="547"/>
      <c r="V1363" s="547">
        <f t="shared" si="803"/>
        <v>-6663818.2287499988</v>
      </c>
      <c r="W1363" s="285"/>
      <c r="X1363" s="286"/>
      <c r="Y1363" s="548">
        <f t="shared" si="812"/>
        <v>0</v>
      </c>
      <c r="Z1363" s="549">
        <f t="shared" si="812"/>
        <v>-5754883.9800000004</v>
      </c>
      <c r="AA1363" s="549">
        <f t="shared" si="812"/>
        <v>0</v>
      </c>
      <c r="AB1363" s="282">
        <f t="shared" si="801"/>
        <v>0</v>
      </c>
      <c r="AC1363" s="281">
        <f t="shared" si="802"/>
        <v>0</v>
      </c>
      <c r="AD1363" s="549">
        <f t="shared" si="804"/>
        <v>0</v>
      </c>
      <c r="AE1363" s="553">
        <f t="shared" si="805"/>
        <v>0</v>
      </c>
      <c r="AF1363" s="282">
        <f t="shared" si="806"/>
        <v>0</v>
      </c>
      <c r="AG1363" s="283">
        <f t="shared" si="807"/>
        <v>0</v>
      </c>
      <c r="AH1363" s="281">
        <f t="shared" si="783"/>
        <v>0</v>
      </c>
      <c r="AI1363" s="551">
        <f t="shared" si="808"/>
        <v>0</v>
      </c>
      <c r="AJ1363" s="549">
        <f t="shared" si="808"/>
        <v>-6663818.2287499988</v>
      </c>
      <c r="AK1363" s="549">
        <f t="shared" si="808"/>
        <v>0</v>
      </c>
      <c r="AL1363" s="282">
        <f t="shared" si="795"/>
        <v>0</v>
      </c>
      <c r="AM1363" s="281">
        <f t="shared" si="796"/>
        <v>0</v>
      </c>
      <c r="AN1363" s="549">
        <f t="shared" si="786"/>
        <v>0</v>
      </c>
      <c r="AO1363" s="549">
        <f t="shared" si="787"/>
        <v>0</v>
      </c>
      <c r="AP1363" s="549">
        <f t="shared" si="797"/>
        <v>0</v>
      </c>
      <c r="AQ1363" s="283">
        <f t="shared" si="809"/>
        <v>0</v>
      </c>
      <c r="AR1363" s="281">
        <f t="shared" si="794"/>
        <v>0</v>
      </c>
      <c r="AT1363" s="446"/>
      <c r="AU1363" s="344"/>
      <c r="AV1363" s="447" t="str">
        <f t="shared" si="781"/>
        <v>CA</v>
      </c>
      <c r="AW1363" s="447" t="str">
        <f t="shared" si="781"/>
        <v>CL</v>
      </c>
      <c r="AX1363" s="447" t="str">
        <f t="shared" si="781"/>
        <v>AIC</v>
      </c>
      <c r="AY1363" s="447" t="str">
        <f t="shared" si="782"/>
        <v>ERB</v>
      </c>
      <c r="AZ1363" s="447" t="str">
        <f t="shared" si="782"/>
        <v>GRB</v>
      </c>
      <c r="BA1363" s="447" t="str">
        <f t="shared" si="782"/>
        <v>Non-Op</v>
      </c>
      <c r="BC1363" s="445" t="s">
        <v>2314</v>
      </c>
      <c r="BD1363" s="552">
        <f t="shared" si="814"/>
        <v>-5754883.9800000004</v>
      </c>
      <c r="BF1363" s="435"/>
      <c r="BG1363" s="435"/>
      <c r="BH1363" s="435"/>
      <c r="BI1363" s="435"/>
      <c r="BJ1363" s="435"/>
      <c r="BK1363" s="435"/>
      <c r="BL1363" s="435"/>
      <c r="BN1363" s="444"/>
    </row>
    <row r="1364" spans="1:66" s="28" customFormat="1" ht="12" customHeight="1">
      <c r="A1364" s="287">
        <v>23202353</v>
      </c>
      <c r="B1364" s="288" t="str">
        <f t="shared" si="778"/>
        <v>23202353</v>
      </c>
      <c r="C1364" s="444" t="s">
        <v>1836</v>
      </c>
      <c r="D1364" s="445" t="s">
        <v>2092</v>
      </c>
      <c r="E1364" s="445"/>
      <c r="F1364" s="444"/>
      <c r="G1364" s="445"/>
      <c r="H1364" s="547">
        <v>-19405527.469999999</v>
      </c>
      <c r="I1364" s="547">
        <v>-19414929.199999999</v>
      </c>
      <c r="J1364" s="547">
        <v>-19065374.379999999</v>
      </c>
      <c r="K1364" s="547">
        <v>-20471259.66</v>
      </c>
      <c r="L1364" s="547">
        <v>-20665600.219999999</v>
      </c>
      <c r="M1364" s="547">
        <v>-19766239.379999999</v>
      </c>
      <c r="N1364" s="547">
        <v>-22217640.98</v>
      </c>
      <c r="O1364" s="547">
        <v>-21041811.199999999</v>
      </c>
      <c r="P1364" s="547">
        <v>-22103654.789999999</v>
      </c>
      <c r="Q1364" s="547">
        <v>-22492721.18</v>
      </c>
      <c r="R1364" s="547">
        <v>-23331781.120000001</v>
      </c>
      <c r="S1364" s="547">
        <v>-24934417.32</v>
      </c>
      <c r="T1364" s="547">
        <v>-20789004.690000001</v>
      </c>
      <c r="U1364" s="547"/>
      <c r="V1364" s="547">
        <f t="shared" si="803"/>
        <v>-21300224.625833333</v>
      </c>
      <c r="W1364" s="285"/>
      <c r="X1364" s="286"/>
      <c r="Y1364" s="548">
        <f t="shared" si="812"/>
        <v>0</v>
      </c>
      <c r="Z1364" s="549">
        <f t="shared" si="812"/>
        <v>-20789004.690000001</v>
      </c>
      <c r="AA1364" s="549">
        <f t="shared" si="812"/>
        <v>0</v>
      </c>
      <c r="AB1364" s="282">
        <f t="shared" si="801"/>
        <v>0</v>
      </c>
      <c r="AC1364" s="281">
        <f t="shared" si="802"/>
        <v>0</v>
      </c>
      <c r="AD1364" s="549">
        <f t="shared" si="804"/>
        <v>0</v>
      </c>
      <c r="AE1364" s="553">
        <f t="shared" si="805"/>
        <v>0</v>
      </c>
      <c r="AF1364" s="282">
        <f t="shared" si="806"/>
        <v>0</v>
      </c>
      <c r="AG1364" s="283">
        <f t="shared" si="807"/>
        <v>0</v>
      </c>
      <c r="AH1364" s="281">
        <f t="shared" si="783"/>
        <v>0</v>
      </c>
      <c r="AI1364" s="551">
        <f t="shared" si="808"/>
        <v>0</v>
      </c>
      <c r="AJ1364" s="549">
        <f t="shared" si="808"/>
        <v>-21300224.625833333</v>
      </c>
      <c r="AK1364" s="549">
        <f t="shared" si="808"/>
        <v>0</v>
      </c>
      <c r="AL1364" s="282">
        <f t="shared" si="795"/>
        <v>0</v>
      </c>
      <c r="AM1364" s="281">
        <f t="shared" si="796"/>
        <v>0</v>
      </c>
      <c r="AN1364" s="549">
        <f t="shared" si="786"/>
        <v>0</v>
      </c>
      <c r="AO1364" s="549">
        <f t="shared" si="787"/>
        <v>0</v>
      </c>
      <c r="AP1364" s="549">
        <f t="shared" si="797"/>
        <v>0</v>
      </c>
      <c r="AQ1364" s="283">
        <f t="shared" si="809"/>
        <v>0</v>
      </c>
      <c r="AR1364" s="281">
        <f t="shared" si="794"/>
        <v>0</v>
      </c>
      <c r="AT1364" s="446"/>
      <c r="AU1364" s="344"/>
      <c r="AV1364" s="447" t="str">
        <f t="shared" si="781"/>
        <v>CA</v>
      </c>
      <c r="AW1364" s="447" t="str">
        <f t="shared" si="781"/>
        <v>CL</v>
      </c>
      <c r="AX1364" s="447" t="str">
        <f t="shared" si="781"/>
        <v>AIC</v>
      </c>
      <c r="AY1364" s="447" t="str">
        <f t="shared" si="782"/>
        <v>ERB</v>
      </c>
      <c r="AZ1364" s="447" t="str">
        <f t="shared" si="782"/>
        <v>GRB</v>
      </c>
      <c r="BA1364" s="447" t="str">
        <f t="shared" si="782"/>
        <v>Non-Op</v>
      </c>
      <c r="BC1364" s="445" t="s">
        <v>2314</v>
      </c>
      <c r="BD1364" s="552">
        <f t="shared" si="814"/>
        <v>-20789004.690000001</v>
      </c>
      <c r="BF1364" s="435"/>
      <c r="BG1364" s="435"/>
      <c r="BH1364" s="435"/>
      <c r="BI1364" s="435"/>
      <c r="BJ1364" s="435"/>
      <c r="BK1364" s="435"/>
      <c r="BL1364" s="435"/>
      <c r="BN1364" s="444"/>
    </row>
    <row r="1365" spans="1:66" s="28" customFormat="1" ht="12" customHeight="1">
      <c r="A1365" s="362">
        <v>23202393</v>
      </c>
      <c r="B1365" s="290" t="str">
        <f t="shared" si="778"/>
        <v>23202393</v>
      </c>
      <c r="C1365" s="450" t="s">
        <v>2319</v>
      </c>
      <c r="D1365" s="451" t="s">
        <v>2092</v>
      </c>
      <c r="E1365" s="451"/>
      <c r="F1365" s="300">
        <v>43816</v>
      </c>
      <c r="G1365" s="451"/>
      <c r="H1365" s="556">
        <v>0</v>
      </c>
      <c r="I1365" s="556">
        <v>0</v>
      </c>
      <c r="J1365" s="556">
        <v>0</v>
      </c>
      <c r="K1365" s="556">
        <v>0</v>
      </c>
      <c r="L1365" s="556">
        <v>0</v>
      </c>
      <c r="M1365" s="556">
        <v>0</v>
      </c>
      <c r="N1365" s="556">
        <v>0</v>
      </c>
      <c r="O1365" s="556">
        <v>0</v>
      </c>
      <c r="P1365" s="556">
        <v>0</v>
      </c>
      <c r="Q1365" s="556">
        <v>0</v>
      </c>
      <c r="R1365" s="556">
        <v>0</v>
      </c>
      <c r="S1365" s="556">
        <v>-1752927.66</v>
      </c>
      <c r="T1365" s="556">
        <v>-1752927.66</v>
      </c>
      <c r="U1365" s="556"/>
      <c r="V1365" s="556">
        <f t="shared" si="803"/>
        <v>-219115.95749999999</v>
      </c>
      <c r="W1365" s="292"/>
      <c r="X1365" s="293"/>
      <c r="Y1365" s="548">
        <f t="shared" si="812"/>
        <v>0</v>
      </c>
      <c r="Z1365" s="549">
        <f t="shared" si="812"/>
        <v>-1752927.66</v>
      </c>
      <c r="AA1365" s="549">
        <f t="shared" si="812"/>
        <v>0</v>
      </c>
      <c r="AB1365" s="282">
        <f t="shared" si="801"/>
        <v>0</v>
      </c>
      <c r="AC1365" s="281">
        <f t="shared" si="802"/>
        <v>0</v>
      </c>
      <c r="AD1365" s="549">
        <f t="shared" si="804"/>
        <v>0</v>
      </c>
      <c r="AE1365" s="553">
        <f t="shared" si="805"/>
        <v>0</v>
      </c>
      <c r="AF1365" s="282">
        <f t="shared" si="806"/>
        <v>0</v>
      </c>
      <c r="AG1365" s="283">
        <f t="shared" si="807"/>
        <v>0</v>
      </c>
      <c r="AH1365" s="281">
        <f t="shared" si="783"/>
        <v>0</v>
      </c>
      <c r="AI1365" s="551">
        <f t="shared" si="808"/>
        <v>0</v>
      </c>
      <c r="AJ1365" s="549">
        <f t="shared" si="808"/>
        <v>-219115.95749999999</v>
      </c>
      <c r="AK1365" s="549">
        <f t="shared" si="808"/>
        <v>0</v>
      </c>
      <c r="AL1365" s="282">
        <f t="shared" si="795"/>
        <v>0</v>
      </c>
      <c r="AM1365" s="281">
        <f t="shared" si="796"/>
        <v>0</v>
      </c>
      <c r="AN1365" s="549">
        <f t="shared" si="786"/>
        <v>0</v>
      </c>
      <c r="AO1365" s="549">
        <f t="shared" si="787"/>
        <v>0</v>
      </c>
      <c r="AP1365" s="549">
        <f t="shared" si="797"/>
        <v>0</v>
      </c>
      <c r="AQ1365" s="283">
        <f t="shared" si="809"/>
        <v>0</v>
      </c>
      <c r="AR1365" s="281">
        <f t="shared" si="794"/>
        <v>0</v>
      </c>
      <c r="AT1365" s="446"/>
      <c r="AU1365" s="344"/>
      <c r="AV1365" s="447" t="str">
        <f t="shared" ref="AV1365:AX1433" si="815">IF(VALUE(Y1365),AV$7,IF(ISBLANK(Y1365),"",AV$7))</f>
        <v>CA</v>
      </c>
      <c r="AW1365" s="447" t="str">
        <f t="shared" si="815"/>
        <v>CL</v>
      </c>
      <c r="AX1365" s="447" t="str">
        <f t="shared" si="815"/>
        <v>AIC</v>
      </c>
      <c r="AY1365" s="447" t="str">
        <f t="shared" si="782"/>
        <v>ERB</v>
      </c>
      <c r="AZ1365" s="447" t="str">
        <f t="shared" si="782"/>
        <v>GRB</v>
      </c>
      <c r="BA1365" s="447" t="str">
        <f t="shared" si="782"/>
        <v>Non-Op</v>
      </c>
      <c r="BC1365" s="445" t="s">
        <v>2314</v>
      </c>
      <c r="BD1365" s="552">
        <f t="shared" si="814"/>
        <v>-1752927.66</v>
      </c>
      <c r="BF1365" s="435"/>
      <c r="BG1365" s="435"/>
      <c r="BH1365" s="435"/>
      <c r="BI1365" s="435"/>
      <c r="BJ1365" s="435"/>
      <c r="BK1365" s="435"/>
      <c r="BL1365" s="435"/>
      <c r="BN1365" s="444"/>
    </row>
    <row r="1366" spans="1:66" s="28" customFormat="1" ht="12" customHeight="1">
      <c r="A1366" s="362">
        <v>23202403</v>
      </c>
      <c r="B1366" s="290" t="str">
        <f t="shared" si="778"/>
        <v>23202403</v>
      </c>
      <c r="C1366" s="450" t="s">
        <v>2320</v>
      </c>
      <c r="D1366" s="451" t="s">
        <v>2092</v>
      </c>
      <c r="E1366" s="451"/>
      <c r="F1366" s="300">
        <v>43999</v>
      </c>
      <c r="G1366" s="451"/>
      <c r="H1366" s="556">
        <v>-1021402.07</v>
      </c>
      <c r="I1366" s="556">
        <v>-1021402.07</v>
      </c>
      <c r="J1366" s="556">
        <v>-1021402.07</v>
      </c>
      <c r="K1366" s="556">
        <v>-1021402.07</v>
      </c>
      <c r="L1366" s="556">
        <v>0</v>
      </c>
      <c r="M1366" s="556">
        <v>0</v>
      </c>
      <c r="N1366" s="556">
        <v>0</v>
      </c>
      <c r="O1366" s="556">
        <v>0</v>
      </c>
      <c r="P1366" s="556">
        <v>0</v>
      </c>
      <c r="Q1366" s="556">
        <v>0</v>
      </c>
      <c r="R1366" s="556">
        <v>0</v>
      </c>
      <c r="S1366" s="556">
        <v>0</v>
      </c>
      <c r="T1366" s="556">
        <v>0</v>
      </c>
      <c r="U1366" s="556"/>
      <c r="V1366" s="556">
        <f t="shared" si="803"/>
        <v>-297908.93708333332</v>
      </c>
      <c r="W1366" s="292"/>
      <c r="X1366" s="293"/>
      <c r="Y1366" s="548">
        <f t="shared" si="812"/>
        <v>0</v>
      </c>
      <c r="Z1366" s="549">
        <f t="shared" si="812"/>
        <v>0</v>
      </c>
      <c r="AA1366" s="549">
        <f t="shared" si="812"/>
        <v>0</v>
      </c>
      <c r="AB1366" s="282">
        <f t="shared" si="801"/>
        <v>0</v>
      </c>
      <c r="AC1366" s="281">
        <f t="shared" si="802"/>
        <v>0</v>
      </c>
      <c r="AD1366" s="549">
        <f t="shared" si="804"/>
        <v>0</v>
      </c>
      <c r="AE1366" s="553">
        <f t="shared" si="805"/>
        <v>0</v>
      </c>
      <c r="AF1366" s="282">
        <f t="shared" si="806"/>
        <v>0</v>
      </c>
      <c r="AG1366" s="283">
        <f t="shared" si="807"/>
        <v>0</v>
      </c>
      <c r="AH1366" s="281">
        <f t="shared" si="783"/>
        <v>0</v>
      </c>
      <c r="AI1366" s="551">
        <f t="shared" si="808"/>
        <v>0</v>
      </c>
      <c r="AJ1366" s="549">
        <f t="shared" si="808"/>
        <v>-297908.93708333332</v>
      </c>
      <c r="AK1366" s="549">
        <f t="shared" si="808"/>
        <v>0</v>
      </c>
      <c r="AL1366" s="282">
        <f t="shared" si="795"/>
        <v>0</v>
      </c>
      <c r="AM1366" s="281">
        <f t="shared" si="796"/>
        <v>0</v>
      </c>
      <c r="AN1366" s="549">
        <f t="shared" si="786"/>
        <v>0</v>
      </c>
      <c r="AO1366" s="549">
        <f t="shared" si="787"/>
        <v>0</v>
      </c>
      <c r="AP1366" s="549">
        <f t="shared" si="797"/>
        <v>0</v>
      </c>
      <c r="AQ1366" s="283">
        <f t="shared" ref="AQ1366" si="816">SUM(AN1366:AP1366)</f>
        <v>0</v>
      </c>
      <c r="AR1366" s="281">
        <f t="shared" si="794"/>
        <v>0</v>
      </c>
      <c r="AT1366" s="446"/>
      <c r="AU1366" s="344"/>
      <c r="AV1366" s="447" t="str">
        <f t="shared" si="815"/>
        <v>CA</v>
      </c>
      <c r="AW1366" s="447" t="str">
        <f t="shared" si="815"/>
        <v>CL</v>
      </c>
      <c r="AX1366" s="447" t="str">
        <f t="shared" si="815"/>
        <v>AIC</v>
      </c>
      <c r="AY1366" s="447" t="str">
        <f t="shared" si="782"/>
        <v>ERB</v>
      </c>
      <c r="AZ1366" s="447" t="str">
        <f t="shared" si="782"/>
        <v>GRB</v>
      </c>
      <c r="BA1366" s="447" t="str">
        <f t="shared" si="782"/>
        <v>Non-Op</v>
      </c>
      <c r="BC1366" s="445" t="s">
        <v>2314</v>
      </c>
      <c r="BD1366" s="552">
        <f t="shared" si="814"/>
        <v>0</v>
      </c>
      <c r="BF1366" s="435"/>
      <c r="BG1366" s="435"/>
      <c r="BH1366" s="435"/>
      <c r="BI1366" s="435"/>
      <c r="BJ1366" s="435"/>
      <c r="BK1366" s="435"/>
      <c r="BL1366" s="435"/>
      <c r="BN1366" s="444"/>
    </row>
    <row r="1367" spans="1:66" s="28" customFormat="1" ht="12" customHeight="1">
      <c r="A1367" s="362">
        <v>23202413</v>
      </c>
      <c r="B1367" s="290" t="str">
        <f t="shared" si="778"/>
        <v>23202413</v>
      </c>
      <c r="C1367" s="450" t="s">
        <v>2973</v>
      </c>
      <c r="D1367" s="451" t="s">
        <v>1165</v>
      </c>
      <c r="E1367" s="451"/>
      <c r="F1367" s="300">
        <v>44547</v>
      </c>
      <c r="G1367" s="451"/>
      <c r="H1367" s="556">
        <v>-102000</v>
      </c>
      <c r="I1367" s="556">
        <v>-102000</v>
      </c>
      <c r="J1367" s="556">
        <v>-102000</v>
      </c>
      <c r="K1367" s="556">
        <v>-46000</v>
      </c>
      <c r="L1367" s="556">
        <v>-39000</v>
      </c>
      <c r="M1367" s="556">
        <v>-36000</v>
      </c>
      <c r="N1367" s="556">
        <v>-6000</v>
      </c>
      <c r="O1367" s="556">
        <v>-6000</v>
      </c>
      <c r="P1367" s="556">
        <v>-6000</v>
      </c>
      <c r="Q1367" s="556">
        <v>-6000</v>
      </c>
      <c r="R1367" s="556">
        <v>-6000</v>
      </c>
      <c r="S1367" s="556">
        <v>-6000</v>
      </c>
      <c r="T1367" s="556">
        <v>-6000</v>
      </c>
      <c r="U1367" s="556"/>
      <c r="V1367" s="556">
        <f t="shared" si="803"/>
        <v>-34583.333333333336</v>
      </c>
      <c r="W1367" s="292"/>
      <c r="X1367" s="293"/>
      <c r="Y1367" s="548">
        <f t="shared" si="812"/>
        <v>0</v>
      </c>
      <c r="Z1367" s="549">
        <f t="shared" si="812"/>
        <v>0</v>
      </c>
      <c r="AA1367" s="549">
        <f t="shared" si="812"/>
        <v>0</v>
      </c>
      <c r="AB1367" s="282">
        <f t="shared" ref="AB1367" si="817">T1367-SUM(Y1367:AA1367)</f>
        <v>-6000</v>
      </c>
      <c r="AC1367" s="281">
        <f t="shared" ref="AC1367" si="818">T1367-SUM(Y1367:AA1367)-AB1367</f>
        <v>0</v>
      </c>
      <c r="AD1367" s="549">
        <f t="shared" si="804"/>
        <v>0</v>
      </c>
      <c r="AE1367" s="553">
        <f t="shared" si="805"/>
        <v>0</v>
      </c>
      <c r="AF1367" s="282">
        <f t="shared" si="806"/>
        <v>-6000</v>
      </c>
      <c r="AG1367" s="283">
        <f t="shared" ref="AG1367" si="819">SUM(AD1367:AF1367)</f>
        <v>-6000</v>
      </c>
      <c r="AH1367" s="281">
        <f t="shared" si="783"/>
        <v>0</v>
      </c>
      <c r="AI1367" s="551">
        <f t="shared" si="808"/>
        <v>0</v>
      </c>
      <c r="AJ1367" s="549">
        <f t="shared" si="808"/>
        <v>0</v>
      </c>
      <c r="AK1367" s="549">
        <f t="shared" si="808"/>
        <v>0</v>
      </c>
      <c r="AL1367" s="282">
        <f t="shared" ref="AL1367" si="820">V1367-SUM(AI1367:AK1367)</f>
        <v>-34583.333333333336</v>
      </c>
      <c r="AM1367" s="281">
        <f t="shared" ref="AM1367" si="821">V1367-SUM(AI1367:AK1367)-AL1367</f>
        <v>0</v>
      </c>
      <c r="AN1367" s="549">
        <f t="shared" si="786"/>
        <v>0</v>
      </c>
      <c r="AO1367" s="549">
        <f t="shared" si="787"/>
        <v>0</v>
      </c>
      <c r="AP1367" s="549">
        <f t="shared" si="797"/>
        <v>-34583.333333333336</v>
      </c>
      <c r="AQ1367" s="283">
        <f t="shared" ref="AQ1367" si="822">SUM(AN1367:AP1367)</f>
        <v>-34583.333333333336</v>
      </c>
      <c r="AR1367" s="281">
        <f t="shared" si="794"/>
        <v>0</v>
      </c>
      <c r="AT1367" s="446" t="s">
        <v>2064</v>
      </c>
      <c r="AU1367" s="344"/>
      <c r="AV1367" s="447" t="str">
        <f t="shared" si="815"/>
        <v>CA</v>
      </c>
      <c r="AW1367" s="447" t="str">
        <f t="shared" si="815"/>
        <v>CL</v>
      </c>
      <c r="AX1367" s="447" t="str">
        <f t="shared" si="815"/>
        <v>AIC</v>
      </c>
      <c r="AY1367" s="447" t="str">
        <f t="shared" ref="AY1367:BA1382" si="823">IF(VALUE(AD1367),AY$7,IF(ISBLANK(AD1367),"",AY$7))</f>
        <v>ERB</v>
      </c>
      <c r="AZ1367" s="447" t="str">
        <f t="shared" si="823"/>
        <v>GRB</v>
      </c>
      <c r="BA1367" s="447" t="str">
        <f t="shared" si="823"/>
        <v>Non-Op</v>
      </c>
      <c r="BC1367" s="445" t="s">
        <v>2314</v>
      </c>
      <c r="BD1367" s="552">
        <f t="shared" si="814"/>
        <v>-6000</v>
      </c>
      <c r="BF1367" s="435"/>
      <c r="BG1367" s="435"/>
      <c r="BH1367" s="435"/>
      <c r="BI1367" s="435"/>
      <c r="BJ1367" s="435"/>
      <c r="BK1367" s="435"/>
      <c r="BL1367" s="435"/>
      <c r="BN1367" s="444"/>
    </row>
    <row r="1368" spans="1:66" s="28" customFormat="1" ht="12" customHeight="1">
      <c r="A1368" s="321">
        <v>23402502</v>
      </c>
      <c r="B1368" s="288" t="str">
        <f t="shared" si="778"/>
        <v>23402502</v>
      </c>
      <c r="C1368" s="725" t="s">
        <v>1837</v>
      </c>
      <c r="D1368" s="445" t="s">
        <v>1165</v>
      </c>
      <c r="E1368" s="445"/>
      <c r="F1368" s="294">
        <v>43451</v>
      </c>
      <c r="G1368" s="445"/>
      <c r="H1368" s="547">
        <v>-7191040.4199999999</v>
      </c>
      <c r="I1368" s="547">
        <v>-5202608.8899999997</v>
      </c>
      <c r="J1368" s="547">
        <v>-4429801.92</v>
      </c>
      <c r="K1368" s="547">
        <v>-3172285.39</v>
      </c>
      <c r="L1368" s="547">
        <v>-2155921.19</v>
      </c>
      <c r="M1368" s="547">
        <v>-524903.72</v>
      </c>
      <c r="N1368" s="547">
        <v>0</v>
      </c>
      <c r="O1368" s="547">
        <v>0</v>
      </c>
      <c r="P1368" s="547">
        <v>-198821.32</v>
      </c>
      <c r="Q1368" s="547">
        <v>0</v>
      </c>
      <c r="R1368" s="547">
        <v>0</v>
      </c>
      <c r="S1368" s="547">
        <v>-122388.22</v>
      </c>
      <c r="T1368" s="547">
        <v>-122388.22</v>
      </c>
      <c r="U1368" s="547"/>
      <c r="V1368" s="547">
        <f t="shared" si="803"/>
        <v>-1621953.7474999998</v>
      </c>
      <c r="W1368" s="285"/>
      <c r="X1368" s="286"/>
      <c r="Y1368" s="548">
        <f t="shared" si="812"/>
        <v>0</v>
      </c>
      <c r="Z1368" s="549">
        <f t="shared" si="812"/>
        <v>0</v>
      </c>
      <c r="AA1368" s="549">
        <f t="shared" si="812"/>
        <v>0</v>
      </c>
      <c r="AB1368" s="282">
        <f t="shared" si="801"/>
        <v>-122388.22</v>
      </c>
      <c r="AC1368" s="281">
        <f t="shared" si="802"/>
        <v>0</v>
      </c>
      <c r="AD1368" s="549">
        <f t="shared" si="804"/>
        <v>0</v>
      </c>
      <c r="AE1368" s="553">
        <f t="shared" si="805"/>
        <v>0</v>
      </c>
      <c r="AF1368" s="282">
        <f t="shared" si="806"/>
        <v>-122388.22</v>
      </c>
      <c r="AG1368" s="283">
        <f t="shared" si="807"/>
        <v>-122388.22</v>
      </c>
      <c r="AH1368" s="281">
        <f t="shared" ref="AH1368:AH1434" si="824">AG1368-AB1368</f>
        <v>0</v>
      </c>
      <c r="AI1368" s="551">
        <f t="shared" si="808"/>
        <v>0</v>
      </c>
      <c r="AJ1368" s="549">
        <f t="shared" si="808"/>
        <v>0</v>
      </c>
      <c r="AK1368" s="549">
        <f t="shared" si="808"/>
        <v>0</v>
      </c>
      <c r="AL1368" s="282">
        <f t="shared" si="795"/>
        <v>-1621953.7474999998</v>
      </c>
      <c r="AM1368" s="281">
        <f t="shared" si="796"/>
        <v>0</v>
      </c>
      <c r="AN1368" s="549">
        <f t="shared" si="786"/>
        <v>0</v>
      </c>
      <c r="AO1368" s="549">
        <f t="shared" si="787"/>
        <v>0</v>
      </c>
      <c r="AP1368" s="549">
        <f t="shared" si="797"/>
        <v>-1621953.7474999998</v>
      </c>
      <c r="AQ1368" s="283">
        <f t="shared" ref="AQ1368" si="825">SUM(AN1368:AP1368)</f>
        <v>-1621953.7474999998</v>
      </c>
      <c r="AR1368" s="281">
        <f t="shared" si="794"/>
        <v>0</v>
      </c>
      <c r="AT1368" s="446" t="s">
        <v>2064</v>
      </c>
      <c r="AU1368" s="344"/>
      <c r="AV1368" s="447" t="str">
        <f t="shared" si="815"/>
        <v>CA</v>
      </c>
      <c r="AW1368" s="447" t="str">
        <f t="shared" si="815"/>
        <v>CL</v>
      </c>
      <c r="AX1368" s="447" t="str">
        <f t="shared" si="815"/>
        <v>AIC</v>
      </c>
      <c r="AY1368" s="447" t="str">
        <f t="shared" si="823"/>
        <v>ERB</v>
      </c>
      <c r="AZ1368" s="447" t="str">
        <f t="shared" si="823"/>
        <v>GRB</v>
      </c>
      <c r="BA1368" s="447" t="str">
        <f t="shared" si="823"/>
        <v>Non-Op</v>
      </c>
      <c r="BC1368" s="449" t="s">
        <v>2100</v>
      </c>
      <c r="BD1368" s="552">
        <f t="shared" si="814"/>
        <v>-122388.22</v>
      </c>
      <c r="BF1368" s="448"/>
      <c r="BG1368" s="448"/>
      <c r="BH1368" s="448"/>
      <c r="BI1368" s="448"/>
      <c r="BJ1368" s="448"/>
      <c r="BK1368" s="448"/>
      <c r="BL1368" s="448"/>
      <c r="BN1368" s="444"/>
    </row>
    <row r="1369" spans="1:66" s="28" customFormat="1" ht="12" customHeight="1">
      <c r="A1369" s="362">
        <v>23402512</v>
      </c>
      <c r="B1369" s="290" t="str">
        <f t="shared" si="778"/>
        <v>23402512</v>
      </c>
      <c r="C1369" s="450" t="s">
        <v>3134</v>
      </c>
      <c r="D1369" s="451" t="s">
        <v>1165</v>
      </c>
      <c r="E1369" s="451"/>
      <c r="F1369" s="300">
        <v>44912</v>
      </c>
      <c r="G1369" s="451"/>
      <c r="H1369" s="556"/>
      <c r="I1369" s="556"/>
      <c r="J1369" s="556"/>
      <c r="K1369" s="556"/>
      <c r="L1369" s="556"/>
      <c r="M1369" s="556"/>
      <c r="N1369" s="556"/>
      <c r="O1369" s="556"/>
      <c r="P1369" s="556"/>
      <c r="Q1369" s="556"/>
      <c r="R1369" s="556"/>
      <c r="S1369" s="556"/>
      <c r="T1369" s="556">
        <v>-672</v>
      </c>
      <c r="U1369" s="556"/>
      <c r="V1369" s="556">
        <f t="shared" si="803"/>
        <v>-28</v>
      </c>
      <c r="W1369" s="292"/>
      <c r="X1369" s="293"/>
      <c r="Y1369" s="548">
        <f t="shared" si="812"/>
        <v>0</v>
      </c>
      <c r="Z1369" s="549">
        <f t="shared" si="812"/>
        <v>0</v>
      </c>
      <c r="AA1369" s="549">
        <f t="shared" si="812"/>
        <v>0</v>
      </c>
      <c r="AB1369" s="282">
        <f t="shared" ref="AB1369" si="826">T1369-SUM(Y1369:AA1369)</f>
        <v>-672</v>
      </c>
      <c r="AC1369" s="281">
        <f t="shared" ref="AC1369" si="827">T1369-SUM(Y1369:AA1369)-AB1369</f>
        <v>0</v>
      </c>
      <c r="AD1369" s="549">
        <f t="shared" si="804"/>
        <v>0</v>
      </c>
      <c r="AE1369" s="553">
        <f t="shared" si="805"/>
        <v>0</v>
      </c>
      <c r="AF1369" s="282">
        <f t="shared" si="806"/>
        <v>-672</v>
      </c>
      <c r="AG1369" s="283">
        <f t="shared" ref="AG1369" si="828">SUM(AD1369:AF1369)</f>
        <v>-672</v>
      </c>
      <c r="AH1369" s="281">
        <f t="shared" si="824"/>
        <v>0</v>
      </c>
      <c r="AI1369" s="551">
        <f t="shared" si="808"/>
        <v>0</v>
      </c>
      <c r="AJ1369" s="549">
        <f t="shared" si="808"/>
        <v>0</v>
      </c>
      <c r="AK1369" s="549">
        <f t="shared" si="808"/>
        <v>0</v>
      </c>
      <c r="AL1369" s="282">
        <f t="shared" ref="AL1369" si="829">V1369-SUM(AI1369:AK1369)</f>
        <v>-28</v>
      </c>
      <c r="AM1369" s="281">
        <f t="shared" ref="AM1369" si="830">V1369-SUM(AI1369:AK1369)-AL1369</f>
        <v>0</v>
      </c>
      <c r="AN1369" s="549">
        <f t="shared" si="786"/>
        <v>0</v>
      </c>
      <c r="AO1369" s="549">
        <f t="shared" si="787"/>
        <v>0</v>
      </c>
      <c r="AP1369" s="549">
        <f t="shared" si="797"/>
        <v>-28</v>
      </c>
      <c r="AQ1369" s="283">
        <f t="shared" ref="AQ1369" si="831">SUM(AN1369:AP1369)</f>
        <v>-28</v>
      </c>
      <c r="AR1369" s="281">
        <f t="shared" si="794"/>
        <v>0</v>
      </c>
      <c r="AT1369" s="446" t="s">
        <v>2064</v>
      </c>
      <c r="AU1369" s="344"/>
      <c r="AV1369" s="447" t="str">
        <f t="shared" si="815"/>
        <v>CA</v>
      </c>
      <c r="AW1369" s="447" t="str">
        <f t="shared" si="815"/>
        <v>CL</v>
      </c>
      <c r="AX1369" s="447" t="str">
        <f t="shared" si="815"/>
        <v>AIC</v>
      </c>
      <c r="AY1369" s="447" t="str">
        <f t="shared" si="823"/>
        <v>ERB</v>
      </c>
      <c r="AZ1369" s="447" t="str">
        <f t="shared" si="823"/>
        <v>GRB</v>
      </c>
      <c r="BA1369" s="447" t="str">
        <f t="shared" si="823"/>
        <v>Non-Op</v>
      </c>
      <c r="BC1369" s="449" t="s">
        <v>2100</v>
      </c>
      <c r="BD1369" s="552">
        <f t="shared" si="814"/>
        <v>-672</v>
      </c>
      <c r="BF1369" s="448"/>
      <c r="BG1369" s="448"/>
      <c r="BH1369" s="448"/>
      <c r="BI1369" s="448"/>
      <c r="BJ1369" s="448"/>
      <c r="BK1369" s="448"/>
      <c r="BL1369" s="448"/>
      <c r="BN1369" s="444"/>
    </row>
    <row r="1370" spans="1:66" s="28" customFormat="1" ht="12" customHeight="1">
      <c r="A1370" s="321">
        <v>23409470</v>
      </c>
      <c r="B1370" s="288" t="str">
        <f t="shared" si="778"/>
        <v>23409470</v>
      </c>
      <c r="C1370" s="697" t="s">
        <v>1838</v>
      </c>
      <c r="D1370" s="445" t="s">
        <v>1165</v>
      </c>
      <c r="E1370" s="445"/>
      <c r="F1370" s="294">
        <v>43298</v>
      </c>
      <c r="G1370" s="445"/>
      <c r="H1370" s="547">
        <v>0</v>
      </c>
      <c r="I1370" s="547">
        <v>-28867.599999999999</v>
      </c>
      <c r="J1370" s="547">
        <v>-28867.599999999999</v>
      </c>
      <c r="K1370" s="547">
        <v>-28867.599999999999</v>
      </c>
      <c r="L1370" s="547">
        <v>-28867.599999999999</v>
      </c>
      <c r="M1370" s="547">
        <v>-28867.599999999999</v>
      </c>
      <c r="N1370" s="547">
        <v>-28867.599999999999</v>
      </c>
      <c r="O1370" s="547">
        <v>-28867.599999999999</v>
      </c>
      <c r="P1370" s="547">
        <v>-28867.599999999999</v>
      </c>
      <c r="Q1370" s="547">
        <v>-28867.599999999999</v>
      </c>
      <c r="R1370" s="547">
        <v>-28867.599999999999</v>
      </c>
      <c r="S1370" s="547">
        <v>-28867.599999999999</v>
      </c>
      <c r="T1370" s="547">
        <v>-28867.599999999999</v>
      </c>
      <c r="U1370" s="547"/>
      <c r="V1370" s="547">
        <f t="shared" si="803"/>
        <v>-27664.783333333329</v>
      </c>
      <c r="W1370" s="285"/>
      <c r="X1370" s="286"/>
      <c r="Y1370" s="548">
        <f t="shared" si="812"/>
        <v>0</v>
      </c>
      <c r="Z1370" s="549">
        <f t="shared" si="812"/>
        <v>0</v>
      </c>
      <c r="AA1370" s="549">
        <f t="shared" si="812"/>
        <v>0</v>
      </c>
      <c r="AB1370" s="282">
        <f t="shared" si="801"/>
        <v>-28867.599999999999</v>
      </c>
      <c r="AC1370" s="281">
        <f t="shared" si="802"/>
        <v>0</v>
      </c>
      <c r="AD1370" s="549">
        <f t="shared" si="804"/>
        <v>0</v>
      </c>
      <c r="AE1370" s="553">
        <f t="shared" si="805"/>
        <v>0</v>
      </c>
      <c r="AF1370" s="282">
        <f t="shared" si="806"/>
        <v>-28867.599999999999</v>
      </c>
      <c r="AG1370" s="283">
        <f t="shared" si="807"/>
        <v>-28867.599999999999</v>
      </c>
      <c r="AH1370" s="281">
        <f t="shared" si="824"/>
        <v>0</v>
      </c>
      <c r="AI1370" s="551">
        <f t="shared" si="808"/>
        <v>0</v>
      </c>
      <c r="AJ1370" s="549">
        <f t="shared" si="808"/>
        <v>0</v>
      </c>
      <c r="AK1370" s="549">
        <f t="shared" si="808"/>
        <v>0</v>
      </c>
      <c r="AL1370" s="282">
        <f t="shared" si="795"/>
        <v>-27664.783333333329</v>
      </c>
      <c r="AM1370" s="281">
        <f t="shared" si="796"/>
        <v>0</v>
      </c>
      <c r="AN1370" s="549">
        <f t="shared" si="786"/>
        <v>0</v>
      </c>
      <c r="AO1370" s="549">
        <f t="shared" si="787"/>
        <v>0</v>
      </c>
      <c r="AP1370" s="549">
        <f t="shared" si="797"/>
        <v>-27664.783333333329</v>
      </c>
      <c r="AQ1370" s="283">
        <f t="shared" ref="AQ1370" si="832">SUM(AN1370:AP1370)</f>
        <v>-27664.783333333329</v>
      </c>
      <c r="AR1370" s="281">
        <f t="shared" si="794"/>
        <v>0</v>
      </c>
      <c r="AT1370" s="446" t="s">
        <v>2064</v>
      </c>
      <c r="AU1370" s="344"/>
      <c r="AV1370" s="447" t="str">
        <f t="shared" si="815"/>
        <v>CA</v>
      </c>
      <c r="AW1370" s="447" t="str">
        <f t="shared" si="815"/>
        <v>CL</v>
      </c>
      <c r="AX1370" s="447" t="str">
        <f t="shared" si="815"/>
        <v>AIC</v>
      </c>
      <c r="AY1370" s="447" t="str">
        <f t="shared" si="823"/>
        <v>ERB</v>
      </c>
      <c r="AZ1370" s="447" t="str">
        <f t="shared" si="823"/>
        <v>GRB</v>
      </c>
      <c r="BA1370" s="447" t="str">
        <f t="shared" si="823"/>
        <v>Non-Op</v>
      </c>
      <c r="BC1370" s="449" t="s">
        <v>2100</v>
      </c>
      <c r="BD1370" s="552">
        <f t="shared" si="814"/>
        <v>-28867.599999999999</v>
      </c>
      <c r="BF1370" s="448"/>
      <c r="BG1370" s="448"/>
      <c r="BH1370" s="448"/>
      <c r="BI1370" s="448"/>
      <c r="BJ1370" s="448"/>
      <c r="BK1370" s="448"/>
      <c r="BL1370" s="448"/>
      <c r="BN1370" s="444"/>
    </row>
    <row r="1371" spans="1:66" s="28" customFormat="1" ht="12" customHeight="1">
      <c r="A1371" s="321">
        <v>23409500</v>
      </c>
      <c r="B1371" s="288" t="str">
        <f t="shared" ref="B1371:B1453" si="833">TEXT(A1371,"##")</f>
        <v>23409500</v>
      </c>
      <c r="C1371" s="697" t="s">
        <v>1839</v>
      </c>
      <c r="D1371" s="445" t="s">
        <v>1165</v>
      </c>
      <c r="E1371" s="445"/>
      <c r="F1371" s="294">
        <v>43298</v>
      </c>
      <c r="G1371" s="445"/>
      <c r="H1371" s="547">
        <v>-139785.07</v>
      </c>
      <c r="I1371" s="547">
        <v>-139785.07</v>
      </c>
      <c r="J1371" s="547">
        <v>-139785.07</v>
      </c>
      <c r="K1371" s="547">
        <v>-139785.07</v>
      </c>
      <c r="L1371" s="547">
        <v>-139785.07</v>
      </c>
      <c r="M1371" s="547">
        <v>-139785.07</v>
      </c>
      <c r="N1371" s="547">
        <v>-139785.07</v>
      </c>
      <c r="O1371" s="547">
        <v>-139785.07</v>
      </c>
      <c r="P1371" s="547">
        <v>-139785.07</v>
      </c>
      <c r="Q1371" s="547">
        <v>-139785.07</v>
      </c>
      <c r="R1371" s="547">
        <v>-139785.07</v>
      </c>
      <c r="S1371" s="547">
        <v>-139785.07</v>
      </c>
      <c r="T1371" s="547">
        <v>-139785.07</v>
      </c>
      <c r="U1371" s="547"/>
      <c r="V1371" s="547">
        <f t="shared" si="803"/>
        <v>-139785.07000000004</v>
      </c>
      <c r="W1371" s="285"/>
      <c r="X1371" s="286"/>
      <c r="Y1371" s="548">
        <f t="shared" si="812"/>
        <v>0</v>
      </c>
      <c r="Z1371" s="549">
        <f t="shared" si="812"/>
        <v>0</v>
      </c>
      <c r="AA1371" s="549">
        <f t="shared" si="812"/>
        <v>0</v>
      </c>
      <c r="AB1371" s="282">
        <f t="shared" si="801"/>
        <v>-139785.07</v>
      </c>
      <c r="AC1371" s="281">
        <f t="shared" si="802"/>
        <v>0</v>
      </c>
      <c r="AD1371" s="549">
        <f t="shared" si="804"/>
        <v>0</v>
      </c>
      <c r="AE1371" s="553">
        <f t="shared" si="805"/>
        <v>0</v>
      </c>
      <c r="AF1371" s="282">
        <f t="shared" si="806"/>
        <v>-139785.07</v>
      </c>
      <c r="AG1371" s="283">
        <f t="shared" si="807"/>
        <v>-139785.07</v>
      </c>
      <c r="AH1371" s="281">
        <f t="shared" si="824"/>
        <v>0</v>
      </c>
      <c r="AI1371" s="551">
        <f t="shared" si="808"/>
        <v>0</v>
      </c>
      <c r="AJ1371" s="549">
        <f t="shared" si="808"/>
        <v>0</v>
      </c>
      <c r="AK1371" s="549">
        <f t="shared" si="808"/>
        <v>0</v>
      </c>
      <c r="AL1371" s="282">
        <f t="shared" si="795"/>
        <v>-139785.07000000004</v>
      </c>
      <c r="AM1371" s="281">
        <f t="shared" si="796"/>
        <v>0</v>
      </c>
      <c r="AN1371" s="549">
        <f t="shared" si="786"/>
        <v>0</v>
      </c>
      <c r="AO1371" s="549">
        <f t="shared" si="787"/>
        <v>0</v>
      </c>
      <c r="AP1371" s="549">
        <f t="shared" si="797"/>
        <v>-139785.07000000004</v>
      </c>
      <c r="AQ1371" s="283">
        <f t="shared" ref="AQ1371" si="834">SUM(AN1371:AP1371)</f>
        <v>-139785.07000000004</v>
      </c>
      <c r="AR1371" s="281">
        <f t="shared" si="794"/>
        <v>0</v>
      </c>
      <c r="AT1371" s="446" t="s">
        <v>2064</v>
      </c>
      <c r="AU1371" s="344"/>
      <c r="AV1371" s="447" t="str">
        <f t="shared" si="815"/>
        <v>CA</v>
      </c>
      <c r="AW1371" s="447" t="str">
        <f t="shared" si="815"/>
        <v>CL</v>
      </c>
      <c r="AX1371" s="447" t="str">
        <f t="shared" si="815"/>
        <v>AIC</v>
      </c>
      <c r="AY1371" s="447" t="str">
        <f t="shared" si="823"/>
        <v>ERB</v>
      </c>
      <c r="AZ1371" s="447" t="str">
        <f t="shared" si="823"/>
        <v>GRB</v>
      </c>
      <c r="BA1371" s="447" t="str">
        <f t="shared" si="823"/>
        <v>Non-Op</v>
      </c>
      <c r="BC1371" s="449" t="s">
        <v>2100</v>
      </c>
      <c r="BD1371" s="552">
        <f t="shared" si="814"/>
        <v>-139785.07</v>
      </c>
      <c r="BF1371" s="448"/>
      <c r="BG1371" s="448"/>
      <c r="BH1371" s="448"/>
      <c r="BI1371" s="448"/>
      <c r="BJ1371" s="448"/>
      <c r="BK1371" s="448"/>
      <c r="BL1371" s="448"/>
      <c r="BN1371" s="444"/>
    </row>
    <row r="1372" spans="1:66" s="28" customFormat="1" ht="12" customHeight="1">
      <c r="A1372" s="314">
        <v>23500003</v>
      </c>
      <c r="B1372" s="315" t="str">
        <f t="shared" si="833"/>
        <v>23500003</v>
      </c>
      <c r="C1372" s="444" t="s">
        <v>1840</v>
      </c>
      <c r="D1372" s="445" t="s">
        <v>2087</v>
      </c>
      <c r="E1372" s="445"/>
      <c r="F1372" s="444"/>
      <c r="G1372" s="445"/>
      <c r="H1372" s="547">
        <v>-14721409.029999999</v>
      </c>
      <c r="I1372" s="547">
        <v>-14160730.449999999</v>
      </c>
      <c r="J1372" s="547">
        <v>-13628563.029999999</v>
      </c>
      <c r="K1372" s="547">
        <v>-12760510.66</v>
      </c>
      <c r="L1372" s="547">
        <v>-11449186.859999999</v>
      </c>
      <c r="M1372" s="547">
        <v>-9089564.0199999996</v>
      </c>
      <c r="N1372" s="547">
        <v>-5396201.6100000003</v>
      </c>
      <c r="O1372" s="547">
        <v>-4815981.7699999996</v>
      </c>
      <c r="P1372" s="547">
        <v>-4398884.9400000004</v>
      </c>
      <c r="Q1372" s="547">
        <v>-3989934.34</v>
      </c>
      <c r="R1372" s="547">
        <v>-3663694.16</v>
      </c>
      <c r="S1372" s="547">
        <v>-3440711.86</v>
      </c>
      <c r="T1372" s="547">
        <v>-3267787.54</v>
      </c>
      <c r="U1372" s="547"/>
      <c r="V1372" s="547">
        <f t="shared" si="803"/>
        <v>-7982380.1654166654</v>
      </c>
      <c r="W1372" s="285" t="s">
        <v>1841</v>
      </c>
      <c r="X1372" s="286" t="s">
        <v>1842</v>
      </c>
      <c r="Y1372" s="548">
        <f t="shared" si="812"/>
        <v>0</v>
      </c>
      <c r="Z1372" s="549">
        <f t="shared" si="812"/>
        <v>0</v>
      </c>
      <c r="AA1372" s="549">
        <f t="shared" si="812"/>
        <v>0</v>
      </c>
      <c r="AB1372" s="282">
        <f t="shared" si="801"/>
        <v>-3267787.54</v>
      </c>
      <c r="AC1372" s="281">
        <f t="shared" si="802"/>
        <v>0</v>
      </c>
      <c r="AD1372" s="549">
        <f t="shared" si="804"/>
        <v>-2145629.2987639997</v>
      </c>
      <c r="AE1372" s="553">
        <f t="shared" si="805"/>
        <v>-1122158.2412359999</v>
      </c>
      <c r="AF1372" s="282">
        <f t="shared" si="806"/>
        <v>0</v>
      </c>
      <c r="AG1372" s="283">
        <f t="shared" si="807"/>
        <v>-3267787.5399999996</v>
      </c>
      <c r="AH1372" s="281">
        <f t="shared" si="824"/>
        <v>0</v>
      </c>
      <c r="AI1372" s="551">
        <f t="shared" si="808"/>
        <v>0</v>
      </c>
      <c r="AJ1372" s="549">
        <f t="shared" si="808"/>
        <v>0</v>
      </c>
      <c r="AK1372" s="549">
        <f t="shared" si="808"/>
        <v>0</v>
      </c>
      <c r="AL1372" s="282">
        <f t="shared" si="795"/>
        <v>-7982380.1654166654</v>
      </c>
      <c r="AM1372" s="281">
        <f t="shared" si="796"/>
        <v>0</v>
      </c>
      <c r="AN1372" s="549">
        <f t="shared" si="786"/>
        <v>-5241230.8166125817</v>
      </c>
      <c r="AO1372" s="549">
        <f t="shared" si="787"/>
        <v>-2741149.3488040827</v>
      </c>
      <c r="AP1372" s="549">
        <f t="shared" si="797"/>
        <v>0</v>
      </c>
      <c r="AQ1372" s="283">
        <f t="shared" si="809"/>
        <v>-7982380.1654166644</v>
      </c>
      <c r="AR1372" s="281">
        <f t="shared" si="794"/>
        <v>0</v>
      </c>
      <c r="AT1372" s="446"/>
      <c r="AU1372" s="344"/>
      <c r="AV1372" s="447" t="str">
        <f t="shared" si="815"/>
        <v>CA</v>
      </c>
      <c r="AW1372" s="447" t="str">
        <f t="shared" si="815"/>
        <v>CL</v>
      </c>
      <c r="AX1372" s="447" t="str">
        <f t="shared" si="815"/>
        <v>AIC</v>
      </c>
      <c r="AY1372" s="447" t="str">
        <f t="shared" si="823"/>
        <v>ERB</v>
      </c>
      <c r="AZ1372" s="447" t="str">
        <f t="shared" si="823"/>
        <v>GRB</v>
      </c>
      <c r="BA1372" s="447" t="str">
        <f t="shared" si="823"/>
        <v>Non-Op</v>
      </c>
      <c r="BC1372" s="445" t="s">
        <v>2321</v>
      </c>
      <c r="BD1372" s="552">
        <f t="shared" si="814"/>
        <v>-3267787.54</v>
      </c>
      <c r="BF1372" s="435"/>
      <c r="BG1372" s="435"/>
      <c r="BH1372" s="435"/>
      <c r="BI1372" s="435"/>
      <c r="BJ1372" s="435"/>
      <c r="BK1372" s="435"/>
      <c r="BL1372" s="435"/>
      <c r="BN1372" s="444"/>
    </row>
    <row r="1373" spans="1:66" s="28" customFormat="1" ht="12" customHeight="1">
      <c r="A1373" s="351">
        <v>23500011</v>
      </c>
      <c r="B1373" s="352" t="str">
        <f t="shared" si="833"/>
        <v>23500011</v>
      </c>
      <c r="C1373" s="444" t="s">
        <v>1843</v>
      </c>
      <c r="D1373" s="445" t="s">
        <v>1163</v>
      </c>
      <c r="E1373" s="445"/>
      <c r="F1373" s="444"/>
      <c r="G1373" s="445"/>
      <c r="H1373" s="547">
        <v>-7532135.1200000001</v>
      </c>
      <c r="I1373" s="547">
        <v>-7662135.1200000001</v>
      </c>
      <c r="J1373" s="547">
        <v>-7890845.1200000001</v>
      </c>
      <c r="K1373" s="547">
        <v>-8218875.5899999999</v>
      </c>
      <c r="L1373" s="547">
        <v>-8498875.5899999999</v>
      </c>
      <c r="M1373" s="547">
        <v>-8988875.5899999999</v>
      </c>
      <c r="N1373" s="547">
        <v>-9108875.5899999999</v>
      </c>
      <c r="O1373" s="547">
        <v>-9078875.5899999999</v>
      </c>
      <c r="P1373" s="547">
        <v>-9658875.5899999999</v>
      </c>
      <c r="Q1373" s="547">
        <v>-10275745.59</v>
      </c>
      <c r="R1373" s="547">
        <v>-10415745.59</v>
      </c>
      <c r="S1373" s="547">
        <v>-10435745.59</v>
      </c>
      <c r="T1373" s="547">
        <v>-10465745.59</v>
      </c>
      <c r="U1373" s="547"/>
      <c r="V1373" s="547">
        <f t="shared" si="803"/>
        <v>-9102700.9087500013</v>
      </c>
      <c r="W1373" s="285">
        <v>28</v>
      </c>
      <c r="X1373" s="286"/>
      <c r="Y1373" s="548">
        <f t="shared" si="812"/>
        <v>0</v>
      </c>
      <c r="Z1373" s="549">
        <f t="shared" si="812"/>
        <v>0</v>
      </c>
      <c r="AA1373" s="549">
        <f t="shared" si="812"/>
        <v>0</v>
      </c>
      <c r="AB1373" s="282">
        <f t="shared" si="801"/>
        <v>-10465745.59</v>
      </c>
      <c r="AC1373" s="281">
        <f t="shared" si="802"/>
        <v>0</v>
      </c>
      <c r="AD1373" s="549">
        <f t="shared" si="804"/>
        <v>-10465745.59</v>
      </c>
      <c r="AE1373" s="553">
        <f t="shared" si="805"/>
        <v>0</v>
      </c>
      <c r="AF1373" s="282">
        <f t="shared" si="806"/>
        <v>0</v>
      </c>
      <c r="AG1373" s="283">
        <f t="shared" si="807"/>
        <v>-10465745.59</v>
      </c>
      <c r="AH1373" s="281">
        <f t="shared" si="824"/>
        <v>0</v>
      </c>
      <c r="AI1373" s="551">
        <f t="shared" si="808"/>
        <v>0</v>
      </c>
      <c r="AJ1373" s="549">
        <f t="shared" si="808"/>
        <v>0</v>
      </c>
      <c r="AK1373" s="549">
        <f t="shared" si="808"/>
        <v>0</v>
      </c>
      <c r="AL1373" s="282">
        <f t="shared" si="795"/>
        <v>-9102700.9087500013</v>
      </c>
      <c r="AM1373" s="281">
        <f t="shared" si="796"/>
        <v>0</v>
      </c>
      <c r="AN1373" s="549">
        <f t="shared" si="786"/>
        <v>-9102700.9087500013</v>
      </c>
      <c r="AO1373" s="549">
        <f t="shared" si="787"/>
        <v>0</v>
      </c>
      <c r="AP1373" s="549">
        <f t="shared" si="797"/>
        <v>0</v>
      </c>
      <c r="AQ1373" s="283">
        <f t="shared" si="809"/>
        <v>-9102700.9087500013</v>
      </c>
      <c r="AR1373" s="281">
        <f t="shared" si="794"/>
        <v>0</v>
      </c>
      <c r="AT1373" s="446"/>
      <c r="AU1373" s="344"/>
      <c r="AV1373" s="447" t="str">
        <f t="shared" si="815"/>
        <v>CA</v>
      </c>
      <c r="AW1373" s="447" t="str">
        <f t="shared" si="815"/>
        <v>CL</v>
      </c>
      <c r="AX1373" s="447" t="str">
        <f t="shared" si="815"/>
        <v>AIC</v>
      </c>
      <c r="AY1373" s="447" t="str">
        <f t="shared" si="823"/>
        <v>ERB</v>
      </c>
      <c r="AZ1373" s="447" t="str">
        <f t="shared" si="823"/>
        <v>GRB</v>
      </c>
      <c r="BA1373" s="447" t="str">
        <f t="shared" si="823"/>
        <v>Non-Op</v>
      </c>
      <c r="BC1373" s="445" t="s">
        <v>2321</v>
      </c>
      <c r="BD1373" s="552">
        <f t="shared" si="814"/>
        <v>-10465745.59</v>
      </c>
      <c r="BF1373" s="435"/>
      <c r="BG1373" s="435"/>
      <c r="BH1373" s="435"/>
      <c r="BI1373" s="435"/>
      <c r="BJ1373" s="435"/>
      <c r="BK1373" s="435"/>
      <c r="BL1373" s="435"/>
      <c r="BN1373" s="444"/>
    </row>
    <row r="1374" spans="1:66" s="28" customFormat="1" ht="12" customHeight="1">
      <c r="A1374" s="287">
        <v>23600021</v>
      </c>
      <c r="B1374" s="288" t="str">
        <f t="shared" si="833"/>
        <v>23600021</v>
      </c>
      <c r="C1374" s="444" t="s">
        <v>1844</v>
      </c>
      <c r="D1374" s="445" t="s">
        <v>2092</v>
      </c>
      <c r="E1374" s="445"/>
      <c r="F1374" s="444"/>
      <c r="G1374" s="445"/>
      <c r="H1374" s="547">
        <v>-6932125.7599999998</v>
      </c>
      <c r="I1374" s="547">
        <v>-6941224.9500000002</v>
      </c>
      <c r="J1374" s="547">
        <v>-6489112.9699999997</v>
      </c>
      <c r="K1374" s="547">
        <v>-5935243.6799999997</v>
      </c>
      <c r="L1374" s="547">
        <v>-5718246.21</v>
      </c>
      <c r="M1374" s="547">
        <v>-5288543.58</v>
      </c>
      <c r="N1374" s="547">
        <v>-4853355.95</v>
      </c>
      <c r="O1374" s="547">
        <v>-5414842.2000000002</v>
      </c>
      <c r="P1374" s="547">
        <v>-5404851.6900000004</v>
      </c>
      <c r="Q1374" s="547">
        <v>-5004278.5999999996</v>
      </c>
      <c r="R1374" s="547">
        <v>-5741758.9299999997</v>
      </c>
      <c r="S1374" s="547">
        <v>-6900728.8300000001</v>
      </c>
      <c r="T1374" s="547">
        <v>-7218560.0300000003</v>
      </c>
      <c r="U1374" s="547"/>
      <c r="V1374" s="547">
        <f t="shared" si="803"/>
        <v>-5897294.2070833333</v>
      </c>
      <c r="W1374" s="285"/>
      <c r="X1374" s="286"/>
      <c r="Y1374" s="548">
        <f t="shared" si="812"/>
        <v>0</v>
      </c>
      <c r="Z1374" s="549">
        <f t="shared" si="812"/>
        <v>-7218560.0300000003</v>
      </c>
      <c r="AA1374" s="549">
        <f t="shared" si="812"/>
        <v>0</v>
      </c>
      <c r="AB1374" s="282">
        <f t="shared" si="801"/>
        <v>0</v>
      </c>
      <c r="AC1374" s="281">
        <f t="shared" si="802"/>
        <v>0</v>
      </c>
      <c r="AD1374" s="549">
        <f t="shared" si="804"/>
        <v>0</v>
      </c>
      <c r="AE1374" s="553">
        <f t="shared" si="805"/>
        <v>0</v>
      </c>
      <c r="AF1374" s="282">
        <f t="shared" si="806"/>
        <v>0</v>
      </c>
      <c r="AG1374" s="283">
        <f t="shared" si="807"/>
        <v>0</v>
      </c>
      <c r="AH1374" s="281">
        <f t="shared" si="824"/>
        <v>0</v>
      </c>
      <c r="AI1374" s="551">
        <f t="shared" si="808"/>
        <v>0</v>
      </c>
      <c r="AJ1374" s="549">
        <f t="shared" si="808"/>
        <v>-5897294.2070833333</v>
      </c>
      <c r="AK1374" s="549">
        <f t="shared" si="808"/>
        <v>0</v>
      </c>
      <c r="AL1374" s="282">
        <f t="shared" si="795"/>
        <v>0</v>
      </c>
      <c r="AM1374" s="281">
        <f t="shared" si="796"/>
        <v>0</v>
      </c>
      <c r="AN1374" s="549">
        <f t="shared" si="786"/>
        <v>0</v>
      </c>
      <c r="AO1374" s="549">
        <f t="shared" si="787"/>
        <v>0</v>
      </c>
      <c r="AP1374" s="549">
        <f t="shared" si="797"/>
        <v>0</v>
      </c>
      <c r="AQ1374" s="283">
        <f t="shared" si="809"/>
        <v>0</v>
      </c>
      <c r="AR1374" s="281">
        <f t="shared" si="794"/>
        <v>0</v>
      </c>
      <c r="AT1374" s="446"/>
      <c r="AU1374" s="344"/>
      <c r="AV1374" s="447" t="str">
        <f t="shared" si="815"/>
        <v>CA</v>
      </c>
      <c r="AW1374" s="447" t="str">
        <f t="shared" si="815"/>
        <v>CL</v>
      </c>
      <c r="AX1374" s="447" t="str">
        <f t="shared" si="815"/>
        <v>AIC</v>
      </c>
      <c r="AY1374" s="447" t="str">
        <f t="shared" si="823"/>
        <v>ERB</v>
      </c>
      <c r="AZ1374" s="447" t="str">
        <f t="shared" si="823"/>
        <v>GRB</v>
      </c>
      <c r="BA1374" s="447" t="str">
        <f t="shared" si="823"/>
        <v>Non-Op</v>
      </c>
      <c r="BC1374" s="445" t="s">
        <v>2322</v>
      </c>
      <c r="BD1374" s="552">
        <f t="shared" si="814"/>
        <v>-7218560.0300000003</v>
      </c>
      <c r="BF1374" s="435"/>
      <c r="BG1374" s="435"/>
      <c r="BH1374" s="435"/>
      <c r="BI1374" s="435"/>
      <c r="BJ1374" s="435"/>
      <c r="BK1374" s="435"/>
      <c r="BL1374" s="435"/>
      <c r="BN1374" s="444"/>
    </row>
    <row r="1375" spans="1:66" s="28" customFormat="1" ht="12" customHeight="1">
      <c r="A1375" s="287">
        <v>23600022</v>
      </c>
      <c r="B1375" s="288" t="str">
        <f t="shared" si="833"/>
        <v>23600022</v>
      </c>
      <c r="C1375" s="444" t="s">
        <v>1845</v>
      </c>
      <c r="D1375" s="445" t="s">
        <v>2092</v>
      </c>
      <c r="E1375" s="445"/>
      <c r="F1375" s="444"/>
      <c r="G1375" s="445"/>
      <c r="H1375" s="547">
        <v>-3568441.94</v>
      </c>
      <c r="I1375" s="547">
        <v>-3245917.61</v>
      </c>
      <c r="J1375" s="547">
        <v>-2974430.58</v>
      </c>
      <c r="K1375" s="547">
        <v>-2390870.5499999998</v>
      </c>
      <c r="L1375" s="547">
        <v>-2251005.63</v>
      </c>
      <c r="M1375" s="547">
        <v>-1716074.5</v>
      </c>
      <c r="N1375" s="547">
        <v>-1343035.64</v>
      </c>
      <c r="O1375" s="547">
        <v>-1158399.08</v>
      </c>
      <c r="P1375" s="547">
        <v>-1055919.68</v>
      </c>
      <c r="Q1375" s="547">
        <v>-1111609.96</v>
      </c>
      <c r="R1375" s="547">
        <v>-1757364.16</v>
      </c>
      <c r="S1375" s="547">
        <v>-3362222.54</v>
      </c>
      <c r="T1375" s="547">
        <v>-3761563.54</v>
      </c>
      <c r="U1375" s="547"/>
      <c r="V1375" s="547">
        <f t="shared" si="803"/>
        <v>-2169321.0558333327</v>
      </c>
      <c r="W1375" s="285"/>
      <c r="X1375" s="286"/>
      <c r="Y1375" s="548">
        <f t="shared" si="812"/>
        <v>0</v>
      </c>
      <c r="Z1375" s="549">
        <f t="shared" si="812"/>
        <v>-3761563.54</v>
      </c>
      <c r="AA1375" s="549">
        <f t="shared" si="812"/>
        <v>0</v>
      </c>
      <c r="AB1375" s="282">
        <f t="shared" si="801"/>
        <v>0</v>
      </c>
      <c r="AC1375" s="281">
        <f t="shared" si="802"/>
        <v>0</v>
      </c>
      <c r="AD1375" s="549">
        <f t="shared" si="804"/>
        <v>0</v>
      </c>
      <c r="AE1375" s="553">
        <f t="shared" si="805"/>
        <v>0</v>
      </c>
      <c r="AF1375" s="282">
        <f t="shared" si="806"/>
        <v>0</v>
      </c>
      <c r="AG1375" s="283">
        <f t="shared" si="807"/>
        <v>0</v>
      </c>
      <c r="AH1375" s="281">
        <f t="shared" si="824"/>
        <v>0</v>
      </c>
      <c r="AI1375" s="551">
        <f t="shared" si="808"/>
        <v>0</v>
      </c>
      <c r="AJ1375" s="549">
        <f t="shared" si="808"/>
        <v>-2169321.0558333327</v>
      </c>
      <c r="AK1375" s="549">
        <f t="shared" si="808"/>
        <v>0</v>
      </c>
      <c r="AL1375" s="282">
        <f t="shared" si="795"/>
        <v>0</v>
      </c>
      <c r="AM1375" s="281">
        <f t="shared" si="796"/>
        <v>0</v>
      </c>
      <c r="AN1375" s="549">
        <f t="shared" si="786"/>
        <v>0</v>
      </c>
      <c r="AO1375" s="549">
        <f t="shared" si="787"/>
        <v>0</v>
      </c>
      <c r="AP1375" s="549">
        <f t="shared" si="797"/>
        <v>0</v>
      </c>
      <c r="AQ1375" s="283">
        <f t="shared" si="809"/>
        <v>0</v>
      </c>
      <c r="AR1375" s="281">
        <f t="shared" si="794"/>
        <v>0</v>
      </c>
      <c r="AT1375" s="446"/>
      <c r="AU1375" s="344"/>
      <c r="AV1375" s="447" t="str">
        <f t="shared" si="815"/>
        <v>CA</v>
      </c>
      <c r="AW1375" s="447" t="str">
        <f t="shared" si="815"/>
        <v>CL</v>
      </c>
      <c r="AX1375" s="447" t="str">
        <f t="shared" si="815"/>
        <v>AIC</v>
      </c>
      <c r="AY1375" s="447" t="str">
        <f t="shared" si="823"/>
        <v>ERB</v>
      </c>
      <c r="AZ1375" s="447" t="str">
        <f t="shared" si="823"/>
        <v>GRB</v>
      </c>
      <c r="BA1375" s="447" t="str">
        <f t="shared" si="823"/>
        <v>Non-Op</v>
      </c>
      <c r="BC1375" s="445" t="s">
        <v>2322</v>
      </c>
      <c r="BD1375" s="552">
        <f t="shared" si="814"/>
        <v>-3761563.54</v>
      </c>
      <c r="BF1375" s="435"/>
      <c r="BG1375" s="435"/>
      <c r="BH1375" s="435"/>
      <c r="BI1375" s="435"/>
      <c r="BJ1375" s="435"/>
      <c r="BK1375" s="435"/>
      <c r="BL1375" s="435"/>
      <c r="BN1375" s="444"/>
    </row>
    <row r="1376" spans="1:66" s="28" customFormat="1" ht="12" customHeight="1">
      <c r="A1376" s="362">
        <v>23600031</v>
      </c>
      <c r="B1376" s="290" t="str">
        <f t="shared" si="833"/>
        <v>23600031</v>
      </c>
      <c r="C1376" s="450" t="s">
        <v>2323</v>
      </c>
      <c r="D1376" s="451" t="s">
        <v>2092</v>
      </c>
      <c r="E1376" s="451"/>
      <c r="F1376" s="300">
        <v>44060</v>
      </c>
      <c r="G1376" s="451"/>
      <c r="H1376" s="556">
        <v>7734.53</v>
      </c>
      <c r="I1376" s="556">
        <v>-2995.77</v>
      </c>
      <c r="J1376" s="556">
        <v>-9659.9500000000007</v>
      </c>
      <c r="K1376" s="556">
        <v>-14549.04</v>
      </c>
      <c r="L1376" s="556">
        <v>-18254.68</v>
      </c>
      <c r="M1376" s="556">
        <v>-18947.29</v>
      </c>
      <c r="N1376" s="556">
        <v>-18199.099999999999</v>
      </c>
      <c r="O1376" s="556">
        <v>-18242.900000000001</v>
      </c>
      <c r="P1376" s="556">
        <v>-18878.53</v>
      </c>
      <c r="Q1376" s="556">
        <v>-19077.13</v>
      </c>
      <c r="R1376" s="556">
        <v>-19043.39</v>
      </c>
      <c r="S1376" s="556">
        <v>332883.5</v>
      </c>
      <c r="T1376" s="556">
        <v>299561.86</v>
      </c>
      <c r="U1376" s="556"/>
      <c r="V1376" s="556">
        <f t="shared" si="803"/>
        <v>27390.326249999998</v>
      </c>
      <c r="W1376" s="292"/>
      <c r="X1376" s="293"/>
      <c r="Y1376" s="548">
        <f t="shared" si="812"/>
        <v>0</v>
      </c>
      <c r="Z1376" s="549">
        <f t="shared" si="812"/>
        <v>299561.86</v>
      </c>
      <c r="AA1376" s="549">
        <f t="shared" si="812"/>
        <v>0</v>
      </c>
      <c r="AB1376" s="282">
        <f t="shared" si="801"/>
        <v>0</v>
      </c>
      <c r="AC1376" s="281">
        <f t="shared" si="802"/>
        <v>0</v>
      </c>
      <c r="AD1376" s="549">
        <f t="shared" si="804"/>
        <v>0</v>
      </c>
      <c r="AE1376" s="553">
        <f t="shared" si="805"/>
        <v>0</v>
      </c>
      <c r="AF1376" s="282">
        <f t="shared" si="806"/>
        <v>0</v>
      </c>
      <c r="AG1376" s="283">
        <f t="shared" si="807"/>
        <v>0</v>
      </c>
      <c r="AH1376" s="281">
        <f t="shared" si="824"/>
        <v>0</v>
      </c>
      <c r="AI1376" s="551">
        <f t="shared" si="808"/>
        <v>0</v>
      </c>
      <c r="AJ1376" s="549">
        <f t="shared" si="808"/>
        <v>27390.326249999998</v>
      </c>
      <c r="AK1376" s="549">
        <f t="shared" si="808"/>
        <v>0</v>
      </c>
      <c r="AL1376" s="282">
        <f t="shared" si="795"/>
        <v>0</v>
      </c>
      <c r="AM1376" s="281">
        <f t="shared" si="796"/>
        <v>0</v>
      </c>
      <c r="AN1376" s="549">
        <f t="shared" si="786"/>
        <v>0</v>
      </c>
      <c r="AO1376" s="549">
        <f t="shared" si="787"/>
        <v>0</v>
      </c>
      <c r="AP1376" s="549">
        <f t="shared" si="797"/>
        <v>0</v>
      </c>
      <c r="AQ1376" s="283">
        <f t="shared" ref="AQ1376" si="835">SUM(AN1376:AP1376)</f>
        <v>0</v>
      </c>
      <c r="AR1376" s="281">
        <f t="shared" si="794"/>
        <v>0</v>
      </c>
      <c r="AT1376" s="446"/>
      <c r="AU1376" s="344"/>
      <c r="AV1376" s="447" t="str">
        <f t="shared" si="815"/>
        <v>CA</v>
      </c>
      <c r="AW1376" s="447" t="str">
        <f t="shared" si="815"/>
        <v>CL</v>
      </c>
      <c r="AX1376" s="447" t="str">
        <f t="shared" si="815"/>
        <v>AIC</v>
      </c>
      <c r="AY1376" s="447" t="str">
        <f t="shared" si="823"/>
        <v>ERB</v>
      </c>
      <c r="AZ1376" s="447" t="str">
        <f t="shared" si="823"/>
        <v>GRB</v>
      </c>
      <c r="BA1376" s="447" t="str">
        <f t="shared" si="823"/>
        <v>Non-Op</v>
      </c>
      <c r="BC1376" s="445" t="s">
        <v>2322</v>
      </c>
      <c r="BD1376" s="552">
        <f t="shared" si="814"/>
        <v>299561.86</v>
      </c>
      <c r="BF1376" s="435"/>
      <c r="BG1376" s="435"/>
      <c r="BH1376" s="435"/>
      <c r="BI1376" s="435"/>
      <c r="BJ1376" s="435"/>
      <c r="BK1376" s="435"/>
      <c r="BL1376" s="435"/>
      <c r="BN1376" s="444"/>
    </row>
    <row r="1377" spans="1:66" s="28" customFormat="1" ht="12" customHeight="1">
      <c r="A1377" s="321">
        <v>23600033</v>
      </c>
      <c r="B1377" s="318" t="str">
        <f t="shared" si="833"/>
        <v>23600033</v>
      </c>
      <c r="C1377" s="444" t="s">
        <v>1846</v>
      </c>
      <c r="D1377" s="445" t="s">
        <v>2092</v>
      </c>
      <c r="E1377" s="445"/>
      <c r="F1377" s="444"/>
      <c r="G1377" s="445"/>
      <c r="H1377" s="547">
        <v>-10523026.789999999</v>
      </c>
      <c r="I1377" s="547">
        <v>-24042081.850000001</v>
      </c>
      <c r="J1377" s="547">
        <v>-38671435.280000001</v>
      </c>
      <c r="K1377" s="547">
        <v>-39010763.399999999</v>
      </c>
      <c r="L1377" s="547">
        <v>-11361118.24</v>
      </c>
      <c r="M1377" s="547">
        <v>-16719144.630000001</v>
      </c>
      <c r="N1377" s="547">
        <v>-5776142.8499999996</v>
      </c>
      <c r="O1377" s="547">
        <v>-3896394.67</v>
      </c>
      <c r="P1377" s="547">
        <v>-8808466.3000000007</v>
      </c>
      <c r="Q1377" s="547">
        <v>-5252794.32</v>
      </c>
      <c r="R1377" s="547">
        <v>-4605086.26</v>
      </c>
      <c r="S1377" s="547">
        <v>-8391436.3200000003</v>
      </c>
      <c r="T1377" s="547">
        <v>1010084.86</v>
      </c>
      <c r="U1377" s="547"/>
      <c r="V1377" s="547">
        <f t="shared" si="803"/>
        <v>-14274277.923749998</v>
      </c>
      <c r="W1377" s="285"/>
      <c r="X1377" s="286"/>
      <c r="Y1377" s="548">
        <f t="shared" si="812"/>
        <v>0</v>
      </c>
      <c r="Z1377" s="549">
        <f t="shared" si="812"/>
        <v>1010084.86</v>
      </c>
      <c r="AA1377" s="549">
        <f t="shared" si="812"/>
        <v>0</v>
      </c>
      <c r="AB1377" s="282">
        <f t="shared" si="801"/>
        <v>0</v>
      </c>
      <c r="AC1377" s="281">
        <f t="shared" si="802"/>
        <v>0</v>
      </c>
      <c r="AD1377" s="549">
        <f t="shared" si="804"/>
        <v>0</v>
      </c>
      <c r="AE1377" s="553">
        <f t="shared" si="805"/>
        <v>0</v>
      </c>
      <c r="AF1377" s="282">
        <f t="shared" si="806"/>
        <v>0</v>
      </c>
      <c r="AG1377" s="283">
        <f t="shared" si="807"/>
        <v>0</v>
      </c>
      <c r="AH1377" s="281">
        <f t="shared" si="824"/>
        <v>0</v>
      </c>
      <c r="AI1377" s="551">
        <f t="shared" si="808"/>
        <v>0</v>
      </c>
      <c r="AJ1377" s="549">
        <f t="shared" si="808"/>
        <v>-14274277.923749998</v>
      </c>
      <c r="AK1377" s="549">
        <f t="shared" si="808"/>
        <v>0</v>
      </c>
      <c r="AL1377" s="282">
        <f t="shared" si="795"/>
        <v>0</v>
      </c>
      <c r="AM1377" s="281">
        <f t="shared" si="796"/>
        <v>0</v>
      </c>
      <c r="AN1377" s="549">
        <f t="shared" si="786"/>
        <v>0</v>
      </c>
      <c r="AO1377" s="549">
        <f t="shared" si="787"/>
        <v>0</v>
      </c>
      <c r="AP1377" s="549">
        <f t="shared" si="797"/>
        <v>0</v>
      </c>
      <c r="AQ1377" s="283">
        <f t="shared" si="809"/>
        <v>0</v>
      </c>
      <c r="AR1377" s="281">
        <f t="shared" si="794"/>
        <v>0</v>
      </c>
      <c r="AT1377" s="446"/>
      <c r="AU1377" s="344"/>
      <c r="AV1377" s="447" t="str">
        <f t="shared" si="815"/>
        <v>CA</v>
      </c>
      <c r="AW1377" s="447" t="str">
        <f t="shared" si="815"/>
        <v>CL</v>
      </c>
      <c r="AX1377" s="447" t="str">
        <f t="shared" si="815"/>
        <v>AIC</v>
      </c>
      <c r="AY1377" s="447" t="str">
        <f t="shared" si="823"/>
        <v>ERB</v>
      </c>
      <c r="AZ1377" s="447" t="str">
        <f t="shared" si="823"/>
        <v>GRB</v>
      </c>
      <c r="BA1377" s="447" t="str">
        <f t="shared" si="823"/>
        <v>Non-Op</v>
      </c>
      <c r="BC1377" s="445" t="s">
        <v>2322</v>
      </c>
      <c r="BD1377" s="552">
        <f t="shared" si="814"/>
        <v>1010084.86</v>
      </c>
      <c r="BF1377" s="435"/>
      <c r="BG1377" s="435"/>
      <c r="BH1377" s="435"/>
      <c r="BI1377" s="435"/>
      <c r="BJ1377" s="435"/>
      <c r="BK1377" s="435"/>
      <c r="BL1377" s="435"/>
      <c r="BN1377" s="444"/>
    </row>
    <row r="1378" spans="1:66" s="28" customFormat="1" ht="12" customHeight="1">
      <c r="A1378" s="287">
        <v>23600063</v>
      </c>
      <c r="B1378" s="288" t="str">
        <f t="shared" si="833"/>
        <v>23600063</v>
      </c>
      <c r="C1378" s="444" t="s">
        <v>2974</v>
      </c>
      <c r="D1378" s="445" t="s">
        <v>2092</v>
      </c>
      <c r="E1378" s="445"/>
      <c r="F1378" s="444"/>
      <c r="G1378" s="445"/>
      <c r="H1378" s="547">
        <v>0</v>
      </c>
      <c r="I1378" s="547">
        <v>0</v>
      </c>
      <c r="J1378" s="547">
        <v>0</v>
      </c>
      <c r="K1378" s="547">
        <v>0</v>
      </c>
      <c r="L1378" s="547">
        <v>0</v>
      </c>
      <c r="M1378" s="547">
        <v>0</v>
      </c>
      <c r="N1378" s="547">
        <v>0</v>
      </c>
      <c r="O1378" s="547">
        <v>0</v>
      </c>
      <c r="P1378" s="547">
        <v>0</v>
      </c>
      <c r="Q1378" s="547">
        <v>0</v>
      </c>
      <c r="R1378" s="547">
        <v>0</v>
      </c>
      <c r="S1378" s="547">
        <v>0</v>
      </c>
      <c r="T1378" s="547">
        <v>0</v>
      </c>
      <c r="U1378" s="547"/>
      <c r="V1378" s="547">
        <f t="shared" si="803"/>
        <v>0</v>
      </c>
      <c r="W1378" s="285"/>
      <c r="X1378" s="286"/>
      <c r="Y1378" s="548">
        <f t="shared" si="812"/>
        <v>0</v>
      </c>
      <c r="Z1378" s="549">
        <f t="shared" si="812"/>
        <v>0</v>
      </c>
      <c r="AA1378" s="549">
        <f t="shared" si="812"/>
        <v>0</v>
      </c>
      <c r="AB1378" s="282">
        <f t="shared" si="801"/>
        <v>0</v>
      </c>
      <c r="AC1378" s="281">
        <f t="shared" si="802"/>
        <v>0</v>
      </c>
      <c r="AD1378" s="549">
        <f t="shared" si="804"/>
        <v>0</v>
      </c>
      <c r="AE1378" s="553">
        <f t="shared" si="805"/>
        <v>0</v>
      </c>
      <c r="AF1378" s="282">
        <f t="shared" si="806"/>
        <v>0</v>
      </c>
      <c r="AG1378" s="283">
        <f t="shared" si="807"/>
        <v>0</v>
      </c>
      <c r="AH1378" s="281">
        <f t="shared" si="824"/>
        <v>0</v>
      </c>
      <c r="AI1378" s="551">
        <f t="shared" si="808"/>
        <v>0</v>
      </c>
      <c r="AJ1378" s="549">
        <f t="shared" si="808"/>
        <v>0</v>
      </c>
      <c r="AK1378" s="549">
        <f t="shared" si="808"/>
        <v>0</v>
      </c>
      <c r="AL1378" s="282">
        <f t="shared" si="795"/>
        <v>0</v>
      </c>
      <c r="AM1378" s="281">
        <f t="shared" si="796"/>
        <v>0</v>
      </c>
      <c r="AN1378" s="549">
        <f t="shared" si="786"/>
        <v>0</v>
      </c>
      <c r="AO1378" s="549">
        <f t="shared" si="787"/>
        <v>0</v>
      </c>
      <c r="AP1378" s="549">
        <f t="shared" si="797"/>
        <v>0</v>
      </c>
      <c r="AQ1378" s="283">
        <f t="shared" si="809"/>
        <v>0</v>
      </c>
      <c r="AR1378" s="281">
        <f t="shared" si="794"/>
        <v>0</v>
      </c>
      <c r="AT1378" s="446"/>
      <c r="AU1378" s="344"/>
      <c r="AV1378" s="447" t="str">
        <f t="shared" si="815"/>
        <v>CA</v>
      </c>
      <c r="AW1378" s="447" t="str">
        <f t="shared" si="815"/>
        <v>CL</v>
      </c>
      <c r="AX1378" s="447" t="str">
        <f t="shared" si="815"/>
        <v>AIC</v>
      </c>
      <c r="AY1378" s="447" t="str">
        <f t="shared" si="823"/>
        <v>ERB</v>
      </c>
      <c r="AZ1378" s="447" t="str">
        <f t="shared" si="823"/>
        <v>GRB</v>
      </c>
      <c r="BA1378" s="447" t="str">
        <f t="shared" si="823"/>
        <v>Non-Op</v>
      </c>
      <c r="BC1378" s="445" t="s">
        <v>2322</v>
      </c>
      <c r="BD1378" s="552">
        <f t="shared" si="814"/>
        <v>0</v>
      </c>
      <c r="BF1378" s="435"/>
      <c r="BG1378" s="435"/>
      <c r="BH1378" s="435"/>
      <c r="BI1378" s="435"/>
      <c r="BJ1378" s="435"/>
      <c r="BK1378" s="435"/>
      <c r="BL1378" s="435"/>
      <c r="BN1378" s="444"/>
    </row>
    <row r="1379" spans="1:66" s="28" customFormat="1" ht="12" customHeight="1">
      <c r="A1379" s="287">
        <v>23600093</v>
      </c>
      <c r="B1379" s="288" t="str">
        <f t="shared" si="833"/>
        <v>23600093</v>
      </c>
      <c r="C1379" s="444" t="s">
        <v>1847</v>
      </c>
      <c r="D1379" s="445" t="s">
        <v>2092</v>
      </c>
      <c r="E1379" s="445"/>
      <c r="F1379" s="444"/>
      <c r="G1379" s="445"/>
      <c r="H1379" s="547">
        <v>0</v>
      </c>
      <c r="I1379" s="547">
        <v>0</v>
      </c>
      <c r="J1379" s="547">
        <v>0</v>
      </c>
      <c r="K1379" s="547">
        <v>0</v>
      </c>
      <c r="L1379" s="547">
        <v>0</v>
      </c>
      <c r="M1379" s="547">
        <v>-425466.88</v>
      </c>
      <c r="N1379" s="547">
        <v>-409637.63</v>
      </c>
      <c r="O1379" s="547">
        <v>338.34</v>
      </c>
      <c r="P1379" s="547">
        <v>0</v>
      </c>
      <c r="Q1379" s="547">
        <v>0</v>
      </c>
      <c r="R1379" s="547">
        <v>-306083.68</v>
      </c>
      <c r="S1379" s="547">
        <v>-291959.69</v>
      </c>
      <c r="T1379" s="547">
        <v>0</v>
      </c>
      <c r="U1379" s="547"/>
      <c r="V1379" s="547">
        <f t="shared" si="803"/>
        <v>-119400.795</v>
      </c>
      <c r="W1379" s="285"/>
      <c r="X1379" s="286"/>
      <c r="Y1379" s="548">
        <f t="shared" si="812"/>
        <v>0</v>
      </c>
      <c r="Z1379" s="549">
        <f t="shared" si="812"/>
        <v>0</v>
      </c>
      <c r="AA1379" s="549">
        <f t="shared" si="812"/>
        <v>0</v>
      </c>
      <c r="AB1379" s="282">
        <f t="shared" si="801"/>
        <v>0</v>
      </c>
      <c r="AC1379" s="281">
        <f t="shared" si="802"/>
        <v>0</v>
      </c>
      <c r="AD1379" s="549">
        <f t="shared" si="804"/>
        <v>0</v>
      </c>
      <c r="AE1379" s="553">
        <f t="shared" si="805"/>
        <v>0</v>
      </c>
      <c r="AF1379" s="282">
        <f t="shared" si="806"/>
        <v>0</v>
      </c>
      <c r="AG1379" s="283">
        <f t="shared" si="807"/>
        <v>0</v>
      </c>
      <c r="AH1379" s="281">
        <f t="shared" si="824"/>
        <v>0</v>
      </c>
      <c r="AI1379" s="551">
        <f t="shared" ref="AI1379:AK1403" si="836">IF($D1379=AI$5,$V1379,0)</f>
        <v>0</v>
      </c>
      <c r="AJ1379" s="549">
        <f t="shared" si="836"/>
        <v>-119400.795</v>
      </c>
      <c r="AK1379" s="549">
        <f t="shared" si="836"/>
        <v>0</v>
      </c>
      <c r="AL1379" s="282">
        <f t="shared" si="795"/>
        <v>0</v>
      </c>
      <c r="AM1379" s="281">
        <f t="shared" si="796"/>
        <v>0</v>
      </c>
      <c r="AN1379" s="549">
        <f t="shared" si="786"/>
        <v>0</v>
      </c>
      <c r="AO1379" s="549">
        <f t="shared" si="787"/>
        <v>0</v>
      </c>
      <c r="AP1379" s="549">
        <f t="shared" si="797"/>
        <v>0</v>
      </c>
      <c r="AQ1379" s="283">
        <f t="shared" si="809"/>
        <v>0</v>
      </c>
      <c r="AR1379" s="281">
        <f t="shared" si="794"/>
        <v>0</v>
      </c>
      <c r="AT1379" s="446"/>
      <c r="AU1379" s="344"/>
      <c r="AV1379" s="447" t="str">
        <f t="shared" si="815"/>
        <v>CA</v>
      </c>
      <c r="AW1379" s="447" t="str">
        <f t="shared" si="815"/>
        <v>CL</v>
      </c>
      <c r="AX1379" s="447" t="str">
        <f t="shared" si="815"/>
        <v>AIC</v>
      </c>
      <c r="AY1379" s="447" t="str">
        <f t="shared" si="823"/>
        <v>ERB</v>
      </c>
      <c r="AZ1379" s="447" t="str">
        <f t="shared" si="823"/>
        <v>GRB</v>
      </c>
      <c r="BA1379" s="447" t="str">
        <f t="shared" si="823"/>
        <v>Non-Op</v>
      </c>
      <c r="BC1379" s="445" t="s">
        <v>2322</v>
      </c>
      <c r="BD1379" s="552">
        <f t="shared" si="814"/>
        <v>0</v>
      </c>
      <c r="BF1379" s="435"/>
      <c r="BG1379" s="435"/>
      <c r="BH1379" s="435"/>
      <c r="BI1379" s="435"/>
      <c r="BJ1379" s="435"/>
      <c r="BK1379" s="435"/>
      <c r="BL1379" s="435"/>
      <c r="BN1379" s="444"/>
    </row>
    <row r="1380" spans="1:66" s="28" customFormat="1" ht="12" customHeight="1">
      <c r="A1380" s="476">
        <v>23600173</v>
      </c>
      <c r="B1380" s="445" t="str">
        <f t="shared" si="833"/>
        <v>23600173</v>
      </c>
      <c r="C1380" s="444" t="s">
        <v>2975</v>
      </c>
      <c r="D1380" s="445" t="s">
        <v>2092</v>
      </c>
      <c r="E1380" s="445"/>
      <c r="F1380" s="444"/>
      <c r="G1380" s="445"/>
      <c r="H1380" s="547">
        <v>0</v>
      </c>
      <c r="I1380" s="547">
        <v>0</v>
      </c>
      <c r="J1380" s="547">
        <v>0</v>
      </c>
      <c r="K1380" s="547">
        <v>0</v>
      </c>
      <c r="L1380" s="547">
        <v>0</v>
      </c>
      <c r="M1380" s="547">
        <v>0</v>
      </c>
      <c r="N1380" s="547">
        <v>0</v>
      </c>
      <c r="O1380" s="547">
        <v>0</v>
      </c>
      <c r="P1380" s="547">
        <v>0</v>
      </c>
      <c r="Q1380" s="547">
        <v>0</v>
      </c>
      <c r="R1380" s="547">
        <v>0</v>
      </c>
      <c r="S1380" s="547">
        <v>0</v>
      </c>
      <c r="T1380" s="547">
        <v>0</v>
      </c>
      <c r="U1380" s="547"/>
      <c r="V1380" s="547">
        <f t="shared" si="803"/>
        <v>0</v>
      </c>
      <c r="W1380" s="285"/>
      <c r="X1380" s="286"/>
      <c r="Y1380" s="548">
        <f t="shared" ref="Y1380:AA1399" si="837">IF($D1380=Y$5,$T1380,0)</f>
        <v>0</v>
      </c>
      <c r="Z1380" s="549">
        <f t="shared" si="837"/>
        <v>0</v>
      </c>
      <c r="AA1380" s="549">
        <f t="shared" si="837"/>
        <v>0</v>
      </c>
      <c r="AB1380" s="282">
        <f t="shared" si="801"/>
        <v>0</v>
      </c>
      <c r="AC1380" s="281">
        <f t="shared" si="802"/>
        <v>0</v>
      </c>
      <c r="AD1380" s="549">
        <f t="shared" si="804"/>
        <v>0</v>
      </c>
      <c r="AE1380" s="553">
        <f t="shared" si="805"/>
        <v>0</v>
      </c>
      <c r="AF1380" s="282">
        <f t="shared" si="806"/>
        <v>0</v>
      </c>
      <c r="AG1380" s="283">
        <f t="shared" si="807"/>
        <v>0</v>
      </c>
      <c r="AH1380" s="281">
        <f t="shared" si="824"/>
        <v>0</v>
      </c>
      <c r="AI1380" s="551">
        <f t="shared" si="836"/>
        <v>0</v>
      </c>
      <c r="AJ1380" s="549">
        <f t="shared" si="836"/>
        <v>0</v>
      </c>
      <c r="AK1380" s="549">
        <f t="shared" si="836"/>
        <v>0</v>
      </c>
      <c r="AL1380" s="282">
        <f t="shared" si="795"/>
        <v>0</v>
      </c>
      <c r="AM1380" s="281">
        <f t="shared" si="796"/>
        <v>0</v>
      </c>
      <c r="AN1380" s="549">
        <f t="shared" ref="AN1380:AN1449" si="838">IF($D1380=AN$5,$V1380,IF($D1380=AN$4, $V1380*$AK$1,0))</f>
        <v>0</v>
      </c>
      <c r="AO1380" s="549">
        <f t="shared" ref="AO1380:AO1449" si="839">IF($D1380=AO$5,$V1380,IF($D1380=AO$4, $V1380*$AK$2,0))</f>
        <v>0</v>
      </c>
      <c r="AP1380" s="549">
        <f t="shared" si="797"/>
        <v>0</v>
      </c>
      <c r="AQ1380" s="283">
        <f t="shared" si="809"/>
        <v>0</v>
      </c>
      <c r="AR1380" s="281">
        <f t="shared" ref="AR1380:AR1446" si="840">AQ1380-AL1380</f>
        <v>0</v>
      </c>
      <c r="AT1380" s="446"/>
      <c r="AU1380" s="344"/>
      <c r="AV1380" s="447" t="str">
        <f t="shared" si="815"/>
        <v>CA</v>
      </c>
      <c r="AW1380" s="447" t="str">
        <f t="shared" si="815"/>
        <v>CL</v>
      </c>
      <c r="AX1380" s="447" t="str">
        <f t="shared" si="815"/>
        <v>AIC</v>
      </c>
      <c r="AY1380" s="447" t="str">
        <f t="shared" si="823"/>
        <v>ERB</v>
      </c>
      <c r="AZ1380" s="447" t="str">
        <f t="shared" si="823"/>
        <v>GRB</v>
      </c>
      <c r="BA1380" s="447" t="str">
        <f t="shared" si="823"/>
        <v>Non-Op</v>
      </c>
      <c r="BC1380" s="445" t="s">
        <v>2322</v>
      </c>
      <c r="BD1380" s="552">
        <f t="shared" si="814"/>
        <v>0</v>
      </c>
      <c r="BF1380" s="435"/>
      <c r="BG1380" s="435"/>
      <c r="BH1380" s="435"/>
      <c r="BI1380" s="435"/>
      <c r="BJ1380" s="435"/>
      <c r="BK1380" s="435"/>
      <c r="BL1380" s="435"/>
      <c r="BN1380" s="444"/>
    </row>
    <row r="1381" spans="1:66" s="28" customFormat="1" ht="12" customHeight="1">
      <c r="A1381" s="287">
        <v>23600201</v>
      </c>
      <c r="B1381" s="288" t="str">
        <f t="shared" si="833"/>
        <v>23600201</v>
      </c>
      <c r="C1381" s="444" t="s">
        <v>1848</v>
      </c>
      <c r="D1381" s="445" t="s">
        <v>2092</v>
      </c>
      <c r="E1381" s="445"/>
      <c r="F1381" s="444"/>
      <c r="G1381" s="445"/>
      <c r="H1381" s="547">
        <v>-46937304.700000003</v>
      </c>
      <c r="I1381" s="547">
        <v>-50993455.119999997</v>
      </c>
      <c r="J1381" s="547">
        <v>-55049302.799999997</v>
      </c>
      <c r="K1381" s="547">
        <v>-59105302.229999997</v>
      </c>
      <c r="L1381" s="547">
        <v>-36504701.859999999</v>
      </c>
      <c r="M1381" s="547">
        <v>-40263055.5</v>
      </c>
      <c r="N1381" s="547">
        <v>-44021408.5</v>
      </c>
      <c r="O1381" s="547">
        <v>-47779761.729999997</v>
      </c>
      <c r="P1381" s="547">
        <v>-48284779.310000002</v>
      </c>
      <c r="Q1381" s="547">
        <v>-51636465.310000002</v>
      </c>
      <c r="R1381" s="547">
        <v>-33516864.75</v>
      </c>
      <c r="S1381" s="547">
        <v>-36868550.979999997</v>
      </c>
      <c r="T1381" s="547">
        <v>-40304166.789999999</v>
      </c>
      <c r="U1381" s="547"/>
      <c r="V1381" s="547">
        <f t="shared" si="803"/>
        <v>-45637031.986250006</v>
      </c>
      <c r="W1381" s="285"/>
      <c r="X1381" s="286"/>
      <c r="Y1381" s="548">
        <f t="shared" si="837"/>
        <v>0</v>
      </c>
      <c r="Z1381" s="549">
        <f t="shared" si="837"/>
        <v>-40304166.789999999</v>
      </c>
      <c r="AA1381" s="549">
        <f t="shared" si="837"/>
        <v>0</v>
      </c>
      <c r="AB1381" s="282">
        <f t="shared" si="801"/>
        <v>0</v>
      </c>
      <c r="AC1381" s="281">
        <f t="shared" si="802"/>
        <v>0</v>
      </c>
      <c r="AD1381" s="549">
        <f t="shared" si="804"/>
        <v>0</v>
      </c>
      <c r="AE1381" s="553">
        <f t="shared" si="805"/>
        <v>0</v>
      </c>
      <c r="AF1381" s="282">
        <f t="shared" si="806"/>
        <v>0</v>
      </c>
      <c r="AG1381" s="283">
        <f t="shared" si="807"/>
        <v>0</v>
      </c>
      <c r="AH1381" s="281">
        <f t="shared" si="824"/>
        <v>0</v>
      </c>
      <c r="AI1381" s="551">
        <f t="shared" si="836"/>
        <v>0</v>
      </c>
      <c r="AJ1381" s="549">
        <f t="shared" si="836"/>
        <v>-45637031.986250006</v>
      </c>
      <c r="AK1381" s="549">
        <f t="shared" si="836"/>
        <v>0</v>
      </c>
      <c r="AL1381" s="282">
        <f t="shared" si="795"/>
        <v>0</v>
      </c>
      <c r="AM1381" s="281">
        <f t="shared" si="796"/>
        <v>0</v>
      </c>
      <c r="AN1381" s="549">
        <f t="shared" si="838"/>
        <v>0</v>
      </c>
      <c r="AO1381" s="549">
        <f t="shared" si="839"/>
        <v>0</v>
      </c>
      <c r="AP1381" s="549">
        <f t="shared" si="797"/>
        <v>0</v>
      </c>
      <c r="AQ1381" s="283">
        <f t="shared" si="809"/>
        <v>0</v>
      </c>
      <c r="AR1381" s="281">
        <f t="shared" si="840"/>
        <v>0</v>
      </c>
      <c r="AT1381" s="446"/>
      <c r="AU1381" s="344"/>
      <c r="AV1381" s="447" t="str">
        <f t="shared" si="815"/>
        <v>CA</v>
      </c>
      <c r="AW1381" s="447" t="str">
        <f t="shared" si="815"/>
        <v>CL</v>
      </c>
      <c r="AX1381" s="447" t="str">
        <f t="shared" si="815"/>
        <v>AIC</v>
      </c>
      <c r="AY1381" s="447" t="str">
        <f t="shared" si="823"/>
        <v>ERB</v>
      </c>
      <c r="AZ1381" s="447" t="str">
        <f t="shared" si="823"/>
        <v>GRB</v>
      </c>
      <c r="BA1381" s="447" t="str">
        <f t="shared" si="823"/>
        <v>Non-Op</v>
      </c>
      <c r="BC1381" s="445" t="s">
        <v>2322</v>
      </c>
      <c r="BD1381" s="552">
        <f t="shared" si="814"/>
        <v>-40304166.789999999</v>
      </c>
      <c r="BF1381" s="435"/>
      <c r="BG1381" s="435"/>
      <c r="BH1381" s="435"/>
      <c r="BI1381" s="435"/>
      <c r="BJ1381" s="435"/>
      <c r="BK1381" s="435"/>
      <c r="BL1381" s="435"/>
      <c r="BN1381" s="444"/>
    </row>
    <row r="1382" spans="1:66" s="28" customFormat="1" ht="12" customHeight="1">
      <c r="A1382" s="287">
        <v>23600211</v>
      </c>
      <c r="B1382" s="288" t="str">
        <f t="shared" si="833"/>
        <v>23600211</v>
      </c>
      <c r="C1382" s="444" t="s">
        <v>1849</v>
      </c>
      <c r="D1382" s="445" t="s">
        <v>2092</v>
      </c>
      <c r="E1382" s="445"/>
      <c r="F1382" s="444"/>
      <c r="G1382" s="445"/>
      <c r="H1382" s="547">
        <v>-3430955.49</v>
      </c>
      <c r="I1382" s="547">
        <v>-4004126.49</v>
      </c>
      <c r="J1382" s="547">
        <v>-4632135.49</v>
      </c>
      <c r="K1382" s="547">
        <v>-5232724.49</v>
      </c>
      <c r="L1382" s="547">
        <v>-5833314.4900000002</v>
      </c>
      <c r="M1382" s="547">
        <v>-3002948.37</v>
      </c>
      <c r="N1382" s="547">
        <v>-3603538.37</v>
      </c>
      <c r="O1382" s="547">
        <v>-4204127.37</v>
      </c>
      <c r="P1382" s="547">
        <v>-4804717.37</v>
      </c>
      <c r="Q1382" s="547">
        <v>-5051030.37</v>
      </c>
      <c r="R1382" s="547">
        <v>-5612256.3700000001</v>
      </c>
      <c r="S1382" s="547">
        <v>-2800558.07</v>
      </c>
      <c r="T1382" s="547">
        <v>-3234352.07</v>
      </c>
      <c r="U1382" s="547"/>
      <c r="V1382" s="547">
        <f t="shared" si="803"/>
        <v>-4342844.2525000004</v>
      </c>
      <c r="W1382" s="285"/>
      <c r="X1382" s="286"/>
      <c r="Y1382" s="548">
        <f t="shared" si="837"/>
        <v>0</v>
      </c>
      <c r="Z1382" s="549">
        <f t="shared" si="837"/>
        <v>-3234352.07</v>
      </c>
      <c r="AA1382" s="549">
        <f t="shared" si="837"/>
        <v>0</v>
      </c>
      <c r="AB1382" s="282">
        <f t="shared" si="801"/>
        <v>0</v>
      </c>
      <c r="AC1382" s="281">
        <f t="shared" si="802"/>
        <v>0</v>
      </c>
      <c r="AD1382" s="549">
        <f t="shared" si="804"/>
        <v>0</v>
      </c>
      <c r="AE1382" s="553">
        <f t="shared" si="805"/>
        <v>0</v>
      </c>
      <c r="AF1382" s="282">
        <f t="shared" si="806"/>
        <v>0</v>
      </c>
      <c r="AG1382" s="283">
        <f t="shared" si="807"/>
        <v>0</v>
      </c>
      <c r="AH1382" s="281">
        <f t="shared" si="824"/>
        <v>0</v>
      </c>
      <c r="AI1382" s="551">
        <f t="shared" si="836"/>
        <v>0</v>
      </c>
      <c r="AJ1382" s="549">
        <f t="shared" si="836"/>
        <v>-4342844.2525000004</v>
      </c>
      <c r="AK1382" s="549">
        <f t="shared" si="836"/>
        <v>0</v>
      </c>
      <c r="AL1382" s="282">
        <f t="shared" si="795"/>
        <v>0</v>
      </c>
      <c r="AM1382" s="281">
        <f t="shared" si="796"/>
        <v>0</v>
      </c>
      <c r="AN1382" s="549">
        <f t="shared" si="838"/>
        <v>0</v>
      </c>
      <c r="AO1382" s="549">
        <f t="shared" si="839"/>
        <v>0</v>
      </c>
      <c r="AP1382" s="549">
        <f t="shared" si="797"/>
        <v>0</v>
      </c>
      <c r="AQ1382" s="283">
        <f t="shared" si="809"/>
        <v>0</v>
      </c>
      <c r="AR1382" s="281">
        <f t="shared" si="840"/>
        <v>0</v>
      </c>
      <c r="AT1382" s="446"/>
      <c r="AU1382" s="344"/>
      <c r="AV1382" s="447" t="str">
        <f t="shared" si="815"/>
        <v>CA</v>
      </c>
      <c r="AW1382" s="447" t="str">
        <f t="shared" si="815"/>
        <v>CL</v>
      </c>
      <c r="AX1382" s="447" t="str">
        <f t="shared" si="815"/>
        <v>AIC</v>
      </c>
      <c r="AY1382" s="447" t="str">
        <f t="shared" si="823"/>
        <v>ERB</v>
      </c>
      <c r="AZ1382" s="447" t="str">
        <f t="shared" si="823"/>
        <v>GRB</v>
      </c>
      <c r="BA1382" s="447" t="str">
        <f t="shared" si="823"/>
        <v>Non-Op</v>
      </c>
      <c r="BC1382" s="445" t="s">
        <v>2322</v>
      </c>
      <c r="BD1382" s="552">
        <f t="shared" si="814"/>
        <v>-3234352.07</v>
      </c>
      <c r="BF1382" s="435"/>
      <c r="BG1382" s="435"/>
      <c r="BH1382" s="435"/>
      <c r="BI1382" s="435"/>
      <c r="BJ1382" s="435"/>
      <c r="BK1382" s="435"/>
      <c r="BL1382" s="435"/>
      <c r="BN1382" s="444"/>
    </row>
    <row r="1383" spans="1:66" s="28" customFormat="1" ht="12" customHeight="1">
      <c r="A1383" s="287">
        <v>23600213</v>
      </c>
      <c r="B1383" s="288" t="str">
        <f t="shared" si="833"/>
        <v>23600213</v>
      </c>
      <c r="C1383" s="444" t="s">
        <v>1850</v>
      </c>
      <c r="D1383" s="445" t="s">
        <v>2092</v>
      </c>
      <c r="E1383" s="445"/>
      <c r="F1383" s="444"/>
      <c r="G1383" s="445"/>
      <c r="H1383" s="547">
        <v>-31871.35</v>
      </c>
      <c r="I1383" s="547">
        <v>-238057.19</v>
      </c>
      <c r="J1383" s="547">
        <v>-407186.88</v>
      </c>
      <c r="K1383" s="547">
        <v>-685721.14</v>
      </c>
      <c r="L1383" s="547">
        <v>-304975.92</v>
      </c>
      <c r="M1383" s="547">
        <v>-264062.59999999998</v>
      </c>
      <c r="N1383" s="547">
        <v>-338871.73</v>
      </c>
      <c r="O1383" s="547">
        <v>-62309.65</v>
      </c>
      <c r="P1383" s="547">
        <v>-96261.62</v>
      </c>
      <c r="Q1383" s="547">
        <v>-119996.6</v>
      </c>
      <c r="R1383" s="547">
        <v>-20494.91</v>
      </c>
      <c r="S1383" s="547">
        <v>-33998.39</v>
      </c>
      <c r="T1383" s="547">
        <v>-45612.82</v>
      </c>
      <c r="U1383" s="547"/>
      <c r="V1383" s="547">
        <f t="shared" si="803"/>
        <v>-217556.55958333335</v>
      </c>
      <c r="W1383" s="285"/>
      <c r="X1383" s="286"/>
      <c r="Y1383" s="548">
        <f t="shared" si="837"/>
        <v>0</v>
      </c>
      <c r="Z1383" s="549">
        <f t="shared" si="837"/>
        <v>-45612.82</v>
      </c>
      <c r="AA1383" s="549">
        <f t="shared" si="837"/>
        <v>0</v>
      </c>
      <c r="AB1383" s="282">
        <f t="shared" si="801"/>
        <v>0</v>
      </c>
      <c r="AC1383" s="281">
        <f t="shared" si="802"/>
        <v>0</v>
      </c>
      <c r="AD1383" s="549">
        <f t="shared" si="804"/>
        <v>0</v>
      </c>
      <c r="AE1383" s="553">
        <f t="shared" si="805"/>
        <v>0</v>
      </c>
      <c r="AF1383" s="282">
        <f t="shared" si="806"/>
        <v>0</v>
      </c>
      <c r="AG1383" s="283">
        <f t="shared" si="807"/>
        <v>0</v>
      </c>
      <c r="AH1383" s="281">
        <f t="shared" si="824"/>
        <v>0</v>
      </c>
      <c r="AI1383" s="551">
        <f t="shared" si="836"/>
        <v>0</v>
      </c>
      <c r="AJ1383" s="549">
        <f t="shared" si="836"/>
        <v>-217556.55958333335</v>
      </c>
      <c r="AK1383" s="549">
        <f t="shared" si="836"/>
        <v>0</v>
      </c>
      <c r="AL1383" s="282">
        <f t="shared" si="795"/>
        <v>0</v>
      </c>
      <c r="AM1383" s="281">
        <f t="shared" si="796"/>
        <v>0</v>
      </c>
      <c r="AN1383" s="549">
        <f t="shared" si="838"/>
        <v>0</v>
      </c>
      <c r="AO1383" s="549">
        <f t="shared" si="839"/>
        <v>0</v>
      </c>
      <c r="AP1383" s="549">
        <f t="shared" si="797"/>
        <v>0</v>
      </c>
      <c r="AQ1383" s="283">
        <f t="shared" si="809"/>
        <v>0</v>
      </c>
      <c r="AR1383" s="281">
        <f t="shared" si="840"/>
        <v>0</v>
      </c>
      <c r="AT1383" s="446"/>
      <c r="AU1383" s="344"/>
      <c r="AV1383" s="447" t="str">
        <f t="shared" si="815"/>
        <v>CA</v>
      </c>
      <c r="AW1383" s="447" t="str">
        <f t="shared" si="815"/>
        <v>CL</v>
      </c>
      <c r="AX1383" s="447" t="str">
        <f t="shared" si="815"/>
        <v>AIC</v>
      </c>
      <c r="AY1383" s="447" t="str">
        <f t="shared" ref="AY1383:BA1456" si="841">IF(VALUE(AD1383),AY$7,IF(ISBLANK(AD1383),"",AY$7))</f>
        <v>ERB</v>
      </c>
      <c r="AZ1383" s="447" t="str">
        <f t="shared" si="841"/>
        <v>GRB</v>
      </c>
      <c r="BA1383" s="447" t="str">
        <f t="shared" si="841"/>
        <v>Non-Op</v>
      </c>
      <c r="BC1383" s="445" t="s">
        <v>2322</v>
      </c>
      <c r="BD1383" s="552">
        <f t="shared" si="814"/>
        <v>-45612.82</v>
      </c>
      <c r="BF1383" s="435"/>
      <c r="BG1383" s="435"/>
      <c r="BH1383" s="435"/>
      <c r="BI1383" s="435"/>
      <c r="BJ1383" s="435"/>
      <c r="BK1383" s="435"/>
      <c r="BL1383" s="435"/>
      <c r="BN1383" s="444"/>
    </row>
    <row r="1384" spans="1:66" s="28" customFormat="1" ht="12" customHeight="1">
      <c r="A1384" s="287">
        <v>23600221</v>
      </c>
      <c r="B1384" s="288" t="str">
        <f t="shared" si="833"/>
        <v>23600221</v>
      </c>
      <c r="C1384" s="444" t="s">
        <v>1851</v>
      </c>
      <c r="D1384" s="445" t="s">
        <v>2092</v>
      </c>
      <c r="E1384" s="445"/>
      <c r="F1384" s="444"/>
      <c r="G1384" s="445"/>
      <c r="H1384" s="547">
        <v>273169.78999999998</v>
      </c>
      <c r="I1384" s="547">
        <v>227624.79</v>
      </c>
      <c r="J1384" s="547">
        <v>182079.79</v>
      </c>
      <c r="K1384" s="547">
        <v>136534.79</v>
      </c>
      <c r="L1384" s="547">
        <v>90990.79</v>
      </c>
      <c r="M1384" s="547">
        <v>45446.79</v>
      </c>
      <c r="N1384" s="547">
        <v>-98.21</v>
      </c>
      <c r="O1384" s="547">
        <v>-45643.21</v>
      </c>
      <c r="P1384" s="547">
        <v>-91188.21</v>
      </c>
      <c r="Q1384" s="547">
        <v>-136733.21</v>
      </c>
      <c r="R1384" s="547">
        <v>-182278.21</v>
      </c>
      <c r="S1384" s="547">
        <v>316211.53000000003</v>
      </c>
      <c r="T1384" s="547">
        <v>271024.53000000003</v>
      </c>
      <c r="U1384" s="547"/>
      <c r="V1384" s="547">
        <f t="shared" si="803"/>
        <v>67920.382500000022</v>
      </c>
      <c r="W1384" s="285"/>
      <c r="X1384" s="286"/>
      <c r="Y1384" s="548">
        <f t="shared" si="837"/>
        <v>0</v>
      </c>
      <c r="Z1384" s="549">
        <f t="shared" si="837"/>
        <v>271024.53000000003</v>
      </c>
      <c r="AA1384" s="549">
        <f t="shared" si="837"/>
        <v>0</v>
      </c>
      <c r="AB1384" s="282">
        <f t="shared" si="801"/>
        <v>0</v>
      </c>
      <c r="AC1384" s="281">
        <f t="shared" si="802"/>
        <v>0</v>
      </c>
      <c r="AD1384" s="549">
        <f t="shared" si="804"/>
        <v>0</v>
      </c>
      <c r="AE1384" s="553">
        <f t="shared" si="805"/>
        <v>0</v>
      </c>
      <c r="AF1384" s="282">
        <f t="shared" si="806"/>
        <v>0</v>
      </c>
      <c r="AG1384" s="283">
        <f t="shared" si="807"/>
        <v>0</v>
      </c>
      <c r="AH1384" s="281">
        <f t="shared" si="824"/>
        <v>0</v>
      </c>
      <c r="AI1384" s="551">
        <f t="shared" si="836"/>
        <v>0</v>
      </c>
      <c r="AJ1384" s="549">
        <f t="shared" si="836"/>
        <v>67920.382500000022</v>
      </c>
      <c r="AK1384" s="549">
        <f t="shared" si="836"/>
        <v>0</v>
      </c>
      <c r="AL1384" s="282">
        <f t="shared" ref="AL1384:AL1454" si="842">V1384-SUM(AI1384:AK1384)</f>
        <v>0</v>
      </c>
      <c r="AM1384" s="281">
        <f t="shared" ref="AM1384:AM1454" si="843">V1384-SUM(AI1384:AK1384)-AL1384</f>
        <v>0</v>
      </c>
      <c r="AN1384" s="549">
        <f t="shared" si="838"/>
        <v>0</v>
      </c>
      <c r="AO1384" s="549">
        <f t="shared" si="839"/>
        <v>0</v>
      </c>
      <c r="AP1384" s="549">
        <f t="shared" si="797"/>
        <v>0</v>
      </c>
      <c r="AQ1384" s="283">
        <f t="shared" si="809"/>
        <v>0</v>
      </c>
      <c r="AR1384" s="281">
        <f t="shared" si="840"/>
        <v>0</v>
      </c>
      <c r="AT1384" s="446"/>
      <c r="AU1384" s="344"/>
      <c r="AV1384" s="447" t="str">
        <f t="shared" si="815"/>
        <v>CA</v>
      </c>
      <c r="AW1384" s="447" t="str">
        <f t="shared" si="815"/>
        <v>CL</v>
      </c>
      <c r="AX1384" s="447" t="str">
        <f t="shared" si="815"/>
        <v>AIC</v>
      </c>
      <c r="AY1384" s="447" t="str">
        <f t="shared" si="841"/>
        <v>ERB</v>
      </c>
      <c r="AZ1384" s="447" t="str">
        <f t="shared" si="841"/>
        <v>GRB</v>
      </c>
      <c r="BA1384" s="447" t="str">
        <f t="shared" si="841"/>
        <v>Non-Op</v>
      </c>
      <c r="BC1384" s="445" t="s">
        <v>2322</v>
      </c>
      <c r="BD1384" s="552">
        <f t="shared" si="814"/>
        <v>271024.53000000003</v>
      </c>
      <c r="BF1384" s="435"/>
      <c r="BG1384" s="435"/>
      <c r="BH1384" s="435"/>
      <c r="BI1384" s="435"/>
      <c r="BJ1384" s="435"/>
      <c r="BK1384" s="435"/>
      <c r="BL1384" s="435"/>
      <c r="BN1384" s="444"/>
    </row>
    <row r="1385" spans="1:66" s="28" customFormat="1" ht="12" customHeight="1">
      <c r="A1385" s="321">
        <v>23600223</v>
      </c>
      <c r="B1385" s="318" t="str">
        <f t="shared" si="833"/>
        <v>23600223</v>
      </c>
      <c r="C1385" s="444" t="s">
        <v>1852</v>
      </c>
      <c r="D1385" s="445" t="s">
        <v>2092</v>
      </c>
      <c r="E1385" s="445"/>
      <c r="F1385" s="294">
        <v>42842</v>
      </c>
      <c r="G1385" s="445"/>
      <c r="H1385" s="547">
        <v>-15396.25</v>
      </c>
      <c r="I1385" s="547">
        <v>-15396.25</v>
      </c>
      <c r="J1385" s="547">
        <v>-15396.25</v>
      </c>
      <c r="K1385" s="547">
        <v>-16090</v>
      </c>
      <c r="L1385" s="547">
        <v>-16090</v>
      </c>
      <c r="M1385" s="547">
        <v>-16090</v>
      </c>
      <c r="N1385" s="547">
        <v>-16783.75</v>
      </c>
      <c r="O1385" s="547">
        <v>-16783.75</v>
      </c>
      <c r="P1385" s="547">
        <v>-16783.75</v>
      </c>
      <c r="Q1385" s="547">
        <v>-17571.05</v>
      </c>
      <c r="R1385" s="547">
        <v>-17571.05</v>
      </c>
      <c r="S1385" s="547">
        <v>-17571.05</v>
      </c>
      <c r="T1385" s="547">
        <v>-18312.8</v>
      </c>
      <c r="U1385" s="547"/>
      <c r="V1385" s="547">
        <f t="shared" si="803"/>
        <v>-16581.785416666662</v>
      </c>
      <c r="W1385" s="285"/>
      <c r="X1385" s="286"/>
      <c r="Y1385" s="548">
        <f t="shared" si="837"/>
        <v>0</v>
      </c>
      <c r="Z1385" s="549">
        <f t="shared" si="837"/>
        <v>-18312.8</v>
      </c>
      <c r="AA1385" s="549">
        <f t="shared" si="837"/>
        <v>0</v>
      </c>
      <c r="AB1385" s="282">
        <f t="shared" si="801"/>
        <v>0</v>
      </c>
      <c r="AC1385" s="281">
        <f t="shared" si="802"/>
        <v>0</v>
      </c>
      <c r="AD1385" s="549">
        <f t="shared" si="804"/>
        <v>0</v>
      </c>
      <c r="AE1385" s="553">
        <f t="shared" si="805"/>
        <v>0</v>
      </c>
      <c r="AF1385" s="282">
        <f t="shared" si="806"/>
        <v>0</v>
      </c>
      <c r="AG1385" s="283">
        <f t="shared" si="807"/>
        <v>0</v>
      </c>
      <c r="AH1385" s="281">
        <f t="shared" si="824"/>
        <v>0</v>
      </c>
      <c r="AI1385" s="551">
        <f t="shared" si="836"/>
        <v>0</v>
      </c>
      <c r="AJ1385" s="549">
        <f t="shared" si="836"/>
        <v>-16581.785416666662</v>
      </c>
      <c r="AK1385" s="549">
        <f t="shared" si="836"/>
        <v>0</v>
      </c>
      <c r="AL1385" s="282">
        <f t="shared" si="842"/>
        <v>0</v>
      </c>
      <c r="AM1385" s="281">
        <f t="shared" si="843"/>
        <v>0</v>
      </c>
      <c r="AN1385" s="549">
        <f t="shared" si="838"/>
        <v>0</v>
      </c>
      <c r="AO1385" s="549">
        <f t="shared" si="839"/>
        <v>0</v>
      </c>
      <c r="AP1385" s="549">
        <f t="shared" si="797"/>
        <v>0</v>
      </c>
      <c r="AQ1385" s="283">
        <f t="shared" si="809"/>
        <v>0</v>
      </c>
      <c r="AR1385" s="281">
        <f t="shared" si="840"/>
        <v>0</v>
      </c>
      <c r="AT1385" s="446"/>
      <c r="AU1385" s="344"/>
      <c r="AV1385" s="447" t="str">
        <f t="shared" si="815"/>
        <v>CA</v>
      </c>
      <c r="AW1385" s="447" t="str">
        <f t="shared" si="815"/>
        <v>CL</v>
      </c>
      <c r="AX1385" s="447" t="str">
        <f t="shared" si="815"/>
        <v>AIC</v>
      </c>
      <c r="AY1385" s="447" t="str">
        <f t="shared" si="841"/>
        <v>ERB</v>
      </c>
      <c r="AZ1385" s="447" t="str">
        <f t="shared" si="841"/>
        <v>GRB</v>
      </c>
      <c r="BA1385" s="447" t="str">
        <f t="shared" si="841"/>
        <v>Non-Op</v>
      </c>
      <c r="BC1385" s="445" t="s">
        <v>2322</v>
      </c>
      <c r="BD1385" s="552">
        <f t="shared" si="814"/>
        <v>-18312.8</v>
      </c>
      <c r="BF1385" s="448"/>
      <c r="BG1385" s="448"/>
      <c r="BH1385" s="448"/>
      <c r="BI1385" s="448"/>
      <c r="BJ1385" s="448"/>
      <c r="BK1385" s="448"/>
      <c r="BL1385" s="448"/>
      <c r="BN1385" s="444"/>
    </row>
    <row r="1386" spans="1:66" s="28" customFormat="1" ht="12" customHeight="1">
      <c r="A1386" s="287">
        <v>23600232</v>
      </c>
      <c r="B1386" s="288" t="str">
        <f t="shared" si="833"/>
        <v>23600232</v>
      </c>
      <c r="C1386" s="444" t="s">
        <v>1853</v>
      </c>
      <c r="D1386" s="445" t="s">
        <v>2092</v>
      </c>
      <c r="E1386" s="445"/>
      <c r="F1386" s="444"/>
      <c r="G1386" s="445"/>
      <c r="H1386" s="547">
        <v>-22258722.199999999</v>
      </c>
      <c r="I1386" s="547">
        <v>-24295512.199999999</v>
      </c>
      <c r="J1386" s="547">
        <v>-26332418.199999999</v>
      </c>
      <c r="K1386" s="547">
        <v>-28369266.75</v>
      </c>
      <c r="L1386" s="547">
        <v>-17822205.370000001</v>
      </c>
      <c r="M1386" s="547">
        <v>-19713786.370000001</v>
      </c>
      <c r="N1386" s="547">
        <v>-21605368.449999999</v>
      </c>
      <c r="O1386" s="547">
        <v>-23496949.390000001</v>
      </c>
      <c r="P1386" s="547">
        <v>-23519826.390000001</v>
      </c>
      <c r="Q1386" s="547">
        <v>-25177820.32</v>
      </c>
      <c r="R1386" s="547">
        <v>-16579931.689999999</v>
      </c>
      <c r="S1386" s="547">
        <v>-18237925</v>
      </c>
      <c r="T1386" s="547">
        <v>-19846999.199999999</v>
      </c>
      <c r="U1386" s="547"/>
      <c r="V1386" s="547">
        <f t="shared" si="803"/>
        <v>-22183655.9025</v>
      </c>
      <c r="W1386" s="285"/>
      <c r="X1386" s="286"/>
      <c r="Y1386" s="548">
        <f t="shared" si="837"/>
        <v>0</v>
      </c>
      <c r="Z1386" s="549">
        <f t="shared" si="837"/>
        <v>-19846999.199999999</v>
      </c>
      <c r="AA1386" s="549">
        <f t="shared" si="837"/>
        <v>0</v>
      </c>
      <c r="AB1386" s="282">
        <f t="shared" si="801"/>
        <v>0</v>
      </c>
      <c r="AC1386" s="281">
        <f t="shared" si="802"/>
        <v>0</v>
      </c>
      <c r="AD1386" s="549">
        <f t="shared" si="804"/>
        <v>0</v>
      </c>
      <c r="AE1386" s="553">
        <f t="shared" si="805"/>
        <v>0</v>
      </c>
      <c r="AF1386" s="282">
        <f t="shared" si="806"/>
        <v>0</v>
      </c>
      <c r="AG1386" s="283">
        <f t="shared" si="807"/>
        <v>0</v>
      </c>
      <c r="AH1386" s="281">
        <f t="shared" si="824"/>
        <v>0</v>
      </c>
      <c r="AI1386" s="551">
        <f t="shared" si="836"/>
        <v>0</v>
      </c>
      <c r="AJ1386" s="549">
        <f t="shared" si="836"/>
        <v>-22183655.9025</v>
      </c>
      <c r="AK1386" s="549">
        <f t="shared" si="836"/>
        <v>0</v>
      </c>
      <c r="AL1386" s="282">
        <f t="shared" si="842"/>
        <v>0</v>
      </c>
      <c r="AM1386" s="281">
        <f t="shared" si="843"/>
        <v>0</v>
      </c>
      <c r="AN1386" s="549">
        <f t="shared" si="838"/>
        <v>0</v>
      </c>
      <c r="AO1386" s="549">
        <f t="shared" si="839"/>
        <v>0</v>
      </c>
      <c r="AP1386" s="549">
        <f t="shared" ref="AP1386:AP1459" si="844">IF($D1386=AP$5,$V1386,IF($D1386=AP$4, $V1386*$AL$2,0))</f>
        <v>0</v>
      </c>
      <c r="AQ1386" s="283">
        <f t="shared" si="809"/>
        <v>0</v>
      </c>
      <c r="AR1386" s="281">
        <f t="shared" si="840"/>
        <v>0</v>
      </c>
      <c r="AT1386" s="446"/>
      <c r="AU1386" s="344"/>
      <c r="AV1386" s="447" t="str">
        <f t="shared" si="815"/>
        <v>CA</v>
      </c>
      <c r="AW1386" s="447" t="str">
        <f t="shared" si="815"/>
        <v>CL</v>
      </c>
      <c r="AX1386" s="447" t="str">
        <f t="shared" si="815"/>
        <v>AIC</v>
      </c>
      <c r="AY1386" s="447" t="str">
        <f t="shared" si="841"/>
        <v>ERB</v>
      </c>
      <c r="AZ1386" s="447" t="str">
        <f t="shared" si="841"/>
        <v>GRB</v>
      </c>
      <c r="BA1386" s="447" t="str">
        <f t="shared" si="841"/>
        <v>Non-Op</v>
      </c>
      <c r="BC1386" s="445" t="s">
        <v>2322</v>
      </c>
      <c r="BD1386" s="552">
        <f t="shared" si="814"/>
        <v>-19846999.199999999</v>
      </c>
      <c r="BF1386" s="435"/>
      <c r="BG1386" s="435"/>
      <c r="BH1386" s="435"/>
      <c r="BI1386" s="435"/>
      <c r="BJ1386" s="435"/>
      <c r="BK1386" s="435"/>
      <c r="BL1386" s="435"/>
      <c r="BN1386" s="444"/>
    </row>
    <row r="1387" spans="1:66" s="28" customFormat="1" ht="12" customHeight="1">
      <c r="A1387" s="362">
        <v>23600233</v>
      </c>
      <c r="B1387" s="290" t="str">
        <f t="shared" si="833"/>
        <v>23600233</v>
      </c>
      <c r="C1387" s="450" t="s">
        <v>2324</v>
      </c>
      <c r="D1387" s="451" t="s">
        <v>2092</v>
      </c>
      <c r="E1387" s="451"/>
      <c r="F1387" s="300">
        <v>44091</v>
      </c>
      <c r="G1387" s="451"/>
      <c r="H1387" s="556">
        <v>0</v>
      </c>
      <c r="I1387" s="556">
        <v>-486</v>
      </c>
      <c r="J1387" s="556">
        <v>-486</v>
      </c>
      <c r="K1387" s="556">
        <v>-486</v>
      </c>
      <c r="L1387" s="556">
        <v>-431</v>
      </c>
      <c r="M1387" s="556">
        <v>-18.8</v>
      </c>
      <c r="N1387" s="556">
        <v>-18.8</v>
      </c>
      <c r="O1387" s="556">
        <v>-18</v>
      </c>
      <c r="P1387" s="556">
        <v>0</v>
      </c>
      <c r="Q1387" s="556">
        <v>0</v>
      </c>
      <c r="R1387" s="556">
        <v>-73.8</v>
      </c>
      <c r="S1387" s="556">
        <v>0</v>
      </c>
      <c r="T1387" s="556">
        <v>-9.9</v>
      </c>
      <c r="U1387" s="556"/>
      <c r="V1387" s="556">
        <f t="shared" si="803"/>
        <v>-168.61249999999998</v>
      </c>
      <c r="W1387" s="292"/>
      <c r="X1387" s="293"/>
      <c r="Y1387" s="548">
        <f t="shared" si="837"/>
        <v>0</v>
      </c>
      <c r="Z1387" s="549">
        <f t="shared" si="837"/>
        <v>-9.9</v>
      </c>
      <c r="AA1387" s="549">
        <f t="shared" si="837"/>
        <v>0</v>
      </c>
      <c r="AB1387" s="282">
        <f t="shared" si="801"/>
        <v>0</v>
      </c>
      <c r="AC1387" s="281">
        <f t="shared" si="802"/>
        <v>0</v>
      </c>
      <c r="AD1387" s="549">
        <f t="shared" si="804"/>
        <v>0</v>
      </c>
      <c r="AE1387" s="553">
        <f t="shared" si="805"/>
        <v>0</v>
      </c>
      <c r="AF1387" s="282">
        <f t="shared" si="806"/>
        <v>0</v>
      </c>
      <c r="AG1387" s="283">
        <f t="shared" ref="AG1387" si="845">SUM(AD1387:AF1387)</f>
        <v>0</v>
      </c>
      <c r="AH1387" s="281">
        <f t="shared" si="824"/>
        <v>0</v>
      </c>
      <c r="AI1387" s="551">
        <f t="shared" si="836"/>
        <v>0</v>
      </c>
      <c r="AJ1387" s="549">
        <f t="shared" si="836"/>
        <v>-168.61249999999998</v>
      </c>
      <c r="AK1387" s="549">
        <f t="shared" si="836"/>
        <v>0</v>
      </c>
      <c r="AL1387" s="282">
        <f t="shared" si="842"/>
        <v>0</v>
      </c>
      <c r="AM1387" s="281">
        <f t="shared" si="843"/>
        <v>0</v>
      </c>
      <c r="AN1387" s="549">
        <f t="shared" si="838"/>
        <v>0</v>
      </c>
      <c r="AO1387" s="549">
        <f t="shared" si="839"/>
        <v>0</v>
      </c>
      <c r="AP1387" s="549">
        <f t="shared" si="844"/>
        <v>0</v>
      </c>
      <c r="AQ1387" s="283">
        <f t="shared" ref="AQ1387" si="846">SUM(AN1387:AP1387)</f>
        <v>0</v>
      </c>
      <c r="AR1387" s="281">
        <f t="shared" si="840"/>
        <v>0</v>
      </c>
      <c r="AT1387" s="446"/>
      <c r="AU1387" s="344"/>
      <c r="AV1387" s="447" t="str">
        <f t="shared" si="815"/>
        <v>CA</v>
      </c>
      <c r="AW1387" s="447" t="str">
        <f t="shared" si="815"/>
        <v>CL</v>
      </c>
      <c r="AX1387" s="447" t="str">
        <f t="shared" si="815"/>
        <v>AIC</v>
      </c>
      <c r="AY1387" s="447" t="str">
        <f t="shared" si="841"/>
        <v>ERB</v>
      </c>
      <c r="AZ1387" s="447" t="str">
        <f t="shared" si="841"/>
        <v>GRB</v>
      </c>
      <c r="BA1387" s="447" t="str">
        <f t="shared" si="841"/>
        <v>Non-Op</v>
      </c>
      <c r="BC1387" s="445" t="s">
        <v>2322</v>
      </c>
      <c r="BD1387" s="552">
        <f t="shared" si="814"/>
        <v>-9.9</v>
      </c>
      <c r="BF1387" s="435"/>
      <c r="BG1387" s="435"/>
      <c r="BH1387" s="435"/>
      <c r="BI1387" s="435"/>
      <c r="BJ1387" s="435"/>
      <c r="BK1387" s="435"/>
      <c r="BL1387" s="435"/>
      <c r="BN1387" s="444"/>
    </row>
    <row r="1388" spans="1:66" s="28" customFormat="1" ht="12" customHeight="1">
      <c r="A1388" s="362">
        <v>23600242</v>
      </c>
      <c r="B1388" s="290" t="str">
        <f t="shared" si="833"/>
        <v>23600242</v>
      </c>
      <c r="C1388" s="450" t="s">
        <v>2325</v>
      </c>
      <c r="D1388" s="451" t="s">
        <v>1165</v>
      </c>
      <c r="E1388" s="451"/>
      <c r="F1388" s="300">
        <v>43541</v>
      </c>
      <c r="G1388" s="451"/>
      <c r="H1388" s="556">
        <v>-1565222.82</v>
      </c>
      <c r="I1388" s="556">
        <v>-1695657.82</v>
      </c>
      <c r="J1388" s="556">
        <v>-1826093.82</v>
      </c>
      <c r="K1388" s="556">
        <v>-1956528.82</v>
      </c>
      <c r="L1388" s="556">
        <v>-501760</v>
      </c>
      <c r="M1388" s="556">
        <v>-1379840.12</v>
      </c>
      <c r="N1388" s="556">
        <v>-1505280.12</v>
      </c>
      <c r="O1388" s="556">
        <v>-1630720.12</v>
      </c>
      <c r="P1388" s="556">
        <v>-1756160.12</v>
      </c>
      <c r="Q1388" s="556">
        <v>-1881600.12</v>
      </c>
      <c r="R1388" s="556">
        <v>-1254400</v>
      </c>
      <c r="S1388" s="556">
        <v>-1379840</v>
      </c>
      <c r="T1388" s="556">
        <v>-1505280</v>
      </c>
      <c r="U1388" s="556"/>
      <c r="V1388" s="556">
        <f t="shared" si="803"/>
        <v>-1525261.0391666668</v>
      </c>
      <c r="W1388" s="292"/>
      <c r="X1388" s="293"/>
      <c r="Y1388" s="548">
        <f t="shared" si="837"/>
        <v>0</v>
      </c>
      <c r="Z1388" s="549">
        <f t="shared" si="837"/>
        <v>0</v>
      </c>
      <c r="AA1388" s="549">
        <f t="shared" si="837"/>
        <v>0</v>
      </c>
      <c r="AB1388" s="282">
        <f t="shared" si="801"/>
        <v>-1505280</v>
      </c>
      <c r="AC1388" s="281">
        <f t="shared" si="802"/>
        <v>0</v>
      </c>
      <c r="AD1388" s="549">
        <f t="shared" si="804"/>
        <v>0</v>
      </c>
      <c r="AE1388" s="553">
        <f t="shared" si="805"/>
        <v>0</v>
      </c>
      <c r="AF1388" s="282">
        <f t="shared" si="806"/>
        <v>-1505280</v>
      </c>
      <c r="AG1388" s="283">
        <f t="shared" si="807"/>
        <v>-1505280</v>
      </c>
      <c r="AH1388" s="281">
        <f t="shared" si="824"/>
        <v>0</v>
      </c>
      <c r="AI1388" s="551">
        <f t="shared" si="836"/>
        <v>0</v>
      </c>
      <c r="AJ1388" s="549">
        <f t="shared" si="836"/>
        <v>0</v>
      </c>
      <c r="AK1388" s="549">
        <f t="shared" si="836"/>
        <v>0</v>
      </c>
      <c r="AL1388" s="282">
        <f t="shared" si="842"/>
        <v>-1525261.0391666668</v>
      </c>
      <c r="AM1388" s="281">
        <f t="shared" si="843"/>
        <v>0</v>
      </c>
      <c r="AN1388" s="549">
        <f t="shared" si="838"/>
        <v>0</v>
      </c>
      <c r="AO1388" s="549">
        <f t="shared" si="839"/>
        <v>0</v>
      </c>
      <c r="AP1388" s="549">
        <f t="shared" si="844"/>
        <v>-1525261.0391666668</v>
      </c>
      <c r="AQ1388" s="283">
        <f t="shared" ref="AQ1388" si="847">SUM(AN1388:AP1388)</f>
        <v>-1525261.0391666668</v>
      </c>
      <c r="AR1388" s="281">
        <f t="shared" si="840"/>
        <v>0</v>
      </c>
      <c r="AT1388" s="446" t="s">
        <v>2068</v>
      </c>
      <c r="AU1388" s="344"/>
      <c r="AV1388" s="447" t="str">
        <f t="shared" si="815"/>
        <v>CA</v>
      </c>
      <c r="AW1388" s="447" t="str">
        <f t="shared" si="815"/>
        <v>CL</v>
      </c>
      <c r="AX1388" s="447" t="str">
        <f t="shared" si="815"/>
        <v>AIC</v>
      </c>
      <c r="AY1388" s="447" t="str">
        <f t="shared" si="841"/>
        <v>ERB</v>
      </c>
      <c r="AZ1388" s="447" t="str">
        <f t="shared" si="841"/>
        <v>GRB</v>
      </c>
      <c r="BA1388" s="447" t="str">
        <f t="shared" si="841"/>
        <v>Non-Op</v>
      </c>
      <c r="BC1388" s="449" t="s">
        <v>2100</v>
      </c>
      <c r="BD1388" s="552">
        <f t="shared" si="814"/>
        <v>-1505280</v>
      </c>
      <c r="BF1388" s="435"/>
      <c r="BG1388" s="435"/>
      <c r="BH1388" s="435"/>
      <c r="BI1388" s="435"/>
      <c r="BJ1388" s="435"/>
      <c r="BK1388" s="435"/>
      <c r="BL1388" s="435"/>
      <c r="BN1388" s="444"/>
    </row>
    <row r="1389" spans="1:66" s="28" customFormat="1" ht="12" customHeight="1">
      <c r="A1389" s="287">
        <v>23600351</v>
      </c>
      <c r="B1389" s="288" t="str">
        <f t="shared" si="833"/>
        <v>23600351</v>
      </c>
      <c r="C1389" s="444" t="s">
        <v>1854</v>
      </c>
      <c r="D1389" s="445" t="s">
        <v>2092</v>
      </c>
      <c r="E1389" s="445"/>
      <c r="F1389" s="444"/>
      <c r="G1389" s="445"/>
      <c r="H1389" s="547">
        <v>-12743930.859999999</v>
      </c>
      <c r="I1389" s="547">
        <v>-9701420.1699999999</v>
      </c>
      <c r="J1389" s="547">
        <v>-11348089.73</v>
      </c>
      <c r="K1389" s="547">
        <v>-13234127.57</v>
      </c>
      <c r="L1389" s="547">
        <v>-8200710.3499999996</v>
      </c>
      <c r="M1389" s="547">
        <v>-9780745.9199999999</v>
      </c>
      <c r="N1389" s="547">
        <v>-11158233.460000001</v>
      </c>
      <c r="O1389" s="547">
        <v>-6604903.4199999999</v>
      </c>
      <c r="P1389" s="547">
        <v>-9182822.6799999997</v>
      </c>
      <c r="Q1389" s="547">
        <v>-10627810.720000001</v>
      </c>
      <c r="R1389" s="547">
        <v>-6914627.8799999999</v>
      </c>
      <c r="S1389" s="547">
        <v>-10100898.039999999</v>
      </c>
      <c r="T1389" s="547">
        <v>-13561117.529999999</v>
      </c>
      <c r="U1389" s="547"/>
      <c r="V1389" s="547">
        <f t="shared" si="803"/>
        <v>-10000576.177916666</v>
      </c>
      <c r="W1389" s="285"/>
      <c r="X1389" s="286"/>
      <c r="Y1389" s="548">
        <f t="shared" si="837"/>
        <v>0</v>
      </c>
      <c r="Z1389" s="549">
        <f t="shared" si="837"/>
        <v>-13561117.529999999</v>
      </c>
      <c r="AA1389" s="549">
        <f t="shared" si="837"/>
        <v>0</v>
      </c>
      <c r="AB1389" s="282">
        <f t="shared" si="801"/>
        <v>0</v>
      </c>
      <c r="AC1389" s="281">
        <f t="shared" si="802"/>
        <v>0</v>
      </c>
      <c r="AD1389" s="549">
        <f t="shared" si="804"/>
        <v>0</v>
      </c>
      <c r="AE1389" s="553">
        <f t="shared" si="805"/>
        <v>0</v>
      </c>
      <c r="AF1389" s="282">
        <f t="shared" si="806"/>
        <v>0</v>
      </c>
      <c r="AG1389" s="283">
        <f t="shared" si="807"/>
        <v>0</v>
      </c>
      <c r="AH1389" s="281">
        <f t="shared" si="824"/>
        <v>0</v>
      </c>
      <c r="AI1389" s="551">
        <f t="shared" si="836"/>
        <v>0</v>
      </c>
      <c r="AJ1389" s="549">
        <f t="shared" si="836"/>
        <v>-10000576.177916666</v>
      </c>
      <c r="AK1389" s="549">
        <f t="shared" si="836"/>
        <v>0</v>
      </c>
      <c r="AL1389" s="282">
        <f t="shared" si="842"/>
        <v>0</v>
      </c>
      <c r="AM1389" s="281">
        <f t="shared" si="843"/>
        <v>0</v>
      </c>
      <c r="AN1389" s="549">
        <f t="shared" si="838"/>
        <v>0</v>
      </c>
      <c r="AO1389" s="549">
        <f t="shared" si="839"/>
        <v>0</v>
      </c>
      <c r="AP1389" s="549">
        <f t="shared" si="844"/>
        <v>0</v>
      </c>
      <c r="AQ1389" s="283">
        <f t="shared" si="809"/>
        <v>0</v>
      </c>
      <c r="AR1389" s="281">
        <f t="shared" si="840"/>
        <v>0</v>
      </c>
      <c r="AT1389" s="446"/>
      <c r="AU1389" s="344"/>
      <c r="AV1389" s="447" t="str">
        <f t="shared" si="815"/>
        <v>CA</v>
      </c>
      <c r="AW1389" s="447" t="str">
        <f t="shared" si="815"/>
        <v>CL</v>
      </c>
      <c r="AX1389" s="447" t="str">
        <f t="shared" si="815"/>
        <v>AIC</v>
      </c>
      <c r="AY1389" s="447" t="str">
        <f t="shared" si="841"/>
        <v>ERB</v>
      </c>
      <c r="AZ1389" s="447" t="str">
        <f t="shared" si="841"/>
        <v>GRB</v>
      </c>
      <c r="BA1389" s="447" t="str">
        <f t="shared" si="841"/>
        <v>Non-Op</v>
      </c>
      <c r="BC1389" s="445" t="s">
        <v>2322</v>
      </c>
      <c r="BD1389" s="552">
        <f t="shared" si="814"/>
        <v>-13561117.529999999</v>
      </c>
      <c r="BF1389" s="435"/>
      <c r="BG1389" s="435"/>
      <c r="BH1389" s="435"/>
      <c r="BI1389" s="435"/>
      <c r="BJ1389" s="435"/>
      <c r="BK1389" s="435"/>
      <c r="BL1389" s="435"/>
      <c r="BN1389" s="444"/>
    </row>
    <row r="1390" spans="1:66" s="28" customFormat="1" ht="12" customHeight="1">
      <c r="A1390" s="287">
        <v>23600391</v>
      </c>
      <c r="B1390" s="288" t="str">
        <f t="shared" si="833"/>
        <v>23600391</v>
      </c>
      <c r="C1390" s="444" t="s">
        <v>1855</v>
      </c>
      <c r="D1390" s="445" t="s">
        <v>2092</v>
      </c>
      <c r="E1390" s="445"/>
      <c r="F1390" s="444"/>
      <c r="G1390" s="445"/>
      <c r="H1390" s="547">
        <v>-163108.26</v>
      </c>
      <c r="I1390" s="547">
        <v>-73542.960000000006</v>
      </c>
      <c r="J1390" s="547">
        <v>-147086.96</v>
      </c>
      <c r="K1390" s="547">
        <v>-220629.96</v>
      </c>
      <c r="L1390" s="547">
        <v>-36318.99</v>
      </c>
      <c r="M1390" s="547">
        <v>-110891.99</v>
      </c>
      <c r="N1390" s="547">
        <v>-185465.99</v>
      </c>
      <c r="O1390" s="547">
        <v>-116937.98</v>
      </c>
      <c r="P1390" s="547">
        <v>-193123.98</v>
      </c>
      <c r="Q1390" s="547">
        <v>-269309.98</v>
      </c>
      <c r="R1390" s="547">
        <v>-101603.66</v>
      </c>
      <c r="S1390" s="547">
        <v>-179097.66</v>
      </c>
      <c r="T1390" s="547">
        <v>-256592.66</v>
      </c>
      <c r="U1390" s="547"/>
      <c r="V1390" s="547">
        <f t="shared" si="803"/>
        <v>-153655.04749999999</v>
      </c>
      <c r="W1390" s="285"/>
      <c r="X1390" s="286"/>
      <c r="Y1390" s="548">
        <f t="shared" si="837"/>
        <v>0</v>
      </c>
      <c r="Z1390" s="549">
        <f t="shared" si="837"/>
        <v>-256592.66</v>
      </c>
      <c r="AA1390" s="549">
        <f t="shared" si="837"/>
        <v>0</v>
      </c>
      <c r="AB1390" s="282">
        <f t="shared" si="801"/>
        <v>0</v>
      </c>
      <c r="AC1390" s="281">
        <f t="shared" si="802"/>
        <v>0</v>
      </c>
      <c r="AD1390" s="549">
        <f t="shared" si="804"/>
        <v>0</v>
      </c>
      <c r="AE1390" s="553">
        <f t="shared" si="805"/>
        <v>0</v>
      </c>
      <c r="AF1390" s="282">
        <f t="shared" si="806"/>
        <v>0</v>
      </c>
      <c r="AG1390" s="283">
        <f t="shared" si="807"/>
        <v>0</v>
      </c>
      <c r="AH1390" s="281">
        <f t="shared" si="824"/>
        <v>0</v>
      </c>
      <c r="AI1390" s="551">
        <f t="shared" si="836"/>
        <v>0</v>
      </c>
      <c r="AJ1390" s="549">
        <f t="shared" si="836"/>
        <v>-153655.04749999999</v>
      </c>
      <c r="AK1390" s="549">
        <f t="shared" si="836"/>
        <v>0</v>
      </c>
      <c r="AL1390" s="282">
        <f t="shared" si="842"/>
        <v>0</v>
      </c>
      <c r="AM1390" s="281">
        <f t="shared" si="843"/>
        <v>0</v>
      </c>
      <c r="AN1390" s="549">
        <f t="shared" si="838"/>
        <v>0</v>
      </c>
      <c r="AO1390" s="549">
        <f t="shared" si="839"/>
        <v>0</v>
      </c>
      <c r="AP1390" s="549">
        <f t="shared" si="844"/>
        <v>0</v>
      </c>
      <c r="AQ1390" s="283">
        <f t="shared" si="809"/>
        <v>0</v>
      </c>
      <c r="AR1390" s="281">
        <f t="shared" si="840"/>
        <v>0</v>
      </c>
      <c r="AT1390" s="446"/>
      <c r="AU1390" s="344"/>
      <c r="AV1390" s="447" t="str">
        <f t="shared" si="815"/>
        <v>CA</v>
      </c>
      <c r="AW1390" s="447" t="str">
        <f t="shared" si="815"/>
        <v>CL</v>
      </c>
      <c r="AX1390" s="447" t="str">
        <f t="shared" si="815"/>
        <v>AIC</v>
      </c>
      <c r="AY1390" s="447" t="str">
        <f t="shared" si="841"/>
        <v>ERB</v>
      </c>
      <c r="AZ1390" s="447" t="str">
        <f t="shared" si="841"/>
        <v>GRB</v>
      </c>
      <c r="BA1390" s="447" t="str">
        <f t="shared" si="841"/>
        <v>Non-Op</v>
      </c>
      <c r="BC1390" s="445" t="s">
        <v>2322</v>
      </c>
      <c r="BD1390" s="552">
        <f t="shared" si="814"/>
        <v>-256592.66</v>
      </c>
      <c r="BF1390" s="435"/>
      <c r="BG1390" s="435"/>
      <c r="BH1390" s="435"/>
      <c r="BI1390" s="435"/>
      <c r="BJ1390" s="435"/>
      <c r="BK1390" s="435"/>
      <c r="BL1390" s="435"/>
      <c r="BN1390" s="444"/>
    </row>
    <row r="1391" spans="1:66" s="28" customFormat="1" ht="12" customHeight="1">
      <c r="A1391" s="287">
        <v>23600421</v>
      </c>
      <c r="B1391" s="288" t="str">
        <f t="shared" si="833"/>
        <v>23600421</v>
      </c>
      <c r="C1391" s="444" t="s">
        <v>2976</v>
      </c>
      <c r="D1391" s="445" t="s">
        <v>2092</v>
      </c>
      <c r="E1391" s="445"/>
      <c r="F1391" s="444"/>
      <c r="G1391" s="445"/>
      <c r="H1391" s="547">
        <v>0</v>
      </c>
      <c r="I1391" s="547">
        <v>0</v>
      </c>
      <c r="J1391" s="547">
        <v>0</v>
      </c>
      <c r="K1391" s="547">
        <v>0</v>
      </c>
      <c r="L1391" s="547">
        <v>0</v>
      </c>
      <c r="M1391" s="547">
        <v>0</v>
      </c>
      <c r="N1391" s="547">
        <v>0</v>
      </c>
      <c r="O1391" s="547">
        <v>0</v>
      </c>
      <c r="P1391" s="547">
        <v>0</v>
      </c>
      <c r="Q1391" s="547">
        <v>0</v>
      </c>
      <c r="R1391" s="547">
        <v>0</v>
      </c>
      <c r="S1391" s="547">
        <v>0</v>
      </c>
      <c r="T1391" s="547">
        <v>0</v>
      </c>
      <c r="U1391" s="547"/>
      <c r="V1391" s="547">
        <f t="shared" si="803"/>
        <v>0</v>
      </c>
      <c r="W1391" s="285"/>
      <c r="X1391" s="286"/>
      <c r="Y1391" s="548">
        <f t="shared" si="837"/>
        <v>0</v>
      </c>
      <c r="Z1391" s="549">
        <f t="shared" si="837"/>
        <v>0</v>
      </c>
      <c r="AA1391" s="549">
        <f t="shared" si="837"/>
        <v>0</v>
      </c>
      <c r="AB1391" s="282">
        <f t="shared" si="801"/>
        <v>0</v>
      </c>
      <c r="AC1391" s="281">
        <f t="shared" si="802"/>
        <v>0</v>
      </c>
      <c r="AD1391" s="549">
        <f t="shared" si="804"/>
        <v>0</v>
      </c>
      <c r="AE1391" s="553">
        <f t="shared" si="805"/>
        <v>0</v>
      </c>
      <c r="AF1391" s="282">
        <f t="shared" si="806"/>
        <v>0</v>
      </c>
      <c r="AG1391" s="283">
        <f t="shared" si="807"/>
        <v>0</v>
      </c>
      <c r="AH1391" s="281">
        <f t="shared" si="824"/>
        <v>0</v>
      </c>
      <c r="AI1391" s="551">
        <f t="shared" si="836"/>
        <v>0</v>
      </c>
      <c r="AJ1391" s="549">
        <f t="shared" si="836"/>
        <v>0</v>
      </c>
      <c r="AK1391" s="549">
        <f t="shared" si="836"/>
        <v>0</v>
      </c>
      <c r="AL1391" s="282">
        <f t="shared" si="842"/>
        <v>0</v>
      </c>
      <c r="AM1391" s="281">
        <f t="shared" si="843"/>
        <v>0</v>
      </c>
      <c r="AN1391" s="549">
        <f t="shared" si="838"/>
        <v>0</v>
      </c>
      <c r="AO1391" s="549">
        <f t="shared" si="839"/>
        <v>0</v>
      </c>
      <c r="AP1391" s="549">
        <f t="shared" si="844"/>
        <v>0</v>
      </c>
      <c r="AQ1391" s="283">
        <f t="shared" si="809"/>
        <v>0</v>
      </c>
      <c r="AR1391" s="281">
        <f t="shared" si="840"/>
        <v>0</v>
      </c>
      <c r="AT1391" s="446"/>
      <c r="AU1391" s="344"/>
      <c r="AV1391" s="447" t="str">
        <f t="shared" si="815"/>
        <v>CA</v>
      </c>
      <c r="AW1391" s="447" t="str">
        <f t="shared" si="815"/>
        <v>CL</v>
      </c>
      <c r="AX1391" s="447" t="str">
        <f t="shared" si="815"/>
        <v>AIC</v>
      </c>
      <c r="AY1391" s="447" t="str">
        <f t="shared" si="841"/>
        <v>ERB</v>
      </c>
      <c r="AZ1391" s="447" t="str">
        <f t="shared" si="841"/>
        <v>GRB</v>
      </c>
      <c r="BA1391" s="447" t="str">
        <f t="shared" si="841"/>
        <v>Non-Op</v>
      </c>
      <c r="BC1391" s="445" t="s">
        <v>2322</v>
      </c>
      <c r="BD1391" s="552">
        <f t="shared" si="814"/>
        <v>0</v>
      </c>
      <c r="BF1391" s="435"/>
      <c r="BG1391" s="435"/>
      <c r="BH1391" s="435"/>
      <c r="BI1391" s="435"/>
      <c r="BJ1391" s="435"/>
      <c r="BK1391" s="435"/>
      <c r="BL1391" s="435"/>
      <c r="BN1391" s="444"/>
    </row>
    <row r="1392" spans="1:66" s="28" customFormat="1" ht="12" customHeight="1">
      <c r="A1392" s="287">
        <v>23600431</v>
      </c>
      <c r="B1392" s="288" t="str">
        <f t="shared" si="833"/>
        <v>23600431</v>
      </c>
      <c r="C1392" s="444" t="s">
        <v>1856</v>
      </c>
      <c r="D1392" s="445" t="s">
        <v>2092</v>
      </c>
      <c r="E1392" s="445"/>
      <c r="F1392" s="444"/>
      <c r="G1392" s="445"/>
      <c r="H1392" s="547">
        <v>-122534.2</v>
      </c>
      <c r="I1392" s="547">
        <v>-186683.32</v>
      </c>
      <c r="J1392" s="547">
        <v>-225754.51</v>
      </c>
      <c r="K1392" s="547">
        <v>-243492.8</v>
      </c>
      <c r="L1392" s="547">
        <v>-261181.42</v>
      </c>
      <c r="M1392" s="547">
        <v>-260551.24</v>
      </c>
      <c r="N1392" s="547">
        <v>-262207.34999999998</v>
      </c>
      <c r="O1392" s="547">
        <v>-259321.52</v>
      </c>
      <c r="P1392" s="547">
        <v>-265220.31</v>
      </c>
      <c r="Q1392" s="547">
        <v>-263923.88</v>
      </c>
      <c r="R1392" s="547">
        <v>-261214.95</v>
      </c>
      <c r="S1392" s="547">
        <v>84642.92</v>
      </c>
      <c r="T1392" s="547">
        <v>71249.16</v>
      </c>
      <c r="U1392" s="547"/>
      <c r="V1392" s="547">
        <f t="shared" si="803"/>
        <v>-202545.90833333335</v>
      </c>
      <c r="W1392" s="285"/>
      <c r="X1392" s="286"/>
      <c r="Y1392" s="548">
        <f t="shared" si="837"/>
        <v>0</v>
      </c>
      <c r="Z1392" s="549">
        <f t="shared" si="837"/>
        <v>71249.16</v>
      </c>
      <c r="AA1392" s="549">
        <f t="shared" si="837"/>
        <v>0</v>
      </c>
      <c r="AB1392" s="282">
        <f t="shared" si="801"/>
        <v>0</v>
      </c>
      <c r="AC1392" s="281">
        <f t="shared" si="802"/>
        <v>0</v>
      </c>
      <c r="AD1392" s="549">
        <f t="shared" si="804"/>
        <v>0</v>
      </c>
      <c r="AE1392" s="553">
        <f t="shared" si="805"/>
        <v>0</v>
      </c>
      <c r="AF1392" s="282">
        <f t="shared" si="806"/>
        <v>0</v>
      </c>
      <c r="AG1392" s="283">
        <f t="shared" si="807"/>
        <v>0</v>
      </c>
      <c r="AH1392" s="281">
        <f t="shared" si="824"/>
        <v>0</v>
      </c>
      <c r="AI1392" s="551">
        <f t="shared" si="836"/>
        <v>0</v>
      </c>
      <c r="AJ1392" s="549">
        <f t="shared" si="836"/>
        <v>-202545.90833333335</v>
      </c>
      <c r="AK1392" s="549">
        <f t="shared" si="836"/>
        <v>0</v>
      </c>
      <c r="AL1392" s="282">
        <f t="shared" si="842"/>
        <v>0</v>
      </c>
      <c r="AM1392" s="281">
        <f t="shared" si="843"/>
        <v>0</v>
      </c>
      <c r="AN1392" s="549">
        <f t="shared" si="838"/>
        <v>0</v>
      </c>
      <c r="AO1392" s="549">
        <f t="shared" si="839"/>
        <v>0</v>
      </c>
      <c r="AP1392" s="549">
        <f t="shared" si="844"/>
        <v>0</v>
      </c>
      <c r="AQ1392" s="283">
        <f t="shared" si="809"/>
        <v>0</v>
      </c>
      <c r="AR1392" s="281">
        <f t="shared" si="840"/>
        <v>0</v>
      </c>
      <c r="AT1392" s="446"/>
      <c r="AU1392" s="344"/>
      <c r="AV1392" s="447" t="str">
        <f t="shared" si="815"/>
        <v>CA</v>
      </c>
      <c r="AW1392" s="447" t="str">
        <f t="shared" si="815"/>
        <v>CL</v>
      </c>
      <c r="AX1392" s="447" t="str">
        <f t="shared" si="815"/>
        <v>AIC</v>
      </c>
      <c r="AY1392" s="447" t="str">
        <f t="shared" si="841"/>
        <v>ERB</v>
      </c>
      <c r="AZ1392" s="447" t="str">
        <f t="shared" si="841"/>
        <v>GRB</v>
      </c>
      <c r="BA1392" s="447" t="str">
        <f t="shared" si="841"/>
        <v>Non-Op</v>
      </c>
      <c r="BC1392" s="445" t="s">
        <v>2322</v>
      </c>
      <c r="BD1392" s="552">
        <f t="shared" si="814"/>
        <v>71249.16</v>
      </c>
      <c r="BF1392" s="435"/>
      <c r="BG1392" s="435"/>
      <c r="BH1392" s="435"/>
      <c r="BI1392" s="435"/>
      <c r="BJ1392" s="435"/>
      <c r="BK1392" s="435"/>
      <c r="BL1392" s="435"/>
      <c r="BN1392" s="444"/>
    </row>
    <row r="1393" spans="1:66" s="28" customFormat="1" ht="12" customHeight="1">
      <c r="A1393" s="287">
        <v>23600451</v>
      </c>
      <c r="B1393" s="288" t="str">
        <f t="shared" si="833"/>
        <v>23600451</v>
      </c>
      <c r="C1393" s="444" t="s">
        <v>1857</v>
      </c>
      <c r="D1393" s="445" t="s">
        <v>2092</v>
      </c>
      <c r="E1393" s="445"/>
      <c r="F1393" s="444"/>
      <c r="G1393" s="445"/>
      <c r="H1393" s="547">
        <v>-269181.78999999998</v>
      </c>
      <c r="I1393" s="547">
        <v>-390283.07</v>
      </c>
      <c r="J1393" s="547">
        <v>-465680.74</v>
      </c>
      <c r="K1393" s="547">
        <v>-520995.33</v>
      </c>
      <c r="L1393" s="547">
        <v>-562920.28</v>
      </c>
      <c r="M1393" s="547">
        <v>-570756.54</v>
      </c>
      <c r="N1393" s="547">
        <v>-562291.42000000004</v>
      </c>
      <c r="O1393" s="547">
        <v>-562786.98</v>
      </c>
      <c r="P1393" s="547">
        <v>-569978.43000000005</v>
      </c>
      <c r="Q1393" s="547">
        <v>-572225.29</v>
      </c>
      <c r="R1393" s="547">
        <v>-571843.66</v>
      </c>
      <c r="S1393" s="547">
        <v>-550223.02</v>
      </c>
      <c r="T1393" s="547">
        <v>-584438.80000000005</v>
      </c>
      <c r="U1393" s="547"/>
      <c r="V1393" s="547">
        <f t="shared" si="803"/>
        <v>-527232.92125000001</v>
      </c>
      <c r="W1393" s="285"/>
      <c r="X1393" s="286"/>
      <c r="Y1393" s="548">
        <f t="shared" si="837"/>
        <v>0</v>
      </c>
      <c r="Z1393" s="549">
        <f t="shared" si="837"/>
        <v>-584438.80000000005</v>
      </c>
      <c r="AA1393" s="549">
        <f t="shared" si="837"/>
        <v>0</v>
      </c>
      <c r="AB1393" s="282">
        <f t="shared" si="801"/>
        <v>0</v>
      </c>
      <c r="AC1393" s="281">
        <f t="shared" si="802"/>
        <v>0</v>
      </c>
      <c r="AD1393" s="549">
        <f t="shared" si="804"/>
        <v>0</v>
      </c>
      <c r="AE1393" s="553">
        <f t="shared" si="805"/>
        <v>0</v>
      </c>
      <c r="AF1393" s="282">
        <f t="shared" si="806"/>
        <v>0</v>
      </c>
      <c r="AG1393" s="283">
        <f t="shared" si="807"/>
        <v>0</v>
      </c>
      <c r="AH1393" s="281">
        <f t="shared" si="824"/>
        <v>0</v>
      </c>
      <c r="AI1393" s="551">
        <f t="shared" si="836"/>
        <v>0</v>
      </c>
      <c r="AJ1393" s="549">
        <f t="shared" si="836"/>
        <v>-527232.92125000001</v>
      </c>
      <c r="AK1393" s="549">
        <f t="shared" si="836"/>
        <v>0</v>
      </c>
      <c r="AL1393" s="282">
        <f t="shared" si="842"/>
        <v>0</v>
      </c>
      <c r="AM1393" s="281">
        <f t="shared" si="843"/>
        <v>0</v>
      </c>
      <c r="AN1393" s="549">
        <f t="shared" si="838"/>
        <v>0</v>
      </c>
      <c r="AO1393" s="549">
        <f t="shared" si="839"/>
        <v>0</v>
      </c>
      <c r="AP1393" s="549">
        <f t="shared" si="844"/>
        <v>0</v>
      </c>
      <c r="AQ1393" s="283">
        <f t="shared" si="809"/>
        <v>0</v>
      </c>
      <c r="AR1393" s="281">
        <f t="shared" si="840"/>
        <v>0</v>
      </c>
      <c r="AT1393" s="446"/>
      <c r="AU1393" s="344"/>
      <c r="AV1393" s="447" t="str">
        <f t="shared" si="815"/>
        <v>CA</v>
      </c>
      <c r="AW1393" s="447" t="str">
        <f t="shared" si="815"/>
        <v>CL</v>
      </c>
      <c r="AX1393" s="447" t="str">
        <f t="shared" si="815"/>
        <v>AIC</v>
      </c>
      <c r="AY1393" s="447" t="str">
        <f t="shared" si="841"/>
        <v>ERB</v>
      </c>
      <c r="AZ1393" s="447" t="str">
        <f t="shared" si="841"/>
        <v>GRB</v>
      </c>
      <c r="BA1393" s="447" t="str">
        <f t="shared" si="841"/>
        <v>Non-Op</v>
      </c>
      <c r="BC1393" s="445" t="s">
        <v>2322</v>
      </c>
      <c r="BD1393" s="552">
        <f t="shared" si="814"/>
        <v>-584438.80000000005</v>
      </c>
      <c r="BF1393" s="435"/>
      <c r="BG1393" s="435"/>
      <c r="BH1393" s="435"/>
      <c r="BI1393" s="435"/>
      <c r="BJ1393" s="435"/>
      <c r="BK1393" s="435"/>
      <c r="BL1393" s="435"/>
      <c r="BN1393" s="444"/>
    </row>
    <row r="1394" spans="1:66" s="28" customFormat="1" ht="12" customHeight="1">
      <c r="A1394" s="287">
        <v>23600471</v>
      </c>
      <c r="B1394" s="288" t="str">
        <f t="shared" si="833"/>
        <v>23600471</v>
      </c>
      <c r="C1394" s="444" t="s">
        <v>1858</v>
      </c>
      <c r="D1394" s="445" t="s">
        <v>2092</v>
      </c>
      <c r="E1394" s="445"/>
      <c r="F1394" s="444"/>
      <c r="G1394" s="445"/>
      <c r="H1394" s="547">
        <v>-10828246.26</v>
      </c>
      <c r="I1394" s="547">
        <v>-10251509.15</v>
      </c>
      <c r="J1394" s="547">
        <v>-9266975.1600000001</v>
      </c>
      <c r="K1394" s="547">
        <v>-8916891.7799999993</v>
      </c>
      <c r="L1394" s="547">
        <v>-8187207.3300000001</v>
      </c>
      <c r="M1394" s="547">
        <v>-7645234.75</v>
      </c>
      <c r="N1394" s="547">
        <v>-7004420.8700000001</v>
      </c>
      <c r="O1394" s="547">
        <v>-6578744.9400000004</v>
      </c>
      <c r="P1394" s="547">
        <v>-7607959.8399999999</v>
      </c>
      <c r="Q1394" s="547">
        <v>-3766389.94</v>
      </c>
      <c r="R1394" s="547">
        <v>-6092370.04</v>
      </c>
      <c r="S1394" s="547">
        <v>-8237985.0499999998</v>
      </c>
      <c r="T1394" s="547">
        <v>-10282005.24</v>
      </c>
      <c r="U1394" s="547"/>
      <c r="V1394" s="547">
        <f t="shared" si="803"/>
        <v>-7842567.8833333328</v>
      </c>
      <c r="W1394" s="285"/>
      <c r="X1394" s="286"/>
      <c r="Y1394" s="548">
        <f t="shared" si="837"/>
        <v>0</v>
      </c>
      <c r="Z1394" s="549">
        <f t="shared" si="837"/>
        <v>-10282005.24</v>
      </c>
      <c r="AA1394" s="549">
        <f t="shared" si="837"/>
        <v>0</v>
      </c>
      <c r="AB1394" s="282">
        <f t="shared" si="801"/>
        <v>0</v>
      </c>
      <c r="AC1394" s="281">
        <f t="shared" si="802"/>
        <v>0</v>
      </c>
      <c r="AD1394" s="549">
        <f t="shared" si="804"/>
        <v>0</v>
      </c>
      <c r="AE1394" s="553">
        <f t="shared" si="805"/>
        <v>0</v>
      </c>
      <c r="AF1394" s="282">
        <f t="shared" si="806"/>
        <v>0</v>
      </c>
      <c r="AG1394" s="283">
        <f t="shared" si="807"/>
        <v>0</v>
      </c>
      <c r="AH1394" s="281">
        <f t="shared" si="824"/>
        <v>0</v>
      </c>
      <c r="AI1394" s="551">
        <f t="shared" si="836"/>
        <v>0</v>
      </c>
      <c r="AJ1394" s="549">
        <f t="shared" si="836"/>
        <v>-7842567.8833333328</v>
      </c>
      <c r="AK1394" s="549">
        <f t="shared" si="836"/>
        <v>0</v>
      </c>
      <c r="AL1394" s="282">
        <f t="shared" si="842"/>
        <v>0</v>
      </c>
      <c r="AM1394" s="281">
        <f t="shared" si="843"/>
        <v>0</v>
      </c>
      <c r="AN1394" s="549">
        <f t="shared" si="838"/>
        <v>0</v>
      </c>
      <c r="AO1394" s="549">
        <f t="shared" si="839"/>
        <v>0</v>
      </c>
      <c r="AP1394" s="549">
        <f t="shared" si="844"/>
        <v>0</v>
      </c>
      <c r="AQ1394" s="283">
        <f t="shared" si="809"/>
        <v>0</v>
      </c>
      <c r="AR1394" s="281">
        <f t="shared" si="840"/>
        <v>0</v>
      </c>
      <c r="AT1394" s="446"/>
      <c r="AU1394" s="344"/>
      <c r="AV1394" s="447" t="str">
        <f t="shared" si="815"/>
        <v>CA</v>
      </c>
      <c r="AW1394" s="447" t="str">
        <f t="shared" si="815"/>
        <v>CL</v>
      </c>
      <c r="AX1394" s="447" t="str">
        <f t="shared" si="815"/>
        <v>AIC</v>
      </c>
      <c r="AY1394" s="447" t="str">
        <f t="shared" si="841"/>
        <v>ERB</v>
      </c>
      <c r="AZ1394" s="447" t="str">
        <f t="shared" si="841"/>
        <v>GRB</v>
      </c>
      <c r="BA1394" s="447" t="str">
        <f t="shared" si="841"/>
        <v>Non-Op</v>
      </c>
      <c r="BC1394" s="445" t="s">
        <v>2322</v>
      </c>
      <c r="BD1394" s="552">
        <f t="shared" si="814"/>
        <v>-10282005.24</v>
      </c>
      <c r="BF1394" s="435"/>
      <c r="BG1394" s="435"/>
      <c r="BH1394" s="435"/>
      <c r="BI1394" s="435"/>
      <c r="BJ1394" s="435"/>
      <c r="BK1394" s="435"/>
      <c r="BL1394" s="435"/>
      <c r="BN1394" s="444"/>
    </row>
    <row r="1395" spans="1:66" s="28" customFormat="1" ht="12" customHeight="1">
      <c r="A1395" s="362">
        <v>23600521</v>
      </c>
      <c r="B1395" s="290" t="str">
        <f t="shared" si="833"/>
        <v>23600521</v>
      </c>
      <c r="C1395" s="450" t="s">
        <v>2326</v>
      </c>
      <c r="D1395" s="451" t="s">
        <v>2092</v>
      </c>
      <c r="E1395" s="451"/>
      <c r="F1395" s="300">
        <v>44060</v>
      </c>
      <c r="G1395" s="451"/>
      <c r="H1395" s="556">
        <v>0</v>
      </c>
      <c r="I1395" s="556">
        <v>-261.81</v>
      </c>
      <c r="J1395" s="556">
        <v>-523.61</v>
      </c>
      <c r="K1395" s="556">
        <v>-1269.8399999999999</v>
      </c>
      <c r="L1395" s="556">
        <v>-281.14999999999998</v>
      </c>
      <c r="M1395" s="556">
        <v>-524</v>
      </c>
      <c r="N1395" s="556">
        <v>-733.57</v>
      </c>
      <c r="O1395" s="556">
        <v>0</v>
      </c>
      <c r="P1395" s="556">
        <v>0</v>
      </c>
      <c r="Q1395" s="556">
        <v>0</v>
      </c>
      <c r="R1395" s="556">
        <v>0</v>
      </c>
      <c r="S1395" s="556">
        <v>0</v>
      </c>
      <c r="T1395" s="556">
        <v>0</v>
      </c>
      <c r="U1395" s="556"/>
      <c r="V1395" s="556">
        <f t="shared" si="803"/>
        <v>-299.49833333333339</v>
      </c>
      <c r="W1395" s="292"/>
      <c r="X1395" s="293"/>
      <c r="Y1395" s="548">
        <f t="shared" si="837"/>
        <v>0</v>
      </c>
      <c r="Z1395" s="549">
        <f t="shared" si="837"/>
        <v>0</v>
      </c>
      <c r="AA1395" s="549">
        <f t="shared" si="837"/>
        <v>0</v>
      </c>
      <c r="AB1395" s="282">
        <f t="shared" si="801"/>
        <v>0</v>
      </c>
      <c r="AC1395" s="281">
        <f t="shared" si="802"/>
        <v>0</v>
      </c>
      <c r="AD1395" s="549">
        <f t="shared" si="804"/>
        <v>0</v>
      </c>
      <c r="AE1395" s="553">
        <f t="shared" si="805"/>
        <v>0</v>
      </c>
      <c r="AF1395" s="282">
        <f t="shared" si="806"/>
        <v>0</v>
      </c>
      <c r="AG1395" s="283">
        <f t="shared" si="807"/>
        <v>0</v>
      </c>
      <c r="AH1395" s="281">
        <f t="shared" si="824"/>
        <v>0</v>
      </c>
      <c r="AI1395" s="551">
        <f t="shared" si="836"/>
        <v>0</v>
      </c>
      <c r="AJ1395" s="549">
        <f t="shared" si="836"/>
        <v>-299.49833333333339</v>
      </c>
      <c r="AK1395" s="549">
        <f t="shared" si="836"/>
        <v>0</v>
      </c>
      <c r="AL1395" s="282">
        <f t="shared" si="842"/>
        <v>0</v>
      </c>
      <c r="AM1395" s="281">
        <f t="shared" si="843"/>
        <v>0</v>
      </c>
      <c r="AN1395" s="549">
        <f t="shared" si="838"/>
        <v>0</v>
      </c>
      <c r="AO1395" s="549">
        <f t="shared" si="839"/>
        <v>0</v>
      </c>
      <c r="AP1395" s="549">
        <f t="shared" si="844"/>
        <v>0</v>
      </c>
      <c r="AQ1395" s="283">
        <f t="shared" ref="AQ1395" si="848">SUM(AN1395:AP1395)</f>
        <v>0</v>
      </c>
      <c r="AR1395" s="281">
        <f t="shared" si="840"/>
        <v>0</v>
      </c>
      <c r="AT1395" s="446"/>
      <c r="AU1395" s="344"/>
      <c r="AV1395" s="447" t="str">
        <f t="shared" si="815"/>
        <v>CA</v>
      </c>
      <c r="AW1395" s="447" t="str">
        <f t="shared" si="815"/>
        <v>CL</v>
      </c>
      <c r="AX1395" s="447" t="str">
        <f t="shared" si="815"/>
        <v>AIC</v>
      </c>
      <c r="AY1395" s="447" t="str">
        <f t="shared" si="841"/>
        <v>ERB</v>
      </c>
      <c r="AZ1395" s="447" t="str">
        <f t="shared" si="841"/>
        <v>GRB</v>
      </c>
      <c r="BA1395" s="447" t="str">
        <f t="shared" si="841"/>
        <v>Non-Op</v>
      </c>
      <c r="BC1395" s="445" t="s">
        <v>2322</v>
      </c>
      <c r="BD1395" s="552">
        <f t="shared" si="814"/>
        <v>0</v>
      </c>
      <c r="BF1395" s="435"/>
      <c r="BG1395" s="435"/>
      <c r="BH1395" s="435"/>
      <c r="BI1395" s="435"/>
      <c r="BJ1395" s="435"/>
      <c r="BK1395" s="435"/>
      <c r="BL1395" s="435"/>
      <c r="BN1395" s="444"/>
    </row>
    <row r="1396" spans="1:66" s="28" customFormat="1" ht="12" customHeight="1">
      <c r="A1396" s="362">
        <v>23600531</v>
      </c>
      <c r="B1396" s="290" t="str">
        <f t="shared" si="833"/>
        <v>23600531</v>
      </c>
      <c r="C1396" s="450" t="s">
        <v>2327</v>
      </c>
      <c r="D1396" s="451" t="s">
        <v>2092</v>
      </c>
      <c r="E1396" s="451"/>
      <c r="F1396" s="300">
        <v>44060</v>
      </c>
      <c r="G1396" s="451"/>
      <c r="H1396" s="556">
        <v>-285.48</v>
      </c>
      <c r="I1396" s="556">
        <v>-95.9</v>
      </c>
      <c r="J1396" s="556">
        <v>-191.8</v>
      </c>
      <c r="K1396" s="556">
        <v>-468.48</v>
      </c>
      <c r="L1396" s="556">
        <v>-176.54</v>
      </c>
      <c r="M1396" s="556">
        <v>-359.08</v>
      </c>
      <c r="N1396" s="556">
        <v>-541.62</v>
      </c>
      <c r="O1396" s="556">
        <v>-197.89</v>
      </c>
      <c r="P1396" s="556">
        <v>-382.77</v>
      </c>
      <c r="Q1396" s="556">
        <v>-567.65</v>
      </c>
      <c r="R1396" s="556">
        <v>-182.72</v>
      </c>
      <c r="S1396" s="556">
        <v>-366</v>
      </c>
      <c r="T1396" s="556">
        <v>-549.16</v>
      </c>
      <c r="U1396" s="556"/>
      <c r="V1396" s="556">
        <f t="shared" si="803"/>
        <v>-328.98083333333335</v>
      </c>
      <c r="W1396" s="292"/>
      <c r="X1396" s="293"/>
      <c r="Y1396" s="548">
        <f t="shared" si="837"/>
        <v>0</v>
      </c>
      <c r="Z1396" s="549">
        <f t="shared" si="837"/>
        <v>-549.16</v>
      </c>
      <c r="AA1396" s="549">
        <f t="shared" si="837"/>
        <v>0</v>
      </c>
      <c r="AB1396" s="282">
        <f t="shared" si="801"/>
        <v>0</v>
      </c>
      <c r="AC1396" s="281">
        <f t="shared" si="802"/>
        <v>0</v>
      </c>
      <c r="AD1396" s="549">
        <f t="shared" si="804"/>
        <v>0</v>
      </c>
      <c r="AE1396" s="553">
        <f t="shared" si="805"/>
        <v>0</v>
      </c>
      <c r="AF1396" s="282">
        <f t="shared" si="806"/>
        <v>0</v>
      </c>
      <c r="AG1396" s="283">
        <f t="shared" si="807"/>
        <v>0</v>
      </c>
      <c r="AH1396" s="281">
        <f t="shared" si="824"/>
        <v>0</v>
      </c>
      <c r="AI1396" s="551">
        <f t="shared" si="836"/>
        <v>0</v>
      </c>
      <c r="AJ1396" s="549">
        <f t="shared" si="836"/>
        <v>-328.98083333333335</v>
      </c>
      <c r="AK1396" s="549">
        <f t="shared" si="836"/>
        <v>0</v>
      </c>
      <c r="AL1396" s="282">
        <f t="shared" si="842"/>
        <v>0</v>
      </c>
      <c r="AM1396" s="281">
        <f t="shared" si="843"/>
        <v>0</v>
      </c>
      <c r="AN1396" s="549">
        <f t="shared" si="838"/>
        <v>0</v>
      </c>
      <c r="AO1396" s="549">
        <f t="shared" si="839"/>
        <v>0</v>
      </c>
      <c r="AP1396" s="549">
        <f t="shared" si="844"/>
        <v>0</v>
      </c>
      <c r="AQ1396" s="283">
        <f t="shared" ref="AQ1396" si="849">SUM(AN1396:AP1396)</f>
        <v>0</v>
      </c>
      <c r="AR1396" s="281">
        <f t="shared" si="840"/>
        <v>0</v>
      </c>
      <c r="AT1396" s="446"/>
      <c r="AU1396" s="344"/>
      <c r="AV1396" s="447" t="str">
        <f t="shared" si="815"/>
        <v>CA</v>
      </c>
      <c r="AW1396" s="447" t="str">
        <f t="shared" si="815"/>
        <v>CL</v>
      </c>
      <c r="AX1396" s="447" t="str">
        <f t="shared" si="815"/>
        <v>AIC</v>
      </c>
      <c r="AY1396" s="447" t="str">
        <f t="shared" si="841"/>
        <v>ERB</v>
      </c>
      <c r="AZ1396" s="447" t="str">
        <f t="shared" si="841"/>
        <v>GRB</v>
      </c>
      <c r="BA1396" s="447" t="str">
        <f t="shared" si="841"/>
        <v>Non-Op</v>
      </c>
      <c r="BC1396" s="445" t="s">
        <v>2322</v>
      </c>
      <c r="BD1396" s="552">
        <f t="shared" si="814"/>
        <v>-549.16</v>
      </c>
      <c r="BF1396" s="435"/>
      <c r="BG1396" s="435"/>
      <c r="BH1396" s="435"/>
      <c r="BI1396" s="435"/>
      <c r="BJ1396" s="435"/>
      <c r="BK1396" s="435"/>
      <c r="BL1396" s="435"/>
      <c r="BN1396" s="444"/>
    </row>
    <row r="1397" spans="1:66" s="28" customFormat="1" ht="12" customHeight="1">
      <c r="A1397" s="362">
        <v>23600543</v>
      </c>
      <c r="B1397" s="290" t="str">
        <f t="shared" si="833"/>
        <v>23600543</v>
      </c>
      <c r="C1397" s="450" t="s">
        <v>2328</v>
      </c>
      <c r="D1397" s="451" t="s">
        <v>2092</v>
      </c>
      <c r="E1397" s="451"/>
      <c r="F1397" s="300">
        <v>44377</v>
      </c>
      <c r="G1397" s="451"/>
      <c r="H1397" s="556">
        <v>0</v>
      </c>
      <c r="I1397" s="556">
        <v>0</v>
      </c>
      <c r="J1397" s="556">
        <v>0</v>
      </c>
      <c r="K1397" s="556">
        <v>0</v>
      </c>
      <c r="L1397" s="556">
        <v>0</v>
      </c>
      <c r="M1397" s="556">
        <v>0</v>
      </c>
      <c r="N1397" s="556">
        <v>0</v>
      </c>
      <c r="O1397" s="556">
        <v>0</v>
      </c>
      <c r="P1397" s="556">
        <v>0</v>
      </c>
      <c r="Q1397" s="556">
        <v>0</v>
      </c>
      <c r="R1397" s="556">
        <v>0</v>
      </c>
      <c r="S1397" s="556">
        <v>0</v>
      </c>
      <c r="T1397" s="556">
        <v>0</v>
      </c>
      <c r="U1397" s="556"/>
      <c r="V1397" s="556">
        <f t="shared" si="803"/>
        <v>0</v>
      </c>
      <c r="W1397" s="292"/>
      <c r="X1397" s="293"/>
      <c r="Y1397" s="548">
        <f t="shared" si="837"/>
        <v>0</v>
      </c>
      <c r="Z1397" s="549">
        <f t="shared" si="837"/>
        <v>0</v>
      </c>
      <c r="AA1397" s="549">
        <f t="shared" si="837"/>
        <v>0</v>
      </c>
      <c r="AB1397" s="282">
        <f t="shared" si="801"/>
        <v>0</v>
      </c>
      <c r="AC1397" s="281">
        <f t="shared" si="802"/>
        <v>0</v>
      </c>
      <c r="AD1397" s="549">
        <f t="shared" si="804"/>
        <v>0</v>
      </c>
      <c r="AE1397" s="553">
        <f t="shared" si="805"/>
        <v>0</v>
      </c>
      <c r="AF1397" s="282">
        <f t="shared" si="806"/>
        <v>0</v>
      </c>
      <c r="AG1397" s="283">
        <f t="shared" ref="AG1397" si="850">SUM(AD1397:AF1397)</f>
        <v>0</v>
      </c>
      <c r="AH1397" s="281">
        <f t="shared" si="824"/>
        <v>0</v>
      </c>
      <c r="AI1397" s="551">
        <f t="shared" si="836"/>
        <v>0</v>
      </c>
      <c r="AJ1397" s="549">
        <f t="shared" si="836"/>
        <v>0</v>
      </c>
      <c r="AK1397" s="549">
        <f t="shared" si="836"/>
        <v>0</v>
      </c>
      <c r="AL1397" s="282">
        <f t="shared" si="842"/>
        <v>0</v>
      </c>
      <c r="AM1397" s="281">
        <f t="shared" si="843"/>
        <v>0</v>
      </c>
      <c r="AN1397" s="549">
        <f t="shared" si="838"/>
        <v>0</v>
      </c>
      <c r="AO1397" s="549">
        <f t="shared" si="839"/>
        <v>0</v>
      </c>
      <c r="AP1397" s="549">
        <f t="shared" si="844"/>
        <v>0</v>
      </c>
      <c r="AQ1397" s="283">
        <f t="shared" ref="AQ1397" si="851">SUM(AN1397:AP1397)</f>
        <v>0</v>
      </c>
      <c r="AR1397" s="281">
        <f t="shared" si="840"/>
        <v>0</v>
      </c>
      <c r="AT1397" s="446"/>
      <c r="AU1397" s="344"/>
      <c r="AV1397" s="447" t="str">
        <f t="shared" si="815"/>
        <v>CA</v>
      </c>
      <c r="AW1397" s="447" t="str">
        <f t="shared" si="815"/>
        <v>CL</v>
      </c>
      <c r="AX1397" s="447" t="str">
        <f t="shared" si="815"/>
        <v>AIC</v>
      </c>
      <c r="AY1397" s="447" t="str">
        <f t="shared" si="841"/>
        <v>ERB</v>
      </c>
      <c r="AZ1397" s="447" t="str">
        <f t="shared" si="841"/>
        <v>GRB</v>
      </c>
      <c r="BA1397" s="447" t="str">
        <f t="shared" si="841"/>
        <v>Non-Op</v>
      </c>
      <c r="BC1397" s="445" t="s">
        <v>2322</v>
      </c>
      <c r="BD1397" s="552">
        <f t="shared" si="814"/>
        <v>0</v>
      </c>
      <c r="BF1397" s="435"/>
      <c r="BG1397" s="435"/>
      <c r="BH1397" s="435"/>
      <c r="BI1397" s="435"/>
      <c r="BJ1397" s="435"/>
      <c r="BK1397" s="435"/>
      <c r="BL1397" s="435"/>
      <c r="BN1397" s="444"/>
    </row>
    <row r="1398" spans="1:66" s="28" customFormat="1" ht="12" customHeight="1">
      <c r="A1398" s="287">
        <v>23600552</v>
      </c>
      <c r="B1398" s="288" t="str">
        <f t="shared" si="833"/>
        <v>23600552</v>
      </c>
      <c r="C1398" s="444" t="s">
        <v>1859</v>
      </c>
      <c r="D1398" s="445" t="s">
        <v>2092</v>
      </c>
      <c r="E1398" s="445"/>
      <c r="F1398" s="444"/>
      <c r="G1398" s="445"/>
      <c r="H1398" s="547">
        <v>-5527916.3899999997</v>
      </c>
      <c r="I1398" s="547">
        <v>-6668348.3499999996</v>
      </c>
      <c r="J1398" s="547">
        <v>-5633249.75</v>
      </c>
      <c r="K1398" s="547">
        <v>-5287942.9000000004</v>
      </c>
      <c r="L1398" s="547">
        <v>-4283592.9400000004</v>
      </c>
      <c r="M1398" s="547">
        <v>-3586556.62</v>
      </c>
      <c r="N1398" s="547">
        <v>-2450736.69</v>
      </c>
      <c r="O1398" s="547">
        <v>-1859948.56</v>
      </c>
      <c r="P1398" s="547">
        <v>-1506727.2</v>
      </c>
      <c r="Q1398" s="547">
        <v>-1542130.95</v>
      </c>
      <c r="R1398" s="547">
        <v>-1744838.85</v>
      </c>
      <c r="S1398" s="547">
        <v>-4357835.43</v>
      </c>
      <c r="T1398" s="547">
        <v>-7031445.8200000003</v>
      </c>
      <c r="U1398" s="547"/>
      <c r="V1398" s="547">
        <f t="shared" si="803"/>
        <v>-3766799.1120833331</v>
      </c>
      <c r="W1398" s="285"/>
      <c r="X1398" s="286"/>
      <c r="Y1398" s="548">
        <f t="shared" si="837"/>
        <v>0</v>
      </c>
      <c r="Z1398" s="549">
        <f t="shared" si="837"/>
        <v>-7031445.8200000003</v>
      </c>
      <c r="AA1398" s="549">
        <f t="shared" si="837"/>
        <v>0</v>
      </c>
      <c r="AB1398" s="282">
        <f t="shared" si="801"/>
        <v>0</v>
      </c>
      <c r="AC1398" s="281">
        <f t="shared" si="802"/>
        <v>0</v>
      </c>
      <c r="AD1398" s="549">
        <f t="shared" si="804"/>
        <v>0</v>
      </c>
      <c r="AE1398" s="553">
        <f t="shared" si="805"/>
        <v>0</v>
      </c>
      <c r="AF1398" s="282">
        <f t="shared" si="806"/>
        <v>0</v>
      </c>
      <c r="AG1398" s="283">
        <f t="shared" si="807"/>
        <v>0</v>
      </c>
      <c r="AH1398" s="281">
        <f t="shared" si="824"/>
        <v>0</v>
      </c>
      <c r="AI1398" s="551">
        <f t="shared" si="836"/>
        <v>0</v>
      </c>
      <c r="AJ1398" s="549">
        <f t="shared" si="836"/>
        <v>-3766799.1120833331</v>
      </c>
      <c r="AK1398" s="549">
        <f t="shared" si="836"/>
        <v>0</v>
      </c>
      <c r="AL1398" s="282">
        <f t="shared" si="842"/>
        <v>0</v>
      </c>
      <c r="AM1398" s="281">
        <f t="shared" si="843"/>
        <v>0</v>
      </c>
      <c r="AN1398" s="549">
        <f t="shared" si="838"/>
        <v>0</v>
      </c>
      <c r="AO1398" s="549">
        <f t="shared" si="839"/>
        <v>0</v>
      </c>
      <c r="AP1398" s="549">
        <f t="shared" si="844"/>
        <v>0</v>
      </c>
      <c r="AQ1398" s="283">
        <f t="shared" si="809"/>
        <v>0</v>
      </c>
      <c r="AR1398" s="281">
        <f t="shared" si="840"/>
        <v>0</v>
      </c>
      <c r="AT1398" s="446"/>
      <c r="AU1398" s="344"/>
      <c r="AV1398" s="447" t="str">
        <f t="shared" si="815"/>
        <v>CA</v>
      </c>
      <c r="AW1398" s="447" t="str">
        <f t="shared" si="815"/>
        <v>CL</v>
      </c>
      <c r="AX1398" s="447" t="str">
        <f t="shared" si="815"/>
        <v>AIC</v>
      </c>
      <c r="AY1398" s="447" t="str">
        <f t="shared" si="841"/>
        <v>ERB</v>
      </c>
      <c r="AZ1398" s="447" t="str">
        <f t="shared" si="841"/>
        <v>GRB</v>
      </c>
      <c r="BA1398" s="447" t="str">
        <f t="shared" si="841"/>
        <v>Non-Op</v>
      </c>
      <c r="BC1398" s="445" t="s">
        <v>2322</v>
      </c>
      <c r="BD1398" s="552">
        <f t="shared" si="814"/>
        <v>-7031445.8200000003</v>
      </c>
      <c r="BF1398" s="435"/>
      <c r="BG1398" s="435"/>
      <c r="BH1398" s="435"/>
      <c r="BI1398" s="435"/>
      <c r="BJ1398" s="435"/>
      <c r="BK1398" s="435"/>
      <c r="BL1398" s="435"/>
      <c r="BN1398" s="444"/>
    </row>
    <row r="1399" spans="1:66" s="28" customFormat="1" ht="12" customHeight="1">
      <c r="A1399" s="287">
        <v>23600602</v>
      </c>
      <c r="B1399" s="288" t="str">
        <f t="shared" si="833"/>
        <v>23600602</v>
      </c>
      <c r="C1399" s="444" t="s">
        <v>1860</v>
      </c>
      <c r="D1399" s="445" t="s">
        <v>2092</v>
      </c>
      <c r="E1399" s="445"/>
      <c r="F1399" s="444"/>
      <c r="G1399" s="445"/>
      <c r="H1399" s="547">
        <v>-7210925.04</v>
      </c>
      <c r="I1399" s="547">
        <v>-7774193.21</v>
      </c>
      <c r="J1399" s="547">
        <v>-7924398.9100000001</v>
      </c>
      <c r="K1399" s="547">
        <v>-8457148.2899999991</v>
      </c>
      <c r="L1399" s="547">
        <v>-5230175.62</v>
      </c>
      <c r="M1399" s="547">
        <v>-5130248.12</v>
      </c>
      <c r="N1399" s="547">
        <v>-4562872.7699999996</v>
      </c>
      <c r="O1399" s="547">
        <v>-2184841.84</v>
      </c>
      <c r="P1399" s="547">
        <v>-2153333.7200000002</v>
      </c>
      <c r="Q1399" s="547">
        <v>-2466780.34</v>
      </c>
      <c r="R1399" s="547">
        <v>-2237734.14</v>
      </c>
      <c r="S1399" s="547">
        <v>-5653410.2699999996</v>
      </c>
      <c r="T1399" s="547">
        <v>-9302452.5899999999</v>
      </c>
      <c r="U1399" s="547"/>
      <c r="V1399" s="547">
        <f t="shared" si="803"/>
        <v>-5169318.8370833332</v>
      </c>
      <c r="W1399" s="285"/>
      <c r="X1399" s="286"/>
      <c r="Y1399" s="548">
        <f t="shared" si="837"/>
        <v>0</v>
      </c>
      <c r="Z1399" s="549">
        <f t="shared" si="837"/>
        <v>-9302452.5899999999</v>
      </c>
      <c r="AA1399" s="549">
        <f t="shared" si="837"/>
        <v>0</v>
      </c>
      <c r="AB1399" s="282">
        <f t="shared" si="801"/>
        <v>0</v>
      </c>
      <c r="AC1399" s="281">
        <f t="shared" si="802"/>
        <v>0</v>
      </c>
      <c r="AD1399" s="549">
        <f t="shared" si="804"/>
        <v>0</v>
      </c>
      <c r="AE1399" s="553">
        <f t="shared" si="805"/>
        <v>0</v>
      </c>
      <c r="AF1399" s="282">
        <f t="shared" si="806"/>
        <v>0</v>
      </c>
      <c r="AG1399" s="283">
        <f t="shared" si="807"/>
        <v>0</v>
      </c>
      <c r="AH1399" s="281">
        <f t="shared" si="824"/>
        <v>0</v>
      </c>
      <c r="AI1399" s="551">
        <f t="shared" si="836"/>
        <v>0</v>
      </c>
      <c r="AJ1399" s="549">
        <f t="shared" si="836"/>
        <v>-5169318.8370833332</v>
      </c>
      <c r="AK1399" s="549">
        <f t="shared" si="836"/>
        <v>0</v>
      </c>
      <c r="AL1399" s="282">
        <f t="shared" si="842"/>
        <v>0</v>
      </c>
      <c r="AM1399" s="281">
        <f t="shared" si="843"/>
        <v>0</v>
      </c>
      <c r="AN1399" s="549">
        <f t="shared" si="838"/>
        <v>0</v>
      </c>
      <c r="AO1399" s="549">
        <f t="shared" si="839"/>
        <v>0</v>
      </c>
      <c r="AP1399" s="549">
        <f t="shared" si="844"/>
        <v>0</v>
      </c>
      <c r="AQ1399" s="283">
        <f t="shared" si="809"/>
        <v>0</v>
      </c>
      <c r="AR1399" s="281">
        <f t="shared" si="840"/>
        <v>0</v>
      </c>
      <c r="AT1399" s="446"/>
      <c r="AU1399" s="344"/>
      <c r="AV1399" s="447" t="str">
        <f t="shared" si="815"/>
        <v>CA</v>
      </c>
      <c r="AW1399" s="447" t="str">
        <f t="shared" si="815"/>
        <v>CL</v>
      </c>
      <c r="AX1399" s="447" t="str">
        <f t="shared" si="815"/>
        <v>AIC</v>
      </c>
      <c r="AY1399" s="447" t="str">
        <f t="shared" si="841"/>
        <v>ERB</v>
      </c>
      <c r="AZ1399" s="447" t="str">
        <f t="shared" si="841"/>
        <v>GRB</v>
      </c>
      <c r="BA1399" s="447" t="str">
        <f t="shared" si="841"/>
        <v>Non-Op</v>
      </c>
      <c r="BC1399" s="445" t="s">
        <v>2322</v>
      </c>
      <c r="BD1399" s="552">
        <f t="shared" si="814"/>
        <v>-9302452.5899999999</v>
      </c>
      <c r="BF1399" s="435"/>
      <c r="BG1399" s="435"/>
      <c r="BH1399" s="435"/>
      <c r="BI1399" s="435"/>
      <c r="BJ1399" s="435"/>
      <c r="BK1399" s="435"/>
      <c r="BL1399" s="435"/>
      <c r="BN1399" s="444"/>
    </row>
    <row r="1400" spans="1:66" s="28" customFormat="1" ht="12" customHeight="1">
      <c r="A1400" s="287">
        <v>23601003</v>
      </c>
      <c r="B1400" s="288" t="str">
        <f t="shared" si="833"/>
        <v>23601003</v>
      </c>
      <c r="C1400" s="444" t="s">
        <v>1861</v>
      </c>
      <c r="D1400" s="445" t="s">
        <v>2092</v>
      </c>
      <c r="E1400" s="445"/>
      <c r="F1400" s="444"/>
      <c r="G1400" s="445"/>
      <c r="H1400" s="547">
        <v>-697892.87</v>
      </c>
      <c r="I1400" s="547">
        <v>-506557.69</v>
      </c>
      <c r="J1400" s="547">
        <v>-382786.55</v>
      </c>
      <c r="K1400" s="547">
        <v>-421243.16</v>
      </c>
      <c r="L1400" s="547">
        <v>-556963.62</v>
      </c>
      <c r="M1400" s="547">
        <v>-634423.35</v>
      </c>
      <c r="N1400" s="547">
        <v>-787487.36</v>
      </c>
      <c r="O1400" s="547">
        <v>-494442</v>
      </c>
      <c r="P1400" s="547">
        <v>-513930.34</v>
      </c>
      <c r="Q1400" s="547">
        <v>-332955.44</v>
      </c>
      <c r="R1400" s="547">
        <v>-558780.42000000004</v>
      </c>
      <c r="S1400" s="547">
        <v>-452808.22</v>
      </c>
      <c r="T1400" s="547">
        <v>-811924.47</v>
      </c>
      <c r="U1400" s="547"/>
      <c r="V1400" s="547">
        <f t="shared" si="803"/>
        <v>-533107.23499999999</v>
      </c>
      <c r="W1400" s="285"/>
      <c r="X1400" s="286"/>
      <c r="Y1400" s="548">
        <f t="shared" ref="Y1400:AA1421" si="852">IF($D1400=Y$5,$T1400,0)</f>
        <v>0</v>
      </c>
      <c r="Z1400" s="549">
        <f t="shared" si="852"/>
        <v>-811924.47</v>
      </c>
      <c r="AA1400" s="549">
        <f t="shared" si="852"/>
        <v>0</v>
      </c>
      <c r="AB1400" s="282">
        <f t="shared" si="801"/>
        <v>0</v>
      </c>
      <c r="AC1400" s="281">
        <f t="shared" si="802"/>
        <v>0</v>
      </c>
      <c r="AD1400" s="549">
        <f t="shared" si="804"/>
        <v>0</v>
      </c>
      <c r="AE1400" s="553">
        <f t="shared" si="805"/>
        <v>0</v>
      </c>
      <c r="AF1400" s="282">
        <f t="shared" si="806"/>
        <v>0</v>
      </c>
      <c r="AG1400" s="283">
        <f t="shared" si="807"/>
        <v>0</v>
      </c>
      <c r="AH1400" s="281">
        <f t="shared" si="824"/>
        <v>0</v>
      </c>
      <c r="AI1400" s="551">
        <f t="shared" si="836"/>
        <v>0</v>
      </c>
      <c r="AJ1400" s="549">
        <f t="shared" si="836"/>
        <v>-533107.23499999999</v>
      </c>
      <c r="AK1400" s="549">
        <f t="shared" si="836"/>
        <v>0</v>
      </c>
      <c r="AL1400" s="282">
        <f t="shared" si="842"/>
        <v>0</v>
      </c>
      <c r="AM1400" s="281">
        <f t="shared" si="843"/>
        <v>0</v>
      </c>
      <c r="AN1400" s="549">
        <f t="shared" si="838"/>
        <v>0</v>
      </c>
      <c r="AO1400" s="549">
        <f t="shared" si="839"/>
        <v>0</v>
      </c>
      <c r="AP1400" s="549">
        <f t="shared" si="844"/>
        <v>0</v>
      </c>
      <c r="AQ1400" s="283">
        <f t="shared" si="809"/>
        <v>0</v>
      </c>
      <c r="AR1400" s="281">
        <f t="shared" si="840"/>
        <v>0</v>
      </c>
      <c r="AT1400" s="446"/>
      <c r="AU1400" s="344"/>
      <c r="AV1400" s="447" t="str">
        <f t="shared" si="815"/>
        <v>CA</v>
      </c>
      <c r="AW1400" s="447" t="str">
        <f t="shared" si="815"/>
        <v>CL</v>
      </c>
      <c r="AX1400" s="447" t="str">
        <f t="shared" si="815"/>
        <v>AIC</v>
      </c>
      <c r="AY1400" s="447" t="str">
        <f t="shared" si="841"/>
        <v>ERB</v>
      </c>
      <c r="AZ1400" s="447" t="str">
        <f t="shared" si="841"/>
        <v>GRB</v>
      </c>
      <c r="BA1400" s="447" t="str">
        <f t="shared" si="841"/>
        <v>Non-Op</v>
      </c>
      <c r="BC1400" s="445" t="s">
        <v>2322</v>
      </c>
      <c r="BD1400" s="552">
        <f t="shared" si="814"/>
        <v>-811924.47</v>
      </c>
      <c r="BF1400" s="435"/>
      <c r="BG1400" s="435"/>
      <c r="BH1400" s="435"/>
      <c r="BI1400" s="435"/>
      <c r="BJ1400" s="435"/>
      <c r="BK1400" s="435"/>
      <c r="BL1400" s="435"/>
      <c r="BN1400" s="444"/>
    </row>
    <row r="1401" spans="1:66" s="28" customFormat="1" ht="12" customHeight="1">
      <c r="A1401" s="287">
        <v>23601013</v>
      </c>
      <c r="B1401" s="288" t="str">
        <f t="shared" si="833"/>
        <v>23601013</v>
      </c>
      <c r="C1401" s="444" t="s">
        <v>1862</v>
      </c>
      <c r="D1401" s="445" t="s">
        <v>2092</v>
      </c>
      <c r="E1401" s="445"/>
      <c r="F1401" s="444"/>
      <c r="G1401" s="445"/>
      <c r="H1401" s="547">
        <v>-324228.81</v>
      </c>
      <c r="I1401" s="547">
        <v>-217638.84</v>
      </c>
      <c r="J1401" s="547">
        <v>-195189.09</v>
      </c>
      <c r="K1401" s="547">
        <v>-296092.62</v>
      </c>
      <c r="L1401" s="547">
        <v>-189173.79</v>
      </c>
      <c r="M1401" s="547">
        <v>-214091.43</v>
      </c>
      <c r="N1401" s="547">
        <v>-196678.22</v>
      </c>
      <c r="O1401" s="547">
        <v>-206933.07</v>
      </c>
      <c r="P1401" s="547">
        <v>-243367.42</v>
      </c>
      <c r="Q1401" s="547">
        <v>-231886.31</v>
      </c>
      <c r="R1401" s="547">
        <v>-296217.01</v>
      </c>
      <c r="S1401" s="547">
        <v>-175829.94</v>
      </c>
      <c r="T1401" s="547">
        <v>-233132.11</v>
      </c>
      <c r="U1401" s="547"/>
      <c r="V1401" s="547">
        <f t="shared" si="803"/>
        <v>-228481.51666666663</v>
      </c>
      <c r="W1401" s="285"/>
      <c r="X1401" s="286"/>
      <c r="Y1401" s="548">
        <f t="shared" si="852"/>
        <v>0</v>
      </c>
      <c r="Z1401" s="549">
        <f t="shared" si="852"/>
        <v>-233132.11</v>
      </c>
      <c r="AA1401" s="549">
        <f t="shared" si="852"/>
        <v>0</v>
      </c>
      <c r="AB1401" s="282">
        <f t="shared" si="801"/>
        <v>0</v>
      </c>
      <c r="AC1401" s="281">
        <f t="shared" si="802"/>
        <v>0</v>
      </c>
      <c r="AD1401" s="549">
        <f t="shared" si="804"/>
        <v>0</v>
      </c>
      <c r="AE1401" s="553">
        <f t="shared" si="805"/>
        <v>0</v>
      </c>
      <c r="AF1401" s="282">
        <f t="shared" si="806"/>
        <v>0</v>
      </c>
      <c r="AG1401" s="283">
        <f t="shared" si="807"/>
        <v>0</v>
      </c>
      <c r="AH1401" s="281">
        <f t="shared" si="824"/>
        <v>0</v>
      </c>
      <c r="AI1401" s="551">
        <f t="shared" si="836"/>
        <v>0</v>
      </c>
      <c r="AJ1401" s="549">
        <f t="shared" si="836"/>
        <v>-228481.51666666663</v>
      </c>
      <c r="AK1401" s="549">
        <f t="shared" si="836"/>
        <v>0</v>
      </c>
      <c r="AL1401" s="282">
        <f t="shared" si="842"/>
        <v>0</v>
      </c>
      <c r="AM1401" s="281">
        <f t="shared" si="843"/>
        <v>0</v>
      </c>
      <c r="AN1401" s="549">
        <f t="shared" si="838"/>
        <v>0</v>
      </c>
      <c r="AO1401" s="549">
        <f t="shared" si="839"/>
        <v>0</v>
      </c>
      <c r="AP1401" s="549">
        <f t="shared" si="844"/>
        <v>0</v>
      </c>
      <c r="AQ1401" s="283">
        <f t="shared" si="809"/>
        <v>0</v>
      </c>
      <c r="AR1401" s="281">
        <f t="shared" si="840"/>
        <v>0</v>
      </c>
      <c r="AT1401" s="446"/>
      <c r="AU1401" s="344"/>
      <c r="AV1401" s="447" t="str">
        <f t="shared" si="815"/>
        <v>CA</v>
      </c>
      <c r="AW1401" s="447" t="str">
        <f t="shared" si="815"/>
        <v>CL</v>
      </c>
      <c r="AX1401" s="447" t="str">
        <f t="shared" si="815"/>
        <v>AIC</v>
      </c>
      <c r="AY1401" s="447" t="str">
        <f t="shared" si="841"/>
        <v>ERB</v>
      </c>
      <c r="AZ1401" s="447" t="str">
        <f t="shared" si="841"/>
        <v>GRB</v>
      </c>
      <c r="BA1401" s="447" t="str">
        <f t="shared" si="841"/>
        <v>Non-Op</v>
      </c>
      <c r="BC1401" s="445" t="s">
        <v>2322</v>
      </c>
      <c r="BD1401" s="552">
        <f t="shared" si="814"/>
        <v>-233132.11</v>
      </c>
      <c r="BF1401" s="435"/>
      <c r="BG1401" s="435"/>
      <c r="BH1401" s="435"/>
      <c r="BI1401" s="435"/>
      <c r="BJ1401" s="435"/>
      <c r="BK1401" s="435"/>
      <c r="BL1401" s="435"/>
      <c r="BN1401" s="444"/>
    </row>
    <row r="1402" spans="1:66" s="28" customFormat="1" ht="12" customHeight="1">
      <c r="A1402" s="287">
        <v>23601023</v>
      </c>
      <c r="B1402" s="288" t="str">
        <f t="shared" si="833"/>
        <v>23601023</v>
      </c>
      <c r="C1402" s="444" t="s">
        <v>1863</v>
      </c>
      <c r="D1402" s="445" t="s">
        <v>2092</v>
      </c>
      <c r="E1402" s="445"/>
      <c r="F1402" s="444"/>
      <c r="G1402" s="445"/>
      <c r="H1402" s="547">
        <v>-16690.72</v>
      </c>
      <c r="I1402" s="547">
        <v>-3511.62</v>
      </c>
      <c r="J1402" s="547">
        <v>-2219.7199999999998</v>
      </c>
      <c r="K1402" s="547">
        <v>-14714.46</v>
      </c>
      <c r="L1402" s="547">
        <v>-1700.35</v>
      </c>
      <c r="M1402" s="547">
        <v>-1465.84</v>
      </c>
      <c r="N1402" s="547">
        <v>-14171.68</v>
      </c>
      <c r="O1402" s="547">
        <v>-2848.2</v>
      </c>
      <c r="P1402" s="547">
        <v>-2386.64</v>
      </c>
      <c r="Q1402" s="547">
        <v>-17641.02</v>
      </c>
      <c r="R1402" s="547">
        <v>-2453.4899999999998</v>
      </c>
      <c r="S1402" s="547">
        <v>-5138.16</v>
      </c>
      <c r="T1402" s="547">
        <v>-27735.33</v>
      </c>
      <c r="U1402" s="547"/>
      <c r="V1402" s="547">
        <f t="shared" si="803"/>
        <v>-7538.6837499999992</v>
      </c>
      <c r="W1402" s="285"/>
      <c r="X1402" s="286"/>
      <c r="Y1402" s="548">
        <f t="shared" si="852"/>
        <v>0</v>
      </c>
      <c r="Z1402" s="549">
        <f t="shared" si="852"/>
        <v>-27735.33</v>
      </c>
      <c r="AA1402" s="549">
        <f t="shared" si="852"/>
        <v>0</v>
      </c>
      <c r="AB1402" s="282">
        <f t="shared" si="801"/>
        <v>0</v>
      </c>
      <c r="AC1402" s="281">
        <f t="shared" si="802"/>
        <v>0</v>
      </c>
      <c r="AD1402" s="549">
        <f t="shared" si="804"/>
        <v>0</v>
      </c>
      <c r="AE1402" s="553">
        <f t="shared" si="805"/>
        <v>0</v>
      </c>
      <c r="AF1402" s="282">
        <f t="shared" si="806"/>
        <v>0</v>
      </c>
      <c r="AG1402" s="283">
        <f t="shared" si="807"/>
        <v>0</v>
      </c>
      <c r="AH1402" s="281">
        <f t="shared" si="824"/>
        <v>0</v>
      </c>
      <c r="AI1402" s="551">
        <f t="shared" si="836"/>
        <v>0</v>
      </c>
      <c r="AJ1402" s="549">
        <f t="shared" si="836"/>
        <v>-7538.6837499999992</v>
      </c>
      <c r="AK1402" s="549">
        <f t="shared" si="836"/>
        <v>0</v>
      </c>
      <c r="AL1402" s="282">
        <f t="shared" si="842"/>
        <v>0</v>
      </c>
      <c r="AM1402" s="281">
        <f t="shared" si="843"/>
        <v>0</v>
      </c>
      <c r="AN1402" s="549">
        <f t="shared" si="838"/>
        <v>0</v>
      </c>
      <c r="AO1402" s="549">
        <f t="shared" si="839"/>
        <v>0</v>
      </c>
      <c r="AP1402" s="549">
        <f t="shared" si="844"/>
        <v>0</v>
      </c>
      <c r="AQ1402" s="283">
        <f t="shared" si="809"/>
        <v>0</v>
      </c>
      <c r="AR1402" s="281">
        <f t="shared" si="840"/>
        <v>0</v>
      </c>
      <c r="AT1402" s="446"/>
      <c r="AU1402" s="344"/>
      <c r="AV1402" s="447" t="str">
        <f t="shared" si="815"/>
        <v>CA</v>
      </c>
      <c r="AW1402" s="447" t="str">
        <f t="shared" si="815"/>
        <v>CL</v>
      </c>
      <c r="AX1402" s="447" t="str">
        <f t="shared" si="815"/>
        <v>AIC</v>
      </c>
      <c r="AY1402" s="447" t="str">
        <f t="shared" si="841"/>
        <v>ERB</v>
      </c>
      <c r="AZ1402" s="447" t="str">
        <f t="shared" si="841"/>
        <v>GRB</v>
      </c>
      <c r="BA1402" s="447" t="str">
        <f t="shared" si="841"/>
        <v>Non-Op</v>
      </c>
      <c r="BC1402" s="445" t="s">
        <v>2322</v>
      </c>
      <c r="BD1402" s="552">
        <f t="shared" si="814"/>
        <v>-27735.33</v>
      </c>
      <c r="BF1402" s="435"/>
      <c r="BG1402" s="435"/>
      <c r="BH1402" s="435"/>
      <c r="BI1402" s="435"/>
      <c r="BJ1402" s="435"/>
      <c r="BK1402" s="435"/>
      <c r="BL1402" s="435"/>
      <c r="BN1402" s="444"/>
    </row>
    <row r="1403" spans="1:66" s="28" customFormat="1" ht="12" customHeight="1">
      <c r="A1403" s="324" t="s">
        <v>2977</v>
      </c>
      <c r="B1403" s="290" t="str">
        <f t="shared" si="833"/>
        <v>23601041</v>
      </c>
      <c r="C1403" s="450" t="s">
        <v>2978</v>
      </c>
      <c r="D1403" s="451" t="s">
        <v>2092</v>
      </c>
      <c r="E1403" s="451"/>
      <c r="F1403" s="300">
        <v>44530</v>
      </c>
      <c r="G1403" s="451"/>
      <c r="H1403" s="556">
        <v>-235924.26</v>
      </c>
      <c r="I1403" s="556">
        <v>-157282.84</v>
      </c>
      <c r="J1403" s="556">
        <v>-78641.42</v>
      </c>
      <c r="K1403" s="556">
        <v>0</v>
      </c>
      <c r="L1403" s="556">
        <v>0</v>
      </c>
      <c r="M1403" s="556">
        <v>0</v>
      </c>
      <c r="N1403" s="556">
        <v>0</v>
      </c>
      <c r="O1403" s="556">
        <v>0</v>
      </c>
      <c r="P1403" s="556">
        <v>0</v>
      </c>
      <c r="Q1403" s="556">
        <v>0</v>
      </c>
      <c r="R1403" s="556">
        <v>0</v>
      </c>
      <c r="S1403" s="556">
        <v>0</v>
      </c>
      <c r="T1403" s="556">
        <v>0</v>
      </c>
      <c r="U1403" s="556"/>
      <c r="V1403" s="556">
        <f t="shared" si="803"/>
        <v>-29490.532500000001</v>
      </c>
      <c r="W1403" s="285"/>
      <c r="X1403" s="286"/>
      <c r="Y1403" s="548">
        <f t="shared" si="852"/>
        <v>0</v>
      </c>
      <c r="Z1403" s="549">
        <f t="shared" si="852"/>
        <v>0</v>
      </c>
      <c r="AA1403" s="549">
        <f t="shared" si="852"/>
        <v>0</v>
      </c>
      <c r="AB1403" s="282">
        <f t="shared" ref="AB1403" si="853">T1403-SUM(Y1403:AA1403)</f>
        <v>0</v>
      </c>
      <c r="AC1403" s="281">
        <f t="shared" ref="AC1403" si="854">T1403-SUM(Y1403:AA1403)-AB1403</f>
        <v>0</v>
      </c>
      <c r="AD1403" s="549">
        <f t="shared" si="804"/>
        <v>0</v>
      </c>
      <c r="AE1403" s="553">
        <f t="shared" si="805"/>
        <v>0</v>
      </c>
      <c r="AF1403" s="282">
        <f t="shared" si="806"/>
        <v>0</v>
      </c>
      <c r="AG1403" s="283">
        <f t="shared" ref="AG1403" si="855">SUM(AD1403:AF1403)</f>
        <v>0</v>
      </c>
      <c r="AH1403" s="281">
        <f t="shared" si="824"/>
        <v>0</v>
      </c>
      <c r="AI1403" s="551">
        <f t="shared" si="836"/>
        <v>0</v>
      </c>
      <c r="AJ1403" s="549">
        <f t="shared" si="836"/>
        <v>-29490.532500000001</v>
      </c>
      <c r="AK1403" s="549">
        <f t="shared" si="836"/>
        <v>0</v>
      </c>
      <c r="AL1403" s="282">
        <f t="shared" ref="AL1403" si="856">V1403-SUM(AI1403:AK1403)</f>
        <v>0</v>
      </c>
      <c r="AM1403" s="281">
        <f t="shared" ref="AM1403" si="857">V1403-SUM(AI1403:AK1403)-AL1403</f>
        <v>0</v>
      </c>
      <c r="AN1403" s="549">
        <f t="shared" si="838"/>
        <v>0</v>
      </c>
      <c r="AO1403" s="549">
        <f t="shared" si="839"/>
        <v>0</v>
      </c>
      <c r="AP1403" s="549">
        <f t="shared" si="844"/>
        <v>0</v>
      </c>
      <c r="AQ1403" s="283">
        <f t="shared" ref="AQ1403" si="858">SUM(AN1403:AP1403)</f>
        <v>0</v>
      </c>
      <c r="AR1403" s="281">
        <f t="shared" si="840"/>
        <v>0</v>
      </c>
      <c r="AT1403" s="446"/>
      <c r="AU1403" s="344"/>
      <c r="AV1403" s="447" t="str">
        <f t="shared" si="815"/>
        <v>CA</v>
      </c>
      <c r="AW1403" s="447" t="str">
        <f t="shared" si="815"/>
        <v>CL</v>
      </c>
      <c r="AX1403" s="447" t="str">
        <f t="shared" si="815"/>
        <v>AIC</v>
      </c>
      <c r="AY1403" s="447" t="str">
        <f t="shared" si="841"/>
        <v>ERB</v>
      </c>
      <c r="AZ1403" s="447" t="str">
        <f t="shared" si="841"/>
        <v>GRB</v>
      </c>
      <c r="BA1403" s="447" t="str">
        <f t="shared" si="841"/>
        <v>Non-Op</v>
      </c>
      <c r="BC1403" s="445" t="s">
        <v>2322</v>
      </c>
      <c r="BD1403" s="552">
        <f t="shared" si="814"/>
        <v>0</v>
      </c>
      <c r="BF1403" s="435"/>
      <c r="BG1403" s="435"/>
      <c r="BH1403" s="435"/>
      <c r="BI1403" s="435"/>
      <c r="BJ1403" s="435"/>
      <c r="BK1403" s="435"/>
      <c r="BL1403" s="435"/>
      <c r="BN1403" s="444"/>
    </row>
    <row r="1404" spans="1:66" s="28" customFormat="1" ht="12" customHeight="1">
      <c r="A1404" s="287">
        <v>23601043</v>
      </c>
      <c r="B1404" s="288" t="str">
        <f t="shared" si="833"/>
        <v>23601043</v>
      </c>
      <c r="C1404" s="444" t="s">
        <v>1864</v>
      </c>
      <c r="D1404" s="445" t="s">
        <v>2092</v>
      </c>
      <c r="E1404" s="445"/>
      <c r="F1404" s="444"/>
      <c r="G1404" s="445"/>
      <c r="H1404" s="547">
        <v>-4175.03</v>
      </c>
      <c r="I1404" s="547">
        <v>-125044.04</v>
      </c>
      <c r="J1404" s="547">
        <v>-135192.54</v>
      </c>
      <c r="K1404" s="547">
        <v>-137833.59</v>
      </c>
      <c r="L1404" s="547">
        <v>-1625.4</v>
      </c>
      <c r="M1404" s="547">
        <v>-4307.78</v>
      </c>
      <c r="N1404" s="547">
        <v>-6084.92</v>
      </c>
      <c r="O1404" s="547">
        <v>-2081.9899999999998</v>
      </c>
      <c r="P1404" s="547">
        <v>-3496.16</v>
      </c>
      <c r="Q1404" s="547">
        <v>-4627.6000000000004</v>
      </c>
      <c r="R1404" s="547">
        <v>-1235.2</v>
      </c>
      <c r="S1404" s="547">
        <v>-2816.7</v>
      </c>
      <c r="T1404" s="547">
        <v>-4346.3999999999996</v>
      </c>
      <c r="U1404" s="547"/>
      <c r="V1404" s="547">
        <f t="shared" si="803"/>
        <v>-35717.219583333339</v>
      </c>
      <c r="W1404" s="285"/>
      <c r="X1404" s="286"/>
      <c r="Y1404" s="548">
        <f t="shared" si="852"/>
        <v>0</v>
      </c>
      <c r="Z1404" s="549">
        <f t="shared" si="852"/>
        <v>-4346.3999999999996</v>
      </c>
      <c r="AA1404" s="549">
        <f t="shared" si="852"/>
        <v>0</v>
      </c>
      <c r="AB1404" s="282">
        <f t="shared" si="801"/>
        <v>0</v>
      </c>
      <c r="AC1404" s="281">
        <f t="shared" si="802"/>
        <v>0</v>
      </c>
      <c r="AD1404" s="549">
        <f t="shared" si="804"/>
        <v>0</v>
      </c>
      <c r="AE1404" s="553">
        <f t="shared" si="805"/>
        <v>0</v>
      </c>
      <c r="AF1404" s="282">
        <f t="shared" si="806"/>
        <v>0</v>
      </c>
      <c r="AG1404" s="283">
        <f t="shared" si="807"/>
        <v>0</v>
      </c>
      <c r="AH1404" s="281">
        <f t="shared" si="824"/>
        <v>0</v>
      </c>
      <c r="AI1404" s="551">
        <f t="shared" ref="AI1404:AK1424" si="859">IF($D1404=AI$5,$V1404,0)</f>
        <v>0</v>
      </c>
      <c r="AJ1404" s="549">
        <f t="shared" si="859"/>
        <v>-35717.219583333339</v>
      </c>
      <c r="AK1404" s="549">
        <f t="shared" si="859"/>
        <v>0</v>
      </c>
      <c r="AL1404" s="282">
        <f t="shared" si="842"/>
        <v>0</v>
      </c>
      <c r="AM1404" s="281">
        <f t="shared" si="843"/>
        <v>0</v>
      </c>
      <c r="AN1404" s="549">
        <f t="shared" si="838"/>
        <v>0</v>
      </c>
      <c r="AO1404" s="549">
        <f t="shared" si="839"/>
        <v>0</v>
      </c>
      <c r="AP1404" s="549">
        <f t="shared" si="844"/>
        <v>0</v>
      </c>
      <c r="AQ1404" s="283">
        <f t="shared" si="809"/>
        <v>0</v>
      </c>
      <c r="AR1404" s="281">
        <f t="shared" si="840"/>
        <v>0</v>
      </c>
      <c r="AT1404" s="446"/>
      <c r="AU1404" s="344"/>
      <c r="AV1404" s="447" t="str">
        <f t="shared" si="815"/>
        <v>CA</v>
      </c>
      <c r="AW1404" s="447" t="str">
        <f t="shared" si="815"/>
        <v>CL</v>
      </c>
      <c r="AX1404" s="447" t="str">
        <f t="shared" si="815"/>
        <v>AIC</v>
      </c>
      <c r="AY1404" s="447" t="str">
        <f t="shared" si="841"/>
        <v>ERB</v>
      </c>
      <c r="AZ1404" s="447" t="str">
        <f t="shared" si="841"/>
        <v>GRB</v>
      </c>
      <c r="BA1404" s="447" t="str">
        <f t="shared" si="841"/>
        <v>Non-Op</v>
      </c>
      <c r="BC1404" s="445" t="s">
        <v>2322</v>
      </c>
      <c r="BD1404" s="552">
        <f t="shared" si="814"/>
        <v>-4346.3999999999996</v>
      </c>
      <c r="BF1404" s="435"/>
      <c r="BG1404" s="435"/>
      <c r="BH1404" s="435"/>
      <c r="BI1404" s="435"/>
      <c r="BJ1404" s="435"/>
      <c r="BK1404" s="435"/>
      <c r="BL1404" s="435"/>
      <c r="BN1404" s="444"/>
    </row>
    <row r="1405" spans="1:66" s="28" customFormat="1" ht="12" customHeight="1">
      <c r="A1405" s="324" t="s">
        <v>2979</v>
      </c>
      <c r="B1405" s="290" t="str">
        <f t="shared" si="833"/>
        <v>23601053</v>
      </c>
      <c r="C1405" s="450" t="s">
        <v>2980</v>
      </c>
      <c r="D1405" s="451" t="s">
        <v>2092</v>
      </c>
      <c r="E1405" s="451"/>
      <c r="F1405" s="300">
        <v>44500</v>
      </c>
      <c r="G1405" s="451"/>
      <c r="H1405" s="556">
        <v>-176335</v>
      </c>
      <c r="I1405" s="556">
        <v>-176335</v>
      </c>
      <c r="J1405" s="556">
        <v>-176335</v>
      </c>
      <c r="K1405" s="556">
        <v>-234767</v>
      </c>
      <c r="L1405" s="556">
        <v>5233</v>
      </c>
      <c r="M1405" s="556">
        <v>5233</v>
      </c>
      <c r="N1405" s="556">
        <v>-57409</v>
      </c>
      <c r="O1405" s="556">
        <v>12591</v>
      </c>
      <c r="P1405" s="556">
        <v>12591</v>
      </c>
      <c r="Q1405" s="556">
        <v>-156285</v>
      </c>
      <c r="R1405" s="556">
        <v>13715</v>
      </c>
      <c r="S1405" s="556">
        <v>13715</v>
      </c>
      <c r="T1405" s="556">
        <v>-94305</v>
      </c>
      <c r="U1405" s="556"/>
      <c r="V1405" s="556">
        <f t="shared" si="803"/>
        <v>-72781.083333333328</v>
      </c>
      <c r="W1405" s="285"/>
      <c r="X1405" s="286"/>
      <c r="Y1405" s="548">
        <f t="shared" si="852"/>
        <v>0</v>
      </c>
      <c r="Z1405" s="549">
        <f t="shared" si="852"/>
        <v>-94305</v>
      </c>
      <c r="AA1405" s="549">
        <f t="shared" si="852"/>
        <v>0</v>
      </c>
      <c r="AB1405" s="282">
        <f t="shared" ref="AB1405" si="860">T1405-SUM(Y1405:AA1405)</f>
        <v>0</v>
      </c>
      <c r="AC1405" s="281">
        <f t="shared" ref="AC1405" si="861">T1405-SUM(Y1405:AA1405)-AB1405</f>
        <v>0</v>
      </c>
      <c r="AD1405" s="549">
        <f t="shared" si="804"/>
        <v>0</v>
      </c>
      <c r="AE1405" s="553">
        <f t="shared" si="805"/>
        <v>0</v>
      </c>
      <c r="AF1405" s="282">
        <f t="shared" si="806"/>
        <v>0</v>
      </c>
      <c r="AG1405" s="283">
        <f t="shared" ref="AG1405" si="862">SUM(AD1405:AF1405)</f>
        <v>0</v>
      </c>
      <c r="AH1405" s="281">
        <f t="shared" si="824"/>
        <v>0</v>
      </c>
      <c r="AI1405" s="551">
        <f t="shared" si="859"/>
        <v>0</v>
      </c>
      <c r="AJ1405" s="549">
        <f t="shared" si="859"/>
        <v>-72781.083333333328</v>
      </c>
      <c r="AK1405" s="549">
        <f t="shared" si="859"/>
        <v>0</v>
      </c>
      <c r="AL1405" s="282">
        <f t="shared" ref="AL1405" si="863">V1405-SUM(AI1405:AK1405)</f>
        <v>0</v>
      </c>
      <c r="AM1405" s="281">
        <f t="shared" ref="AM1405" si="864">V1405-SUM(AI1405:AK1405)-AL1405</f>
        <v>0</v>
      </c>
      <c r="AN1405" s="549">
        <f t="shared" si="838"/>
        <v>0</v>
      </c>
      <c r="AO1405" s="549">
        <f t="shared" si="839"/>
        <v>0</v>
      </c>
      <c r="AP1405" s="549">
        <f t="shared" si="844"/>
        <v>0</v>
      </c>
      <c r="AQ1405" s="283">
        <f t="shared" ref="AQ1405" si="865">SUM(AN1405:AP1405)</f>
        <v>0</v>
      </c>
      <c r="AR1405" s="281">
        <f t="shared" si="840"/>
        <v>0</v>
      </c>
      <c r="AT1405" s="446"/>
      <c r="AU1405" s="344"/>
      <c r="AV1405" s="447" t="str">
        <f t="shared" si="815"/>
        <v>CA</v>
      </c>
      <c r="AW1405" s="447" t="str">
        <f t="shared" si="815"/>
        <v>CL</v>
      </c>
      <c r="AX1405" s="447" t="str">
        <f t="shared" si="815"/>
        <v>AIC</v>
      </c>
      <c r="AY1405" s="447" t="str">
        <f t="shared" si="841"/>
        <v>ERB</v>
      </c>
      <c r="AZ1405" s="447" t="str">
        <f t="shared" si="841"/>
        <v>GRB</v>
      </c>
      <c r="BA1405" s="447" t="str">
        <f t="shared" si="841"/>
        <v>Non-Op</v>
      </c>
      <c r="BC1405" s="445" t="s">
        <v>2322</v>
      </c>
      <c r="BD1405" s="552">
        <f t="shared" si="814"/>
        <v>-94305</v>
      </c>
      <c r="BF1405" s="435"/>
      <c r="BG1405" s="435"/>
      <c r="BH1405" s="435"/>
      <c r="BI1405" s="435"/>
      <c r="BJ1405" s="435"/>
      <c r="BK1405" s="435"/>
      <c r="BL1405" s="435"/>
      <c r="BN1405" s="444"/>
    </row>
    <row r="1406" spans="1:66" s="28" customFormat="1" ht="12" customHeight="1">
      <c r="A1406" s="287">
        <v>23700363</v>
      </c>
      <c r="B1406" s="288" t="str">
        <f t="shared" si="833"/>
        <v>23700363</v>
      </c>
      <c r="C1406" s="444" t="s">
        <v>1865</v>
      </c>
      <c r="D1406" s="445" t="s">
        <v>2092</v>
      </c>
      <c r="E1406" s="445"/>
      <c r="F1406" s="444"/>
      <c r="G1406" s="445"/>
      <c r="H1406" s="547">
        <v>-44687.5</v>
      </c>
      <c r="I1406" s="547">
        <v>-134062.5</v>
      </c>
      <c r="J1406" s="547">
        <v>-223437.5</v>
      </c>
      <c r="K1406" s="547">
        <v>-312812.5</v>
      </c>
      <c r="L1406" s="547">
        <v>-402187.5</v>
      </c>
      <c r="M1406" s="547">
        <v>-491562.5</v>
      </c>
      <c r="N1406" s="547">
        <v>-44687.5</v>
      </c>
      <c r="O1406" s="547">
        <v>-134062.5</v>
      </c>
      <c r="P1406" s="547">
        <v>-223437.5</v>
      </c>
      <c r="Q1406" s="547">
        <v>-312812.5</v>
      </c>
      <c r="R1406" s="547">
        <v>-402187.5</v>
      </c>
      <c r="S1406" s="547">
        <v>-491562.5</v>
      </c>
      <c r="T1406" s="547">
        <v>-44687.5</v>
      </c>
      <c r="U1406" s="547"/>
      <c r="V1406" s="547">
        <f t="shared" si="803"/>
        <v>-268125</v>
      </c>
      <c r="W1406" s="285"/>
      <c r="X1406" s="286"/>
      <c r="Y1406" s="548">
        <f t="shared" si="852"/>
        <v>0</v>
      </c>
      <c r="Z1406" s="549">
        <f t="shared" si="852"/>
        <v>-44687.5</v>
      </c>
      <c r="AA1406" s="549">
        <f t="shared" si="852"/>
        <v>0</v>
      </c>
      <c r="AB1406" s="282">
        <f t="shared" si="801"/>
        <v>0</v>
      </c>
      <c r="AC1406" s="281">
        <f t="shared" si="802"/>
        <v>0</v>
      </c>
      <c r="AD1406" s="549">
        <f t="shared" si="804"/>
        <v>0</v>
      </c>
      <c r="AE1406" s="553">
        <f t="shared" si="805"/>
        <v>0</v>
      </c>
      <c r="AF1406" s="282">
        <f t="shared" si="806"/>
        <v>0</v>
      </c>
      <c r="AG1406" s="283">
        <f t="shared" si="807"/>
        <v>0</v>
      </c>
      <c r="AH1406" s="281">
        <f t="shared" si="824"/>
        <v>0</v>
      </c>
      <c r="AI1406" s="551">
        <f t="shared" si="859"/>
        <v>0</v>
      </c>
      <c r="AJ1406" s="549">
        <f t="shared" si="859"/>
        <v>-268125</v>
      </c>
      <c r="AK1406" s="549">
        <f t="shared" si="859"/>
        <v>0</v>
      </c>
      <c r="AL1406" s="282">
        <f t="shared" si="842"/>
        <v>0</v>
      </c>
      <c r="AM1406" s="281">
        <f t="shared" si="843"/>
        <v>0</v>
      </c>
      <c r="AN1406" s="549">
        <f t="shared" si="838"/>
        <v>0</v>
      </c>
      <c r="AO1406" s="549">
        <f t="shared" si="839"/>
        <v>0</v>
      </c>
      <c r="AP1406" s="549">
        <f t="shared" si="844"/>
        <v>0</v>
      </c>
      <c r="AQ1406" s="283">
        <f t="shared" si="809"/>
        <v>0</v>
      </c>
      <c r="AR1406" s="281">
        <f t="shared" si="840"/>
        <v>0</v>
      </c>
      <c r="AT1406" s="446"/>
      <c r="AU1406" s="344"/>
      <c r="AV1406" s="447" t="str">
        <f t="shared" si="815"/>
        <v>CA</v>
      </c>
      <c r="AW1406" s="447" t="str">
        <f t="shared" si="815"/>
        <v>CL</v>
      </c>
      <c r="AX1406" s="447" t="str">
        <f t="shared" si="815"/>
        <v>AIC</v>
      </c>
      <c r="AY1406" s="447" t="str">
        <f t="shared" si="841"/>
        <v>ERB</v>
      </c>
      <c r="AZ1406" s="447" t="str">
        <f t="shared" si="841"/>
        <v>GRB</v>
      </c>
      <c r="BA1406" s="447" t="str">
        <f t="shared" si="841"/>
        <v>Non-Op</v>
      </c>
      <c r="BC1406" s="445" t="s">
        <v>2329</v>
      </c>
      <c r="BD1406" s="552">
        <f t="shared" si="814"/>
        <v>-44687.5</v>
      </c>
      <c r="BF1406" s="435"/>
      <c r="BG1406" s="435"/>
      <c r="BH1406" s="435"/>
      <c r="BI1406" s="435"/>
      <c r="BJ1406" s="435"/>
      <c r="BK1406" s="435"/>
      <c r="BL1406" s="435"/>
      <c r="BN1406" s="444"/>
    </row>
    <row r="1407" spans="1:66" s="28" customFormat="1" ht="12" customHeight="1">
      <c r="A1407" s="287">
        <v>23700383</v>
      </c>
      <c r="B1407" s="288" t="str">
        <f t="shared" si="833"/>
        <v>23700383</v>
      </c>
      <c r="C1407" s="444" t="s">
        <v>1866</v>
      </c>
      <c r="D1407" s="445" t="s">
        <v>2092</v>
      </c>
      <c r="E1407" s="445"/>
      <c r="F1407" s="444"/>
      <c r="G1407" s="445"/>
      <c r="H1407" s="547">
        <v>-6000</v>
      </c>
      <c r="I1407" s="547">
        <v>-18000</v>
      </c>
      <c r="J1407" s="547">
        <v>-30000</v>
      </c>
      <c r="K1407" s="547">
        <v>-42000</v>
      </c>
      <c r="L1407" s="547">
        <v>-54000</v>
      </c>
      <c r="M1407" s="547">
        <v>-66000</v>
      </c>
      <c r="N1407" s="547">
        <v>-6000</v>
      </c>
      <c r="O1407" s="547">
        <v>-18000</v>
      </c>
      <c r="P1407" s="547">
        <v>-30000</v>
      </c>
      <c r="Q1407" s="547">
        <v>-42000</v>
      </c>
      <c r="R1407" s="547">
        <v>-54000</v>
      </c>
      <c r="S1407" s="547">
        <v>-66000</v>
      </c>
      <c r="T1407" s="547">
        <v>-6000</v>
      </c>
      <c r="U1407" s="547"/>
      <c r="V1407" s="547">
        <f t="shared" si="803"/>
        <v>-36000</v>
      </c>
      <c r="W1407" s="285"/>
      <c r="X1407" s="286"/>
      <c r="Y1407" s="548">
        <f t="shared" si="852"/>
        <v>0</v>
      </c>
      <c r="Z1407" s="549">
        <f t="shared" si="852"/>
        <v>-6000</v>
      </c>
      <c r="AA1407" s="549">
        <f t="shared" si="852"/>
        <v>0</v>
      </c>
      <c r="AB1407" s="282">
        <f t="shared" si="801"/>
        <v>0</v>
      </c>
      <c r="AC1407" s="281">
        <f t="shared" si="802"/>
        <v>0</v>
      </c>
      <c r="AD1407" s="549">
        <f t="shared" si="804"/>
        <v>0</v>
      </c>
      <c r="AE1407" s="553">
        <f t="shared" si="805"/>
        <v>0</v>
      </c>
      <c r="AF1407" s="282">
        <f t="shared" si="806"/>
        <v>0</v>
      </c>
      <c r="AG1407" s="283">
        <f t="shared" si="807"/>
        <v>0</v>
      </c>
      <c r="AH1407" s="281">
        <f t="shared" si="824"/>
        <v>0</v>
      </c>
      <c r="AI1407" s="551">
        <f t="shared" si="859"/>
        <v>0</v>
      </c>
      <c r="AJ1407" s="549">
        <f t="shared" si="859"/>
        <v>-36000</v>
      </c>
      <c r="AK1407" s="549">
        <f t="shared" si="859"/>
        <v>0</v>
      </c>
      <c r="AL1407" s="282">
        <f t="shared" si="842"/>
        <v>0</v>
      </c>
      <c r="AM1407" s="281">
        <f t="shared" si="843"/>
        <v>0</v>
      </c>
      <c r="AN1407" s="549">
        <f t="shared" si="838"/>
        <v>0</v>
      </c>
      <c r="AO1407" s="549">
        <f t="shared" si="839"/>
        <v>0</v>
      </c>
      <c r="AP1407" s="549">
        <f t="shared" si="844"/>
        <v>0</v>
      </c>
      <c r="AQ1407" s="283">
        <f t="shared" si="809"/>
        <v>0</v>
      </c>
      <c r="AR1407" s="281">
        <f t="shared" si="840"/>
        <v>0</v>
      </c>
      <c r="AT1407" s="446"/>
      <c r="AU1407" s="344"/>
      <c r="AV1407" s="447" t="str">
        <f t="shared" si="815"/>
        <v>CA</v>
      </c>
      <c r="AW1407" s="447" t="str">
        <f t="shared" si="815"/>
        <v>CL</v>
      </c>
      <c r="AX1407" s="447" t="str">
        <f t="shared" si="815"/>
        <v>AIC</v>
      </c>
      <c r="AY1407" s="447" t="str">
        <f t="shared" si="841"/>
        <v>ERB</v>
      </c>
      <c r="AZ1407" s="447" t="str">
        <f t="shared" si="841"/>
        <v>GRB</v>
      </c>
      <c r="BA1407" s="447" t="str">
        <f t="shared" si="841"/>
        <v>Non-Op</v>
      </c>
      <c r="BC1407" s="445" t="s">
        <v>2329</v>
      </c>
      <c r="BD1407" s="552">
        <f t="shared" si="814"/>
        <v>-6000</v>
      </c>
      <c r="BF1407" s="435"/>
      <c r="BG1407" s="435"/>
      <c r="BH1407" s="435"/>
      <c r="BI1407" s="435"/>
      <c r="BJ1407" s="435"/>
      <c r="BK1407" s="435"/>
      <c r="BL1407" s="435"/>
      <c r="BN1407" s="444"/>
    </row>
    <row r="1408" spans="1:66" s="28" customFormat="1" ht="12" customHeight="1">
      <c r="A1408" s="287">
        <v>23700713</v>
      </c>
      <c r="B1408" s="288" t="str">
        <f t="shared" si="833"/>
        <v>23700713</v>
      </c>
      <c r="C1408" s="444" t="s">
        <v>2981</v>
      </c>
      <c r="D1408" s="445" t="s">
        <v>2092</v>
      </c>
      <c r="E1408" s="445"/>
      <c r="F1408" s="444"/>
      <c r="G1408" s="445"/>
      <c r="H1408" s="547">
        <v>0</v>
      </c>
      <c r="I1408" s="547">
        <v>0</v>
      </c>
      <c r="J1408" s="547">
        <v>0</v>
      </c>
      <c r="K1408" s="547">
        <v>0</v>
      </c>
      <c r="L1408" s="547">
        <v>0</v>
      </c>
      <c r="M1408" s="547">
        <v>0</v>
      </c>
      <c r="N1408" s="547">
        <v>0</v>
      </c>
      <c r="O1408" s="547">
        <v>0</v>
      </c>
      <c r="P1408" s="547">
        <v>0</v>
      </c>
      <c r="Q1408" s="547">
        <v>0</v>
      </c>
      <c r="R1408" s="547">
        <v>0</v>
      </c>
      <c r="S1408" s="547">
        <v>0</v>
      </c>
      <c r="T1408" s="547">
        <v>0</v>
      </c>
      <c r="U1408" s="547"/>
      <c r="V1408" s="547">
        <f t="shared" si="803"/>
        <v>0</v>
      </c>
      <c r="W1408" s="285"/>
      <c r="X1408" s="286"/>
      <c r="Y1408" s="548">
        <f t="shared" si="852"/>
        <v>0</v>
      </c>
      <c r="Z1408" s="549">
        <f t="shared" si="852"/>
        <v>0</v>
      </c>
      <c r="AA1408" s="549">
        <f t="shared" si="852"/>
        <v>0</v>
      </c>
      <c r="AB1408" s="282">
        <f t="shared" si="801"/>
        <v>0</v>
      </c>
      <c r="AC1408" s="281">
        <f t="shared" si="802"/>
        <v>0</v>
      </c>
      <c r="AD1408" s="549">
        <f t="shared" si="804"/>
        <v>0</v>
      </c>
      <c r="AE1408" s="553">
        <f t="shared" si="805"/>
        <v>0</v>
      </c>
      <c r="AF1408" s="282">
        <f t="shared" si="806"/>
        <v>0</v>
      </c>
      <c r="AG1408" s="283">
        <f t="shared" si="807"/>
        <v>0</v>
      </c>
      <c r="AH1408" s="281">
        <f t="shared" si="824"/>
        <v>0</v>
      </c>
      <c r="AI1408" s="551">
        <f t="shared" si="859"/>
        <v>0</v>
      </c>
      <c r="AJ1408" s="549">
        <f t="shared" si="859"/>
        <v>0</v>
      </c>
      <c r="AK1408" s="549">
        <f t="shared" si="859"/>
        <v>0</v>
      </c>
      <c r="AL1408" s="282">
        <f t="shared" si="842"/>
        <v>0</v>
      </c>
      <c r="AM1408" s="281">
        <f t="shared" si="843"/>
        <v>0</v>
      </c>
      <c r="AN1408" s="549">
        <f t="shared" si="838"/>
        <v>0</v>
      </c>
      <c r="AO1408" s="549">
        <f t="shared" si="839"/>
        <v>0</v>
      </c>
      <c r="AP1408" s="549">
        <f t="shared" si="844"/>
        <v>0</v>
      </c>
      <c r="AQ1408" s="283">
        <f t="shared" si="809"/>
        <v>0</v>
      </c>
      <c r="AR1408" s="281">
        <f t="shared" si="840"/>
        <v>0</v>
      </c>
      <c r="AT1408" s="446"/>
      <c r="AU1408" s="344"/>
      <c r="AV1408" s="447" t="str">
        <f t="shared" si="815"/>
        <v>CA</v>
      </c>
      <c r="AW1408" s="447" t="str">
        <f t="shared" si="815"/>
        <v>CL</v>
      </c>
      <c r="AX1408" s="447" t="str">
        <f t="shared" si="815"/>
        <v>AIC</v>
      </c>
      <c r="AY1408" s="447" t="str">
        <f t="shared" si="841"/>
        <v>ERB</v>
      </c>
      <c r="AZ1408" s="447" t="str">
        <f t="shared" si="841"/>
        <v>GRB</v>
      </c>
      <c r="BA1408" s="447" t="str">
        <f t="shared" si="841"/>
        <v>Non-Op</v>
      </c>
      <c r="BC1408" s="445" t="s">
        <v>2329</v>
      </c>
      <c r="BD1408" s="552">
        <f t="shared" si="814"/>
        <v>0</v>
      </c>
      <c r="BF1408" s="435"/>
      <c r="BG1408" s="435"/>
      <c r="BH1408" s="435"/>
      <c r="BI1408" s="435"/>
      <c r="BJ1408" s="435"/>
      <c r="BK1408" s="435"/>
      <c r="BL1408" s="435"/>
      <c r="BN1408" s="444"/>
    </row>
    <row r="1409" spans="1:66" s="28" customFormat="1" ht="12" customHeight="1">
      <c r="A1409" s="287">
        <v>23700813</v>
      </c>
      <c r="B1409" s="288" t="str">
        <f t="shared" si="833"/>
        <v>23700813</v>
      </c>
      <c r="C1409" s="444" t="s">
        <v>1867</v>
      </c>
      <c r="D1409" s="445" t="s">
        <v>2092</v>
      </c>
      <c r="E1409" s="445"/>
      <c r="F1409" s="444"/>
      <c r="G1409" s="445"/>
      <c r="H1409" s="547">
        <v>-1458332.88</v>
      </c>
      <c r="I1409" s="547">
        <v>-2041666.21</v>
      </c>
      <c r="J1409" s="547">
        <v>-2624999.54</v>
      </c>
      <c r="K1409" s="547">
        <v>-3208332.87</v>
      </c>
      <c r="L1409" s="547">
        <v>-291666.2</v>
      </c>
      <c r="M1409" s="547">
        <v>-874999.53</v>
      </c>
      <c r="N1409" s="547">
        <v>-1458332.86</v>
      </c>
      <c r="O1409" s="547">
        <v>-2041666.19</v>
      </c>
      <c r="P1409" s="547">
        <v>-2624999.52</v>
      </c>
      <c r="Q1409" s="547">
        <v>-3208332.85</v>
      </c>
      <c r="R1409" s="547">
        <v>-291666.18</v>
      </c>
      <c r="S1409" s="547">
        <v>-874999.51</v>
      </c>
      <c r="T1409" s="547">
        <v>-1458332.84</v>
      </c>
      <c r="U1409" s="547"/>
      <c r="V1409" s="547">
        <f t="shared" si="803"/>
        <v>-1749999.5266666666</v>
      </c>
      <c r="W1409" s="285"/>
      <c r="X1409" s="286"/>
      <c r="Y1409" s="548">
        <f t="shared" si="852"/>
        <v>0</v>
      </c>
      <c r="Z1409" s="549">
        <f t="shared" si="852"/>
        <v>-1458332.84</v>
      </c>
      <c r="AA1409" s="549">
        <f t="shared" si="852"/>
        <v>0</v>
      </c>
      <c r="AB1409" s="282">
        <f t="shared" si="801"/>
        <v>0</v>
      </c>
      <c r="AC1409" s="281">
        <f t="shared" si="802"/>
        <v>0</v>
      </c>
      <c r="AD1409" s="549">
        <f t="shared" si="804"/>
        <v>0</v>
      </c>
      <c r="AE1409" s="553">
        <f t="shared" si="805"/>
        <v>0</v>
      </c>
      <c r="AF1409" s="282">
        <f t="shared" si="806"/>
        <v>0</v>
      </c>
      <c r="AG1409" s="283">
        <f t="shared" si="807"/>
        <v>0</v>
      </c>
      <c r="AH1409" s="281">
        <f t="shared" si="824"/>
        <v>0</v>
      </c>
      <c r="AI1409" s="551">
        <f t="shared" si="859"/>
        <v>0</v>
      </c>
      <c r="AJ1409" s="549">
        <f t="shared" si="859"/>
        <v>-1749999.5266666666</v>
      </c>
      <c r="AK1409" s="549">
        <f t="shared" si="859"/>
        <v>0</v>
      </c>
      <c r="AL1409" s="282">
        <f t="shared" si="842"/>
        <v>0</v>
      </c>
      <c r="AM1409" s="281">
        <f t="shared" si="843"/>
        <v>0</v>
      </c>
      <c r="AN1409" s="549">
        <f t="shared" si="838"/>
        <v>0</v>
      </c>
      <c r="AO1409" s="549">
        <f t="shared" si="839"/>
        <v>0</v>
      </c>
      <c r="AP1409" s="549">
        <f t="shared" si="844"/>
        <v>0</v>
      </c>
      <c r="AQ1409" s="283">
        <f t="shared" si="809"/>
        <v>0</v>
      </c>
      <c r="AR1409" s="281">
        <f t="shared" si="840"/>
        <v>0</v>
      </c>
      <c r="AT1409" s="446"/>
      <c r="AU1409" s="344"/>
      <c r="AV1409" s="447" t="str">
        <f t="shared" si="815"/>
        <v>CA</v>
      </c>
      <c r="AW1409" s="447" t="str">
        <f t="shared" si="815"/>
        <v>CL</v>
      </c>
      <c r="AX1409" s="447" t="str">
        <f t="shared" si="815"/>
        <v>AIC</v>
      </c>
      <c r="AY1409" s="447" t="str">
        <f t="shared" si="841"/>
        <v>ERB</v>
      </c>
      <c r="AZ1409" s="447" t="str">
        <f t="shared" si="841"/>
        <v>GRB</v>
      </c>
      <c r="BA1409" s="447" t="str">
        <f t="shared" si="841"/>
        <v>Non-Op</v>
      </c>
      <c r="BC1409" s="445" t="s">
        <v>2329</v>
      </c>
      <c r="BD1409" s="552">
        <f t="shared" si="814"/>
        <v>-1458332.84</v>
      </c>
      <c r="BF1409" s="435"/>
      <c r="BG1409" s="435"/>
      <c r="BH1409" s="435"/>
      <c r="BI1409" s="435"/>
      <c r="BJ1409" s="435"/>
      <c r="BK1409" s="435"/>
      <c r="BL1409" s="435"/>
      <c r="BN1409" s="444"/>
    </row>
    <row r="1410" spans="1:66" s="28" customFormat="1" ht="12" customHeight="1">
      <c r="A1410" s="287">
        <v>23700823</v>
      </c>
      <c r="B1410" s="288" t="str">
        <f t="shared" si="833"/>
        <v>23700823</v>
      </c>
      <c r="C1410" s="444" t="s">
        <v>2982</v>
      </c>
      <c r="D1410" s="445" t="s">
        <v>2092</v>
      </c>
      <c r="E1410" s="445"/>
      <c r="F1410" s="444"/>
      <c r="G1410" s="445"/>
      <c r="H1410" s="547">
        <v>0</v>
      </c>
      <c r="I1410" s="547">
        <v>0</v>
      </c>
      <c r="J1410" s="547">
        <v>0</v>
      </c>
      <c r="K1410" s="547">
        <v>0</v>
      </c>
      <c r="L1410" s="547">
        <v>0</v>
      </c>
      <c r="M1410" s="547">
        <v>0</v>
      </c>
      <c r="N1410" s="547">
        <v>0</v>
      </c>
      <c r="O1410" s="547">
        <v>0</v>
      </c>
      <c r="P1410" s="547">
        <v>0</v>
      </c>
      <c r="Q1410" s="547">
        <v>0</v>
      </c>
      <c r="R1410" s="547">
        <v>0</v>
      </c>
      <c r="S1410" s="547">
        <v>0</v>
      </c>
      <c r="T1410" s="547">
        <v>0</v>
      </c>
      <c r="U1410" s="547"/>
      <c r="V1410" s="547">
        <f t="shared" si="803"/>
        <v>0</v>
      </c>
      <c r="W1410" s="285"/>
      <c r="X1410" s="286"/>
      <c r="Y1410" s="548">
        <f t="shared" si="852"/>
        <v>0</v>
      </c>
      <c r="Z1410" s="549">
        <f t="shared" si="852"/>
        <v>0</v>
      </c>
      <c r="AA1410" s="549">
        <f t="shared" si="852"/>
        <v>0</v>
      </c>
      <c r="AB1410" s="282">
        <f t="shared" ref="AB1410:AB1476" si="866">T1410-SUM(Y1410:AA1410)</f>
        <v>0</v>
      </c>
      <c r="AC1410" s="281">
        <f t="shared" ref="AC1410:AC1476" si="867">T1410-SUM(Y1410:AA1410)-AB1410</f>
        <v>0</v>
      </c>
      <c r="AD1410" s="549">
        <f t="shared" si="804"/>
        <v>0</v>
      </c>
      <c r="AE1410" s="553">
        <f t="shared" si="805"/>
        <v>0</v>
      </c>
      <c r="AF1410" s="282">
        <f t="shared" si="806"/>
        <v>0</v>
      </c>
      <c r="AG1410" s="283">
        <f t="shared" si="807"/>
        <v>0</v>
      </c>
      <c r="AH1410" s="281">
        <f t="shared" si="824"/>
        <v>0</v>
      </c>
      <c r="AI1410" s="551">
        <f t="shared" si="859"/>
        <v>0</v>
      </c>
      <c r="AJ1410" s="549">
        <f t="shared" si="859"/>
        <v>0</v>
      </c>
      <c r="AK1410" s="549">
        <f t="shared" si="859"/>
        <v>0</v>
      </c>
      <c r="AL1410" s="282">
        <f t="shared" si="842"/>
        <v>0</v>
      </c>
      <c r="AM1410" s="281">
        <f t="shared" si="843"/>
        <v>0</v>
      </c>
      <c r="AN1410" s="549">
        <f t="shared" si="838"/>
        <v>0</v>
      </c>
      <c r="AO1410" s="549">
        <f t="shared" si="839"/>
        <v>0</v>
      </c>
      <c r="AP1410" s="549">
        <f t="shared" si="844"/>
        <v>0</v>
      </c>
      <c r="AQ1410" s="283">
        <f t="shared" si="809"/>
        <v>0</v>
      </c>
      <c r="AR1410" s="281">
        <f t="shared" si="840"/>
        <v>0</v>
      </c>
      <c r="AT1410" s="446"/>
      <c r="AU1410" s="344"/>
      <c r="AV1410" s="447" t="str">
        <f t="shared" si="815"/>
        <v>CA</v>
      </c>
      <c r="AW1410" s="447" t="str">
        <f t="shared" si="815"/>
        <v>CL</v>
      </c>
      <c r="AX1410" s="447" t="str">
        <f t="shared" si="815"/>
        <v>AIC</v>
      </c>
      <c r="AY1410" s="447" t="str">
        <f t="shared" si="841"/>
        <v>ERB</v>
      </c>
      <c r="AZ1410" s="447" t="str">
        <f t="shared" si="841"/>
        <v>GRB</v>
      </c>
      <c r="BA1410" s="447" t="str">
        <f t="shared" si="841"/>
        <v>Non-Op</v>
      </c>
      <c r="BC1410" s="445" t="s">
        <v>2329</v>
      </c>
      <c r="BD1410" s="552">
        <f t="shared" si="814"/>
        <v>0</v>
      </c>
      <c r="BF1410" s="435"/>
      <c r="BG1410" s="435"/>
      <c r="BH1410" s="435"/>
      <c r="BI1410" s="435"/>
      <c r="BJ1410" s="435"/>
      <c r="BK1410" s="435"/>
      <c r="BL1410" s="435"/>
      <c r="BN1410" s="444"/>
    </row>
    <row r="1411" spans="1:66" s="28" customFormat="1" ht="12" customHeight="1">
      <c r="A1411" s="287">
        <v>23700841</v>
      </c>
      <c r="B1411" s="288" t="str">
        <f t="shared" si="833"/>
        <v>23700841</v>
      </c>
      <c r="C1411" s="444" t="s">
        <v>1868</v>
      </c>
      <c r="D1411" s="445" t="s">
        <v>2092</v>
      </c>
      <c r="E1411" s="445"/>
      <c r="F1411" s="444"/>
      <c r="G1411" s="445"/>
      <c r="H1411" s="547">
        <v>-661822.13</v>
      </c>
      <c r="I1411" s="547">
        <v>-661110.12</v>
      </c>
      <c r="J1411" s="547">
        <v>-642702.68000000005</v>
      </c>
      <c r="K1411" s="547">
        <v>-702376.53</v>
      </c>
      <c r="L1411" s="547">
        <v>-702376.53</v>
      </c>
      <c r="M1411" s="547">
        <v>-702376.53</v>
      </c>
      <c r="N1411" s="547">
        <v>-771507.57</v>
      </c>
      <c r="O1411" s="547">
        <v>-742109.77</v>
      </c>
      <c r="P1411" s="547">
        <v>-742109.77</v>
      </c>
      <c r="Q1411" s="547">
        <v>-822139.23</v>
      </c>
      <c r="R1411" s="547">
        <v>-816459.51</v>
      </c>
      <c r="S1411" s="547">
        <v>-816459.51</v>
      </c>
      <c r="T1411" s="547">
        <v>-944515.34</v>
      </c>
      <c r="U1411" s="547"/>
      <c r="V1411" s="547">
        <f t="shared" si="803"/>
        <v>-743741.37374999991</v>
      </c>
      <c r="W1411" s="285"/>
      <c r="X1411" s="286"/>
      <c r="Y1411" s="548">
        <f t="shared" si="852"/>
        <v>0</v>
      </c>
      <c r="Z1411" s="549">
        <f t="shared" si="852"/>
        <v>-944515.34</v>
      </c>
      <c r="AA1411" s="549">
        <f t="shared" si="852"/>
        <v>0</v>
      </c>
      <c r="AB1411" s="282">
        <f t="shared" si="866"/>
        <v>0</v>
      </c>
      <c r="AC1411" s="281">
        <f t="shared" si="867"/>
        <v>0</v>
      </c>
      <c r="AD1411" s="549">
        <f t="shared" si="804"/>
        <v>0</v>
      </c>
      <c r="AE1411" s="553">
        <f t="shared" si="805"/>
        <v>0</v>
      </c>
      <c r="AF1411" s="282">
        <f t="shared" si="806"/>
        <v>0</v>
      </c>
      <c r="AG1411" s="283">
        <f t="shared" si="807"/>
        <v>0</v>
      </c>
      <c r="AH1411" s="281">
        <f t="shared" si="824"/>
        <v>0</v>
      </c>
      <c r="AI1411" s="551">
        <f t="shared" si="859"/>
        <v>0</v>
      </c>
      <c r="AJ1411" s="549">
        <f t="shared" si="859"/>
        <v>-743741.37374999991</v>
      </c>
      <c r="AK1411" s="549">
        <f t="shared" si="859"/>
        <v>0</v>
      </c>
      <c r="AL1411" s="282">
        <f t="shared" si="842"/>
        <v>0</v>
      </c>
      <c r="AM1411" s="281">
        <f t="shared" si="843"/>
        <v>0</v>
      </c>
      <c r="AN1411" s="549">
        <f t="shared" si="838"/>
        <v>0</v>
      </c>
      <c r="AO1411" s="549">
        <f t="shared" si="839"/>
        <v>0</v>
      </c>
      <c r="AP1411" s="549">
        <f t="shared" si="844"/>
        <v>0</v>
      </c>
      <c r="AQ1411" s="283">
        <f t="shared" si="809"/>
        <v>0</v>
      </c>
      <c r="AR1411" s="281">
        <f t="shared" si="840"/>
        <v>0</v>
      </c>
      <c r="AT1411" s="446"/>
      <c r="AU1411" s="344"/>
      <c r="AV1411" s="447" t="str">
        <f t="shared" si="815"/>
        <v>CA</v>
      </c>
      <c r="AW1411" s="447" t="str">
        <f t="shared" si="815"/>
        <v>CL</v>
      </c>
      <c r="AX1411" s="447" t="str">
        <f t="shared" si="815"/>
        <v>AIC</v>
      </c>
      <c r="AY1411" s="447" t="str">
        <f t="shared" si="841"/>
        <v>ERB</v>
      </c>
      <c r="AZ1411" s="447" t="str">
        <f t="shared" si="841"/>
        <v>GRB</v>
      </c>
      <c r="BA1411" s="447" t="str">
        <f t="shared" si="841"/>
        <v>Non-Op</v>
      </c>
      <c r="BC1411" s="445" t="s">
        <v>2329</v>
      </c>
      <c r="BD1411" s="552">
        <f t="shared" si="814"/>
        <v>-944515.34</v>
      </c>
      <c r="BF1411" s="435"/>
      <c r="BG1411" s="435"/>
      <c r="BH1411" s="435"/>
      <c r="BI1411" s="435"/>
      <c r="BJ1411" s="435"/>
      <c r="BK1411" s="435"/>
      <c r="BL1411" s="435"/>
      <c r="BN1411" s="444"/>
    </row>
    <row r="1412" spans="1:66" s="28" customFormat="1" ht="12" customHeight="1">
      <c r="A1412" s="287">
        <v>23700873</v>
      </c>
      <c r="B1412" s="288" t="str">
        <f t="shared" si="833"/>
        <v>23700873</v>
      </c>
      <c r="C1412" s="444" t="s">
        <v>1869</v>
      </c>
      <c r="D1412" s="445" t="s">
        <v>2092</v>
      </c>
      <c r="E1412" s="445"/>
      <c r="F1412" s="444"/>
      <c r="G1412" s="445"/>
      <c r="H1412" s="547">
        <v>-6142500</v>
      </c>
      <c r="I1412" s="547">
        <v>-7897500</v>
      </c>
      <c r="J1412" s="547">
        <v>-9652500</v>
      </c>
      <c r="K1412" s="547">
        <v>-877500</v>
      </c>
      <c r="L1412" s="547">
        <v>-2632500</v>
      </c>
      <c r="M1412" s="547">
        <v>-4387500</v>
      </c>
      <c r="N1412" s="547">
        <v>-6142500</v>
      </c>
      <c r="O1412" s="547">
        <v>-7897500</v>
      </c>
      <c r="P1412" s="547">
        <v>-9652500</v>
      </c>
      <c r="Q1412" s="547">
        <v>-877500</v>
      </c>
      <c r="R1412" s="547">
        <v>-2632500</v>
      </c>
      <c r="S1412" s="547">
        <v>-4387500</v>
      </c>
      <c r="T1412" s="547">
        <v>-6142500</v>
      </c>
      <c r="U1412" s="547"/>
      <c r="V1412" s="547">
        <f t="shared" si="803"/>
        <v>-5265000</v>
      </c>
      <c r="W1412" s="285"/>
      <c r="X1412" s="286"/>
      <c r="Y1412" s="548">
        <f t="shared" si="852"/>
        <v>0</v>
      </c>
      <c r="Z1412" s="549">
        <f t="shared" si="852"/>
        <v>-6142500</v>
      </c>
      <c r="AA1412" s="549">
        <f t="shared" si="852"/>
        <v>0</v>
      </c>
      <c r="AB1412" s="282">
        <f t="shared" si="866"/>
        <v>0</v>
      </c>
      <c r="AC1412" s="281">
        <f t="shared" si="867"/>
        <v>0</v>
      </c>
      <c r="AD1412" s="549">
        <f t="shared" si="804"/>
        <v>0</v>
      </c>
      <c r="AE1412" s="553">
        <f t="shared" si="805"/>
        <v>0</v>
      </c>
      <c r="AF1412" s="282">
        <f t="shared" si="806"/>
        <v>0</v>
      </c>
      <c r="AG1412" s="283">
        <f t="shared" si="807"/>
        <v>0</v>
      </c>
      <c r="AH1412" s="281">
        <f t="shared" si="824"/>
        <v>0</v>
      </c>
      <c r="AI1412" s="551">
        <f t="shared" si="859"/>
        <v>0</v>
      </c>
      <c r="AJ1412" s="549">
        <f t="shared" si="859"/>
        <v>-5265000</v>
      </c>
      <c r="AK1412" s="549">
        <f t="shared" si="859"/>
        <v>0</v>
      </c>
      <c r="AL1412" s="282">
        <f t="shared" si="842"/>
        <v>0</v>
      </c>
      <c r="AM1412" s="281">
        <f t="shared" si="843"/>
        <v>0</v>
      </c>
      <c r="AN1412" s="549">
        <f t="shared" si="838"/>
        <v>0</v>
      </c>
      <c r="AO1412" s="549">
        <f t="shared" si="839"/>
        <v>0</v>
      </c>
      <c r="AP1412" s="549">
        <f t="shared" si="844"/>
        <v>0</v>
      </c>
      <c r="AQ1412" s="283">
        <f t="shared" si="809"/>
        <v>0</v>
      </c>
      <c r="AR1412" s="281">
        <f t="shared" si="840"/>
        <v>0</v>
      </c>
      <c r="AT1412" s="446"/>
      <c r="AU1412" s="344"/>
      <c r="AV1412" s="447" t="str">
        <f t="shared" si="815"/>
        <v>CA</v>
      </c>
      <c r="AW1412" s="447" t="str">
        <f t="shared" si="815"/>
        <v>CL</v>
      </c>
      <c r="AX1412" s="447" t="str">
        <f t="shared" si="815"/>
        <v>AIC</v>
      </c>
      <c r="AY1412" s="447" t="str">
        <f t="shared" si="841"/>
        <v>ERB</v>
      </c>
      <c r="AZ1412" s="447" t="str">
        <f t="shared" si="841"/>
        <v>GRB</v>
      </c>
      <c r="BA1412" s="447" t="str">
        <f t="shared" si="841"/>
        <v>Non-Op</v>
      </c>
      <c r="BC1412" s="445" t="s">
        <v>2329</v>
      </c>
      <c r="BD1412" s="552">
        <f t="shared" si="814"/>
        <v>-6142500</v>
      </c>
      <c r="BF1412" s="435"/>
      <c r="BG1412" s="435"/>
      <c r="BH1412" s="435"/>
      <c r="BI1412" s="435"/>
      <c r="BJ1412" s="435"/>
      <c r="BK1412" s="435"/>
      <c r="BL1412" s="435"/>
      <c r="BN1412" s="444"/>
    </row>
    <row r="1413" spans="1:66" s="28" customFormat="1" ht="12" customHeight="1">
      <c r="A1413" s="287">
        <v>23700963</v>
      </c>
      <c r="B1413" s="288" t="str">
        <f t="shared" si="833"/>
        <v>23700963</v>
      </c>
      <c r="C1413" s="444" t="s">
        <v>1870</v>
      </c>
      <c r="D1413" s="445" t="s">
        <v>2092</v>
      </c>
      <c r="E1413" s="445"/>
      <c r="F1413" s="444"/>
      <c r="G1413" s="445"/>
      <c r="H1413" s="547">
        <v>-1180368.6200000001</v>
      </c>
      <c r="I1413" s="547">
        <v>-2322660.29</v>
      </c>
      <c r="J1413" s="547">
        <v>-3464951.96</v>
      </c>
      <c r="K1413" s="547">
        <v>-4607243.63</v>
      </c>
      <c r="L1413" s="547">
        <v>-5749535.2999999998</v>
      </c>
      <c r="M1413" s="547">
        <v>-6891826.9699999997</v>
      </c>
      <c r="N1413" s="547">
        <v>-1180368.6399999999</v>
      </c>
      <c r="O1413" s="547">
        <v>-2322660.31</v>
      </c>
      <c r="P1413" s="547">
        <v>-3464951.98</v>
      </c>
      <c r="Q1413" s="547">
        <v>-4607243.6500000004</v>
      </c>
      <c r="R1413" s="547">
        <v>-5749535.3200000003</v>
      </c>
      <c r="S1413" s="547">
        <v>-6891826.9900000002</v>
      </c>
      <c r="T1413" s="547">
        <v>-1180368.6599999999</v>
      </c>
      <c r="U1413" s="547"/>
      <c r="V1413" s="547">
        <f t="shared" si="803"/>
        <v>-4036097.8066666666</v>
      </c>
      <c r="W1413" s="285"/>
      <c r="X1413" s="286"/>
      <c r="Y1413" s="548">
        <f t="shared" si="852"/>
        <v>0</v>
      </c>
      <c r="Z1413" s="549">
        <f t="shared" si="852"/>
        <v>-1180368.6599999999</v>
      </c>
      <c r="AA1413" s="549">
        <f t="shared" si="852"/>
        <v>0</v>
      </c>
      <c r="AB1413" s="282">
        <f t="shared" si="866"/>
        <v>0</v>
      </c>
      <c r="AC1413" s="281">
        <f t="shared" si="867"/>
        <v>0</v>
      </c>
      <c r="AD1413" s="549">
        <f t="shared" si="804"/>
        <v>0</v>
      </c>
      <c r="AE1413" s="553">
        <f t="shared" si="805"/>
        <v>0</v>
      </c>
      <c r="AF1413" s="282">
        <f t="shared" si="806"/>
        <v>0</v>
      </c>
      <c r="AG1413" s="283">
        <f t="shared" si="807"/>
        <v>0</v>
      </c>
      <c r="AH1413" s="281">
        <f t="shared" si="824"/>
        <v>0</v>
      </c>
      <c r="AI1413" s="551">
        <f t="shared" si="859"/>
        <v>0</v>
      </c>
      <c r="AJ1413" s="549">
        <f t="shared" si="859"/>
        <v>-4036097.8066666666</v>
      </c>
      <c r="AK1413" s="549">
        <f t="shared" si="859"/>
        <v>0</v>
      </c>
      <c r="AL1413" s="282">
        <f t="shared" si="842"/>
        <v>0</v>
      </c>
      <c r="AM1413" s="281">
        <f t="shared" si="843"/>
        <v>0</v>
      </c>
      <c r="AN1413" s="549">
        <f t="shared" si="838"/>
        <v>0</v>
      </c>
      <c r="AO1413" s="549">
        <f t="shared" si="839"/>
        <v>0</v>
      </c>
      <c r="AP1413" s="549">
        <f t="shared" si="844"/>
        <v>0</v>
      </c>
      <c r="AQ1413" s="283">
        <f t="shared" si="809"/>
        <v>0</v>
      </c>
      <c r="AR1413" s="281">
        <f t="shared" si="840"/>
        <v>0</v>
      </c>
      <c r="AT1413" s="446"/>
      <c r="AU1413" s="344"/>
      <c r="AV1413" s="447" t="str">
        <f t="shared" si="815"/>
        <v>CA</v>
      </c>
      <c r="AW1413" s="447" t="str">
        <f t="shared" si="815"/>
        <v>CL</v>
      </c>
      <c r="AX1413" s="447" t="str">
        <f t="shared" si="815"/>
        <v>AIC</v>
      </c>
      <c r="AY1413" s="447" t="str">
        <f t="shared" si="841"/>
        <v>ERB</v>
      </c>
      <c r="AZ1413" s="447" t="str">
        <f t="shared" si="841"/>
        <v>GRB</v>
      </c>
      <c r="BA1413" s="447" t="str">
        <f t="shared" si="841"/>
        <v>Non-Op</v>
      </c>
      <c r="BC1413" s="445" t="s">
        <v>2329</v>
      </c>
      <c r="BD1413" s="552">
        <f t="shared" si="814"/>
        <v>-1180368.6599999999</v>
      </c>
      <c r="BF1413" s="435"/>
      <c r="BG1413" s="435"/>
      <c r="BH1413" s="435"/>
      <c r="BI1413" s="435"/>
      <c r="BJ1413" s="435"/>
      <c r="BK1413" s="435"/>
      <c r="BL1413" s="435"/>
      <c r="BN1413" s="444"/>
    </row>
    <row r="1414" spans="1:66" s="28" customFormat="1" ht="12" customHeight="1">
      <c r="A1414" s="302">
        <v>23701013</v>
      </c>
      <c r="B1414" s="303" t="str">
        <f t="shared" si="833"/>
        <v>23701013</v>
      </c>
      <c r="C1414" s="345" t="s">
        <v>2983</v>
      </c>
      <c r="D1414" s="445" t="s">
        <v>2092</v>
      </c>
      <c r="E1414" s="445"/>
      <c r="F1414" s="345"/>
      <c r="G1414" s="445"/>
      <c r="H1414" s="547">
        <v>0</v>
      </c>
      <c r="I1414" s="547">
        <v>0</v>
      </c>
      <c r="J1414" s="547">
        <v>0</v>
      </c>
      <c r="K1414" s="547">
        <v>0</v>
      </c>
      <c r="L1414" s="547">
        <v>0</v>
      </c>
      <c r="M1414" s="547">
        <v>0</v>
      </c>
      <c r="N1414" s="547">
        <v>0</v>
      </c>
      <c r="O1414" s="547">
        <v>0</v>
      </c>
      <c r="P1414" s="547">
        <v>0</v>
      </c>
      <c r="Q1414" s="547">
        <v>0</v>
      </c>
      <c r="R1414" s="547">
        <v>0</v>
      </c>
      <c r="S1414" s="547">
        <v>0</v>
      </c>
      <c r="T1414" s="547">
        <v>0</v>
      </c>
      <c r="U1414" s="547"/>
      <c r="V1414" s="547">
        <f t="shared" si="803"/>
        <v>0</v>
      </c>
      <c r="W1414" s="285"/>
      <c r="X1414" s="286"/>
      <c r="Y1414" s="548">
        <f t="shared" si="852"/>
        <v>0</v>
      </c>
      <c r="Z1414" s="549">
        <f t="shared" si="852"/>
        <v>0</v>
      </c>
      <c r="AA1414" s="549">
        <f t="shared" si="852"/>
        <v>0</v>
      </c>
      <c r="AB1414" s="282">
        <f t="shared" si="866"/>
        <v>0</v>
      </c>
      <c r="AC1414" s="281">
        <f t="shared" si="867"/>
        <v>0</v>
      </c>
      <c r="AD1414" s="549">
        <f t="shared" si="804"/>
        <v>0</v>
      </c>
      <c r="AE1414" s="553">
        <f t="shared" si="805"/>
        <v>0</v>
      </c>
      <c r="AF1414" s="282">
        <f t="shared" si="806"/>
        <v>0</v>
      </c>
      <c r="AG1414" s="283">
        <f t="shared" si="807"/>
        <v>0</v>
      </c>
      <c r="AH1414" s="281">
        <f t="shared" si="824"/>
        <v>0</v>
      </c>
      <c r="AI1414" s="551">
        <f t="shared" si="859"/>
        <v>0</v>
      </c>
      <c r="AJ1414" s="549">
        <f t="shared" si="859"/>
        <v>0</v>
      </c>
      <c r="AK1414" s="549">
        <f t="shared" si="859"/>
        <v>0</v>
      </c>
      <c r="AL1414" s="282">
        <f t="shared" si="842"/>
        <v>0</v>
      </c>
      <c r="AM1414" s="281">
        <f t="shared" si="843"/>
        <v>0</v>
      </c>
      <c r="AN1414" s="549">
        <f t="shared" si="838"/>
        <v>0</v>
      </c>
      <c r="AO1414" s="549">
        <f t="shared" si="839"/>
        <v>0</v>
      </c>
      <c r="AP1414" s="549">
        <f t="shared" si="844"/>
        <v>0</v>
      </c>
      <c r="AQ1414" s="283">
        <f t="shared" si="809"/>
        <v>0</v>
      </c>
      <c r="AR1414" s="281">
        <f t="shared" si="840"/>
        <v>0</v>
      </c>
      <c r="AT1414" s="446"/>
      <c r="AU1414" s="344"/>
      <c r="AV1414" s="447" t="str">
        <f t="shared" si="815"/>
        <v>CA</v>
      </c>
      <c r="AW1414" s="447" t="str">
        <f t="shared" si="815"/>
        <v>CL</v>
      </c>
      <c r="AX1414" s="447" t="str">
        <f t="shared" si="815"/>
        <v>AIC</v>
      </c>
      <c r="AY1414" s="447" t="str">
        <f t="shared" si="841"/>
        <v>ERB</v>
      </c>
      <c r="AZ1414" s="447" t="str">
        <f t="shared" si="841"/>
        <v>GRB</v>
      </c>
      <c r="BA1414" s="447" t="str">
        <f t="shared" si="841"/>
        <v>Non-Op</v>
      </c>
      <c r="BC1414" s="445" t="s">
        <v>2329</v>
      </c>
      <c r="BD1414" s="552">
        <f t="shared" si="814"/>
        <v>0</v>
      </c>
      <c r="BF1414" s="435"/>
      <c r="BG1414" s="435"/>
      <c r="BH1414" s="435"/>
      <c r="BI1414" s="435"/>
      <c r="BJ1414" s="435"/>
      <c r="BK1414" s="435"/>
      <c r="BL1414" s="435"/>
      <c r="BN1414" s="444"/>
    </row>
    <row r="1415" spans="1:66" s="28" customFormat="1" ht="12" customHeight="1">
      <c r="A1415" s="302">
        <v>23701023</v>
      </c>
      <c r="B1415" s="303" t="str">
        <f t="shared" si="833"/>
        <v>23701023</v>
      </c>
      <c r="C1415" s="345" t="s">
        <v>1871</v>
      </c>
      <c r="D1415" s="445" t="s">
        <v>2092</v>
      </c>
      <c r="E1415" s="445"/>
      <c r="F1415" s="345"/>
      <c r="G1415" s="445"/>
      <c r="H1415" s="547">
        <v>-746470.87</v>
      </c>
      <c r="I1415" s="547">
        <v>-2147304.2000000002</v>
      </c>
      <c r="J1415" s="547">
        <v>-3548137.53</v>
      </c>
      <c r="K1415" s="547">
        <v>-4948970.8600000003</v>
      </c>
      <c r="L1415" s="547">
        <v>-6349804.1900000004</v>
      </c>
      <c r="M1415" s="547">
        <v>-7750637.5199999996</v>
      </c>
      <c r="N1415" s="547">
        <v>-746470.85</v>
      </c>
      <c r="O1415" s="547">
        <v>-2147304.1800000002</v>
      </c>
      <c r="P1415" s="547">
        <v>-3548137.51</v>
      </c>
      <c r="Q1415" s="547">
        <v>-4948970.84</v>
      </c>
      <c r="R1415" s="547">
        <v>-6349804.1699999999</v>
      </c>
      <c r="S1415" s="547">
        <v>-7750637.5</v>
      </c>
      <c r="T1415" s="547">
        <v>-746470.83</v>
      </c>
      <c r="U1415" s="547"/>
      <c r="V1415" s="547">
        <f t="shared" si="803"/>
        <v>-4248554.1833333345</v>
      </c>
      <c r="W1415" s="285"/>
      <c r="X1415" s="286"/>
      <c r="Y1415" s="548">
        <f t="shared" si="852"/>
        <v>0</v>
      </c>
      <c r="Z1415" s="549">
        <f t="shared" si="852"/>
        <v>-746470.83</v>
      </c>
      <c r="AA1415" s="549">
        <f t="shared" si="852"/>
        <v>0</v>
      </c>
      <c r="AB1415" s="282">
        <f t="shared" si="866"/>
        <v>0</v>
      </c>
      <c r="AC1415" s="281">
        <f t="shared" si="867"/>
        <v>0</v>
      </c>
      <c r="AD1415" s="549">
        <f t="shared" si="804"/>
        <v>0</v>
      </c>
      <c r="AE1415" s="553">
        <f t="shared" si="805"/>
        <v>0</v>
      </c>
      <c r="AF1415" s="282">
        <f t="shared" si="806"/>
        <v>0</v>
      </c>
      <c r="AG1415" s="283">
        <f t="shared" si="807"/>
        <v>0</v>
      </c>
      <c r="AH1415" s="281">
        <f t="shared" si="824"/>
        <v>0</v>
      </c>
      <c r="AI1415" s="551">
        <f t="shared" si="859"/>
        <v>0</v>
      </c>
      <c r="AJ1415" s="549">
        <f t="shared" si="859"/>
        <v>-4248554.1833333345</v>
      </c>
      <c r="AK1415" s="549">
        <f t="shared" si="859"/>
        <v>0</v>
      </c>
      <c r="AL1415" s="282">
        <f t="shared" si="842"/>
        <v>0</v>
      </c>
      <c r="AM1415" s="281">
        <f t="shared" si="843"/>
        <v>0</v>
      </c>
      <c r="AN1415" s="549">
        <f t="shared" si="838"/>
        <v>0</v>
      </c>
      <c r="AO1415" s="549">
        <f t="shared" si="839"/>
        <v>0</v>
      </c>
      <c r="AP1415" s="549">
        <f t="shared" si="844"/>
        <v>0</v>
      </c>
      <c r="AQ1415" s="283">
        <f t="shared" si="809"/>
        <v>0</v>
      </c>
      <c r="AR1415" s="281">
        <f t="shared" si="840"/>
        <v>0</v>
      </c>
      <c r="AT1415" s="446"/>
      <c r="AU1415" s="344"/>
      <c r="AV1415" s="447" t="str">
        <f t="shared" si="815"/>
        <v>CA</v>
      </c>
      <c r="AW1415" s="447" t="str">
        <f t="shared" si="815"/>
        <v>CL</v>
      </c>
      <c r="AX1415" s="447" t="str">
        <f t="shared" si="815"/>
        <v>AIC</v>
      </c>
      <c r="AY1415" s="447" t="str">
        <f t="shared" si="841"/>
        <v>ERB</v>
      </c>
      <c r="AZ1415" s="447" t="str">
        <f t="shared" si="841"/>
        <v>GRB</v>
      </c>
      <c r="BA1415" s="447" t="str">
        <f t="shared" si="841"/>
        <v>Non-Op</v>
      </c>
      <c r="BC1415" s="445" t="s">
        <v>2329</v>
      </c>
      <c r="BD1415" s="552">
        <f t="shared" si="814"/>
        <v>-746470.83</v>
      </c>
      <c r="BF1415" s="435"/>
      <c r="BG1415" s="435"/>
      <c r="BH1415" s="435"/>
      <c r="BI1415" s="435"/>
      <c r="BJ1415" s="435"/>
      <c r="BK1415" s="435"/>
      <c r="BL1415" s="435"/>
      <c r="BN1415" s="444"/>
    </row>
    <row r="1416" spans="1:66" s="28" customFormat="1" ht="12" customHeight="1">
      <c r="A1416" s="302">
        <v>23701033</v>
      </c>
      <c r="B1416" s="303" t="str">
        <f t="shared" si="833"/>
        <v>23701033</v>
      </c>
      <c r="C1416" s="355" t="s">
        <v>1872</v>
      </c>
      <c r="D1416" s="445" t="s">
        <v>2092</v>
      </c>
      <c r="E1416" s="445"/>
      <c r="F1416" s="355"/>
      <c r="G1416" s="445"/>
      <c r="H1416" s="547">
        <v>-5542033.3300000001</v>
      </c>
      <c r="I1416" s="547">
        <v>-7110533.3300000001</v>
      </c>
      <c r="J1416" s="547">
        <v>-8679033.3300000001</v>
      </c>
      <c r="K1416" s="547">
        <v>-836533.33</v>
      </c>
      <c r="L1416" s="547">
        <v>-2405033.33</v>
      </c>
      <c r="M1416" s="547">
        <v>-3973533.33</v>
      </c>
      <c r="N1416" s="547">
        <v>-5542033.3300000001</v>
      </c>
      <c r="O1416" s="547">
        <v>-7110533.3300000001</v>
      </c>
      <c r="P1416" s="547">
        <v>-8679033.3300000001</v>
      </c>
      <c r="Q1416" s="547">
        <v>-836533.33</v>
      </c>
      <c r="R1416" s="547">
        <v>-2405033.33</v>
      </c>
      <c r="S1416" s="547">
        <v>-3973533.33</v>
      </c>
      <c r="T1416" s="547">
        <v>-5542033.3300000001</v>
      </c>
      <c r="U1416" s="547"/>
      <c r="V1416" s="547">
        <f t="shared" si="803"/>
        <v>-4757783.3299999991</v>
      </c>
      <c r="W1416" s="285"/>
      <c r="X1416" s="286"/>
      <c r="Y1416" s="548">
        <f t="shared" si="852"/>
        <v>0</v>
      </c>
      <c r="Z1416" s="549">
        <f t="shared" si="852"/>
        <v>-5542033.3300000001</v>
      </c>
      <c r="AA1416" s="549">
        <f t="shared" si="852"/>
        <v>0</v>
      </c>
      <c r="AB1416" s="282">
        <f t="shared" si="866"/>
        <v>0</v>
      </c>
      <c r="AC1416" s="281">
        <f t="shared" si="867"/>
        <v>0</v>
      </c>
      <c r="AD1416" s="549">
        <f t="shared" si="804"/>
        <v>0</v>
      </c>
      <c r="AE1416" s="553">
        <f t="shared" si="805"/>
        <v>0</v>
      </c>
      <c r="AF1416" s="282">
        <f t="shared" si="806"/>
        <v>0</v>
      </c>
      <c r="AG1416" s="283">
        <f t="shared" si="807"/>
        <v>0</v>
      </c>
      <c r="AH1416" s="281">
        <f t="shared" si="824"/>
        <v>0</v>
      </c>
      <c r="AI1416" s="551">
        <f t="shared" si="859"/>
        <v>0</v>
      </c>
      <c r="AJ1416" s="549">
        <f t="shared" si="859"/>
        <v>-4757783.3299999991</v>
      </c>
      <c r="AK1416" s="549">
        <f t="shared" si="859"/>
        <v>0</v>
      </c>
      <c r="AL1416" s="282">
        <f t="shared" si="842"/>
        <v>0</v>
      </c>
      <c r="AM1416" s="281">
        <f t="shared" si="843"/>
        <v>0</v>
      </c>
      <c r="AN1416" s="549">
        <f t="shared" si="838"/>
        <v>0</v>
      </c>
      <c r="AO1416" s="549">
        <f t="shared" si="839"/>
        <v>0</v>
      </c>
      <c r="AP1416" s="549">
        <f t="shared" si="844"/>
        <v>0</v>
      </c>
      <c r="AQ1416" s="283">
        <f t="shared" si="809"/>
        <v>0</v>
      </c>
      <c r="AR1416" s="281">
        <f t="shared" si="840"/>
        <v>0</v>
      </c>
      <c r="AT1416" s="446"/>
      <c r="AU1416" s="344"/>
      <c r="AV1416" s="447" t="str">
        <f t="shared" si="815"/>
        <v>CA</v>
      </c>
      <c r="AW1416" s="447" t="str">
        <f t="shared" si="815"/>
        <v>CL</v>
      </c>
      <c r="AX1416" s="447" t="str">
        <f t="shared" si="815"/>
        <v>AIC</v>
      </c>
      <c r="AY1416" s="447" t="str">
        <f t="shared" si="841"/>
        <v>ERB</v>
      </c>
      <c r="AZ1416" s="447" t="str">
        <f t="shared" si="841"/>
        <v>GRB</v>
      </c>
      <c r="BA1416" s="447" t="str">
        <f t="shared" si="841"/>
        <v>Non-Op</v>
      </c>
      <c r="BC1416" s="445" t="s">
        <v>2329</v>
      </c>
      <c r="BD1416" s="552">
        <f t="shared" si="814"/>
        <v>-5542033.3300000001</v>
      </c>
      <c r="BF1416" s="435"/>
      <c r="BG1416" s="435"/>
      <c r="BH1416" s="435"/>
      <c r="BI1416" s="435"/>
      <c r="BJ1416" s="435"/>
      <c r="BK1416" s="435"/>
      <c r="BL1416" s="435"/>
      <c r="BN1416" s="444"/>
    </row>
    <row r="1417" spans="1:66" s="28" customFormat="1" ht="12" customHeight="1">
      <c r="A1417" s="514">
        <v>23701053</v>
      </c>
      <c r="B1417" s="515" t="str">
        <f t="shared" si="833"/>
        <v>23701053</v>
      </c>
      <c r="C1417" s="481" t="s">
        <v>2770</v>
      </c>
      <c r="D1417" s="445" t="s">
        <v>2092</v>
      </c>
      <c r="E1417" s="445"/>
      <c r="F1417" s="477"/>
      <c r="G1417" s="445"/>
      <c r="H1417" s="547">
        <v>0</v>
      </c>
      <c r="I1417" s="547">
        <v>0</v>
      </c>
      <c r="J1417" s="547">
        <v>0</v>
      </c>
      <c r="K1417" s="547">
        <v>0</v>
      </c>
      <c r="L1417" s="547">
        <v>0</v>
      </c>
      <c r="M1417" s="547">
        <v>0</v>
      </c>
      <c r="N1417" s="547">
        <v>0</v>
      </c>
      <c r="O1417" s="547">
        <v>0</v>
      </c>
      <c r="P1417" s="547">
        <v>0</v>
      </c>
      <c r="Q1417" s="547">
        <v>0</v>
      </c>
      <c r="R1417" s="547">
        <v>0</v>
      </c>
      <c r="S1417" s="547">
        <v>0</v>
      </c>
      <c r="T1417" s="547">
        <v>0</v>
      </c>
      <c r="U1417" s="547"/>
      <c r="V1417" s="547">
        <f t="shared" si="803"/>
        <v>0</v>
      </c>
      <c r="W1417" s="285"/>
      <c r="X1417" s="286"/>
      <c r="Y1417" s="548">
        <f t="shared" si="852"/>
        <v>0</v>
      </c>
      <c r="Z1417" s="549">
        <f t="shared" si="852"/>
        <v>0</v>
      </c>
      <c r="AA1417" s="549">
        <f t="shared" si="852"/>
        <v>0</v>
      </c>
      <c r="AB1417" s="282">
        <f t="shared" si="866"/>
        <v>0</v>
      </c>
      <c r="AC1417" s="281">
        <f t="shared" si="867"/>
        <v>0</v>
      </c>
      <c r="AD1417" s="549">
        <f t="shared" si="804"/>
        <v>0</v>
      </c>
      <c r="AE1417" s="553">
        <f t="shared" si="805"/>
        <v>0</v>
      </c>
      <c r="AF1417" s="282">
        <f t="shared" si="806"/>
        <v>0</v>
      </c>
      <c r="AG1417" s="283">
        <f t="shared" si="807"/>
        <v>0</v>
      </c>
      <c r="AH1417" s="281">
        <f t="shared" si="824"/>
        <v>0</v>
      </c>
      <c r="AI1417" s="551">
        <f t="shared" si="859"/>
        <v>0</v>
      </c>
      <c r="AJ1417" s="549">
        <f t="shared" si="859"/>
        <v>0</v>
      </c>
      <c r="AK1417" s="549">
        <f t="shared" si="859"/>
        <v>0</v>
      </c>
      <c r="AL1417" s="282">
        <f t="shared" si="842"/>
        <v>0</v>
      </c>
      <c r="AM1417" s="281">
        <f t="shared" si="843"/>
        <v>0</v>
      </c>
      <c r="AN1417" s="549">
        <f t="shared" si="838"/>
        <v>0</v>
      </c>
      <c r="AO1417" s="549">
        <f t="shared" si="839"/>
        <v>0</v>
      </c>
      <c r="AP1417" s="549">
        <f t="shared" si="844"/>
        <v>0</v>
      </c>
      <c r="AQ1417" s="283">
        <f t="shared" si="809"/>
        <v>0</v>
      </c>
      <c r="AR1417" s="281">
        <f t="shared" si="840"/>
        <v>0</v>
      </c>
      <c r="AT1417" s="446"/>
      <c r="AU1417" s="344"/>
      <c r="AV1417" s="447" t="str">
        <f t="shared" si="815"/>
        <v>CA</v>
      </c>
      <c r="AW1417" s="447" t="str">
        <f t="shared" si="815"/>
        <v>CL</v>
      </c>
      <c r="AX1417" s="447" t="str">
        <f t="shared" si="815"/>
        <v>AIC</v>
      </c>
      <c r="AY1417" s="447" t="str">
        <f t="shared" si="841"/>
        <v>ERB</v>
      </c>
      <c r="AZ1417" s="447" t="str">
        <f t="shared" si="841"/>
        <v>GRB</v>
      </c>
      <c r="BA1417" s="447" t="str">
        <f t="shared" si="841"/>
        <v>Non-Op</v>
      </c>
      <c r="BC1417" s="445" t="s">
        <v>2329</v>
      </c>
      <c r="BD1417" s="552">
        <f t="shared" si="814"/>
        <v>0</v>
      </c>
      <c r="BF1417" s="435"/>
      <c r="BG1417" s="435"/>
      <c r="BH1417" s="435"/>
      <c r="BI1417" s="435"/>
      <c r="BJ1417" s="435"/>
      <c r="BK1417" s="435"/>
      <c r="BL1417" s="435"/>
      <c r="BN1417" s="444"/>
    </row>
    <row r="1418" spans="1:66" s="28" customFormat="1" ht="12" customHeight="1">
      <c r="A1418" s="287">
        <v>23701063</v>
      </c>
      <c r="B1418" s="288" t="str">
        <f t="shared" si="833"/>
        <v>23701063</v>
      </c>
      <c r="C1418" s="444" t="s">
        <v>1873</v>
      </c>
      <c r="D1418" s="445" t="s">
        <v>2092</v>
      </c>
      <c r="E1418" s="445"/>
      <c r="F1418" s="444"/>
      <c r="G1418" s="445"/>
      <c r="H1418" s="547">
        <v>-14427.34</v>
      </c>
      <c r="I1418" s="547">
        <v>-130778.09</v>
      </c>
      <c r="J1418" s="547">
        <v>-241619.09</v>
      </c>
      <c r="K1418" s="547">
        <v>-14335.09</v>
      </c>
      <c r="L1418" s="547">
        <v>-133093.09</v>
      </c>
      <c r="M1418" s="547">
        <v>-249098.47</v>
      </c>
      <c r="N1418" s="547">
        <v>-13967.58</v>
      </c>
      <c r="O1418" s="547">
        <v>-136533.57999999999</v>
      </c>
      <c r="P1418" s="547">
        <v>-259099.58</v>
      </c>
      <c r="Q1418" s="547">
        <v>-21965.05</v>
      </c>
      <c r="R1418" s="547">
        <v>-143871.53</v>
      </c>
      <c r="S1418" s="547">
        <v>-269167.56</v>
      </c>
      <c r="T1418" s="547">
        <v>-48886.34</v>
      </c>
      <c r="U1418" s="547"/>
      <c r="V1418" s="547">
        <f t="shared" ref="V1418:V1484" si="868">(H1418+T1418+SUM(I1418:S1418)*2)/24</f>
        <v>-137098.79583333334</v>
      </c>
      <c r="W1418" s="285"/>
      <c r="X1418" s="286"/>
      <c r="Y1418" s="548">
        <f t="shared" si="852"/>
        <v>0</v>
      </c>
      <c r="Z1418" s="549">
        <f t="shared" si="852"/>
        <v>-48886.34</v>
      </c>
      <c r="AA1418" s="549">
        <f t="shared" si="852"/>
        <v>0</v>
      </c>
      <c r="AB1418" s="282">
        <f t="shared" si="866"/>
        <v>0</v>
      </c>
      <c r="AC1418" s="281">
        <f t="shared" si="867"/>
        <v>0</v>
      </c>
      <c r="AD1418" s="549">
        <f t="shared" ref="AD1418:AD1484" si="869">IF($D1418=AD$5,$T1418,IF($D1418=AD$4, $T1418*$AK$1,0))</f>
        <v>0</v>
      </c>
      <c r="AE1418" s="553">
        <f t="shared" ref="AE1418:AE1484" si="870">IF($D1418=AE$5,$T1418,IF($D1418=AE$4, $T1418*$AK$2,0))</f>
        <v>0</v>
      </c>
      <c r="AF1418" s="282">
        <f t="shared" ref="AF1418:AF1484" si="871">IF($D1418=AF$5,$T1418,IF($D1418=AF$4, $T1418*$AL$2,0))</f>
        <v>0</v>
      </c>
      <c r="AG1418" s="283">
        <f t="shared" si="807"/>
        <v>0</v>
      </c>
      <c r="AH1418" s="281">
        <f t="shared" si="824"/>
        <v>0</v>
      </c>
      <c r="AI1418" s="551">
        <f t="shared" si="859"/>
        <v>0</v>
      </c>
      <c r="AJ1418" s="549">
        <f t="shared" si="859"/>
        <v>-137098.79583333334</v>
      </c>
      <c r="AK1418" s="549">
        <f t="shared" si="859"/>
        <v>0</v>
      </c>
      <c r="AL1418" s="282">
        <f t="shared" si="842"/>
        <v>0</v>
      </c>
      <c r="AM1418" s="281">
        <f t="shared" si="843"/>
        <v>0</v>
      </c>
      <c r="AN1418" s="549">
        <f t="shared" si="838"/>
        <v>0</v>
      </c>
      <c r="AO1418" s="549">
        <f t="shared" si="839"/>
        <v>0</v>
      </c>
      <c r="AP1418" s="549">
        <f t="shared" si="844"/>
        <v>0</v>
      </c>
      <c r="AQ1418" s="283">
        <f t="shared" si="809"/>
        <v>0</v>
      </c>
      <c r="AR1418" s="281">
        <f t="shared" si="840"/>
        <v>0</v>
      </c>
      <c r="AT1418" s="446"/>
      <c r="AU1418" s="344"/>
      <c r="AV1418" s="447" t="str">
        <f t="shared" si="815"/>
        <v>CA</v>
      </c>
      <c r="AW1418" s="447" t="str">
        <f t="shared" si="815"/>
        <v>CL</v>
      </c>
      <c r="AX1418" s="447" t="str">
        <f t="shared" si="815"/>
        <v>AIC</v>
      </c>
      <c r="AY1418" s="447" t="str">
        <f t="shared" si="841"/>
        <v>ERB</v>
      </c>
      <c r="AZ1418" s="447" t="str">
        <f t="shared" si="841"/>
        <v>GRB</v>
      </c>
      <c r="BA1418" s="447" t="str">
        <f t="shared" si="841"/>
        <v>Non-Op</v>
      </c>
      <c r="BC1418" s="445" t="s">
        <v>2329</v>
      </c>
      <c r="BD1418" s="552">
        <f t="shared" si="814"/>
        <v>-48886.34</v>
      </c>
      <c r="BF1418" s="435"/>
      <c r="BG1418" s="435"/>
      <c r="BH1418" s="435"/>
      <c r="BI1418" s="435"/>
      <c r="BJ1418" s="435"/>
      <c r="BK1418" s="435"/>
      <c r="BL1418" s="435"/>
      <c r="BN1418" s="444"/>
    </row>
    <row r="1419" spans="1:66" s="28" customFormat="1" ht="12" customHeight="1">
      <c r="A1419" s="321">
        <v>23701103</v>
      </c>
      <c r="B1419" s="318" t="str">
        <f t="shared" si="833"/>
        <v>23701103</v>
      </c>
      <c r="C1419" s="444" t="s">
        <v>1874</v>
      </c>
      <c r="D1419" s="445" t="s">
        <v>2092</v>
      </c>
      <c r="E1419" s="445"/>
      <c r="F1419" s="294">
        <v>43268</v>
      </c>
      <c r="G1419" s="445"/>
      <c r="H1419" s="547">
        <v>-1055750</v>
      </c>
      <c r="I1419" s="547">
        <v>-3167250</v>
      </c>
      <c r="J1419" s="547">
        <v>-5278750</v>
      </c>
      <c r="K1419" s="547">
        <v>-7390250</v>
      </c>
      <c r="L1419" s="547">
        <v>-9501750</v>
      </c>
      <c r="M1419" s="547">
        <v>-11613250</v>
      </c>
      <c r="N1419" s="547">
        <v>-1055750</v>
      </c>
      <c r="O1419" s="547">
        <v>-3167250</v>
      </c>
      <c r="P1419" s="547">
        <v>-5278750</v>
      </c>
      <c r="Q1419" s="547">
        <v>-7390250</v>
      </c>
      <c r="R1419" s="547">
        <v>-9501750</v>
      </c>
      <c r="S1419" s="547">
        <v>-11613250</v>
      </c>
      <c r="T1419" s="547">
        <v>-1055750</v>
      </c>
      <c r="U1419" s="547"/>
      <c r="V1419" s="547">
        <f t="shared" si="868"/>
        <v>-6334500</v>
      </c>
      <c r="W1419" s="285"/>
      <c r="X1419" s="286"/>
      <c r="Y1419" s="548">
        <f t="shared" si="852"/>
        <v>0</v>
      </c>
      <c r="Z1419" s="549">
        <f t="shared" si="852"/>
        <v>-1055750</v>
      </c>
      <c r="AA1419" s="549">
        <f t="shared" si="852"/>
        <v>0</v>
      </c>
      <c r="AB1419" s="282">
        <f t="shared" si="866"/>
        <v>0</v>
      </c>
      <c r="AC1419" s="281">
        <f t="shared" si="867"/>
        <v>0</v>
      </c>
      <c r="AD1419" s="549">
        <f t="shared" si="869"/>
        <v>0</v>
      </c>
      <c r="AE1419" s="553">
        <f t="shared" si="870"/>
        <v>0</v>
      </c>
      <c r="AF1419" s="282">
        <f t="shared" si="871"/>
        <v>0</v>
      </c>
      <c r="AG1419" s="283">
        <f t="shared" si="807"/>
        <v>0</v>
      </c>
      <c r="AH1419" s="281">
        <f t="shared" si="824"/>
        <v>0</v>
      </c>
      <c r="AI1419" s="551">
        <f t="shared" si="859"/>
        <v>0</v>
      </c>
      <c r="AJ1419" s="549">
        <f t="shared" si="859"/>
        <v>-6334500</v>
      </c>
      <c r="AK1419" s="549">
        <f t="shared" si="859"/>
        <v>0</v>
      </c>
      <c r="AL1419" s="282">
        <f t="shared" si="842"/>
        <v>0</v>
      </c>
      <c r="AM1419" s="281">
        <f t="shared" si="843"/>
        <v>0</v>
      </c>
      <c r="AN1419" s="549">
        <f t="shared" si="838"/>
        <v>0</v>
      </c>
      <c r="AO1419" s="549">
        <f t="shared" si="839"/>
        <v>0</v>
      </c>
      <c r="AP1419" s="549">
        <f t="shared" si="844"/>
        <v>0</v>
      </c>
      <c r="AQ1419" s="283">
        <f t="shared" si="809"/>
        <v>0</v>
      </c>
      <c r="AR1419" s="281">
        <f t="shared" si="840"/>
        <v>0</v>
      </c>
      <c r="AT1419" s="446"/>
      <c r="AU1419" s="344"/>
      <c r="AV1419" s="447" t="str">
        <f t="shared" si="815"/>
        <v>CA</v>
      </c>
      <c r="AW1419" s="447" t="str">
        <f t="shared" si="815"/>
        <v>CL</v>
      </c>
      <c r="AX1419" s="447" t="str">
        <f t="shared" si="815"/>
        <v>AIC</v>
      </c>
      <c r="AY1419" s="447" t="str">
        <f t="shared" si="841"/>
        <v>ERB</v>
      </c>
      <c r="AZ1419" s="447" t="str">
        <f t="shared" si="841"/>
        <v>GRB</v>
      </c>
      <c r="BA1419" s="447" t="str">
        <f t="shared" si="841"/>
        <v>Non-Op</v>
      </c>
      <c r="BC1419" s="445" t="s">
        <v>2329</v>
      </c>
      <c r="BD1419" s="552">
        <f t="shared" si="814"/>
        <v>-1055750</v>
      </c>
      <c r="BF1419" s="448"/>
      <c r="BG1419" s="448"/>
      <c r="BH1419" s="448"/>
      <c r="BI1419" s="448"/>
      <c r="BJ1419" s="448"/>
      <c r="BK1419" s="448"/>
      <c r="BL1419" s="448"/>
      <c r="BN1419" s="444"/>
    </row>
    <row r="1420" spans="1:66" s="28" customFormat="1" ht="12" customHeight="1">
      <c r="A1420" s="287">
        <v>23701113</v>
      </c>
      <c r="B1420" s="288" t="str">
        <f t="shared" si="833"/>
        <v>23701113</v>
      </c>
      <c r="C1420" s="444" t="s">
        <v>1875</v>
      </c>
      <c r="D1420" s="445" t="s">
        <v>2092</v>
      </c>
      <c r="E1420" s="445"/>
      <c r="F1420" s="444"/>
      <c r="G1420" s="445"/>
      <c r="H1420" s="547">
        <v>-5037375</v>
      </c>
      <c r="I1420" s="547">
        <v>-6716500</v>
      </c>
      <c r="J1420" s="547">
        <v>-8395625</v>
      </c>
      <c r="K1420" s="547">
        <v>-10074750</v>
      </c>
      <c r="L1420" s="547">
        <v>-1679125</v>
      </c>
      <c r="M1420" s="547">
        <v>-3358250</v>
      </c>
      <c r="N1420" s="547">
        <v>-5037375</v>
      </c>
      <c r="O1420" s="547">
        <v>-6716500</v>
      </c>
      <c r="P1420" s="547">
        <v>-8395625</v>
      </c>
      <c r="Q1420" s="547">
        <v>-10074750</v>
      </c>
      <c r="R1420" s="547">
        <v>-1679125</v>
      </c>
      <c r="S1420" s="547">
        <v>-3358250</v>
      </c>
      <c r="T1420" s="547">
        <v>-5037375</v>
      </c>
      <c r="U1420" s="547"/>
      <c r="V1420" s="547">
        <f t="shared" si="868"/>
        <v>-5876937.5</v>
      </c>
      <c r="W1420" s="285"/>
      <c r="X1420" s="286"/>
      <c r="Y1420" s="548">
        <f t="shared" si="852"/>
        <v>0</v>
      </c>
      <c r="Z1420" s="549">
        <f t="shared" si="852"/>
        <v>-5037375</v>
      </c>
      <c r="AA1420" s="549">
        <f t="shared" si="852"/>
        <v>0</v>
      </c>
      <c r="AB1420" s="282">
        <f t="shared" si="866"/>
        <v>0</v>
      </c>
      <c r="AC1420" s="281">
        <f t="shared" si="867"/>
        <v>0</v>
      </c>
      <c r="AD1420" s="549">
        <f t="shared" si="869"/>
        <v>0</v>
      </c>
      <c r="AE1420" s="553">
        <f t="shared" si="870"/>
        <v>0</v>
      </c>
      <c r="AF1420" s="282">
        <f t="shared" si="871"/>
        <v>0</v>
      </c>
      <c r="AG1420" s="283">
        <f t="shared" si="807"/>
        <v>0</v>
      </c>
      <c r="AH1420" s="281">
        <f t="shared" si="824"/>
        <v>0</v>
      </c>
      <c r="AI1420" s="551">
        <f t="shared" si="859"/>
        <v>0</v>
      </c>
      <c r="AJ1420" s="549">
        <f t="shared" si="859"/>
        <v>-5876937.5</v>
      </c>
      <c r="AK1420" s="549">
        <f t="shared" si="859"/>
        <v>0</v>
      </c>
      <c r="AL1420" s="282">
        <f t="shared" si="842"/>
        <v>0</v>
      </c>
      <c r="AM1420" s="281">
        <f t="shared" si="843"/>
        <v>0</v>
      </c>
      <c r="AN1420" s="549">
        <f t="shared" si="838"/>
        <v>0</v>
      </c>
      <c r="AO1420" s="549">
        <f t="shared" si="839"/>
        <v>0</v>
      </c>
      <c r="AP1420" s="549">
        <f t="shared" si="844"/>
        <v>0</v>
      </c>
      <c r="AQ1420" s="283">
        <f t="shared" si="809"/>
        <v>0</v>
      </c>
      <c r="AR1420" s="281">
        <f t="shared" si="840"/>
        <v>0</v>
      </c>
      <c r="AT1420" s="446"/>
      <c r="AU1420" s="344"/>
      <c r="AV1420" s="447" t="str">
        <f t="shared" si="815"/>
        <v>CA</v>
      </c>
      <c r="AW1420" s="447" t="str">
        <f t="shared" si="815"/>
        <v>CL</v>
      </c>
      <c r="AX1420" s="447" t="str">
        <f t="shared" si="815"/>
        <v>AIC</v>
      </c>
      <c r="AY1420" s="447" t="str">
        <f t="shared" si="841"/>
        <v>ERB</v>
      </c>
      <c r="AZ1420" s="447" t="str">
        <f t="shared" si="841"/>
        <v>GRB</v>
      </c>
      <c r="BA1420" s="447" t="str">
        <f t="shared" si="841"/>
        <v>Non-Op</v>
      </c>
      <c r="BC1420" s="445" t="s">
        <v>2329</v>
      </c>
      <c r="BD1420" s="552">
        <f t="shared" si="814"/>
        <v>-5037375</v>
      </c>
      <c r="BF1420" s="435"/>
      <c r="BG1420" s="435"/>
      <c r="BH1420" s="435"/>
      <c r="BI1420" s="435"/>
      <c r="BJ1420" s="435"/>
      <c r="BK1420" s="435"/>
      <c r="BL1420" s="435"/>
      <c r="BN1420" s="444"/>
    </row>
    <row r="1421" spans="1:66" s="28" customFormat="1" ht="12" customHeight="1">
      <c r="A1421" s="287">
        <v>23701123</v>
      </c>
      <c r="B1421" s="288" t="str">
        <f t="shared" si="833"/>
        <v>23701123</v>
      </c>
      <c r="C1421" s="444" t="s">
        <v>1393</v>
      </c>
      <c r="D1421" s="445" t="s">
        <v>2092</v>
      </c>
      <c r="E1421" s="445"/>
      <c r="F1421" s="444"/>
      <c r="G1421" s="445"/>
      <c r="H1421" s="547">
        <v>-5597809.4000000004</v>
      </c>
      <c r="I1421" s="547">
        <v>-7167288.5700000003</v>
      </c>
      <c r="J1421" s="547">
        <v>-8736767.7400000002</v>
      </c>
      <c r="K1421" s="547">
        <v>-889371.91</v>
      </c>
      <c r="L1421" s="547">
        <v>-2458851.08</v>
      </c>
      <c r="M1421" s="547">
        <v>-4028330.25</v>
      </c>
      <c r="N1421" s="547">
        <v>-5597809.4199999999</v>
      </c>
      <c r="O1421" s="547">
        <v>-7167288.5899999999</v>
      </c>
      <c r="P1421" s="547">
        <v>-8736767.7599999998</v>
      </c>
      <c r="Q1421" s="547">
        <v>-889371.93</v>
      </c>
      <c r="R1421" s="547">
        <v>-2458851.1</v>
      </c>
      <c r="S1421" s="547">
        <v>-4028330.27</v>
      </c>
      <c r="T1421" s="547">
        <v>-5597809.4400000004</v>
      </c>
      <c r="U1421" s="547"/>
      <c r="V1421" s="547">
        <f t="shared" si="868"/>
        <v>-4813069.8366666669</v>
      </c>
      <c r="W1421" s="285"/>
      <c r="X1421" s="286"/>
      <c r="Y1421" s="548">
        <f t="shared" si="852"/>
        <v>0</v>
      </c>
      <c r="Z1421" s="549">
        <f t="shared" si="852"/>
        <v>-5597809.4400000004</v>
      </c>
      <c r="AA1421" s="549">
        <f t="shared" si="852"/>
        <v>0</v>
      </c>
      <c r="AB1421" s="282">
        <f t="shared" si="866"/>
        <v>0</v>
      </c>
      <c r="AC1421" s="281">
        <f t="shared" si="867"/>
        <v>0</v>
      </c>
      <c r="AD1421" s="549">
        <f t="shared" si="869"/>
        <v>0</v>
      </c>
      <c r="AE1421" s="553">
        <f t="shared" si="870"/>
        <v>0</v>
      </c>
      <c r="AF1421" s="282">
        <f t="shared" si="871"/>
        <v>0</v>
      </c>
      <c r="AG1421" s="283">
        <f t="shared" si="807"/>
        <v>0</v>
      </c>
      <c r="AH1421" s="281">
        <f t="shared" si="824"/>
        <v>0</v>
      </c>
      <c r="AI1421" s="551">
        <f t="shared" si="859"/>
        <v>0</v>
      </c>
      <c r="AJ1421" s="549">
        <f t="shared" si="859"/>
        <v>-4813069.8366666669</v>
      </c>
      <c r="AK1421" s="549">
        <f t="shared" si="859"/>
        <v>0</v>
      </c>
      <c r="AL1421" s="282">
        <f t="shared" si="842"/>
        <v>0</v>
      </c>
      <c r="AM1421" s="281">
        <f t="shared" si="843"/>
        <v>0</v>
      </c>
      <c r="AN1421" s="549">
        <f t="shared" si="838"/>
        <v>0</v>
      </c>
      <c r="AO1421" s="549">
        <f t="shared" si="839"/>
        <v>0</v>
      </c>
      <c r="AP1421" s="549">
        <f t="shared" si="844"/>
        <v>0</v>
      </c>
      <c r="AQ1421" s="283">
        <f t="shared" si="809"/>
        <v>0</v>
      </c>
      <c r="AR1421" s="281">
        <f t="shared" si="840"/>
        <v>0</v>
      </c>
      <c r="AT1421" s="446"/>
      <c r="AU1421" s="344"/>
      <c r="AV1421" s="447" t="str">
        <f t="shared" si="815"/>
        <v>CA</v>
      </c>
      <c r="AW1421" s="447" t="str">
        <f t="shared" si="815"/>
        <v>CL</v>
      </c>
      <c r="AX1421" s="447" t="str">
        <f t="shared" si="815"/>
        <v>AIC</v>
      </c>
      <c r="AY1421" s="447" t="str">
        <f t="shared" si="841"/>
        <v>ERB</v>
      </c>
      <c r="AZ1421" s="447" t="str">
        <f t="shared" si="841"/>
        <v>GRB</v>
      </c>
      <c r="BA1421" s="447" t="str">
        <f t="shared" si="841"/>
        <v>Non-Op</v>
      </c>
      <c r="BC1421" s="445" t="s">
        <v>2329</v>
      </c>
      <c r="BD1421" s="552">
        <f t="shared" si="814"/>
        <v>-5597809.4400000004</v>
      </c>
      <c r="BF1421" s="435"/>
      <c r="BG1421" s="435"/>
      <c r="BH1421" s="435"/>
      <c r="BI1421" s="435"/>
      <c r="BJ1421" s="435"/>
      <c r="BK1421" s="435"/>
      <c r="BL1421" s="435"/>
      <c r="BN1421" s="444"/>
    </row>
    <row r="1422" spans="1:66" s="28" customFormat="1" ht="12" customHeight="1">
      <c r="A1422" s="287">
        <v>23701133</v>
      </c>
      <c r="B1422" s="288" t="str">
        <f t="shared" si="833"/>
        <v>23701133</v>
      </c>
      <c r="C1422" s="444" t="s">
        <v>1394</v>
      </c>
      <c r="D1422" s="445" t="s">
        <v>2092</v>
      </c>
      <c r="E1422" s="445"/>
      <c r="F1422" s="444"/>
      <c r="G1422" s="445"/>
      <c r="H1422" s="547">
        <v>-6644610.6399999997</v>
      </c>
      <c r="I1422" s="547">
        <v>-640443.97</v>
      </c>
      <c r="J1422" s="547">
        <v>-1841277.3</v>
      </c>
      <c r="K1422" s="547">
        <v>-3042110.63</v>
      </c>
      <c r="L1422" s="547">
        <v>-4242943.96</v>
      </c>
      <c r="M1422" s="547">
        <v>-5443777.29</v>
      </c>
      <c r="N1422" s="547">
        <v>-6644610.6200000001</v>
      </c>
      <c r="O1422" s="547">
        <v>-640443.94999999995</v>
      </c>
      <c r="P1422" s="547">
        <v>-1841277.28</v>
      </c>
      <c r="Q1422" s="547">
        <v>-3042110.61</v>
      </c>
      <c r="R1422" s="547">
        <v>-4242943.9400000004</v>
      </c>
      <c r="S1422" s="547">
        <v>-5443777.2699999996</v>
      </c>
      <c r="T1422" s="547">
        <v>-6644610.5999999996</v>
      </c>
      <c r="U1422" s="547"/>
      <c r="V1422" s="547">
        <f t="shared" si="868"/>
        <v>-3642527.2866666666</v>
      </c>
      <c r="W1422" s="285"/>
      <c r="X1422" s="286"/>
      <c r="Y1422" s="548">
        <f t="shared" ref="Y1422:AA1443" si="872">IF($D1422=Y$5,$T1422,0)</f>
        <v>0</v>
      </c>
      <c r="Z1422" s="549">
        <f t="shared" si="872"/>
        <v>-6644610.5999999996</v>
      </c>
      <c r="AA1422" s="549">
        <f t="shared" si="872"/>
        <v>0</v>
      </c>
      <c r="AB1422" s="282">
        <f t="shared" si="866"/>
        <v>0</v>
      </c>
      <c r="AC1422" s="281">
        <f t="shared" si="867"/>
        <v>0</v>
      </c>
      <c r="AD1422" s="549">
        <f t="shared" si="869"/>
        <v>0</v>
      </c>
      <c r="AE1422" s="553">
        <f t="shared" si="870"/>
        <v>0</v>
      </c>
      <c r="AF1422" s="282">
        <f t="shared" si="871"/>
        <v>0</v>
      </c>
      <c r="AG1422" s="283">
        <f t="shared" ref="AG1422:AG1489" si="873">SUM(AD1422:AF1422)</f>
        <v>0</v>
      </c>
      <c r="AH1422" s="281">
        <f t="shared" si="824"/>
        <v>0</v>
      </c>
      <c r="AI1422" s="551">
        <f t="shared" si="859"/>
        <v>0</v>
      </c>
      <c r="AJ1422" s="549">
        <f t="shared" si="859"/>
        <v>-3642527.2866666666</v>
      </c>
      <c r="AK1422" s="549">
        <f t="shared" si="859"/>
        <v>0</v>
      </c>
      <c r="AL1422" s="282">
        <f t="shared" si="842"/>
        <v>0</v>
      </c>
      <c r="AM1422" s="281">
        <f t="shared" si="843"/>
        <v>0</v>
      </c>
      <c r="AN1422" s="549">
        <f t="shared" si="838"/>
        <v>0</v>
      </c>
      <c r="AO1422" s="549">
        <f t="shared" si="839"/>
        <v>0</v>
      </c>
      <c r="AP1422" s="549">
        <f t="shared" si="844"/>
        <v>0</v>
      </c>
      <c r="AQ1422" s="283">
        <f t="shared" si="809"/>
        <v>0</v>
      </c>
      <c r="AR1422" s="281">
        <f t="shared" si="840"/>
        <v>0</v>
      </c>
      <c r="AT1422" s="446"/>
      <c r="AU1422" s="344"/>
      <c r="AV1422" s="447" t="str">
        <f t="shared" si="815"/>
        <v>CA</v>
      </c>
      <c r="AW1422" s="447" t="str">
        <f t="shared" si="815"/>
        <v>CL</v>
      </c>
      <c r="AX1422" s="447" t="str">
        <f t="shared" si="815"/>
        <v>AIC</v>
      </c>
      <c r="AY1422" s="447" t="str">
        <f t="shared" si="841"/>
        <v>ERB</v>
      </c>
      <c r="AZ1422" s="447" t="str">
        <f t="shared" si="841"/>
        <v>GRB</v>
      </c>
      <c r="BA1422" s="447" t="str">
        <f t="shared" si="841"/>
        <v>Non-Op</v>
      </c>
      <c r="BC1422" s="445" t="s">
        <v>2329</v>
      </c>
      <c r="BD1422" s="552">
        <f t="shared" si="814"/>
        <v>-6644610.5999999996</v>
      </c>
      <c r="BF1422" s="435"/>
      <c r="BG1422" s="435"/>
      <c r="BH1422" s="435"/>
      <c r="BI1422" s="435"/>
      <c r="BJ1422" s="435"/>
      <c r="BK1422" s="435"/>
      <c r="BL1422" s="435"/>
      <c r="BN1422" s="444"/>
    </row>
    <row r="1423" spans="1:66" s="28" customFormat="1" ht="12" customHeight="1">
      <c r="A1423" s="287">
        <v>23701143</v>
      </c>
      <c r="B1423" s="288" t="str">
        <f t="shared" si="833"/>
        <v>23701143</v>
      </c>
      <c r="C1423" s="444" t="s">
        <v>1395</v>
      </c>
      <c r="D1423" s="445" t="s">
        <v>2092</v>
      </c>
      <c r="E1423" s="445"/>
      <c r="F1423" s="444"/>
      <c r="G1423" s="445"/>
      <c r="H1423" s="547">
        <v>-3617716.66</v>
      </c>
      <c r="I1423" s="547">
        <v>-5027216.66</v>
      </c>
      <c r="J1423" s="547">
        <v>-6436716.6600000001</v>
      </c>
      <c r="K1423" s="547">
        <v>-7846216.6600000001</v>
      </c>
      <c r="L1423" s="547">
        <v>-798716.66</v>
      </c>
      <c r="M1423" s="547">
        <v>-2208216.66</v>
      </c>
      <c r="N1423" s="547">
        <v>-3617716.66</v>
      </c>
      <c r="O1423" s="547">
        <v>-5027216.66</v>
      </c>
      <c r="P1423" s="547">
        <v>-6436716.6600000001</v>
      </c>
      <c r="Q1423" s="547">
        <v>-7846216.6600000001</v>
      </c>
      <c r="R1423" s="547">
        <v>-798716.66</v>
      </c>
      <c r="S1423" s="547">
        <v>-2208216.66</v>
      </c>
      <c r="T1423" s="547">
        <v>-3617716.66</v>
      </c>
      <c r="U1423" s="547"/>
      <c r="V1423" s="547">
        <f t="shared" si="868"/>
        <v>-4322466.6599999992</v>
      </c>
      <c r="W1423" s="285"/>
      <c r="X1423" s="286"/>
      <c r="Y1423" s="548">
        <f t="shared" si="872"/>
        <v>0</v>
      </c>
      <c r="Z1423" s="549">
        <f t="shared" si="872"/>
        <v>-3617716.66</v>
      </c>
      <c r="AA1423" s="549">
        <f t="shared" si="872"/>
        <v>0</v>
      </c>
      <c r="AB1423" s="282">
        <f t="shared" si="866"/>
        <v>0</v>
      </c>
      <c r="AC1423" s="281">
        <f t="shared" si="867"/>
        <v>0</v>
      </c>
      <c r="AD1423" s="549">
        <f t="shared" si="869"/>
        <v>0</v>
      </c>
      <c r="AE1423" s="553">
        <f t="shared" si="870"/>
        <v>0</v>
      </c>
      <c r="AF1423" s="282">
        <f t="shared" si="871"/>
        <v>0</v>
      </c>
      <c r="AG1423" s="283">
        <f t="shared" si="873"/>
        <v>0</v>
      </c>
      <c r="AH1423" s="281">
        <f t="shared" si="824"/>
        <v>0</v>
      </c>
      <c r="AI1423" s="551">
        <f t="shared" si="859"/>
        <v>0</v>
      </c>
      <c r="AJ1423" s="549">
        <f t="shared" si="859"/>
        <v>-4322466.6599999992</v>
      </c>
      <c r="AK1423" s="549">
        <f t="shared" si="859"/>
        <v>0</v>
      </c>
      <c r="AL1423" s="282">
        <f t="shared" si="842"/>
        <v>0</v>
      </c>
      <c r="AM1423" s="281">
        <f t="shared" si="843"/>
        <v>0</v>
      </c>
      <c r="AN1423" s="549">
        <f t="shared" si="838"/>
        <v>0</v>
      </c>
      <c r="AO1423" s="549">
        <f t="shared" si="839"/>
        <v>0</v>
      </c>
      <c r="AP1423" s="549">
        <f t="shared" si="844"/>
        <v>0</v>
      </c>
      <c r="AQ1423" s="283">
        <f t="shared" si="809"/>
        <v>0</v>
      </c>
      <c r="AR1423" s="281">
        <f t="shared" si="840"/>
        <v>0</v>
      </c>
      <c r="AT1423" s="446"/>
      <c r="AU1423" s="344"/>
      <c r="AV1423" s="447" t="str">
        <f t="shared" si="815"/>
        <v>CA</v>
      </c>
      <c r="AW1423" s="447" t="str">
        <f t="shared" si="815"/>
        <v>CL</v>
      </c>
      <c r="AX1423" s="447" t="str">
        <f t="shared" si="815"/>
        <v>AIC</v>
      </c>
      <c r="AY1423" s="447" t="str">
        <f t="shared" si="841"/>
        <v>ERB</v>
      </c>
      <c r="AZ1423" s="447" t="str">
        <f t="shared" si="841"/>
        <v>GRB</v>
      </c>
      <c r="BA1423" s="447" t="str">
        <f t="shared" si="841"/>
        <v>Non-Op</v>
      </c>
      <c r="BC1423" s="445" t="s">
        <v>2329</v>
      </c>
      <c r="BD1423" s="552">
        <f t="shared" si="814"/>
        <v>-3617716.66</v>
      </c>
      <c r="BF1423" s="435"/>
      <c r="BG1423" s="435"/>
      <c r="BH1423" s="435"/>
      <c r="BI1423" s="435"/>
      <c r="BJ1423" s="435"/>
      <c r="BK1423" s="435"/>
      <c r="BL1423" s="435"/>
      <c r="BN1423" s="444"/>
    </row>
    <row r="1424" spans="1:66" s="28" customFormat="1" ht="12" customHeight="1">
      <c r="A1424" s="287">
        <v>23701153</v>
      </c>
      <c r="B1424" s="288" t="str">
        <f t="shared" si="833"/>
        <v>23701153</v>
      </c>
      <c r="C1424" s="444" t="s">
        <v>1876</v>
      </c>
      <c r="D1424" s="445" t="s">
        <v>2092</v>
      </c>
      <c r="E1424" s="445"/>
      <c r="F1424" s="444"/>
      <c r="G1424" s="445"/>
      <c r="H1424" s="547">
        <v>-1416416.67</v>
      </c>
      <c r="I1424" s="547">
        <v>-2340166.67</v>
      </c>
      <c r="J1424" s="547">
        <v>-3263916.67</v>
      </c>
      <c r="K1424" s="547">
        <v>-4187666.67</v>
      </c>
      <c r="L1424" s="547">
        <v>-5111416.67</v>
      </c>
      <c r="M1424" s="547">
        <v>-492666.67</v>
      </c>
      <c r="N1424" s="547">
        <v>-1416416.67</v>
      </c>
      <c r="O1424" s="547">
        <v>-2340166.67</v>
      </c>
      <c r="P1424" s="547">
        <v>-3263916.67</v>
      </c>
      <c r="Q1424" s="547">
        <v>-4187666.67</v>
      </c>
      <c r="R1424" s="547">
        <v>-5111416.67</v>
      </c>
      <c r="S1424" s="547">
        <v>-492666.67</v>
      </c>
      <c r="T1424" s="547">
        <v>-1416416.67</v>
      </c>
      <c r="U1424" s="547"/>
      <c r="V1424" s="547">
        <f t="shared" si="868"/>
        <v>-2802041.6700000004</v>
      </c>
      <c r="W1424" s="285"/>
      <c r="X1424" s="286"/>
      <c r="Y1424" s="548">
        <f t="shared" si="872"/>
        <v>0</v>
      </c>
      <c r="Z1424" s="549">
        <f t="shared" si="872"/>
        <v>-1416416.67</v>
      </c>
      <c r="AA1424" s="549">
        <f t="shared" si="872"/>
        <v>0</v>
      </c>
      <c r="AB1424" s="282">
        <f t="shared" si="866"/>
        <v>0</v>
      </c>
      <c r="AC1424" s="281">
        <f t="shared" si="867"/>
        <v>0</v>
      </c>
      <c r="AD1424" s="549">
        <f t="shared" si="869"/>
        <v>0</v>
      </c>
      <c r="AE1424" s="553">
        <f t="shared" si="870"/>
        <v>0</v>
      </c>
      <c r="AF1424" s="282">
        <f t="shared" si="871"/>
        <v>0</v>
      </c>
      <c r="AG1424" s="283">
        <f t="shared" si="873"/>
        <v>0</v>
      </c>
      <c r="AH1424" s="281">
        <f t="shared" si="824"/>
        <v>0</v>
      </c>
      <c r="AI1424" s="551">
        <f t="shared" si="859"/>
        <v>0</v>
      </c>
      <c r="AJ1424" s="549">
        <f t="shared" si="859"/>
        <v>-2802041.6700000004</v>
      </c>
      <c r="AK1424" s="549">
        <f t="shared" si="859"/>
        <v>0</v>
      </c>
      <c r="AL1424" s="282">
        <f t="shared" si="842"/>
        <v>0</v>
      </c>
      <c r="AM1424" s="281">
        <f t="shared" si="843"/>
        <v>0</v>
      </c>
      <c r="AN1424" s="549">
        <f t="shared" si="838"/>
        <v>0</v>
      </c>
      <c r="AO1424" s="549">
        <f t="shared" si="839"/>
        <v>0</v>
      </c>
      <c r="AP1424" s="549">
        <f t="shared" si="844"/>
        <v>0</v>
      </c>
      <c r="AQ1424" s="283">
        <f t="shared" si="809"/>
        <v>0</v>
      </c>
      <c r="AR1424" s="281">
        <f t="shared" si="840"/>
        <v>0</v>
      </c>
      <c r="AT1424" s="446"/>
      <c r="AU1424" s="344"/>
      <c r="AV1424" s="447" t="str">
        <f t="shared" si="815"/>
        <v>CA</v>
      </c>
      <c r="AW1424" s="447" t="str">
        <f t="shared" si="815"/>
        <v>CL</v>
      </c>
      <c r="AX1424" s="447" t="str">
        <f t="shared" si="815"/>
        <v>AIC</v>
      </c>
      <c r="AY1424" s="447" t="str">
        <f t="shared" si="841"/>
        <v>ERB</v>
      </c>
      <c r="AZ1424" s="447" t="str">
        <f t="shared" si="841"/>
        <v>GRB</v>
      </c>
      <c r="BA1424" s="447" t="str">
        <f t="shared" si="841"/>
        <v>Non-Op</v>
      </c>
      <c r="BC1424" s="445" t="s">
        <v>2329</v>
      </c>
      <c r="BD1424" s="552">
        <f t="shared" si="814"/>
        <v>-1416416.67</v>
      </c>
      <c r="BF1424" s="435"/>
      <c r="BG1424" s="435"/>
      <c r="BH1424" s="435"/>
      <c r="BI1424" s="435"/>
      <c r="BJ1424" s="435"/>
      <c r="BK1424" s="435"/>
      <c r="BL1424" s="435"/>
      <c r="BN1424" s="444"/>
    </row>
    <row r="1425" spans="1:66" s="28" customFormat="1" ht="12" customHeight="1">
      <c r="A1425" s="287">
        <v>23701163</v>
      </c>
      <c r="B1425" s="288" t="str">
        <f t="shared" si="833"/>
        <v>23701163</v>
      </c>
      <c r="C1425" s="444" t="s">
        <v>1877</v>
      </c>
      <c r="D1425" s="445" t="s">
        <v>2092</v>
      </c>
      <c r="E1425" s="445"/>
      <c r="F1425" s="444"/>
      <c r="G1425" s="445"/>
      <c r="H1425" s="547">
        <v>-270250</v>
      </c>
      <c r="I1425" s="547">
        <v>-446500</v>
      </c>
      <c r="J1425" s="547">
        <v>-622750</v>
      </c>
      <c r="K1425" s="547">
        <v>-799000</v>
      </c>
      <c r="L1425" s="547">
        <v>-975250</v>
      </c>
      <c r="M1425" s="547">
        <v>-94000</v>
      </c>
      <c r="N1425" s="547">
        <v>-270250</v>
      </c>
      <c r="O1425" s="547">
        <v>-446500</v>
      </c>
      <c r="P1425" s="547">
        <v>-622750</v>
      </c>
      <c r="Q1425" s="547">
        <v>-799000</v>
      </c>
      <c r="R1425" s="547">
        <v>-975250</v>
      </c>
      <c r="S1425" s="547">
        <v>-94000</v>
      </c>
      <c r="T1425" s="547">
        <v>-270250</v>
      </c>
      <c r="U1425" s="547"/>
      <c r="V1425" s="547">
        <f t="shared" si="868"/>
        <v>-534625</v>
      </c>
      <c r="W1425" s="285"/>
      <c r="X1425" s="286"/>
      <c r="Y1425" s="548">
        <f t="shared" si="872"/>
        <v>0</v>
      </c>
      <c r="Z1425" s="549">
        <f t="shared" si="872"/>
        <v>-270250</v>
      </c>
      <c r="AA1425" s="549">
        <f t="shared" si="872"/>
        <v>0</v>
      </c>
      <c r="AB1425" s="282">
        <f t="shared" si="866"/>
        <v>0</v>
      </c>
      <c r="AC1425" s="281">
        <f t="shared" si="867"/>
        <v>0</v>
      </c>
      <c r="AD1425" s="549">
        <f t="shared" si="869"/>
        <v>0</v>
      </c>
      <c r="AE1425" s="553">
        <f t="shared" si="870"/>
        <v>0</v>
      </c>
      <c r="AF1425" s="282">
        <f t="shared" si="871"/>
        <v>0</v>
      </c>
      <c r="AG1425" s="283">
        <f t="shared" si="873"/>
        <v>0</v>
      </c>
      <c r="AH1425" s="281">
        <f t="shared" si="824"/>
        <v>0</v>
      </c>
      <c r="AI1425" s="551">
        <f t="shared" ref="AI1425:AK1448" si="874">IF($D1425=AI$5,$V1425,0)</f>
        <v>0</v>
      </c>
      <c r="AJ1425" s="549">
        <f t="shared" si="874"/>
        <v>-534625</v>
      </c>
      <c r="AK1425" s="549">
        <f t="shared" si="874"/>
        <v>0</v>
      </c>
      <c r="AL1425" s="282">
        <f t="shared" si="842"/>
        <v>0</v>
      </c>
      <c r="AM1425" s="281">
        <f t="shared" si="843"/>
        <v>0</v>
      </c>
      <c r="AN1425" s="549">
        <f t="shared" si="838"/>
        <v>0</v>
      </c>
      <c r="AO1425" s="549">
        <f t="shared" si="839"/>
        <v>0</v>
      </c>
      <c r="AP1425" s="549">
        <f t="shared" si="844"/>
        <v>0</v>
      </c>
      <c r="AQ1425" s="283">
        <f t="shared" si="809"/>
        <v>0</v>
      </c>
      <c r="AR1425" s="281">
        <f t="shared" si="840"/>
        <v>0</v>
      </c>
      <c r="AT1425" s="446"/>
      <c r="AU1425" s="344"/>
      <c r="AV1425" s="447" t="str">
        <f t="shared" si="815"/>
        <v>CA</v>
      </c>
      <c r="AW1425" s="447" t="str">
        <f t="shared" si="815"/>
        <v>CL</v>
      </c>
      <c r="AX1425" s="447" t="str">
        <f t="shared" si="815"/>
        <v>AIC</v>
      </c>
      <c r="AY1425" s="447" t="str">
        <f t="shared" si="841"/>
        <v>ERB</v>
      </c>
      <c r="AZ1425" s="447" t="str">
        <f t="shared" si="841"/>
        <v>GRB</v>
      </c>
      <c r="BA1425" s="447" t="str">
        <f t="shared" si="841"/>
        <v>Non-Op</v>
      </c>
      <c r="BC1425" s="445" t="s">
        <v>2329</v>
      </c>
      <c r="BD1425" s="552">
        <f t="shared" si="814"/>
        <v>-270250</v>
      </c>
      <c r="BF1425" s="435"/>
      <c r="BG1425" s="435"/>
      <c r="BH1425" s="435"/>
      <c r="BI1425" s="435"/>
      <c r="BJ1425" s="435"/>
      <c r="BK1425" s="435"/>
      <c r="BL1425" s="435"/>
      <c r="BN1425" s="444"/>
    </row>
    <row r="1426" spans="1:66" s="28" customFormat="1" ht="12" customHeight="1">
      <c r="A1426" s="287">
        <v>23701173</v>
      </c>
      <c r="B1426" s="288" t="str">
        <f t="shared" si="833"/>
        <v>23701173</v>
      </c>
      <c r="C1426" s="444" t="s">
        <v>1878</v>
      </c>
      <c r="D1426" s="445" t="s">
        <v>2092</v>
      </c>
      <c r="E1426" s="445"/>
      <c r="F1426" s="444"/>
      <c r="G1426" s="445"/>
      <c r="H1426" s="547">
        <v>-40546.47</v>
      </c>
      <c r="I1426" s="547">
        <v>-44579.22</v>
      </c>
      <c r="J1426" s="547">
        <v>-50868.74</v>
      </c>
      <c r="K1426" s="547">
        <v>-56275.040000000001</v>
      </c>
      <c r="L1426" s="547">
        <v>-60048.08</v>
      </c>
      <c r="M1426" s="547">
        <v>-60347.33</v>
      </c>
      <c r="N1426" s="547">
        <v>-55698.04</v>
      </c>
      <c r="O1426" s="547">
        <v>-57214.39</v>
      </c>
      <c r="P1426" s="547">
        <v>-58322.16</v>
      </c>
      <c r="Q1426" s="547">
        <v>-58896.22</v>
      </c>
      <c r="R1426" s="547">
        <v>-59381.32</v>
      </c>
      <c r="S1426" s="547">
        <v>-60340.72</v>
      </c>
      <c r="T1426" s="547">
        <v>-61259.28</v>
      </c>
      <c r="U1426" s="547"/>
      <c r="V1426" s="547">
        <f t="shared" si="868"/>
        <v>-56072.844583333324</v>
      </c>
      <c r="W1426" s="285"/>
      <c r="X1426" s="286"/>
      <c r="Y1426" s="548">
        <f t="shared" si="872"/>
        <v>0</v>
      </c>
      <c r="Z1426" s="549">
        <f t="shared" si="872"/>
        <v>-61259.28</v>
      </c>
      <c r="AA1426" s="549">
        <f t="shared" si="872"/>
        <v>0</v>
      </c>
      <c r="AB1426" s="282">
        <f t="shared" si="866"/>
        <v>0</v>
      </c>
      <c r="AC1426" s="281">
        <f t="shared" si="867"/>
        <v>0</v>
      </c>
      <c r="AD1426" s="549">
        <f t="shared" si="869"/>
        <v>0</v>
      </c>
      <c r="AE1426" s="553">
        <f t="shared" si="870"/>
        <v>0</v>
      </c>
      <c r="AF1426" s="282">
        <f t="shared" si="871"/>
        <v>0</v>
      </c>
      <c r="AG1426" s="283">
        <f t="shared" si="873"/>
        <v>0</v>
      </c>
      <c r="AH1426" s="281">
        <f t="shared" si="824"/>
        <v>0</v>
      </c>
      <c r="AI1426" s="551">
        <f t="shared" si="874"/>
        <v>0</v>
      </c>
      <c r="AJ1426" s="549">
        <f t="shared" si="874"/>
        <v>-56072.844583333324</v>
      </c>
      <c r="AK1426" s="549">
        <f t="shared" si="874"/>
        <v>0</v>
      </c>
      <c r="AL1426" s="282">
        <f t="shared" si="842"/>
        <v>0</v>
      </c>
      <c r="AM1426" s="281">
        <f t="shared" si="843"/>
        <v>0</v>
      </c>
      <c r="AN1426" s="549">
        <f t="shared" si="838"/>
        <v>0</v>
      </c>
      <c r="AO1426" s="549">
        <f t="shared" si="839"/>
        <v>0</v>
      </c>
      <c r="AP1426" s="549">
        <f t="shared" si="844"/>
        <v>0</v>
      </c>
      <c r="AQ1426" s="283">
        <f t="shared" si="809"/>
        <v>0</v>
      </c>
      <c r="AR1426" s="281">
        <f t="shared" si="840"/>
        <v>0</v>
      </c>
      <c r="AT1426" s="446"/>
      <c r="AU1426" s="344"/>
      <c r="AV1426" s="447" t="str">
        <f t="shared" si="815"/>
        <v>CA</v>
      </c>
      <c r="AW1426" s="447" t="str">
        <f t="shared" si="815"/>
        <v>CL</v>
      </c>
      <c r="AX1426" s="447" t="str">
        <f t="shared" si="815"/>
        <v>AIC</v>
      </c>
      <c r="AY1426" s="447" t="str">
        <f t="shared" si="841"/>
        <v>ERB</v>
      </c>
      <c r="AZ1426" s="447" t="str">
        <f t="shared" si="841"/>
        <v>GRB</v>
      </c>
      <c r="BA1426" s="447" t="str">
        <f t="shared" si="841"/>
        <v>Non-Op</v>
      </c>
      <c r="BC1426" s="445" t="s">
        <v>2329</v>
      </c>
      <c r="BD1426" s="552">
        <f t="shared" si="814"/>
        <v>-61259.28</v>
      </c>
      <c r="BF1426" s="435"/>
      <c r="BG1426" s="435"/>
      <c r="BH1426" s="435"/>
      <c r="BI1426" s="435"/>
      <c r="BJ1426" s="435"/>
      <c r="BK1426" s="435"/>
      <c r="BL1426" s="435"/>
      <c r="BN1426" s="444"/>
    </row>
    <row r="1427" spans="1:66" s="28" customFormat="1" ht="12" customHeight="1">
      <c r="A1427" s="287">
        <v>23701183</v>
      </c>
      <c r="B1427" s="288" t="str">
        <f t="shared" si="833"/>
        <v>23701183</v>
      </c>
      <c r="C1427" s="444" t="s">
        <v>1736</v>
      </c>
      <c r="D1427" s="445" t="s">
        <v>2092</v>
      </c>
      <c r="E1427" s="445"/>
      <c r="F1427" s="444"/>
      <c r="G1427" s="445"/>
      <c r="H1427" s="547">
        <v>-1814979.83</v>
      </c>
      <c r="I1427" s="547">
        <v>-2264974.83</v>
      </c>
      <c r="J1427" s="547">
        <v>-2714969.83</v>
      </c>
      <c r="K1427" s="547">
        <v>-464994.83</v>
      </c>
      <c r="L1427" s="547">
        <v>-914989.83</v>
      </c>
      <c r="M1427" s="547">
        <v>-1364984.83</v>
      </c>
      <c r="N1427" s="547">
        <v>-1814979.83</v>
      </c>
      <c r="O1427" s="547">
        <v>-2264974.83</v>
      </c>
      <c r="P1427" s="547">
        <v>-2714969.83</v>
      </c>
      <c r="Q1427" s="547">
        <v>-464994.83</v>
      </c>
      <c r="R1427" s="547">
        <v>-914989.83</v>
      </c>
      <c r="S1427" s="547">
        <v>-1364984.83</v>
      </c>
      <c r="T1427" s="547">
        <v>-1814979.83</v>
      </c>
      <c r="U1427" s="547"/>
      <c r="V1427" s="547">
        <f t="shared" si="868"/>
        <v>-1589982.33</v>
      </c>
      <c r="W1427" s="285"/>
      <c r="X1427" s="286"/>
      <c r="Y1427" s="548">
        <f t="shared" si="872"/>
        <v>0</v>
      </c>
      <c r="Z1427" s="549">
        <f t="shared" si="872"/>
        <v>-1814979.83</v>
      </c>
      <c r="AA1427" s="549">
        <f t="shared" si="872"/>
        <v>0</v>
      </c>
      <c r="AB1427" s="282">
        <f t="shared" si="866"/>
        <v>0</v>
      </c>
      <c r="AC1427" s="281">
        <f t="shared" si="867"/>
        <v>0</v>
      </c>
      <c r="AD1427" s="549">
        <f t="shared" si="869"/>
        <v>0</v>
      </c>
      <c r="AE1427" s="553">
        <f t="shared" si="870"/>
        <v>0</v>
      </c>
      <c r="AF1427" s="282">
        <f t="shared" si="871"/>
        <v>0</v>
      </c>
      <c r="AG1427" s="283">
        <f t="shared" si="873"/>
        <v>0</v>
      </c>
      <c r="AH1427" s="281">
        <f t="shared" si="824"/>
        <v>0</v>
      </c>
      <c r="AI1427" s="551">
        <f t="shared" si="874"/>
        <v>0</v>
      </c>
      <c r="AJ1427" s="549">
        <f t="shared" si="874"/>
        <v>-1589982.33</v>
      </c>
      <c r="AK1427" s="549">
        <f t="shared" si="874"/>
        <v>0</v>
      </c>
      <c r="AL1427" s="282">
        <f t="shared" si="842"/>
        <v>0</v>
      </c>
      <c r="AM1427" s="281">
        <f t="shared" si="843"/>
        <v>0</v>
      </c>
      <c r="AN1427" s="549">
        <f t="shared" si="838"/>
        <v>0</v>
      </c>
      <c r="AO1427" s="549">
        <f t="shared" si="839"/>
        <v>0</v>
      </c>
      <c r="AP1427" s="549">
        <f t="shared" si="844"/>
        <v>0</v>
      </c>
      <c r="AQ1427" s="283">
        <f t="shared" si="809"/>
        <v>0</v>
      </c>
      <c r="AR1427" s="281">
        <f t="shared" si="840"/>
        <v>0</v>
      </c>
      <c r="AT1427" s="446"/>
      <c r="AU1427" s="344"/>
      <c r="AV1427" s="447" t="str">
        <f t="shared" si="815"/>
        <v>CA</v>
      </c>
      <c r="AW1427" s="447" t="str">
        <f t="shared" si="815"/>
        <v>CL</v>
      </c>
      <c r="AX1427" s="447" t="str">
        <f t="shared" si="815"/>
        <v>AIC</v>
      </c>
      <c r="AY1427" s="447" t="str">
        <f t="shared" si="841"/>
        <v>ERB</v>
      </c>
      <c r="AZ1427" s="447" t="str">
        <f t="shared" si="841"/>
        <v>GRB</v>
      </c>
      <c r="BA1427" s="447" t="str">
        <f t="shared" si="841"/>
        <v>Non-Op</v>
      </c>
      <c r="BC1427" s="445" t="s">
        <v>2329</v>
      </c>
      <c r="BD1427" s="552">
        <f t="shared" ref="BD1427:BD1493" si="875">+T1427</f>
        <v>-1814979.83</v>
      </c>
      <c r="BF1427" s="435"/>
      <c r="BG1427" s="435"/>
      <c r="BH1427" s="435"/>
      <c r="BI1427" s="435"/>
      <c r="BJ1427" s="435"/>
      <c r="BK1427" s="435"/>
      <c r="BL1427" s="435"/>
      <c r="BN1427" s="444"/>
    </row>
    <row r="1428" spans="1:66" s="28" customFormat="1" ht="12" customHeight="1">
      <c r="A1428" s="287">
        <v>23701193</v>
      </c>
      <c r="B1428" s="288" t="str">
        <f t="shared" si="833"/>
        <v>23701193</v>
      </c>
      <c r="C1428" s="444" t="s">
        <v>1879</v>
      </c>
      <c r="D1428" s="445" t="s">
        <v>2092</v>
      </c>
      <c r="E1428" s="445"/>
      <c r="F1428" s="444"/>
      <c r="G1428" s="445"/>
      <c r="H1428" s="547">
        <v>-314600</v>
      </c>
      <c r="I1428" s="547">
        <v>-392600</v>
      </c>
      <c r="J1428" s="547">
        <v>-470600</v>
      </c>
      <c r="K1428" s="547">
        <v>-80600</v>
      </c>
      <c r="L1428" s="547">
        <v>-158600</v>
      </c>
      <c r="M1428" s="547">
        <v>-236600</v>
      </c>
      <c r="N1428" s="547">
        <v>-314600</v>
      </c>
      <c r="O1428" s="547">
        <v>-392600</v>
      </c>
      <c r="P1428" s="547">
        <v>-470600</v>
      </c>
      <c r="Q1428" s="547">
        <v>-80600</v>
      </c>
      <c r="R1428" s="547">
        <v>-158600</v>
      </c>
      <c r="S1428" s="547">
        <v>-236600</v>
      </c>
      <c r="T1428" s="547">
        <v>-314600</v>
      </c>
      <c r="U1428" s="547"/>
      <c r="V1428" s="547">
        <f t="shared" si="868"/>
        <v>-275600</v>
      </c>
      <c r="W1428" s="285"/>
      <c r="X1428" s="286"/>
      <c r="Y1428" s="548">
        <f t="shared" si="872"/>
        <v>0</v>
      </c>
      <c r="Z1428" s="549">
        <f t="shared" si="872"/>
        <v>-314600</v>
      </c>
      <c r="AA1428" s="549">
        <f t="shared" si="872"/>
        <v>0</v>
      </c>
      <c r="AB1428" s="282">
        <f t="shared" si="866"/>
        <v>0</v>
      </c>
      <c r="AC1428" s="281">
        <f t="shared" si="867"/>
        <v>0</v>
      </c>
      <c r="AD1428" s="549">
        <f t="shared" si="869"/>
        <v>0</v>
      </c>
      <c r="AE1428" s="553">
        <f t="shared" si="870"/>
        <v>0</v>
      </c>
      <c r="AF1428" s="282">
        <f t="shared" si="871"/>
        <v>0</v>
      </c>
      <c r="AG1428" s="283">
        <f t="shared" si="873"/>
        <v>0</v>
      </c>
      <c r="AH1428" s="281">
        <f t="shared" si="824"/>
        <v>0</v>
      </c>
      <c r="AI1428" s="551">
        <f t="shared" si="874"/>
        <v>0</v>
      </c>
      <c r="AJ1428" s="549">
        <f t="shared" si="874"/>
        <v>-275600</v>
      </c>
      <c r="AK1428" s="549">
        <f t="shared" si="874"/>
        <v>0</v>
      </c>
      <c r="AL1428" s="282">
        <f t="shared" si="842"/>
        <v>0</v>
      </c>
      <c r="AM1428" s="281">
        <f t="shared" si="843"/>
        <v>0</v>
      </c>
      <c r="AN1428" s="549">
        <f t="shared" si="838"/>
        <v>0</v>
      </c>
      <c r="AO1428" s="549">
        <f t="shared" si="839"/>
        <v>0</v>
      </c>
      <c r="AP1428" s="549">
        <f t="shared" si="844"/>
        <v>0</v>
      </c>
      <c r="AQ1428" s="283">
        <f t="shared" si="809"/>
        <v>0</v>
      </c>
      <c r="AR1428" s="281">
        <f t="shared" si="840"/>
        <v>0</v>
      </c>
      <c r="AT1428" s="446"/>
      <c r="AU1428" s="344"/>
      <c r="AV1428" s="447" t="str">
        <f t="shared" si="815"/>
        <v>CA</v>
      </c>
      <c r="AW1428" s="447" t="str">
        <f t="shared" si="815"/>
        <v>CL</v>
      </c>
      <c r="AX1428" s="447" t="str">
        <f t="shared" si="815"/>
        <v>AIC</v>
      </c>
      <c r="AY1428" s="447" t="str">
        <f t="shared" si="841"/>
        <v>ERB</v>
      </c>
      <c r="AZ1428" s="447" t="str">
        <f t="shared" si="841"/>
        <v>GRB</v>
      </c>
      <c r="BA1428" s="447" t="str">
        <f t="shared" si="841"/>
        <v>Non-Op</v>
      </c>
      <c r="BC1428" s="445" t="s">
        <v>2329</v>
      </c>
      <c r="BD1428" s="552">
        <f t="shared" si="875"/>
        <v>-314600</v>
      </c>
      <c r="BF1428" s="435"/>
      <c r="BG1428" s="435"/>
      <c r="BH1428" s="435"/>
      <c r="BI1428" s="435"/>
      <c r="BJ1428" s="435"/>
      <c r="BK1428" s="435"/>
      <c r="BL1428" s="435"/>
      <c r="BN1428" s="444"/>
    </row>
    <row r="1429" spans="1:66" s="28" customFormat="1" ht="12" customHeight="1">
      <c r="A1429" s="321">
        <v>23701203</v>
      </c>
      <c r="B1429" s="318" t="str">
        <f t="shared" si="833"/>
        <v>23701203</v>
      </c>
      <c r="C1429" s="705" t="s">
        <v>1880</v>
      </c>
      <c r="D1429" s="445" t="s">
        <v>2092</v>
      </c>
      <c r="E1429" s="445"/>
      <c r="F1429" s="705"/>
      <c r="G1429" s="445"/>
      <c r="H1429" s="547">
        <v>-2081170.7</v>
      </c>
      <c r="I1429" s="547">
        <v>-3604087.37</v>
      </c>
      <c r="J1429" s="547">
        <v>-5127004.04</v>
      </c>
      <c r="K1429" s="547">
        <v>-6649920.71</v>
      </c>
      <c r="L1429" s="547">
        <v>-8172837.3799999999</v>
      </c>
      <c r="M1429" s="547">
        <v>-558254.05000000005</v>
      </c>
      <c r="N1429" s="547">
        <v>-2081170.72</v>
      </c>
      <c r="O1429" s="547">
        <v>-3604087.39</v>
      </c>
      <c r="P1429" s="547">
        <v>-5127004.0599999996</v>
      </c>
      <c r="Q1429" s="547">
        <v>-6649920.7300000004</v>
      </c>
      <c r="R1429" s="547">
        <v>-8172837.4000000004</v>
      </c>
      <c r="S1429" s="547">
        <v>-558254.06999999995</v>
      </c>
      <c r="T1429" s="547">
        <v>-2081170.74</v>
      </c>
      <c r="U1429" s="547"/>
      <c r="V1429" s="547">
        <f t="shared" si="868"/>
        <v>-4365545.72</v>
      </c>
      <c r="W1429" s="285"/>
      <c r="X1429" s="286"/>
      <c r="Y1429" s="548">
        <f t="shared" si="872"/>
        <v>0</v>
      </c>
      <c r="Z1429" s="549">
        <f t="shared" si="872"/>
        <v>-2081170.74</v>
      </c>
      <c r="AA1429" s="549">
        <f t="shared" si="872"/>
        <v>0</v>
      </c>
      <c r="AB1429" s="282">
        <f t="shared" si="866"/>
        <v>0</v>
      </c>
      <c r="AC1429" s="281">
        <f t="shared" si="867"/>
        <v>0</v>
      </c>
      <c r="AD1429" s="549">
        <f t="shared" si="869"/>
        <v>0</v>
      </c>
      <c r="AE1429" s="553">
        <f t="shared" si="870"/>
        <v>0</v>
      </c>
      <c r="AF1429" s="282">
        <f t="shared" si="871"/>
        <v>0</v>
      </c>
      <c r="AG1429" s="283">
        <f t="shared" si="873"/>
        <v>0</v>
      </c>
      <c r="AH1429" s="281">
        <f t="shared" si="824"/>
        <v>0</v>
      </c>
      <c r="AI1429" s="551">
        <f t="shared" si="874"/>
        <v>0</v>
      </c>
      <c r="AJ1429" s="549">
        <f t="shared" si="874"/>
        <v>-4365545.72</v>
      </c>
      <c r="AK1429" s="549">
        <f t="shared" si="874"/>
        <v>0</v>
      </c>
      <c r="AL1429" s="282">
        <f t="shared" si="842"/>
        <v>0</v>
      </c>
      <c r="AM1429" s="281">
        <f t="shared" si="843"/>
        <v>0</v>
      </c>
      <c r="AN1429" s="549">
        <f t="shared" si="838"/>
        <v>0</v>
      </c>
      <c r="AO1429" s="549">
        <f t="shared" si="839"/>
        <v>0</v>
      </c>
      <c r="AP1429" s="549">
        <f t="shared" si="844"/>
        <v>0</v>
      </c>
      <c r="AQ1429" s="283">
        <f t="shared" si="809"/>
        <v>0</v>
      </c>
      <c r="AR1429" s="281">
        <f t="shared" si="840"/>
        <v>0</v>
      </c>
      <c r="AT1429" s="446"/>
      <c r="AU1429" s="344"/>
      <c r="AV1429" s="447" t="str">
        <f t="shared" si="815"/>
        <v>CA</v>
      </c>
      <c r="AW1429" s="447" t="str">
        <f t="shared" si="815"/>
        <v>CL</v>
      </c>
      <c r="AX1429" s="447" t="str">
        <f t="shared" si="815"/>
        <v>AIC</v>
      </c>
      <c r="AY1429" s="447" t="str">
        <f t="shared" si="841"/>
        <v>ERB</v>
      </c>
      <c r="AZ1429" s="447" t="str">
        <f t="shared" si="841"/>
        <v>GRB</v>
      </c>
      <c r="BA1429" s="447" t="str">
        <f t="shared" si="841"/>
        <v>Non-Op</v>
      </c>
      <c r="BC1429" s="445" t="s">
        <v>2329</v>
      </c>
      <c r="BD1429" s="552">
        <f t="shared" si="875"/>
        <v>-2081170.74</v>
      </c>
      <c r="BF1429" s="435"/>
      <c r="BG1429" s="435"/>
      <c r="BH1429" s="435"/>
      <c r="BI1429" s="435"/>
      <c r="BJ1429" s="435"/>
      <c r="BK1429" s="435"/>
      <c r="BL1429" s="435"/>
      <c r="BN1429" s="444"/>
    </row>
    <row r="1430" spans="1:66" s="28" customFormat="1" ht="12" customHeight="1">
      <c r="A1430" s="362">
        <v>23701223</v>
      </c>
      <c r="B1430" s="313" t="str">
        <f t="shared" si="833"/>
        <v>23701223</v>
      </c>
      <c r="C1430" s="719" t="s">
        <v>2330</v>
      </c>
      <c r="D1430" s="451" t="s">
        <v>2092</v>
      </c>
      <c r="E1430" s="451"/>
      <c r="F1430" s="300">
        <v>43678</v>
      </c>
      <c r="G1430" s="451"/>
      <c r="H1430" s="556">
        <v>-4346875</v>
      </c>
      <c r="I1430" s="556">
        <v>-5565625</v>
      </c>
      <c r="J1430" s="556">
        <v>-6784375</v>
      </c>
      <c r="K1430" s="556">
        <v>-690625</v>
      </c>
      <c r="L1430" s="556">
        <v>-1909375</v>
      </c>
      <c r="M1430" s="556">
        <v>-3128125</v>
      </c>
      <c r="N1430" s="556">
        <v>-4346875</v>
      </c>
      <c r="O1430" s="556">
        <v>-5565625</v>
      </c>
      <c r="P1430" s="556">
        <v>-6784375</v>
      </c>
      <c r="Q1430" s="556">
        <v>-690625</v>
      </c>
      <c r="R1430" s="556">
        <v>-1909375</v>
      </c>
      <c r="S1430" s="556">
        <v>-3128125</v>
      </c>
      <c r="T1430" s="556">
        <v>-4346875</v>
      </c>
      <c r="U1430" s="556"/>
      <c r="V1430" s="556">
        <f t="shared" si="868"/>
        <v>-3737500</v>
      </c>
      <c r="W1430" s="292"/>
      <c r="X1430" s="293"/>
      <c r="Y1430" s="548">
        <f t="shared" si="872"/>
        <v>0</v>
      </c>
      <c r="Z1430" s="549">
        <f t="shared" si="872"/>
        <v>-4346875</v>
      </c>
      <c r="AA1430" s="549">
        <f t="shared" si="872"/>
        <v>0</v>
      </c>
      <c r="AB1430" s="282">
        <f t="shared" si="866"/>
        <v>0</v>
      </c>
      <c r="AC1430" s="281">
        <f t="shared" si="867"/>
        <v>0</v>
      </c>
      <c r="AD1430" s="549">
        <f t="shared" si="869"/>
        <v>0</v>
      </c>
      <c r="AE1430" s="553">
        <f t="shared" si="870"/>
        <v>0</v>
      </c>
      <c r="AF1430" s="282">
        <f t="shared" si="871"/>
        <v>0</v>
      </c>
      <c r="AG1430" s="283">
        <f t="shared" si="873"/>
        <v>0</v>
      </c>
      <c r="AH1430" s="281">
        <f t="shared" si="824"/>
        <v>0</v>
      </c>
      <c r="AI1430" s="551">
        <f t="shared" si="874"/>
        <v>0</v>
      </c>
      <c r="AJ1430" s="549">
        <f t="shared" si="874"/>
        <v>-3737500</v>
      </c>
      <c r="AK1430" s="549">
        <f t="shared" si="874"/>
        <v>0</v>
      </c>
      <c r="AL1430" s="282">
        <f t="shared" si="842"/>
        <v>0</v>
      </c>
      <c r="AM1430" s="281">
        <f t="shared" si="843"/>
        <v>0</v>
      </c>
      <c r="AN1430" s="549">
        <f t="shared" si="838"/>
        <v>0</v>
      </c>
      <c r="AO1430" s="549">
        <f t="shared" si="839"/>
        <v>0</v>
      </c>
      <c r="AP1430" s="549">
        <f t="shared" si="844"/>
        <v>0</v>
      </c>
      <c r="AQ1430" s="283">
        <f t="shared" ref="AQ1430" si="876">SUM(AN1430:AP1430)</f>
        <v>0</v>
      </c>
      <c r="AR1430" s="281">
        <f t="shared" si="840"/>
        <v>0</v>
      </c>
      <c r="AT1430" s="446"/>
      <c r="AU1430" s="344"/>
      <c r="AV1430" s="447" t="str">
        <f t="shared" si="815"/>
        <v>CA</v>
      </c>
      <c r="AW1430" s="447" t="str">
        <f t="shared" si="815"/>
        <v>CL</v>
      </c>
      <c r="AX1430" s="447" t="str">
        <f t="shared" si="815"/>
        <v>AIC</v>
      </c>
      <c r="AY1430" s="447" t="str">
        <f t="shared" si="841"/>
        <v>ERB</v>
      </c>
      <c r="AZ1430" s="447" t="str">
        <f t="shared" si="841"/>
        <v>GRB</v>
      </c>
      <c r="BA1430" s="447" t="str">
        <f t="shared" si="841"/>
        <v>Non-Op</v>
      </c>
      <c r="BC1430" s="445" t="s">
        <v>2329</v>
      </c>
      <c r="BD1430" s="552">
        <f t="shared" si="875"/>
        <v>-4346875</v>
      </c>
      <c r="BF1430" s="435"/>
      <c r="BG1430" s="435"/>
      <c r="BH1430" s="435"/>
      <c r="BI1430" s="435"/>
      <c r="BJ1430" s="435"/>
      <c r="BK1430" s="435"/>
      <c r="BL1430" s="435"/>
      <c r="BN1430" s="444"/>
    </row>
    <row r="1431" spans="1:66" s="28" customFormat="1" ht="12" customHeight="1">
      <c r="A1431" s="362">
        <v>23701253</v>
      </c>
      <c r="B1431" s="313" t="str">
        <f t="shared" si="833"/>
        <v>23701253</v>
      </c>
      <c r="C1431" s="719" t="s">
        <v>2984</v>
      </c>
      <c r="D1431" s="451" t="s">
        <v>2092</v>
      </c>
      <c r="E1431" s="451"/>
      <c r="F1431" s="300">
        <v>44440</v>
      </c>
      <c r="G1431" s="451"/>
      <c r="H1431" s="556">
        <v>-3797062.5</v>
      </c>
      <c r="I1431" s="556">
        <v>-4881937.5</v>
      </c>
      <c r="J1431" s="556">
        <v>-5966812.5</v>
      </c>
      <c r="K1431" s="556">
        <v>-542437.5</v>
      </c>
      <c r="L1431" s="556">
        <v>-1627312.5</v>
      </c>
      <c r="M1431" s="556">
        <v>-2712187.5</v>
      </c>
      <c r="N1431" s="556">
        <v>-3797062.5</v>
      </c>
      <c r="O1431" s="556">
        <v>-4881937.5</v>
      </c>
      <c r="P1431" s="556">
        <v>-5966812.5</v>
      </c>
      <c r="Q1431" s="556">
        <v>-542437.5</v>
      </c>
      <c r="R1431" s="556">
        <v>-1627312.5</v>
      </c>
      <c r="S1431" s="556">
        <v>-2712187.5</v>
      </c>
      <c r="T1431" s="556">
        <v>-3797062.5</v>
      </c>
      <c r="U1431" s="556"/>
      <c r="V1431" s="556">
        <f t="shared" si="868"/>
        <v>-3254625</v>
      </c>
      <c r="W1431" s="292"/>
      <c r="X1431" s="293"/>
      <c r="Y1431" s="548">
        <f t="shared" si="872"/>
        <v>0</v>
      </c>
      <c r="Z1431" s="549">
        <f t="shared" si="872"/>
        <v>-3797062.5</v>
      </c>
      <c r="AA1431" s="549">
        <f t="shared" si="872"/>
        <v>0</v>
      </c>
      <c r="AB1431" s="282">
        <f t="shared" ref="AB1431" si="877">T1431-SUM(Y1431:AA1431)</f>
        <v>0</v>
      </c>
      <c r="AC1431" s="281">
        <f t="shared" ref="AC1431" si="878">T1431-SUM(Y1431:AA1431)-AB1431</f>
        <v>0</v>
      </c>
      <c r="AD1431" s="549">
        <f t="shared" si="869"/>
        <v>0</v>
      </c>
      <c r="AE1431" s="553">
        <f t="shared" si="870"/>
        <v>0</v>
      </c>
      <c r="AF1431" s="282">
        <f t="shared" si="871"/>
        <v>0</v>
      </c>
      <c r="AG1431" s="283">
        <f t="shared" ref="AG1431" si="879">SUM(AD1431:AF1431)</f>
        <v>0</v>
      </c>
      <c r="AH1431" s="281">
        <f t="shared" si="824"/>
        <v>0</v>
      </c>
      <c r="AI1431" s="551">
        <f t="shared" si="874"/>
        <v>0</v>
      </c>
      <c r="AJ1431" s="549">
        <f t="shared" si="874"/>
        <v>-3254625</v>
      </c>
      <c r="AK1431" s="549">
        <f t="shared" si="874"/>
        <v>0</v>
      </c>
      <c r="AL1431" s="282">
        <f t="shared" ref="AL1431" si="880">V1431-SUM(AI1431:AK1431)</f>
        <v>0</v>
      </c>
      <c r="AM1431" s="281">
        <f t="shared" ref="AM1431" si="881">V1431-SUM(AI1431:AK1431)-AL1431</f>
        <v>0</v>
      </c>
      <c r="AN1431" s="549">
        <f t="shared" si="838"/>
        <v>0</v>
      </c>
      <c r="AO1431" s="549">
        <f t="shared" si="839"/>
        <v>0</v>
      </c>
      <c r="AP1431" s="549">
        <f t="shared" si="844"/>
        <v>0</v>
      </c>
      <c r="AQ1431" s="283">
        <f t="shared" ref="AQ1431" si="882">SUM(AN1431:AP1431)</f>
        <v>0</v>
      </c>
      <c r="AR1431" s="281">
        <f t="shared" si="840"/>
        <v>0</v>
      </c>
      <c r="AT1431" s="446"/>
      <c r="AU1431" s="344"/>
      <c r="AV1431" s="447" t="str">
        <f t="shared" si="815"/>
        <v>CA</v>
      </c>
      <c r="AW1431" s="447" t="str">
        <f t="shared" si="815"/>
        <v>CL</v>
      </c>
      <c r="AX1431" s="447" t="str">
        <f t="shared" si="815"/>
        <v>AIC</v>
      </c>
      <c r="AY1431" s="447" t="str">
        <f t="shared" si="841"/>
        <v>ERB</v>
      </c>
      <c r="AZ1431" s="447" t="str">
        <f t="shared" si="841"/>
        <v>GRB</v>
      </c>
      <c r="BA1431" s="447" t="str">
        <f t="shared" si="841"/>
        <v>Non-Op</v>
      </c>
      <c r="BC1431" s="445" t="s">
        <v>2329</v>
      </c>
      <c r="BD1431" s="552">
        <f t="shared" si="875"/>
        <v>-3797062.5</v>
      </c>
      <c r="BF1431" s="435"/>
      <c r="BG1431" s="435"/>
      <c r="BH1431" s="435"/>
      <c r="BI1431" s="435"/>
      <c r="BJ1431" s="435"/>
      <c r="BK1431" s="435"/>
      <c r="BL1431" s="435"/>
      <c r="BN1431" s="444"/>
    </row>
    <row r="1432" spans="1:66" s="28" customFormat="1" ht="12" customHeight="1">
      <c r="A1432" s="287">
        <v>24100043</v>
      </c>
      <c r="B1432" s="288" t="str">
        <f t="shared" si="833"/>
        <v>24100043</v>
      </c>
      <c r="C1432" s="444" t="s">
        <v>1881</v>
      </c>
      <c r="D1432" s="445" t="s">
        <v>2092</v>
      </c>
      <c r="E1432" s="445"/>
      <c r="F1432" s="444"/>
      <c r="G1432" s="445"/>
      <c r="H1432" s="547">
        <v>0</v>
      </c>
      <c r="I1432" s="547">
        <v>0</v>
      </c>
      <c r="J1432" s="547">
        <v>0</v>
      </c>
      <c r="K1432" s="547">
        <v>0</v>
      </c>
      <c r="L1432" s="547">
        <v>0</v>
      </c>
      <c r="M1432" s="547">
        <v>-425512.31</v>
      </c>
      <c r="N1432" s="547">
        <v>-409834.75</v>
      </c>
      <c r="O1432" s="547">
        <v>338.34</v>
      </c>
      <c r="P1432" s="547">
        <v>0</v>
      </c>
      <c r="Q1432" s="547">
        <v>0</v>
      </c>
      <c r="R1432" s="547">
        <v>-318300.59000000003</v>
      </c>
      <c r="S1432" s="547">
        <v>-305531.71000000002</v>
      </c>
      <c r="T1432" s="547">
        <v>0</v>
      </c>
      <c r="U1432" s="547"/>
      <c r="V1432" s="547">
        <f t="shared" si="868"/>
        <v>-121570.08500000001</v>
      </c>
      <c r="W1432" s="285"/>
      <c r="X1432" s="286"/>
      <c r="Y1432" s="548">
        <f t="shared" si="872"/>
        <v>0</v>
      </c>
      <c r="Z1432" s="549">
        <f t="shared" si="872"/>
        <v>0</v>
      </c>
      <c r="AA1432" s="549">
        <f t="shared" si="872"/>
        <v>0</v>
      </c>
      <c r="AB1432" s="282">
        <f t="shared" si="866"/>
        <v>0</v>
      </c>
      <c r="AC1432" s="281">
        <f t="shared" si="867"/>
        <v>0</v>
      </c>
      <c r="AD1432" s="549">
        <f t="shared" si="869"/>
        <v>0</v>
      </c>
      <c r="AE1432" s="553">
        <f t="shared" si="870"/>
        <v>0</v>
      </c>
      <c r="AF1432" s="282">
        <f t="shared" si="871"/>
        <v>0</v>
      </c>
      <c r="AG1432" s="283">
        <f t="shared" si="873"/>
        <v>0</v>
      </c>
      <c r="AH1432" s="281">
        <f t="shared" si="824"/>
        <v>0</v>
      </c>
      <c r="AI1432" s="551">
        <f t="shared" si="874"/>
        <v>0</v>
      </c>
      <c r="AJ1432" s="549">
        <f t="shared" si="874"/>
        <v>-121570.08500000001</v>
      </c>
      <c r="AK1432" s="549">
        <f t="shared" si="874"/>
        <v>0</v>
      </c>
      <c r="AL1432" s="282">
        <f t="shared" si="842"/>
        <v>0</v>
      </c>
      <c r="AM1432" s="281">
        <f t="shared" si="843"/>
        <v>0</v>
      </c>
      <c r="AN1432" s="549">
        <f t="shared" si="838"/>
        <v>0</v>
      </c>
      <c r="AO1432" s="549">
        <f t="shared" si="839"/>
        <v>0</v>
      </c>
      <c r="AP1432" s="549">
        <f t="shared" si="844"/>
        <v>0</v>
      </c>
      <c r="AQ1432" s="283">
        <f t="shared" si="809"/>
        <v>0</v>
      </c>
      <c r="AR1432" s="281">
        <f t="shared" si="840"/>
        <v>0</v>
      </c>
      <c r="AT1432" s="446"/>
      <c r="AU1432" s="344"/>
      <c r="AV1432" s="447" t="str">
        <f t="shared" si="815"/>
        <v>CA</v>
      </c>
      <c r="AW1432" s="447" t="str">
        <f t="shared" si="815"/>
        <v>CL</v>
      </c>
      <c r="AX1432" s="447" t="str">
        <f t="shared" si="815"/>
        <v>AIC</v>
      </c>
      <c r="AY1432" s="447" t="str">
        <f t="shared" si="841"/>
        <v>ERB</v>
      </c>
      <c r="AZ1432" s="447" t="str">
        <f t="shared" si="841"/>
        <v>GRB</v>
      </c>
      <c r="BA1432" s="447" t="str">
        <f t="shared" si="841"/>
        <v>Non-Op</v>
      </c>
      <c r="BC1432" s="445" t="s">
        <v>2331</v>
      </c>
      <c r="BD1432" s="552">
        <f t="shared" si="875"/>
        <v>0</v>
      </c>
      <c r="BF1432" s="435"/>
      <c r="BG1432" s="435"/>
      <c r="BH1432" s="435"/>
      <c r="BI1432" s="435"/>
      <c r="BJ1432" s="435"/>
      <c r="BK1432" s="435"/>
      <c r="BL1432" s="435"/>
      <c r="BN1432" s="444"/>
    </row>
    <row r="1433" spans="1:66" s="28" customFormat="1" ht="12" customHeight="1">
      <c r="A1433" s="287">
        <v>24100063</v>
      </c>
      <c r="B1433" s="288" t="str">
        <f t="shared" si="833"/>
        <v>24100063</v>
      </c>
      <c r="C1433" s="444" t="s">
        <v>1882</v>
      </c>
      <c r="D1433" s="445" t="s">
        <v>2092</v>
      </c>
      <c r="E1433" s="445"/>
      <c r="F1433" s="444"/>
      <c r="G1433" s="445"/>
      <c r="H1433" s="547">
        <v>0</v>
      </c>
      <c r="I1433" s="547">
        <v>-0.01</v>
      </c>
      <c r="J1433" s="547">
        <v>0.01</v>
      </c>
      <c r="K1433" s="547">
        <v>-0.02</v>
      </c>
      <c r="L1433" s="547">
        <v>0.01</v>
      </c>
      <c r="M1433" s="547">
        <v>-85.53</v>
      </c>
      <c r="N1433" s="547">
        <v>-493.23</v>
      </c>
      <c r="O1433" s="547">
        <v>-25386.9</v>
      </c>
      <c r="P1433" s="547">
        <v>-1812.41</v>
      </c>
      <c r="Q1433" s="547">
        <v>-469.66</v>
      </c>
      <c r="R1433" s="547">
        <v>0.01</v>
      </c>
      <c r="S1433" s="547">
        <v>0</v>
      </c>
      <c r="T1433" s="547">
        <v>-47083.199999999997</v>
      </c>
      <c r="U1433" s="547"/>
      <c r="V1433" s="547">
        <f t="shared" si="868"/>
        <v>-4315.7775000000001</v>
      </c>
      <c r="W1433" s="285"/>
      <c r="X1433" s="286"/>
      <c r="Y1433" s="548">
        <f t="shared" si="872"/>
        <v>0</v>
      </c>
      <c r="Z1433" s="549">
        <f t="shared" si="872"/>
        <v>-47083.199999999997</v>
      </c>
      <c r="AA1433" s="549">
        <f t="shared" si="872"/>
        <v>0</v>
      </c>
      <c r="AB1433" s="282">
        <f t="shared" si="866"/>
        <v>0</v>
      </c>
      <c r="AC1433" s="281">
        <f t="shared" si="867"/>
        <v>0</v>
      </c>
      <c r="AD1433" s="549">
        <f t="shared" si="869"/>
        <v>0</v>
      </c>
      <c r="AE1433" s="553">
        <f t="shared" si="870"/>
        <v>0</v>
      </c>
      <c r="AF1433" s="282">
        <f t="shared" si="871"/>
        <v>0</v>
      </c>
      <c r="AG1433" s="283">
        <f t="shared" si="873"/>
        <v>0</v>
      </c>
      <c r="AH1433" s="281">
        <f t="shared" si="824"/>
        <v>0</v>
      </c>
      <c r="AI1433" s="551">
        <f t="shared" si="874"/>
        <v>0</v>
      </c>
      <c r="AJ1433" s="549">
        <f t="shared" si="874"/>
        <v>-4315.7775000000001</v>
      </c>
      <c r="AK1433" s="549">
        <f t="shared" si="874"/>
        <v>0</v>
      </c>
      <c r="AL1433" s="282">
        <f t="shared" si="842"/>
        <v>0</v>
      </c>
      <c r="AM1433" s="281">
        <f t="shared" si="843"/>
        <v>0</v>
      </c>
      <c r="AN1433" s="549">
        <f t="shared" si="838"/>
        <v>0</v>
      </c>
      <c r="AO1433" s="549">
        <f t="shared" si="839"/>
        <v>0</v>
      </c>
      <c r="AP1433" s="549">
        <f t="shared" si="844"/>
        <v>0</v>
      </c>
      <c r="AQ1433" s="283">
        <f t="shared" si="809"/>
        <v>0</v>
      </c>
      <c r="AR1433" s="281">
        <f t="shared" si="840"/>
        <v>0</v>
      </c>
      <c r="AT1433" s="446"/>
      <c r="AU1433" s="344"/>
      <c r="AV1433" s="447" t="str">
        <f t="shared" si="815"/>
        <v>CA</v>
      </c>
      <c r="AW1433" s="447" t="str">
        <f t="shared" si="815"/>
        <v>CL</v>
      </c>
      <c r="AX1433" s="447" t="str">
        <f t="shared" si="815"/>
        <v>AIC</v>
      </c>
      <c r="AY1433" s="447" t="str">
        <f t="shared" si="841"/>
        <v>ERB</v>
      </c>
      <c r="AZ1433" s="447" t="str">
        <f t="shared" si="841"/>
        <v>GRB</v>
      </c>
      <c r="BA1433" s="447" t="str">
        <f t="shared" si="841"/>
        <v>Non-Op</v>
      </c>
      <c r="BC1433" s="445" t="s">
        <v>2331</v>
      </c>
      <c r="BD1433" s="552">
        <f t="shared" si="875"/>
        <v>-47083.199999999997</v>
      </c>
      <c r="BF1433" s="435"/>
      <c r="BG1433" s="435"/>
      <c r="BH1433" s="435"/>
      <c r="BI1433" s="435"/>
      <c r="BJ1433" s="435"/>
      <c r="BK1433" s="435"/>
      <c r="BL1433" s="435"/>
      <c r="BN1433" s="444"/>
    </row>
    <row r="1434" spans="1:66" s="28" customFormat="1" ht="12" customHeight="1">
      <c r="A1434" s="324" t="s">
        <v>2985</v>
      </c>
      <c r="B1434" s="313" t="str">
        <f t="shared" si="833"/>
        <v>24100121</v>
      </c>
      <c r="C1434" s="719" t="s">
        <v>2986</v>
      </c>
      <c r="D1434" s="451" t="s">
        <v>2092</v>
      </c>
      <c r="E1434" s="451"/>
      <c r="F1434" s="300">
        <v>44409</v>
      </c>
      <c r="G1434" s="451"/>
      <c r="H1434" s="556">
        <v>0</v>
      </c>
      <c r="I1434" s="556">
        <v>0</v>
      </c>
      <c r="J1434" s="556">
        <v>0</v>
      </c>
      <c r="K1434" s="556">
        <v>0</v>
      </c>
      <c r="L1434" s="556">
        <v>0</v>
      </c>
      <c r="M1434" s="556">
        <v>0</v>
      </c>
      <c r="N1434" s="556">
        <v>0</v>
      </c>
      <c r="O1434" s="556">
        <v>0</v>
      </c>
      <c r="P1434" s="556">
        <v>0</v>
      </c>
      <c r="Q1434" s="556">
        <v>0</v>
      </c>
      <c r="R1434" s="556">
        <v>0</v>
      </c>
      <c r="S1434" s="556">
        <v>0</v>
      </c>
      <c r="T1434" s="556">
        <v>0</v>
      </c>
      <c r="U1434" s="556"/>
      <c r="V1434" s="556">
        <f t="shared" si="868"/>
        <v>0</v>
      </c>
      <c r="W1434" s="292"/>
      <c r="X1434" s="293"/>
      <c r="Y1434" s="548">
        <f t="shared" si="872"/>
        <v>0</v>
      </c>
      <c r="Z1434" s="549">
        <f t="shared" si="872"/>
        <v>0</v>
      </c>
      <c r="AA1434" s="549">
        <f t="shared" si="872"/>
        <v>0</v>
      </c>
      <c r="AB1434" s="282">
        <f t="shared" ref="AB1434" si="883">T1434-SUM(Y1434:AA1434)</f>
        <v>0</v>
      </c>
      <c r="AC1434" s="281">
        <f t="shared" ref="AC1434" si="884">T1434-SUM(Y1434:AA1434)-AB1434</f>
        <v>0</v>
      </c>
      <c r="AD1434" s="549">
        <f t="shared" si="869"/>
        <v>0</v>
      </c>
      <c r="AE1434" s="553">
        <f t="shared" si="870"/>
        <v>0</v>
      </c>
      <c r="AF1434" s="282">
        <f t="shared" si="871"/>
        <v>0</v>
      </c>
      <c r="AG1434" s="283">
        <f t="shared" ref="AG1434" si="885">SUM(AD1434:AF1434)</f>
        <v>0</v>
      </c>
      <c r="AH1434" s="281">
        <f t="shared" si="824"/>
        <v>0</v>
      </c>
      <c r="AI1434" s="551">
        <f t="shared" si="874"/>
        <v>0</v>
      </c>
      <c r="AJ1434" s="549">
        <f t="shared" si="874"/>
        <v>0</v>
      </c>
      <c r="AK1434" s="549">
        <f t="shared" si="874"/>
        <v>0</v>
      </c>
      <c r="AL1434" s="282">
        <f t="shared" ref="AL1434" si="886">V1434-SUM(AI1434:AK1434)</f>
        <v>0</v>
      </c>
      <c r="AM1434" s="281">
        <f t="shared" ref="AM1434" si="887">V1434-SUM(AI1434:AK1434)-AL1434</f>
        <v>0</v>
      </c>
      <c r="AN1434" s="549">
        <f t="shared" si="838"/>
        <v>0</v>
      </c>
      <c r="AO1434" s="549">
        <f t="shared" si="839"/>
        <v>0</v>
      </c>
      <c r="AP1434" s="549">
        <f t="shared" si="844"/>
        <v>0</v>
      </c>
      <c r="AQ1434" s="283">
        <f t="shared" ref="AQ1434" si="888">SUM(AN1434:AP1434)</f>
        <v>0</v>
      </c>
      <c r="AR1434" s="281">
        <f t="shared" si="840"/>
        <v>0</v>
      </c>
      <c r="AT1434" s="446"/>
      <c r="AU1434" s="344"/>
      <c r="AV1434" s="447" t="str">
        <f t="shared" ref="AV1434:AX1449" si="889">IF(VALUE(Y1434),AV$7,IF(ISBLANK(Y1434),"",AV$7))</f>
        <v>CA</v>
      </c>
      <c r="AW1434" s="447" t="str">
        <f t="shared" si="889"/>
        <v>CL</v>
      </c>
      <c r="AX1434" s="447" t="str">
        <f t="shared" si="889"/>
        <v>AIC</v>
      </c>
      <c r="AY1434" s="447" t="str">
        <f t="shared" si="841"/>
        <v>ERB</v>
      </c>
      <c r="AZ1434" s="447" t="str">
        <f t="shared" si="841"/>
        <v>GRB</v>
      </c>
      <c r="BA1434" s="447" t="str">
        <f t="shared" si="841"/>
        <v>Non-Op</v>
      </c>
      <c r="BC1434" s="445" t="s">
        <v>2331</v>
      </c>
      <c r="BD1434" s="552">
        <f t="shared" si="875"/>
        <v>0</v>
      </c>
      <c r="BF1434" s="435"/>
      <c r="BG1434" s="435"/>
      <c r="BH1434" s="435"/>
      <c r="BI1434" s="435"/>
      <c r="BJ1434" s="435"/>
      <c r="BK1434" s="435"/>
      <c r="BL1434" s="435"/>
      <c r="BN1434" s="444"/>
    </row>
    <row r="1435" spans="1:66" s="28" customFormat="1" ht="12" customHeight="1">
      <c r="A1435" s="362">
        <v>24100131</v>
      </c>
      <c r="B1435" s="313" t="str">
        <f t="shared" si="833"/>
        <v>24100131</v>
      </c>
      <c r="C1435" s="719" t="s">
        <v>2332</v>
      </c>
      <c r="D1435" s="451" t="s">
        <v>2092</v>
      </c>
      <c r="E1435" s="451"/>
      <c r="F1435" s="300">
        <v>44044</v>
      </c>
      <c r="G1435" s="451"/>
      <c r="H1435" s="556">
        <v>-31.65</v>
      </c>
      <c r="I1435" s="556">
        <v>-11</v>
      </c>
      <c r="J1435" s="556">
        <v>-22</v>
      </c>
      <c r="K1435" s="556">
        <v>-55.23</v>
      </c>
      <c r="L1435" s="556">
        <v>-21.14</v>
      </c>
      <c r="M1435" s="556">
        <v>-42.28</v>
      </c>
      <c r="N1435" s="556">
        <v>-63.42</v>
      </c>
      <c r="O1435" s="556">
        <v>-21.14</v>
      </c>
      <c r="P1435" s="556">
        <v>-42.28</v>
      </c>
      <c r="Q1435" s="556">
        <v>-63.42</v>
      </c>
      <c r="R1435" s="556">
        <v>-20.87</v>
      </c>
      <c r="S1435" s="556">
        <v>-41.81</v>
      </c>
      <c r="T1435" s="556">
        <v>-60.82</v>
      </c>
      <c r="U1435" s="556"/>
      <c r="V1435" s="556">
        <f t="shared" si="868"/>
        <v>-37.568750000000001</v>
      </c>
      <c r="W1435" s="292"/>
      <c r="X1435" s="293"/>
      <c r="Y1435" s="548">
        <f t="shared" si="872"/>
        <v>0</v>
      </c>
      <c r="Z1435" s="549">
        <f t="shared" si="872"/>
        <v>-60.82</v>
      </c>
      <c r="AA1435" s="549">
        <f t="shared" si="872"/>
        <v>0</v>
      </c>
      <c r="AB1435" s="282">
        <f t="shared" si="866"/>
        <v>0</v>
      </c>
      <c r="AC1435" s="281">
        <f t="shared" si="867"/>
        <v>0</v>
      </c>
      <c r="AD1435" s="549">
        <f t="shared" si="869"/>
        <v>0</v>
      </c>
      <c r="AE1435" s="553">
        <f t="shared" si="870"/>
        <v>0</v>
      </c>
      <c r="AF1435" s="282">
        <f t="shared" si="871"/>
        <v>0</v>
      </c>
      <c r="AG1435" s="283">
        <f t="shared" si="873"/>
        <v>0</v>
      </c>
      <c r="AH1435" s="281">
        <f t="shared" ref="AH1435:AH1505" si="890">AG1435-AB1435</f>
        <v>0</v>
      </c>
      <c r="AI1435" s="551">
        <f t="shared" si="874"/>
        <v>0</v>
      </c>
      <c r="AJ1435" s="549">
        <f t="shared" si="874"/>
        <v>-37.568750000000001</v>
      </c>
      <c r="AK1435" s="549">
        <f t="shared" si="874"/>
        <v>0</v>
      </c>
      <c r="AL1435" s="282">
        <f t="shared" si="842"/>
        <v>0</v>
      </c>
      <c r="AM1435" s="281">
        <f t="shared" si="843"/>
        <v>0</v>
      </c>
      <c r="AN1435" s="549">
        <f t="shared" si="838"/>
        <v>0</v>
      </c>
      <c r="AO1435" s="549">
        <f t="shared" si="839"/>
        <v>0</v>
      </c>
      <c r="AP1435" s="549">
        <f t="shared" si="844"/>
        <v>0</v>
      </c>
      <c r="AQ1435" s="283">
        <f t="shared" ref="AQ1435" si="891">SUM(AN1435:AP1435)</f>
        <v>0</v>
      </c>
      <c r="AR1435" s="281">
        <f t="shared" si="840"/>
        <v>0</v>
      </c>
      <c r="AT1435" s="446"/>
      <c r="AU1435" s="344"/>
      <c r="AV1435" s="447" t="str">
        <f t="shared" si="889"/>
        <v>CA</v>
      </c>
      <c r="AW1435" s="447" t="str">
        <f t="shared" si="889"/>
        <v>CL</v>
      </c>
      <c r="AX1435" s="447" t="str">
        <f t="shared" si="889"/>
        <v>AIC</v>
      </c>
      <c r="AY1435" s="447" t="str">
        <f t="shared" si="841"/>
        <v>ERB</v>
      </c>
      <c r="AZ1435" s="447" t="str">
        <f t="shared" si="841"/>
        <v>GRB</v>
      </c>
      <c r="BA1435" s="447" t="str">
        <f t="shared" si="841"/>
        <v>Non-Op</v>
      </c>
      <c r="BC1435" s="445" t="s">
        <v>2331</v>
      </c>
      <c r="BD1435" s="552">
        <f t="shared" si="875"/>
        <v>-60.82</v>
      </c>
      <c r="BF1435" s="435"/>
      <c r="BG1435" s="435"/>
      <c r="BH1435" s="435"/>
      <c r="BI1435" s="435"/>
      <c r="BJ1435" s="435"/>
      <c r="BK1435" s="435"/>
      <c r="BL1435" s="435"/>
      <c r="BN1435" s="444"/>
    </row>
    <row r="1436" spans="1:66" s="28" customFormat="1" ht="12" customHeight="1">
      <c r="A1436" s="287">
        <v>24100143</v>
      </c>
      <c r="B1436" s="288" t="str">
        <f t="shared" si="833"/>
        <v>24100143</v>
      </c>
      <c r="C1436" s="444" t="s">
        <v>1883</v>
      </c>
      <c r="D1436" s="445" t="s">
        <v>2092</v>
      </c>
      <c r="E1436" s="445"/>
      <c r="F1436" s="444"/>
      <c r="G1436" s="445"/>
      <c r="H1436" s="547">
        <v>0</v>
      </c>
      <c r="I1436" s="547">
        <v>0</v>
      </c>
      <c r="J1436" s="547">
        <v>0</v>
      </c>
      <c r="K1436" s="547">
        <v>0</v>
      </c>
      <c r="L1436" s="547">
        <v>0</v>
      </c>
      <c r="M1436" s="547">
        <v>-786401.57</v>
      </c>
      <c r="N1436" s="547">
        <v>-815484.98</v>
      </c>
      <c r="O1436" s="547">
        <v>1147.31</v>
      </c>
      <c r="P1436" s="547">
        <v>0</v>
      </c>
      <c r="Q1436" s="547">
        <v>0</v>
      </c>
      <c r="R1436" s="547">
        <v>-890523.37</v>
      </c>
      <c r="S1436" s="547">
        <v>-852448.41</v>
      </c>
      <c r="T1436" s="547">
        <v>0</v>
      </c>
      <c r="U1436" s="547"/>
      <c r="V1436" s="547">
        <f t="shared" si="868"/>
        <v>-278642.58500000002</v>
      </c>
      <c r="W1436" s="285"/>
      <c r="X1436" s="286"/>
      <c r="Y1436" s="548">
        <f t="shared" si="872"/>
        <v>0</v>
      </c>
      <c r="Z1436" s="549">
        <f t="shared" si="872"/>
        <v>0</v>
      </c>
      <c r="AA1436" s="549">
        <f t="shared" si="872"/>
        <v>0</v>
      </c>
      <c r="AB1436" s="282">
        <f t="shared" si="866"/>
        <v>0</v>
      </c>
      <c r="AC1436" s="281">
        <f t="shared" si="867"/>
        <v>0</v>
      </c>
      <c r="AD1436" s="549">
        <f t="shared" si="869"/>
        <v>0</v>
      </c>
      <c r="AE1436" s="553">
        <f t="shared" si="870"/>
        <v>0</v>
      </c>
      <c r="AF1436" s="282">
        <f t="shared" si="871"/>
        <v>0</v>
      </c>
      <c r="AG1436" s="283">
        <f t="shared" si="873"/>
        <v>0</v>
      </c>
      <c r="AH1436" s="281">
        <f t="shared" si="890"/>
        <v>0</v>
      </c>
      <c r="AI1436" s="551">
        <f t="shared" si="874"/>
        <v>0</v>
      </c>
      <c r="AJ1436" s="549">
        <f t="shared" si="874"/>
        <v>-278642.58500000002</v>
      </c>
      <c r="AK1436" s="549">
        <f t="shared" si="874"/>
        <v>0</v>
      </c>
      <c r="AL1436" s="282">
        <f t="shared" si="842"/>
        <v>0</v>
      </c>
      <c r="AM1436" s="281">
        <f t="shared" si="843"/>
        <v>0</v>
      </c>
      <c r="AN1436" s="549">
        <f t="shared" si="838"/>
        <v>0</v>
      </c>
      <c r="AO1436" s="549">
        <f t="shared" si="839"/>
        <v>0</v>
      </c>
      <c r="AP1436" s="549">
        <f t="shared" si="844"/>
        <v>0</v>
      </c>
      <c r="AQ1436" s="283">
        <f t="shared" si="809"/>
        <v>0</v>
      </c>
      <c r="AR1436" s="281">
        <f t="shared" si="840"/>
        <v>0</v>
      </c>
      <c r="AT1436" s="446"/>
      <c r="AU1436" s="344"/>
      <c r="AV1436" s="447" t="str">
        <f t="shared" si="889"/>
        <v>CA</v>
      </c>
      <c r="AW1436" s="447" t="str">
        <f t="shared" si="889"/>
        <v>CL</v>
      </c>
      <c r="AX1436" s="447" t="str">
        <f t="shared" si="889"/>
        <v>AIC</v>
      </c>
      <c r="AY1436" s="447" t="str">
        <f t="shared" si="841"/>
        <v>ERB</v>
      </c>
      <c r="AZ1436" s="447" t="str">
        <f t="shared" si="841"/>
        <v>GRB</v>
      </c>
      <c r="BA1436" s="447" t="str">
        <f t="shared" si="841"/>
        <v>Non-Op</v>
      </c>
      <c r="BC1436" s="445" t="s">
        <v>2331</v>
      </c>
      <c r="BD1436" s="552">
        <f t="shared" si="875"/>
        <v>0</v>
      </c>
      <c r="BF1436" s="435"/>
      <c r="BG1436" s="435"/>
      <c r="BH1436" s="435"/>
      <c r="BI1436" s="435"/>
      <c r="BJ1436" s="435"/>
      <c r="BK1436" s="435"/>
      <c r="BL1436" s="435"/>
      <c r="BN1436" s="444"/>
    </row>
    <row r="1437" spans="1:66" s="28" customFormat="1" ht="12" customHeight="1">
      <c r="A1437" s="287">
        <v>24100173</v>
      </c>
      <c r="B1437" s="288" t="str">
        <f t="shared" si="833"/>
        <v>24100173</v>
      </c>
      <c r="C1437" s="444" t="s">
        <v>1882</v>
      </c>
      <c r="D1437" s="445" t="s">
        <v>2092</v>
      </c>
      <c r="E1437" s="445"/>
      <c r="F1437" s="444"/>
      <c r="G1437" s="445"/>
      <c r="H1437" s="547">
        <v>-18329.490000000002</v>
      </c>
      <c r="I1437" s="547">
        <v>-7574.27</v>
      </c>
      <c r="J1437" s="547">
        <v>-16081.99</v>
      </c>
      <c r="K1437" s="547">
        <v>-11041.46</v>
      </c>
      <c r="L1437" s="547">
        <v>-10572.09</v>
      </c>
      <c r="M1437" s="547">
        <v>-1583.2</v>
      </c>
      <c r="N1437" s="547">
        <v>-1342.26</v>
      </c>
      <c r="O1437" s="547">
        <v>0</v>
      </c>
      <c r="P1437" s="547">
        <v>-2138.89</v>
      </c>
      <c r="Q1437" s="547">
        <v>-10625.71</v>
      </c>
      <c r="R1437" s="547">
        <v>-10283.67</v>
      </c>
      <c r="S1437" s="547">
        <v>-19669.18</v>
      </c>
      <c r="T1437" s="547">
        <v>0</v>
      </c>
      <c r="U1437" s="547"/>
      <c r="V1437" s="547">
        <f t="shared" si="868"/>
        <v>-8339.7887499999997</v>
      </c>
      <c r="W1437" s="285"/>
      <c r="X1437" s="286"/>
      <c r="Y1437" s="548">
        <f t="shared" si="872"/>
        <v>0</v>
      </c>
      <c r="Z1437" s="549">
        <f t="shared" si="872"/>
        <v>0</v>
      </c>
      <c r="AA1437" s="549">
        <f t="shared" si="872"/>
        <v>0</v>
      </c>
      <c r="AB1437" s="282">
        <f t="shared" si="866"/>
        <v>0</v>
      </c>
      <c r="AC1437" s="281">
        <f t="shared" si="867"/>
        <v>0</v>
      </c>
      <c r="AD1437" s="549">
        <f t="shared" si="869"/>
        <v>0</v>
      </c>
      <c r="AE1437" s="553">
        <f t="shared" si="870"/>
        <v>0</v>
      </c>
      <c r="AF1437" s="282">
        <f t="shared" si="871"/>
        <v>0</v>
      </c>
      <c r="AG1437" s="283">
        <f t="shared" si="873"/>
        <v>0</v>
      </c>
      <c r="AH1437" s="281">
        <f t="shared" si="890"/>
        <v>0</v>
      </c>
      <c r="AI1437" s="551">
        <f t="shared" si="874"/>
        <v>0</v>
      </c>
      <c r="AJ1437" s="549">
        <f t="shared" si="874"/>
        <v>-8339.7887499999997</v>
      </c>
      <c r="AK1437" s="549">
        <f t="shared" si="874"/>
        <v>0</v>
      </c>
      <c r="AL1437" s="282">
        <f t="shared" si="842"/>
        <v>0</v>
      </c>
      <c r="AM1437" s="281">
        <f t="shared" si="843"/>
        <v>0</v>
      </c>
      <c r="AN1437" s="549">
        <f t="shared" si="838"/>
        <v>0</v>
      </c>
      <c r="AO1437" s="549">
        <f t="shared" si="839"/>
        <v>0</v>
      </c>
      <c r="AP1437" s="549">
        <f t="shared" si="844"/>
        <v>0</v>
      </c>
      <c r="AQ1437" s="283">
        <f t="shared" si="809"/>
        <v>0</v>
      </c>
      <c r="AR1437" s="281">
        <f t="shared" si="840"/>
        <v>0</v>
      </c>
      <c r="AT1437" s="446"/>
      <c r="AU1437" s="344"/>
      <c r="AV1437" s="447" t="str">
        <f t="shared" si="889"/>
        <v>CA</v>
      </c>
      <c r="AW1437" s="447" t="str">
        <f t="shared" si="889"/>
        <v>CL</v>
      </c>
      <c r="AX1437" s="447" t="str">
        <f t="shared" si="889"/>
        <v>AIC</v>
      </c>
      <c r="AY1437" s="447" t="str">
        <f t="shared" si="841"/>
        <v>ERB</v>
      </c>
      <c r="AZ1437" s="447" t="str">
        <f t="shared" si="841"/>
        <v>GRB</v>
      </c>
      <c r="BA1437" s="447" t="str">
        <f t="shared" si="841"/>
        <v>Non-Op</v>
      </c>
      <c r="BC1437" s="445" t="s">
        <v>2331</v>
      </c>
      <c r="BD1437" s="552">
        <f t="shared" si="875"/>
        <v>0</v>
      </c>
      <c r="BF1437" s="435"/>
      <c r="BG1437" s="435"/>
      <c r="BH1437" s="435"/>
      <c r="BI1437" s="435"/>
      <c r="BJ1437" s="435"/>
      <c r="BK1437" s="435"/>
      <c r="BL1437" s="435"/>
      <c r="BN1437" s="444"/>
    </row>
    <row r="1438" spans="1:66" s="28" customFormat="1" ht="12" customHeight="1">
      <c r="A1438" s="362">
        <v>24100183</v>
      </c>
      <c r="B1438" s="290" t="str">
        <f t="shared" si="833"/>
        <v>24100183</v>
      </c>
      <c r="C1438" s="450" t="s">
        <v>2333</v>
      </c>
      <c r="D1438" s="451" t="s">
        <v>2092</v>
      </c>
      <c r="E1438" s="451"/>
      <c r="F1438" s="300">
        <v>44348</v>
      </c>
      <c r="G1438" s="451"/>
      <c r="H1438" s="556">
        <v>0</v>
      </c>
      <c r="I1438" s="556">
        <v>0</v>
      </c>
      <c r="J1438" s="556">
        <v>0</v>
      </c>
      <c r="K1438" s="556">
        <v>0</v>
      </c>
      <c r="L1438" s="556">
        <v>0</v>
      </c>
      <c r="M1438" s="556">
        <v>0</v>
      </c>
      <c r="N1438" s="556">
        <v>0</v>
      </c>
      <c r="O1438" s="556">
        <v>0</v>
      </c>
      <c r="P1438" s="556">
        <v>0</v>
      </c>
      <c r="Q1438" s="556">
        <v>0</v>
      </c>
      <c r="R1438" s="556">
        <v>0</v>
      </c>
      <c r="S1438" s="556">
        <v>0</v>
      </c>
      <c r="T1438" s="556">
        <v>0</v>
      </c>
      <c r="U1438" s="556"/>
      <c r="V1438" s="556">
        <f t="shared" si="868"/>
        <v>0</v>
      </c>
      <c r="W1438" s="292"/>
      <c r="X1438" s="293"/>
      <c r="Y1438" s="548">
        <f t="shared" si="872"/>
        <v>0</v>
      </c>
      <c r="Z1438" s="549">
        <f t="shared" si="872"/>
        <v>0</v>
      </c>
      <c r="AA1438" s="549">
        <f t="shared" si="872"/>
        <v>0</v>
      </c>
      <c r="AB1438" s="282">
        <f t="shared" si="866"/>
        <v>0</v>
      </c>
      <c r="AC1438" s="281">
        <f t="shared" si="867"/>
        <v>0</v>
      </c>
      <c r="AD1438" s="549">
        <f t="shared" si="869"/>
        <v>0</v>
      </c>
      <c r="AE1438" s="553">
        <f t="shared" si="870"/>
        <v>0</v>
      </c>
      <c r="AF1438" s="282">
        <f t="shared" si="871"/>
        <v>0</v>
      </c>
      <c r="AG1438" s="283">
        <f t="shared" ref="AG1438" si="892">SUM(AD1438:AF1438)</f>
        <v>0</v>
      </c>
      <c r="AH1438" s="281">
        <f t="shared" si="890"/>
        <v>0</v>
      </c>
      <c r="AI1438" s="551">
        <f t="shared" si="874"/>
        <v>0</v>
      </c>
      <c r="AJ1438" s="549">
        <f t="shared" si="874"/>
        <v>0</v>
      </c>
      <c r="AK1438" s="549">
        <f t="shared" si="874"/>
        <v>0</v>
      </c>
      <c r="AL1438" s="282">
        <f t="shared" si="842"/>
        <v>0</v>
      </c>
      <c r="AM1438" s="281">
        <f t="shared" si="843"/>
        <v>0</v>
      </c>
      <c r="AN1438" s="549">
        <f t="shared" si="838"/>
        <v>0</v>
      </c>
      <c r="AO1438" s="549">
        <f t="shared" si="839"/>
        <v>0</v>
      </c>
      <c r="AP1438" s="549">
        <f t="shared" si="844"/>
        <v>0</v>
      </c>
      <c r="AQ1438" s="283">
        <f t="shared" ref="AQ1438" si="893">SUM(AN1438:AP1438)</f>
        <v>0</v>
      </c>
      <c r="AR1438" s="281">
        <f t="shared" si="840"/>
        <v>0</v>
      </c>
      <c r="AT1438" s="446"/>
      <c r="AU1438" s="344"/>
      <c r="AV1438" s="447" t="str">
        <f t="shared" si="889"/>
        <v>CA</v>
      </c>
      <c r="AW1438" s="447" t="str">
        <f t="shared" si="889"/>
        <v>CL</v>
      </c>
      <c r="AX1438" s="447" t="str">
        <f t="shared" si="889"/>
        <v>AIC</v>
      </c>
      <c r="AY1438" s="447" t="str">
        <f t="shared" si="841"/>
        <v>ERB</v>
      </c>
      <c r="AZ1438" s="447" t="str">
        <f t="shared" si="841"/>
        <v>GRB</v>
      </c>
      <c r="BA1438" s="447" t="str">
        <f t="shared" si="841"/>
        <v>Non-Op</v>
      </c>
      <c r="BC1438" s="445" t="s">
        <v>2331</v>
      </c>
      <c r="BD1438" s="552">
        <f t="shared" si="875"/>
        <v>0</v>
      </c>
      <c r="BF1438" s="435"/>
      <c r="BG1438" s="435"/>
      <c r="BH1438" s="435"/>
      <c r="BI1438" s="435"/>
      <c r="BJ1438" s="435"/>
      <c r="BK1438" s="435"/>
      <c r="BL1438" s="435"/>
      <c r="BN1438" s="444"/>
    </row>
    <row r="1439" spans="1:66" s="28" customFormat="1" ht="12" customHeight="1">
      <c r="A1439" s="287">
        <v>24100212</v>
      </c>
      <c r="B1439" s="288" t="str">
        <f t="shared" si="833"/>
        <v>24100212</v>
      </c>
      <c r="C1439" s="444" t="s">
        <v>1884</v>
      </c>
      <c r="D1439" s="445" t="s">
        <v>2092</v>
      </c>
      <c r="E1439" s="445"/>
      <c r="F1439" s="444"/>
      <c r="G1439" s="445"/>
      <c r="H1439" s="547">
        <v>-1911147.67</v>
      </c>
      <c r="I1439" s="547">
        <v>-2269915.9700000002</v>
      </c>
      <c r="J1439" s="547">
        <v>-2667668.66</v>
      </c>
      <c r="K1439" s="547">
        <v>-2204747.42</v>
      </c>
      <c r="L1439" s="547">
        <v>-1561127.21</v>
      </c>
      <c r="M1439" s="547">
        <v>-1647745.06</v>
      </c>
      <c r="N1439" s="547">
        <v>-2659375.4700000002</v>
      </c>
      <c r="O1439" s="547">
        <v>-3217950.67</v>
      </c>
      <c r="P1439" s="547">
        <v>-3562819.67</v>
      </c>
      <c r="Q1439" s="547">
        <v>-2810595.51</v>
      </c>
      <c r="R1439" s="547">
        <v>-1446139.47</v>
      </c>
      <c r="S1439" s="547">
        <v>-1906736.53</v>
      </c>
      <c r="T1439" s="547">
        <v>-3904337.24</v>
      </c>
      <c r="U1439" s="547"/>
      <c r="V1439" s="547">
        <f t="shared" si="868"/>
        <v>-2405213.6745833331</v>
      </c>
      <c r="W1439" s="285"/>
      <c r="X1439" s="286"/>
      <c r="Y1439" s="548">
        <f t="shared" si="872"/>
        <v>0</v>
      </c>
      <c r="Z1439" s="549">
        <f t="shared" si="872"/>
        <v>-3904337.24</v>
      </c>
      <c r="AA1439" s="549">
        <f t="shared" si="872"/>
        <v>0</v>
      </c>
      <c r="AB1439" s="282">
        <f t="shared" si="866"/>
        <v>0</v>
      </c>
      <c r="AC1439" s="281">
        <f t="shared" si="867"/>
        <v>0</v>
      </c>
      <c r="AD1439" s="549">
        <f t="shared" si="869"/>
        <v>0</v>
      </c>
      <c r="AE1439" s="553">
        <f t="shared" si="870"/>
        <v>0</v>
      </c>
      <c r="AF1439" s="282">
        <f t="shared" si="871"/>
        <v>0</v>
      </c>
      <c r="AG1439" s="283">
        <f t="shared" si="873"/>
        <v>0</v>
      </c>
      <c r="AH1439" s="281">
        <f t="shared" si="890"/>
        <v>0</v>
      </c>
      <c r="AI1439" s="551">
        <f t="shared" si="874"/>
        <v>0</v>
      </c>
      <c r="AJ1439" s="549">
        <f t="shared" si="874"/>
        <v>-2405213.6745833331</v>
      </c>
      <c r="AK1439" s="549">
        <f t="shared" si="874"/>
        <v>0</v>
      </c>
      <c r="AL1439" s="282">
        <f t="shared" si="842"/>
        <v>0</v>
      </c>
      <c r="AM1439" s="281">
        <f t="shared" si="843"/>
        <v>0</v>
      </c>
      <c r="AN1439" s="549">
        <f t="shared" si="838"/>
        <v>0</v>
      </c>
      <c r="AO1439" s="549">
        <f t="shared" si="839"/>
        <v>0</v>
      </c>
      <c r="AP1439" s="549">
        <f t="shared" si="844"/>
        <v>0</v>
      </c>
      <c r="AQ1439" s="283">
        <f t="shared" si="809"/>
        <v>0</v>
      </c>
      <c r="AR1439" s="281">
        <f t="shared" si="840"/>
        <v>0</v>
      </c>
      <c r="AT1439" s="446"/>
      <c r="AU1439" s="344"/>
      <c r="AV1439" s="447" t="str">
        <f t="shared" si="889"/>
        <v>CA</v>
      </c>
      <c r="AW1439" s="447" t="str">
        <f t="shared" si="889"/>
        <v>CL</v>
      </c>
      <c r="AX1439" s="447" t="str">
        <f t="shared" si="889"/>
        <v>AIC</v>
      </c>
      <c r="AY1439" s="447" t="str">
        <f t="shared" si="841"/>
        <v>ERB</v>
      </c>
      <c r="AZ1439" s="447" t="str">
        <f t="shared" si="841"/>
        <v>GRB</v>
      </c>
      <c r="BA1439" s="447" t="str">
        <f t="shared" si="841"/>
        <v>Non-Op</v>
      </c>
      <c r="BC1439" s="445" t="s">
        <v>2331</v>
      </c>
      <c r="BD1439" s="552">
        <f t="shared" si="875"/>
        <v>-3904337.24</v>
      </c>
      <c r="BF1439" s="435"/>
      <c r="BG1439" s="435"/>
      <c r="BH1439" s="435"/>
      <c r="BI1439" s="435"/>
      <c r="BJ1439" s="435"/>
      <c r="BK1439" s="435"/>
      <c r="BL1439" s="435"/>
      <c r="BN1439" s="444"/>
    </row>
    <row r="1440" spans="1:66" s="28" customFormat="1" ht="12" customHeight="1">
      <c r="A1440" s="287">
        <v>24200011</v>
      </c>
      <c r="B1440" s="288" t="str">
        <f t="shared" si="833"/>
        <v>24200011</v>
      </c>
      <c r="C1440" s="444" t="s">
        <v>1885</v>
      </c>
      <c r="D1440" s="445" t="s">
        <v>2092</v>
      </c>
      <c r="E1440" s="445"/>
      <c r="F1440" s="444"/>
      <c r="G1440" s="445"/>
      <c r="H1440" s="547">
        <v>-43630.49</v>
      </c>
      <c r="I1440" s="547">
        <v>-43630.49</v>
      </c>
      <c r="J1440" s="547">
        <v>-50545.73</v>
      </c>
      <c r="K1440" s="547">
        <v>-50545.73</v>
      </c>
      <c r="L1440" s="547">
        <v>-50137.73</v>
      </c>
      <c r="M1440" s="547">
        <v>-46990.66</v>
      </c>
      <c r="N1440" s="547">
        <v>-44742.66</v>
      </c>
      <c r="O1440" s="547">
        <v>-44742.66</v>
      </c>
      <c r="P1440" s="547">
        <v>-39162.47</v>
      </c>
      <c r="Q1440" s="547">
        <v>-29644.71</v>
      </c>
      <c r="R1440" s="547">
        <v>-52634.84</v>
      </c>
      <c r="S1440" s="547">
        <v>-52634.84</v>
      </c>
      <c r="T1440" s="547">
        <v>-52634.84</v>
      </c>
      <c r="U1440" s="547"/>
      <c r="V1440" s="547">
        <f t="shared" si="868"/>
        <v>-46128.765416666669</v>
      </c>
      <c r="W1440" s="285"/>
      <c r="X1440" s="286"/>
      <c r="Y1440" s="548">
        <f t="shared" si="872"/>
        <v>0</v>
      </c>
      <c r="Z1440" s="549">
        <f t="shared" si="872"/>
        <v>-52634.84</v>
      </c>
      <c r="AA1440" s="549">
        <f t="shared" si="872"/>
        <v>0</v>
      </c>
      <c r="AB1440" s="282">
        <f t="shared" si="866"/>
        <v>0</v>
      </c>
      <c r="AC1440" s="281">
        <f t="shared" si="867"/>
        <v>0</v>
      </c>
      <c r="AD1440" s="549">
        <f t="shared" si="869"/>
        <v>0</v>
      </c>
      <c r="AE1440" s="553">
        <f t="shared" si="870"/>
        <v>0</v>
      </c>
      <c r="AF1440" s="282">
        <f t="shared" si="871"/>
        <v>0</v>
      </c>
      <c r="AG1440" s="283">
        <f t="shared" si="873"/>
        <v>0</v>
      </c>
      <c r="AH1440" s="281">
        <f t="shared" si="890"/>
        <v>0</v>
      </c>
      <c r="AI1440" s="551">
        <f t="shared" si="874"/>
        <v>0</v>
      </c>
      <c r="AJ1440" s="549">
        <f t="shared" si="874"/>
        <v>-46128.765416666669</v>
      </c>
      <c r="AK1440" s="549">
        <f t="shared" si="874"/>
        <v>0</v>
      </c>
      <c r="AL1440" s="282">
        <f t="shared" si="842"/>
        <v>0</v>
      </c>
      <c r="AM1440" s="281">
        <f t="shared" si="843"/>
        <v>0</v>
      </c>
      <c r="AN1440" s="549">
        <f t="shared" si="838"/>
        <v>0</v>
      </c>
      <c r="AO1440" s="549">
        <f t="shared" si="839"/>
        <v>0</v>
      </c>
      <c r="AP1440" s="549">
        <f t="shared" si="844"/>
        <v>0</v>
      </c>
      <c r="AQ1440" s="283">
        <f t="shared" si="809"/>
        <v>0</v>
      </c>
      <c r="AR1440" s="281">
        <f t="shared" si="840"/>
        <v>0</v>
      </c>
      <c r="AT1440" s="446"/>
      <c r="AU1440" s="344"/>
      <c r="AV1440" s="447" t="str">
        <f t="shared" si="889"/>
        <v>CA</v>
      </c>
      <c r="AW1440" s="447" t="str">
        <f t="shared" si="889"/>
        <v>CL</v>
      </c>
      <c r="AX1440" s="447" t="str">
        <f t="shared" si="889"/>
        <v>AIC</v>
      </c>
      <c r="AY1440" s="447" t="str">
        <f t="shared" si="841"/>
        <v>ERB</v>
      </c>
      <c r="AZ1440" s="447" t="str">
        <f t="shared" si="841"/>
        <v>GRB</v>
      </c>
      <c r="BA1440" s="447" t="str">
        <f t="shared" si="841"/>
        <v>Non-Op</v>
      </c>
      <c r="BC1440" s="445" t="s">
        <v>2334</v>
      </c>
      <c r="BD1440" s="552">
        <f t="shared" si="875"/>
        <v>-52634.84</v>
      </c>
      <c r="BF1440" s="435"/>
      <c r="BG1440" s="435"/>
      <c r="BH1440" s="435"/>
      <c r="BI1440" s="435"/>
      <c r="BJ1440" s="435"/>
      <c r="BK1440" s="435"/>
      <c r="BL1440" s="435"/>
      <c r="BN1440" s="444"/>
    </row>
    <row r="1441" spans="1:66" s="28" customFormat="1" ht="12" customHeight="1">
      <c r="A1441" s="321">
        <v>24200032</v>
      </c>
      <c r="B1441" s="318" t="str">
        <f t="shared" si="833"/>
        <v>24200032</v>
      </c>
      <c r="C1441" s="444" t="s">
        <v>1886</v>
      </c>
      <c r="D1441" s="445" t="s">
        <v>1165</v>
      </c>
      <c r="E1441" s="445"/>
      <c r="F1441" s="444"/>
      <c r="G1441" s="445"/>
      <c r="H1441" s="547">
        <v>0</v>
      </c>
      <c r="I1441" s="547">
        <v>0</v>
      </c>
      <c r="J1441" s="547">
        <v>0</v>
      </c>
      <c r="K1441" s="547">
        <v>0</v>
      </c>
      <c r="L1441" s="547">
        <v>0</v>
      </c>
      <c r="M1441" s="547">
        <v>0</v>
      </c>
      <c r="N1441" s="547">
        <v>0</v>
      </c>
      <c r="O1441" s="547">
        <v>0</v>
      </c>
      <c r="P1441" s="547">
        <v>0</v>
      </c>
      <c r="Q1441" s="547">
        <v>0</v>
      </c>
      <c r="R1441" s="547">
        <v>0</v>
      </c>
      <c r="S1441" s="547">
        <v>0</v>
      </c>
      <c r="T1441" s="547">
        <v>0</v>
      </c>
      <c r="U1441" s="547"/>
      <c r="V1441" s="547">
        <f t="shared" si="868"/>
        <v>0</v>
      </c>
      <c r="W1441" s="285"/>
      <c r="X1441" s="286"/>
      <c r="Y1441" s="548">
        <f t="shared" si="872"/>
        <v>0</v>
      </c>
      <c r="Z1441" s="549">
        <f t="shared" si="872"/>
        <v>0</v>
      </c>
      <c r="AA1441" s="549">
        <f t="shared" si="872"/>
        <v>0</v>
      </c>
      <c r="AB1441" s="282">
        <f t="shared" si="866"/>
        <v>0</v>
      </c>
      <c r="AC1441" s="281">
        <f t="shared" si="867"/>
        <v>0</v>
      </c>
      <c r="AD1441" s="549">
        <f t="shared" si="869"/>
        <v>0</v>
      </c>
      <c r="AE1441" s="553">
        <f t="shared" si="870"/>
        <v>0</v>
      </c>
      <c r="AF1441" s="282">
        <f t="shared" si="871"/>
        <v>0</v>
      </c>
      <c r="AG1441" s="283">
        <f t="shared" si="873"/>
        <v>0</v>
      </c>
      <c r="AH1441" s="281">
        <f t="shared" si="890"/>
        <v>0</v>
      </c>
      <c r="AI1441" s="551">
        <f t="shared" si="874"/>
        <v>0</v>
      </c>
      <c r="AJ1441" s="549">
        <f t="shared" si="874"/>
        <v>0</v>
      </c>
      <c r="AK1441" s="549">
        <f t="shared" si="874"/>
        <v>0</v>
      </c>
      <c r="AL1441" s="282">
        <f t="shared" si="842"/>
        <v>0</v>
      </c>
      <c r="AM1441" s="281">
        <f t="shared" si="843"/>
        <v>0</v>
      </c>
      <c r="AN1441" s="549">
        <f t="shared" si="838"/>
        <v>0</v>
      </c>
      <c r="AO1441" s="549">
        <f t="shared" si="839"/>
        <v>0</v>
      </c>
      <c r="AP1441" s="549">
        <f t="shared" si="844"/>
        <v>0</v>
      </c>
      <c r="AQ1441" s="283">
        <f t="shared" si="809"/>
        <v>0</v>
      </c>
      <c r="AR1441" s="281">
        <f t="shared" si="840"/>
        <v>0</v>
      </c>
      <c r="AT1441" s="446" t="s">
        <v>2064</v>
      </c>
      <c r="AU1441" s="344"/>
      <c r="AV1441" s="447" t="str">
        <f t="shared" si="889"/>
        <v>CA</v>
      </c>
      <c r="AW1441" s="447" t="str">
        <f t="shared" si="889"/>
        <v>CL</v>
      </c>
      <c r="AX1441" s="447" t="str">
        <f t="shared" si="889"/>
        <v>AIC</v>
      </c>
      <c r="AY1441" s="447" t="str">
        <f t="shared" si="841"/>
        <v>ERB</v>
      </c>
      <c r="AZ1441" s="447" t="str">
        <f t="shared" si="841"/>
        <v>GRB</v>
      </c>
      <c r="BA1441" s="447" t="str">
        <f t="shared" si="841"/>
        <v>Non-Op</v>
      </c>
      <c r="BC1441" s="449" t="s">
        <v>2100</v>
      </c>
      <c r="BD1441" s="552">
        <f t="shared" si="875"/>
        <v>0</v>
      </c>
      <c r="BF1441" s="435"/>
      <c r="BG1441" s="435"/>
      <c r="BH1441" s="435"/>
      <c r="BI1441" s="435"/>
      <c r="BJ1441" s="435"/>
      <c r="BK1441" s="435"/>
      <c r="BL1441" s="435"/>
      <c r="BN1441" s="444"/>
    </row>
    <row r="1442" spans="1:66" s="28" customFormat="1" ht="12" customHeight="1">
      <c r="A1442" s="563">
        <v>24200041</v>
      </c>
      <c r="B1442" s="562" t="str">
        <f t="shared" si="833"/>
        <v>24200041</v>
      </c>
      <c r="C1442" s="444" t="s">
        <v>1887</v>
      </c>
      <c r="D1442" s="445" t="s">
        <v>1165</v>
      </c>
      <c r="E1442" s="445"/>
      <c r="F1442" s="444"/>
      <c r="G1442" s="445"/>
      <c r="H1442" s="547">
        <v>-1121500</v>
      </c>
      <c r="I1442" s="547">
        <v>-1121500</v>
      </c>
      <c r="J1442" s="547">
        <v>-1121500</v>
      </c>
      <c r="K1442" s="547">
        <v>-1884500</v>
      </c>
      <c r="L1442" s="547">
        <v>-1884500</v>
      </c>
      <c r="M1442" s="547">
        <v>-1884500</v>
      </c>
      <c r="N1442" s="547">
        <v>-2812500</v>
      </c>
      <c r="O1442" s="547">
        <v>-2812500</v>
      </c>
      <c r="P1442" s="547">
        <v>-2812500</v>
      </c>
      <c r="Q1442" s="547">
        <v>-2847500</v>
      </c>
      <c r="R1442" s="547">
        <v>-2847500</v>
      </c>
      <c r="S1442" s="547">
        <v>-2847500</v>
      </c>
      <c r="T1442" s="547">
        <v>-2872500</v>
      </c>
      <c r="U1442" s="547"/>
      <c r="V1442" s="547">
        <f t="shared" si="868"/>
        <v>-2239458.3333333335</v>
      </c>
      <c r="W1442" s="285"/>
      <c r="X1442" s="286"/>
      <c r="Y1442" s="548">
        <f t="shared" si="872"/>
        <v>0</v>
      </c>
      <c r="Z1442" s="549">
        <f t="shared" si="872"/>
        <v>0</v>
      </c>
      <c r="AA1442" s="549">
        <f t="shared" si="872"/>
        <v>0</v>
      </c>
      <c r="AB1442" s="282">
        <f t="shared" si="866"/>
        <v>-2872500</v>
      </c>
      <c r="AC1442" s="281">
        <f t="shared" si="867"/>
        <v>0</v>
      </c>
      <c r="AD1442" s="549">
        <f t="shared" si="869"/>
        <v>0</v>
      </c>
      <c r="AE1442" s="553">
        <f t="shared" si="870"/>
        <v>0</v>
      </c>
      <c r="AF1442" s="282">
        <f t="shared" si="871"/>
        <v>-2872500</v>
      </c>
      <c r="AG1442" s="283">
        <f t="shared" si="873"/>
        <v>-2872500</v>
      </c>
      <c r="AH1442" s="281">
        <f t="shared" si="890"/>
        <v>0</v>
      </c>
      <c r="AI1442" s="551">
        <f t="shared" si="874"/>
        <v>0</v>
      </c>
      <c r="AJ1442" s="549">
        <f t="shared" si="874"/>
        <v>0</v>
      </c>
      <c r="AK1442" s="549">
        <f t="shared" si="874"/>
        <v>0</v>
      </c>
      <c r="AL1442" s="282">
        <f t="shared" si="842"/>
        <v>-2239458.3333333335</v>
      </c>
      <c r="AM1442" s="281">
        <f t="shared" si="843"/>
        <v>0</v>
      </c>
      <c r="AN1442" s="549">
        <f t="shared" si="838"/>
        <v>0</v>
      </c>
      <c r="AO1442" s="549">
        <f t="shared" si="839"/>
        <v>0</v>
      </c>
      <c r="AP1442" s="549">
        <f t="shared" si="844"/>
        <v>-2239458.3333333335</v>
      </c>
      <c r="AQ1442" s="283">
        <f t="shared" ref="AQ1442:AQ1517" si="894">SUM(AN1442:AP1442)</f>
        <v>-2239458.3333333335</v>
      </c>
      <c r="AR1442" s="281">
        <f t="shared" si="840"/>
        <v>0</v>
      </c>
      <c r="AT1442" s="446" t="s">
        <v>2064</v>
      </c>
      <c r="AU1442" s="344"/>
      <c r="AV1442" s="447" t="str">
        <f t="shared" si="889"/>
        <v>CA</v>
      </c>
      <c r="AW1442" s="447" t="str">
        <f t="shared" si="889"/>
        <v>CL</v>
      </c>
      <c r="AX1442" s="447" t="str">
        <f t="shared" si="889"/>
        <v>AIC</v>
      </c>
      <c r="AY1442" s="447" t="str">
        <f t="shared" si="841"/>
        <v>ERB</v>
      </c>
      <c r="AZ1442" s="447" t="str">
        <f t="shared" si="841"/>
        <v>GRB</v>
      </c>
      <c r="BA1442" s="447" t="str">
        <f t="shared" si="841"/>
        <v>Non-Op</v>
      </c>
      <c r="BC1442" s="449" t="s">
        <v>2100</v>
      </c>
      <c r="BD1442" s="552">
        <f t="shared" si="875"/>
        <v>-2872500</v>
      </c>
      <c r="BF1442" s="435"/>
      <c r="BG1442" s="435"/>
      <c r="BH1442" s="435"/>
      <c r="BI1442" s="435"/>
      <c r="BJ1442" s="435"/>
      <c r="BK1442" s="435"/>
      <c r="BL1442" s="435"/>
      <c r="BN1442" s="444"/>
    </row>
    <row r="1443" spans="1:66" s="28" customFormat="1" ht="12" customHeight="1">
      <c r="A1443" s="563">
        <v>24200061</v>
      </c>
      <c r="B1443" s="562" t="str">
        <f t="shared" si="833"/>
        <v>24200061</v>
      </c>
      <c r="C1443" s="444" t="s">
        <v>1888</v>
      </c>
      <c r="D1443" s="445" t="s">
        <v>2092</v>
      </c>
      <c r="E1443" s="445"/>
      <c r="F1443" s="444"/>
      <c r="G1443" s="445"/>
      <c r="H1443" s="547">
        <v>-266276.96999999997</v>
      </c>
      <c r="I1443" s="547">
        <v>-154742.09</v>
      </c>
      <c r="J1443" s="547">
        <v>-174838.46</v>
      </c>
      <c r="K1443" s="547">
        <v>-237883.53</v>
      </c>
      <c r="L1443" s="547">
        <v>-89916.67</v>
      </c>
      <c r="M1443" s="547">
        <v>-134875</v>
      </c>
      <c r="N1443" s="547">
        <v>-179833.33</v>
      </c>
      <c r="O1443" s="547">
        <v>-221060.13</v>
      </c>
      <c r="P1443" s="547">
        <v>-241156.5</v>
      </c>
      <c r="Q1443" s="547">
        <v>-274315.52000000002</v>
      </c>
      <c r="R1443" s="547">
        <v>-301445.63</v>
      </c>
      <c r="S1443" s="547">
        <v>-302952.84999999998</v>
      </c>
      <c r="T1443" s="547">
        <v>-261252.88</v>
      </c>
      <c r="U1443" s="547"/>
      <c r="V1443" s="547">
        <f t="shared" si="868"/>
        <v>-214732.05291666664</v>
      </c>
      <c r="W1443" s="285"/>
      <c r="X1443" s="286"/>
      <c r="Y1443" s="548">
        <f t="shared" si="872"/>
        <v>0</v>
      </c>
      <c r="Z1443" s="549">
        <f t="shared" si="872"/>
        <v>-261252.88</v>
      </c>
      <c r="AA1443" s="549">
        <f t="shared" si="872"/>
        <v>0</v>
      </c>
      <c r="AB1443" s="282">
        <f t="shared" si="866"/>
        <v>0</v>
      </c>
      <c r="AC1443" s="281">
        <f t="shared" si="867"/>
        <v>0</v>
      </c>
      <c r="AD1443" s="549">
        <f t="shared" si="869"/>
        <v>0</v>
      </c>
      <c r="AE1443" s="553">
        <f t="shared" si="870"/>
        <v>0</v>
      </c>
      <c r="AF1443" s="282">
        <f t="shared" si="871"/>
        <v>0</v>
      </c>
      <c r="AG1443" s="283">
        <f t="shared" si="873"/>
        <v>0</v>
      </c>
      <c r="AH1443" s="281">
        <f t="shared" si="890"/>
        <v>0</v>
      </c>
      <c r="AI1443" s="551">
        <f t="shared" si="874"/>
        <v>0</v>
      </c>
      <c r="AJ1443" s="549">
        <f t="shared" si="874"/>
        <v>-214732.05291666664</v>
      </c>
      <c r="AK1443" s="549">
        <f t="shared" si="874"/>
        <v>0</v>
      </c>
      <c r="AL1443" s="282">
        <f t="shared" si="842"/>
        <v>0</v>
      </c>
      <c r="AM1443" s="281">
        <f t="shared" si="843"/>
        <v>0</v>
      </c>
      <c r="AN1443" s="549">
        <f t="shared" si="838"/>
        <v>0</v>
      </c>
      <c r="AO1443" s="549">
        <f t="shared" si="839"/>
        <v>0</v>
      </c>
      <c r="AP1443" s="549">
        <f t="shared" si="844"/>
        <v>0</v>
      </c>
      <c r="AQ1443" s="283">
        <f t="shared" si="894"/>
        <v>0</v>
      </c>
      <c r="AR1443" s="281">
        <f t="shared" si="840"/>
        <v>0</v>
      </c>
      <c r="AT1443" s="446"/>
      <c r="AU1443" s="344"/>
      <c r="AV1443" s="447" t="str">
        <f t="shared" si="889"/>
        <v>CA</v>
      </c>
      <c r="AW1443" s="447" t="str">
        <f t="shared" si="889"/>
        <v>CL</v>
      </c>
      <c r="AX1443" s="447" t="str">
        <f t="shared" si="889"/>
        <v>AIC</v>
      </c>
      <c r="AY1443" s="447" t="str">
        <f t="shared" si="841"/>
        <v>ERB</v>
      </c>
      <c r="AZ1443" s="447" t="str">
        <f t="shared" si="841"/>
        <v>GRB</v>
      </c>
      <c r="BA1443" s="447" t="str">
        <f t="shared" si="841"/>
        <v>Non-Op</v>
      </c>
      <c r="BC1443" s="445" t="s">
        <v>2334</v>
      </c>
      <c r="BD1443" s="552">
        <f t="shared" si="875"/>
        <v>-261252.88</v>
      </c>
      <c r="BF1443" s="435"/>
      <c r="BG1443" s="435"/>
      <c r="BH1443" s="435"/>
      <c r="BI1443" s="435"/>
      <c r="BJ1443" s="435"/>
      <c r="BK1443" s="435"/>
      <c r="BL1443" s="435"/>
      <c r="BN1443" s="444"/>
    </row>
    <row r="1444" spans="1:66" s="28" customFormat="1" ht="12" customHeight="1">
      <c r="A1444" s="287">
        <v>24200071</v>
      </c>
      <c r="B1444" s="288" t="str">
        <f t="shared" si="833"/>
        <v>24200071</v>
      </c>
      <c r="C1444" s="444" t="s">
        <v>1889</v>
      </c>
      <c r="D1444" s="445" t="s">
        <v>2092</v>
      </c>
      <c r="E1444" s="445"/>
      <c r="F1444" s="444"/>
      <c r="G1444" s="445"/>
      <c r="H1444" s="547">
        <v>-440382.71</v>
      </c>
      <c r="I1444" s="547">
        <v>-474358.37</v>
      </c>
      <c r="J1444" s="547">
        <v>-476985.15</v>
      </c>
      <c r="K1444" s="547">
        <v>-491662.09</v>
      </c>
      <c r="L1444" s="547">
        <v>-510544.35</v>
      </c>
      <c r="M1444" s="547">
        <v>-512403.68</v>
      </c>
      <c r="N1444" s="547">
        <v>-771632.3</v>
      </c>
      <c r="O1444" s="547">
        <v>-831365.15</v>
      </c>
      <c r="P1444" s="547">
        <v>-856088.25</v>
      </c>
      <c r="Q1444" s="547">
        <v>-950697.52</v>
      </c>
      <c r="R1444" s="547">
        <v>-965550.64</v>
      </c>
      <c r="S1444" s="547">
        <v>-838712.51</v>
      </c>
      <c r="T1444" s="547">
        <v>-1007703.08</v>
      </c>
      <c r="U1444" s="547"/>
      <c r="V1444" s="547">
        <f t="shared" si="868"/>
        <v>-700336.90874999994</v>
      </c>
      <c r="W1444" s="285"/>
      <c r="X1444" s="286"/>
      <c r="Y1444" s="548">
        <f t="shared" ref="Y1444:AA1463" si="895">IF($D1444=Y$5,$T1444,0)</f>
        <v>0</v>
      </c>
      <c r="Z1444" s="549">
        <f t="shared" si="895"/>
        <v>-1007703.08</v>
      </c>
      <c r="AA1444" s="549">
        <f t="shared" si="895"/>
        <v>0</v>
      </c>
      <c r="AB1444" s="282">
        <f t="shared" si="866"/>
        <v>0</v>
      </c>
      <c r="AC1444" s="281">
        <f t="shared" si="867"/>
        <v>0</v>
      </c>
      <c r="AD1444" s="549">
        <f t="shared" si="869"/>
        <v>0</v>
      </c>
      <c r="AE1444" s="553">
        <f t="shared" si="870"/>
        <v>0</v>
      </c>
      <c r="AF1444" s="282">
        <f t="shared" si="871"/>
        <v>0</v>
      </c>
      <c r="AG1444" s="283">
        <f t="shared" si="873"/>
        <v>0</v>
      </c>
      <c r="AH1444" s="281">
        <f t="shared" si="890"/>
        <v>0</v>
      </c>
      <c r="AI1444" s="551">
        <f t="shared" si="874"/>
        <v>0</v>
      </c>
      <c r="AJ1444" s="549">
        <f t="shared" si="874"/>
        <v>-700336.90874999994</v>
      </c>
      <c r="AK1444" s="549">
        <f t="shared" si="874"/>
        <v>0</v>
      </c>
      <c r="AL1444" s="282">
        <f t="shared" si="842"/>
        <v>0</v>
      </c>
      <c r="AM1444" s="281">
        <f t="shared" si="843"/>
        <v>0</v>
      </c>
      <c r="AN1444" s="549">
        <f t="shared" si="838"/>
        <v>0</v>
      </c>
      <c r="AO1444" s="549">
        <f t="shared" si="839"/>
        <v>0</v>
      </c>
      <c r="AP1444" s="549">
        <f t="shared" si="844"/>
        <v>0</v>
      </c>
      <c r="AQ1444" s="283">
        <f t="shared" si="894"/>
        <v>0</v>
      </c>
      <c r="AR1444" s="281">
        <f t="shared" si="840"/>
        <v>0</v>
      </c>
      <c r="AT1444" s="446"/>
      <c r="AU1444" s="344"/>
      <c r="AV1444" s="447" t="str">
        <f t="shared" si="889"/>
        <v>CA</v>
      </c>
      <c r="AW1444" s="447" t="str">
        <f t="shared" si="889"/>
        <v>CL</v>
      </c>
      <c r="AX1444" s="447" t="str">
        <f t="shared" si="889"/>
        <v>AIC</v>
      </c>
      <c r="AY1444" s="447" t="str">
        <f t="shared" si="841"/>
        <v>ERB</v>
      </c>
      <c r="AZ1444" s="447" t="str">
        <f t="shared" si="841"/>
        <v>GRB</v>
      </c>
      <c r="BA1444" s="447" t="str">
        <f t="shared" si="841"/>
        <v>Non-Op</v>
      </c>
      <c r="BC1444" s="445" t="s">
        <v>2334</v>
      </c>
      <c r="BD1444" s="552">
        <f t="shared" si="875"/>
        <v>-1007703.08</v>
      </c>
      <c r="BF1444" s="435"/>
      <c r="BG1444" s="435"/>
      <c r="BH1444" s="435"/>
      <c r="BI1444" s="435"/>
      <c r="BJ1444" s="435"/>
      <c r="BK1444" s="435"/>
      <c r="BL1444" s="435"/>
      <c r="BN1444" s="444"/>
    </row>
    <row r="1445" spans="1:66" s="28" customFormat="1" ht="12" customHeight="1">
      <c r="A1445" s="362">
        <v>24200081</v>
      </c>
      <c r="B1445" s="290" t="str">
        <f t="shared" si="833"/>
        <v>24200081</v>
      </c>
      <c r="C1445" s="450" t="s">
        <v>2335</v>
      </c>
      <c r="D1445" s="451" t="s">
        <v>1165</v>
      </c>
      <c r="E1445" s="451"/>
      <c r="F1445" s="291">
        <v>43739</v>
      </c>
      <c r="G1445" s="451"/>
      <c r="H1445" s="556">
        <v>-17527.900000000001</v>
      </c>
      <c r="I1445" s="556">
        <v>-17527.900000000001</v>
      </c>
      <c r="J1445" s="556">
        <v>-19099.54</v>
      </c>
      <c r="K1445" s="556">
        <v>-19099.54</v>
      </c>
      <c r="L1445" s="556">
        <v>-19099.54</v>
      </c>
      <c r="M1445" s="556">
        <v>-19099.54</v>
      </c>
      <c r="N1445" s="556">
        <v>-19099.54</v>
      </c>
      <c r="O1445" s="556">
        <v>-19099.54</v>
      </c>
      <c r="P1445" s="556">
        <v>-18433.86</v>
      </c>
      <c r="Q1445" s="556">
        <v>-18433.86</v>
      </c>
      <c r="R1445" s="556">
        <v>-24049.56</v>
      </c>
      <c r="S1445" s="556">
        <v>-24049.56</v>
      </c>
      <c r="T1445" s="556">
        <v>-24049.56</v>
      </c>
      <c r="U1445" s="556"/>
      <c r="V1445" s="556">
        <f t="shared" si="868"/>
        <v>-19823.392499999998</v>
      </c>
      <c r="W1445" s="292"/>
      <c r="X1445" s="293"/>
      <c r="Y1445" s="548">
        <f t="shared" si="895"/>
        <v>0</v>
      </c>
      <c r="Z1445" s="549">
        <f t="shared" si="895"/>
        <v>0</v>
      </c>
      <c r="AA1445" s="549">
        <f t="shared" si="895"/>
        <v>0</v>
      </c>
      <c r="AB1445" s="282">
        <f t="shared" si="866"/>
        <v>-24049.56</v>
      </c>
      <c r="AC1445" s="281">
        <f t="shared" si="867"/>
        <v>0</v>
      </c>
      <c r="AD1445" s="549">
        <f t="shared" si="869"/>
        <v>0</v>
      </c>
      <c r="AE1445" s="553">
        <f t="shared" si="870"/>
        <v>0</v>
      </c>
      <c r="AF1445" s="282">
        <f t="shared" si="871"/>
        <v>-24049.56</v>
      </c>
      <c r="AG1445" s="283">
        <f t="shared" si="873"/>
        <v>-24049.56</v>
      </c>
      <c r="AH1445" s="281">
        <f t="shared" si="890"/>
        <v>0</v>
      </c>
      <c r="AI1445" s="551">
        <f t="shared" si="874"/>
        <v>0</v>
      </c>
      <c r="AJ1445" s="549">
        <f t="shared" si="874"/>
        <v>0</v>
      </c>
      <c r="AK1445" s="549">
        <f t="shared" si="874"/>
        <v>0</v>
      </c>
      <c r="AL1445" s="282">
        <f t="shared" si="842"/>
        <v>-19823.392499999998</v>
      </c>
      <c r="AM1445" s="281">
        <f t="shared" si="843"/>
        <v>0</v>
      </c>
      <c r="AN1445" s="549">
        <f t="shared" si="838"/>
        <v>0</v>
      </c>
      <c r="AO1445" s="549">
        <f t="shared" si="839"/>
        <v>0</v>
      </c>
      <c r="AP1445" s="549">
        <f t="shared" si="844"/>
        <v>-19823.392499999998</v>
      </c>
      <c r="AQ1445" s="283">
        <f t="shared" ref="AQ1445" si="896">SUM(AN1445:AP1445)</f>
        <v>-19823.392499999998</v>
      </c>
      <c r="AR1445" s="281">
        <f t="shared" si="840"/>
        <v>0</v>
      </c>
      <c r="AT1445" s="446" t="s">
        <v>2066</v>
      </c>
      <c r="AU1445" s="344"/>
      <c r="AV1445" s="447" t="str">
        <f t="shared" si="889"/>
        <v>CA</v>
      </c>
      <c r="AW1445" s="447" t="str">
        <f t="shared" si="889"/>
        <v>CL</v>
      </c>
      <c r="AX1445" s="447" t="str">
        <f t="shared" si="889"/>
        <v>AIC</v>
      </c>
      <c r="AY1445" s="447" t="str">
        <f t="shared" si="841"/>
        <v>ERB</v>
      </c>
      <c r="AZ1445" s="447" t="str">
        <f t="shared" si="841"/>
        <v>GRB</v>
      </c>
      <c r="BA1445" s="447" t="str">
        <f t="shared" si="841"/>
        <v>Non-Op</v>
      </c>
      <c r="BC1445" s="449" t="s">
        <v>2100</v>
      </c>
      <c r="BD1445" s="552">
        <f t="shared" si="875"/>
        <v>-24049.56</v>
      </c>
      <c r="BF1445" s="435"/>
      <c r="BG1445" s="435"/>
      <c r="BH1445" s="435"/>
      <c r="BI1445" s="435"/>
      <c r="BJ1445" s="435"/>
      <c r="BK1445" s="435"/>
      <c r="BL1445" s="435"/>
      <c r="BN1445" s="444"/>
    </row>
    <row r="1446" spans="1:66" s="28" customFormat="1" ht="12" customHeight="1">
      <c r="A1446" s="321">
        <v>24200101</v>
      </c>
      <c r="B1446" s="318" t="str">
        <f t="shared" si="833"/>
        <v>24200101</v>
      </c>
      <c r="C1446" s="444" t="s">
        <v>1890</v>
      </c>
      <c r="D1446" s="445" t="s">
        <v>1165</v>
      </c>
      <c r="E1446" s="445"/>
      <c r="F1446" s="294">
        <v>42995</v>
      </c>
      <c r="G1446" s="445"/>
      <c r="H1446" s="547">
        <v>0</v>
      </c>
      <c r="I1446" s="547">
        <v>0</v>
      </c>
      <c r="J1446" s="547">
        <v>0</v>
      </c>
      <c r="K1446" s="547">
        <v>0</v>
      </c>
      <c r="L1446" s="547">
        <v>0</v>
      </c>
      <c r="M1446" s="547">
        <v>0</v>
      </c>
      <c r="N1446" s="547">
        <v>0</v>
      </c>
      <c r="O1446" s="547">
        <v>0</v>
      </c>
      <c r="P1446" s="547">
        <v>0</v>
      </c>
      <c r="Q1446" s="547">
        <v>0</v>
      </c>
      <c r="R1446" s="547">
        <v>0</v>
      </c>
      <c r="S1446" s="547">
        <v>0</v>
      </c>
      <c r="T1446" s="547">
        <v>0</v>
      </c>
      <c r="U1446" s="547"/>
      <c r="V1446" s="547">
        <f t="shared" si="868"/>
        <v>0</v>
      </c>
      <c r="W1446" s="285"/>
      <c r="X1446" s="286"/>
      <c r="Y1446" s="548">
        <f t="shared" si="895"/>
        <v>0</v>
      </c>
      <c r="Z1446" s="549">
        <f t="shared" si="895"/>
        <v>0</v>
      </c>
      <c r="AA1446" s="549">
        <f t="shared" si="895"/>
        <v>0</v>
      </c>
      <c r="AB1446" s="282">
        <f t="shared" si="866"/>
        <v>0</v>
      </c>
      <c r="AC1446" s="281">
        <f t="shared" si="867"/>
        <v>0</v>
      </c>
      <c r="AD1446" s="549">
        <f t="shared" si="869"/>
        <v>0</v>
      </c>
      <c r="AE1446" s="553">
        <f t="shared" si="870"/>
        <v>0</v>
      </c>
      <c r="AF1446" s="282">
        <f t="shared" si="871"/>
        <v>0</v>
      </c>
      <c r="AG1446" s="283">
        <f t="shared" si="873"/>
        <v>0</v>
      </c>
      <c r="AH1446" s="281">
        <f t="shared" si="890"/>
        <v>0</v>
      </c>
      <c r="AI1446" s="551">
        <f t="shared" si="874"/>
        <v>0</v>
      </c>
      <c r="AJ1446" s="549">
        <f t="shared" si="874"/>
        <v>0</v>
      </c>
      <c r="AK1446" s="549">
        <f t="shared" si="874"/>
        <v>0</v>
      </c>
      <c r="AL1446" s="282">
        <f t="shared" si="842"/>
        <v>0</v>
      </c>
      <c r="AM1446" s="281">
        <f t="shared" si="843"/>
        <v>0</v>
      </c>
      <c r="AN1446" s="549">
        <f t="shared" si="838"/>
        <v>0</v>
      </c>
      <c r="AO1446" s="549">
        <f t="shared" si="839"/>
        <v>0</v>
      </c>
      <c r="AP1446" s="549">
        <f t="shared" si="844"/>
        <v>0</v>
      </c>
      <c r="AQ1446" s="283">
        <f t="shared" si="894"/>
        <v>0</v>
      </c>
      <c r="AR1446" s="281">
        <f t="shared" si="840"/>
        <v>0</v>
      </c>
      <c r="AT1446" s="446" t="s">
        <v>2064</v>
      </c>
      <c r="AU1446" s="344"/>
      <c r="AV1446" s="447" t="str">
        <f t="shared" si="889"/>
        <v>CA</v>
      </c>
      <c r="AW1446" s="447" t="str">
        <f t="shared" si="889"/>
        <v>CL</v>
      </c>
      <c r="AX1446" s="447" t="str">
        <f t="shared" si="889"/>
        <v>AIC</v>
      </c>
      <c r="AY1446" s="447" t="str">
        <f t="shared" si="841"/>
        <v>ERB</v>
      </c>
      <c r="AZ1446" s="447" t="str">
        <f t="shared" si="841"/>
        <v>GRB</v>
      </c>
      <c r="BA1446" s="447" t="str">
        <f t="shared" si="841"/>
        <v>Non-Op</v>
      </c>
      <c r="BC1446" s="449" t="s">
        <v>2100</v>
      </c>
      <c r="BD1446" s="552">
        <f t="shared" si="875"/>
        <v>0</v>
      </c>
      <c r="BF1446" s="448"/>
      <c r="BG1446" s="448"/>
      <c r="BH1446" s="448"/>
      <c r="BI1446" s="448"/>
      <c r="BJ1446" s="448"/>
      <c r="BK1446" s="448"/>
      <c r="BL1446" s="448"/>
      <c r="BN1446" s="444"/>
    </row>
    <row r="1447" spans="1:66" s="28" customFormat="1" ht="12" customHeight="1">
      <c r="A1447" s="287">
        <v>24200103</v>
      </c>
      <c r="B1447" s="288" t="str">
        <f t="shared" si="833"/>
        <v>24200103</v>
      </c>
      <c r="C1447" s="444" t="s">
        <v>2987</v>
      </c>
      <c r="D1447" s="445" t="s">
        <v>2092</v>
      </c>
      <c r="E1447" s="445"/>
      <c r="F1447" s="444"/>
      <c r="G1447" s="445"/>
      <c r="H1447" s="547">
        <v>0</v>
      </c>
      <c r="I1447" s="547">
        <v>0</v>
      </c>
      <c r="J1447" s="547">
        <v>0</v>
      </c>
      <c r="K1447" s="547">
        <v>0</v>
      </c>
      <c r="L1447" s="547">
        <v>0</v>
      </c>
      <c r="M1447" s="547">
        <v>0</v>
      </c>
      <c r="N1447" s="547">
        <v>0</v>
      </c>
      <c r="O1447" s="547">
        <v>0</v>
      </c>
      <c r="P1447" s="547">
        <v>0</v>
      </c>
      <c r="Q1447" s="547">
        <v>0</v>
      </c>
      <c r="R1447" s="547">
        <v>0</v>
      </c>
      <c r="S1447" s="547">
        <v>0</v>
      </c>
      <c r="T1447" s="547">
        <v>0</v>
      </c>
      <c r="U1447" s="547"/>
      <c r="V1447" s="547">
        <f t="shared" si="868"/>
        <v>0</v>
      </c>
      <c r="W1447" s="285"/>
      <c r="X1447" s="286"/>
      <c r="Y1447" s="548">
        <f t="shared" si="895"/>
        <v>0</v>
      </c>
      <c r="Z1447" s="549">
        <f t="shared" si="895"/>
        <v>0</v>
      </c>
      <c r="AA1447" s="549">
        <f t="shared" si="895"/>
        <v>0</v>
      </c>
      <c r="AB1447" s="282">
        <f t="shared" si="866"/>
        <v>0</v>
      </c>
      <c r="AC1447" s="281">
        <f t="shared" si="867"/>
        <v>0</v>
      </c>
      <c r="AD1447" s="549">
        <f t="shared" si="869"/>
        <v>0</v>
      </c>
      <c r="AE1447" s="553">
        <f t="shared" si="870"/>
        <v>0</v>
      </c>
      <c r="AF1447" s="282">
        <f t="shared" si="871"/>
        <v>0</v>
      </c>
      <c r="AG1447" s="283">
        <f t="shared" si="873"/>
        <v>0</v>
      </c>
      <c r="AH1447" s="281">
        <f t="shared" si="890"/>
        <v>0</v>
      </c>
      <c r="AI1447" s="551">
        <f t="shared" si="874"/>
        <v>0</v>
      </c>
      <c r="AJ1447" s="549">
        <f t="shared" si="874"/>
        <v>0</v>
      </c>
      <c r="AK1447" s="549">
        <f t="shared" si="874"/>
        <v>0</v>
      </c>
      <c r="AL1447" s="282">
        <f t="shared" si="842"/>
        <v>0</v>
      </c>
      <c r="AM1447" s="281">
        <f t="shared" si="843"/>
        <v>0</v>
      </c>
      <c r="AN1447" s="549">
        <f t="shared" si="838"/>
        <v>0</v>
      </c>
      <c r="AO1447" s="549">
        <f t="shared" si="839"/>
        <v>0</v>
      </c>
      <c r="AP1447" s="549">
        <f t="shared" si="844"/>
        <v>0</v>
      </c>
      <c r="AQ1447" s="283">
        <f t="shared" si="894"/>
        <v>0</v>
      </c>
      <c r="AR1447" s="281">
        <f t="shared" ref="AR1447:AR1517" si="897">AQ1447-AL1447</f>
        <v>0</v>
      </c>
      <c r="AT1447" s="446"/>
      <c r="AU1447" s="344"/>
      <c r="AV1447" s="447" t="str">
        <f t="shared" si="889"/>
        <v>CA</v>
      </c>
      <c r="AW1447" s="447" t="str">
        <f t="shared" si="889"/>
        <v>CL</v>
      </c>
      <c r="AX1447" s="447" t="str">
        <f t="shared" si="889"/>
        <v>AIC</v>
      </c>
      <c r="AY1447" s="447" t="str">
        <f t="shared" si="841"/>
        <v>ERB</v>
      </c>
      <c r="AZ1447" s="447" t="str">
        <f t="shared" si="841"/>
        <v>GRB</v>
      </c>
      <c r="BA1447" s="447" t="str">
        <f t="shared" si="841"/>
        <v>Non-Op</v>
      </c>
      <c r="BC1447" s="445" t="s">
        <v>2334</v>
      </c>
      <c r="BD1447" s="552">
        <f t="shared" si="875"/>
        <v>0</v>
      </c>
      <c r="BF1447" s="435"/>
      <c r="BG1447" s="435"/>
      <c r="BH1447" s="435"/>
      <c r="BI1447" s="435"/>
      <c r="BJ1447" s="435"/>
      <c r="BK1447" s="435"/>
      <c r="BL1447" s="435"/>
      <c r="BN1447" s="444"/>
    </row>
    <row r="1448" spans="1:66" s="28" customFormat="1" ht="12" customHeight="1">
      <c r="A1448" s="287">
        <v>24200451</v>
      </c>
      <c r="B1448" s="288" t="str">
        <f t="shared" si="833"/>
        <v>24200451</v>
      </c>
      <c r="C1448" s="444" t="s">
        <v>1891</v>
      </c>
      <c r="D1448" s="445" t="s">
        <v>1165</v>
      </c>
      <c r="E1448" s="445"/>
      <c r="F1448" s="444"/>
      <c r="G1448" s="445"/>
      <c r="H1448" s="547">
        <v>0</v>
      </c>
      <c r="I1448" s="547">
        <v>0</v>
      </c>
      <c r="J1448" s="547">
        <v>0</v>
      </c>
      <c r="K1448" s="547">
        <v>0</v>
      </c>
      <c r="L1448" s="547">
        <v>0</v>
      </c>
      <c r="M1448" s="547">
        <v>0</v>
      </c>
      <c r="N1448" s="547">
        <v>0</v>
      </c>
      <c r="O1448" s="547">
        <v>0</v>
      </c>
      <c r="P1448" s="547">
        <v>0</v>
      </c>
      <c r="Q1448" s="547">
        <v>0</v>
      </c>
      <c r="R1448" s="547">
        <v>0</v>
      </c>
      <c r="S1448" s="547">
        <v>0</v>
      </c>
      <c r="T1448" s="547">
        <v>0</v>
      </c>
      <c r="U1448" s="547"/>
      <c r="V1448" s="547">
        <f t="shared" si="868"/>
        <v>0</v>
      </c>
      <c r="W1448" s="285"/>
      <c r="X1448" s="286"/>
      <c r="Y1448" s="548">
        <f t="shared" si="895"/>
        <v>0</v>
      </c>
      <c r="Z1448" s="549">
        <f t="shared" si="895"/>
        <v>0</v>
      </c>
      <c r="AA1448" s="549">
        <f t="shared" si="895"/>
        <v>0</v>
      </c>
      <c r="AB1448" s="282">
        <f t="shared" si="866"/>
        <v>0</v>
      </c>
      <c r="AC1448" s="281">
        <f t="shared" si="867"/>
        <v>0</v>
      </c>
      <c r="AD1448" s="549">
        <f t="shared" si="869"/>
        <v>0</v>
      </c>
      <c r="AE1448" s="553">
        <f t="shared" si="870"/>
        <v>0</v>
      </c>
      <c r="AF1448" s="282">
        <f t="shared" si="871"/>
        <v>0</v>
      </c>
      <c r="AG1448" s="283">
        <f t="shared" si="873"/>
        <v>0</v>
      </c>
      <c r="AH1448" s="281">
        <f t="shared" si="890"/>
        <v>0</v>
      </c>
      <c r="AI1448" s="551">
        <f t="shared" si="874"/>
        <v>0</v>
      </c>
      <c r="AJ1448" s="549">
        <f t="shared" si="874"/>
        <v>0</v>
      </c>
      <c r="AK1448" s="549">
        <f t="shared" si="874"/>
        <v>0</v>
      </c>
      <c r="AL1448" s="282">
        <f t="shared" si="842"/>
        <v>0</v>
      </c>
      <c r="AM1448" s="281">
        <f t="shared" si="843"/>
        <v>0</v>
      </c>
      <c r="AN1448" s="549">
        <f t="shared" si="838"/>
        <v>0</v>
      </c>
      <c r="AO1448" s="549">
        <f t="shared" si="839"/>
        <v>0</v>
      </c>
      <c r="AP1448" s="549">
        <f t="shared" si="844"/>
        <v>0</v>
      </c>
      <c r="AQ1448" s="283">
        <f t="shared" si="894"/>
        <v>0</v>
      </c>
      <c r="AR1448" s="281">
        <f t="shared" si="897"/>
        <v>0</v>
      </c>
      <c r="AT1448" s="446" t="s">
        <v>2071</v>
      </c>
      <c r="AU1448" s="344"/>
      <c r="AV1448" s="447" t="str">
        <f t="shared" si="889"/>
        <v>CA</v>
      </c>
      <c r="AW1448" s="447" t="str">
        <f t="shared" si="889"/>
        <v>CL</v>
      </c>
      <c r="AX1448" s="447" t="str">
        <f t="shared" si="889"/>
        <v>AIC</v>
      </c>
      <c r="AY1448" s="447" t="str">
        <f t="shared" si="841"/>
        <v>ERB</v>
      </c>
      <c r="AZ1448" s="447" t="str">
        <f t="shared" si="841"/>
        <v>GRB</v>
      </c>
      <c r="BA1448" s="447" t="str">
        <f t="shared" si="841"/>
        <v>Non-Op</v>
      </c>
      <c r="BC1448" s="449" t="s">
        <v>2100</v>
      </c>
      <c r="BD1448" s="552">
        <f t="shared" si="875"/>
        <v>0</v>
      </c>
      <c r="BF1448" s="435"/>
      <c r="BG1448" s="435"/>
      <c r="BH1448" s="435"/>
      <c r="BI1448" s="435"/>
      <c r="BJ1448" s="435"/>
      <c r="BK1448" s="435"/>
      <c r="BL1448" s="435"/>
      <c r="BN1448" s="444"/>
    </row>
    <row r="1449" spans="1:66" s="28" customFormat="1" ht="12" customHeight="1">
      <c r="A1449" s="287">
        <v>24200461</v>
      </c>
      <c r="B1449" s="288" t="str">
        <f t="shared" si="833"/>
        <v>24200461</v>
      </c>
      <c r="C1449" s="444" t="s">
        <v>1770</v>
      </c>
      <c r="D1449" s="445" t="s">
        <v>1165</v>
      </c>
      <c r="E1449" s="445"/>
      <c r="F1449" s="444"/>
      <c r="G1449" s="445"/>
      <c r="H1449" s="547">
        <v>2255016.5299999998</v>
      </c>
      <c r="I1449" s="547">
        <v>-17795925.41</v>
      </c>
      <c r="J1449" s="547">
        <v>-15836438.73</v>
      </c>
      <c r="K1449" s="547">
        <v>-14001272.199999999</v>
      </c>
      <c r="L1449" s="547">
        <v>-12173565.810000001</v>
      </c>
      <c r="M1449" s="547">
        <v>-10559007.52</v>
      </c>
      <c r="N1449" s="547">
        <v>-9078997.1600000001</v>
      </c>
      <c r="O1449" s="547">
        <v>-7438661.3700000001</v>
      </c>
      <c r="P1449" s="547">
        <v>-5724792.8200000003</v>
      </c>
      <c r="Q1449" s="547">
        <v>-4224803.0999999996</v>
      </c>
      <c r="R1449" s="547">
        <v>-2629850.44</v>
      </c>
      <c r="S1449" s="547">
        <v>-536770.42000000004</v>
      </c>
      <c r="T1449" s="547">
        <v>1726070.91</v>
      </c>
      <c r="U1449" s="547"/>
      <c r="V1449" s="547">
        <f t="shared" si="868"/>
        <v>-8167461.7716666674</v>
      </c>
      <c r="W1449" s="285"/>
      <c r="X1449" s="286"/>
      <c r="Y1449" s="548">
        <f t="shared" si="895"/>
        <v>0</v>
      </c>
      <c r="Z1449" s="549">
        <f t="shared" si="895"/>
        <v>0</v>
      </c>
      <c r="AA1449" s="549">
        <f t="shared" si="895"/>
        <v>0</v>
      </c>
      <c r="AB1449" s="282">
        <f t="shared" si="866"/>
        <v>1726070.91</v>
      </c>
      <c r="AC1449" s="281">
        <f t="shared" si="867"/>
        <v>0</v>
      </c>
      <c r="AD1449" s="549">
        <f t="shared" si="869"/>
        <v>0</v>
      </c>
      <c r="AE1449" s="553">
        <f t="shared" si="870"/>
        <v>0</v>
      </c>
      <c r="AF1449" s="282">
        <f t="shared" si="871"/>
        <v>1726070.91</v>
      </c>
      <c r="AG1449" s="283">
        <f t="shared" si="873"/>
        <v>1726070.91</v>
      </c>
      <c r="AH1449" s="281">
        <f t="shared" si="890"/>
        <v>0</v>
      </c>
      <c r="AI1449" s="551">
        <f t="shared" ref="AI1449:AK1468" si="898">IF($D1449=AI$5,$V1449,0)</f>
        <v>0</v>
      </c>
      <c r="AJ1449" s="549">
        <f t="shared" si="898"/>
        <v>0</v>
      </c>
      <c r="AK1449" s="549">
        <f t="shared" si="898"/>
        <v>0</v>
      </c>
      <c r="AL1449" s="282">
        <f t="shared" si="842"/>
        <v>-8167461.7716666674</v>
      </c>
      <c r="AM1449" s="281">
        <f t="shared" si="843"/>
        <v>0</v>
      </c>
      <c r="AN1449" s="549">
        <f t="shared" si="838"/>
        <v>0</v>
      </c>
      <c r="AO1449" s="549">
        <f t="shared" si="839"/>
        <v>0</v>
      </c>
      <c r="AP1449" s="549">
        <f t="shared" si="844"/>
        <v>-8167461.7716666674</v>
      </c>
      <c r="AQ1449" s="283">
        <f t="shared" si="894"/>
        <v>-8167461.7716666674</v>
      </c>
      <c r="AR1449" s="281">
        <f t="shared" si="897"/>
        <v>0</v>
      </c>
      <c r="AT1449" s="446" t="s">
        <v>2071</v>
      </c>
      <c r="AU1449" s="344"/>
      <c r="AV1449" s="447" t="str">
        <f t="shared" si="889"/>
        <v>CA</v>
      </c>
      <c r="AW1449" s="447" t="str">
        <f t="shared" si="889"/>
        <v>CL</v>
      </c>
      <c r="AX1449" s="447" t="str">
        <f t="shared" si="889"/>
        <v>AIC</v>
      </c>
      <c r="AY1449" s="447" t="str">
        <f t="shared" si="841"/>
        <v>ERB</v>
      </c>
      <c r="AZ1449" s="447" t="str">
        <f t="shared" si="841"/>
        <v>GRB</v>
      </c>
      <c r="BA1449" s="447" t="str">
        <f t="shared" si="841"/>
        <v>Non-Op</v>
      </c>
      <c r="BC1449" s="449" t="s">
        <v>2100</v>
      </c>
      <c r="BD1449" s="552">
        <f t="shared" si="875"/>
        <v>1726070.91</v>
      </c>
      <c r="BF1449" s="435"/>
      <c r="BG1449" s="435"/>
      <c r="BH1449" s="435"/>
      <c r="BI1449" s="435"/>
      <c r="BJ1449" s="435"/>
      <c r="BK1449" s="435"/>
      <c r="BL1449" s="435"/>
      <c r="BN1449" s="444"/>
    </row>
    <row r="1450" spans="1:66" s="28" customFormat="1" ht="12" customHeight="1">
      <c r="A1450" s="287">
        <v>24200511</v>
      </c>
      <c r="B1450" s="288" t="str">
        <f t="shared" si="833"/>
        <v>24200511</v>
      </c>
      <c r="C1450" s="444" t="s">
        <v>1892</v>
      </c>
      <c r="D1450" s="445" t="s">
        <v>2092</v>
      </c>
      <c r="E1450" s="445"/>
      <c r="F1450" s="444"/>
      <c r="G1450" s="445"/>
      <c r="H1450" s="547">
        <v>-5060781</v>
      </c>
      <c r="I1450" s="547">
        <v>-5648397</v>
      </c>
      <c r="J1450" s="547">
        <v>-6150579</v>
      </c>
      <c r="K1450" s="547">
        <v>-8249012</v>
      </c>
      <c r="L1450" s="547">
        <v>-4088279</v>
      </c>
      <c r="M1450" s="547">
        <v>-4879971</v>
      </c>
      <c r="N1450" s="547">
        <v>-5725587</v>
      </c>
      <c r="O1450" s="547">
        <v>-6619450</v>
      </c>
      <c r="P1450" s="547">
        <v>-7531104</v>
      </c>
      <c r="Q1450" s="547">
        <v>-8323688</v>
      </c>
      <c r="R1450" s="547">
        <v>-9125179</v>
      </c>
      <c r="S1450" s="547">
        <v>-10138283</v>
      </c>
      <c r="T1450" s="547">
        <v>-11473641</v>
      </c>
      <c r="U1450" s="547"/>
      <c r="V1450" s="547">
        <f t="shared" si="868"/>
        <v>-7062228.333333333</v>
      </c>
      <c r="W1450" s="285"/>
      <c r="X1450" s="286"/>
      <c r="Y1450" s="548">
        <f t="shared" si="895"/>
        <v>0</v>
      </c>
      <c r="Z1450" s="549">
        <f t="shared" si="895"/>
        <v>-11473641</v>
      </c>
      <c r="AA1450" s="549">
        <f t="shared" si="895"/>
        <v>0</v>
      </c>
      <c r="AB1450" s="282">
        <f t="shared" si="866"/>
        <v>0</v>
      </c>
      <c r="AC1450" s="281">
        <f t="shared" si="867"/>
        <v>0</v>
      </c>
      <c r="AD1450" s="549">
        <f t="shared" si="869"/>
        <v>0</v>
      </c>
      <c r="AE1450" s="553">
        <f t="shared" si="870"/>
        <v>0</v>
      </c>
      <c r="AF1450" s="282">
        <f t="shared" si="871"/>
        <v>0</v>
      </c>
      <c r="AG1450" s="283">
        <f t="shared" si="873"/>
        <v>0</v>
      </c>
      <c r="AH1450" s="281">
        <f t="shared" si="890"/>
        <v>0</v>
      </c>
      <c r="AI1450" s="551">
        <f t="shared" si="898"/>
        <v>0</v>
      </c>
      <c r="AJ1450" s="549">
        <f t="shared" si="898"/>
        <v>-7062228.333333333</v>
      </c>
      <c r="AK1450" s="549">
        <f t="shared" si="898"/>
        <v>0</v>
      </c>
      <c r="AL1450" s="282">
        <f t="shared" si="842"/>
        <v>0</v>
      </c>
      <c r="AM1450" s="281">
        <f t="shared" si="843"/>
        <v>0</v>
      </c>
      <c r="AN1450" s="549">
        <f t="shared" ref="AN1450:AN1522" si="899">IF($D1450=AN$5,$V1450,IF($D1450=AN$4, $V1450*$AK$1,0))</f>
        <v>0</v>
      </c>
      <c r="AO1450" s="549">
        <f t="shared" ref="AO1450:AO1522" si="900">IF($D1450=AO$5,$V1450,IF($D1450=AO$4, $V1450*$AK$2,0))</f>
        <v>0</v>
      </c>
      <c r="AP1450" s="549">
        <f t="shared" si="844"/>
        <v>0</v>
      </c>
      <c r="AQ1450" s="283">
        <f t="shared" si="894"/>
        <v>0</v>
      </c>
      <c r="AR1450" s="281">
        <f t="shared" si="897"/>
        <v>0</v>
      </c>
      <c r="AT1450" s="446"/>
      <c r="AU1450" s="344"/>
      <c r="AV1450" s="447" t="str">
        <f t="shared" ref="AV1450:AX1523" si="901">IF(VALUE(Y1450),AV$7,IF(ISBLANK(Y1450),"",AV$7))</f>
        <v>CA</v>
      </c>
      <c r="AW1450" s="447" t="str">
        <f t="shared" si="901"/>
        <v>CL</v>
      </c>
      <c r="AX1450" s="447" t="str">
        <f t="shared" si="901"/>
        <v>AIC</v>
      </c>
      <c r="AY1450" s="447" t="str">
        <f t="shared" si="841"/>
        <v>ERB</v>
      </c>
      <c r="AZ1450" s="447" t="str">
        <f t="shared" si="841"/>
        <v>GRB</v>
      </c>
      <c r="BA1450" s="447" t="str">
        <f t="shared" si="841"/>
        <v>Non-Op</v>
      </c>
      <c r="BC1450" s="445" t="s">
        <v>2334</v>
      </c>
      <c r="BD1450" s="552">
        <f t="shared" si="875"/>
        <v>-11473641</v>
      </c>
      <c r="BF1450" s="435"/>
      <c r="BG1450" s="435"/>
      <c r="BH1450" s="435"/>
      <c r="BI1450" s="435"/>
      <c r="BJ1450" s="435"/>
      <c r="BK1450" s="435"/>
      <c r="BL1450" s="435"/>
      <c r="BN1450" s="444"/>
    </row>
    <row r="1451" spans="1:66" s="28" customFormat="1" ht="12" customHeight="1">
      <c r="A1451" s="287">
        <v>24200521</v>
      </c>
      <c r="B1451" s="288" t="str">
        <f t="shared" si="833"/>
        <v>24200521</v>
      </c>
      <c r="C1451" s="444" t="s">
        <v>1893</v>
      </c>
      <c r="D1451" s="445" t="s">
        <v>2092</v>
      </c>
      <c r="E1451" s="445"/>
      <c r="F1451" s="444"/>
      <c r="G1451" s="445"/>
      <c r="H1451" s="547">
        <v>-347998.98</v>
      </c>
      <c r="I1451" s="547">
        <v>-463998.64</v>
      </c>
      <c r="J1451" s="547">
        <v>-579998.30000000005</v>
      </c>
      <c r="K1451" s="547">
        <v>-695997.96</v>
      </c>
      <c r="L1451" s="547">
        <v>0</v>
      </c>
      <c r="M1451" s="547">
        <v>0</v>
      </c>
      <c r="N1451" s="547">
        <v>0</v>
      </c>
      <c r="O1451" s="547">
        <v>0</v>
      </c>
      <c r="P1451" s="547">
        <v>0</v>
      </c>
      <c r="Q1451" s="547">
        <v>0</v>
      </c>
      <c r="R1451" s="547">
        <v>-118435.67</v>
      </c>
      <c r="S1451" s="547">
        <v>-236871.34</v>
      </c>
      <c r="T1451" s="547">
        <v>-355307.01</v>
      </c>
      <c r="U1451" s="547"/>
      <c r="V1451" s="547">
        <f t="shared" si="868"/>
        <v>-203912.90874999997</v>
      </c>
      <c r="W1451" s="285"/>
      <c r="X1451" s="286"/>
      <c r="Y1451" s="548">
        <f t="shared" si="895"/>
        <v>0</v>
      </c>
      <c r="Z1451" s="549">
        <f t="shared" si="895"/>
        <v>-355307.01</v>
      </c>
      <c r="AA1451" s="549">
        <f t="shared" si="895"/>
        <v>0</v>
      </c>
      <c r="AB1451" s="282">
        <f t="shared" si="866"/>
        <v>0</v>
      </c>
      <c r="AC1451" s="281">
        <f t="shared" si="867"/>
        <v>0</v>
      </c>
      <c r="AD1451" s="549">
        <f t="shared" si="869"/>
        <v>0</v>
      </c>
      <c r="AE1451" s="553">
        <f t="shared" si="870"/>
        <v>0</v>
      </c>
      <c r="AF1451" s="282">
        <f t="shared" si="871"/>
        <v>0</v>
      </c>
      <c r="AG1451" s="283">
        <f t="shared" si="873"/>
        <v>0</v>
      </c>
      <c r="AH1451" s="281">
        <f t="shared" si="890"/>
        <v>0</v>
      </c>
      <c r="AI1451" s="551">
        <f t="shared" si="898"/>
        <v>0</v>
      </c>
      <c r="AJ1451" s="549">
        <f t="shared" si="898"/>
        <v>-203912.90874999997</v>
      </c>
      <c r="AK1451" s="549">
        <f t="shared" si="898"/>
        <v>0</v>
      </c>
      <c r="AL1451" s="282">
        <f t="shared" si="842"/>
        <v>0</v>
      </c>
      <c r="AM1451" s="281">
        <f t="shared" si="843"/>
        <v>0</v>
      </c>
      <c r="AN1451" s="549">
        <f t="shared" si="899"/>
        <v>0</v>
      </c>
      <c r="AO1451" s="549">
        <f t="shared" si="900"/>
        <v>0</v>
      </c>
      <c r="AP1451" s="549">
        <f t="shared" si="844"/>
        <v>0</v>
      </c>
      <c r="AQ1451" s="283">
        <f t="shared" si="894"/>
        <v>0</v>
      </c>
      <c r="AR1451" s="281">
        <f t="shared" si="897"/>
        <v>0</v>
      </c>
      <c r="AT1451" s="446"/>
      <c r="AU1451" s="344"/>
      <c r="AV1451" s="447" t="str">
        <f t="shared" si="901"/>
        <v>CA</v>
      </c>
      <c r="AW1451" s="447" t="str">
        <f t="shared" si="901"/>
        <v>CL</v>
      </c>
      <c r="AX1451" s="447" t="str">
        <f t="shared" si="901"/>
        <v>AIC</v>
      </c>
      <c r="AY1451" s="447" t="str">
        <f t="shared" si="841"/>
        <v>ERB</v>
      </c>
      <c r="AZ1451" s="447" t="str">
        <f t="shared" si="841"/>
        <v>GRB</v>
      </c>
      <c r="BA1451" s="447" t="str">
        <f t="shared" si="841"/>
        <v>Non-Op</v>
      </c>
      <c r="BC1451" s="445" t="s">
        <v>2334</v>
      </c>
      <c r="BD1451" s="552">
        <f t="shared" si="875"/>
        <v>-355307.01</v>
      </c>
      <c r="BF1451" s="435"/>
      <c r="BG1451" s="435"/>
      <c r="BH1451" s="435"/>
      <c r="BI1451" s="435"/>
      <c r="BJ1451" s="435"/>
      <c r="BK1451" s="435"/>
      <c r="BL1451" s="435"/>
      <c r="BN1451" s="444"/>
    </row>
    <row r="1452" spans="1:66" s="28" customFormat="1" ht="12" customHeight="1">
      <c r="A1452" s="287">
        <v>24200541</v>
      </c>
      <c r="B1452" s="288" t="str">
        <f t="shared" si="833"/>
        <v>24200541</v>
      </c>
      <c r="C1452" s="444" t="s">
        <v>1894</v>
      </c>
      <c r="D1452" s="445" t="s">
        <v>2092</v>
      </c>
      <c r="E1452" s="445"/>
      <c r="F1452" s="444"/>
      <c r="G1452" s="445"/>
      <c r="H1452" s="547">
        <v>-126578.25</v>
      </c>
      <c r="I1452" s="547">
        <v>-151893.9</v>
      </c>
      <c r="J1452" s="547">
        <v>-177209.55</v>
      </c>
      <c r="K1452" s="547">
        <v>-202525.2</v>
      </c>
      <c r="L1452" s="547">
        <v>-227840.85</v>
      </c>
      <c r="M1452" s="547">
        <v>-253156.5</v>
      </c>
      <c r="N1452" s="547">
        <v>-278472.15000000002</v>
      </c>
      <c r="O1452" s="547">
        <v>-303787.8</v>
      </c>
      <c r="P1452" s="547">
        <v>-27725.96</v>
      </c>
      <c r="Q1452" s="547">
        <v>-55451.92</v>
      </c>
      <c r="R1452" s="547">
        <v>-83177.88</v>
      </c>
      <c r="S1452" s="547">
        <v>-110903.84</v>
      </c>
      <c r="T1452" s="547">
        <v>-138629.79999999999</v>
      </c>
      <c r="U1452" s="547"/>
      <c r="V1452" s="547">
        <f t="shared" si="868"/>
        <v>-167062.46458333332</v>
      </c>
      <c r="W1452" s="285"/>
      <c r="X1452" s="286"/>
      <c r="Y1452" s="548">
        <f t="shared" si="895"/>
        <v>0</v>
      </c>
      <c r="Z1452" s="549">
        <f t="shared" si="895"/>
        <v>-138629.79999999999</v>
      </c>
      <c r="AA1452" s="549">
        <f t="shared" si="895"/>
        <v>0</v>
      </c>
      <c r="AB1452" s="282">
        <f t="shared" si="866"/>
        <v>0</v>
      </c>
      <c r="AC1452" s="281">
        <f t="shared" si="867"/>
        <v>0</v>
      </c>
      <c r="AD1452" s="549">
        <f t="shared" si="869"/>
        <v>0</v>
      </c>
      <c r="AE1452" s="553">
        <f t="shared" si="870"/>
        <v>0</v>
      </c>
      <c r="AF1452" s="282">
        <f t="shared" si="871"/>
        <v>0</v>
      </c>
      <c r="AG1452" s="283">
        <f t="shared" si="873"/>
        <v>0</v>
      </c>
      <c r="AH1452" s="281">
        <f t="shared" si="890"/>
        <v>0</v>
      </c>
      <c r="AI1452" s="551">
        <f t="shared" si="898"/>
        <v>0</v>
      </c>
      <c r="AJ1452" s="549">
        <f t="shared" si="898"/>
        <v>-167062.46458333332</v>
      </c>
      <c r="AK1452" s="549">
        <f t="shared" si="898"/>
        <v>0</v>
      </c>
      <c r="AL1452" s="282">
        <f t="shared" si="842"/>
        <v>0</v>
      </c>
      <c r="AM1452" s="281">
        <f t="shared" si="843"/>
        <v>0</v>
      </c>
      <c r="AN1452" s="549">
        <f t="shared" si="899"/>
        <v>0</v>
      </c>
      <c r="AO1452" s="549">
        <f t="shared" si="900"/>
        <v>0</v>
      </c>
      <c r="AP1452" s="549">
        <f t="shared" si="844"/>
        <v>0</v>
      </c>
      <c r="AQ1452" s="283">
        <f t="shared" si="894"/>
        <v>0</v>
      </c>
      <c r="AR1452" s="281">
        <f t="shared" si="897"/>
        <v>0</v>
      </c>
      <c r="AT1452" s="446"/>
      <c r="AU1452" s="344"/>
      <c r="AV1452" s="447" t="str">
        <f t="shared" si="901"/>
        <v>CA</v>
      </c>
      <c r="AW1452" s="447" t="str">
        <f t="shared" si="901"/>
        <v>CL</v>
      </c>
      <c r="AX1452" s="447" t="str">
        <f t="shared" si="901"/>
        <v>AIC</v>
      </c>
      <c r="AY1452" s="447" t="str">
        <f t="shared" si="841"/>
        <v>ERB</v>
      </c>
      <c r="AZ1452" s="447" t="str">
        <f t="shared" si="841"/>
        <v>GRB</v>
      </c>
      <c r="BA1452" s="447" t="str">
        <f t="shared" si="841"/>
        <v>Non-Op</v>
      </c>
      <c r="BC1452" s="445" t="s">
        <v>2334</v>
      </c>
      <c r="BD1452" s="552">
        <f t="shared" si="875"/>
        <v>-138629.79999999999</v>
      </c>
      <c r="BF1452" s="435"/>
      <c r="BG1452" s="435"/>
      <c r="BH1452" s="435"/>
      <c r="BI1452" s="435"/>
      <c r="BJ1452" s="435"/>
      <c r="BK1452" s="435"/>
      <c r="BL1452" s="435"/>
      <c r="BN1452" s="444"/>
    </row>
    <row r="1453" spans="1:66" s="28" customFormat="1" ht="12" customHeight="1">
      <c r="A1453" s="287">
        <v>24200551</v>
      </c>
      <c r="B1453" s="288" t="str">
        <f t="shared" si="833"/>
        <v>24200551</v>
      </c>
      <c r="C1453" s="444" t="s">
        <v>1895</v>
      </c>
      <c r="D1453" s="445" t="s">
        <v>2092</v>
      </c>
      <c r="E1453" s="445"/>
      <c r="F1453" s="444"/>
      <c r="G1453" s="445"/>
      <c r="H1453" s="547">
        <v>-126578.25</v>
      </c>
      <c r="I1453" s="547">
        <v>-151893.9</v>
      </c>
      <c r="J1453" s="547">
        <v>-177209.55</v>
      </c>
      <c r="K1453" s="547">
        <v>-202525.2</v>
      </c>
      <c r="L1453" s="547">
        <v>-227840.85</v>
      </c>
      <c r="M1453" s="547">
        <v>-253156.5</v>
      </c>
      <c r="N1453" s="547">
        <v>-278472.15000000002</v>
      </c>
      <c r="O1453" s="547">
        <v>-303787.8</v>
      </c>
      <c r="P1453" s="547">
        <v>-27725.96</v>
      </c>
      <c r="Q1453" s="547">
        <v>-55451.92</v>
      </c>
      <c r="R1453" s="547">
        <v>-83177.88</v>
      </c>
      <c r="S1453" s="547">
        <v>-110903.84</v>
      </c>
      <c r="T1453" s="547">
        <v>-138629.79999999999</v>
      </c>
      <c r="U1453" s="547"/>
      <c r="V1453" s="547">
        <f t="shared" si="868"/>
        <v>-167062.46458333332</v>
      </c>
      <c r="W1453" s="285"/>
      <c r="X1453" s="286"/>
      <c r="Y1453" s="548">
        <f t="shared" si="895"/>
        <v>0</v>
      </c>
      <c r="Z1453" s="549">
        <f t="shared" si="895"/>
        <v>-138629.79999999999</v>
      </c>
      <c r="AA1453" s="549">
        <f t="shared" si="895"/>
        <v>0</v>
      </c>
      <c r="AB1453" s="282">
        <f t="shared" si="866"/>
        <v>0</v>
      </c>
      <c r="AC1453" s="281">
        <f t="shared" si="867"/>
        <v>0</v>
      </c>
      <c r="AD1453" s="549">
        <f t="shared" si="869"/>
        <v>0</v>
      </c>
      <c r="AE1453" s="553">
        <f t="shared" si="870"/>
        <v>0</v>
      </c>
      <c r="AF1453" s="282">
        <f t="shared" si="871"/>
        <v>0</v>
      </c>
      <c r="AG1453" s="283">
        <f t="shared" si="873"/>
        <v>0</v>
      </c>
      <c r="AH1453" s="281">
        <f t="shared" si="890"/>
        <v>0</v>
      </c>
      <c r="AI1453" s="551">
        <f t="shared" si="898"/>
        <v>0</v>
      </c>
      <c r="AJ1453" s="549">
        <f t="shared" si="898"/>
        <v>-167062.46458333332</v>
      </c>
      <c r="AK1453" s="549">
        <f t="shared" si="898"/>
        <v>0</v>
      </c>
      <c r="AL1453" s="282">
        <f t="shared" si="842"/>
        <v>0</v>
      </c>
      <c r="AM1453" s="281">
        <f t="shared" si="843"/>
        <v>0</v>
      </c>
      <c r="AN1453" s="549">
        <f t="shared" si="899"/>
        <v>0</v>
      </c>
      <c r="AO1453" s="549">
        <f t="shared" si="900"/>
        <v>0</v>
      </c>
      <c r="AP1453" s="549">
        <f t="shared" si="844"/>
        <v>0</v>
      </c>
      <c r="AQ1453" s="283">
        <f t="shared" si="894"/>
        <v>0</v>
      </c>
      <c r="AR1453" s="281">
        <f t="shared" si="897"/>
        <v>0</v>
      </c>
      <c r="AT1453" s="446"/>
      <c r="AU1453" s="344"/>
      <c r="AV1453" s="447" t="str">
        <f t="shared" si="901"/>
        <v>CA</v>
      </c>
      <c r="AW1453" s="447" t="str">
        <f t="shared" si="901"/>
        <v>CL</v>
      </c>
      <c r="AX1453" s="447" t="str">
        <f t="shared" si="901"/>
        <v>AIC</v>
      </c>
      <c r="AY1453" s="447" t="str">
        <f t="shared" si="841"/>
        <v>ERB</v>
      </c>
      <c r="AZ1453" s="447" t="str">
        <f t="shared" si="841"/>
        <v>GRB</v>
      </c>
      <c r="BA1453" s="447" t="str">
        <f t="shared" si="841"/>
        <v>Non-Op</v>
      </c>
      <c r="BC1453" s="445" t="s">
        <v>2334</v>
      </c>
      <c r="BD1453" s="552">
        <f t="shared" si="875"/>
        <v>-138629.79999999999</v>
      </c>
      <c r="BF1453" s="435"/>
      <c r="BG1453" s="435"/>
      <c r="BH1453" s="435"/>
      <c r="BI1453" s="435"/>
      <c r="BJ1453" s="435"/>
      <c r="BK1453" s="435"/>
      <c r="BL1453" s="435"/>
      <c r="BN1453" s="444"/>
    </row>
    <row r="1454" spans="1:66" s="28" customFormat="1" ht="12" customHeight="1">
      <c r="A1454" s="287">
        <v>24200561</v>
      </c>
      <c r="B1454" s="288" t="str">
        <f t="shared" ref="B1454:B1525" si="902">TEXT(A1454,"##")</f>
        <v>24200561</v>
      </c>
      <c r="C1454" s="444" t="s">
        <v>1896</v>
      </c>
      <c r="D1454" s="445" t="s">
        <v>2092</v>
      </c>
      <c r="E1454" s="445"/>
      <c r="F1454" s="444"/>
      <c r="G1454" s="445"/>
      <c r="H1454" s="547">
        <v>-36164.85</v>
      </c>
      <c r="I1454" s="547">
        <v>-43397.82</v>
      </c>
      <c r="J1454" s="547">
        <v>-50630.79</v>
      </c>
      <c r="K1454" s="547">
        <v>-57863.76</v>
      </c>
      <c r="L1454" s="547">
        <v>-65096.73</v>
      </c>
      <c r="M1454" s="547">
        <v>-72329.7</v>
      </c>
      <c r="N1454" s="547">
        <v>-79562.67</v>
      </c>
      <c r="O1454" s="547">
        <v>-86795.64</v>
      </c>
      <c r="P1454" s="547">
        <v>-6587.3</v>
      </c>
      <c r="Q1454" s="547">
        <v>-13174.6</v>
      </c>
      <c r="R1454" s="547">
        <v>-19761.900000000001</v>
      </c>
      <c r="S1454" s="547">
        <v>-26349.200000000001</v>
      </c>
      <c r="T1454" s="547">
        <v>-32936.5</v>
      </c>
      <c r="U1454" s="547"/>
      <c r="V1454" s="547">
        <f t="shared" si="868"/>
        <v>-46341.732083333336</v>
      </c>
      <c r="W1454" s="285"/>
      <c r="X1454" s="286"/>
      <c r="Y1454" s="548">
        <f t="shared" si="895"/>
        <v>0</v>
      </c>
      <c r="Z1454" s="549">
        <f t="shared" si="895"/>
        <v>-32936.5</v>
      </c>
      <c r="AA1454" s="549">
        <f t="shared" si="895"/>
        <v>0</v>
      </c>
      <c r="AB1454" s="282">
        <f t="shared" si="866"/>
        <v>0</v>
      </c>
      <c r="AC1454" s="281">
        <f t="shared" si="867"/>
        <v>0</v>
      </c>
      <c r="AD1454" s="549">
        <f t="shared" si="869"/>
        <v>0</v>
      </c>
      <c r="AE1454" s="553">
        <f t="shared" si="870"/>
        <v>0</v>
      </c>
      <c r="AF1454" s="282">
        <f t="shared" si="871"/>
        <v>0</v>
      </c>
      <c r="AG1454" s="283">
        <f t="shared" si="873"/>
        <v>0</v>
      </c>
      <c r="AH1454" s="281">
        <f t="shared" si="890"/>
        <v>0</v>
      </c>
      <c r="AI1454" s="551">
        <f t="shared" si="898"/>
        <v>0</v>
      </c>
      <c r="AJ1454" s="549">
        <f t="shared" si="898"/>
        <v>-46341.732083333336</v>
      </c>
      <c r="AK1454" s="549">
        <f t="shared" si="898"/>
        <v>0</v>
      </c>
      <c r="AL1454" s="282">
        <f t="shared" si="842"/>
        <v>0</v>
      </c>
      <c r="AM1454" s="281">
        <f t="shared" si="843"/>
        <v>0</v>
      </c>
      <c r="AN1454" s="549">
        <f t="shared" si="899"/>
        <v>0</v>
      </c>
      <c r="AO1454" s="549">
        <f t="shared" si="900"/>
        <v>0</v>
      </c>
      <c r="AP1454" s="549">
        <f t="shared" si="844"/>
        <v>0</v>
      </c>
      <c r="AQ1454" s="283">
        <f t="shared" si="894"/>
        <v>0</v>
      </c>
      <c r="AR1454" s="281">
        <f t="shared" si="897"/>
        <v>0</v>
      </c>
      <c r="AT1454" s="446"/>
      <c r="AU1454" s="344"/>
      <c r="AV1454" s="447" t="str">
        <f t="shared" si="901"/>
        <v>CA</v>
      </c>
      <c r="AW1454" s="447" t="str">
        <f t="shared" si="901"/>
        <v>CL</v>
      </c>
      <c r="AX1454" s="447" t="str">
        <f t="shared" si="901"/>
        <v>AIC</v>
      </c>
      <c r="AY1454" s="447" t="str">
        <f t="shared" si="841"/>
        <v>ERB</v>
      </c>
      <c r="AZ1454" s="447" t="str">
        <f t="shared" si="841"/>
        <v>GRB</v>
      </c>
      <c r="BA1454" s="447" t="str">
        <f t="shared" si="841"/>
        <v>Non-Op</v>
      </c>
      <c r="BC1454" s="445" t="s">
        <v>2334</v>
      </c>
      <c r="BD1454" s="552">
        <f t="shared" si="875"/>
        <v>-32936.5</v>
      </c>
      <c r="BF1454" s="435"/>
      <c r="BG1454" s="435"/>
      <c r="BH1454" s="435"/>
      <c r="BI1454" s="435"/>
      <c r="BJ1454" s="435"/>
      <c r="BK1454" s="435"/>
      <c r="BL1454" s="435"/>
      <c r="BN1454" s="444"/>
    </row>
    <row r="1455" spans="1:66" s="28" customFormat="1" ht="12" customHeight="1">
      <c r="A1455" s="287">
        <v>24200571</v>
      </c>
      <c r="B1455" s="288" t="str">
        <f t="shared" si="902"/>
        <v>24200571</v>
      </c>
      <c r="C1455" s="444" t="s">
        <v>1897</v>
      </c>
      <c r="D1455" s="445" t="s">
        <v>2092</v>
      </c>
      <c r="E1455" s="445"/>
      <c r="F1455" s="444"/>
      <c r="G1455" s="445"/>
      <c r="H1455" s="547">
        <v>-36164.85</v>
      </c>
      <c r="I1455" s="547">
        <v>-43397.82</v>
      </c>
      <c r="J1455" s="547">
        <v>-50630.79</v>
      </c>
      <c r="K1455" s="547">
        <v>-57863.76</v>
      </c>
      <c r="L1455" s="547">
        <v>-65096.73</v>
      </c>
      <c r="M1455" s="547">
        <v>-72329.7</v>
      </c>
      <c r="N1455" s="547">
        <v>-79562.67</v>
      </c>
      <c r="O1455" s="547">
        <v>-86795.64</v>
      </c>
      <c r="P1455" s="547">
        <v>-6587.3</v>
      </c>
      <c r="Q1455" s="547">
        <v>-13174.6</v>
      </c>
      <c r="R1455" s="547">
        <v>-19761.900000000001</v>
      </c>
      <c r="S1455" s="547">
        <v>-26349.200000000001</v>
      </c>
      <c r="T1455" s="547">
        <v>-32936.5</v>
      </c>
      <c r="U1455" s="547"/>
      <c r="V1455" s="547">
        <f t="shared" si="868"/>
        <v>-46341.732083333336</v>
      </c>
      <c r="W1455" s="285"/>
      <c r="X1455" s="286"/>
      <c r="Y1455" s="548">
        <f t="shared" si="895"/>
        <v>0</v>
      </c>
      <c r="Z1455" s="549">
        <f t="shared" si="895"/>
        <v>-32936.5</v>
      </c>
      <c r="AA1455" s="549">
        <f t="shared" si="895"/>
        <v>0</v>
      </c>
      <c r="AB1455" s="282">
        <f t="shared" si="866"/>
        <v>0</v>
      </c>
      <c r="AC1455" s="281">
        <f t="shared" si="867"/>
        <v>0</v>
      </c>
      <c r="AD1455" s="549">
        <f t="shared" si="869"/>
        <v>0</v>
      </c>
      <c r="AE1455" s="553">
        <f t="shared" si="870"/>
        <v>0</v>
      </c>
      <c r="AF1455" s="282">
        <f t="shared" si="871"/>
        <v>0</v>
      </c>
      <c r="AG1455" s="283">
        <f t="shared" si="873"/>
        <v>0</v>
      </c>
      <c r="AH1455" s="281">
        <f t="shared" si="890"/>
        <v>0</v>
      </c>
      <c r="AI1455" s="551">
        <f t="shared" si="898"/>
        <v>0</v>
      </c>
      <c r="AJ1455" s="549">
        <f t="shared" si="898"/>
        <v>-46341.732083333336</v>
      </c>
      <c r="AK1455" s="549">
        <f t="shared" si="898"/>
        <v>0</v>
      </c>
      <c r="AL1455" s="282">
        <f t="shared" ref="AL1455:AL1522" si="903">V1455-SUM(AI1455:AK1455)</f>
        <v>0</v>
      </c>
      <c r="AM1455" s="281">
        <f t="shared" ref="AM1455:AM1522" si="904">V1455-SUM(AI1455:AK1455)-AL1455</f>
        <v>0</v>
      </c>
      <c r="AN1455" s="549">
        <f t="shared" si="899"/>
        <v>0</v>
      </c>
      <c r="AO1455" s="549">
        <f t="shared" si="900"/>
        <v>0</v>
      </c>
      <c r="AP1455" s="549">
        <f t="shared" si="844"/>
        <v>0</v>
      </c>
      <c r="AQ1455" s="283">
        <f t="shared" si="894"/>
        <v>0</v>
      </c>
      <c r="AR1455" s="281">
        <f t="shared" si="897"/>
        <v>0</v>
      </c>
      <c r="AT1455" s="446"/>
      <c r="AU1455" s="344"/>
      <c r="AV1455" s="447" t="str">
        <f t="shared" si="901"/>
        <v>CA</v>
      </c>
      <c r="AW1455" s="447" t="str">
        <f t="shared" si="901"/>
        <v>CL</v>
      </c>
      <c r="AX1455" s="447" t="str">
        <f t="shared" si="901"/>
        <v>AIC</v>
      </c>
      <c r="AY1455" s="447" t="str">
        <f t="shared" si="841"/>
        <v>ERB</v>
      </c>
      <c r="AZ1455" s="447" t="str">
        <f t="shared" si="841"/>
        <v>GRB</v>
      </c>
      <c r="BA1455" s="447" t="str">
        <f t="shared" si="841"/>
        <v>Non-Op</v>
      </c>
      <c r="BC1455" s="445" t="s">
        <v>2334</v>
      </c>
      <c r="BD1455" s="552">
        <f t="shared" si="875"/>
        <v>-32936.5</v>
      </c>
      <c r="BF1455" s="435"/>
      <c r="BG1455" s="435"/>
      <c r="BH1455" s="435"/>
      <c r="BI1455" s="435"/>
      <c r="BJ1455" s="435"/>
      <c r="BK1455" s="435"/>
      <c r="BL1455" s="435"/>
      <c r="BN1455" s="444"/>
    </row>
    <row r="1456" spans="1:66" s="28" customFormat="1" ht="12" customHeight="1">
      <c r="A1456" s="321">
        <v>24200603</v>
      </c>
      <c r="B1456" s="318" t="str">
        <f t="shared" si="902"/>
        <v>24200603</v>
      </c>
      <c r="C1456" s="444" t="s">
        <v>2988</v>
      </c>
      <c r="D1456" s="445" t="s">
        <v>2092</v>
      </c>
      <c r="E1456" s="445"/>
      <c r="F1456" s="444"/>
      <c r="G1456" s="445"/>
      <c r="H1456" s="547">
        <v>0</v>
      </c>
      <c r="I1456" s="547">
        <v>0</v>
      </c>
      <c r="J1456" s="547">
        <v>0</v>
      </c>
      <c r="K1456" s="547">
        <v>0</v>
      </c>
      <c r="L1456" s="547">
        <v>0</v>
      </c>
      <c r="M1456" s="547">
        <v>0</v>
      </c>
      <c r="N1456" s="547">
        <v>0</v>
      </c>
      <c r="O1456" s="547">
        <v>0</v>
      </c>
      <c r="P1456" s="547">
        <v>0</v>
      </c>
      <c r="Q1456" s="547">
        <v>0</v>
      </c>
      <c r="R1456" s="547">
        <v>0</v>
      </c>
      <c r="S1456" s="547">
        <v>0</v>
      </c>
      <c r="T1456" s="547">
        <v>0</v>
      </c>
      <c r="U1456" s="547"/>
      <c r="V1456" s="547">
        <f t="shared" si="868"/>
        <v>0</v>
      </c>
      <c r="W1456" s="285"/>
      <c r="X1456" s="286"/>
      <c r="Y1456" s="548">
        <f t="shared" si="895"/>
        <v>0</v>
      </c>
      <c r="Z1456" s="549">
        <f t="shared" si="895"/>
        <v>0</v>
      </c>
      <c r="AA1456" s="549">
        <f t="shared" si="895"/>
        <v>0</v>
      </c>
      <c r="AB1456" s="282">
        <f t="shared" si="866"/>
        <v>0</v>
      </c>
      <c r="AC1456" s="281">
        <f t="shared" si="867"/>
        <v>0</v>
      </c>
      <c r="AD1456" s="549">
        <f t="shared" si="869"/>
        <v>0</v>
      </c>
      <c r="AE1456" s="553">
        <f t="shared" si="870"/>
        <v>0</v>
      </c>
      <c r="AF1456" s="282">
        <f t="shared" si="871"/>
        <v>0</v>
      </c>
      <c r="AG1456" s="283">
        <f t="shared" si="873"/>
        <v>0</v>
      </c>
      <c r="AH1456" s="281">
        <f t="shared" si="890"/>
        <v>0</v>
      </c>
      <c r="AI1456" s="551">
        <f t="shared" si="898"/>
        <v>0</v>
      </c>
      <c r="AJ1456" s="549">
        <f t="shared" si="898"/>
        <v>0</v>
      </c>
      <c r="AK1456" s="549">
        <f t="shared" si="898"/>
        <v>0</v>
      </c>
      <c r="AL1456" s="282">
        <f t="shared" si="903"/>
        <v>0</v>
      </c>
      <c r="AM1456" s="281">
        <f t="shared" si="904"/>
        <v>0</v>
      </c>
      <c r="AN1456" s="549">
        <f t="shared" si="899"/>
        <v>0</v>
      </c>
      <c r="AO1456" s="549">
        <f t="shared" si="900"/>
        <v>0</v>
      </c>
      <c r="AP1456" s="549">
        <f t="shared" si="844"/>
        <v>0</v>
      </c>
      <c r="AQ1456" s="283">
        <f t="shared" si="894"/>
        <v>0</v>
      </c>
      <c r="AR1456" s="281">
        <f t="shared" si="897"/>
        <v>0</v>
      </c>
      <c r="AT1456" s="446"/>
      <c r="AU1456" s="344"/>
      <c r="AV1456" s="447" t="str">
        <f t="shared" si="901"/>
        <v>CA</v>
      </c>
      <c r="AW1456" s="447" t="str">
        <f t="shared" si="901"/>
        <v>CL</v>
      </c>
      <c r="AX1456" s="447" t="str">
        <f t="shared" si="901"/>
        <v>AIC</v>
      </c>
      <c r="AY1456" s="447" t="str">
        <f t="shared" si="841"/>
        <v>ERB</v>
      </c>
      <c r="AZ1456" s="447" t="str">
        <f t="shared" si="841"/>
        <v>GRB</v>
      </c>
      <c r="BA1456" s="447" t="str">
        <f t="shared" si="841"/>
        <v>Non-Op</v>
      </c>
      <c r="BC1456" s="445" t="s">
        <v>2334</v>
      </c>
      <c r="BD1456" s="552">
        <f t="shared" si="875"/>
        <v>0</v>
      </c>
      <c r="BF1456" s="435"/>
      <c r="BG1456" s="435"/>
      <c r="BH1456" s="435"/>
      <c r="BI1456" s="435"/>
      <c r="BJ1456" s="435"/>
      <c r="BK1456" s="435"/>
      <c r="BL1456" s="435"/>
      <c r="BN1456" s="444"/>
    </row>
    <row r="1457" spans="1:66" s="28" customFormat="1" ht="12" customHeight="1">
      <c r="A1457" s="351">
        <v>24200611</v>
      </c>
      <c r="B1457" s="352" t="str">
        <f t="shared" si="902"/>
        <v>24200611</v>
      </c>
      <c r="C1457" s="444" t="s">
        <v>1898</v>
      </c>
      <c r="D1457" s="445" t="s">
        <v>2092</v>
      </c>
      <c r="E1457" s="445"/>
      <c r="F1457" s="444"/>
      <c r="G1457" s="445"/>
      <c r="H1457" s="547">
        <v>-259628.01</v>
      </c>
      <c r="I1457" s="547">
        <v>-346170.68</v>
      </c>
      <c r="J1457" s="547">
        <v>-432713.35</v>
      </c>
      <c r="K1457" s="547">
        <v>-519256.02</v>
      </c>
      <c r="L1457" s="547">
        <v>-605798.68999999994</v>
      </c>
      <c r="M1457" s="547">
        <v>-692341.36</v>
      </c>
      <c r="N1457" s="547">
        <v>-778884.03</v>
      </c>
      <c r="O1457" s="547">
        <v>271173.31</v>
      </c>
      <c r="P1457" s="547">
        <v>135586.65</v>
      </c>
      <c r="Q1457" s="547">
        <v>0.04</v>
      </c>
      <c r="R1457" s="547">
        <v>-98803.63</v>
      </c>
      <c r="S1457" s="547">
        <v>-197607.3</v>
      </c>
      <c r="T1457" s="547">
        <v>-296410.96999999997</v>
      </c>
      <c r="U1457" s="547"/>
      <c r="V1457" s="547">
        <f t="shared" si="868"/>
        <v>-295236.21249999997</v>
      </c>
      <c r="W1457" s="285"/>
      <c r="X1457" s="286"/>
      <c r="Y1457" s="548">
        <f t="shared" si="895"/>
        <v>0</v>
      </c>
      <c r="Z1457" s="549">
        <f t="shared" si="895"/>
        <v>-296410.96999999997</v>
      </c>
      <c r="AA1457" s="549">
        <f t="shared" si="895"/>
        <v>0</v>
      </c>
      <c r="AB1457" s="282">
        <f t="shared" si="866"/>
        <v>0</v>
      </c>
      <c r="AC1457" s="281">
        <f t="shared" si="867"/>
        <v>0</v>
      </c>
      <c r="AD1457" s="549">
        <f t="shared" si="869"/>
        <v>0</v>
      </c>
      <c r="AE1457" s="553">
        <f t="shared" si="870"/>
        <v>0</v>
      </c>
      <c r="AF1457" s="282">
        <f t="shared" si="871"/>
        <v>0</v>
      </c>
      <c r="AG1457" s="283">
        <f t="shared" si="873"/>
        <v>0</v>
      </c>
      <c r="AH1457" s="281">
        <f t="shared" si="890"/>
        <v>0</v>
      </c>
      <c r="AI1457" s="551">
        <f t="shared" si="898"/>
        <v>0</v>
      </c>
      <c r="AJ1457" s="549">
        <f t="shared" si="898"/>
        <v>-295236.21249999997</v>
      </c>
      <c r="AK1457" s="549">
        <f t="shared" si="898"/>
        <v>0</v>
      </c>
      <c r="AL1457" s="282">
        <f t="shared" si="903"/>
        <v>0</v>
      </c>
      <c r="AM1457" s="281">
        <f t="shared" si="904"/>
        <v>0</v>
      </c>
      <c r="AN1457" s="549">
        <f t="shared" si="899"/>
        <v>0</v>
      </c>
      <c r="AO1457" s="549">
        <f t="shared" si="900"/>
        <v>0</v>
      </c>
      <c r="AP1457" s="549">
        <f t="shared" si="844"/>
        <v>0</v>
      </c>
      <c r="AQ1457" s="283">
        <f t="shared" si="894"/>
        <v>0</v>
      </c>
      <c r="AR1457" s="281">
        <f t="shared" si="897"/>
        <v>0</v>
      </c>
      <c r="AT1457" s="446"/>
      <c r="AU1457" s="344"/>
      <c r="AV1457" s="447" t="str">
        <f t="shared" si="901"/>
        <v>CA</v>
      </c>
      <c r="AW1457" s="447" t="str">
        <f t="shared" si="901"/>
        <v>CL</v>
      </c>
      <c r="AX1457" s="447" t="str">
        <f t="shared" si="901"/>
        <v>AIC</v>
      </c>
      <c r="AY1457" s="447" t="str">
        <f t="shared" ref="AY1457:BA1526" si="905">IF(VALUE(AD1457),AY$7,IF(ISBLANK(AD1457),"",AY$7))</f>
        <v>ERB</v>
      </c>
      <c r="AZ1457" s="447" t="str">
        <f t="shared" si="905"/>
        <v>GRB</v>
      </c>
      <c r="BA1457" s="447" t="str">
        <f t="shared" si="905"/>
        <v>Non-Op</v>
      </c>
      <c r="BC1457" s="445" t="s">
        <v>2334</v>
      </c>
      <c r="BD1457" s="552">
        <f t="shared" si="875"/>
        <v>-296410.96999999997</v>
      </c>
      <c r="BF1457" s="435"/>
      <c r="BG1457" s="435"/>
      <c r="BH1457" s="435"/>
      <c r="BI1457" s="435"/>
      <c r="BJ1457" s="435"/>
      <c r="BK1457" s="435"/>
      <c r="BL1457" s="435"/>
      <c r="BN1457" s="444"/>
    </row>
    <row r="1458" spans="1:66" s="28" customFormat="1" ht="12" customHeight="1">
      <c r="A1458" s="287">
        <v>24200622</v>
      </c>
      <c r="B1458" s="288" t="str">
        <f t="shared" si="902"/>
        <v>24200622</v>
      </c>
      <c r="C1458" s="444" t="s">
        <v>1899</v>
      </c>
      <c r="D1458" s="445" t="s">
        <v>2092</v>
      </c>
      <c r="E1458" s="445"/>
      <c r="F1458" s="444"/>
      <c r="G1458" s="445"/>
      <c r="H1458" s="547">
        <v>-2113899</v>
      </c>
      <c r="I1458" s="547">
        <v>-2435591</v>
      </c>
      <c r="J1458" s="547">
        <v>-2715577</v>
      </c>
      <c r="K1458" s="547">
        <v>-3806298</v>
      </c>
      <c r="L1458" s="547">
        <v>-2133043</v>
      </c>
      <c r="M1458" s="547">
        <v>-2462004</v>
      </c>
      <c r="N1458" s="547">
        <v>-2678221</v>
      </c>
      <c r="O1458" s="547">
        <v>-2854004</v>
      </c>
      <c r="P1458" s="547">
        <v>-3007178</v>
      </c>
      <c r="Q1458" s="547">
        <v>-3174406</v>
      </c>
      <c r="R1458" s="547">
        <v>-3433395</v>
      </c>
      <c r="S1458" s="547">
        <v>-4046199</v>
      </c>
      <c r="T1458" s="547">
        <v>-4807934</v>
      </c>
      <c r="U1458" s="547"/>
      <c r="V1458" s="547">
        <f t="shared" si="868"/>
        <v>-3017236.0416666665</v>
      </c>
      <c r="W1458" s="285"/>
      <c r="X1458" s="286"/>
      <c r="Y1458" s="548">
        <f t="shared" si="895"/>
        <v>0</v>
      </c>
      <c r="Z1458" s="549">
        <f t="shared" si="895"/>
        <v>-4807934</v>
      </c>
      <c r="AA1458" s="549">
        <f t="shared" si="895"/>
        <v>0</v>
      </c>
      <c r="AB1458" s="282">
        <f t="shared" si="866"/>
        <v>0</v>
      </c>
      <c r="AC1458" s="281">
        <f t="shared" si="867"/>
        <v>0</v>
      </c>
      <c r="AD1458" s="549">
        <f t="shared" si="869"/>
        <v>0</v>
      </c>
      <c r="AE1458" s="553">
        <f t="shared" si="870"/>
        <v>0</v>
      </c>
      <c r="AF1458" s="282">
        <f t="shared" si="871"/>
        <v>0</v>
      </c>
      <c r="AG1458" s="283">
        <f t="shared" si="873"/>
        <v>0</v>
      </c>
      <c r="AH1458" s="281">
        <f t="shared" si="890"/>
        <v>0</v>
      </c>
      <c r="AI1458" s="551">
        <f t="shared" si="898"/>
        <v>0</v>
      </c>
      <c r="AJ1458" s="549">
        <f t="shared" si="898"/>
        <v>-3017236.0416666665</v>
      </c>
      <c r="AK1458" s="549">
        <f t="shared" si="898"/>
        <v>0</v>
      </c>
      <c r="AL1458" s="282">
        <f t="shared" si="903"/>
        <v>0</v>
      </c>
      <c r="AM1458" s="281">
        <f t="shared" si="904"/>
        <v>0</v>
      </c>
      <c r="AN1458" s="549">
        <f t="shared" si="899"/>
        <v>0</v>
      </c>
      <c r="AO1458" s="549">
        <f t="shared" si="900"/>
        <v>0</v>
      </c>
      <c r="AP1458" s="549">
        <f t="shared" si="844"/>
        <v>0</v>
      </c>
      <c r="AQ1458" s="283">
        <f t="shared" si="894"/>
        <v>0</v>
      </c>
      <c r="AR1458" s="281">
        <f t="shared" si="897"/>
        <v>0</v>
      </c>
      <c r="AT1458" s="446"/>
      <c r="AU1458" s="344"/>
      <c r="AV1458" s="447" t="str">
        <f t="shared" si="901"/>
        <v>CA</v>
      </c>
      <c r="AW1458" s="447" t="str">
        <f t="shared" si="901"/>
        <v>CL</v>
      </c>
      <c r="AX1458" s="447" t="str">
        <f t="shared" si="901"/>
        <v>AIC</v>
      </c>
      <c r="AY1458" s="447" t="str">
        <f t="shared" si="905"/>
        <v>ERB</v>
      </c>
      <c r="AZ1458" s="447" t="str">
        <f t="shared" si="905"/>
        <v>GRB</v>
      </c>
      <c r="BA1458" s="447" t="str">
        <f t="shared" si="905"/>
        <v>Non-Op</v>
      </c>
      <c r="BC1458" s="445" t="s">
        <v>2334</v>
      </c>
      <c r="BD1458" s="552">
        <f t="shared" si="875"/>
        <v>-4807934</v>
      </c>
      <c r="BF1458" s="435"/>
      <c r="BG1458" s="435"/>
      <c r="BH1458" s="435"/>
      <c r="BI1458" s="435"/>
      <c r="BJ1458" s="435"/>
      <c r="BK1458" s="435"/>
      <c r="BL1458" s="435"/>
      <c r="BN1458" s="444"/>
    </row>
    <row r="1459" spans="1:66" s="28" customFormat="1" ht="12" customHeight="1">
      <c r="A1459" s="287">
        <v>24200632</v>
      </c>
      <c r="B1459" s="288" t="str">
        <f t="shared" si="902"/>
        <v>24200632</v>
      </c>
      <c r="C1459" s="444" t="s">
        <v>2989</v>
      </c>
      <c r="D1459" s="445" t="s">
        <v>1165</v>
      </c>
      <c r="E1459" s="445"/>
      <c r="F1459" s="444"/>
      <c r="G1459" s="445"/>
      <c r="H1459" s="547">
        <v>0</v>
      </c>
      <c r="I1459" s="547">
        <v>0</v>
      </c>
      <c r="J1459" s="547">
        <v>0</v>
      </c>
      <c r="K1459" s="547">
        <v>0</v>
      </c>
      <c r="L1459" s="547">
        <v>0</v>
      </c>
      <c r="M1459" s="547">
        <v>0</v>
      </c>
      <c r="N1459" s="547">
        <v>0</v>
      </c>
      <c r="O1459" s="547">
        <v>0</v>
      </c>
      <c r="P1459" s="547">
        <v>0</v>
      </c>
      <c r="Q1459" s="547">
        <v>-169374</v>
      </c>
      <c r="R1459" s="547">
        <v>-169374</v>
      </c>
      <c r="S1459" s="547">
        <v>-169374</v>
      </c>
      <c r="T1459" s="547">
        <v>-310408</v>
      </c>
      <c r="U1459" s="547"/>
      <c r="V1459" s="547">
        <f t="shared" si="868"/>
        <v>-55277.166666666664</v>
      </c>
      <c r="W1459" s="285"/>
      <c r="X1459" s="286"/>
      <c r="Y1459" s="548">
        <f t="shared" si="895"/>
        <v>0</v>
      </c>
      <c r="Z1459" s="549">
        <f t="shared" si="895"/>
        <v>0</v>
      </c>
      <c r="AA1459" s="549">
        <f t="shared" si="895"/>
        <v>0</v>
      </c>
      <c r="AB1459" s="282">
        <f t="shared" si="866"/>
        <v>-310408</v>
      </c>
      <c r="AC1459" s="281">
        <f t="shared" si="867"/>
        <v>0</v>
      </c>
      <c r="AD1459" s="549">
        <f t="shared" si="869"/>
        <v>0</v>
      </c>
      <c r="AE1459" s="553">
        <f t="shared" si="870"/>
        <v>0</v>
      </c>
      <c r="AF1459" s="282">
        <f t="shared" si="871"/>
        <v>-310408</v>
      </c>
      <c r="AG1459" s="283">
        <f t="shared" si="873"/>
        <v>-310408</v>
      </c>
      <c r="AH1459" s="281">
        <f t="shared" si="890"/>
        <v>0</v>
      </c>
      <c r="AI1459" s="551">
        <f t="shared" si="898"/>
        <v>0</v>
      </c>
      <c r="AJ1459" s="549">
        <f t="shared" si="898"/>
        <v>0</v>
      </c>
      <c r="AK1459" s="549">
        <f t="shared" si="898"/>
        <v>0</v>
      </c>
      <c r="AL1459" s="282">
        <f t="shared" si="903"/>
        <v>-55277.166666666664</v>
      </c>
      <c r="AM1459" s="281">
        <f t="shared" si="904"/>
        <v>0</v>
      </c>
      <c r="AN1459" s="549">
        <f t="shared" si="899"/>
        <v>0</v>
      </c>
      <c r="AO1459" s="549">
        <f t="shared" si="900"/>
        <v>0</v>
      </c>
      <c r="AP1459" s="549">
        <f t="shared" si="844"/>
        <v>-55277.166666666664</v>
      </c>
      <c r="AQ1459" s="283">
        <f t="shared" si="894"/>
        <v>-55277.166666666664</v>
      </c>
      <c r="AR1459" s="281">
        <f t="shared" si="897"/>
        <v>0</v>
      </c>
      <c r="AT1459" s="446" t="s">
        <v>2064</v>
      </c>
      <c r="AU1459" s="344"/>
      <c r="AV1459" s="447" t="str">
        <f t="shared" si="901"/>
        <v>CA</v>
      </c>
      <c r="AW1459" s="447" t="str">
        <f t="shared" si="901"/>
        <v>CL</v>
      </c>
      <c r="AX1459" s="447" t="str">
        <f t="shared" si="901"/>
        <v>AIC</v>
      </c>
      <c r="AY1459" s="447" t="str">
        <f t="shared" si="905"/>
        <v>ERB</v>
      </c>
      <c r="AZ1459" s="447" t="str">
        <f t="shared" si="905"/>
        <v>GRB</v>
      </c>
      <c r="BA1459" s="447" t="str">
        <f t="shared" si="905"/>
        <v>Non-Op</v>
      </c>
      <c r="BC1459" s="449" t="s">
        <v>2100</v>
      </c>
      <c r="BD1459" s="552">
        <f t="shared" si="875"/>
        <v>-310408</v>
      </c>
      <c r="BF1459" s="435"/>
      <c r="BG1459" s="435"/>
      <c r="BH1459" s="435"/>
      <c r="BI1459" s="435"/>
      <c r="BJ1459" s="435"/>
      <c r="BK1459" s="435"/>
      <c r="BL1459" s="435"/>
      <c r="BN1459" s="444"/>
    </row>
    <row r="1460" spans="1:66" s="28" customFormat="1" ht="12" customHeight="1">
      <c r="A1460" s="287">
        <v>24200633</v>
      </c>
      <c r="B1460" s="288" t="str">
        <f t="shared" si="902"/>
        <v>24200633</v>
      </c>
      <c r="C1460" s="444" t="s">
        <v>1900</v>
      </c>
      <c r="D1460" s="445" t="s">
        <v>2092</v>
      </c>
      <c r="E1460" s="445"/>
      <c r="F1460" s="444"/>
      <c r="G1460" s="445"/>
      <c r="H1460" s="547">
        <v>-5989302.6699999999</v>
      </c>
      <c r="I1460" s="547">
        <v>-439893.08</v>
      </c>
      <c r="J1460" s="547">
        <v>-149853.18</v>
      </c>
      <c r="K1460" s="547">
        <v>-1807437.83</v>
      </c>
      <c r="L1460" s="547">
        <v>-2335044.19</v>
      </c>
      <c r="M1460" s="547">
        <v>-2995212.58</v>
      </c>
      <c r="N1460" s="547">
        <v>-3460919.8</v>
      </c>
      <c r="O1460" s="547">
        <v>-4050649.76</v>
      </c>
      <c r="P1460" s="547">
        <v>-4640584.7699999996</v>
      </c>
      <c r="Q1460" s="547">
        <v>-5204743.97</v>
      </c>
      <c r="R1460" s="547">
        <v>-5903098.1500000004</v>
      </c>
      <c r="S1460" s="547">
        <v>-6548357.3600000003</v>
      </c>
      <c r="T1460" s="547">
        <v>-6904958.9900000002</v>
      </c>
      <c r="U1460" s="547"/>
      <c r="V1460" s="547">
        <f t="shared" si="868"/>
        <v>-3665243.791666666</v>
      </c>
      <c r="W1460" s="285"/>
      <c r="X1460" s="286"/>
      <c r="Y1460" s="548">
        <f t="shared" si="895"/>
        <v>0</v>
      </c>
      <c r="Z1460" s="549">
        <f t="shared" si="895"/>
        <v>-6904958.9900000002</v>
      </c>
      <c r="AA1460" s="549">
        <f t="shared" si="895"/>
        <v>0</v>
      </c>
      <c r="AB1460" s="282">
        <f t="shared" si="866"/>
        <v>0</v>
      </c>
      <c r="AC1460" s="281">
        <f t="shared" si="867"/>
        <v>0</v>
      </c>
      <c r="AD1460" s="549">
        <f t="shared" si="869"/>
        <v>0</v>
      </c>
      <c r="AE1460" s="553">
        <f t="shared" si="870"/>
        <v>0</v>
      </c>
      <c r="AF1460" s="282">
        <f t="shared" si="871"/>
        <v>0</v>
      </c>
      <c r="AG1460" s="283">
        <f t="shared" si="873"/>
        <v>0</v>
      </c>
      <c r="AH1460" s="281">
        <f t="shared" si="890"/>
        <v>0</v>
      </c>
      <c r="AI1460" s="551">
        <f t="shared" si="898"/>
        <v>0</v>
      </c>
      <c r="AJ1460" s="549">
        <f t="shared" si="898"/>
        <v>-3665243.791666666</v>
      </c>
      <c r="AK1460" s="549">
        <f t="shared" si="898"/>
        <v>0</v>
      </c>
      <c r="AL1460" s="282">
        <f t="shared" si="903"/>
        <v>0</v>
      </c>
      <c r="AM1460" s="281">
        <f t="shared" si="904"/>
        <v>0</v>
      </c>
      <c r="AN1460" s="549">
        <f t="shared" si="899"/>
        <v>0</v>
      </c>
      <c r="AO1460" s="549">
        <f t="shared" si="900"/>
        <v>0</v>
      </c>
      <c r="AP1460" s="549">
        <f t="shared" ref="AP1460:AP1527" si="906">IF($D1460=AP$5,$V1460,IF($D1460=AP$4, $V1460*$AL$2,0))</f>
        <v>0</v>
      </c>
      <c r="AQ1460" s="283">
        <f t="shared" si="894"/>
        <v>0</v>
      </c>
      <c r="AR1460" s="281">
        <f t="shared" si="897"/>
        <v>0</v>
      </c>
      <c r="AT1460" s="446"/>
      <c r="AU1460" s="344"/>
      <c r="AV1460" s="447" t="str">
        <f t="shared" si="901"/>
        <v>CA</v>
      </c>
      <c r="AW1460" s="447" t="str">
        <f t="shared" si="901"/>
        <v>CL</v>
      </c>
      <c r="AX1460" s="447" t="str">
        <f t="shared" si="901"/>
        <v>AIC</v>
      </c>
      <c r="AY1460" s="447" t="str">
        <f t="shared" si="905"/>
        <v>ERB</v>
      </c>
      <c r="AZ1460" s="447" t="str">
        <f t="shared" si="905"/>
        <v>GRB</v>
      </c>
      <c r="BA1460" s="447" t="str">
        <f t="shared" si="905"/>
        <v>Non-Op</v>
      </c>
      <c r="BC1460" s="445" t="s">
        <v>2334</v>
      </c>
      <c r="BD1460" s="552">
        <f t="shared" si="875"/>
        <v>-6904958.9900000002</v>
      </c>
      <c r="BF1460" s="435"/>
      <c r="BG1460" s="435"/>
      <c r="BH1460" s="435"/>
      <c r="BI1460" s="435"/>
      <c r="BJ1460" s="435"/>
      <c r="BK1460" s="435"/>
      <c r="BL1460" s="435"/>
      <c r="BN1460" s="444"/>
    </row>
    <row r="1461" spans="1:66" s="28" customFormat="1" ht="12" customHeight="1">
      <c r="A1461" s="287">
        <v>24200641</v>
      </c>
      <c r="B1461" s="288" t="str">
        <f t="shared" si="902"/>
        <v>24200641</v>
      </c>
      <c r="C1461" s="444" t="s">
        <v>2990</v>
      </c>
      <c r="D1461" s="445" t="s">
        <v>1165</v>
      </c>
      <c r="E1461" s="445"/>
      <c r="F1461" s="444"/>
      <c r="G1461" s="445"/>
      <c r="H1461" s="547">
        <v>-977098</v>
      </c>
      <c r="I1461" s="547">
        <v>-977098</v>
      </c>
      <c r="J1461" s="547">
        <v>-977098</v>
      </c>
      <c r="K1461" s="547">
        <v>-405000</v>
      </c>
      <c r="L1461" s="547">
        <v>-405000</v>
      </c>
      <c r="M1461" s="547">
        <v>-405000</v>
      </c>
      <c r="N1461" s="547">
        <v>-589091</v>
      </c>
      <c r="O1461" s="547">
        <v>-589091</v>
      </c>
      <c r="P1461" s="547">
        <v>-589091</v>
      </c>
      <c r="Q1461" s="547">
        <v>-358354</v>
      </c>
      <c r="R1461" s="547">
        <v>-358354</v>
      </c>
      <c r="S1461" s="547">
        <v>-358354</v>
      </c>
      <c r="T1461" s="547">
        <v>-432092</v>
      </c>
      <c r="U1461" s="547"/>
      <c r="V1461" s="547">
        <f t="shared" si="868"/>
        <v>-559677.16666666663</v>
      </c>
      <c r="W1461" s="285"/>
      <c r="X1461" s="286"/>
      <c r="Y1461" s="548">
        <f t="shared" si="895"/>
        <v>0</v>
      </c>
      <c r="Z1461" s="549">
        <f t="shared" si="895"/>
        <v>0</v>
      </c>
      <c r="AA1461" s="549">
        <f t="shared" si="895"/>
        <v>0</v>
      </c>
      <c r="AB1461" s="282">
        <f t="shared" si="866"/>
        <v>-432092</v>
      </c>
      <c r="AC1461" s="281">
        <f t="shared" si="867"/>
        <v>0</v>
      </c>
      <c r="AD1461" s="549">
        <f t="shared" si="869"/>
        <v>0</v>
      </c>
      <c r="AE1461" s="553">
        <f t="shared" si="870"/>
        <v>0</v>
      </c>
      <c r="AF1461" s="282">
        <f t="shared" si="871"/>
        <v>-432092</v>
      </c>
      <c r="AG1461" s="283">
        <f t="shared" si="873"/>
        <v>-432092</v>
      </c>
      <c r="AH1461" s="281">
        <f t="shared" si="890"/>
        <v>0</v>
      </c>
      <c r="AI1461" s="551">
        <f t="shared" si="898"/>
        <v>0</v>
      </c>
      <c r="AJ1461" s="549">
        <f t="shared" si="898"/>
        <v>0</v>
      </c>
      <c r="AK1461" s="549">
        <f t="shared" si="898"/>
        <v>0</v>
      </c>
      <c r="AL1461" s="282">
        <f t="shared" si="903"/>
        <v>-559677.16666666663</v>
      </c>
      <c r="AM1461" s="281">
        <f t="shared" si="904"/>
        <v>0</v>
      </c>
      <c r="AN1461" s="549">
        <f t="shared" si="899"/>
        <v>0</v>
      </c>
      <c r="AO1461" s="549">
        <f t="shared" si="900"/>
        <v>0</v>
      </c>
      <c r="AP1461" s="549">
        <f t="shared" si="906"/>
        <v>-559677.16666666663</v>
      </c>
      <c r="AQ1461" s="283">
        <f t="shared" si="894"/>
        <v>-559677.16666666663</v>
      </c>
      <c r="AR1461" s="281">
        <f t="shared" si="897"/>
        <v>0</v>
      </c>
      <c r="AT1461" s="446" t="s">
        <v>2064</v>
      </c>
      <c r="AU1461" s="344"/>
      <c r="AV1461" s="447" t="str">
        <f t="shared" si="901"/>
        <v>CA</v>
      </c>
      <c r="AW1461" s="447" t="str">
        <f t="shared" si="901"/>
        <v>CL</v>
      </c>
      <c r="AX1461" s="447" t="str">
        <f t="shared" si="901"/>
        <v>AIC</v>
      </c>
      <c r="AY1461" s="447" t="str">
        <f t="shared" si="905"/>
        <v>ERB</v>
      </c>
      <c r="AZ1461" s="447" t="str">
        <f t="shared" si="905"/>
        <v>GRB</v>
      </c>
      <c r="BA1461" s="447" t="str">
        <f t="shared" si="905"/>
        <v>Non-Op</v>
      </c>
      <c r="BC1461" s="449" t="s">
        <v>2100</v>
      </c>
      <c r="BD1461" s="552">
        <f t="shared" si="875"/>
        <v>-432092</v>
      </c>
      <c r="BF1461" s="435"/>
      <c r="BG1461" s="435"/>
      <c r="BH1461" s="435"/>
      <c r="BI1461" s="435"/>
      <c r="BJ1461" s="435"/>
      <c r="BK1461" s="435"/>
      <c r="BL1461" s="435"/>
      <c r="BN1461" s="444"/>
    </row>
    <row r="1462" spans="1:66" s="28" customFormat="1" ht="12" customHeight="1">
      <c r="A1462" s="287">
        <v>24200651</v>
      </c>
      <c r="B1462" s="288" t="str">
        <f t="shared" si="902"/>
        <v>24200651</v>
      </c>
      <c r="C1462" s="444" t="s">
        <v>1901</v>
      </c>
      <c r="D1462" s="445" t="s">
        <v>2092</v>
      </c>
      <c r="E1462" s="445"/>
      <c r="F1462" s="444"/>
      <c r="G1462" s="445"/>
      <c r="H1462" s="547">
        <v>-169500</v>
      </c>
      <c r="I1462" s="547">
        <v>-171750</v>
      </c>
      <c r="J1462" s="547">
        <v>-174000</v>
      </c>
      <c r="K1462" s="547">
        <v>-176250</v>
      </c>
      <c r="L1462" s="547">
        <v>-178500</v>
      </c>
      <c r="M1462" s="547">
        <v>-180750</v>
      </c>
      <c r="N1462" s="547">
        <v>-183000</v>
      </c>
      <c r="O1462" s="547">
        <v>-185250</v>
      </c>
      <c r="P1462" s="547">
        <v>-187500</v>
      </c>
      <c r="Q1462" s="547">
        <v>-189750</v>
      </c>
      <c r="R1462" s="547">
        <v>0</v>
      </c>
      <c r="S1462" s="547">
        <v>0</v>
      </c>
      <c r="T1462" s="547">
        <v>0</v>
      </c>
      <c r="U1462" s="547"/>
      <c r="V1462" s="547">
        <f t="shared" si="868"/>
        <v>-142625</v>
      </c>
      <c r="W1462" s="285"/>
      <c r="X1462" s="285"/>
      <c r="Y1462" s="548">
        <f t="shared" si="895"/>
        <v>0</v>
      </c>
      <c r="Z1462" s="549">
        <f t="shared" si="895"/>
        <v>0</v>
      </c>
      <c r="AA1462" s="549">
        <f t="shared" si="895"/>
        <v>0</v>
      </c>
      <c r="AB1462" s="282">
        <f t="shared" si="866"/>
        <v>0</v>
      </c>
      <c r="AC1462" s="281">
        <f t="shared" si="867"/>
        <v>0</v>
      </c>
      <c r="AD1462" s="549">
        <f t="shared" si="869"/>
        <v>0</v>
      </c>
      <c r="AE1462" s="553">
        <f t="shared" si="870"/>
        <v>0</v>
      </c>
      <c r="AF1462" s="282">
        <f t="shared" si="871"/>
        <v>0</v>
      </c>
      <c r="AG1462" s="283">
        <f t="shared" si="873"/>
        <v>0</v>
      </c>
      <c r="AH1462" s="281">
        <f t="shared" si="890"/>
        <v>0</v>
      </c>
      <c r="AI1462" s="551">
        <f t="shared" si="898"/>
        <v>0</v>
      </c>
      <c r="AJ1462" s="549">
        <f t="shared" si="898"/>
        <v>-142625</v>
      </c>
      <c r="AK1462" s="549">
        <f t="shared" si="898"/>
        <v>0</v>
      </c>
      <c r="AL1462" s="282">
        <f t="shared" si="903"/>
        <v>0</v>
      </c>
      <c r="AM1462" s="281">
        <f t="shared" si="904"/>
        <v>0</v>
      </c>
      <c r="AN1462" s="549">
        <f t="shared" si="899"/>
        <v>0</v>
      </c>
      <c r="AO1462" s="549">
        <f t="shared" si="900"/>
        <v>0</v>
      </c>
      <c r="AP1462" s="549">
        <f t="shared" si="906"/>
        <v>0</v>
      </c>
      <c r="AQ1462" s="283">
        <f t="shared" si="894"/>
        <v>0</v>
      </c>
      <c r="AR1462" s="281">
        <f t="shared" si="897"/>
        <v>0</v>
      </c>
      <c r="AT1462" s="446"/>
      <c r="AU1462" s="344"/>
      <c r="AV1462" s="447" t="str">
        <f t="shared" si="901"/>
        <v>CA</v>
      </c>
      <c r="AW1462" s="447" t="str">
        <f t="shared" si="901"/>
        <v>CL</v>
      </c>
      <c r="AX1462" s="447" t="str">
        <f t="shared" si="901"/>
        <v>AIC</v>
      </c>
      <c r="AY1462" s="447" t="str">
        <f t="shared" si="905"/>
        <v>ERB</v>
      </c>
      <c r="AZ1462" s="447" t="str">
        <f t="shared" si="905"/>
        <v>GRB</v>
      </c>
      <c r="BA1462" s="447" t="str">
        <f t="shared" si="905"/>
        <v>Non-Op</v>
      </c>
      <c r="BC1462" s="445" t="s">
        <v>2334</v>
      </c>
      <c r="BD1462" s="552">
        <f t="shared" si="875"/>
        <v>0</v>
      </c>
      <c r="BF1462" s="435"/>
      <c r="BG1462" s="435"/>
      <c r="BH1462" s="435"/>
      <c r="BI1462" s="435"/>
      <c r="BJ1462" s="435"/>
      <c r="BK1462" s="435"/>
      <c r="BL1462" s="435"/>
      <c r="BN1462" s="444"/>
    </row>
    <row r="1463" spans="1:66" s="28" customFormat="1" ht="12" customHeight="1">
      <c r="A1463" s="351">
        <v>24200653</v>
      </c>
      <c r="B1463" s="352" t="str">
        <f t="shared" si="902"/>
        <v>24200653</v>
      </c>
      <c r="C1463" s="444" t="s">
        <v>1902</v>
      </c>
      <c r="D1463" s="445" t="s">
        <v>2092</v>
      </c>
      <c r="E1463" s="445"/>
      <c r="F1463" s="444"/>
      <c r="G1463" s="445"/>
      <c r="H1463" s="547">
        <v>-1030118.36</v>
      </c>
      <c r="I1463" s="547">
        <v>-1168602.1000000001</v>
      </c>
      <c r="J1463" s="547">
        <v>-1364561.95</v>
      </c>
      <c r="K1463" s="547">
        <v>-541633.72</v>
      </c>
      <c r="L1463" s="547">
        <v>-510719.24</v>
      </c>
      <c r="M1463" s="547">
        <v>-639238.18000000005</v>
      </c>
      <c r="N1463" s="547">
        <v>-864820.31</v>
      </c>
      <c r="O1463" s="547">
        <v>-999636.87</v>
      </c>
      <c r="P1463" s="547">
        <v>-994650.98</v>
      </c>
      <c r="Q1463" s="547">
        <v>-1166622.3600000001</v>
      </c>
      <c r="R1463" s="547">
        <v>-1269465.25</v>
      </c>
      <c r="S1463" s="547">
        <v>-1571207.75</v>
      </c>
      <c r="T1463" s="547">
        <v>-1713310.47</v>
      </c>
      <c r="U1463" s="547"/>
      <c r="V1463" s="547">
        <f t="shared" si="868"/>
        <v>-1038572.7604166666</v>
      </c>
      <c r="W1463" s="285"/>
      <c r="X1463" s="325"/>
      <c r="Y1463" s="548">
        <f t="shared" si="895"/>
        <v>0</v>
      </c>
      <c r="Z1463" s="549">
        <f t="shared" si="895"/>
        <v>-1713310.47</v>
      </c>
      <c r="AA1463" s="549">
        <f t="shared" si="895"/>
        <v>0</v>
      </c>
      <c r="AB1463" s="282">
        <f t="shared" si="866"/>
        <v>0</v>
      </c>
      <c r="AC1463" s="281">
        <f t="shared" si="867"/>
        <v>0</v>
      </c>
      <c r="AD1463" s="549">
        <f t="shared" si="869"/>
        <v>0</v>
      </c>
      <c r="AE1463" s="553">
        <f t="shared" si="870"/>
        <v>0</v>
      </c>
      <c r="AF1463" s="282">
        <f t="shared" si="871"/>
        <v>0</v>
      </c>
      <c r="AG1463" s="283">
        <f t="shared" si="873"/>
        <v>0</v>
      </c>
      <c r="AH1463" s="281">
        <f t="shared" si="890"/>
        <v>0</v>
      </c>
      <c r="AI1463" s="551">
        <f t="shared" si="898"/>
        <v>0</v>
      </c>
      <c r="AJ1463" s="549">
        <f t="shared" si="898"/>
        <v>-1038572.7604166666</v>
      </c>
      <c r="AK1463" s="549">
        <f t="shared" si="898"/>
        <v>0</v>
      </c>
      <c r="AL1463" s="282">
        <f t="shared" si="903"/>
        <v>0</v>
      </c>
      <c r="AM1463" s="281">
        <f t="shared" si="904"/>
        <v>0</v>
      </c>
      <c r="AN1463" s="549">
        <f t="shared" si="899"/>
        <v>0</v>
      </c>
      <c r="AO1463" s="549">
        <f t="shared" si="900"/>
        <v>0</v>
      </c>
      <c r="AP1463" s="549">
        <f t="shared" si="906"/>
        <v>0</v>
      </c>
      <c r="AQ1463" s="283">
        <f t="shared" si="894"/>
        <v>0</v>
      </c>
      <c r="AR1463" s="281">
        <f t="shared" si="897"/>
        <v>0</v>
      </c>
      <c r="AT1463" s="446"/>
      <c r="AU1463" s="344"/>
      <c r="AV1463" s="447" t="str">
        <f t="shared" si="901"/>
        <v>CA</v>
      </c>
      <c r="AW1463" s="447" t="str">
        <f t="shared" si="901"/>
        <v>CL</v>
      </c>
      <c r="AX1463" s="447" t="str">
        <f t="shared" si="901"/>
        <v>AIC</v>
      </c>
      <c r="AY1463" s="447" t="str">
        <f t="shared" si="905"/>
        <v>ERB</v>
      </c>
      <c r="AZ1463" s="447" t="str">
        <f t="shared" si="905"/>
        <v>GRB</v>
      </c>
      <c r="BA1463" s="447" t="str">
        <f t="shared" si="905"/>
        <v>Non-Op</v>
      </c>
      <c r="BC1463" s="445" t="s">
        <v>2334</v>
      </c>
      <c r="BD1463" s="552">
        <f t="shared" si="875"/>
        <v>-1713310.47</v>
      </c>
      <c r="BF1463" s="435"/>
      <c r="BG1463" s="435"/>
      <c r="BH1463" s="435"/>
      <c r="BI1463" s="435"/>
      <c r="BJ1463" s="435"/>
      <c r="BK1463" s="435"/>
      <c r="BL1463" s="435"/>
      <c r="BN1463" s="444"/>
    </row>
    <row r="1464" spans="1:66" s="28" customFormat="1" ht="12" customHeight="1">
      <c r="A1464" s="287">
        <v>24200661</v>
      </c>
      <c r="B1464" s="288" t="str">
        <f t="shared" si="902"/>
        <v>24200661</v>
      </c>
      <c r="C1464" s="444" t="s">
        <v>1903</v>
      </c>
      <c r="D1464" s="445" t="s">
        <v>2092</v>
      </c>
      <c r="E1464" s="445"/>
      <c r="F1464" s="444"/>
      <c r="G1464" s="445"/>
      <c r="H1464" s="547">
        <v>-383047.46</v>
      </c>
      <c r="I1464" s="547">
        <v>-425608.29</v>
      </c>
      <c r="J1464" s="547">
        <v>-468169.12</v>
      </c>
      <c r="K1464" s="547">
        <v>-510729.91</v>
      </c>
      <c r="L1464" s="547">
        <v>-43837.64</v>
      </c>
      <c r="M1464" s="547">
        <v>-87675.29</v>
      </c>
      <c r="N1464" s="547">
        <v>-131512.94</v>
      </c>
      <c r="O1464" s="547">
        <v>-175350.59</v>
      </c>
      <c r="P1464" s="547">
        <v>-219188.24</v>
      </c>
      <c r="Q1464" s="547">
        <v>-263025.89</v>
      </c>
      <c r="R1464" s="547">
        <v>-306863.53999999998</v>
      </c>
      <c r="S1464" s="547">
        <v>-350701.19</v>
      </c>
      <c r="T1464" s="547">
        <v>-394538.84</v>
      </c>
      <c r="U1464" s="547"/>
      <c r="V1464" s="547">
        <f t="shared" si="868"/>
        <v>-280954.64916666661</v>
      </c>
      <c r="W1464" s="285"/>
      <c r="X1464" s="285"/>
      <c r="Y1464" s="548">
        <f t="shared" ref="Y1464:AA1484" si="907">IF($D1464=Y$5,$T1464,0)</f>
        <v>0</v>
      </c>
      <c r="Z1464" s="549">
        <f t="shared" si="907"/>
        <v>-394538.84</v>
      </c>
      <c r="AA1464" s="549">
        <f t="shared" si="907"/>
        <v>0</v>
      </c>
      <c r="AB1464" s="282">
        <f t="shared" si="866"/>
        <v>0</v>
      </c>
      <c r="AC1464" s="281">
        <f t="shared" si="867"/>
        <v>0</v>
      </c>
      <c r="AD1464" s="549">
        <f t="shared" si="869"/>
        <v>0</v>
      </c>
      <c r="AE1464" s="553">
        <f t="shared" si="870"/>
        <v>0</v>
      </c>
      <c r="AF1464" s="282">
        <f t="shared" si="871"/>
        <v>0</v>
      </c>
      <c r="AG1464" s="283">
        <f t="shared" si="873"/>
        <v>0</v>
      </c>
      <c r="AH1464" s="281">
        <f t="shared" si="890"/>
        <v>0</v>
      </c>
      <c r="AI1464" s="551">
        <f t="shared" si="898"/>
        <v>0</v>
      </c>
      <c r="AJ1464" s="549">
        <f t="shared" si="898"/>
        <v>-280954.64916666661</v>
      </c>
      <c r="AK1464" s="549">
        <f t="shared" si="898"/>
        <v>0</v>
      </c>
      <c r="AL1464" s="282">
        <f t="shared" si="903"/>
        <v>0</v>
      </c>
      <c r="AM1464" s="281">
        <f t="shared" si="904"/>
        <v>0</v>
      </c>
      <c r="AN1464" s="549">
        <f t="shared" si="899"/>
        <v>0</v>
      </c>
      <c r="AO1464" s="549">
        <f t="shared" si="900"/>
        <v>0</v>
      </c>
      <c r="AP1464" s="549">
        <f t="shared" si="906"/>
        <v>0</v>
      </c>
      <c r="AQ1464" s="283">
        <f t="shared" si="894"/>
        <v>0</v>
      </c>
      <c r="AR1464" s="281">
        <f t="shared" si="897"/>
        <v>0</v>
      </c>
      <c r="AT1464" s="446"/>
      <c r="AU1464" s="344"/>
      <c r="AV1464" s="447" t="str">
        <f t="shared" si="901"/>
        <v>CA</v>
      </c>
      <c r="AW1464" s="447" t="str">
        <f t="shared" si="901"/>
        <v>CL</v>
      </c>
      <c r="AX1464" s="447" t="str">
        <f t="shared" si="901"/>
        <v>AIC</v>
      </c>
      <c r="AY1464" s="447" t="str">
        <f t="shared" si="905"/>
        <v>ERB</v>
      </c>
      <c r="AZ1464" s="447" t="str">
        <f t="shared" si="905"/>
        <v>GRB</v>
      </c>
      <c r="BA1464" s="447" t="str">
        <f t="shared" si="905"/>
        <v>Non-Op</v>
      </c>
      <c r="BC1464" s="445" t="s">
        <v>2334</v>
      </c>
      <c r="BD1464" s="552">
        <f t="shared" si="875"/>
        <v>-394538.84</v>
      </c>
      <c r="BF1464" s="435"/>
      <c r="BG1464" s="435"/>
      <c r="BH1464" s="435"/>
      <c r="BI1464" s="435"/>
      <c r="BJ1464" s="435"/>
      <c r="BK1464" s="435"/>
      <c r="BL1464" s="435"/>
      <c r="BN1464" s="444"/>
    </row>
    <row r="1465" spans="1:66" s="28" customFormat="1" ht="12" customHeight="1">
      <c r="A1465" s="287">
        <v>24200671</v>
      </c>
      <c r="B1465" s="288" t="str">
        <f t="shared" si="902"/>
        <v>24200671</v>
      </c>
      <c r="C1465" s="444" t="s">
        <v>1904</v>
      </c>
      <c r="D1465" s="445" t="s">
        <v>2092</v>
      </c>
      <c r="E1465" s="445"/>
      <c r="F1465" s="444"/>
      <c r="G1465" s="445"/>
      <c r="H1465" s="547">
        <v>-113444.18</v>
      </c>
      <c r="I1465" s="547">
        <v>-126049.09</v>
      </c>
      <c r="J1465" s="547">
        <v>-138654</v>
      </c>
      <c r="K1465" s="547">
        <v>-151258.96</v>
      </c>
      <c r="L1465" s="547">
        <v>-12983.05</v>
      </c>
      <c r="M1465" s="547">
        <v>-25966.11</v>
      </c>
      <c r="N1465" s="547">
        <v>-38949.17</v>
      </c>
      <c r="O1465" s="547">
        <v>-51932.23</v>
      </c>
      <c r="P1465" s="547">
        <v>-64915.29</v>
      </c>
      <c r="Q1465" s="547">
        <v>-77898.350000000006</v>
      </c>
      <c r="R1465" s="547">
        <v>-90881.41</v>
      </c>
      <c r="S1465" s="547">
        <v>-103864.47</v>
      </c>
      <c r="T1465" s="547">
        <v>-116847.53</v>
      </c>
      <c r="U1465" s="547"/>
      <c r="V1465" s="547">
        <f t="shared" si="868"/>
        <v>-83208.165416666656</v>
      </c>
      <c r="W1465" s="285"/>
      <c r="X1465" s="285"/>
      <c r="Y1465" s="548">
        <f t="shared" si="907"/>
        <v>0</v>
      </c>
      <c r="Z1465" s="549">
        <f t="shared" si="907"/>
        <v>-116847.53</v>
      </c>
      <c r="AA1465" s="549">
        <f t="shared" si="907"/>
        <v>0</v>
      </c>
      <c r="AB1465" s="282">
        <f t="shared" si="866"/>
        <v>0</v>
      </c>
      <c r="AC1465" s="281">
        <f t="shared" si="867"/>
        <v>0</v>
      </c>
      <c r="AD1465" s="549">
        <f t="shared" si="869"/>
        <v>0</v>
      </c>
      <c r="AE1465" s="553">
        <f t="shared" si="870"/>
        <v>0</v>
      </c>
      <c r="AF1465" s="282">
        <f t="shared" si="871"/>
        <v>0</v>
      </c>
      <c r="AG1465" s="283">
        <f t="shared" si="873"/>
        <v>0</v>
      </c>
      <c r="AH1465" s="281">
        <f t="shared" si="890"/>
        <v>0</v>
      </c>
      <c r="AI1465" s="551">
        <f t="shared" si="898"/>
        <v>0</v>
      </c>
      <c r="AJ1465" s="549">
        <f t="shared" si="898"/>
        <v>-83208.165416666656</v>
      </c>
      <c r="AK1465" s="549">
        <f t="shared" si="898"/>
        <v>0</v>
      </c>
      <c r="AL1465" s="282">
        <f t="shared" si="903"/>
        <v>0</v>
      </c>
      <c r="AM1465" s="281">
        <f t="shared" si="904"/>
        <v>0</v>
      </c>
      <c r="AN1465" s="549">
        <f t="shared" si="899"/>
        <v>0</v>
      </c>
      <c r="AO1465" s="549">
        <f t="shared" si="900"/>
        <v>0</v>
      </c>
      <c r="AP1465" s="549">
        <f t="shared" si="906"/>
        <v>0</v>
      </c>
      <c r="AQ1465" s="283">
        <f t="shared" si="894"/>
        <v>0</v>
      </c>
      <c r="AR1465" s="281">
        <f t="shared" si="897"/>
        <v>0</v>
      </c>
      <c r="AT1465" s="446"/>
      <c r="AU1465" s="344"/>
      <c r="AV1465" s="447" t="str">
        <f t="shared" si="901"/>
        <v>CA</v>
      </c>
      <c r="AW1465" s="447" t="str">
        <f t="shared" si="901"/>
        <v>CL</v>
      </c>
      <c r="AX1465" s="447" t="str">
        <f t="shared" si="901"/>
        <v>AIC</v>
      </c>
      <c r="AY1465" s="447" t="str">
        <f t="shared" si="905"/>
        <v>ERB</v>
      </c>
      <c r="AZ1465" s="447" t="str">
        <f t="shared" si="905"/>
        <v>GRB</v>
      </c>
      <c r="BA1465" s="447" t="str">
        <f t="shared" si="905"/>
        <v>Non-Op</v>
      </c>
      <c r="BC1465" s="445" t="s">
        <v>2334</v>
      </c>
      <c r="BD1465" s="552">
        <f t="shared" si="875"/>
        <v>-116847.53</v>
      </c>
      <c r="BF1465" s="435"/>
      <c r="BG1465" s="435"/>
      <c r="BH1465" s="435"/>
      <c r="BI1465" s="435"/>
      <c r="BJ1465" s="435"/>
      <c r="BK1465" s="435"/>
      <c r="BL1465" s="435"/>
      <c r="BN1465" s="444"/>
    </row>
    <row r="1466" spans="1:66" s="28" customFormat="1" ht="12" customHeight="1">
      <c r="A1466" s="287">
        <v>24200681</v>
      </c>
      <c r="B1466" s="288" t="str">
        <f t="shared" si="902"/>
        <v>24200681</v>
      </c>
      <c r="C1466" s="444" t="s">
        <v>1905</v>
      </c>
      <c r="D1466" s="445" t="s">
        <v>2092</v>
      </c>
      <c r="E1466" s="445"/>
      <c r="F1466" s="444"/>
      <c r="G1466" s="445"/>
      <c r="H1466" s="547">
        <v>-113444.18</v>
      </c>
      <c r="I1466" s="547">
        <v>-126049.09</v>
      </c>
      <c r="J1466" s="547">
        <v>-138654</v>
      </c>
      <c r="K1466" s="547">
        <v>-151258.96</v>
      </c>
      <c r="L1466" s="547">
        <v>-12983.05</v>
      </c>
      <c r="M1466" s="547">
        <v>-25966.11</v>
      </c>
      <c r="N1466" s="547">
        <v>-38949.17</v>
      </c>
      <c r="O1466" s="547">
        <v>-51932.23</v>
      </c>
      <c r="P1466" s="547">
        <v>-64915.29</v>
      </c>
      <c r="Q1466" s="547">
        <v>-77898.350000000006</v>
      </c>
      <c r="R1466" s="547">
        <v>-90881.41</v>
      </c>
      <c r="S1466" s="547">
        <v>-103864.47</v>
      </c>
      <c r="T1466" s="547">
        <v>-116847.53</v>
      </c>
      <c r="U1466" s="547"/>
      <c r="V1466" s="547">
        <f t="shared" si="868"/>
        <v>-83208.165416666656</v>
      </c>
      <c r="W1466" s="285"/>
      <c r="X1466" s="285"/>
      <c r="Y1466" s="548">
        <f t="shared" si="907"/>
        <v>0</v>
      </c>
      <c r="Z1466" s="549">
        <f t="shared" si="907"/>
        <v>-116847.53</v>
      </c>
      <c r="AA1466" s="549">
        <f t="shared" si="907"/>
        <v>0</v>
      </c>
      <c r="AB1466" s="282">
        <f t="shared" si="866"/>
        <v>0</v>
      </c>
      <c r="AC1466" s="281">
        <f t="shared" si="867"/>
        <v>0</v>
      </c>
      <c r="AD1466" s="549">
        <f t="shared" si="869"/>
        <v>0</v>
      </c>
      <c r="AE1466" s="553">
        <f t="shared" si="870"/>
        <v>0</v>
      </c>
      <c r="AF1466" s="282">
        <f t="shared" si="871"/>
        <v>0</v>
      </c>
      <c r="AG1466" s="283">
        <f t="shared" si="873"/>
        <v>0</v>
      </c>
      <c r="AH1466" s="281">
        <f t="shared" si="890"/>
        <v>0</v>
      </c>
      <c r="AI1466" s="551">
        <f t="shared" si="898"/>
        <v>0</v>
      </c>
      <c r="AJ1466" s="549">
        <f t="shared" si="898"/>
        <v>-83208.165416666656</v>
      </c>
      <c r="AK1466" s="549">
        <f t="shared" si="898"/>
        <v>0</v>
      </c>
      <c r="AL1466" s="282">
        <f t="shared" si="903"/>
        <v>0</v>
      </c>
      <c r="AM1466" s="281">
        <f t="shared" si="904"/>
        <v>0</v>
      </c>
      <c r="AN1466" s="549">
        <f t="shared" si="899"/>
        <v>0</v>
      </c>
      <c r="AO1466" s="549">
        <f t="shared" si="900"/>
        <v>0</v>
      </c>
      <c r="AP1466" s="549">
        <f t="shared" si="906"/>
        <v>0</v>
      </c>
      <c r="AQ1466" s="283">
        <f t="shared" si="894"/>
        <v>0</v>
      </c>
      <c r="AR1466" s="281">
        <f t="shared" si="897"/>
        <v>0</v>
      </c>
      <c r="AT1466" s="446"/>
      <c r="AU1466" s="344"/>
      <c r="AV1466" s="447" t="str">
        <f t="shared" si="901"/>
        <v>CA</v>
      </c>
      <c r="AW1466" s="447" t="str">
        <f t="shared" si="901"/>
        <v>CL</v>
      </c>
      <c r="AX1466" s="447" t="str">
        <f t="shared" si="901"/>
        <v>AIC</v>
      </c>
      <c r="AY1466" s="447" t="str">
        <f t="shared" si="905"/>
        <v>ERB</v>
      </c>
      <c r="AZ1466" s="447" t="str">
        <f t="shared" si="905"/>
        <v>GRB</v>
      </c>
      <c r="BA1466" s="447" t="str">
        <f t="shared" si="905"/>
        <v>Non-Op</v>
      </c>
      <c r="BC1466" s="445" t="s">
        <v>2334</v>
      </c>
      <c r="BD1466" s="552">
        <f t="shared" si="875"/>
        <v>-116847.53</v>
      </c>
      <c r="BF1466" s="435"/>
      <c r="BG1466" s="435"/>
      <c r="BH1466" s="435"/>
      <c r="BI1466" s="435"/>
      <c r="BJ1466" s="435"/>
      <c r="BK1466" s="435"/>
      <c r="BL1466" s="435"/>
      <c r="BN1466" s="444"/>
    </row>
    <row r="1467" spans="1:66" s="28" customFormat="1" ht="12" customHeight="1">
      <c r="A1467" s="321">
        <v>24200711</v>
      </c>
      <c r="B1467" s="318" t="str">
        <f t="shared" si="902"/>
        <v>24200711</v>
      </c>
      <c r="C1467" s="444" t="s">
        <v>1906</v>
      </c>
      <c r="D1467" s="445" t="s">
        <v>2092</v>
      </c>
      <c r="E1467" s="445"/>
      <c r="F1467" s="289">
        <v>42752</v>
      </c>
      <c r="G1467" s="445"/>
      <c r="H1467" s="547">
        <v>-867651</v>
      </c>
      <c r="I1467" s="547">
        <v>-931301</v>
      </c>
      <c r="J1467" s="547">
        <v>-994951</v>
      </c>
      <c r="K1467" s="547">
        <v>-1058601</v>
      </c>
      <c r="L1467" s="547">
        <v>-318251</v>
      </c>
      <c r="M1467" s="547">
        <v>-381901</v>
      </c>
      <c r="N1467" s="547">
        <v>-445551</v>
      </c>
      <c r="O1467" s="547">
        <v>-509201</v>
      </c>
      <c r="P1467" s="547">
        <v>-572851</v>
      </c>
      <c r="Q1467" s="547">
        <v>-636501</v>
      </c>
      <c r="R1467" s="547">
        <v>-700151</v>
      </c>
      <c r="S1467" s="547">
        <v>-763801</v>
      </c>
      <c r="T1467" s="547">
        <v>-807051</v>
      </c>
      <c r="U1467" s="547"/>
      <c r="V1467" s="547">
        <f t="shared" si="868"/>
        <v>-679201</v>
      </c>
      <c r="W1467" s="285"/>
      <c r="X1467" s="286"/>
      <c r="Y1467" s="548">
        <f t="shared" si="907"/>
        <v>0</v>
      </c>
      <c r="Z1467" s="549">
        <f t="shared" si="907"/>
        <v>-807051</v>
      </c>
      <c r="AA1467" s="549">
        <f t="shared" si="907"/>
        <v>0</v>
      </c>
      <c r="AB1467" s="282">
        <f t="shared" si="866"/>
        <v>0</v>
      </c>
      <c r="AC1467" s="281">
        <f t="shared" si="867"/>
        <v>0</v>
      </c>
      <c r="AD1467" s="549">
        <f t="shared" si="869"/>
        <v>0</v>
      </c>
      <c r="AE1467" s="553">
        <f t="shared" si="870"/>
        <v>0</v>
      </c>
      <c r="AF1467" s="282">
        <f t="shared" si="871"/>
        <v>0</v>
      </c>
      <c r="AG1467" s="283">
        <f t="shared" si="873"/>
        <v>0</v>
      </c>
      <c r="AH1467" s="281">
        <f t="shared" si="890"/>
        <v>0</v>
      </c>
      <c r="AI1467" s="551">
        <f t="shared" si="898"/>
        <v>0</v>
      </c>
      <c r="AJ1467" s="549">
        <f t="shared" si="898"/>
        <v>-679201</v>
      </c>
      <c r="AK1467" s="549">
        <f t="shared" si="898"/>
        <v>0</v>
      </c>
      <c r="AL1467" s="282">
        <f t="shared" si="903"/>
        <v>0</v>
      </c>
      <c r="AM1467" s="281">
        <f t="shared" si="904"/>
        <v>0</v>
      </c>
      <c r="AN1467" s="549">
        <f t="shared" si="899"/>
        <v>0</v>
      </c>
      <c r="AO1467" s="549">
        <f t="shared" si="900"/>
        <v>0</v>
      </c>
      <c r="AP1467" s="549">
        <f t="shared" si="906"/>
        <v>0</v>
      </c>
      <c r="AQ1467" s="283">
        <f t="shared" si="894"/>
        <v>0</v>
      </c>
      <c r="AR1467" s="281">
        <f t="shared" si="897"/>
        <v>0</v>
      </c>
      <c r="AT1467" s="446"/>
      <c r="AU1467" s="344"/>
      <c r="AV1467" s="447" t="str">
        <f t="shared" si="901"/>
        <v>CA</v>
      </c>
      <c r="AW1467" s="447" t="str">
        <f t="shared" si="901"/>
        <v>CL</v>
      </c>
      <c r="AX1467" s="447" t="str">
        <f t="shared" si="901"/>
        <v>AIC</v>
      </c>
      <c r="AY1467" s="447" t="str">
        <f t="shared" si="905"/>
        <v>ERB</v>
      </c>
      <c r="AZ1467" s="447" t="str">
        <f t="shared" si="905"/>
        <v>GRB</v>
      </c>
      <c r="BA1467" s="447" t="str">
        <f t="shared" si="905"/>
        <v>Non-Op</v>
      </c>
      <c r="BC1467" s="445" t="s">
        <v>2334</v>
      </c>
      <c r="BD1467" s="552">
        <f t="shared" si="875"/>
        <v>-807051</v>
      </c>
      <c r="BF1467" s="448"/>
      <c r="BG1467" s="448"/>
      <c r="BH1467" s="448"/>
      <c r="BI1467" s="448"/>
      <c r="BJ1467" s="448"/>
      <c r="BK1467" s="448"/>
      <c r="BL1467" s="448"/>
      <c r="BN1467" s="444"/>
    </row>
    <row r="1468" spans="1:66" s="28" customFormat="1" ht="12" customHeight="1">
      <c r="A1468" s="321">
        <v>24200721</v>
      </c>
      <c r="B1468" s="318" t="str">
        <f t="shared" si="902"/>
        <v>24200721</v>
      </c>
      <c r="C1468" s="444" t="s">
        <v>1907</v>
      </c>
      <c r="D1468" s="445" t="s">
        <v>2092</v>
      </c>
      <c r="E1468" s="445"/>
      <c r="F1468" s="294">
        <v>43070</v>
      </c>
      <c r="G1468" s="445"/>
      <c r="H1468" s="547">
        <v>0</v>
      </c>
      <c r="I1468" s="547">
        <v>0</v>
      </c>
      <c r="J1468" s="547">
        <v>0</v>
      </c>
      <c r="K1468" s="547">
        <v>0</v>
      </c>
      <c r="L1468" s="547">
        <v>0</v>
      </c>
      <c r="M1468" s="547">
        <v>0</v>
      </c>
      <c r="N1468" s="547">
        <v>0</v>
      </c>
      <c r="O1468" s="547">
        <v>0</v>
      </c>
      <c r="P1468" s="547">
        <v>0</v>
      </c>
      <c r="Q1468" s="547">
        <v>0</v>
      </c>
      <c r="R1468" s="547">
        <v>0</v>
      </c>
      <c r="S1468" s="547">
        <v>0</v>
      </c>
      <c r="T1468" s="547">
        <v>0</v>
      </c>
      <c r="U1468" s="547"/>
      <c r="V1468" s="547">
        <f t="shared" si="868"/>
        <v>0</v>
      </c>
      <c r="W1468" s="285"/>
      <c r="X1468" s="286"/>
      <c r="Y1468" s="548">
        <f t="shared" si="907"/>
        <v>0</v>
      </c>
      <c r="Z1468" s="549">
        <f t="shared" si="907"/>
        <v>0</v>
      </c>
      <c r="AA1468" s="549">
        <f t="shared" si="907"/>
        <v>0</v>
      </c>
      <c r="AB1468" s="282">
        <f t="shared" si="866"/>
        <v>0</v>
      </c>
      <c r="AC1468" s="281">
        <f t="shared" si="867"/>
        <v>0</v>
      </c>
      <c r="AD1468" s="549">
        <f t="shared" si="869"/>
        <v>0</v>
      </c>
      <c r="AE1468" s="553">
        <f t="shared" si="870"/>
        <v>0</v>
      </c>
      <c r="AF1468" s="282">
        <f t="shared" si="871"/>
        <v>0</v>
      </c>
      <c r="AG1468" s="283">
        <f t="shared" si="873"/>
        <v>0</v>
      </c>
      <c r="AH1468" s="281">
        <f t="shared" si="890"/>
        <v>0</v>
      </c>
      <c r="AI1468" s="551">
        <f t="shared" si="898"/>
        <v>0</v>
      </c>
      <c r="AJ1468" s="549">
        <f t="shared" si="898"/>
        <v>0</v>
      </c>
      <c r="AK1468" s="549">
        <f t="shared" si="898"/>
        <v>0</v>
      </c>
      <c r="AL1468" s="282">
        <f t="shared" si="903"/>
        <v>0</v>
      </c>
      <c r="AM1468" s="281">
        <f t="shared" si="904"/>
        <v>0</v>
      </c>
      <c r="AN1468" s="549">
        <f t="shared" si="899"/>
        <v>0</v>
      </c>
      <c r="AO1468" s="549">
        <f t="shared" si="900"/>
        <v>0</v>
      </c>
      <c r="AP1468" s="549">
        <f t="shared" si="906"/>
        <v>0</v>
      </c>
      <c r="AQ1468" s="283">
        <f t="shared" si="894"/>
        <v>0</v>
      </c>
      <c r="AR1468" s="281">
        <f t="shared" si="897"/>
        <v>0</v>
      </c>
      <c r="AT1468" s="446"/>
      <c r="AU1468" s="344"/>
      <c r="AV1468" s="447" t="str">
        <f t="shared" si="901"/>
        <v>CA</v>
      </c>
      <c r="AW1468" s="447" t="str">
        <f t="shared" si="901"/>
        <v>CL</v>
      </c>
      <c r="AX1468" s="447" t="str">
        <f t="shared" si="901"/>
        <v>AIC</v>
      </c>
      <c r="AY1468" s="447" t="str">
        <f t="shared" si="905"/>
        <v>ERB</v>
      </c>
      <c r="AZ1468" s="447" t="str">
        <f t="shared" si="905"/>
        <v>GRB</v>
      </c>
      <c r="BA1468" s="447" t="str">
        <f t="shared" si="905"/>
        <v>Non-Op</v>
      </c>
      <c r="BC1468" s="445" t="s">
        <v>2334</v>
      </c>
      <c r="BD1468" s="552">
        <f t="shared" si="875"/>
        <v>0</v>
      </c>
      <c r="BF1468" s="448"/>
      <c r="BG1468" s="448"/>
      <c r="BH1468" s="448"/>
      <c r="BI1468" s="448"/>
      <c r="BJ1468" s="448"/>
      <c r="BK1468" s="448"/>
      <c r="BL1468" s="448"/>
      <c r="BN1468" s="444"/>
    </row>
    <row r="1469" spans="1:66" s="28" customFormat="1" ht="12" customHeight="1">
      <c r="A1469" s="362">
        <v>24200763</v>
      </c>
      <c r="B1469" s="313" t="str">
        <f t="shared" si="902"/>
        <v>24200763</v>
      </c>
      <c r="C1469" s="703" t="s">
        <v>2336</v>
      </c>
      <c r="D1469" s="451" t="s">
        <v>1165</v>
      </c>
      <c r="E1469" s="451"/>
      <c r="F1469" s="291">
        <v>43482</v>
      </c>
      <c r="G1469" s="451"/>
      <c r="H1469" s="556">
        <v>-20397539.82</v>
      </c>
      <c r="I1469" s="556">
        <v>-19769395.41</v>
      </c>
      <c r="J1469" s="556">
        <v>-20837767.100000001</v>
      </c>
      <c r="K1469" s="556">
        <v>-20624294.039999999</v>
      </c>
      <c r="L1469" s="556">
        <v>-20738907.48</v>
      </c>
      <c r="M1469" s="556">
        <v>-20902319.73</v>
      </c>
      <c r="N1469" s="556">
        <v>-21134544.739999998</v>
      </c>
      <c r="O1469" s="556">
        <v>-21115022.030000001</v>
      </c>
      <c r="P1469" s="556">
        <v>-21344558.190000001</v>
      </c>
      <c r="Q1469" s="556">
        <v>-21564878.469999999</v>
      </c>
      <c r="R1469" s="556">
        <v>-19779812.190000001</v>
      </c>
      <c r="S1469" s="556">
        <v>-19792664.219999999</v>
      </c>
      <c r="T1469" s="556">
        <v>-20342265.149999999</v>
      </c>
      <c r="U1469" s="556"/>
      <c r="V1469" s="556">
        <f t="shared" si="868"/>
        <v>-20664505.50708333</v>
      </c>
      <c r="W1469" s="292"/>
      <c r="X1469" s="293"/>
      <c r="Y1469" s="548">
        <f t="shared" si="907"/>
        <v>0</v>
      </c>
      <c r="Z1469" s="549">
        <f t="shared" si="907"/>
        <v>0</v>
      </c>
      <c r="AA1469" s="549">
        <f t="shared" si="907"/>
        <v>0</v>
      </c>
      <c r="AB1469" s="282">
        <f t="shared" si="866"/>
        <v>-20342265.149999999</v>
      </c>
      <c r="AC1469" s="281">
        <f t="shared" si="867"/>
        <v>0</v>
      </c>
      <c r="AD1469" s="549">
        <f t="shared" si="869"/>
        <v>0</v>
      </c>
      <c r="AE1469" s="553">
        <f t="shared" si="870"/>
        <v>0</v>
      </c>
      <c r="AF1469" s="282">
        <f t="shared" si="871"/>
        <v>-20342265.149999999</v>
      </c>
      <c r="AG1469" s="283">
        <f t="shared" si="873"/>
        <v>-20342265.149999999</v>
      </c>
      <c r="AH1469" s="281">
        <f t="shared" si="890"/>
        <v>0</v>
      </c>
      <c r="AI1469" s="551">
        <f t="shared" ref="AI1469:AK1490" si="908">IF($D1469=AI$5,$V1469,0)</f>
        <v>0</v>
      </c>
      <c r="AJ1469" s="549">
        <f t="shared" si="908"/>
        <v>0</v>
      </c>
      <c r="AK1469" s="549">
        <f t="shared" si="908"/>
        <v>0</v>
      </c>
      <c r="AL1469" s="282">
        <f t="shared" si="903"/>
        <v>-20664505.50708333</v>
      </c>
      <c r="AM1469" s="281">
        <f t="shared" si="904"/>
        <v>0</v>
      </c>
      <c r="AN1469" s="549">
        <f t="shared" si="899"/>
        <v>0</v>
      </c>
      <c r="AO1469" s="549">
        <f t="shared" si="900"/>
        <v>0</v>
      </c>
      <c r="AP1469" s="549">
        <f t="shared" si="906"/>
        <v>-20664505.50708333</v>
      </c>
      <c r="AQ1469" s="283">
        <f t="shared" ref="AQ1469" si="909">SUM(AN1469:AP1469)</f>
        <v>-20664505.50708333</v>
      </c>
      <c r="AR1469" s="281">
        <f t="shared" si="897"/>
        <v>0</v>
      </c>
      <c r="AT1469" s="446" t="s">
        <v>2246</v>
      </c>
      <c r="AU1469" s="344"/>
      <c r="AV1469" s="447" t="str">
        <f t="shared" si="901"/>
        <v>CA</v>
      </c>
      <c r="AW1469" s="447" t="str">
        <f t="shared" si="901"/>
        <v>CL</v>
      </c>
      <c r="AX1469" s="447" t="str">
        <f t="shared" si="901"/>
        <v>AIC</v>
      </c>
      <c r="AY1469" s="447" t="str">
        <f t="shared" si="905"/>
        <v>ERB</v>
      </c>
      <c r="AZ1469" s="447" t="str">
        <f t="shared" si="905"/>
        <v>GRB</v>
      </c>
      <c r="BA1469" s="447" t="str">
        <f t="shared" si="905"/>
        <v>Non-Op</v>
      </c>
      <c r="BC1469" s="449" t="s">
        <v>2100</v>
      </c>
      <c r="BD1469" s="552">
        <f t="shared" si="875"/>
        <v>-20342265.149999999</v>
      </c>
      <c r="BF1469" s="435"/>
      <c r="BG1469" s="435"/>
      <c r="BH1469" s="435"/>
      <c r="BI1469" s="435"/>
      <c r="BJ1469" s="435"/>
      <c r="BK1469" s="435"/>
      <c r="BL1469" s="435"/>
      <c r="BN1469" s="444"/>
    </row>
    <row r="1470" spans="1:66" s="28" customFormat="1" ht="12" customHeight="1">
      <c r="A1470" s="287">
        <v>24200811</v>
      </c>
      <c r="B1470" s="288" t="str">
        <f t="shared" si="902"/>
        <v>24200811</v>
      </c>
      <c r="C1470" s="444" t="s">
        <v>1908</v>
      </c>
      <c r="D1470" s="445" t="s">
        <v>1165</v>
      </c>
      <c r="E1470" s="445"/>
      <c r="F1470" s="444"/>
      <c r="G1470" s="445"/>
      <c r="H1470" s="547">
        <v>-306474.26</v>
      </c>
      <c r="I1470" s="547">
        <v>-306474.26</v>
      </c>
      <c r="J1470" s="547">
        <v>-312760.84000000003</v>
      </c>
      <c r="K1470" s="547">
        <v>-312760.84000000003</v>
      </c>
      <c r="L1470" s="547">
        <v>-312760.84000000003</v>
      </c>
      <c r="M1470" s="547">
        <v>-312760.84000000003</v>
      </c>
      <c r="N1470" s="547">
        <v>-312760.84000000003</v>
      </c>
      <c r="O1470" s="547">
        <v>-312760.84000000003</v>
      </c>
      <c r="P1470" s="547">
        <v>-312760.84000000003</v>
      </c>
      <c r="Q1470" s="547">
        <v>-312760.84000000003</v>
      </c>
      <c r="R1470" s="547">
        <v>-343207.05</v>
      </c>
      <c r="S1470" s="547">
        <v>-343207.05</v>
      </c>
      <c r="T1470" s="547">
        <v>-343207.05</v>
      </c>
      <c r="U1470" s="547"/>
      <c r="V1470" s="547">
        <f t="shared" si="868"/>
        <v>-318317.9779166666</v>
      </c>
      <c r="W1470" s="305"/>
      <c r="X1470" s="306"/>
      <c r="Y1470" s="548">
        <f t="shared" si="907"/>
        <v>0</v>
      </c>
      <c r="Z1470" s="549">
        <f t="shared" si="907"/>
        <v>0</v>
      </c>
      <c r="AA1470" s="549">
        <f t="shared" si="907"/>
        <v>0</v>
      </c>
      <c r="AB1470" s="282">
        <f t="shared" si="866"/>
        <v>-343207.05</v>
      </c>
      <c r="AC1470" s="281">
        <f t="shared" si="867"/>
        <v>0</v>
      </c>
      <c r="AD1470" s="549">
        <f t="shared" si="869"/>
        <v>0</v>
      </c>
      <c r="AE1470" s="553">
        <f t="shared" si="870"/>
        <v>0</v>
      </c>
      <c r="AF1470" s="282">
        <f t="shared" si="871"/>
        <v>-343207.05</v>
      </c>
      <c r="AG1470" s="283">
        <f t="shared" si="873"/>
        <v>-343207.05</v>
      </c>
      <c r="AH1470" s="281">
        <f t="shared" si="890"/>
        <v>0</v>
      </c>
      <c r="AI1470" s="551">
        <f t="shared" si="908"/>
        <v>0</v>
      </c>
      <c r="AJ1470" s="549">
        <f t="shared" si="908"/>
        <v>0</v>
      </c>
      <c r="AK1470" s="549">
        <f t="shared" si="908"/>
        <v>0</v>
      </c>
      <c r="AL1470" s="282">
        <f t="shared" si="903"/>
        <v>-318317.9779166666</v>
      </c>
      <c r="AM1470" s="281">
        <f t="shared" si="904"/>
        <v>0</v>
      </c>
      <c r="AN1470" s="549">
        <f t="shared" si="899"/>
        <v>0</v>
      </c>
      <c r="AO1470" s="549">
        <f t="shared" si="900"/>
        <v>0</v>
      </c>
      <c r="AP1470" s="549">
        <f t="shared" si="906"/>
        <v>-318317.9779166666</v>
      </c>
      <c r="AQ1470" s="283">
        <f t="shared" si="894"/>
        <v>-318317.9779166666</v>
      </c>
      <c r="AR1470" s="281">
        <f t="shared" si="897"/>
        <v>0</v>
      </c>
      <c r="AT1470" s="446" t="s">
        <v>2066</v>
      </c>
      <c r="AU1470" s="344"/>
      <c r="AV1470" s="447" t="str">
        <f t="shared" si="901"/>
        <v>CA</v>
      </c>
      <c r="AW1470" s="447" t="str">
        <f t="shared" si="901"/>
        <v>CL</v>
      </c>
      <c r="AX1470" s="447" t="str">
        <f t="shared" si="901"/>
        <v>AIC</v>
      </c>
      <c r="AY1470" s="447" t="str">
        <f t="shared" si="905"/>
        <v>ERB</v>
      </c>
      <c r="AZ1470" s="447" t="str">
        <f t="shared" si="905"/>
        <v>GRB</v>
      </c>
      <c r="BA1470" s="447" t="str">
        <f t="shared" si="905"/>
        <v>Non-Op</v>
      </c>
      <c r="BC1470" s="449" t="s">
        <v>2100</v>
      </c>
      <c r="BD1470" s="552">
        <f t="shared" si="875"/>
        <v>-343207.05</v>
      </c>
      <c r="BF1470" s="435"/>
      <c r="BG1470" s="435"/>
      <c r="BH1470" s="435"/>
      <c r="BI1470" s="435"/>
      <c r="BJ1470" s="435"/>
      <c r="BK1470" s="435"/>
      <c r="BL1470" s="435"/>
      <c r="BN1470" s="444"/>
    </row>
    <row r="1471" spans="1:66" s="28" customFormat="1" ht="12" customHeight="1">
      <c r="A1471" s="287">
        <v>24200821</v>
      </c>
      <c r="B1471" s="288" t="str">
        <f t="shared" si="902"/>
        <v>24200821</v>
      </c>
      <c r="C1471" s="444" t="s">
        <v>1909</v>
      </c>
      <c r="D1471" s="445" t="s">
        <v>1165</v>
      </c>
      <c r="E1471" s="445"/>
      <c r="F1471" s="444"/>
      <c r="G1471" s="445"/>
      <c r="H1471" s="547">
        <v>-99145.84</v>
      </c>
      <c r="I1471" s="547">
        <v>-99145.84</v>
      </c>
      <c r="J1471" s="547">
        <v>-105432.42</v>
      </c>
      <c r="K1471" s="547">
        <v>-105432.42</v>
      </c>
      <c r="L1471" s="547">
        <v>-105432.42</v>
      </c>
      <c r="M1471" s="547">
        <v>-105432.42</v>
      </c>
      <c r="N1471" s="547">
        <v>-105432.42</v>
      </c>
      <c r="O1471" s="547">
        <v>-105432.42</v>
      </c>
      <c r="P1471" s="547">
        <v>-105432.42</v>
      </c>
      <c r="Q1471" s="547">
        <v>-105432.42</v>
      </c>
      <c r="R1471" s="547">
        <v>-128953.86</v>
      </c>
      <c r="S1471" s="547">
        <v>-128953.86</v>
      </c>
      <c r="T1471" s="547">
        <v>-128953.86</v>
      </c>
      <c r="U1471" s="547"/>
      <c r="V1471" s="547">
        <f t="shared" si="868"/>
        <v>-109546.89750000002</v>
      </c>
      <c r="W1471" s="305"/>
      <c r="X1471" s="306"/>
      <c r="Y1471" s="548">
        <f t="shared" si="907"/>
        <v>0</v>
      </c>
      <c r="Z1471" s="549">
        <f t="shared" si="907"/>
        <v>0</v>
      </c>
      <c r="AA1471" s="549">
        <f t="shared" si="907"/>
        <v>0</v>
      </c>
      <c r="AB1471" s="282">
        <f t="shared" si="866"/>
        <v>-128953.86</v>
      </c>
      <c r="AC1471" s="281">
        <f t="shared" si="867"/>
        <v>0</v>
      </c>
      <c r="AD1471" s="549">
        <f t="shared" si="869"/>
        <v>0</v>
      </c>
      <c r="AE1471" s="553">
        <f t="shared" si="870"/>
        <v>0</v>
      </c>
      <c r="AF1471" s="282">
        <f t="shared" si="871"/>
        <v>-128953.86</v>
      </c>
      <c r="AG1471" s="283">
        <f t="shared" si="873"/>
        <v>-128953.86</v>
      </c>
      <c r="AH1471" s="281">
        <f t="shared" si="890"/>
        <v>0</v>
      </c>
      <c r="AI1471" s="551">
        <f t="shared" si="908"/>
        <v>0</v>
      </c>
      <c r="AJ1471" s="549">
        <f t="shared" si="908"/>
        <v>0</v>
      </c>
      <c r="AK1471" s="549">
        <f t="shared" si="908"/>
        <v>0</v>
      </c>
      <c r="AL1471" s="282">
        <f t="shared" si="903"/>
        <v>-109546.89750000002</v>
      </c>
      <c r="AM1471" s="281">
        <f t="shared" si="904"/>
        <v>0</v>
      </c>
      <c r="AN1471" s="549">
        <f t="shared" si="899"/>
        <v>0</v>
      </c>
      <c r="AO1471" s="549">
        <f t="shared" si="900"/>
        <v>0</v>
      </c>
      <c r="AP1471" s="549">
        <f t="shared" si="906"/>
        <v>-109546.89750000002</v>
      </c>
      <c r="AQ1471" s="283">
        <f t="shared" si="894"/>
        <v>-109546.89750000002</v>
      </c>
      <c r="AR1471" s="281">
        <f t="shared" si="897"/>
        <v>0</v>
      </c>
      <c r="AT1471" s="446" t="s">
        <v>2066</v>
      </c>
      <c r="AU1471" s="344"/>
      <c r="AV1471" s="447" t="str">
        <f t="shared" si="901"/>
        <v>CA</v>
      </c>
      <c r="AW1471" s="447" t="str">
        <f t="shared" si="901"/>
        <v>CL</v>
      </c>
      <c r="AX1471" s="447" t="str">
        <f t="shared" si="901"/>
        <v>AIC</v>
      </c>
      <c r="AY1471" s="447" t="str">
        <f t="shared" si="905"/>
        <v>ERB</v>
      </c>
      <c r="AZ1471" s="447" t="str">
        <f t="shared" si="905"/>
        <v>GRB</v>
      </c>
      <c r="BA1471" s="447" t="str">
        <f t="shared" si="905"/>
        <v>Non-Op</v>
      </c>
      <c r="BC1471" s="449" t="s">
        <v>2100</v>
      </c>
      <c r="BD1471" s="552">
        <f t="shared" si="875"/>
        <v>-128953.86</v>
      </c>
      <c r="BF1471" s="435"/>
      <c r="BG1471" s="435"/>
      <c r="BH1471" s="435"/>
      <c r="BI1471" s="435"/>
      <c r="BJ1471" s="435"/>
      <c r="BK1471" s="435"/>
      <c r="BL1471" s="435"/>
      <c r="BN1471" s="444"/>
    </row>
    <row r="1472" spans="1:66" s="28" customFormat="1" ht="12" customHeight="1">
      <c r="A1472" s="287">
        <v>24200831</v>
      </c>
      <c r="B1472" s="288" t="str">
        <f t="shared" si="902"/>
        <v>24200831</v>
      </c>
      <c r="C1472" s="444" t="s">
        <v>1910</v>
      </c>
      <c r="D1472" s="445" t="s">
        <v>1165</v>
      </c>
      <c r="E1472" s="445"/>
      <c r="F1472" s="444"/>
      <c r="G1472" s="445"/>
      <c r="H1472" s="547">
        <v>-145144.48000000001</v>
      </c>
      <c r="I1472" s="547">
        <v>-145144.48000000001</v>
      </c>
      <c r="J1472" s="547">
        <v>-148287.76999999999</v>
      </c>
      <c r="K1472" s="547">
        <v>-148287.76999999999</v>
      </c>
      <c r="L1472" s="547">
        <v>-148287.76999999999</v>
      </c>
      <c r="M1472" s="547">
        <v>-148287.76999999999</v>
      </c>
      <c r="N1472" s="547">
        <v>-148287.76999999999</v>
      </c>
      <c r="O1472" s="547">
        <v>-148287.76999999999</v>
      </c>
      <c r="P1472" s="547">
        <v>-148287.76999999999</v>
      </c>
      <c r="Q1472" s="547">
        <v>-148287.76999999999</v>
      </c>
      <c r="R1472" s="547">
        <v>-163240.59</v>
      </c>
      <c r="S1472" s="547">
        <v>-163240.59</v>
      </c>
      <c r="T1472" s="547">
        <v>-163240.59</v>
      </c>
      <c r="U1472" s="547"/>
      <c r="V1472" s="547">
        <f t="shared" si="868"/>
        <v>-151010.02958333335</v>
      </c>
      <c r="W1472" s="305"/>
      <c r="X1472" s="306"/>
      <c r="Y1472" s="548">
        <f t="shared" si="907"/>
        <v>0</v>
      </c>
      <c r="Z1472" s="549">
        <f t="shared" si="907"/>
        <v>0</v>
      </c>
      <c r="AA1472" s="549">
        <f t="shared" si="907"/>
        <v>0</v>
      </c>
      <c r="AB1472" s="282">
        <f t="shared" si="866"/>
        <v>-163240.59</v>
      </c>
      <c r="AC1472" s="281">
        <f t="shared" si="867"/>
        <v>0</v>
      </c>
      <c r="AD1472" s="549">
        <f t="shared" si="869"/>
        <v>0</v>
      </c>
      <c r="AE1472" s="553">
        <f t="shared" si="870"/>
        <v>0</v>
      </c>
      <c r="AF1472" s="282">
        <f t="shared" si="871"/>
        <v>-163240.59</v>
      </c>
      <c r="AG1472" s="283">
        <f t="shared" si="873"/>
        <v>-163240.59</v>
      </c>
      <c r="AH1472" s="281">
        <f t="shared" si="890"/>
        <v>0</v>
      </c>
      <c r="AI1472" s="551">
        <f t="shared" si="908"/>
        <v>0</v>
      </c>
      <c r="AJ1472" s="549">
        <f t="shared" si="908"/>
        <v>0</v>
      </c>
      <c r="AK1472" s="549">
        <f t="shared" si="908"/>
        <v>0</v>
      </c>
      <c r="AL1472" s="282">
        <f t="shared" si="903"/>
        <v>-151010.02958333335</v>
      </c>
      <c r="AM1472" s="281">
        <f t="shared" si="904"/>
        <v>0</v>
      </c>
      <c r="AN1472" s="549">
        <f t="shared" si="899"/>
        <v>0</v>
      </c>
      <c r="AO1472" s="549">
        <f t="shared" si="900"/>
        <v>0</v>
      </c>
      <c r="AP1472" s="549">
        <f t="shared" si="906"/>
        <v>-151010.02958333335</v>
      </c>
      <c r="AQ1472" s="283">
        <f t="shared" si="894"/>
        <v>-151010.02958333335</v>
      </c>
      <c r="AR1472" s="281">
        <f t="shared" si="897"/>
        <v>0</v>
      </c>
      <c r="AT1472" s="446" t="s">
        <v>2066</v>
      </c>
      <c r="AU1472" s="344"/>
      <c r="AV1472" s="447" t="str">
        <f t="shared" si="901"/>
        <v>CA</v>
      </c>
      <c r="AW1472" s="447" t="str">
        <f t="shared" si="901"/>
        <v>CL</v>
      </c>
      <c r="AX1472" s="447" t="str">
        <f t="shared" si="901"/>
        <v>AIC</v>
      </c>
      <c r="AY1472" s="447" t="str">
        <f t="shared" si="905"/>
        <v>ERB</v>
      </c>
      <c r="AZ1472" s="447" t="str">
        <f t="shared" si="905"/>
        <v>GRB</v>
      </c>
      <c r="BA1472" s="447" t="str">
        <f t="shared" si="905"/>
        <v>Non-Op</v>
      </c>
      <c r="BC1472" s="449" t="s">
        <v>2100</v>
      </c>
      <c r="BD1472" s="552">
        <f t="shared" si="875"/>
        <v>-163240.59</v>
      </c>
      <c r="BF1472" s="435"/>
      <c r="BG1472" s="435"/>
      <c r="BH1472" s="435"/>
      <c r="BI1472" s="435"/>
      <c r="BJ1472" s="435"/>
      <c r="BK1472" s="435"/>
      <c r="BL1472" s="435"/>
      <c r="BN1472" s="444"/>
    </row>
    <row r="1473" spans="1:66" s="28" customFormat="1" ht="12" customHeight="1">
      <c r="A1473" s="287">
        <v>24200841</v>
      </c>
      <c r="B1473" s="288" t="str">
        <f t="shared" si="902"/>
        <v>24200841</v>
      </c>
      <c r="C1473" s="444" t="s">
        <v>1911</v>
      </c>
      <c r="D1473" s="445" t="s">
        <v>1165</v>
      </c>
      <c r="E1473" s="445"/>
      <c r="F1473" s="444"/>
      <c r="G1473" s="445"/>
      <c r="H1473" s="547">
        <v>-264934.87</v>
      </c>
      <c r="I1473" s="547">
        <v>-264743.51</v>
      </c>
      <c r="J1473" s="547">
        <v>-264459.17</v>
      </c>
      <c r="K1473" s="547">
        <v>-264459.17</v>
      </c>
      <c r="L1473" s="547">
        <v>-264459.17</v>
      </c>
      <c r="M1473" s="547">
        <v>-264396.77</v>
      </c>
      <c r="N1473" s="547">
        <v>-264396.77</v>
      </c>
      <c r="O1473" s="547">
        <v>-264396.77</v>
      </c>
      <c r="P1473" s="547">
        <v>-264396.77</v>
      </c>
      <c r="Q1473" s="547">
        <v>-264396.77</v>
      </c>
      <c r="R1473" s="547">
        <v>-257934.12</v>
      </c>
      <c r="S1473" s="547">
        <v>-257934.12</v>
      </c>
      <c r="T1473" s="547">
        <v>-248671.4</v>
      </c>
      <c r="U1473" s="547"/>
      <c r="V1473" s="547">
        <f t="shared" si="868"/>
        <v>-262731.35375000001</v>
      </c>
      <c r="W1473" s="305"/>
      <c r="X1473" s="306"/>
      <c r="Y1473" s="548">
        <f t="shared" si="907"/>
        <v>0</v>
      </c>
      <c r="Z1473" s="549">
        <f t="shared" si="907"/>
        <v>0</v>
      </c>
      <c r="AA1473" s="549">
        <f t="shared" si="907"/>
        <v>0</v>
      </c>
      <c r="AB1473" s="282">
        <f t="shared" si="866"/>
        <v>-248671.4</v>
      </c>
      <c r="AC1473" s="281">
        <f t="shared" si="867"/>
        <v>0</v>
      </c>
      <c r="AD1473" s="549">
        <f t="shared" si="869"/>
        <v>0</v>
      </c>
      <c r="AE1473" s="553">
        <f t="shared" si="870"/>
        <v>0</v>
      </c>
      <c r="AF1473" s="282">
        <f t="shared" si="871"/>
        <v>-248671.4</v>
      </c>
      <c r="AG1473" s="283">
        <f t="shared" si="873"/>
        <v>-248671.4</v>
      </c>
      <c r="AH1473" s="281">
        <f t="shared" si="890"/>
        <v>0</v>
      </c>
      <c r="AI1473" s="551">
        <f t="shared" si="908"/>
        <v>0</v>
      </c>
      <c r="AJ1473" s="549">
        <f t="shared" si="908"/>
        <v>0</v>
      </c>
      <c r="AK1473" s="549">
        <f t="shared" si="908"/>
        <v>0</v>
      </c>
      <c r="AL1473" s="282">
        <f t="shared" si="903"/>
        <v>-262731.35375000001</v>
      </c>
      <c r="AM1473" s="281">
        <f t="shared" si="904"/>
        <v>0</v>
      </c>
      <c r="AN1473" s="549">
        <f t="shared" si="899"/>
        <v>0</v>
      </c>
      <c r="AO1473" s="549">
        <f t="shared" si="900"/>
        <v>0</v>
      </c>
      <c r="AP1473" s="549">
        <f t="shared" si="906"/>
        <v>-262731.35375000001</v>
      </c>
      <c r="AQ1473" s="283">
        <f t="shared" si="894"/>
        <v>-262731.35375000001</v>
      </c>
      <c r="AR1473" s="281">
        <f t="shared" si="897"/>
        <v>0</v>
      </c>
      <c r="AT1473" s="446" t="s">
        <v>2066</v>
      </c>
      <c r="AU1473" s="344"/>
      <c r="AV1473" s="447" t="str">
        <f t="shared" si="901"/>
        <v>CA</v>
      </c>
      <c r="AW1473" s="447" t="str">
        <f t="shared" si="901"/>
        <v>CL</v>
      </c>
      <c r="AX1473" s="447" t="str">
        <f t="shared" si="901"/>
        <v>AIC</v>
      </c>
      <c r="AY1473" s="447" t="str">
        <f t="shared" si="905"/>
        <v>ERB</v>
      </c>
      <c r="AZ1473" s="447" t="str">
        <f t="shared" si="905"/>
        <v>GRB</v>
      </c>
      <c r="BA1473" s="447" t="str">
        <f t="shared" si="905"/>
        <v>Non-Op</v>
      </c>
      <c r="BC1473" s="449" t="s">
        <v>2100</v>
      </c>
      <c r="BD1473" s="552">
        <f t="shared" si="875"/>
        <v>-248671.4</v>
      </c>
      <c r="BF1473" s="435"/>
      <c r="BG1473" s="435"/>
      <c r="BH1473" s="435"/>
      <c r="BI1473" s="435"/>
      <c r="BJ1473" s="435"/>
      <c r="BK1473" s="435"/>
      <c r="BL1473" s="435"/>
      <c r="BN1473" s="444"/>
    </row>
    <row r="1474" spans="1:66" s="28" customFormat="1" ht="12" customHeight="1">
      <c r="A1474" s="287">
        <v>24200851</v>
      </c>
      <c r="B1474" s="288" t="str">
        <f t="shared" si="902"/>
        <v>24200851</v>
      </c>
      <c r="C1474" s="444" t="s">
        <v>1912</v>
      </c>
      <c r="D1474" s="445" t="s">
        <v>1165</v>
      </c>
      <c r="E1474" s="445"/>
      <c r="F1474" s="444"/>
      <c r="G1474" s="445"/>
      <c r="H1474" s="547">
        <v>-144336.42000000001</v>
      </c>
      <c r="I1474" s="547">
        <v>-144336.42000000001</v>
      </c>
      <c r="J1474" s="547">
        <v>-84088.12</v>
      </c>
      <c r="K1474" s="547">
        <v>-84088.12</v>
      </c>
      <c r="L1474" s="547">
        <v>-84088.12</v>
      </c>
      <c r="M1474" s="547">
        <v>-82194.12</v>
      </c>
      <c r="N1474" s="547">
        <v>-70360.960000000006</v>
      </c>
      <c r="O1474" s="547">
        <v>-70360.960000000006</v>
      </c>
      <c r="P1474" s="547">
        <v>-70360.960000000006</v>
      </c>
      <c r="Q1474" s="547">
        <v>-70360.960000000006</v>
      </c>
      <c r="R1474" s="547">
        <v>-122711.02</v>
      </c>
      <c r="S1474" s="547">
        <v>-122711.02</v>
      </c>
      <c r="T1474" s="547">
        <v>-122701.47</v>
      </c>
      <c r="U1474" s="547"/>
      <c r="V1474" s="547">
        <f t="shared" si="868"/>
        <v>-94931.643749999988</v>
      </c>
      <c r="W1474" s="305"/>
      <c r="X1474" s="306"/>
      <c r="Y1474" s="548">
        <f t="shared" si="907"/>
        <v>0</v>
      </c>
      <c r="Z1474" s="549">
        <f t="shared" si="907"/>
        <v>0</v>
      </c>
      <c r="AA1474" s="549">
        <f t="shared" si="907"/>
        <v>0</v>
      </c>
      <c r="AB1474" s="282">
        <f t="shared" si="866"/>
        <v>-122701.47</v>
      </c>
      <c r="AC1474" s="281">
        <f t="shared" si="867"/>
        <v>0</v>
      </c>
      <c r="AD1474" s="549">
        <f t="shared" si="869"/>
        <v>0</v>
      </c>
      <c r="AE1474" s="553">
        <f t="shared" si="870"/>
        <v>0</v>
      </c>
      <c r="AF1474" s="282">
        <f t="shared" si="871"/>
        <v>-122701.47</v>
      </c>
      <c r="AG1474" s="283">
        <f t="shared" si="873"/>
        <v>-122701.47</v>
      </c>
      <c r="AH1474" s="281">
        <f t="shared" si="890"/>
        <v>0</v>
      </c>
      <c r="AI1474" s="551">
        <f t="shared" si="908"/>
        <v>0</v>
      </c>
      <c r="AJ1474" s="549">
        <f t="shared" si="908"/>
        <v>0</v>
      </c>
      <c r="AK1474" s="549">
        <f t="shared" si="908"/>
        <v>0</v>
      </c>
      <c r="AL1474" s="282">
        <f t="shared" si="903"/>
        <v>-94931.643749999988</v>
      </c>
      <c r="AM1474" s="281">
        <f t="shared" si="904"/>
        <v>0</v>
      </c>
      <c r="AN1474" s="549">
        <f t="shared" si="899"/>
        <v>0</v>
      </c>
      <c r="AO1474" s="549">
        <f t="shared" si="900"/>
        <v>0</v>
      </c>
      <c r="AP1474" s="549">
        <f t="shared" si="906"/>
        <v>-94931.643749999988</v>
      </c>
      <c r="AQ1474" s="283">
        <f t="shared" si="894"/>
        <v>-94931.643749999988</v>
      </c>
      <c r="AR1474" s="281">
        <f t="shared" si="897"/>
        <v>0</v>
      </c>
      <c r="AT1474" s="446" t="s">
        <v>2066</v>
      </c>
      <c r="AU1474" s="344"/>
      <c r="AV1474" s="447" t="str">
        <f t="shared" si="901"/>
        <v>CA</v>
      </c>
      <c r="AW1474" s="447" t="str">
        <f t="shared" si="901"/>
        <v>CL</v>
      </c>
      <c r="AX1474" s="447" t="str">
        <f t="shared" si="901"/>
        <v>AIC</v>
      </c>
      <c r="AY1474" s="447" t="str">
        <f t="shared" si="905"/>
        <v>ERB</v>
      </c>
      <c r="AZ1474" s="447" t="str">
        <f t="shared" si="905"/>
        <v>GRB</v>
      </c>
      <c r="BA1474" s="447" t="str">
        <f t="shared" si="905"/>
        <v>Non-Op</v>
      </c>
      <c r="BC1474" s="449" t="s">
        <v>2100</v>
      </c>
      <c r="BD1474" s="552">
        <f t="shared" si="875"/>
        <v>-122701.47</v>
      </c>
      <c r="BF1474" s="435"/>
      <c r="BG1474" s="435"/>
      <c r="BH1474" s="435"/>
      <c r="BI1474" s="435"/>
      <c r="BJ1474" s="435"/>
      <c r="BK1474" s="435"/>
      <c r="BL1474" s="435"/>
      <c r="BN1474" s="444"/>
    </row>
    <row r="1475" spans="1:66" s="28" customFormat="1" ht="12" customHeight="1">
      <c r="A1475" s="324" t="s">
        <v>3135</v>
      </c>
      <c r="B1475" s="290" t="str">
        <f t="shared" si="902"/>
        <v>24200861</v>
      </c>
      <c r="C1475" s="450" t="s">
        <v>3136</v>
      </c>
      <c r="D1475" s="451" t="s">
        <v>1165</v>
      </c>
      <c r="E1475" s="451"/>
      <c r="F1475" s="291">
        <v>44851</v>
      </c>
      <c r="G1475" s="451"/>
      <c r="H1475" s="556"/>
      <c r="I1475" s="556"/>
      <c r="J1475" s="556"/>
      <c r="K1475" s="556"/>
      <c r="L1475" s="556"/>
      <c r="M1475" s="556"/>
      <c r="N1475" s="556"/>
      <c r="O1475" s="556"/>
      <c r="P1475" s="556"/>
      <c r="Q1475" s="556"/>
      <c r="R1475" s="556">
        <v>-25000</v>
      </c>
      <c r="S1475" s="556">
        <v>-25000</v>
      </c>
      <c r="T1475" s="556">
        <v>-25000</v>
      </c>
      <c r="U1475" s="556"/>
      <c r="V1475" s="556">
        <f t="shared" si="868"/>
        <v>-5208.333333333333</v>
      </c>
      <c r="W1475" s="307"/>
      <c r="X1475" s="308"/>
      <c r="Y1475" s="548">
        <f t="shared" si="907"/>
        <v>0</v>
      </c>
      <c r="Z1475" s="549">
        <f t="shared" si="907"/>
        <v>0</v>
      </c>
      <c r="AA1475" s="549">
        <f t="shared" si="907"/>
        <v>0</v>
      </c>
      <c r="AB1475" s="282">
        <f t="shared" ref="AB1475" si="910">T1475-SUM(Y1475:AA1475)</f>
        <v>-25000</v>
      </c>
      <c r="AC1475" s="281">
        <f t="shared" ref="AC1475" si="911">T1475-SUM(Y1475:AA1475)-AB1475</f>
        <v>0</v>
      </c>
      <c r="AD1475" s="549">
        <f t="shared" si="869"/>
        <v>0</v>
      </c>
      <c r="AE1475" s="553">
        <f t="shared" si="870"/>
        <v>0</v>
      </c>
      <c r="AF1475" s="282">
        <f t="shared" si="871"/>
        <v>-25000</v>
      </c>
      <c r="AG1475" s="283">
        <f t="shared" ref="AG1475" si="912">SUM(AD1475:AF1475)</f>
        <v>-25000</v>
      </c>
      <c r="AH1475" s="281">
        <f t="shared" si="890"/>
        <v>0</v>
      </c>
      <c r="AI1475" s="551">
        <f t="shared" si="908"/>
        <v>0</v>
      </c>
      <c r="AJ1475" s="549">
        <f t="shared" si="908"/>
        <v>0</v>
      </c>
      <c r="AK1475" s="549">
        <f t="shared" si="908"/>
        <v>0</v>
      </c>
      <c r="AL1475" s="282">
        <f t="shared" ref="AL1475" si="913">V1475-SUM(AI1475:AK1475)</f>
        <v>-5208.333333333333</v>
      </c>
      <c r="AM1475" s="281">
        <f t="shared" ref="AM1475" si="914">V1475-SUM(AI1475:AK1475)-AL1475</f>
        <v>0</v>
      </c>
      <c r="AN1475" s="549">
        <f t="shared" si="899"/>
        <v>0</v>
      </c>
      <c r="AO1475" s="549">
        <f t="shared" si="900"/>
        <v>0</v>
      </c>
      <c r="AP1475" s="549">
        <f t="shared" si="906"/>
        <v>-5208.333333333333</v>
      </c>
      <c r="AQ1475" s="283">
        <f t="shared" ref="AQ1475" si="915">SUM(AN1475:AP1475)</f>
        <v>-5208.333333333333</v>
      </c>
      <c r="AR1475" s="281">
        <f t="shared" si="897"/>
        <v>0</v>
      </c>
      <c r="AT1475" s="446" t="s">
        <v>2066</v>
      </c>
      <c r="AU1475" s="344"/>
      <c r="AV1475" s="447" t="str">
        <f t="shared" si="901"/>
        <v>CA</v>
      </c>
      <c r="AW1475" s="447" t="str">
        <f t="shared" si="901"/>
        <v>CL</v>
      </c>
      <c r="AX1475" s="447" t="str">
        <f t="shared" si="901"/>
        <v>AIC</v>
      </c>
      <c r="AY1475" s="447" t="str">
        <f t="shared" si="905"/>
        <v>ERB</v>
      </c>
      <c r="AZ1475" s="447" t="str">
        <f t="shared" si="905"/>
        <v>GRB</v>
      </c>
      <c r="BA1475" s="447" t="str">
        <f t="shared" si="905"/>
        <v>Non-Op</v>
      </c>
      <c r="BC1475" s="449" t="s">
        <v>2100</v>
      </c>
      <c r="BD1475" s="552">
        <f t="shared" si="875"/>
        <v>-25000</v>
      </c>
      <c r="BF1475" s="435"/>
      <c r="BG1475" s="435"/>
      <c r="BH1475" s="435"/>
      <c r="BI1475" s="435"/>
      <c r="BJ1475" s="435"/>
      <c r="BK1475" s="435"/>
      <c r="BL1475" s="435"/>
      <c r="BN1475" s="444"/>
    </row>
    <row r="1476" spans="1:66" s="28" customFormat="1" ht="12" customHeight="1">
      <c r="A1476" s="287">
        <v>24200871</v>
      </c>
      <c r="B1476" s="288" t="str">
        <f t="shared" si="902"/>
        <v>24200871</v>
      </c>
      <c r="C1476" s="444" t="s">
        <v>1913</v>
      </c>
      <c r="D1476" s="445" t="s">
        <v>1165</v>
      </c>
      <c r="E1476" s="445"/>
      <c r="F1476" s="444"/>
      <c r="G1476" s="445"/>
      <c r="H1476" s="547">
        <v>-90125.09</v>
      </c>
      <c r="I1476" s="547">
        <v>-90017.26</v>
      </c>
      <c r="J1476" s="547">
        <v>-90007.99</v>
      </c>
      <c r="K1476" s="547">
        <v>-88021.99</v>
      </c>
      <c r="L1476" s="547">
        <v>-88021.99</v>
      </c>
      <c r="M1476" s="547">
        <v>-88021.99</v>
      </c>
      <c r="N1476" s="547">
        <v>-88021.99</v>
      </c>
      <c r="O1476" s="547">
        <v>-88021.99</v>
      </c>
      <c r="P1476" s="547">
        <v>-88021.99</v>
      </c>
      <c r="Q1476" s="547">
        <v>-88021.99</v>
      </c>
      <c r="R1476" s="547">
        <v>-90961.93</v>
      </c>
      <c r="S1476" s="547">
        <v>-90961.93</v>
      </c>
      <c r="T1476" s="547">
        <v>-90961.93</v>
      </c>
      <c r="U1476" s="547"/>
      <c r="V1476" s="547">
        <f t="shared" si="868"/>
        <v>-89053.879166666651</v>
      </c>
      <c r="W1476" s="305"/>
      <c r="X1476" s="306"/>
      <c r="Y1476" s="548">
        <f t="shared" si="907"/>
        <v>0</v>
      </c>
      <c r="Z1476" s="549">
        <f t="shared" si="907"/>
        <v>0</v>
      </c>
      <c r="AA1476" s="549">
        <f t="shared" si="907"/>
        <v>0</v>
      </c>
      <c r="AB1476" s="282">
        <f t="shared" si="866"/>
        <v>-90961.93</v>
      </c>
      <c r="AC1476" s="281">
        <f t="shared" si="867"/>
        <v>0</v>
      </c>
      <c r="AD1476" s="549">
        <f t="shared" si="869"/>
        <v>0</v>
      </c>
      <c r="AE1476" s="553">
        <f t="shared" si="870"/>
        <v>0</v>
      </c>
      <c r="AF1476" s="282">
        <f t="shared" si="871"/>
        <v>-90961.93</v>
      </c>
      <c r="AG1476" s="283">
        <f t="shared" si="873"/>
        <v>-90961.93</v>
      </c>
      <c r="AH1476" s="281">
        <f t="shared" si="890"/>
        <v>0</v>
      </c>
      <c r="AI1476" s="551">
        <f t="shared" si="908"/>
        <v>0</v>
      </c>
      <c r="AJ1476" s="549">
        <f t="shared" si="908"/>
        <v>0</v>
      </c>
      <c r="AK1476" s="549">
        <f t="shared" si="908"/>
        <v>0</v>
      </c>
      <c r="AL1476" s="282">
        <f t="shared" si="903"/>
        <v>-89053.879166666651</v>
      </c>
      <c r="AM1476" s="281">
        <f t="shared" si="904"/>
        <v>0</v>
      </c>
      <c r="AN1476" s="549">
        <f t="shared" si="899"/>
        <v>0</v>
      </c>
      <c r="AO1476" s="549">
        <f t="shared" si="900"/>
        <v>0</v>
      </c>
      <c r="AP1476" s="549">
        <f t="shared" si="906"/>
        <v>-89053.879166666651</v>
      </c>
      <c r="AQ1476" s="283">
        <f t="shared" si="894"/>
        <v>-89053.879166666651</v>
      </c>
      <c r="AR1476" s="281">
        <f t="shared" si="897"/>
        <v>0</v>
      </c>
      <c r="AT1476" s="446" t="s">
        <v>2066</v>
      </c>
      <c r="AU1476" s="344"/>
      <c r="AV1476" s="447" t="str">
        <f t="shared" si="901"/>
        <v>CA</v>
      </c>
      <c r="AW1476" s="447" t="str">
        <f t="shared" si="901"/>
        <v>CL</v>
      </c>
      <c r="AX1476" s="447" t="str">
        <f t="shared" si="901"/>
        <v>AIC</v>
      </c>
      <c r="AY1476" s="447" t="str">
        <f t="shared" si="905"/>
        <v>ERB</v>
      </c>
      <c r="AZ1476" s="447" t="str">
        <f t="shared" si="905"/>
        <v>GRB</v>
      </c>
      <c r="BA1476" s="447" t="str">
        <f t="shared" si="905"/>
        <v>Non-Op</v>
      </c>
      <c r="BC1476" s="449" t="s">
        <v>2100</v>
      </c>
      <c r="BD1476" s="552">
        <f t="shared" si="875"/>
        <v>-90961.93</v>
      </c>
      <c r="BF1476" s="435"/>
      <c r="BG1476" s="435"/>
      <c r="BH1476" s="435"/>
      <c r="BI1476" s="435"/>
      <c r="BJ1476" s="435"/>
      <c r="BK1476" s="435"/>
      <c r="BL1476" s="435"/>
      <c r="BN1476" s="444"/>
    </row>
    <row r="1477" spans="1:66" s="28" customFormat="1" ht="12" customHeight="1">
      <c r="A1477" s="287">
        <v>24200881</v>
      </c>
      <c r="B1477" s="288" t="str">
        <f t="shared" si="902"/>
        <v>24200881</v>
      </c>
      <c r="C1477" s="516" t="s">
        <v>1914</v>
      </c>
      <c r="D1477" s="445" t="s">
        <v>1165</v>
      </c>
      <c r="E1477" s="445"/>
      <c r="F1477" s="516"/>
      <c r="G1477" s="445"/>
      <c r="H1477" s="547">
        <v>-360851.47</v>
      </c>
      <c r="I1477" s="547">
        <v>-360851.47</v>
      </c>
      <c r="J1477" s="547">
        <v>-379711.2</v>
      </c>
      <c r="K1477" s="547">
        <v>-379711.2</v>
      </c>
      <c r="L1477" s="547">
        <v>-227892.67</v>
      </c>
      <c r="M1477" s="547">
        <v>-227892.67</v>
      </c>
      <c r="N1477" s="547">
        <v>-227892.67</v>
      </c>
      <c r="O1477" s="547">
        <v>-227892.67</v>
      </c>
      <c r="P1477" s="547">
        <v>-227892.67</v>
      </c>
      <c r="Q1477" s="547">
        <v>-227892.67</v>
      </c>
      <c r="R1477" s="547">
        <v>-295504.28999999998</v>
      </c>
      <c r="S1477" s="547">
        <v>-295504.28999999998</v>
      </c>
      <c r="T1477" s="547">
        <v>-295504.28999999998</v>
      </c>
      <c r="U1477" s="547"/>
      <c r="V1477" s="547">
        <f t="shared" si="868"/>
        <v>-283901.36249999999</v>
      </c>
      <c r="W1477" s="305"/>
      <c r="X1477" s="306"/>
      <c r="Y1477" s="548">
        <f t="shared" si="907"/>
        <v>0</v>
      </c>
      <c r="Z1477" s="549">
        <f t="shared" si="907"/>
        <v>0</v>
      </c>
      <c r="AA1477" s="549">
        <f t="shared" si="907"/>
        <v>0</v>
      </c>
      <c r="AB1477" s="282">
        <f t="shared" ref="AB1477:AB1543" si="916">T1477-SUM(Y1477:AA1477)</f>
        <v>-295504.28999999998</v>
      </c>
      <c r="AC1477" s="281">
        <f t="shared" ref="AC1477:AC1543" si="917">T1477-SUM(Y1477:AA1477)-AB1477</f>
        <v>0</v>
      </c>
      <c r="AD1477" s="549">
        <f t="shared" si="869"/>
        <v>0</v>
      </c>
      <c r="AE1477" s="553">
        <f t="shared" si="870"/>
        <v>0</v>
      </c>
      <c r="AF1477" s="282">
        <f t="shared" si="871"/>
        <v>-295504.28999999998</v>
      </c>
      <c r="AG1477" s="283">
        <f t="shared" si="873"/>
        <v>-295504.28999999998</v>
      </c>
      <c r="AH1477" s="281">
        <f t="shared" si="890"/>
        <v>0</v>
      </c>
      <c r="AI1477" s="551">
        <f t="shared" si="908"/>
        <v>0</v>
      </c>
      <c r="AJ1477" s="549">
        <f t="shared" si="908"/>
        <v>0</v>
      </c>
      <c r="AK1477" s="549">
        <f t="shared" si="908"/>
        <v>0</v>
      </c>
      <c r="AL1477" s="282">
        <f t="shared" si="903"/>
        <v>-283901.36249999999</v>
      </c>
      <c r="AM1477" s="281">
        <f t="shared" si="904"/>
        <v>0</v>
      </c>
      <c r="AN1477" s="549">
        <f t="shared" si="899"/>
        <v>0</v>
      </c>
      <c r="AO1477" s="549">
        <f t="shared" si="900"/>
        <v>0</v>
      </c>
      <c r="AP1477" s="549">
        <f t="shared" si="906"/>
        <v>-283901.36249999999</v>
      </c>
      <c r="AQ1477" s="283">
        <f t="shared" si="894"/>
        <v>-283901.36249999999</v>
      </c>
      <c r="AR1477" s="281">
        <f t="shared" si="897"/>
        <v>0</v>
      </c>
      <c r="AT1477" s="446" t="s">
        <v>2066</v>
      </c>
      <c r="AU1477" s="344"/>
      <c r="AV1477" s="447" t="str">
        <f t="shared" si="901"/>
        <v>CA</v>
      </c>
      <c r="AW1477" s="447" t="str">
        <f t="shared" si="901"/>
        <v>CL</v>
      </c>
      <c r="AX1477" s="447" t="str">
        <f t="shared" si="901"/>
        <v>AIC</v>
      </c>
      <c r="AY1477" s="447" t="str">
        <f t="shared" si="905"/>
        <v>ERB</v>
      </c>
      <c r="AZ1477" s="447" t="str">
        <f t="shared" si="905"/>
        <v>GRB</v>
      </c>
      <c r="BA1477" s="447" t="str">
        <f t="shared" si="905"/>
        <v>Non-Op</v>
      </c>
      <c r="BC1477" s="449" t="s">
        <v>2100</v>
      </c>
      <c r="BD1477" s="552">
        <f t="shared" si="875"/>
        <v>-295504.28999999998</v>
      </c>
      <c r="BF1477" s="435"/>
      <c r="BG1477" s="435"/>
      <c r="BH1477" s="435"/>
      <c r="BI1477" s="435"/>
      <c r="BJ1477" s="435"/>
      <c r="BK1477" s="435"/>
      <c r="BL1477" s="435"/>
      <c r="BN1477" s="444"/>
    </row>
    <row r="1478" spans="1:66" s="28" customFormat="1" ht="12" customHeight="1">
      <c r="A1478" s="287">
        <v>24200891</v>
      </c>
      <c r="B1478" s="288" t="str">
        <f t="shared" si="902"/>
        <v>24200891</v>
      </c>
      <c r="C1478" s="516" t="s">
        <v>1915</v>
      </c>
      <c r="D1478" s="445" t="s">
        <v>1165</v>
      </c>
      <c r="E1478" s="445"/>
      <c r="F1478" s="516"/>
      <c r="G1478" s="445"/>
      <c r="H1478" s="547">
        <v>-100211.71</v>
      </c>
      <c r="I1478" s="547">
        <v>-100211.71</v>
      </c>
      <c r="J1478" s="547">
        <v>-131644.6</v>
      </c>
      <c r="K1478" s="547">
        <v>-131644.6</v>
      </c>
      <c r="L1478" s="547">
        <v>-131644.6</v>
      </c>
      <c r="M1478" s="547">
        <v>-131644.6</v>
      </c>
      <c r="N1478" s="547">
        <v>-131644.6</v>
      </c>
      <c r="O1478" s="547">
        <v>-131644.6</v>
      </c>
      <c r="P1478" s="547">
        <v>-131644.6</v>
      </c>
      <c r="Q1478" s="547">
        <v>-131644.6</v>
      </c>
      <c r="R1478" s="547">
        <v>-136041.53</v>
      </c>
      <c r="S1478" s="547">
        <v>-136041.53</v>
      </c>
      <c r="T1478" s="547">
        <v>-136041.53</v>
      </c>
      <c r="U1478" s="547"/>
      <c r="V1478" s="547">
        <f t="shared" si="868"/>
        <v>-128631.51583333332</v>
      </c>
      <c r="W1478" s="305"/>
      <c r="X1478" s="306"/>
      <c r="Y1478" s="548">
        <f t="shared" si="907"/>
        <v>0</v>
      </c>
      <c r="Z1478" s="549">
        <f t="shared" si="907"/>
        <v>0</v>
      </c>
      <c r="AA1478" s="549">
        <f t="shared" si="907"/>
        <v>0</v>
      </c>
      <c r="AB1478" s="282">
        <f t="shared" si="916"/>
        <v>-136041.53</v>
      </c>
      <c r="AC1478" s="281">
        <f t="shared" si="917"/>
        <v>0</v>
      </c>
      <c r="AD1478" s="549">
        <f t="shared" si="869"/>
        <v>0</v>
      </c>
      <c r="AE1478" s="553">
        <f t="shared" si="870"/>
        <v>0</v>
      </c>
      <c r="AF1478" s="282">
        <f t="shared" si="871"/>
        <v>-136041.53</v>
      </c>
      <c r="AG1478" s="283">
        <f t="shared" si="873"/>
        <v>-136041.53</v>
      </c>
      <c r="AH1478" s="281">
        <f t="shared" si="890"/>
        <v>0</v>
      </c>
      <c r="AI1478" s="551">
        <f t="shared" si="908"/>
        <v>0</v>
      </c>
      <c r="AJ1478" s="549">
        <f t="shared" si="908"/>
        <v>0</v>
      </c>
      <c r="AK1478" s="549">
        <f t="shared" si="908"/>
        <v>0</v>
      </c>
      <c r="AL1478" s="282">
        <f t="shared" si="903"/>
        <v>-128631.51583333332</v>
      </c>
      <c r="AM1478" s="281">
        <f t="shared" si="904"/>
        <v>0</v>
      </c>
      <c r="AN1478" s="549">
        <f t="shared" si="899"/>
        <v>0</v>
      </c>
      <c r="AO1478" s="549">
        <f t="shared" si="900"/>
        <v>0</v>
      </c>
      <c r="AP1478" s="549">
        <f t="shared" si="906"/>
        <v>-128631.51583333332</v>
      </c>
      <c r="AQ1478" s="283">
        <f t="shared" si="894"/>
        <v>-128631.51583333332</v>
      </c>
      <c r="AR1478" s="281">
        <f t="shared" si="897"/>
        <v>0</v>
      </c>
      <c r="AT1478" s="446" t="s">
        <v>2066</v>
      </c>
      <c r="AU1478" s="344"/>
      <c r="AV1478" s="447" t="str">
        <f t="shared" si="901"/>
        <v>CA</v>
      </c>
      <c r="AW1478" s="447" t="str">
        <f t="shared" si="901"/>
        <v>CL</v>
      </c>
      <c r="AX1478" s="447" t="str">
        <f t="shared" si="901"/>
        <v>AIC</v>
      </c>
      <c r="AY1478" s="447" t="str">
        <f t="shared" si="905"/>
        <v>ERB</v>
      </c>
      <c r="AZ1478" s="447" t="str">
        <f t="shared" si="905"/>
        <v>GRB</v>
      </c>
      <c r="BA1478" s="447" t="str">
        <f t="shared" si="905"/>
        <v>Non-Op</v>
      </c>
      <c r="BC1478" s="449" t="s">
        <v>2100</v>
      </c>
      <c r="BD1478" s="552">
        <f t="shared" si="875"/>
        <v>-136041.53</v>
      </c>
      <c r="BF1478" s="435"/>
      <c r="BG1478" s="435"/>
      <c r="BH1478" s="435"/>
      <c r="BI1478" s="435"/>
      <c r="BJ1478" s="435"/>
      <c r="BK1478" s="435"/>
      <c r="BL1478" s="435"/>
      <c r="BN1478" s="444"/>
    </row>
    <row r="1479" spans="1:66" s="28" customFormat="1" ht="12" customHeight="1">
      <c r="A1479" s="287">
        <v>24200901</v>
      </c>
      <c r="B1479" s="288" t="str">
        <f t="shared" si="902"/>
        <v>24200901</v>
      </c>
      <c r="C1479" s="516" t="s">
        <v>1596</v>
      </c>
      <c r="D1479" s="445" t="s">
        <v>1165</v>
      </c>
      <c r="E1479" s="445"/>
      <c r="F1479" s="516"/>
      <c r="G1479" s="445"/>
      <c r="H1479" s="547">
        <v>-80617.490000000005</v>
      </c>
      <c r="I1479" s="547">
        <v>-80617.490000000005</v>
      </c>
      <c r="J1479" s="547">
        <v>-80617.490000000005</v>
      </c>
      <c r="K1479" s="547">
        <v>-80617.490000000005</v>
      </c>
      <c r="L1479" s="547">
        <v>-80617.490000000005</v>
      </c>
      <c r="M1479" s="547">
        <v>-80617.490000000005</v>
      </c>
      <c r="N1479" s="547">
        <v>-80617.490000000005</v>
      </c>
      <c r="O1479" s="547">
        <v>-80617.490000000005</v>
      </c>
      <c r="P1479" s="547">
        <v>-80617.490000000005</v>
      </c>
      <c r="Q1479" s="547">
        <v>-80617.490000000005</v>
      </c>
      <c r="R1479" s="547">
        <v>-83310.11</v>
      </c>
      <c r="S1479" s="547">
        <v>-83310.11</v>
      </c>
      <c r="T1479" s="547">
        <v>-83310.11</v>
      </c>
      <c r="U1479" s="547"/>
      <c r="V1479" s="547">
        <f t="shared" si="868"/>
        <v>-81178.452499999999</v>
      </c>
      <c r="W1479" s="305"/>
      <c r="X1479" s="306"/>
      <c r="Y1479" s="548">
        <f t="shared" si="907"/>
        <v>0</v>
      </c>
      <c r="Z1479" s="549">
        <f t="shared" si="907"/>
        <v>0</v>
      </c>
      <c r="AA1479" s="549">
        <f t="shared" si="907"/>
        <v>0</v>
      </c>
      <c r="AB1479" s="282">
        <f t="shared" si="916"/>
        <v>-83310.11</v>
      </c>
      <c r="AC1479" s="281">
        <f t="shared" si="917"/>
        <v>0</v>
      </c>
      <c r="AD1479" s="549">
        <f t="shared" si="869"/>
        <v>0</v>
      </c>
      <c r="AE1479" s="553">
        <f t="shared" si="870"/>
        <v>0</v>
      </c>
      <c r="AF1479" s="282">
        <f t="shared" si="871"/>
        <v>-83310.11</v>
      </c>
      <c r="AG1479" s="283">
        <f t="shared" si="873"/>
        <v>-83310.11</v>
      </c>
      <c r="AH1479" s="281">
        <f t="shared" si="890"/>
        <v>0</v>
      </c>
      <c r="AI1479" s="551">
        <f t="shared" si="908"/>
        <v>0</v>
      </c>
      <c r="AJ1479" s="549">
        <f t="shared" si="908"/>
        <v>0</v>
      </c>
      <c r="AK1479" s="549">
        <f t="shared" si="908"/>
        <v>0</v>
      </c>
      <c r="AL1479" s="282">
        <f t="shared" si="903"/>
        <v>-81178.452499999999</v>
      </c>
      <c r="AM1479" s="281">
        <f t="shared" si="904"/>
        <v>0</v>
      </c>
      <c r="AN1479" s="549">
        <f t="shared" si="899"/>
        <v>0</v>
      </c>
      <c r="AO1479" s="549">
        <f t="shared" si="900"/>
        <v>0</v>
      </c>
      <c r="AP1479" s="549">
        <f t="shared" si="906"/>
        <v>-81178.452499999999</v>
      </c>
      <c r="AQ1479" s="283">
        <f t="shared" si="894"/>
        <v>-81178.452499999999</v>
      </c>
      <c r="AR1479" s="281">
        <f t="shared" si="897"/>
        <v>0</v>
      </c>
      <c r="AT1479" s="446" t="s">
        <v>2066</v>
      </c>
      <c r="AU1479" s="344"/>
      <c r="AV1479" s="447" t="str">
        <f t="shared" si="901"/>
        <v>CA</v>
      </c>
      <c r="AW1479" s="447" t="str">
        <f t="shared" si="901"/>
        <v>CL</v>
      </c>
      <c r="AX1479" s="447" t="str">
        <f t="shared" si="901"/>
        <v>AIC</v>
      </c>
      <c r="AY1479" s="447" t="str">
        <f t="shared" si="905"/>
        <v>ERB</v>
      </c>
      <c r="AZ1479" s="447" t="str">
        <f t="shared" si="905"/>
        <v>GRB</v>
      </c>
      <c r="BA1479" s="447" t="str">
        <f t="shared" si="905"/>
        <v>Non-Op</v>
      </c>
      <c r="BC1479" s="449" t="s">
        <v>2100</v>
      </c>
      <c r="BD1479" s="552">
        <f t="shared" si="875"/>
        <v>-83310.11</v>
      </c>
      <c r="BF1479" s="435"/>
      <c r="BG1479" s="435"/>
      <c r="BH1479" s="435"/>
      <c r="BI1479" s="435"/>
      <c r="BJ1479" s="435"/>
      <c r="BK1479" s="435"/>
      <c r="BL1479" s="435"/>
      <c r="BN1479" s="444"/>
    </row>
    <row r="1480" spans="1:66" s="28" customFormat="1" ht="12" customHeight="1">
      <c r="A1480" s="287">
        <v>24200911</v>
      </c>
      <c r="B1480" s="288" t="str">
        <f t="shared" si="902"/>
        <v>24200911</v>
      </c>
      <c r="C1480" s="516" t="s">
        <v>1916</v>
      </c>
      <c r="D1480" s="445" t="s">
        <v>1165</v>
      </c>
      <c r="E1480" s="445"/>
      <c r="F1480" s="516"/>
      <c r="G1480" s="445"/>
      <c r="H1480" s="547">
        <v>-15130.79</v>
      </c>
      <c r="I1480" s="547">
        <v>-15130.79</v>
      </c>
      <c r="J1480" s="547">
        <v>-15130.79</v>
      </c>
      <c r="K1480" s="547">
        <v>-15130.79</v>
      </c>
      <c r="L1480" s="547">
        <v>-15130.79</v>
      </c>
      <c r="M1480" s="547">
        <v>-15130.79</v>
      </c>
      <c r="N1480" s="547">
        <v>-15130.79</v>
      </c>
      <c r="O1480" s="547">
        <v>-15130.79</v>
      </c>
      <c r="P1480" s="547">
        <v>-15130.79</v>
      </c>
      <c r="Q1480" s="547">
        <v>-15130.79</v>
      </c>
      <c r="R1480" s="547">
        <v>-15636.16</v>
      </c>
      <c r="S1480" s="547">
        <v>-15636.16</v>
      </c>
      <c r="T1480" s="547">
        <v>-15636.16</v>
      </c>
      <c r="U1480" s="547"/>
      <c r="V1480" s="547">
        <f t="shared" si="868"/>
        <v>-15236.075416666672</v>
      </c>
      <c r="W1480" s="305"/>
      <c r="X1480" s="306"/>
      <c r="Y1480" s="548">
        <f t="shared" si="907"/>
        <v>0</v>
      </c>
      <c r="Z1480" s="549">
        <f t="shared" si="907"/>
        <v>0</v>
      </c>
      <c r="AA1480" s="549">
        <f t="shared" si="907"/>
        <v>0</v>
      </c>
      <c r="AB1480" s="282">
        <f t="shared" si="916"/>
        <v>-15636.16</v>
      </c>
      <c r="AC1480" s="281">
        <f t="shared" si="917"/>
        <v>0</v>
      </c>
      <c r="AD1480" s="549">
        <f t="shared" si="869"/>
        <v>0</v>
      </c>
      <c r="AE1480" s="553">
        <f t="shared" si="870"/>
        <v>0</v>
      </c>
      <c r="AF1480" s="282">
        <f t="shared" si="871"/>
        <v>-15636.16</v>
      </c>
      <c r="AG1480" s="283">
        <f t="shared" si="873"/>
        <v>-15636.16</v>
      </c>
      <c r="AH1480" s="281">
        <f t="shared" si="890"/>
        <v>0</v>
      </c>
      <c r="AI1480" s="551">
        <f t="shared" si="908"/>
        <v>0</v>
      </c>
      <c r="AJ1480" s="549">
        <f t="shared" si="908"/>
        <v>0</v>
      </c>
      <c r="AK1480" s="549">
        <f t="shared" si="908"/>
        <v>0</v>
      </c>
      <c r="AL1480" s="282">
        <f t="shared" si="903"/>
        <v>-15236.075416666672</v>
      </c>
      <c r="AM1480" s="281">
        <f t="shared" si="904"/>
        <v>0</v>
      </c>
      <c r="AN1480" s="549">
        <f t="shared" si="899"/>
        <v>0</v>
      </c>
      <c r="AO1480" s="549">
        <f t="shared" si="900"/>
        <v>0</v>
      </c>
      <c r="AP1480" s="549">
        <f t="shared" si="906"/>
        <v>-15236.075416666672</v>
      </c>
      <c r="AQ1480" s="283">
        <f t="shared" si="894"/>
        <v>-15236.075416666672</v>
      </c>
      <c r="AR1480" s="281">
        <f t="shared" si="897"/>
        <v>0</v>
      </c>
      <c r="AT1480" s="446" t="s">
        <v>2066</v>
      </c>
      <c r="AU1480" s="344"/>
      <c r="AV1480" s="447" t="str">
        <f t="shared" si="901"/>
        <v>CA</v>
      </c>
      <c r="AW1480" s="447" t="str">
        <f t="shared" si="901"/>
        <v>CL</v>
      </c>
      <c r="AX1480" s="447" t="str">
        <f t="shared" si="901"/>
        <v>AIC</v>
      </c>
      <c r="AY1480" s="447" t="str">
        <f t="shared" si="905"/>
        <v>ERB</v>
      </c>
      <c r="AZ1480" s="447" t="str">
        <f t="shared" si="905"/>
        <v>GRB</v>
      </c>
      <c r="BA1480" s="447" t="str">
        <f t="shared" si="905"/>
        <v>Non-Op</v>
      </c>
      <c r="BC1480" s="449" t="s">
        <v>2100</v>
      </c>
      <c r="BD1480" s="552">
        <f t="shared" si="875"/>
        <v>-15636.16</v>
      </c>
      <c r="BF1480" s="435"/>
      <c r="BG1480" s="435"/>
      <c r="BH1480" s="435"/>
      <c r="BI1480" s="435"/>
      <c r="BJ1480" s="435"/>
      <c r="BK1480" s="435"/>
      <c r="BL1480" s="435"/>
      <c r="BN1480" s="444"/>
    </row>
    <row r="1481" spans="1:66" s="28" customFormat="1" ht="12" customHeight="1">
      <c r="A1481" s="287">
        <v>24200921</v>
      </c>
      <c r="B1481" s="288" t="str">
        <f t="shared" si="902"/>
        <v>24200921</v>
      </c>
      <c r="C1481" s="516" t="s">
        <v>1597</v>
      </c>
      <c r="D1481" s="445" t="s">
        <v>1165</v>
      </c>
      <c r="E1481" s="445"/>
      <c r="F1481" s="516"/>
      <c r="G1481" s="445"/>
      <c r="H1481" s="547">
        <v>-2338676.2999999998</v>
      </c>
      <c r="I1481" s="547">
        <v>-2338676.2999999998</v>
      </c>
      <c r="J1481" s="547">
        <v>-2338676.2999999998</v>
      </c>
      <c r="K1481" s="547">
        <v>-2337006.44</v>
      </c>
      <c r="L1481" s="547">
        <v>-2337006.44</v>
      </c>
      <c r="M1481" s="547">
        <v>-2337006.44</v>
      </c>
      <c r="N1481" s="547">
        <v>-2336969.5</v>
      </c>
      <c r="O1481" s="547">
        <v>-2336969.5</v>
      </c>
      <c r="P1481" s="547">
        <v>-2336969.5</v>
      </c>
      <c r="Q1481" s="547">
        <v>-2318029.42</v>
      </c>
      <c r="R1481" s="547">
        <v>-2391834.27</v>
      </c>
      <c r="S1481" s="547">
        <v>-2391834.27</v>
      </c>
      <c r="T1481" s="547">
        <v>-2391124.77</v>
      </c>
      <c r="U1481" s="547"/>
      <c r="V1481" s="547">
        <f t="shared" si="868"/>
        <v>-2347156.5762499995</v>
      </c>
      <c r="W1481" s="305"/>
      <c r="X1481" s="306"/>
      <c r="Y1481" s="548">
        <f t="shared" si="907"/>
        <v>0</v>
      </c>
      <c r="Z1481" s="549">
        <f t="shared" si="907"/>
        <v>0</v>
      </c>
      <c r="AA1481" s="549">
        <f t="shared" si="907"/>
        <v>0</v>
      </c>
      <c r="AB1481" s="282">
        <f t="shared" si="916"/>
        <v>-2391124.77</v>
      </c>
      <c r="AC1481" s="281">
        <f t="shared" si="917"/>
        <v>0</v>
      </c>
      <c r="AD1481" s="549">
        <f t="shared" si="869"/>
        <v>0</v>
      </c>
      <c r="AE1481" s="553">
        <f t="shared" si="870"/>
        <v>0</v>
      </c>
      <c r="AF1481" s="282">
        <f t="shared" si="871"/>
        <v>-2391124.77</v>
      </c>
      <c r="AG1481" s="283">
        <f t="shared" si="873"/>
        <v>-2391124.77</v>
      </c>
      <c r="AH1481" s="281">
        <f t="shared" si="890"/>
        <v>0</v>
      </c>
      <c r="AI1481" s="551">
        <f t="shared" si="908"/>
        <v>0</v>
      </c>
      <c r="AJ1481" s="549">
        <f t="shared" si="908"/>
        <v>0</v>
      </c>
      <c r="AK1481" s="549">
        <f t="shared" si="908"/>
        <v>0</v>
      </c>
      <c r="AL1481" s="282">
        <f t="shared" si="903"/>
        <v>-2347156.5762499995</v>
      </c>
      <c r="AM1481" s="281">
        <f t="shared" si="904"/>
        <v>0</v>
      </c>
      <c r="AN1481" s="549">
        <f t="shared" si="899"/>
        <v>0</v>
      </c>
      <c r="AO1481" s="549">
        <f t="shared" si="900"/>
        <v>0</v>
      </c>
      <c r="AP1481" s="549">
        <f t="shared" si="906"/>
        <v>-2347156.5762499995</v>
      </c>
      <c r="AQ1481" s="283">
        <f t="shared" si="894"/>
        <v>-2347156.5762499995</v>
      </c>
      <c r="AR1481" s="281">
        <f t="shared" si="897"/>
        <v>0</v>
      </c>
      <c r="AT1481" s="446" t="s">
        <v>2066</v>
      </c>
      <c r="AU1481" s="344"/>
      <c r="AV1481" s="447" t="str">
        <f t="shared" si="901"/>
        <v>CA</v>
      </c>
      <c r="AW1481" s="447" t="str">
        <f t="shared" si="901"/>
        <v>CL</v>
      </c>
      <c r="AX1481" s="447" t="str">
        <f t="shared" si="901"/>
        <v>AIC</v>
      </c>
      <c r="AY1481" s="447" t="str">
        <f t="shared" si="905"/>
        <v>ERB</v>
      </c>
      <c r="AZ1481" s="447" t="str">
        <f t="shared" si="905"/>
        <v>GRB</v>
      </c>
      <c r="BA1481" s="447" t="str">
        <f t="shared" si="905"/>
        <v>Non-Op</v>
      </c>
      <c r="BC1481" s="449" t="s">
        <v>2100</v>
      </c>
      <c r="BD1481" s="552">
        <f t="shared" si="875"/>
        <v>-2391124.77</v>
      </c>
      <c r="BF1481" s="435"/>
      <c r="BG1481" s="435"/>
      <c r="BH1481" s="435"/>
      <c r="BI1481" s="435"/>
      <c r="BJ1481" s="435"/>
      <c r="BK1481" s="435"/>
      <c r="BL1481" s="435"/>
      <c r="BN1481" s="444"/>
    </row>
    <row r="1482" spans="1:66" s="28" customFormat="1" ht="12" customHeight="1">
      <c r="A1482" s="287">
        <v>24200931</v>
      </c>
      <c r="B1482" s="288" t="str">
        <f t="shared" si="902"/>
        <v>24200931</v>
      </c>
      <c r="C1482" s="516" t="s">
        <v>1917</v>
      </c>
      <c r="D1482" s="445" t="s">
        <v>1165</v>
      </c>
      <c r="E1482" s="445"/>
      <c r="F1482" s="516"/>
      <c r="G1482" s="445"/>
      <c r="H1482" s="547">
        <v>-180059.66</v>
      </c>
      <c r="I1482" s="547">
        <v>-180059.66</v>
      </c>
      <c r="J1482" s="547">
        <v>-195776.11</v>
      </c>
      <c r="K1482" s="547">
        <v>-195670.61</v>
      </c>
      <c r="L1482" s="547">
        <v>-195375.06</v>
      </c>
      <c r="M1482" s="547">
        <v>-191475.31</v>
      </c>
      <c r="N1482" s="547">
        <v>-148295.74</v>
      </c>
      <c r="O1482" s="547">
        <v>-146260.49</v>
      </c>
      <c r="P1482" s="547">
        <v>-138462.01</v>
      </c>
      <c r="Q1482" s="547">
        <v>-138462.01</v>
      </c>
      <c r="R1482" s="547">
        <v>-192688.01</v>
      </c>
      <c r="S1482" s="547">
        <v>-192688.01</v>
      </c>
      <c r="T1482" s="547">
        <v>-192467.84</v>
      </c>
      <c r="U1482" s="547"/>
      <c r="V1482" s="547">
        <f t="shared" si="868"/>
        <v>-175123.06416666668</v>
      </c>
      <c r="W1482" s="305"/>
      <c r="X1482" s="306"/>
      <c r="Y1482" s="548">
        <f t="shared" si="907"/>
        <v>0</v>
      </c>
      <c r="Z1482" s="549">
        <f t="shared" si="907"/>
        <v>0</v>
      </c>
      <c r="AA1482" s="549">
        <f t="shared" si="907"/>
        <v>0</v>
      </c>
      <c r="AB1482" s="282">
        <f t="shared" si="916"/>
        <v>-192467.84</v>
      </c>
      <c r="AC1482" s="281">
        <f t="shared" si="917"/>
        <v>0</v>
      </c>
      <c r="AD1482" s="549">
        <f t="shared" si="869"/>
        <v>0</v>
      </c>
      <c r="AE1482" s="553">
        <f t="shared" si="870"/>
        <v>0</v>
      </c>
      <c r="AF1482" s="282">
        <f t="shared" si="871"/>
        <v>-192467.84</v>
      </c>
      <c r="AG1482" s="283">
        <f t="shared" si="873"/>
        <v>-192467.84</v>
      </c>
      <c r="AH1482" s="281">
        <f t="shared" si="890"/>
        <v>0</v>
      </c>
      <c r="AI1482" s="551">
        <f t="shared" si="908"/>
        <v>0</v>
      </c>
      <c r="AJ1482" s="549">
        <f t="shared" si="908"/>
        <v>0</v>
      </c>
      <c r="AK1482" s="549">
        <f t="shared" si="908"/>
        <v>0</v>
      </c>
      <c r="AL1482" s="282">
        <f t="shared" si="903"/>
        <v>-175123.06416666668</v>
      </c>
      <c r="AM1482" s="281">
        <f t="shared" si="904"/>
        <v>0</v>
      </c>
      <c r="AN1482" s="549">
        <f t="shared" si="899"/>
        <v>0</v>
      </c>
      <c r="AO1482" s="549">
        <f t="shared" si="900"/>
        <v>0</v>
      </c>
      <c r="AP1482" s="549">
        <f t="shared" si="906"/>
        <v>-175123.06416666668</v>
      </c>
      <c r="AQ1482" s="283">
        <f t="shared" si="894"/>
        <v>-175123.06416666668</v>
      </c>
      <c r="AR1482" s="281">
        <f t="shared" si="897"/>
        <v>0</v>
      </c>
      <c r="AT1482" s="446" t="s">
        <v>2066</v>
      </c>
      <c r="AU1482" s="344"/>
      <c r="AV1482" s="447" t="str">
        <f t="shared" si="901"/>
        <v>CA</v>
      </c>
      <c r="AW1482" s="447" t="str">
        <f t="shared" si="901"/>
        <v>CL</v>
      </c>
      <c r="AX1482" s="447" t="str">
        <f t="shared" si="901"/>
        <v>AIC</v>
      </c>
      <c r="AY1482" s="447" t="str">
        <f t="shared" si="905"/>
        <v>ERB</v>
      </c>
      <c r="AZ1482" s="447" t="str">
        <f t="shared" si="905"/>
        <v>GRB</v>
      </c>
      <c r="BA1482" s="447" t="str">
        <f t="shared" si="905"/>
        <v>Non-Op</v>
      </c>
      <c r="BC1482" s="449" t="s">
        <v>2100</v>
      </c>
      <c r="BD1482" s="552">
        <f t="shared" si="875"/>
        <v>-192467.84</v>
      </c>
      <c r="BF1482" s="435"/>
      <c r="BG1482" s="435"/>
      <c r="BH1482" s="435"/>
      <c r="BI1482" s="435"/>
      <c r="BJ1482" s="435"/>
      <c r="BK1482" s="435"/>
      <c r="BL1482" s="435"/>
      <c r="BN1482" s="444"/>
    </row>
    <row r="1483" spans="1:66" s="28" customFormat="1" ht="12" customHeight="1">
      <c r="A1483" s="287">
        <v>24200941</v>
      </c>
      <c r="B1483" s="288" t="str">
        <f t="shared" si="902"/>
        <v>24200941</v>
      </c>
      <c r="C1483" s="516" t="s">
        <v>1918</v>
      </c>
      <c r="D1483" s="445" t="s">
        <v>1165</v>
      </c>
      <c r="E1483" s="445"/>
      <c r="F1483" s="516"/>
      <c r="G1483" s="445"/>
      <c r="H1483" s="547">
        <v>-71886.149999999994</v>
      </c>
      <c r="I1483" s="547">
        <v>-71886.149999999994</v>
      </c>
      <c r="J1483" s="547">
        <v>-71886.149999999994</v>
      </c>
      <c r="K1483" s="547">
        <v>-71886.149999999994</v>
      </c>
      <c r="L1483" s="547">
        <v>-71886.149999999994</v>
      </c>
      <c r="M1483" s="547">
        <v>-71886.149999999994</v>
      </c>
      <c r="N1483" s="547">
        <v>-71886.149999999994</v>
      </c>
      <c r="O1483" s="547">
        <v>-71886.149999999994</v>
      </c>
      <c r="P1483" s="547">
        <v>-71886.149999999994</v>
      </c>
      <c r="Q1483" s="547">
        <v>-71886.149999999994</v>
      </c>
      <c r="R1483" s="547">
        <v>-74287.149999999994</v>
      </c>
      <c r="S1483" s="547">
        <v>-74287.149999999994</v>
      </c>
      <c r="T1483" s="547">
        <v>-74287.149999999994</v>
      </c>
      <c r="U1483" s="547"/>
      <c r="V1483" s="547">
        <f t="shared" si="868"/>
        <v>-72386.358333333352</v>
      </c>
      <c r="W1483" s="305"/>
      <c r="X1483" s="306"/>
      <c r="Y1483" s="548">
        <f t="shared" si="907"/>
        <v>0</v>
      </c>
      <c r="Z1483" s="549">
        <f t="shared" si="907"/>
        <v>0</v>
      </c>
      <c r="AA1483" s="549">
        <f t="shared" si="907"/>
        <v>0</v>
      </c>
      <c r="AB1483" s="282">
        <f t="shared" si="916"/>
        <v>-74287.149999999994</v>
      </c>
      <c r="AC1483" s="281">
        <f t="shared" si="917"/>
        <v>0</v>
      </c>
      <c r="AD1483" s="549">
        <f t="shared" si="869"/>
        <v>0</v>
      </c>
      <c r="AE1483" s="553">
        <f t="shared" si="870"/>
        <v>0</v>
      </c>
      <c r="AF1483" s="282">
        <f t="shared" si="871"/>
        <v>-74287.149999999994</v>
      </c>
      <c r="AG1483" s="283">
        <f t="shared" si="873"/>
        <v>-74287.149999999994</v>
      </c>
      <c r="AH1483" s="281">
        <f t="shared" si="890"/>
        <v>0</v>
      </c>
      <c r="AI1483" s="551">
        <f t="shared" si="908"/>
        <v>0</v>
      </c>
      <c r="AJ1483" s="549">
        <f t="shared" si="908"/>
        <v>0</v>
      </c>
      <c r="AK1483" s="549">
        <f t="shared" si="908"/>
        <v>0</v>
      </c>
      <c r="AL1483" s="282">
        <f t="shared" si="903"/>
        <v>-72386.358333333352</v>
      </c>
      <c r="AM1483" s="281">
        <f t="shared" si="904"/>
        <v>0</v>
      </c>
      <c r="AN1483" s="549">
        <f t="shared" si="899"/>
        <v>0</v>
      </c>
      <c r="AO1483" s="549">
        <f t="shared" si="900"/>
        <v>0</v>
      </c>
      <c r="AP1483" s="549">
        <f t="shared" si="906"/>
        <v>-72386.358333333352</v>
      </c>
      <c r="AQ1483" s="283">
        <f t="shared" si="894"/>
        <v>-72386.358333333352</v>
      </c>
      <c r="AR1483" s="281">
        <f t="shared" si="897"/>
        <v>0</v>
      </c>
      <c r="AT1483" s="446" t="s">
        <v>2066</v>
      </c>
      <c r="AU1483" s="344"/>
      <c r="AV1483" s="447" t="str">
        <f t="shared" si="901"/>
        <v>CA</v>
      </c>
      <c r="AW1483" s="447" t="str">
        <f t="shared" si="901"/>
        <v>CL</v>
      </c>
      <c r="AX1483" s="447" t="str">
        <f t="shared" si="901"/>
        <v>AIC</v>
      </c>
      <c r="AY1483" s="447" t="str">
        <f t="shared" si="905"/>
        <v>ERB</v>
      </c>
      <c r="AZ1483" s="447" t="str">
        <f t="shared" si="905"/>
        <v>GRB</v>
      </c>
      <c r="BA1483" s="447" t="str">
        <f t="shared" si="905"/>
        <v>Non-Op</v>
      </c>
      <c r="BC1483" s="449" t="s">
        <v>2100</v>
      </c>
      <c r="BD1483" s="552">
        <f t="shared" si="875"/>
        <v>-74287.149999999994</v>
      </c>
      <c r="BF1483" s="435"/>
      <c r="BG1483" s="435"/>
      <c r="BH1483" s="435"/>
      <c r="BI1483" s="435"/>
      <c r="BJ1483" s="435"/>
      <c r="BK1483" s="435"/>
      <c r="BL1483" s="435"/>
      <c r="BN1483" s="444"/>
    </row>
    <row r="1484" spans="1:66" s="28" customFormat="1" ht="12" customHeight="1">
      <c r="A1484" s="287">
        <v>24200951</v>
      </c>
      <c r="B1484" s="288" t="str">
        <f t="shared" si="902"/>
        <v>24200951</v>
      </c>
      <c r="C1484" s="516" t="s">
        <v>1919</v>
      </c>
      <c r="D1484" s="445" t="s">
        <v>1165</v>
      </c>
      <c r="E1484" s="445"/>
      <c r="F1484" s="516"/>
      <c r="G1484" s="445"/>
      <c r="H1484" s="547">
        <v>-212165.26</v>
      </c>
      <c r="I1484" s="547">
        <v>-212165.26</v>
      </c>
      <c r="J1484" s="547">
        <v>-212165.26</v>
      </c>
      <c r="K1484" s="547">
        <v>-212165.26</v>
      </c>
      <c r="L1484" s="547">
        <v>-212165.26</v>
      </c>
      <c r="M1484" s="547">
        <v>-212165.26</v>
      </c>
      <c r="N1484" s="547">
        <v>-212165.26</v>
      </c>
      <c r="O1484" s="547">
        <v>-212165.26</v>
      </c>
      <c r="P1484" s="547">
        <v>-212165.26</v>
      </c>
      <c r="Q1484" s="547">
        <v>-212165.26</v>
      </c>
      <c r="R1484" s="547">
        <v>-219251.58</v>
      </c>
      <c r="S1484" s="547">
        <v>-219251.58</v>
      </c>
      <c r="T1484" s="547">
        <v>-219251.58</v>
      </c>
      <c r="U1484" s="547"/>
      <c r="V1484" s="547">
        <f t="shared" si="868"/>
        <v>-213641.57666666666</v>
      </c>
      <c r="W1484" s="305"/>
      <c r="X1484" s="306"/>
      <c r="Y1484" s="548">
        <f t="shared" si="907"/>
        <v>0</v>
      </c>
      <c r="Z1484" s="549">
        <f t="shared" si="907"/>
        <v>0</v>
      </c>
      <c r="AA1484" s="549">
        <f t="shared" si="907"/>
        <v>0</v>
      </c>
      <c r="AB1484" s="282">
        <f t="shared" si="916"/>
        <v>-219251.58</v>
      </c>
      <c r="AC1484" s="281">
        <f t="shared" si="917"/>
        <v>0</v>
      </c>
      <c r="AD1484" s="549">
        <f t="shared" si="869"/>
        <v>0</v>
      </c>
      <c r="AE1484" s="553">
        <f t="shared" si="870"/>
        <v>0</v>
      </c>
      <c r="AF1484" s="282">
        <f t="shared" si="871"/>
        <v>-219251.58</v>
      </c>
      <c r="AG1484" s="283">
        <f t="shared" si="873"/>
        <v>-219251.58</v>
      </c>
      <c r="AH1484" s="281">
        <f t="shared" si="890"/>
        <v>0</v>
      </c>
      <c r="AI1484" s="551">
        <f t="shared" si="908"/>
        <v>0</v>
      </c>
      <c r="AJ1484" s="549">
        <f t="shared" si="908"/>
        <v>0</v>
      </c>
      <c r="AK1484" s="549">
        <f t="shared" si="908"/>
        <v>0</v>
      </c>
      <c r="AL1484" s="282">
        <f t="shared" si="903"/>
        <v>-213641.57666666666</v>
      </c>
      <c r="AM1484" s="281">
        <f t="shared" si="904"/>
        <v>0</v>
      </c>
      <c r="AN1484" s="549">
        <f t="shared" si="899"/>
        <v>0</v>
      </c>
      <c r="AO1484" s="549">
        <f t="shared" si="900"/>
        <v>0</v>
      </c>
      <c r="AP1484" s="549">
        <f t="shared" si="906"/>
        <v>-213641.57666666666</v>
      </c>
      <c r="AQ1484" s="283">
        <f t="shared" si="894"/>
        <v>-213641.57666666666</v>
      </c>
      <c r="AR1484" s="281">
        <f t="shared" si="897"/>
        <v>0</v>
      </c>
      <c r="AT1484" s="446" t="s">
        <v>2066</v>
      </c>
      <c r="AU1484" s="344"/>
      <c r="AV1484" s="447" t="str">
        <f t="shared" si="901"/>
        <v>CA</v>
      </c>
      <c r="AW1484" s="447" t="str">
        <f t="shared" si="901"/>
        <v>CL</v>
      </c>
      <c r="AX1484" s="447" t="str">
        <f t="shared" si="901"/>
        <v>AIC</v>
      </c>
      <c r="AY1484" s="447" t="str">
        <f t="shared" si="905"/>
        <v>ERB</v>
      </c>
      <c r="AZ1484" s="447" t="str">
        <f t="shared" si="905"/>
        <v>GRB</v>
      </c>
      <c r="BA1484" s="447" t="str">
        <f t="shared" si="905"/>
        <v>Non-Op</v>
      </c>
      <c r="BC1484" s="449" t="s">
        <v>2100</v>
      </c>
      <c r="BD1484" s="552">
        <f t="shared" si="875"/>
        <v>-219251.58</v>
      </c>
      <c r="BF1484" s="435"/>
      <c r="BG1484" s="435"/>
      <c r="BH1484" s="435"/>
      <c r="BI1484" s="435"/>
      <c r="BJ1484" s="435"/>
      <c r="BK1484" s="435"/>
      <c r="BL1484" s="435"/>
      <c r="BN1484" s="444"/>
    </row>
    <row r="1485" spans="1:66" s="28" customFormat="1" ht="12" customHeight="1">
      <c r="A1485" s="287">
        <v>24200961</v>
      </c>
      <c r="B1485" s="288" t="str">
        <f t="shared" si="902"/>
        <v>24200961</v>
      </c>
      <c r="C1485" s="516" t="s">
        <v>1599</v>
      </c>
      <c r="D1485" s="445" t="s">
        <v>1165</v>
      </c>
      <c r="E1485" s="445"/>
      <c r="F1485" s="516"/>
      <c r="G1485" s="445"/>
      <c r="H1485" s="547">
        <v>-3760265.05</v>
      </c>
      <c r="I1485" s="547">
        <v>-3760265.05</v>
      </c>
      <c r="J1485" s="547">
        <v>-4388922.8600000003</v>
      </c>
      <c r="K1485" s="547">
        <v>-4355509.62</v>
      </c>
      <c r="L1485" s="547">
        <v>-4355509.62</v>
      </c>
      <c r="M1485" s="547">
        <v>-4355509.62</v>
      </c>
      <c r="N1485" s="547">
        <v>-4325120.92</v>
      </c>
      <c r="O1485" s="547">
        <v>-4325120.92</v>
      </c>
      <c r="P1485" s="547">
        <v>-4325120.92</v>
      </c>
      <c r="Q1485" s="547">
        <v>-4278972.18</v>
      </c>
      <c r="R1485" s="547">
        <v>-4421889.8499999996</v>
      </c>
      <c r="S1485" s="547">
        <v>-4421889.8499999996</v>
      </c>
      <c r="T1485" s="547">
        <v>-4202538.78</v>
      </c>
      <c r="U1485" s="547"/>
      <c r="V1485" s="547">
        <f t="shared" ref="V1485:V1551" si="918">(H1485+T1485+SUM(I1485:S1485)*2)/24</f>
        <v>-4274602.7770833345</v>
      </c>
      <c r="W1485" s="305"/>
      <c r="X1485" s="306"/>
      <c r="Y1485" s="548">
        <f t="shared" ref="Y1485:AA1506" si="919">IF($D1485=Y$5,$T1485,0)</f>
        <v>0</v>
      </c>
      <c r="Z1485" s="549">
        <f t="shared" si="919"/>
        <v>0</v>
      </c>
      <c r="AA1485" s="549">
        <f t="shared" si="919"/>
        <v>0</v>
      </c>
      <c r="AB1485" s="282">
        <f t="shared" si="916"/>
        <v>-4202538.78</v>
      </c>
      <c r="AC1485" s="281">
        <f t="shared" si="917"/>
        <v>0</v>
      </c>
      <c r="AD1485" s="549">
        <f t="shared" ref="AD1485:AD1551" si="920">IF($D1485=AD$5,$T1485,IF($D1485=AD$4, $T1485*$AK$1,0))</f>
        <v>0</v>
      </c>
      <c r="AE1485" s="553">
        <f t="shared" ref="AE1485:AE1551" si="921">IF($D1485=AE$5,$T1485,IF($D1485=AE$4, $T1485*$AK$2,0))</f>
        <v>0</v>
      </c>
      <c r="AF1485" s="282">
        <f t="shared" ref="AF1485:AF1551" si="922">IF($D1485=AF$5,$T1485,IF($D1485=AF$4, $T1485*$AL$2,0))</f>
        <v>-4202538.78</v>
      </c>
      <c r="AG1485" s="283">
        <f t="shared" si="873"/>
        <v>-4202538.78</v>
      </c>
      <c r="AH1485" s="281">
        <f t="shared" si="890"/>
        <v>0</v>
      </c>
      <c r="AI1485" s="551">
        <f t="shared" si="908"/>
        <v>0</v>
      </c>
      <c r="AJ1485" s="549">
        <f t="shared" si="908"/>
        <v>0</v>
      </c>
      <c r="AK1485" s="549">
        <f t="shared" si="908"/>
        <v>0</v>
      </c>
      <c r="AL1485" s="282">
        <f t="shared" si="903"/>
        <v>-4274602.7770833345</v>
      </c>
      <c r="AM1485" s="281">
        <f t="shared" si="904"/>
        <v>0</v>
      </c>
      <c r="AN1485" s="549">
        <f t="shared" si="899"/>
        <v>0</v>
      </c>
      <c r="AO1485" s="549">
        <f t="shared" si="900"/>
        <v>0</v>
      </c>
      <c r="AP1485" s="549">
        <f t="shared" si="906"/>
        <v>-4274602.7770833345</v>
      </c>
      <c r="AQ1485" s="283">
        <f t="shared" si="894"/>
        <v>-4274602.7770833345</v>
      </c>
      <c r="AR1485" s="281">
        <f t="shared" si="897"/>
        <v>0</v>
      </c>
      <c r="AT1485" s="446" t="s">
        <v>2066</v>
      </c>
      <c r="AU1485" s="344"/>
      <c r="AV1485" s="447" t="str">
        <f t="shared" si="901"/>
        <v>CA</v>
      </c>
      <c r="AW1485" s="447" t="str">
        <f t="shared" si="901"/>
        <v>CL</v>
      </c>
      <c r="AX1485" s="447" t="str">
        <f t="shared" si="901"/>
        <v>AIC</v>
      </c>
      <c r="AY1485" s="447" t="str">
        <f t="shared" si="905"/>
        <v>ERB</v>
      </c>
      <c r="AZ1485" s="447" t="str">
        <f t="shared" si="905"/>
        <v>GRB</v>
      </c>
      <c r="BA1485" s="447" t="str">
        <f t="shared" si="905"/>
        <v>Non-Op</v>
      </c>
      <c r="BC1485" s="449" t="s">
        <v>2100</v>
      </c>
      <c r="BD1485" s="552">
        <f t="shared" si="875"/>
        <v>-4202538.78</v>
      </c>
      <c r="BF1485" s="435"/>
      <c r="BG1485" s="435"/>
      <c r="BH1485" s="435"/>
      <c r="BI1485" s="435"/>
      <c r="BJ1485" s="435"/>
      <c r="BK1485" s="435"/>
      <c r="BL1485" s="435"/>
      <c r="BN1485" s="444"/>
    </row>
    <row r="1486" spans="1:66" s="28" customFormat="1" ht="12" customHeight="1">
      <c r="A1486" s="287">
        <v>24200971</v>
      </c>
      <c r="B1486" s="288" t="str">
        <f t="shared" si="902"/>
        <v>24200971</v>
      </c>
      <c r="C1486" s="516" t="s">
        <v>1920</v>
      </c>
      <c r="D1486" s="445" t="s">
        <v>1165</v>
      </c>
      <c r="E1486" s="445"/>
      <c r="F1486" s="516"/>
      <c r="G1486" s="445"/>
      <c r="H1486" s="547">
        <v>-153780.85</v>
      </c>
      <c r="I1486" s="547">
        <v>-153780.85</v>
      </c>
      <c r="J1486" s="547">
        <v>-158495.78</v>
      </c>
      <c r="K1486" s="547">
        <v>-158495.78</v>
      </c>
      <c r="L1486" s="547">
        <v>-158495.78</v>
      </c>
      <c r="M1486" s="547">
        <v>-158495.78</v>
      </c>
      <c r="N1486" s="547">
        <v>-158495.78</v>
      </c>
      <c r="O1486" s="547">
        <v>-158495.78</v>
      </c>
      <c r="P1486" s="547">
        <v>-158495.78</v>
      </c>
      <c r="Q1486" s="547">
        <v>-158495.78</v>
      </c>
      <c r="R1486" s="547">
        <v>-178789.54</v>
      </c>
      <c r="S1486" s="547">
        <v>-178789.54</v>
      </c>
      <c r="T1486" s="547">
        <v>-178789.54</v>
      </c>
      <c r="U1486" s="547"/>
      <c r="V1486" s="547">
        <f t="shared" si="918"/>
        <v>-162134.28041666668</v>
      </c>
      <c r="W1486" s="305"/>
      <c r="X1486" s="306"/>
      <c r="Y1486" s="548">
        <f t="shared" si="919"/>
        <v>0</v>
      </c>
      <c r="Z1486" s="549">
        <f t="shared" si="919"/>
        <v>0</v>
      </c>
      <c r="AA1486" s="549">
        <f t="shared" si="919"/>
        <v>0</v>
      </c>
      <c r="AB1486" s="282">
        <f t="shared" si="916"/>
        <v>-178789.54</v>
      </c>
      <c r="AC1486" s="281">
        <f t="shared" si="917"/>
        <v>0</v>
      </c>
      <c r="AD1486" s="549">
        <f t="shared" si="920"/>
        <v>0</v>
      </c>
      <c r="AE1486" s="553">
        <f t="shared" si="921"/>
        <v>0</v>
      </c>
      <c r="AF1486" s="282">
        <f t="shared" si="922"/>
        <v>-178789.54</v>
      </c>
      <c r="AG1486" s="283">
        <f t="shared" si="873"/>
        <v>-178789.54</v>
      </c>
      <c r="AH1486" s="281">
        <f t="shared" si="890"/>
        <v>0</v>
      </c>
      <c r="AI1486" s="551">
        <f t="shared" si="908"/>
        <v>0</v>
      </c>
      <c r="AJ1486" s="549">
        <f t="shared" si="908"/>
        <v>0</v>
      </c>
      <c r="AK1486" s="549">
        <f t="shared" si="908"/>
        <v>0</v>
      </c>
      <c r="AL1486" s="282">
        <f t="shared" si="903"/>
        <v>-162134.28041666668</v>
      </c>
      <c r="AM1486" s="281">
        <f t="shared" si="904"/>
        <v>0</v>
      </c>
      <c r="AN1486" s="549">
        <f t="shared" si="899"/>
        <v>0</v>
      </c>
      <c r="AO1486" s="549">
        <f t="shared" si="900"/>
        <v>0</v>
      </c>
      <c r="AP1486" s="549">
        <f t="shared" si="906"/>
        <v>-162134.28041666668</v>
      </c>
      <c r="AQ1486" s="283">
        <f t="shared" si="894"/>
        <v>-162134.28041666668</v>
      </c>
      <c r="AR1486" s="281">
        <f t="shared" si="897"/>
        <v>0</v>
      </c>
      <c r="AT1486" s="446" t="s">
        <v>2066</v>
      </c>
      <c r="AU1486" s="344"/>
      <c r="AV1486" s="447" t="str">
        <f t="shared" si="901"/>
        <v>CA</v>
      </c>
      <c r="AW1486" s="447" t="str">
        <f t="shared" si="901"/>
        <v>CL</v>
      </c>
      <c r="AX1486" s="447" t="str">
        <f t="shared" si="901"/>
        <v>AIC</v>
      </c>
      <c r="AY1486" s="447" t="str">
        <f t="shared" si="905"/>
        <v>ERB</v>
      </c>
      <c r="AZ1486" s="447" t="str">
        <f t="shared" si="905"/>
        <v>GRB</v>
      </c>
      <c r="BA1486" s="447" t="str">
        <f t="shared" si="905"/>
        <v>Non-Op</v>
      </c>
      <c r="BC1486" s="449" t="s">
        <v>2100</v>
      </c>
      <c r="BD1486" s="552">
        <f t="shared" si="875"/>
        <v>-178789.54</v>
      </c>
      <c r="BF1486" s="435"/>
      <c r="BG1486" s="435"/>
      <c r="BH1486" s="435"/>
      <c r="BI1486" s="435"/>
      <c r="BJ1486" s="435"/>
      <c r="BK1486" s="435"/>
      <c r="BL1486" s="435"/>
      <c r="BN1486" s="444"/>
    </row>
    <row r="1487" spans="1:66" s="28" customFormat="1" ht="12" customHeight="1">
      <c r="A1487" s="287">
        <v>24200991</v>
      </c>
      <c r="B1487" s="288" t="str">
        <f t="shared" si="902"/>
        <v>24200991</v>
      </c>
      <c r="C1487" s="516" t="s">
        <v>1921</v>
      </c>
      <c r="D1487" s="445" t="s">
        <v>1165</v>
      </c>
      <c r="E1487" s="445"/>
      <c r="F1487" s="516"/>
      <c r="G1487" s="445"/>
      <c r="H1487" s="547">
        <v>-92618.04</v>
      </c>
      <c r="I1487" s="547">
        <v>-92618.04</v>
      </c>
      <c r="J1487" s="547">
        <v>-100476.26</v>
      </c>
      <c r="K1487" s="547">
        <v>-100476.26</v>
      </c>
      <c r="L1487" s="547">
        <v>-84399.26</v>
      </c>
      <c r="M1487" s="547">
        <v>-84399.26</v>
      </c>
      <c r="N1487" s="547">
        <v>-84399.26</v>
      </c>
      <c r="O1487" s="547">
        <v>-84399.26</v>
      </c>
      <c r="P1487" s="547">
        <v>-84399.26</v>
      </c>
      <c r="Q1487" s="547">
        <v>-84399.26</v>
      </c>
      <c r="R1487" s="547">
        <v>-112218.2</v>
      </c>
      <c r="S1487" s="547">
        <v>-112218.2</v>
      </c>
      <c r="T1487" s="547">
        <v>-112193.62</v>
      </c>
      <c r="U1487" s="547"/>
      <c r="V1487" s="547">
        <f t="shared" si="918"/>
        <v>-93900.695833333317</v>
      </c>
      <c r="W1487" s="305"/>
      <c r="X1487" s="306"/>
      <c r="Y1487" s="548">
        <f t="shared" si="919"/>
        <v>0</v>
      </c>
      <c r="Z1487" s="549">
        <f t="shared" si="919"/>
        <v>0</v>
      </c>
      <c r="AA1487" s="549">
        <f t="shared" si="919"/>
        <v>0</v>
      </c>
      <c r="AB1487" s="282">
        <f t="shared" si="916"/>
        <v>-112193.62</v>
      </c>
      <c r="AC1487" s="281">
        <f t="shared" si="917"/>
        <v>0</v>
      </c>
      <c r="AD1487" s="549">
        <f t="shared" si="920"/>
        <v>0</v>
      </c>
      <c r="AE1487" s="553">
        <f t="shared" si="921"/>
        <v>0</v>
      </c>
      <c r="AF1487" s="282">
        <f t="shared" si="922"/>
        <v>-112193.62</v>
      </c>
      <c r="AG1487" s="283">
        <f t="shared" si="873"/>
        <v>-112193.62</v>
      </c>
      <c r="AH1487" s="281">
        <f t="shared" si="890"/>
        <v>0</v>
      </c>
      <c r="AI1487" s="551">
        <f t="shared" si="908"/>
        <v>0</v>
      </c>
      <c r="AJ1487" s="549">
        <f t="shared" si="908"/>
        <v>0</v>
      </c>
      <c r="AK1487" s="549">
        <f t="shared" si="908"/>
        <v>0</v>
      </c>
      <c r="AL1487" s="282">
        <f t="shared" si="903"/>
        <v>-93900.695833333317</v>
      </c>
      <c r="AM1487" s="281">
        <f t="shared" si="904"/>
        <v>0</v>
      </c>
      <c r="AN1487" s="549">
        <f t="shared" si="899"/>
        <v>0</v>
      </c>
      <c r="AO1487" s="549">
        <f t="shared" si="900"/>
        <v>0</v>
      </c>
      <c r="AP1487" s="549">
        <f t="shared" si="906"/>
        <v>-93900.695833333317</v>
      </c>
      <c r="AQ1487" s="283">
        <f t="shared" si="894"/>
        <v>-93900.695833333317</v>
      </c>
      <c r="AR1487" s="281">
        <f t="shared" si="897"/>
        <v>0</v>
      </c>
      <c r="AT1487" s="446" t="s">
        <v>2066</v>
      </c>
      <c r="AU1487" s="344"/>
      <c r="AV1487" s="447" t="str">
        <f t="shared" si="901"/>
        <v>CA</v>
      </c>
      <c r="AW1487" s="447" t="str">
        <f t="shared" si="901"/>
        <v>CL</v>
      </c>
      <c r="AX1487" s="447" t="str">
        <f t="shared" si="901"/>
        <v>AIC</v>
      </c>
      <c r="AY1487" s="447" t="str">
        <f t="shared" si="905"/>
        <v>ERB</v>
      </c>
      <c r="AZ1487" s="447" t="str">
        <f t="shared" si="905"/>
        <v>GRB</v>
      </c>
      <c r="BA1487" s="447" t="str">
        <f t="shared" si="905"/>
        <v>Non-Op</v>
      </c>
      <c r="BC1487" s="449" t="s">
        <v>2100</v>
      </c>
      <c r="BD1487" s="552">
        <f t="shared" si="875"/>
        <v>-112193.62</v>
      </c>
      <c r="BF1487" s="435"/>
      <c r="BG1487" s="435"/>
      <c r="BH1487" s="435"/>
      <c r="BI1487" s="435"/>
      <c r="BJ1487" s="435"/>
      <c r="BK1487" s="435"/>
      <c r="BL1487" s="435"/>
      <c r="BN1487" s="444"/>
    </row>
    <row r="1488" spans="1:66" s="28" customFormat="1" ht="12" customHeight="1">
      <c r="A1488" s="287">
        <v>24201031</v>
      </c>
      <c r="B1488" s="288" t="str">
        <f t="shared" si="902"/>
        <v>24201031</v>
      </c>
      <c r="C1488" s="516" t="s">
        <v>1922</v>
      </c>
      <c r="D1488" s="445" t="s">
        <v>1165</v>
      </c>
      <c r="E1488" s="445"/>
      <c r="F1488" s="516"/>
      <c r="G1488" s="445"/>
      <c r="H1488" s="547">
        <v>-125482.96</v>
      </c>
      <c r="I1488" s="547">
        <v>-125482.96</v>
      </c>
      <c r="J1488" s="547">
        <v>-126740.28</v>
      </c>
      <c r="K1488" s="547">
        <v>-126740.28</v>
      </c>
      <c r="L1488" s="547">
        <v>-126740.28</v>
      </c>
      <c r="M1488" s="547">
        <v>-126740.28</v>
      </c>
      <c r="N1488" s="547">
        <v>-126740.28</v>
      </c>
      <c r="O1488" s="547">
        <v>-126740.28</v>
      </c>
      <c r="P1488" s="547">
        <v>-126740.28</v>
      </c>
      <c r="Q1488" s="547">
        <v>-126740.28</v>
      </c>
      <c r="R1488" s="547">
        <v>-134973.41</v>
      </c>
      <c r="S1488" s="547">
        <v>-134973.41</v>
      </c>
      <c r="T1488" s="547">
        <v>-134973.41</v>
      </c>
      <c r="U1488" s="547"/>
      <c r="V1488" s="547">
        <f t="shared" si="918"/>
        <v>-128298.35041666667</v>
      </c>
      <c r="W1488" s="305"/>
      <c r="X1488" s="306"/>
      <c r="Y1488" s="548">
        <f t="shared" si="919"/>
        <v>0</v>
      </c>
      <c r="Z1488" s="549">
        <f t="shared" si="919"/>
        <v>0</v>
      </c>
      <c r="AA1488" s="549">
        <f t="shared" si="919"/>
        <v>0</v>
      </c>
      <c r="AB1488" s="282">
        <f t="shared" si="916"/>
        <v>-134973.41</v>
      </c>
      <c r="AC1488" s="281">
        <f t="shared" si="917"/>
        <v>0</v>
      </c>
      <c r="AD1488" s="549">
        <f t="shared" si="920"/>
        <v>0</v>
      </c>
      <c r="AE1488" s="553">
        <f t="shared" si="921"/>
        <v>0</v>
      </c>
      <c r="AF1488" s="282">
        <f t="shared" si="922"/>
        <v>-134973.41</v>
      </c>
      <c r="AG1488" s="283">
        <f t="shared" si="873"/>
        <v>-134973.41</v>
      </c>
      <c r="AH1488" s="281">
        <f t="shared" si="890"/>
        <v>0</v>
      </c>
      <c r="AI1488" s="551">
        <f t="shared" si="908"/>
        <v>0</v>
      </c>
      <c r="AJ1488" s="549">
        <f t="shared" si="908"/>
        <v>0</v>
      </c>
      <c r="AK1488" s="549">
        <f t="shared" si="908"/>
        <v>0</v>
      </c>
      <c r="AL1488" s="282">
        <f t="shared" si="903"/>
        <v>-128298.35041666667</v>
      </c>
      <c r="AM1488" s="281">
        <f t="shared" si="904"/>
        <v>0</v>
      </c>
      <c r="AN1488" s="549">
        <f t="shared" si="899"/>
        <v>0</v>
      </c>
      <c r="AO1488" s="549">
        <f t="shared" si="900"/>
        <v>0</v>
      </c>
      <c r="AP1488" s="549">
        <f t="shared" si="906"/>
        <v>-128298.35041666667</v>
      </c>
      <c r="AQ1488" s="283">
        <f t="shared" si="894"/>
        <v>-128298.35041666667</v>
      </c>
      <c r="AR1488" s="281">
        <f t="shared" si="897"/>
        <v>0</v>
      </c>
      <c r="AT1488" s="446" t="s">
        <v>2066</v>
      </c>
      <c r="AU1488" s="344"/>
      <c r="AV1488" s="447" t="str">
        <f t="shared" si="901"/>
        <v>CA</v>
      </c>
      <c r="AW1488" s="447" t="str">
        <f t="shared" si="901"/>
        <v>CL</v>
      </c>
      <c r="AX1488" s="447" t="str">
        <f t="shared" si="901"/>
        <v>AIC</v>
      </c>
      <c r="AY1488" s="447" t="str">
        <f t="shared" si="905"/>
        <v>ERB</v>
      </c>
      <c r="AZ1488" s="447" t="str">
        <f t="shared" si="905"/>
        <v>GRB</v>
      </c>
      <c r="BA1488" s="447" t="str">
        <f t="shared" si="905"/>
        <v>Non-Op</v>
      </c>
      <c r="BC1488" s="449" t="s">
        <v>2100</v>
      </c>
      <c r="BD1488" s="552">
        <f t="shared" si="875"/>
        <v>-134973.41</v>
      </c>
      <c r="BF1488" s="435"/>
      <c r="BG1488" s="435"/>
      <c r="BH1488" s="435"/>
      <c r="BI1488" s="435"/>
      <c r="BJ1488" s="435"/>
      <c r="BK1488" s="435"/>
      <c r="BL1488" s="435"/>
      <c r="BN1488" s="444"/>
    </row>
    <row r="1489" spans="1:66" s="28" customFormat="1" ht="12" customHeight="1">
      <c r="A1489" s="287">
        <v>24201041</v>
      </c>
      <c r="B1489" s="288" t="str">
        <f t="shared" si="902"/>
        <v>24201041</v>
      </c>
      <c r="C1489" s="516" t="s">
        <v>1923</v>
      </c>
      <c r="D1489" s="445" t="s">
        <v>1165</v>
      </c>
      <c r="E1489" s="445"/>
      <c r="F1489" s="516"/>
      <c r="G1489" s="445"/>
      <c r="H1489" s="547">
        <v>-34426.43</v>
      </c>
      <c r="I1489" s="547">
        <v>-34426.43</v>
      </c>
      <c r="J1489" s="547">
        <v>-35683.75</v>
      </c>
      <c r="K1489" s="547">
        <v>-35683.75</v>
      </c>
      <c r="L1489" s="547">
        <v>-35683.75</v>
      </c>
      <c r="M1489" s="547">
        <v>-35683.75</v>
      </c>
      <c r="N1489" s="547">
        <v>-35683.75</v>
      </c>
      <c r="O1489" s="547">
        <v>-35683.75</v>
      </c>
      <c r="P1489" s="547">
        <v>-35683.75</v>
      </c>
      <c r="Q1489" s="547">
        <v>-35683.75</v>
      </c>
      <c r="R1489" s="547">
        <v>-39824.76</v>
      </c>
      <c r="S1489" s="547">
        <v>-39650.730000000003</v>
      </c>
      <c r="T1489" s="547">
        <v>-39650.730000000003</v>
      </c>
      <c r="U1489" s="547"/>
      <c r="V1489" s="547">
        <f t="shared" si="918"/>
        <v>-36367.541666666664</v>
      </c>
      <c r="W1489" s="305"/>
      <c r="X1489" s="306"/>
      <c r="Y1489" s="548">
        <f t="shared" si="919"/>
        <v>0</v>
      </c>
      <c r="Z1489" s="549">
        <f t="shared" si="919"/>
        <v>0</v>
      </c>
      <c r="AA1489" s="549">
        <f t="shared" si="919"/>
        <v>0</v>
      </c>
      <c r="AB1489" s="282">
        <f t="shared" si="916"/>
        <v>-39650.730000000003</v>
      </c>
      <c r="AC1489" s="281">
        <f t="shared" si="917"/>
        <v>0</v>
      </c>
      <c r="AD1489" s="549">
        <f t="shared" si="920"/>
        <v>0</v>
      </c>
      <c r="AE1489" s="553">
        <f t="shared" si="921"/>
        <v>0</v>
      </c>
      <c r="AF1489" s="282">
        <f t="shared" si="922"/>
        <v>-39650.730000000003</v>
      </c>
      <c r="AG1489" s="283">
        <f t="shared" si="873"/>
        <v>-39650.730000000003</v>
      </c>
      <c r="AH1489" s="281">
        <f t="shared" si="890"/>
        <v>0</v>
      </c>
      <c r="AI1489" s="551">
        <f t="shared" si="908"/>
        <v>0</v>
      </c>
      <c r="AJ1489" s="549">
        <f t="shared" si="908"/>
        <v>0</v>
      </c>
      <c r="AK1489" s="549">
        <f t="shared" si="908"/>
        <v>0</v>
      </c>
      <c r="AL1489" s="282">
        <f t="shared" si="903"/>
        <v>-36367.541666666664</v>
      </c>
      <c r="AM1489" s="281">
        <f t="shared" si="904"/>
        <v>0</v>
      </c>
      <c r="AN1489" s="549">
        <f t="shared" si="899"/>
        <v>0</v>
      </c>
      <c r="AO1489" s="549">
        <f t="shared" si="900"/>
        <v>0</v>
      </c>
      <c r="AP1489" s="549">
        <f t="shared" si="906"/>
        <v>-36367.541666666664</v>
      </c>
      <c r="AQ1489" s="283">
        <f t="shared" si="894"/>
        <v>-36367.541666666664</v>
      </c>
      <c r="AR1489" s="281">
        <f t="shared" si="897"/>
        <v>0</v>
      </c>
      <c r="AT1489" s="446" t="s">
        <v>2066</v>
      </c>
      <c r="AU1489" s="344"/>
      <c r="AV1489" s="447" t="str">
        <f t="shared" si="901"/>
        <v>CA</v>
      </c>
      <c r="AW1489" s="447" t="str">
        <f t="shared" si="901"/>
        <v>CL</v>
      </c>
      <c r="AX1489" s="447" t="str">
        <f t="shared" si="901"/>
        <v>AIC</v>
      </c>
      <c r="AY1489" s="447" t="str">
        <f t="shared" si="905"/>
        <v>ERB</v>
      </c>
      <c r="AZ1489" s="447" t="str">
        <f t="shared" si="905"/>
        <v>GRB</v>
      </c>
      <c r="BA1489" s="447" t="str">
        <f t="shared" si="905"/>
        <v>Non-Op</v>
      </c>
      <c r="BC1489" s="449" t="s">
        <v>2100</v>
      </c>
      <c r="BD1489" s="552">
        <f t="shared" si="875"/>
        <v>-39650.730000000003</v>
      </c>
      <c r="BF1489" s="435"/>
      <c r="BG1489" s="435"/>
      <c r="BH1489" s="435"/>
      <c r="BI1489" s="435"/>
      <c r="BJ1489" s="435"/>
      <c r="BK1489" s="435"/>
      <c r="BL1489" s="435"/>
      <c r="BN1489" s="444"/>
    </row>
    <row r="1490" spans="1:66" s="28" customFormat="1" ht="12" customHeight="1">
      <c r="A1490" s="362" t="s">
        <v>3137</v>
      </c>
      <c r="B1490" s="313" t="str">
        <f t="shared" si="902"/>
        <v>24201051</v>
      </c>
      <c r="C1490" s="517" t="s">
        <v>3138</v>
      </c>
      <c r="D1490" s="451" t="s">
        <v>2092</v>
      </c>
      <c r="E1490" s="451"/>
      <c r="F1490" s="300">
        <v>44882</v>
      </c>
      <c r="G1490" s="451"/>
      <c r="H1490" s="556"/>
      <c r="I1490" s="556"/>
      <c r="J1490" s="556"/>
      <c r="K1490" s="556"/>
      <c r="L1490" s="556"/>
      <c r="M1490" s="556"/>
      <c r="N1490" s="556"/>
      <c r="O1490" s="556"/>
      <c r="P1490" s="556"/>
      <c r="Q1490" s="556"/>
      <c r="R1490" s="556"/>
      <c r="S1490" s="556">
        <v>-2025.3</v>
      </c>
      <c r="T1490" s="556">
        <v>-2025.3</v>
      </c>
      <c r="U1490" s="556"/>
      <c r="V1490" s="556">
        <f t="shared" si="918"/>
        <v>-253.16249999999999</v>
      </c>
      <c r="W1490" s="307"/>
      <c r="X1490" s="307"/>
      <c r="Y1490" s="548">
        <f t="shared" si="919"/>
        <v>0</v>
      </c>
      <c r="Z1490" s="549">
        <f t="shared" si="919"/>
        <v>-2025.3</v>
      </c>
      <c r="AA1490" s="549">
        <f t="shared" si="919"/>
        <v>0</v>
      </c>
      <c r="AB1490" s="282">
        <f t="shared" ref="AB1490" si="923">T1490-SUM(Y1490:AA1490)</f>
        <v>0</v>
      </c>
      <c r="AC1490" s="281">
        <f t="shared" ref="AC1490" si="924">T1490-SUM(Y1490:AA1490)-AB1490</f>
        <v>0</v>
      </c>
      <c r="AD1490" s="549">
        <f t="shared" si="920"/>
        <v>0</v>
      </c>
      <c r="AE1490" s="553">
        <f t="shared" si="921"/>
        <v>0</v>
      </c>
      <c r="AF1490" s="282">
        <f t="shared" si="922"/>
        <v>0</v>
      </c>
      <c r="AG1490" s="283">
        <f t="shared" ref="AG1490" si="925">SUM(AD1490:AF1490)</f>
        <v>0</v>
      </c>
      <c r="AH1490" s="281">
        <f t="shared" si="890"/>
        <v>0</v>
      </c>
      <c r="AI1490" s="551">
        <f t="shared" si="908"/>
        <v>0</v>
      </c>
      <c r="AJ1490" s="549">
        <f t="shared" si="908"/>
        <v>-253.16249999999999</v>
      </c>
      <c r="AK1490" s="549">
        <f t="shared" si="908"/>
        <v>0</v>
      </c>
      <c r="AL1490" s="282">
        <f t="shared" ref="AL1490" si="926">V1490-SUM(AI1490:AK1490)</f>
        <v>0</v>
      </c>
      <c r="AM1490" s="281">
        <f t="shared" ref="AM1490" si="927">V1490-SUM(AI1490:AK1490)-AL1490</f>
        <v>0</v>
      </c>
      <c r="AN1490" s="549">
        <f t="shared" si="899"/>
        <v>0</v>
      </c>
      <c r="AO1490" s="549">
        <f t="shared" si="900"/>
        <v>0</v>
      </c>
      <c r="AP1490" s="549">
        <f t="shared" si="906"/>
        <v>0</v>
      </c>
      <c r="AQ1490" s="283">
        <f t="shared" ref="AQ1490" si="928">SUM(AN1490:AP1490)</f>
        <v>0</v>
      </c>
      <c r="AR1490" s="281">
        <f t="shared" si="897"/>
        <v>0</v>
      </c>
      <c r="AT1490" s="446"/>
      <c r="AU1490" s="344"/>
      <c r="AV1490" s="447" t="str">
        <f t="shared" si="901"/>
        <v>CA</v>
      </c>
      <c r="AW1490" s="447" t="str">
        <f t="shared" si="901"/>
        <v>CL</v>
      </c>
      <c r="AX1490" s="447" t="str">
        <f t="shared" si="901"/>
        <v>AIC</v>
      </c>
      <c r="AY1490" s="447" t="str">
        <f t="shared" si="905"/>
        <v>ERB</v>
      </c>
      <c r="AZ1490" s="447" t="str">
        <f t="shared" si="905"/>
        <v>GRB</v>
      </c>
      <c r="BA1490" s="447" t="str">
        <f t="shared" si="905"/>
        <v>Non-Op</v>
      </c>
      <c r="BC1490" s="449" t="s">
        <v>2100</v>
      </c>
      <c r="BD1490" s="552">
        <f t="shared" si="875"/>
        <v>-2025.3</v>
      </c>
      <c r="BF1490" s="435"/>
      <c r="BG1490" s="435"/>
      <c r="BH1490" s="435"/>
      <c r="BI1490" s="435"/>
      <c r="BJ1490" s="435"/>
      <c r="BK1490" s="435"/>
      <c r="BL1490" s="435"/>
      <c r="BN1490" s="444"/>
    </row>
    <row r="1491" spans="1:66" s="28" customFormat="1" ht="12" customHeight="1">
      <c r="A1491" s="321">
        <v>24201111</v>
      </c>
      <c r="B1491" s="318" t="str">
        <f t="shared" si="902"/>
        <v>24201111</v>
      </c>
      <c r="C1491" s="516" t="s">
        <v>1924</v>
      </c>
      <c r="D1491" s="445" t="s">
        <v>1165</v>
      </c>
      <c r="E1491" s="445"/>
      <c r="F1491" s="294">
        <v>43025</v>
      </c>
      <c r="G1491" s="445"/>
      <c r="H1491" s="547">
        <v>-283944.59000000003</v>
      </c>
      <c r="I1491" s="547">
        <v>-283944.59000000003</v>
      </c>
      <c r="J1491" s="547">
        <v>-299661.03999999998</v>
      </c>
      <c r="K1491" s="547">
        <v>-299661.03999999998</v>
      </c>
      <c r="L1491" s="547">
        <v>-299661.03999999998</v>
      </c>
      <c r="M1491" s="547">
        <v>-299661.03999999998</v>
      </c>
      <c r="N1491" s="547">
        <v>-299661.03999999998</v>
      </c>
      <c r="O1491" s="547">
        <v>-299661.03999999998</v>
      </c>
      <c r="P1491" s="547">
        <v>-299661.03999999998</v>
      </c>
      <c r="Q1491" s="547">
        <v>-299661.03999999998</v>
      </c>
      <c r="R1491" s="547">
        <v>-359669.72</v>
      </c>
      <c r="S1491" s="547">
        <v>-359669.72</v>
      </c>
      <c r="T1491" s="547">
        <v>-359669.72</v>
      </c>
      <c r="U1491" s="547"/>
      <c r="V1491" s="547">
        <f t="shared" si="918"/>
        <v>-310198.2920833333</v>
      </c>
      <c r="W1491" s="305"/>
      <c r="X1491" s="305"/>
      <c r="Y1491" s="548">
        <f t="shared" si="919"/>
        <v>0</v>
      </c>
      <c r="Z1491" s="549">
        <f t="shared" si="919"/>
        <v>0</v>
      </c>
      <c r="AA1491" s="549">
        <f t="shared" si="919"/>
        <v>0</v>
      </c>
      <c r="AB1491" s="282">
        <f t="shared" si="916"/>
        <v>-359669.72</v>
      </c>
      <c r="AC1491" s="281">
        <f t="shared" si="917"/>
        <v>0</v>
      </c>
      <c r="AD1491" s="549">
        <f t="shared" si="920"/>
        <v>0</v>
      </c>
      <c r="AE1491" s="553">
        <f t="shared" si="921"/>
        <v>0</v>
      </c>
      <c r="AF1491" s="282">
        <f t="shared" si="922"/>
        <v>-359669.72</v>
      </c>
      <c r="AG1491" s="283">
        <f t="shared" ref="AG1491:AG1556" si="929">SUM(AD1491:AF1491)</f>
        <v>-359669.72</v>
      </c>
      <c r="AH1491" s="281">
        <f t="shared" si="890"/>
        <v>0</v>
      </c>
      <c r="AI1491" s="551">
        <f t="shared" ref="AI1491:AK1511" si="930">IF($D1491=AI$5,$V1491,0)</f>
        <v>0</v>
      </c>
      <c r="AJ1491" s="549">
        <f t="shared" si="930"/>
        <v>0</v>
      </c>
      <c r="AK1491" s="549">
        <f t="shared" si="930"/>
        <v>0</v>
      </c>
      <c r="AL1491" s="282">
        <f t="shared" si="903"/>
        <v>-310198.2920833333</v>
      </c>
      <c r="AM1491" s="281">
        <f t="shared" si="904"/>
        <v>0</v>
      </c>
      <c r="AN1491" s="549">
        <f t="shared" si="899"/>
        <v>0</v>
      </c>
      <c r="AO1491" s="549">
        <f t="shared" si="900"/>
        <v>0</v>
      </c>
      <c r="AP1491" s="549">
        <f t="shared" si="906"/>
        <v>-310198.2920833333</v>
      </c>
      <c r="AQ1491" s="283">
        <f t="shared" si="894"/>
        <v>-310198.2920833333</v>
      </c>
      <c r="AR1491" s="281">
        <f t="shared" si="897"/>
        <v>0</v>
      </c>
      <c r="AT1491" s="446" t="s">
        <v>2066</v>
      </c>
      <c r="AU1491" s="344"/>
      <c r="AV1491" s="447" t="str">
        <f t="shared" si="901"/>
        <v>CA</v>
      </c>
      <c r="AW1491" s="447" t="str">
        <f t="shared" si="901"/>
        <v>CL</v>
      </c>
      <c r="AX1491" s="447" t="str">
        <f t="shared" si="901"/>
        <v>AIC</v>
      </c>
      <c r="AY1491" s="447" t="str">
        <f t="shared" si="905"/>
        <v>ERB</v>
      </c>
      <c r="AZ1491" s="447" t="str">
        <f t="shared" si="905"/>
        <v>GRB</v>
      </c>
      <c r="BA1491" s="447" t="str">
        <f t="shared" si="905"/>
        <v>Non-Op</v>
      </c>
      <c r="BC1491" s="449" t="s">
        <v>2100</v>
      </c>
      <c r="BD1491" s="552">
        <f t="shared" si="875"/>
        <v>-359669.72</v>
      </c>
      <c r="BF1491" s="448"/>
      <c r="BG1491" s="448"/>
      <c r="BH1491" s="448"/>
      <c r="BI1491" s="448"/>
      <c r="BJ1491" s="448"/>
      <c r="BK1491" s="448"/>
      <c r="BL1491" s="448"/>
      <c r="BN1491" s="444"/>
    </row>
    <row r="1492" spans="1:66" s="28" customFormat="1" ht="12" customHeight="1">
      <c r="A1492" s="321">
        <v>24201121</v>
      </c>
      <c r="B1492" s="318" t="str">
        <f t="shared" si="902"/>
        <v>24201121</v>
      </c>
      <c r="C1492" s="516" t="s">
        <v>1925</v>
      </c>
      <c r="D1492" s="445" t="s">
        <v>1165</v>
      </c>
      <c r="E1492" s="445"/>
      <c r="F1492" s="294">
        <v>43390</v>
      </c>
      <c r="G1492" s="445"/>
      <c r="H1492" s="547">
        <v>-92361.2</v>
      </c>
      <c r="I1492" s="547">
        <v>-92361.2</v>
      </c>
      <c r="J1492" s="547">
        <v>-98647.78</v>
      </c>
      <c r="K1492" s="547">
        <v>-98647.78</v>
      </c>
      <c r="L1492" s="547">
        <v>-98647.78</v>
      </c>
      <c r="M1492" s="547">
        <v>-98647.78</v>
      </c>
      <c r="N1492" s="547">
        <v>-98647.78</v>
      </c>
      <c r="O1492" s="547">
        <v>-98647.78</v>
      </c>
      <c r="P1492" s="547">
        <v>-98647.78</v>
      </c>
      <c r="Q1492" s="547">
        <v>-98647.78</v>
      </c>
      <c r="R1492" s="547">
        <v>-121942.62</v>
      </c>
      <c r="S1492" s="547">
        <v>-121942.62</v>
      </c>
      <c r="T1492" s="547">
        <v>-121942.62</v>
      </c>
      <c r="U1492" s="547"/>
      <c r="V1492" s="547">
        <f t="shared" si="918"/>
        <v>-102715.04916666668</v>
      </c>
      <c r="W1492" s="305"/>
      <c r="X1492" s="305"/>
      <c r="Y1492" s="548">
        <f t="shared" si="919"/>
        <v>0</v>
      </c>
      <c r="Z1492" s="549">
        <f t="shared" si="919"/>
        <v>0</v>
      </c>
      <c r="AA1492" s="549">
        <f t="shared" si="919"/>
        <v>0</v>
      </c>
      <c r="AB1492" s="282">
        <f t="shared" si="916"/>
        <v>-121942.62</v>
      </c>
      <c r="AC1492" s="281">
        <f t="shared" si="917"/>
        <v>0</v>
      </c>
      <c r="AD1492" s="549">
        <f t="shared" si="920"/>
        <v>0</v>
      </c>
      <c r="AE1492" s="553">
        <f t="shared" si="921"/>
        <v>0</v>
      </c>
      <c r="AF1492" s="282">
        <f t="shared" si="922"/>
        <v>-121942.62</v>
      </c>
      <c r="AG1492" s="283">
        <f t="shared" si="929"/>
        <v>-121942.62</v>
      </c>
      <c r="AH1492" s="281">
        <f t="shared" si="890"/>
        <v>0</v>
      </c>
      <c r="AI1492" s="551">
        <f t="shared" si="930"/>
        <v>0</v>
      </c>
      <c r="AJ1492" s="549">
        <f t="shared" si="930"/>
        <v>0</v>
      </c>
      <c r="AK1492" s="549">
        <f t="shared" si="930"/>
        <v>0</v>
      </c>
      <c r="AL1492" s="282">
        <f t="shared" si="903"/>
        <v>-102715.04916666668</v>
      </c>
      <c r="AM1492" s="281">
        <f t="shared" si="904"/>
        <v>0</v>
      </c>
      <c r="AN1492" s="549">
        <f t="shared" si="899"/>
        <v>0</v>
      </c>
      <c r="AO1492" s="549">
        <f t="shared" si="900"/>
        <v>0</v>
      </c>
      <c r="AP1492" s="549">
        <f t="shared" si="906"/>
        <v>-102715.04916666668</v>
      </c>
      <c r="AQ1492" s="283">
        <f t="shared" ref="AQ1492" si="931">SUM(AN1492:AP1492)</f>
        <v>-102715.04916666668</v>
      </c>
      <c r="AR1492" s="281">
        <f t="shared" si="897"/>
        <v>0</v>
      </c>
      <c r="AT1492" s="446" t="s">
        <v>2066</v>
      </c>
      <c r="AU1492" s="344"/>
      <c r="AV1492" s="447" t="str">
        <f t="shared" si="901"/>
        <v>CA</v>
      </c>
      <c r="AW1492" s="447" t="str">
        <f t="shared" si="901"/>
        <v>CL</v>
      </c>
      <c r="AX1492" s="447" t="str">
        <f t="shared" si="901"/>
        <v>AIC</v>
      </c>
      <c r="AY1492" s="447" t="str">
        <f t="shared" si="905"/>
        <v>ERB</v>
      </c>
      <c r="AZ1492" s="447" t="str">
        <f t="shared" si="905"/>
        <v>GRB</v>
      </c>
      <c r="BA1492" s="447" t="str">
        <f t="shared" si="905"/>
        <v>Non-Op</v>
      </c>
      <c r="BC1492" s="449" t="s">
        <v>2100</v>
      </c>
      <c r="BD1492" s="552">
        <f t="shared" si="875"/>
        <v>-121942.62</v>
      </c>
      <c r="BF1492" s="448"/>
      <c r="BG1492" s="448"/>
      <c r="BH1492" s="448"/>
      <c r="BI1492" s="448"/>
      <c r="BJ1492" s="448"/>
      <c r="BK1492" s="448"/>
      <c r="BL1492" s="448"/>
      <c r="BN1492" s="444"/>
    </row>
    <row r="1493" spans="1:66" s="28" customFormat="1" ht="12" customHeight="1">
      <c r="A1493" s="362">
        <v>24201131</v>
      </c>
      <c r="B1493" s="313" t="str">
        <f t="shared" si="902"/>
        <v>24201131</v>
      </c>
      <c r="C1493" s="517" t="s">
        <v>2337</v>
      </c>
      <c r="D1493" s="451" t="s">
        <v>2092</v>
      </c>
      <c r="E1493" s="451"/>
      <c r="F1493" s="300">
        <v>43602</v>
      </c>
      <c r="G1493" s="451"/>
      <c r="H1493" s="556">
        <v>0</v>
      </c>
      <c r="I1493" s="556">
        <v>0</v>
      </c>
      <c r="J1493" s="556">
        <v>0</v>
      </c>
      <c r="K1493" s="556">
        <v>0</v>
      </c>
      <c r="L1493" s="556">
        <v>0</v>
      </c>
      <c r="M1493" s="556">
        <v>0</v>
      </c>
      <c r="N1493" s="556">
        <v>0</v>
      </c>
      <c r="O1493" s="556">
        <v>0</v>
      </c>
      <c r="P1493" s="556">
        <v>0</v>
      </c>
      <c r="Q1493" s="556">
        <v>0</v>
      </c>
      <c r="R1493" s="556">
        <v>0</v>
      </c>
      <c r="S1493" s="556">
        <v>0</v>
      </c>
      <c r="T1493" s="556">
        <v>0</v>
      </c>
      <c r="U1493" s="556"/>
      <c r="V1493" s="556">
        <f t="shared" si="918"/>
        <v>0</v>
      </c>
      <c r="W1493" s="307"/>
      <c r="X1493" s="307"/>
      <c r="Y1493" s="548">
        <f t="shared" si="919"/>
        <v>0</v>
      </c>
      <c r="Z1493" s="549">
        <f t="shared" si="919"/>
        <v>0</v>
      </c>
      <c r="AA1493" s="549">
        <f t="shared" si="919"/>
        <v>0</v>
      </c>
      <c r="AB1493" s="282">
        <f t="shared" si="916"/>
        <v>0</v>
      </c>
      <c r="AC1493" s="281">
        <f t="shared" si="917"/>
        <v>0</v>
      </c>
      <c r="AD1493" s="549">
        <f t="shared" si="920"/>
        <v>0</v>
      </c>
      <c r="AE1493" s="553">
        <f t="shared" si="921"/>
        <v>0</v>
      </c>
      <c r="AF1493" s="282">
        <f t="shared" si="922"/>
        <v>0</v>
      </c>
      <c r="AG1493" s="283">
        <f t="shared" si="929"/>
        <v>0</v>
      </c>
      <c r="AH1493" s="281">
        <f t="shared" si="890"/>
        <v>0</v>
      </c>
      <c r="AI1493" s="551">
        <f t="shared" si="930"/>
        <v>0</v>
      </c>
      <c r="AJ1493" s="549">
        <f t="shared" si="930"/>
        <v>0</v>
      </c>
      <c r="AK1493" s="549">
        <f t="shared" si="930"/>
        <v>0</v>
      </c>
      <c r="AL1493" s="282">
        <f t="shared" si="903"/>
        <v>0</v>
      </c>
      <c r="AM1493" s="281">
        <f t="shared" si="904"/>
        <v>0</v>
      </c>
      <c r="AN1493" s="549">
        <f t="shared" si="899"/>
        <v>0</v>
      </c>
      <c r="AO1493" s="549">
        <f t="shared" si="900"/>
        <v>0</v>
      </c>
      <c r="AP1493" s="549">
        <f t="shared" si="906"/>
        <v>0</v>
      </c>
      <c r="AQ1493" s="283">
        <f t="shared" si="894"/>
        <v>0</v>
      </c>
      <c r="AR1493" s="281">
        <f t="shared" si="897"/>
        <v>0</v>
      </c>
      <c r="AT1493" s="446"/>
      <c r="AU1493" s="344"/>
      <c r="AV1493" s="447" t="str">
        <f t="shared" si="901"/>
        <v>CA</v>
      </c>
      <c r="AW1493" s="447" t="str">
        <f t="shared" si="901"/>
        <v>CL</v>
      </c>
      <c r="AX1493" s="447" t="str">
        <f t="shared" si="901"/>
        <v>AIC</v>
      </c>
      <c r="AY1493" s="447" t="str">
        <f t="shared" si="905"/>
        <v>ERB</v>
      </c>
      <c r="AZ1493" s="447" t="str">
        <f t="shared" si="905"/>
        <v>GRB</v>
      </c>
      <c r="BA1493" s="447" t="str">
        <f t="shared" si="905"/>
        <v>Non-Op</v>
      </c>
      <c r="BC1493" s="492" t="s">
        <v>2334</v>
      </c>
      <c r="BD1493" s="552">
        <f t="shared" si="875"/>
        <v>0</v>
      </c>
      <c r="BF1493" s="435"/>
      <c r="BG1493" s="435"/>
      <c r="BH1493" s="435"/>
      <c r="BI1493" s="435"/>
      <c r="BJ1493" s="435"/>
      <c r="BK1493" s="435"/>
      <c r="BL1493" s="435"/>
      <c r="BN1493" s="444"/>
    </row>
    <row r="1494" spans="1:66" s="28" customFormat="1" ht="12" customHeight="1">
      <c r="A1494" s="362">
        <v>24201132</v>
      </c>
      <c r="B1494" s="313" t="str">
        <f t="shared" si="902"/>
        <v>24201132</v>
      </c>
      <c r="C1494" s="517" t="s">
        <v>2338</v>
      </c>
      <c r="D1494" s="451" t="s">
        <v>2092</v>
      </c>
      <c r="E1494" s="451"/>
      <c r="F1494" s="300">
        <v>43602</v>
      </c>
      <c r="G1494" s="451"/>
      <c r="H1494" s="556">
        <v>0</v>
      </c>
      <c r="I1494" s="556">
        <v>0</v>
      </c>
      <c r="J1494" s="556">
        <v>0</v>
      </c>
      <c r="K1494" s="556">
        <v>0</v>
      </c>
      <c r="L1494" s="556">
        <v>0</v>
      </c>
      <c r="M1494" s="556">
        <v>0</v>
      </c>
      <c r="N1494" s="556">
        <v>0</v>
      </c>
      <c r="O1494" s="556">
        <v>0</v>
      </c>
      <c r="P1494" s="556">
        <v>0</v>
      </c>
      <c r="Q1494" s="556">
        <v>0</v>
      </c>
      <c r="R1494" s="556">
        <v>0</v>
      </c>
      <c r="S1494" s="556">
        <v>0</v>
      </c>
      <c r="T1494" s="556">
        <v>0</v>
      </c>
      <c r="U1494" s="556"/>
      <c r="V1494" s="556">
        <f t="shared" si="918"/>
        <v>0</v>
      </c>
      <c r="W1494" s="307"/>
      <c r="X1494" s="307"/>
      <c r="Y1494" s="548">
        <f t="shared" si="919"/>
        <v>0</v>
      </c>
      <c r="Z1494" s="549">
        <f t="shared" si="919"/>
        <v>0</v>
      </c>
      <c r="AA1494" s="549">
        <f t="shared" si="919"/>
        <v>0</v>
      </c>
      <c r="AB1494" s="282">
        <f t="shared" si="916"/>
        <v>0</v>
      </c>
      <c r="AC1494" s="281">
        <f t="shared" si="917"/>
        <v>0</v>
      </c>
      <c r="AD1494" s="549">
        <f t="shared" si="920"/>
        <v>0</v>
      </c>
      <c r="AE1494" s="553">
        <f t="shared" si="921"/>
        <v>0</v>
      </c>
      <c r="AF1494" s="282">
        <f t="shared" si="922"/>
        <v>0</v>
      </c>
      <c r="AG1494" s="283">
        <f t="shared" si="929"/>
        <v>0</v>
      </c>
      <c r="AH1494" s="281">
        <f t="shared" si="890"/>
        <v>0</v>
      </c>
      <c r="AI1494" s="551">
        <f t="shared" si="930"/>
        <v>0</v>
      </c>
      <c r="AJ1494" s="549">
        <f t="shared" si="930"/>
        <v>0</v>
      </c>
      <c r="AK1494" s="549">
        <f t="shared" si="930"/>
        <v>0</v>
      </c>
      <c r="AL1494" s="282">
        <f t="shared" si="903"/>
        <v>0</v>
      </c>
      <c r="AM1494" s="281">
        <f t="shared" si="904"/>
        <v>0</v>
      </c>
      <c r="AN1494" s="549">
        <f t="shared" si="899"/>
        <v>0</v>
      </c>
      <c r="AO1494" s="549">
        <f t="shared" si="900"/>
        <v>0</v>
      </c>
      <c r="AP1494" s="549">
        <f t="shared" si="906"/>
        <v>0</v>
      </c>
      <c r="AQ1494" s="283">
        <f t="shared" ref="AQ1494" si="932">SUM(AN1494:AP1494)</f>
        <v>0</v>
      </c>
      <c r="AR1494" s="281">
        <f t="shared" si="897"/>
        <v>0</v>
      </c>
      <c r="AT1494" s="446"/>
      <c r="AU1494" s="344"/>
      <c r="AV1494" s="447" t="str">
        <f t="shared" si="901"/>
        <v>CA</v>
      </c>
      <c r="AW1494" s="447" t="str">
        <f t="shared" si="901"/>
        <v>CL</v>
      </c>
      <c r="AX1494" s="447" t="str">
        <f t="shared" si="901"/>
        <v>AIC</v>
      </c>
      <c r="AY1494" s="447" t="str">
        <f t="shared" si="905"/>
        <v>ERB</v>
      </c>
      <c r="AZ1494" s="447" t="str">
        <f t="shared" si="905"/>
        <v>GRB</v>
      </c>
      <c r="BA1494" s="447" t="str">
        <f t="shared" si="905"/>
        <v>Non-Op</v>
      </c>
      <c r="BC1494" s="492" t="s">
        <v>2334</v>
      </c>
      <c r="BD1494" s="552">
        <f t="shared" ref="BD1494:BD1560" si="933">+T1494</f>
        <v>0</v>
      </c>
      <c r="BF1494" s="435"/>
      <c r="BG1494" s="435"/>
      <c r="BH1494" s="435"/>
      <c r="BI1494" s="435"/>
      <c r="BJ1494" s="435"/>
      <c r="BK1494" s="435"/>
      <c r="BL1494" s="435"/>
      <c r="BN1494" s="444"/>
    </row>
    <row r="1495" spans="1:66" s="28" customFormat="1" ht="12" customHeight="1">
      <c r="A1495" s="362">
        <v>24201133</v>
      </c>
      <c r="B1495" s="313" t="str">
        <f t="shared" si="902"/>
        <v>24201133</v>
      </c>
      <c r="C1495" s="517" t="s">
        <v>2339</v>
      </c>
      <c r="D1495" s="451" t="s">
        <v>2092</v>
      </c>
      <c r="E1495" s="451"/>
      <c r="F1495" s="300">
        <v>43799</v>
      </c>
      <c r="G1495" s="451"/>
      <c r="H1495" s="556">
        <v>0</v>
      </c>
      <c r="I1495" s="556">
        <v>0</v>
      </c>
      <c r="J1495" s="556">
        <v>0</v>
      </c>
      <c r="K1495" s="556">
        <v>0</v>
      </c>
      <c r="L1495" s="556">
        <v>0</v>
      </c>
      <c r="M1495" s="556">
        <v>0</v>
      </c>
      <c r="N1495" s="556">
        <v>0</v>
      </c>
      <c r="O1495" s="556">
        <v>0</v>
      </c>
      <c r="P1495" s="556">
        <v>0</v>
      </c>
      <c r="Q1495" s="556">
        <v>0</v>
      </c>
      <c r="R1495" s="556">
        <v>0</v>
      </c>
      <c r="S1495" s="556">
        <v>0</v>
      </c>
      <c r="T1495" s="556">
        <v>0</v>
      </c>
      <c r="U1495" s="556"/>
      <c r="V1495" s="556">
        <f t="shared" si="918"/>
        <v>0</v>
      </c>
      <c r="W1495" s="307"/>
      <c r="X1495" s="307"/>
      <c r="Y1495" s="548">
        <f t="shared" si="919"/>
        <v>0</v>
      </c>
      <c r="Z1495" s="549">
        <f t="shared" si="919"/>
        <v>0</v>
      </c>
      <c r="AA1495" s="549">
        <f t="shared" si="919"/>
        <v>0</v>
      </c>
      <c r="AB1495" s="282">
        <f t="shared" si="916"/>
        <v>0</v>
      </c>
      <c r="AC1495" s="281">
        <f t="shared" si="917"/>
        <v>0</v>
      </c>
      <c r="AD1495" s="549">
        <f t="shared" si="920"/>
        <v>0</v>
      </c>
      <c r="AE1495" s="553">
        <f t="shared" si="921"/>
        <v>0</v>
      </c>
      <c r="AF1495" s="282">
        <f t="shared" si="922"/>
        <v>0</v>
      </c>
      <c r="AG1495" s="283">
        <f t="shared" si="929"/>
        <v>0</v>
      </c>
      <c r="AH1495" s="281">
        <f t="shared" si="890"/>
        <v>0</v>
      </c>
      <c r="AI1495" s="551">
        <f t="shared" si="930"/>
        <v>0</v>
      </c>
      <c r="AJ1495" s="549">
        <f t="shared" si="930"/>
        <v>0</v>
      </c>
      <c r="AK1495" s="549">
        <f t="shared" si="930"/>
        <v>0</v>
      </c>
      <c r="AL1495" s="282">
        <f t="shared" si="903"/>
        <v>0</v>
      </c>
      <c r="AM1495" s="281">
        <f t="shared" si="904"/>
        <v>0</v>
      </c>
      <c r="AN1495" s="549">
        <f t="shared" si="899"/>
        <v>0</v>
      </c>
      <c r="AO1495" s="549">
        <f t="shared" si="900"/>
        <v>0</v>
      </c>
      <c r="AP1495" s="549">
        <f t="shared" si="906"/>
        <v>0</v>
      </c>
      <c r="AQ1495" s="283">
        <f t="shared" ref="AQ1495" si="934">SUM(AN1495:AP1495)</f>
        <v>0</v>
      </c>
      <c r="AR1495" s="281">
        <f t="shared" si="897"/>
        <v>0</v>
      </c>
      <c r="AT1495" s="446"/>
      <c r="AU1495" s="344"/>
      <c r="AV1495" s="447" t="str">
        <f t="shared" si="901"/>
        <v>CA</v>
      </c>
      <c r="AW1495" s="447" t="str">
        <f t="shared" si="901"/>
        <v>CL</v>
      </c>
      <c r="AX1495" s="447" t="str">
        <f t="shared" si="901"/>
        <v>AIC</v>
      </c>
      <c r="AY1495" s="447" t="str">
        <f t="shared" si="905"/>
        <v>ERB</v>
      </c>
      <c r="AZ1495" s="447" t="str">
        <f t="shared" si="905"/>
        <v>GRB</v>
      </c>
      <c r="BA1495" s="447" t="str">
        <f t="shared" si="905"/>
        <v>Non-Op</v>
      </c>
      <c r="BC1495" s="492" t="s">
        <v>2334</v>
      </c>
      <c r="BD1495" s="552">
        <f t="shared" si="933"/>
        <v>0</v>
      </c>
      <c r="BF1495" s="435"/>
      <c r="BG1495" s="435"/>
      <c r="BH1495" s="435"/>
      <c r="BI1495" s="435"/>
      <c r="BJ1495" s="435"/>
      <c r="BK1495" s="435"/>
      <c r="BL1495" s="435"/>
      <c r="BN1495" s="444"/>
    </row>
    <row r="1496" spans="1:66" s="28" customFormat="1" ht="12" customHeight="1">
      <c r="A1496" s="362">
        <v>24201141</v>
      </c>
      <c r="B1496" s="313" t="str">
        <f t="shared" si="902"/>
        <v>24201141</v>
      </c>
      <c r="C1496" s="517" t="s">
        <v>3139</v>
      </c>
      <c r="D1496" s="451" t="s">
        <v>1165</v>
      </c>
      <c r="E1496" s="451"/>
      <c r="F1496" s="291">
        <v>44851</v>
      </c>
      <c r="G1496" s="451"/>
      <c r="H1496" s="556"/>
      <c r="I1496" s="556"/>
      <c r="J1496" s="556"/>
      <c r="K1496" s="556"/>
      <c r="L1496" s="556"/>
      <c r="M1496" s="556"/>
      <c r="N1496" s="556"/>
      <c r="O1496" s="556"/>
      <c r="P1496" s="556"/>
      <c r="Q1496" s="556"/>
      <c r="R1496" s="556">
        <v>-20000</v>
      </c>
      <c r="S1496" s="556">
        <v>-20000</v>
      </c>
      <c r="T1496" s="556">
        <v>-20000</v>
      </c>
      <c r="U1496" s="556"/>
      <c r="V1496" s="556">
        <f t="shared" si="918"/>
        <v>-4166.666666666667</v>
      </c>
      <c r="W1496" s="307"/>
      <c r="X1496" s="307"/>
      <c r="Y1496" s="548">
        <f t="shared" si="919"/>
        <v>0</v>
      </c>
      <c r="Z1496" s="549">
        <f t="shared" si="919"/>
        <v>0</v>
      </c>
      <c r="AA1496" s="549">
        <f t="shared" si="919"/>
        <v>0</v>
      </c>
      <c r="AB1496" s="282">
        <f t="shared" ref="AB1496" si="935">T1496-SUM(Y1496:AA1496)</f>
        <v>-20000</v>
      </c>
      <c r="AC1496" s="281">
        <f t="shared" ref="AC1496" si="936">T1496-SUM(Y1496:AA1496)-AB1496</f>
        <v>0</v>
      </c>
      <c r="AD1496" s="549">
        <f t="shared" si="920"/>
        <v>0</v>
      </c>
      <c r="AE1496" s="553">
        <f t="shared" si="921"/>
        <v>0</v>
      </c>
      <c r="AF1496" s="282">
        <f t="shared" si="922"/>
        <v>-20000</v>
      </c>
      <c r="AG1496" s="283">
        <f t="shared" ref="AG1496" si="937">SUM(AD1496:AF1496)</f>
        <v>-20000</v>
      </c>
      <c r="AH1496" s="281">
        <f t="shared" si="890"/>
        <v>0</v>
      </c>
      <c r="AI1496" s="551">
        <f t="shared" si="930"/>
        <v>0</v>
      </c>
      <c r="AJ1496" s="549">
        <f t="shared" si="930"/>
        <v>0</v>
      </c>
      <c r="AK1496" s="549">
        <f t="shared" si="930"/>
        <v>0</v>
      </c>
      <c r="AL1496" s="282">
        <f t="shared" ref="AL1496" si="938">V1496-SUM(AI1496:AK1496)</f>
        <v>-4166.666666666667</v>
      </c>
      <c r="AM1496" s="281">
        <f t="shared" ref="AM1496" si="939">V1496-SUM(AI1496:AK1496)-AL1496</f>
        <v>0</v>
      </c>
      <c r="AN1496" s="549">
        <f t="shared" si="899"/>
        <v>0</v>
      </c>
      <c r="AO1496" s="549">
        <f t="shared" si="900"/>
        <v>0</v>
      </c>
      <c r="AP1496" s="549">
        <f t="shared" si="906"/>
        <v>-4166.666666666667</v>
      </c>
      <c r="AQ1496" s="283">
        <f t="shared" ref="AQ1496" si="940">SUM(AN1496:AP1496)</f>
        <v>-4166.666666666667</v>
      </c>
      <c r="AR1496" s="281">
        <f t="shared" si="897"/>
        <v>0</v>
      </c>
      <c r="AT1496" s="446"/>
      <c r="AU1496" s="344"/>
      <c r="AV1496" s="447" t="str">
        <f t="shared" si="901"/>
        <v>CA</v>
      </c>
      <c r="AW1496" s="447" t="str">
        <f t="shared" si="901"/>
        <v>CL</v>
      </c>
      <c r="AX1496" s="447" t="str">
        <f t="shared" si="901"/>
        <v>AIC</v>
      </c>
      <c r="AY1496" s="447" t="str">
        <f t="shared" si="905"/>
        <v>ERB</v>
      </c>
      <c r="AZ1496" s="447" t="str">
        <f t="shared" si="905"/>
        <v>GRB</v>
      </c>
      <c r="BA1496" s="447" t="str">
        <f t="shared" si="905"/>
        <v>Non-Op</v>
      </c>
      <c r="BC1496" s="492" t="s">
        <v>2334</v>
      </c>
      <c r="BD1496" s="552">
        <f t="shared" si="933"/>
        <v>-20000</v>
      </c>
      <c r="BF1496" s="435"/>
      <c r="BG1496" s="435"/>
      <c r="BH1496" s="435"/>
      <c r="BI1496" s="435"/>
      <c r="BJ1496" s="435"/>
      <c r="BK1496" s="435"/>
      <c r="BL1496" s="435"/>
      <c r="BN1496" s="444"/>
    </row>
    <row r="1497" spans="1:66" s="28" customFormat="1" ht="12" customHeight="1">
      <c r="A1497" s="287">
        <v>24300013</v>
      </c>
      <c r="B1497" s="288" t="str">
        <f t="shared" si="902"/>
        <v>24300013</v>
      </c>
      <c r="C1497" s="444" t="s">
        <v>2991</v>
      </c>
      <c r="D1497" s="445" t="s">
        <v>1165</v>
      </c>
      <c r="E1497" s="445"/>
      <c r="F1497" s="444"/>
      <c r="G1497" s="445"/>
      <c r="H1497" s="547">
        <v>0</v>
      </c>
      <c r="I1497" s="547">
        <v>0</v>
      </c>
      <c r="J1497" s="547">
        <v>0</v>
      </c>
      <c r="K1497" s="547">
        <v>0</v>
      </c>
      <c r="L1497" s="547">
        <v>0</v>
      </c>
      <c r="M1497" s="547">
        <v>0</v>
      </c>
      <c r="N1497" s="547">
        <v>0</v>
      </c>
      <c r="O1497" s="547">
        <v>0</v>
      </c>
      <c r="P1497" s="547">
        <v>0</v>
      </c>
      <c r="Q1497" s="547">
        <v>0</v>
      </c>
      <c r="R1497" s="547">
        <v>0</v>
      </c>
      <c r="S1497" s="547">
        <v>0</v>
      </c>
      <c r="T1497" s="547">
        <v>0</v>
      </c>
      <c r="U1497" s="547"/>
      <c r="V1497" s="547">
        <f t="shared" si="918"/>
        <v>0</v>
      </c>
      <c r="W1497" s="285"/>
      <c r="X1497" s="285"/>
      <c r="Y1497" s="548">
        <f t="shared" si="919"/>
        <v>0</v>
      </c>
      <c r="Z1497" s="549">
        <f t="shared" si="919"/>
        <v>0</v>
      </c>
      <c r="AA1497" s="549">
        <f t="shared" si="919"/>
        <v>0</v>
      </c>
      <c r="AB1497" s="282">
        <f t="shared" si="916"/>
        <v>0</v>
      </c>
      <c r="AC1497" s="281">
        <f t="shared" si="917"/>
        <v>0</v>
      </c>
      <c r="AD1497" s="549">
        <f t="shared" si="920"/>
        <v>0</v>
      </c>
      <c r="AE1497" s="553">
        <f t="shared" si="921"/>
        <v>0</v>
      </c>
      <c r="AF1497" s="282">
        <f t="shared" si="922"/>
        <v>0</v>
      </c>
      <c r="AG1497" s="283">
        <f t="shared" si="929"/>
        <v>0</v>
      </c>
      <c r="AH1497" s="281">
        <f t="shared" si="890"/>
        <v>0</v>
      </c>
      <c r="AI1497" s="551">
        <f t="shared" si="930"/>
        <v>0</v>
      </c>
      <c r="AJ1497" s="549">
        <f t="shared" si="930"/>
        <v>0</v>
      </c>
      <c r="AK1497" s="549">
        <f t="shared" si="930"/>
        <v>0</v>
      </c>
      <c r="AL1497" s="282">
        <f t="shared" si="903"/>
        <v>0</v>
      </c>
      <c r="AM1497" s="281">
        <f t="shared" si="904"/>
        <v>0</v>
      </c>
      <c r="AN1497" s="549">
        <f t="shared" si="899"/>
        <v>0</v>
      </c>
      <c r="AO1497" s="549">
        <f t="shared" si="900"/>
        <v>0</v>
      </c>
      <c r="AP1497" s="549">
        <f t="shared" si="906"/>
        <v>0</v>
      </c>
      <c r="AQ1497" s="283">
        <f t="shared" si="894"/>
        <v>0</v>
      </c>
      <c r="AR1497" s="281">
        <f t="shared" si="897"/>
        <v>0</v>
      </c>
      <c r="AT1497" s="446" t="s">
        <v>2064</v>
      </c>
      <c r="AU1497" s="344"/>
      <c r="AV1497" s="447" t="str">
        <f t="shared" si="901"/>
        <v>CA</v>
      </c>
      <c r="AW1497" s="447" t="str">
        <f t="shared" si="901"/>
        <v>CL</v>
      </c>
      <c r="AX1497" s="447" t="str">
        <f t="shared" si="901"/>
        <v>AIC</v>
      </c>
      <c r="AY1497" s="447" t="str">
        <f t="shared" si="905"/>
        <v>ERB</v>
      </c>
      <c r="AZ1497" s="447" t="str">
        <f t="shared" si="905"/>
        <v>GRB</v>
      </c>
      <c r="BA1497" s="447" t="str">
        <f t="shared" si="905"/>
        <v>Non-Op</v>
      </c>
      <c r="BC1497" s="449" t="s">
        <v>2100</v>
      </c>
      <c r="BD1497" s="552">
        <f t="shared" si="933"/>
        <v>0</v>
      </c>
      <c r="BF1497" s="435"/>
      <c r="BG1497" s="435"/>
      <c r="BH1497" s="435"/>
      <c r="BI1497" s="435"/>
      <c r="BJ1497" s="435"/>
      <c r="BK1497" s="435"/>
      <c r="BL1497" s="435"/>
      <c r="BN1497" s="444"/>
    </row>
    <row r="1498" spans="1:66" s="28" customFormat="1" ht="12" customHeight="1">
      <c r="A1498" s="321">
        <v>24300023</v>
      </c>
      <c r="B1498" s="318" t="str">
        <f t="shared" si="902"/>
        <v>24300023</v>
      </c>
      <c r="C1498" s="444" t="s">
        <v>1926</v>
      </c>
      <c r="D1498" s="445" t="s">
        <v>1165</v>
      </c>
      <c r="E1498" s="445"/>
      <c r="F1498" s="294">
        <v>42751</v>
      </c>
      <c r="G1498" s="445"/>
      <c r="H1498" s="547">
        <v>-1742380.4</v>
      </c>
      <c r="I1498" s="547">
        <v>-2001616.63</v>
      </c>
      <c r="J1498" s="547">
        <v>-2261663.9900000002</v>
      </c>
      <c r="K1498" s="547">
        <v>-2516651.5099999998</v>
      </c>
      <c r="L1498" s="547">
        <v>-2772386.88</v>
      </c>
      <c r="M1498" s="547">
        <v>-3028758.54</v>
      </c>
      <c r="N1498" s="547">
        <v>-2988391.81</v>
      </c>
      <c r="O1498" s="547">
        <v>-3073083.06</v>
      </c>
      <c r="P1498" s="547">
        <v>-3044653.31</v>
      </c>
      <c r="Q1498" s="547">
        <v>-3081296.16</v>
      </c>
      <c r="R1498" s="547">
        <v>-3109826.29</v>
      </c>
      <c r="S1498" s="547">
        <v>-3138362.62</v>
      </c>
      <c r="T1498" s="547">
        <v>-3166905.3</v>
      </c>
      <c r="U1498" s="547"/>
      <c r="V1498" s="547">
        <f t="shared" si="918"/>
        <v>-2789277.8041666667</v>
      </c>
      <c r="W1498" s="285"/>
      <c r="X1498" s="285"/>
      <c r="Y1498" s="548">
        <f t="shared" si="919"/>
        <v>0</v>
      </c>
      <c r="Z1498" s="549">
        <f t="shared" si="919"/>
        <v>0</v>
      </c>
      <c r="AA1498" s="549">
        <f t="shared" si="919"/>
        <v>0</v>
      </c>
      <c r="AB1498" s="282">
        <f t="shared" si="916"/>
        <v>-3166905.3</v>
      </c>
      <c r="AC1498" s="281">
        <f t="shared" si="917"/>
        <v>0</v>
      </c>
      <c r="AD1498" s="549">
        <f t="shared" si="920"/>
        <v>0</v>
      </c>
      <c r="AE1498" s="553">
        <f t="shared" si="921"/>
        <v>0</v>
      </c>
      <c r="AF1498" s="282">
        <f t="shared" si="922"/>
        <v>-3166905.3</v>
      </c>
      <c r="AG1498" s="283">
        <f t="shared" si="929"/>
        <v>-3166905.3</v>
      </c>
      <c r="AH1498" s="281">
        <f t="shared" si="890"/>
        <v>0</v>
      </c>
      <c r="AI1498" s="551">
        <f t="shared" si="930"/>
        <v>0</v>
      </c>
      <c r="AJ1498" s="549">
        <f t="shared" si="930"/>
        <v>0</v>
      </c>
      <c r="AK1498" s="549">
        <f t="shared" si="930"/>
        <v>0</v>
      </c>
      <c r="AL1498" s="282">
        <f t="shared" si="903"/>
        <v>-2789277.8041666667</v>
      </c>
      <c r="AM1498" s="281">
        <f t="shared" si="904"/>
        <v>0</v>
      </c>
      <c r="AN1498" s="549">
        <f t="shared" si="899"/>
        <v>0</v>
      </c>
      <c r="AO1498" s="549">
        <f t="shared" si="900"/>
        <v>0</v>
      </c>
      <c r="AP1498" s="549">
        <f t="shared" si="906"/>
        <v>-2789277.8041666667</v>
      </c>
      <c r="AQ1498" s="283">
        <f t="shared" si="894"/>
        <v>-2789277.8041666667</v>
      </c>
      <c r="AR1498" s="281">
        <f t="shared" si="897"/>
        <v>0</v>
      </c>
      <c r="AT1498" s="446" t="s">
        <v>2064</v>
      </c>
      <c r="AU1498" s="344"/>
      <c r="AV1498" s="447" t="str">
        <f t="shared" si="901"/>
        <v>CA</v>
      </c>
      <c r="AW1498" s="447" t="str">
        <f t="shared" si="901"/>
        <v>CL</v>
      </c>
      <c r="AX1498" s="447" t="str">
        <f t="shared" si="901"/>
        <v>AIC</v>
      </c>
      <c r="AY1498" s="447" t="str">
        <f t="shared" si="905"/>
        <v>ERB</v>
      </c>
      <c r="AZ1498" s="447" t="str">
        <f t="shared" si="905"/>
        <v>GRB</v>
      </c>
      <c r="BA1498" s="447" t="str">
        <f t="shared" si="905"/>
        <v>Non-Op</v>
      </c>
      <c r="BC1498" s="449" t="s">
        <v>2100</v>
      </c>
      <c r="BD1498" s="552">
        <f t="shared" si="933"/>
        <v>-3166905.3</v>
      </c>
      <c r="BF1498" s="448"/>
      <c r="BG1498" s="448"/>
      <c r="BH1498" s="448"/>
      <c r="BI1498" s="448"/>
      <c r="BJ1498" s="448"/>
      <c r="BK1498" s="448"/>
      <c r="BL1498" s="448"/>
      <c r="BN1498" s="444"/>
    </row>
    <row r="1499" spans="1:66" s="28" customFormat="1" ht="12" customHeight="1">
      <c r="A1499" s="701">
        <v>24400001</v>
      </c>
      <c r="B1499" s="702" t="str">
        <f t="shared" si="902"/>
        <v>24400001</v>
      </c>
      <c r="C1499" s="673" t="s">
        <v>1927</v>
      </c>
      <c r="D1499" s="674" t="s">
        <v>1165</v>
      </c>
      <c r="E1499" s="674"/>
      <c r="F1499" s="673"/>
      <c r="G1499" s="674"/>
      <c r="H1499" s="620">
        <v>-50978468.450000003</v>
      </c>
      <c r="I1499" s="620">
        <v>-21997463</v>
      </c>
      <c r="J1499" s="620">
        <v>-26988975.510000002</v>
      </c>
      <c r="K1499" s="620">
        <v>-33764580.539999999</v>
      </c>
      <c r="L1499" s="620">
        <v>-48994566.43</v>
      </c>
      <c r="M1499" s="620">
        <v>-47292320.960000001</v>
      </c>
      <c r="N1499" s="620">
        <v>-38099855.979999997</v>
      </c>
      <c r="O1499" s="620">
        <v>-31439487.579999998</v>
      </c>
      <c r="P1499" s="620">
        <v>-24711238.100000001</v>
      </c>
      <c r="Q1499" s="620">
        <v>-53395280.920000002</v>
      </c>
      <c r="R1499" s="620">
        <v>-57304440.93</v>
      </c>
      <c r="S1499" s="620">
        <v>-48093983.799999997</v>
      </c>
      <c r="T1499" s="556">
        <v>-79667547.969999999</v>
      </c>
      <c r="U1499" s="620"/>
      <c r="V1499" s="620">
        <f t="shared" si="918"/>
        <v>-41450433.49666667</v>
      </c>
      <c r="W1499" s="675"/>
      <c r="X1499" s="676"/>
      <c r="Y1499" s="548">
        <f t="shared" si="919"/>
        <v>0</v>
      </c>
      <c r="Z1499" s="549">
        <f t="shared" si="919"/>
        <v>0</v>
      </c>
      <c r="AA1499" s="549">
        <f t="shared" si="919"/>
        <v>0</v>
      </c>
      <c r="AB1499" s="282">
        <f t="shared" si="916"/>
        <v>-79667547.969999999</v>
      </c>
      <c r="AC1499" s="281">
        <f t="shared" si="917"/>
        <v>0</v>
      </c>
      <c r="AD1499" s="549">
        <f t="shared" si="920"/>
        <v>0</v>
      </c>
      <c r="AE1499" s="553">
        <f t="shared" si="921"/>
        <v>0</v>
      </c>
      <c r="AF1499" s="282">
        <f t="shared" si="922"/>
        <v>-79667547.969999999</v>
      </c>
      <c r="AG1499" s="283">
        <f t="shared" si="929"/>
        <v>-79667547.969999999</v>
      </c>
      <c r="AH1499" s="281">
        <f t="shared" si="890"/>
        <v>0</v>
      </c>
      <c r="AI1499" s="551">
        <f t="shared" si="930"/>
        <v>0</v>
      </c>
      <c r="AJ1499" s="549">
        <f t="shared" si="930"/>
        <v>0</v>
      </c>
      <c r="AK1499" s="549">
        <f t="shared" si="930"/>
        <v>0</v>
      </c>
      <c r="AL1499" s="282">
        <f t="shared" si="903"/>
        <v>-41450433.49666667</v>
      </c>
      <c r="AM1499" s="281">
        <f t="shared" si="904"/>
        <v>0</v>
      </c>
      <c r="AN1499" s="549">
        <f t="shared" si="899"/>
        <v>0</v>
      </c>
      <c r="AO1499" s="549">
        <f t="shared" si="900"/>
        <v>0</v>
      </c>
      <c r="AP1499" s="549">
        <f t="shared" si="906"/>
        <v>-41450433.49666667</v>
      </c>
      <c r="AQ1499" s="283">
        <f t="shared" si="894"/>
        <v>-41450433.49666667</v>
      </c>
      <c r="AR1499" s="281">
        <f t="shared" si="897"/>
        <v>0</v>
      </c>
      <c r="AT1499" s="446" t="s">
        <v>2073</v>
      </c>
      <c r="AU1499" s="344"/>
      <c r="AV1499" s="447" t="str">
        <f t="shared" si="901"/>
        <v>CA</v>
      </c>
      <c r="AW1499" s="447" t="str">
        <f t="shared" si="901"/>
        <v>CL</v>
      </c>
      <c r="AX1499" s="447" t="str">
        <f t="shared" si="901"/>
        <v>AIC</v>
      </c>
      <c r="AY1499" s="447" t="str">
        <f t="shared" si="905"/>
        <v>ERB</v>
      </c>
      <c r="AZ1499" s="447" t="str">
        <f t="shared" si="905"/>
        <v>GRB</v>
      </c>
      <c r="BA1499" s="447" t="str">
        <f t="shared" si="905"/>
        <v>Non-Op</v>
      </c>
      <c r="BC1499" s="449" t="s">
        <v>2100</v>
      </c>
      <c r="BD1499" s="552">
        <f t="shared" si="933"/>
        <v>-79667547.969999999</v>
      </c>
      <c r="BF1499" s="435"/>
      <c r="BG1499" s="435"/>
      <c r="BH1499" s="435"/>
      <c r="BI1499" s="435"/>
      <c r="BJ1499" s="435"/>
      <c r="BK1499" s="435"/>
      <c r="BL1499" s="435"/>
      <c r="BN1499" s="444"/>
    </row>
    <row r="1500" spans="1:66" s="28" customFormat="1" ht="12" customHeight="1">
      <c r="A1500" s="287">
        <v>24400002</v>
      </c>
      <c r="B1500" s="288" t="str">
        <f t="shared" si="902"/>
        <v>24400002</v>
      </c>
      <c r="C1500" s="444" t="s">
        <v>1928</v>
      </c>
      <c r="D1500" s="445" t="s">
        <v>1165</v>
      </c>
      <c r="E1500" s="445"/>
      <c r="F1500" s="444"/>
      <c r="G1500" s="445"/>
      <c r="H1500" s="547">
        <v>-12330109.23</v>
      </c>
      <c r="I1500" s="547">
        <v>-12302250.52</v>
      </c>
      <c r="J1500" s="547">
        <v>-9408857.7100000009</v>
      </c>
      <c r="K1500" s="547">
        <v>-6471700.25</v>
      </c>
      <c r="L1500" s="547">
        <v>-9203235.9700000007</v>
      </c>
      <c r="M1500" s="547">
        <v>-10797799.050000001</v>
      </c>
      <c r="N1500" s="547">
        <v>-15077398.83</v>
      </c>
      <c r="O1500" s="547">
        <v>-12066187.59</v>
      </c>
      <c r="P1500" s="547">
        <v>-11399683.039999999</v>
      </c>
      <c r="Q1500" s="547">
        <v>-17818118.109999999</v>
      </c>
      <c r="R1500" s="547">
        <v>-22568839.16</v>
      </c>
      <c r="S1500" s="547">
        <v>-15940878.51</v>
      </c>
      <c r="T1500" s="547">
        <v>-45308211.170000002</v>
      </c>
      <c r="U1500" s="547"/>
      <c r="V1500" s="547">
        <f t="shared" si="918"/>
        <v>-14322842.411666667</v>
      </c>
      <c r="W1500" s="285"/>
      <c r="X1500" s="286"/>
      <c r="Y1500" s="548">
        <f t="shared" si="919"/>
        <v>0</v>
      </c>
      <c r="Z1500" s="549">
        <f t="shared" si="919"/>
        <v>0</v>
      </c>
      <c r="AA1500" s="549">
        <f t="shared" si="919"/>
        <v>0</v>
      </c>
      <c r="AB1500" s="282">
        <f t="shared" si="916"/>
        <v>-45308211.170000002</v>
      </c>
      <c r="AC1500" s="281">
        <f t="shared" si="917"/>
        <v>0</v>
      </c>
      <c r="AD1500" s="549">
        <f t="shared" si="920"/>
        <v>0</v>
      </c>
      <c r="AE1500" s="553">
        <f t="shared" si="921"/>
        <v>0</v>
      </c>
      <c r="AF1500" s="282">
        <f t="shared" si="922"/>
        <v>-45308211.170000002</v>
      </c>
      <c r="AG1500" s="283">
        <f t="shared" si="929"/>
        <v>-45308211.170000002</v>
      </c>
      <c r="AH1500" s="281">
        <f t="shared" si="890"/>
        <v>0</v>
      </c>
      <c r="AI1500" s="551">
        <f t="shared" si="930"/>
        <v>0</v>
      </c>
      <c r="AJ1500" s="549">
        <f t="shared" si="930"/>
        <v>0</v>
      </c>
      <c r="AK1500" s="549">
        <f t="shared" si="930"/>
        <v>0</v>
      </c>
      <c r="AL1500" s="282">
        <f t="shared" si="903"/>
        <v>-14322842.411666667</v>
      </c>
      <c r="AM1500" s="281">
        <f t="shared" si="904"/>
        <v>0</v>
      </c>
      <c r="AN1500" s="549">
        <f t="shared" si="899"/>
        <v>0</v>
      </c>
      <c r="AO1500" s="549">
        <f t="shared" si="900"/>
        <v>0</v>
      </c>
      <c r="AP1500" s="549">
        <f t="shared" si="906"/>
        <v>-14322842.411666667</v>
      </c>
      <c r="AQ1500" s="283">
        <f t="shared" si="894"/>
        <v>-14322842.411666667</v>
      </c>
      <c r="AR1500" s="281">
        <f t="shared" si="897"/>
        <v>0</v>
      </c>
      <c r="AT1500" s="446" t="s">
        <v>2072</v>
      </c>
      <c r="AU1500" s="344"/>
      <c r="AV1500" s="447" t="str">
        <f t="shared" si="901"/>
        <v>CA</v>
      </c>
      <c r="AW1500" s="447" t="str">
        <f t="shared" si="901"/>
        <v>CL</v>
      </c>
      <c r="AX1500" s="447" t="str">
        <f t="shared" si="901"/>
        <v>AIC</v>
      </c>
      <c r="AY1500" s="447" t="str">
        <f t="shared" si="905"/>
        <v>ERB</v>
      </c>
      <c r="AZ1500" s="447" t="str">
        <f t="shared" si="905"/>
        <v>GRB</v>
      </c>
      <c r="BA1500" s="447" t="str">
        <f t="shared" si="905"/>
        <v>Non-Op</v>
      </c>
      <c r="BC1500" s="449" t="s">
        <v>2100</v>
      </c>
      <c r="BD1500" s="552">
        <f t="shared" si="933"/>
        <v>-45308211.170000002</v>
      </c>
      <c r="BF1500" s="435"/>
      <c r="BG1500" s="435"/>
      <c r="BH1500" s="435"/>
      <c r="BI1500" s="435"/>
      <c r="BJ1500" s="435"/>
      <c r="BK1500" s="435"/>
      <c r="BL1500" s="435"/>
      <c r="BN1500" s="444"/>
    </row>
    <row r="1501" spans="1:66" s="28" customFormat="1" ht="12" customHeight="1">
      <c r="A1501" s="701">
        <v>24400011</v>
      </c>
      <c r="B1501" s="702" t="str">
        <f t="shared" si="902"/>
        <v>24400011</v>
      </c>
      <c r="C1501" s="673" t="s">
        <v>1929</v>
      </c>
      <c r="D1501" s="674" t="s">
        <v>1165</v>
      </c>
      <c r="E1501" s="674"/>
      <c r="F1501" s="673"/>
      <c r="G1501" s="674"/>
      <c r="H1501" s="620">
        <v>-34444817.25</v>
      </c>
      <c r="I1501" s="620">
        <v>-3700874.29</v>
      </c>
      <c r="J1501" s="620">
        <v>-29130481.59</v>
      </c>
      <c r="K1501" s="620">
        <v>-18389311.850000001</v>
      </c>
      <c r="L1501" s="620">
        <v>-8645506.6799999997</v>
      </c>
      <c r="M1501" s="620">
        <v>-6166200.0999999996</v>
      </c>
      <c r="N1501" s="620">
        <v>-4972546.2699999996</v>
      </c>
      <c r="O1501" s="620">
        <v>-4504799.87</v>
      </c>
      <c r="P1501" s="620">
        <v>-2251537.84</v>
      </c>
      <c r="Q1501" s="620">
        <v>-43896291.189999998</v>
      </c>
      <c r="R1501" s="620">
        <v>-31214812.27</v>
      </c>
      <c r="S1501" s="620">
        <v>-12067481.25</v>
      </c>
      <c r="T1501" s="556">
        <v>-7452182.5499999998</v>
      </c>
      <c r="U1501" s="620"/>
      <c r="V1501" s="620">
        <f t="shared" si="918"/>
        <v>-15490695.258333335</v>
      </c>
      <c r="W1501" s="675"/>
      <c r="X1501" s="676"/>
      <c r="Y1501" s="548">
        <f t="shared" si="919"/>
        <v>0</v>
      </c>
      <c r="Z1501" s="549">
        <f t="shared" si="919"/>
        <v>0</v>
      </c>
      <c r="AA1501" s="549">
        <f t="shared" si="919"/>
        <v>0</v>
      </c>
      <c r="AB1501" s="282">
        <f t="shared" si="916"/>
        <v>-7452182.5499999998</v>
      </c>
      <c r="AC1501" s="281">
        <f t="shared" si="917"/>
        <v>0</v>
      </c>
      <c r="AD1501" s="549">
        <f t="shared" si="920"/>
        <v>0</v>
      </c>
      <c r="AE1501" s="553">
        <f t="shared" si="921"/>
        <v>0</v>
      </c>
      <c r="AF1501" s="282">
        <f t="shared" si="922"/>
        <v>-7452182.5499999998</v>
      </c>
      <c r="AG1501" s="283">
        <f t="shared" si="929"/>
        <v>-7452182.5499999998</v>
      </c>
      <c r="AH1501" s="281">
        <f t="shared" si="890"/>
        <v>0</v>
      </c>
      <c r="AI1501" s="551">
        <f t="shared" si="930"/>
        <v>0</v>
      </c>
      <c r="AJ1501" s="549">
        <f t="shared" si="930"/>
        <v>0</v>
      </c>
      <c r="AK1501" s="549">
        <f t="shared" si="930"/>
        <v>0</v>
      </c>
      <c r="AL1501" s="282">
        <f t="shared" si="903"/>
        <v>-15490695.258333335</v>
      </c>
      <c r="AM1501" s="281">
        <f t="shared" si="904"/>
        <v>0</v>
      </c>
      <c r="AN1501" s="549">
        <f t="shared" si="899"/>
        <v>0</v>
      </c>
      <c r="AO1501" s="549">
        <f t="shared" si="900"/>
        <v>0</v>
      </c>
      <c r="AP1501" s="549">
        <f t="shared" si="906"/>
        <v>-15490695.258333335</v>
      </c>
      <c r="AQ1501" s="283">
        <f t="shared" si="894"/>
        <v>-15490695.258333335</v>
      </c>
      <c r="AR1501" s="281">
        <f t="shared" si="897"/>
        <v>0</v>
      </c>
      <c r="AT1501" s="446" t="s">
        <v>2073</v>
      </c>
      <c r="AU1501" s="344"/>
      <c r="AV1501" s="447" t="str">
        <f t="shared" si="901"/>
        <v>CA</v>
      </c>
      <c r="AW1501" s="447" t="str">
        <f t="shared" si="901"/>
        <v>CL</v>
      </c>
      <c r="AX1501" s="447" t="str">
        <f t="shared" si="901"/>
        <v>AIC</v>
      </c>
      <c r="AY1501" s="447" t="str">
        <f t="shared" si="905"/>
        <v>ERB</v>
      </c>
      <c r="AZ1501" s="447" t="str">
        <f t="shared" si="905"/>
        <v>GRB</v>
      </c>
      <c r="BA1501" s="447" t="str">
        <f t="shared" si="905"/>
        <v>Non-Op</v>
      </c>
      <c r="BC1501" s="449" t="s">
        <v>2100</v>
      </c>
      <c r="BD1501" s="552">
        <f t="shared" si="933"/>
        <v>-7452182.5499999998</v>
      </c>
      <c r="BF1501" s="435"/>
      <c r="BG1501" s="435"/>
      <c r="BH1501" s="435"/>
      <c r="BI1501" s="435"/>
      <c r="BJ1501" s="435"/>
      <c r="BK1501" s="435"/>
      <c r="BL1501" s="435"/>
      <c r="BN1501" s="444"/>
    </row>
    <row r="1502" spans="1:66" s="28" customFormat="1" ht="12" customHeight="1">
      <c r="A1502" s="287">
        <v>24400012</v>
      </c>
      <c r="B1502" s="288" t="str">
        <f t="shared" si="902"/>
        <v>24400012</v>
      </c>
      <c r="C1502" s="444" t="s">
        <v>1930</v>
      </c>
      <c r="D1502" s="445" t="s">
        <v>1165</v>
      </c>
      <c r="E1502" s="445"/>
      <c r="F1502" s="444"/>
      <c r="G1502" s="445"/>
      <c r="H1502" s="547">
        <v>-6519946.0899999999</v>
      </c>
      <c r="I1502" s="547">
        <v>-4652100.51</v>
      </c>
      <c r="J1502" s="547">
        <v>-5239878.0599999996</v>
      </c>
      <c r="K1502" s="547">
        <v>-3984108.91</v>
      </c>
      <c r="L1502" s="547">
        <v>-4833653.0199999996</v>
      </c>
      <c r="M1502" s="547">
        <v>-3818237.24</v>
      </c>
      <c r="N1502" s="547">
        <v>-5440635.25</v>
      </c>
      <c r="O1502" s="547">
        <v>-4439895.6100000003</v>
      </c>
      <c r="P1502" s="547">
        <v>-3964045.9</v>
      </c>
      <c r="Q1502" s="547">
        <v>-5901756.9400000004</v>
      </c>
      <c r="R1502" s="547">
        <v>-8568860.5</v>
      </c>
      <c r="S1502" s="547">
        <v>-6580714.6799999997</v>
      </c>
      <c r="T1502" s="547">
        <v>-10914499.92</v>
      </c>
      <c r="U1502" s="547"/>
      <c r="V1502" s="547">
        <f t="shared" si="918"/>
        <v>-5511759.135416667</v>
      </c>
      <c r="W1502" s="285"/>
      <c r="X1502" s="286"/>
      <c r="Y1502" s="548">
        <f t="shared" si="919"/>
        <v>0</v>
      </c>
      <c r="Z1502" s="549">
        <f t="shared" si="919"/>
        <v>0</v>
      </c>
      <c r="AA1502" s="549">
        <f t="shared" si="919"/>
        <v>0</v>
      </c>
      <c r="AB1502" s="282">
        <f t="shared" si="916"/>
        <v>-10914499.92</v>
      </c>
      <c r="AC1502" s="281">
        <f t="shared" si="917"/>
        <v>0</v>
      </c>
      <c r="AD1502" s="549">
        <f t="shared" si="920"/>
        <v>0</v>
      </c>
      <c r="AE1502" s="553">
        <f t="shared" si="921"/>
        <v>0</v>
      </c>
      <c r="AF1502" s="282">
        <f t="shared" si="922"/>
        <v>-10914499.92</v>
      </c>
      <c r="AG1502" s="283">
        <f t="shared" si="929"/>
        <v>-10914499.92</v>
      </c>
      <c r="AH1502" s="281">
        <f t="shared" si="890"/>
        <v>0</v>
      </c>
      <c r="AI1502" s="551">
        <f t="shared" si="930"/>
        <v>0</v>
      </c>
      <c r="AJ1502" s="549">
        <f t="shared" si="930"/>
        <v>0</v>
      </c>
      <c r="AK1502" s="549">
        <f t="shared" si="930"/>
        <v>0</v>
      </c>
      <c r="AL1502" s="282">
        <f t="shared" si="903"/>
        <v>-5511759.135416667</v>
      </c>
      <c r="AM1502" s="281">
        <f t="shared" si="904"/>
        <v>0</v>
      </c>
      <c r="AN1502" s="549">
        <f t="shared" si="899"/>
        <v>0</v>
      </c>
      <c r="AO1502" s="549">
        <f t="shared" si="900"/>
        <v>0</v>
      </c>
      <c r="AP1502" s="549">
        <f t="shared" si="906"/>
        <v>-5511759.135416667</v>
      </c>
      <c r="AQ1502" s="283">
        <f t="shared" si="894"/>
        <v>-5511759.135416667</v>
      </c>
      <c r="AR1502" s="281">
        <f t="shared" si="897"/>
        <v>0</v>
      </c>
      <c r="AT1502" s="446" t="s">
        <v>2072</v>
      </c>
      <c r="AU1502" s="344"/>
      <c r="AV1502" s="447" t="str">
        <f t="shared" si="901"/>
        <v>CA</v>
      </c>
      <c r="AW1502" s="447" t="str">
        <f t="shared" si="901"/>
        <v>CL</v>
      </c>
      <c r="AX1502" s="447" t="str">
        <f t="shared" si="901"/>
        <v>AIC</v>
      </c>
      <c r="AY1502" s="447" t="str">
        <f t="shared" si="905"/>
        <v>ERB</v>
      </c>
      <c r="AZ1502" s="447" t="str">
        <f t="shared" si="905"/>
        <v>GRB</v>
      </c>
      <c r="BA1502" s="447" t="str">
        <f t="shared" si="905"/>
        <v>Non-Op</v>
      </c>
      <c r="BC1502" s="449" t="s">
        <v>2100</v>
      </c>
      <c r="BD1502" s="552">
        <f t="shared" si="933"/>
        <v>-10914499.92</v>
      </c>
      <c r="BF1502" s="435"/>
      <c r="BG1502" s="435"/>
      <c r="BH1502" s="435"/>
      <c r="BI1502" s="435"/>
      <c r="BJ1502" s="435"/>
      <c r="BK1502" s="435"/>
      <c r="BL1502" s="435"/>
      <c r="BN1502" s="444"/>
    </row>
    <row r="1503" spans="1:66" s="28" customFormat="1" ht="12" customHeight="1">
      <c r="A1503" s="287">
        <v>25200121</v>
      </c>
      <c r="B1503" s="288" t="str">
        <f t="shared" si="902"/>
        <v>25200121</v>
      </c>
      <c r="C1503" s="444" t="s">
        <v>2992</v>
      </c>
      <c r="D1503" s="445" t="s">
        <v>1163</v>
      </c>
      <c r="E1503" s="445"/>
      <c r="F1503" s="444"/>
      <c r="G1503" s="445"/>
      <c r="H1503" s="547">
        <v>0</v>
      </c>
      <c r="I1503" s="547">
        <v>0</v>
      </c>
      <c r="J1503" s="547">
        <v>0</v>
      </c>
      <c r="K1503" s="547">
        <v>0</v>
      </c>
      <c r="L1503" s="547">
        <v>0</v>
      </c>
      <c r="M1503" s="547">
        <v>0</v>
      </c>
      <c r="N1503" s="547">
        <v>0</v>
      </c>
      <c r="O1503" s="547">
        <v>0</v>
      </c>
      <c r="P1503" s="547">
        <v>0</v>
      </c>
      <c r="Q1503" s="547">
        <v>0</v>
      </c>
      <c r="R1503" s="547">
        <v>0</v>
      </c>
      <c r="S1503" s="547">
        <v>0</v>
      </c>
      <c r="T1503" s="547">
        <v>0</v>
      </c>
      <c r="U1503" s="547"/>
      <c r="V1503" s="547">
        <f t="shared" si="918"/>
        <v>0</v>
      </c>
      <c r="W1503" s="285">
        <v>30</v>
      </c>
      <c r="X1503" s="286"/>
      <c r="Y1503" s="548">
        <f t="shared" si="919"/>
        <v>0</v>
      </c>
      <c r="Z1503" s="549">
        <f t="shared" si="919"/>
        <v>0</v>
      </c>
      <c r="AA1503" s="549">
        <f t="shared" si="919"/>
        <v>0</v>
      </c>
      <c r="AB1503" s="282">
        <f t="shared" si="916"/>
        <v>0</v>
      </c>
      <c r="AC1503" s="281">
        <f t="shared" si="917"/>
        <v>0</v>
      </c>
      <c r="AD1503" s="549">
        <f t="shared" si="920"/>
        <v>0</v>
      </c>
      <c r="AE1503" s="553">
        <f t="shared" si="921"/>
        <v>0</v>
      </c>
      <c r="AF1503" s="282">
        <f t="shared" si="922"/>
        <v>0</v>
      </c>
      <c r="AG1503" s="283">
        <f t="shared" si="929"/>
        <v>0</v>
      </c>
      <c r="AH1503" s="281">
        <f t="shared" si="890"/>
        <v>0</v>
      </c>
      <c r="AI1503" s="551">
        <f t="shared" si="930"/>
        <v>0</v>
      </c>
      <c r="AJ1503" s="549">
        <f t="shared" si="930"/>
        <v>0</v>
      </c>
      <c r="AK1503" s="549">
        <f t="shared" si="930"/>
        <v>0</v>
      </c>
      <c r="AL1503" s="282">
        <f t="shared" si="903"/>
        <v>0</v>
      </c>
      <c r="AM1503" s="281">
        <f t="shared" si="904"/>
        <v>0</v>
      </c>
      <c r="AN1503" s="549">
        <f t="shared" si="899"/>
        <v>0</v>
      </c>
      <c r="AO1503" s="549">
        <f t="shared" si="900"/>
        <v>0</v>
      </c>
      <c r="AP1503" s="549">
        <f t="shared" si="906"/>
        <v>0</v>
      </c>
      <c r="AQ1503" s="283">
        <f t="shared" si="894"/>
        <v>0</v>
      </c>
      <c r="AR1503" s="281">
        <f t="shared" si="897"/>
        <v>0</v>
      </c>
      <c r="AT1503" s="446"/>
      <c r="AU1503" s="344"/>
      <c r="AV1503" s="447" t="str">
        <f t="shared" si="901"/>
        <v>CA</v>
      </c>
      <c r="AW1503" s="447" t="str">
        <f t="shared" si="901"/>
        <v>CL</v>
      </c>
      <c r="AX1503" s="447" t="str">
        <f t="shared" si="901"/>
        <v>AIC</v>
      </c>
      <c r="AY1503" s="447" t="str">
        <f t="shared" si="905"/>
        <v>ERB</v>
      </c>
      <c r="AZ1503" s="447" t="str">
        <f t="shared" si="905"/>
        <v>GRB</v>
      </c>
      <c r="BA1503" s="447" t="str">
        <f t="shared" si="905"/>
        <v>Non-Op</v>
      </c>
      <c r="BC1503" s="445" t="s">
        <v>2340</v>
      </c>
      <c r="BD1503" s="552">
        <f t="shared" si="933"/>
        <v>0</v>
      </c>
      <c r="BF1503" s="435"/>
      <c r="BG1503" s="435"/>
      <c r="BH1503" s="435"/>
      <c r="BI1503" s="435"/>
      <c r="BJ1503" s="435"/>
      <c r="BK1503" s="435"/>
      <c r="BL1503" s="435"/>
      <c r="BN1503" s="444"/>
    </row>
    <row r="1504" spans="1:66" s="28" customFormat="1" ht="12" customHeight="1">
      <c r="A1504" s="287">
        <v>25200152</v>
      </c>
      <c r="B1504" s="288" t="str">
        <f t="shared" si="902"/>
        <v>25200152</v>
      </c>
      <c r="C1504" s="444" t="s">
        <v>2993</v>
      </c>
      <c r="D1504" s="445" t="s">
        <v>1164</v>
      </c>
      <c r="E1504" s="445"/>
      <c r="F1504" s="444"/>
      <c r="G1504" s="445"/>
      <c r="H1504" s="547">
        <v>0</v>
      </c>
      <c r="I1504" s="547">
        <v>0</v>
      </c>
      <c r="J1504" s="547">
        <v>0</v>
      </c>
      <c r="K1504" s="547">
        <v>0</v>
      </c>
      <c r="L1504" s="547">
        <v>0</v>
      </c>
      <c r="M1504" s="547">
        <v>0</v>
      </c>
      <c r="N1504" s="547">
        <v>0</v>
      </c>
      <c r="O1504" s="547">
        <v>0</v>
      </c>
      <c r="P1504" s="547">
        <v>0</v>
      </c>
      <c r="Q1504" s="547">
        <v>0</v>
      </c>
      <c r="R1504" s="547">
        <v>0</v>
      </c>
      <c r="S1504" s="547">
        <v>0</v>
      </c>
      <c r="T1504" s="547">
        <v>0</v>
      </c>
      <c r="U1504" s="547"/>
      <c r="V1504" s="547">
        <f t="shared" si="918"/>
        <v>0</v>
      </c>
      <c r="W1504" s="285"/>
      <c r="X1504" s="286">
        <v>8</v>
      </c>
      <c r="Y1504" s="548">
        <f t="shared" si="919"/>
        <v>0</v>
      </c>
      <c r="Z1504" s="549">
        <f t="shared" si="919"/>
        <v>0</v>
      </c>
      <c r="AA1504" s="549">
        <f t="shared" si="919"/>
        <v>0</v>
      </c>
      <c r="AB1504" s="282">
        <f t="shared" si="916"/>
        <v>0</v>
      </c>
      <c r="AC1504" s="281">
        <f t="shared" si="917"/>
        <v>0</v>
      </c>
      <c r="AD1504" s="549">
        <f t="shared" si="920"/>
        <v>0</v>
      </c>
      <c r="AE1504" s="553">
        <f t="shared" si="921"/>
        <v>0</v>
      </c>
      <c r="AF1504" s="282">
        <f t="shared" si="922"/>
        <v>0</v>
      </c>
      <c r="AG1504" s="283">
        <f t="shared" si="929"/>
        <v>0</v>
      </c>
      <c r="AH1504" s="281">
        <f t="shared" si="890"/>
        <v>0</v>
      </c>
      <c r="AI1504" s="551">
        <f t="shared" si="930"/>
        <v>0</v>
      </c>
      <c r="AJ1504" s="549">
        <f t="shared" si="930"/>
        <v>0</v>
      </c>
      <c r="AK1504" s="549">
        <f t="shared" si="930"/>
        <v>0</v>
      </c>
      <c r="AL1504" s="282">
        <f t="shared" si="903"/>
        <v>0</v>
      </c>
      <c r="AM1504" s="281">
        <f t="shared" si="904"/>
        <v>0</v>
      </c>
      <c r="AN1504" s="549">
        <f t="shared" si="899"/>
        <v>0</v>
      </c>
      <c r="AO1504" s="549">
        <f t="shared" si="900"/>
        <v>0</v>
      </c>
      <c r="AP1504" s="549">
        <f t="shared" si="906"/>
        <v>0</v>
      </c>
      <c r="AQ1504" s="283">
        <f t="shared" si="894"/>
        <v>0</v>
      </c>
      <c r="AR1504" s="281">
        <f t="shared" si="897"/>
        <v>0</v>
      </c>
      <c r="AT1504" s="446"/>
      <c r="AU1504" s="344"/>
      <c r="AV1504" s="447" t="str">
        <f t="shared" si="901"/>
        <v>CA</v>
      </c>
      <c r="AW1504" s="447" t="str">
        <f t="shared" si="901"/>
        <v>CL</v>
      </c>
      <c r="AX1504" s="447" t="str">
        <f t="shared" si="901"/>
        <v>AIC</v>
      </c>
      <c r="AY1504" s="447" t="str">
        <f t="shared" si="905"/>
        <v>ERB</v>
      </c>
      <c r="AZ1504" s="447" t="str">
        <f t="shared" si="905"/>
        <v>GRB</v>
      </c>
      <c r="BA1504" s="447" t="str">
        <f t="shared" si="905"/>
        <v>Non-Op</v>
      </c>
      <c r="BC1504" s="445" t="s">
        <v>2340</v>
      </c>
      <c r="BD1504" s="552">
        <f t="shared" si="933"/>
        <v>0</v>
      </c>
      <c r="BF1504" s="435"/>
      <c r="BG1504" s="435"/>
      <c r="BH1504" s="435"/>
      <c r="BI1504" s="435"/>
      <c r="BJ1504" s="435"/>
      <c r="BK1504" s="435"/>
      <c r="BL1504" s="435"/>
      <c r="BN1504" s="444"/>
    </row>
    <row r="1505" spans="1:66" s="28" customFormat="1" ht="12" customHeight="1">
      <c r="A1505" s="287">
        <v>25200161</v>
      </c>
      <c r="B1505" s="288" t="str">
        <f t="shared" si="902"/>
        <v>25200161</v>
      </c>
      <c r="C1505" s="444" t="s">
        <v>1931</v>
      </c>
      <c r="D1505" s="445" t="s">
        <v>1163</v>
      </c>
      <c r="E1505" s="445"/>
      <c r="F1505" s="444"/>
      <c r="G1505" s="445"/>
      <c r="H1505" s="547">
        <v>-13538911.859999999</v>
      </c>
      <c r="I1505" s="547">
        <v>-13809628.300000001</v>
      </c>
      <c r="J1505" s="547">
        <v>-13497782.640000001</v>
      </c>
      <c r="K1505" s="547">
        <v>-13792631.960000001</v>
      </c>
      <c r="L1505" s="547">
        <v>-13924374.220000001</v>
      </c>
      <c r="M1505" s="547">
        <v>-13859685.460000001</v>
      </c>
      <c r="N1505" s="547">
        <v>-14093300.619999999</v>
      </c>
      <c r="O1505" s="547">
        <v>-14293685.869999999</v>
      </c>
      <c r="P1505" s="547">
        <v>-13813106.42</v>
      </c>
      <c r="Q1505" s="547">
        <v>-13978150.5</v>
      </c>
      <c r="R1505" s="547">
        <v>-14160520.310000001</v>
      </c>
      <c r="S1505" s="547">
        <v>-13548373.720000001</v>
      </c>
      <c r="T1505" s="547">
        <v>-13717181.76</v>
      </c>
      <c r="U1505" s="547"/>
      <c r="V1505" s="547">
        <f t="shared" si="918"/>
        <v>-13866607.235833334</v>
      </c>
      <c r="W1505" s="285">
        <v>30</v>
      </c>
      <c r="X1505" s="286"/>
      <c r="Y1505" s="548">
        <f t="shared" si="919"/>
        <v>0</v>
      </c>
      <c r="Z1505" s="549">
        <f t="shared" si="919"/>
        <v>0</v>
      </c>
      <c r="AA1505" s="549">
        <f t="shared" si="919"/>
        <v>0</v>
      </c>
      <c r="AB1505" s="282">
        <f t="shared" si="916"/>
        <v>-13717181.76</v>
      </c>
      <c r="AC1505" s="281">
        <f t="shared" si="917"/>
        <v>0</v>
      </c>
      <c r="AD1505" s="549">
        <f t="shared" si="920"/>
        <v>-13717181.76</v>
      </c>
      <c r="AE1505" s="553">
        <f t="shared" si="921"/>
        <v>0</v>
      </c>
      <c r="AF1505" s="282">
        <f t="shared" si="922"/>
        <v>0</v>
      </c>
      <c r="AG1505" s="283">
        <f t="shared" si="929"/>
        <v>-13717181.76</v>
      </c>
      <c r="AH1505" s="281">
        <f t="shared" si="890"/>
        <v>0</v>
      </c>
      <c r="AI1505" s="551">
        <f t="shared" si="930"/>
        <v>0</v>
      </c>
      <c r="AJ1505" s="549">
        <f t="shared" si="930"/>
        <v>0</v>
      </c>
      <c r="AK1505" s="549">
        <f t="shared" si="930"/>
        <v>0</v>
      </c>
      <c r="AL1505" s="282">
        <f t="shared" si="903"/>
        <v>-13866607.235833334</v>
      </c>
      <c r="AM1505" s="281">
        <f t="shared" si="904"/>
        <v>0</v>
      </c>
      <c r="AN1505" s="549">
        <f t="shared" si="899"/>
        <v>-13866607.235833334</v>
      </c>
      <c r="AO1505" s="549">
        <f t="shared" si="900"/>
        <v>0</v>
      </c>
      <c r="AP1505" s="549">
        <f t="shared" si="906"/>
        <v>0</v>
      </c>
      <c r="AQ1505" s="283">
        <f t="shared" si="894"/>
        <v>-13866607.235833334</v>
      </c>
      <c r="AR1505" s="281">
        <f t="shared" si="897"/>
        <v>0</v>
      </c>
      <c r="AT1505" s="446"/>
      <c r="AU1505" s="344"/>
      <c r="AV1505" s="447" t="str">
        <f t="shared" si="901"/>
        <v>CA</v>
      </c>
      <c r="AW1505" s="447" t="str">
        <f t="shared" si="901"/>
        <v>CL</v>
      </c>
      <c r="AX1505" s="447" t="str">
        <f t="shared" si="901"/>
        <v>AIC</v>
      </c>
      <c r="AY1505" s="447" t="str">
        <f t="shared" si="905"/>
        <v>ERB</v>
      </c>
      <c r="AZ1505" s="447" t="str">
        <f t="shared" si="905"/>
        <v>GRB</v>
      </c>
      <c r="BA1505" s="447" t="str">
        <f t="shared" si="905"/>
        <v>Non-Op</v>
      </c>
      <c r="BC1505" s="445" t="s">
        <v>2340</v>
      </c>
      <c r="BD1505" s="552">
        <f t="shared" si="933"/>
        <v>-13717181.76</v>
      </c>
      <c r="BF1505" s="435"/>
      <c r="BG1505" s="435"/>
      <c r="BH1505" s="435"/>
      <c r="BI1505" s="435"/>
      <c r="BJ1505" s="435"/>
      <c r="BK1505" s="435"/>
      <c r="BL1505" s="435"/>
      <c r="BN1505" s="444"/>
    </row>
    <row r="1506" spans="1:66" s="28" customFormat="1" ht="12" customHeight="1">
      <c r="A1506" s="362">
        <v>25200162</v>
      </c>
      <c r="B1506" s="313" t="str">
        <f t="shared" si="902"/>
        <v>25200162</v>
      </c>
      <c r="C1506" s="517" t="s">
        <v>2341</v>
      </c>
      <c r="D1506" s="451" t="s">
        <v>1164</v>
      </c>
      <c r="E1506" s="451"/>
      <c r="F1506" s="300">
        <v>44043</v>
      </c>
      <c r="G1506" s="451"/>
      <c r="H1506" s="556">
        <v>-317942.62</v>
      </c>
      <c r="I1506" s="556">
        <v>-317942.62</v>
      </c>
      <c r="J1506" s="556">
        <v>-317942.62</v>
      </c>
      <c r="K1506" s="556">
        <v>-317942.62</v>
      </c>
      <c r="L1506" s="556">
        <v>-317942.62</v>
      </c>
      <c r="M1506" s="556">
        <v>-317942.62</v>
      </c>
      <c r="N1506" s="556">
        <v>-317942.62</v>
      </c>
      <c r="O1506" s="556">
        <v>-317942.62</v>
      </c>
      <c r="P1506" s="556">
        <v>-317942.62</v>
      </c>
      <c r="Q1506" s="556">
        <v>-317942.62</v>
      </c>
      <c r="R1506" s="556">
        <v>-317942.62</v>
      </c>
      <c r="S1506" s="556">
        <v>-317942.62</v>
      </c>
      <c r="T1506" s="556">
        <v>-317942.62</v>
      </c>
      <c r="U1506" s="556"/>
      <c r="V1506" s="556">
        <f t="shared" si="918"/>
        <v>-317942.62000000005</v>
      </c>
      <c r="W1506" s="292"/>
      <c r="X1506" s="292">
        <v>8</v>
      </c>
      <c r="Y1506" s="548">
        <f t="shared" si="919"/>
        <v>0</v>
      </c>
      <c r="Z1506" s="549">
        <f t="shared" si="919"/>
        <v>0</v>
      </c>
      <c r="AA1506" s="549">
        <f t="shared" si="919"/>
        <v>0</v>
      </c>
      <c r="AB1506" s="282">
        <f t="shared" si="916"/>
        <v>-317942.62</v>
      </c>
      <c r="AC1506" s="281">
        <f t="shared" si="917"/>
        <v>0</v>
      </c>
      <c r="AD1506" s="549">
        <f t="shared" si="920"/>
        <v>0</v>
      </c>
      <c r="AE1506" s="553">
        <f t="shared" si="921"/>
        <v>-317942.62</v>
      </c>
      <c r="AF1506" s="282">
        <f t="shared" si="922"/>
        <v>0</v>
      </c>
      <c r="AG1506" s="283">
        <f t="shared" si="929"/>
        <v>-317942.62</v>
      </c>
      <c r="AH1506" s="281">
        <f t="shared" ref="AH1506:AH1573" si="941">AG1506-AB1506</f>
        <v>0</v>
      </c>
      <c r="AI1506" s="551">
        <f t="shared" si="930"/>
        <v>0</v>
      </c>
      <c r="AJ1506" s="549">
        <f t="shared" si="930"/>
        <v>0</v>
      </c>
      <c r="AK1506" s="549">
        <f t="shared" si="930"/>
        <v>0</v>
      </c>
      <c r="AL1506" s="282">
        <f t="shared" si="903"/>
        <v>-317942.62000000005</v>
      </c>
      <c r="AM1506" s="281">
        <f t="shared" si="904"/>
        <v>0</v>
      </c>
      <c r="AN1506" s="549">
        <f t="shared" si="899"/>
        <v>0</v>
      </c>
      <c r="AO1506" s="549">
        <f t="shared" si="900"/>
        <v>-317942.62000000005</v>
      </c>
      <c r="AP1506" s="549">
        <f t="shared" si="906"/>
        <v>0</v>
      </c>
      <c r="AQ1506" s="283">
        <f t="shared" ref="AQ1506" si="942">SUM(AN1506:AP1506)</f>
        <v>-317942.62000000005</v>
      </c>
      <c r="AR1506" s="281">
        <f t="shared" si="897"/>
        <v>0</v>
      </c>
      <c r="AT1506" s="446"/>
      <c r="AU1506" s="344"/>
      <c r="AV1506" s="447" t="str">
        <f t="shared" si="901"/>
        <v>CA</v>
      </c>
      <c r="AW1506" s="447" t="str">
        <f t="shared" si="901"/>
        <v>CL</v>
      </c>
      <c r="AX1506" s="447" t="str">
        <f t="shared" si="901"/>
        <v>AIC</v>
      </c>
      <c r="AY1506" s="447" t="str">
        <f t="shared" si="905"/>
        <v>ERB</v>
      </c>
      <c r="AZ1506" s="447" t="str">
        <f t="shared" si="905"/>
        <v>GRB</v>
      </c>
      <c r="BA1506" s="447" t="str">
        <f t="shared" si="905"/>
        <v>Non-Op</v>
      </c>
      <c r="BC1506" s="445" t="s">
        <v>2340</v>
      </c>
      <c r="BD1506" s="552">
        <f t="shared" si="933"/>
        <v>-317942.62</v>
      </c>
      <c r="BF1506" s="435"/>
      <c r="BG1506" s="435"/>
      <c r="BH1506" s="435"/>
      <c r="BI1506" s="435"/>
      <c r="BJ1506" s="435"/>
      <c r="BK1506" s="435"/>
      <c r="BL1506" s="435"/>
      <c r="BN1506" s="444"/>
    </row>
    <row r="1507" spans="1:66" s="28" customFormat="1" ht="12" customHeight="1">
      <c r="A1507" s="287">
        <v>25200171</v>
      </c>
      <c r="B1507" s="288" t="str">
        <f t="shared" si="902"/>
        <v>25200171</v>
      </c>
      <c r="C1507" s="444" t="s">
        <v>1932</v>
      </c>
      <c r="D1507" s="445" t="s">
        <v>1163</v>
      </c>
      <c r="E1507" s="445"/>
      <c r="F1507" s="444"/>
      <c r="G1507" s="445"/>
      <c r="H1507" s="547">
        <v>-32551939.789999999</v>
      </c>
      <c r="I1507" s="547">
        <v>-32822781.559999999</v>
      </c>
      <c r="J1507" s="547">
        <v>-33230089.370000001</v>
      </c>
      <c r="K1507" s="547">
        <v>-34512524.130000003</v>
      </c>
      <c r="L1507" s="547">
        <v>-35137815.789999999</v>
      </c>
      <c r="M1507" s="547">
        <v>-34373678.740000002</v>
      </c>
      <c r="N1507" s="547">
        <v>-34601466.450000003</v>
      </c>
      <c r="O1507" s="547">
        <v>-35640550.520000003</v>
      </c>
      <c r="P1507" s="547">
        <v>-34702310.030000001</v>
      </c>
      <c r="Q1507" s="547">
        <v>-35066139.969999999</v>
      </c>
      <c r="R1507" s="547">
        <v>-35103647.82</v>
      </c>
      <c r="S1507" s="547">
        <v>-35134820.090000004</v>
      </c>
      <c r="T1507" s="547">
        <v>-34712921.090000004</v>
      </c>
      <c r="U1507" s="547"/>
      <c r="V1507" s="547">
        <f t="shared" si="918"/>
        <v>-34496521.2425</v>
      </c>
      <c r="W1507" s="285">
        <v>30</v>
      </c>
      <c r="X1507" s="286"/>
      <c r="Y1507" s="548">
        <f t="shared" ref="Y1507:AA1527" si="943">IF($D1507=Y$5,$T1507,0)</f>
        <v>0</v>
      </c>
      <c r="Z1507" s="549">
        <f t="shared" si="943"/>
        <v>0</v>
      </c>
      <c r="AA1507" s="549">
        <f t="shared" si="943"/>
        <v>0</v>
      </c>
      <c r="AB1507" s="282">
        <f t="shared" si="916"/>
        <v>-34712921.090000004</v>
      </c>
      <c r="AC1507" s="281">
        <f t="shared" si="917"/>
        <v>0</v>
      </c>
      <c r="AD1507" s="549">
        <f t="shared" si="920"/>
        <v>-34712921.090000004</v>
      </c>
      <c r="AE1507" s="553">
        <f t="shared" si="921"/>
        <v>0</v>
      </c>
      <c r="AF1507" s="282">
        <f t="shared" si="922"/>
        <v>0</v>
      </c>
      <c r="AG1507" s="283">
        <f t="shared" si="929"/>
        <v>-34712921.090000004</v>
      </c>
      <c r="AH1507" s="281">
        <f t="shared" si="941"/>
        <v>0</v>
      </c>
      <c r="AI1507" s="551">
        <f t="shared" si="930"/>
        <v>0</v>
      </c>
      <c r="AJ1507" s="549">
        <f t="shared" si="930"/>
        <v>0</v>
      </c>
      <c r="AK1507" s="549">
        <f t="shared" si="930"/>
        <v>0</v>
      </c>
      <c r="AL1507" s="282">
        <f t="shared" si="903"/>
        <v>-34496521.2425</v>
      </c>
      <c r="AM1507" s="281">
        <f t="shared" si="904"/>
        <v>0</v>
      </c>
      <c r="AN1507" s="549">
        <f t="shared" si="899"/>
        <v>-34496521.2425</v>
      </c>
      <c r="AO1507" s="549">
        <f t="shared" si="900"/>
        <v>0</v>
      </c>
      <c r="AP1507" s="549">
        <f t="shared" si="906"/>
        <v>0</v>
      </c>
      <c r="AQ1507" s="283">
        <f t="shared" si="894"/>
        <v>-34496521.2425</v>
      </c>
      <c r="AR1507" s="281">
        <f t="shared" si="897"/>
        <v>0</v>
      </c>
      <c r="AT1507" s="446"/>
      <c r="AU1507" s="344"/>
      <c r="AV1507" s="447" t="str">
        <f t="shared" si="901"/>
        <v>CA</v>
      </c>
      <c r="AW1507" s="447" t="str">
        <f t="shared" si="901"/>
        <v>CL</v>
      </c>
      <c r="AX1507" s="447" t="str">
        <f t="shared" si="901"/>
        <v>AIC</v>
      </c>
      <c r="AY1507" s="447" t="str">
        <f t="shared" si="905"/>
        <v>ERB</v>
      </c>
      <c r="AZ1507" s="447" t="str">
        <f t="shared" si="905"/>
        <v>GRB</v>
      </c>
      <c r="BA1507" s="447" t="str">
        <f t="shared" si="905"/>
        <v>Non-Op</v>
      </c>
      <c r="BC1507" s="445" t="s">
        <v>2340</v>
      </c>
      <c r="BD1507" s="552">
        <f t="shared" si="933"/>
        <v>-34712921.090000004</v>
      </c>
      <c r="BF1507" s="435"/>
      <c r="BG1507" s="435"/>
      <c r="BH1507" s="435"/>
      <c r="BI1507" s="435"/>
      <c r="BJ1507" s="435"/>
      <c r="BK1507" s="435"/>
      <c r="BL1507" s="435"/>
      <c r="BN1507" s="444"/>
    </row>
    <row r="1508" spans="1:66" s="28" customFormat="1" ht="12" customHeight="1">
      <c r="A1508" s="287">
        <v>25200181</v>
      </c>
      <c r="B1508" s="288" t="str">
        <f t="shared" si="902"/>
        <v>25200181</v>
      </c>
      <c r="C1508" s="444" t="s">
        <v>1933</v>
      </c>
      <c r="D1508" s="445" t="s">
        <v>1163</v>
      </c>
      <c r="E1508" s="445"/>
      <c r="F1508" s="444"/>
      <c r="G1508" s="445"/>
      <c r="H1508" s="547">
        <v>-59195449.640000001</v>
      </c>
      <c r="I1508" s="547">
        <v>-60115211.68</v>
      </c>
      <c r="J1508" s="547">
        <v>-59565993.140000001</v>
      </c>
      <c r="K1508" s="547">
        <v>-60702104.090000004</v>
      </c>
      <c r="L1508" s="547">
        <v>-62165635.969999999</v>
      </c>
      <c r="M1508" s="547">
        <v>-63536466.920000002</v>
      </c>
      <c r="N1508" s="547">
        <v>-64959768</v>
      </c>
      <c r="O1508" s="547">
        <v>-66725544.890000001</v>
      </c>
      <c r="P1508" s="547">
        <v>-67486863.120000005</v>
      </c>
      <c r="Q1508" s="547">
        <v>-68761725.049999997</v>
      </c>
      <c r="R1508" s="547">
        <v>-73801792.730000004</v>
      </c>
      <c r="S1508" s="547">
        <v>-73539576.950000003</v>
      </c>
      <c r="T1508" s="547">
        <v>-74762143.640000001</v>
      </c>
      <c r="U1508" s="547"/>
      <c r="V1508" s="547">
        <f t="shared" si="918"/>
        <v>-65694956.598333336</v>
      </c>
      <c r="W1508" s="285">
        <v>30</v>
      </c>
      <c r="X1508" s="286"/>
      <c r="Y1508" s="548">
        <f t="shared" si="943"/>
        <v>0</v>
      </c>
      <c r="Z1508" s="549">
        <f t="shared" si="943"/>
        <v>0</v>
      </c>
      <c r="AA1508" s="549">
        <f t="shared" si="943"/>
        <v>0</v>
      </c>
      <c r="AB1508" s="282">
        <f t="shared" si="916"/>
        <v>-74762143.640000001</v>
      </c>
      <c r="AC1508" s="281">
        <f t="shared" si="917"/>
        <v>0</v>
      </c>
      <c r="AD1508" s="549">
        <f t="shared" si="920"/>
        <v>-74762143.640000001</v>
      </c>
      <c r="AE1508" s="553">
        <f t="shared" si="921"/>
        <v>0</v>
      </c>
      <c r="AF1508" s="282">
        <f t="shared" si="922"/>
        <v>0</v>
      </c>
      <c r="AG1508" s="283">
        <f t="shared" si="929"/>
        <v>-74762143.640000001</v>
      </c>
      <c r="AH1508" s="281">
        <f t="shared" si="941"/>
        <v>0</v>
      </c>
      <c r="AI1508" s="551">
        <f t="shared" si="930"/>
        <v>0</v>
      </c>
      <c r="AJ1508" s="549">
        <f t="shared" si="930"/>
        <v>0</v>
      </c>
      <c r="AK1508" s="549">
        <f t="shared" si="930"/>
        <v>0</v>
      </c>
      <c r="AL1508" s="282">
        <f t="shared" si="903"/>
        <v>-65694956.598333336</v>
      </c>
      <c r="AM1508" s="281">
        <f t="shared" si="904"/>
        <v>0</v>
      </c>
      <c r="AN1508" s="549">
        <f t="shared" si="899"/>
        <v>-65694956.598333336</v>
      </c>
      <c r="AO1508" s="549">
        <f t="shared" si="900"/>
        <v>0</v>
      </c>
      <c r="AP1508" s="549">
        <f t="shared" si="906"/>
        <v>0</v>
      </c>
      <c r="AQ1508" s="283">
        <f t="shared" si="894"/>
        <v>-65694956.598333336</v>
      </c>
      <c r="AR1508" s="281">
        <f t="shared" si="897"/>
        <v>0</v>
      </c>
      <c r="AT1508" s="446"/>
      <c r="AU1508" s="344"/>
      <c r="AV1508" s="447" t="str">
        <f t="shared" si="901"/>
        <v>CA</v>
      </c>
      <c r="AW1508" s="447" t="str">
        <f t="shared" si="901"/>
        <v>CL</v>
      </c>
      <c r="AX1508" s="447" t="str">
        <f t="shared" si="901"/>
        <v>AIC</v>
      </c>
      <c r="AY1508" s="447" t="str">
        <f t="shared" si="905"/>
        <v>ERB</v>
      </c>
      <c r="AZ1508" s="447" t="str">
        <f t="shared" si="905"/>
        <v>GRB</v>
      </c>
      <c r="BA1508" s="447" t="str">
        <f t="shared" si="905"/>
        <v>Non-Op</v>
      </c>
      <c r="BC1508" s="445" t="s">
        <v>2340</v>
      </c>
      <c r="BD1508" s="552">
        <f t="shared" si="933"/>
        <v>-74762143.640000001</v>
      </c>
      <c r="BF1508" s="435"/>
      <c r="BG1508" s="435"/>
      <c r="BH1508" s="435"/>
      <c r="BI1508" s="435"/>
      <c r="BJ1508" s="435"/>
      <c r="BK1508" s="435"/>
      <c r="BL1508" s="435"/>
      <c r="BN1508" s="444"/>
    </row>
    <row r="1509" spans="1:66" s="28" customFormat="1" ht="12" customHeight="1">
      <c r="A1509" s="287">
        <v>25200202</v>
      </c>
      <c r="B1509" s="288" t="str">
        <f t="shared" si="902"/>
        <v>25200202</v>
      </c>
      <c r="C1509" s="444" t="s">
        <v>1934</v>
      </c>
      <c r="D1509" s="445" t="s">
        <v>1164</v>
      </c>
      <c r="E1509" s="445"/>
      <c r="F1509" s="444"/>
      <c r="G1509" s="445"/>
      <c r="H1509" s="547">
        <v>-1450250.28</v>
      </c>
      <c r="I1509" s="547">
        <v>-1450250.28</v>
      </c>
      <c r="J1509" s="547">
        <v>-571991.80000000005</v>
      </c>
      <c r="K1509" s="547">
        <v>-571991.80000000005</v>
      </c>
      <c r="L1509" s="547">
        <v>-571991.80000000005</v>
      </c>
      <c r="M1509" s="547">
        <v>-210953.56</v>
      </c>
      <c r="N1509" s="547">
        <v>-210702.49</v>
      </c>
      <c r="O1509" s="547">
        <v>-210702.49</v>
      </c>
      <c r="P1509" s="547">
        <v>-102238.22</v>
      </c>
      <c r="Q1509" s="547">
        <v>-102238.22</v>
      </c>
      <c r="R1509" s="547">
        <v>-102238.22</v>
      </c>
      <c r="S1509" s="547">
        <v>-58263.87</v>
      </c>
      <c r="T1509" s="547">
        <v>-156849.79999999999</v>
      </c>
      <c r="U1509" s="547"/>
      <c r="V1509" s="547">
        <f t="shared" si="918"/>
        <v>-413926.06583333341</v>
      </c>
      <c r="W1509" s="279"/>
      <c r="X1509" s="332">
        <v>8</v>
      </c>
      <c r="Y1509" s="548">
        <f t="shared" si="943"/>
        <v>0</v>
      </c>
      <c r="Z1509" s="549">
        <f t="shared" si="943"/>
        <v>0</v>
      </c>
      <c r="AA1509" s="549">
        <f t="shared" si="943"/>
        <v>0</v>
      </c>
      <c r="AB1509" s="282">
        <f t="shared" si="916"/>
        <v>-156849.79999999999</v>
      </c>
      <c r="AC1509" s="281">
        <f t="shared" si="917"/>
        <v>0</v>
      </c>
      <c r="AD1509" s="549">
        <f t="shared" si="920"/>
        <v>0</v>
      </c>
      <c r="AE1509" s="553">
        <f t="shared" si="921"/>
        <v>-156849.79999999999</v>
      </c>
      <c r="AF1509" s="282">
        <f t="shared" si="922"/>
        <v>0</v>
      </c>
      <c r="AG1509" s="283">
        <f t="shared" si="929"/>
        <v>-156849.79999999999</v>
      </c>
      <c r="AH1509" s="281">
        <f t="shared" si="941"/>
        <v>0</v>
      </c>
      <c r="AI1509" s="551">
        <f t="shared" si="930"/>
        <v>0</v>
      </c>
      <c r="AJ1509" s="549">
        <f t="shared" si="930"/>
        <v>0</v>
      </c>
      <c r="AK1509" s="549">
        <f t="shared" si="930"/>
        <v>0</v>
      </c>
      <c r="AL1509" s="282">
        <f t="shared" si="903"/>
        <v>-413926.06583333341</v>
      </c>
      <c r="AM1509" s="281">
        <f t="shared" si="904"/>
        <v>0</v>
      </c>
      <c r="AN1509" s="549">
        <f t="shared" si="899"/>
        <v>0</v>
      </c>
      <c r="AO1509" s="549">
        <f t="shared" si="900"/>
        <v>-413926.06583333341</v>
      </c>
      <c r="AP1509" s="549">
        <f t="shared" si="906"/>
        <v>0</v>
      </c>
      <c r="AQ1509" s="283">
        <f t="shared" si="894"/>
        <v>-413926.06583333341</v>
      </c>
      <c r="AR1509" s="281">
        <f t="shared" si="897"/>
        <v>0</v>
      </c>
      <c r="AT1509" s="446"/>
      <c r="AU1509" s="344"/>
      <c r="AV1509" s="447" t="str">
        <f t="shared" si="901"/>
        <v>CA</v>
      </c>
      <c r="AW1509" s="447" t="str">
        <f t="shared" si="901"/>
        <v>CL</v>
      </c>
      <c r="AX1509" s="447" t="str">
        <f t="shared" si="901"/>
        <v>AIC</v>
      </c>
      <c r="AY1509" s="447" t="str">
        <f t="shared" si="905"/>
        <v>ERB</v>
      </c>
      <c r="AZ1509" s="447" t="str">
        <f t="shared" si="905"/>
        <v>GRB</v>
      </c>
      <c r="BA1509" s="447" t="str">
        <f t="shared" si="905"/>
        <v>Non-Op</v>
      </c>
      <c r="BC1509" s="445" t="s">
        <v>2340</v>
      </c>
      <c r="BD1509" s="552">
        <f t="shared" si="933"/>
        <v>-156849.79999999999</v>
      </c>
      <c r="BF1509" s="435"/>
      <c r="BG1509" s="435"/>
      <c r="BH1509" s="435"/>
      <c r="BI1509" s="435"/>
      <c r="BJ1509" s="435"/>
      <c r="BK1509" s="435"/>
      <c r="BL1509" s="435"/>
      <c r="BN1509" s="444"/>
    </row>
    <row r="1510" spans="1:66" s="28" customFormat="1" ht="12" customHeight="1">
      <c r="A1510" s="287">
        <v>25200222</v>
      </c>
      <c r="B1510" s="288" t="str">
        <f t="shared" si="902"/>
        <v>25200222</v>
      </c>
      <c r="C1510" s="444" t="s">
        <v>1935</v>
      </c>
      <c r="D1510" s="445" t="s">
        <v>1164</v>
      </c>
      <c r="E1510" s="445"/>
      <c r="F1510" s="444"/>
      <c r="G1510" s="445"/>
      <c r="H1510" s="547">
        <v>-425460.99</v>
      </c>
      <c r="I1510" s="547">
        <v>-416963.99</v>
      </c>
      <c r="J1510" s="547">
        <v>-425460.99</v>
      </c>
      <c r="K1510" s="547">
        <v>-425460.99</v>
      </c>
      <c r="L1510" s="547">
        <v>-425460.99</v>
      </c>
      <c r="M1510" s="547">
        <v>-425460.99</v>
      </c>
      <c r="N1510" s="547">
        <v>-399160.99</v>
      </c>
      <c r="O1510" s="547">
        <v>-399160.99</v>
      </c>
      <c r="P1510" s="547">
        <v>-415898.99</v>
      </c>
      <c r="Q1510" s="547">
        <v>-415898.99</v>
      </c>
      <c r="R1510" s="547">
        <v>-395074</v>
      </c>
      <c r="S1510" s="547">
        <v>-281161</v>
      </c>
      <c r="T1510" s="547">
        <v>-41714</v>
      </c>
      <c r="U1510" s="547"/>
      <c r="V1510" s="547">
        <f t="shared" si="918"/>
        <v>-388229.20041666675</v>
      </c>
      <c r="W1510" s="279"/>
      <c r="X1510" s="332">
        <v>8</v>
      </c>
      <c r="Y1510" s="548">
        <f t="shared" si="943"/>
        <v>0</v>
      </c>
      <c r="Z1510" s="549">
        <f t="shared" si="943"/>
        <v>0</v>
      </c>
      <c r="AA1510" s="549">
        <f t="shared" si="943"/>
        <v>0</v>
      </c>
      <c r="AB1510" s="282">
        <f t="shared" si="916"/>
        <v>-41714</v>
      </c>
      <c r="AC1510" s="281">
        <f t="shared" si="917"/>
        <v>0</v>
      </c>
      <c r="AD1510" s="549">
        <f t="shared" si="920"/>
        <v>0</v>
      </c>
      <c r="AE1510" s="553">
        <f t="shared" si="921"/>
        <v>-41714</v>
      </c>
      <c r="AF1510" s="282">
        <f t="shared" si="922"/>
        <v>0</v>
      </c>
      <c r="AG1510" s="283">
        <f t="shared" si="929"/>
        <v>-41714</v>
      </c>
      <c r="AH1510" s="281">
        <f t="shared" si="941"/>
        <v>0</v>
      </c>
      <c r="AI1510" s="551">
        <f t="shared" si="930"/>
        <v>0</v>
      </c>
      <c r="AJ1510" s="549">
        <f t="shared" si="930"/>
        <v>0</v>
      </c>
      <c r="AK1510" s="549">
        <f t="shared" si="930"/>
        <v>0</v>
      </c>
      <c r="AL1510" s="282">
        <f t="shared" si="903"/>
        <v>-388229.20041666675</v>
      </c>
      <c r="AM1510" s="281">
        <f t="shared" si="904"/>
        <v>0</v>
      </c>
      <c r="AN1510" s="549">
        <f t="shared" si="899"/>
        <v>0</v>
      </c>
      <c r="AO1510" s="549">
        <f t="shared" si="900"/>
        <v>-388229.20041666675</v>
      </c>
      <c r="AP1510" s="549">
        <f t="shared" si="906"/>
        <v>0</v>
      </c>
      <c r="AQ1510" s="283">
        <f t="shared" si="894"/>
        <v>-388229.20041666675</v>
      </c>
      <c r="AR1510" s="281">
        <f t="shared" si="897"/>
        <v>0</v>
      </c>
      <c r="AT1510" s="446"/>
      <c r="AU1510" s="344"/>
      <c r="AV1510" s="447" t="str">
        <f t="shared" si="901"/>
        <v>CA</v>
      </c>
      <c r="AW1510" s="447" t="str">
        <f t="shared" si="901"/>
        <v>CL</v>
      </c>
      <c r="AX1510" s="447" t="str">
        <f t="shared" si="901"/>
        <v>AIC</v>
      </c>
      <c r="AY1510" s="447" t="str">
        <f t="shared" si="905"/>
        <v>ERB</v>
      </c>
      <c r="AZ1510" s="447" t="str">
        <f t="shared" si="905"/>
        <v>GRB</v>
      </c>
      <c r="BA1510" s="447" t="str">
        <f t="shared" si="905"/>
        <v>Non-Op</v>
      </c>
      <c r="BC1510" s="445" t="s">
        <v>2340</v>
      </c>
      <c r="BD1510" s="552">
        <f t="shared" si="933"/>
        <v>-41714</v>
      </c>
      <c r="BF1510" s="435"/>
      <c r="BG1510" s="435"/>
      <c r="BH1510" s="435"/>
      <c r="BI1510" s="435"/>
      <c r="BJ1510" s="435"/>
      <c r="BK1510" s="435"/>
      <c r="BL1510" s="435"/>
      <c r="BN1510" s="444"/>
    </row>
    <row r="1511" spans="1:66" s="28" customFormat="1" ht="12" customHeight="1">
      <c r="A1511" s="287">
        <v>25200262</v>
      </c>
      <c r="B1511" s="288" t="str">
        <f t="shared" si="902"/>
        <v>25200262</v>
      </c>
      <c r="C1511" s="444" t="s">
        <v>2994</v>
      </c>
      <c r="D1511" s="445" t="s">
        <v>1164</v>
      </c>
      <c r="E1511" s="445"/>
      <c r="F1511" s="444"/>
      <c r="G1511" s="445"/>
      <c r="H1511" s="547">
        <v>0</v>
      </c>
      <c r="I1511" s="547">
        <v>0</v>
      </c>
      <c r="J1511" s="547">
        <v>0</v>
      </c>
      <c r="K1511" s="547">
        <v>0</v>
      </c>
      <c r="L1511" s="547">
        <v>0</v>
      </c>
      <c r="M1511" s="547">
        <v>0</v>
      </c>
      <c r="N1511" s="547">
        <v>0</v>
      </c>
      <c r="O1511" s="547">
        <v>0</v>
      </c>
      <c r="P1511" s="547">
        <v>0</v>
      </c>
      <c r="Q1511" s="547">
        <v>0</v>
      </c>
      <c r="R1511" s="547">
        <v>0</v>
      </c>
      <c r="S1511" s="547">
        <v>0</v>
      </c>
      <c r="T1511" s="547">
        <v>0</v>
      </c>
      <c r="U1511" s="547"/>
      <c r="V1511" s="547">
        <f t="shared" si="918"/>
        <v>0</v>
      </c>
      <c r="W1511" s="279"/>
      <c r="X1511" s="285">
        <v>8</v>
      </c>
      <c r="Y1511" s="548">
        <f t="shared" si="943"/>
        <v>0</v>
      </c>
      <c r="Z1511" s="549">
        <f t="shared" si="943"/>
        <v>0</v>
      </c>
      <c r="AA1511" s="549">
        <f t="shared" si="943"/>
        <v>0</v>
      </c>
      <c r="AB1511" s="282">
        <f t="shared" si="916"/>
        <v>0</v>
      </c>
      <c r="AC1511" s="281">
        <f t="shared" si="917"/>
        <v>0</v>
      </c>
      <c r="AD1511" s="549">
        <f t="shared" si="920"/>
        <v>0</v>
      </c>
      <c r="AE1511" s="553">
        <f t="shared" si="921"/>
        <v>0</v>
      </c>
      <c r="AF1511" s="282">
        <f t="shared" si="922"/>
        <v>0</v>
      </c>
      <c r="AG1511" s="283">
        <f t="shared" si="929"/>
        <v>0</v>
      </c>
      <c r="AH1511" s="281">
        <f t="shared" si="941"/>
        <v>0</v>
      </c>
      <c r="AI1511" s="551">
        <f t="shared" si="930"/>
        <v>0</v>
      </c>
      <c r="AJ1511" s="549">
        <f t="shared" si="930"/>
        <v>0</v>
      </c>
      <c r="AK1511" s="549">
        <f t="shared" si="930"/>
        <v>0</v>
      </c>
      <c r="AL1511" s="282">
        <f t="shared" si="903"/>
        <v>0</v>
      </c>
      <c r="AM1511" s="281">
        <f t="shared" si="904"/>
        <v>0</v>
      </c>
      <c r="AN1511" s="549">
        <f t="shared" si="899"/>
        <v>0</v>
      </c>
      <c r="AO1511" s="549">
        <f t="shared" si="900"/>
        <v>0</v>
      </c>
      <c r="AP1511" s="549">
        <f t="shared" si="906"/>
        <v>0</v>
      </c>
      <c r="AQ1511" s="283">
        <f t="shared" si="894"/>
        <v>0</v>
      </c>
      <c r="AR1511" s="281">
        <f t="shared" si="897"/>
        <v>0</v>
      </c>
      <c r="AT1511" s="446"/>
      <c r="AU1511" s="344"/>
      <c r="AV1511" s="447" t="str">
        <f t="shared" si="901"/>
        <v>CA</v>
      </c>
      <c r="AW1511" s="447" t="str">
        <f t="shared" si="901"/>
        <v>CL</v>
      </c>
      <c r="AX1511" s="447" t="str">
        <f t="shared" si="901"/>
        <v>AIC</v>
      </c>
      <c r="AY1511" s="447" t="str">
        <f t="shared" si="905"/>
        <v>ERB</v>
      </c>
      <c r="AZ1511" s="447" t="str">
        <f t="shared" si="905"/>
        <v>GRB</v>
      </c>
      <c r="BA1511" s="447" t="str">
        <f t="shared" si="905"/>
        <v>Non-Op</v>
      </c>
      <c r="BC1511" s="445" t="s">
        <v>2340</v>
      </c>
      <c r="BD1511" s="552">
        <f t="shared" si="933"/>
        <v>0</v>
      </c>
      <c r="BF1511" s="435"/>
      <c r="BG1511" s="435"/>
      <c r="BH1511" s="435"/>
      <c r="BI1511" s="435"/>
      <c r="BJ1511" s="435"/>
      <c r="BK1511" s="435"/>
      <c r="BL1511" s="435"/>
      <c r="BN1511" s="444"/>
    </row>
    <row r="1512" spans="1:66" s="28" customFormat="1" ht="12" customHeight="1">
      <c r="A1512" s="287">
        <v>25300001</v>
      </c>
      <c r="B1512" s="288" t="str">
        <f t="shared" si="902"/>
        <v>25300001</v>
      </c>
      <c r="C1512" s="444" t="s">
        <v>1936</v>
      </c>
      <c r="D1512" s="445" t="s">
        <v>2092</v>
      </c>
      <c r="E1512" s="445"/>
      <c r="F1512" s="444"/>
      <c r="G1512" s="445"/>
      <c r="H1512" s="547">
        <v>-246143.31</v>
      </c>
      <c r="I1512" s="547">
        <v>-333357.46000000002</v>
      </c>
      <c r="J1512" s="547">
        <v>-253905.63</v>
      </c>
      <c r="K1512" s="547">
        <v>-110436.68</v>
      </c>
      <c r="L1512" s="547">
        <v>-114337.37</v>
      </c>
      <c r="M1512" s="547">
        <v>-110436.68</v>
      </c>
      <c r="N1512" s="547">
        <v>-110436.68</v>
      </c>
      <c r="O1512" s="547">
        <v>-220873.36</v>
      </c>
      <c r="P1512" s="547">
        <v>-110436.68</v>
      </c>
      <c r="Q1512" s="547">
        <v>-110436.68</v>
      </c>
      <c r="R1512" s="547">
        <v>-110436.68</v>
      </c>
      <c r="S1512" s="547">
        <v>-110436.68</v>
      </c>
      <c r="T1512" s="547">
        <v>-110436.68</v>
      </c>
      <c r="U1512" s="547"/>
      <c r="V1512" s="547">
        <f t="shared" si="918"/>
        <v>-156151.71458333332</v>
      </c>
      <c r="W1512" s="279"/>
      <c r="X1512" s="285"/>
      <c r="Y1512" s="548">
        <f t="shared" si="943"/>
        <v>0</v>
      </c>
      <c r="Z1512" s="549">
        <f t="shared" si="943"/>
        <v>-110436.68</v>
      </c>
      <c r="AA1512" s="549">
        <f t="shared" si="943"/>
        <v>0</v>
      </c>
      <c r="AB1512" s="282">
        <f t="shared" si="916"/>
        <v>0</v>
      </c>
      <c r="AC1512" s="281">
        <f t="shared" si="917"/>
        <v>0</v>
      </c>
      <c r="AD1512" s="549">
        <f t="shared" si="920"/>
        <v>0</v>
      </c>
      <c r="AE1512" s="553">
        <f t="shared" si="921"/>
        <v>0</v>
      </c>
      <c r="AF1512" s="282">
        <f t="shared" si="922"/>
        <v>0</v>
      </c>
      <c r="AG1512" s="283">
        <f t="shared" si="929"/>
        <v>0</v>
      </c>
      <c r="AH1512" s="281">
        <f t="shared" si="941"/>
        <v>0</v>
      </c>
      <c r="AI1512" s="551">
        <f t="shared" ref="AI1512:AK1532" si="944">IF($D1512=AI$5,$V1512,0)</f>
        <v>0</v>
      </c>
      <c r="AJ1512" s="549">
        <f t="shared" si="944"/>
        <v>-156151.71458333332</v>
      </c>
      <c r="AK1512" s="549">
        <f t="shared" si="944"/>
        <v>0</v>
      </c>
      <c r="AL1512" s="282">
        <f t="shared" si="903"/>
        <v>0</v>
      </c>
      <c r="AM1512" s="281">
        <f t="shared" si="904"/>
        <v>0</v>
      </c>
      <c r="AN1512" s="549">
        <f t="shared" si="899"/>
        <v>0</v>
      </c>
      <c r="AO1512" s="549">
        <f t="shared" si="900"/>
        <v>0</v>
      </c>
      <c r="AP1512" s="549">
        <f t="shared" si="906"/>
        <v>0</v>
      </c>
      <c r="AQ1512" s="283">
        <f t="shared" si="894"/>
        <v>0</v>
      </c>
      <c r="AR1512" s="281">
        <f t="shared" si="897"/>
        <v>0</v>
      </c>
      <c r="AT1512" s="446"/>
      <c r="AU1512" s="344"/>
      <c r="AV1512" s="447" t="str">
        <f t="shared" si="901"/>
        <v>CA</v>
      </c>
      <c r="AW1512" s="447" t="str">
        <f t="shared" si="901"/>
        <v>CL</v>
      </c>
      <c r="AX1512" s="447" t="str">
        <f t="shared" si="901"/>
        <v>AIC</v>
      </c>
      <c r="AY1512" s="447" t="str">
        <f t="shared" si="905"/>
        <v>ERB</v>
      </c>
      <c r="AZ1512" s="447" t="str">
        <f t="shared" si="905"/>
        <v>GRB</v>
      </c>
      <c r="BA1512" s="447" t="str">
        <f t="shared" si="905"/>
        <v>Non-Op</v>
      </c>
      <c r="BC1512" s="445" t="s">
        <v>2340</v>
      </c>
      <c r="BD1512" s="552">
        <f t="shared" si="933"/>
        <v>-110436.68</v>
      </c>
      <c r="BF1512" s="435"/>
      <c r="BG1512" s="435"/>
      <c r="BH1512" s="435"/>
      <c r="BI1512" s="435"/>
      <c r="BJ1512" s="435"/>
      <c r="BK1512" s="435"/>
      <c r="BL1512" s="435"/>
      <c r="BN1512" s="444"/>
    </row>
    <row r="1513" spans="1:66" s="28" customFormat="1" ht="12" customHeight="1">
      <c r="A1513" s="287">
        <v>25300011</v>
      </c>
      <c r="B1513" s="288" t="str">
        <f t="shared" si="902"/>
        <v>25300011</v>
      </c>
      <c r="C1513" s="444" t="s">
        <v>1937</v>
      </c>
      <c r="D1513" s="445" t="s">
        <v>2092</v>
      </c>
      <c r="E1513" s="445"/>
      <c r="F1513" s="444"/>
      <c r="G1513" s="445"/>
      <c r="H1513" s="547">
        <v>0</v>
      </c>
      <c r="I1513" s="547">
        <v>0</v>
      </c>
      <c r="J1513" s="547">
        <v>0</v>
      </c>
      <c r="K1513" s="547">
        <v>0</v>
      </c>
      <c r="L1513" s="547">
        <v>0</v>
      </c>
      <c r="M1513" s="547">
        <v>0</v>
      </c>
      <c r="N1513" s="547">
        <v>0</v>
      </c>
      <c r="O1513" s="547">
        <v>0</v>
      </c>
      <c r="P1513" s="547">
        <v>0</v>
      </c>
      <c r="Q1513" s="547">
        <v>0</v>
      </c>
      <c r="R1513" s="547">
        <v>0</v>
      </c>
      <c r="S1513" s="547">
        <v>0</v>
      </c>
      <c r="T1513" s="547">
        <v>0</v>
      </c>
      <c r="U1513" s="547"/>
      <c r="V1513" s="547">
        <f t="shared" si="918"/>
        <v>0</v>
      </c>
      <c r="W1513" s="279"/>
      <c r="X1513" s="331"/>
      <c r="Y1513" s="548">
        <f t="shared" si="943"/>
        <v>0</v>
      </c>
      <c r="Z1513" s="549">
        <f t="shared" si="943"/>
        <v>0</v>
      </c>
      <c r="AA1513" s="549">
        <f t="shared" si="943"/>
        <v>0</v>
      </c>
      <c r="AB1513" s="282">
        <f t="shared" si="916"/>
        <v>0</v>
      </c>
      <c r="AC1513" s="281">
        <f t="shared" si="917"/>
        <v>0</v>
      </c>
      <c r="AD1513" s="549">
        <f t="shared" si="920"/>
        <v>0</v>
      </c>
      <c r="AE1513" s="553">
        <f t="shared" si="921"/>
        <v>0</v>
      </c>
      <c r="AF1513" s="282">
        <f t="shared" si="922"/>
        <v>0</v>
      </c>
      <c r="AG1513" s="283">
        <f t="shared" si="929"/>
        <v>0</v>
      </c>
      <c r="AH1513" s="281">
        <f t="shared" si="941"/>
        <v>0</v>
      </c>
      <c r="AI1513" s="551">
        <f t="shared" si="944"/>
        <v>0</v>
      </c>
      <c r="AJ1513" s="549">
        <f t="shared" si="944"/>
        <v>0</v>
      </c>
      <c r="AK1513" s="549">
        <f t="shared" si="944"/>
        <v>0</v>
      </c>
      <c r="AL1513" s="282">
        <f t="shared" si="903"/>
        <v>0</v>
      </c>
      <c r="AM1513" s="281">
        <f t="shared" si="904"/>
        <v>0</v>
      </c>
      <c r="AN1513" s="549">
        <f t="shared" si="899"/>
        <v>0</v>
      </c>
      <c r="AO1513" s="549">
        <f t="shared" si="900"/>
        <v>0</v>
      </c>
      <c r="AP1513" s="549">
        <f t="shared" si="906"/>
        <v>0</v>
      </c>
      <c r="AQ1513" s="283">
        <f t="shared" si="894"/>
        <v>0</v>
      </c>
      <c r="AR1513" s="281">
        <f t="shared" si="897"/>
        <v>0</v>
      </c>
      <c r="AT1513" s="446"/>
      <c r="AU1513" s="344"/>
      <c r="AV1513" s="447" t="str">
        <f t="shared" si="901"/>
        <v>CA</v>
      </c>
      <c r="AW1513" s="447" t="str">
        <f t="shared" si="901"/>
        <v>CL</v>
      </c>
      <c r="AX1513" s="447" t="str">
        <f t="shared" si="901"/>
        <v>AIC</v>
      </c>
      <c r="AY1513" s="447" t="str">
        <f t="shared" si="905"/>
        <v>ERB</v>
      </c>
      <c r="AZ1513" s="447" t="str">
        <f t="shared" si="905"/>
        <v>GRB</v>
      </c>
      <c r="BA1513" s="447" t="str">
        <f t="shared" si="905"/>
        <v>Non-Op</v>
      </c>
      <c r="BC1513" s="445" t="s">
        <v>2340</v>
      </c>
      <c r="BD1513" s="552">
        <f t="shared" si="933"/>
        <v>0</v>
      </c>
      <c r="BF1513" s="435"/>
      <c r="BG1513" s="435"/>
      <c r="BH1513" s="435"/>
      <c r="BI1513" s="435"/>
      <c r="BJ1513" s="435"/>
      <c r="BK1513" s="435"/>
      <c r="BL1513" s="435"/>
      <c r="BN1513" s="444"/>
    </row>
    <row r="1514" spans="1:66" s="28" customFormat="1" ht="12" customHeight="1">
      <c r="A1514" s="321">
        <v>25300032</v>
      </c>
      <c r="B1514" s="318" t="str">
        <f t="shared" si="902"/>
        <v>25300032</v>
      </c>
      <c r="C1514" s="444" t="s">
        <v>2995</v>
      </c>
      <c r="D1514" s="445" t="s">
        <v>1165</v>
      </c>
      <c r="E1514" s="445"/>
      <c r="F1514" s="294">
        <v>43267</v>
      </c>
      <c r="G1514" s="445"/>
      <c r="H1514" s="547">
        <v>0</v>
      </c>
      <c r="I1514" s="547">
        <v>0</v>
      </c>
      <c r="J1514" s="547">
        <v>0</v>
      </c>
      <c r="K1514" s="547">
        <v>0</v>
      </c>
      <c r="L1514" s="547">
        <v>0</v>
      </c>
      <c r="M1514" s="547">
        <v>0</v>
      </c>
      <c r="N1514" s="547">
        <v>0</v>
      </c>
      <c r="O1514" s="547">
        <v>0</v>
      </c>
      <c r="P1514" s="547">
        <v>0</v>
      </c>
      <c r="Q1514" s="547">
        <v>0</v>
      </c>
      <c r="R1514" s="547">
        <v>0</v>
      </c>
      <c r="S1514" s="547">
        <v>0</v>
      </c>
      <c r="T1514" s="547">
        <v>0</v>
      </c>
      <c r="U1514" s="547"/>
      <c r="V1514" s="547">
        <f t="shared" si="918"/>
        <v>0</v>
      </c>
      <c r="W1514" s="279"/>
      <c r="X1514" s="285"/>
      <c r="Y1514" s="548">
        <f t="shared" si="943"/>
        <v>0</v>
      </c>
      <c r="Z1514" s="549">
        <f t="shared" si="943"/>
        <v>0</v>
      </c>
      <c r="AA1514" s="549">
        <f t="shared" si="943"/>
        <v>0</v>
      </c>
      <c r="AB1514" s="282">
        <f t="shared" si="916"/>
        <v>0</v>
      </c>
      <c r="AC1514" s="281">
        <f t="shared" si="917"/>
        <v>0</v>
      </c>
      <c r="AD1514" s="549">
        <f t="shared" si="920"/>
        <v>0</v>
      </c>
      <c r="AE1514" s="553">
        <f t="shared" si="921"/>
        <v>0</v>
      </c>
      <c r="AF1514" s="282">
        <f t="shared" si="922"/>
        <v>0</v>
      </c>
      <c r="AG1514" s="283">
        <f t="shared" si="929"/>
        <v>0</v>
      </c>
      <c r="AH1514" s="281">
        <f t="shared" si="941"/>
        <v>0</v>
      </c>
      <c r="AI1514" s="551">
        <f t="shared" si="944"/>
        <v>0</v>
      </c>
      <c r="AJ1514" s="549">
        <f t="shared" si="944"/>
        <v>0</v>
      </c>
      <c r="AK1514" s="549">
        <f t="shared" si="944"/>
        <v>0</v>
      </c>
      <c r="AL1514" s="282">
        <f t="shared" si="903"/>
        <v>0</v>
      </c>
      <c r="AM1514" s="281">
        <f t="shared" si="904"/>
        <v>0</v>
      </c>
      <c r="AN1514" s="549">
        <f t="shared" si="899"/>
        <v>0</v>
      </c>
      <c r="AO1514" s="549">
        <f t="shared" si="900"/>
        <v>0</v>
      </c>
      <c r="AP1514" s="549">
        <f t="shared" si="906"/>
        <v>0</v>
      </c>
      <c r="AQ1514" s="283">
        <f t="shared" si="894"/>
        <v>0</v>
      </c>
      <c r="AR1514" s="281">
        <f t="shared" si="897"/>
        <v>0</v>
      </c>
      <c r="AT1514" s="446" t="s">
        <v>2065</v>
      </c>
      <c r="AU1514" s="344"/>
      <c r="AV1514" s="447" t="str">
        <f t="shared" si="901"/>
        <v>CA</v>
      </c>
      <c r="AW1514" s="447" t="str">
        <f t="shared" si="901"/>
        <v>CL</v>
      </c>
      <c r="AX1514" s="447" t="str">
        <f t="shared" si="901"/>
        <v>AIC</v>
      </c>
      <c r="AY1514" s="447" t="str">
        <f t="shared" si="905"/>
        <v>ERB</v>
      </c>
      <c r="AZ1514" s="447" t="str">
        <f t="shared" si="905"/>
        <v>GRB</v>
      </c>
      <c r="BA1514" s="447" t="str">
        <f t="shared" si="905"/>
        <v>Non-Op</v>
      </c>
      <c r="BC1514" s="449" t="s">
        <v>2100</v>
      </c>
      <c r="BD1514" s="552">
        <f t="shared" si="933"/>
        <v>0</v>
      </c>
      <c r="BF1514" s="448"/>
      <c r="BG1514" s="448"/>
      <c r="BH1514" s="448"/>
      <c r="BI1514" s="448"/>
      <c r="BJ1514" s="448"/>
      <c r="BK1514" s="448"/>
      <c r="BL1514" s="448"/>
      <c r="BN1514" s="444"/>
    </row>
    <row r="1515" spans="1:66" s="28" customFormat="1" ht="12" customHeight="1">
      <c r="A1515" s="287">
        <v>25300033</v>
      </c>
      <c r="B1515" s="288" t="str">
        <f t="shared" si="902"/>
        <v>25300033</v>
      </c>
      <c r="C1515" s="444" t="s">
        <v>1938</v>
      </c>
      <c r="D1515" s="445" t="s">
        <v>2092</v>
      </c>
      <c r="E1515" s="445"/>
      <c r="F1515" s="444"/>
      <c r="G1515" s="445"/>
      <c r="H1515" s="547">
        <v>-8417775.3800000008</v>
      </c>
      <c r="I1515" s="547">
        <v>-8315036.0999999996</v>
      </c>
      <c r="J1515" s="547">
        <v>-8214933.6500000004</v>
      </c>
      <c r="K1515" s="547">
        <v>-9014948.9700000007</v>
      </c>
      <c r="L1515" s="547">
        <v>-8963664.8900000006</v>
      </c>
      <c r="M1515" s="547">
        <v>-8920225.6999999993</v>
      </c>
      <c r="N1515" s="547">
        <v>-8017392.5800000001</v>
      </c>
      <c r="O1515" s="547">
        <v>-7990421.8499999996</v>
      </c>
      <c r="P1515" s="547">
        <v>-7961145.3499999996</v>
      </c>
      <c r="Q1515" s="547">
        <v>-7664957.1699999999</v>
      </c>
      <c r="R1515" s="547">
        <v>-7653793.7000000002</v>
      </c>
      <c r="S1515" s="547">
        <v>-7642306.2999999998</v>
      </c>
      <c r="T1515" s="547">
        <v>-7299033.2699999996</v>
      </c>
      <c r="U1515" s="547"/>
      <c r="V1515" s="547">
        <f t="shared" si="918"/>
        <v>-8184769.2154166671</v>
      </c>
      <c r="W1515" s="285"/>
      <c r="X1515" s="285"/>
      <c r="Y1515" s="548">
        <f t="shared" si="943"/>
        <v>0</v>
      </c>
      <c r="Z1515" s="549">
        <f t="shared" si="943"/>
        <v>-7299033.2699999996</v>
      </c>
      <c r="AA1515" s="549">
        <f t="shared" si="943"/>
        <v>0</v>
      </c>
      <c r="AB1515" s="282">
        <f t="shared" si="916"/>
        <v>0</v>
      </c>
      <c r="AC1515" s="281">
        <f t="shared" si="917"/>
        <v>0</v>
      </c>
      <c r="AD1515" s="549">
        <f t="shared" si="920"/>
        <v>0</v>
      </c>
      <c r="AE1515" s="553">
        <f t="shared" si="921"/>
        <v>0</v>
      </c>
      <c r="AF1515" s="282">
        <f t="shared" si="922"/>
        <v>0</v>
      </c>
      <c r="AG1515" s="283">
        <f t="shared" si="929"/>
        <v>0</v>
      </c>
      <c r="AH1515" s="281">
        <f t="shared" si="941"/>
        <v>0</v>
      </c>
      <c r="AI1515" s="551">
        <f t="shared" si="944"/>
        <v>0</v>
      </c>
      <c r="AJ1515" s="549">
        <f t="shared" si="944"/>
        <v>-8184769.2154166671</v>
      </c>
      <c r="AK1515" s="549">
        <f t="shared" si="944"/>
        <v>0</v>
      </c>
      <c r="AL1515" s="282">
        <f t="shared" si="903"/>
        <v>0</v>
      </c>
      <c r="AM1515" s="281">
        <f t="shared" si="904"/>
        <v>0</v>
      </c>
      <c r="AN1515" s="549">
        <f t="shared" si="899"/>
        <v>0</v>
      </c>
      <c r="AO1515" s="549">
        <f t="shared" si="900"/>
        <v>0</v>
      </c>
      <c r="AP1515" s="549">
        <f t="shared" si="906"/>
        <v>0</v>
      </c>
      <c r="AQ1515" s="283">
        <f t="shared" si="894"/>
        <v>0</v>
      </c>
      <c r="AR1515" s="281">
        <f t="shared" si="897"/>
        <v>0</v>
      </c>
      <c r="AT1515" s="446"/>
      <c r="AU1515" s="344"/>
      <c r="AV1515" s="447" t="str">
        <f t="shared" si="901"/>
        <v>CA</v>
      </c>
      <c r="AW1515" s="447" t="str">
        <f t="shared" si="901"/>
        <v>CL</v>
      </c>
      <c r="AX1515" s="447" t="str">
        <f t="shared" si="901"/>
        <v>AIC</v>
      </c>
      <c r="AY1515" s="447" t="str">
        <f t="shared" si="905"/>
        <v>ERB</v>
      </c>
      <c r="AZ1515" s="447" t="str">
        <f t="shared" si="905"/>
        <v>GRB</v>
      </c>
      <c r="BA1515" s="447" t="str">
        <f t="shared" si="905"/>
        <v>Non-Op</v>
      </c>
      <c r="BC1515" s="445" t="s">
        <v>2340</v>
      </c>
      <c r="BD1515" s="552">
        <f t="shared" si="933"/>
        <v>-7299033.2699999996</v>
      </c>
      <c r="BF1515" s="435"/>
      <c r="BG1515" s="435"/>
      <c r="BH1515" s="435"/>
      <c r="BI1515" s="435"/>
      <c r="BJ1515" s="435"/>
      <c r="BK1515" s="435"/>
      <c r="BL1515" s="435"/>
      <c r="BN1515" s="444"/>
    </row>
    <row r="1516" spans="1:66" s="28" customFormat="1" ht="12" customHeight="1">
      <c r="A1516" s="324" t="s">
        <v>2996</v>
      </c>
      <c r="B1516" s="290" t="str">
        <f t="shared" si="902"/>
        <v>25300052</v>
      </c>
      <c r="C1516" s="450" t="s">
        <v>2997</v>
      </c>
      <c r="D1516" s="451" t="s">
        <v>2092</v>
      </c>
      <c r="E1516" s="451"/>
      <c r="F1516" s="300">
        <v>44561</v>
      </c>
      <c r="G1516" s="451"/>
      <c r="H1516" s="556">
        <v>-1279656.57</v>
      </c>
      <c r="I1516" s="556">
        <v>-1261750.8799999999</v>
      </c>
      <c r="J1516" s="556">
        <v>-1222996.6599999999</v>
      </c>
      <c r="K1516" s="556">
        <v>-1221390.97</v>
      </c>
      <c r="L1516" s="556">
        <v>-1220942.45</v>
      </c>
      <c r="M1516" s="556">
        <v>-1220942.45</v>
      </c>
      <c r="N1516" s="556">
        <v>-1218965.04</v>
      </c>
      <c r="O1516" s="556">
        <v>-1218812.1599999999</v>
      </c>
      <c r="P1516" s="556">
        <v>-1218730.99</v>
      </c>
      <c r="Q1516" s="556">
        <v>-1218730.99</v>
      </c>
      <c r="R1516" s="556">
        <v>-1218716.1599999999</v>
      </c>
      <c r="S1516" s="556">
        <v>-1218745.82</v>
      </c>
      <c r="T1516" s="556">
        <v>-1218745.82</v>
      </c>
      <c r="U1516" s="556"/>
      <c r="V1516" s="556">
        <f t="shared" si="918"/>
        <v>-1225827.1470833335</v>
      </c>
      <c r="W1516" s="285"/>
      <c r="X1516" s="328"/>
      <c r="Y1516" s="548">
        <f t="shared" si="943"/>
        <v>0</v>
      </c>
      <c r="Z1516" s="549">
        <f t="shared" si="943"/>
        <v>-1218745.82</v>
      </c>
      <c r="AA1516" s="549">
        <f t="shared" si="943"/>
        <v>0</v>
      </c>
      <c r="AB1516" s="282">
        <f t="shared" ref="AB1516" si="945">T1516-SUM(Y1516:AA1516)</f>
        <v>0</v>
      </c>
      <c r="AC1516" s="281">
        <f t="shared" ref="AC1516" si="946">T1516-SUM(Y1516:AA1516)-AB1516</f>
        <v>0</v>
      </c>
      <c r="AD1516" s="549">
        <f t="shared" si="920"/>
        <v>0</v>
      </c>
      <c r="AE1516" s="553">
        <f t="shared" si="921"/>
        <v>0</v>
      </c>
      <c r="AF1516" s="282">
        <f t="shared" si="922"/>
        <v>0</v>
      </c>
      <c r="AG1516" s="283">
        <f t="shared" ref="AG1516" si="947">SUM(AD1516:AF1516)</f>
        <v>0</v>
      </c>
      <c r="AH1516" s="281">
        <f t="shared" si="941"/>
        <v>0</v>
      </c>
      <c r="AI1516" s="551">
        <f t="shared" si="944"/>
        <v>0</v>
      </c>
      <c r="AJ1516" s="549">
        <f t="shared" si="944"/>
        <v>-1225827.1470833335</v>
      </c>
      <c r="AK1516" s="549">
        <f t="shared" si="944"/>
        <v>0</v>
      </c>
      <c r="AL1516" s="282">
        <f t="shared" ref="AL1516" si="948">V1516-SUM(AI1516:AK1516)</f>
        <v>0</v>
      </c>
      <c r="AM1516" s="281">
        <f t="shared" ref="AM1516" si="949">V1516-SUM(AI1516:AK1516)-AL1516</f>
        <v>0</v>
      </c>
      <c r="AN1516" s="549">
        <f t="shared" si="899"/>
        <v>0</v>
      </c>
      <c r="AO1516" s="549">
        <f t="shared" si="900"/>
        <v>0</v>
      </c>
      <c r="AP1516" s="549">
        <f t="shared" si="906"/>
        <v>0</v>
      </c>
      <c r="AQ1516" s="283">
        <f t="shared" ref="AQ1516" si="950">SUM(AN1516:AP1516)</f>
        <v>0</v>
      </c>
      <c r="AR1516" s="281">
        <f t="shared" si="897"/>
        <v>0</v>
      </c>
      <c r="AT1516" s="446"/>
      <c r="AU1516" s="344"/>
      <c r="AV1516" s="447" t="str">
        <f t="shared" si="901"/>
        <v>CA</v>
      </c>
      <c r="AW1516" s="447" t="str">
        <f t="shared" si="901"/>
        <v>CL</v>
      </c>
      <c r="AX1516" s="447" t="str">
        <f t="shared" si="901"/>
        <v>AIC</v>
      </c>
      <c r="AY1516" s="447" t="str">
        <f t="shared" si="905"/>
        <v>ERB</v>
      </c>
      <c r="AZ1516" s="447" t="str">
        <f t="shared" si="905"/>
        <v>GRB</v>
      </c>
      <c r="BA1516" s="447" t="str">
        <f t="shared" si="905"/>
        <v>Non-Op</v>
      </c>
      <c r="BC1516" s="445" t="s">
        <v>2340</v>
      </c>
      <c r="BD1516" s="552">
        <f t="shared" si="933"/>
        <v>-1218745.82</v>
      </c>
      <c r="BF1516" s="435"/>
      <c r="BG1516" s="435"/>
      <c r="BH1516" s="435"/>
      <c r="BI1516" s="435"/>
      <c r="BJ1516" s="435"/>
      <c r="BK1516" s="435"/>
      <c r="BL1516" s="435"/>
      <c r="BN1516" s="444"/>
    </row>
    <row r="1517" spans="1:66" s="28" customFormat="1" ht="12" customHeight="1">
      <c r="A1517" s="476">
        <v>25300071</v>
      </c>
      <c r="B1517" s="445" t="str">
        <f t="shared" si="902"/>
        <v>25300071</v>
      </c>
      <c r="C1517" s="444" t="s">
        <v>2998</v>
      </c>
      <c r="D1517" s="445" t="s">
        <v>1165</v>
      </c>
      <c r="E1517" s="445"/>
      <c r="F1517" s="444"/>
      <c r="G1517" s="445"/>
      <c r="H1517" s="547">
        <v>0</v>
      </c>
      <c r="I1517" s="547">
        <v>0</v>
      </c>
      <c r="J1517" s="547">
        <v>0</v>
      </c>
      <c r="K1517" s="547">
        <v>0</v>
      </c>
      <c r="L1517" s="547">
        <v>0</v>
      </c>
      <c r="M1517" s="547">
        <v>0</v>
      </c>
      <c r="N1517" s="547">
        <v>0</v>
      </c>
      <c r="O1517" s="547">
        <v>0</v>
      </c>
      <c r="P1517" s="547">
        <v>0</v>
      </c>
      <c r="Q1517" s="547">
        <v>0</v>
      </c>
      <c r="R1517" s="547">
        <v>0</v>
      </c>
      <c r="S1517" s="547">
        <v>0</v>
      </c>
      <c r="T1517" s="547">
        <v>0</v>
      </c>
      <c r="U1517" s="547"/>
      <c r="V1517" s="547">
        <f t="shared" si="918"/>
        <v>0</v>
      </c>
      <c r="W1517" s="305"/>
      <c r="X1517" s="333"/>
      <c r="Y1517" s="548">
        <f t="shared" si="943"/>
        <v>0</v>
      </c>
      <c r="Z1517" s="549">
        <f t="shared" si="943"/>
        <v>0</v>
      </c>
      <c r="AA1517" s="549">
        <f t="shared" si="943"/>
        <v>0</v>
      </c>
      <c r="AB1517" s="282">
        <f t="shared" si="916"/>
        <v>0</v>
      </c>
      <c r="AC1517" s="281">
        <f t="shared" si="917"/>
        <v>0</v>
      </c>
      <c r="AD1517" s="549">
        <f t="shared" si="920"/>
        <v>0</v>
      </c>
      <c r="AE1517" s="553">
        <f t="shared" si="921"/>
        <v>0</v>
      </c>
      <c r="AF1517" s="282">
        <f t="shared" si="922"/>
        <v>0</v>
      </c>
      <c r="AG1517" s="283">
        <f t="shared" si="929"/>
        <v>0</v>
      </c>
      <c r="AH1517" s="281">
        <f t="shared" si="941"/>
        <v>0</v>
      </c>
      <c r="AI1517" s="551">
        <f t="shared" si="944"/>
        <v>0</v>
      </c>
      <c r="AJ1517" s="549">
        <f t="shared" si="944"/>
        <v>0</v>
      </c>
      <c r="AK1517" s="549">
        <f t="shared" si="944"/>
        <v>0</v>
      </c>
      <c r="AL1517" s="282">
        <f t="shared" si="903"/>
        <v>0</v>
      </c>
      <c r="AM1517" s="281">
        <f t="shared" si="904"/>
        <v>0</v>
      </c>
      <c r="AN1517" s="549">
        <f t="shared" si="899"/>
        <v>0</v>
      </c>
      <c r="AO1517" s="549">
        <f t="shared" si="900"/>
        <v>0</v>
      </c>
      <c r="AP1517" s="549">
        <f t="shared" si="906"/>
        <v>0</v>
      </c>
      <c r="AQ1517" s="283">
        <f t="shared" si="894"/>
        <v>0</v>
      </c>
      <c r="AR1517" s="281">
        <f t="shared" si="897"/>
        <v>0</v>
      </c>
      <c r="AT1517" s="446" t="s">
        <v>2078</v>
      </c>
      <c r="AU1517" s="344"/>
      <c r="AV1517" s="447" t="str">
        <f t="shared" si="901"/>
        <v>CA</v>
      </c>
      <c r="AW1517" s="447" t="str">
        <f t="shared" si="901"/>
        <v>CL</v>
      </c>
      <c r="AX1517" s="447" t="str">
        <f t="shared" si="901"/>
        <v>AIC</v>
      </c>
      <c r="AY1517" s="447" t="str">
        <f t="shared" si="905"/>
        <v>ERB</v>
      </c>
      <c r="AZ1517" s="447" t="str">
        <f t="shared" si="905"/>
        <v>GRB</v>
      </c>
      <c r="BA1517" s="447" t="str">
        <f t="shared" si="905"/>
        <v>Non-Op</v>
      </c>
      <c r="BC1517" s="449" t="s">
        <v>2100</v>
      </c>
      <c r="BD1517" s="552">
        <f t="shared" si="933"/>
        <v>0</v>
      </c>
      <c r="BF1517" s="435"/>
      <c r="BG1517" s="435"/>
      <c r="BH1517" s="435"/>
      <c r="BI1517" s="435"/>
      <c r="BJ1517" s="435"/>
      <c r="BK1517" s="435"/>
      <c r="BL1517" s="435"/>
      <c r="BN1517" s="444"/>
    </row>
    <row r="1518" spans="1:66" s="28" customFormat="1" ht="12" customHeight="1">
      <c r="A1518" s="476">
        <v>25300081</v>
      </c>
      <c r="B1518" s="445" t="str">
        <f t="shared" si="902"/>
        <v>25300081</v>
      </c>
      <c r="C1518" s="444" t="s">
        <v>1939</v>
      </c>
      <c r="D1518" s="445" t="s">
        <v>2092</v>
      </c>
      <c r="E1518" s="445"/>
      <c r="F1518" s="444"/>
      <c r="G1518" s="445"/>
      <c r="H1518" s="547">
        <v>-1000</v>
      </c>
      <c r="I1518" s="547">
        <v>-1000</v>
      </c>
      <c r="J1518" s="547">
        <v>-1000</v>
      </c>
      <c r="K1518" s="547">
        <v>-1000</v>
      </c>
      <c r="L1518" s="547">
        <v>-1000</v>
      </c>
      <c r="M1518" s="547">
        <v>-1000</v>
      </c>
      <c r="N1518" s="547">
        <v>-1000</v>
      </c>
      <c r="O1518" s="547">
        <v>-1000</v>
      </c>
      <c r="P1518" s="547">
        <v>-1000</v>
      </c>
      <c r="Q1518" s="547">
        <v>-1000</v>
      </c>
      <c r="R1518" s="547">
        <v>-1000</v>
      </c>
      <c r="S1518" s="547">
        <v>-1000</v>
      </c>
      <c r="T1518" s="547">
        <v>-1000</v>
      </c>
      <c r="U1518" s="547"/>
      <c r="V1518" s="547">
        <f t="shared" si="918"/>
        <v>-1000</v>
      </c>
      <c r="W1518" s="285"/>
      <c r="X1518" s="328"/>
      <c r="Y1518" s="548">
        <f t="shared" si="943"/>
        <v>0</v>
      </c>
      <c r="Z1518" s="549">
        <f t="shared" si="943"/>
        <v>-1000</v>
      </c>
      <c r="AA1518" s="549">
        <f t="shared" si="943"/>
        <v>0</v>
      </c>
      <c r="AB1518" s="282">
        <f t="shared" si="916"/>
        <v>0</v>
      </c>
      <c r="AC1518" s="281">
        <f t="shared" si="917"/>
        <v>0</v>
      </c>
      <c r="AD1518" s="549">
        <f t="shared" si="920"/>
        <v>0</v>
      </c>
      <c r="AE1518" s="553">
        <f t="shared" si="921"/>
        <v>0</v>
      </c>
      <c r="AF1518" s="282">
        <f t="shared" si="922"/>
        <v>0</v>
      </c>
      <c r="AG1518" s="283">
        <f t="shared" si="929"/>
        <v>0</v>
      </c>
      <c r="AH1518" s="281">
        <f t="shared" si="941"/>
        <v>0</v>
      </c>
      <c r="AI1518" s="551">
        <f t="shared" si="944"/>
        <v>0</v>
      </c>
      <c r="AJ1518" s="549">
        <f t="shared" si="944"/>
        <v>-1000</v>
      </c>
      <c r="AK1518" s="549">
        <f t="shared" si="944"/>
        <v>0</v>
      </c>
      <c r="AL1518" s="282">
        <f t="shared" si="903"/>
        <v>0</v>
      </c>
      <c r="AM1518" s="281">
        <f t="shared" si="904"/>
        <v>0</v>
      </c>
      <c r="AN1518" s="549">
        <f t="shared" si="899"/>
        <v>0</v>
      </c>
      <c r="AO1518" s="549">
        <f t="shared" si="900"/>
        <v>0</v>
      </c>
      <c r="AP1518" s="549">
        <f t="shared" si="906"/>
        <v>0</v>
      </c>
      <c r="AQ1518" s="283">
        <f t="shared" ref="AQ1518:AQ1630" si="951">SUM(AN1518:AP1518)</f>
        <v>0</v>
      </c>
      <c r="AR1518" s="281">
        <f t="shared" ref="AR1518:AR1585" si="952">AQ1518-AL1518</f>
        <v>0</v>
      </c>
      <c r="AT1518" s="446"/>
      <c r="AU1518" s="344"/>
      <c r="AV1518" s="447" t="str">
        <f t="shared" si="901"/>
        <v>CA</v>
      </c>
      <c r="AW1518" s="447" t="str">
        <f t="shared" si="901"/>
        <v>CL</v>
      </c>
      <c r="AX1518" s="447" t="str">
        <f t="shared" si="901"/>
        <v>AIC</v>
      </c>
      <c r="AY1518" s="447" t="str">
        <f t="shared" si="905"/>
        <v>ERB</v>
      </c>
      <c r="AZ1518" s="447" t="str">
        <f t="shared" si="905"/>
        <v>GRB</v>
      </c>
      <c r="BA1518" s="447" t="str">
        <f t="shared" si="905"/>
        <v>Non-Op</v>
      </c>
      <c r="BC1518" s="445" t="s">
        <v>2342</v>
      </c>
      <c r="BD1518" s="552">
        <f t="shared" si="933"/>
        <v>-1000</v>
      </c>
      <c r="BF1518" s="435"/>
      <c r="BG1518" s="435"/>
      <c r="BH1518" s="435"/>
      <c r="BI1518" s="435"/>
      <c r="BJ1518" s="435"/>
      <c r="BK1518" s="435"/>
      <c r="BL1518" s="435"/>
      <c r="BN1518" s="444"/>
    </row>
    <row r="1519" spans="1:66" s="28" customFormat="1" ht="12" customHeight="1">
      <c r="A1519" s="476">
        <v>25300091</v>
      </c>
      <c r="B1519" s="445" t="str">
        <f t="shared" si="902"/>
        <v>25300091</v>
      </c>
      <c r="C1519" s="444" t="s">
        <v>2999</v>
      </c>
      <c r="D1519" s="445" t="s">
        <v>1165</v>
      </c>
      <c r="E1519" s="445"/>
      <c r="F1519" s="444"/>
      <c r="G1519" s="445"/>
      <c r="H1519" s="547">
        <v>0</v>
      </c>
      <c r="I1519" s="547">
        <v>0</v>
      </c>
      <c r="J1519" s="547">
        <v>0</v>
      </c>
      <c r="K1519" s="547">
        <v>0</v>
      </c>
      <c r="L1519" s="547">
        <v>0</v>
      </c>
      <c r="M1519" s="547">
        <v>0</v>
      </c>
      <c r="N1519" s="547">
        <v>0</v>
      </c>
      <c r="O1519" s="547">
        <v>0</v>
      </c>
      <c r="P1519" s="547">
        <v>0</v>
      </c>
      <c r="Q1519" s="547">
        <v>0</v>
      </c>
      <c r="R1519" s="547">
        <v>0</v>
      </c>
      <c r="S1519" s="547">
        <v>0</v>
      </c>
      <c r="T1519" s="547">
        <v>0</v>
      </c>
      <c r="U1519" s="547"/>
      <c r="V1519" s="547">
        <f t="shared" si="918"/>
        <v>0</v>
      </c>
      <c r="W1519" s="285"/>
      <c r="X1519" s="328"/>
      <c r="Y1519" s="548">
        <f t="shared" si="943"/>
        <v>0</v>
      </c>
      <c r="Z1519" s="549">
        <f t="shared" si="943"/>
        <v>0</v>
      </c>
      <c r="AA1519" s="549">
        <f t="shared" si="943"/>
        <v>0</v>
      </c>
      <c r="AB1519" s="282">
        <f t="shared" si="916"/>
        <v>0</v>
      </c>
      <c r="AC1519" s="281">
        <f t="shared" si="917"/>
        <v>0</v>
      </c>
      <c r="AD1519" s="549">
        <f t="shared" si="920"/>
        <v>0</v>
      </c>
      <c r="AE1519" s="553">
        <f t="shared" si="921"/>
        <v>0</v>
      </c>
      <c r="AF1519" s="282">
        <f t="shared" si="922"/>
        <v>0</v>
      </c>
      <c r="AG1519" s="283">
        <f t="shared" si="929"/>
        <v>0</v>
      </c>
      <c r="AH1519" s="281">
        <f t="shared" si="941"/>
        <v>0</v>
      </c>
      <c r="AI1519" s="551">
        <f t="shared" si="944"/>
        <v>0</v>
      </c>
      <c r="AJ1519" s="549">
        <f t="shared" si="944"/>
        <v>0</v>
      </c>
      <c r="AK1519" s="549">
        <f t="shared" si="944"/>
        <v>0</v>
      </c>
      <c r="AL1519" s="282">
        <f t="shared" si="903"/>
        <v>0</v>
      </c>
      <c r="AM1519" s="281">
        <f t="shared" si="904"/>
        <v>0</v>
      </c>
      <c r="AN1519" s="549">
        <f t="shared" si="899"/>
        <v>0</v>
      </c>
      <c r="AO1519" s="549">
        <f t="shared" si="900"/>
        <v>0</v>
      </c>
      <c r="AP1519" s="549">
        <f t="shared" si="906"/>
        <v>0</v>
      </c>
      <c r="AQ1519" s="283">
        <f t="shared" si="951"/>
        <v>0</v>
      </c>
      <c r="AR1519" s="281">
        <f t="shared" si="952"/>
        <v>0</v>
      </c>
      <c r="AT1519" s="446" t="s">
        <v>2081</v>
      </c>
      <c r="AU1519" s="344"/>
      <c r="AV1519" s="447" t="str">
        <f t="shared" si="901"/>
        <v>CA</v>
      </c>
      <c r="AW1519" s="447" t="str">
        <f t="shared" si="901"/>
        <v>CL</v>
      </c>
      <c r="AX1519" s="447" t="str">
        <f t="shared" si="901"/>
        <v>AIC</v>
      </c>
      <c r="AY1519" s="447" t="str">
        <f t="shared" si="905"/>
        <v>ERB</v>
      </c>
      <c r="AZ1519" s="447" t="str">
        <f t="shared" si="905"/>
        <v>GRB</v>
      </c>
      <c r="BA1519" s="447" t="str">
        <f t="shared" si="905"/>
        <v>Non-Op</v>
      </c>
      <c r="BC1519" s="449" t="s">
        <v>2100</v>
      </c>
      <c r="BD1519" s="552">
        <f t="shared" si="933"/>
        <v>0</v>
      </c>
      <c r="BF1519" s="435"/>
      <c r="BG1519" s="435"/>
      <c r="BH1519" s="435"/>
      <c r="BI1519" s="435"/>
      <c r="BJ1519" s="435"/>
      <c r="BK1519" s="435"/>
      <c r="BL1519" s="435"/>
      <c r="BN1519" s="444"/>
    </row>
    <row r="1520" spans="1:66" s="28" customFormat="1" ht="12" customHeight="1">
      <c r="A1520" s="476">
        <v>25300121</v>
      </c>
      <c r="B1520" s="445" t="str">
        <f t="shared" si="902"/>
        <v>25300121</v>
      </c>
      <c r="C1520" s="444" t="s">
        <v>3000</v>
      </c>
      <c r="D1520" s="445" t="s">
        <v>1165</v>
      </c>
      <c r="E1520" s="445"/>
      <c r="F1520" s="444"/>
      <c r="G1520" s="445"/>
      <c r="H1520" s="547">
        <v>0</v>
      </c>
      <c r="I1520" s="547">
        <v>0</v>
      </c>
      <c r="J1520" s="547">
        <v>0</v>
      </c>
      <c r="K1520" s="547">
        <v>0</v>
      </c>
      <c r="L1520" s="547">
        <v>0</v>
      </c>
      <c r="M1520" s="547">
        <v>0</v>
      </c>
      <c r="N1520" s="547">
        <v>0</v>
      </c>
      <c r="O1520" s="547">
        <v>0</v>
      </c>
      <c r="P1520" s="547">
        <v>0</v>
      </c>
      <c r="Q1520" s="547">
        <v>0</v>
      </c>
      <c r="R1520" s="547">
        <v>0</v>
      </c>
      <c r="S1520" s="547">
        <v>0</v>
      </c>
      <c r="T1520" s="547">
        <v>0</v>
      </c>
      <c r="U1520" s="547"/>
      <c r="V1520" s="547">
        <f t="shared" si="918"/>
        <v>0</v>
      </c>
      <c r="W1520" s="285"/>
      <c r="X1520" s="328"/>
      <c r="Y1520" s="548">
        <f t="shared" si="943"/>
        <v>0</v>
      </c>
      <c r="Z1520" s="549">
        <f t="shared" si="943"/>
        <v>0</v>
      </c>
      <c r="AA1520" s="549">
        <f t="shared" si="943"/>
        <v>0</v>
      </c>
      <c r="AB1520" s="282">
        <f t="shared" si="916"/>
        <v>0</v>
      </c>
      <c r="AC1520" s="281">
        <f t="shared" si="917"/>
        <v>0</v>
      </c>
      <c r="AD1520" s="549">
        <f t="shared" si="920"/>
        <v>0</v>
      </c>
      <c r="AE1520" s="553">
        <f t="shared" si="921"/>
        <v>0</v>
      </c>
      <c r="AF1520" s="282">
        <f t="shared" si="922"/>
        <v>0</v>
      </c>
      <c r="AG1520" s="283">
        <f t="shared" si="929"/>
        <v>0</v>
      </c>
      <c r="AH1520" s="281">
        <f t="shared" si="941"/>
        <v>0</v>
      </c>
      <c r="AI1520" s="551">
        <f t="shared" si="944"/>
        <v>0</v>
      </c>
      <c r="AJ1520" s="549">
        <f t="shared" si="944"/>
        <v>0</v>
      </c>
      <c r="AK1520" s="549">
        <f t="shared" si="944"/>
        <v>0</v>
      </c>
      <c r="AL1520" s="282">
        <f t="shared" si="903"/>
        <v>0</v>
      </c>
      <c r="AM1520" s="281">
        <f t="shared" si="904"/>
        <v>0</v>
      </c>
      <c r="AN1520" s="549">
        <f t="shared" si="899"/>
        <v>0</v>
      </c>
      <c r="AO1520" s="549">
        <f t="shared" si="900"/>
        <v>0</v>
      </c>
      <c r="AP1520" s="549">
        <f t="shared" si="906"/>
        <v>0</v>
      </c>
      <c r="AQ1520" s="283">
        <f t="shared" si="951"/>
        <v>0</v>
      </c>
      <c r="AR1520" s="281">
        <f t="shared" si="952"/>
        <v>0</v>
      </c>
      <c r="AT1520" s="446" t="s">
        <v>2081</v>
      </c>
      <c r="AU1520" s="344"/>
      <c r="AV1520" s="447" t="str">
        <f t="shared" si="901"/>
        <v>CA</v>
      </c>
      <c r="AW1520" s="447" t="str">
        <f t="shared" si="901"/>
        <v>CL</v>
      </c>
      <c r="AX1520" s="447" t="str">
        <f t="shared" si="901"/>
        <v>AIC</v>
      </c>
      <c r="AY1520" s="447" t="str">
        <f t="shared" si="905"/>
        <v>ERB</v>
      </c>
      <c r="AZ1520" s="447" t="str">
        <f t="shared" si="905"/>
        <v>GRB</v>
      </c>
      <c r="BA1520" s="447" t="str">
        <f t="shared" si="905"/>
        <v>Non-Op</v>
      </c>
      <c r="BC1520" s="449" t="s">
        <v>2100</v>
      </c>
      <c r="BD1520" s="552">
        <f t="shared" si="933"/>
        <v>0</v>
      </c>
      <c r="BF1520" s="435"/>
      <c r="BG1520" s="435"/>
      <c r="BH1520" s="435"/>
      <c r="BI1520" s="435"/>
      <c r="BJ1520" s="435"/>
      <c r="BK1520" s="435"/>
      <c r="BL1520" s="435"/>
      <c r="BN1520" s="444"/>
    </row>
    <row r="1521" spans="1:66" s="28" customFormat="1" ht="12" customHeight="1">
      <c r="A1521" s="351">
        <v>25300141</v>
      </c>
      <c r="B1521" s="352" t="str">
        <f t="shared" si="902"/>
        <v>25300141</v>
      </c>
      <c r="C1521" s="444" t="s">
        <v>1940</v>
      </c>
      <c r="D1521" s="445" t="s">
        <v>2092</v>
      </c>
      <c r="E1521" s="445"/>
      <c r="F1521" s="444"/>
      <c r="G1521" s="445"/>
      <c r="H1521" s="547">
        <v>-3945502.89</v>
      </c>
      <c r="I1521" s="547">
        <v>-6520874.6699999999</v>
      </c>
      <c r="J1521" s="547">
        <v>-5809652.4299999997</v>
      </c>
      <c r="K1521" s="547">
        <v>-5113117.26</v>
      </c>
      <c r="L1521" s="547">
        <v>-4396029.46</v>
      </c>
      <c r="M1521" s="547">
        <v>-3727175.15</v>
      </c>
      <c r="N1521" s="547">
        <v>-3097350.87</v>
      </c>
      <c r="O1521" s="547">
        <v>-3394140.74</v>
      </c>
      <c r="P1521" s="547">
        <v>-2794445.4</v>
      </c>
      <c r="Q1521" s="547">
        <v>-2105822.5</v>
      </c>
      <c r="R1521" s="547">
        <v>-1417199.6</v>
      </c>
      <c r="S1521" s="547">
        <v>-911418.45</v>
      </c>
      <c r="T1521" s="547">
        <v>-1314764.27</v>
      </c>
      <c r="U1521" s="547"/>
      <c r="V1521" s="547">
        <f t="shared" si="918"/>
        <v>-3493113.3424999998</v>
      </c>
      <c r="W1521" s="285"/>
      <c r="X1521" s="328"/>
      <c r="Y1521" s="548">
        <f t="shared" si="943"/>
        <v>0</v>
      </c>
      <c r="Z1521" s="549">
        <f t="shared" si="943"/>
        <v>-1314764.27</v>
      </c>
      <c r="AA1521" s="549">
        <f t="shared" si="943"/>
        <v>0</v>
      </c>
      <c r="AB1521" s="282">
        <f t="shared" si="916"/>
        <v>0</v>
      </c>
      <c r="AC1521" s="281">
        <f t="shared" si="917"/>
        <v>0</v>
      </c>
      <c r="AD1521" s="549">
        <f t="shared" si="920"/>
        <v>0</v>
      </c>
      <c r="AE1521" s="553">
        <f t="shared" si="921"/>
        <v>0</v>
      </c>
      <c r="AF1521" s="282">
        <f t="shared" si="922"/>
        <v>0</v>
      </c>
      <c r="AG1521" s="283">
        <f t="shared" si="929"/>
        <v>0</v>
      </c>
      <c r="AH1521" s="281">
        <f t="shared" si="941"/>
        <v>0</v>
      </c>
      <c r="AI1521" s="551">
        <f t="shared" si="944"/>
        <v>0</v>
      </c>
      <c r="AJ1521" s="549">
        <f t="shared" si="944"/>
        <v>-3493113.3424999998</v>
      </c>
      <c r="AK1521" s="549">
        <f t="shared" si="944"/>
        <v>0</v>
      </c>
      <c r="AL1521" s="282">
        <f t="shared" si="903"/>
        <v>0</v>
      </c>
      <c r="AM1521" s="281">
        <f t="shared" si="904"/>
        <v>0</v>
      </c>
      <c r="AN1521" s="549">
        <f t="shared" si="899"/>
        <v>0</v>
      </c>
      <c r="AO1521" s="549">
        <f t="shared" si="900"/>
        <v>0</v>
      </c>
      <c r="AP1521" s="549">
        <f t="shared" si="906"/>
        <v>0</v>
      </c>
      <c r="AQ1521" s="283">
        <f t="shared" si="951"/>
        <v>0</v>
      </c>
      <c r="AR1521" s="281">
        <f t="shared" si="952"/>
        <v>0</v>
      </c>
      <c r="AT1521" s="446"/>
      <c r="AU1521" s="344"/>
      <c r="AV1521" s="447" t="str">
        <f t="shared" si="901"/>
        <v>CA</v>
      </c>
      <c r="AW1521" s="447" t="str">
        <f t="shared" si="901"/>
        <v>CL</v>
      </c>
      <c r="AX1521" s="447" t="str">
        <f t="shared" si="901"/>
        <v>AIC</v>
      </c>
      <c r="AY1521" s="447" t="str">
        <f t="shared" si="905"/>
        <v>ERB</v>
      </c>
      <c r="AZ1521" s="447" t="str">
        <f t="shared" si="905"/>
        <v>GRB</v>
      </c>
      <c r="BA1521" s="447" t="str">
        <f t="shared" si="905"/>
        <v>Non-Op</v>
      </c>
      <c r="BC1521" s="445" t="s">
        <v>2342</v>
      </c>
      <c r="BD1521" s="552">
        <f t="shared" si="933"/>
        <v>-1314764.27</v>
      </c>
      <c r="BF1521" s="435"/>
      <c r="BG1521" s="435"/>
      <c r="BH1521" s="435"/>
      <c r="BI1521" s="435"/>
      <c r="BJ1521" s="435"/>
      <c r="BK1521" s="435"/>
      <c r="BL1521" s="435"/>
      <c r="BN1521" s="444"/>
    </row>
    <row r="1522" spans="1:66" s="28" customFormat="1" ht="12" customHeight="1">
      <c r="A1522" s="287">
        <v>25300151</v>
      </c>
      <c r="B1522" s="288" t="str">
        <f t="shared" si="902"/>
        <v>25300151</v>
      </c>
      <c r="C1522" s="444" t="s">
        <v>1941</v>
      </c>
      <c r="D1522" s="445" t="s">
        <v>2092</v>
      </c>
      <c r="E1522" s="445"/>
      <c r="F1522" s="444"/>
      <c r="G1522" s="445"/>
      <c r="H1522" s="547">
        <v>-16171050.73</v>
      </c>
      <c r="I1522" s="547">
        <v>-16223694.619999999</v>
      </c>
      <c r="J1522" s="547">
        <v>-16220789.92</v>
      </c>
      <c r="K1522" s="547">
        <v>-16316104.59</v>
      </c>
      <c r="L1522" s="547">
        <v>-16408539.43</v>
      </c>
      <c r="M1522" s="547">
        <v>-16613401.380000001</v>
      </c>
      <c r="N1522" s="547">
        <v>-16655345.050000001</v>
      </c>
      <c r="O1522" s="547">
        <v>-16718741.109999999</v>
      </c>
      <c r="P1522" s="547">
        <v>-16877818.699999999</v>
      </c>
      <c r="Q1522" s="547">
        <v>-16992022.43</v>
      </c>
      <c r="R1522" s="547">
        <v>-17111961.550000001</v>
      </c>
      <c r="S1522" s="547">
        <v>-17143851.52</v>
      </c>
      <c r="T1522" s="547">
        <v>-17164157.670000002</v>
      </c>
      <c r="U1522" s="547"/>
      <c r="V1522" s="547">
        <f t="shared" si="918"/>
        <v>-16662489.541666666</v>
      </c>
      <c r="W1522" s="285"/>
      <c r="X1522" s="285"/>
      <c r="Y1522" s="548">
        <f t="shared" si="943"/>
        <v>0</v>
      </c>
      <c r="Z1522" s="549">
        <f t="shared" si="943"/>
        <v>-17164157.670000002</v>
      </c>
      <c r="AA1522" s="549">
        <f t="shared" si="943"/>
        <v>0</v>
      </c>
      <c r="AB1522" s="282">
        <f t="shared" si="916"/>
        <v>0</v>
      </c>
      <c r="AC1522" s="281">
        <f t="shared" si="917"/>
        <v>0</v>
      </c>
      <c r="AD1522" s="549">
        <f t="shared" si="920"/>
        <v>0</v>
      </c>
      <c r="AE1522" s="553">
        <f t="shared" si="921"/>
        <v>0</v>
      </c>
      <c r="AF1522" s="282">
        <f t="shared" si="922"/>
        <v>0</v>
      </c>
      <c r="AG1522" s="283">
        <f t="shared" si="929"/>
        <v>0</v>
      </c>
      <c r="AH1522" s="281">
        <f t="shared" si="941"/>
        <v>0</v>
      </c>
      <c r="AI1522" s="551">
        <f t="shared" si="944"/>
        <v>0</v>
      </c>
      <c r="AJ1522" s="549">
        <f t="shared" si="944"/>
        <v>-16662489.541666666</v>
      </c>
      <c r="AK1522" s="549">
        <f t="shared" si="944"/>
        <v>0</v>
      </c>
      <c r="AL1522" s="282">
        <f t="shared" si="903"/>
        <v>0</v>
      </c>
      <c r="AM1522" s="281">
        <f t="shared" si="904"/>
        <v>0</v>
      </c>
      <c r="AN1522" s="549">
        <f t="shared" si="899"/>
        <v>0</v>
      </c>
      <c r="AO1522" s="549">
        <f t="shared" si="900"/>
        <v>0</v>
      </c>
      <c r="AP1522" s="549">
        <f t="shared" si="906"/>
        <v>0</v>
      </c>
      <c r="AQ1522" s="283">
        <f t="shared" si="951"/>
        <v>0</v>
      </c>
      <c r="AR1522" s="281">
        <f t="shared" si="952"/>
        <v>0</v>
      </c>
      <c r="AT1522" s="446"/>
      <c r="AU1522" s="344"/>
      <c r="AV1522" s="447" t="str">
        <f t="shared" si="901"/>
        <v>CA</v>
      </c>
      <c r="AW1522" s="447" t="str">
        <f t="shared" si="901"/>
        <v>CL</v>
      </c>
      <c r="AX1522" s="447" t="str">
        <f t="shared" si="901"/>
        <v>AIC</v>
      </c>
      <c r="AY1522" s="447" t="str">
        <f t="shared" si="905"/>
        <v>ERB</v>
      </c>
      <c r="AZ1522" s="447" t="str">
        <f t="shared" si="905"/>
        <v>GRB</v>
      </c>
      <c r="BA1522" s="447" t="str">
        <f t="shared" si="905"/>
        <v>Non-Op</v>
      </c>
      <c r="BC1522" s="445" t="s">
        <v>2342</v>
      </c>
      <c r="BD1522" s="552">
        <f t="shared" si="933"/>
        <v>-17164157.670000002</v>
      </c>
      <c r="BF1522" s="435"/>
      <c r="BG1522" s="435"/>
      <c r="BH1522" s="435"/>
      <c r="BI1522" s="435"/>
      <c r="BJ1522" s="435"/>
      <c r="BK1522" s="435"/>
      <c r="BL1522" s="435"/>
      <c r="BN1522" s="444"/>
    </row>
    <row r="1523" spans="1:66" s="28" customFormat="1" ht="12" customHeight="1">
      <c r="A1523" s="287">
        <v>25300153</v>
      </c>
      <c r="B1523" s="288" t="str">
        <f t="shared" si="902"/>
        <v>25300153</v>
      </c>
      <c r="C1523" s="444" t="s">
        <v>3001</v>
      </c>
      <c r="D1523" s="445" t="s">
        <v>2092</v>
      </c>
      <c r="E1523" s="445"/>
      <c r="F1523" s="444"/>
      <c r="G1523" s="445"/>
      <c r="H1523" s="547">
        <v>0</v>
      </c>
      <c r="I1523" s="547">
        <v>0</v>
      </c>
      <c r="J1523" s="547">
        <v>0</v>
      </c>
      <c r="K1523" s="547">
        <v>0</v>
      </c>
      <c r="L1523" s="547">
        <v>0</v>
      </c>
      <c r="M1523" s="547">
        <v>0</v>
      </c>
      <c r="N1523" s="547">
        <v>0</v>
      </c>
      <c r="O1523" s="547">
        <v>0</v>
      </c>
      <c r="P1523" s="547">
        <v>0</v>
      </c>
      <c r="Q1523" s="547">
        <v>0</v>
      </c>
      <c r="R1523" s="547">
        <v>0</v>
      </c>
      <c r="S1523" s="547">
        <v>0</v>
      </c>
      <c r="T1523" s="547">
        <v>0</v>
      </c>
      <c r="U1523" s="547"/>
      <c r="V1523" s="547">
        <f t="shared" si="918"/>
        <v>0</v>
      </c>
      <c r="W1523" s="285"/>
      <c r="X1523" s="285"/>
      <c r="Y1523" s="548">
        <f t="shared" si="943"/>
        <v>0</v>
      </c>
      <c r="Z1523" s="549">
        <f t="shared" si="943"/>
        <v>0</v>
      </c>
      <c r="AA1523" s="549">
        <f t="shared" si="943"/>
        <v>0</v>
      </c>
      <c r="AB1523" s="282">
        <f t="shared" si="916"/>
        <v>0</v>
      </c>
      <c r="AC1523" s="281">
        <f t="shared" si="917"/>
        <v>0</v>
      </c>
      <c r="AD1523" s="549">
        <f t="shared" si="920"/>
        <v>0</v>
      </c>
      <c r="AE1523" s="553">
        <f t="shared" si="921"/>
        <v>0</v>
      </c>
      <c r="AF1523" s="282">
        <f t="shared" si="922"/>
        <v>0</v>
      </c>
      <c r="AG1523" s="283">
        <f t="shared" si="929"/>
        <v>0</v>
      </c>
      <c r="AH1523" s="281">
        <f t="shared" si="941"/>
        <v>0</v>
      </c>
      <c r="AI1523" s="551">
        <f t="shared" si="944"/>
        <v>0</v>
      </c>
      <c r="AJ1523" s="549">
        <f t="shared" si="944"/>
        <v>0</v>
      </c>
      <c r="AK1523" s="549">
        <f t="shared" si="944"/>
        <v>0</v>
      </c>
      <c r="AL1523" s="282">
        <f t="shared" ref="AL1523:AL1602" si="953">V1523-SUM(AI1523:AK1523)</f>
        <v>0</v>
      </c>
      <c r="AM1523" s="281">
        <f t="shared" ref="AM1523:AM1602" si="954">V1523-SUM(AI1523:AK1523)-AL1523</f>
        <v>0</v>
      </c>
      <c r="AN1523" s="549">
        <f t="shared" ref="AN1523:AN1590" si="955">IF($D1523=AN$5,$V1523,IF($D1523=AN$4, $V1523*$AK$1,0))</f>
        <v>0</v>
      </c>
      <c r="AO1523" s="549">
        <f t="shared" ref="AO1523:AO1590" si="956">IF($D1523=AO$5,$V1523,IF($D1523=AO$4, $V1523*$AK$2,0))</f>
        <v>0</v>
      </c>
      <c r="AP1523" s="549">
        <f t="shared" si="906"/>
        <v>0</v>
      </c>
      <c r="AQ1523" s="283">
        <f t="shared" si="951"/>
        <v>0</v>
      </c>
      <c r="AR1523" s="281">
        <f t="shared" si="952"/>
        <v>0</v>
      </c>
      <c r="AT1523" s="446"/>
      <c r="AU1523" s="344"/>
      <c r="AV1523" s="447" t="str">
        <f t="shared" si="901"/>
        <v>CA</v>
      </c>
      <c r="AW1523" s="447" t="str">
        <f t="shared" si="901"/>
        <v>CL</v>
      </c>
      <c r="AX1523" s="447" t="str">
        <f t="shared" si="901"/>
        <v>AIC</v>
      </c>
      <c r="AY1523" s="447" t="str">
        <f t="shared" si="905"/>
        <v>ERB</v>
      </c>
      <c r="AZ1523" s="447" t="str">
        <f t="shared" si="905"/>
        <v>GRB</v>
      </c>
      <c r="BA1523" s="447" t="str">
        <f t="shared" si="905"/>
        <v>Non-Op</v>
      </c>
      <c r="BC1523" s="445" t="s">
        <v>2342</v>
      </c>
      <c r="BD1523" s="552">
        <f t="shared" si="933"/>
        <v>0</v>
      </c>
      <c r="BF1523" s="435"/>
      <c r="BG1523" s="435"/>
      <c r="BH1523" s="435"/>
      <c r="BI1523" s="435"/>
      <c r="BJ1523" s="435"/>
      <c r="BK1523" s="435"/>
      <c r="BL1523" s="435"/>
      <c r="BN1523" s="444"/>
    </row>
    <row r="1524" spans="1:66" s="28" customFormat="1" ht="12" customHeight="1">
      <c r="A1524" s="287">
        <v>25300161</v>
      </c>
      <c r="B1524" s="288" t="str">
        <f t="shared" si="902"/>
        <v>25300161</v>
      </c>
      <c r="C1524" s="444" t="s">
        <v>3002</v>
      </c>
      <c r="D1524" s="445" t="s">
        <v>2092</v>
      </c>
      <c r="E1524" s="445"/>
      <c r="F1524" s="444"/>
      <c r="G1524" s="445"/>
      <c r="H1524" s="547">
        <v>0</v>
      </c>
      <c r="I1524" s="547">
        <v>0</v>
      </c>
      <c r="J1524" s="547">
        <v>0</v>
      </c>
      <c r="K1524" s="547">
        <v>0</v>
      </c>
      <c r="L1524" s="547">
        <v>0</v>
      </c>
      <c r="M1524" s="547">
        <v>0</v>
      </c>
      <c r="N1524" s="547">
        <v>0</v>
      </c>
      <c r="O1524" s="547">
        <v>0</v>
      </c>
      <c r="P1524" s="547">
        <v>0.01</v>
      </c>
      <c r="Q1524" s="547">
        <v>0.01</v>
      </c>
      <c r="R1524" s="547">
        <v>0.01</v>
      </c>
      <c r="S1524" s="547">
        <v>0.01</v>
      </c>
      <c r="T1524" s="547">
        <v>0.01</v>
      </c>
      <c r="U1524" s="547"/>
      <c r="V1524" s="547">
        <f t="shared" si="918"/>
        <v>3.7499999999999999E-3</v>
      </c>
      <c r="W1524" s="285"/>
      <c r="X1524" s="285"/>
      <c r="Y1524" s="548">
        <f t="shared" si="943"/>
        <v>0</v>
      </c>
      <c r="Z1524" s="549">
        <f t="shared" si="943"/>
        <v>0.01</v>
      </c>
      <c r="AA1524" s="549">
        <f t="shared" si="943"/>
        <v>0</v>
      </c>
      <c r="AB1524" s="282">
        <f t="shared" si="916"/>
        <v>0</v>
      </c>
      <c r="AC1524" s="281">
        <f t="shared" si="917"/>
        <v>0</v>
      </c>
      <c r="AD1524" s="549">
        <f t="shared" si="920"/>
        <v>0</v>
      </c>
      <c r="AE1524" s="553">
        <f t="shared" si="921"/>
        <v>0</v>
      </c>
      <c r="AF1524" s="282">
        <f t="shared" si="922"/>
        <v>0</v>
      </c>
      <c r="AG1524" s="283">
        <f t="shared" si="929"/>
        <v>0</v>
      </c>
      <c r="AH1524" s="281">
        <f t="shared" si="941"/>
        <v>0</v>
      </c>
      <c r="AI1524" s="551">
        <f t="shared" si="944"/>
        <v>0</v>
      </c>
      <c r="AJ1524" s="549">
        <f t="shared" si="944"/>
        <v>3.7499999999999999E-3</v>
      </c>
      <c r="AK1524" s="549">
        <f t="shared" si="944"/>
        <v>0</v>
      </c>
      <c r="AL1524" s="282">
        <f t="shared" si="953"/>
        <v>0</v>
      </c>
      <c r="AM1524" s="281">
        <f t="shared" si="954"/>
        <v>0</v>
      </c>
      <c r="AN1524" s="549">
        <f t="shared" si="955"/>
        <v>0</v>
      </c>
      <c r="AO1524" s="549">
        <f t="shared" si="956"/>
        <v>0</v>
      </c>
      <c r="AP1524" s="549">
        <f t="shared" si="906"/>
        <v>0</v>
      </c>
      <c r="AQ1524" s="283">
        <f t="shared" si="951"/>
        <v>0</v>
      </c>
      <c r="AR1524" s="281">
        <f t="shared" si="952"/>
        <v>0</v>
      </c>
      <c r="AT1524" s="446"/>
      <c r="AU1524" s="344"/>
      <c r="AV1524" s="447" t="str">
        <f t="shared" ref="AV1524:AX1591" si="957">IF(VALUE(Y1524),AV$7,IF(ISBLANK(Y1524),"",AV$7))</f>
        <v>CA</v>
      </c>
      <c r="AW1524" s="447" t="str">
        <f t="shared" si="957"/>
        <v>CL</v>
      </c>
      <c r="AX1524" s="447" t="str">
        <f t="shared" si="957"/>
        <v>AIC</v>
      </c>
      <c r="AY1524" s="447" t="str">
        <f t="shared" si="905"/>
        <v>ERB</v>
      </c>
      <c r="AZ1524" s="447" t="str">
        <f t="shared" si="905"/>
        <v>GRB</v>
      </c>
      <c r="BA1524" s="447" t="str">
        <f t="shared" si="905"/>
        <v>Non-Op</v>
      </c>
      <c r="BC1524" s="445" t="s">
        <v>2342</v>
      </c>
      <c r="BD1524" s="552">
        <f t="shared" si="933"/>
        <v>0.01</v>
      </c>
      <c r="BF1524" s="435"/>
      <c r="BG1524" s="435"/>
      <c r="BH1524" s="435"/>
      <c r="BI1524" s="435"/>
      <c r="BJ1524" s="435"/>
      <c r="BK1524" s="435"/>
      <c r="BL1524" s="435"/>
      <c r="BN1524" s="444"/>
    </row>
    <row r="1525" spans="1:66" s="28" customFormat="1" ht="12" customHeight="1">
      <c r="A1525" s="287">
        <v>25300181</v>
      </c>
      <c r="B1525" s="288" t="str">
        <f t="shared" si="902"/>
        <v>25300181</v>
      </c>
      <c r="C1525" s="444" t="s">
        <v>1942</v>
      </c>
      <c r="D1525" s="445" t="s">
        <v>1165</v>
      </c>
      <c r="E1525" s="445"/>
      <c r="F1525" s="444"/>
      <c r="G1525" s="445"/>
      <c r="H1525" s="547">
        <v>-3355562.74</v>
      </c>
      <c r="I1525" s="547">
        <v>-3338453.74</v>
      </c>
      <c r="J1525" s="547">
        <v>-3320664.74</v>
      </c>
      <c r="K1525" s="547">
        <v>-3303412.74</v>
      </c>
      <c r="L1525" s="547">
        <v>-3285944.74</v>
      </c>
      <c r="M1525" s="547">
        <v>-3122088.74</v>
      </c>
      <c r="N1525" s="547">
        <v>-3251001.74</v>
      </c>
      <c r="O1525" s="547">
        <v>-3233575.74</v>
      </c>
      <c r="P1525" s="547">
        <v>-3216078.74</v>
      </c>
      <c r="Q1525" s="547">
        <v>-3198319.74</v>
      </c>
      <c r="R1525" s="547">
        <v>-3180733.74</v>
      </c>
      <c r="S1525" s="547">
        <v>-3162889.74</v>
      </c>
      <c r="T1525" s="547">
        <v>-3145161.74</v>
      </c>
      <c r="U1525" s="547"/>
      <c r="V1525" s="547">
        <f t="shared" si="918"/>
        <v>-3238627.1983333342</v>
      </c>
      <c r="W1525" s="305"/>
      <c r="X1525" s="305"/>
      <c r="Y1525" s="548">
        <f t="shared" si="943"/>
        <v>0</v>
      </c>
      <c r="Z1525" s="549">
        <f t="shared" si="943"/>
        <v>0</v>
      </c>
      <c r="AA1525" s="549">
        <f t="shared" si="943"/>
        <v>0</v>
      </c>
      <c r="AB1525" s="282">
        <f t="shared" si="916"/>
        <v>-3145161.74</v>
      </c>
      <c r="AC1525" s="281">
        <f t="shared" si="917"/>
        <v>0</v>
      </c>
      <c r="AD1525" s="549">
        <f t="shared" si="920"/>
        <v>0</v>
      </c>
      <c r="AE1525" s="553">
        <f t="shared" si="921"/>
        <v>0</v>
      </c>
      <c r="AF1525" s="282">
        <f t="shared" si="922"/>
        <v>-3145161.74</v>
      </c>
      <c r="AG1525" s="283">
        <f t="shared" si="929"/>
        <v>-3145161.74</v>
      </c>
      <c r="AH1525" s="281">
        <f t="shared" si="941"/>
        <v>0</v>
      </c>
      <c r="AI1525" s="551">
        <f t="shared" si="944"/>
        <v>0</v>
      </c>
      <c r="AJ1525" s="549">
        <f t="shared" si="944"/>
        <v>0</v>
      </c>
      <c r="AK1525" s="549">
        <f t="shared" si="944"/>
        <v>0</v>
      </c>
      <c r="AL1525" s="282">
        <f t="shared" si="953"/>
        <v>-3238627.1983333342</v>
      </c>
      <c r="AM1525" s="281">
        <f t="shared" si="954"/>
        <v>0</v>
      </c>
      <c r="AN1525" s="549">
        <f t="shared" si="955"/>
        <v>0</v>
      </c>
      <c r="AO1525" s="549">
        <f t="shared" si="956"/>
        <v>0</v>
      </c>
      <c r="AP1525" s="549">
        <f t="shared" si="906"/>
        <v>-3238627.1983333342</v>
      </c>
      <c r="AQ1525" s="283">
        <f t="shared" si="951"/>
        <v>-3238627.1983333342</v>
      </c>
      <c r="AR1525" s="281">
        <f t="shared" si="952"/>
        <v>0</v>
      </c>
      <c r="AT1525" s="446" t="s">
        <v>2071</v>
      </c>
      <c r="AU1525" s="344"/>
      <c r="AV1525" s="447" t="str">
        <f t="shared" si="957"/>
        <v>CA</v>
      </c>
      <c r="AW1525" s="447" t="str">
        <f t="shared" si="957"/>
        <v>CL</v>
      </c>
      <c r="AX1525" s="447" t="str">
        <f t="shared" si="957"/>
        <v>AIC</v>
      </c>
      <c r="AY1525" s="447" t="str">
        <f t="shared" si="905"/>
        <v>ERB</v>
      </c>
      <c r="AZ1525" s="447" t="str">
        <f t="shared" si="905"/>
        <v>GRB</v>
      </c>
      <c r="BA1525" s="447" t="str">
        <f t="shared" si="905"/>
        <v>Non-Op</v>
      </c>
      <c r="BC1525" s="449" t="s">
        <v>2100</v>
      </c>
      <c r="BD1525" s="552">
        <f t="shared" si="933"/>
        <v>-3145161.74</v>
      </c>
      <c r="BF1525" s="435"/>
      <c r="BG1525" s="435"/>
      <c r="BH1525" s="435"/>
      <c r="BI1525" s="435"/>
      <c r="BJ1525" s="435"/>
      <c r="BK1525" s="435"/>
      <c r="BL1525" s="435"/>
      <c r="BN1525" s="444"/>
    </row>
    <row r="1526" spans="1:66" s="28" customFormat="1" ht="12" customHeight="1">
      <c r="A1526" s="287">
        <v>25300201</v>
      </c>
      <c r="B1526" s="288" t="str">
        <f t="shared" ref="B1526:B1623" si="958">TEXT(A1526,"##")</f>
        <v>25300201</v>
      </c>
      <c r="C1526" s="444" t="s">
        <v>1943</v>
      </c>
      <c r="D1526" s="445" t="s">
        <v>1165</v>
      </c>
      <c r="E1526" s="445"/>
      <c r="F1526" s="444"/>
      <c r="G1526" s="445"/>
      <c r="H1526" s="547">
        <v>-4242305</v>
      </c>
      <c r="I1526" s="547">
        <v>-4219249</v>
      </c>
      <c r="J1526" s="547">
        <v>-4196193</v>
      </c>
      <c r="K1526" s="547">
        <v>-4173137</v>
      </c>
      <c r="L1526" s="547">
        <v>-4150081</v>
      </c>
      <c r="M1526" s="547">
        <v>-4127025</v>
      </c>
      <c r="N1526" s="547">
        <v>-4103969</v>
      </c>
      <c r="O1526" s="547">
        <v>-4080913</v>
      </c>
      <c r="P1526" s="547">
        <v>-4057857</v>
      </c>
      <c r="Q1526" s="547">
        <v>-4034801</v>
      </c>
      <c r="R1526" s="547">
        <v>-4011745</v>
      </c>
      <c r="S1526" s="547">
        <v>-3988689</v>
      </c>
      <c r="T1526" s="547">
        <v>-3965633</v>
      </c>
      <c r="U1526" s="547"/>
      <c r="V1526" s="547">
        <f t="shared" si="918"/>
        <v>-4103969</v>
      </c>
      <c r="W1526" s="285"/>
      <c r="X1526" s="285"/>
      <c r="Y1526" s="548">
        <f t="shared" si="943"/>
        <v>0</v>
      </c>
      <c r="Z1526" s="549">
        <f t="shared" si="943"/>
        <v>0</v>
      </c>
      <c r="AA1526" s="549">
        <f t="shared" si="943"/>
        <v>0</v>
      </c>
      <c r="AB1526" s="282">
        <f t="shared" si="916"/>
        <v>-3965633</v>
      </c>
      <c r="AC1526" s="281">
        <f t="shared" si="917"/>
        <v>0</v>
      </c>
      <c r="AD1526" s="549">
        <f t="shared" si="920"/>
        <v>0</v>
      </c>
      <c r="AE1526" s="553">
        <f t="shared" si="921"/>
        <v>0</v>
      </c>
      <c r="AF1526" s="282">
        <f t="shared" si="922"/>
        <v>-3965633</v>
      </c>
      <c r="AG1526" s="283">
        <f t="shared" si="929"/>
        <v>-3965633</v>
      </c>
      <c r="AH1526" s="281">
        <f t="shared" si="941"/>
        <v>0</v>
      </c>
      <c r="AI1526" s="551">
        <f t="shared" si="944"/>
        <v>0</v>
      </c>
      <c r="AJ1526" s="549">
        <f t="shared" si="944"/>
        <v>0</v>
      </c>
      <c r="AK1526" s="549">
        <f t="shared" si="944"/>
        <v>0</v>
      </c>
      <c r="AL1526" s="282">
        <f t="shared" si="953"/>
        <v>-4103969</v>
      </c>
      <c r="AM1526" s="281">
        <f t="shared" si="954"/>
        <v>0</v>
      </c>
      <c r="AN1526" s="549">
        <f t="shared" si="955"/>
        <v>0</v>
      </c>
      <c r="AO1526" s="549">
        <f t="shared" si="956"/>
        <v>0</v>
      </c>
      <c r="AP1526" s="549">
        <f t="shared" si="906"/>
        <v>-4103969</v>
      </c>
      <c r="AQ1526" s="283">
        <f t="shared" si="951"/>
        <v>-4103969</v>
      </c>
      <c r="AR1526" s="281">
        <f t="shared" si="952"/>
        <v>0</v>
      </c>
      <c r="AT1526" s="446" t="s">
        <v>2081</v>
      </c>
      <c r="AU1526" s="344"/>
      <c r="AV1526" s="447" t="str">
        <f t="shared" si="957"/>
        <v>CA</v>
      </c>
      <c r="AW1526" s="447" t="str">
        <f t="shared" si="957"/>
        <v>CL</v>
      </c>
      <c r="AX1526" s="447" t="str">
        <f t="shared" si="957"/>
        <v>AIC</v>
      </c>
      <c r="AY1526" s="447" t="str">
        <f t="shared" si="905"/>
        <v>ERB</v>
      </c>
      <c r="AZ1526" s="447" t="str">
        <f t="shared" si="905"/>
        <v>GRB</v>
      </c>
      <c r="BA1526" s="447" t="str">
        <f t="shared" si="905"/>
        <v>Non-Op</v>
      </c>
      <c r="BC1526" s="449" t="s">
        <v>2100</v>
      </c>
      <c r="BD1526" s="552">
        <f t="shared" si="933"/>
        <v>-3965633</v>
      </c>
      <c r="BF1526" s="435"/>
      <c r="BG1526" s="435"/>
      <c r="BH1526" s="435"/>
      <c r="BI1526" s="435"/>
      <c r="BJ1526" s="435"/>
      <c r="BK1526" s="435"/>
      <c r="BL1526" s="435"/>
      <c r="BN1526" s="444"/>
    </row>
    <row r="1527" spans="1:66" s="28" customFormat="1" ht="12" customHeight="1">
      <c r="A1527" s="287">
        <v>25300212</v>
      </c>
      <c r="B1527" s="288" t="str">
        <f t="shared" si="958"/>
        <v>25300212</v>
      </c>
      <c r="C1527" s="444" t="s">
        <v>3003</v>
      </c>
      <c r="D1527" s="445" t="s">
        <v>1164</v>
      </c>
      <c r="E1527" s="445"/>
      <c r="F1527" s="444"/>
      <c r="G1527" s="445"/>
      <c r="H1527" s="547">
        <v>0</v>
      </c>
      <c r="I1527" s="547">
        <v>0</v>
      </c>
      <c r="J1527" s="547">
        <v>0</v>
      </c>
      <c r="K1527" s="547">
        <v>0</v>
      </c>
      <c r="L1527" s="547">
        <v>0</v>
      </c>
      <c r="M1527" s="547">
        <v>0</v>
      </c>
      <c r="N1527" s="547">
        <v>0</v>
      </c>
      <c r="O1527" s="547">
        <v>0</v>
      </c>
      <c r="P1527" s="547">
        <v>0</v>
      </c>
      <c r="Q1527" s="547">
        <v>0</v>
      </c>
      <c r="R1527" s="547">
        <v>0</v>
      </c>
      <c r="S1527" s="547">
        <v>0</v>
      </c>
      <c r="T1527" s="547">
        <v>0</v>
      </c>
      <c r="U1527" s="547"/>
      <c r="V1527" s="547">
        <f t="shared" si="918"/>
        <v>0</v>
      </c>
      <c r="W1527" s="285" t="s">
        <v>321</v>
      </c>
      <c r="X1527" s="285" t="s">
        <v>1637</v>
      </c>
      <c r="Y1527" s="548">
        <f t="shared" si="943"/>
        <v>0</v>
      </c>
      <c r="Z1527" s="549">
        <f t="shared" si="943"/>
        <v>0</v>
      </c>
      <c r="AA1527" s="549">
        <f t="shared" si="943"/>
        <v>0</v>
      </c>
      <c r="AB1527" s="282">
        <f t="shared" si="916"/>
        <v>0</v>
      </c>
      <c r="AC1527" s="281">
        <f t="shared" si="917"/>
        <v>0</v>
      </c>
      <c r="AD1527" s="549">
        <f t="shared" si="920"/>
        <v>0</v>
      </c>
      <c r="AE1527" s="553">
        <f t="shared" si="921"/>
        <v>0</v>
      </c>
      <c r="AF1527" s="282">
        <f t="shared" si="922"/>
        <v>0</v>
      </c>
      <c r="AG1527" s="283">
        <f t="shared" si="929"/>
        <v>0</v>
      </c>
      <c r="AH1527" s="281">
        <f t="shared" si="941"/>
        <v>0</v>
      </c>
      <c r="AI1527" s="551">
        <f t="shared" si="944"/>
        <v>0</v>
      </c>
      <c r="AJ1527" s="549">
        <f t="shared" si="944"/>
        <v>0</v>
      </c>
      <c r="AK1527" s="549">
        <f t="shared" si="944"/>
        <v>0</v>
      </c>
      <c r="AL1527" s="282">
        <f t="shared" si="953"/>
        <v>0</v>
      </c>
      <c r="AM1527" s="281">
        <f t="shared" si="954"/>
        <v>0</v>
      </c>
      <c r="AN1527" s="549">
        <f t="shared" si="955"/>
        <v>0</v>
      </c>
      <c r="AO1527" s="549">
        <f t="shared" si="956"/>
        <v>0</v>
      </c>
      <c r="AP1527" s="549">
        <f t="shared" si="906"/>
        <v>0</v>
      </c>
      <c r="AQ1527" s="283">
        <f t="shared" si="951"/>
        <v>0</v>
      </c>
      <c r="AR1527" s="281">
        <f t="shared" si="952"/>
        <v>0</v>
      </c>
      <c r="AT1527" s="446"/>
      <c r="AU1527" s="344"/>
      <c r="AV1527" s="447" t="str">
        <f t="shared" si="957"/>
        <v>CA</v>
      </c>
      <c r="AW1527" s="447" t="str">
        <f t="shared" si="957"/>
        <v>CL</v>
      </c>
      <c r="AX1527" s="447" t="str">
        <f t="shared" si="957"/>
        <v>AIC</v>
      </c>
      <c r="AY1527" s="447" t="str">
        <f t="shared" ref="AY1527:BA1592" si="959">IF(VALUE(AD1527),AY$7,IF(ISBLANK(AD1527),"",AY$7))</f>
        <v>ERB</v>
      </c>
      <c r="AZ1527" s="447" t="str">
        <f t="shared" si="959"/>
        <v>GRB</v>
      </c>
      <c r="BA1527" s="447" t="str">
        <f t="shared" si="959"/>
        <v>Non-Op</v>
      </c>
      <c r="BC1527" s="445" t="s">
        <v>2342</v>
      </c>
      <c r="BD1527" s="552">
        <f t="shared" si="933"/>
        <v>0</v>
      </c>
      <c r="BF1527" s="435"/>
      <c r="BG1527" s="435"/>
      <c r="BH1527" s="435"/>
      <c r="BI1527" s="435"/>
      <c r="BJ1527" s="435"/>
      <c r="BK1527" s="435"/>
      <c r="BL1527" s="435"/>
      <c r="BN1527" s="444"/>
    </row>
    <row r="1528" spans="1:66" s="28" customFormat="1" ht="12" customHeight="1">
      <c r="A1528" s="287">
        <v>25300271</v>
      </c>
      <c r="B1528" s="288" t="str">
        <f t="shared" si="958"/>
        <v>25300271</v>
      </c>
      <c r="C1528" s="444" t="s">
        <v>3004</v>
      </c>
      <c r="D1528" s="445" t="s">
        <v>1165</v>
      </c>
      <c r="E1528" s="445"/>
      <c r="F1528" s="444"/>
      <c r="G1528" s="445"/>
      <c r="H1528" s="547">
        <v>0</v>
      </c>
      <c r="I1528" s="547">
        <v>0</v>
      </c>
      <c r="J1528" s="547">
        <v>0</v>
      </c>
      <c r="K1528" s="547">
        <v>0</v>
      </c>
      <c r="L1528" s="547">
        <v>0</v>
      </c>
      <c r="M1528" s="547">
        <v>0</v>
      </c>
      <c r="N1528" s="547">
        <v>0</v>
      </c>
      <c r="O1528" s="547">
        <v>0</v>
      </c>
      <c r="P1528" s="547">
        <v>0</v>
      </c>
      <c r="Q1528" s="547">
        <v>0</v>
      </c>
      <c r="R1528" s="547">
        <v>0</v>
      </c>
      <c r="S1528" s="547">
        <v>0</v>
      </c>
      <c r="T1528" s="547">
        <v>0</v>
      </c>
      <c r="U1528" s="547"/>
      <c r="V1528" s="547">
        <f t="shared" si="918"/>
        <v>0</v>
      </c>
      <c r="W1528" s="285"/>
      <c r="X1528" s="285"/>
      <c r="Y1528" s="548">
        <f t="shared" ref="Y1528:AA1547" si="960">IF($D1528=Y$5,$T1528,0)</f>
        <v>0</v>
      </c>
      <c r="Z1528" s="549">
        <f t="shared" si="960"/>
        <v>0</v>
      </c>
      <c r="AA1528" s="549">
        <f t="shared" si="960"/>
        <v>0</v>
      </c>
      <c r="AB1528" s="282">
        <f t="shared" si="916"/>
        <v>0</v>
      </c>
      <c r="AC1528" s="281">
        <f t="shared" si="917"/>
        <v>0</v>
      </c>
      <c r="AD1528" s="549">
        <f t="shared" si="920"/>
        <v>0</v>
      </c>
      <c r="AE1528" s="553">
        <f t="shared" si="921"/>
        <v>0</v>
      </c>
      <c r="AF1528" s="282">
        <f t="shared" si="922"/>
        <v>0</v>
      </c>
      <c r="AG1528" s="283">
        <f t="shared" si="929"/>
        <v>0</v>
      </c>
      <c r="AH1528" s="281">
        <f t="shared" si="941"/>
        <v>0</v>
      </c>
      <c r="AI1528" s="551">
        <f t="shared" si="944"/>
        <v>0</v>
      </c>
      <c r="AJ1528" s="549">
        <f t="shared" si="944"/>
        <v>0</v>
      </c>
      <c r="AK1528" s="549">
        <f t="shared" si="944"/>
        <v>0</v>
      </c>
      <c r="AL1528" s="282">
        <f t="shared" si="953"/>
        <v>0</v>
      </c>
      <c r="AM1528" s="281">
        <f t="shared" si="954"/>
        <v>0</v>
      </c>
      <c r="AN1528" s="549">
        <f t="shared" si="955"/>
        <v>0</v>
      </c>
      <c r="AO1528" s="549">
        <f t="shared" si="956"/>
        <v>0</v>
      </c>
      <c r="AP1528" s="549">
        <f t="shared" ref="AP1528:AP1611" si="961">IF($D1528=AP$5,$V1528,IF($D1528=AP$4, $V1528*$AL$2,0))</f>
        <v>0</v>
      </c>
      <c r="AQ1528" s="283">
        <f t="shared" si="951"/>
        <v>0</v>
      </c>
      <c r="AR1528" s="281">
        <f t="shared" si="952"/>
        <v>0</v>
      </c>
      <c r="AT1528" s="446" t="s">
        <v>2081</v>
      </c>
      <c r="AU1528" s="344"/>
      <c r="AV1528" s="447" t="str">
        <f t="shared" si="957"/>
        <v>CA</v>
      </c>
      <c r="AW1528" s="447" t="str">
        <f t="shared" si="957"/>
        <v>CL</v>
      </c>
      <c r="AX1528" s="447" t="str">
        <f t="shared" si="957"/>
        <v>AIC</v>
      </c>
      <c r="AY1528" s="447" t="str">
        <f t="shared" si="959"/>
        <v>ERB</v>
      </c>
      <c r="AZ1528" s="447" t="str">
        <f t="shared" si="959"/>
        <v>GRB</v>
      </c>
      <c r="BA1528" s="447" t="str">
        <f t="shared" si="959"/>
        <v>Non-Op</v>
      </c>
      <c r="BC1528" s="449" t="s">
        <v>2100</v>
      </c>
      <c r="BD1528" s="552">
        <f t="shared" si="933"/>
        <v>0</v>
      </c>
      <c r="BF1528" s="435"/>
      <c r="BG1528" s="435"/>
      <c r="BH1528" s="435"/>
      <c r="BI1528" s="435"/>
      <c r="BJ1528" s="435"/>
      <c r="BK1528" s="435"/>
      <c r="BL1528" s="435"/>
      <c r="BN1528" s="444"/>
    </row>
    <row r="1529" spans="1:66" s="28" customFormat="1" ht="12" customHeight="1">
      <c r="A1529" s="287">
        <v>25300281</v>
      </c>
      <c r="B1529" s="288" t="str">
        <f t="shared" si="958"/>
        <v>25300281</v>
      </c>
      <c r="C1529" s="444" t="s">
        <v>1944</v>
      </c>
      <c r="D1529" s="445" t="s">
        <v>1165</v>
      </c>
      <c r="E1529" s="445"/>
      <c r="F1529" s="444"/>
      <c r="G1529" s="445"/>
      <c r="H1529" s="547">
        <v>-560320</v>
      </c>
      <c r="I1529" s="547">
        <v>-560320</v>
      </c>
      <c r="J1529" s="547">
        <v>-560320</v>
      </c>
      <c r="K1529" s="547">
        <v>-560320</v>
      </c>
      <c r="L1529" s="547">
        <v>-560320</v>
      </c>
      <c r="M1529" s="547">
        <v>-560320</v>
      </c>
      <c r="N1529" s="547">
        <v>-560320</v>
      </c>
      <c r="O1529" s="547">
        <v>-560320</v>
      </c>
      <c r="P1529" s="547">
        <v>-560320</v>
      </c>
      <c r="Q1529" s="547">
        <v>-560320</v>
      </c>
      <c r="R1529" s="547">
        <v>-560320</v>
      </c>
      <c r="S1529" s="547">
        <v>-560320</v>
      </c>
      <c r="T1529" s="547">
        <v>-552160</v>
      </c>
      <c r="U1529" s="547"/>
      <c r="V1529" s="547">
        <f t="shared" si="918"/>
        <v>-559980</v>
      </c>
      <c r="W1529" s="305" t="s">
        <v>321</v>
      </c>
      <c r="X1529" s="305"/>
      <c r="Y1529" s="548">
        <f t="shared" si="960"/>
        <v>0</v>
      </c>
      <c r="Z1529" s="549">
        <f t="shared" si="960"/>
        <v>0</v>
      </c>
      <c r="AA1529" s="549">
        <f t="shared" si="960"/>
        <v>0</v>
      </c>
      <c r="AB1529" s="282">
        <f t="shared" si="916"/>
        <v>-552160</v>
      </c>
      <c r="AC1529" s="281">
        <f t="shared" si="917"/>
        <v>0</v>
      </c>
      <c r="AD1529" s="549">
        <f t="shared" si="920"/>
        <v>0</v>
      </c>
      <c r="AE1529" s="553">
        <f t="shared" si="921"/>
        <v>0</v>
      </c>
      <c r="AF1529" s="282">
        <f t="shared" si="922"/>
        <v>-552160</v>
      </c>
      <c r="AG1529" s="283">
        <f t="shared" si="929"/>
        <v>-552160</v>
      </c>
      <c r="AH1529" s="281">
        <f t="shared" si="941"/>
        <v>0</v>
      </c>
      <c r="AI1529" s="551">
        <f t="shared" si="944"/>
        <v>0</v>
      </c>
      <c r="AJ1529" s="549">
        <f t="shared" si="944"/>
        <v>0</v>
      </c>
      <c r="AK1529" s="549">
        <f t="shared" si="944"/>
        <v>0</v>
      </c>
      <c r="AL1529" s="282">
        <f t="shared" si="953"/>
        <v>-559980</v>
      </c>
      <c r="AM1529" s="281">
        <f t="shared" si="954"/>
        <v>0</v>
      </c>
      <c r="AN1529" s="549">
        <f t="shared" si="955"/>
        <v>0</v>
      </c>
      <c r="AO1529" s="549">
        <f t="shared" si="956"/>
        <v>0</v>
      </c>
      <c r="AP1529" s="549">
        <f t="shared" si="961"/>
        <v>-559980</v>
      </c>
      <c r="AQ1529" s="283">
        <f t="shared" si="951"/>
        <v>-559980</v>
      </c>
      <c r="AR1529" s="281">
        <f t="shared" si="952"/>
        <v>0</v>
      </c>
      <c r="AT1529" s="446" t="s">
        <v>2066</v>
      </c>
      <c r="AU1529" s="344"/>
      <c r="AV1529" s="447" t="str">
        <f t="shared" si="957"/>
        <v>CA</v>
      </c>
      <c r="AW1529" s="447" t="str">
        <f t="shared" si="957"/>
        <v>CL</v>
      </c>
      <c r="AX1529" s="447" t="str">
        <f t="shared" si="957"/>
        <v>AIC</v>
      </c>
      <c r="AY1529" s="447" t="str">
        <f t="shared" si="959"/>
        <v>ERB</v>
      </c>
      <c r="AZ1529" s="447" t="str">
        <f t="shared" si="959"/>
        <v>GRB</v>
      </c>
      <c r="BA1529" s="447" t="str">
        <f t="shared" si="959"/>
        <v>Non-Op</v>
      </c>
      <c r="BC1529" s="449" t="s">
        <v>2100</v>
      </c>
      <c r="BD1529" s="552">
        <f t="shared" si="933"/>
        <v>-552160</v>
      </c>
      <c r="BF1529" s="435"/>
      <c r="BG1529" s="435"/>
      <c r="BH1529" s="435"/>
      <c r="BI1529" s="435"/>
      <c r="BJ1529" s="435"/>
      <c r="BK1529" s="435"/>
      <c r="BL1529" s="435"/>
      <c r="BN1529" s="444"/>
    </row>
    <row r="1530" spans="1:66" s="28" customFormat="1" ht="12" customHeight="1">
      <c r="A1530" s="287">
        <v>25300293</v>
      </c>
      <c r="B1530" s="288" t="str">
        <f t="shared" si="958"/>
        <v>25300293</v>
      </c>
      <c r="C1530" s="444" t="s">
        <v>1945</v>
      </c>
      <c r="D1530" s="445" t="s">
        <v>1165</v>
      </c>
      <c r="E1530" s="445"/>
      <c r="F1530" s="444"/>
      <c r="G1530" s="445"/>
      <c r="H1530" s="547">
        <v>-13251015.640000001</v>
      </c>
      <c r="I1530" s="547">
        <v>-13734034.640000001</v>
      </c>
      <c r="J1530" s="547">
        <v>-14217053.640000001</v>
      </c>
      <c r="K1530" s="547">
        <v>-8110689.6600000001</v>
      </c>
      <c r="L1530" s="547">
        <v>-8814565.6600000001</v>
      </c>
      <c r="M1530" s="547">
        <v>-9518441.6600000001</v>
      </c>
      <c r="N1530" s="547">
        <v>-10371432.66</v>
      </c>
      <c r="O1530" s="547">
        <v>-11050456.66</v>
      </c>
      <c r="P1530" s="547">
        <v>-11729480.66</v>
      </c>
      <c r="Q1530" s="547">
        <v>-12446011.66</v>
      </c>
      <c r="R1530" s="547">
        <v>-13164899.66</v>
      </c>
      <c r="S1530" s="547">
        <v>-13883787.66</v>
      </c>
      <c r="T1530" s="547">
        <v>-13984328.66</v>
      </c>
      <c r="U1530" s="547"/>
      <c r="V1530" s="547">
        <f t="shared" si="918"/>
        <v>-11721543.864166664</v>
      </c>
      <c r="W1530" s="285"/>
      <c r="X1530" s="285"/>
      <c r="Y1530" s="548">
        <f t="shared" si="960"/>
        <v>0</v>
      </c>
      <c r="Z1530" s="549">
        <f t="shared" si="960"/>
        <v>0</v>
      </c>
      <c r="AA1530" s="549">
        <f t="shared" si="960"/>
        <v>0</v>
      </c>
      <c r="AB1530" s="282">
        <f t="shared" si="916"/>
        <v>-13984328.66</v>
      </c>
      <c r="AC1530" s="281">
        <f t="shared" si="917"/>
        <v>0</v>
      </c>
      <c r="AD1530" s="549">
        <f t="shared" si="920"/>
        <v>0</v>
      </c>
      <c r="AE1530" s="553">
        <f t="shared" si="921"/>
        <v>0</v>
      </c>
      <c r="AF1530" s="282">
        <f t="shared" si="922"/>
        <v>-13984328.66</v>
      </c>
      <c r="AG1530" s="283">
        <f t="shared" si="929"/>
        <v>-13984328.66</v>
      </c>
      <c r="AH1530" s="281">
        <f t="shared" si="941"/>
        <v>0</v>
      </c>
      <c r="AI1530" s="551">
        <f t="shared" si="944"/>
        <v>0</v>
      </c>
      <c r="AJ1530" s="549">
        <f t="shared" si="944"/>
        <v>0</v>
      </c>
      <c r="AK1530" s="549">
        <f t="shared" si="944"/>
        <v>0</v>
      </c>
      <c r="AL1530" s="282">
        <f t="shared" si="953"/>
        <v>-11721543.864166664</v>
      </c>
      <c r="AM1530" s="281">
        <f t="shared" si="954"/>
        <v>0</v>
      </c>
      <c r="AN1530" s="549">
        <f t="shared" si="955"/>
        <v>0</v>
      </c>
      <c r="AO1530" s="549">
        <f t="shared" si="956"/>
        <v>0</v>
      </c>
      <c r="AP1530" s="549">
        <f t="shared" si="961"/>
        <v>-11721543.864166664</v>
      </c>
      <c r="AQ1530" s="283">
        <f t="shared" si="951"/>
        <v>-11721543.864166664</v>
      </c>
      <c r="AR1530" s="281">
        <f t="shared" si="952"/>
        <v>0</v>
      </c>
      <c r="AT1530" s="446" t="s">
        <v>2079</v>
      </c>
      <c r="AU1530" s="344"/>
      <c r="AV1530" s="447" t="str">
        <f t="shared" si="957"/>
        <v>CA</v>
      </c>
      <c r="AW1530" s="447" t="str">
        <f t="shared" si="957"/>
        <v>CL</v>
      </c>
      <c r="AX1530" s="447" t="str">
        <f t="shared" si="957"/>
        <v>AIC</v>
      </c>
      <c r="AY1530" s="447" t="str">
        <f t="shared" si="959"/>
        <v>ERB</v>
      </c>
      <c r="AZ1530" s="447" t="str">
        <f t="shared" si="959"/>
        <v>GRB</v>
      </c>
      <c r="BA1530" s="447" t="str">
        <f t="shared" si="959"/>
        <v>Non-Op</v>
      </c>
      <c r="BC1530" s="449" t="s">
        <v>2100</v>
      </c>
      <c r="BD1530" s="552">
        <f t="shared" si="933"/>
        <v>-13984328.66</v>
      </c>
      <c r="BF1530" s="435"/>
      <c r="BG1530" s="435"/>
      <c r="BH1530" s="435"/>
      <c r="BI1530" s="435"/>
      <c r="BJ1530" s="435"/>
      <c r="BK1530" s="435"/>
      <c r="BL1530" s="435"/>
      <c r="BN1530" s="444"/>
    </row>
    <row r="1531" spans="1:66" s="28" customFormat="1" ht="12" customHeight="1">
      <c r="A1531" s="287">
        <v>25300303</v>
      </c>
      <c r="B1531" s="288" t="str">
        <f t="shared" si="958"/>
        <v>25300303</v>
      </c>
      <c r="C1531" s="444" t="s">
        <v>1946</v>
      </c>
      <c r="D1531" s="445" t="s">
        <v>2092</v>
      </c>
      <c r="E1531" s="445"/>
      <c r="F1531" s="444"/>
      <c r="G1531" s="445"/>
      <c r="H1531" s="547">
        <v>-44462.1</v>
      </c>
      <c r="I1531" s="547">
        <v>-44462.1</v>
      </c>
      <c r="J1531" s="547">
        <v>-44462.1</v>
      </c>
      <c r="K1531" s="547">
        <v>-44462.1</v>
      </c>
      <c r="L1531" s="547">
        <v>-43369.59</v>
      </c>
      <c r="M1531" s="547">
        <v>-43369.59</v>
      </c>
      <c r="N1531" s="547">
        <v>-43369.59</v>
      </c>
      <c r="O1531" s="547">
        <v>-43369.59</v>
      </c>
      <c r="P1531" s="547">
        <v>-43369.59</v>
      </c>
      <c r="Q1531" s="547">
        <v>-155707.85999999999</v>
      </c>
      <c r="R1531" s="547">
        <v>-138143.1</v>
      </c>
      <c r="S1531" s="547">
        <v>-138143.1</v>
      </c>
      <c r="T1531" s="547">
        <v>-138143.1</v>
      </c>
      <c r="U1531" s="547"/>
      <c r="V1531" s="547">
        <f t="shared" si="918"/>
        <v>-72794.242499999978</v>
      </c>
      <c r="W1531" s="285"/>
      <c r="X1531" s="285"/>
      <c r="Y1531" s="548">
        <f t="shared" si="960"/>
        <v>0</v>
      </c>
      <c r="Z1531" s="549">
        <f t="shared" si="960"/>
        <v>-138143.1</v>
      </c>
      <c r="AA1531" s="549">
        <f t="shared" si="960"/>
        <v>0</v>
      </c>
      <c r="AB1531" s="282">
        <f t="shared" si="916"/>
        <v>0</v>
      </c>
      <c r="AC1531" s="281">
        <f t="shared" si="917"/>
        <v>0</v>
      </c>
      <c r="AD1531" s="549">
        <f t="shared" si="920"/>
        <v>0</v>
      </c>
      <c r="AE1531" s="553">
        <f t="shared" si="921"/>
        <v>0</v>
      </c>
      <c r="AF1531" s="282">
        <f t="shared" si="922"/>
        <v>0</v>
      </c>
      <c r="AG1531" s="283">
        <f t="shared" si="929"/>
        <v>0</v>
      </c>
      <c r="AH1531" s="281">
        <f t="shared" si="941"/>
        <v>0</v>
      </c>
      <c r="AI1531" s="551">
        <f t="shared" si="944"/>
        <v>0</v>
      </c>
      <c r="AJ1531" s="549">
        <f t="shared" si="944"/>
        <v>-72794.242499999978</v>
      </c>
      <c r="AK1531" s="549">
        <f t="shared" si="944"/>
        <v>0</v>
      </c>
      <c r="AL1531" s="282">
        <f t="shared" si="953"/>
        <v>0</v>
      </c>
      <c r="AM1531" s="281">
        <f t="shared" si="954"/>
        <v>0</v>
      </c>
      <c r="AN1531" s="549">
        <f t="shared" si="955"/>
        <v>0</v>
      </c>
      <c r="AO1531" s="549">
        <f t="shared" si="956"/>
        <v>0</v>
      </c>
      <c r="AP1531" s="549">
        <f t="shared" si="961"/>
        <v>0</v>
      </c>
      <c r="AQ1531" s="283">
        <f t="shared" si="951"/>
        <v>0</v>
      </c>
      <c r="AR1531" s="281">
        <f t="shared" si="952"/>
        <v>0</v>
      </c>
      <c r="AT1531" s="446"/>
      <c r="AU1531" s="344"/>
      <c r="AV1531" s="447" t="str">
        <f t="shared" si="957"/>
        <v>CA</v>
      </c>
      <c r="AW1531" s="447" t="str">
        <f t="shared" si="957"/>
        <v>CL</v>
      </c>
      <c r="AX1531" s="447" t="str">
        <f t="shared" si="957"/>
        <v>AIC</v>
      </c>
      <c r="AY1531" s="447" t="str">
        <f t="shared" si="959"/>
        <v>ERB</v>
      </c>
      <c r="AZ1531" s="447" t="str">
        <f t="shared" si="959"/>
        <v>GRB</v>
      </c>
      <c r="BA1531" s="447" t="str">
        <f t="shared" si="959"/>
        <v>Non-Op</v>
      </c>
      <c r="BC1531" s="445" t="s">
        <v>2342</v>
      </c>
      <c r="BD1531" s="552">
        <f t="shared" si="933"/>
        <v>-138143.1</v>
      </c>
      <c r="BF1531" s="435"/>
      <c r="BG1531" s="435"/>
      <c r="BH1531" s="435"/>
      <c r="BI1531" s="435"/>
      <c r="BJ1531" s="435"/>
      <c r="BK1531" s="435"/>
      <c r="BL1531" s="435"/>
      <c r="BN1531" s="444"/>
    </row>
    <row r="1532" spans="1:66" s="28" customFormat="1" ht="12" customHeight="1">
      <c r="A1532" s="287">
        <v>25300323</v>
      </c>
      <c r="B1532" s="288" t="str">
        <f t="shared" si="958"/>
        <v>25300323</v>
      </c>
      <c r="C1532" s="444" t="s">
        <v>3005</v>
      </c>
      <c r="D1532" s="445" t="s">
        <v>2092</v>
      </c>
      <c r="E1532" s="445"/>
      <c r="F1532" s="444"/>
      <c r="G1532" s="445"/>
      <c r="H1532" s="547">
        <v>0</v>
      </c>
      <c r="I1532" s="547">
        <v>0</v>
      </c>
      <c r="J1532" s="547">
        <v>0</v>
      </c>
      <c r="K1532" s="547">
        <v>0</v>
      </c>
      <c r="L1532" s="547">
        <v>0</v>
      </c>
      <c r="M1532" s="547">
        <v>0</v>
      </c>
      <c r="N1532" s="547">
        <v>0</v>
      </c>
      <c r="O1532" s="547">
        <v>0</v>
      </c>
      <c r="P1532" s="547">
        <v>0</v>
      </c>
      <c r="Q1532" s="547">
        <v>0</v>
      </c>
      <c r="R1532" s="547">
        <v>0</v>
      </c>
      <c r="S1532" s="547">
        <v>0</v>
      </c>
      <c r="T1532" s="547">
        <v>0</v>
      </c>
      <c r="U1532" s="547"/>
      <c r="V1532" s="547">
        <f t="shared" si="918"/>
        <v>0</v>
      </c>
      <c r="W1532" s="285"/>
      <c r="X1532" s="286"/>
      <c r="Y1532" s="548">
        <f t="shared" si="960"/>
        <v>0</v>
      </c>
      <c r="Z1532" s="549">
        <f t="shared" si="960"/>
        <v>0</v>
      </c>
      <c r="AA1532" s="549">
        <f t="shared" si="960"/>
        <v>0</v>
      </c>
      <c r="AB1532" s="282">
        <f t="shared" si="916"/>
        <v>0</v>
      </c>
      <c r="AC1532" s="281">
        <f t="shared" si="917"/>
        <v>0</v>
      </c>
      <c r="AD1532" s="549">
        <f t="shared" si="920"/>
        <v>0</v>
      </c>
      <c r="AE1532" s="553">
        <f t="shared" si="921"/>
        <v>0</v>
      </c>
      <c r="AF1532" s="282">
        <f t="shared" si="922"/>
        <v>0</v>
      </c>
      <c r="AG1532" s="283">
        <f t="shared" si="929"/>
        <v>0</v>
      </c>
      <c r="AH1532" s="281">
        <f t="shared" si="941"/>
        <v>0</v>
      </c>
      <c r="AI1532" s="551">
        <f t="shared" si="944"/>
        <v>0</v>
      </c>
      <c r="AJ1532" s="549">
        <f t="shared" si="944"/>
        <v>0</v>
      </c>
      <c r="AK1532" s="549">
        <f t="shared" si="944"/>
        <v>0</v>
      </c>
      <c r="AL1532" s="282">
        <f t="shared" si="953"/>
        <v>0</v>
      </c>
      <c r="AM1532" s="281">
        <f t="shared" si="954"/>
        <v>0</v>
      </c>
      <c r="AN1532" s="549">
        <f t="shared" si="955"/>
        <v>0</v>
      </c>
      <c r="AO1532" s="549">
        <f t="shared" si="956"/>
        <v>0</v>
      </c>
      <c r="AP1532" s="549">
        <f t="shared" si="961"/>
        <v>0</v>
      </c>
      <c r="AQ1532" s="283">
        <f t="shared" si="951"/>
        <v>0</v>
      </c>
      <c r="AR1532" s="281">
        <f t="shared" si="952"/>
        <v>0</v>
      </c>
      <c r="AT1532" s="446"/>
      <c r="AU1532" s="344"/>
      <c r="AV1532" s="447" t="str">
        <f t="shared" si="957"/>
        <v>CA</v>
      </c>
      <c r="AW1532" s="447" t="str">
        <f t="shared" si="957"/>
        <v>CL</v>
      </c>
      <c r="AX1532" s="447" t="str">
        <f t="shared" si="957"/>
        <v>AIC</v>
      </c>
      <c r="AY1532" s="447" t="str">
        <f t="shared" si="959"/>
        <v>ERB</v>
      </c>
      <c r="AZ1532" s="447" t="str">
        <f t="shared" si="959"/>
        <v>GRB</v>
      </c>
      <c r="BA1532" s="447" t="str">
        <f t="shared" si="959"/>
        <v>Non-Op</v>
      </c>
      <c r="BC1532" s="445" t="s">
        <v>2342</v>
      </c>
      <c r="BD1532" s="552">
        <f t="shared" si="933"/>
        <v>0</v>
      </c>
      <c r="BF1532" s="435"/>
      <c r="BG1532" s="435"/>
      <c r="BH1532" s="435"/>
      <c r="BI1532" s="435"/>
      <c r="BJ1532" s="435"/>
      <c r="BK1532" s="435"/>
      <c r="BL1532" s="435"/>
      <c r="BN1532" s="444"/>
    </row>
    <row r="1533" spans="1:66" s="28" customFormat="1" ht="12" customHeight="1">
      <c r="A1533" s="287">
        <v>25300343</v>
      </c>
      <c r="B1533" s="288" t="str">
        <f t="shared" si="958"/>
        <v>25300343</v>
      </c>
      <c r="C1533" s="444" t="s">
        <v>1947</v>
      </c>
      <c r="D1533" s="445" t="s">
        <v>2092</v>
      </c>
      <c r="E1533" s="445"/>
      <c r="F1533" s="444"/>
      <c r="G1533" s="445"/>
      <c r="H1533" s="547">
        <v>-1997242.87</v>
      </c>
      <c r="I1533" s="547">
        <v>-1997242.87</v>
      </c>
      <c r="J1533" s="547">
        <v>-1997242.87</v>
      </c>
      <c r="K1533" s="547">
        <v>-1895098.39</v>
      </c>
      <c r="L1533" s="547">
        <v>-1895098.39</v>
      </c>
      <c r="M1533" s="547">
        <v>-1895098.39</v>
      </c>
      <c r="N1533" s="547">
        <v>-1804616.71</v>
      </c>
      <c r="O1533" s="547">
        <v>-1804616.71</v>
      </c>
      <c r="P1533" s="547">
        <v>-1804616.71</v>
      </c>
      <c r="Q1533" s="547">
        <v>-1662885.67</v>
      </c>
      <c r="R1533" s="547">
        <v>-1662885.67</v>
      </c>
      <c r="S1533" s="547">
        <v>-1662885.67</v>
      </c>
      <c r="T1533" s="547">
        <v>-1774824.72</v>
      </c>
      <c r="U1533" s="547"/>
      <c r="V1533" s="547">
        <f t="shared" si="918"/>
        <v>-1830693.4870833338</v>
      </c>
      <c r="W1533" s="285"/>
      <c r="X1533" s="286"/>
      <c r="Y1533" s="548">
        <f t="shared" si="960"/>
        <v>0</v>
      </c>
      <c r="Z1533" s="549">
        <f t="shared" si="960"/>
        <v>-1774824.72</v>
      </c>
      <c r="AA1533" s="549">
        <f t="shared" si="960"/>
        <v>0</v>
      </c>
      <c r="AB1533" s="282">
        <f t="shared" si="916"/>
        <v>0</v>
      </c>
      <c r="AC1533" s="281">
        <f t="shared" si="917"/>
        <v>0</v>
      </c>
      <c r="AD1533" s="549">
        <f t="shared" si="920"/>
        <v>0</v>
      </c>
      <c r="AE1533" s="553">
        <f t="shared" si="921"/>
        <v>0</v>
      </c>
      <c r="AF1533" s="282">
        <f t="shared" si="922"/>
        <v>0</v>
      </c>
      <c r="AG1533" s="283">
        <f t="shared" si="929"/>
        <v>0</v>
      </c>
      <c r="AH1533" s="281">
        <f t="shared" si="941"/>
        <v>0</v>
      </c>
      <c r="AI1533" s="551">
        <f t="shared" ref="AI1533:AK1552" si="962">IF($D1533=AI$5,$V1533,0)</f>
        <v>0</v>
      </c>
      <c r="AJ1533" s="549">
        <f t="shared" si="962"/>
        <v>-1830693.4870833338</v>
      </c>
      <c r="AK1533" s="549">
        <f t="shared" si="962"/>
        <v>0</v>
      </c>
      <c r="AL1533" s="282">
        <f t="shared" si="953"/>
        <v>0</v>
      </c>
      <c r="AM1533" s="281">
        <f t="shared" si="954"/>
        <v>0</v>
      </c>
      <c r="AN1533" s="549">
        <f t="shared" si="955"/>
        <v>0</v>
      </c>
      <c r="AO1533" s="549">
        <f t="shared" si="956"/>
        <v>0</v>
      </c>
      <c r="AP1533" s="549">
        <f t="shared" si="961"/>
        <v>0</v>
      </c>
      <c r="AQ1533" s="283">
        <f t="shared" si="951"/>
        <v>0</v>
      </c>
      <c r="AR1533" s="281">
        <f t="shared" si="952"/>
        <v>0</v>
      </c>
      <c r="AT1533" s="446"/>
      <c r="AU1533" s="344"/>
      <c r="AV1533" s="447" t="str">
        <f t="shared" si="957"/>
        <v>CA</v>
      </c>
      <c r="AW1533" s="447" t="str">
        <f t="shared" si="957"/>
        <v>CL</v>
      </c>
      <c r="AX1533" s="447" t="str">
        <f t="shared" si="957"/>
        <v>AIC</v>
      </c>
      <c r="AY1533" s="447" t="str">
        <f t="shared" si="959"/>
        <v>ERB</v>
      </c>
      <c r="AZ1533" s="447" t="str">
        <f t="shared" si="959"/>
        <v>GRB</v>
      </c>
      <c r="BA1533" s="447" t="str">
        <f t="shared" si="959"/>
        <v>Non-Op</v>
      </c>
      <c r="BC1533" s="445" t="s">
        <v>2342</v>
      </c>
      <c r="BD1533" s="552">
        <f t="shared" si="933"/>
        <v>-1774824.72</v>
      </c>
      <c r="BF1533" s="435"/>
      <c r="BG1533" s="435"/>
      <c r="BH1533" s="435"/>
      <c r="BI1533" s="435"/>
      <c r="BJ1533" s="435"/>
      <c r="BK1533" s="435"/>
      <c r="BL1533" s="435"/>
      <c r="BN1533" s="444"/>
    </row>
    <row r="1534" spans="1:66" s="28" customFormat="1" ht="12" customHeight="1">
      <c r="A1534" s="287">
        <v>25300353</v>
      </c>
      <c r="B1534" s="288" t="str">
        <f t="shared" si="958"/>
        <v>25300353</v>
      </c>
      <c r="C1534" s="444" t="s">
        <v>1948</v>
      </c>
      <c r="D1534" s="445" t="s">
        <v>2087</v>
      </c>
      <c r="E1534" s="445"/>
      <c r="F1534" s="444"/>
      <c r="G1534" s="445"/>
      <c r="H1534" s="547">
        <v>-4772752.83</v>
      </c>
      <c r="I1534" s="547">
        <v>-4714548.53</v>
      </c>
      <c r="J1534" s="547">
        <v>-4656344.2300000004</v>
      </c>
      <c r="K1534" s="547">
        <v>-4598139.93</v>
      </c>
      <c r="L1534" s="547">
        <v>-4539935.63</v>
      </c>
      <c r="M1534" s="547">
        <v>-4481731.33</v>
      </c>
      <c r="N1534" s="547">
        <v>-4423527.03</v>
      </c>
      <c r="O1534" s="547">
        <v>-4365322.7300000004</v>
      </c>
      <c r="P1534" s="547">
        <v>-4307118.43</v>
      </c>
      <c r="Q1534" s="547">
        <v>-4248914.13</v>
      </c>
      <c r="R1534" s="547">
        <v>-4190709.83</v>
      </c>
      <c r="S1534" s="547">
        <v>-4132505.53</v>
      </c>
      <c r="T1534" s="547">
        <v>-4074301.23</v>
      </c>
      <c r="U1534" s="547"/>
      <c r="V1534" s="547">
        <f t="shared" si="918"/>
        <v>-4423527.03</v>
      </c>
      <c r="W1534" s="285">
        <v>5</v>
      </c>
      <c r="X1534" s="286" t="s">
        <v>1182</v>
      </c>
      <c r="Y1534" s="548">
        <f t="shared" si="960"/>
        <v>0</v>
      </c>
      <c r="Z1534" s="549">
        <f t="shared" si="960"/>
        <v>0</v>
      </c>
      <c r="AA1534" s="549">
        <f t="shared" si="960"/>
        <v>0</v>
      </c>
      <c r="AB1534" s="282">
        <f t="shared" si="916"/>
        <v>-4074301.23</v>
      </c>
      <c r="AC1534" s="281">
        <f t="shared" si="917"/>
        <v>0</v>
      </c>
      <c r="AD1534" s="549">
        <f t="shared" si="920"/>
        <v>-2675186.187618</v>
      </c>
      <c r="AE1534" s="553">
        <f t="shared" si="921"/>
        <v>-1399115.042382</v>
      </c>
      <c r="AF1534" s="282">
        <f t="shared" si="922"/>
        <v>0</v>
      </c>
      <c r="AG1534" s="283">
        <f t="shared" si="929"/>
        <v>-4074301.23</v>
      </c>
      <c r="AH1534" s="281">
        <f t="shared" si="941"/>
        <v>0</v>
      </c>
      <c r="AI1534" s="551">
        <f t="shared" si="962"/>
        <v>0</v>
      </c>
      <c r="AJ1534" s="549">
        <f t="shared" si="962"/>
        <v>0</v>
      </c>
      <c r="AK1534" s="549">
        <f t="shared" si="962"/>
        <v>0</v>
      </c>
      <c r="AL1534" s="282">
        <f t="shared" si="953"/>
        <v>-4423527.03</v>
      </c>
      <c r="AM1534" s="281">
        <f t="shared" si="954"/>
        <v>0</v>
      </c>
      <c r="AN1534" s="549">
        <f t="shared" si="955"/>
        <v>-2904487.8478979999</v>
      </c>
      <c r="AO1534" s="549">
        <f t="shared" si="956"/>
        <v>-1519039.1821020001</v>
      </c>
      <c r="AP1534" s="549">
        <f t="shared" si="961"/>
        <v>0</v>
      </c>
      <c r="AQ1534" s="283">
        <f t="shared" si="951"/>
        <v>-4423527.03</v>
      </c>
      <c r="AR1534" s="281">
        <f t="shared" si="952"/>
        <v>0</v>
      </c>
      <c r="AT1534" s="446"/>
      <c r="AU1534" s="344"/>
      <c r="AV1534" s="447" t="str">
        <f t="shared" si="957"/>
        <v>CA</v>
      </c>
      <c r="AW1534" s="447" t="str">
        <f t="shared" si="957"/>
        <v>CL</v>
      </c>
      <c r="AX1534" s="447" t="str">
        <f t="shared" si="957"/>
        <v>AIC</v>
      </c>
      <c r="AY1534" s="447" t="str">
        <f t="shared" si="959"/>
        <v>ERB</v>
      </c>
      <c r="AZ1534" s="447" t="str">
        <f t="shared" si="959"/>
        <v>GRB</v>
      </c>
      <c r="BA1534" s="447" t="str">
        <f t="shared" si="959"/>
        <v>Non-Op</v>
      </c>
      <c r="BC1534" s="445" t="s">
        <v>2342</v>
      </c>
      <c r="BD1534" s="552">
        <f t="shared" si="933"/>
        <v>-4074301.23</v>
      </c>
      <c r="BF1534" s="435"/>
      <c r="BG1534" s="435"/>
      <c r="BH1534" s="435"/>
      <c r="BI1534" s="435"/>
      <c r="BJ1534" s="435"/>
      <c r="BK1534" s="435"/>
      <c r="BL1534" s="435"/>
      <c r="BN1534" s="444"/>
    </row>
    <row r="1535" spans="1:66" s="28" customFormat="1" ht="12" customHeight="1">
      <c r="A1535" s="287">
        <v>25300363</v>
      </c>
      <c r="B1535" s="288" t="str">
        <f t="shared" si="958"/>
        <v>25300363</v>
      </c>
      <c r="C1535" s="444" t="s">
        <v>3006</v>
      </c>
      <c r="D1535" s="445" t="s">
        <v>2087</v>
      </c>
      <c r="E1535" s="445"/>
      <c r="F1535" s="444"/>
      <c r="G1535" s="445"/>
      <c r="H1535" s="547">
        <v>0</v>
      </c>
      <c r="I1535" s="547">
        <v>0</v>
      </c>
      <c r="J1535" s="547">
        <v>0</v>
      </c>
      <c r="K1535" s="547">
        <v>0</v>
      </c>
      <c r="L1535" s="547">
        <v>0</v>
      </c>
      <c r="M1535" s="547">
        <v>0</v>
      </c>
      <c r="N1535" s="547">
        <v>0</v>
      </c>
      <c r="O1535" s="547">
        <v>0</v>
      </c>
      <c r="P1535" s="547">
        <v>0</v>
      </c>
      <c r="Q1535" s="547">
        <v>0</v>
      </c>
      <c r="R1535" s="547">
        <v>0</v>
      </c>
      <c r="S1535" s="547">
        <v>0</v>
      </c>
      <c r="T1535" s="547">
        <v>0</v>
      </c>
      <c r="U1535" s="547"/>
      <c r="V1535" s="547">
        <f t="shared" si="918"/>
        <v>0</v>
      </c>
      <c r="W1535" s="285">
        <v>5</v>
      </c>
      <c r="X1535" s="286" t="s">
        <v>1182</v>
      </c>
      <c r="Y1535" s="548">
        <f t="shared" si="960"/>
        <v>0</v>
      </c>
      <c r="Z1535" s="549">
        <f t="shared" si="960"/>
        <v>0</v>
      </c>
      <c r="AA1535" s="549">
        <f t="shared" si="960"/>
        <v>0</v>
      </c>
      <c r="AB1535" s="282">
        <f t="shared" si="916"/>
        <v>0</v>
      </c>
      <c r="AC1535" s="281">
        <f t="shared" si="917"/>
        <v>0</v>
      </c>
      <c r="AD1535" s="549">
        <f t="shared" si="920"/>
        <v>0</v>
      </c>
      <c r="AE1535" s="553">
        <f t="shared" si="921"/>
        <v>0</v>
      </c>
      <c r="AF1535" s="282">
        <f t="shared" si="922"/>
        <v>0</v>
      </c>
      <c r="AG1535" s="283">
        <f t="shared" si="929"/>
        <v>0</v>
      </c>
      <c r="AH1535" s="281">
        <f t="shared" si="941"/>
        <v>0</v>
      </c>
      <c r="AI1535" s="551">
        <f t="shared" si="962"/>
        <v>0</v>
      </c>
      <c r="AJ1535" s="549">
        <f t="shared" si="962"/>
        <v>0</v>
      </c>
      <c r="AK1535" s="549">
        <f t="shared" si="962"/>
        <v>0</v>
      </c>
      <c r="AL1535" s="282">
        <f t="shared" si="953"/>
        <v>0</v>
      </c>
      <c r="AM1535" s="281">
        <f t="shared" si="954"/>
        <v>0</v>
      </c>
      <c r="AN1535" s="549">
        <f t="shared" si="955"/>
        <v>0</v>
      </c>
      <c r="AO1535" s="549">
        <f t="shared" si="956"/>
        <v>0</v>
      </c>
      <c r="AP1535" s="549">
        <f t="shared" si="961"/>
        <v>0</v>
      </c>
      <c r="AQ1535" s="283">
        <f t="shared" si="951"/>
        <v>0</v>
      </c>
      <c r="AR1535" s="281">
        <f t="shared" si="952"/>
        <v>0</v>
      </c>
      <c r="AT1535" s="446"/>
      <c r="AU1535" s="344"/>
      <c r="AV1535" s="447" t="str">
        <f t="shared" si="957"/>
        <v>CA</v>
      </c>
      <c r="AW1535" s="447" t="str">
        <f t="shared" si="957"/>
        <v>CL</v>
      </c>
      <c r="AX1535" s="447" t="str">
        <f t="shared" si="957"/>
        <v>AIC</v>
      </c>
      <c r="AY1535" s="447" t="str">
        <f t="shared" si="959"/>
        <v>ERB</v>
      </c>
      <c r="AZ1535" s="447" t="str">
        <f t="shared" si="959"/>
        <v>GRB</v>
      </c>
      <c r="BA1535" s="447" t="str">
        <f t="shared" si="959"/>
        <v>Non-Op</v>
      </c>
      <c r="BC1535" s="445" t="s">
        <v>2342</v>
      </c>
      <c r="BD1535" s="552">
        <f t="shared" si="933"/>
        <v>0</v>
      </c>
      <c r="BF1535" s="435"/>
      <c r="BG1535" s="435"/>
      <c r="BH1535" s="435"/>
      <c r="BI1535" s="435"/>
      <c r="BJ1535" s="435"/>
      <c r="BK1535" s="435"/>
      <c r="BL1535" s="435"/>
      <c r="BN1535" s="444"/>
    </row>
    <row r="1536" spans="1:66" s="28" customFormat="1" ht="12" customHeight="1">
      <c r="A1536" s="287">
        <v>25300371</v>
      </c>
      <c r="B1536" s="288" t="str">
        <f t="shared" si="958"/>
        <v>25300371</v>
      </c>
      <c r="C1536" s="444" t="s">
        <v>1949</v>
      </c>
      <c r="D1536" s="445" t="s">
        <v>2092</v>
      </c>
      <c r="E1536" s="445"/>
      <c r="F1536" s="444"/>
      <c r="G1536" s="445"/>
      <c r="H1536" s="547">
        <v>0</v>
      </c>
      <c r="I1536" s="547">
        <v>-3709900.81</v>
      </c>
      <c r="J1536" s="547">
        <v>-6257731.4500000002</v>
      </c>
      <c r="K1536" s="547">
        <v>-6257731.4500000002</v>
      </c>
      <c r="L1536" s="547">
        <v>-6257731.4500000002</v>
      </c>
      <c r="M1536" s="547">
        <v>-6257731.4500000002</v>
      </c>
      <c r="N1536" s="547">
        <v>-5308644.6100000003</v>
      </c>
      <c r="O1536" s="547">
        <v>0</v>
      </c>
      <c r="P1536" s="547">
        <v>0</v>
      </c>
      <c r="Q1536" s="547">
        <v>0</v>
      </c>
      <c r="R1536" s="547">
        <v>0</v>
      </c>
      <c r="S1536" s="547">
        <v>0</v>
      </c>
      <c r="T1536" s="547">
        <v>0</v>
      </c>
      <c r="U1536" s="547"/>
      <c r="V1536" s="547">
        <f t="shared" si="918"/>
        <v>-2837455.9350000001</v>
      </c>
      <c r="W1536" s="285"/>
      <c r="X1536" s="286"/>
      <c r="Y1536" s="548">
        <f t="shared" si="960"/>
        <v>0</v>
      </c>
      <c r="Z1536" s="549">
        <f t="shared" si="960"/>
        <v>0</v>
      </c>
      <c r="AA1536" s="549">
        <f t="shared" si="960"/>
        <v>0</v>
      </c>
      <c r="AB1536" s="282">
        <f t="shared" si="916"/>
        <v>0</v>
      </c>
      <c r="AC1536" s="281">
        <f t="shared" si="917"/>
        <v>0</v>
      </c>
      <c r="AD1536" s="549">
        <f t="shared" si="920"/>
        <v>0</v>
      </c>
      <c r="AE1536" s="553">
        <f t="shared" si="921"/>
        <v>0</v>
      </c>
      <c r="AF1536" s="282">
        <f t="shared" si="922"/>
        <v>0</v>
      </c>
      <c r="AG1536" s="283">
        <f t="shared" si="929"/>
        <v>0</v>
      </c>
      <c r="AH1536" s="281">
        <f t="shared" si="941"/>
        <v>0</v>
      </c>
      <c r="AI1536" s="551">
        <f t="shared" si="962"/>
        <v>0</v>
      </c>
      <c r="AJ1536" s="549">
        <f t="shared" si="962"/>
        <v>-2837455.9350000001</v>
      </c>
      <c r="AK1536" s="549">
        <f t="shared" si="962"/>
        <v>0</v>
      </c>
      <c r="AL1536" s="282">
        <f t="shared" si="953"/>
        <v>0</v>
      </c>
      <c r="AM1536" s="281">
        <f t="shared" si="954"/>
        <v>0</v>
      </c>
      <c r="AN1536" s="549">
        <f t="shared" si="955"/>
        <v>0</v>
      </c>
      <c r="AO1536" s="549">
        <f t="shared" si="956"/>
        <v>0</v>
      </c>
      <c r="AP1536" s="549">
        <f t="shared" si="961"/>
        <v>0</v>
      </c>
      <c r="AQ1536" s="283">
        <f t="shared" si="951"/>
        <v>0</v>
      </c>
      <c r="AR1536" s="281">
        <f t="shared" si="952"/>
        <v>0</v>
      </c>
      <c r="AT1536" s="446"/>
      <c r="AU1536" s="344"/>
      <c r="AV1536" s="447" t="str">
        <f t="shared" si="957"/>
        <v>CA</v>
      </c>
      <c r="AW1536" s="447" t="str">
        <f t="shared" si="957"/>
        <v>CL</v>
      </c>
      <c r="AX1536" s="447" t="str">
        <f t="shared" si="957"/>
        <v>AIC</v>
      </c>
      <c r="AY1536" s="447" t="str">
        <f t="shared" si="959"/>
        <v>ERB</v>
      </c>
      <c r="AZ1536" s="447" t="str">
        <f t="shared" si="959"/>
        <v>GRB</v>
      </c>
      <c r="BA1536" s="447" t="str">
        <f t="shared" si="959"/>
        <v>Non-Op</v>
      </c>
      <c r="BC1536" s="445" t="s">
        <v>2342</v>
      </c>
      <c r="BD1536" s="552">
        <f t="shared" si="933"/>
        <v>0</v>
      </c>
      <c r="BF1536" s="435"/>
      <c r="BG1536" s="435"/>
      <c r="BH1536" s="435"/>
      <c r="BI1536" s="435"/>
      <c r="BJ1536" s="435"/>
      <c r="BK1536" s="435"/>
      <c r="BL1536" s="435"/>
      <c r="BN1536" s="444"/>
    </row>
    <row r="1537" spans="1:66" s="28" customFormat="1" ht="12" customHeight="1">
      <c r="A1537" s="287">
        <v>25300413</v>
      </c>
      <c r="B1537" s="288" t="str">
        <f t="shared" si="958"/>
        <v>25300413</v>
      </c>
      <c r="C1537" s="444" t="s">
        <v>3007</v>
      </c>
      <c r="D1537" s="445" t="s">
        <v>2087</v>
      </c>
      <c r="E1537" s="445"/>
      <c r="F1537" s="444"/>
      <c r="G1537" s="445"/>
      <c r="H1537" s="547">
        <v>0</v>
      </c>
      <c r="I1537" s="547">
        <v>0</v>
      </c>
      <c r="J1537" s="547">
        <v>0</v>
      </c>
      <c r="K1537" s="547">
        <v>0</v>
      </c>
      <c r="L1537" s="547">
        <v>0</v>
      </c>
      <c r="M1537" s="547">
        <v>0</v>
      </c>
      <c r="N1537" s="547">
        <v>0</v>
      </c>
      <c r="O1537" s="547">
        <v>0</v>
      </c>
      <c r="P1537" s="547">
        <v>0</v>
      </c>
      <c r="Q1537" s="547">
        <v>0</v>
      </c>
      <c r="R1537" s="547">
        <v>0</v>
      </c>
      <c r="S1537" s="547">
        <v>0</v>
      </c>
      <c r="T1537" s="547">
        <v>0</v>
      </c>
      <c r="U1537" s="547"/>
      <c r="V1537" s="547">
        <f t="shared" si="918"/>
        <v>0</v>
      </c>
      <c r="W1537" s="285">
        <v>5</v>
      </c>
      <c r="X1537" s="286" t="s">
        <v>1182</v>
      </c>
      <c r="Y1537" s="548">
        <f t="shared" si="960"/>
        <v>0</v>
      </c>
      <c r="Z1537" s="549">
        <f t="shared" si="960"/>
        <v>0</v>
      </c>
      <c r="AA1537" s="549">
        <f t="shared" si="960"/>
        <v>0</v>
      </c>
      <c r="AB1537" s="282">
        <f t="shared" si="916"/>
        <v>0</v>
      </c>
      <c r="AC1537" s="281">
        <f t="shared" si="917"/>
        <v>0</v>
      </c>
      <c r="AD1537" s="549">
        <f t="shared" si="920"/>
        <v>0</v>
      </c>
      <c r="AE1537" s="553">
        <f t="shared" si="921"/>
        <v>0</v>
      </c>
      <c r="AF1537" s="282">
        <f t="shared" si="922"/>
        <v>0</v>
      </c>
      <c r="AG1537" s="283">
        <f t="shared" si="929"/>
        <v>0</v>
      </c>
      <c r="AH1537" s="281">
        <f t="shared" si="941"/>
        <v>0</v>
      </c>
      <c r="AI1537" s="551">
        <f t="shared" si="962"/>
        <v>0</v>
      </c>
      <c r="AJ1537" s="549">
        <f t="shared" si="962"/>
        <v>0</v>
      </c>
      <c r="AK1537" s="549">
        <f t="shared" si="962"/>
        <v>0</v>
      </c>
      <c r="AL1537" s="282">
        <f t="shared" si="953"/>
        <v>0</v>
      </c>
      <c r="AM1537" s="281">
        <f t="shared" si="954"/>
        <v>0</v>
      </c>
      <c r="AN1537" s="549">
        <f t="shared" si="955"/>
        <v>0</v>
      </c>
      <c r="AO1537" s="549">
        <f t="shared" si="956"/>
        <v>0</v>
      </c>
      <c r="AP1537" s="549">
        <f t="shared" si="961"/>
        <v>0</v>
      </c>
      <c r="AQ1537" s="283">
        <f t="shared" si="951"/>
        <v>0</v>
      </c>
      <c r="AR1537" s="281">
        <f t="shared" si="952"/>
        <v>0</v>
      </c>
      <c r="AT1537" s="446"/>
      <c r="AU1537" s="344"/>
      <c r="AV1537" s="447" t="str">
        <f t="shared" si="957"/>
        <v>CA</v>
      </c>
      <c r="AW1537" s="447" t="str">
        <f t="shared" si="957"/>
        <v>CL</v>
      </c>
      <c r="AX1537" s="447" t="str">
        <f t="shared" si="957"/>
        <v>AIC</v>
      </c>
      <c r="AY1537" s="447" t="str">
        <f t="shared" si="959"/>
        <v>ERB</v>
      </c>
      <c r="AZ1537" s="447" t="str">
        <f t="shared" si="959"/>
        <v>GRB</v>
      </c>
      <c r="BA1537" s="447" t="str">
        <f t="shared" si="959"/>
        <v>Non-Op</v>
      </c>
      <c r="BC1537" s="445" t="s">
        <v>2342</v>
      </c>
      <c r="BD1537" s="552">
        <f t="shared" si="933"/>
        <v>0</v>
      </c>
      <c r="BF1537" s="435"/>
      <c r="BG1537" s="435"/>
      <c r="BH1537" s="435"/>
      <c r="BI1537" s="435"/>
      <c r="BJ1537" s="435"/>
      <c r="BK1537" s="435"/>
      <c r="BL1537" s="435"/>
      <c r="BN1537" s="444"/>
    </row>
    <row r="1538" spans="1:66" s="28" customFormat="1" ht="12" customHeight="1">
      <c r="A1538" s="287">
        <v>25300443</v>
      </c>
      <c r="B1538" s="288" t="str">
        <f t="shared" si="958"/>
        <v>25300443</v>
      </c>
      <c r="C1538" s="444" t="s">
        <v>1950</v>
      </c>
      <c r="D1538" s="445" t="s">
        <v>2087</v>
      </c>
      <c r="E1538" s="445"/>
      <c r="F1538" s="444"/>
      <c r="G1538" s="445"/>
      <c r="H1538" s="547">
        <v>0</v>
      </c>
      <c r="I1538" s="547">
        <v>0</v>
      </c>
      <c r="J1538" s="547">
        <v>0</v>
      </c>
      <c r="K1538" s="547">
        <v>0</v>
      </c>
      <c r="L1538" s="547">
        <v>0</v>
      </c>
      <c r="M1538" s="547">
        <v>0</v>
      </c>
      <c r="N1538" s="547">
        <v>0</v>
      </c>
      <c r="O1538" s="547">
        <v>0</v>
      </c>
      <c r="P1538" s="547">
        <v>0</v>
      </c>
      <c r="Q1538" s="547">
        <v>0</v>
      </c>
      <c r="R1538" s="547">
        <v>0</v>
      </c>
      <c r="S1538" s="547">
        <v>0</v>
      </c>
      <c r="T1538" s="547">
        <v>0</v>
      </c>
      <c r="U1538" s="547"/>
      <c r="V1538" s="547">
        <f t="shared" si="918"/>
        <v>0</v>
      </c>
      <c r="W1538" s="285">
        <v>5</v>
      </c>
      <c r="X1538" s="286" t="s">
        <v>1182</v>
      </c>
      <c r="Y1538" s="548">
        <f t="shared" si="960"/>
        <v>0</v>
      </c>
      <c r="Z1538" s="549">
        <f t="shared" si="960"/>
        <v>0</v>
      </c>
      <c r="AA1538" s="549">
        <f t="shared" si="960"/>
        <v>0</v>
      </c>
      <c r="AB1538" s="282">
        <f t="shared" si="916"/>
        <v>0</v>
      </c>
      <c r="AC1538" s="281">
        <f t="shared" si="917"/>
        <v>0</v>
      </c>
      <c r="AD1538" s="549">
        <f t="shared" si="920"/>
        <v>0</v>
      </c>
      <c r="AE1538" s="553">
        <f t="shared" si="921"/>
        <v>0</v>
      </c>
      <c r="AF1538" s="282">
        <f t="shared" si="922"/>
        <v>0</v>
      </c>
      <c r="AG1538" s="283">
        <f t="shared" si="929"/>
        <v>0</v>
      </c>
      <c r="AH1538" s="281">
        <f t="shared" si="941"/>
        <v>0</v>
      </c>
      <c r="AI1538" s="551">
        <f t="shared" si="962"/>
        <v>0</v>
      </c>
      <c r="AJ1538" s="549">
        <f t="shared" si="962"/>
        <v>0</v>
      </c>
      <c r="AK1538" s="549">
        <f t="shared" si="962"/>
        <v>0</v>
      </c>
      <c r="AL1538" s="282">
        <f t="shared" si="953"/>
        <v>0</v>
      </c>
      <c r="AM1538" s="281">
        <f t="shared" si="954"/>
        <v>0</v>
      </c>
      <c r="AN1538" s="549">
        <f t="shared" si="955"/>
        <v>0</v>
      </c>
      <c r="AO1538" s="549">
        <f t="shared" si="956"/>
        <v>0</v>
      </c>
      <c r="AP1538" s="549">
        <f t="shared" si="961"/>
        <v>0</v>
      </c>
      <c r="AQ1538" s="283">
        <f t="shared" si="951"/>
        <v>0</v>
      </c>
      <c r="AR1538" s="281">
        <f t="shared" si="952"/>
        <v>0</v>
      </c>
      <c r="AT1538" s="446"/>
      <c r="AU1538" s="344"/>
      <c r="AV1538" s="447" t="str">
        <f t="shared" si="957"/>
        <v>CA</v>
      </c>
      <c r="AW1538" s="447" t="str">
        <f t="shared" si="957"/>
        <v>CL</v>
      </c>
      <c r="AX1538" s="447" t="str">
        <f t="shared" si="957"/>
        <v>AIC</v>
      </c>
      <c r="AY1538" s="447" t="str">
        <f t="shared" si="959"/>
        <v>ERB</v>
      </c>
      <c r="AZ1538" s="447" t="str">
        <f t="shared" si="959"/>
        <v>GRB</v>
      </c>
      <c r="BA1538" s="447" t="str">
        <f t="shared" si="959"/>
        <v>Non-Op</v>
      </c>
      <c r="BC1538" s="445" t="s">
        <v>2342</v>
      </c>
      <c r="BD1538" s="552">
        <f t="shared" si="933"/>
        <v>0</v>
      </c>
      <c r="BF1538" s="435"/>
      <c r="BG1538" s="435"/>
      <c r="BH1538" s="435"/>
      <c r="BI1538" s="435"/>
      <c r="BJ1538" s="435"/>
      <c r="BK1538" s="435"/>
      <c r="BL1538" s="435"/>
      <c r="BN1538" s="444"/>
    </row>
    <row r="1539" spans="1:66" s="28" customFormat="1" ht="12" customHeight="1">
      <c r="A1539" s="321">
        <v>25300463</v>
      </c>
      <c r="B1539" s="288" t="str">
        <f t="shared" si="958"/>
        <v>25300463</v>
      </c>
      <c r="C1539" s="726" t="s">
        <v>1951</v>
      </c>
      <c r="D1539" s="445" t="s">
        <v>2087</v>
      </c>
      <c r="E1539" s="445"/>
      <c r="F1539" s="311">
        <v>43221</v>
      </c>
      <c r="G1539" s="445"/>
      <c r="H1539" s="547">
        <v>-96546.48</v>
      </c>
      <c r="I1539" s="547">
        <v>-96546.48</v>
      </c>
      <c r="J1539" s="547">
        <v>-96546.48</v>
      </c>
      <c r="K1539" s="547">
        <v>-96546.48</v>
      </c>
      <c r="L1539" s="547">
        <v>-96546.48</v>
      </c>
      <c r="M1539" s="547">
        <v>-96546.48</v>
      </c>
      <c r="N1539" s="547">
        <v>-96546.48</v>
      </c>
      <c r="O1539" s="547">
        <v>-96546.48</v>
      </c>
      <c r="P1539" s="547">
        <v>-96546.48</v>
      </c>
      <c r="Q1539" s="547">
        <v>-96546.48</v>
      </c>
      <c r="R1539" s="547">
        <v>-96546.48</v>
      </c>
      <c r="S1539" s="547">
        <v>-96546.48</v>
      </c>
      <c r="T1539" s="547">
        <v>-96546.48</v>
      </c>
      <c r="U1539" s="547"/>
      <c r="V1539" s="547">
        <f t="shared" si="918"/>
        <v>-96546.48</v>
      </c>
      <c r="W1539" s="285">
        <v>5</v>
      </c>
      <c r="X1539" s="286" t="s">
        <v>1182</v>
      </c>
      <c r="Y1539" s="548">
        <f t="shared" si="960"/>
        <v>0</v>
      </c>
      <c r="Z1539" s="549">
        <f t="shared" si="960"/>
        <v>0</v>
      </c>
      <c r="AA1539" s="549">
        <f t="shared" si="960"/>
        <v>0</v>
      </c>
      <c r="AB1539" s="282">
        <f t="shared" si="916"/>
        <v>-96546.48</v>
      </c>
      <c r="AC1539" s="281">
        <f t="shared" si="917"/>
        <v>0</v>
      </c>
      <c r="AD1539" s="549">
        <f t="shared" si="920"/>
        <v>-63392.418767999996</v>
      </c>
      <c r="AE1539" s="553">
        <f t="shared" si="921"/>
        <v>-33154.061232</v>
      </c>
      <c r="AF1539" s="282">
        <f t="shared" si="922"/>
        <v>0</v>
      </c>
      <c r="AG1539" s="283">
        <f t="shared" si="929"/>
        <v>-96546.48</v>
      </c>
      <c r="AH1539" s="281">
        <f t="shared" si="941"/>
        <v>0</v>
      </c>
      <c r="AI1539" s="551">
        <f t="shared" si="962"/>
        <v>0</v>
      </c>
      <c r="AJ1539" s="549">
        <f t="shared" si="962"/>
        <v>0</v>
      </c>
      <c r="AK1539" s="549">
        <f t="shared" si="962"/>
        <v>0</v>
      </c>
      <c r="AL1539" s="282">
        <f t="shared" si="953"/>
        <v>-96546.48</v>
      </c>
      <c r="AM1539" s="281">
        <f t="shared" si="954"/>
        <v>0</v>
      </c>
      <c r="AN1539" s="549">
        <f t="shared" si="955"/>
        <v>-63392.418767999996</v>
      </c>
      <c r="AO1539" s="549">
        <f t="shared" si="956"/>
        <v>-33154.061232</v>
      </c>
      <c r="AP1539" s="549">
        <f t="shared" si="961"/>
        <v>0</v>
      </c>
      <c r="AQ1539" s="283">
        <f t="shared" si="951"/>
        <v>-96546.48</v>
      </c>
      <c r="AR1539" s="281">
        <f t="shared" si="952"/>
        <v>0</v>
      </c>
      <c r="AT1539" s="446"/>
      <c r="AU1539" s="344"/>
      <c r="AV1539" s="447" t="str">
        <f t="shared" si="957"/>
        <v>CA</v>
      </c>
      <c r="AW1539" s="447" t="str">
        <f t="shared" si="957"/>
        <v>CL</v>
      </c>
      <c r="AX1539" s="447" t="str">
        <f t="shared" si="957"/>
        <v>AIC</v>
      </c>
      <c r="AY1539" s="447" t="str">
        <f t="shared" si="959"/>
        <v>ERB</v>
      </c>
      <c r="AZ1539" s="447" t="str">
        <f t="shared" si="959"/>
        <v>GRB</v>
      </c>
      <c r="BA1539" s="447" t="str">
        <f t="shared" si="959"/>
        <v>Non-Op</v>
      </c>
      <c r="BC1539" s="445" t="s">
        <v>2342</v>
      </c>
      <c r="BD1539" s="552">
        <f t="shared" si="933"/>
        <v>-96546.48</v>
      </c>
      <c r="BF1539" s="448"/>
      <c r="BG1539" s="448"/>
      <c r="BH1539" s="448"/>
      <c r="BI1539" s="448"/>
      <c r="BJ1539" s="448"/>
      <c r="BK1539" s="448"/>
      <c r="BL1539" s="448"/>
      <c r="BN1539" s="444"/>
    </row>
    <row r="1540" spans="1:66" s="28" customFormat="1" ht="12" customHeight="1">
      <c r="A1540" s="287">
        <v>25300503</v>
      </c>
      <c r="B1540" s="288" t="str">
        <f t="shared" si="958"/>
        <v>25300503</v>
      </c>
      <c r="C1540" s="444" t="s">
        <v>1952</v>
      </c>
      <c r="D1540" s="445" t="s">
        <v>2092</v>
      </c>
      <c r="E1540" s="445"/>
      <c r="F1540" s="444"/>
      <c r="G1540" s="445"/>
      <c r="H1540" s="547">
        <v>-80375.600000000006</v>
      </c>
      <c r="I1540" s="547">
        <v>-80375.600000000006</v>
      </c>
      <c r="J1540" s="547">
        <v>-80375.600000000006</v>
      </c>
      <c r="K1540" s="547">
        <v>-80375.600000000006</v>
      </c>
      <c r="L1540" s="547">
        <v>-60472.27</v>
      </c>
      <c r="M1540" s="547">
        <v>-60472.27</v>
      </c>
      <c r="N1540" s="547">
        <v>-71329.919999999998</v>
      </c>
      <c r="O1540" s="547">
        <v>-71329.919999999998</v>
      </c>
      <c r="P1540" s="547">
        <v>-71329.919999999998</v>
      </c>
      <c r="Q1540" s="547">
        <v>-1182427.55</v>
      </c>
      <c r="R1540" s="547">
        <v>-309878.53000000003</v>
      </c>
      <c r="S1540" s="547">
        <v>-309878.53000000003</v>
      </c>
      <c r="T1540" s="547">
        <v>-309878.53000000003</v>
      </c>
      <c r="U1540" s="547"/>
      <c r="V1540" s="547">
        <f t="shared" si="918"/>
        <v>-214447.73124999998</v>
      </c>
      <c r="W1540" s="285"/>
      <c r="X1540" s="285"/>
      <c r="Y1540" s="548">
        <f t="shared" si="960"/>
        <v>0</v>
      </c>
      <c r="Z1540" s="549">
        <f t="shared" si="960"/>
        <v>-309878.53000000003</v>
      </c>
      <c r="AA1540" s="549">
        <f t="shared" si="960"/>
        <v>0</v>
      </c>
      <c r="AB1540" s="282">
        <f t="shared" si="916"/>
        <v>0</v>
      </c>
      <c r="AC1540" s="281">
        <f t="shared" si="917"/>
        <v>0</v>
      </c>
      <c r="AD1540" s="549">
        <f t="shared" si="920"/>
        <v>0</v>
      </c>
      <c r="AE1540" s="553">
        <f t="shared" si="921"/>
        <v>0</v>
      </c>
      <c r="AF1540" s="282">
        <f t="shared" si="922"/>
        <v>0</v>
      </c>
      <c r="AG1540" s="283">
        <f t="shared" si="929"/>
        <v>0</v>
      </c>
      <c r="AH1540" s="281">
        <f t="shared" si="941"/>
        <v>0</v>
      </c>
      <c r="AI1540" s="551">
        <f t="shared" si="962"/>
        <v>0</v>
      </c>
      <c r="AJ1540" s="549">
        <f t="shared" si="962"/>
        <v>-214447.73124999998</v>
      </c>
      <c r="AK1540" s="549">
        <f t="shared" si="962"/>
        <v>0</v>
      </c>
      <c r="AL1540" s="282">
        <f t="shared" si="953"/>
        <v>0</v>
      </c>
      <c r="AM1540" s="281">
        <f t="shared" si="954"/>
        <v>0</v>
      </c>
      <c r="AN1540" s="549">
        <f t="shared" si="955"/>
        <v>0</v>
      </c>
      <c r="AO1540" s="549">
        <f t="shared" si="956"/>
        <v>0</v>
      </c>
      <c r="AP1540" s="549">
        <f t="shared" si="961"/>
        <v>0</v>
      </c>
      <c r="AQ1540" s="283">
        <f t="shared" si="951"/>
        <v>0</v>
      </c>
      <c r="AR1540" s="281">
        <f t="shared" si="952"/>
        <v>0</v>
      </c>
      <c r="AT1540" s="446"/>
      <c r="AU1540" s="344"/>
      <c r="AV1540" s="447" t="str">
        <f t="shared" si="957"/>
        <v>CA</v>
      </c>
      <c r="AW1540" s="447" t="str">
        <f t="shared" si="957"/>
        <v>CL</v>
      </c>
      <c r="AX1540" s="447" t="str">
        <f t="shared" si="957"/>
        <v>AIC</v>
      </c>
      <c r="AY1540" s="447" t="str">
        <f t="shared" si="959"/>
        <v>ERB</v>
      </c>
      <c r="AZ1540" s="447" t="str">
        <f t="shared" si="959"/>
        <v>GRB</v>
      </c>
      <c r="BA1540" s="447" t="str">
        <f t="shared" si="959"/>
        <v>Non-Op</v>
      </c>
      <c r="BC1540" s="445" t="s">
        <v>2342</v>
      </c>
      <c r="BD1540" s="552">
        <f t="shared" si="933"/>
        <v>-309878.53000000003</v>
      </c>
      <c r="BF1540" s="435"/>
      <c r="BG1540" s="435"/>
      <c r="BH1540" s="435"/>
      <c r="BI1540" s="435"/>
      <c r="BJ1540" s="435"/>
      <c r="BK1540" s="435"/>
      <c r="BL1540" s="435"/>
      <c r="BN1540" s="444"/>
    </row>
    <row r="1541" spans="1:66" s="28" customFormat="1" ht="12" customHeight="1">
      <c r="A1541" s="287">
        <v>25300513</v>
      </c>
      <c r="B1541" s="288" t="str">
        <f t="shared" si="958"/>
        <v>25300513</v>
      </c>
      <c r="C1541" s="444" t="s">
        <v>1953</v>
      </c>
      <c r="D1541" s="445" t="s">
        <v>2092</v>
      </c>
      <c r="E1541" s="445"/>
      <c r="F1541" s="444"/>
      <c r="G1541" s="445"/>
      <c r="H1541" s="547">
        <v>110.54</v>
      </c>
      <c r="I1541" s="547">
        <v>110.54</v>
      </c>
      <c r="J1541" s="547">
        <v>110.54</v>
      </c>
      <c r="K1541" s="547">
        <v>110.54</v>
      </c>
      <c r="L1541" s="547">
        <v>110.54</v>
      </c>
      <c r="M1541" s="547">
        <v>110.54</v>
      </c>
      <c r="N1541" s="547">
        <v>110.54</v>
      </c>
      <c r="O1541" s="547">
        <v>110.54</v>
      </c>
      <c r="P1541" s="547">
        <v>110.54</v>
      </c>
      <c r="Q1541" s="547">
        <v>110.54</v>
      </c>
      <c r="R1541" s="547">
        <v>397.88</v>
      </c>
      <c r="S1541" s="547">
        <v>397.88</v>
      </c>
      <c r="T1541" s="547">
        <v>397.88</v>
      </c>
      <c r="U1541" s="547"/>
      <c r="V1541" s="547">
        <f t="shared" si="918"/>
        <v>170.4025</v>
      </c>
      <c r="W1541" s="285"/>
      <c r="X1541" s="285"/>
      <c r="Y1541" s="548">
        <f t="shared" si="960"/>
        <v>0</v>
      </c>
      <c r="Z1541" s="549">
        <f t="shared" si="960"/>
        <v>397.88</v>
      </c>
      <c r="AA1541" s="549">
        <f t="shared" si="960"/>
        <v>0</v>
      </c>
      <c r="AB1541" s="282">
        <f t="shared" si="916"/>
        <v>0</v>
      </c>
      <c r="AC1541" s="281">
        <f t="shared" si="917"/>
        <v>0</v>
      </c>
      <c r="AD1541" s="549">
        <f t="shared" si="920"/>
        <v>0</v>
      </c>
      <c r="AE1541" s="553">
        <f t="shared" si="921"/>
        <v>0</v>
      </c>
      <c r="AF1541" s="282">
        <f t="shared" si="922"/>
        <v>0</v>
      </c>
      <c r="AG1541" s="283">
        <f t="shared" si="929"/>
        <v>0</v>
      </c>
      <c r="AH1541" s="281">
        <f t="shared" si="941"/>
        <v>0</v>
      </c>
      <c r="AI1541" s="551">
        <f t="shared" si="962"/>
        <v>0</v>
      </c>
      <c r="AJ1541" s="549">
        <f t="shared" si="962"/>
        <v>170.4025</v>
      </c>
      <c r="AK1541" s="549">
        <f t="shared" si="962"/>
        <v>0</v>
      </c>
      <c r="AL1541" s="282">
        <f t="shared" si="953"/>
        <v>0</v>
      </c>
      <c r="AM1541" s="281">
        <f t="shared" si="954"/>
        <v>0</v>
      </c>
      <c r="AN1541" s="549">
        <f t="shared" si="955"/>
        <v>0</v>
      </c>
      <c r="AO1541" s="549">
        <f t="shared" si="956"/>
        <v>0</v>
      </c>
      <c r="AP1541" s="549">
        <f t="shared" si="961"/>
        <v>0</v>
      </c>
      <c r="AQ1541" s="283">
        <f t="shared" si="951"/>
        <v>0</v>
      </c>
      <c r="AR1541" s="281">
        <f t="shared" si="952"/>
        <v>0</v>
      </c>
      <c r="AT1541" s="446"/>
      <c r="AU1541" s="344"/>
      <c r="AV1541" s="447" t="str">
        <f t="shared" si="957"/>
        <v>CA</v>
      </c>
      <c r="AW1541" s="447" t="str">
        <f t="shared" si="957"/>
        <v>CL</v>
      </c>
      <c r="AX1541" s="447" t="str">
        <f t="shared" si="957"/>
        <v>AIC</v>
      </c>
      <c r="AY1541" s="447" t="str">
        <f t="shared" si="959"/>
        <v>ERB</v>
      </c>
      <c r="AZ1541" s="447" t="str">
        <f t="shared" si="959"/>
        <v>GRB</v>
      </c>
      <c r="BA1541" s="447" t="str">
        <f t="shared" si="959"/>
        <v>Non-Op</v>
      </c>
      <c r="BC1541" s="445" t="s">
        <v>2342</v>
      </c>
      <c r="BD1541" s="552">
        <f t="shared" si="933"/>
        <v>397.88</v>
      </c>
      <c r="BF1541" s="435"/>
      <c r="BG1541" s="435"/>
      <c r="BH1541" s="435"/>
      <c r="BI1541" s="435"/>
      <c r="BJ1541" s="435"/>
      <c r="BK1541" s="435"/>
      <c r="BL1541" s="435"/>
      <c r="BN1541" s="444"/>
    </row>
    <row r="1542" spans="1:66" s="28" customFormat="1" ht="12" customHeight="1">
      <c r="A1542" s="287">
        <v>25300541</v>
      </c>
      <c r="B1542" s="288" t="str">
        <f t="shared" si="958"/>
        <v>25300541</v>
      </c>
      <c r="C1542" s="444" t="s">
        <v>1954</v>
      </c>
      <c r="D1542" s="445" t="s">
        <v>2092</v>
      </c>
      <c r="E1542" s="445"/>
      <c r="F1542" s="444"/>
      <c r="G1542" s="445"/>
      <c r="H1542" s="547">
        <v>0</v>
      </c>
      <c r="I1542" s="547">
        <v>0</v>
      </c>
      <c r="J1542" s="547">
        <v>-539678.41</v>
      </c>
      <c r="K1542" s="547">
        <v>0</v>
      </c>
      <c r="L1542" s="547">
        <v>0</v>
      </c>
      <c r="M1542" s="547">
        <v>0</v>
      </c>
      <c r="N1542" s="547">
        <v>0</v>
      </c>
      <c r="O1542" s="547">
        <v>0</v>
      </c>
      <c r="P1542" s="547">
        <v>0</v>
      </c>
      <c r="Q1542" s="547">
        <v>0</v>
      </c>
      <c r="R1542" s="547">
        <v>0</v>
      </c>
      <c r="S1542" s="547">
        <v>0</v>
      </c>
      <c r="T1542" s="547">
        <v>0.01</v>
      </c>
      <c r="U1542" s="547"/>
      <c r="V1542" s="547">
        <f t="shared" si="918"/>
        <v>-44973.200416666667</v>
      </c>
      <c r="W1542" s="305"/>
      <c r="X1542" s="305"/>
      <c r="Y1542" s="548">
        <f t="shared" si="960"/>
        <v>0</v>
      </c>
      <c r="Z1542" s="549">
        <f t="shared" si="960"/>
        <v>0.01</v>
      </c>
      <c r="AA1542" s="549">
        <f t="shared" si="960"/>
        <v>0</v>
      </c>
      <c r="AB1542" s="282">
        <f t="shared" si="916"/>
        <v>0</v>
      </c>
      <c r="AC1542" s="281">
        <f t="shared" si="917"/>
        <v>0</v>
      </c>
      <c r="AD1542" s="549">
        <f t="shared" si="920"/>
        <v>0</v>
      </c>
      <c r="AE1542" s="553">
        <f t="shared" si="921"/>
        <v>0</v>
      </c>
      <c r="AF1542" s="282">
        <f t="shared" si="922"/>
        <v>0</v>
      </c>
      <c r="AG1542" s="283">
        <f t="shared" si="929"/>
        <v>0</v>
      </c>
      <c r="AH1542" s="281">
        <f t="shared" si="941"/>
        <v>0</v>
      </c>
      <c r="AI1542" s="551">
        <f t="shared" si="962"/>
        <v>0</v>
      </c>
      <c r="AJ1542" s="549">
        <f t="shared" si="962"/>
        <v>-44973.200416666667</v>
      </c>
      <c r="AK1542" s="549">
        <f t="shared" si="962"/>
        <v>0</v>
      </c>
      <c r="AL1542" s="282">
        <f t="shared" si="953"/>
        <v>0</v>
      </c>
      <c r="AM1542" s="281">
        <f t="shared" si="954"/>
        <v>0</v>
      </c>
      <c r="AN1542" s="549">
        <f t="shared" si="955"/>
        <v>0</v>
      </c>
      <c r="AO1542" s="549">
        <f t="shared" si="956"/>
        <v>0</v>
      </c>
      <c r="AP1542" s="549">
        <f t="shared" si="961"/>
        <v>0</v>
      </c>
      <c r="AQ1542" s="283">
        <f t="shared" si="951"/>
        <v>0</v>
      </c>
      <c r="AR1542" s="281">
        <f t="shared" si="952"/>
        <v>0</v>
      </c>
      <c r="AT1542" s="446"/>
      <c r="AU1542" s="344"/>
      <c r="AV1542" s="447" t="str">
        <f t="shared" si="957"/>
        <v>CA</v>
      </c>
      <c r="AW1542" s="447" t="str">
        <f t="shared" si="957"/>
        <v>CL</v>
      </c>
      <c r="AX1542" s="447" t="str">
        <f t="shared" si="957"/>
        <v>AIC</v>
      </c>
      <c r="AY1542" s="447" t="str">
        <f t="shared" si="959"/>
        <v>ERB</v>
      </c>
      <c r="AZ1542" s="447" t="str">
        <f t="shared" si="959"/>
        <v>GRB</v>
      </c>
      <c r="BA1542" s="447" t="str">
        <f t="shared" si="959"/>
        <v>Non-Op</v>
      </c>
      <c r="BC1542" s="445" t="s">
        <v>2342</v>
      </c>
      <c r="BD1542" s="552">
        <f t="shared" si="933"/>
        <v>0.01</v>
      </c>
      <c r="BF1542" s="435"/>
      <c r="BG1542" s="435"/>
      <c r="BH1542" s="435"/>
      <c r="BI1542" s="435"/>
      <c r="BJ1542" s="435"/>
      <c r="BK1542" s="435"/>
      <c r="BL1542" s="435"/>
      <c r="BN1542" s="444"/>
    </row>
    <row r="1543" spans="1:66" s="28" customFormat="1" ht="12" customHeight="1">
      <c r="A1543" s="321">
        <v>25300543</v>
      </c>
      <c r="B1543" s="318" t="str">
        <f t="shared" si="958"/>
        <v>25300543</v>
      </c>
      <c r="C1543" s="444" t="s">
        <v>1955</v>
      </c>
      <c r="D1543" s="445" t="s">
        <v>2092</v>
      </c>
      <c r="E1543" s="445"/>
      <c r="F1543" s="444"/>
      <c r="G1543" s="445"/>
      <c r="H1543" s="547">
        <v>-1802.42</v>
      </c>
      <c r="I1543" s="547">
        <v>-1802.42</v>
      </c>
      <c r="J1543" s="547">
        <v>-1802.42</v>
      </c>
      <c r="K1543" s="547">
        <v>-1802.42</v>
      </c>
      <c r="L1543" s="547">
        <v>-1802.42</v>
      </c>
      <c r="M1543" s="547">
        <v>-1802.42</v>
      </c>
      <c r="N1543" s="547">
        <v>-1802.42</v>
      </c>
      <c r="O1543" s="547">
        <v>-1802.42</v>
      </c>
      <c r="P1543" s="547">
        <v>-1802.42</v>
      </c>
      <c r="Q1543" s="547">
        <v>-4344.42</v>
      </c>
      <c r="R1543" s="547">
        <v>-4344.42</v>
      </c>
      <c r="S1543" s="547">
        <v>-4344.42</v>
      </c>
      <c r="T1543" s="547">
        <v>-4344.42</v>
      </c>
      <c r="U1543" s="547"/>
      <c r="V1543" s="547">
        <f t="shared" si="918"/>
        <v>-2543.8366666666661</v>
      </c>
      <c r="W1543" s="305"/>
      <c r="X1543" s="306"/>
      <c r="Y1543" s="548">
        <f t="shared" si="960"/>
        <v>0</v>
      </c>
      <c r="Z1543" s="549">
        <f t="shared" si="960"/>
        <v>-4344.42</v>
      </c>
      <c r="AA1543" s="549">
        <f t="shared" si="960"/>
        <v>0</v>
      </c>
      <c r="AB1543" s="282">
        <f t="shared" si="916"/>
        <v>0</v>
      </c>
      <c r="AC1543" s="281">
        <f t="shared" si="917"/>
        <v>0</v>
      </c>
      <c r="AD1543" s="549">
        <f t="shared" si="920"/>
        <v>0</v>
      </c>
      <c r="AE1543" s="553">
        <f t="shared" si="921"/>
        <v>0</v>
      </c>
      <c r="AF1543" s="282">
        <f t="shared" si="922"/>
        <v>0</v>
      </c>
      <c r="AG1543" s="283">
        <f t="shared" si="929"/>
        <v>0</v>
      </c>
      <c r="AH1543" s="281">
        <f t="shared" si="941"/>
        <v>0</v>
      </c>
      <c r="AI1543" s="551">
        <f t="shared" si="962"/>
        <v>0</v>
      </c>
      <c r="AJ1543" s="549">
        <f t="shared" si="962"/>
        <v>-2543.8366666666661</v>
      </c>
      <c r="AK1543" s="549">
        <f t="shared" si="962"/>
        <v>0</v>
      </c>
      <c r="AL1543" s="282">
        <f t="shared" si="953"/>
        <v>0</v>
      </c>
      <c r="AM1543" s="281">
        <f t="shared" si="954"/>
        <v>0</v>
      </c>
      <c r="AN1543" s="549">
        <f t="shared" si="955"/>
        <v>0</v>
      </c>
      <c r="AO1543" s="549">
        <f t="shared" si="956"/>
        <v>0</v>
      </c>
      <c r="AP1543" s="549">
        <f t="shared" si="961"/>
        <v>0</v>
      </c>
      <c r="AQ1543" s="283">
        <f t="shared" si="951"/>
        <v>0</v>
      </c>
      <c r="AR1543" s="281">
        <f t="shared" si="952"/>
        <v>0</v>
      </c>
      <c r="AT1543" s="446"/>
      <c r="AU1543" s="344"/>
      <c r="AV1543" s="447" t="str">
        <f t="shared" si="957"/>
        <v>CA</v>
      </c>
      <c r="AW1543" s="447" t="str">
        <f t="shared" si="957"/>
        <v>CL</v>
      </c>
      <c r="AX1543" s="447" t="str">
        <f t="shared" si="957"/>
        <v>AIC</v>
      </c>
      <c r="AY1543" s="447" t="str">
        <f t="shared" si="959"/>
        <v>ERB</v>
      </c>
      <c r="AZ1543" s="447" t="str">
        <f t="shared" si="959"/>
        <v>GRB</v>
      </c>
      <c r="BA1543" s="447" t="str">
        <f t="shared" si="959"/>
        <v>Non-Op</v>
      </c>
      <c r="BC1543" s="445" t="s">
        <v>2342</v>
      </c>
      <c r="BD1543" s="552">
        <f t="shared" si="933"/>
        <v>-4344.42</v>
      </c>
      <c r="BF1543" s="435"/>
      <c r="BG1543" s="435"/>
      <c r="BH1543" s="435"/>
      <c r="BI1543" s="435"/>
      <c r="BJ1543" s="435"/>
      <c r="BK1543" s="435"/>
      <c r="BL1543" s="435"/>
      <c r="BN1543" s="444"/>
    </row>
    <row r="1544" spans="1:66" s="28" customFormat="1" ht="12" customHeight="1">
      <c r="A1544" s="287">
        <v>25300553</v>
      </c>
      <c r="B1544" s="288" t="str">
        <f t="shared" si="958"/>
        <v>25300553</v>
      </c>
      <c r="C1544" s="518" t="s">
        <v>1956</v>
      </c>
      <c r="D1544" s="445" t="s">
        <v>2092</v>
      </c>
      <c r="E1544" s="445"/>
      <c r="F1544" s="518"/>
      <c r="G1544" s="445"/>
      <c r="H1544" s="547">
        <v>87</v>
      </c>
      <c r="I1544" s="547">
        <v>87</v>
      </c>
      <c r="J1544" s="547">
        <v>87</v>
      </c>
      <c r="K1544" s="547">
        <v>87</v>
      </c>
      <c r="L1544" s="547">
        <v>151.72999999999999</v>
      </c>
      <c r="M1544" s="547">
        <v>151.72999999999999</v>
      </c>
      <c r="N1544" s="547">
        <v>151.72999999999999</v>
      </c>
      <c r="O1544" s="547">
        <v>219.01</v>
      </c>
      <c r="P1544" s="547">
        <v>219.01</v>
      </c>
      <c r="Q1544" s="547">
        <v>394.71</v>
      </c>
      <c r="R1544" s="547">
        <v>394.71</v>
      </c>
      <c r="S1544" s="547">
        <v>394.71</v>
      </c>
      <c r="T1544" s="547">
        <v>463.07</v>
      </c>
      <c r="U1544" s="547"/>
      <c r="V1544" s="547">
        <f t="shared" si="918"/>
        <v>217.78125</v>
      </c>
      <c r="W1544" s="285"/>
      <c r="X1544" s="286"/>
      <c r="Y1544" s="548">
        <f t="shared" si="960"/>
        <v>0</v>
      </c>
      <c r="Z1544" s="549">
        <f t="shared" si="960"/>
        <v>463.07</v>
      </c>
      <c r="AA1544" s="549">
        <f t="shared" si="960"/>
        <v>0</v>
      </c>
      <c r="AB1544" s="282">
        <f t="shared" ref="AB1544:AB1616" si="963">T1544-SUM(Y1544:AA1544)</f>
        <v>0</v>
      </c>
      <c r="AC1544" s="281">
        <f t="shared" ref="AC1544:AC1616" si="964">T1544-SUM(Y1544:AA1544)-AB1544</f>
        <v>0</v>
      </c>
      <c r="AD1544" s="549">
        <f t="shared" si="920"/>
        <v>0</v>
      </c>
      <c r="AE1544" s="553">
        <f t="shared" si="921"/>
        <v>0</v>
      </c>
      <c r="AF1544" s="282">
        <f t="shared" si="922"/>
        <v>0</v>
      </c>
      <c r="AG1544" s="283">
        <f t="shared" si="929"/>
        <v>0</v>
      </c>
      <c r="AH1544" s="281">
        <f t="shared" si="941"/>
        <v>0</v>
      </c>
      <c r="AI1544" s="551">
        <f t="shared" si="962"/>
        <v>0</v>
      </c>
      <c r="AJ1544" s="549">
        <f t="shared" si="962"/>
        <v>217.78125</v>
      </c>
      <c r="AK1544" s="549">
        <f t="shared" si="962"/>
        <v>0</v>
      </c>
      <c r="AL1544" s="282">
        <f t="shared" si="953"/>
        <v>0</v>
      </c>
      <c r="AM1544" s="281">
        <f t="shared" si="954"/>
        <v>0</v>
      </c>
      <c r="AN1544" s="549">
        <f t="shared" si="955"/>
        <v>0</v>
      </c>
      <c r="AO1544" s="549">
        <f t="shared" si="956"/>
        <v>0</v>
      </c>
      <c r="AP1544" s="549">
        <f t="shared" si="961"/>
        <v>0</v>
      </c>
      <c r="AQ1544" s="283">
        <f t="shared" si="951"/>
        <v>0</v>
      </c>
      <c r="AR1544" s="281">
        <f t="shared" si="952"/>
        <v>0</v>
      </c>
      <c r="AT1544" s="446"/>
      <c r="AU1544" s="344"/>
      <c r="AV1544" s="447" t="str">
        <f t="shared" si="957"/>
        <v>CA</v>
      </c>
      <c r="AW1544" s="447" t="str">
        <f t="shared" si="957"/>
        <v>CL</v>
      </c>
      <c r="AX1544" s="447" t="str">
        <f t="shared" si="957"/>
        <v>AIC</v>
      </c>
      <c r="AY1544" s="447" t="str">
        <f t="shared" si="959"/>
        <v>ERB</v>
      </c>
      <c r="AZ1544" s="447" t="str">
        <f t="shared" si="959"/>
        <v>GRB</v>
      </c>
      <c r="BA1544" s="447" t="str">
        <f t="shared" si="959"/>
        <v>Non-Op</v>
      </c>
      <c r="BC1544" s="445" t="s">
        <v>2342</v>
      </c>
      <c r="BD1544" s="552">
        <f t="shared" si="933"/>
        <v>463.07</v>
      </c>
      <c r="BF1544" s="435"/>
      <c r="BG1544" s="435"/>
      <c r="BH1544" s="435"/>
      <c r="BI1544" s="435"/>
      <c r="BJ1544" s="435"/>
      <c r="BK1544" s="435"/>
      <c r="BL1544" s="435"/>
      <c r="BN1544" s="444"/>
    </row>
    <row r="1545" spans="1:66" s="28" customFormat="1" ht="12" customHeight="1">
      <c r="A1545" s="287">
        <v>25300561</v>
      </c>
      <c r="B1545" s="288" t="str">
        <f t="shared" si="958"/>
        <v>25300561</v>
      </c>
      <c r="C1545" s="444" t="s">
        <v>1957</v>
      </c>
      <c r="D1545" s="445" t="s">
        <v>1165</v>
      </c>
      <c r="E1545" s="445"/>
      <c r="F1545" s="444"/>
      <c r="G1545" s="445"/>
      <c r="H1545" s="547">
        <v>-7446472</v>
      </c>
      <c r="I1545" s="547">
        <v>-7446472</v>
      </c>
      <c r="J1545" s="547">
        <v>-7446472</v>
      </c>
      <c r="K1545" s="547">
        <v>-7446061</v>
      </c>
      <c r="L1545" s="547">
        <v>-7446061</v>
      </c>
      <c r="M1545" s="547">
        <v>-7446061</v>
      </c>
      <c r="N1545" s="547">
        <v>-7445642</v>
      </c>
      <c r="O1545" s="547">
        <v>-7445642</v>
      </c>
      <c r="P1545" s="547">
        <v>-7445642</v>
      </c>
      <c r="Q1545" s="547">
        <v>-7445215</v>
      </c>
      <c r="R1545" s="547">
        <v>-7445215</v>
      </c>
      <c r="S1545" s="547">
        <v>-7445215</v>
      </c>
      <c r="T1545" s="547">
        <v>-7444780</v>
      </c>
      <c r="U1545" s="547"/>
      <c r="V1545" s="547">
        <f t="shared" si="918"/>
        <v>-7445777</v>
      </c>
      <c r="W1545" s="285"/>
      <c r="X1545" s="286"/>
      <c r="Y1545" s="548">
        <f t="shared" si="960"/>
        <v>0</v>
      </c>
      <c r="Z1545" s="549">
        <f t="shared" si="960"/>
        <v>0</v>
      </c>
      <c r="AA1545" s="549">
        <f t="shared" si="960"/>
        <v>0</v>
      </c>
      <c r="AB1545" s="282">
        <f t="shared" si="963"/>
        <v>-7444780</v>
      </c>
      <c r="AC1545" s="281">
        <f t="shared" si="964"/>
        <v>0</v>
      </c>
      <c r="AD1545" s="549">
        <f t="shared" si="920"/>
        <v>0</v>
      </c>
      <c r="AE1545" s="553">
        <f t="shared" si="921"/>
        <v>0</v>
      </c>
      <c r="AF1545" s="282">
        <f t="shared" si="922"/>
        <v>-7444780</v>
      </c>
      <c r="AG1545" s="283">
        <f t="shared" si="929"/>
        <v>-7444780</v>
      </c>
      <c r="AH1545" s="281">
        <f t="shared" si="941"/>
        <v>0</v>
      </c>
      <c r="AI1545" s="551">
        <f t="shared" si="962"/>
        <v>0</v>
      </c>
      <c r="AJ1545" s="549">
        <f t="shared" si="962"/>
        <v>0</v>
      </c>
      <c r="AK1545" s="549">
        <f t="shared" si="962"/>
        <v>0</v>
      </c>
      <c r="AL1545" s="282">
        <f t="shared" si="953"/>
        <v>-7445777</v>
      </c>
      <c r="AM1545" s="281">
        <f t="shared" si="954"/>
        <v>0</v>
      </c>
      <c r="AN1545" s="549">
        <f t="shared" si="955"/>
        <v>0</v>
      </c>
      <c r="AO1545" s="549">
        <f t="shared" si="956"/>
        <v>0</v>
      </c>
      <c r="AP1545" s="549">
        <f t="shared" si="961"/>
        <v>-7445777</v>
      </c>
      <c r="AQ1545" s="283">
        <f t="shared" si="951"/>
        <v>-7445777</v>
      </c>
      <c r="AR1545" s="281">
        <f t="shared" si="952"/>
        <v>0</v>
      </c>
      <c r="AT1545" s="446" t="s">
        <v>2070</v>
      </c>
      <c r="AU1545" s="344"/>
      <c r="AV1545" s="447" t="str">
        <f t="shared" si="957"/>
        <v>CA</v>
      </c>
      <c r="AW1545" s="447" t="str">
        <f t="shared" si="957"/>
        <v>CL</v>
      </c>
      <c r="AX1545" s="447" t="str">
        <f t="shared" si="957"/>
        <v>AIC</v>
      </c>
      <c r="AY1545" s="447" t="str">
        <f t="shared" si="959"/>
        <v>ERB</v>
      </c>
      <c r="AZ1545" s="447" t="str">
        <f t="shared" si="959"/>
        <v>GRB</v>
      </c>
      <c r="BA1545" s="447" t="str">
        <f t="shared" si="959"/>
        <v>Non-Op</v>
      </c>
      <c r="BC1545" s="449" t="s">
        <v>2100</v>
      </c>
      <c r="BD1545" s="552">
        <f t="shared" si="933"/>
        <v>-7444780</v>
      </c>
      <c r="BF1545" s="435"/>
      <c r="BG1545" s="435"/>
      <c r="BH1545" s="435"/>
      <c r="BI1545" s="435"/>
      <c r="BJ1545" s="435"/>
      <c r="BK1545" s="435"/>
      <c r="BL1545" s="435"/>
      <c r="BN1545" s="444"/>
    </row>
    <row r="1546" spans="1:66" s="28" customFormat="1" ht="12" customHeight="1">
      <c r="A1546" s="321">
        <v>25300563</v>
      </c>
      <c r="B1546" s="288" t="str">
        <f t="shared" si="958"/>
        <v>25300563</v>
      </c>
      <c r="C1546" s="444" t="s">
        <v>3008</v>
      </c>
      <c r="D1546" s="445" t="s">
        <v>2092</v>
      </c>
      <c r="E1546" s="445"/>
      <c r="F1546" s="311">
        <v>43405</v>
      </c>
      <c r="G1546" s="445"/>
      <c r="H1546" s="547">
        <v>0</v>
      </c>
      <c r="I1546" s="547">
        <v>0</v>
      </c>
      <c r="J1546" s="547">
        <v>0</v>
      </c>
      <c r="K1546" s="547">
        <v>0</v>
      </c>
      <c r="L1546" s="547">
        <v>0</v>
      </c>
      <c r="M1546" s="547">
        <v>0</v>
      </c>
      <c r="N1546" s="547">
        <v>0</v>
      </c>
      <c r="O1546" s="547">
        <v>0</v>
      </c>
      <c r="P1546" s="547">
        <v>0</v>
      </c>
      <c r="Q1546" s="547">
        <v>0</v>
      </c>
      <c r="R1546" s="547">
        <v>0</v>
      </c>
      <c r="S1546" s="547">
        <v>0</v>
      </c>
      <c r="T1546" s="547">
        <v>0</v>
      </c>
      <c r="U1546" s="547"/>
      <c r="V1546" s="547">
        <f t="shared" si="918"/>
        <v>0</v>
      </c>
      <c r="W1546" s="285"/>
      <c r="X1546" s="286"/>
      <c r="Y1546" s="548">
        <f t="shared" si="960"/>
        <v>0</v>
      </c>
      <c r="Z1546" s="549">
        <f t="shared" si="960"/>
        <v>0</v>
      </c>
      <c r="AA1546" s="549">
        <f t="shared" si="960"/>
        <v>0</v>
      </c>
      <c r="AB1546" s="282">
        <f t="shared" si="963"/>
        <v>0</v>
      </c>
      <c r="AC1546" s="281">
        <f t="shared" si="964"/>
        <v>0</v>
      </c>
      <c r="AD1546" s="549">
        <f t="shared" si="920"/>
        <v>0</v>
      </c>
      <c r="AE1546" s="553">
        <f t="shared" si="921"/>
        <v>0</v>
      </c>
      <c r="AF1546" s="282">
        <f t="shared" si="922"/>
        <v>0</v>
      </c>
      <c r="AG1546" s="283">
        <f t="shared" si="929"/>
        <v>0</v>
      </c>
      <c r="AH1546" s="281">
        <f t="shared" si="941"/>
        <v>0</v>
      </c>
      <c r="AI1546" s="551">
        <f t="shared" si="962"/>
        <v>0</v>
      </c>
      <c r="AJ1546" s="549">
        <f t="shared" si="962"/>
        <v>0</v>
      </c>
      <c r="AK1546" s="549">
        <f t="shared" si="962"/>
        <v>0</v>
      </c>
      <c r="AL1546" s="282">
        <f t="shared" si="953"/>
        <v>0</v>
      </c>
      <c r="AM1546" s="281">
        <f t="shared" si="954"/>
        <v>0</v>
      </c>
      <c r="AN1546" s="549">
        <f t="shared" si="955"/>
        <v>0</v>
      </c>
      <c r="AO1546" s="549">
        <f t="shared" si="956"/>
        <v>0</v>
      </c>
      <c r="AP1546" s="549">
        <f t="shared" si="961"/>
        <v>0</v>
      </c>
      <c r="AQ1546" s="283">
        <f t="shared" si="951"/>
        <v>0</v>
      </c>
      <c r="AR1546" s="281">
        <f t="shared" si="952"/>
        <v>0</v>
      </c>
      <c r="AT1546" s="446"/>
      <c r="AU1546" s="344"/>
      <c r="AV1546" s="447" t="str">
        <f t="shared" si="957"/>
        <v>CA</v>
      </c>
      <c r="AW1546" s="447" t="str">
        <f t="shared" si="957"/>
        <v>CL</v>
      </c>
      <c r="AX1546" s="447" t="str">
        <f t="shared" si="957"/>
        <v>AIC</v>
      </c>
      <c r="AY1546" s="447" t="str">
        <f t="shared" si="959"/>
        <v>ERB</v>
      </c>
      <c r="AZ1546" s="447" t="str">
        <f t="shared" si="959"/>
        <v>GRB</v>
      </c>
      <c r="BA1546" s="447" t="str">
        <f t="shared" si="959"/>
        <v>Non-Op</v>
      </c>
      <c r="BC1546" s="445" t="s">
        <v>2342</v>
      </c>
      <c r="BD1546" s="552">
        <f t="shared" si="933"/>
        <v>0</v>
      </c>
      <c r="BF1546" s="448"/>
      <c r="BG1546" s="448"/>
      <c r="BH1546" s="448"/>
      <c r="BI1546" s="448"/>
      <c r="BJ1546" s="448"/>
      <c r="BK1546" s="448"/>
      <c r="BL1546" s="448"/>
      <c r="BN1546" s="444"/>
    </row>
    <row r="1547" spans="1:66" s="28" customFormat="1" ht="12" customHeight="1">
      <c r="A1547" s="314">
        <v>25300581</v>
      </c>
      <c r="B1547" s="315" t="str">
        <f t="shared" si="958"/>
        <v>25300581</v>
      </c>
      <c r="C1547" s="315" t="s">
        <v>1958</v>
      </c>
      <c r="D1547" s="445" t="s">
        <v>2092</v>
      </c>
      <c r="E1547" s="445"/>
      <c r="F1547" s="315"/>
      <c r="G1547" s="445"/>
      <c r="H1547" s="547">
        <v>-8998435.3599999994</v>
      </c>
      <c r="I1547" s="547">
        <v>-8998435.3599999994</v>
      </c>
      <c r="J1547" s="547">
        <v>-8998435.3599999994</v>
      </c>
      <c r="K1547" s="547">
        <v>-8998435.3599999994</v>
      </c>
      <c r="L1547" s="547">
        <v>-8998435.3599999994</v>
      </c>
      <c r="M1547" s="547">
        <v>-8998435.3599999994</v>
      </c>
      <c r="N1547" s="547">
        <v>-8998435.3599999994</v>
      </c>
      <c r="O1547" s="547">
        <v>-8998435.3599999994</v>
      </c>
      <c r="P1547" s="547">
        <v>-8998435.3599999994</v>
      </c>
      <c r="Q1547" s="547">
        <v>-8998435.3599999994</v>
      </c>
      <c r="R1547" s="547">
        <v>-9169986.8000000007</v>
      </c>
      <c r="S1547" s="547">
        <v>-9464714.8200000003</v>
      </c>
      <c r="T1547" s="547">
        <v>-9616956.8399999999</v>
      </c>
      <c r="U1547" s="547"/>
      <c r="V1547" s="547">
        <f t="shared" si="918"/>
        <v>-9077359.6633333322</v>
      </c>
      <c r="W1547" s="285"/>
      <c r="X1547" s="285"/>
      <c r="Y1547" s="548">
        <f t="shared" si="960"/>
        <v>0</v>
      </c>
      <c r="Z1547" s="549">
        <f t="shared" si="960"/>
        <v>-9616956.8399999999</v>
      </c>
      <c r="AA1547" s="549">
        <f t="shared" si="960"/>
        <v>0</v>
      </c>
      <c r="AB1547" s="282">
        <f t="shared" si="963"/>
        <v>0</v>
      </c>
      <c r="AC1547" s="281">
        <f t="shared" si="964"/>
        <v>0</v>
      </c>
      <c r="AD1547" s="549">
        <f t="shared" si="920"/>
        <v>0</v>
      </c>
      <c r="AE1547" s="553">
        <f t="shared" si="921"/>
        <v>0</v>
      </c>
      <c r="AF1547" s="282">
        <f t="shared" si="922"/>
        <v>0</v>
      </c>
      <c r="AG1547" s="283">
        <f t="shared" si="929"/>
        <v>0</v>
      </c>
      <c r="AH1547" s="281">
        <f t="shared" si="941"/>
        <v>0</v>
      </c>
      <c r="AI1547" s="551">
        <f t="shared" si="962"/>
        <v>0</v>
      </c>
      <c r="AJ1547" s="549">
        <f t="shared" si="962"/>
        <v>-9077359.6633333322</v>
      </c>
      <c r="AK1547" s="549">
        <f t="shared" si="962"/>
        <v>0</v>
      </c>
      <c r="AL1547" s="282">
        <f t="shared" si="953"/>
        <v>0</v>
      </c>
      <c r="AM1547" s="281">
        <f t="shared" si="954"/>
        <v>0</v>
      </c>
      <c r="AN1547" s="549">
        <f t="shared" si="955"/>
        <v>0</v>
      </c>
      <c r="AO1547" s="549">
        <f t="shared" si="956"/>
        <v>0</v>
      </c>
      <c r="AP1547" s="549">
        <f t="shared" si="961"/>
        <v>0</v>
      </c>
      <c r="AQ1547" s="283">
        <f t="shared" si="951"/>
        <v>0</v>
      </c>
      <c r="AR1547" s="281">
        <f t="shared" si="952"/>
        <v>0</v>
      </c>
      <c r="AT1547" s="446"/>
      <c r="AU1547" s="344"/>
      <c r="AV1547" s="447" t="str">
        <f t="shared" si="957"/>
        <v>CA</v>
      </c>
      <c r="AW1547" s="447" t="str">
        <f t="shared" si="957"/>
        <v>CL</v>
      </c>
      <c r="AX1547" s="447" t="str">
        <f t="shared" si="957"/>
        <v>AIC</v>
      </c>
      <c r="AY1547" s="447" t="str">
        <f t="shared" si="959"/>
        <v>ERB</v>
      </c>
      <c r="AZ1547" s="447" t="str">
        <f t="shared" si="959"/>
        <v>GRB</v>
      </c>
      <c r="BA1547" s="447" t="str">
        <f t="shared" si="959"/>
        <v>Non-Op</v>
      </c>
      <c r="BC1547" s="445" t="s">
        <v>2342</v>
      </c>
      <c r="BD1547" s="552">
        <f t="shared" si="933"/>
        <v>-9616956.8399999999</v>
      </c>
      <c r="BF1547" s="435"/>
      <c r="BG1547" s="435"/>
      <c r="BH1547" s="435"/>
      <c r="BI1547" s="435"/>
      <c r="BJ1547" s="435"/>
      <c r="BK1547" s="435"/>
      <c r="BL1547" s="435"/>
      <c r="BN1547" s="444"/>
    </row>
    <row r="1548" spans="1:66" s="28" customFormat="1" ht="12" customHeight="1">
      <c r="A1548" s="314">
        <v>25300582</v>
      </c>
      <c r="B1548" s="315" t="str">
        <f t="shared" si="958"/>
        <v>25300582</v>
      </c>
      <c r="C1548" s="315" t="s">
        <v>1959</v>
      </c>
      <c r="D1548" s="445" t="s">
        <v>2092</v>
      </c>
      <c r="E1548" s="445"/>
      <c r="F1548" s="315"/>
      <c r="G1548" s="445"/>
      <c r="H1548" s="547">
        <v>-4129977.17</v>
      </c>
      <c r="I1548" s="547">
        <v>-4129977.17</v>
      </c>
      <c r="J1548" s="547">
        <v>-4129977.17</v>
      </c>
      <c r="K1548" s="547">
        <v>-4129977.17</v>
      </c>
      <c r="L1548" s="547">
        <v>-4129977.17</v>
      </c>
      <c r="M1548" s="547">
        <v>-4129977.17</v>
      </c>
      <c r="N1548" s="547">
        <v>-4129977.17</v>
      </c>
      <c r="O1548" s="547">
        <v>-4129977.17</v>
      </c>
      <c r="P1548" s="547">
        <v>-4129977.17</v>
      </c>
      <c r="Q1548" s="547">
        <v>-4129977.17</v>
      </c>
      <c r="R1548" s="547">
        <v>-4218430.95</v>
      </c>
      <c r="S1548" s="547">
        <v>-4370395.9000000004</v>
      </c>
      <c r="T1548" s="547">
        <v>-4448893.53</v>
      </c>
      <c r="U1548" s="547"/>
      <c r="V1548" s="547">
        <f t="shared" si="918"/>
        <v>-4170671.3941666675</v>
      </c>
      <c r="W1548" s="285"/>
      <c r="X1548" s="285"/>
      <c r="Y1548" s="548">
        <f t="shared" ref="Y1548:AA1569" si="965">IF($D1548=Y$5,$T1548,0)</f>
        <v>0</v>
      </c>
      <c r="Z1548" s="549">
        <f t="shared" si="965"/>
        <v>-4448893.53</v>
      </c>
      <c r="AA1548" s="549">
        <f t="shared" si="965"/>
        <v>0</v>
      </c>
      <c r="AB1548" s="282">
        <f t="shared" si="963"/>
        <v>0</v>
      </c>
      <c r="AC1548" s="281">
        <f t="shared" si="964"/>
        <v>0</v>
      </c>
      <c r="AD1548" s="549">
        <f t="shared" si="920"/>
        <v>0</v>
      </c>
      <c r="AE1548" s="553">
        <f t="shared" si="921"/>
        <v>0</v>
      </c>
      <c r="AF1548" s="282">
        <f t="shared" si="922"/>
        <v>0</v>
      </c>
      <c r="AG1548" s="283">
        <f t="shared" si="929"/>
        <v>0</v>
      </c>
      <c r="AH1548" s="281">
        <f t="shared" si="941"/>
        <v>0</v>
      </c>
      <c r="AI1548" s="551">
        <f t="shared" si="962"/>
        <v>0</v>
      </c>
      <c r="AJ1548" s="549">
        <f t="shared" si="962"/>
        <v>-4170671.3941666675</v>
      </c>
      <c r="AK1548" s="549">
        <f t="shared" si="962"/>
        <v>0</v>
      </c>
      <c r="AL1548" s="282">
        <f t="shared" si="953"/>
        <v>0</v>
      </c>
      <c r="AM1548" s="281">
        <f t="shared" si="954"/>
        <v>0</v>
      </c>
      <c r="AN1548" s="549">
        <f t="shared" si="955"/>
        <v>0</v>
      </c>
      <c r="AO1548" s="549">
        <f t="shared" si="956"/>
        <v>0</v>
      </c>
      <c r="AP1548" s="549">
        <f t="shared" si="961"/>
        <v>0</v>
      </c>
      <c r="AQ1548" s="283">
        <f t="shared" si="951"/>
        <v>0</v>
      </c>
      <c r="AR1548" s="281">
        <f t="shared" si="952"/>
        <v>0</v>
      </c>
      <c r="AT1548" s="446"/>
      <c r="AU1548" s="344"/>
      <c r="AV1548" s="447" t="str">
        <f t="shared" si="957"/>
        <v>CA</v>
      </c>
      <c r="AW1548" s="447" t="str">
        <f t="shared" si="957"/>
        <v>CL</v>
      </c>
      <c r="AX1548" s="447" t="str">
        <f t="shared" si="957"/>
        <v>AIC</v>
      </c>
      <c r="AY1548" s="447" t="str">
        <f t="shared" si="959"/>
        <v>ERB</v>
      </c>
      <c r="AZ1548" s="447" t="str">
        <f t="shared" si="959"/>
        <v>GRB</v>
      </c>
      <c r="BA1548" s="447" t="str">
        <f t="shared" si="959"/>
        <v>Non-Op</v>
      </c>
      <c r="BC1548" s="445" t="s">
        <v>2342</v>
      </c>
      <c r="BD1548" s="552">
        <f t="shared" si="933"/>
        <v>-4448893.53</v>
      </c>
      <c r="BF1548" s="435"/>
      <c r="BG1548" s="435"/>
      <c r="BH1548" s="435"/>
      <c r="BI1548" s="435"/>
      <c r="BJ1548" s="435"/>
      <c r="BK1548" s="435"/>
      <c r="BL1548" s="435"/>
      <c r="BN1548" s="444"/>
    </row>
    <row r="1549" spans="1:66" s="28" customFormat="1" ht="12" customHeight="1">
      <c r="A1549" s="314">
        <v>25300591</v>
      </c>
      <c r="B1549" s="315" t="str">
        <f t="shared" si="958"/>
        <v>25300591</v>
      </c>
      <c r="C1549" s="315" t="s">
        <v>1960</v>
      </c>
      <c r="D1549" s="445" t="s">
        <v>2092</v>
      </c>
      <c r="E1549" s="445"/>
      <c r="F1549" s="315"/>
      <c r="G1549" s="445"/>
      <c r="H1549" s="547">
        <v>8998435.3599999994</v>
      </c>
      <c r="I1549" s="547">
        <v>8998435.3599999994</v>
      </c>
      <c r="J1549" s="547">
        <v>8998435.3599999994</v>
      </c>
      <c r="K1549" s="547">
        <v>8998435.3599999994</v>
      </c>
      <c r="L1549" s="547">
        <v>8998435.3599999994</v>
      </c>
      <c r="M1549" s="547">
        <v>8998435.3599999994</v>
      </c>
      <c r="N1549" s="547">
        <v>8998435.3599999994</v>
      </c>
      <c r="O1549" s="547">
        <v>8998435.3599999994</v>
      </c>
      <c r="P1549" s="547">
        <v>8998435.3599999994</v>
      </c>
      <c r="Q1549" s="547">
        <v>8998435.3599999994</v>
      </c>
      <c r="R1549" s="547">
        <v>9169986.8000000007</v>
      </c>
      <c r="S1549" s="547">
        <v>9464714.8200000003</v>
      </c>
      <c r="T1549" s="547">
        <v>9616956.8399999999</v>
      </c>
      <c r="U1549" s="547"/>
      <c r="V1549" s="547">
        <f t="shared" si="918"/>
        <v>9077359.6633333322</v>
      </c>
      <c r="W1549" s="285"/>
      <c r="X1549" s="285"/>
      <c r="Y1549" s="548">
        <f t="shared" si="965"/>
        <v>0</v>
      </c>
      <c r="Z1549" s="549">
        <f t="shared" si="965"/>
        <v>9616956.8399999999</v>
      </c>
      <c r="AA1549" s="549">
        <f t="shared" si="965"/>
        <v>0</v>
      </c>
      <c r="AB1549" s="282">
        <f t="shared" si="963"/>
        <v>0</v>
      </c>
      <c r="AC1549" s="281">
        <f t="shared" si="964"/>
        <v>0</v>
      </c>
      <c r="AD1549" s="549">
        <f t="shared" si="920"/>
        <v>0</v>
      </c>
      <c r="AE1549" s="553">
        <f t="shared" si="921"/>
        <v>0</v>
      </c>
      <c r="AF1549" s="282">
        <f t="shared" si="922"/>
        <v>0</v>
      </c>
      <c r="AG1549" s="283">
        <f t="shared" si="929"/>
        <v>0</v>
      </c>
      <c r="AH1549" s="281">
        <f t="shared" si="941"/>
        <v>0</v>
      </c>
      <c r="AI1549" s="551">
        <f t="shared" si="962"/>
        <v>0</v>
      </c>
      <c r="AJ1549" s="549">
        <f t="shared" si="962"/>
        <v>9077359.6633333322</v>
      </c>
      <c r="AK1549" s="549">
        <f t="shared" si="962"/>
        <v>0</v>
      </c>
      <c r="AL1549" s="282">
        <f t="shared" si="953"/>
        <v>0</v>
      </c>
      <c r="AM1549" s="281">
        <f t="shared" si="954"/>
        <v>0</v>
      </c>
      <c r="AN1549" s="549">
        <f t="shared" si="955"/>
        <v>0</v>
      </c>
      <c r="AO1549" s="549">
        <f t="shared" si="956"/>
        <v>0</v>
      </c>
      <c r="AP1549" s="549">
        <f t="shared" si="961"/>
        <v>0</v>
      </c>
      <c r="AQ1549" s="283">
        <f t="shared" si="951"/>
        <v>0</v>
      </c>
      <c r="AR1549" s="281">
        <f t="shared" si="952"/>
        <v>0</v>
      </c>
      <c r="AT1549" s="446"/>
      <c r="AU1549" s="344"/>
      <c r="AV1549" s="447" t="str">
        <f t="shared" si="957"/>
        <v>CA</v>
      </c>
      <c r="AW1549" s="447" t="str">
        <f t="shared" si="957"/>
        <v>CL</v>
      </c>
      <c r="AX1549" s="447" t="str">
        <f t="shared" si="957"/>
        <v>AIC</v>
      </c>
      <c r="AY1549" s="447" t="str">
        <f t="shared" si="959"/>
        <v>ERB</v>
      </c>
      <c r="AZ1549" s="447" t="str">
        <f t="shared" si="959"/>
        <v>GRB</v>
      </c>
      <c r="BA1549" s="447" t="str">
        <f t="shared" si="959"/>
        <v>Non-Op</v>
      </c>
      <c r="BC1549" s="445" t="s">
        <v>2342</v>
      </c>
      <c r="BD1549" s="552">
        <f t="shared" si="933"/>
        <v>9616956.8399999999</v>
      </c>
      <c r="BF1549" s="435"/>
      <c r="BG1549" s="435"/>
      <c r="BH1549" s="435"/>
      <c r="BI1549" s="435"/>
      <c r="BJ1549" s="435"/>
      <c r="BK1549" s="435"/>
      <c r="BL1549" s="435"/>
      <c r="BN1549" s="444"/>
    </row>
    <row r="1550" spans="1:66" s="28" customFormat="1" ht="12" customHeight="1">
      <c r="A1550" s="314">
        <v>25300592</v>
      </c>
      <c r="B1550" s="315" t="str">
        <f t="shared" si="958"/>
        <v>25300592</v>
      </c>
      <c r="C1550" s="315" t="s">
        <v>1961</v>
      </c>
      <c r="D1550" s="445" t="s">
        <v>2092</v>
      </c>
      <c r="E1550" s="445"/>
      <c r="F1550" s="315"/>
      <c r="G1550" s="445"/>
      <c r="H1550" s="547">
        <v>4129977.17</v>
      </c>
      <c r="I1550" s="547">
        <v>4129977.17</v>
      </c>
      <c r="J1550" s="547">
        <v>4129977.17</v>
      </c>
      <c r="K1550" s="547">
        <v>4129977.17</v>
      </c>
      <c r="L1550" s="547">
        <v>4129977.17</v>
      </c>
      <c r="M1550" s="547">
        <v>4129977.17</v>
      </c>
      <c r="N1550" s="547">
        <v>4129977.17</v>
      </c>
      <c r="O1550" s="547">
        <v>4129977.17</v>
      </c>
      <c r="P1550" s="547">
        <v>4129977.17</v>
      </c>
      <c r="Q1550" s="547">
        <v>4129977.17</v>
      </c>
      <c r="R1550" s="547">
        <v>4218430.95</v>
      </c>
      <c r="S1550" s="547">
        <v>4370395.9000000004</v>
      </c>
      <c r="T1550" s="547">
        <v>4448893.53</v>
      </c>
      <c r="U1550" s="547"/>
      <c r="V1550" s="547">
        <f t="shared" si="918"/>
        <v>4170671.3941666675</v>
      </c>
      <c r="W1550" s="285"/>
      <c r="X1550" s="285"/>
      <c r="Y1550" s="548">
        <f t="shared" si="965"/>
        <v>0</v>
      </c>
      <c r="Z1550" s="549">
        <f t="shared" si="965"/>
        <v>4448893.53</v>
      </c>
      <c r="AA1550" s="549">
        <f t="shared" si="965"/>
        <v>0</v>
      </c>
      <c r="AB1550" s="282">
        <f t="shared" si="963"/>
        <v>0</v>
      </c>
      <c r="AC1550" s="281">
        <f t="shared" si="964"/>
        <v>0</v>
      </c>
      <c r="AD1550" s="549">
        <f t="shared" si="920"/>
        <v>0</v>
      </c>
      <c r="AE1550" s="553">
        <f t="shared" si="921"/>
        <v>0</v>
      </c>
      <c r="AF1550" s="282">
        <f t="shared" si="922"/>
        <v>0</v>
      </c>
      <c r="AG1550" s="283">
        <f t="shared" si="929"/>
        <v>0</v>
      </c>
      <c r="AH1550" s="281">
        <f t="shared" si="941"/>
        <v>0</v>
      </c>
      <c r="AI1550" s="551">
        <f t="shared" si="962"/>
        <v>0</v>
      </c>
      <c r="AJ1550" s="549">
        <f t="shared" si="962"/>
        <v>4170671.3941666675</v>
      </c>
      <c r="AK1550" s="549">
        <f t="shared" si="962"/>
        <v>0</v>
      </c>
      <c r="AL1550" s="282">
        <f t="shared" si="953"/>
        <v>0</v>
      </c>
      <c r="AM1550" s="281">
        <f t="shared" si="954"/>
        <v>0</v>
      </c>
      <c r="AN1550" s="549">
        <f t="shared" si="955"/>
        <v>0</v>
      </c>
      <c r="AO1550" s="549">
        <f t="shared" si="956"/>
        <v>0</v>
      </c>
      <c r="AP1550" s="549">
        <f t="shared" si="961"/>
        <v>0</v>
      </c>
      <c r="AQ1550" s="283">
        <f t="shared" si="951"/>
        <v>0</v>
      </c>
      <c r="AR1550" s="281">
        <f t="shared" si="952"/>
        <v>0</v>
      </c>
      <c r="AT1550" s="446"/>
      <c r="AU1550" s="344"/>
      <c r="AV1550" s="447" t="str">
        <f t="shared" si="957"/>
        <v>CA</v>
      </c>
      <c r="AW1550" s="447" t="str">
        <f t="shared" si="957"/>
        <v>CL</v>
      </c>
      <c r="AX1550" s="447" t="str">
        <f t="shared" si="957"/>
        <v>AIC</v>
      </c>
      <c r="AY1550" s="447" t="str">
        <f t="shared" si="959"/>
        <v>ERB</v>
      </c>
      <c r="AZ1550" s="447" t="str">
        <f t="shared" si="959"/>
        <v>GRB</v>
      </c>
      <c r="BA1550" s="447" t="str">
        <f t="shared" si="959"/>
        <v>Non-Op</v>
      </c>
      <c r="BC1550" s="445" t="s">
        <v>2342</v>
      </c>
      <c r="BD1550" s="552">
        <f t="shared" si="933"/>
        <v>4448893.53</v>
      </c>
      <c r="BF1550" s="435"/>
      <c r="BG1550" s="435"/>
      <c r="BH1550" s="435"/>
      <c r="BI1550" s="435"/>
      <c r="BJ1550" s="435"/>
      <c r="BK1550" s="435"/>
      <c r="BL1550" s="435"/>
      <c r="BN1550" s="444"/>
    </row>
    <row r="1551" spans="1:66" s="28" customFormat="1" ht="12" customHeight="1">
      <c r="A1551" s="321">
        <v>25300602</v>
      </c>
      <c r="B1551" s="318" t="str">
        <f t="shared" si="958"/>
        <v>25300602</v>
      </c>
      <c r="C1551" s="315" t="s">
        <v>1962</v>
      </c>
      <c r="D1551" s="445" t="s">
        <v>1165</v>
      </c>
      <c r="E1551" s="445"/>
      <c r="F1551" s="315"/>
      <c r="G1551" s="445"/>
      <c r="H1551" s="547">
        <v>-60728493.140000001</v>
      </c>
      <c r="I1551" s="547">
        <v>-96497302.430000007</v>
      </c>
      <c r="J1551" s="547">
        <v>-80116596.569999993</v>
      </c>
      <c r="K1551" s="547">
        <v>-146637747.47</v>
      </c>
      <c r="L1551" s="547">
        <v>-205340069.61000001</v>
      </c>
      <c r="M1551" s="547">
        <v>-227920408.62</v>
      </c>
      <c r="N1551" s="547">
        <v>-103396222</v>
      </c>
      <c r="O1551" s="547">
        <v>-178747574.93000001</v>
      </c>
      <c r="P1551" s="547">
        <v>-230846265.19</v>
      </c>
      <c r="Q1551" s="547">
        <v>-107740627.62</v>
      </c>
      <c r="R1551" s="547">
        <v>-85937860.349999994</v>
      </c>
      <c r="S1551" s="547">
        <v>-178780156.94</v>
      </c>
      <c r="T1551" s="547">
        <v>-287725008.97000003</v>
      </c>
      <c r="U1551" s="547"/>
      <c r="V1551" s="547">
        <f t="shared" si="918"/>
        <v>-151348965.23208335</v>
      </c>
      <c r="W1551" s="285"/>
      <c r="X1551" s="286"/>
      <c r="Y1551" s="548">
        <f t="shared" si="965"/>
        <v>0</v>
      </c>
      <c r="Z1551" s="549">
        <f t="shared" si="965"/>
        <v>0</v>
      </c>
      <c r="AA1551" s="549">
        <f t="shared" si="965"/>
        <v>0</v>
      </c>
      <c r="AB1551" s="282">
        <f t="shared" si="963"/>
        <v>-287725008.97000003</v>
      </c>
      <c r="AC1551" s="281">
        <f t="shared" si="964"/>
        <v>0</v>
      </c>
      <c r="AD1551" s="549">
        <f t="shared" si="920"/>
        <v>0</v>
      </c>
      <c r="AE1551" s="553">
        <f t="shared" si="921"/>
        <v>0</v>
      </c>
      <c r="AF1551" s="282">
        <f t="shared" si="922"/>
        <v>-287725008.97000003</v>
      </c>
      <c r="AG1551" s="283">
        <f t="shared" si="929"/>
        <v>-287725008.97000003</v>
      </c>
      <c r="AH1551" s="281">
        <f t="shared" si="941"/>
        <v>0</v>
      </c>
      <c r="AI1551" s="551">
        <f t="shared" si="962"/>
        <v>0</v>
      </c>
      <c r="AJ1551" s="549">
        <f t="shared" si="962"/>
        <v>0</v>
      </c>
      <c r="AK1551" s="549">
        <f t="shared" si="962"/>
        <v>0</v>
      </c>
      <c r="AL1551" s="282">
        <f t="shared" si="953"/>
        <v>-151348965.23208335</v>
      </c>
      <c r="AM1551" s="281">
        <f t="shared" si="954"/>
        <v>0</v>
      </c>
      <c r="AN1551" s="549">
        <f t="shared" si="955"/>
        <v>0</v>
      </c>
      <c r="AO1551" s="549">
        <f t="shared" si="956"/>
        <v>0</v>
      </c>
      <c r="AP1551" s="549">
        <f t="shared" si="961"/>
        <v>-151348965.23208335</v>
      </c>
      <c r="AQ1551" s="283">
        <f t="shared" si="951"/>
        <v>-151348965.23208335</v>
      </c>
      <c r="AR1551" s="281">
        <f t="shared" si="952"/>
        <v>0</v>
      </c>
      <c r="AT1551" s="446" t="s">
        <v>2072</v>
      </c>
      <c r="AU1551" s="344"/>
      <c r="AV1551" s="447" t="str">
        <f t="shared" si="957"/>
        <v>CA</v>
      </c>
      <c r="AW1551" s="447" t="str">
        <f t="shared" si="957"/>
        <v>CL</v>
      </c>
      <c r="AX1551" s="447" t="str">
        <f t="shared" si="957"/>
        <v>AIC</v>
      </c>
      <c r="AY1551" s="447" t="str">
        <f t="shared" si="959"/>
        <v>ERB</v>
      </c>
      <c r="AZ1551" s="447" t="str">
        <f t="shared" si="959"/>
        <v>GRB</v>
      </c>
      <c r="BA1551" s="447" t="str">
        <f t="shared" si="959"/>
        <v>Non-Op</v>
      </c>
      <c r="BC1551" s="449" t="s">
        <v>2100</v>
      </c>
      <c r="BD1551" s="552">
        <f t="shared" si="933"/>
        <v>-287725008.97000003</v>
      </c>
      <c r="BF1551" s="435"/>
      <c r="BG1551" s="435"/>
      <c r="BH1551" s="435"/>
      <c r="BI1551" s="435"/>
      <c r="BJ1551" s="435"/>
      <c r="BK1551" s="435"/>
      <c r="BL1551" s="435"/>
      <c r="BN1551" s="444"/>
    </row>
    <row r="1552" spans="1:66" s="28" customFormat="1" ht="12" customHeight="1">
      <c r="A1552" s="321">
        <v>25300603</v>
      </c>
      <c r="B1552" s="318" t="str">
        <f t="shared" si="958"/>
        <v>25300603</v>
      </c>
      <c r="C1552" s="444" t="s">
        <v>1963</v>
      </c>
      <c r="D1552" s="445" t="s">
        <v>1165</v>
      </c>
      <c r="E1552" s="445"/>
      <c r="F1552" s="289">
        <v>43329</v>
      </c>
      <c r="G1552" s="445"/>
      <c r="H1552" s="547">
        <v>-50000</v>
      </c>
      <c r="I1552" s="547">
        <v>-50000</v>
      </c>
      <c r="J1552" s="547">
        <v>-50000</v>
      </c>
      <c r="K1552" s="547">
        <v>-50000</v>
      </c>
      <c r="L1552" s="547">
        <v>-50000</v>
      </c>
      <c r="M1552" s="547">
        <v>-50000</v>
      </c>
      <c r="N1552" s="547">
        <v>-50000</v>
      </c>
      <c r="O1552" s="547">
        <v>0</v>
      </c>
      <c r="P1552" s="547">
        <v>0</v>
      </c>
      <c r="Q1552" s="547">
        <v>0</v>
      </c>
      <c r="R1552" s="547">
        <v>0</v>
      </c>
      <c r="S1552" s="547">
        <v>0</v>
      </c>
      <c r="T1552" s="547">
        <v>0</v>
      </c>
      <c r="U1552" s="547"/>
      <c r="V1552" s="547">
        <f t="shared" ref="V1552:V1626" si="966">(H1552+T1552+SUM(I1552:S1552)*2)/24</f>
        <v>-27083.333333333332</v>
      </c>
      <c r="W1552" s="285"/>
      <c r="X1552" s="286"/>
      <c r="Y1552" s="548">
        <f t="shared" si="965"/>
        <v>0</v>
      </c>
      <c r="Z1552" s="549">
        <f t="shared" si="965"/>
        <v>0</v>
      </c>
      <c r="AA1552" s="549">
        <f t="shared" si="965"/>
        <v>0</v>
      </c>
      <c r="AB1552" s="282">
        <f t="shared" si="963"/>
        <v>0</v>
      </c>
      <c r="AC1552" s="281">
        <f t="shared" si="964"/>
        <v>0</v>
      </c>
      <c r="AD1552" s="549">
        <f t="shared" ref="AD1552:AD1626" si="967">IF($D1552=AD$5,$T1552,IF($D1552=AD$4, $T1552*$AK$1,0))</f>
        <v>0</v>
      </c>
      <c r="AE1552" s="553">
        <f t="shared" ref="AE1552:AE1626" si="968">IF($D1552=AE$5,$T1552,IF($D1552=AE$4, $T1552*$AK$2,0))</f>
        <v>0</v>
      </c>
      <c r="AF1552" s="282">
        <f t="shared" ref="AF1552:AF1626" si="969">IF($D1552=AF$5,$T1552,IF($D1552=AF$4, $T1552*$AL$2,0))</f>
        <v>0</v>
      </c>
      <c r="AG1552" s="283">
        <f t="shared" si="929"/>
        <v>0</v>
      </c>
      <c r="AH1552" s="281">
        <f t="shared" si="941"/>
        <v>0</v>
      </c>
      <c r="AI1552" s="551">
        <f t="shared" si="962"/>
        <v>0</v>
      </c>
      <c r="AJ1552" s="549">
        <f t="shared" si="962"/>
        <v>0</v>
      </c>
      <c r="AK1552" s="549">
        <f t="shared" si="962"/>
        <v>0</v>
      </c>
      <c r="AL1552" s="282">
        <f t="shared" si="953"/>
        <v>-27083.333333333332</v>
      </c>
      <c r="AM1552" s="281">
        <f t="shared" si="954"/>
        <v>0</v>
      </c>
      <c r="AN1552" s="549">
        <f t="shared" si="955"/>
        <v>0</v>
      </c>
      <c r="AO1552" s="549">
        <f t="shared" si="956"/>
        <v>0</v>
      </c>
      <c r="AP1552" s="549">
        <f t="shared" si="961"/>
        <v>-27083.333333333332</v>
      </c>
      <c r="AQ1552" s="283">
        <f t="shared" ref="AQ1552" si="970">SUM(AN1552:AP1552)</f>
        <v>-27083.333333333332</v>
      </c>
      <c r="AR1552" s="281">
        <f t="shared" si="952"/>
        <v>0</v>
      </c>
      <c r="AT1552" s="446" t="s">
        <v>2064</v>
      </c>
      <c r="AU1552" s="344"/>
      <c r="AV1552" s="447" t="str">
        <f t="shared" si="957"/>
        <v>CA</v>
      </c>
      <c r="AW1552" s="447" t="str">
        <f t="shared" si="957"/>
        <v>CL</v>
      </c>
      <c r="AX1552" s="447" t="str">
        <f t="shared" si="957"/>
        <v>AIC</v>
      </c>
      <c r="AY1552" s="447" t="str">
        <f t="shared" si="959"/>
        <v>ERB</v>
      </c>
      <c r="AZ1552" s="447" t="str">
        <f t="shared" si="959"/>
        <v>GRB</v>
      </c>
      <c r="BA1552" s="447" t="str">
        <f t="shared" si="959"/>
        <v>Non-Op</v>
      </c>
      <c r="BC1552" s="449" t="s">
        <v>2100</v>
      </c>
      <c r="BD1552" s="552">
        <f t="shared" si="933"/>
        <v>0</v>
      </c>
      <c r="BF1552" s="448"/>
      <c r="BG1552" s="448"/>
      <c r="BH1552" s="448"/>
      <c r="BI1552" s="448"/>
      <c r="BJ1552" s="448"/>
      <c r="BK1552" s="448"/>
      <c r="BL1552" s="448"/>
      <c r="BN1552" s="444"/>
    </row>
    <row r="1553" spans="1:66" s="28" customFormat="1" ht="12" customHeight="1">
      <c r="A1553" s="287">
        <v>25300611</v>
      </c>
      <c r="B1553" s="288" t="str">
        <f t="shared" si="958"/>
        <v>25300611</v>
      </c>
      <c r="C1553" s="444" t="s">
        <v>1964</v>
      </c>
      <c r="D1553" s="445" t="s">
        <v>1165</v>
      </c>
      <c r="E1553" s="445"/>
      <c r="F1553" s="444"/>
      <c r="G1553" s="445"/>
      <c r="H1553" s="547">
        <v>-54524622.75</v>
      </c>
      <c r="I1553" s="547">
        <v>-54524622.75</v>
      </c>
      <c r="J1553" s="547">
        <v>-54524622.75</v>
      </c>
      <c r="K1553" s="547">
        <v>-54346691.25</v>
      </c>
      <c r="L1553" s="547">
        <v>-54346691.25</v>
      </c>
      <c r="M1553" s="547">
        <v>-54346691.25</v>
      </c>
      <c r="N1553" s="547">
        <v>-54182521.07</v>
      </c>
      <c r="O1553" s="547">
        <v>-54182521.07</v>
      </c>
      <c r="P1553" s="547">
        <v>-54182521.07</v>
      </c>
      <c r="Q1553" s="547">
        <v>-54864111.159999996</v>
      </c>
      <c r="R1553" s="547">
        <v>-54864111.159999996</v>
      </c>
      <c r="S1553" s="547">
        <v>-54864111.159999996</v>
      </c>
      <c r="T1553" s="547">
        <v>-55049618.82</v>
      </c>
      <c r="U1553" s="547"/>
      <c r="V1553" s="547">
        <f t="shared" si="966"/>
        <v>-54501361.39374999</v>
      </c>
      <c r="W1553" s="285"/>
      <c r="X1553" s="286"/>
      <c r="Y1553" s="548">
        <f t="shared" si="965"/>
        <v>0</v>
      </c>
      <c r="Z1553" s="549">
        <f t="shared" si="965"/>
        <v>0</v>
      </c>
      <c r="AA1553" s="549">
        <f t="shared" si="965"/>
        <v>0</v>
      </c>
      <c r="AB1553" s="282">
        <f t="shared" si="963"/>
        <v>-55049618.82</v>
      </c>
      <c r="AC1553" s="281">
        <f t="shared" si="964"/>
        <v>0</v>
      </c>
      <c r="AD1553" s="549">
        <f t="shared" si="967"/>
        <v>0</v>
      </c>
      <c r="AE1553" s="553">
        <f t="shared" si="968"/>
        <v>0</v>
      </c>
      <c r="AF1553" s="282">
        <f t="shared" si="969"/>
        <v>-55049618.82</v>
      </c>
      <c r="AG1553" s="283">
        <f t="shared" si="929"/>
        <v>-55049618.82</v>
      </c>
      <c r="AH1553" s="281">
        <f t="shared" si="941"/>
        <v>0</v>
      </c>
      <c r="AI1553" s="551">
        <f t="shared" ref="AI1553:AK1582" si="971">IF($D1553=AI$5,$V1553,0)</f>
        <v>0</v>
      </c>
      <c r="AJ1553" s="549">
        <f t="shared" si="971"/>
        <v>0</v>
      </c>
      <c r="AK1553" s="549">
        <f t="shared" si="971"/>
        <v>0</v>
      </c>
      <c r="AL1553" s="282">
        <f t="shared" si="953"/>
        <v>-54501361.39374999</v>
      </c>
      <c r="AM1553" s="281">
        <f t="shared" si="954"/>
        <v>0</v>
      </c>
      <c r="AN1553" s="549">
        <f t="shared" si="955"/>
        <v>0</v>
      </c>
      <c r="AO1553" s="549">
        <f t="shared" si="956"/>
        <v>0</v>
      </c>
      <c r="AP1553" s="549">
        <f t="shared" si="961"/>
        <v>-54501361.39374999</v>
      </c>
      <c r="AQ1553" s="283">
        <f t="shared" si="951"/>
        <v>-54501361.39374999</v>
      </c>
      <c r="AR1553" s="281">
        <f t="shared" si="952"/>
        <v>0</v>
      </c>
      <c r="AT1553" s="446" t="s">
        <v>2070</v>
      </c>
      <c r="AU1553" s="344"/>
      <c r="AV1553" s="447" t="str">
        <f t="shared" si="957"/>
        <v>CA</v>
      </c>
      <c r="AW1553" s="447" t="str">
        <f t="shared" si="957"/>
        <v>CL</v>
      </c>
      <c r="AX1553" s="447" t="str">
        <f t="shared" si="957"/>
        <v>AIC</v>
      </c>
      <c r="AY1553" s="447" t="str">
        <f t="shared" si="959"/>
        <v>ERB</v>
      </c>
      <c r="AZ1553" s="447" t="str">
        <f t="shared" si="959"/>
        <v>GRB</v>
      </c>
      <c r="BA1553" s="447" t="str">
        <f t="shared" si="959"/>
        <v>Non-Op</v>
      </c>
      <c r="BC1553" s="449" t="s">
        <v>2100</v>
      </c>
      <c r="BD1553" s="552">
        <f t="shared" si="933"/>
        <v>-55049618.82</v>
      </c>
      <c r="BF1553" s="435"/>
      <c r="BG1553" s="435"/>
      <c r="BH1553" s="435"/>
      <c r="BI1553" s="435"/>
      <c r="BJ1553" s="435"/>
      <c r="BK1553" s="435"/>
      <c r="BL1553" s="435"/>
      <c r="BN1553" s="444"/>
    </row>
    <row r="1554" spans="1:66" s="28" customFormat="1" ht="12" customHeight="1">
      <c r="A1554" s="287">
        <v>25300621</v>
      </c>
      <c r="B1554" s="288" t="str">
        <f t="shared" si="958"/>
        <v>25300621</v>
      </c>
      <c r="C1554" s="444" t="s">
        <v>1965</v>
      </c>
      <c r="D1554" s="445" t="s">
        <v>1165</v>
      </c>
      <c r="E1554" s="445"/>
      <c r="F1554" s="444"/>
      <c r="G1554" s="445"/>
      <c r="H1554" s="547">
        <v>-2892542.4</v>
      </c>
      <c r="I1554" s="547">
        <v>-2818815.44</v>
      </c>
      <c r="J1554" s="547">
        <v>-2745088.48</v>
      </c>
      <c r="K1554" s="547">
        <v>-2671361.52</v>
      </c>
      <c r="L1554" s="547">
        <v>-2597634.56</v>
      </c>
      <c r="M1554" s="547">
        <v>-2523907.6</v>
      </c>
      <c r="N1554" s="547">
        <v>-2450180.64</v>
      </c>
      <c r="O1554" s="547">
        <v>-2376453.6800000002</v>
      </c>
      <c r="P1554" s="547">
        <v>-2302726.7200000002</v>
      </c>
      <c r="Q1554" s="547">
        <v>-2228999.7599999998</v>
      </c>
      <c r="R1554" s="547">
        <v>-2155272.7999999998</v>
      </c>
      <c r="S1554" s="547">
        <v>-2081545.84</v>
      </c>
      <c r="T1554" s="547">
        <v>-2007818.88</v>
      </c>
      <c r="U1554" s="547"/>
      <c r="V1554" s="547">
        <f t="shared" si="966"/>
        <v>-2450180.64</v>
      </c>
      <c r="W1554" s="285"/>
      <c r="X1554" s="285"/>
      <c r="Y1554" s="548">
        <f t="shared" si="965"/>
        <v>0</v>
      </c>
      <c r="Z1554" s="549">
        <f t="shared" si="965"/>
        <v>0</v>
      </c>
      <c r="AA1554" s="549">
        <f t="shared" si="965"/>
        <v>0</v>
      </c>
      <c r="AB1554" s="282">
        <f t="shared" si="963"/>
        <v>-2007818.88</v>
      </c>
      <c r="AC1554" s="281">
        <f t="shared" si="964"/>
        <v>0</v>
      </c>
      <c r="AD1554" s="549">
        <f t="shared" si="967"/>
        <v>0</v>
      </c>
      <c r="AE1554" s="553">
        <f t="shared" si="968"/>
        <v>0</v>
      </c>
      <c r="AF1554" s="282">
        <f t="shared" si="969"/>
        <v>-2007818.88</v>
      </c>
      <c r="AG1554" s="283">
        <f t="shared" si="929"/>
        <v>-2007818.88</v>
      </c>
      <c r="AH1554" s="281">
        <f t="shared" si="941"/>
        <v>0</v>
      </c>
      <c r="AI1554" s="551">
        <f t="shared" si="971"/>
        <v>0</v>
      </c>
      <c r="AJ1554" s="549">
        <f t="shared" si="971"/>
        <v>0</v>
      </c>
      <c r="AK1554" s="549">
        <f t="shared" si="971"/>
        <v>0</v>
      </c>
      <c r="AL1554" s="282">
        <f t="shared" si="953"/>
        <v>-2450180.64</v>
      </c>
      <c r="AM1554" s="281">
        <f t="shared" si="954"/>
        <v>0</v>
      </c>
      <c r="AN1554" s="549">
        <f t="shared" si="955"/>
        <v>0</v>
      </c>
      <c r="AO1554" s="549">
        <f t="shared" si="956"/>
        <v>0</v>
      </c>
      <c r="AP1554" s="549">
        <f t="shared" si="961"/>
        <v>-2450180.64</v>
      </c>
      <c r="AQ1554" s="283">
        <f t="shared" si="951"/>
        <v>-2450180.64</v>
      </c>
      <c r="AR1554" s="281">
        <f t="shared" si="952"/>
        <v>0</v>
      </c>
      <c r="AT1554" s="446" t="s">
        <v>2081</v>
      </c>
      <c r="AU1554" s="344"/>
      <c r="AV1554" s="447" t="str">
        <f t="shared" si="957"/>
        <v>CA</v>
      </c>
      <c r="AW1554" s="447" t="str">
        <f t="shared" si="957"/>
        <v>CL</v>
      </c>
      <c r="AX1554" s="447" t="str">
        <f t="shared" si="957"/>
        <v>AIC</v>
      </c>
      <c r="AY1554" s="447" t="str">
        <f t="shared" si="959"/>
        <v>ERB</v>
      </c>
      <c r="AZ1554" s="447" t="str">
        <f t="shared" si="959"/>
        <v>GRB</v>
      </c>
      <c r="BA1554" s="447" t="str">
        <f t="shared" si="959"/>
        <v>Non-Op</v>
      </c>
      <c r="BC1554" s="449" t="s">
        <v>2100</v>
      </c>
      <c r="BD1554" s="552">
        <f t="shared" si="933"/>
        <v>-2007818.88</v>
      </c>
      <c r="BF1554" s="435"/>
      <c r="BG1554" s="435"/>
      <c r="BH1554" s="435"/>
      <c r="BI1554" s="435"/>
      <c r="BJ1554" s="435"/>
      <c r="BK1554" s="435"/>
      <c r="BL1554" s="435"/>
      <c r="BN1554" s="444"/>
    </row>
    <row r="1555" spans="1:66" s="28" customFormat="1" ht="12" customHeight="1">
      <c r="A1555" s="287">
        <v>25300641</v>
      </c>
      <c r="B1555" s="288" t="str">
        <f t="shared" si="958"/>
        <v>25300641</v>
      </c>
      <c r="C1555" s="444" t="s">
        <v>3009</v>
      </c>
      <c r="D1555" s="445" t="s">
        <v>1165</v>
      </c>
      <c r="E1555" s="445"/>
      <c r="F1555" s="444"/>
      <c r="G1555" s="445"/>
      <c r="H1555" s="547">
        <v>0</v>
      </c>
      <c r="I1555" s="547">
        <v>0</v>
      </c>
      <c r="J1555" s="547">
        <v>0</v>
      </c>
      <c r="K1555" s="547">
        <v>0</v>
      </c>
      <c r="L1555" s="547">
        <v>0</v>
      </c>
      <c r="M1555" s="547">
        <v>0</v>
      </c>
      <c r="N1555" s="547">
        <v>0</v>
      </c>
      <c r="O1555" s="547">
        <v>0</v>
      </c>
      <c r="P1555" s="547">
        <v>0</v>
      </c>
      <c r="Q1555" s="547">
        <v>0</v>
      </c>
      <c r="R1555" s="547">
        <v>0</v>
      </c>
      <c r="S1555" s="547">
        <v>0</v>
      </c>
      <c r="T1555" s="547">
        <v>0</v>
      </c>
      <c r="U1555" s="547"/>
      <c r="V1555" s="547">
        <f t="shared" si="966"/>
        <v>0</v>
      </c>
      <c r="W1555" s="285"/>
      <c r="X1555" s="285"/>
      <c r="Y1555" s="548">
        <f t="shared" si="965"/>
        <v>0</v>
      </c>
      <c r="Z1555" s="549">
        <f t="shared" si="965"/>
        <v>0</v>
      </c>
      <c r="AA1555" s="549">
        <f t="shared" si="965"/>
        <v>0</v>
      </c>
      <c r="AB1555" s="282">
        <f t="shared" si="963"/>
        <v>0</v>
      </c>
      <c r="AC1555" s="281">
        <f t="shared" si="964"/>
        <v>0</v>
      </c>
      <c r="AD1555" s="549">
        <f t="shared" si="967"/>
        <v>0</v>
      </c>
      <c r="AE1555" s="553">
        <f t="shared" si="968"/>
        <v>0</v>
      </c>
      <c r="AF1555" s="282">
        <f t="shared" si="969"/>
        <v>0</v>
      </c>
      <c r="AG1555" s="283">
        <f t="shared" si="929"/>
        <v>0</v>
      </c>
      <c r="AH1555" s="281">
        <f t="shared" si="941"/>
        <v>0</v>
      </c>
      <c r="AI1555" s="551">
        <f t="shared" si="971"/>
        <v>0</v>
      </c>
      <c r="AJ1555" s="549">
        <f t="shared" si="971"/>
        <v>0</v>
      </c>
      <c r="AK1555" s="549">
        <f t="shared" si="971"/>
        <v>0</v>
      </c>
      <c r="AL1555" s="282">
        <f t="shared" si="953"/>
        <v>0</v>
      </c>
      <c r="AM1555" s="281">
        <f t="shared" si="954"/>
        <v>0</v>
      </c>
      <c r="AN1555" s="549">
        <f t="shared" si="955"/>
        <v>0</v>
      </c>
      <c r="AO1555" s="549">
        <f t="shared" si="956"/>
        <v>0</v>
      </c>
      <c r="AP1555" s="549">
        <f t="shared" si="961"/>
        <v>0</v>
      </c>
      <c r="AQ1555" s="283">
        <f t="shared" si="951"/>
        <v>0</v>
      </c>
      <c r="AR1555" s="281">
        <f t="shared" si="952"/>
        <v>0</v>
      </c>
      <c r="AT1555" s="446" t="s">
        <v>2064</v>
      </c>
      <c r="AU1555" s="344"/>
      <c r="AV1555" s="447" t="str">
        <f t="shared" si="957"/>
        <v>CA</v>
      </c>
      <c r="AW1555" s="447" t="str">
        <f t="shared" si="957"/>
        <v>CL</v>
      </c>
      <c r="AX1555" s="447" t="str">
        <f t="shared" si="957"/>
        <v>AIC</v>
      </c>
      <c r="AY1555" s="447" t="str">
        <f t="shared" si="959"/>
        <v>ERB</v>
      </c>
      <c r="AZ1555" s="447" t="str">
        <f t="shared" si="959"/>
        <v>GRB</v>
      </c>
      <c r="BA1555" s="447" t="str">
        <f t="shared" si="959"/>
        <v>Non-Op</v>
      </c>
      <c r="BC1555" s="449" t="s">
        <v>2100</v>
      </c>
      <c r="BD1555" s="552">
        <f t="shared" si="933"/>
        <v>0</v>
      </c>
      <c r="BF1555" s="435"/>
      <c r="BG1555" s="435"/>
      <c r="BH1555" s="435"/>
      <c r="BI1555" s="435"/>
      <c r="BJ1555" s="435"/>
      <c r="BK1555" s="435"/>
      <c r="BL1555" s="435"/>
      <c r="BN1555" s="444"/>
    </row>
    <row r="1556" spans="1:66" s="28" customFormat="1" ht="12" customHeight="1">
      <c r="A1556" s="287">
        <v>25300642</v>
      </c>
      <c r="B1556" s="288" t="str">
        <f t="shared" si="958"/>
        <v>25300642</v>
      </c>
      <c r="C1556" s="444" t="s">
        <v>3010</v>
      </c>
      <c r="D1556" s="445" t="s">
        <v>1165</v>
      </c>
      <c r="E1556" s="445"/>
      <c r="F1556" s="444"/>
      <c r="G1556" s="445"/>
      <c r="H1556" s="547">
        <v>0</v>
      </c>
      <c r="I1556" s="547">
        <v>0</v>
      </c>
      <c r="J1556" s="547">
        <v>0</v>
      </c>
      <c r="K1556" s="547">
        <v>0</v>
      </c>
      <c r="L1556" s="547">
        <v>0</v>
      </c>
      <c r="M1556" s="547">
        <v>0</v>
      </c>
      <c r="N1556" s="547">
        <v>0</v>
      </c>
      <c r="O1556" s="547">
        <v>0</v>
      </c>
      <c r="P1556" s="547">
        <v>0</v>
      </c>
      <c r="Q1556" s="547">
        <v>0</v>
      </c>
      <c r="R1556" s="547">
        <v>0</v>
      </c>
      <c r="S1556" s="547">
        <v>0</v>
      </c>
      <c r="T1556" s="547">
        <v>0</v>
      </c>
      <c r="U1556" s="547"/>
      <c r="V1556" s="547">
        <f t="shared" si="966"/>
        <v>0</v>
      </c>
      <c r="W1556" s="285"/>
      <c r="X1556" s="285"/>
      <c r="Y1556" s="548">
        <f t="shared" si="965"/>
        <v>0</v>
      </c>
      <c r="Z1556" s="549">
        <f t="shared" si="965"/>
        <v>0</v>
      </c>
      <c r="AA1556" s="549">
        <f t="shared" si="965"/>
        <v>0</v>
      </c>
      <c r="AB1556" s="282">
        <f t="shared" si="963"/>
        <v>0</v>
      </c>
      <c r="AC1556" s="281">
        <f t="shared" si="964"/>
        <v>0</v>
      </c>
      <c r="AD1556" s="549">
        <f t="shared" si="967"/>
        <v>0</v>
      </c>
      <c r="AE1556" s="553">
        <f t="shared" si="968"/>
        <v>0</v>
      </c>
      <c r="AF1556" s="282">
        <f t="shared" si="969"/>
        <v>0</v>
      </c>
      <c r="AG1556" s="283">
        <f t="shared" si="929"/>
        <v>0</v>
      </c>
      <c r="AH1556" s="281">
        <f t="shared" si="941"/>
        <v>0</v>
      </c>
      <c r="AI1556" s="551">
        <f t="shared" si="971"/>
        <v>0</v>
      </c>
      <c r="AJ1556" s="549">
        <f t="shared" si="971"/>
        <v>0</v>
      </c>
      <c r="AK1556" s="549">
        <f t="shared" si="971"/>
        <v>0</v>
      </c>
      <c r="AL1556" s="282">
        <f t="shared" si="953"/>
        <v>0</v>
      </c>
      <c r="AM1556" s="281">
        <f t="shared" si="954"/>
        <v>0</v>
      </c>
      <c r="AN1556" s="549">
        <f t="shared" si="955"/>
        <v>0</v>
      </c>
      <c r="AO1556" s="549">
        <f t="shared" si="956"/>
        <v>0</v>
      </c>
      <c r="AP1556" s="549">
        <f t="shared" si="961"/>
        <v>0</v>
      </c>
      <c r="AQ1556" s="283">
        <f t="shared" si="951"/>
        <v>0</v>
      </c>
      <c r="AR1556" s="281">
        <f t="shared" si="952"/>
        <v>0</v>
      </c>
      <c r="AT1556" s="446" t="s">
        <v>2064</v>
      </c>
      <c r="AU1556" s="344"/>
      <c r="AV1556" s="447" t="str">
        <f t="shared" si="957"/>
        <v>CA</v>
      </c>
      <c r="AW1556" s="447" t="str">
        <f t="shared" si="957"/>
        <v>CL</v>
      </c>
      <c r="AX1556" s="447" t="str">
        <f t="shared" si="957"/>
        <v>AIC</v>
      </c>
      <c r="AY1556" s="447" t="str">
        <f t="shared" si="959"/>
        <v>ERB</v>
      </c>
      <c r="AZ1556" s="447" t="str">
        <f t="shared" si="959"/>
        <v>GRB</v>
      </c>
      <c r="BA1556" s="447" t="str">
        <f t="shared" si="959"/>
        <v>Non-Op</v>
      </c>
      <c r="BC1556" s="449" t="s">
        <v>2100</v>
      </c>
      <c r="BD1556" s="552">
        <f t="shared" si="933"/>
        <v>0</v>
      </c>
      <c r="BF1556" s="435"/>
      <c r="BG1556" s="435"/>
      <c r="BH1556" s="435"/>
      <c r="BI1556" s="435"/>
      <c r="BJ1556" s="435"/>
      <c r="BK1556" s="435"/>
      <c r="BL1556" s="435"/>
      <c r="BN1556" s="444"/>
    </row>
    <row r="1557" spans="1:66" s="28" customFormat="1" ht="12" customHeight="1">
      <c r="A1557" s="287">
        <v>25300663</v>
      </c>
      <c r="B1557" s="288" t="str">
        <f t="shared" si="958"/>
        <v>25300663</v>
      </c>
      <c r="C1557" s="444" t="s">
        <v>3011</v>
      </c>
      <c r="D1557" s="445" t="s">
        <v>2087</v>
      </c>
      <c r="E1557" s="445"/>
      <c r="F1557" s="444"/>
      <c r="G1557" s="445"/>
      <c r="H1557" s="547">
        <v>0</v>
      </c>
      <c r="I1557" s="547">
        <v>0</v>
      </c>
      <c r="J1557" s="547">
        <v>0</v>
      </c>
      <c r="K1557" s="547">
        <v>0</v>
      </c>
      <c r="L1557" s="547">
        <v>0</v>
      </c>
      <c r="M1557" s="547">
        <v>0</v>
      </c>
      <c r="N1557" s="547">
        <v>0</v>
      </c>
      <c r="O1557" s="547">
        <v>0</v>
      </c>
      <c r="P1557" s="547">
        <v>0</v>
      </c>
      <c r="Q1557" s="547">
        <v>0</v>
      </c>
      <c r="R1557" s="547">
        <v>0</v>
      </c>
      <c r="S1557" s="547">
        <v>0</v>
      </c>
      <c r="T1557" s="547">
        <v>0</v>
      </c>
      <c r="U1557" s="547"/>
      <c r="V1557" s="547">
        <f t="shared" si="966"/>
        <v>0</v>
      </c>
      <c r="W1557" s="285" t="s">
        <v>214</v>
      </c>
      <c r="X1557" s="285" t="s">
        <v>1182</v>
      </c>
      <c r="Y1557" s="548">
        <f t="shared" si="965"/>
        <v>0</v>
      </c>
      <c r="Z1557" s="549">
        <f t="shared" si="965"/>
        <v>0</v>
      </c>
      <c r="AA1557" s="549">
        <f t="shared" si="965"/>
        <v>0</v>
      </c>
      <c r="AB1557" s="282">
        <f t="shared" si="963"/>
        <v>0</v>
      </c>
      <c r="AC1557" s="281">
        <f t="shared" si="964"/>
        <v>0</v>
      </c>
      <c r="AD1557" s="549">
        <f t="shared" si="967"/>
        <v>0</v>
      </c>
      <c r="AE1557" s="553">
        <f t="shared" si="968"/>
        <v>0</v>
      </c>
      <c r="AF1557" s="282">
        <f t="shared" si="969"/>
        <v>0</v>
      </c>
      <c r="AG1557" s="283">
        <f t="shared" ref="AG1557:AG1647" si="972">SUM(AD1557:AF1557)</f>
        <v>0</v>
      </c>
      <c r="AH1557" s="281">
        <f t="shared" si="941"/>
        <v>0</v>
      </c>
      <c r="AI1557" s="551">
        <f t="shared" si="971"/>
        <v>0</v>
      </c>
      <c r="AJ1557" s="549">
        <f t="shared" si="971"/>
        <v>0</v>
      </c>
      <c r="AK1557" s="549">
        <f t="shared" si="971"/>
        <v>0</v>
      </c>
      <c r="AL1557" s="282">
        <f t="shared" si="953"/>
        <v>0</v>
      </c>
      <c r="AM1557" s="281">
        <f t="shared" si="954"/>
        <v>0</v>
      </c>
      <c r="AN1557" s="549">
        <f t="shared" si="955"/>
        <v>0</v>
      </c>
      <c r="AO1557" s="549">
        <f t="shared" si="956"/>
        <v>0</v>
      </c>
      <c r="AP1557" s="549">
        <f t="shared" si="961"/>
        <v>0</v>
      </c>
      <c r="AQ1557" s="283">
        <f t="shared" si="951"/>
        <v>0</v>
      </c>
      <c r="AR1557" s="281">
        <f t="shared" si="952"/>
        <v>0</v>
      </c>
      <c r="AT1557" s="446"/>
      <c r="AU1557" s="344"/>
      <c r="AV1557" s="447" t="str">
        <f t="shared" si="957"/>
        <v>CA</v>
      </c>
      <c r="AW1557" s="447" t="str">
        <f t="shared" si="957"/>
        <v>CL</v>
      </c>
      <c r="AX1557" s="447" t="str">
        <f t="shared" si="957"/>
        <v>AIC</v>
      </c>
      <c r="AY1557" s="447" t="str">
        <f t="shared" si="959"/>
        <v>ERB</v>
      </c>
      <c r="AZ1557" s="447" t="str">
        <f t="shared" si="959"/>
        <v>GRB</v>
      </c>
      <c r="BA1557" s="447" t="str">
        <f t="shared" si="959"/>
        <v>Non-Op</v>
      </c>
      <c r="BC1557" s="445" t="s">
        <v>2342</v>
      </c>
      <c r="BD1557" s="552">
        <f t="shared" si="933"/>
        <v>0</v>
      </c>
      <c r="BF1557" s="435"/>
      <c r="BG1557" s="435"/>
      <c r="BH1557" s="435"/>
      <c r="BI1557" s="435"/>
      <c r="BJ1557" s="435"/>
      <c r="BK1557" s="435"/>
      <c r="BL1557" s="435"/>
      <c r="BN1557" s="444"/>
    </row>
    <row r="1558" spans="1:66" s="28" customFormat="1" ht="12" customHeight="1">
      <c r="A1558" s="287">
        <v>25300712</v>
      </c>
      <c r="B1558" s="288" t="str">
        <f t="shared" si="958"/>
        <v>25300712</v>
      </c>
      <c r="C1558" s="444" t="s">
        <v>2343</v>
      </c>
      <c r="D1558" s="445" t="s">
        <v>1165</v>
      </c>
      <c r="E1558" s="445"/>
      <c r="F1558" s="289">
        <v>43541</v>
      </c>
      <c r="G1558" s="445"/>
      <c r="H1558" s="547">
        <v>-1851635</v>
      </c>
      <c r="I1558" s="547">
        <v>-1926897</v>
      </c>
      <c r="J1558" s="547">
        <v>-2000683</v>
      </c>
      <c r="K1558" s="547">
        <v>-2072993</v>
      </c>
      <c r="L1558" s="547">
        <v>-2143827</v>
      </c>
      <c r="M1558" s="547">
        <v>-2213185</v>
      </c>
      <c r="N1558" s="547">
        <v>-2281067</v>
      </c>
      <c r="O1558" s="547">
        <v>-2347473</v>
      </c>
      <c r="P1558" s="547">
        <v>-2412403</v>
      </c>
      <c r="Q1558" s="547">
        <v>-2475857</v>
      </c>
      <c r="R1558" s="547">
        <v>-2537836</v>
      </c>
      <c r="S1558" s="547">
        <v>-2598339</v>
      </c>
      <c r="T1558" s="620">
        <v>-4942612</v>
      </c>
      <c r="U1558" s="547"/>
      <c r="V1558" s="547">
        <f t="shared" si="966"/>
        <v>-2367306.9583333335</v>
      </c>
      <c r="W1558" s="285"/>
      <c r="X1558" s="285"/>
      <c r="Y1558" s="548">
        <f t="shared" si="965"/>
        <v>0</v>
      </c>
      <c r="Z1558" s="549">
        <f t="shared" si="965"/>
        <v>0</v>
      </c>
      <c r="AA1558" s="549">
        <f t="shared" si="965"/>
        <v>0</v>
      </c>
      <c r="AB1558" s="282">
        <f t="shared" si="963"/>
        <v>-4942612</v>
      </c>
      <c r="AC1558" s="281">
        <f t="shared" si="964"/>
        <v>0</v>
      </c>
      <c r="AD1558" s="549">
        <f t="shared" si="967"/>
        <v>0</v>
      </c>
      <c r="AE1558" s="553">
        <f t="shared" si="968"/>
        <v>0</v>
      </c>
      <c r="AF1558" s="282">
        <f t="shared" si="969"/>
        <v>-4942612</v>
      </c>
      <c r="AG1558" s="283">
        <f t="shared" si="972"/>
        <v>-4942612</v>
      </c>
      <c r="AH1558" s="281">
        <f t="shared" si="941"/>
        <v>0</v>
      </c>
      <c r="AI1558" s="551">
        <f t="shared" si="971"/>
        <v>0</v>
      </c>
      <c r="AJ1558" s="549">
        <f t="shared" si="971"/>
        <v>0</v>
      </c>
      <c r="AK1558" s="549">
        <f t="shared" si="971"/>
        <v>0</v>
      </c>
      <c r="AL1558" s="282">
        <f t="shared" si="953"/>
        <v>-2367306.9583333335</v>
      </c>
      <c r="AM1558" s="281">
        <f t="shared" si="954"/>
        <v>0</v>
      </c>
      <c r="AN1558" s="549">
        <f t="shared" si="955"/>
        <v>0</v>
      </c>
      <c r="AO1558" s="549">
        <f t="shared" si="956"/>
        <v>0</v>
      </c>
      <c r="AP1558" s="549">
        <f t="shared" si="961"/>
        <v>-2367306.9583333335</v>
      </c>
      <c r="AQ1558" s="283">
        <f t="shared" ref="AQ1558" si="973">SUM(AN1558:AP1558)</f>
        <v>-2367306.9583333335</v>
      </c>
      <c r="AR1558" s="281">
        <f t="shared" si="952"/>
        <v>0</v>
      </c>
      <c r="AT1558" s="446" t="s">
        <v>2081</v>
      </c>
      <c r="AU1558" s="344"/>
      <c r="AV1558" s="447" t="str">
        <f t="shared" si="957"/>
        <v>CA</v>
      </c>
      <c r="AW1558" s="447" t="str">
        <f t="shared" si="957"/>
        <v>CL</v>
      </c>
      <c r="AX1558" s="447" t="str">
        <f t="shared" si="957"/>
        <v>AIC</v>
      </c>
      <c r="AY1558" s="447" t="str">
        <f t="shared" si="959"/>
        <v>ERB</v>
      </c>
      <c r="AZ1558" s="447" t="str">
        <f t="shared" si="959"/>
        <v>GRB</v>
      </c>
      <c r="BA1558" s="447" t="str">
        <f t="shared" si="959"/>
        <v>Non-Op</v>
      </c>
      <c r="BC1558" s="449" t="s">
        <v>2100</v>
      </c>
      <c r="BD1558" s="552">
        <f t="shared" si="933"/>
        <v>-4942612</v>
      </c>
      <c r="BF1558" s="448"/>
      <c r="BG1558" s="448"/>
      <c r="BH1558" s="448"/>
      <c r="BI1558" s="448"/>
      <c r="BJ1558" s="448"/>
      <c r="BK1558" s="448"/>
      <c r="BL1558" s="448"/>
      <c r="BN1558" s="444"/>
    </row>
    <row r="1559" spans="1:66" s="28" customFormat="1" ht="12" customHeight="1">
      <c r="A1559" s="287">
        <v>25300731</v>
      </c>
      <c r="B1559" s="288" t="str">
        <f t="shared" si="958"/>
        <v>25300731</v>
      </c>
      <c r="C1559" s="444" t="s">
        <v>3012</v>
      </c>
      <c r="D1559" s="445" t="s">
        <v>2092</v>
      </c>
      <c r="E1559" s="445"/>
      <c r="F1559" s="444"/>
      <c r="G1559" s="445"/>
      <c r="H1559" s="547">
        <v>0</v>
      </c>
      <c r="I1559" s="547">
        <v>0</v>
      </c>
      <c r="J1559" s="547">
        <v>0</v>
      </c>
      <c r="K1559" s="547">
        <v>0</v>
      </c>
      <c r="L1559" s="547">
        <v>0</v>
      </c>
      <c r="M1559" s="547">
        <v>0</v>
      </c>
      <c r="N1559" s="547">
        <v>0</v>
      </c>
      <c r="O1559" s="547">
        <v>0</v>
      </c>
      <c r="P1559" s="547">
        <v>0</v>
      </c>
      <c r="Q1559" s="547">
        <v>0</v>
      </c>
      <c r="R1559" s="547">
        <v>0</v>
      </c>
      <c r="S1559" s="547">
        <v>0</v>
      </c>
      <c r="T1559" s="547">
        <v>0</v>
      </c>
      <c r="U1559" s="547"/>
      <c r="V1559" s="547">
        <f t="shared" si="966"/>
        <v>0</v>
      </c>
      <c r="W1559" s="285"/>
      <c r="X1559" s="285"/>
      <c r="Y1559" s="548">
        <f t="shared" si="965"/>
        <v>0</v>
      </c>
      <c r="Z1559" s="549">
        <f t="shared" si="965"/>
        <v>0</v>
      </c>
      <c r="AA1559" s="549">
        <f t="shared" si="965"/>
        <v>0</v>
      </c>
      <c r="AB1559" s="282">
        <f t="shared" si="963"/>
        <v>0</v>
      </c>
      <c r="AC1559" s="281">
        <f t="shared" si="964"/>
        <v>0</v>
      </c>
      <c r="AD1559" s="549">
        <f t="shared" si="967"/>
        <v>0</v>
      </c>
      <c r="AE1559" s="553">
        <f t="shared" si="968"/>
        <v>0</v>
      </c>
      <c r="AF1559" s="282">
        <f t="shared" si="969"/>
        <v>0</v>
      </c>
      <c r="AG1559" s="283">
        <f t="shared" si="972"/>
        <v>0</v>
      </c>
      <c r="AH1559" s="281">
        <f t="shared" si="941"/>
        <v>0</v>
      </c>
      <c r="AI1559" s="551">
        <f t="shared" si="971"/>
        <v>0</v>
      </c>
      <c r="AJ1559" s="549">
        <f t="shared" si="971"/>
        <v>0</v>
      </c>
      <c r="AK1559" s="549">
        <f t="shared" si="971"/>
        <v>0</v>
      </c>
      <c r="AL1559" s="282">
        <f t="shared" si="953"/>
        <v>0</v>
      </c>
      <c r="AM1559" s="281">
        <f t="shared" si="954"/>
        <v>0</v>
      </c>
      <c r="AN1559" s="549">
        <f t="shared" si="955"/>
        <v>0</v>
      </c>
      <c r="AO1559" s="549">
        <f t="shared" si="956"/>
        <v>0</v>
      </c>
      <c r="AP1559" s="549">
        <f t="shared" si="961"/>
        <v>0</v>
      </c>
      <c r="AQ1559" s="283">
        <f t="shared" si="951"/>
        <v>0</v>
      </c>
      <c r="AR1559" s="281">
        <f t="shared" si="952"/>
        <v>0</v>
      </c>
      <c r="AT1559" s="446"/>
      <c r="AU1559" s="344"/>
      <c r="AV1559" s="447" t="str">
        <f t="shared" si="957"/>
        <v>CA</v>
      </c>
      <c r="AW1559" s="447" t="str">
        <f t="shared" si="957"/>
        <v>CL</v>
      </c>
      <c r="AX1559" s="447" t="str">
        <f t="shared" si="957"/>
        <v>AIC</v>
      </c>
      <c r="AY1559" s="447" t="str">
        <f t="shared" si="959"/>
        <v>ERB</v>
      </c>
      <c r="AZ1559" s="447" t="str">
        <f t="shared" si="959"/>
        <v>GRB</v>
      </c>
      <c r="BA1559" s="447" t="str">
        <f t="shared" si="959"/>
        <v>Non-Op</v>
      </c>
      <c r="BC1559" s="445" t="s">
        <v>2342</v>
      </c>
      <c r="BD1559" s="552">
        <f t="shared" si="933"/>
        <v>0</v>
      </c>
      <c r="BF1559" s="435"/>
      <c r="BG1559" s="435"/>
      <c r="BH1559" s="435"/>
      <c r="BI1559" s="435"/>
      <c r="BJ1559" s="435"/>
      <c r="BK1559" s="435"/>
      <c r="BL1559" s="435"/>
      <c r="BN1559" s="444"/>
    </row>
    <row r="1560" spans="1:66" s="28" customFormat="1" ht="12" customHeight="1">
      <c r="A1560" s="287">
        <v>25300733</v>
      </c>
      <c r="B1560" s="288" t="str">
        <f t="shared" si="958"/>
        <v>25300733</v>
      </c>
      <c r="C1560" s="444" t="s">
        <v>3013</v>
      </c>
      <c r="D1560" s="445" t="s">
        <v>2092</v>
      </c>
      <c r="E1560" s="445"/>
      <c r="F1560" s="444"/>
      <c r="G1560" s="445"/>
      <c r="H1560" s="547">
        <v>0</v>
      </c>
      <c r="I1560" s="547">
        <v>0</v>
      </c>
      <c r="J1560" s="547">
        <v>0</v>
      </c>
      <c r="K1560" s="547">
        <v>0</v>
      </c>
      <c r="L1560" s="547">
        <v>0</v>
      </c>
      <c r="M1560" s="547">
        <v>0</v>
      </c>
      <c r="N1560" s="547">
        <v>0</v>
      </c>
      <c r="O1560" s="547">
        <v>0</v>
      </c>
      <c r="P1560" s="547">
        <v>0</v>
      </c>
      <c r="Q1560" s="547">
        <v>0</v>
      </c>
      <c r="R1560" s="547">
        <v>0</v>
      </c>
      <c r="S1560" s="547">
        <v>0</v>
      </c>
      <c r="T1560" s="547">
        <v>0</v>
      </c>
      <c r="U1560" s="547"/>
      <c r="V1560" s="547">
        <f t="shared" si="966"/>
        <v>0</v>
      </c>
      <c r="W1560" s="285"/>
      <c r="X1560" s="285"/>
      <c r="Y1560" s="548">
        <f t="shared" si="965"/>
        <v>0</v>
      </c>
      <c r="Z1560" s="549">
        <f t="shared" si="965"/>
        <v>0</v>
      </c>
      <c r="AA1560" s="549">
        <f t="shared" si="965"/>
        <v>0</v>
      </c>
      <c r="AB1560" s="282">
        <f t="shared" si="963"/>
        <v>0</v>
      </c>
      <c r="AC1560" s="281">
        <f t="shared" si="964"/>
        <v>0</v>
      </c>
      <c r="AD1560" s="549">
        <f t="shared" si="967"/>
        <v>0</v>
      </c>
      <c r="AE1560" s="553">
        <f t="shared" si="968"/>
        <v>0</v>
      </c>
      <c r="AF1560" s="282">
        <f t="shared" si="969"/>
        <v>0</v>
      </c>
      <c r="AG1560" s="283">
        <f t="shared" si="972"/>
        <v>0</v>
      </c>
      <c r="AH1560" s="281">
        <f t="shared" si="941"/>
        <v>0</v>
      </c>
      <c r="AI1560" s="551">
        <f t="shared" si="971"/>
        <v>0</v>
      </c>
      <c r="AJ1560" s="549">
        <f t="shared" si="971"/>
        <v>0</v>
      </c>
      <c r="AK1560" s="549">
        <f t="shared" si="971"/>
        <v>0</v>
      </c>
      <c r="AL1560" s="282">
        <f t="shared" si="953"/>
        <v>0</v>
      </c>
      <c r="AM1560" s="281">
        <f t="shared" si="954"/>
        <v>0</v>
      </c>
      <c r="AN1560" s="549">
        <f t="shared" si="955"/>
        <v>0</v>
      </c>
      <c r="AO1560" s="549">
        <f t="shared" si="956"/>
        <v>0</v>
      </c>
      <c r="AP1560" s="549">
        <f t="shared" si="961"/>
        <v>0</v>
      </c>
      <c r="AQ1560" s="283">
        <f t="shared" si="951"/>
        <v>0</v>
      </c>
      <c r="AR1560" s="281">
        <f t="shared" si="952"/>
        <v>0</v>
      </c>
      <c r="AT1560" s="446"/>
      <c r="AU1560" s="344"/>
      <c r="AV1560" s="447" t="str">
        <f t="shared" si="957"/>
        <v>CA</v>
      </c>
      <c r="AW1560" s="447" t="str">
        <f t="shared" si="957"/>
        <v>CL</v>
      </c>
      <c r="AX1560" s="447" t="str">
        <f t="shared" si="957"/>
        <v>AIC</v>
      </c>
      <c r="AY1560" s="447" t="str">
        <f t="shared" si="959"/>
        <v>ERB</v>
      </c>
      <c r="AZ1560" s="447" t="str">
        <f t="shared" si="959"/>
        <v>GRB</v>
      </c>
      <c r="BA1560" s="447" t="str">
        <f t="shared" si="959"/>
        <v>Non-Op</v>
      </c>
      <c r="BC1560" s="445" t="s">
        <v>2342</v>
      </c>
      <c r="BD1560" s="552">
        <f t="shared" si="933"/>
        <v>0</v>
      </c>
      <c r="BF1560" s="435"/>
      <c r="BG1560" s="435"/>
      <c r="BH1560" s="435"/>
      <c r="BI1560" s="435"/>
      <c r="BJ1560" s="435"/>
      <c r="BK1560" s="435"/>
      <c r="BL1560" s="435"/>
      <c r="BN1560" s="444"/>
    </row>
    <row r="1561" spans="1:66" s="28" customFormat="1" ht="12" customHeight="1">
      <c r="A1561" s="476">
        <v>25300741</v>
      </c>
      <c r="B1561" s="445" t="str">
        <f t="shared" si="958"/>
        <v>25300741</v>
      </c>
      <c r="C1561" s="444" t="s">
        <v>1966</v>
      </c>
      <c r="D1561" s="445" t="s">
        <v>1165</v>
      </c>
      <c r="E1561" s="445"/>
      <c r="F1561" s="444"/>
      <c r="G1561" s="445"/>
      <c r="H1561" s="547">
        <v>-2979105.15</v>
      </c>
      <c r="I1561" s="547">
        <v>0</v>
      </c>
      <c r="J1561" s="547">
        <v>0</v>
      </c>
      <c r="K1561" s="547">
        <v>0</v>
      </c>
      <c r="L1561" s="547">
        <v>0</v>
      </c>
      <c r="M1561" s="547">
        <v>0</v>
      </c>
      <c r="N1561" s="547">
        <v>0</v>
      </c>
      <c r="O1561" s="547">
        <v>0</v>
      </c>
      <c r="P1561" s="547">
        <v>0</v>
      </c>
      <c r="Q1561" s="547">
        <v>0</v>
      </c>
      <c r="R1561" s="547">
        <v>0</v>
      </c>
      <c r="S1561" s="547">
        <v>0</v>
      </c>
      <c r="T1561" s="547">
        <v>0</v>
      </c>
      <c r="U1561" s="547"/>
      <c r="V1561" s="547">
        <f t="shared" si="966"/>
        <v>-124129.38124999999</v>
      </c>
      <c r="W1561" s="285"/>
      <c r="X1561" s="285"/>
      <c r="Y1561" s="548">
        <f t="shared" si="965"/>
        <v>0</v>
      </c>
      <c r="Z1561" s="549">
        <f t="shared" si="965"/>
        <v>0</v>
      </c>
      <c r="AA1561" s="549">
        <f t="shared" si="965"/>
        <v>0</v>
      </c>
      <c r="AB1561" s="282">
        <f t="shared" si="963"/>
        <v>0</v>
      </c>
      <c r="AC1561" s="281">
        <f t="shared" si="964"/>
        <v>0</v>
      </c>
      <c r="AD1561" s="549">
        <f t="shared" si="967"/>
        <v>0</v>
      </c>
      <c r="AE1561" s="553">
        <f t="shared" si="968"/>
        <v>0</v>
      </c>
      <c r="AF1561" s="282">
        <f t="shared" si="969"/>
        <v>0</v>
      </c>
      <c r="AG1561" s="283">
        <f t="shared" si="972"/>
        <v>0</v>
      </c>
      <c r="AH1561" s="281">
        <f t="shared" si="941"/>
        <v>0</v>
      </c>
      <c r="AI1561" s="551">
        <f t="shared" si="971"/>
        <v>0</v>
      </c>
      <c r="AJ1561" s="549">
        <f t="shared" si="971"/>
        <v>0</v>
      </c>
      <c r="AK1561" s="549">
        <f t="shared" si="971"/>
        <v>0</v>
      </c>
      <c r="AL1561" s="282">
        <f t="shared" si="953"/>
        <v>-124129.38124999999</v>
      </c>
      <c r="AM1561" s="281">
        <f t="shared" si="954"/>
        <v>0</v>
      </c>
      <c r="AN1561" s="549">
        <f t="shared" si="955"/>
        <v>0</v>
      </c>
      <c r="AO1561" s="549">
        <f t="shared" si="956"/>
        <v>0</v>
      </c>
      <c r="AP1561" s="549">
        <f t="shared" si="961"/>
        <v>-124129.38124999999</v>
      </c>
      <c r="AQ1561" s="283">
        <f t="shared" si="951"/>
        <v>-124129.38124999999</v>
      </c>
      <c r="AR1561" s="281">
        <f t="shared" si="952"/>
        <v>0</v>
      </c>
      <c r="AT1561" s="446" t="s">
        <v>2082</v>
      </c>
      <c r="AU1561" s="344"/>
      <c r="AV1561" s="447" t="str">
        <f t="shared" si="957"/>
        <v>CA</v>
      </c>
      <c r="AW1561" s="447" t="str">
        <f t="shared" si="957"/>
        <v>CL</v>
      </c>
      <c r="AX1561" s="447" t="str">
        <f t="shared" si="957"/>
        <v>AIC</v>
      </c>
      <c r="AY1561" s="447" t="str">
        <f t="shared" si="959"/>
        <v>ERB</v>
      </c>
      <c r="AZ1561" s="447" t="str">
        <f t="shared" si="959"/>
        <v>GRB</v>
      </c>
      <c r="BA1561" s="447" t="str">
        <f t="shared" si="959"/>
        <v>Non-Op</v>
      </c>
      <c r="BC1561" s="449" t="s">
        <v>2100</v>
      </c>
      <c r="BD1561" s="552">
        <f t="shared" ref="BD1561:BD1635" si="974">+T1561</f>
        <v>0</v>
      </c>
      <c r="BF1561" s="435"/>
      <c r="BG1561" s="435"/>
      <c r="BH1561" s="435"/>
      <c r="BI1561" s="435"/>
      <c r="BJ1561" s="435"/>
      <c r="BK1561" s="435"/>
      <c r="BL1561" s="435"/>
      <c r="BN1561" s="444"/>
    </row>
    <row r="1562" spans="1:66" s="28" customFormat="1" ht="12" customHeight="1">
      <c r="A1562" s="476">
        <v>25300742</v>
      </c>
      <c r="B1562" s="445" t="str">
        <f t="shared" si="958"/>
        <v>25300742</v>
      </c>
      <c r="C1562" s="444" t="s">
        <v>3014</v>
      </c>
      <c r="D1562" s="445" t="s">
        <v>1165</v>
      </c>
      <c r="E1562" s="445"/>
      <c r="F1562" s="444"/>
      <c r="G1562" s="445"/>
      <c r="H1562" s="547">
        <v>0</v>
      </c>
      <c r="I1562" s="547">
        <v>0</v>
      </c>
      <c r="J1562" s="547">
        <v>0</v>
      </c>
      <c r="K1562" s="547">
        <v>0</v>
      </c>
      <c r="L1562" s="547">
        <v>0</v>
      </c>
      <c r="M1562" s="547">
        <v>0</v>
      </c>
      <c r="N1562" s="547">
        <v>0</v>
      </c>
      <c r="O1562" s="547">
        <v>0</v>
      </c>
      <c r="P1562" s="547">
        <v>0</v>
      </c>
      <c r="Q1562" s="547">
        <v>0</v>
      </c>
      <c r="R1562" s="547">
        <v>0</v>
      </c>
      <c r="S1562" s="547">
        <v>0</v>
      </c>
      <c r="T1562" s="547">
        <v>0</v>
      </c>
      <c r="U1562" s="547"/>
      <c r="V1562" s="547">
        <f t="shared" si="966"/>
        <v>0</v>
      </c>
      <c r="W1562" s="285"/>
      <c r="X1562" s="285"/>
      <c r="Y1562" s="548">
        <f t="shared" si="965"/>
        <v>0</v>
      </c>
      <c r="Z1562" s="549">
        <f t="shared" si="965"/>
        <v>0</v>
      </c>
      <c r="AA1562" s="549">
        <f t="shared" si="965"/>
        <v>0</v>
      </c>
      <c r="AB1562" s="282">
        <f t="shared" si="963"/>
        <v>0</v>
      </c>
      <c r="AC1562" s="281">
        <f t="shared" si="964"/>
        <v>0</v>
      </c>
      <c r="AD1562" s="549">
        <f t="shared" si="967"/>
        <v>0</v>
      </c>
      <c r="AE1562" s="553">
        <f t="shared" si="968"/>
        <v>0</v>
      </c>
      <c r="AF1562" s="282">
        <f t="shared" si="969"/>
        <v>0</v>
      </c>
      <c r="AG1562" s="283">
        <f t="shared" si="972"/>
        <v>0</v>
      </c>
      <c r="AH1562" s="281">
        <f t="shared" si="941"/>
        <v>0</v>
      </c>
      <c r="AI1562" s="551">
        <f t="shared" si="971"/>
        <v>0</v>
      </c>
      <c r="AJ1562" s="549">
        <f t="shared" si="971"/>
        <v>0</v>
      </c>
      <c r="AK1562" s="549">
        <f t="shared" si="971"/>
        <v>0</v>
      </c>
      <c r="AL1562" s="282">
        <f t="shared" si="953"/>
        <v>0</v>
      </c>
      <c r="AM1562" s="281">
        <f t="shared" si="954"/>
        <v>0</v>
      </c>
      <c r="AN1562" s="549">
        <f t="shared" si="955"/>
        <v>0</v>
      </c>
      <c r="AO1562" s="549">
        <f t="shared" si="956"/>
        <v>0</v>
      </c>
      <c r="AP1562" s="549">
        <f t="shared" si="961"/>
        <v>0</v>
      </c>
      <c r="AQ1562" s="283">
        <f t="shared" si="951"/>
        <v>0</v>
      </c>
      <c r="AR1562" s="281">
        <f t="shared" si="952"/>
        <v>0</v>
      </c>
      <c r="AT1562" s="446" t="s">
        <v>2082</v>
      </c>
      <c r="AU1562" s="344"/>
      <c r="AV1562" s="447" t="str">
        <f t="shared" si="957"/>
        <v>CA</v>
      </c>
      <c r="AW1562" s="447" t="str">
        <f t="shared" si="957"/>
        <v>CL</v>
      </c>
      <c r="AX1562" s="447" t="str">
        <f t="shared" si="957"/>
        <v>AIC</v>
      </c>
      <c r="AY1562" s="447" t="str">
        <f t="shared" si="959"/>
        <v>ERB</v>
      </c>
      <c r="AZ1562" s="447" t="str">
        <f t="shared" si="959"/>
        <v>GRB</v>
      </c>
      <c r="BA1562" s="447" t="str">
        <f t="shared" si="959"/>
        <v>Non-Op</v>
      </c>
      <c r="BC1562" s="449" t="s">
        <v>2100</v>
      </c>
      <c r="BD1562" s="552">
        <f t="shared" si="974"/>
        <v>0</v>
      </c>
      <c r="BF1562" s="435"/>
      <c r="BG1562" s="435"/>
      <c r="BH1562" s="435"/>
      <c r="BI1562" s="435"/>
      <c r="BJ1562" s="435"/>
      <c r="BK1562" s="435"/>
      <c r="BL1562" s="435"/>
      <c r="BN1562" s="444"/>
    </row>
    <row r="1563" spans="1:66" s="28" customFormat="1" ht="12" customHeight="1">
      <c r="A1563" s="287">
        <v>25300761</v>
      </c>
      <c r="B1563" s="288" t="str">
        <f t="shared" si="958"/>
        <v>25300761</v>
      </c>
      <c r="C1563" s="444" t="s">
        <v>1967</v>
      </c>
      <c r="D1563" s="445" t="s">
        <v>2092</v>
      </c>
      <c r="E1563" s="445"/>
      <c r="F1563" s="444"/>
      <c r="G1563" s="445"/>
      <c r="H1563" s="547">
        <v>-21306.05</v>
      </c>
      <c r="I1563" s="547">
        <v>-19059.61</v>
      </c>
      <c r="J1563" s="547">
        <v>-16813.169999999998</v>
      </c>
      <c r="K1563" s="547">
        <v>-14566.73</v>
      </c>
      <c r="L1563" s="547">
        <v>-12320.29</v>
      </c>
      <c r="M1563" s="547">
        <v>-10073.85</v>
      </c>
      <c r="N1563" s="547">
        <v>-7827.41</v>
      </c>
      <c r="O1563" s="547">
        <v>-5580.97</v>
      </c>
      <c r="P1563" s="547">
        <v>-3334.53</v>
      </c>
      <c r="Q1563" s="547">
        <v>-1088.0899999999999</v>
      </c>
      <c r="R1563" s="547">
        <v>0</v>
      </c>
      <c r="S1563" s="547">
        <v>0</v>
      </c>
      <c r="T1563" s="547">
        <v>0</v>
      </c>
      <c r="U1563" s="547"/>
      <c r="V1563" s="547">
        <f t="shared" si="966"/>
        <v>-8443.1395833333318</v>
      </c>
      <c r="W1563" s="285"/>
      <c r="X1563" s="285"/>
      <c r="Y1563" s="548">
        <f t="shared" si="965"/>
        <v>0</v>
      </c>
      <c r="Z1563" s="549">
        <f t="shared" si="965"/>
        <v>0</v>
      </c>
      <c r="AA1563" s="549">
        <f t="shared" si="965"/>
        <v>0</v>
      </c>
      <c r="AB1563" s="282">
        <f t="shared" si="963"/>
        <v>0</v>
      </c>
      <c r="AC1563" s="281">
        <f t="shared" si="964"/>
        <v>0</v>
      </c>
      <c r="AD1563" s="549">
        <f t="shared" si="967"/>
        <v>0</v>
      </c>
      <c r="AE1563" s="553">
        <f t="shared" si="968"/>
        <v>0</v>
      </c>
      <c r="AF1563" s="282">
        <f t="shared" si="969"/>
        <v>0</v>
      </c>
      <c r="AG1563" s="283">
        <f t="shared" si="972"/>
        <v>0</v>
      </c>
      <c r="AH1563" s="281">
        <f t="shared" si="941"/>
        <v>0</v>
      </c>
      <c r="AI1563" s="551">
        <f t="shared" si="971"/>
        <v>0</v>
      </c>
      <c r="AJ1563" s="549">
        <f t="shared" si="971"/>
        <v>-8443.1395833333318</v>
      </c>
      <c r="AK1563" s="549">
        <f t="shared" si="971"/>
        <v>0</v>
      </c>
      <c r="AL1563" s="282">
        <f t="shared" si="953"/>
        <v>0</v>
      </c>
      <c r="AM1563" s="281">
        <f t="shared" si="954"/>
        <v>0</v>
      </c>
      <c r="AN1563" s="549">
        <f t="shared" si="955"/>
        <v>0</v>
      </c>
      <c r="AO1563" s="549">
        <f t="shared" si="956"/>
        <v>0</v>
      </c>
      <c r="AP1563" s="549">
        <f t="shared" si="961"/>
        <v>0</v>
      </c>
      <c r="AQ1563" s="283">
        <f t="shared" si="951"/>
        <v>0</v>
      </c>
      <c r="AR1563" s="281">
        <f t="shared" si="952"/>
        <v>0</v>
      </c>
      <c r="AT1563" s="446"/>
      <c r="AU1563" s="344"/>
      <c r="AV1563" s="447" t="str">
        <f t="shared" si="957"/>
        <v>CA</v>
      </c>
      <c r="AW1563" s="447" t="str">
        <f t="shared" si="957"/>
        <v>CL</v>
      </c>
      <c r="AX1563" s="447" t="str">
        <f t="shared" si="957"/>
        <v>AIC</v>
      </c>
      <c r="AY1563" s="447" t="str">
        <f t="shared" si="959"/>
        <v>ERB</v>
      </c>
      <c r="AZ1563" s="447" t="str">
        <f t="shared" si="959"/>
        <v>GRB</v>
      </c>
      <c r="BA1563" s="447" t="str">
        <f t="shared" si="959"/>
        <v>Non-Op</v>
      </c>
      <c r="BC1563" s="445" t="s">
        <v>2342</v>
      </c>
      <c r="BD1563" s="552">
        <f t="shared" si="974"/>
        <v>0</v>
      </c>
      <c r="BF1563" s="435"/>
      <c r="BG1563" s="435"/>
      <c r="BH1563" s="435"/>
      <c r="BI1563" s="435"/>
      <c r="BJ1563" s="435"/>
      <c r="BK1563" s="435"/>
      <c r="BL1563" s="435"/>
      <c r="BN1563" s="444"/>
    </row>
    <row r="1564" spans="1:66" s="28" customFormat="1" ht="12" customHeight="1">
      <c r="A1564" s="287">
        <v>25300771</v>
      </c>
      <c r="B1564" s="288" t="str">
        <f t="shared" si="958"/>
        <v>25300771</v>
      </c>
      <c r="C1564" s="444" t="s">
        <v>1968</v>
      </c>
      <c r="D1564" s="445" t="s">
        <v>2092</v>
      </c>
      <c r="E1564" s="445"/>
      <c r="F1564" s="444"/>
      <c r="G1564" s="445"/>
      <c r="H1564" s="547">
        <v>-6731071.6500000004</v>
      </c>
      <c r="I1564" s="547">
        <v>-8079999.8799999999</v>
      </c>
      <c r="J1564" s="547">
        <v>-8529114.9100000001</v>
      </c>
      <c r="K1564" s="547">
        <v>-8624581.5600000005</v>
      </c>
      <c r="L1564" s="547">
        <v>-9103945.2100000009</v>
      </c>
      <c r="M1564" s="547">
        <v>-7863910.6100000003</v>
      </c>
      <c r="N1564" s="547">
        <v>-7663304.71</v>
      </c>
      <c r="O1564" s="547">
        <v>-8047689.7199999997</v>
      </c>
      <c r="P1564" s="547">
        <v>-8077977.3600000003</v>
      </c>
      <c r="Q1564" s="547">
        <v>-8426864.4800000004</v>
      </c>
      <c r="R1564" s="547">
        <v>-8536648.2300000004</v>
      </c>
      <c r="S1564" s="547">
        <v>-8571922.2699999996</v>
      </c>
      <c r="T1564" s="547">
        <v>-8602938.9900000002</v>
      </c>
      <c r="U1564" s="547"/>
      <c r="V1564" s="547">
        <f t="shared" si="966"/>
        <v>-8266080.3549999995</v>
      </c>
      <c r="W1564" s="285"/>
      <c r="X1564" s="285"/>
      <c r="Y1564" s="548">
        <f t="shared" si="965"/>
        <v>0</v>
      </c>
      <c r="Z1564" s="549">
        <f t="shared" si="965"/>
        <v>-8602938.9900000002</v>
      </c>
      <c r="AA1564" s="549">
        <f t="shared" si="965"/>
        <v>0</v>
      </c>
      <c r="AB1564" s="282">
        <f t="shared" si="963"/>
        <v>0</v>
      </c>
      <c r="AC1564" s="281">
        <f t="shared" si="964"/>
        <v>0</v>
      </c>
      <c r="AD1564" s="549">
        <f t="shared" si="967"/>
        <v>0</v>
      </c>
      <c r="AE1564" s="553">
        <f t="shared" si="968"/>
        <v>0</v>
      </c>
      <c r="AF1564" s="282">
        <f t="shared" si="969"/>
        <v>0</v>
      </c>
      <c r="AG1564" s="283">
        <f t="shared" si="972"/>
        <v>0</v>
      </c>
      <c r="AH1564" s="281">
        <f t="shared" si="941"/>
        <v>0</v>
      </c>
      <c r="AI1564" s="551">
        <f t="shared" si="971"/>
        <v>0</v>
      </c>
      <c r="AJ1564" s="549">
        <f t="shared" si="971"/>
        <v>-8266080.3549999995</v>
      </c>
      <c r="AK1564" s="549">
        <f t="shared" si="971"/>
        <v>0</v>
      </c>
      <c r="AL1564" s="282">
        <f t="shared" si="953"/>
        <v>0</v>
      </c>
      <c r="AM1564" s="281">
        <f t="shared" si="954"/>
        <v>0</v>
      </c>
      <c r="AN1564" s="549">
        <f t="shared" si="955"/>
        <v>0</v>
      </c>
      <c r="AO1564" s="549">
        <f t="shared" si="956"/>
        <v>0</v>
      </c>
      <c r="AP1564" s="549">
        <f t="shared" si="961"/>
        <v>0</v>
      </c>
      <c r="AQ1564" s="283">
        <f t="shared" si="951"/>
        <v>0</v>
      </c>
      <c r="AR1564" s="281">
        <f t="shared" si="952"/>
        <v>0</v>
      </c>
      <c r="AT1564" s="446"/>
      <c r="AU1564" s="344"/>
      <c r="AV1564" s="447" t="str">
        <f t="shared" si="957"/>
        <v>CA</v>
      </c>
      <c r="AW1564" s="447" t="str">
        <f t="shared" si="957"/>
        <v>CL</v>
      </c>
      <c r="AX1564" s="447" t="str">
        <f t="shared" si="957"/>
        <v>AIC</v>
      </c>
      <c r="AY1564" s="447" t="str">
        <f t="shared" si="959"/>
        <v>ERB</v>
      </c>
      <c r="AZ1564" s="447" t="str">
        <f t="shared" si="959"/>
        <v>GRB</v>
      </c>
      <c r="BA1564" s="447" t="str">
        <f t="shared" si="959"/>
        <v>Non-Op</v>
      </c>
      <c r="BC1564" s="445" t="s">
        <v>2342</v>
      </c>
      <c r="BD1564" s="552">
        <f t="shared" si="974"/>
        <v>-8602938.9900000002</v>
      </c>
      <c r="BF1564" s="435"/>
      <c r="BG1564" s="435"/>
      <c r="BH1564" s="435"/>
      <c r="BI1564" s="435"/>
      <c r="BJ1564" s="435"/>
      <c r="BK1564" s="435"/>
      <c r="BL1564" s="435"/>
      <c r="BN1564" s="444"/>
    </row>
    <row r="1565" spans="1:66" s="28" customFormat="1" ht="12" customHeight="1">
      <c r="A1565" s="287">
        <v>25300772</v>
      </c>
      <c r="B1565" s="288" t="str">
        <f t="shared" si="958"/>
        <v>25300772</v>
      </c>
      <c r="C1565" s="444" t="s">
        <v>1969</v>
      </c>
      <c r="D1565" s="445" t="s">
        <v>2092</v>
      </c>
      <c r="E1565" s="445"/>
      <c r="F1565" s="444"/>
      <c r="G1565" s="445"/>
      <c r="H1565" s="547">
        <v>-601755.26</v>
      </c>
      <c r="I1565" s="547">
        <v>-703031.55</v>
      </c>
      <c r="J1565" s="547">
        <v>102154.56</v>
      </c>
      <c r="K1565" s="547">
        <v>-4342.03</v>
      </c>
      <c r="L1565" s="547">
        <v>40256.410000000003</v>
      </c>
      <c r="M1565" s="547">
        <v>-54462.559999999998</v>
      </c>
      <c r="N1565" s="547">
        <v>-147133.21</v>
      </c>
      <c r="O1565" s="547">
        <v>-102604.54</v>
      </c>
      <c r="P1565" s="547">
        <v>-195366.5</v>
      </c>
      <c r="Q1565" s="547">
        <v>-289681.7</v>
      </c>
      <c r="R1565" s="547">
        <v>-249503.06</v>
      </c>
      <c r="S1565" s="547">
        <v>-335510.84999999998</v>
      </c>
      <c r="T1565" s="547">
        <v>-453630.16</v>
      </c>
      <c r="U1565" s="547"/>
      <c r="V1565" s="547">
        <f t="shared" si="966"/>
        <v>-205576.4783333333</v>
      </c>
      <c r="W1565" s="285"/>
      <c r="X1565" s="285"/>
      <c r="Y1565" s="548">
        <f t="shared" si="965"/>
        <v>0</v>
      </c>
      <c r="Z1565" s="549">
        <f t="shared" si="965"/>
        <v>-453630.16</v>
      </c>
      <c r="AA1565" s="549">
        <f t="shared" si="965"/>
        <v>0</v>
      </c>
      <c r="AB1565" s="282">
        <f t="shared" si="963"/>
        <v>0</v>
      </c>
      <c r="AC1565" s="281">
        <f t="shared" si="964"/>
        <v>0</v>
      </c>
      <c r="AD1565" s="549">
        <f t="shared" si="967"/>
        <v>0</v>
      </c>
      <c r="AE1565" s="553">
        <f t="shared" si="968"/>
        <v>0</v>
      </c>
      <c r="AF1565" s="282">
        <f t="shared" si="969"/>
        <v>0</v>
      </c>
      <c r="AG1565" s="283">
        <f t="shared" si="972"/>
        <v>0</v>
      </c>
      <c r="AH1565" s="281">
        <f t="shared" si="941"/>
        <v>0</v>
      </c>
      <c r="AI1565" s="551">
        <f t="shared" si="971"/>
        <v>0</v>
      </c>
      <c r="AJ1565" s="549">
        <f t="shared" si="971"/>
        <v>-205576.4783333333</v>
      </c>
      <c r="AK1565" s="549">
        <f t="shared" si="971"/>
        <v>0</v>
      </c>
      <c r="AL1565" s="282">
        <f t="shared" si="953"/>
        <v>0</v>
      </c>
      <c r="AM1565" s="281">
        <f t="shared" si="954"/>
        <v>0</v>
      </c>
      <c r="AN1565" s="549">
        <f t="shared" si="955"/>
        <v>0</v>
      </c>
      <c r="AO1565" s="549">
        <f t="shared" si="956"/>
        <v>0</v>
      </c>
      <c r="AP1565" s="549">
        <f t="shared" si="961"/>
        <v>0</v>
      </c>
      <c r="AQ1565" s="283">
        <f t="shared" si="951"/>
        <v>0</v>
      </c>
      <c r="AR1565" s="281">
        <f t="shared" si="952"/>
        <v>0</v>
      </c>
      <c r="AT1565" s="446"/>
      <c r="AU1565" s="344"/>
      <c r="AV1565" s="447" t="str">
        <f t="shared" si="957"/>
        <v>CA</v>
      </c>
      <c r="AW1565" s="447" t="str">
        <f t="shared" si="957"/>
        <v>CL</v>
      </c>
      <c r="AX1565" s="447" t="str">
        <f t="shared" si="957"/>
        <v>AIC</v>
      </c>
      <c r="AY1565" s="447" t="str">
        <f t="shared" si="959"/>
        <v>ERB</v>
      </c>
      <c r="AZ1565" s="447" t="str">
        <f t="shared" si="959"/>
        <v>GRB</v>
      </c>
      <c r="BA1565" s="447" t="str">
        <f t="shared" si="959"/>
        <v>Non-Op</v>
      </c>
      <c r="BC1565" s="445" t="s">
        <v>2342</v>
      </c>
      <c r="BD1565" s="552">
        <f t="shared" si="974"/>
        <v>-453630.16</v>
      </c>
      <c r="BF1565" s="435"/>
      <c r="BG1565" s="435"/>
      <c r="BH1565" s="435"/>
      <c r="BI1565" s="435"/>
      <c r="BJ1565" s="435"/>
      <c r="BK1565" s="435"/>
      <c r="BL1565" s="435"/>
      <c r="BN1565" s="444"/>
    </row>
    <row r="1566" spans="1:66" s="28" customFormat="1" ht="12" customHeight="1">
      <c r="A1566" s="321">
        <v>25300871</v>
      </c>
      <c r="B1566" s="318" t="str">
        <f t="shared" si="958"/>
        <v>25300871</v>
      </c>
      <c r="C1566" s="444" t="s">
        <v>3015</v>
      </c>
      <c r="D1566" s="445" t="s">
        <v>2092</v>
      </c>
      <c r="E1566" s="445"/>
      <c r="F1566" s="289">
        <v>42933</v>
      </c>
      <c r="G1566" s="445"/>
      <c r="H1566" s="547">
        <v>0</v>
      </c>
      <c r="I1566" s="547">
        <v>0</v>
      </c>
      <c r="J1566" s="547">
        <v>0</v>
      </c>
      <c r="K1566" s="547">
        <v>0</v>
      </c>
      <c r="L1566" s="547">
        <v>0</v>
      </c>
      <c r="M1566" s="547">
        <v>0</v>
      </c>
      <c r="N1566" s="547">
        <v>0</v>
      </c>
      <c r="O1566" s="547">
        <v>0</v>
      </c>
      <c r="P1566" s="547">
        <v>0</v>
      </c>
      <c r="Q1566" s="547">
        <v>0</v>
      </c>
      <c r="R1566" s="547">
        <v>0</v>
      </c>
      <c r="S1566" s="547">
        <v>0</v>
      </c>
      <c r="T1566" s="547">
        <v>0</v>
      </c>
      <c r="U1566" s="547"/>
      <c r="V1566" s="547">
        <f t="shared" si="966"/>
        <v>0</v>
      </c>
      <c r="W1566" s="285"/>
      <c r="X1566" s="286"/>
      <c r="Y1566" s="548">
        <f t="shared" si="965"/>
        <v>0</v>
      </c>
      <c r="Z1566" s="549">
        <f t="shared" si="965"/>
        <v>0</v>
      </c>
      <c r="AA1566" s="549">
        <f t="shared" si="965"/>
        <v>0</v>
      </c>
      <c r="AB1566" s="282">
        <f t="shared" si="963"/>
        <v>0</v>
      </c>
      <c r="AC1566" s="281">
        <f t="shared" si="964"/>
        <v>0</v>
      </c>
      <c r="AD1566" s="549">
        <f t="shared" si="967"/>
        <v>0</v>
      </c>
      <c r="AE1566" s="553">
        <f t="shared" si="968"/>
        <v>0</v>
      </c>
      <c r="AF1566" s="282">
        <f t="shared" si="969"/>
        <v>0</v>
      </c>
      <c r="AG1566" s="283">
        <f t="shared" si="972"/>
        <v>0</v>
      </c>
      <c r="AH1566" s="281">
        <f t="shared" si="941"/>
        <v>0</v>
      </c>
      <c r="AI1566" s="551">
        <f t="shared" si="971"/>
        <v>0</v>
      </c>
      <c r="AJ1566" s="549">
        <f t="shared" si="971"/>
        <v>0</v>
      </c>
      <c r="AK1566" s="549">
        <f t="shared" si="971"/>
        <v>0</v>
      </c>
      <c r="AL1566" s="282">
        <f t="shared" si="953"/>
        <v>0</v>
      </c>
      <c r="AM1566" s="281">
        <f t="shared" si="954"/>
        <v>0</v>
      </c>
      <c r="AN1566" s="549">
        <f t="shared" si="955"/>
        <v>0</v>
      </c>
      <c r="AO1566" s="549">
        <f t="shared" si="956"/>
        <v>0</v>
      </c>
      <c r="AP1566" s="549">
        <f t="shared" si="961"/>
        <v>0</v>
      </c>
      <c r="AQ1566" s="283">
        <f t="shared" si="951"/>
        <v>0</v>
      </c>
      <c r="AR1566" s="281">
        <f t="shared" si="952"/>
        <v>0</v>
      </c>
      <c r="AT1566" s="446"/>
      <c r="AU1566" s="344"/>
      <c r="AV1566" s="447" t="str">
        <f t="shared" si="957"/>
        <v>CA</v>
      </c>
      <c r="AW1566" s="447" t="str">
        <f t="shared" si="957"/>
        <v>CL</v>
      </c>
      <c r="AX1566" s="447" t="str">
        <f t="shared" si="957"/>
        <v>AIC</v>
      </c>
      <c r="AY1566" s="447" t="str">
        <f t="shared" si="959"/>
        <v>ERB</v>
      </c>
      <c r="AZ1566" s="447" t="str">
        <f t="shared" si="959"/>
        <v>GRB</v>
      </c>
      <c r="BA1566" s="447" t="str">
        <f t="shared" si="959"/>
        <v>Non-Op</v>
      </c>
      <c r="BC1566" s="445" t="s">
        <v>2342</v>
      </c>
      <c r="BD1566" s="552">
        <f t="shared" si="974"/>
        <v>0</v>
      </c>
      <c r="BF1566" s="448"/>
      <c r="BG1566" s="448"/>
      <c r="BH1566" s="448"/>
      <c r="BI1566" s="448"/>
      <c r="BJ1566" s="448"/>
      <c r="BK1566" s="448"/>
      <c r="BL1566" s="448"/>
      <c r="BN1566" s="444"/>
    </row>
    <row r="1567" spans="1:66" s="28" customFormat="1" ht="12" customHeight="1">
      <c r="A1567" s="362">
        <v>25300881</v>
      </c>
      <c r="B1567" s="313" t="str">
        <f t="shared" si="958"/>
        <v>25300881</v>
      </c>
      <c r="C1567" s="450" t="s">
        <v>3016</v>
      </c>
      <c r="D1567" s="451" t="s">
        <v>2092</v>
      </c>
      <c r="E1567" s="451"/>
      <c r="F1567" s="291">
        <v>44530</v>
      </c>
      <c r="G1567" s="451"/>
      <c r="H1567" s="556">
        <v>-14450729.68</v>
      </c>
      <c r="I1567" s="556">
        <v>-14450729.68</v>
      </c>
      <c r="J1567" s="556">
        <v>-14450729.68</v>
      </c>
      <c r="K1567" s="556">
        <v>-14450729.68</v>
      </c>
      <c r="L1567" s="556">
        <v>-14450729.68</v>
      </c>
      <c r="M1567" s="556">
        <v>-14450729.68</v>
      </c>
      <c r="N1567" s="556">
        <v>-14450729.68</v>
      </c>
      <c r="O1567" s="556">
        <v>-14450729.68</v>
      </c>
      <c r="P1567" s="556">
        <v>-14450729.68</v>
      </c>
      <c r="Q1567" s="556">
        <v>-14450729.68</v>
      </c>
      <c r="R1567" s="556">
        <v>-14450729.68</v>
      </c>
      <c r="S1567" s="556">
        <v>-14450729.68</v>
      </c>
      <c r="T1567" s="556">
        <v>-14450729.68</v>
      </c>
      <c r="U1567" s="556"/>
      <c r="V1567" s="556">
        <f t="shared" si="966"/>
        <v>-14450729.680000005</v>
      </c>
      <c r="W1567" s="292"/>
      <c r="X1567" s="293"/>
      <c r="Y1567" s="548">
        <f t="shared" si="965"/>
        <v>0</v>
      </c>
      <c r="Z1567" s="549">
        <f t="shared" si="965"/>
        <v>-14450729.68</v>
      </c>
      <c r="AA1567" s="549">
        <f t="shared" si="965"/>
        <v>0</v>
      </c>
      <c r="AB1567" s="282">
        <f t="shared" ref="AB1567" si="975">T1567-SUM(Y1567:AA1567)</f>
        <v>0</v>
      </c>
      <c r="AC1567" s="281">
        <f t="shared" ref="AC1567" si="976">T1567-SUM(Y1567:AA1567)-AB1567</f>
        <v>0</v>
      </c>
      <c r="AD1567" s="549">
        <f t="shared" si="967"/>
        <v>0</v>
      </c>
      <c r="AE1567" s="553">
        <f t="shared" si="968"/>
        <v>0</v>
      </c>
      <c r="AF1567" s="282">
        <f t="shared" si="969"/>
        <v>0</v>
      </c>
      <c r="AG1567" s="283">
        <f t="shared" ref="AG1567" si="977">SUM(AD1567:AF1567)</f>
        <v>0</v>
      </c>
      <c r="AH1567" s="281">
        <f t="shared" si="941"/>
        <v>0</v>
      </c>
      <c r="AI1567" s="551">
        <f t="shared" si="971"/>
        <v>0</v>
      </c>
      <c r="AJ1567" s="549">
        <f t="shared" si="971"/>
        <v>-14450729.680000005</v>
      </c>
      <c r="AK1567" s="549">
        <f t="shared" si="971"/>
        <v>0</v>
      </c>
      <c r="AL1567" s="282">
        <f t="shared" ref="AL1567" si="978">V1567-SUM(AI1567:AK1567)</f>
        <v>0</v>
      </c>
      <c r="AM1567" s="281">
        <f t="shared" ref="AM1567" si="979">V1567-SUM(AI1567:AK1567)-AL1567</f>
        <v>0</v>
      </c>
      <c r="AN1567" s="549">
        <f t="shared" si="955"/>
        <v>0</v>
      </c>
      <c r="AO1567" s="549">
        <f t="shared" si="956"/>
        <v>0</v>
      </c>
      <c r="AP1567" s="549">
        <f t="shared" si="961"/>
        <v>0</v>
      </c>
      <c r="AQ1567" s="283">
        <f t="shared" ref="AQ1567" si="980">SUM(AN1567:AP1567)</f>
        <v>0</v>
      </c>
      <c r="AR1567" s="281">
        <f t="shared" si="952"/>
        <v>0</v>
      </c>
      <c r="AT1567" s="446"/>
      <c r="AU1567" s="344"/>
      <c r="AV1567" s="447" t="str">
        <f t="shared" si="957"/>
        <v>CA</v>
      </c>
      <c r="AW1567" s="447" t="str">
        <f t="shared" si="957"/>
        <v>CL</v>
      </c>
      <c r="AX1567" s="447" t="str">
        <f t="shared" si="957"/>
        <v>AIC</v>
      </c>
      <c r="AY1567" s="447" t="str">
        <f t="shared" si="959"/>
        <v>ERB</v>
      </c>
      <c r="AZ1567" s="447" t="str">
        <f t="shared" si="959"/>
        <v>GRB</v>
      </c>
      <c r="BA1567" s="447" t="str">
        <f t="shared" si="959"/>
        <v>Non-Op</v>
      </c>
      <c r="BC1567" s="445" t="s">
        <v>2342</v>
      </c>
      <c r="BD1567" s="552">
        <f t="shared" si="974"/>
        <v>-14450729.68</v>
      </c>
      <c r="BF1567" s="448"/>
      <c r="BG1567" s="448"/>
      <c r="BH1567" s="448"/>
      <c r="BI1567" s="448"/>
      <c r="BJ1567" s="448"/>
      <c r="BK1567" s="448"/>
      <c r="BL1567" s="448"/>
      <c r="BN1567" s="444"/>
    </row>
    <row r="1568" spans="1:66" s="28" customFormat="1" ht="12" customHeight="1">
      <c r="A1568" s="287">
        <v>25301073</v>
      </c>
      <c r="B1568" s="288" t="str">
        <f t="shared" si="958"/>
        <v>25301073</v>
      </c>
      <c r="C1568" s="444" t="s">
        <v>3017</v>
      </c>
      <c r="D1568" s="445" t="s">
        <v>2092</v>
      </c>
      <c r="E1568" s="445"/>
      <c r="F1568" s="444"/>
      <c r="G1568" s="445"/>
      <c r="H1568" s="547">
        <v>0</v>
      </c>
      <c r="I1568" s="547">
        <v>0</v>
      </c>
      <c r="J1568" s="547">
        <v>0</v>
      </c>
      <c r="K1568" s="547">
        <v>0</v>
      </c>
      <c r="L1568" s="547">
        <v>0</v>
      </c>
      <c r="M1568" s="547">
        <v>0</v>
      </c>
      <c r="N1568" s="547">
        <v>0</v>
      </c>
      <c r="O1568" s="547">
        <v>0</v>
      </c>
      <c r="P1568" s="547">
        <v>0</v>
      </c>
      <c r="Q1568" s="547">
        <v>0</v>
      </c>
      <c r="R1568" s="547">
        <v>0</v>
      </c>
      <c r="S1568" s="547">
        <v>0</v>
      </c>
      <c r="T1568" s="547">
        <v>0</v>
      </c>
      <c r="U1568" s="547"/>
      <c r="V1568" s="547">
        <f t="shared" si="966"/>
        <v>0</v>
      </c>
      <c r="W1568" s="285"/>
      <c r="X1568" s="286"/>
      <c r="Y1568" s="548">
        <f t="shared" si="965"/>
        <v>0</v>
      </c>
      <c r="Z1568" s="549">
        <f t="shared" si="965"/>
        <v>0</v>
      </c>
      <c r="AA1568" s="549">
        <f t="shared" si="965"/>
        <v>0</v>
      </c>
      <c r="AB1568" s="282">
        <f t="shared" si="963"/>
        <v>0</v>
      </c>
      <c r="AC1568" s="281">
        <f t="shared" si="964"/>
        <v>0</v>
      </c>
      <c r="AD1568" s="549">
        <f t="shared" si="967"/>
        <v>0</v>
      </c>
      <c r="AE1568" s="553">
        <f t="shared" si="968"/>
        <v>0</v>
      </c>
      <c r="AF1568" s="282">
        <f t="shared" si="969"/>
        <v>0</v>
      </c>
      <c r="AG1568" s="283">
        <f t="shared" si="972"/>
        <v>0</v>
      </c>
      <c r="AH1568" s="281">
        <f t="shared" si="941"/>
        <v>0</v>
      </c>
      <c r="AI1568" s="551">
        <f t="shared" si="971"/>
        <v>0</v>
      </c>
      <c r="AJ1568" s="549">
        <f t="shared" si="971"/>
        <v>0</v>
      </c>
      <c r="AK1568" s="549">
        <f t="shared" si="971"/>
        <v>0</v>
      </c>
      <c r="AL1568" s="282">
        <f t="shared" si="953"/>
        <v>0</v>
      </c>
      <c r="AM1568" s="281">
        <f t="shared" si="954"/>
        <v>0</v>
      </c>
      <c r="AN1568" s="549">
        <f t="shared" si="955"/>
        <v>0</v>
      </c>
      <c r="AO1568" s="549">
        <f t="shared" si="956"/>
        <v>0</v>
      </c>
      <c r="AP1568" s="549">
        <f t="shared" si="961"/>
        <v>0</v>
      </c>
      <c r="AQ1568" s="283">
        <f t="shared" si="951"/>
        <v>0</v>
      </c>
      <c r="AR1568" s="281">
        <f t="shared" si="952"/>
        <v>0</v>
      </c>
      <c r="AT1568" s="446"/>
      <c r="AU1568" s="344"/>
      <c r="AV1568" s="447" t="str">
        <f t="shared" si="957"/>
        <v>CA</v>
      </c>
      <c r="AW1568" s="447" t="str">
        <f t="shared" si="957"/>
        <v>CL</v>
      </c>
      <c r="AX1568" s="447" t="str">
        <f t="shared" si="957"/>
        <v>AIC</v>
      </c>
      <c r="AY1568" s="447" t="str">
        <f t="shared" si="959"/>
        <v>ERB</v>
      </c>
      <c r="AZ1568" s="447" t="str">
        <f t="shared" si="959"/>
        <v>GRB</v>
      </c>
      <c r="BA1568" s="447" t="str">
        <f t="shared" si="959"/>
        <v>Non-Op</v>
      </c>
      <c r="BC1568" s="445" t="s">
        <v>2342</v>
      </c>
      <c r="BD1568" s="552">
        <f t="shared" si="974"/>
        <v>0</v>
      </c>
      <c r="BF1568" s="435"/>
      <c r="BG1568" s="435"/>
      <c r="BH1568" s="435"/>
      <c r="BI1568" s="435"/>
      <c r="BJ1568" s="435"/>
      <c r="BK1568" s="435"/>
      <c r="BL1568" s="435"/>
      <c r="BN1568" s="444"/>
    </row>
    <row r="1569" spans="1:66" s="28" customFormat="1" ht="12" customHeight="1">
      <c r="A1569" s="362" t="s">
        <v>3140</v>
      </c>
      <c r="B1569" s="313" t="str">
        <f t="shared" si="958"/>
        <v>25301083</v>
      </c>
      <c r="C1569" s="450" t="s">
        <v>3141</v>
      </c>
      <c r="D1569" s="451" t="s">
        <v>2092</v>
      </c>
      <c r="E1569" s="451"/>
      <c r="F1569" s="291">
        <v>44592</v>
      </c>
      <c r="G1569" s="451"/>
      <c r="H1569" s="556"/>
      <c r="I1569" s="556">
        <v>-252.22</v>
      </c>
      <c r="J1569" s="556">
        <v>-252.22</v>
      </c>
      <c r="K1569" s="556">
        <v>-252.22</v>
      </c>
      <c r="L1569" s="556">
        <v>-252.22</v>
      </c>
      <c r="M1569" s="556">
        <v>-252.22</v>
      </c>
      <c r="N1569" s="556">
        <v>-252.22</v>
      </c>
      <c r="O1569" s="556">
        <v>-252.22</v>
      </c>
      <c r="P1569" s="556">
        <v>-252.22</v>
      </c>
      <c r="Q1569" s="556">
        <v>-252.22</v>
      </c>
      <c r="R1569" s="556">
        <v>-252.22</v>
      </c>
      <c r="S1569" s="556">
        <v>0</v>
      </c>
      <c r="T1569" s="556">
        <v>0</v>
      </c>
      <c r="U1569" s="556"/>
      <c r="V1569" s="556">
        <f t="shared" si="966"/>
        <v>-210.18333333333331</v>
      </c>
      <c r="W1569" s="292"/>
      <c r="X1569" s="293"/>
      <c r="Y1569" s="548">
        <f t="shared" si="965"/>
        <v>0</v>
      </c>
      <c r="Z1569" s="549">
        <f t="shared" si="965"/>
        <v>0</v>
      </c>
      <c r="AA1569" s="549">
        <f t="shared" si="965"/>
        <v>0</v>
      </c>
      <c r="AB1569" s="282">
        <f t="shared" ref="AB1569" si="981">T1569-SUM(Y1569:AA1569)</f>
        <v>0</v>
      </c>
      <c r="AC1569" s="281">
        <f t="shared" ref="AC1569" si="982">T1569-SUM(Y1569:AA1569)-AB1569</f>
        <v>0</v>
      </c>
      <c r="AD1569" s="549">
        <f t="shared" si="967"/>
        <v>0</v>
      </c>
      <c r="AE1569" s="553">
        <f t="shared" si="968"/>
        <v>0</v>
      </c>
      <c r="AF1569" s="282">
        <f t="shared" si="969"/>
        <v>0</v>
      </c>
      <c r="AG1569" s="283">
        <f t="shared" ref="AG1569" si="983">SUM(AD1569:AF1569)</f>
        <v>0</v>
      </c>
      <c r="AH1569" s="281">
        <f t="shared" si="941"/>
        <v>0</v>
      </c>
      <c r="AI1569" s="551">
        <f t="shared" si="971"/>
        <v>0</v>
      </c>
      <c r="AJ1569" s="549">
        <f t="shared" si="971"/>
        <v>-210.18333333333331</v>
      </c>
      <c r="AK1569" s="549">
        <f t="shared" si="971"/>
        <v>0</v>
      </c>
      <c r="AL1569" s="282">
        <f t="shared" ref="AL1569" si="984">V1569-SUM(AI1569:AK1569)</f>
        <v>0</v>
      </c>
      <c r="AM1569" s="281">
        <f t="shared" ref="AM1569" si="985">V1569-SUM(AI1569:AK1569)-AL1569</f>
        <v>0</v>
      </c>
      <c r="AN1569" s="549">
        <f t="shared" si="955"/>
        <v>0</v>
      </c>
      <c r="AO1569" s="549">
        <f t="shared" si="956"/>
        <v>0</v>
      </c>
      <c r="AP1569" s="549">
        <f t="shared" si="961"/>
        <v>0</v>
      </c>
      <c r="AQ1569" s="283">
        <f t="shared" ref="AQ1569:AQ1571" si="986">SUM(AN1569:AP1569)</f>
        <v>0</v>
      </c>
      <c r="AR1569" s="281">
        <f t="shared" si="952"/>
        <v>0</v>
      </c>
      <c r="AT1569" s="446"/>
      <c r="AU1569" s="344"/>
      <c r="AV1569" s="447" t="str">
        <f t="shared" si="957"/>
        <v>CA</v>
      </c>
      <c r="AW1569" s="447" t="str">
        <f t="shared" si="957"/>
        <v>CL</v>
      </c>
      <c r="AX1569" s="447" t="str">
        <f t="shared" si="957"/>
        <v>AIC</v>
      </c>
      <c r="AY1569" s="447" t="str">
        <f t="shared" si="959"/>
        <v>ERB</v>
      </c>
      <c r="AZ1569" s="447" t="str">
        <f t="shared" si="959"/>
        <v>GRB</v>
      </c>
      <c r="BA1569" s="447" t="str">
        <f t="shared" si="959"/>
        <v>Non-Op</v>
      </c>
      <c r="BC1569" s="445" t="s">
        <v>2342</v>
      </c>
      <c r="BD1569" s="552">
        <f t="shared" si="974"/>
        <v>0</v>
      </c>
      <c r="BF1569" s="435"/>
      <c r="BG1569" s="435"/>
      <c r="BH1569" s="435"/>
      <c r="BI1569" s="435"/>
      <c r="BJ1569" s="435"/>
      <c r="BK1569" s="435"/>
      <c r="BL1569" s="435"/>
      <c r="BN1569" s="444"/>
    </row>
    <row r="1570" spans="1:66" s="28" customFormat="1" ht="12" customHeight="1">
      <c r="A1570" s="362">
        <v>25301132</v>
      </c>
      <c r="B1570" s="290" t="str">
        <f t="shared" si="958"/>
        <v>25301132</v>
      </c>
      <c r="C1570" s="450" t="s">
        <v>2344</v>
      </c>
      <c r="D1570" s="451" t="s">
        <v>1165</v>
      </c>
      <c r="E1570" s="451"/>
      <c r="F1570" s="300">
        <v>44105</v>
      </c>
      <c r="G1570" s="451"/>
      <c r="H1570" s="556">
        <v>-205566.3</v>
      </c>
      <c r="I1570" s="556">
        <v>-219270.72</v>
      </c>
      <c r="J1570" s="556">
        <v>-232975.14</v>
      </c>
      <c r="K1570" s="556">
        <v>-246679.56</v>
      </c>
      <c r="L1570" s="556">
        <v>-260383.98</v>
      </c>
      <c r="M1570" s="556">
        <v>-274088.40000000002</v>
      </c>
      <c r="N1570" s="556">
        <v>-287792.82</v>
      </c>
      <c r="O1570" s="556">
        <v>-301497.24</v>
      </c>
      <c r="P1570" s="556">
        <v>-315201.65999999997</v>
      </c>
      <c r="Q1570" s="556">
        <v>-328906.08</v>
      </c>
      <c r="R1570" s="556">
        <v>-342610.5</v>
      </c>
      <c r="S1570" s="556">
        <v>-356314.92</v>
      </c>
      <c r="T1570" s="556">
        <v>0</v>
      </c>
      <c r="U1570" s="556"/>
      <c r="V1570" s="556">
        <f t="shared" si="966"/>
        <v>-272375.34749999997</v>
      </c>
      <c r="W1570" s="292"/>
      <c r="X1570" s="293"/>
      <c r="Y1570" s="548">
        <f t="shared" ref="Y1570:AA1589" si="987">IF($D1570=Y$5,$T1570,0)</f>
        <v>0</v>
      </c>
      <c r="Z1570" s="549">
        <f t="shared" si="987"/>
        <v>0</v>
      </c>
      <c r="AA1570" s="549">
        <f t="shared" si="987"/>
        <v>0</v>
      </c>
      <c r="AB1570" s="282">
        <f t="shared" si="963"/>
        <v>0</v>
      </c>
      <c r="AC1570" s="281">
        <f t="shared" si="964"/>
        <v>0</v>
      </c>
      <c r="AD1570" s="549">
        <f t="shared" si="967"/>
        <v>0</v>
      </c>
      <c r="AE1570" s="553">
        <f t="shared" si="968"/>
        <v>0</v>
      </c>
      <c r="AF1570" s="282">
        <f t="shared" si="969"/>
        <v>0</v>
      </c>
      <c r="AG1570" s="283">
        <f t="shared" ref="AG1570:AG1571" si="988">SUM(AD1570:AF1570)</f>
        <v>0</v>
      </c>
      <c r="AH1570" s="281">
        <f t="shared" si="941"/>
        <v>0</v>
      </c>
      <c r="AI1570" s="551">
        <f t="shared" si="971"/>
        <v>0</v>
      </c>
      <c r="AJ1570" s="549">
        <f t="shared" si="971"/>
        <v>0</v>
      </c>
      <c r="AK1570" s="549">
        <f t="shared" si="971"/>
        <v>0</v>
      </c>
      <c r="AL1570" s="282">
        <f t="shared" ref="AL1570:AL1571" si="989">V1570-SUM(AI1570:AK1570)</f>
        <v>-272375.34749999997</v>
      </c>
      <c r="AM1570" s="281">
        <f t="shared" ref="AM1570:AM1571" si="990">V1570-SUM(AI1570:AK1570)-AL1570</f>
        <v>0</v>
      </c>
      <c r="AN1570" s="549">
        <f t="shared" si="955"/>
        <v>0</v>
      </c>
      <c r="AO1570" s="549">
        <f t="shared" si="956"/>
        <v>0</v>
      </c>
      <c r="AP1570" s="549">
        <f t="shared" si="961"/>
        <v>-272375.34749999997</v>
      </c>
      <c r="AQ1570" s="283">
        <f t="shared" si="986"/>
        <v>-272375.34749999997</v>
      </c>
      <c r="AR1570" s="281">
        <f t="shared" si="952"/>
        <v>0</v>
      </c>
      <c r="AT1570" s="446" t="s">
        <v>2172</v>
      </c>
      <c r="AU1570" s="344"/>
      <c r="AV1570" s="447" t="str">
        <f t="shared" si="957"/>
        <v>CA</v>
      </c>
      <c r="AW1570" s="447" t="str">
        <f t="shared" si="957"/>
        <v>CL</v>
      </c>
      <c r="AX1570" s="447" t="str">
        <f t="shared" si="957"/>
        <v>AIC</v>
      </c>
      <c r="AY1570" s="447" t="str">
        <f t="shared" si="959"/>
        <v>ERB</v>
      </c>
      <c r="AZ1570" s="447" t="str">
        <f t="shared" si="959"/>
        <v>GRB</v>
      </c>
      <c r="BA1570" s="447" t="str">
        <f t="shared" si="959"/>
        <v>Non-Op</v>
      </c>
      <c r="BC1570" s="449" t="s">
        <v>2100</v>
      </c>
      <c r="BD1570" s="552">
        <f t="shared" si="974"/>
        <v>0</v>
      </c>
      <c r="BF1570" s="435"/>
      <c r="BG1570" s="435"/>
      <c r="BH1570" s="435"/>
      <c r="BI1570" s="435"/>
      <c r="BJ1570" s="435"/>
      <c r="BK1570" s="435"/>
      <c r="BL1570" s="435"/>
      <c r="BN1570" s="444"/>
    </row>
    <row r="1571" spans="1:66" s="28" customFormat="1" ht="12" customHeight="1">
      <c r="A1571" s="362">
        <v>25301142</v>
      </c>
      <c r="B1571" s="290" t="str">
        <f t="shared" si="958"/>
        <v>25301142</v>
      </c>
      <c r="C1571" s="450" t="s">
        <v>2345</v>
      </c>
      <c r="D1571" s="451" t="s">
        <v>1165</v>
      </c>
      <c r="E1571" s="451"/>
      <c r="F1571" s="300">
        <v>44105</v>
      </c>
      <c r="G1571" s="451"/>
      <c r="H1571" s="556">
        <v>-136587.35999999999</v>
      </c>
      <c r="I1571" s="556">
        <v>-143091.51999999999</v>
      </c>
      <c r="J1571" s="556">
        <v>-149270.47</v>
      </c>
      <c r="K1571" s="556">
        <v>-155124.21</v>
      </c>
      <c r="L1571" s="556">
        <v>-160652.75</v>
      </c>
      <c r="M1571" s="556">
        <v>-165856.07999999999</v>
      </c>
      <c r="N1571" s="556">
        <v>-170734.2</v>
      </c>
      <c r="O1571" s="556">
        <v>-175287.11</v>
      </c>
      <c r="P1571" s="556">
        <v>-179514.81</v>
      </c>
      <c r="Q1571" s="556">
        <v>-183417.31</v>
      </c>
      <c r="R1571" s="556">
        <v>-186994.6</v>
      </c>
      <c r="S1571" s="556">
        <v>-190246.68</v>
      </c>
      <c r="T1571" s="556">
        <v>-193173.55</v>
      </c>
      <c r="U1571" s="556"/>
      <c r="V1571" s="556">
        <f t="shared" si="966"/>
        <v>-168755.84958333333</v>
      </c>
      <c r="W1571" s="292"/>
      <c r="X1571" s="293"/>
      <c r="Y1571" s="548">
        <f t="shared" si="987"/>
        <v>0</v>
      </c>
      <c r="Z1571" s="549">
        <f t="shared" si="987"/>
        <v>0</v>
      </c>
      <c r="AA1571" s="549">
        <f t="shared" si="987"/>
        <v>0</v>
      </c>
      <c r="AB1571" s="282">
        <f t="shared" si="963"/>
        <v>-193173.55</v>
      </c>
      <c r="AC1571" s="281">
        <f t="shared" si="964"/>
        <v>0</v>
      </c>
      <c r="AD1571" s="549">
        <f t="shared" si="967"/>
        <v>0</v>
      </c>
      <c r="AE1571" s="553">
        <f t="shared" si="968"/>
        <v>0</v>
      </c>
      <c r="AF1571" s="282">
        <f t="shared" si="969"/>
        <v>-193173.55</v>
      </c>
      <c r="AG1571" s="283">
        <f t="shared" si="988"/>
        <v>-193173.55</v>
      </c>
      <c r="AH1571" s="281">
        <f t="shared" si="941"/>
        <v>0</v>
      </c>
      <c r="AI1571" s="551">
        <f t="shared" si="971"/>
        <v>0</v>
      </c>
      <c r="AJ1571" s="549">
        <f t="shared" si="971"/>
        <v>0</v>
      </c>
      <c r="AK1571" s="549">
        <f t="shared" si="971"/>
        <v>0</v>
      </c>
      <c r="AL1571" s="282">
        <f t="shared" si="989"/>
        <v>-168755.84958333333</v>
      </c>
      <c r="AM1571" s="281">
        <f t="shared" si="990"/>
        <v>0</v>
      </c>
      <c r="AN1571" s="549">
        <f t="shared" si="955"/>
        <v>0</v>
      </c>
      <c r="AO1571" s="549">
        <f t="shared" si="956"/>
        <v>0</v>
      </c>
      <c r="AP1571" s="549">
        <f t="shared" si="961"/>
        <v>-168755.84958333333</v>
      </c>
      <c r="AQ1571" s="283">
        <f t="shared" si="986"/>
        <v>-168755.84958333333</v>
      </c>
      <c r="AR1571" s="281">
        <f t="shared" si="952"/>
        <v>0</v>
      </c>
      <c r="AT1571" s="446" t="s">
        <v>2172</v>
      </c>
      <c r="AU1571" s="344"/>
      <c r="AV1571" s="447" t="str">
        <f t="shared" si="957"/>
        <v>CA</v>
      </c>
      <c r="AW1571" s="447" t="str">
        <f t="shared" si="957"/>
        <v>CL</v>
      </c>
      <c r="AX1571" s="447" t="str">
        <f t="shared" si="957"/>
        <v>AIC</v>
      </c>
      <c r="AY1571" s="447" t="str">
        <f t="shared" si="959"/>
        <v>ERB</v>
      </c>
      <c r="AZ1571" s="447" t="str">
        <f t="shared" si="959"/>
        <v>GRB</v>
      </c>
      <c r="BA1571" s="447" t="str">
        <f t="shared" si="959"/>
        <v>Non-Op</v>
      </c>
      <c r="BC1571" s="449" t="s">
        <v>2100</v>
      </c>
      <c r="BD1571" s="552">
        <f t="shared" si="974"/>
        <v>-193173.55</v>
      </c>
      <c r="BF1571" s="435"/>
      <c r="BG1571" s="435"/>
      <c r="BH1571" s="435"/>
      <c r="BI1571" s="435"/>
      <c r="BJ1571" s="435"/>
      <c r="BK1571" s="435"/>
      <c r="BL1571" s="435"/>
      <c r="BN1571" s="444"/>
    </row>
    <row r="1572" spans="1:66" s="28" customFormat="1" ht="12" customHeight="1">
      <c r="A1572" s="287">
        <v>25301151</v>
      </c>
      <c r="B1572" s="288" t="str">
        <f t="shared" si="958"/>
        <v>25301151</v>
      </c>
      <c r="C1572" s="444" t="s">
        <v>3018</v>
      </c>
      <c r="D1572" s="445" t="s">
        <v>1165</v>
      </c>
      <c r="E1572" s="445"/>
      <c r="F1572" s="444"/>
      <c r="G1572" s="445"/>
      <c r="H1572" s="547">
        <v>0</v>
      </c>
      <c r="I1572" s="547">
        <v>0</v>
      </c>
      <c r="J1572" s="547">
        <v>0</v>
      </c>
      <c r="K1572" s="547">
        <v>0</v>
      </c>
      <c r="L1572" s="547">
        <v>0</v>
      </c>
      <c r="M1572" s="547">
        <v>0</v>
      </c>
      <c r="N1572" s="547">
        <v>0</v>
      </c>
      <c r="O1572" s="547">
        <v>0</v>
      </c>
      <c r="P1572" s="547">
        <v>0</v>
      </c>
      <c r="Q1572" s="547">
        <v>0</v>
      </c>
      <c r="R1572" s="547">
        <v>0</v>
      </c>
      <c r="S1572" s="547">
        <v>0</v>
      </c>
      <c r="T1572" s="547">
        <v>0</v>
      </c>
      <c r="U1572" s="547"/>
      <c r="V1572" s="547">
        <f t="shared" si="966"/>
        <v>0</v>
      </c>
      <c r="W1572" s="285" t="s">
        <v>321</v>
      </c>
      <c r="X1572" s="286"/>
      <c r="Y1572" s="548">
        <f t="shared" si="987"/>
        <v>0</v>
      </c>
      <c r="Z1572" s="549">
        <f t="shared" si="987"/>
        <v>0</v>
      </c>
      <c r="AA1572" s="549">
        <f t="shared" si="987"/>
        <v>0</v>
      </c>
      <c r="AB1572" s="282">
        <f t="shared" si="963"/>
        <v>0</v>
      </c>
      <c r="AC1572" s="281">
        <f t="shared" si="964"/>
        <v>0</v>
      </c>
      <c r="AD1572" s="549">
        <f t="shared" si="967"/>
        <v>0</v>
      </c>
      <c r="AE1572" s="553">
        <f t="shared" si="968"/>
        <v>0</v>
      </c>
      <c r="AF1572" s="282">
        <f t="shared" si="969"/>
        <v>0</v>
      </c>
      <c r="AG1572" s="283">
        <f t="shared" si="972"/>
        <v>0</v>
      </c>
      <c r="AH1572" s="281">
        <f t="shared" si="941"/>
        <v>0</v>
      </c>
      <c r="AI1572" s="551">
        <f t="shared" si="971"/>
        <v>0</v>
      </c>
      <c r="AJ1572" s="549">
        <f t="shared" si="971"/>
        <v>0</v>
      </c>
      <c r="AK1572" s="549">
        <f t="shared" si="971"/>
        <v>0</v>
      </c>
      <c r="AL1572" s="282">
        <f t="shared" si="953"/>
        <v>0</v>
      </c>
      <c r="AM1572" s="281">
        <f t="shared" si="954"/>
        <v>0</v>
      </c>
      <c r="AN1572" s="549">
        <f t="shared" si="955"/>
        <v>0</v>
      </c>
      <c r="AO1572" s="549">
        <f t="shared" si="956"/>
        <v>0</v>
      </c>
      <c r="AP1572" s="549">
        <f t="shared" si="961"/>
        <v>0</v>
      </c>
      <c r="AQ1572" s="283">
        <f t="shared" si="951"/>
        <v>0</v>
      </c>
      <c r="AR1572" s="281">
        <f t="shared" si="952"/>
        <v>0</v>
      </c>
      <c r="AT1572" s="446" t="s">
        <v>2081</v>
      </c>
      <c r="AU1572" s="344"/>
      <c r="AV1572" s="447" t="str">
        <f t="shared" si="957"/>
        <v>CA</v>
      </c>
      <c r="AW1572" s="447" t="str">
        <f t="shared" si="957"/>
        <v>CL</v>
      </c>
      <c r="AX1572" s="447" t="str">
        <f t="shared" si="957"/>
        <v>AIC</v>
      </c>
      <c r="AY1572" s="447" t="str">
        <f t="shared" si="959"/>
        <v>ERB</v>
      </c>
      <c r="AZ1572" s="447" t="str">
        <f t="shared" si="959"/>
        <v>GRB</v>
      </c>
      <c r="BA1572" s="447" t="str">
        <f t="shared" si="959"/>
        <v>Non-Op</v>
      </c>
      <c r="BC1572" s="449" t="s">
        <v>2100</v>
      </c>
      <c r="BD1572" s="552">
        <f t="shared" si="974"/>
        <v>0</v>
      </c>
      <c r="BF1572" s="435"/>
      <c r="BG1572" s="435"/>
      <c r="BH1572" s="435"/>
      <c r="BI1572" s="435"/>
      <c r="BJ1572" s="435"/>
      <c r="BK1572" s="435"/>
      <c r="BL1572" s="435"/>
      <c r="BN1572" s="444"/>
    </row>
    <row r="1573" spans="1:66" s="28" customFormat="1" ht="12" customHeight="1">
      <c r="A1573" s="362">
        <v>25301152</v>
      </c>
      <c r="B1573" s="290" t="str">
        <f t="shared" si="958"/>
        <v>25301152</v>
      </c>
      <c r="C1573" s="450" t="s">
        <v>2345</v>
      </c>
      <c r="D1573" s="451" t="s">
        <v>1165</v>
      </c>
      <c r="E1573" s="451"/>
      <c r="F1573" s="300">
        <v>44105</v>
      </c>
      <c r="G1573" s="451"/>
      <c r="H1573" s="556">
        <v>-52708.800000000003</v>
      </c>
      <c r="I1573" s="556">
        <v>-56222.720000000001</v>
      </c>
      <c r="J1573" s="556">
        <v>-59736.639999999999</v>
      </c>
      <c r="K1573" s="556">
        <v>-63250.559999999998</v>
      </c>
      <c r="L1573" s="556">
        <v>-66764.479999999996</v>
      </c>
      <c r="M1573" s="556">
        <v>-70278.399999999994</v>
      </c>
      <c r="N1573" s="556">
        <v>-73792.320000000007</v>
      </c>
      <c r="O1573" s="556">
        <v>-77306.240000000005</v>
      </c>
      <c r="P1573" s="556">
        <v>-80820.160000000003</v>
      </c>
      <c r="Q1573" s="556">
        <v>-84334.080000000002</v>
      </c>
      <c r="R1573" s="556">
        <v>-87848</v>
      </c>
      <c r="S1573" s="556">
        <v>-91361.919999999998</v>
      </c>
      <c r="T1573" s="556">
        <v>-94875.839999999997</v>
      </c>
      <c r="U1573" s="556"/>
      <c r="V1573" s="556">
        <f t="shared" si="966"/>
        <v>-73792.319999999992</v>
      </c>
      <c r="W1573" s="292"/>
      <c r="X1573" s="293"/>
      <c r="Y1573" s="548">
        <f t="shared" si="987"/>
        <v>0</v>
      </c>
      <c r="Z1573" s="549">
        <f t="shared" si="987"/>
        <v>0</v>
      </c>
      <c r="AA1573" s="549">
        <f t="shared" si="987"/>
        <v>0</v>
      </c>
      <c r="AB1573" s="282">
        <f t="shared" si="963"/>
        <v>-94875.839999999997</v>
      </c>
      <c r="AC1573" s="281">
        <f t="shared" si="964"/>
        <v>0</v>
      </c>
      <c r="AD1573" s="549">
        <f t="shared" si="967"/>
        <v>0</v>
      </c>
      <c r="AE1573" s="553">
        <f t="shared" si="968"/>
        <v>0</v>
      </c>
      <c r="AF1573" s="282">
        <f t="shared" si="969"/>
        <v>-94875.839999999997</v>
      </c>
      <c r="AG1573" s="283">
        <f t="shared" ref="AG1573:AG1574" si="991">SUM(AD1573:AF1573)</f>
        <v>-94875.839999999997</v>
      </c>
      <c r="AH1573" s="281">
        <f t="shared" si="941"/>
        <v>0</v>
      </c>
      <c r="AI1573" s="551">
        <f t="shared" si="971"/>
        <v>0</v>
      </c>
      <c r="AJ1573" s="549">
        <f t="shared" si="971"/>
        <v>0</v>
      </c>
      <c r="AK1573" s="549">
        <f t="shared" si="971"/>
        <v>0</v>
      </c>
      <c r="AL1573" s="282">
        <f t="shared" si="953"/>
        <v>-73792.319999999992</v>
      </c>
      <c r="AM1573" s="281">
        <f t="shared" si="954"/>
        <v>0</v>
      </c>
      <c r="AN1573" s="549">
        <f t="shared" si="955"/>
        <v>0</v>
      </c>
      <c r="AO1573" s="549">
        <f t="shared" si="956"/>
        <v>0</v>
      </c>
      <c r="AP1573" s="549">
        <f t="shared" si="961"/>
        <v>-73792.319999999992</v>
      </c>
      <c r="AQ1573" s="283">
        <f t="shared" ref="AQ1573:AQ1574" si="992">SUM(AN1573:AP1573)</f>
        <v>-73792.319999999992</v>
      </c>
      <c r="AR1573" s="281">
        <f t="shared" si="952"/>
        <v>0</v>
      </c>
      <c r="AT1573" s="446" t="s">
        <v>2172</v>
      </c>
      <c r="AU1573" s="344"/>
      <c r="AV1573" s="447" t="str">
        <f t="shared" si="957"/>
        <v>CA</v>
      </c>
      <c r="AW1573" s="447" t="str">
        <f t="shared" si="957"/>
        <v>CL</v>
      </c>
      <c r="AX1573" s="447" t="str">
        <f t="shared" si="957"/>
        <v>AIC</v>
      </c>
      <c r="AY1573" s="447" t="str">
        <f t="shared" si="959"/>
        <v>ERB</v>
      </c>
      <c r="AZ1573" s="447" t="str">
        <f t="shared" si="959"/>
        <v>GRB</v>
      </c>
      <c r="BA1573" s="447" t="str">
        <f t="shared" si="959"/>
        <v>Non-Op</v>
      </c>
      <c r="BC1573" s="449" t="s">
        <v>2100</v>
      </c>
      <c r="BD1573" s="552">
        <f t="shared" si="974"/>
        <v>-94875.839999999997</v>
      </c>
      <c r="BF1573" s="435"/>
      <c r="BG1573" s="435"/>
      <c r="BH1573" s="435"/>
      <c r="BI1573" s="435"/>
      <c r="BJ1573" s="435"/>
      <c r="BK1573" s="435"/>
      <c r="BL1573" s="435"/>
      <c r="BN1573" s="444"/>
    </row>
    <row r="1574" spans="1:66" s="28" customFormat="1" ht="12" customHeight="1">
      <c r="A1574" s="362">
        <v>25301162</v>
      </c>
      <c r="B1574" s="290" t="str">
        <f t="shared" si="958"/>
        <v>25301162</v>
      </c>
      <c r="C1574" s="450" t="s">
        <v>2346</v>
      </c>
      <c r="D1574" s="451" t="s">
        <v>1165</v>
      </c>
      <c r="E1574" s="451"/>
      <c r="F1574" s="300">
        <v>44105</v>
      </c>
      <c r="G1574" s="451"/>
      <c r="H1574" s="556">
        <v>-2006004</v>
      </c>
      <c r="I1574" s="556">
        <v>-2006004</v>
      </c>
      <c r="J1574" s="556">
        <v>-2006004</v>
      </c>
      <c r="K1574" s="556">
        <v>-2006004</v>
      </c>
      <c r="L1574" s="556">
        <v>-2006004</v>
      </c>
      <c r="M1574" s="556">
        <v>-2006004</v>
      </c>
      <c r="N1574" s="556">
        <v>-2006004</v>
      </c>
      <c r="O1574" s="556">
        <v>-2006004</v>
      </c>
      <c r="P1574" s="556">
        <v>-2006004</v>
      </c>
      <c r="Q1574" s="556">
        <v>-2006004</v>
      </c>
      <c r="R1574" s="556">
        <v>-2006004</v>
      </c>
      <c r="S1574" s="556">
        <v>-2006004</v>
      </c>
      <c r="T1574" s="556">
        <v>-2006004</v>
      </c>
      <c r="U1574" s="556"/>
      <c r="V1574" s="556">
        <f t="shared" si="966"/>
        <v>-2006004</v>
      </c>
      <c r="W1574" s="292"/>
      <c r="X1574" s="293"/>
      <c r="Y1574" s="548">
        <f t="shared" si="987"/>
        <v>0</v>
      </c>
      <c r="Z1574" s="549">
        <f t="shared" si="987"/>
        <v>0</v>
      </c>
      <c r="AA1574" s="549">
        <f t="shared" si="987"/>
        <v>0</v>
      </c>
      <c r="AB1574" s="282">
        <f t="shared" si="963"/>
        <v>-2006004</v>
      </c>
      <c r="AC1574" s="281">
        <f t="shared" si="964"/>
        <v>0</v>
      </c>
      <c r="AD1574" s="549">
        <f t="shared" si="967"/>
        <v>0</v>
      </c>
      <c r="AE1574" s="553">
        <f t="shared" si="968"/>
        <v>0</v>
      </c>
      <c r="AF1574" s="282">
        <f t="shared" si="969"/>
        <v>-2006004</v>
      </c>
      <c r="AG1574" s="283">
        <f t="shared" si="991"/>
        <v>-2006004</v>
      </c>
      <c r="AH1574" s="281">
        <f t="shared" ref="AH1574:AH1637" si="993">AG1574-AB1574</f>
        <v>0</v>
      </c>
      <c r="AI1574" s="551">
        <f t="shared" si="971"/>
        <v>0</v>
      </c>
      <c r="AJ1574" s="549">
        <f t="shared" si="971"/>
        <v>0</v>
      </c>
      <c r="AK1574" s="549">
        <f t="shared" si="971"/>
        <v>0</v>
      </c>
      <c r="AL1574" s="282">
        <f t="shared" si="953"/>
        <v>-2006004</v>
      </c>
      <c r="AM1574" s="281">
        <f t="shared" si="954"/>
        <v>0</v>
      </c>
      <c r="AN1574" s="549">
        <f t="shared" si="955"/>
        <v>0</v>
      </c>
      <c r="AO1574" s="549">
        <f t="shared" si="956"/>
        <v>0</v>
      </c>
      <c r="AP1574" s="549">
        <f t="shared" si="961"/>
        <v>-2006004</v>
      </c>
      <c r="AQ1574" s="283">
        <f t="shared" si="992"/>
        <v>-2006004</v>
      </c>
      <c r="AR1574" s="281">
        <f t="shared" si="952"/>
        <v>0</v>
      </c>
      <c r="AT1574" s="446" t="s">
        <v>2227</v>
      </c>
      <c r="AU1574" s="344"/>
      <c r="AV1574" s="447" t="str">
        <f t="shared" si="957"/>
        <v>CA</v>
      </c>
      <c r="AW1574" s="447" t="str">
        <f t="shared" si="957"/>
        <v>CL</v>
      </c>
      <c r="AX1574" s="447" t="str">
        <f t="shared" si="957"/>
        <v>AIC</v>
      </c>
      <c r="AY1574" s="447" t="str">
        <f t="shared" si="959"/>
        <v>ERB</v>
      </c>
      <c r="AZ1574" s="447" t="str">
        <f t="shared" si="959"/>
        <v>GRB</v>
      </c>
      <c r="BA1574" s="447" t="str">
        <f t="shared" si="959"/>
        <v>Non-Op</v>
      </c>
      <c r="BC1574" s="449" t="s">
        <v>2100</v>
      </c>
      <c r="BD1574" s="552">
        <f t="shared" si="974"/>
        <v>-2006004</v>
      </c>
      <c r="BF1574" s="435"/>
      <c r="BG1574" s="435"/>
      <c r="BH1574" s="435"/>
      <c r="BI1574" s="435"/>
      <c r="BJ1574" s="435"/>
      <c r="BK1574" s="435"/>
      <c r="BL1574" s="435"/>
      <c r="BN1574" s="444"/>
    </row>
    <row r="1575" spans="1:66" s="28" customFormat="1" ht="12" customHeight="1">
      <c r="A1575" s="324">
        <v>25301171</v>
      </c>
      <c r="B1575" s="290" t="str">
        <f t="shared" si="958"/>
        <v>25301171</v>
      </c>
      <c r="C1575" s="450" t="s">
        <v>2343</v>
      </c>
      <c r="D1575" s="451" t="s">
        <v>1165</v>
      </c>
      <c r="E1575" s="451"/>
      <c r="F1575" s="300">
        <v>43525</v>
      </c>
      <c r="G1575" s="451"/>
      <c r="H1575" s="556">
        <v>-4510539</v>
      </c>
      <c r="I1575" s="556">
        <v>-4681415</v>
      </c>
      <c r="J1575" s="556">
        <v>-4848346</v>
      </c>
      <c r="K1575" s="556">
        <v>-5011331</v>
      </c>
      <c r="L1575" s="556">
        <v>-5170370</v>
      </c>
      <c r="M1575" s="556">
        <v>-5325463</v>
      </c>
      <c r="N1575" s="556">
        <v>-5476611</v>
      </c>
      <c r="O1575" s="556">
        <v>-5623813</v>
      </c>
      <c r="P1575" s="556">
        <v>-5767069</v>
      </c>
      <c r="Q1575" s="556">
        <v>-5906380</v>
      </c>
      <c r="R1575" s="556">
        <v>-6041745</v>
      </c>
      <c r="S1575" s="556">
        <v>-6173164</v>
      </c>
      <c r="T1575" s="620">
        <v>-11722002</v>
      </c>
      <c r="U1575" s="556"/>
      <c r="V1575" s="556">
        <f t="shared" si="966"/>
        <v>-5678498.125</v>
      </c>
      <c r="W1575" s="292"/>
      <c r="X1575" s="293"/>
      <c r="Y1575" s="548">
        <f t="shared" si="987"/>
        <v>0</v>
      </c>
      <c r="Z1575" s="549">
        <f t="shared" si="987"/>
        <v>0</v>
      </c>
      <c r="AA1575" s="549">
        <f t="shared" si="987"/>
        <v>0</v>
      </c>
      <c r="AB1575" s="282">
        <f t="shared" si="963"/>
        <v>-11722002</v>
      </c>
      <c r="AC1575" s="281">
        <f t="shared" si="964"/>
        <v>0</v>
      </c>
      <c r="AD1575" s="549">
        <f t="shared" si="967"/>
        <v>0</v>
      </c>
      <c r="AE1575" s="553">
        <f t="shared" si="968"/>
        <v>0</v>
      </c>
      <c r="AF1575" s="282">
        <f t="shared" si="969"/>
        <v>-11722002</v>
      </c>
      <c r="AG1575" s="283">
        <f t="shared" si="972"/>
        <v>-11722002</v>
      </c>
      <c r="AH1575" s="281">
        <f t="shared" si="993"/>
        <v>0</v>
      </c>
      <c r="AI1575" s="551">
        <f t="shared" si="971"/>
        <v>0</v>
      </c>
      <c r="AJ1575" s="549">
        <f t="shared" si="971"/>
        <v>0</v>
      </c>
      <c r="AK1575" s="549">
        <f t="shared" si="971"/>
        <v>0</v>
      </c>
      <c r="AL1575" s="282">
        <f t="shared" si="953"/>
        <v>-5678498.125</v>
      </c>
      <c r="AM1575" s="281">
        <f t="shared" si="954"/>
        <v>0</v>
      </c>
      <c r="AN1575" s="549">
        <f t="shared" si="955"/>
        <v>0</v>
      </c>
      <c r="AO1575" s="549">
        <f t="shared" si="956"/>
        <v>0</v>
      </c>
      <c r="AP1575" s="549">
        <f t="shared" si="961"/>
        <v>-5678498.125</v>
      </c>
      <c r="AQ1575" s="283">
        <f t="shared" ref="AQ1575" si="994">SUM(AN1575:AP1575)</f>
        <v>-5678498.125</v>
      </c>
      <c r="AR1575" s="281">
        <f t="shared" si="952"/>
        <v>0</v>
      </c>
      <c r="AT1575" s="446" t="s">
        <v>2081</v>
      </c>
      <c r="AU1575" s="344"/>
      <c r="AV1575" s="447" t="str">
        <f t="shared" si="957"/>
        <v>CA</v>
      </c>
      <c r="AW1575" s="447" t="str">
        <f t="shared" si="957"/>
        <v>CL</v>
      </c>
      <c r="AX1575" s="447" t="str">
        <f t="shared" si="957"/>
        <v>AIC</v>
      </c>
      <c r="AY1575" s="447" t="str">
        <f t="shared" si="959"/>
        <v>ERB</v>
      </c>
      <c r="AZ1575" s="447" t="str">
        <f t="shared" si="959"/>
        <v>GRB</v>
      </c>
      <c r="BA1575" s="447" t="str">
        <f t="shared" si="959"/>
        <v>Non-Op</v>
      </c>
      <c r="BC1575" s="449" t="s">
        <v>2100</v>
      </c>
      <c r="BD1575" s="552">
        <f t="shared" si="974"/>
        <v>-11722002</v>
      </c>
      <c r="BF1575" s="435"/>
      <c r="BG1575" s="435"/>
      <c r="BH1575" s="435"/>
      <c r="BI1575" s="435"/>
      <c r="BJ1575" s="435"/>
      <c r="BK1575" s="435"/>
      <c r="BL1575" s="435"/>
      <c r="BN1575" s="444"/>
    </row>
    <row r="1576" spans="1:66" s="28" customFormat="1" ht="12" customHeight="1">
      <c r="A1576" s="362">
        <v>25301172</v>
      </c>
      <c r="B1576" s="290" t="str">
        <f t="shared" si="958"/>
        <v>25301172</v>
      </c>
      <c r="C1576" s="450" t="s">
        <v>2347</v>
      </c>
      <c r="D1576" s="451" t="s">
        <v>1165</v>
      </c>
      <c r="E1576" s="451"/>
      <c r="F1576" s="300">
        <v>44105</v>
      </c>
      <c r="G1576" s="451"/>
      <c r="H1576" s="556">
        <v>-6255145.0300000003</v>
      </c>
      <c r="I1576" s="556">
        <v>-6255145.0300000003</v>
      </c>
      <c r="J1576" s="556">
        <v>-6255145.0300000003</v>
      </c>
      <c r="K1576" s="556">
        <v>-6255145.0300000003</v>
      </c>
      <c r="L1576" s="556">
        <v>-6255145.0300000003</v>
      </c>
      <c r="M1576" s="556">
        <v>-6255145.0300000003</v>
      </c>
      <c r="N1576" s="556">
        <v>-6255145.0300000003</v>
      </c>
      <c r="O1576" s="556">
        <v>-6255145.0300000003</v>
      </c>
      <c r="P1576" s="556">
        <v>-6255145.0300000003</v>
      </c>
      <c r="Q1576" s="556">
        <v>-6255145.0300000003</v>
      </c>
      <c r="R1576" s="556">
        <v>-6255145.0300000003</v>
      </c>
      <c r="S1576" s="556">
        <v>-6255145.0300000003</v>
      </c>
      <c r="T1576" s="556">
        <v>-6255145.0300000003</v>
      </c>
      <c r="U1576" s="556"/>
      <c r="V1576" s="556">
        <f t="shared" si="966"/>
        <v>-6255145.0300000003</v>
      </c>
      <c r="W1576" s="292"/>
      <c r="X1576" s="293"/>
      <c r="Y1576" s="548">
        <f t="shared" si="987"/>
        <v>0</v>
      </c>
      <c r="Z1576" s="549">
        <f t="shared" si="987"/>
        <v>0</v>
      </c>
      <c r="AA1576" s="549">
        <f t="shared" si="987"/>
        <v>0</v>
      </c>
      <c r="AB1576" s="282">
        <f t="shared" si="963"/>
        <v>-6255145.0300000003</v>
      </c>
      <c r="AC1576" s="281">
        <f t="shared" si="964"/>
        <v>0</v>
      </c>
      <c r="AD1576" s="549">
        <f t="shared" si="967"/>
        <v>0</v>
      </c>
      <c r="AE1576" s="553">
        <f t="shared" si="968"/>
        <v>0</v>
      </c>
      <c r="AF1576" s="282">
        <f t="shared" si="969"/>
        <v>-6255145.0300000003</v>
      </c>
      <c r="AG1576" s="283">
        <f t="shared" ref="AG1576" si="995">SUM(AD1576:AF1576)</f>
        <v>-6255145.0300000003</v>
      </c>
      <c r="AH1576" s="281">
        <f t="shared" si="993"/>
        <v>0</v>
      </c>
      <c r="AI1576" s="551">
        <f t="shared" si="971"/>
        <v>0</v>
      </c>
      <c r="AJ1576" s="549">
        <f t="shared" si="971"/>
        <v>0</v>
      </c>
      <c r="AK1576" s="549">
        <f t="shared" si="971"/>
        <v>0</v>
      </c>
      <c r="AL1576" s="282">
        <f t="shared" si="953"/>
        <v>-6255145.0300000003</v>
      </c>
      <c r="AM1576" s="281">
        <f t="shared" si="954"/>
        <v>0</v>
      </c>
      <c r="AN1576" s="549">
        <f t="shared" si="955"/>
        <v>0</v>
      </c>
      <c r="AO1576" s="549">
        <f t="shared" si="956"/>
        <v>0</v>
      </c>
      <c r="AP1576" s="549">
        <f t="shared" si="961"/>
        <v>-6255145.0300000003</v>
      </c>
      <c r="AQ1576" s="283">
        <f t="shared" ref="AQ1576" si="996">SUM(AN1576:AP1576)</f>
        <v>-6255145.0300000003</v>
      </c>
      <c r="AR1576" s="281">
        <f t="shared" si="952"/>
        <v>0</v>
      </c>
      <c r="AT1576" s="446" t="s">
        <v>2227</v>
      </c>
      <c r="AU1576" s="344"/>
      <c r="AV1576" s="447" t="str">
        <f t="shared" si="957"/>
        <v>CA</v>
      </c>
      <c r="AW1576" s="447" t="str">
        <f t="shared" si="957"/>
        <v>CL</v>
      </c>
      <c r="AX1576" s="447" t="str">
        <f t="shared" si="957"/>
        <v>AIC</v>
      </c>
      <c r="AY1576" s="447" t="str">
        <f t="shared" si="959"/>
        <v>ERB</v>
      </c>
      <c r="AZ1576" s="447" t="str">
        <f t="shared" si="959"/>
        <v>GRB</v>
      </c>
      <c r="BA1576" s="447" t="str">
        <f t="shared" si="959"/>
        <v>Non-Op</v>
      </c>
      <c r="BC1576" s="449" t="s">
        <v>2100</v>
      </c>
      <c r="BD1576" s="552">
        <f t="shared" si="974"/>
        <v>-6255145.0300000003</v>
      </c>
      <c r="BF1576" s="435"/>
      <c r="BG1576" s="435"/>
      <c r="BH1576" s="435"/>
      <c r="BI1576" s="435"/>
      <c r="BJ1576" s="435"/>
      <c r="BK1576" s="435"/>
      <c r="BL1576" s="435"/>
      <c r="BN1576" s="444"/>
    </row>
    <row r="1577" spans="1:66" s="28" customFormat="1" ht="12" customHeight="1">
      <c r="A1577" s="362">
        <v>25301181</v>
      </c>
      <c r="B1577" s="290" t="str">
        <f t="shared" si="958"/>
        <v>25301181</v>
      </c>
      <c r="C1577" s="450" t="s">
        <v>2348</v>
      </c>
      <c r="D1577" s="451" t="s">
        <v>1165</v>
      </c>
      <c r="E1577" s="451"/>
      <c r="F1577" s="300">
        <v>43647</v>
      </c>
      <c r="G1577" s="451"/>
      <c r="H1577" s="556">
        <v>0</v>
      </c>
      <c r="I1577" s="556">
        <v>0</v>
      </c>
      <c r="J1577" s="556">
        <v>0</v>
      </c>
      <c r="K1577" s="556">
        <v>0</v>
      </c>
      <c r="L1577" s="556">
        <v>0</v>
      </c>
      <c r="M1577" s="556">
        <v>0</v>
      </c>
      <c r="N1577" s="556">
        <v>0</v>
      </c>
      <c r="O1577" s="556">
        <v>0</v>
      </c>
      <c r="P1577" s="556">
        <v>0</v>
      </c>
      <c r="Q1577" s="556">
        <v>0</v>
      </c>
      <c r="R1577" s="556">
        <v>0</v>
      </c>
      <c r="S1577" s="556">
        <v>0</v>
      </c>
      <c r="T1577" s="556">
        <v>0</v>
      </c>
      <c r="U1577" s="556"/>
      <c r="V1577" s="556">
        <f t="shared" si="966"/>
        <v>0</v>
      </c>
      <c r="W1577" s="292"/>
      <c r="X1577" s="293"/>
      <c r="Y1577" s="548">
        <f t="shared" si="987"/>
        <v>0</v>
      </c>
      <c r="Z1577" s="549">
        <f t="shared" si="987"/>
        <v>0</v>
      </c>
      <c r="AA1577" s="549">
        <f t="shared" si="987"/>
        <v>0</v>
      </c>
      <c r="AB1577" s="282">
        <f t="shared" si="963"/>
        <v>0</v>
      </c>
      <c r="AC1577" s="281">
        <f t="shared" si="964"/>
        <v>0</v>
      </c>
      <c r="AD1577" s="549">
        <f t="shared" si="967"/>
        <v>0</v>
      </c>
      <c r="AE1577" s="553">
        <f t="shared" si="968"/>
        <v>0</v>
      </c>
      <c r="AF1577" s="282">
        <f t="shared" si="969"/>
        <v>0</v>
      </c>
      <c r="AG1577" s="283">
        <f t="shared" si="972"/>
        <v>0</v>
      </c>
      <c r="AH1577" s="281">
        <f t="shared" si="993"/>
        <v>0</v>
      </c>
      <c r="AI1577" s="551">
        <f t="shared" si="971"/>
        <v>0</v>
      </c>
      <c r="AJ1577" s="549">
        <f t="shared" si="971"/>
        <v>0</v>
      </c>
      <c r="AK1577" s="549">
        <f t="shared" si="971"/>
        <v>0</v>
      </c>
      <c r="AL1577" s="282">
        <f t="shared" si="953"/>
        <v>0</v>
      </c>
      <c r="AM1577" s="281">
        <f t="shared" si="954"/>
        <v>0</v>
      </c>
      <c r="AN1577" s="549">
        <f t="shared" si="955"/>
        <v>0</v>
      </c>
      <c r="AO1577" s="549">
        <f t="shared" si="956"/>
        <v>0</v>
      </c>
      <c r="AP1577" s="549">
        <f t="shared" si="961"/>
        <v>0</v>
      </c>
      <c r="AQ1577" s="283">
        <f t="shared" ref="AQ1577:AQ1579" si="997">SUM(AN1577:AP1577)</f>
        <v>0</v>
      </c>
      <c r="AR1577" s="281">
        <f t="shared" si="952"/>
        <v>0</v>
      </c>
      <c r="AT1577" s="446" t="s">
        <v>2066</v>
      </c>
      <c r="AU1577" s="344"/>
      <c r="AV1577" s="447" t="str">
        <f t="shared" si="957"/>
        <v>CA</v>
      </c>
      <c r="AW1577" s="447" t="str">
        <f t="shared" si="957"/>
        <v>CL</v>
      </c>
      <c r="AX1577" s="447" t="str">
        <f t="shared" si="957"/>
        <v>AIC</v>
      </c>
      <c r="AY1577" s="447" t="str">
        <f t="shared" si="959"/>
        <v>ERB</v>
      </c>
      <c r="AZ1577" s="447" t="str">
        <f t="shared" si="959"/>
        <v>GRB</v>
      </c>
      <c r="BA1577" s="447" t="str">
        <f t="shared" si="959"/>
        <v>Non-Op</v>
      </c>
      <c r="BC1577" s="449" t="s">
        <v>2100</v>
      </c>
      <c r="BD1577" s="552">
        <f t="shared" si="974"/>
        <v>0</v>
      </c>
      <c r="BF1577" s="435"/>
      <c r="BG1577" s="435"/>
      <c r="BH1577" s="435"/>
      <c r="BI1577" s="435"/>
      <c r="BJ1577" s="435"/>
      <c r="BK1577" s="435"/>
      <c r="BL1577" s="435"/>
      <c r="BN1577" s="444"/>
    </row>
    <row r="1578" spans="1:66" s="28" customFormat="1" ht="12" customHeight="1">
      <c r="A1578" s="362">
        <v>25301182</v>
      </c>
      <c r="B1578" s="290" t="str">
        <f t="shared" si="958"/>
        <v>25301182</v>
      </c>
      <c r="C1578" s="450" t="s">
        <v>2349</v>
      </c>
      <c r="D1578" s="451" t="s">
        <v>1165</v>
      </c>
      <c r="E1578" s="451"/>
      <c r="F1578" s="300">
        <v>44105</v>
      </c>
      <c r="G1578" s="451"/>
      <c r="H1578" s="556">
        <v>-4197280.83</v>
      </c>
      <c r="I1578" s="556">
        <v>-4197280.83</v>
      </c>
      <c r="J1578" s="556">
        <v>-4197280.83</v>
      </c>
      <c r="K1578" s="556">
        <v>-4197280.83</v>
      </c>
      <c r="L1578" s="556">
        <v>-4197280.83</v>
      </c>
      <c r="M1578" s="556">
        <v>-4197280.83</v>
      </c>
      <c r="N1578" s="556">
        <v>-4197280.83</v>
      </c>
      <c r="O1578" s="556">
        <v>-4197280.83</v>
      </c>
      <c r="P1578" s="556">
        <v>-4197280.83</v>
      </c>
      <c r="Q1578" s="556">
        <v>-4197280.83</v>
      </c>
      <c r="R1578" s="556">
        <v>-4197280.83</v>
      </c>
      <c r="S1578" s="556">
        <v>-4197280.83</v>
      </c>
      <c r="T1578" s="556">
        <v>-4197280.83</v>
      </c>
      <c r="U1578" s="556"/>
      <c r="V1578" s="556">
        <f t="shared" si="966"/>
        <v>-4197280.8299999991</v>
      </c>
      <c r="W1578" s="292"/>
      <c r="X1578" s="293"/>
      <c r="Y1578" s="548">
        <f t="shared" si="987"/>
        <v>0</v>
      </c>
      <c r="Z1578" s="549">
        <f t="shared" si="987"/>
        <v>0</v>
      </c>
      <c r="AA1578" s="549">
        <f t="shared" si="987"/>
        <v>0</v>
      </c>
      <c r="AB1578" s="282">
        <f t="shared" si="963"/>
        <v>-4197280.83</v>
      </c>
      <c r="AC1578" s="281">
        <f t="shared" si="964"/>
        <v>0</v>
      </c>
      <c r="AD1578" s="549">
        <f t="shared" si="967"/>
        <v>0</v>
      </c>
      <c r="AE1578" s="553">
        <f t="shared" si="968"/>
        <v>0</v>
      </c>
      <c r="AF1578" s="282">
        <f t="shared" si="969"/>
        <v>-4197280.83</v>
      </c>
      <c r="AG1578" s="283">
        <f t="shared" ref="AG1578" si="998">SUM(AD1578:AF1578)</f>
        <v>-4197280.83</v>
      </c>
      <c r="AH1578" s="281">
        <f t="shared" si="993"/>
        <v>0</v>
      </c>
      <c r="AI1578" s="551">
        <f t="shared" si="971"/>
        <v>0</v>
      </c>
      <c r="AJ1578" s="549">
        <f t="shared" si="971"/>
        <v>0</v>
      </c>
      <c r="AK1578" s="549">
        <f t="shared" si="971"/>
        <v>0</v>
      </c>
      <c r="AL1578" s="282">
        <f t="shared" si="953"/>
        <v>-4197280.8299999991</v>
      </c>
      <c r="AM1578" s="281">
        <f t="shared" si="954"/>
        <v>0</v>
      </c>
      <c r="AN1578" s="549">
        <f t="shared" si="955"/>
        <v>0</v>
      </c>
      <c r="AO1578" s="549">
        <f t="shared" si="956"/>
        <v>0</v>
      </c>
      <c r="AP1578" s="549">
        <f t="shared" si="961"/>
        <v>-4197280.8299999991</v>
      </c>
      <c r="AQ1578" s="283">
        <f t="shared" ref="AQ1578" si="999">SUM(AN1578:AP1578)</f>
        <v>-4197280.8299999991</v>
      </c>
      <c r="AR1578" s="281">
        <f t="shared" si="952"/>
        <v>0</v>
      </c>
      <c r="AT1578" s="446" t="s">
        <v>2227</v>
      </c>
      <c r="AU1578" s="344"/>
      <c r="AV1578" s="447" t="str">
        <f t="shared" si="957"/>
        <v>CA</v>
      </c>
      <c r="AW1578" s="447" t="str">
        <f t="shared" si="957"/>
        <v>CL</v>
      </c>
      <c r="AX1578" s="447" t="str">
        <f t="shared" si="957"/>
        <v>AIC</v>
      </c>
      <c r="AY1578" s="447" t="str">
        <f t="shared" si="959"/>
        <v>ERB</v>
      </c>
      <c r="AZ1578" s="447" t="str">
        <f t="shared" si="959"/>
        <v>GRB</v>
      </c>
      <c r="BA1578" s="447" t="str">
        <f t="shared" si="959"/>
        <v>Non-Op</v>
      </c>
      <c r="BC1578" s="449" t="s">
        <v>2100</v>
      </c>
      <c r="BD1578" s="552">
        <f t="shared" si="974"/>
        <v>-4197280.83</v>
      </c>
      <c r="BF1578" s="435"/>
      <c r="BG1578" s="435"/>
      <c r="BH1578" s="435"/>
      <c r="BI1578" s="435"/>
      <c r="BJ1578" s="435"/>
      <c r="BK1578" s="435"/>
      <c r="BL1578" s="435"/>
      <c r="BN1578" s="444"/>
    </row>
    <row r="1579" spans="1:66" s="28" customFormat="1" ht="12" customHeight="1">
      <c r="A1579" s="362">
        <v>25301191</v>
      </c>
      <c r="B1579" s="290" t="str">
        <f t="shared" si="958"/>
        <v>25301191</v>
      </c>
      <c r="C1579" s="450" t="s">
        <v>2348</v>
      </c>
      <c r="D1579" s="451" t="s">
        <v>1165</v>
      </c>
      <c r="E1579" s="451"/>
      <c r="F1579" s="300">
        <v>43800</v>
      </c>
      <c r="G1579" s="451"/>
      <c r="H1579" s="556">
        <v>-39135.129999999997</v>
      </c>
      <c r="I1579" s="556">
        <v>-40706.17</v>
      </c>
      <c r="J1579" s="556">
        <v>-42256.4</v>
      </c>
      <c r="K1579" s="556">
        <v>-43785.8</v>
      </c>
      <c r="L1579" s="556">
        <v>-45294.38</v>
      </c>
      <c r="M1579" s="556">
        <v>-46782.14</v>
      </c>
      <c r="N1579" s="556">
        <v>-48249.08</v>
      </c>
      <c r="O1579" s="556">
        <v>-49695.199999999997</v>
      </c>
      <c r="P1579" s="556">
        <v>-51120.5</v>
      </c>
      <c r="Q1579" s="556">
        <v>-52545.8</v>
      </c>
      <c r="R1579" s="556">
        <v>-53971.1</v>
      </c>
      <c r="S1579" s="556">
        <v>-55396.4</v>
      </c>
      <c r="T1579" s="556">
        <v>-56821.7</v>
      </c>
      <c r="U1579" s="556"/>
      <c r="V1579" s="556">
        <f t="shared" si="966"/>
        <v>-48148.448750000003</v>
      </c>
      <c r="W1579" s="292"/>
      <c r="X1579" s="293"/>
      <c r="Y1579" s="548">
        <f t="shared" si="987"/>
        <v>0</v>
      </c>
      <c r="Z1579" s="549">
        <f t="shared" si="987"/>
        <v>0</v>
      </c>
      <c r="AA1579" s="549">
        <f t="shared" si="987"/>
        <v>0</v>
      </c>
      <c r="AB1579" s="282">
        <f t="shared" si="963"/>
        <v>-56821.7</v>
      </c>
      <c r="AC1579" s="281">
        <f t="shared" si="964"/>
        <v>0</v>
      </c>
      <c r="AD1579" s="549">
        <f t="shared" si="967"/>
        <v>0</v>
      </c>
      <c r="AE1579" s="553">
        <f t="shared" si="968"/>
        <v>0</v>
      </c>
      <c r="AF1579" s="282">
        <f t="shared" si="969"/>
        <v>-56821.7</v>
      </c>
      <c r="AG1579" s="283">
        <f t="shared" si="972"/>
        <v>-56821.7</v>
      </c>
      <c r="AH1579" s="281">
        <f t="shared" si="993"/>
        <v>0</v>
      </c>
      <c r="AI1579" s="551">
        <f t="shared" si="971"/>
        <v>0</v>
      </c>
      <c r="AJ1579" s="549">
        <f t="shared" si="971"/>
        <v>0</v>
      </c>
      <c r="AK1579" s="549">
        <f t="shared" si="971"/>
        <v>0</v>
      </c>
      <c r="AL1579" s="282">
        <f t="shared" si="953"/>
        <v>-48148.448750000003</v>
      </c>
      <c r="AM1579" s="281">
        <f t="shared" si="954"/>
        <v>0</v>
      </c>
      <c r="AN1579" s="549">
        <f t="shared" si="955"/>
        <v>0</v>
      </c>
      <c r="AO1579" s="549">
        <f t="shared" si="956"/>
        <v>0</v>
      </c>
      <c r="AP1579" s="549">
        <f t="shared" si="961"/>
        <v>-48148.448750000003</v>
      </c>
      <c r="AQ1579" s="283">
        <f t="shared" si="997"/>
        <v>-48148.448750000003</v>
      </c>
      <c r="AR1579" s="281">
        <f t="shared" si="952"/>
        <v>0</v>
      </c>
      <c r="AT1579" s="446" t="s">
        <v>2066</v>
      </c>
      <c r="AU1579" s="344"/>
      <c r="AV1579" s="447" t="str">
        <f t="shared" si="957"/>
        <v>CA</v>
      </c>
      <c r="AW1579" s="447" t="str">
        <f t="shared" si="957"/>
        <v>CL</v>
      </c>
      <c r="AX1579" s="447" t="str">
        <f t="shared" si="957"/>
        <v>AIC</v>
      </c>
      <c r="AY1579" s="447" t="str">
        <f t="shared" si="959"/>
        <v>ERB</v>
      </c>
      <c r="AZ1579" s="447" t="str">
        <f t="shared" si="959"/>
        <v>GRB</v>
      </c>
      <c r="BA1579" s="447" t="str">
        <f t="shared" si="959"/>
        <v>Non-Op</v>
      </c>
      <c r="BC1579" s="449" t="s">
        <v>2100</v>
      </c>
      <c r="BD1579" s="552">
        <f t="shared" si="974"/>
        <v>-56821.7</v>
      </c>
      <c r="BF1579" s="435"/>
      <c r="BG1579" s="435"/>
      <c r="BH1579" s="435"/>
      <c r="BI1579" s="435"/>
      <c r="BJ1579" s="435"/>
      <c r="BK1579" s="435"/>
      <c r="BL1579" s="435"/>
      <c r="BN1579" s="444"/>
    </row>
    <row r="1580" spans="1:66" s="28" customFormat="1" ht="12" customHeight="1">
      <c r="A1580" s="362">
        <v>25301192</v>
      </c>
      <c r="B1580" s="290" t="str">
        <f t="shared" si="958"/>
        <v>25301192</v>
      </c>
      <c r="C1580" s="450" t="s">
        <v>2350</v>
      </c>
      <c r="D1580" s="451" t="s">
        <v>1165</v>
      </c>
      <c r="E1580" s="451"/>
      <c r="F1580" s="300">
        <v>44105</v>
      </c>
      <c r="G1580" s="451"/>
      <c r="H1580" s="556">
        <v>-1774463</v>
      </c>
      <c r="I1580" s="556">
        <v>-1890402</v>
      </c>
      <c r="J1580" s="556">
        <v>-2006051</v>
      </c>
      <c r="K1580" s="556">
        <v>-2121410</v>
      </c>
      <c r="L1580" s="556">
        <v>-2236479</v>
      </c>
      <c r="M1580" s="556">
        <v>-2351258</v>
      </c>
      <c r="N1580" s="556">
        <v>-2465746</v>
      </c>
      <c r="O1580" s="556">
        <v>-2579944</v>
      </c>
      <c r="P1580" s="556">
        <v>-2693852</v>
      </c>
      <c r="Q1580" s="556">
        <v>-2807470</v>
      </c>
      <c r="R1580" s="556">
        <v>-2920798</v>
      </c>
      <c r="S1580" s="556">
        <v>-3033836</v>
      </c>
      <c r="T1580" s="556">
        <v>-3146584</v>
      </c>
      <c r="U1580" s="556"/>
      <c r="V1580" s="556">
        <f t="shared" si="966"/>
        <v>-2463980.7916666665</v>
      </c>
      <c r="W1580" s="292"/>
      <c r="X1580" s="293"/>
      <c r="Y1580" s="548">
        <f t="shared" si="987"/>
        <v>0</v>
      </c>
      <c r="Z1580" s="549">
        <f t="shared" si="987"/>
        <v>0</v>
      </c>
      <c r="AA1580" s="549">
        <f t="shared" si="987"/>
        <v>0</v>
      </c>
      <c r="AB1580" s="282">
        <f t="shared" si="963"/>
        <v>-3146584</v>
      </c>
      <c r="AC1580" s="281">
        <f t="shared" si="964"/>
        <v>0</v>
      </c>
      <c r="AD1580" s="549">
        <f t="shared" si="967"/>
        <v>0</v>
      </c>
      <c r="AE1580" s="553">
        <f t="shared" si="968"/>
        <v>0</v>
      </c>
      <c r="AF1580" s="282">
        <f t="shared" si="969"/>
        <v>-3146584</v>
      </c>
      <c r="AG1580" s="283">
        <f t="shared" ref="AG1580" si="1000">SUM(AD1580:AF1580)</f>
        <v>-3146584</v>
      </c>
      <c r="AH1580" s="281">
        <f t="shared" si="993"/>
        <v>0</v>
      </c>
      <c r="AI1580" s="551">
        <f t="shared" si="971"/>
        <v>0</v>
      </c>
      <c r="AJ1580" s="549">
        <f t="shared" si="971"/>
        <v>0</v>
      </c>
      <c r="AK1580" s="549">
        <f t="shared" si="971"/>
        <v>0</v>
      </c>
      <c r="AL1580" s="282">
        <f t="shared" si="953"/>
        <v>-2463980.7916666665</v>
      </c>
      <c r="AM1580" s="281">
        <f t="shared" si="954"/>
        <v>0</v>
      </c>
      <c r="AN1580" s="549">
        <f t="shared" si="955"/>
        <v>0</v>
      </c>
      <c r="AO1580" s="549">
        <f t="shared" si="956"/>
        <v>0</v>
      </c>
      <c r="AP1580" s="549">
        <f t="shared" si="961"/>
        <v>-2463980.7916666665</v>
      </c>
      <c r="AQ1580" s="283">
        <f t="shared" ref="AQ1580:AQ1581" si="1001">SUM(AN1580:AP1580)</f>
        <v>-2463980.7916666665</v>
      </c>
      <c r="AR1580" s="281">
        <f t="shared" si="952"/>
        <v>0</v>
      </c>
      <c r="AT1580" s="446" t="s">
        <v>2227</v>
      </c>
      <c r="AU1580" s="344"/>
      <c r="AV1580" s="447" t="str">
        <f t="shared" si="957"/>
        <v>CA</v>
      </c>
      <c r="AW1580" s="447" t="str">
        <f t="shared" si="957"/>
        <v>CL</v>
      </c>
      <c r="AX1580" s="447" t="str">
        <f t="shared" si="957"/>
        <v>AIC</v>
      </c>
      <c r="AY1580" s="447" t="str">
        <f t="shared" si="959"/>
        <v>ERB</v>
      </c>
      <c r="AZ1580" s="447" t="str">
        <f t="shared" si="959"/>
        <v>GRB</v>
      </c>
      <c r="BA1580" s="447" t="str">
        <f t="shared" si="959"/>
        <v>Non-Op</v>
      </c>
      <c r="BC1580" s="449" t="s">
        <v>2100</v>
      </c>
      <c r="BD1580" s="552">
        <f t="shared" si="974"/>
        <v>-3146584</v>
      </c>
      <c r="BF1580" s="435"/>
      <c r="BG1580" s="435"/>
      <c r="BH1580" s="435"/>
      <c r="BI1580" s="435"/>
      <c r="BJ1580" s="435"/>
      <c r="BK1580" s="435"/>
      <c r="BL1580" s="435"/>
      <c r="BN1580" s="444"/>
    </row>
    <row r="1581" spans="1:66" s="28" customFormat="1" ht="12" customHeight="1">
      <c r="A1581" s="362">
        <v>25301201</v>
      </c>
      <c r="B1581" s="290" t="str">
        <f t="shared" si="958"/>
        <v>25301201</v>
      </c>
      <c r="C1581" s="450" t="s">
        <v>2351</v>
      </c>
      <c r="D1581" s="451" t="s">
        <v>1165</v>
      </c>
      <c r="E1581" s="451"/>
      <c r="F1581" s="300">
        <v>44105</v>
      </c>
      <c r="G1581" s="451"/>
      <c r="H1581" s="556">
        <v>-491936.4</v>
      </c>
      <c r="I1581" s="556">
        <v>-525750.21</v>
      </c>
      <c r="J1581" s="556">
        <v>-559564.02</v>
      </c>
      <c r="K1581" s="556">
        <v>-593377.82999999996</v>
      </c>
      <c r="L1581" s="556">
        <v>-627191.64</v>
      </c>
      <c r="M1581" s="556">
        <v>-661005.44999999995</v>
      </c>
      <c r="N1581" s="556">
        <v>-694819.26</v>
      </c>
      <c r="O1581" s="556">
        <v>-728633.07</v>
      </c>
      <c r="P1581" s="556">
        <v>-762446.88</v>
      </c>
      <c r="Q1581" s="556">
        <v>-796260.69</v>
      </c>
      <c r="R1581" s="556">
        <v>-830074.5</v>
      </c>
      <c r="S1581" s="556">
        <v>-863888.31</v>
      </c>
      <c r="T1581" s="556">
        <v>0</v>
      </c>
      <c r="U1581" s="556"/>
      <c r="V1581" s="556">
        <f t="shared" si="966"/>
        <v>-657415.00500000012</v>
      </c>
      <c r="W1581" s="292"/>
      <c r="X1581" s="293"/>
      <c r="Y1581" s="548">
        <f t="shared" si="987"/>
        <v>0</v>
      </c>
      <c r="Z1581" s="549">
        <f t="shared" si="987"/>
        <v>0</v>
      </c>
      <c r="AA1581" s="549">
        <f t="shared" si="987"/>
        <v>0</v>
      </c>
      <c r="AB1581" s="282">
        <f t="shared" si="963"/>
        <v>0</v>
      </c>
      <c r="AC1581" s="281">
        <f t="shared" si="964"/>
        <v>0</v>
      </c>
      <c r="AD1581" s="549">
        <f t="shared" si="967"/>
        <v>0</v>
      </c>
      <c r="AE1581" s="553">
        <f t="shared" si="968"/>
        <v>0</v>
      </c>
      <c r="AF1581" s="282">
        <f t="shared" si="969"/>
        <v>0</v>
      </c>
      <c r="AG1581" s="283">
        <f t="shared" ref="AG1581" si="1002">SUM(AD1581:AF1581)</f>
        <v>0</v>
      </c>
      <c r="AH1581" s="281">
        <f t="shared" si="993"/>
        <v>0</v>
      </c>
      <c r="AI1581" s="551">
        <f t="shared" si="971"/>
        <v>0</v>
      </c>
      <c r="AJ1581" s="549">
        <f t="shared" si="971"/>
        <v>0</v>
      </c>
      <c r="AK1581" s="549">
        <f t="shared" si="971"/>
        <v>0</v>
      </c>
      <c r="AL1581" s="282">
        <f t="shared" si="953"/>
        <v>-657415.00500000012</v>
      </c>
      <c r="AM1581" s="281">
        <f t="shared" si="954"/>
        <v>0</v>
      </c>
      <c r="AN1581" s="549">
        <f t="shared" si="955"/>
        <v>0</v>
      </c>
      <c r="AO1581" s="549">
        <f t="shared" si="956"/>
        <v>0</v>
      </c>
      <c r="AP1581" s="549">
        <f t="shared" si="961"/>
        <v>-657415.00500000012</v>
      </c>
      <c r="AQ1581" s="283">
        <f t="shared" si="1001"/>
        <v>-657415.00500000012</v>
      </c>
      <c r="AR1581" s="281">
        <f t="shared" si="952"/>
        <v>0</v>
      </c>
      <c r="AT1581" s="446" t="s">
        <v>2172</v>
      </c>
      <c r="AU1581" s="344"/>
      <c r="AV1581" s="447" t="str">
        <f t="shared" si="957"/>
        <v>CA</v>
      </c>
      <c r="AW1581" s="447" t="str">
        <f t="shared" si="957"/>
        <v>CL</v>
      </c>
      <c r="AX1581" s="447" t="str">
        <f t="shared" si="957"/>
        <v>AIC</v>
      </c>
      <c r="AY1581" s="447" t="str">
        <f t="shared" si="959"/>
        <v>ERB</v>
      </c>
      <c r="AZ1581" s="447" t="str">
        <f t="shared" si="959"/>
        <v>GRB</v>
      </c>
      <c r="BA1581" s="447" t="str">
        <f t="shared" si="959"/>
        <v>Non-Op</v>
      </c>
      <c r="BC1581" s="449" t="s">
        <v>2100</v>
      </c>
      <c r="BD1581" s="552">
        <f t="shared" si="974"/>
        <v>0</v>
      </c>
      <c r="BF1581" s="435"/>
      <c r="BG1581" s="435"/>
      <c r="BH1581" s="435"/>
      <c r="BI1581" s="435"/>
      <c r="BJ1581" s="435"/>
      <c r="BK1581" s="435"/>
      <c r="BL1581" s="435"/>
      <c r="BN1581" s="444"/>
    </row>
    <row r="1582" spans="1:66" s="28" customFormat="1" ht="12" customHeight="1">
      <c r="A1582" s="287">
        <v>25301203</v>
      </c>
      <c r="B1582" s="288" t="str">
        <f t="shared" si="958"/>
        <v>25301203</v>
      </c>
      <c r="C1582" s="444" t="s">
        <v>3019</v>
      </c>
      <c r="D1582" s="445" t="s">
        <v>2087</v>
      </c>
      <c r="E1582" s="445"/>
      <c r="F1582" s="444"/>
      <c r="G1582" s="445"/>
      <c r="H1582" s="547">
        <v>0</v>
      </c>
      <c r="I1582" s="547">
        <v>0</v>
      </c>
      <c r="J1582" s="547">
        <v>0</v>
      </c>
      <c r="K1582" s="547">
        <v>0</v>
      </c>
      <c r="L1582" s="547">
        <v>0</v>
      </c>
      <c r="M1582" s="547">
        <v>0</v>
      </c>
      <c r="N1582" s="547">
        <v>0</v>
      </c>
      <c r="O1582" s="547">
        <v>0</v>
      </c>
      <c r="P1582" s="547">
        <v>0</v>
      </c>
      <c r="Q1582" s="547">
        <v>0</v>
      </c>
      <c r="R1582" s="547">
        <v>0</v>
      </c>
      <c r="S1582" s="547">
        <v>0</v>
      </c>
      <c r="T1582" s="547">
        <v>0</v>
      </c>
      <c r="U1582" s="547"/>
      <c r="V1582" s="547">
        <f t="shared" si="966"/>
        <v>0</v>
      </c>
      <c r="W1582" s="285">
        <v>5</v>
      </c>
      <c r="X1582" s="286" t="s">
        <v>1182</v>
      </c>
      <c r="Y1582" s="548">
        <f t="shared" si="987"/>
        <v>0</v>
      </c>
      <c r="Z1582" s="549">
        <f t="shared" si="987"/>
        <v>0</v>
      </c>
      <c r="AA1582" s="549">
        <f t="shared" si="987"/>
        <v>0</v>
      </c>
      <c r="AB1582" s="282">
        <f t="shared" si="963"/>
        <v>0</v>
      </c>
      <c r="AC1582" s="281">
        <f t="shared" si="964"/>
        <v>0</v>
      </c>
      <c r="AD1582" s="549">
        <f t="shared" si="967"/>
        <v>0</v>
      </c>
      <c r="AE1582" s="553">
        <f t="shared" si="968"/>
        <v>0</v>
      </c>
      <c r="AF1582" s="282">
        <f t="shared" si="969"/>
        <v>0</v>
      </c>
      <c r="AG1582" s="283">
        <f t="shared" si="972"/>
        <v>0</v>
      </c>
      <c r="AH1582" s="281">
        <f t="shared" si="993"/>
        <v>0</v>
      </c>
      <c r="AI1582" s="551">
        <f t="shared" si="971"/>
        <v>0</v>
      </c>
      <c r="AJ1582" s="549">
        <f t="shared" si="971"/>
        <v>0</v>
      </c>
      <c r="AK1582" s="549">
        <f t="shared" si="971"/>
        <v>0</v>
      </c>
      <c r="AL1582" s="282">
        <f t="shared" si="953"/>
        <v>0</v>
      </c>
      <c r="AM1582" s="281">
        <f t="shared" si="954"/>
        <v>0</v>
      </c>
      <c r="AN1582" s="549">
        <f t="shared" si="955"/>
        <v>0</v>
      </c>
      <c r="AO1582" s="549">
        <f t="shared" si="956"/>
        <v>0</v>
      </c>
      <c r="AP1582" s="549">
        <f t="shared" si="961"/>
        <v>0</v>
      </c>
      <c r="AQ1582" s="283">
        <f t="shared" si="951"/>
        <v>0</v>
      </c>
      <c r="AR1582" s="281">
        <f t="shared" si="952"/>
        <v>0</v>
      </c>
      <c r="AT1582" s="446"/>
      <c r="AU1582" s="344"/>
      <c r="AV1582" s="447" t="str">
        <f t="shared" si="957"/>
        <v>CA</v>
      </c>
      <c r="AW1582" s="447" t="str">
        <f t="shared" si="957"/>
        <v>CL</v>
      </c>
      <c r="AX1582" s="447" t="str">
        <f t="shared" si="957"/>
        <v>AIC</v>
      </c>
      <c r="AY1582" s="447" t="str">
        <f t="shared" si="959"/>
        <v>ERB</v>
      </c>
      <c r="AZ1582" s="447" t="str">
        <f t="shared" si="959"/>
        <v>GRB</v>
      </c>
      <c r="BA1582" s="447" t="str">
        <f t="shared" si="959"/>
        <v>Non-Op</v>
      </c>
      <c r="BC1582" s="445" t="s">
        <v>2342</v>
      </c>
      <c r="BD1582" s="552">
        <f t="shared" si="974"/>
        <v>0</v>
      </c>
      <c r="BF1582" s="435"/>
      <c r="BG1582" s="435"/>
      <c r="BH1582" s="435"/>
      <c r="BI1582" s="435"/>
      <c r="BJ1582" s="435"/>
      <c r="BK1582" s="435"/>
      <c r="BL1582" s="435"/>
      <c r="BN1582" s="444"/>
    </row>
    <row r="1583" spans="1:66" s="28" customFormat="1" ht="12" customHeight="1">
      <c r="A1583" s="287">
        <v>25301213</v>
      </c>
      <c r="B1583" s="288" t="str">
        <f t="shared" si="958"/>
        <v>25301213</v>
      </c>
      <c r="C1583" s="444" t="s">
        <v>1970</v>
      </c>
      <c r="D1583" s="445" t="s">
        <v>2087</v>
      </c>
      <c r="E1583" s="445"/>
      <c r="F1583" s="444"/>
      <c r="G1583" s="445"/>
      <c r="H1583" s="547">
        <v>-185047.06</v>
      </c>
      <c r="I1583" s="547">
        <v>-177001.52</v>
      </c>
      <c r="J1583" s="547">
        <v>-168955.98</v>
      </c>
      <c r="K1583" s="547">
        <v>-160910.44</v>
      </c>
      <c r="L1583" s="547">
        <v>-152864.9</v>
      </c>
      <c r="M1583" s="547">
        <v>-144819.35999999999</v>
      </c>
      <c r="N1583" s="547">
        <v>-136773.82</v>
      </c>
      <c r="O1583" s="547">
        <v>-128728.28</v>
      </c>
      <c r="P1583" s="547">
        <v>-120682.74</v>
      </c>
      <c r="Q1583" s="547">
        <v>-112637.2</v>
      </c>
      <c r="R1583" s="547">
        <v>-104591.66</v>
      </c>
      <c r="S1583" s="547">
        <v>-96546.12</v>
      </c>
      <c r="T1583" s="547">
        <v>-88500.58</v>
      </c>
      <c r="U1583" s="547"/>
      <c r="V1583" s="547">
        <f t="shared" si="966"/>
        <v>-136773.82</v>
      </c>
      <c r="W1583" s="285" t="s">
        <v>214</v>
      </c>
      <c r="X1583" s="286" t="s">
        <v>1182</v>
      </c>
      <c r="Y1583" s="548">
        <f t="shared" si="987"/>
        <v>0</v>
      </c>
      <c r="Z1583" s="549">
        <f t="shared" si="987"/>
        <v>0</v>
      </c>
      <c r="AA1583" s="549">
        <f t="shared" si="987"/>
        <v>0</v>
      </c>
      <c r="AB1583" s="282">
        <f t="shared" si="963"/>
        <v>-88500.58</v>
      </c>
      <c r="AC1583" s="281">
        <f t="shared" si="964"/>
        <v>0</v>
      </c>
      <c r="AD1583" s="549">
        <f t="shared" si="967"/>
        <v>-58109.480828</v>
      </c>
      <c r="AE1583" s="553">
        <f t="shared" si="968"/>
        <v>-30391.099171999998</v>
      </c>
      <c r="AF1583" s="282">
        <f t="shared" si="969"/>
        <v>0</v>
      </c>
      <c r="AG1583" s="283">
        <f t="shared" si="972"/>
        <v>-88500.58</v>
      </c>
      <c r="AH1583" s="281">
        <f t="shared" si="993"/>
        <v>0</v>
      </c>
      <c r="AI1583" s="551">
        <f t="shared" ref="AI1583:AK1613" si="1003">IF($D1583=AI$5,$V1583,0)</f>
        <v>0</v>
      </c>
      <c r="AJ1583" s="549">
        <f t="shared" si="1003"/>
        <v>0</v>
      </c>
      <c r="AK1583" s="549">
        <f t="shared" si="1003"/>
        <v>0</v>
      </c>
      <c r="AL1583" s="282">
        <f t="shared" si="953"/>
        <v>-136773.82</v>
      </c>
      <c r="AM1583" s="281">
        <f t="shared" si="954"/>
        <v>0</v>
      </c>
      <c r="AN1583" s="549">
        <f t="shared" si="955"/>
        <v>-89805.690212000001</v>
      </c>
      <c r="AO1583" s="549">
        <f t="shared" si="956"/>
        <v>-46968.129787999998</v>
      </c>
      <c r="AP1583" s="549">
        <f t="shared" si="961"/>
        <v>0</v>
      </c>
      <c r="AQ1583" s="283">
        <f t="shared" si="951"/>
        <v>-136773.82</v>
      </c>
      <c r="AR1583" s="281">
        <f t="shared" si="952"/>
        <v>0</v>
      </c>
      <c r="AT1583" s="446"/>
      <c r="AU1583" s="344"/>
      <c r="AV1583" s="447" t="str">
        <f t="shared" si="957"/>
        <v>CA</v>
      </c>
      <c r="AW1583" s="447" t="str">
        <f t="shared" si="957"/>
        <v>CL</v>
      </c>
      <c r="AX1583" s="447" t="str">
        <f t="shared" si="957"/>
        <v>AIC</v>
      </c>
      <c r="AY1583" s="447" t="str">
        <f t="shared" si="959"/>
        <v>ERB</v>
      </c>
      <c r="AZ1583" s="447" t="str">
        <f t="shared" si="959"/>
        <v>GRB</v>
      </c>
      <c r="BA1583" s="447" t="str">
        <f t="shared" si="959"/>
        <v>Non-Op</v>
      </c>
      <c r="BC1583" s="445" t="s">
        <v>2342</v>
      </c>
      <c r="BD1583" s="552">
        <f t="shared" si="974"/>
        <v>-88500.58</v>
      </c>
      <c r="BF1583" s="435"/>
      <c r="BG1583" s="435"/>
      <c r="BH1583" s="435"/>
      <c r="BI1583" s="435"/>
      <c r="BJ1583" s="435"/>
      <c r="BK1583" s="435"/>
      <c r="BL1583" s="435"/>
      <c r="BN1583" s="444"/>
    </row>
    <row r="1584" spans="1:66" s="28" customFormat="1" ht="12" customHeight="1">
      <c r="A1584" s="362">
        <v>25301221</v>
      </c>
      <c r="B1584" s="290" t="str">
        <f t="shared" si="958"/>
        <v>25301221</v>
      </c>
      <c r="C1584" s="450" t="s">
        <v>2352</v>
      </c>
      <c r="D1584" s="451" t="s">
        <v>1165</v>
      </c>
      <c r="E1584" s="451"/>
      <c r="F1584" s="300">
        <v>44105</v>
      </c>
      <c r="G1584" s="451"/>
      <c r="H1584" s="556">
        <v>-294332.55</v>
      </c>
      <c r="I1584" s="556">
        <v>-308896.49</v>
      </c>
      <c r="J1584" s="556">
        <v>-322732.23</v>
      </c>
      <c r="K1584" s="556">
        <v>-335839.78</v>
      </c>
      <c r="L1584" s="556">
        <v>-348219.13</v>
      </c>
      <c r="M1584" s="556">
        <v>-359870.28</v>
      </c>
      <c r="N1584" s="556">
        <v>-370793.24</v>
      </c>
      <c r="O1584" s="556">
        <v>-380988</v>
      </c>
      <c r="P1584" s="556">
        <v>-390454.56</v>
      </c>
      <c r="Q1584" s="556">
        <v>-399192.92</v>
      </c>
      <c r="R1584" s="556">
        <v>-407203.09</v>
      </c>
      <c r="S1584" s="556">
        <v>-414485.06</v>
      </c>
      <c r="T1584" s="556">
        <v>-421038.83</v>
      </c>
      <c r="U1584" s="556"/>
      <c r="V1584" s="556">
        <f t="shared" si="966"/>
        <v>-366363.3725</v>
      </c>
      <c r="W1584" s="292"/>
      <c r="X1584" s="293"/>
      <c r="Y1584" s="548">
        <f t="shared" si="987"/>
        <v>0</v>
      </c>
      <c r="Z1584" s="549">
        <f t="shared" si="987"/>
        <v>0</v>
      </c>
      <c r="AA1584" s="549">
        <f t="shared" si="987"/>
        <v>0</v>
      </c>
      <c r="AB1584" s="282">
        <f t="shared" si="963"/>
        <v>-421038.83</v>
      </c>
      <c r="AC1584" s="281">
        <f t="shared" si="964"/>
        <v>0</v>
      </c>
      <c r="AD1584" s="549">
        <f t="shared" si="967"/>
        <v>0</v>
      </c>
      <c r="AE1584" s="553">
        <f t="shared" si="968"/>
        <v>0</v>
      </c>
      <c r="AF1584" s="282">
        <f t="shared" si="969"/>
        <v>-421038.83</v>
      </c>
      <c r="AG1584" s="283">
        <f t="shared" ref="AG1584:AG1585" si="1004">SUM(AD1584:AF1584)</f>
        <v>-421038.83</v>
      </c>
      <c r="AH1584" s="281">
        <f t="shared" si="993"/>
        <v>0</v>
      </c>
      <c r="AI1584" s="551">
        <f t="shared" si="1003"/>
        <v>0</v>
      </c>
      <c r="AJ1584" s="549">
        <f t="shared" si="1003"/>
        <v>0</v>
      </c>
      <c r="AK1584" s="549">
        <f t="shared" si="1003"/>
        <v>0</v>
      </c>
      <c r="AL1584" s="282">
        <f t="shared" si="953"/>
        <v>-366363.3725</v>
      </c>
      <c r="AM1584" s="281">
        <f t="shared" si="954"/>
        <v>0</v>
      </c>
      <c r="AN1584" s="549">
        <f t="shared" si="955"/>
        <v>0</v>
      </c>
      <c r="AO1584" s="549">
        <f t="shared" si="956"/>
        <v>0</v>
      </c>
      <c r="AP1584" s="549">
        <f t="shared" si="961"/>
        <v>-366363.3725</v>
      </c>
      <c r="AQ1584" s="283">
        <f t="shared" ref="AQ1584:AQ1585" si="1005">SUM(AN1584:AP1584)</f>
        <v>-366363.3725</v>
      </c>
      <c r="AR1584" s="281">
        <f t="shared" si="952"/>
        <v>0</v>
      </c>
      <c r="AT1584" s="446" t="s">
        <v>2172</v>
      </c>
      <c r="AU1584" s="344"/>
      <c r="AV1584" s="447" t="str">
        <f t="shared" si="957"/>
        <v>CA</v>
      </c>
      <c r="AW1584" s="447" t="str">
        <f t="shared" si="957"/>
        <v>CL</v>
      </c>
      <c r="AX1584" s="447" t="str">
        <f t="shared" si="957"/>
        <v>AIC</v>
      </c>
      <c r="AY1584" s="447" t="str">
        <f t="shared" si="959"/>
        <v>ERB</v>
      </c>
      <c r="AZ1584" s="447" t="str">
        <f t="shared" si="959"/>
        <v>GRB</v>
      </c>
      <c r="BA1584" s="447" t="str">
        <f t="shared" si="959"/>
        <v>Non-Op</v>
      </c>
      <c r="BC1584" s="449" t="s">
        <v>2100</v>
      </c>
      <c r="BD1584" s="552">
        <f t="shared" si="974"/>
        <v>-421038.83</v>
      </c>
      <c r="BF1584" s="435"/>
      <c r="BG1584" s="435"/>
      <c r="BH1584" s="435"/>
      <c r="BI1584" s="435"/>
      <c r="BJ1584" s="435"/>
      <c r="BK1584" s="435"/>
      <c r="BL1584" s="435"/>
      <c r="BN1584" s="444"/>
    </row>
    <row r="1585" spans="1:66" s="28" customFormat="1" ht="12" customHeight="1">
      <c r="A1585" s="362">
        <v>25301231</v>
      </c>
      <c r="B1585" s="290" t="str">
        <f t="shared" si="958"/>
        <v>25301231</v>
      </c>
      <c r="C1585" s="450" t="s">
        <v>2352</v>
      </c>
      <c r="D1585" s="451" t="s">
        <v>1165</v>
      </c>
      <c r="E1585" s="451"/>
      <c r="F1585" s="300">
        <v>44105</v>
      </c>
      <c r="G1585" s="451"/>
      <c r="H1585" s="556">
        <v>-126136.41</v>
      </c>
      <c r="I1585" s="556">
        <v>-134806.54</v>
      </c>
      <c r="J1585" s="556">
        <v>-143476.67000000001</v>
      </c>
      <c r="K1585" s="556">
        <v>-152146.79999999999</v>
      </c>
      <c r="L1585" s="556">
        <v>-160816.93</v>
      </c>
      <c r="M1585" s="556">
        <v>-169487.06</v>
      </c>
      <c r="N1585" s="556">
        <v>-178157.19</v>
      </c>
      <c r="O1585" s="556">
        <v>-186827.32</v>
      </c>
      <c r="P1585" s="556">
        <v>-195497.45</v>
      </c>
      <c r="Q1585" s="556">
        <v>-204167.58</v>
      </c>
      <c r="R1585" s="556">
        <v>-212837.71</v>
      </c>
      <c r="S1585" s="556">
        <v>-221507.84</v>
      </c>
      <c r="T1585" s="556">
        <v>-230177.97</v>
      </c>
      <c r="U1585" s="556"/>
      <c r="V1585" s="556">
        <f t="shared" si="966"/>
        <v>-178157.19000000003</v>
      </c>
      <c r="W1585" s="292"/>
      <c r="X1585" s="293"/>
      <c r="Y1585" s="548">
        <f t="shared" si="987"/>
        <v>0</v>
      </c>
      <c r="Z1585" s="549">
        <f t="shared" si="987"/>
        <v>0</v>
      </c>
      <c r="AA1585" s="549">
        <f t="shared" si="987"/>
        <v>0</v>
      </c>
      <c r="AB1585" s="282">
        <f t="shared" si="963"/>
        <v>-230177.97</v>
      </c>
      <c r="AC1585" s="281">
        <f t="shared" si="964"/>
        <v>0</v>
      </c>
      <c r="AD1585" s="549">
        <f t="shared" si="967"/>
        <v>0</v>
      </c>
      <c r="AE1585" s="553">
        <f t="shared" si="968"/>
        <v>0</v>
      </c>
      <c r="AF1585" s="282">
        <f t="shared" si="969"/>
        <v>-230177.97</v>
      </c>
      <c r="AG1585" s="283">
        <f t="shared" si="1004"/>
        <v>-230177.97</v>
      </c>
      <c r="AH1585" s="281">
        <f t="shared" si="993"/>
        <v>0</v>
      </c>
      <c r="AI1585" s="551">
        <f t="shared" si="1003"/>
        <v>0</v>
      </c>
      <c r="AJ1585" s="549">
        <f t="shared" si="1003"/>
        <v>0</v>
      </c>
      <c r="AK1585" s="549">
        <f t="shared" si="1003"/>
        <v>0</v>
      </c>
      <c r="AL1585" s="282">
        <f t="shared" si="953"/>
        <v>-178157.19000000003</v>
      </c>
      <c r="AM1585" s="281">
        <f t="shared" si="954"/>
        <v>0</v>
      </c>
      <c r="AN1585" s="549">
        <f t="shared" si="955"/>
        <v>0</v>
      </c>
      <c r="AO1585" s="549">
        <f t="shared" si="956"/>
        <v>0</v>
      </c>
      <c r="AP1585" s="549">
        <f t="shared" si="961"/>
        <v>-178157.19000000003</v>
      </c>
      <c r="AQ1585" s="283">
        <f t="shared" si="1005"/>
        <v>-178157.19000000003</v>
      </c>
      <c r="AR1585" s="281">
        <f t="shared" si="952"/>
        <v>0</v>
      </c>
      <c r="AT1585" s="446" t="s">
        <v>2172</v>
      </c>
      <c r="AU1585" s="344"/>
      <c r="AV1585" s="447" t="str">
        <f t="shared" si="957"/>
        <v>CA</v>
      </c>
      <c r="AW1585" s="447" t="str">
        <f t="shared" si="957"/>
        <v>CL</v>
      </c>
      <c r="AX1585" s="447" t="str">
        <f t="shared" si="957"/>
        <v>AIC</v>
      </c>
      <c r="AY1585" s="447" t="str">
        <f t="shared" si="959"/>
        <v>ERB</v>
      </c>
      <c r="AZ1585" s="447" t="str">
        <f t="shared" si="959"/>
        <v>GRB</v>
      </c>
      <c r="BA1585" s="447" t="str">
        <f t="shared" si="959"/>
        <v>Non-Op</v>
      </c>
      <c r="BC1585" s="449" t="s">
        <v>2100</v>
      </c>
      <c r="BD1585" s="552">
        <f t="shared" si="974"/>
        <v>-230177.97</v>
      </c>
      <c r="BF1585" s="435"/>
      <c r="BG1585" s="435"/>
      <c r="BH1585" s="435"/>
      <c r="BI1585" s="435"/>
      <c r="BJ1585" s="435"/>
      <c r="BK1585" s="435"/>
      <c r="BL1585" s="435"/>
      <c r="BN1585" s="444"/>
    </row>
    <row r="1586" spans="1:66" s="28" customFormat="1" ht="12" customHeight="1">
      <c r="A1586" s="362">
        <v>25302083</v>
      </c>
      <c r="B1586" s="290" t="str">
        <f t="shared" si="958"/>
        <v>25302083</v>
      </c>
      <c r="C1586" s="450" t="s">
        <v>2353</v>
      </c>
      <c r="D1586" s="451" t="s">
        <v>1165</v>
      </c>
      <c r="E1586" s="451"/>
      <c r="F1586" s="300">
        <v>43466</v>
      </c>
      <c r="G1586" s="451"/>
      <c r="H1586" s="556">
        <v>-172510433.34</v>
      </c>
      <c r="I1586" s="556">
        <v>-171082964.11000001</v>
      </c>
      <c r="J1586" s="556">
        <v>-168748867.63999999</v>
      </c>
      <c r="K1586" s="556">
        <v>-168637148.11000001</v>
      </c>
      <c r="L1586" s="556">
        <v>-167621500.77000001</v>
      </c>
      <c r="M1586" s="556">
        <v>-166189958.47999999</v>
      </c>
      <c r="N1586" s="556">
        <v>-166238455.02000001</v>
      </c>
      <c r="O1586" s="556">
        <v>-164868628.33000001</v>
      </c>
      <c r="P1586" s="556">
        <v>-164139324.31999999</v>
      </c>
      <c r="Q1586" s="556">
        <v>-162693776.53999999</v>
      </c>
      <c r="R1586" s="556">
        <v>-184064816.03</v>
      </c>
      <c r="S1586" s="556">
        <v>-182810187.91999999</v>
      </c>
      <c r="T1586" s="556">
        <v>-181264524.06999999</v>
      </c>
      <c r="U1586" s="556"/>
      <c r="V1586" s="556">
        <f t="shared" si="966"/>
        <v>-170331925.49791667</v>
      </c>
      <c r="W1586" s="292"/>
      <c r="X1586" s="293"/>
      <c r="Y1586" s="548">
        <f t="shared" si="987"/>
        <v>0</v>
      </c>
      <c r="Z1586" s="549">
        <f t="shared" si="987"/>
        <v>0</v>
      </c>
      <c r="AA1586" s="549">
        <f t="shared" si="987"/>
        <v>0</v>
      </c>
      <c r="AB1586" s="282">
        <f t="shared" si="963"/>
        <v>-181264524.06999999</v>
      </c>
      <c r="AC1586" s="281">
        <f t="shared" si="964"/>
        <v>0</v>
      </c>
      <c r="AD1586" s="549">
        <f t="shared" si="967"/>
        <v>0</v>
      </c>
      <c r="AE1586" s="553">
        <f t="shared" si="968"/>
        <v>0</v>
      </c>
      <c r="AF1586" s="282">
        <f t="shared" si="969"/>
        <v>-181264524.06999999</v>
      </c>
      <c r="AG1586" s="283">
        <f t="shared" si="972"/>
        <v>-181264524.06999999</v>
      </c>
      <c r="AH1586" s="281">
        <f t="shared" si="993"/>
        <v>0</v>
      </c>
      <c r="AI1586" s="551">
        <f t="shared" si="1003"/>
        <v>0</v>
      </c>
      <c r="AJ1586" s="549">
        <f t="shared" si="1003"/>
        <v>0</v>
      </c>
      <c r="AK1586" s="549">
        <f t="shared" si="1003"/>
        <v>0</v>
      </c>
      <c r="AL1586" s="282">
        <f t="shared" si="953"/>
        <v>-170331925.49791667</v>
      </c>
      <c r="AM1586" s="281">
        <f t="shared" si="954"/>
        <v>0</v>
      </c>
      <c r="AN1586" s="549">
        <f t="shared" si="955"/>
        <v>0</v>
      </c>
      <c r="AO1586" s="549">
        <f t="shared" si="956"/>
        <v>0</v>
      </c>
      <c r="AP1586" s="549">
        <f t="shared" si="961"/>
        <v>-170331925.49791667</v>
      </c>
      <c r="AQ1586" s="283">
        <f t="shared" ref="AQ1586" si="1006">SUM(AN1586:AP1586)</f>
        <v>-170331925.49791667</v>
      </c>
      <c r="AR1586" s="281">
        <f t="shared" ref="AR1586:AR1665" si="1007">AQ1586-AL1586</f>
        <v>0</v>
      </c>
      <c r="AT1586" s="446" t="s">
        <v>2246</v>
      </c>
      <c r="AU1586" s="344"/>
      <c r="AV1586" s="447" t="str">
        <f t="shared" si="957"/>
        <v>CA</v>
      </c>
      <c r="AW1586" s="447" t="str">
        <f t="shared" si="957"/>
        <v>CL</v>
      </c>
      <c r="AX1586" s="447" t="str">
        <f t="shared" si="957"/>
        <v>AIC</v>
      </c>
      <c r="AY1586" s="447" t="str">
        <f t="shared" si="959"/>
        <v>ERB</v>
      </c>
      <c r="AZ1586" s="447" t="str">
        <f t="shared" si="959"/>
        <v>GRB</v>
      </c>
      <c r="BA1586" s="447" t="str">
        <f t="shared" si="959"/>
        <v>Non-Op</v>
      </c>
      <c r="BC1586" s="449" t="s">
        <v>2100</v>
      </c>
      <c r="BD1586" s="552">
        <f t="shared" si="974"/>
        <v>-181264524.06999999</v>
      </c>
      <c r="BF1586" s="435"/>
      <c r="BG1586" s="435"/>
      <c r="BH1586" s="435"/>
      <c r="BI1586" s="435"/>
      <c r="BJ1586" s="435"/>
      <c r="BK1586" s="435"/>
      <c r="BL1586" s="435"/>
      <c r="BN1586" s="444"/>
    </row>
    <row r="1587" spans="1:66" s="28" customFormat="1" ht="12" customHeight="1">
      <c r="A1587" s="362">
        <v>25302123</v>
      </c>
      <c r="B1587" s="290" t="str">
        <f t="shared" si="958"/>
        <v>25302123</v>
      </c>
      <c r="C1587" s="450" t="s">
        <v>2354</v>
      </c>
      <c r="D1587" s="451" t="s">
        <v>1165</v>
      </c>
      <c r="E1587" s="451"/>
      <c r="F1587" s="300">
        <v>43556</v>
      </c>
      <c r="G1587" s="451"/>
      <c r="H1587" s="556">
        <v>-2300000</v>
      </c>
      <c r="I1587" s="556">
        <v>-2300000</v>
      </c>
      <c r="J1587" s="556">
        <v>-3800000</v>
      </c>
      <c r="K1587" s="556">
        <v>-3800000</v>
      </c>
      <c r="L1587" s="556">
        <v>-3800000</v>
      </c>
      <c r="M1587" s="556">
        <v>-3800000</v>
      </c>
      <c r="N1587" s="556">
        <v>-3800000</v>
      </c>
      <c r="O1587" s="556">
        <v>-3800000</v>
      </c>
      <c r="P1587" s="556">
        <v>-3800000</v>
      </c>
      <c r="Q1587" s="556">
        <v>-3800000</v>
      </c>
      <c r="R1587" s="556">
        <v>-3800000</v>
      </c>
      <c r="S1587" s="556">
        <v>-3800000</v>
      </c>
      <c r="T1587" s="556">
        <v>-3800000</v>
      </c>
      <c r="U1587" s="556"/>
      <c r="V1587" s="556">
        <f t="shared" si="966"/>
        <v>-3612500</v>
      </c>
      <c r="W1587" s="292"/>
      <c r="X1587" s="293"/>
      <c r="Y1587" s="548">
        <f t="shared" si="987"/>
        <v>0</v>
      </c>
      <c r="Z1587" s="549">
        <f t="shared" si="987"/>
        <v>0</v>
      </c>
      <c r="AA1587" s="549">
        <f t="shared" si="987"/>
        <v>0</v>
      </c>
      <c r="AB1587" s="282">
        <f t="shared" si="963"/>
        <v>-3800000</v>
      </c>
      <c r="AC1587" s="281">
        <f t="shared" si="964"/>
        <v>0</v>
      </c>
      <c r="AD1587" s="549">
        <f t="shared" si="967"/>
        <v>0</v>
      </c>
      <c r="AE1587" s="553">
        <f t="shared" si="968"/>
        <v>0</v>
      </c>
      <c r="AF1587" s="282">
        <f t="shared" si="969"/>
        <v>-3800000</v>
      </c>
      <c r="AG1587" s="283">
        <f t="shared" si="972"/>
        <v>-3800000</v>
      </c>
      <c r="AH1587" s="281">
        <f t="shared" si="993"/>
        <v>0</v>
      </c>
      <c r="AI1587" s="551">
        <f t="shared" si="1003"/>
        <v>0</v>
      </c>
      <c r="AJ1587" s="549">
        <f t="shared" si="1003"/>
        <v>0</v>
      </c>
      <c r="AK1587" s="549">
        <f t="shared" si="1003"/>
        <v>0</v>
      </c>
      <c r="AL1587" s="282">
        <f t="shared" si="953"/>
        <v>-3612500</v>
      </c>
      <c r="AM1587" s="281">
        <f t="shared" si="954"/>
        <v>0</v>
      </c>
      <c r="AN1587" s="549">
        <f t="shared" si="955"/>
        <v>0</v>
      </c>
      <c r="AO1587" s="549">
        <f t="shared" si="956"/>
        <v>0</v>
      </c>
      <c r="AP1587" s="549">
        <f t="shared" si="961"/>
        <v>-3612500</v>
      </c>
      <c r="AQ1587" s="283">
        <f t="shared" si="951"/>
        <v>-3612500</v>
      </c>
      <c r="AR1587" s="281">
        <f t="shared" si="1007"/>
        <v>0</v>
      </c>
      <c r="AT1587" s="446" t="s">
        <v>2064</v>
      </c>
      <c r="AU1587" s="344"/>
      <c r="AV1587" s="447" t="str">
        <f t="shared" si="957"/>
        <v>CA</v>
      </c>
      <c r="AW1587" s="447" t="str">
        <f t="shared" si="957"/>
        <v>CL</v>
      </c>
      <c r="AX1587" s="447" t="str">
        <f t="shared" si="957"/>
        <v>AIC</v>
      </c>
      <c r="AY1587" s="447" t="str">
        <f t="shared" si="959"/>
        <v>ERB</v>
      </c>
      <c r="AZ1587" s="447" t="str">
        <f t="shared" si="959"/>
        <v>GRB</v>
      </c>
      <c r="BA1587" s="447" t="str">
        <f t="shared" si="959"/>
        <v>Non-Op</v>
      </c>
      <c r="BC1587" s="449" t="s">
        <v>2100</v>
      </c>
      <c r="BD1587" s="552">
        <f t="shared" si="974"/>
        <v>-3800000</v>
      </c>
      <c r="BF1587" s="435"/>
      <c r="BG1587" s="435"/>
      <c r="BH1587" s="435"/>
      <c r="BI1587" s="435"/>
      <c r="BJ1587" s="435"/>
      <c r="BK1587" s="435"/>
      <c r="BL1587" s="435"/>
      <c r="BN1587" s="444"/>
    </row>
    <row r="1588" spans="1:66" s="28" customFormat="1" ht="12" customHeight="1">
      <c r="A1588" s="321">
        <v>25302151</v>
      </c>
      <c r="B1588" s="288" t="str">
        <f t="shared" si="958"/>
        <v>25302151</v>
      </c>
      <c r="C1588" s="444" t="s">
        <v>2355</v>
      </c>
      <c r="D1588" s="445" t="s">
        <v>2092</v>
      </c>
      <c r="E1588" s="445"/>
      <c r="F1588" s="294">
        <v>43739</v>
      </c>
      <c r="G1588" s="445"/>
      <c r="H1588" s="547">
        <v>0</v>
      </c>
      <c r="I1588" s="547">
        <v>0</v>
      </c>
      <c r="J1588" s="547">
        <v>0</v>
      </c>
      <c r="K1588" s="547">
        <v>0</v>
      </c>
      <c r="L1588" s="547">
        <v>0</v>
      </c>
      <c r="M1588" s="547">
        <v>0</v>
      </c>
      <c r="N1588" s="547">
        <v>0</v>
      </c>
      <c r="O1588" s="547">
        <v>0</v>
      </c>
      <c r="P1588" s="547">
        <v>0</v>
      </c>
      <c r="Q1588" s="547">
        <v>0</v>
      </c>
      <c r="R1588" s="547">
        <v>0</v>
      </c>
      <c r="S1588" s="547">
        <v>0</v>
      </c>
      <c r="T1588" s="547">
        <v>0</v>
      </c>
      <c r="U1588" s="547"/>
      <c r="V1588" s="547">
        <f t="shared" si="966"/>
        <v>0</v>
      </c>
      <c r="W1588" s="285"/>
      <c r="X1588" s="286"/>
      <c r="Y1588" s="548">
        <f t="shared" si="987"/>
        <v>0</v>
      </c>
      <c r="Z1588" s="549">
        <f t="shared" si="987"/>
        <v>0</v>
      </c>
      <c r="AA1588" s="549">
        <f t="shared" si="987"/>
        <v>0</v>
      </c>
      <c r="AB1588" s="282">
        <f t="shared" si="963"/>
        <v>0</v>
      </c>
      <c r="AC1588" s="281">
        <f t="shared" si="964"/>
        <v>0</v>
      </c>
      <c r="AD1588" s="549">
        <f t="shared" si="967"/>
        <v>0</v>
      </c>
      <c r="AE1588" s="553">
        <f t="shared" si="968"/>
        <v>0</v>
      </c>
      <c r="AF1588" s="282">
        <f t="shared" si="969"/>
        <v>0</v>
      </c>
      <c r="AG1588" s="283">
        <f t="shared" si="972"/>
        <v>0</v>
      </c>
      <c r="AH1588" s="281">
        <f t="shared" si="993"/>
        <v>0</v>
      </c>
      <c r="AI1588" s="551">
        <f t="shared" si="1003"/>
        <v>0</v>
      </c>
      <c r="AJ1588" s="549">
        <f t="shared" si="1003"/>
        <v>0</v>
      </c>
      <c r="AK1588" s="549">
        <f t="shared" si="1003"/>
        <v>0</v>
      </c>
      <c r="AL1588" s="282">
        <f t="shared" si="953"/>
        <v>0</v>
      </c>
      <c r="AM1588" s="281">
        <f t="shared" si="954"/>
        <v>0</v>
      </c>
      <c r="AN1588" s="549">
        <f t="shared" si="955"/>
        <v>0</v>
      </c>
      <c r="AO1588" s="549">
        <f t="shared" si="956"/>
        <v>0</v>
      </c>
      <c r="AP1588" s="549">
        <f t="shared" si="961"/>
        <v>0</v>
      </c>
      <c r="AQ1588" s="283">
        <f t="shared" si="951"/>
        <v>0</v>
      </c>
      <c r="AR1588" s="281">
        <f t="shared" si="1007"/>
        <v>0</v>
      </c>
      <c r="AT1588" s="446" t="s">
        <v>3020</v>
      </c>
      <c r="AU1588" s="344"/>
      <c r="AV1588" s="447" t="str">
        <f t="shared" si="957"/>
        <v>CA</v>
      </c>
      <c r="AW1588" s="447" t="str">
        <f t="shared" si="957"/>
        <v>CL</v>
      </c>
      <c r="AX1588" s="447" t="str">
        <f t="shared" si="957"/>
        <v>AIC</v>
      </c>
      <c r="AY1588" s="447" t="str">
        <f t="shared" si="959"/>
        <v>ERB</v>
      </c>
      <c r="AZ1588" s="447" t="str">
        <f t="shared" si="959"/>
        <v>GRB</v>
      </c>
      <c r="BA1588" s="447" t="str">
        <f t="shared" si="959"/>
        <v>Non-Op</v>
      </c>
      <c r="BC1588" s="445" t="s">
        <v>2342</v>
      </c>
      <c r="BD1588" s="552">
        <f t="shared" si="974"/>
        <v>0</v>
      </c>
      <c r="BF1588" s="448"/>
      <c r="BG1588" s="448"/>
      <c r="BH1588" s="448"/>
      <c r="BI1588" s="448"/>
      <c r="BJ1588" s="448"/>
      <c r="BK1588" s="448"/>
      <c r="BL1588" s="448"/>
      <c r="BN1588" s="444"/>
    </row>
    <row r="1589" spans="1:66" s="28" customFormat="1" ht="12" customHeight="1">
      <c r="A1589" s="287">
        <v>25302221</v>
      </c>
      <c r="B1589" s="288" t="str">
        <f t="shared" si="958"/>
        <v>25302221</v>
      </c>
      <c r="C1589" s="444" t="s">
        <v>1971</v>
      </c>
      <c r="D1589" s="445" t="s">
        <v>2092</v>
      </c>
      <c r="E1589" s="445"/>
      <c r="F1589" s="444"/>
      <c r="G1589" s="445"/>
      <c r="H1589" s="547">
        <v>-6122225.2300000004</v>
      </c>
      <c r="I1589" s="547">
        <v>-6371194.8700000001</v>
      </c>
      <c r="J1589" s="547">
        <v>-6672597.3399999999</v>
      </c>
      <c r="K1589" s="547">
        <v>-7994846.5099999998</v>
      </c>
      <c r="L1589" s="547">
        <v>-8338681.3300000001</v>
      </c>
      <c r="M1589" s="547">
        <v>-9057945.2699999996</v>
      </c>
      <c r="N1589" s="547">
        <v>-9509062.9499999993</v>
      </c>
      <c r="O1589" s="547">
        <v>-10390104.43</v>
      </c>
      <c r="P1589" s="547">
        <v>-11521075.210000001</v>
      </c>
      <c r="Q1589" s="547">
        <v>-11594437.060000001</v>
      </c>
      <c r="R1589" s="547">
        <v>-12568135.640000001</v>
      </c>
      <c r="S1589" s="547">
        <v>-14406896.380000001</v>
      </c>
      <c r="T1589" s="547">
        <v>-15095502.91</v>
      </c>
      <c r="U1589" s="547"/>
      <c r="V1589" s="547">
        <f t="shared" si="966"/>
        <v>-9919486.7550000008</v>
      </c>
      <c r="W1589" s="305"/>
      <c r="X1589" s="305"/>
      <c r="Y1589" s="548">
        <f t="shared" si="987"/>
        <v>0</v>
      </c>
      <c r="Z1589" s="549">
        <f t="shared" si="987"/>
        <v>-15095502.91</v>
      </c>
      <c r="AA1589" s="549">
        <f t="shared" si="987"/>
        <v>0</v>
      </c>
      <c r="AB1589" s="282">
        <f t="shared" si="963"/>
        <v>0</v>
      </c>
      <c r="AC1589" s="281">
        <f t="shared" si="964"/>
        <v>0</v>
      </c>
      <c r="AD1589" s="549">
        <f t="shared" si="967"/>
        <v>0</v>
      </c>
      <c r="AE1589" s="553">
        <f t="shared" si="968"/>
        <v>0</v>
      </c>
      <c r="AF1589" s="282">
        <f t="shared" si="969"/>
        <v>0</v>
      </c>
      <c r="AG1589" s="283">
        <f t="shared" si="972"/>
        <v>0</v>
      </c>
      <c r="AH1589" s="281">
        <f t="shared" si="993"/>
        <v>0</v>
      </c>
      <c r="AI1589" s="551">
        <f t="shared" si="1003"/>
        <v>0</v>
      </c>
      <c r="AJ1589" s="549">
        <f t="shared" si="1003"/>
        <v>-9919486.7550000008</v>
      </c>
      <c r="AK1589" s="549">
        <f t="shared" si="1003"/>
        <v>0</v>
      </c>
      <c r="AL1589" s="282">
        <f t="shared" si="953"/>
        <v>0</v>
      </c>
      <c r="AM1589" s="281">
        <f t="shared" si="954"/>
        <v>0</v>
      </c>
      <c r="AN1589" s="549">
        <f t="shared" si="955"/>
        <v>0</v>
      </c>
      <c r="AO1589" s="549">
        <f t="shared" si="956"/>
        <v>0</v>
      </c>
      <c r="AP1589" s="549">
        <f t="shared" si="961"/>
        <v>0</v>
      </c>
      <c r="AQ1589" s="283">
        <f t="shared" si="951"/>
        <v>0</v>
      </c>
      <c r="AR1589" s="281">
        <f t="shared" si="1007"/>
        <v>0</v>
      </c>
      <c r="AT1589" s="446"/>
      <c r="AU1589" s="344"/>
      <c r="AV1589" s="447" t="str">
        <f t="shared" si="957"/>
        <v>CA</v>
      </c>
      <c r="AW1589" s="447" t="str">
        <f t="shared" si="957"/>
        <v>CL</v>
      </c>
      <c r="AX1589" s="447" t="str">
        <f t="shared" si="957"/>
        <v>AIC</v>
      </c>
      <c r="AY1589" s="447" t="str">
        <f t="shared" si="959"/>
        <v>ERB</v>
      </c>
      <c r="AZ1589" s="447" t="str">
        <f t="shared" si="959"/>
        <v>GRB</v>
      </c>
      <c r="BA1589" s="447" t="str">
        <f t="shared" si="959"/>
        <v>Non-Op</v>
      </c>
      <c r="BC1589" s="445" t="s">
        <v>2342</v>
      </c>
      <c r="BD1589" s="552">
        <f t="shared" si="974"/>
        <v>-15095502.91</v>
      </c>
      <c r="BF1589" s="435"/>
      <c r="BG1589" s="435"/>
      <c r="BH1589" s="435"/>
      <c r="BI1589" s="435"/>
      <c r="BJ1589" s="435"/>
      <c r="BK1589" s="435"/>
      <c r="BL1589" s="435"/>
      <c r="BN1589" s="444"/>
    </row>
    <row r="1590" spans="1:66" s="28" customFormat="1" ht="12" customHeight="1">
      <c r="A1590" s="287">
        <v>25302222</v>
      </c>
      <c r="B1590" s="288" t="str">
        <f t="shared" si="958"/>
        <v>25302222</v>
      </c>
      <c r="C1590" s="444" t="s">
        <v>1972</v>
      </c>
      <c r="D1590" s="445" t="s">
        <v>2092</v>
      </c>
      <c r="E1590" s="445"/>
      <c r="F1590" s="444"/>
      <c r="G1590" s="445"/>
      <c r="H1590" s="547">
        <v>-6904661.4900000002</v>
      </c>
      <c r="I1590" s="547">
        <v>-6981136.1699999999</v>
      </c>
      <c r="J1590" s="547">
        <v>-6875101.3300000001</v>
      </c>
      <c r="K1590" s="547">
        <v>-6907204.4299999997</v>
      </c>
      <c r="L1590" s="547">
        <v>-6862179.0899999999</v>
      </c>
      <c r="M1590" s="547">
        <v>-6855740.75</v>
      </c>
      <c r="N1590" s="547">
        <v>-6636235.7400000002</v>
      </c>
      <c r="O1590" s="547">
        <v>-6518594.0800000001</v>
      </c>
      <c r="P1590" s="547">
        <v>-6445021.3499999996</v>
      </c>
      <c r="Q1590" s="547">
        <v>-6155108.7000000002</v>
      </c>
      <c r="R1590" s="547">
        <v>-6282972.2400000002</v>
      </c>
      <c r="S1590" s="547">
        <v>-6710294.7400000002</v>
      </c>
      <c r="T1590" s="547">
        <v>-6921907.4800000004</v>
      </c>
      <c r="U1590" s="547"/>
      <c r="V1590" s="547">
        <f t="shared" si="966"/>
        <v>-6678572.75875</v>
      </c>
      <c r="W1590" s="305"/>
      <c r="X1590" s="305"/>
      <c r="Y1590" s="548">
        <f t="shared" ref="Y1590:AA1616" si="1008">IF($D1590=Y$5,$T1590,0)</f>
        <v>0</v>
      </c>
      <c r="Z1590" s="549">
        <f t="shared" si="1008"/>
        <v>-6921907.4800000004</v>
      </c>
      <c r="AA1590" s="549">
        <f t="shared" si="1008"/>
        <v>0</v>
      </c>
      <c r="AB1590" s="282">
        <f t="shared" si="963"/>
        <v>0</v>
      </c>
      <c r="AC1590" s="281">
        <f t="shared" si="964"/>
        <v>0</v>
      </c>
      <c r="AD1590" s="549">
        <f t="shared" si="967"/>
        <v>0</v>
      </c>
      <c r="AE1590" s="553">
        <f t="shared" si="968"/>
        <v>0</v>
      </c>
      <c r="AF1590" s="282">
        <f t="shared" si="969"/>
        <v>0</v>
      </c>
      <c r="AG1590" s="283">
        <f t="shared" si="972"/>
        <v>0</v>
      </c>
      <c r="AH1590" s="281">
        <f t="shared" si="993"/>
        <v>0</v>
      </c>
      <c r="AI1590" s="551">
        <f t="shared" si="1003"/>
        <v>0</v>
      </c>
      <c r="AJ1590" s="549">
        <f t="shared" si="1003"/>
        <v>-6678572.75875</v>
      </c>
      <c r="AK1590" s="549">
        <f t="shared" si="1003"/>
        <v>0</v>
      </c>
      <c r="AL1590" s="282">
        <f t="shared" si="953"/>
        <v>0</v>
      </c>
      <c r="AM1590" s="281">
        <f t="shared" si="954"/>
        <v>0</v>
      </c>
      <c r="AN1590" s="549">
        <f t="shared" si="955"/>
        <v>0</v>
      </c>
      <c r="AO1590" s="549">
        <f t="shared" si="956"/>
        <v>0</v>
      </c>
      <c r="AP1590" s="549">
        <f t="shared" si="961"/>
        <v>0</v>
      </c>
      <c r="AQ1590" s="283">
        <f t="shared" si="951"/>
        <v>0</v>
      </c>
      <c r="AR1590" s="281">
        <f t="shared" si="1007"/>
        <v>0</v>
      </c>
      <c r="AT1590" s="446"/>
      <c r="AU1590" s="344"/>
      <c r="AV1590" s="447" t="str">
        <f t="shared" si="957"/>
        <v>CA</v>
      </c>
      <c r="AW1590" s="447" t="str">
        <f t="shared" si="957"/>
        <v>CL</v>
      </c>
      <c r="AX1590" s="447" t="str">
        <f t="shared" si="957"/>
        <v>AIC</v>
      </c>
      <c r="AY1590" s="447" t="str">
        <f t="shared" si="959"/>
        <v>ERB</v>
      </c>
      <c r="AZ1590" s="447" t="str">
        <f t="shared" si="959"/>
        <v>GRB</v>
      </c>
      <c r="BA1590" s="447" t="str">
        <f t="shared" si="959"/>
        <v>Non-Op</v>
      </c>
      <c r="BC1590" s="445" t="s">
        <v>2342</v>
      </c>
      <c r="BD1590" s="552">
        <f t="shared" si="974"/>
        <v>-6921907.4800000004</v>
      </c>
      <c r="BF1590" s="435"/>
      <c r="BG1590" s="435"/>
      <c r="BH1590" s="435"/>
      <c r="BI1590" s="435"/>
      <c r="BJ1590" s="435"/>
      <c r="BK1590" s="435"/>
      <c r="BL1590" s="435"/>
      <c r="BN1590" s="444"/>
    </row>
    <row r="1591" spans="1:66" s="28" customFormat="1" ht="12" customHeight="1">
      <c r="A1591" s="287">
        <v>25302223</v>
      </c>
      <c r="B1591" s="288" t="str">
        <f t="shared" si="958"/>
        <v>25302223</v>
      </c>
      <c r="C1591" s="444" t="s">
        <v>3021</v>
      </c>
      <c r="D1591" s="445" t="s">
        <v>1165</v>
      </c>
      <c r="E1591" s="445"/>
      <c r="F1591" s="444"/>
      <c r="G1591" s="445"/>
      <c r="H1591" s="547">
        <v>0</v>
      </c>
      <c r="I1591" s="547">
        <v>0</v>
      </c>
      <c r="J1591" s="547">
        <v>0</v>
      </c>
      <c r="K1591" s="547">
        <v>0</v>
      </c>
      <c r="L1591" s="547">
        <v>0</v>
      </c>
      <c r="M1591" s="547">
        <v>0</v>
      </c>
      <c r="N1591" s="547">
        <v>0</v>
      </c>
      <c r="O1591" s="547">
        <v>0</v>
      </c>
      <c r="P1591" s="547">
        <v>0</v>
      </c>
      <c r="Q1591" s="547">
        <v>0</v>
      </c>
      <c r="R1591" s="547">
        <v>0</v>
      </c>
      <c r="S1591" s="547">
        <v>0</v>
      </c>
      <c r="T1591" s="547">
        <v>0</v>
      </c>
      <c r="U1591" s="547"/>
      <c r="V1591" s="547">
        <f t="shared" si="966"/>
        <v>0</v>
      </c>
      <c r="W1591" s="285"/>
      <c r="X1591" s="285"/>
      <c r="Y1591" s="548">
        <f t="shared" si="1008"/>
        <v>0</v>
      </c>
      <c r="Z1591" s="549">
        <f t="shared" si="1008"/>
        <v>0</v>
      </c>
      <c r="AA1591" s="549">
        <f t="shared" si="1008"/>
        <v>0</v>
      </c>
      <c r="AB1591" s="282">
        <f t="shared" si="963"/>
        <v>0</v>
      </c>
      <c r="AC1591" s="281">
        <f t="shared" si="964"/>
        <v>0</v>
      </c>
      <c r="AD1591" s="549">
        <f t="shared" si="967"/>
        <v>0</v>
      </c>
      <c r="AE1591" s="553">
        <f t="shared" si="968"/>
        <v>0</v>
      </c>
      <c r="AF1591" s="282">
        <f t="shared" si="969"/>
        <v>0</v>
      </c>
      <c r="AG1591" s="283">
        <f t="shared" si="972"/>
        <v>0</v>
      </c>
      <c r="AH1591" s="281">
        <f t="shared" si="993"/>
        <v>0</v>
      </c>
      <c r="AI1591" s="551">
        <f t="shared" si="1003"/>
        <v>0</v>
      </c>
      <c r="AJ1591" s="549">
        <f t="shared" si="1003"/>
        <v>0</v>
      </c>
      <c r="AK1591" s="549">
        <f t="shared" si="1003"/>
        <v>0</v>
      </c>
      <c r="AL1591" s="282">
        <f t="shared" si="953"/>
        <v>0</v>
      </c>
      <c r="AM1591" s="281">
        <f t="shared" si="954"/>
        <v>0</v>
      </c>
      <c r="AN1591" s="549">
        <f t="shared" ref="AN1591:AN1681" si="1009">IF($D1591=AN$5,$V1591,IF($D1591=AN$4, $V1591*$AK$1,0))</f>
        <v>0</v>
      </c>
      <c r="AO1591" s="549">
        <f t="shared" ref="AO1591:AO1681" si="1010">IF($D1591=AO$5,$V1591,IF($D1591=AO$4, $V1591*$AK$2,0))</f>
        <v>0</v>
      </c>
      <c r="AP1591" s="549">
        <f t="shared" si="961"/>
        <v>0</v>
      </c>
      <c r="AQ1591" s="283">
        <f t="shared" si="951"/>
        <v>0</v>
      </c>
      <c r="AR1591" s="281">
        <f t="shared" si="1007"/>
        <v>0</v>
      </c>
      <c r="AT1591" s="446" t="s">
        <v>2070</v>
      </c>
      <c r="AU1591" s="344"/>
      <c r="AV1591" s="447" t="str">
        <f t="shared" si="957"/>
        <v>CA</v>
      </c>
      <c r="AW1591" s="447" t="str">
        <f t="shared" si="957"/>
        <v>CL</v>
      </c>
      <c r="AX1591" s="447" t="str">
        <f t="shared" si="957"/>
        <v>AIC</v>
      </c>
      <c r="AY1591" s="447" t="str">
        <f t="shared" si="959"/>
        <v>ERB</v>
      </c>
      <c r="AZ1591" s="447" t="str">
        <f t="shared" si="959"/>
        <v>GRB</v>
      </c>
      <c r="BA1591" s="447" t="str">
        <f t="shared" si="959"/>
        <v>Non-Op</v>
      </c>
      <c r="BC1591" s="449" t="s">
        <v>2100</v>
      </c>
      <c r="BD1591" s="552">
        <f t="shared" si="974"/>
        <v>0</v>
      </c>
      <c r="BF1591" s="435"/>
      <c r="BG1591" s="435"/>
      <c r="BH1591" s="435"/>
      <c r="BI1591" s="435"/>
      <c r="BJ1591" s="435"/>
      <c r="BK1591" s="435"/>
      <c r="BL1591" s="435"/>
      <c r="BN1591" s="444"/>
    </row>
    <row r="1592" spans="1:66" s="28" customFormat="1" ht="12" customHeight="1">
      <c r="A1592" s="321">
        <v>25302233</v>
      </c>
      <c r="B1592" s="288" t="str">
        <f t="shared" si="958"/>
        <v>25302233</v>
      </c>
      <c r="C1592" s="444" t="s">
        <v>2356</v>
      </c>
      <c r="D1592" s="445" t="s">
        <v>2087</v>
      </c>
      <c r="E1592" s="445"/>
      <c r="F1592" s="294">
        <v>43647</v>
      </c>
      <c r="G1592" s="445"/>
      <c r="H1592" s="547">
        <v>0</v>
      </c>
      <c r="I1592" s="547">
        <v>0</v>
      </c>
      <c r="J1592" s="547">
        <v>0</v>
      </c>
      <c r="K1592" s="547">
        <v>0</v>
      </c>
      <c r="L1592" s="547">
        <v>0</v>
      </c>
      <c r="M1592" s="547">
        <v>0</v>
      </c>
      <c r="N1592" s="547">
        <v>0</v>
      </c>
      <c r="O1592" s="547">
        <v>0</v>
      </c>
      <c r="P1592" s="547">
        <v>0</v>
      </c>
      <c r="Q1592" s="547">
        <v>0</v>
      </c>
      <c r="R1592" s="547">
        <v>0</v>
      </c>
      <c r="S1592" s="547">
        <v>0</v>
      </c>
      <c r="T1592" s="547">
        <v>0</v>
      </c>
      <c r="U1592" s="547"/>
      <c r="V1592" s="547">
        <f t="shared" si="966"/>
        <v>0</v>
      </c>
      <c r="W1592" s="285" t="s">
        <v>214</v>
      </c>
      <c r="X1592" s="286" t="s">
        <v>1182</v>
      </c>
      <c r="Y1592" s="548">
        <f t="shared" si="1008"/>
        <v>0</v>
      </c>
      <c r="Z1592" s="549">
        <f t="shared" si="1008"/>
        <v>0</v>
      </c>
      <c r="AA1592" s="549">
        <f t="shared" si="1008"/>
        <v>0</v>
      </c>
      <c r="AB1592" s="282">
        <f t="shared" si="963"/>
        <v>0</v>
      </c>
      <c r="AC1592" s="281">
        <f t="shared" si="964"/>
        <v>0</v>
      </c>
      <c r="AD1592" s="549">
        <f t="shared" si="967"/>
        <v>0</v>
      </c>
      <c r="AE1592" s="553">
        <f t="shared" si="968"/>
        <v>0</v>
      </c>
      <c r="AF1592" s="282">
        <f t="shared" si="969"/>
        <v>0</v>
      </c>
      <c r="AG1592" s="283">
        <f t="shared" si="972"/>
        <v>0</v>
      </c>
      <c r="AH1592" s="281">
        <f t="shared" si="993"/>
        <v>0</v>
      </c>
      <c r="AI1592" s="551">
        <f t="shared" si="1003"/>
        <v>0</v>
      </c>
      <c r="AJ1592" s="549">
        <f t="shared" si="1003"/>
        <v>0</v>
      </c>
      <c r="AK1592" s="549">
        <f t="shared" si="1003"/>
        <v>0</v>
      </c>
      <c r="AL1592" s="282">
        <f t="shared" si="953"/>
        <v>0</v>
      </c>
      <c r="AM1592" s="281">
        <f t="shared" si="954"/>
        <v>0</v>
      </c>
      <c r="AN1592" s="549">
        <f t="shared" si="1009"/>
        <v>0</v>
      </c>
      <c r="AO1592" s="549">
        <f t="shared" si="1010"/>
        <v>0</v>
      </c>
      <c r="AP1592" s="549">
        <f t="shared" si="961"/>
        <v>0</v>
      </c>
      <c r="AQ1592" s="283">
        <f t="shared" ref="AQ1592" si="1011">SUM(AN1592:AP1592)</f>
        <v>0</v>
      </c>
      <c r="AR1592" s="281">
        <f t="shared" si="1007"/>
        <v>0</v>
      </c>
      <c r="AT1592" s="446"/>
      <c r="AU1592" s="344"/>
      <c r="AV1592" s="447" t="str">
        <f t="shared" ref="AV1592:AX1675" si="1012">IF(VALUE(Y1592),AV$7,IF(ISBLANK(Y1592),"",AV$7))</f>
        <v>CA</v>
      </c>
      <c r="AW1592" s="447" t="str">
        <f t="shared" si="1012"/>
        <v>CL</v>
      </c>
      <c r="AX1592" s="447" t="str">
        <f t="shared" si="1012"/>
        <v>AIC</v>
      </c>
      <c r="AY1592" s="447" t="str">
        <f t="shared" si="959"/>
        <v>ERB</v>
      </c>
      <c r="AZ1592" s="447" t="str">
        <f t="shared" si="959"/>
        <v>GRB</v>
      </c>
      <c r="BA1592" s="447" t="str">
        <f t="shared" si="959"/>
        <v>Non-Op</v>
      </c>
      <c r="BC1592" s="445" t="s">
        <v>2342</v>
      </c>
      <c r="BD1592" s="552">
        <f t="shared" si="974"/>
        <v>0</v>
      </c>
      <c r="BF1592" s="448"/>
      <c r="BG1592" s="448"/>
      <c r="BH1592" s="448"/>
      <c r="BI1592" s="448"/>
      <c r="BJ1592" s="448"/>
      <c r="BK1592" s="448"/>
      <c r="BL1592" s="448"/>
      <c r="BN1592" s="444"/>
    </row>
    <row r="1593" spans="1:66" s="28" customFormat="1" ht="12" customHeight="1">
      <c r="A1593" s="287">
        <v>25302241</v>
      </c>
      <c r="B1593" s="288" t="str">
        <f t="shared" si="958"/>
        <v>25302241</v>
      </c>
      <c r="C1593" s="444" t="s">
        <v>2357</v>
      </c>
      <c r="D1593" s="445" t="s">
        <v>2092</v>
      </c>
      <c r="E1593" s="445"/>
      <c r="F1593" s="294">
        <v>43525</v>
      </c>
      <c r="G1593" s="445"/>
      <c r="H1593" s="547">
        <v>0</v>
      </c>
      <c r="I1593" s="547">
        <v>0</v>
      </c>
      <c r="J1593" s="547">
        <v>0</v>
      </c>
      <c r="K1593" s="547">
        <v>0</v>
      </c>
      <c r="L1593" s="547">
        <v>0</v>
      </c>
      <c r="M1593" s="547">
        <v>0</v>
      </c>
      <c r="N1593" s="547">
        <v>0</v>
      </c>
      <c r="O1593" s="547">
        <v>0</v>
      </c>
      <c r="P1593" s="547">
        <v>0</v>
      </c>
      <c r="Q1593" s="547">
        <v>0</v>
      </c>
      <c r="R1593" s="547">
        <v>0</v>
      </c>
      <c r="S1593" s="547">
        <v>0</v>
      </c>
      <c r="T1593" s="547">
        <v>0</v>
      </c>
      <c r="U1593" s="547"/>
      <c r="V1593" s="547">
        <f t="shared" si="966"/>
        <v>0</v>
      </c>
      <c r="W1593" s="285"/>
      <c r="X1593" s="286"/>
      <c r="Y1593" s="548">
        <f t="shared" si="1008"/>
        <v>0</v>
      </c>
      <c r="Z1593" s="549">
        <f t="shared" si="1008"/>
        <v>0</v>
      </c>
      <c r="AA1593" s="549">
        <f t="shared" si="1008"/>
        <v>0</v>
      </c>
      <c r="AB1593" s="282">
        <f t="shared" si="963"/>
        <v>0</v>
      </c>
      <c r="AC1593" s="281">
        <f t="shared" si="964"/>
        <v>0</v>
      </c>
      <c r="AD1593" s="549">
        <f t="shared" si="967"/>
        <v>0</v>
      </c>
      <c r="AE1593" s="553">
        <f t="shared" si="968"/>
        <v>0</v>
      </c>
      <c r="AF1593" s="282">
        <f t="shared" si="969"/>
        <v>0</v>
      </c>
      <c r="AG1593" s="283">
        <f t="shared" si="972"/>
        <v>0</v>
      </c>
      <c r="AH1593" s="281">
        <f t="shared" si="993"/>
        <v>0</v>
      </c>
      <c r="AI1593" s="551">
        <f t="shared" si="1003"/>
        <v>0</v>
      </c>
      <c r="AJ1593" s="549">
        <f t="shared" si="1003"/>
        <v>0</v>
      </c>
      <c r="AK1593" s="549">
        <f t="shared" si="1003"/>
        <v>0</v>
      </c>
      <c r="AL1593" s="282">
        <f t="shared" si="953"/>
        <v>0</v>
      </c>
      <c r="AM1593" s="281">
        <f t="shared" si="954"/>
        <v>0</v>
      </c>
      <c r="AN1593" s="549">
        <f t="shared" si="1009"/>
        <v>0</v>
      </c>
      <c r="AO1593" s="549">
        <f t="shared" si="1010"/>
        <v>0</v>
      </c>
      <c r="AP1593" s="549">
        <f t="shared" si="961"/>
        <v>0</v>
      </c>
      <c r="AQ1593" s="283">
        <f t="shared" ref="AQ1593" si="1013">SUM(AN1593:AP1593)</f>
        <v>0</v>
      </c>
      <c r="AR1593" s="281">
        <f t="shared" si="1007"/>
        <v>0</v>
      </c>
      <c r="AT1593" s="446"/>
      <c r="AU1593" s="344"/>
      <c r="AV1593" s="447" t="str">
        <f t="shared" si="1012"/>
        <v>CA</v>
      </c>
      <c r="AW1593" s="447" t="str">
        <f t="shared" si="1012"/>
        <v>CL</v>
      </c>
      <c r="AX1593" s="447" t="str">
        <f t="shared" si="1012"/>
        <v>AIC</v>
      </c>
      <c r="AY1593" s="447" t="str">
        <f t="shared" ref="AY1593:BA1677" si="1014">IF(VALUE(AD1593),AY$7,IF(ISBLANK(AD1593),"",AY$7))</f>
        <v>ERB</v>
      </c>
      <c r="AZ1593" s="447" t="str">
        <f t="shared" si="1014"/>
        <v>GRB</v>
      </c>
      <c r="BA1593" s="447" t="str">
        <f t="shared" si="1014"/>
        <v>Non-Op</v>
      </c>
      <c r="BC1593" s="445" t="s">
        <v>2342</v>
      </c>
      <c r="BD1593" s="552">
        <f t="shared" si="974"/>
        <v>0</v>
      </c>
      <c r="BF1593" s="448"/>
      <c r="BG1593" s="448"/>
      <c r="BH1593" s="448"/>
      <c r="BI1593" s="448"/>
      <c r="BJ1593" s="448"/>
      <c r="BK1593" s="448"/>
      <c r="BL1593" s="448"/>
      <c r="BN1593" s="444"/>
    </row>
    <row r="1594" spans="1:66" s="28" customFormat="1" ht="12" customHeight="1">
      <c r="A1594" s="321">
        <v>25302243</v>
      </c>
      <c r="B1594" s="288" t="str">
        <f t="shared" si="958"/>
        <v>25302243</v>
      </c>
      <c r="C1594" s="444" t="s">
        <v>2358</v>
      </c>
      <c r="D1594" s="445" t="s">
        <v>2087</v>
      </c>
      <c r="E1594" s="445"/>
      <c r="F1594" s="294">
        <v>43647</v>
      </c>
      <c r="G1594" s="445"/>
      <c r="H1594" s="547">
        <v>0</v>
      </c>
      <c r="I1594" s="547">
        <v>0</v>
      </c>
      <c r="J1594" s="547">
        <v>0</v>
      </c>
      <c r="K1594" s="547">
        <v>0</v>
      </c>
      <c r="L1594" s="547">
        <v>0</v>
      </c>
      <c r="M1594" s="547">
        <v>0</v>
      </c>
      <c r="N1594" s="547">
        <v>0</v>
      </c>
      <c r="O1594" s="547">
        <v>0</v>
      </c>
      <c r="P1594" s="547">
        <v>0</v>
      </c>
      <c r="Q1594" s="547">
        <v>0</v>
      </c>
      <c r="R1594" s="547">
        <v>0</v>
      </c>
      <c r="S1594" s="547">
        <v>0</v>
      </c>
      <c r="T1594" s="547">
        <v>0</v>
      </c>
      <c r="U1594" s="547"/>
      <c r="V1594" s="547">
        <f t="shared" si="966"/>
        <v>0</v>
      </c>
      <c r="W1594" s="285" t="s">
        <v>214</v>
      </c>
      <c r="X1594" s="286" t="s">
        <v>1182</v>
      </c>
      <c r="Y1594" s="548">
        <f t="shared" si="1008"/>
        <v>0</v>
      </c>
      <c r="Z1594" s="549">
        <f t="shared" si="1008"/>
        <v>0</v>
      </c>
      <c r="AA1594" s="549">
        <f t="shared" si="1008"/>
        <v>0</v>
      </c>
      <c r="AB1594" s="282">
        <f t="shared" si="963"/>
        <v>0</v>
      </c>
      <c r="AC1594" s="281">
        <f t="shared" si="964"/>
        <v>0</v>
      </c>
      <c r="AD1594" s="549">
        <f t="shared" si="967"/>
        <v>0</v>
      </c>
      <c r="AE1594" s="553">
        <f t="shared" si="968"/>
        <v>0</v>
      </c>
      <c r="AF1594" s="282">
        <f t="shared" si="969"/>
        <v>0</v>
      </c>
      <c r="AG1594" s="283">
        <f t="shared" si="972"/>
        <v>0</v>
      </c>
      <c r="AH1594" s="281">
        <f t="shared" si="993"/>
        <v>0</v>
      </c>
      <c r="AI1594" s="551">
        <f t="shared" si="1003"/>
        <v>0</v>
      </c>
      <c r="AJ1594" s="549">
        <f t="shared" si="1003"/>
        <v>0</v>
      </c>
      <c r="AK1594" s="549">
        <f t="shared" si="1003"/>
        <v>0</v>
      </c>
      <c r="AL1594" s="282">
        <f t="shared" si="953"/>
        <v>0</v>
      </c>
      <c r="AM1594" s="281">
        <f t="shared" si="954"/>
        <v>0</v>
      </c>
      <c r="AN1594" s="549">
        <f t="shared" si="1009"/>
        <v>0</v>
      </c>
      <c r="AO1594" s="549">
        <f t="shared" si="1010"/>
        <v>0</v>
      </c>
      <c r="AP1594" s="549">
        <f t="shared" si="961"/>
        <v>0</v>
      </c>
      <c r="AQ1594" s="283">
        <f t="shared" ref="AQ1594" si="1015">SUM(AN1594:AP1594)</f>
        <v>0</v>
      </c>
      <c r="AR1594" s="281">
        <f t="shared" si="1007"/>
        <v>0</v>
      </c>
      <c r="AT1594" s="446"/>
      <c r="AU1594" s="344"/>
      <c r="AV1594" s="447" t="str">
        <f t="shared" si="1012"/>
        <v>CA</v>
      </c>
      <c r="AW1594" s="447" t="str">
        <f t="shared" si="1012"/>
        <v>CL</v>
      </c>
      <c r="AX1594" s="447" t="str">
        <f t="shared" si="1012"/>
        <v>AIC</v>
      </c>
      <c r="AY1594" s="447" t="str">
        <f t="shared" si="1014"/>
        <v>ERB</v>
      </c>
      <c r="AZ1594" s="447" t="str">
        <f t="shared" si="1014"/>
        <v>GRB</v>
      </c>
      <c r="BA1594" s="447" t="str">
        <f t="shared" si="1014"/>
        <v>Non-Op</v>
      </c>
      <c r="BC1594" s="445" t="s">
        <v>2342</v>
      </c>
      <c r="BD1594" s="552">
        <f t="shared" si="974"/>
        <v>0</v>
      </c>
      <c r="BF1594" s="448"/>
      <c r="BG1594" s="448"/>
      <c r="BH1594" s="448"/>
      <c r="BI1594" s="448"/>
      <c r="BJ1594" s="448"/>
      <c r="BK1594" s="448"/>
      <c r="BL1594" s="448"/>
      <c r="BN1594" s="444"/>
    </row>
    <row r="1595" spans="1:66" s="28" customFormat="1" ht="12" customHeight="1">
      <c r="A1595" s="362">
        <v>25302251</v>
      </c>
      <c r="B1595" s="290" t="str">
        <f t="shared" si="958"/>
        <v>25302251</v>
      </c>
      <c r="C1595" s="450" t="s">
        <v>3022</v>
      </c>
      <c r="D1595" s="451" t="s">
        <v>2087</v>
      </c>
      <c r="E1595" s="451"/>
      <c r="F1595" s="300">
        <v>44470</v>
      </c>
      <c r="G1595" s="451"/>
      <c r="H1595" s="556">
        <v>-4441379.5199999996</v>
      </c>
      <c r="I1595" s="556">
        <v>-4441379.5199999996</v>
      </c>
      <c r="J1595" s="556">
        <v>-4441379.5199999996</v>
      </c>
      <c r="K1595" s="556">
        <v>-4441379.5199999996</v>
      </c>
      <c r="L1595" s="556">
        <v>-4237816.2699999996</v>
      </c>
      <c r="M1595" s="556">
        <v>-4219310.5199999996</v>
      </c>
      <c r="N1595" s="556">
        <v>-4200804.7699999996</v>
      </c>
      <c r="O1595" s="556">
        <v>-4182299.02</v>
      </c>
      <c r="P1595" s="556">
        <v>-4163793.27</v>
      </c>
      <c r="Q1595" s="556">
        <v>-4145287.52</v>
      </c>
      <c r="R1595" s="556">
        <v>-4126781.77</v>
      </c>
      <c r="S1595" s="556">
        <v>-4108276.02</v>
      </c>
      <c r="T1595" s="556">
        <v>-4089770.27</v>
      </c>
      <c r="U1595" s="556"/>
      <c r="V1595" s="556">
        <f t="shared" si="966"/>
        <v>-4247840.2179166675</v>
      </c>
      <c r="W1595" s="292" t="s">
        <v>214</v>
      </c>
      <c r="X1595" s="293" t="s">
        <v>1182</v>
      </c>
      <c r="Y1595" s="548">
        <f t="shared" si="1008"/>
        <v>0</v>
      </c>
      <c r="Z1595" s="549">
        <f t="shared" si="1008"/>
        <v>0</v>
      </c>
      <c r="AA1595" s="549">
        <f t="shared" si="1008"/>
        <v>0</v>
      </c>
      <c r="AB1595" s="282">
        <f t="shared" ref="AB1595" si="1016">T1595-SUM(Y1595:AA1595)</f>
        <v>-4089770.27</v>
      </c>
      <c r="AC1595" s="281">
        <f t="shared" ref="AC1595" si="1017">T1595-SUM(Y1595:AA1595)-AB1595</f>
        <v>0</v>
      </c>
      <c r="AD1595" s="549">
        <f t="shared" si="967"/>
        <v>-2685343.1592819998</v>
      </c>
      <c r="AE1595" s="553">
        <f t="shared" si="968"/>
        <v>-1404427.110718</v>
      </c>
      <c r="AF1595" s="282">
        <f t="shared" si="969"/>
        <v>0</v>
      </c>
      <c r="AG1595" s="283">
        <f t="shared" ref="AG1595" si="1018">SUM(AD1595:AF1595)</f>
        <v>-4089770.2699999996</v>
      </c>
      <c r="AH1595" s="281">
        <f t="shared" si="993"/>
        <v>0</v>
      </c>
      <c r="AI1595" s="551">
        <f t="shared" si="1003"/>
        <v>0</v>
      </c>
      <c r="AJ1595" s="549">
        <f t="shared" si="1003"/>
        <v>0</v>
      </c>
      <c r="AK1595" s="549">
        <f t="shared" si="1003"/>
        <v>0</v>
      </c>
      <c r="AL1595" s="282">
        <f t="shared" ref="AL1595" si="1019">V1595-SUM(AI1595:AK1595)</f>
        <v>-4247840.2179166675</v>
      </c>
      <c r="AM1595" s="281">
        <f t="shared" ref="AM1595" si="1020">V1595-SUM(AI1595:AK1595)-AL1595</f>
        <v>0</v>
      </c>
      <c r="AN1595" s="549">
        <f t="shared" si="1009"/>
        <v>-2789131.8870840836</v>
      </c>
      <c r="AO1595" s="549">
        <f t="shared" si="1010"/>
        <v>-1458708.3308325836</v>
      </c>
      <c r="AP1595" s="549">
        <f t="shared" si="961"/>
        <v>0</v>
      </c>
      <c r="AQ1595" s="283">
        <f t="shared" ref="AQ1595" si="1021">SUM(AN1595:AP1595)</f>
        <v>-4247840.2179166675</v>
      </c>
      <c r="AR1595" s="281">
        <f t="shared" si="1007"/>
        <v>0</v>
      </c>
      <c r="AT1595" s="446"/>
      <c r="AU1595" s="344"/>
      <c r="AV1595" s="447" t="str">
        <f t="shared" si="1012"/>
        <v>CA</v>
      </c>
      <c r="AW1595" s="447" t="str">
        <f t="shared" si="1012"/>
        <v>CL</v>
      </c>
      <c r="AX1595" s="447" t="str">
        <f t="shared" si="1012"/>
        <v>AIC</v>
      </c>
      <c r="AY1595" s="447" t="str">
        <f t="shared" si="1014"/>
        <v>ERB</v>
      </c>
      <c r="AZ1595" s="447" t="str">
        <f t="shared" si="1014"/>
        <v>GRB</v>
      </c>
      <c r="BA1595" s="447" t="str">
        <f t="shared" si="1014"/>
        <v>Non-Op</v>
      </c>
      <c r="BC1595" s="445"/>
      <c r="BD1595" s="552"/>
      <c r="BF1595" s="448"/>
      <c r="BG1595" s="448"/>
      <c r="BH1595" s="448"/>
      <c r="BI1595" s="448"/>
      <c r="BJ1595" s="448"/>
      <c r="BK1595" s="448"/>
      <c r="BL1595" s="448"/>
      <c r="BN1595" s="444"/>
    </row>
    <row r="1596" spans="1:66" s="28" customFormat="1" ht="12" customHeight="1">
      <c r="A1596" s="362">
        <v>25302253</v>
      </c>
      <c r="B1596" s="290" t="str">
        <f t="shared" si="958"/>
        <v>25302253</v>
      </c>
      <c r="C1596" s="450" t="s">
        <v>2356</v>
      </c>
      <c r="D1596" s="451" t="s">
        <v>2087</v>
      </c>
      <c r="E1596" s="451"/>
      <c r="F1596" s="300">
        <v>43800</v>
      </c>
      <c r="G1596" s="451"/>
      <c r="H1596" s="556">
        <v>-1403019.77</v>
      </c>
      <c r="I1596" s="556">
        <v>-1369614.54</v>
      </c>
      <c r="J1596" s="556">
        <v>-1336209.31</v>
      </c>
      <c r="K1596" s="556">
        <v>-1302804.08</v>
      </c>
      <c r="L1596" s="556">
        <v>-1269398.8500000001</v>
      </c>
      <c r="M1596" s="556">
        <v>-1235993.6200000001</v>
      </c>
      <c r="N1596" s="556">
        <v>-1202588.3899999999</v>
      </c>
      <c r="O1596" s="556">
        <v>-1169183.1599999999</v>
      </c>
      <c r="P1596" s="556">
        <v>-1135777.93</v>
      </c>
      <c r="Q1596" s="556">
        <v>-1102372.7</v>
      </c>
      <c r="R1596" s="556">
        <v>-1068967.47</v>
      </c>
      <c r="S1596" s="556">
        <v>-1035562.24</v>
      </c>
      <c r="T1596" s="556">
        <v>-1002157.01</v>
      </c>
      <c r="U1596" s="556"/>
      <c r="V1596" s="556">
        <f t="shared" si="966"/>
        <v>-1202588.3899999999</v>
      </c>
      <c r="W1596" s="292" t="s">
        <v>214</v>
      </c>
      <c r="X1596" s="293" t="s">
        <v>1182</v>
      </c>
      <c r="Y1596" s="548">
        <f t="shared" si="1008"/>
        <v>0</v>
      </c>
      <c r="Z1596" s="549">
        <f t="shared" si="1008"/>
        <v>0</v>
      </c>
      <c r="AA1596" s="549">
        <f t="shared" si="1008"/>
        <v>0</v>
      </c>
      <c r="AB1596" s="282">
        <f t="shared" si="963"/>
        <v>-1002157.01</v>
      </c>
      <c r="AC1596" s="281">
        <f t="shared" si="964"/>
        <v>0</v>
      </c>
      <c r="AD1596" s="549">
        <f t="shared" si="967"/>
        <v>-658016.29276599991</v>
      </c>
      <c r="AE1596" s="553">
        <f t="shared" si="968"/>
        <v>-344140.71723399998</v>
      </c>
      <c r="AF1596" s="282">
        <f t="shared" si="969"/>
        <v>0</v>
      </c>
      <c r="AG1596" s="283">
        <f t="shared" si="972"/>
        <v>-1002157.0099999999</v>
      </c>
      <c r="AH1596" s="281">
        <f t="shared" si="993"/>
        <v>0</v>
      </c>
      <c r="AI1596" s="551">
        <f t="shared" si="1003"/>
        <v>0</v>
      </c>
      <c r="AJ1596" s="549">
        <f t="shared" si="1003"/>
        <v>0</v>
      </c>
      <c r="AK1596" s="549">
        <f t="shared" si="1003"/>
        <v>0</v>
      </c>
      <c r="AL1596" s="282">
        <f t="shared" si="953"/>
        <v>-1202588.3899999999</v>
      </c>
      <c r="AM1596" s="281">
        <f t="shared" si="954"/>
        <v>0</v>
      </c>
      <c r="AN1596" s="549">
        <f t="shared" si="1009"/>
        <v>-789619.53687399987</v>
      </c>
      <c r="AO1596" s="549">
        <f t="shared" si="1010"/>
        <v>-412968.85312599997</v>
      </c>
      <c r="AP1596" s="549">
        <f t="shared" si="961"/>
        <v>0</v>
      </c>
      <c r="AQ1596" s="283">
        <f t="shared" ref="AQ1596:AQ1598" si="1022">SUM(AN1596:AP1596)</f>
        <v>-1202588.3899999999</v>
      </c>
      <c r="AR1596" s="281">
        <f t="shared" si="1007"/>
        <v>0</v>
      </c>
      <c r="AT1596" s="446"/>
      <c r="AU1596" s="344"/>
      <c r="AV1596" s="447" t="str">
        <f t="shared" si="1012"/>
        <v>CA</v>
      </c>
      <c r="AW1596" s="447" t="str">
        <f t="shared" si="1012"/>
        <v>CL</v>
      </c>
      <c r="AX1596" s="447" t="str">
        <f t="shared" si="1012"/>
        <v>AIC</v>
      </c>
      <c r="AY1596" s="447" t="str">
        <f t="shared" si="1014"/>
        <v>ERB</v>
      </c>
      <c r="AZ1596" s="447" t="str">
        <f t="shared" si="1014"/>
        <v>GRB</v>
      </c>
      <c r="BA1596" s="447" t="str">
        <f t="shared" si="1014"/>
        <v>Non-Op</v>
      </c>
      <c r="BC1596" s="445" t="s">
        <v>2342</v>
      </c>
      <c r="BD1596" s="552">
        <f t="shared" si="974"/>
        <v>-1002157.01</v>
      </c>
      <c r="BF1596" s="435"/>
      <c r="BG1596" s="435"/>
      <c r="BH1596" s="435"/>
      <c r="BI1596" s="435"/>
      <c r="BJ1596" s="435"/>
      <c r="BK1596" s="435"/>
      <c r="BL1596" s="435"/>
      <c r="BN1596" s="444"/>
    </row>
    <row r="1597" spans="1:66" s="28" customFormat="1" ht="12" customHeight="1">
      <c r="A1597" s="362">
        <v>25302261</v>
      </c>
      <c r="B1597" s="290" t="str">
        <f t="shared" si="958"/>
        <v>25302261</v>
      </c>
      <c r="C1597" s="450" t="s">
        <v>3142</v>
      </c>
      <c r="D1597" s="451" t="s">
        <v>2092</v>
      </c>
      <c r="E1597" s="451"/>
      <c r="F1597" s="300">
        <v>44896</v>
      </c>
      <c r="G1597" s="451"/>
      <c r="H1597" s="556"/>
      <c r="I1597" s="556"/>
      <c r="J1597" s="556"/>
      <c r="K1597" s="556"/>
      <c r="L1597" s="556"/>
      <c r="M1597" s="556"/>
      <c r="N1597" s="556"/>
      <c r="O1597" s="556"/>
      <c r="P1597" s="556"/>
      <c r="Q1597" s="556"/>
      <c r="R1597" s="556"/>
      <c r="S1597" s="556"/>
      <c r="T1597" s="556">
        <v>-6990637.6900000004</v>
      </c>
      <c r="U1597" s="556"/>
      <c r="V1597" s="556">
        <f t="shared" si="966"/>
        <v>-291276.57041666668</v>
      </c>
      <c r="W1597" s="292"/>
      <c r="X1597" s="293"/>
      <c r="Y1597" s="548">
        <f t="shared" si="1008"/>
        <v>0</v>
      </c>
      <c r="Z1597" s="549">
        <f t="shared" si="1008"/>
        <v>-6990637.6900000004</v>
      </c>
      <c r="AA1597" s="549">
        <f t="shared" si="1008"/>
        <v>0</v>
      </c>
      <c r="AB1597" s="282">
        <f t="shared" ref="AB1597" si="1023">T1597-SUM(Y1597:AA1597)</f>
        <v>0</v>
      </c>
      <c r="AC1597" s="281">
        <f t="shared" ref="AC1597" si="1024">T1597-SUM(Y1597:AA1597)-AB1597</f>
        <v>0</v>
      </c>
      <c r="AD1597" s="549">
        <f t="shared" si="967"/>
        <v>0</v>
      </c>
      <c r="AE1597" s="553">
        <f t="shared" si="968"/>
        <v>0</v>
      </c>
      <c r="AF1597" s="282">
        <f t="shared" si="969"/>
        <v>0</v>
      </c>
      <c r="AG1597" s="283">
        <f t="shared" ref="AG1597" si="1025">SUM(AD1597:AF1597)</f>
        <v>0</v>
      </c>
      <c r="AH1597" s="281">
        <f t="shared" si="993"/>
        <v>0</v>
      </c>
      <c r="AI1597" s="551">
        <f t="shared" si="1003"/>
        <v>0</v>
      </c>
      <c r="AJ1597" s="549">
        <f t="shared" si="1003"/>
        <v>-291276.57041666668</v>
      </c>
      <c r="AK1597" s="549">
        <f t="shared" si="1003"/>
        <v>0</v>
      </c>
      <c r="AL1597" s="282">
        <f t="shared" ref="AL1597" si="1026">V1597-SUM(AI1597:AK1597)</f>
        <v>0</v>
      </c>
      <c r="AM1597" s="281">
        <f t="shared" ref="AM1597" si="1027">V1597-SUM(AI1597:AK1597)-AL1597</f>
        <v>0</v>
      </c>
      <c r="AN1597" s="549">
        <f t="shared" si="1009"/>
        <v>0</v>
      </c>
      <c r="AO1597" s="549">
        <f t="shared" si="1010"/>
        <v>0</v>
      </c>
      <c r="AP1597" s="549">
        <f t="shared" si="961"/>
        <v>0</v>
      </c>
      <c r="AQ1597" s="283">
        <f t="shared" ref="AQ1597" si="1028">SUM(AN1597:AP1597)</f>
        <v>0</v>
      </c>
      <c r="AR1597" s="281">
        <f t="shared" si="1007"/>
        <v>0</v>
      </c>
      <c r="AT1597" s="446"/>
      <c r="AU1597" s="344"/>
      <c r="AV1597" s="447" t="str">
        <f t="shared" si="1012"/>
        <v>CA</v>
      </c>
      <c r="AW1597" s="447" t="str">
        <f t="shared" si="1012"/>
        <v>CL</v>
      </c>
      <c r="AX1597" s="447" t="str">
        <f t="shared" si="1012"/>
        <v>AIC</v>
      </c>
      <c r="AY1597" s="447" t="str">
        <f t="shared" si="1014"/>
        <v>ERB</v>
      </c>
      <c r="AZ1597" s="447" t="str">
        <f t="shared" si="1014"/>
        <v>GRB</v>
      </c>
      <c r="BA1597" s="447" t="str">
        <f t="shared" si="1014"/>
        <v>Non-Op</v>
      </c>
      <c r="BC1597" s="445" t="s">
        <v>2342</v>
      </c>
      <c r="BD1597" s="552">
        <f t="shared" si="974"/>
        <v>-6990637.6900000004</v>
      </c>
      <c r="BF1597" s="435"/>
      <c r="BG1597" s="435"/>
      <c r="BH1597" s="435"/>
      <c r="BI1597" s="435"/>
      <c r="BJ1597" s="435"/>
      <c r="BK1597" s="435"/>
      <c r="BL1597" s="435"/>
      <c r="BN1597" s="444"/>
    </row>
    <row r="1598" spans="1:66" s="28" customFormat="1" ht="12" customHeight="1">
      <c r="A1598" s="362">
        <v>25302263</v>
      </c>
      <c r="B1598" s="290" t="str">
        <f t="shared" si="958"/>
        <v>25302263</v>
      </c>
      <c r="C1598" s="450" t="s">
        <v>2358</v>
      </c>
      <c r="D1598" s="451" t="s">
        <v>2087</v>
      </c>
      <c r="E1598" s="451"/>
      <c r="F1598" s="300">
        <v>43800</v>
      </c>
      <c r="G1598" s="451"/>
      <c r="H1598" s="556">
        <v>-533779.13</v>
      </c>
      <c r="I1598" s="556">
        <v>-521070.1</v>
      </c>
      <c r="J1598" s="556">
        <v>-508361.07</v>
      </c>
      <c r="K1598" s="556">
        <v>-495652.04</v>
      </c>
      <c r="L1598" s="556">
        <v>-482943.01</v>
      </c>
      <c r="M1598" s="556">
        <v>-470233.98</v>
      </c>
      <c r="N1598" s="556">
        <v>-457524.95</v>
      </c>
      <c r="O1598" s="556">
        <v>-444815.92</v>
      </c>
      <c r="P1598" s="556">
        <v>-432106.89</v>
      </c>
      <c r="Q1598" s="556">
        <v>-419397.86</v>
      </c>
      <c r="R1598" s="556">
        <v>-406688.83</v>
      </c>
      <c r="S1598" s="556">
        <v>-393979.8</v>
      </c>
      <c r="T1598" s="556">
        <v>-381270.77</v>
      </c>
      <c r="U1598" s="556"/>
      <c r="V1598" s="556">
        <f t="shared" si="966"/>
        <v>-457524.95</v>
      </c>
      <c r="W1598" s="292" t="s">
        <v>214</v>
      </c>
      <c r="X1598" s="293" t="s">
        <v>1182</v>
      </c>
      <c r="Y1598" s="548">
        <f t="shared" si="1008"/>
        <v>0</v>
      </c>
      <c r="Z1598" s="549">
        <f t="shared" si="1008"/>
        <v>0</v>
      </c>
      <c r="AA1598" s="549">
        <f t="shared" si="1008"/>
        <v>0</v>
      </c>
      <c r="AB1598" s="282">
        <f t="shared" si="963"/>
        <v>-381270.77</v>
      </c>
      <c r="AC1598" s="281">
        <f t="shared" si="964"/>
        <v>0</v>
      </c>
      <c r="AD1598" s="549">
        <f t="shared" si="967"/>
        <v>-250342.387582</v>
      </c>
      <c r="AE1598" s="553">
        <f t="shared" si="968"/>
        <v>-130928.38241799999</v>
      </c>
      <c r="AF1598" s="282">
        <f t="shared" si="969"/>
        <v>0</v>
      </c>
      <c r="AG1598" s="283">
        <f t="shared" si="972"/>
        <v>-381270.77</v>
      </c>
      <c r="AH1598" s="281">
        <f t="shared" si="993"/>
        <v>0</v>
      </c>
      <c r="AI1598" s="551">
        <f t="shared" si="1003"/>
        <v>0</v>
      </c>
      <c r="AJ1598" s="549">
        <f t="shared" si="1003"/>
        <v>0</v>
      </c>
      <c r="AK1598" s="549">
        <f t="shared" si="1003"/>
        <v>0</v>
      </c>
      <c r="AL1598" s="282">
        <f t="shared" si="953"/>
        <v>-457524.95</v>
      </c>
      <c r="AM1598" s="281">
        <f t="shared" si="954"/>
        <v>0</v>
      </c>
      <c r="AN1598" s="549">
        <f t="shared" si="1009"/>
        <v>-300410.88217</v>
      </c>
      <c r="AO1598" s="549">
        <f>IF($D1598=AO$5,$V1598,IF($D1598=AO$4, $V1598*$AK$2,0))</f>
        <v>-157114.06782999999</v>
      </c>
      <c r="AP1598" s="549">
        <f t="shared" si="961"/>
        <v>0</v>
      </c>
      <c r="AQ1598" s="283">
        <f t="shared" si="1022"/>
        <v>-457524.94999999995</v>
      </c>
      <c r="AR1598" s="281">
        <f t="shared" si="1007"/>
        <v>0</v>
      </c>
      <c r="AT1598" s="446"/>
      <c r="AU1598" s="344"/>
      <c r="AV1598" s="447" t="str">
        <f t="shared" si="1012"/>
        <v>CA</v>
      </c>
      <c r="AW1598" s="447" t="str">
        <f t="shared" si="1012"/>
        <v>CL</v>
      </c>
      <c r="AX1598" s="447" t="str">
        <f t="shared" si="1012"/>
        <v>AIC</v>
      </c>
      <c r="AY1598" s="447" t="str">
        <f t="shared" si="1014"/>
        <v>ERB</v>
      </c>
      <c r="AZ1598" s="447" t="str">
        <f t="shared" si="1014"/>
        <v>GRB</v>
      </c>
      <c r="BA1598" s="447" t="str">
        <f t="shared" si="1014"/>
        <v>Non-Op</v>
      </c>
      <c r="BC1598" s="445" t="s">
        <v>2342</v>
      </c>
      <c r="BD1598" s="552">
        <f t="shared" si="974"/>
        <v>-381270.77</v>
      </c>
      <c r="BF1598" s="435"/>
      <c r="BG1598" s="435"/>
      <c r="BH1598" s="435"/>
      <c r="BI1598" s="435"/>
      <c r="BJ1598" s="435"/>
      <c r="BK1598" s="435"/>
      <c r="BL1598" s="435"/>
      <c r="BN1598" s="444"/>
    </row>
    <row r="1599" spans="1:66" s="28" customFormat="1" ht="12" customHeight="1">
      <c r="A1599" s="362">
        <v>25302273</v>
      </c>
      <c r="B1599" s="290" t="str">
        <f t="shared" si="958"/>
        <v>25302273</v>
      </c>
      <c r="C1599" s="450" t="s">
        <v>3143</v>
      </c>
      <c r="D1599" s="451" t="s">
        <v>2087</v>
      </c>
      <c r="E1599" s="451"/>
      <c r="F1599" s="300">
        <v>44805</v>
      </c>
      <c r="G1599" s="451"/>
      <c r="H1599" s="556"/>
      <c r="I1599" s="556"/>
      <c r="J1599" s="556"/>
      <c r="K1599" s="556"/>
      <c r="L1599" s="556"/>
      <c r="M1599" s="556"/>
      <c r="N1599" s="556"/>
      <c r="O1599" s="556"/>
      <c r="P1599" s="556"/>
      <c r="Q1599" s="556">
        <v>-2861019.09</v>
      </c>
      <c r="R1599" s="556">
        <v>0</v>
      </c>
      <c r="S1599" s="556">
        <v>0</v>
      </c>
      <c r="T1599" s="556">
        <v>0</v>
      </c>
      <c r="U1599" s="556"/>
      <c r="V1599" s="556">
        <f t="shared" si="966"/>
        <v>-238418.25749999998</v>
      </c>
      <c r="W1599" s="292" t="s">
        <v>214</v>
      </c>
      <c r="X1599" s="293" t="s">
        <v>1182</v>
      </c>
      <c r="Y1599" s="548">
        <f t="shared" si="1008"/>
        <v>0</v>
      </c>
      <c r="Z1599" s="549">
        <f t="shared" si="1008"/>
        <v>0</v>
      </c>
      <c r="AA1599" s="549">
        <f t="shared" si="1008"/>
        <v>0</v>
      </c>
      <c r="AB1599" s="282">
        <f t="shared" ref="AB1599:AB1600" si="1029">T1599-SUM(Y1599:AA1599)</f>
        <v>0</v>
      </c>
      <c r="AC1599" s="281">
        <f t="shared" ref="AC1599:AC1600" si="1030">T1599-SUM(Y1599:AA1599)-AB1599</f>
        <v>0</v>
      </c>
      <c r="AD1599" s="549">
        <f t="shared" si="967"/>
        <v>0</v>
      </c>
      <c r="AE1599" s="553">
        <f t="shared" si="968"/>
        <v>0</v>
      </c>
      <c r="AF1599" s="282">
        <f t="shared" si="969"/>
        <v>0</v>
      </c>
      <c r="AG1599" s="283">
        <f t="shared" ref="AG1599:AG1600" si="1031">SUM(AD1599:AF1599)</f>
        <v>0</v>
      </c>
      <c r="AH1599" s="281">
        <f t="shared" si="993"/>
        <v>0</v>
      </c>
      <c r="AI1599" s="551">
        <f t="shared" si="1003"/>
        <v>0</v>
      </c>
      <c r="AJ1599" s="549">
        <f t="shared" si="1003"/>
        <v>0</v>
      </c>
      <c r="AK1599" s="549">
        <f t="shared" si="1003"/>
        <v>0</v>
      </c>
      <c r="AL1599" s="282">
        <f t="shared" ref="AL1599:AL1600" si="1032">V1599-SUM(AI1599:AK1599)</f>
        <v>-238418.25749999998</v>
      </c>
      <c r="AM1599" s="281">
        <f t="shared" ref="AM1599:AM1600" si="1033">V1599-SUM(AI1599:AK1599)-AL1599</f>
        <v>0</v>
      </c>
      <c r="AN1599" s="549">
        <f t="shared" si="1009"/>
        <v>-156545.42787449999</v>
      </c>
      <c r="AO1599" s="549">
        <f>IF($D1599=AO$5,$V1599,IF($D1599=AO$4, $V1599*$AK$2,0))</f>
        <v>-81872.829625499988</v>
      </c>
      <c r="AP1599" s="549">
        <f t="shared" si="961"/>
        <v>0</v>
      </c>
      <c r="AQ1599" s="283">
        <f t="shared" ref="AQ1599:AQ1600" si="1034">SUM(AN1599:AP1599)</f>
        <v>-238418.25749999998</v>
      </c>
      <c r="AR1599" s="281">
        <f t="shared" si="1007"/>
        <v>0</v>
      </c>
      <c r="AT1599" s="446"/>
      <c r="AU1599" s="344"/>
      <c r="AV1599" s="447" t="str">
        <f t="shared" si="1012"/>
        <v>CA</v>
      </c>
      <c r="AW1599" s="447" t="str">
        <f t="shared" si="1012"/>
        <v>CL</v>
      </c>
      <c r="AX1599" s="447" t="str">
        <f t="shared" si="1012"/>
        <v>AIC</v>
      </c>
      <c r="AY1599" s="447" t="str">
        <f t="shared" si="1014"/>
        <v>ERB</v>
      </c>
      <c r="AZ1599" s="447" t="str">
        <f t="shared" si="1014"/>
        <v>GRB</v>
      </c>
      <c r="BA1599" s="447" t="str">
        <f t="shared" si="1014"/>
        <v>Non-Op</v>
      </c>
      <c r="BC1599" s="445" t="s">
        <v>2342</v>
      </c>
      <c r="BD1599" s="552">
        <f t="shared" si="974"/>
        <v>0</v>
      </c>
      <c r="BF1599" s="435"/>
      <c r="BG1599" s="435"/>
      <c r="BH1599" s="435"/>
      <c r="BI1599" s="435"/>
      <c r="BJ1599" s="435"/>
      <c r="BK1599" s="435"/>
      <c r="BL1599" s="435"/>
      <c r="BN1599" s="444"/>
    </row>
    <row r="1600" spans="1:66" s="28" customFormat="1" ht="12" customHeight="1">
      <c r="A1600" s="362">
        <v>25302283</v>
      </c>
      <c r="B1600" s="290" t="str">
        <f t="shared" si="958"/>
        <v>25302283</v>
      </c>
      <c r="C1600" s="450" t="s">
        <v>3144</v>
      </c>
      <c r="D1600" s="451" t="s">
        <v>2087</v>
      </c>
      <c r="E1600" s="451"/>
      <c r="F1600" s="300">
        <v>44835</v>
      </c>
      <c r="G1600" s="451"/>
      <c r="H1600" s="556"/>
      <c r="I1600" s="556"/>
      <c r="J1600" s="556"/>
      <c r="K1600" s="556"/>
      <c r="L1600" s="556"/>
      <c r="M1600" s="556"/>
      <c r="N1600" s="556"/>
      <c r="O1600" s="556"/>
      <c r="P1600" s="556"/>
      <c r="Q1600" s="556"/>
      <c r="R1600" s="556">
        <v>-2848896.13</v>
      </c>
      <c r="S1600" s="556">
        <v>-2836773.17</v>
      </c>
      <c r="T1600" s="556">
        <v>-2824650.21</v>
      </c>
      <c r="U1600" s="556"/>
      <c r="V1600" s="556">
        <f t="shared" si="966"/>
        <v>-591499.53374999994</v>
      </c>
      <c r="W1600" s="292" t="s">
        <v>214</v>
      </c>
      <c r="X1600" s="293" t="s">
        <v>1182</v>
      </c>
      <c r="Y1600" s="548">
        <f t="shared" si="1008"/>
        <v>0</v>
      </c>
      <c r="Z1600" s="549">
        <f t="shared" si="1008"/>
        <v>0</v>
      </c>
      <c r="AA1600" s="549">
        <f t="shared" si="1008"/>
        <v>0</v>
      </c>
      <c r="AB1600" s="282">
        <f t="shared" si="1029"/>
        <v>-2824650.21</v>
      </c>
      <c r="AC1600" s="281">
        <f t="shared" si="1030"/>
        <v>0</v>
      </c>
      <c r="AD1600" s="549">
        <f t="shared" si="967"/>
        <v>-1854665.3278859998</v>
      </c>
      <c r="AE1600" s="553">
        <f t="shared" si="968"/>
        <v>-969984.88211399992</v>
      </c>
      <c r="AF1600" s="282">
        <f t="shared" si="969"/>
        <v>0</v>
      </c>
      <c r="AG1600" s="283">
        <f t="shared" si="1031"/>
        <v>-2824650.21</v>
      </c>
      <c r="AH1600" s="281">
        <f t="shared" si="993"/>
        <v>0</v>
      </c>
      <c r="AI1600" s="551">
        <f t="shared" si="1003"/>
        <v>0</v>
      </c>
      <c r="AJ1600" s="549">
        <f t="shared" si="1003"/>
        <v>0</v>
      </c>
      <c r="AK1600" s="549">
        <f t="shared" si="1003"/>
        <v>0</v>
      </c>
      <c r="AL1600" s="282">
        <f t="shared" si="1032"/>
        <v>-591499.53374999994</v>
      </c>
      <c r="AM1600" s="281">
        <f t="shared" si="1033"/>
        <v>0</v>
      </c>
      <c r="AN1600" s="549">
        <f t="shared" si="1009"/>
        <v>-388378.59386024997</v>
      </c>
      <c r="AO1600" s="549">
        <f>IF($D1600=AO$5,$V1600,IF($D1600=AO$4, $V1600*$AK$2,0))</f>
        <v>-203120.93988974998</v>
      </c>
      <c r="AP1600" s="549">
        <f t="shared" si="961"/>
        <v>0</v>
      </c>
      <c r="AQ1600" s="283">
        <f t="shared" si="1034"/>
        <v>-591499.53374999994</v>
      </c>
      <c r="AR1600" s="281">
        <f t="shared" si="1007"/>
        <v>0</v>
      </c>
      <c r="AT1600" s="446"/>
      <c r="AU1600" s="344"/>
      <c r="AV1600" s="447" t="str">
        <f t="shared" si="1012"/>
        <v>CA</v>
      </c>
      <c r="AW1600" s="447" t="str">
        <f t="shared" si="1012"/>
        <v>CL</v>
      </c>
      <c r="AX1600" s="447" t="str">
        <f t="shared" si="1012"/>
        <v>AIC</v>
      </c>
      <c r="AY1600" s="447" t="str">
        <f t="shared" si="1014"/>
        <v>ERB</v>
      </c>
      <c r="AZ1600" s="447" t="str">
        <f t="shared" si="1014"/>
        <v>GRB</v>
      </c>
      <c r="BA1600" s="447" t="str">
        <f t="shared" si="1014"/>
        <v>Non-Op</v>
      </c>
      <c r="BC1600" s="445" t="s">
        <v>2342</v>
      </c>
      <c r="BD1600" s="552">
        <f t="shared" si="974"/>
        <v>-2824650.21</v>
      </c>
      <c r="BF1600" s="435"/>
      <c r="BG1600" s="435"/>
      <c r="BH1600" s="435"/>
      <c r="BI1600" s="435"/>
      <c r="BJ1600" s="435"/>
      <c r="BK1600" s="435"/>
      <c r="BL1600" s="435"/>
      <c r="BN1600" s="444"/>
    </row>
    <row r="1601" spans="1:66" s="28" customFormat="1" ht="12" customHeight="1">
      <c r="A1601" s="287">
        <v>25303001</v>
      </c>
      <c r="B1601" s="288" t="str">
        <f t="shared" si="958"/>
        <v>25303001</v>
      </c>
      <c r="C1601" s="444" t="s">
        <v>1973</v>
      </c>
      <c r="D1601" s="445" t="s">
        <v>1165</v>
      </c>
      <c r="E1601" s="445"/>
      <c r="F1601" s="294">
        <v>43070</v>
      </c>
      <c r="G1601" s="445"/>
      <c r="H1601" s="547">
        <v>0</v>
      </c>
      <c r="I1601" s="547">
        <v>0</v>
      </c>
      <c r="J1601" s="547">
        <v>0</v>
      </c>
      <c r="K1601" s="547">
        <v>0</v>
      </c>
      <c r="L1601" s="547">
        <v>0</v>
      </c>
      <c r="M1601" s="547">
        <v>0</v>
      </c>
      <c r="N1601" s="547">
        <v>0</v>
      </c>
      <c r="O1601" s="547">
        <v>0</v>
      </c>
      <c r="P1601" s="547">
        <v>0</v>
      </c>
      <c r="Q1601" s="547">
        <v>0</v>
      </c>
      <c r="R1601" s="547">
        <v>0</v>
      </c>
      <c r="S1601" s="547">
        <v>0</v>
      </c>
      <c r="T1601" s="547">
        <v>0</v>
      </c>
      <c r="U1601" s="547"/>
      <c r="V1601" s="547">
        <f t="shared" si="966"/>
        <v>0</v>
      </c>
      <c r="W1601" s="285"/>
      <c r="X1601" s="286"/>
      <c r="Y1601" s="548">
        <f t="shared" si="1008"/>
        <v>0</v>
      </c>
      <c r="Z1601" s="549">
        <f t="shared" si="1008"/>
        <v>0</v>
      </c>
      <c r="AA1601" s="549">
        <f t="shared" si="1008"/>
        <v>0</v>
      </c>
      <c r="AB1601" s="282">
        <f t="shared" si="963"/>
        <v>0</v>
      </c>
      <c r="AC1601" s="281">
        <f t="shared" si="964"/>
        <v>0</v>
      </c>
      <c r="AD1601" s="549">
        <f t="shared" si="967"/>
        <v>0</v>
      </c>
      <c r="AE1601" s="553">
        <f t="shared" si="968"/>
        <v>0</v>
      </c>
      <c r="AF1601" s="282">
        <f t="shared" si="969"/>
        <v>0</v>
      </c>
      <c r="AG1601" s="283">
        <f t="shared" si="972"/>
        <v>0</v>
      </c>
      <c r="AH1601" s="281">
        <f t="shared" si="993"/>
        <v>0</v>
      </c>
      <c r="AI1601" s="551">
        <f t="shared" si="1003"/>
        <v>0</v>
      </c>
      <c r="AJ1601" s="549">
        <f t="shared" si="1003"/>
        <v>0</v>
      </c>
      <c r="AK1601" s="549">
        <f t="shared" si="1003"/>
        <v>0</v>
      </c>
      <c r="AL1601" s="282">
        <f t="shared" si="953"/>
        <v>0</v>
      </c>
      <c r="AM1601" s="281">
        <f t="shared" si="954"/>
        <v>0</v>
      </c>
      <c r="AN1601" s="549">
        <f t="shared" si="1009"/>
        <v>0</v>
      </c>
      <c r="AO1601" s="549">
        <f t="shared" si="1010"/>
        <v>0</v>
      </c>
      <c r="AP1601" s="549">
        <f t="shared" si="961"/>
        <v>0</v>
      </c>
      <c r="AQ1601" s="283">
        <f t="shared" si="951"/>
        <v>0</v>
      </c>
      <c r="AR1601" s="281">
        <f t="shared" si="1007"/>
        <v>0</v>
      </c>
      <c r="AT1601" s="446" t="s">
        <v>2067</v>
      </c>
      <c r="AU1601" s="344"/>
      <c r="AV1601" s="447" t="str">
        <f t="shared" si="1012"/>
        <v>CA</v>
      </c>
      <c r="AW1601" s="447" t="str">
        <f t="shared" si="1012"/>
        <v>CL</v>
      </c>
      <c r="AX1601" s="447" t="str">
        <f t="shared" si="1012"/>
        <v>AIC</v>
      </c>
      <c r="AY1601" s="447" t="str">
        <f t="shared" si="1014"/>
        <v>ERB</v>
      </c>
      <c r="AZ1601" s="447" t="str">
        <f t="shared" si="1014"/>
        <v>GRB</v>
      </c>
      <c r="BA1601" s="447" t="str">
        <f t="shared" si="1014"/>
        <v>Non-Op</v>
      </c>
      <c r="BC1601" s="449" t="s">
        <v>2100</v>
      </c>
      <c r="BD1601" s="552">
        <f t="shared" si="974"/>
        <v>0</v>
      </c>
      <c r="BF1601" s="448"/>
      <c r="BG1601" s="448"/>
      <c r="BH1601" s="448"/>
      <c r="BI1601" s="448"/>
      <c r="BJ1601" s="448"/>
      <c r="BK1601" s="448"/>
      <c r="BL1601" s="448"/>
      <c r="BN1601" s="444"/>
    </row>
    <row r="1602" spans="1:66" s="28" customFormat="1" ht="12" customHeight="1">
      <c r="A1602" s="310">
        <v>25303031</v>
      </c>
      <c r="B1602" s="310" t="str">
        <f t="shared" si="958"/>
        <v>25303031</v>
      </c>
      <c r="C1602" s="28" t="s">
        <v>1974</v>
      </c>
      <c r="D1602" s="445" t="s">
        <v>1165</v>
      </c>
      <c r="E1602" s="445"/>
      <c r="F1602" s="311">
        <v>43101</v>
      </c>
      <c r="G1602" s="445"/>
      <c r="H1602" s="547">
        <v>0</v>
      </c>
      <c r="I1602" s="547">
        <v>0</v>
      </c>
      <c r="J1602" s="547">
        <v>0</v>
      </c>
      <c r="K1602" s="547">
        <v>0</v>
      </c>
      <c r="L1602" s="547">
        <v>0</v>
      </c>
      <c r="M1602" s="547">
        <v>0</v>
      </c>
      <c r="N1602" s="547">
        <v>0</v>
      </c>
      <c r="O1602" s="547">
        <v>0</v>
      </c>
      <c r="P1602" s="547">
        <v>0</v>
      </c>
      <c r="Q1602" s="547">
        <v>0</v>
      </c>
      <c r="R1602" s="547">
        <v>0</v>
      </c>
      <c r="S1602" s="547">
        <v>0</v>
      </c>
      <c r="T1602" s="547">
        <v>0</v>
      </c>
      <c r="U1602" s="547"/>
      <c r="V1602" s="547">
        <f t="shared" si="966"/>
        <v>0</v>
      </c>
      <c r="W1602" s="285"/>
      <c r="X1602" s="286"/>
      <c r="Y1602" s="548">
        <f t="shared" si="1008"/>
        <v>0</v>
      </c>
      <c r="Z1602" s="549">
        <f t="shared" si="1008"/>
        <v>0</v>
      </c>
      <c r="AA1602" s="549">
        <f t="shared" si="1008"/>
        <v>0</v>
      </c>
      <c r="AB1602" s="282">
        <f t="shared" si="963"/>
        <v>0</v>
      </c>
      <c r="AC1602" s="281">
        <f t="shared" si="964"/>
        <v>0</v>
      </c>
      <c r="AD1602" s="549">
        <f t="shared" si="967"/>
        <v>0</v>
      </c>
      <c r="AE1602" s="553">
        <f t="shared" si="968"/>
        <v>0</v>
      </c>
      <c r="AF1602" s="282">
        <f t="shared" si="969"/>
        <v>0</v>
      </c>
      <c r="AG1602" s="283">
        <f t="shared" si="972"/>
        <v>0</v>
      </c>
      <c r="AH1602" s="281">
        <f t="shared" si="993"/>
        <v>0</v>
      </c>
      <c r="AI1602" s="551">
        <f t="shared" si="1003"/>
        <v>0</v>
      </c>
      <c r="AJ1602" s="549">
        <f t="shared" si="1003"/>
        <v>0</v>
      </c>
      <c r="AK1602" s="549">
        <f t="shared" si="1003"/>
        <v>0</v>
      </c>
      <c r="AL1602" s="282">
        <f t="shared" si="953"/>
        <v>0</v>
      </c>
      <c r="AM1602" s="281">
        <f t="shared" si="954"/>
        <v>0</v>
      </c>
      <c r="AN1602" s="549">
        <f t="shared" si="1009"/>
        <v>0</v>
      </c>
      <c r="AO1602" s="549">
        <f t="shared" si="1010"/>
        <v>0</v>
      </c>
      <c r="AP1602" s="549">
        <f t="shared" si="961"/>
        <v>0</v>
      </c>
      <c r="AQ1602" s="283">
        <f t="shared" si="951"/>
        <v>0</v>
      </c>
      <c r="AR1602" s="281">
        <f t="shared" si="1007"/>
        <v>0</v>
      </c>
      <c r="AT1602" s="446" t="s">
        <v>2067</v>
      </c>
      <c r="AU1602" s="344"/>
      <c r="AV1602" s="447" t="str">
        <f t="shared" si="1012"/>
        <v>CA</v>
      </c>
      <c r="AW1602" s="447" t="str">
        <f t="shared" si="1012"/>
        <v>CL</v>
      </c>
      <c r="AX1602" s="447" t="str">
        <f t="shared" si="1012"/>
        <v>AIC</v>
      </c>
      <c r="AY1602" s="447" t="str">
        <f t="shared" si="1014"/>
        <v>ERB</v>
      </c>
      <c r="AZ1602" s="447" t="str">
        <f t="shared" si="1014"/>
        <v>GRB</v>
      </c>
      <c r="BA1602" s="447" t="str">
        <f t="shared" si="1014"/>
        <v>Non-Op</v>
      </c>
      <c r="BC1602" s="449" t="s">
        <v>2100</v>
      </c>
      <c r="BD1602" s="552">
        <f t="shared" si="974"/>
        <v>0</v>
      </c>
      <c r="BF1602" s="448"/>
      <c r="BG1602" s="448"/>
      <c r="BH1602" s="448"/>
      <c r="BI1602" s="448"/>
      <c r="BJ1602" s="448"/>
      <c r="BK1602" s="448"/>
      <c r="BL1602" s="448"/>
      <c r="BN1602" s="444"/>
    </row>
    <row r="1603" spans="1:66" s="28" customFormat="1" ht="12" customHeight="1">
      <c r="A1603" s="287">
        <v>25303041</v>
      </c>
      <c r="B1603" s="288" t="str">
        <f t="shared" si="958"/>
        <v>25303041</v>
      </c>
      <c r="C1603" s="444" t="s">
        <v>3023</v>
      </c>
      <c r="D1603" s="445" t="s">
        <v>1165</v>
      </c>
      <c r="E1603" s="445"/>
      <c r="F1603" s="294">
        <v>43070</v>
      </c>
      <c r="G1603" s="445"/>
      <c r="H1603" s="547">
        <v>0</v>
      </c>
      <c r="I1603" s="547">
        <v>0</v>
      </c>
      <c r="J1603" s="547">
        <v>0</v>
      </c>
      <c r="K1603" s="547">
        <v>0</v>
      </c>
      <c r="L1603" s="547">
        <v>0</v>
      </c>
      <c r="M1603" s="547">
        <v>0</v>
      </c>
      <c r="N1603" s="547">
        <v>0</v>
      </c>
      <c r="O1603" s="547">
        <v>0</v>
      </c>
      <c r="P1603" s="547">
        <v>0</v>
      </c>
      <c r="Q1603" s="547">
        <v>0</v>
      </c>
      <c r="R1603" s="547">
        <v>0</v>
      </c>
      <c r="S1603" s="547">
        <v>0</v>
      </c>
      <c r="T1603" s="547">
        <v>0</v>
      </c>
      <c r="U1603" s="547"/>
      <c r="V1603" s="547">
        <f t="shared" si="966"/>
        <v>0</v>
      </c>
      <c r="W1603" s="285"/>
      <c r="X1603" s="286"/>
      <c r="Y1603" s="548">
        <f t="shared" si="1008"/>
        <v>0</v>
      </c>
      <c r="Z1603" s="549">
        <f t="shared" si="1008"/>
        <v>0</v>
      </c>
      <c r="AA1603" s="549">
        <f t="shared" si="1008"/>
        <v>0</v>
      </c>
      <c r="AB1603" s="282">
        <f t="shared" si="963"/>
        <v>0</v>
      </c>
      <c r="AC1603" s="281">
        <f t="shared" si="964"/>
        <v>0</v>
      </c>
      <c r="AD1603" s="549">
        <f t="shared" si="967"/>
        <v>0</v>
      </c>
      <c r="AE1603" s="553">
        <f t="shared" si="968"/>
        <v>0</v>
      </c>
      <c r="AF1603" s="282">
        <f t="shared" si="969"/>
        <v>0</v>
      </c>
      <c r="AG1603" s="283">
        <f t="shared" si="972"/>
        <v>0</v>
      </c>
      <c r="AH1603" s="281">
        <f t="shared" si="993"/>
        <v>0</v>
      </c>
      <c r="AI1603" s="551">
        <f t="shared" si="1003"/>
        <v>0</v>
      </c>
      <c r="AJ1603" s="549">
        <f t="shared" si="1003"/>
        <v>0</v>
      </c>
      <c r="AK1603" s="549">
        <f t="shared" si="1003"/>
        <v>0</v>
      </c>
      <c r="AL1603" s="282">
        <f t="shared" ref="AL1603:AL1677" si="1035">V1603-SUM(AI1603:AK1603)</f>
        <v>0</v>
      </c>
      <c r="AM1603" s="281">
        <f t="shared" ref="AM1603:AM1677" si="1036">V1603-SUM(AI1603:AK1603)-AL1603</f>
        <v>0</v>
      </c>
      <c r="AN1603" s="549">
        <f t="shared" si="1009"/>
        <v>0</v>
      </c>
      <c r="AO1603" s="549">
        <f t="shared" si="1010"/>
        <v>0</v>
      </c>
      <c r="AP1603" s="549">
        <f t="shared" si="961"/>
        <v>0</v>
      </c>
      <c r="AQ1603" s="283">
        <f t="shared" si="951"/>
        <v>0</v>
      </c>
      <c r="AR1603" s="281">
        <f t="shared" si="1007"/>
        <v>0</v>
      </c>
      <c r="AT1603" s="446" t="s">
        <v>2067</v>
      </c>
      <c r="AU1603" s="344"/>
      <c r="AV1603" s="447" t="str">
        <f t="shared" si="1012"/>
        <v>CA</v>
      </c>
      <c r="AW1603" s="447" t="str">
        <f t="shared" si="1012"/>
        <v>CL</v>
      </c>
      <c r="AX1603" s="447" t="str">
        <f t="shared" si="1012"/>
        <v>AIC</v>
      </c>
      <c r="AY1603" s="447" t="str">
        <f t="shared" si="1014"/>
        <v>ERB</v>
      </c>
      <c r="AZ1603" s="447" t="str">
        <f t="shared" si="1014"/>
        <v>GRB</v>
      </c>
      <c r="BA1603" s="447" t="str">
        <f t="shared" si="1014"/>
        <v>Non-Op</v>
      </c>
      <c r="BC1603" s="449" t="s">
        <v>2100</v>
      </c>
      <c r="BD1603" s="552">
        <f t="shared" si="974"/>
        <v>0</v>
      </c>
      <c r="BF1603" s="448"/>
      <c r="BG1603" s="448"/>
      <c r="BH1603" s="448"/>
      <c r="BI1603" s="448"/>
      <c r="BJ1603" s="448"/>
      <c r="BK1603" s="448"/>
      <c r="BL1603" s="448"/>
      <c r="BN1603" s="444"/>
    </row>
    <row r="1604" spans="1:66" s="28" customFormat="1" ht="12" customHeight="1">
      <c r="A1604" s="287">
        <v>25303061</v>
      </c>
      <c r="B1604" s="288" t="str">
        <f t="shared" si="958"/>
        <v>25303061</v>
      </c>
      <c r="C1604" s="444" t="s">
        <v>1975</v>
      </c>
      <c r="D1604" s="445" t="s">
        <v>1165</v>
      </c>
      <c r="E1604" s="445"/>
      <c r="F1604" s="294">
        <v>43070</v>
      </c>
      <c r="G1604" s="445"/>
      <c r="H1604" s="547">
        <v>-45328445.259999998</v>
      </c>
      <c r="I1604" s="547">
        <v>-45328445.259999998</v>
      </c>
      <c r="J1604" s="547">
        <v>-45328445.259999998</v>
      </c>
      <c r="K1604" s="547">
        <v>-45328445.259999998</v>
      </c>
      <c r="L1604" s="547">
        <v>-45328445.259999998</v>
      </c>
      <c r="M1604" s="547">
        <v>-45328445.259999998</v>
      </c>
      <c r="N1604" s="547">
        <v>-45328445.259999998</v>
      </c>
      <c r="O1604" s="547">
        <v>-45328445.259999998</v>
      </c>
      <c r="P1604" s="547">
        <v>-45328445.259999998</v>
      </c>
      <c r="Q1604" s="547">
        <v>-45328445.259999998</v>
      </c>
      <c r="R1604" s="547">
        <v>0</v>
      </c>
      <c r="S1604" s="547">
        <v>0</v>
      </c>
      <c r="T1604" s="547">
        <v>0</v>
      </c>
      <c r="U1604" s="547"/>
      <c r="V1604" s="547">
        <f t="shared" si="966"/>
        <v>-35885019.164166667</v>
      </c>
      <c r="W1604" s="285"/>
      <c r="X1604" s="286"/>
      <c r="Y1604" s="548">
        <f t="shared" si="1008"/>
        <v>0</v>
      </c>
      <c r="Z1604" s="549">
        <f t="shared" si="1008"/>
        <v>0</v>
      </c>
      <c r="AA1604" s="549">
        <f t="shared" si="1008"/>
        <v>0</v>
      </c>
      <c r="AB1604" s="282">
        <f t="shared" si="963"/>
        <v>0</v>
      </c>
      <c r="AC1604" s="281">
        <f t="shared" si="964"/>
        <v>0</v>
      </c>
      <c r="AD1604" s="549">
        <f t="shared" si="967"/>
        <v>0</v>
      </c>
      <c r="AE1604" s="553">
        <f t="shared" si="968"/>
        <v>0</v>
      </c>
      <c r="AF1604" s="282">
        <f t="shared" si="969"/>
        <v>0</v>
      </c>
      <c r="AG1604" s="283">
        <f t="shared" si="972"/>
        <v>0</v>
      </c>
      <c r="AH1604" s="281">
        <f t="shared" si="993"/>
        <v>0</v>
      </c>
      <c r="AI1604" s="551">
        <f t="shared" si="1003"/>
        <v>0</v>
      </c>
      <c r="AJ1604" s="549">
        <f t="shared" si="1003"/>
        <v>0</v>
      </c>
      <c r="AK1604" s="549">
        <f t="shared" si="1003"/>
        <v>0</v>
      </c>
      <c r="AL1604" s="282">
        <f t="shared" si="1035"/>
        <v>-35885019.164166667</v>
      </c>
      <c r="AM1604" s="281">
        <f t="shared" si="1036"/>
        <v>0</v>
      </c>
      <c r="AN1604" s="549">
        <f t="shared" si="1009"/>
        <v>0</v>
      </c>
      <c r="AO1604" s="549">
        <f t="shared" si="1010"/>
        <v>0</v>
      </c>
      <c r="AP1604" s="549">
        <f t="shared" si="961"/>
        <v>-35885019.164166667</v>
      </c>
      <c r="AQ1604" s="283">
        <f t="shared" si="951"/>
        <v>-35885019.164166667</v>
      </c>
      <c r="AR1604" s="281">
        <f t="shared" si="1007"/>
        <v>0</v>
      </c>
      <c r="AT1604" s="446" t="s">
        <v>2067</v>
      </c>
      <c r="AU1604" s="344"/>
      <c r="AV1604" s="447" t="str">
        <f t="shared" si="1012"/>
        <v>CA</v>
      </c>
      <c r="AW1604" s="447" t="str">
        <f t="shared" si="1012"/>
        <v>CL</v>
      </c>
      <c r="AX1604" s="447" t="str">
        <f t="shared" si="1012"/>
        <v>AIC</v>
      </c>
      <c r="AY1604" s="447" t="str">
        <f t="shared" si="1014"/>
        <v>ERB</v>
      </c>
      <c r="AZ1604" s="447" t="str">
        <f t="shared" si="1014"/>
        <v>GRB</v>
      </c>
      <c r="BA1604" s="447" t="str">
        <f t="shared" si="1014"/>
        <v>Non-Op</v>
      </c>
      <c r="BC1604" s="449" t="s">
        <v>2100</v>
      </c>
      <c r="BD1604" s="552">
        <f t="shared" si="974"/>
        <v>0</v>
      </c>
      <c r="BF1604" s="448"/>
      <c r="BG1604" s="448"/>
      <c r="BH1604" s="448"/>
      <c r="BI1604" s="448"/>
      <c r="BJ1604" s="448"/>
      <c r="BK1604" s="448"/>
      <c r="BL1604" s="448"/>
      <c r="BN1604" s="444"/>
    </row>
    <row r="1605" spans="1:66" s="28" customFormat="1" ht="12" customHeight="1">
      <c r="A1605" s="324" t="s">
        <v>3024</v>
      </c>
      <c r="B1605" s="290" t="str">
        <f t="shared" si="958"/>
        <v>25303081</v>
      </c>
      <c r="C1605" s="450" t="s">
        <v>3025</v>
      </c>
      <c r="D1605" s="451" t="s">
        <v>2092</v>
      </c>
      <c r="E1605" s="451"/>
      <c r="F1605" s="300">
        <v>44440</v>
      </c>
      <c r="G1605" s="451"/>
      <c r="H1605" s="556">
        <v>-535368.47</v>
      </c>
      <c r="I1605" s="556">
        <v>-535368.47</v>
      </c>
      <c r="J1605" s="556">
        <v>-535368.47</v>
      </c>
      <c r="K1605" s="556">
        <v>-535368.47</v>
      </c>
      <c r="L1605" s="556">
        <v>-535368.47</v>
      </c>
      <c r="M1605" s="556">
        <v>-505038.97</v>
      </c>
      <c r="N1605" s="556">
        <v>-505038.97</v>
      </c>
      <c r="O1605" s="556">
        <v>-201089.76</v>
      </c>
      <c r="P1605" s="556">
        <v>-201089.76</v>
      </c>
      <c r="Q1605" s="556">
        <v>-201089.76</v>
      </c>
      <c r="R1605" s="556">
        <v>-33563.51</v>
      </c>
      <c r="S1605" s="556">
        <v>0</v>
      </c>
      <c r="T1605" s="556">
        <v>0</v>
      </c>
      <c r="U1605" s="556"/>
      <c r="V1605" s="556">
        <f t="shared" si="966"/>
        <v>-338005.7370833332</v>
      </c>
      <c r="W1605" s="292"/>
      <c r="X1605" s="293"/>
      <c r="Y1605" s="548">
        <f t="shared" si="1008"/>
        <v>0</v>
      </c>
      <c r="Z1605" s="549">
        <f t="shared" si="1008"/>
        <v>0</v>
      </c>
      <c r="AA1605" s="549">
        <f t="shared" si="1008"/>
        <v>0</v>
      </c>
      <c r="AB1605" s="282">
        <f t="shared" ref="AB1605" si="1037">T1605-SUM(Y1605:AA1605)</f>
        <v>0</v>
      </c>
      <c r="AC1605" s="281">
        <f t="shared" ref="AC1605" si="1038">T1605-SUM(Y1605:AA1605)-AB1605</f>
        <v>0</v>
      </c>
      <c r="AD1605" s="549">
        <f t="shared" si="967"/>
        <v>0</v>
      </c>
      <c r="AE1605" s="553">
        <f t="shared" si="968"/>
        <v>0</v>
      </c>
      <c r="AF1605" s="282">
        <f t="shared" si="969"/>
        <v>0</v>
      </c>
      <c r="AG1605" s="283">
        <f t="shared" ref="AG1605" si="1039">SUM(AD1605:AF1605)</f>
        <v>0</v>
      </c>
      <c r="AH1605" s="281">
        <f t="shared" si="993"/>
        <v>0</v>
      </c>
      <c r="AI1605" s="551">
        <f t="shared" si="1003"/>
        <v>0</v>
      </c>
      <c r="AJ1605" s="549">
        <f t="shared" si="1003"/>
        <v>-338005.7370833332</v>
      </c>
      <c r="AK1605" s="549">
        <f t="shared" si="1003"/>
        <v>0</v>
      </c>
      <c r="AL1605" s="282">
        <f t="shared" ref="AL1605" si="1040">V1605-SUM(AI1605:AK1605)</f>
        <v>0</v>
      </c>
      <c r="AM1605" s="281">
        <f t="shared" ref="AM1605" si="1041">V1605-SUM(AI1605:AK1605)-AL1605</f>
        <v>0</v>
      </c>
      <c r="AN1605" s="549">
        <f t="shared" si="1009"/>
        <v>0</v>
      </c>
      <c r="AO1605" s="549">
        <f t="shared" si="1010"/>
        <v>0</v>
      </c>
      <c r="AP1605" s="549">
        <f t="shared" si="961"/>
        <v>0</v>
      </c>
      <c r="AQ1605" s="283">
        <f t="shared" ref="AQ1605:AQ1607" si="1042">SUM(AN1605:AP1605)</f>
        <v>0</v>
      </c>
      <c r="AR1605" s="281">
        <f t="shared" si="1007"/>
        <v>0</v>
      </c>
      <c r="AT1605" s="446" t="s">
        <v>2067</v>
      </c>
      <c r="AU1605" s="344"/>
      <c r="AV1605" s="447" t="str">
        <f t="shared" si="1012"/>
        <v>CA</v>
      </c>
      <c r="AW1605" s="447" t="str">
        <f t="shared" si="1012"/>
        <v>CL</v>
      </c>
      <c r="AX1605" s="447" t="str">
        <f t="shared" si="1012"/>
        <v>AIC</v>
      </c>
      <c r="AY1605" s="447" t="str">
        <f t="shared" si="1014"/>
        <v>ERB</v>
      </c>
      <c r="AZ1605" s="447" t="str">
        <f t="shared" si="1014"/>
        <v>GRB</v>
      </c>
      <c r="BA1605" s="447" t="str">
        <f t="shared" si="1014"/>
        <v>Non-Op</v>
      </c>
      <c r="BC1605" s="449" t="s">
        <v>2100</v>
      </c>
      <c r="BD1605" s="552">
        <f t="shared" si="974"/>
        <v>0</v>
      </c>
      <c r="BF1605" s="448"/>
      <c r="BG1605" s="448"/>
      <c r="BH1605" s="448"/>
      <c r="BI1605" s="448"/>
      <c r="BJ1605" s="448"/>
      <c r="BK1605" s="448"/>
      <c r="BL1605" s="448"/>
      <c r="BN1605" s="444"/>
    </row>
    <row r="1606" spans="1:66" s="28" customFormat="1" ht="12" customHeight="1">
      <c r="A1606" s="362">
        <v>25321011</v>
      </c>
      <c r="B1606" s="290" t="str">
        <f t="shared" si="958"/>
        <v>25321011</v>
      </c>
      <c r="C1606" s="450" t="s">
        <v>2359</v>
      </c>
      <c r="D1606" s="451" t="s">
        <v>2092</v>
      </c>
      <c r="E1606" s="451"/>
      <c r="F1606" s="300">
        <v>44075</v>
      </c>
      <c r="G1606" s="451"/>
      <c r="H1606" s="556">
        <v>0</v>
      </c>
      <c r="I1606" s="556">
        <v>0</v>
      </c>
      <c r="J1606" s="556">
        <v>0</v>
      </c>
      <c r="K1606" s="556">
        <v>0</v>
      </c>
      <c r="L1606" s="556">
        <v>0</v>
      </c>
      <c r="M1606" s="556">
        <v>0</v>
      </c>
      <c r="N1606" s="556">
        <v>0</v>
      </c>
      <c r="O1606" s="556">
        <v>0</v>
      </c>
      <c r="P1606" s="556">
        <v>0</v>
      </c>
      <c r="Q1606" s="556">
        <v>0</v>
      </c>
      <c r="R1606" s="556">
        <v>0</v>
      </c>
      <c r="S1606" s="556">
        <v>0</v>
      </c>
      <c r="T1606" s="556">
        <v>0</v>
      </c>
      <c r="U1606" s="556"/>
      <c r="V1606" s="556">
        <f t="shared" si="966"/>
        <v>0</v>
      </c>
      <c r="W1606" s="292"/>
      <c r="X1606" s="293"/>
      <c r="Y1606" s="548">
        <f t="shared" si="1008"/>
        <v>0</v>
      </c>
      <c r="Z1606" s="549">
        <f t="shared" si="1008"/>
        <v>0</v>
      </c>
      <c r="AA1606" s="549">
        <f t="shared" si="1008"/>
        <v>0</v>
      </c>
      <c r="AB1606" s="282">
        <f t="shared" si="963"/>
        <v>0</v>
      </c>
      <c r="AC1606" s="281">
        <f t="shared" si="964"/>
        <v>0</v>
      </c>
      <c r="AD1606" s="549">
        <f t="shared" si="967"/>
        <v>0</v>
      </c>
      <c r="AE1606" s="553">
        <f t="shared" si="968"/>
        <v>0</v>
      </c>
      <c r="AF1606" s="282">
        <f t="shared" si="969"/>
        <v>0</v>
      </c>
      <c r="AG1606" s="283">
        <f t="shared" ref="AG1606:AG1607" si="1043">SUM(AD1606:AF1606)</f>
        <v>0</v>
      </c>
      <c r="AH1606" s="281">
        <f t="shared" si="993"/>
        <v>0</v>
      </c>
      <c r="AI1606" s="551">
        <f t="shared" si="1003"/>
        <v>0</v>
      </c>
      <c r="AJ1606" s="549">
        <f t="shared" si="1003"/>
        <v>0</v>
      </c>
      <c r="AK1606" s="549">
        <f t="shared" si="1003"/>
        <v>0</v>
      </c>
      <c r="AL1606" s="282">
        <f t="shared" ref="AL1606:AL1607" si="1044">V1606-SUM(AI1606:AK1606)</f>
        <v>0</v>
      </c>
      <c r="AM1606" s="281">
        <f t="shared" ref="AM1606:AM1607" si="1045">V1606-SUM(AI1606:AK1606)-AL1606</f>
        <v>0</v>
      </c>
      <c r="AN1606" s="549">
        <f t="shared" si="1009"/>
        <v>0</v>
      </c>
      <c r="AO1606" s="549">
        <f t="shared" si="1010"/>
        <v>0</v>
      </c>
      <c r="AP1606" s="549">
        <f t="shared" si="961"/>
        <v>0</v>
      </c>
      <c r="AQ1606" s="283">
        <f t="shared" si="1042"/>
        <v>0</v>
      </c>
      <c r="AR1606" s="281">
        <f t="shared" si="1007"/>
        <v>0</v>
      </c>
      <c r="AT1606" s="446"/>
      <c r="AU1606" s="344"/>
      <c r="AV1606" s="447" t="str">
        <f t="shared" si="1012"/>
        <v>CA</v>
      </c>
      <c r="AW1606" s="447" t="str">
        <f t="shared" si="1012"/>
        <v>CL</v>
      </c>
      <c r="AX1606" s="447" t="str">
        <f t="shared" si="1012"/>
        <v>AIC</v>
      </c>
      <c r="AY1606" s="447" t="str">
        <f t="shared" si="1014"/>
        <v>ERB</v>
      </c>
      <c r="AZ1606" s="447" t="str">
        <f t="shared" si="1014"/>
        <v>GRB</v>
      </c>
      <c r="BA1606" s="447" t="str">
        <f t="shared" si="1014"/>
        <v>Non-Op</v>
      </c>
      <c r="BC1606" s="445" t="s">
        <v>2342</v>
      </c>
      <c r="BD1606" s="552">
        <f t="shared" si="974"/>
        <v>0</v>
      </c>
      <c r="BF1606" s="435"/>
      <c r="BG1606" s="435"/>
      <c r="BH1606" s="435"/>
      <c r="BI1606" s="435"/>
      <c r="BJ1606" s="435"/>
      <c r="BK1606" s="435"/>
      <c r="BL1606" s="435"/>
      <c r="BN1606" s="444"/>
    </row>
    <row r="1607" spans="1:66" s="28" customFormat="1" ht="12" customHeight="1">
      <c r="A1607" s="362">
        <v>25321012</v>
      </c>
      <c r="B1607" s="290" t="str">
        <f t="shared" si="958"/>
        <v>25321012</v>
      </c>
      <c r="C1607" s="450" t="s">
        <v>2360</v>
      </c>
      <c r="D1607" s="451" t="s">
        <v>2092</v>
      </c>
      <c r="E1607" s="451"/>
      <c r="F1607" s="300">
        <v>44075</v>
      </c>
      <c r="G1607" s="451"/>
      <c r="H1607" s="556">
        <v>0</v>
      </c>
      <c r="I1607" s="556">
        <v>0</v>
      </c>
      <c r="J1607" s="556">
        <v>0</v>
      </c>
      <c r="K1607" s="556">
        <v>0</v>
      </c>
      <c r="L1607" s="556">
        <v>0</v>
      </c>
      <c r="M1607" s="556">
        <v>0</v>
      </c>
      <c r="N1607" s="556">
        <v>0</v>
      </c>
      <c r="O1607" s="556">
        <v>0</v>
      </c>
      <c r="P1607" s="556">
        <v>0</v>
      </c>
      <c r="Q1607" s="556">
        <v>0</v>
      </c>
      <c r="R1607" s="556">
        <v>0</v>
      </c>
      <c r="S1607" s="556">
        <v>0</v>
      </c>
      <c r="T1607" s="556">
        <v>0</v>
      </c>
      <c r="U1607" s="556"/>
      <c r="V1607" s="556">
        <f t="shared" si="966"/>
        <v>0</v>
      </c>
      <c r="W1607" s="292"/>
      <c r="X1607" s="293"/>
      <c r="Y1607" s="548">
        <f t="shared" si="1008"/>
        <v>0</v>
      </c>
      <c r="Z1607" s="549">
        <f t="shared" si="1008"/>
        <v>0</v>
      </c>
      <c r="AA1607" s="549">
        <f t="shared" si="1008"/>
        <v>0</v>
      </c>
      <c r="AB1607" s="282">
        <f t="shared" si="963"/>
        <v>0</v>
      </c>
      <c r="AC1607" s="281">
        <f t="shared" si="964"/>
        <v>0</v>
      </c>
      <c r="AD1607" s="549">
        <f t="shared" si="967"/>
        <v>0</v>
      </c>
      <c r="AE1607" s="553">
        <f t="shared" si="968"/>
        <v>0</v>
      </c>
      <c r="AF1607" s="282">
        <f t="shared" si="969"/>
        <v>0</v>
      </c>
      <c r="AG1607" s="283">
        <f t="shared" si="1043"/>
        <v>0</v>
      </c>
      <c r="AH1607" s="281">
        <f t="shared" si="993"/>
        <v>0</v>
      </c>
      <c r="AI1607" s="551">
        <f t="shared" si="1003"/>
        <v>0</v>
      </c>
      <c r="AJ1607" s="549">
        <f t="shared" si="1003"/>
        <v>0</v>
      </c>
      <c r="AK1607" s="549">
        <f t="shared" si="1003"/>
        <v>0</v>
      </c>
      <c r="AL1607" s="282">
        <f t="shared" si="1044"/>
        <v>0</v>
      </c>
      <c r="AM1607" s="281">
        <f t="shared" si="1045"/>
        <v>0</v>
      </c>
      <c r="AN1607" s="549">
        <f t="shared" si="1009"/>
        <v>0</v>
      </c>
      <c r="AO1607" s="549">
        <f t="shared" si="1010"/>
        <v>0</v>
      </c>
      <c r="AP1607" s="549">
        <f t="shared" si="961"/>
        <v>0</v>
      </c>
      <c r="AQ1607" s="283">
        <f t="shared" si="1042"/>
        <v>0</v>
      </c>
      <c r="AR1607" s="281">
        <f t="shared" si="1007"/>
        <v>0</v>
      </c>
      <c r="AT1607" s="446"/>
      <c r="AU1607" s="344"/>
      <c r="AV1607" s="447" t="str">
        <f t="shared" si="1012"/>
        <v>CA</v>
      </c>
      <c r="AW1607" s="447" t="str">
        <f t="shared" si="1012"/>
        <v>CL</v>
      </c>
      <c r="AX1607" s="447" t="str">
        <f t="shared" si="1012"/>
        <v>AIC</v>
      </c>
      <c r="AY1607" s="447" t="str">
        <f t="shared" si="1014"/>
        <v>ERB</v>
      </c>
      <c r="AZ1607" s="447" t="str">
        <f t="shared" si="1014"/>
        <v>GRB</v>
      </c>
      <c r="BA1607" s="447" t="str">
        <f t="shared" si="1014"/>
        <v>Non-Op</v>
      </c>
      <c r="BC1607" s="445" t="s">
        <v>2342</v>
      </c>
      <c r="BD1607" s="552">
        <f t="shared" si="974"/>
        <v>0</v>
      </c>
      <c r="BF1607" s="435"/>
      <c r="BG1607" s="435"/>
      <c r="BH1607" s="435"/>
      <c r="BI1607" s="435"/>
      <c r="BJ1607" s="435"/>
      <c r="BK1607" s="435"/>
      <c r="BL1607" s="435"/>
      <c r="BN1607" s="444"/>
    </row>
    <row r="1608" spans="1:66" s="28" customFormat="1" ht="12" customHeight="1">
      <c r="A1608" s="362">
        <v>25321013</v>
      </c>
      <c r="B1608" s="290" t="str">
        <f t="shared" si="958"/>
        <v>25321013</v>
      </c>
      <c r="C1608" s="450" t="s">
        <v>2361</v>
      </c>
      <c r="D1608" s="451" t="s">
        <v>2092</v>
      </c>
      <c r="E1608" s="451"/>
      <c r="F1608" s="300">
        <v>43952</v>
      </c>
      <c r="G1608" s="451"/>
      <c r="H1608" s="556">
        <v>0</v>
      </c>
      <c r="I1608" s="556">
        <v>0</v>
      </c>
      <c r="J1608" s="556">
        <v>0</v>
      </c>
      <c r="K1608" s="556">
        <v>0</v>
      </c>
      <c r="L1608" s="556">
        <v>0</v>
      </c>
      <c r="M1608" s="556">
        <v>0</v>
      </c>
      <c r="N1608" s="556">
        <v>0</v>
      </c>
      <c r="O1608" s="556">
        <v>0</v>
      </c>
      <c r="P1608" s="556">
        <v>0</v>
      </c>
      <c r="Q1608" s="556">
        <v>0</v>
      </c>
      <c r="R1608" s="556">
        <v>0</v>
      </c>
      <c r="S1608" s="556">
        <v>0</v>
      </c>
      <c r="T1608" s="556">
        <v>0</v>
      </c>
      <c r="U1608" s="556"/>
      <c r="V1608" s="556">
        <f t="shared" si="966"/>
        <v>0</v>
      </c>
      <c r="W1608" s="292"/>
      <c r="X1608" s="293"/>
      <c r="Y1608" s="548">
        <f t="shared" si="1008"/>
        <v>0</v>
      </c>
      <c r="Z1608" s="549">
        <f t="shared" si="1008"/>
        <v>0</v>
      </c>
      <c r="AA1608" s="549">
        <f t="shared" si="1008"/>
        <v>0</v>
      </c>
      <c r="AB1608" s="282">
        <f t="shared" si="963"/>
        <v>0</v>
      </c>
      <c r="AC1608" s="281">
        <f t="shared" si="964"/>
        <v>0</v>
      </c>
      <c r="AD1608" s="549">
        <f t="shared" si="967"/>
        <v>0</v>
      </c>
      <c r="AE1608" s="553">
        <f t="shared" si="968"/>
        <v>0</v>
      </c>
      <c r="AF1608" s="282">
        <f t="shared" si="969"/>
        <v>0</v>
      </c>
      <c r="AG1608" s="283">
        <f t="shared" si="972"/>
        <v>0</v>
      </c>
      <c r="AH1608" s="281">
        <f t="shared" si="993"/>
        <v>0</v>
      </c>
      <c r="AI1608" s="551">
        <f t="shared" si="1003"/>
        <v>0</v>
      </c>
      <c r="AJ1608" s="549">
        <f t="shared" si="1003"/>
        <v>0</v>
      </c>
      <c r="AK1608" s="549">
        <f t="shared" si="1003"/>
        <v>0</v>
      </c>
      <c r="AL1608" s="282">
        <f t="shared" si="1035"/>
        <v>0</v>
      </c>
      <c r="AM1608" s="281">
        <f t="shared" si="1036"/>
        <v>0</v>
      </c>
      <c r="AN1608" s="549">
        <f t="shared" si="1009"/>
        <v>0</v>
      </c>
      <c r="AO1608" s="549">
        <f t="shared" si="1010"/>
        <v>0</v>
      </c>
      <c r="AP1608" s="549">
        <f t="shared" si="961"/>
        <v>0</v>
      </c>
      <c r="AQ1608" s="283">
        <f t="shared" ref="AQ1608" si="1046">SUM(AN1608:AP1608)</f>
        <v>0</v>
      </c>
      <c r="AR1608" s="281">
        <f t="shared" si="1007"/>
        <v>0</v>
      </c>
      <c r="AT1608" s="446"/>
      <c r="AU1608" s="344"/>
      <c r="AV1608" s="447" t="str">
        <f t="shared" si="1012"/>
        <v>CA</v>
      </c>
      <c r="AW1608" s="447" t="str">
        <f t="shared" si="1012"/>
        <v>CL</v>
      </c>
      <c r="AX1608" s="447" t="str">
        <f t="shared" si="1012"/>
        <v>AIC</v>
      </c>
      <c r="AY1608" s="447" t="str">
        <f t="shared" si="1014"/>
        <v>ERB</v>
      </c>
      <c r="AZ1608" s="447" t="str">
        <f t="shared" si="1014"/>
        <v>GRB</v>
      </c>
      <c r="BA1608" s="447" t="str">
        <f t="shared" si="1014"/>
        <v>Non-Op</v>
      </c>
      <c r="BC1608" s="445" t="s">
        <v>2342</v>
      </c>
      <c r="BD1608" s="552">
        <f t="shared" si="974"/>
        <v>0</v>
      </c>
      <c r="BF1608" s="435"/>
      <c r="BG1608" s="435"/>
      <c r="BH1608" s="435"/>
      <c r="BI1608" s="435"/>
      <c r="BJ1608" s="435"/>
      <c r="BK1608" s="435"/>
      <c r="BL1608" s="435"/>
      <c r="BN1608" s="444"/>
    </row>
    <row r="1609" spans="1:66" s="28" customFormat="1" ht="12" customHeight="1">
      <c r="A1609" s="362">
        <v>25321022</v>
      </c>
      <c r="B1609" s="290" t="str">
        <f t="shared" si="958"/>
        <v>25321022</v>
      </c>
      <c r="C1609" s="450" t="s">
        <v>2272</v>
      </c>
      <c r="D1609" s="451" t="s">
        <v>2092</v>
      </c>
      <c r="E1609" s="451"/>
      <c r="F1609" s="300">
        <v>44531</v>
      </c>
      <c r="G1609" s="451"/>
      <c r="H1609" s="556">
        <v>-4695627.38</v>
      </c>
      <c r="I1609" s="556">
        <v>-4552485.6100000003</v>
      </c>
      <c r="J1609" s="556">
        <v>-4357216.58</v>
      </c>
      <c r="K1609" s="556">
        <v>-4105496.5</v>
      </c>
      <c r="L1609" s="556">
        <v>-3930845.12</v>
      </c>
      <c r="M1609" s="556">
        <v>-3869756.55</v>
      </c>
      <c r="N1609" s="556">
        <v>-3797383.88</v>
      </c>
      <c r="O1609" s="556">
        <v>-3793678.03</v>
      </c>
      <c r="P1609" s="556">
        <v>-3792768.73</v>
      </c>
      <c r="Q1609" s="556">
        <v>-3792765.81</v>
      </c>
      <c r="R1609" s="556">
        <v>-3792757.71</v>
      </c>
      <c r="S1609" s="556">
        <v>-3792773.91</v>
      </c>
      <c r="T1609" s="556">
        <v>-3793040.46</v>
      </c>
      <c r="U1609" s="556"/>
      <c r="V1609" s="556">
        <f t="shared" si="966"/>
        <v>-3985188.5291666673</v>
      </c>
      <c r="W1609" s="292"/>
      <c r="X1609" s="293"/>
      <c r="Y1609" s="548">
        <f t="shared" si="1008"/>
        <v>0</v>
      </c>
      <c r="Z1609" s="549">
        <f t="shared" si="1008"/>
        <v>-3793040.46</v>
      </c>
      <c r="AA1609" s="549">
        <f t="shared" si="1008"/>
        <v>0</v>
      </c>
      <c r="AB1609" s="282">
        <f t="shared" ref="AB1609" si="1047">T1609-SUM(Y1609:AA1609)</f>
        <v>0</v>
      </c>
      <c r="AC1609" s="281">
        <f t="shared" ref="AC1609" si="1048">T1609-SUM(Y1609:AA1609)-AB1609</f>
        <v>0</v>
      </c>
      <c r="AD1609" s="549">
        <f t="shared" si="967"/>
        <v>0</v>
      </c>
      <c r="AE1609" s="553">
        <f t="shared" si="968"/>
        <v>0</v>
      </c>
      <c r="AF1609" s="282">
        <f t="shared" si="969"/>
        <v>0</v>
      </c>
      <c r="AG1609" s="283">
        <f t="shared" ref="AG1609" si="1049">SUM(AD1609:AF1609)</f>
        <v>0</v>
      </c>
      <c r="AH1609" s="281">
        <f t="shared" si="993"/>
        <v>0</v>
      </c>
      <c r="AI1609" s="551">
        <f t="shared" si="1003"/>
        <v>0</v>
      </c>
      <c r="AJ1609" s="549">
        <f t="shared" si="1003"/>
        <v>-3985188.5291666673</v>
      </c>
      <c r="AK1609" s="549">
        <f t="shared" si="1003"/>
        <v>0</v>
      </c>
      <c r="AL1609" s="282">
        <f t="shared" ref="AL1609" si="1050">V1609-SUM(AI1609:AK1609)</f>
        <v>0</v>
      </c>
      <c r="AM1609" s="281">
        <f t="shared" ref="AM1609" si="1051">V1609-SUM(AI1609:AK1609)-AL1609</f>
        <v>0</v>
      </c>
      <c r="AN1609" s="549">
        <f t="shared" si="1009"/>
        <v>0</v>
      </c>
      <c r="AO1609" s="549">
        <f t="shared" si="1010"/>
        <v>0</v>
      </c>
      <c r="AP1609" s="549">
        <f t="shared" si="961"/>
        <v>0</v>
      </c>
      <c r="AQ1609" s="283">
        <f t="shared" ref="AQ1609" si="1052">SUM(AN1609:AP1609)</f>
        <v>0</v>
      </c>
      <c r="AR1609" s="281">
        <f t="shared" si="1007"/>
        <v>0</v>
      </c>
      <c r="AT1609" s="446"/>
      <c r="AU1609" s="344"/>
      <c r="AV1609" s="447" t="str">
        <f t="shared" si="1012"/>
        <v>CA</v>
      </c>
      <c r="AW1609" s="447" t="str">
        <f t="shared" si="1012"/>
        <v>CL</v>
      </c>
      <c r="AX1609" s="447" t="str">
        <f t="shared" si="1012"/>
        <v>AIC</v>
      </c>
      <c r="AY1609" s="447" t="str">
        <f t="shared" si="1014"/>
        <v>ERB</v>
      </c>
      <c r="AZ1609" s="447" t="str">
        <f t="shared" si="1014"/>
        <v>GRB</v>
      </c>
      <c r="BA1609" s="447" t="str">
        <f t="shared" si="1014"/>
        <v>Non-Op</v>
      </c>
      <c r="BC1609" s="445" t="s">
        <v>2342</v>
      </c>
      <c r="BD1609" s="552">
        <f t="shared" si="974"/>
        <v>-3793040.46</v>
      </c>
      <c r="BF1609" s="435"/>
      <c r="BG1609" s="435"/>
      <c r="BH1609" s="435"/>
      <c r="BI1609" s="435"/>
      <c r="BJ1609" s="435"/>
      <c r="BK1609" s="435"/>
      <c r="BL1609" s="435"/>
      <c r="BN1609" s="444"/>
    </row>
    <row r="1610" spans="1:66" s="28" customFormat="1" ht="12" customHeight="1">
      <c r="A1610" s="362">
        <v>25321023</v>
      </c>
      <c r="B1610" s="290" t="str">
        <f t="shared" si="958"/>
        <v>25321023</v>
      </c>
      <c r="C1610" s="450" t="s">
        <v>2362</v>
      </c>
      <c r="D1610" s="451" t="s">
        <v>2092</v>
      </c>
      <c r="E1610" s="451"/>
      <c r="F1610" s="300">
        <v>43922</v>
      </c>
      <c r="G1610" s="451"/>
      <c r="H1610" s="556">
        <v>-6840962.1200000001</v>
      </c>
      <c r="I1610" s="556">
        <v>-6840962.1200000001</v>
      </c>
      <c r="J1610" s="556">
        <v>-6840962.1200000001</v>
      </c>
      <c r="K1610" s="556">
        <v>-6840962.1200000001</v>
      </c>
      <c r="L1610" s="556">
        <v>-6840962.1200000001</v>
      </c>
      <c r="M1610" s="556">
        <v>-6840962.1200000001</v>
      </c>
      <c r="N1610" s="556">
        <v>-6840962.1200000001</v>
      </c>
      <c r="O1610" s="556">
        <v>-6840962.1200000001</v>
      </c>
      <c r="P1610" s="556">
        <v>-6840962.1200000001</v>
      </c>
      <c r="Q1610" s="556">
        <v>-6840962.1200000001</v>
      </c>
      <c r="R1610" s="556">
        <v>-6840962.1200000001</v>
      </c>
      <c r="S1610" s="556">
        <v>-6840962.1200000001</v>
      </c>
      <c r="T1610" s="556">
        <v>0</v>
      </c>
      <c r="U1610" s="556"/>
      <c r="V1610" s="556">
        <f t="shared" si="966"/>
        <v>-6555922.0316666663</v>
      </c>
      <c r="W1610" s="292"/>
      <c r="X1610" s="293"/>
      <c r="Y1610" s="548">
        <f t="shared" si="1008"/>
        <v>0</v>
      </c>
      <c r="Z1610" s="549">
        <f t="shared" si="1008"/>
        <v>0</v>
      </c>
      <c r="AA1610" s="549">
        <f t="shared" si="1008"/>
        <v>0</v>
      </c>
      <c r="AB1610" s="282">
        <f t="shared" si="963"/>
        <v>0</v>
      </c>
      <c r="AC1610" s="281">
        <f t="shared" si="964"/>
        <v>0</v>
      </c>
      <c r="AD1610" s="549">
        <f t="shared" si="967"/>
        <v>0</v>
      </c>
      <c r="AE1610" s="553">
        <f t="shared" si="968"/>
        <v>0</v>
      </c>
      <c r="AF1610" s="282">
        <f t="shared" si="969"/>
        <v>0</v>
      </c>
      <c r="AG1610" s="283">
        <f t="shared" si="972"/>
        <v>0</v>
      </c>
      <c r="AH1610" s="281">
        <f t="shared" si="993"/>
        <v>0</v>
      </c>
      <c r="AI1610" s="551">
        <f t="shared" si="1003"/>
        <v>0</v>
      </c>
      <c r="AJ1610" s="549">
        <f t="shared" si="1003"/>
        <v>-6555922.0316666663</v>
      </c>
      <c r="AK1610" s="549">
        <f t="shared" si="1003"/>
        <v>0</v>
      </c>
      <c r="AL1610" s="282">
        <f t="shared" si="1035"/>
        <v>0</v>
      </c>
      <c r="AM1610" s="281">
        <f t="shared" si="1036"/>
        <v>0</v>
      </c>
      <c r="AN1610" s="549">
        <f t="shared" si="1009"/>
        <v>0</v>
      </c>
      <c r="AO1610" s="549">
        <f t="shared" si="1010"/>
        <v>0</v>
      </c>
      <c r="AP1610" s="549">
        <f t="shared" si="961"/>
        <v>0</v>
      </c>
      <c r="AQ1610" s="283">
        <f t="shared" si="951"/>
        <v>0</v>
      </c>
      <c r="AR1610" s="281">
        <f t="shared" si="1007"/>
        <v>0</v>
      </c>
      <c r="AT1610" s="446"/>
      <c r="AU1610" s="344"/>
      <c r="AV1610" s="447" t="str">
        <f t="shared" si="1012"/>
        <v>CA</v>
      </c>
      <c r="AW1610" s="447" t="str">
        <f t="shared" si="1012"/>
        <v>CL</v>
      </c>
      <c r="AX1610" s="447" t="str">
        <f t="shared" si="1012"/>
        <v>AIC</v>
      </c>
      <c r="AY1610" s="447" t="str">
        <f t="shared" si="1014"/>
        <v>ERB</v>
      </c>
      <c r="AZ1610" s="447" t="str">
        <f t="shared" si="1014"/>
        <v>GRB</v>
      </c>
      <c r="BA1610" s="447" t="str">
        <f t="shared" si="1014"/>
        <v>Non-Op</v>
      </c>
      <c r="BC1610" s="445" t="s">
        <v>2342</v>
      </c>
      <c r="BD1610" s="552">
        <f t="shared" si="974"/>
        <v>0</v>
      </c>
      <c r="BF1610" s="435"/>
      <c r="BG1610" s="435"/>
      <c r="BH1610" s="435"/>
      <c r="BI1610" s="435"/>
      <c r="BJ1610" s="435"/>
      <c r="BK1610" s="435"/>
      <c r="BL1610" s="435"/>
      <c r="BN1610" s="444"/>
    </row>
    <row r="1611" spans="1:66" s="28" customFormat="1" ht="12" customHeight="1">
      <c r="A1611" s="324">
        <v>25321033</v>
      </c>
      <c r="B1611" s="290" t="str">
        <f t="shared" si="958"/>
        <v>25321033</v>
      </c>
      <c r="C1611" s="450" t="s">
        <v>2363</v>
      </c>
      <c r="D1611" s="451" t="s">
        <v>2092</v>
      </c>
      <c r="E1611" s="451"/>
      <c r="F1611" s="300">
        <v>43983</v>
      </c>
      <c r="G1611" s="451"/>
      <c r="H1611" s="556">
        <v>0</v>
      </c>
      <c r="I1611" s="556">
        <v>0</v>
      </c>
      <c r="J1611" s="556">
        <v>0</v>
      </c>
      <c r="K1611" s="556">
        <v>0</v>
      </c>
      <c r="L1611" s="556">
        <v>0</v>
      </c>
      <c r="M1611" s="556">
        <v>0</v>
      </c>
      <c r="N1611" s="556">
        <v>0</v>
      </c>
      <c r="O1611" s="556">
        <v>0</v>
      </c>
      <c r="P1611" s="556">
        <v>0</v>
      </c>
      <c r="Q1611" s="556">
        <v>0</v>
      </c>
      <c r="R1611" s="556">
        <v>0</v>
      </c>
      <c r="S1611" s="556">
        <v>-1752927.67</v>
      </c>
      <c r="T1611" s="556">
        <v>-1752927.67</v>
      </c>
      <c r="U1611" s="556"/>
      <c r="V1611" s="556">
        <f t="shared" si="966"/>
        <v>-219115.95874999999</v>
      </c>
      <c r="W1611" s="292"/>
      <c r="X1611" s="293"/>
      <c r="Y1611" s="548">
        <f t="shared" si="1008"/>
        <v>0</v>
      </c>
      <c r="Z1611" s="549">
        <f t="shared" si="1008"/>
        <v>-1752927.67</v>
      </c>
      <c r="AA1611" s="549">
        <f t="shared" si="1008"/>
        <v>0</v>
      </c>
      <c r="AB1611" s="282">
        <f t="shared" si="963"/>
        <v>0</v>
      </c>
      <c r="AC1611" s="281">
        <f t="shared" si="964"/>
        <v>0</v>
      </c>
      <c r="AD1611" s="549">
        <f t="shared" si="967"/>
        <v>0</v>
      </c>
      <c r="AE1611" s="553">
        <f t="shared" si="968"/>
        <v>0</v>
      </c>
      <c r="AF1611" s="282">
        <f t="shared" si="969"/>
        <v>0</v>
      </c>
      <c r="AG1611" s="283">
        <f t="shared" si="972"/>
        <v>0</v>
      </c>
      <c r="AH1611" s="281">
        <f t="shared" si="993"/>
        <v>0</v>
      </c>
      <c r="AI1611" s="551">
        <f t="shared" si="1003"/>
        <v>0</v>
      </c>
      <c r="AJ1611" s="549">
        <f t="shared" si="1003"/>
        <v>-219115.95874999999</v>
      </c>
      <c r="AK1611" s="549">
        <f t="shared" si="1003"/>
        <v>0</v>
      </c>
      <c r="AL1611" s="282">
        <f t="shared" si="1035"/>
        <v>0</v>
      </c>
      <c r="AM1611" s="281">
        <f t="shared" si="1036"/>
        <v>0</v>
      </c>
      <c r="AN1611" s="549">
        <f t="shared" si="1009"/>
        <v>0</v>
      </c>
      <c r="AO1611" s="549">
        <f t="shared" si="1010"/>
        <v>0</v>
      </c>
      <c r="AP1611" s="549">
        <f t="shared" si="961"/>
        <v>0</v>
      </c>
      <c r="AQ1611" s="283">
        <f t="shared" ref="AQ1611:AQ1612" si="1053">SUM(AN1611:AP1611)</f>
        <v>0</v>
      </c>
      <c r="AR1611" s="281">
        <f t="shared" si="1007"/>
        <v>0</v>
      </c>
      <c r="AT1611" s="446"/>
      <c r="AU1611" s="344"/>
      <c r="AV1611" s="447" t="str">
        <f t="shared" si="1012"/>
        <v>CA</v>
      </c>
      <c r="AW1611" s="447" t="str">
        <f t="shared" si="1012"/>
        <v>CL</v>
      </c>
      <c r="AX1611" s="447" t="str">
        <f t="shared" si="1012"/>
        <v>AIC</v>
      </c>
      <c r="AY1611" s="447" t="str">
        <f t="shared" si="1014"/>
        <v>ERB</v>
      </c>
      <c r="AZ1611" s="447" t="str">
        <f t="shared" si="1014"/>
        <v>GRB</v>
      </c>
      <c r="BA1611" s="447" t="str">
        <f t="shared" si="1014"/>
        <v>Non-Op</v>
      </c>
      <c r="BC1611" s="445" t="s">
        <v>2342</v>
      </c>
      <c r="BD1611" s="552">
        <f t="shared" si="974"/>
        <v>-1752927.67</v>
      </c>
      <c r="BF1611" s="435"/>
      <c r="BG1611" s="435"/>
      <c r="BH1611" s="435"/>
      <c r="BI1611" s="435"/>
      <c r="BJ1611" s="435"/>
      <c r="BK1611" s="435"/>
      <c r="BL1611" s="435"/>
      <c r="BN1611" s="444"/>
    </row>
    <row r="1612" spans="1:66" s="28" customFormat="1" ht="12" customHeight="1">
      <c r="A1612" s="324">
        <v>25321043</v>
      </c>
      <c r="B1612" s="290" t="str">
        <f t="shared" si="958"/>
        <v>25321043</v>
      </c>
      <c r="C1612" s="450" t="s">
        <v>2364</v>
      </c>
      <c r="D1612" s="451" t="s">
        <v>2092</v>
      </c>
      <c r="E1612" s="451"/>
      <c r="F1612" s="300">
        <v>43983</v>
      </c>
      <c r="G1612" s="451"/>
      <c r="H1612" s="556">
        <v>0</v>
      </c>
      <c r="I1612" s="556">
        <v>0</v>
      </c>
      <c r="J1612" s="556">
        <v>0</v>
      </c>
      <c r="K1612" s="556">
        <v>0</v>
      </c>
      <c r="L1612" s="556">
        <v>0</v>
      </c>
      <c r="M1612" s="556">
        <v>0</v>
      </c>
      <c r="N1612" s="556">
        <v>0</v>
      </c>
      <c r="O1612" s="556">
        <v>0</v>
      </c>
      <c r="P1612" s="556">
        <v>0</v>
      </c>
      <c r="Q1612" s="556">
        <v>0</v>
      </c>
      <c r="R1612" s="556">
        <v>0</v>
      </c>
      <c r="S1612" s="556">
        <v>0</v>
      </c>
      <c r="T1612" s="556">
        <v>0</v>
      </c>
      <c r="U1612" s="556"/>
      <c r="V1612" s="556">
        <f t="shared" si="966"/>
        <v>0</v>
      </c>
      <c r="W1612" s="292"/>
      <c r="X1612" s="293"/>
      <c r="Y1612" s="548">
        <f t="shared" si="1008"/>
        <v>0</v>
      </c>
      <c r="Z1612" s="549">
        <f t="shared" si="1008"/>
        <v>0</v>
      </c>
      <c r="AA1612" s="549">
        <f t="shared" si="1008"/>
        <v>0</v>
      </c>
      <c r="AB1612" s="282">
        <f t="shared" si="963"/>
        <v>0</v>
      </c>
      <c r="AC1612" s="281">
        <f t="shared" si="964"/>
        <v>0</v>
      </c>
      <c r="AD1612" s="549">
        <f t="shared" si="967"/>
        <v>0</v>
      </c>
      <c r="AE1612" s="553">
        <f t="shared" si="968"/>
        <v>0</v>
      </c>
      <c r="AF1612" s="282">
        <f t="shared" si="969"/>
        <v>0</v>
      </c>
      <c r="AG1612" s="283">
        <f t="shared" si="972"/>
        <v>0</v>
      </c>
      <c r="AH1612" s="281">
        <f t="shared" si="993"/>
        <v>0</v>
      </c>
      <c r="AI1612" s="551">
        <f t="shared" si="1003"/>
        <v>0</v>
      </c>
      <c r="AJ1612" s="549">
        <f t="shared" si="1003"/>
        <v>0</v>
      </c>
      <c r="AK1612" s="549">
        <f t="shared" si="1003"/>
        <v>0</v>
      </c>
      <c r="AL1612" s="282">
        <f t="shared" si="1035"/>
        <v>0</v>
      </c>
      <c r="AM1612" s="281">
        <f t="shared" si="1036"/>
        <v>0</v>
      </c>
      <c r="AN1612" s="549">
        <f t="shared" si="1009"/>
        <v>0</v>
      </c>
      <c r="AO1612" s="549">
        <f t="shared" si="1010"/>
        <v>0</v>
      </c>
      <c r="AP1612" s="549">
        <f t="shared" ref="AP1612:AP1683" si="1054">IF($D1612=AP$5,$V1612,IF($D1612=AP$4, $V1612*$AL$2,0))</f>
        <v>0</v>
      </c>
      <c r="AQ1612" s="283">
        <f t="shared" si="1053"/>
        <v>0</v>
      </c>
      <c r="AR1612" s="281">
        <f t="shared" si="1007"/>
        <v>0</v>
      </c>
      <c r="AT1612" s="446"/>
      <c r="AU1612" s="344"/>
      <c r="AV1612" s="447" t="str">
        <f t="shared" si="1012"/>
        <v>CA</v>
      </c>
      <c r="AW1612" s="447" t="str">
        <f t="shared" si="1012"/>
        <v>CL</v>
      </c>
      <c r="AX1612" s="447" t="str">
        <f t="shared" si="1012"/>
        <v>AIC</v>
      </c>
      <c r="AY1612" s="447" t="str">
        <f t="shared" si="1014"/>
        <v>ERB</v>
      </c>
      <c r="AZ1612" s="447" t="str">
        <f t="shared" si="1014"/>
        <v>GRB</v>
      </c>
      <c r="BA1612" s="447" t="str">
        <f t="shared" si="1014"/>
        <v>Non-Op</v>
      </c>
      <c r="BC1612" s="445" t="s">
        <v>2342</v>
      </c>
      <c r="BD1612" s="552">
        <f t="shared" si="974"/>
        <v>0</v>
      </c>
      <c r="BF1612" s="435"/>
      <c r="BG1612" s="435"/>
      <c r="BH1612" s="435"/>
      <c r="BI1612" s="435"/>
      <c r="BJ1612" s="435"/>
      <c r="BK1612" s="435"/>
      <c r="BL1612" s="435"/>
      <c r="BN1612" s="444"/>
    </row>
    <row r="1613" spans="1:66" s="28" customFormat="1" ht="12" customHeight="1">
      <c r="A1613" s="362">
        <v>25321051</v>
      </c>
      <c r="B1613" s="290" t="str">
        <f t="shared" si="958"/>
        <v>25321051</v>
      </c>
      <c r="C1613" s="450" t="s">
        <v>2365</v>
      </c>
      <c r="D1613" s="451" t="s">
        <v>2092</v>
      </c>
      <c r="E1613" s="451"/>
      <c r="F1613" s="300">
        <v>44256</v>
      </c>
      <c r="G1613" s="451"/>
      <c r="H1613" s="556">
        <v>0</v>
      </c>
      <c r="I1613" s="556">
        <v>0</v>
      </c>
      <c r="J1613" s="556">
        <v>0</v>
      </c>
      <c r="K1613" s="556">
        <v>0</v>
      </c>
      <c r="L1613" s="556">
        <v>0</v>
      </c>
      <c r="M1613" s="556">
        <v>0</v>
      </c>
      <c r="N1613" s="556">
        <v>0</v>
      </c>
      <c r="O1613" s="556">
        <v>0</v>
      </c>
      <c r="P1613" s="556">
        <v>0</v>
      </c>
      <c r="Q1613" s="556">
        <v>0</v>
      </c>
      <c r="R1613" s="556">
        <v>0</v>
      </c>
      <c r="S1613" s="556">
        <v>0</v>
      </c>
      <c r="T1613" s="556">
        <v>0</v>
      </c>
      <c r="U1613" s="556"/>
      <c r="V1613" s="556">
        <f t="shared" si="966"/>
        <v>0</v>
      </c>
      <c r="W1613" s="292"/>
      <c r="X1613" s="293"/>
      <c r="Y1613" s="548">
        <f t="shared" si="1008"/>
        <v>0</v>
      </c>
      <c r="Z1613" s="549">
        <f t="shared" si="1008"/>
        <v>0</v>
      </c>
      <c r="AA1613" s="549">
        <f t="shared" si="1008"/>
        <v>0</v>
      </c>
      <c r="AB1613" s="282">
        <f t="shared" si="963"/>
        <v>0</v>
      </c>
      <c r="AC1613" s="281">
        <f t="shared" si="964"/>
        <v>0</v>
      </c>
      <c r="AD1613" s="549">
        <f t="shared" si="967"/>
        <v>0</v>
      </c>
      <c r="AE1613" s="553">
        <f t="shared" si="968"/>
        <v>0</v>
      </c>
      <c r="AF1613" s="282">
        <f t="shared" si="969"/>
        <v>0</v>
      </c>
      <c r="AG1613" s="283">
        <f t="shared" ref="AG1613:AG1614" si="1055">SUM(AD1613:AF1613)</f>
        <v>0</v>
      </c>
      <c r="AH1613" s="281">
        <f t="shared" si="993"/>
        <v>0</v>
      </c>
      <c r="AI1613" s="551">
        <f t="shared" si="1003"/>
        <v>0</v>
      </c>
      <c r="AJ1613" s="549">
        <f t="shared" si="1003"/>
        <v>0</v>
      </c>
      <c r="AK1613" s="549">
        <f t="shared" si="1003"/>
        <v>0</v>
      </c>
      <c r="AL1613" s="282">
        <f t="shared" si="1035"/>
        <v>0</v>
      </c>
      <c r="AM1613" s="281">
        <f t="shared" si="1036"/>
        <v>0</v>
      </c>
      <c r="AN1613" s="549">
        <f t="shared" si="1009"/>
        <v>0</v>
      </c>
      <c r="AO1613" s="549">
        <f t="shared" si="1010"/>
        <v>0</v>
      </c>
      <c r="AP1613" s="549">
        <f t="shared" si="1054"/>
        <v>0</v>
      </c>
      <c r="AQ1613" s="283">
        <f t="shared" ref="AQ1613:AQ1619" si="1056">SUM(AN1613:AP1613)</f>
        <v>0</v>
      </c>
      <c r="AR1613" s="281">
        <f t="shared" si="1007"/>
        <v>0</v>
      </c>
      <c r="AT1613" s="446"/>
      <c r="AU1613" s="344"/>
      <c r="AV1613" s="447" t="str">
        <f t="shared" si="1012"/>
        <v>CA</v>
      </c>
      <c r="AW1613" s="447" t="str">
        <f t="shared" si="1012"/>
        <v>CL</v>
      </c>
      <c r="AX1613" s="447" t="str">
        <f t="shared" si="1012"/>
        <v>AIC</v>
      </c>
      <c r="AY1613" s="447" t="str">
        <f t="shared" si="1014"/>
        <v>ERB</v>
      </c>
      <c r="AZ1613" s="447" t="str">
        <f t="shared" si="1014"/>
        <v>GRB</v>
      </c>
      <c r="BA1613" s="447" t="str">
        <f t="shared" si="1014"/>
        <v>Non-Op</v>
      </c>
      <c r="BC1613" s="445" t="s">
        <v>2342</v>
      </c>
      <c r="BD1613" s="552">
        <f t="shared" si="974"/>
        <v>0</v>
      </c>
      <c r="BF1613" s="435"/>
      <c r="BG1613" s="435"/>
      <c r="BH1613" s="435"/>
      <c r="BI1613" s="435"/>
      <c r="BJ1613" s="435"/>
      <c r="BK1613" s="435"/>
      <c r="BL1613" s="435"/>
      <c r="BN1613" s="444"/>
    </row>
    <row r="1614" spans="1:66" s="28" customFormat="1" ht="12" customHeight="1">
      <c r="A1614" s="362">
        <v>25321052</v>
      </c>
      <c r="B1614" s="290" t="str">
        <f t="shared" si="958"/>
        <v>25321052</v>
      </c>
      <c r="C1614" s="450" t="s">
        <v>2366</v>
      </c>
      <c r="D1614" s="451" t="s">
        <v>2092</v>
      </c>
      <c r="E1614" s="451"/>
      <c r="F1614" s="300">
        <v>44256</v>
      </c>
      <c r="G1614" s="451"/>
      <c r="H1614" s="556">
        <v>0</v>
      </c>
      <c r="I1614" s="556">
        <v>0</v>
      </c>
      <c r="J1614" s="556">
        <v>0</v>
      </c>
      <c r="K1614" s="556">
        <v>0</v>
      </c>
      <c r="L1614" s="556">
        <v>0</v>
      </c>
      <c r="M1614" s="556">
        <v>0</v>
      </c>
      <c r="N1614" s="556">
        <v>0</v>
      </c>
      <c r="O1614" s="556">
        <v>0</v>
      </c>
      <c r="P1614" s="556">
        <v>0</v>
      </c>
      <c r="Q1614" s="556">
        <v>0</v>
      </c>
      <c r="R1614" s="556">
        <v>0</v>
      </c>
      <c r="S1614" s="556">
        <v>0</v>
      </c>
      <c r="T1614" s="556">
        <v>0</v>
      </c>
      <c r="U1614" s="556"/>
      <c r="V1614" s="556">
        <f t="shared" si="966"/>
        <v>0</v>
      </c>
      <c r="W1614" s="292"/>
      <c r="X1614" s="293"/>
      <c r="Y1614" s="548">
        <f t="shared" si="1008"/>
        <v>0</v>
      </c>
      <c r="Z1614" s="549">
        <f t="shared" si="1008"/>
        <v>0</v>
      </c>
      <c r="AA1614" s="549">
        <f t="shared" si="1008"/>
        <v>0</v>
      </c>
      <c r="AB1614" s="282">
        <f t="shared" si="963"/>
        <v>0</v>
      </c>
      <c r="AC1614" s="281">
        <f t="shared" si="964"/>
        <v>0</v>
      </c>
      <c r="AD1614" s="549">
        <f t="shared" si="967"/>
        <v>0</v>
      </c>
      <c r="AE1614" s="553">
        <f t="shared" si="968"/>
        <v>0</v>
      </c>
      <c r="AF1614" s="282">
        <f t="shared" si="969"/>
        <v>0</v>
      </c>
      <c r="AG1614" s="283">
        <f t="shared" si="1055"/>
        <v>0</v>
      </c>
      <c r="AH1614" s="281">
        <f t="shared" si="993"/>
        <v>0</v>
      </c>
      <c r="AI1614" s="551">
        <f t="shared" ref="AI1614:AK1629" si="1057">IF($D1614=AI$5,$V1614,0)</f>
        <v>0</v>
      </c>
      <c r="AJ1614" s="549">
        <f t="shared" si="1057"/>
        <v>0</v>
      </c>
      <c r="AK1614" s="549">
        <f t="shared" si="1057"/>
        <v>0</v>
      </c>
      <c r="AL1614" s="282">
        <f t="shared" si="1035"/>
        <v>0</v>
      </c>
      <c r="AM1614" s="281">
        <f t="shared" si="1036"/>
        <v>0</v>
      </c>
      <c r="AN1614" s="549">
        <f t="shared" si="1009"/>
        <v>0</v>
      </c>
      <c r="AO1614" s="549">
        <f t="shared" si="1010"/>
        <v>0</v>
      </c>
      <c r="AP1614" s="549">
        <f t="shared" si="1054"/>
        <v>0</v>
      </c>
      <c r="AQ1614" s="283">
        <f t="shared" si="1056"/>
        <v>0</v>
      </c>
      <c r="AR1614" s="281">
        <f t="shared" si="1007"/>
        <v>0</v>
      </c>
      <c r="AT1614" s="446"/>
      <c r="AU1614" s="344"/>
      <c r="AV1614" s="447" t="str">
        <f t="shared" si="1012"/>
        <v>CA</v>
      </c>
      <c r="AW1614" s="447" t="str">
        <f t="shared" si="1012"/>
        <v>CL</v>
      </c>
      <c r="AX1614" s="447" t="str">
        <f t="shared" si="1012"/>
        <v>AIC</v>
      </c>
      <c r="AY1614" s="447" t="str">
        <f t="shared" si="1014"/>
        <v>ERB</v>
      </c>
      <c r="AZ1614" s="447" t="str">
        <f t="shared" si="1014"/>
        <v>GRB</v>
      </c>
      <c r="BA1614" s="447" t="str">
        <f t="shared" si="1014"/>
        <v>Non-Op</v>
      </c>
      <c r="BC1614" s="445" t="s">
        <v>2342</v>
      </c>
      <c r="BD1614" s="552">
        <f t="shared" si="974"/>
        <v>0</v>
      </c>
      <c r="BF1614" s="435"/>
      <c r="BG1614" s="435"/>
      <c r="BH1614" s="435"/>
      <c r="BI1614" s="435"/>
      <c r="BJ1614" s="435"/>
      <c r="BK1614" s="435"/>
      <c r="BL1614" s="435"/>
      <c r="BN1614" s="444"/>
    </row>
    <row r="1615" spans="1:66" s="28" customFormat="1" ht="12" customHeight="1">
      <c r="A1615" s="362">
        <v>25321053</v>
      </c>
      <c r="B1615" s="290" t="str">
        <f t="shared" si="958"/>
        <v>25321053</v>
      </c>
      <c r="C1615" s="450" t="s">
        <v>3026</v>
      </c>
      <c r="D1615" s="451" t="s">
        <v>2092</v>
      </c>
      <c r="E1615" s="451"/>
      <c r="F1615" s="300">
        <v>44531</v>
      </c>
      <c r="G1615" s="451"/>
      <c r="H1615" s="556">
        <v>-894253.41</v>
      </c>
      <c r="I1615" s="556">
        <v>-873456.82</v>
      </c>
      <c r="J1615" s="556">
        <v>-852660.23</v>
      </c>
      <c r="K1615" s="556">
        <v>-831863.64</v>
      </c>
      <c r="L1615" s="556">
        <v>-811067.05</v>
      </c>
      <c r="M1615" s="556">
        <v>-790270.46</v>
      </c>
      <c r="N1615" s="556">
        <v>-769473.87</v>
      </c>
      <c r="O1615" s="556">
        <v>-748677.28</v>
      </c>
      <c r="P1615" s="556">
        <v>-727880.69</v>
      </c>
      <c r="Q1615" s="556">
        <v>-707084.1</v>
      </c>
      <c r="R1615" s="556">
        <v>-686287.51</v>
      </c>
      <c r="S1615" s="556">
        <v>-665490.92000000004</v>
      </c>
      <c r="T1615" s="556">
        <v>-644694.32999999996</v>
      </c>
      <c r="U1615" s="556"/>
      <c r="V1615" s="556">
        <f t="shared" si="966"/>
        <v>-769473.87</v>
      </c>
      <c r="W1615" s="292"/>
      <c r="X1615" s="293"/>
      <c r="Y1615" s="548">
        <f t="shared" si="1008"/>
        <v>0</v>
      </c>
      <c r="Z1615" s="549">
        <f t="shared" si="1008"/>
        <v>-644694.32999999996</v>
      </c>
      <c r="AA1615" s="549">
        <f t="shared" si="1008"/>
        <v>0</v>
      </c>
      <c r="AB1615" s="282">
        <f t="shared" ref="AB1615" si="1058">T1615-SUM(Y1615:AA1615)</f>
        <v>0</v>
      </c>
      <c r="AC1615" s="281">
        <f t="shared" ref="AC1615" si="1059">T1615-SUM(Y1615:AA1615)-AB1615</f>
        <v>0</v>
      </c>
      <c r="AD1615" s="549">
        <f t="shared" si="967"/>
        <v>0</v>
      </c>
      <c r="AE1615" s="553">
        <f t="shared" si="968"/>
        <v>0</v>
      </c>
      <c r="AF1615" s="282">
        <f t="shared" si="969"/>
        <v>0</v>
      </c>
      <c r="AG1615" s="283">
        <f t="shared" ref="AG1615" si="1060">SUM(AD1615:AF1615)</f>
        <v>0</v>
      </c>
      <c r="AH1615" s="281">
        <f t="shared" si="993"/>
        <v>0</v>
      </c>
      <c r="AI1615" s="551">
        <f t="shared" si="1057"/>
        <v>0</v>
      </c>
      <c r="AJ1615" s="549">
        <f t="shared" si="1057"/>
        <v>-769473.87</v>
      </c>
      <c r="AK1615" s="549">
        <f t="shared" si="1057"/>
        <v>0</v>
      </c>
      <c r="AL1615" s="282">
        <f t="shared" ref="AL1615" si="1061">V1615-SUM(AI1615:AK1615)</f>
        <v>0</v>
      </c>
      <c r="AM1615" s="281">
        <f t="shared" ref="AM1615" si="1062">V1615-SUM(AI1615:AK1615)-AL1615</f>
        <v>0</v>
      </c>
      <c r="AN1615" s="549">
        <f t="shared" si="1009"/>
        <v>0</v>
      </c>
      <c r="AO1615" s="549">
        <f t="shared" si="1010"/>
        <v>0</v>
      </c>
      <c r="AP1615" s="549">
        <f t="shared" si="1054"/>
        <v>0</v>
      </c>
      <c r="AQ1615" s="283">
        <f t="shared" si="1056"/>
        <v>0</v>
      </c>
      <c r="AR1615" s="281">
        <f t="shared" si="1007"/>
        <v>0</v>
      </c>
      <c r="AT1615" s="446"/>
      <c r="AU1615" s="344"/>
      <c r="AV1615" s="447" t="str">
        <f t="shared" si="1012"/>
        <v>CA</v>
      </c>
      <c r="AW1615" s="447" t="str">
        <f t="shared" si="1012"/>
        <v>CL</v>
      </c>
      <c r="AX1615" s="447" t="str">
        <f t="shared" si="1012"/>
        <v>AIC</v>
      </c>
      <c r="AY1615" s="447" t="str">
        <f t="shared" si="1014"/>
        <v>ERB</v>
      </c>
      <c r="AZ1615" s="447" t="str">
        <f t="shared" si="1014"/>
        <v>GRB</v>
      </c>
      <c r="BA1615" s="447" t="str">
        <f t="shared" si="1014"/>
        <v>Non-Op</v>
      </c>
      <c r="BC1615" s="445" t="s">
        <v>2342</v>
      </c>
      <c r="BD1615" s="552">
        <f t="shared" si="974"/>
        <v>-644694.32999999996</v>
      </c>
      <c r="BF1615" s="435"/>
      <c r="BG1615" s="435"/>
      <c r="BH1615" s="435"/>
      <c r="BI1615" s="435"/>
      <c r="BJ1615" s="435"/>
      <c r="BK1615" s="435"/>
      <c r="BL1615" s="435"/>
      <c r="BN1615" s="444"/>
    </row>
    <row r="1616" spans="1:66" s="28" customFormat="1" ht="12" customHeight="1">
      <c r="A1616" s="362">
        <v>25321061</v>
      </c>
      <c r="B1616" s="290" t="str">
        <f t="shared" si="958"/>
        <v>25321061</v>
      </c>
      <c r="C1616" s="450" t="s">
        <v>2365</v>
      </c>
      <c r="D1616" s="451" t="s">
        <v>2092</v>
      </c>
      <c r="E1616" s="451"/>
      <c r="F1616" s="300">
        <v>44317</v>
      </c>
      <c r="G1616" s="451"/>
      <c r="H1616" s="556">
        <v>-1403969.31</v>
      </c>
      <c r="I1616" s="556">
        <v>-1403969.31</v>
      </c>
      <c r="J1616" s="556">
        <v>-1403969.31</v>
      </c>
      <c r="K1616" s="556">
        <v>-1564373.89</v>
      </c>
      <c r="L1616" s="556">
        <v>-1901691.76</v>
      </c>
      <c r="M1616" s="556">
        <v>-1901691.76</v>
      </c>
      <c r="N1616" s="556">
        <v>-1901691.76</v>
      </c>
      <c r="O1616" s="556">
        <v>-1901691.76</v>
      </c>
      <c r="P1616" s="556">
        <v>-1901691.76</v>
      </c>
      <c r="Q1616" s="556">
        <v>-2165125.67</v>
      </c>
      <c r="R1616" s="556">
        <v>-2165125.67</v>
      </c>
      <c r="S1616" s="556">
        <v>-2165125.67</v>
      </c>
      <c r="T1616" s="556">
        <v>0</v>
      </c>
      <c r="U1616" s="556"/>
      <c r="V1616" s="556">
        <f t="shared" si="966"/>
        <v>-1756511.08125</v>
      </c>
      <c r="W1616" s="292"/>
      <c r="X1616" s="293"/>
      <c r="Y1616" s="548">
        <f t="shared" si="1008"/>
        <v>0</v>
      </c>
      <c r="Z1616" s="549">
        <f t="shared" si="1008"/>
        <v>0</v>
      </c>
      <c r="AA1616" s="549">
        <f t="shared" si="1008"/>
        <v>0</v>
      </c>
      <c r="AB1616" s="282">
        <f t="shared" si="963"/>
        <v>0</v>
      </c>
      <c r="AC1616" s="281">
        <f t="shared" si="964"/>
        <v>0</v>
      </c>
      <c r="AD1616" s="549">
        <f t="shared" si="967"/>
        <v>0</v>
      </c>
      <c r="AE1616" s="553">
        <f t="shared" si="968"/>
        <v>0</v>
      </c>
      <c r="AF1616" s="282">
        <f t="shared" si="969"/>
        <v>0</v>
      </c>
      <c r="AG1616" s="283">
        <f t="shared" ref="AG1616:AG1617" si="1063">SUM(AD1616:AF1616)</f>
        <v>0</v>
      </c>
      <c r="AH1616" s="281">
        <f t="shared" si="993"/>
        <v>0</v>
      </c>
      <c r="AI1616" s="551">
        <f t="shared" si="1057"/>
        <v>0</v>
      </c>
      <c r="AJ1616" s="549">
        <f t="shared" si="1057"/>
        <v>-1756511.08125</v>
      </c>
      <c r="AK1616" s="549">
        <f t="shared" si="1057"/>
        <v>0</v>
      </c>
      <c r="AL1616" s="282">
        <f t="shared" ref="AL1616:AL1617" si="1064">V1616-SUM(AI1616:AK1616)</f>
        <v>0</v>
      </c>
      <c r="AM1616" s="281">
        <f t="shared" ref="AM1616:AM1617" si="1065">V1616-SUM(AI1616:AK1616)-AL1616</f>
        <v>0</v>
      </c>
      <c r="AN1616" s="549">
        <f t="shared" si="1009"/>
        <v>0</v>
      </c>
      <c r="AO1616" s="549">
        <f t="shared" si="1010"/>
        <v>0</v>
      </c>
      <c r="AP1616" s="549">
        <f t="shared" si="1054"/>
        <v>0</v>
      </c>
      <c r="AQ1616" s="283">
        <f t="shared" si="1056"/>
        <v>0</v>
      </c>
      <c r="AR1616" s="281">
        <f t="shared" si="1007"/>
        <v>0</v>
      </c>
      <c r="AT1616" s="446"/>
      <c r="AU1616" s="344"/>
      <c r="AV1616" s="447" t="str">
        <f t="shared" si="1012"/>
        <v>CA</v>
      </c>
      <c r="AW1616" s="447" t="str">
        <f t="shared" si="1012"/>
        <v>CL</v>
      </c>
      <c r="AX1616" s="447" t="str">
        <f t="shared" si="1012"/>
        <v>AIC</v>
      </c>
      <c r="AY1616" s="447" t="str">
        <f t="shared" si="1014"/>
        <v>ERB</v>
      </c>
      <c r="AZ1616" s="447" t="str">
        <f t="shared" si="1014"/>
        <v>GRB</v>
      </c>
      <c r="BA1616" s="447" t="str">
        <f t="shared" si="1014"/>
        <v>Non-Op</v>
      </c>
      <c r="BC1616" s="445" t="s">
        <v>2342</v>
      </c>
      <c r="BD1616" s="552">
        <f t="shared" si="974"/>
        <v>0</v>
      </c>
      <c r="BF1616" s="435"/>
      <c r="BG1616" s="435"/>
      <c r="BH1616" s="435"/>
      <c r="BI1616" s="435"/>
      <c r="BJ1616" s="435"/>
      <c r="BK1616" s="435"/>
      <c r="BL1616" s="435"/>
      <c r="BN1616" s="444"/>
    </row>
    <row r="1617" spans="1:66" s="28" customFormat="1" ht="12" customHeight="1">
      <c r="A1617" s="362">
        <v>25321062</v>
      </c>
      <c r="B1617" s="290" t="str">
        <f t="shared" si="958"/>
        <v>25321062</v>
      </c>
      <c r="C1617" s="450" t="s">
        <v>2366</v>
      </c>
      <c r="D1617" s="451" t="s">
        <v>2092</v>
      </c>
      <c r="E1617" s="451"/>
      <c r="F1617" s="300">
        <v>44317</v>
      </c>
      <c r="G1617" s="451"/>
      <c r="H1617" s="556">
        <v>-704174.37</v>
      </c>
      <c r="I1617" s="556">
        <v>-704174.37</v>
      </c>
      <c r="J1617" s="556">
        <v>-704174.37</v>
      </c>
      <c r="K1617" s="556">
        <v>-785599.58</v>
      </c>
      <c r="L1617" s="556">
        <v>-959524.32</v>
      </c>
      <c r="M1617" s="556">
        <v>-959524.32</v>
      </c>
      <c r="N1617" s="556">
        <v>-959524.32</v>
      </c>
      <c r="O1617" s="556">
        <v>-959524.32</v>
      </c>
      <c r="P1617" s="556">
        <v>-959524.32</v>
      </c>
      <c r="Q1617" s="556">
        <v>-1091284.28</v>
      </c>
      <c r="R1617" s="556">
        <v>-1091284.28</v>
      </c>
      <c r="S1617" s="556">
        <v>-1091284.28</v>
      </c>
      <c r="T1617" s="556">
        <v>0</v>
      </c>
      <c r="U1617" s="556"/>
      <c r="V1617" s="556">
        <f t="shared" si="966"/>
        <v>-884792.49541666673</v>
      </c>
      <c r="W1617" s="292"/>
      <c r="X1617" s="293"/>
      <c r="Y1617" s="548">
        <f t="shared" ref="Y1617:AA1638" si="1066">IF($D1617=Y$5,$T1617,0)</f>
        <v>0</v>
      </c>
      <c r="Z1617" s="549">
        <f t="shared" si="1066"/>
        <v>0</v>
      </c>
      <c r="AA1617" s="549">
        <f t="shared" si="1066"/>
        <v>0</v>
      </c>
      <c r="AB1617" s="282">
        <f t="shared" ref="AB1617:AB1682" si="1067">T1617-SUM(Y1617:AA1617)</f>
        <v>0</v>
      </c>
      <c r="AC1617" s="281">
        <f t="shared" ref="AC1617:AC1682" si="1068">T1617-SUM(Y1617:AA1617)-AB1617</f>
        <v>0</v>
      </c>
      <c r="AD1617" s="549">
        <f t="shared" si="967"/>
        <v>0</v>
      </c>
      <c r="AE1617" s="553">
        <f t="shared" si="968"/>
        <v>0</v>
      </c>
      <c r="AF1617" s="282">
        <f t="shared" si="969"/>
        <v>0</v>
      </c>
      <c r="AG1617" s="283">
        <f t="shared" si="1063"/>
        <v>0</v>
      </c>
      <c r="AH1617" s="281">
        <f t="shared" si="993"/>
        <v>0</v>
      </c>
      <c r="AI1617" s="551">
        <f t="shared" si="1057"/>
        <v>0</v>
      </c>
      <c r="AJ1617" s="549">
        <f t="shared" si="1057"/>
        <v>-884792.49541666673</v>
      </c>
      <c r="AK1617" s="549">
        <f t="shared" si="1057"/>
        <v>0</v>
      </c>
      <c r="AL1617" s="282">
        <f t="shared" si="1064"/>
        <v>0</v>
      </c>
      <c r="AM1617" s="281">
        <f t="shared" si="1065"/>
        <v>0</v>
      </c>
      <c r="AN1617" s="549">
        <f t="shared" si="1009"/>
        <v>0</v>
      </c>
      <c r="AO1617" s="549">
        <f t="shared" si="1010"/>
        <v>0</v>
      </c>
      <c r="AP1617" s="549">
        <f t="shared" si="1054"/>
        <v>0</v>
      </c>
      <c r="AQ1617" s="283">
        <f t="shared" si="1056"/>
        <v>0</v>
      </c>
      <c r="AR1617" s="281">
        <f t="shared" si="1007"/>
        <v>0</v>
      </c>
      <c r="AT1617" s="446"/>
      <c r="AU1617" s="344"/>
      <c r="AV1617" s="447" t="str">
        <f t="shared" si="1012"/>
        <v>CA</v>
      </c>
      <c r="AW1617" s="447" t="str">
        <f t="shared" si="1012"/>
        <v>CL</v>
      </c>
      <c r="AX1617" s="447" t="str">
        <f t="shared" si="1012"/>
        <v>AIC</v>
      </c>
      <c r="AY1617" s="447" t="str">
        <f t="shared" si="1014"/>
        <v>ERB</v>
      </c>
      <c r="AZ1617" s="447" t="str">
        <f t="shared" si="1014"/>
        <v>GRB</v>
      </c>
      <c r="BA1617" s="447" t="str">
        <f t="shared" si="1014"/>
        <v>Non-Op</v>
      </c>
      <c r="BC1617" s="445" t="s">
        <v>2342</v>
      </c>
      <c r="BD1617" s="552">
        <f t="shared" si="974"/>
        <v>0</v>
      </c>
      <c r="BF1617" s="435"/>
      <c r="BG1617" s="435"/>
      <c r="BH1617" s="435"/>
      <c r="BI1617" s="435"/>
      <c r="BJ1617" s="435"/>
      <c r="BK1617" s="435"/>
      <c r="BL1617" s="435"/>
      <c r="BN1617" s="444"/>
    </row>
    <row r="1618" spans="1:66" s="28" customFormat="1" ht="12" customHeight="1">
      <c r="A1618" s="362">
        <v>25321072</v>
      </c>
      <c r="B1618" s="290" t="str">
        <f t="shared" si="958"/>
        <v>25321072</v>
      </c>
      <c r="C1618" s="450" t="s">
        <v>3145</v>
      </c>
      <c r="D1618" s="451" t="s">
        <v>2092</v>
      </c>
      <c r="E1618" s="451"/>
      <c r="F1618" s="300">
        <v>44621</v>
      </c>
      <c r="G1618" s="451"/>
      <c r="H1618" s="556"/>
      <c r="I1618" s="556"/>
      <c r="J1618" s="556"/>
      <c r="K1618" s="556">
        <v>1608.41</v>
      </c>
      <c r="L1618" s="556">
        <v>2947.51</v>
      </c>
      <c r="M1618" s="556">
        <v>2973.54</v>
      </c>
      <c r="N1618" s="556">
        <v>2894.76</v>
      </c>
      <c r="O1618" s="556">
        <v>4325.2299999999996</v>
      </c>
      <c r="P1618" s="556">
        <v>4836.03</v>
      </c>
      <c r="Q1618" s="556">
        <v>8081.52</v>
      </c>
      <c r="R1618" s="556">
        <v>9209.34</v>
      </c>
      <c r="S1618" s="556">
        <v>7551.47</v>
      </c>
      <c r="T1618" s="556">
        <v>6629.56</v>
      </c>
      <c r="U1618" s="556"/>
      <c r="V1618" s="556">
        <f t="shared" si="966"/>
        <v>3978.5491666666662</v>
      </c>
      <c r="W1618" s="292"/>
      <c r="X1618" s="293"/>
      <c r="Y1618" s="548">
        <f t="shared" si="1066"/>
        <v>0</v>
      </c>
      <c r="Z1618" s="549">
        <f t="shared" si="1066"/>
        <v>6629.56</v>
      </c>
      <c r="AA1618" s="549">
        <f t="shared" si="1066"/>
        <v>0</v>
      </c>
      <c r="AB1618" s="282">
        <f t="shared" ref="AB1618:AB1619" si="1069">T1618-SUM(Y1618:AA1618)</f>
        <v>0</v>
      </c>
      <c r="AC1618" s="281">
        <f t="shared" ref="AC1618:AC1619" si="1070">T1618-SUM(Y1618:AA1618)-AB1618</f>
        <v>0</v>
      </c>
      <c r="AD1618" s="549">
        <f t="shared" si="967"/>
        <v>0</v>
      </c>
      <c r="AE1618" s="553">
        <f t="shared" si="968"/>
        <v>0</v>
      </c>
      <c r="AF1618" s="282">
        <f t="shared" si="969"/>
        <v>0</v>
      </c>
      <c r="AG1618" s="283">
        <f t="shared" ref="AG1618:AG1619" si="1071">SUM(AD1618:AF1618)</f>
        <v>0</v>
      </c>
      <c r="AH1618" s="281">
        <f t="shared" si="993"/>
        <v>0</v>
      </c>
      <c r="AI1618" s="551">
        <f t="shared" si="1057"/>
        <v>0</v>
      </c>
      <c r="AJ1618" s="549">
        <f t="shared" si="1057"/>
        <v>3978.5491666666662</v>
      </c>
      <c r="AK1618" s="549">
        <f t="shared" si="1057"/>
        <v>0</v>
      </c>
      <c r="AL1618" s="282">
        <f t="shared" ref="AL1618:AL1619" si="1072">V1618-SUM(AI1618:AK1618)</f>
        <v>0</v>
      </c>
      <c r="AM1618" s="281">
        <f t="shared" ref="AM1618:AM1619" si="1073">V1618-SUM(AI1618:AK1618)-AL1618</f>
        <v>0</v>
      </c>
      <c r="AN1618" s="549">
        <f t="shared" si="1009"/>
        <v>0</v>
      </c>
      <c r="AO1618" s="549">
        <f t="shared" si="1010"/>
        <v>0</v>
      </c>
      <c r="AP1618" s="549">
        <f t="shared" si="1054"/>
        <v>0</v>
      </c>
      <c r="AQ1618" s="283">
        <f t="shared" si="1056"/>
        <v>0</v>
      </c>
      <c r="AR1618" s="281">
        <f t="shared" si="1007"/>
        <v>0</v>
      </c>
      <c r="AT1618" s="446"/>
      <c r="AU1618" s="344"/>
      <c r="AV1618" s="447" t="str">
        <f t="shared" si="1012"/>
        <v>CA</v>
      </c>
      <c r="AW1618" s="447" t="str">
        <f t="shared" si="1012"/>
        <v>CL</v>
      </c>
      <c r="AX1618" s="447" t="str">
        <f t="shared" si="1012"/>
        <v>AIC</v>
      </c>
      <c r="AY1618" s="447" t="str">
        <f t="shared" si="1014"/>
        <v>ERB</v>
      </c>
      <c r="AZ1618" s="447" t="str">
        <f t="shared" si="1014"/>
        <v>GRB</v>
      </c>
      <c r="BA1618" s="447" t="str">
        <f t="shared" si="1014"/>
        <v>Non-Op</v>
      </c>
      <c r="BC1618" s="445" t="s">
        <v>2342</v>
      </c>
      <c r="BD1618" s="552">
        <f t="shared" si="974"/>
        <v>6629.56</v>
      </c>
      <c r="BF1618" s="435"/>
      <c r="BG1618" s="435"/>
      <c r="BH1618" s="435"/>
      <c r="BI1618" s="435"/>
      <c r="BJ1618" s="435"/>
      <c r="BK1618" s="435"/>
      <c r="BL1618" s="435"/>
      <c r="BN1618" s="444"/>
    </row>
    <row r="1619" spans="1:66" s="28" customFormat="1" ht="12" customHeight="1">
      <c r="A1619" s="362">
        <v>25321082</v>
      </c>
      <c r="B1619" s="290" t="str">
        <f t="shared" si="958"/>
        <v>25321082</v>
      </c>
      <c r="C1619" s="450" t="s">
        <v>3146</v>
      </c>
      <c r="D1619" s="451" t="s">
        <v>1165</v>
      </c>
      <c r="E1619" s="451"/>
      <c r="F1619" s="300">
        <v>44593</v>
      </c>
      <c r="G1619" s="451"/>
      <c r="H1619" s="556"/>
      <c r="I1619" s="556"/>
      <c r="J1619" s="556">
        <v>-520384</v>
      </c>
      <c r="K1619" s="556">
        <v>-1039568</v>
      </c>
      <c r="L1619" s="556">
        <v>-1557552</v>
      </c>
      <c r="M1619" s="556">
        <v>-2496155.08</v>
      </c>
      <c r="N1619" s="556">
        <v>-3117068.08</v>
      </c>
      <c r="O1619" s="556">
        <v>-3736638.08</v>
      </c>
      <c r="P1619" s="556">
        <v>-4354908.08</v>
      </c>
      <c r="Q1619" s="556">
        <v>-4972111.08</v>
      </c>
      <c r="R1619" s="556">
        <v>-5587957.0800000001</v>
      </c>
      <c r="S1619" s="556">
        <v>-6202488.0800000001</v>
      </c>
      <c r="T1619" s="556">
        <v>-6815791.0800000001</v>
      </c>
      <c r="U1619" s="556"/>
      <c r="V1619" s="556">
        <f t="shared" si="966"/>
        <v>-3082727.0916666663</v>
      </c>
      <c r="W1619" s="292"/>
      <c r="X1619" s="293"/>
      <c r="Y1619" s="548">
        <f t="shared" si="1066"/>
        <v>0</v>
      </c>
      <c r="Z1619" s="549">
        <f t="shared" si="1066"/>
        <v>0</v>
      </c>
      <c r="AA1619" s="549">
        <f t="shared" si="1066"/>
        <v>0</v>
      </c>
      <c r="AB1619" s="282">
        <f t="shared" si="1069"/>
        <v>-6815791.0800000001</v>
      </c>
      <c r="AC1619" s="281">
        <f t="shared" si="1070"/>
        <v>0</v>
      </c>
      <c r="AD1619" s="549">
        <f t="shared" si="967"/>
        <v>0</v>
      </c>
      <c r="AE1619" s="553">
        <f t="shared" si="968"/>
        <v>0</v>
      </c>
      <c r="AF1619" s="282">
        <f t="shared" si="969"/>
        <v>-6815791.0800000001</v>
      </c>
      <c r="AG1619" s="283">
        <f t="shared" si="1071"/>
        <v>-6815791.0800000001</v>
      </c>
      <c r="AH1619" s="281">
        <f t="shared" si="993"/>
        <v>0</v>
      </c>
      <c r="AI1619" s="551">
        <f t="shared" si="1057"/>
        <v>0</v>
      </c>
      <c r="AJ1619" s="549">
        <f t="shared" si="1057"/>
        <v>0</v>
      </c>
      <c r="AK1619" s="549">
        <f t="shared" si="1057"/>
        <v>0</v>
      </c>
      <c r="AL1619" s="282">
        <f t="shared" si="1072"/>
        <v>-3082727.0916666663</v>
      </c>
      <c r="AM1619" s="281">
        <f t="shared" si="1073"/>
        <v>0</v>
      </c>
      <c r="AN1619" s="549">
        <f t="shared" si="1009"/>
        <v>0</v>
      </c>
      <c r="AO1619" s="549">
        <f t="shared" si="1010"/>
        <v>0</v>
      </c>
      <c r="AP1619" s="549">
        <f t="shared" si="1054"/>
        <v>-3082727.0916666663</v>
      </c>
      <c r="AQ1619" s="283">
        <f t="shared" si="1056"/>
        <v>-3082727.0916666663</v>
      </c>
      <c r="AR1619" s="281">
        <f t="shared" si="1007"/>
        <v>0</v>
      </c>
      <c r="AT1619" s="446"/>
      <c r="AU1619" s="344"/>
      <c r="AV1619" s="447" t="str">
        <f t="shared" si="1012"/>
        <v>CA</v>
      </c>
      <c r="AW1619" s="447" t="str">
        <f t="shared" si="1012"/>
        <v>CL</v>
      </c>
      <c r="AX1619" s="447" t="str">
        <f t="shared" si="1012"/>
        <v>AIC</v>
      </c>
      <c r="AY1619" s="447" t="str">
        <f t="shared" si="1014"/>
        <v>ERB</v>
      </c>
      <c r="AZ1619" s="447" t="str">
        <f t="shared" si="1014"/>
        <v>GRB</v>
      </c>
      <c r="BA1619" s="447" t="str">
        <f t="shared" si="1014"/>
        <v>Non-Op</v>
      </c>
      <c r="BC1619" s="445" t="s">
        <v>2342</v>
      </c>
      <c r="BD1619" s="552">
        <f t="shared" si="974"/>
        <v>-6815791.0800000001</v>
      </c>
      <c r="BF1619" s="435"/>
      <c r="BG1619" s="435"/>
      <c r="BH1619" s="435"/>
      <c r="BI1619" s="435"/>
      <c r="BJ1619" s="435"/>
      <c r="BK1619" s="435"/>
      <c r="BL1619" s="435"/>
      <c r="BN1619" s="444"/>
    </row>
    <row r="1620" spans="1:66" s="28" customFormat="1" ht="12" customHeight="1">
      <c r="A1620" s="287">
        <v>25400002</v>
      </c>
      <c r="B1620" s="288" t="str">
        <f t="shared" si="958"/>
        <v>25400002</v>
      </c>
      <c r="C1620" s="444" t="s">
        <v>3027</v>
      </c>
      <c r="D1620" s="445" t="s">
        <v>1165</v>
      </c>
      <c r="E1620" s="445"/>
      <c r="F1620" s="294">
        <v>43070</v>
      </c>
      <c r="G1620" s="445"/>
      <c r="H1620" s="547">
        <v>0</v>
      </c>
      <c r="I1620" s="547">
        <v>0</v>
      </c>
      <c r="J1620" s="547">
        <v>0</v>
      </c>
      <c r="K1620" s="547">
        <v>0</v>
      </c>
      <c r="L1620" s="547">
        <v>0</v>
      </c>
      <c r="M1620" s="547">
        <v>0</v>
      </c>
      <c r="N1620" s="547">
        <v>0</v>
      </c>
      <c r="O1620" s="547">
        <v>0</v>
      </c>
      <c r="P1620" s="547">
        <v>0</v>
      </c>
      <c r="Q1620" s="547">
        <v>0</v>
      </c>
      <c r="R1620" s="547">
        <v>0</v>
      </c>
      <c r="S1620" s="547">
        <v>0</v>
      </c>
      <c r="T1620" s="547">
        <v>0</v>
      </c>
      <c r="U1620" s="547"/>
      <c r="V1620" s="547">
        <f t="shared" si="966"/>
        <v>0</v>
      </c>
      <c r="W1620" s="285"/>
      <c r="X1620" s="286"/>
      <c r="Y1620" s="548">
        <f t="shared" si="1066"/>
        <v>0</v>
      </c>
      <c r="Z1620" s="549">
        <f t="shared" si="1066"/>
        <v>0</v>
      </c>
      <c r="AA1620" s="549">
        <f t="shared" si="1066"/>
        <v>0</v>
      </c>
      <c r="AB1620" s="282">
        <f t="shared" si="1067"/>
        <v>0</v>
      </c>
      <c r="AC1620" s="281">
        <f t="shared" si="1068"/>
        <v>0</v>
      </c>
      <c r="AD1620" s="549">
        <f t="shared" si="967"/>
        <v>0</v>
      </c>
      <c r="AE1620" s="553">
        <f t="shared" si="968"/>
        <v>0</v>
      </c>
      <c r="AF1620" s="282">
        <f t="shared" si="969"/>
        <v>0</v>
      </c>
      <c r="AG1620" s="283">
        <f t="shared" si="972"/>
        <v>0</v>
      </c>
      <c r="AH1620" s="281">
        <f t="shared" si="993"/>
        <v>0</v>
      </c>
      <c r="AI1620" s="551">
        <f t="shared" si="1057"/>
        <v>0</v>
      </c>
      <c r="AJ1620" s="549">
        <f t="shared" si="1057"/>
        <v>0</v>
      </c>
      <c r="AK1620" s="549">
        <f t="shared" si="1057"/>
        <v>0</v>
      </c>
      <c r="AL1620" s="282">
        <f t="shared" si="1035"/>
        <v>0</v>
      </c>
      <c r="AM1620" s="281">
        <f t="shared" si="1036"/>
        <v>0</v>
      </c>
      <c r="AN1620" s="549">
        <f t="shared" si="1009"/>
        <v>0</v>
      </c>
      <c r="AO1620" s="549">
        <f t="shared" si="1010"/>
        <v>0</v>
      </c>
      <c r="AP1620" s="549">
        <f t="shared" si="1054"/>
        <v>0</v>
      </c>
      <c r="AQ1620" s="283">
        <f t="shared" si="951"/>
        <v>0</v>
      </c>
      <c r="AR1620" s="281">
        <f t="shared" si="1007"/>
        <v>0</v>
      </c>
      <c r="AT1620" s="446" t="s">
        <v>2074</v>
      </c>
      <c r="AU1620" s="344"/>
      <c r="AV1620" s="447" t="str">
        <f t="shared" si="1012"/>
        <v>CA</v>
      </c>
      <c r="AW1620" s="447" t="str">
        <f t="shared" si="1012"/>
        <v>CL</v>
      </c>
      <c r="AX1620" s="447" t="str">
        <f t="shared" si="1012"/>
        <v>AIC</v>
      </c>
      <c r="AY1620" s="447" t="str">
        <f t="shared" si="1014"/>
        <v>ERB</v>
      </c>
      <c r="AZ1620" s="447" t="str">
        <f t="shared" si="1014"/>
        <v>GRB</v>
      </c>
      <c r="BA1620" s="447" t="str">
        <f t="shared" si="1014"/>
        <v>Non-Op</v>
      </c>
      <c r="BC1620" s="449" t="s">
        <v>2100</v>
      </c>
      <c r="BD1620" s="552">
        <f t="shared" si="974"/>
        <v>0</v>
      </c>
      <c r="BF1620" s="448"/>
      <c r="BG1620" s="448"/>
      <c r="BH1620" s="448"/>
      <c r="BI1620" s="448"/>
      <c r="BJ1620" s="448"/>
      <c r="BK1620" s="448"/>
      <c r="BL1620" s="448"/>
      <c r="BN1620" s="444"/>
    </row>
    <row r="1621" spans="1:66" s="28" customFormat="1" ht="12" customHeight="1">
      <c r="A1621" s="287">
        <v>25400012</v>
      </c>
      <c r="B1621" s="288" t="str">
        <f t="shared" si="958"/>
        <v>25400012</v>
      </c>
      <c r="C1621" s="444" t="s">
        <v>2367</v>
      </c>
      <c r="D1621" s="445" t="s">
        <v>1165</v>
      </c>
      <c r="E1621" s="445"/>
      <c r="F1621" s="294">
        <v>43070</v>
      </c>
      <c r="G1621" s="445"/>
      <c r="H1621" s="547">
        <v>-317789936.81999999</v>
      </c>
      <c r="I1621" s="547">
        <v>-317327246.44</v>
      </c>
      <c r="J1621" s="547">
        <v>-317008614.58999997</v>
      </c>
      <c r="K1621" s="547">
        <v>-312927331.13999999</v>
      </c>
      <c r="L1621" s="547">
        <v>-311312524.06999999</v>
      </c>
      <c r="M1621" s="547">
        <v>-309691930.63999999</v>
      </c>
      <c r="N1621" s="547">
        <v>-308185318.19999999</v>
      </c>
      <c r="O1621" s="547">
        <v>-306544120.31999999</v>
      </c>
      <c r="P1621" s="547">
        <v>-310549594.24000001</v>
      </c>
      <c r="Q1621" s="547">
        <v>-309561056.77999997</v>
      </c>
      <c r="R1621" s="547">
        <v>-308574672.54000002</v>
      </c>
      <c r="S1621" s="547">
        <v>-306642762.51999998</v>
      </c>
      <c r="T1621" s="547">
        <v>-305375578.06</v>
      </c>
      <c r="U1621" s="547"/>
      <c r="V1621" s="547">
        <f t="shared" si="966"/>
        <v>-310825660.74333334</v>
      </c>
      <c r="W1621" s="285"/>
      <c r="X1621" s="286"/>
      <c r="Y1621" s="548">
        <f t="shared" si="1066"/>
        <v>0</v>
      </c>
      <c r="Z1621" s="549">
        <f t="shared" si="1066"/>
        <v>0</v>
      </c>
      <c r="AA1621" s="549">
        <f t="shared" si="1066"/>
        <v>0</v>
      </c>
      <c r="AB1621" s="282">
        <f t="shared" si="1067"/>
        <v>-305375578.06</v>
      </c>
      <c r="AC1621" s="281">
        <f t="shared" si="1068"/>
        <v>0</v>
      </c>
      <c r="AD1621" s="549">
        <f t="shared" si="967"/>
        <v>0</v>
      </c>
      <c r="AE1621" s="553">
        <f t="shared" si="968"/>
        <v>0</v>
      </c>
      <c r="AF1621" s="282">
        <f t="shared" si="969"/>
        <v>-305375578.06</v>
      </c>
      <c r="AG1621" s="283">
        <f t="shared" si="972"/>
        <v>-305375578.06</v>
      </c>
      <c r="AH1621" s="281">
        <f t="shared" si="993"/>
        <v>0</v>
      </c>
      <c r="AI1621" s="551">
        <f t="shared" si="1057"/>
        <v>0</v>
      </c>
      <c r="AJ1621" s="549">
        <f t="shared" si="1057"/>
        <v>0</v>
      </c>
      <c r="AK1621" s="549">
        <f t="shared" si="1057"/>
        <v>0</v>
      </c>
      <c r="AL1621" s="282">
        <f t="shared" si="1035"/>
        <v>-310825660.74333334</v>
      </c>
      <c r="AM1621" s="281">
        <f t="shared" si="1036"/>
        <v>0</v>
      </c>
      <c r="AN1621" s="549">
        <f t="shared" si="1009"/>
        <v>0</v>
      </c>
      <c r="AO1621" s="549">
        <f t="shared" si="1010"/>
        <v>0</v>
      </c>
      <c r="AP1621" s="549">
        <f t="shared" si="1054"/>
        <v>-310825660.74333334</v>
      </c>
      <c r="AQ1621" s="283">
        <f t="shared" si="951"/>
        <v>-310825660.74333334</v>
      </c>
      <c r="AR1621" s="281">
        <f t="shared" si="1007"/>
        <v>0</v>
      </c>
      <c r="AT1621" s="446" t="s">
        <v>2074</v>
      </c>
      <c r="AU1621" s="344"/>
      <c r="AV1621" s="447" t="str">
        <f t="shared" si="1012"/>
        <v>CA</v>
      </c>
      <c r="AW1621" s="447" t="str">
        <f t="shared" si="1012"/>
        <v>CL</v>
      </c>
      <c r="AX1621" s="447" t="str">
        <f t="shared" si="1012"/>
        <v>AIC</v>
      </c>
      <c r="AY1621" s="447" t="str">
        <f t="shared" si="1014"/>
        <v>ERB</v>
      </c>
      <c r="AZ1621" s="447" t="str">
        <f t="shared" si="1014"/>
        <v>GRB</v>
      </c>
      <c r="BA1621" s="447" t="str">
        <f t="shared" si="1014"/>
        <v>Non-Op</v>
      </c>
      <c r="BC1621" s="449" t="s">
        <v>2100</v>
      </c>
      <c r="BD1621" s="552">
        <f t="shared" si="974"/>
        <v>-305375578.06</v>
      </c>
      <c r="BF1621" s="448"/>
      <c r="BG1621" s="448"/>
      <c r="BH1621" s="448"/>
      <c r="BI1621" s="448"/>
      <c r="BJ1621" s="448"/>
      <c r="BK1621" s="448"/>
      <c r="BL1621" s="448"/>
      <c r="BN1621" s="444"/>
    </row>
    <row r="1622" spans="1:66" s="28" customFormat="1" ht="12" customHeight="1">
      <c r="A1622" s="287">
        <v>25400101</v>
      </c>
      <c r="B1622" s="288" t="str">
        <f t="shared" si="958"/>
        <v>25400101</v>
      </c>
      <c r="C1622" s="444" t="s">
        <v>1976</v>
      </c>
      <c r="D1622" s="445" t="s">
        <v>2092</v>
      </c>
      <c r="E1622" s="445"/>
      <c r="F1622" s="444"/>
      <c r="G1622" s="445"/>
      <c r="H1622" s="547">
        <v>0</v>
      </c>
      <c r="I1622" s="547">
        <v>0</v>
      </c>
      <c r="J1622" s="547">
        <v>0</v>
      </c>
      <c r="K1622" s="547">
        <v>0</v>
      </c>
      <c r="L1622" s="547">
        <v>0</v>
      </c>
      <c r="M1622" s="547">
        <v>0</v>
      </c>
      <c r="N1622" s="547">
        <v>0</v>
      </c>
      <c r="O1622" s="547">
        <v>0</v>
      </c>
      <c r="P1622" s="547">
        <v>0</v>
      </c>
      <c r="Q1622" s="547">
        <v>0</v>
      </c>
      <c r="R1622" s="547">
        <v>0</v>
      </c>
      <c r="S1622" s="547">
        <v>0</v>
      </c>
      <c r="T1622" s="547">
        <v>0</v>
      </c>
      <c r="U1622" s="547"/>
      <c r="V1622" s="547">
        <f t="shared" si="966"/>
        <v>0</v>
      </c>
      <c r="W1622" s="285"/>
      <c r="X1622" s="286"/>
      <c r="Y1622" s="548">
        <f t="shared" si="1066"/>
        <v>0</v>
      </c>
      <c r="Z1622" s="549">
        <f t="shared" si="1066"/>
        <v>0</v>
      </c>
      <c r="AA1622" s="549">
        <f t="shared" si="1066"/>
        <v>0</v>
      </c>
      <c r="AB1622" s="282">
        <f t="shared" si="1067"/>
        <v>0</v>
      </c>
      <c r="AC1622" s="281">
        <f t="shared" si="1068"/>
        <v>0</v>
      </c>
      <c r="AD1622" s="549">
        <f t="shared" si="967"/>
        <v>0</v>
      </c>
      <c r="AE1622" s="553">
        <f t="shared" si="968"/>
        <v>0</v>
      </c>
      <c r="AF1622" s="282">
        <f t="shared" si="969"/>
        <v>0</v>
      </c>
      <c r="AG1622" s="283">
        <f t="shared" si="972"/>
        <v>0</v>
      </c>
      <c r="AH1622" s="281">
        <f t="shared" si="993"/>
        <v>0</v>
      </c>
      <c r="AI1622" s="551">
        <f t="shared" si="1057"/>
        <v>0</v>
      </c>
      <c r="AJ1622" s="549">
        <f t="shared" si="1057"/>
        <v>0</v>
      </c>
      <c r="AK1622" s="549">
        <f t="shared" si="1057"/>
        <v>0</v>
      </c>
      <c r="AL1622" s="282">
        <f t="shared" si="1035"/>
        <v>0</v>
      </c>
      <c r="AM1622" s="281">
        <f t="shared" si="1036"/>
        <v>0</v>
      </c>
      <c r="AN1622" s="549">
        <f t="shared" si="1009"/>
        <v>0</v>
      </c>
      <c r="AO1622" s="549">
        <f t="shared" si="1010"/>
        <v>0</v>
      </c>
      <c r="AP1622" s="549">
        <f t="shared" si="1054"/>
        <v>0</v>
      </c>
      <c r="AQ1622" s="283">
        <f t="shared" si="951"/>
        <v>0</v>
      </c>
      <c r="AR1622" s="281">
        <f t="shared" si="1007"/>
        <v>0</v>
      </c>
      <c r="AT1622" s="446"/>
      <c r="AU1622" s="344"/>
      <c r="AV1622" s="447" t="str">
        <f t="shared" si="1012"/>
        <v>CA</v>
      </c>
      <c r="AW1622" s="447" t="str">
        <f t="shared" si="1012"/>
        <v>CL</v>
      </c>
      <c r="AX1622" s="447" t="str">
        <f t="shared" si="1012"/>
        <v>AIC</v>
      </c>
      <c r="AY1622" s="447" t="str">
        <f t="shared" si="1014"/>
        <v>ERB</v>
      </c>
      <c r="AZ1622" s="447" t="str">
        <f t="shared" si="1014"/>
        <v>GRB</v>
      </c>
      <c r="BA1622" s="447" t="str">
        <f t="shared" si="1014"/>
        <v>Non-Op</v>
      </c>
      <c r="BC1622" s="445" t="s">
        <v>2368</v>
      </c>
      <c r="BD1622" s="552">
        <f t="shared" si="974"/>
        <v>0</v>
      </c>
      <c r="BF1622" s="435"/>
      <c r="BG1622" s="435"/>
      <c r="BH1622" s="435"/>
      <c r="BI1622" s="435"/>
      <c r="BJ1622" s="435"/>
      <c r="BK1622" s="435"/>
      <c r="BL1622" s="435"/>
      <c r="BN1622" s="444"/>
    </row>
    <row r="1623" spans="1:66" s="28" customFormat="1" ht="12" customHeight="1">
      <c r="A1623" s="287">
        <v>25400111</v>
      </c>
      <c r="B1623" s="288" t="str">
        <f t="shared" si="958"/>
        <v>25400111</v>
      </c>
      <c r="C1623" s="444" t="s">
        <v>1976</v>
      </c>
      <c r="D1623" s="445" t="s">
        <v>2092</v>
      </c>
      <c r="E1623" s="445"/>
      <c r="F1623" s="444"/>
      <c r="G1623" s="445"/>
      <c r="H1623" s="547">
        <v>0</v>
      </c>
      <c r="I1623" s="547">
        <v>0</v>
      </c>
      <c r="J1623" s="547">
        <v>0</v>
      </c>
      <c r="K1623" s="547">
        <v>0</v>
      </c>
      <c r="L1623" s="547">
        <v>0</v>
      </c>
      <c r="M1623" s="547">
        <v>0</v>
      </c>
      <c r="N1623" s="547">
        <v>0</v>
      </c>
      <c r="O1623" s="547">
        <v>0</v>
      </c>
      <c r="P1623" s="547">
        <v>0</v>
      </c>
      <c r="Q1623" s="547">
        <v>0</v>
      </c>
      <c r="R1623" s="547">
        <v>0</v>
      </c>
      <c r="S1623" s="547">
        <v>0</v>
      </c>
      <c r="T1623" s="547">
        <v>0</v>
      </c>
      <c r="U1623" s="547"/>
      <c r="V1623" s="547">
        <f t="shared" si="966"/>
        <v>0</v>
      </c>
      <c r="W1623" s="285"/>
      <c r="X1623" s="286"/>
      <c r="Y1623" s="548">
        <f t="shared" si="1066"/>
        <v>0</v>
      </c>
      <c r="Z1623" s="549">
        <f t="shared" si="1066"/>
        <v>0</v>
      </c>
      <c r="AA1623" s="549">
        <f t="shared" si="1066"/>
        <v>0</v>
      </c>
      <c r="AB1623" s="282">
        <f t="shared" si="1067"/>
        <v>0</v>
      </c>
      <c r="AC1623" s="281">
        <f t="shared" si="1068"/>
        <v>0</v>
      </c>
      <c r="AD1623" s="549">
        <f t="shared" si="967"/>
        <v>0</v>
      </c>
      <c r="AE1623" s="553">
        <f t="shared" si="968"/>
        <v>0</v>
      </c>
      <c r="AF1623" s="282">
        <f t="shared" si="969"/>
        <v>0</v>
      </c>
      <c r="AG1623" s="283">
        <f t="shared" si="972"/>
        <v>0</v>
      </c>
      <c r="AH1623" s="281">
        <f t="shared" si="993"/>
        <v>0</v>
      </c>
      <c r="AI1623" s="551">
        <f t="shared" si="1057"/>
        <v>0</v>
      </c>
      <c r="AJ1623" s="549">
        <f t="shared" si="1057"/>
        <v>0</v>
      </c>
      <c r="AK1623" s="549">
        <f t="shared" si="1057"/>
        <v>0</v>
      </c>
      <c r="AL1623" s="282">
        <f t="shared" si="1035"/>
        <v>0</v>
      </c>
      <c r="AM1623" s="281">
        <f t="shared" si="1036"/>
        <v>0</v>
      </c>
      <c r="AN1623" s="549">
        <f t="shared" si="1009"/>
        <v>0</v>
      </c>
      <c r="AO1623" s="549">
        <f t="shared" si="1010"/>
        <v>0</v>
      </c>
      <c r="AP1623" s="549">
        <f t="shared" si="1054"/>
        <v>0</v>
      </c>
      <c r="AQ1623" s="283">
        <f t="shared" si="951"/>
        <v>0</v>
      </c>
      <c r="AR1623" s="281">
        <f t="shared" si="1007"/>
        <v>0</v>
      </c>
      <c r="AT1623" s="446"/>
      <c r="AU1623" s="344"/>
      <c r="AV1623" s="447" t="str">
        <f t="shared" si="1012"/>
        <v>CA</v>
      </c>
      <c r="AW1623" s="447" t="str">
        <f t="shared" si="1012"/>
        <v>CL</v>
      </c>
      <c r="AX1623" s="447" t="str">
        <f t="shared" si="1012"/>
        <v>AIC</v>
      </c>
      <c r="AY1623" s="447" t="str">
        <f t="shared" si="1014"/>
        <v>ERB</v>
      </c>
      <c r="AZ1623" s="447" t="str">
        <f t="shared" si="1014"/>
        <v>GRB</v>
      </c>
      <c r="BA1623" s="447" t="str">
        <f t="shared" si="1014"/>
        <v>Non-Op</v>
      </c>
      <c r="BC1623" s="445" t="s">
        <v>2368</v>
      </c>
      <c r="BD1623" s="552">
        <f t="shared" si="974"/>
        <v>0</v>
      </c>
      <c r="BF1623" s="435"/>
      <c r="BG1623" s="435"/>
      <c r="BH1623" s="435"/>
      <c r="BI1623" s="435"/>
      <c r="BJ1623" s="435"/>
      <c r="BK1623" s="435"/>
      <c r="BL1623" s="435"/>
      <c r="BN1623" s="444"/>
    </row>
    <row r="1624" spans="1:66" s="28" customFormat="1" ht="12" customHeight="1">
      <c r="A1624" s="287">
        <v>25400181</v>
      </c>
      <c r="B1624" s="288" t="str">
        <f t="shared" ref="B1624:B1723" si="1074">TEXT(A1624,"##")</f>
        <v>25400181</v>
      </c>
      <c r="C1624" s="519" t="s">
        <v>1977</v>
      </c>
      <c r="D1624" s="445" t="s">
        <v>2092</v>
      </c>
      <c r="E1624" s="445"/>
      <c r="F1624" s="520"/>
      <c r="G1624" s="445"/>
      <c r="H1624" s="547">
        <v>0</v>
      </c>
      <c r="I1624" s="547">
        <v>0</v>
      </c>
      <c r="J1624" s="547">
        <v>0</v>
      </c>
      <c r="K1624" s="547">
        <v>0</v>
      </c>
      <c r="L1624" s="547">
        <v>0</v>
      </c>
      <c r="M1624" s="547">
        <v>0</v>
      </c>
      <c r="N1624" s="547">
        <v>0</v>
      </c>
      <c r="O1624" s="547">
        <v>0</v>
      </c>
      <c r="P1624" s="547">
        <v>0</v>
      </c>
      <c r="Q1624" s="547">
        <v>0</v>
      </c>
      <c r="R1624" s="547">
        <v>0</v>
      </c>
      <c r="S1624" s="547">
        <v>0</v>
      </c>
      <c r="T1624" s="547">
        <v>0</v>
      </c>
      <c r="U1624" s="547"/>
      <c r="V1624" s="547">
        <f t="shared" si="966"/>
        <v>0</v>
      </c>
      <c r="W1624" s="285"/>
      <c r="X1624" s="286"/>
      <c r="Y1624" s="548">
        <f t="shared" si="1066"/>
        <v>0</v>
      </c>
      <c r="Z1624" s="549">
        <f t="shared" si="1066"/>
        <v>0</v>
      </c>
      <c r="AA1624" s="549">
        <f t="shared" si="1066"/>
        <v>0</v>
      </c>
      <c r="AB1624" s="282">
        <f t="shared" si="1067"/>
        <v>0</v>
      </c>
      <c r="AC1624" s="281">
        <f t="shared" si="1068"/>
        <v>0</v>
      </c>
      <c r="AD1624" s="549">
        <f t="shared" si="967"/>
        <v>0</v>
      </c>
      <c r="AE1624" s="553">
        <f t="shared" si="968"/>
        <v>0</v>
      </c>
      <c r="AF1624" s="282">
        <f t="shared" si="969"/>
        <v>0</v>
      </c>
      <c r="AG1624" s="283">
        <f t="shared" si="972"/>
        <v>0</v>
      </c>
      <c r="AH1624" s="281">
        <f t="shared" si="993"/>
        <v>0</v>
      </c>
      <c r="AI1624" s="551">
        <f t="shared" si="1057"/>
        <v>0</v>
      </c>
      <c r="AJ1624" s="549">
        <f t="shared" si="1057"/>
        <v>0</v>
      </c>
      <c r="AK1624" s="549">
        <f t="shared" si="1057"/>
        <v>0</v>
      </c>
      <c r="AL1624" s="282">
        <f t="shared" si="1035"/>
        <v>0</v>
      </c>
      <c r="AM1624" s="281">
        <f t="shared" si="1036"/>
        <v>0</v>
      </c>
      <c r="AN1624" s="549">
        <f t="shared" si="1009"/>
        <v>0</v>
      </c>
      <c r="AO1624" s="549">
        <f t="shared" si="1010"/>
        <v>0</v>
      </c>
      <c r="AP1624" s="549">
        <f t="shared" si="1054"/>
        <v>0</v>
      </c>
      <c r="AQ1624" s="283">
        <f t="shared" si="951"/>
        <v>0</v>
      </c>
      <c r="AR1624" s="281">
        <f t="shared" si="1007"/>
        <v>0</v>
      </c>
      <c r="AT1624" s="446"/>
      <c r="AU1624" s="344"/>
      <c r="AV1624" s="447" t="str">
        <f t="shared" si="1012"/>
        <v>CA</v>
      </c>
      <c r="AW1624" s="447" t="str">
        <f t="shared" si="1012"/>
        <v>CL</v>
      </c>
      <c r="AX1624" s="447" t="str">
        <f t="shared" si="1012"/>
        <v>AIC</v>
      </c>
      <c r="AY1624" s="447" t="str">
        <f t="shared" si="1014"/>
        <v>ERB</v>
      </c>
      <c r="AZ1624" s="447" t="str">
        <f t="shared" si="1014"/>
        <v>GRB</v>
      </c>
      <c r="BA1624" s="447" t="str">
        <f t="shared" si="1014"/>
        <v>Non-Op</v>
      </c>
      <c r="BC1624" s="445" t="s">
        <v>2368</v>
      </c>
      <c r="BD1624" s="552">
        <f t="shared" si="974"/>
        <v>0</v>
      </c>
      <c r="BF1624" s="435"/>
      <c r="BG1624" s="435"/>
      <c r="BH1624" s="435"/>
      <c r="BI1624" s="435"/>
      <c r="BJ1624" s="435"/>
      <c r="BK1624" s="435"/>
      <c r="BL1624" s="435"/>
      <c r="BN1624" s="444"/>
    </row>
    <row r="1625" spans="1:66" s="28" customFormat="1" ht="12" customHeight="1">
      <c r="A1625" s="287">
        <v>25400182</v>
      </c>
      <c r="B1625" s="288" t="str">
        <f t="shared" si="1074"/>
        <v>25400182</v>
      </c>
      <c r="C1625" s="519" t="s">
        <v>1978</v>
      </c>
      <c r="D1625" s="445" t="s">
        <v>2092</v>
      </c>
      <c r="E1625" s="445"/>
      <c r="F1625" s="520"/>
      <c r="G1625" s="445"/>
      <c r="H1625" s="547">
        <v>0</v>
      </c>
      <c r="I1625" s="547">
        <v>0</v>
      </c>
      <c r="J1625" s="547">
        <v>0</v>
      </c>
      <c r="K1625" s="547">
        <v>0</v>
      </c>
      <c r="L1625" s="547">
        <v>0</v>
      </c>
      <c r="M1625" s="547">
        <v>0</v>
      </c>
      <c r="N1625" s="547">
        <v>0</v>
      </c>
      <c r="O1625" s="547">
        <v>0</v>
      </c>
      <c r="P1625" s="547">
        <v>0</v>
      </c>
      <c r="Q1625" s="547">
        <v>0</v>
      </c>
      <c r="R1625" s="547">
        <v>0</v>
      </c>
      <c r="S1625" s="547">
        <v>0</v>
      </c>
      <c r="T1625" s="547">
        <v>0</v>
      </c>
      <c r="U1625" s="547"/>
      <c r="V1625" s="547">
        <f t="shared" si="966"/>
        <v>0</v>
      </c>
      <c r="W1625" s="285"/>
      <c r="X1625" s="286"/>
      <c r="Y1625" s="548">
        <f t="shared" si="1066"/>
        <v>0</v>
      </c>
      <c r="Z1625" s="549">
        <f t="shared" si="1066"/>
        <v>0</v>
      </c>
      <c r="AA1625" s="549">
        <f t="shared" si="1066"/>
        <v>0</v>
      </c>
      <c r="AB1625" s="282">
        <f t="shared" si="1067"/>
        <v>0</v>
      </c>
      <c r="AC1625" s="281">
        <f t="shared" si="1068"/>
        <v>0</v>
      </c>
      <c r="AD1625" s="549">
        <f t="shared" si="967"/>
        <v>0</v>
      </c>
      <c r="AE1625" s="553">
        <f t="shared" si="968"/>
        <v>0</v>
      </c>
      <c r="AF1625" s="282">
        <f t="shared" si="969"/>
        <v>0</v>
      </c>
      <c r="AG1625" s="283">
        <f t="shared" si="972"/>
        <v>0</v>
      </c>
      <c r="AH1625" s="281">
        <f t="shared" si="993"/>
        <v>0</v>
      </c>
      <c r="AI1625" s="551">
        <f t="shared" si="1057"/>
        <v>0</v>
      </c>
      <c r="AJ1625" s="549">
        <f t="shared" si="1057"/>
        <v>0</v>
      </c>
      <c r="AK1625" s="549">
        <f t="shared" si="1057"/>
        <v>0</v>
      </c>
      <c r="AL1625" s="282">
        <f t="shared" si="1035"/>
        <v>0</v>
      </c>
      <c r="AM1625" s="281">
        <f t="shared" si="1036"/>
        <v>0</v>
      </c>
      <c r="AN1625" s="549">
        <f t="shared" si="1009"/>
        <v>0</v>
      </c>
      <c r="AO1625" s="549">
        <f t="shared" si="1010"/>
        <v>0</v>
      </c>
      <c r="AP1625" s="549">
        <f t="shared" si="1054"/>
        <v>0</v>
      </c>
      <c r="AQ1625" s="283">
        <f t="shared" si="951"/>
        <v>0</v>
      </c>
      <c r="AR1625" s="281">
        <f t="shared" si="1007"/>
        <v>0</v>
      </c>
      <c r="AT1625" s="446"/>
      <c r="AU1625" s="344"/>
      <c r="AV1625" s="447" t="str">
        <f t="shared" si="1012"/>
        <v>CA</v>
      </c>
      <c r="AW1625" s="447" t="str">
        <f t="shared" si="1012"/>
        <v>CL</v>
      </c>
      <c r="AX1625" s="447" t="str">
        <f t="shared" si="1012"/>
        <v>AIC</v>
      </c>
      <c r="AY1625" s="447" t="str">
        <f t="shared" si="1014"/>
        <v>ERB</v>
      </c>
      <c r="AZ1625" s="447" t="str">
        <f t="shared" si="1014"/>
        <v>GRB</v>
      </c>
      <c r="BA1625" s="447" t="str">
        <f t="shared" si="1014"/>
        <v>Non-Op</v>
      </c>
      <c r="BC1625" s="445" t="s">
        <v>2368</v>
      </c>
      <c r="BD1625" s="552">
        <f t="shared" si="974"/>
        <v>0</v>
      </c>
      <c r="BF1625" s="435"/>
      <c r="BG1625" s="435"/>
      <c r="BH1625" s="435"/>
      <c r="BI1625" s="435"/>
      <c r="BJ1625" s="435"/>
      <c r="BK1625" s="435"/>
      <c r="BL1625" s="435"/>
      <c r="BN1625" s="444"/>
    </row>
    <row r="1626" spans="1:66" s="28" customFormat="1" ht="12" customHeight="1">
      <c r="A1626" s="287">
        <v>25400191</v>
      </c>
      <c r="B1626" s="288" t="str">
        <f t="shared" si="1074"/>
        <v>25400191</v>
      </c>
      <c r="C1626" s="444" t="s">
        <v>3028</v>
      </c>
      <c r="D1626" s="445" t="s">
        <v>1163</v>
      </c>
      <c r="E1626" s="445"/>
      <c r="F1626" s="444"/>
      <c r="G1626" s="445"/>
      <c r="H1626" s="547">
        <v>0</v>
      </c>
      <c r="I1626" s="547">
        <v>0</v>
      </c>
      <c r="J1626" s="547">
        <v>0</v>
      </c>
      <c r="K1626" s="547">
        <v>0</v>
      </c>
      <c r="L1626" s="547">
        <v>0</v>
      </c>
      <c r="M1626" s="547">
        <v>0</v>
      </c>
      <c r="N1626" s="547">
        <v>0</v>
      </c>
      <c r="O1626" s="547">
        <v>0</v>
      </c>
      <c r="P1626" s="547">
        <v>0</v>
      </c>
      <c r="Q1626" s="547">
        <v>0</v>
      </c>
      <c r="R1626" s="547">
        <v>0</v>
      </c>
      <c r="S1626" s="547">
        <v>0</v>
      </c>
      <c r="T1626" s="547">
        <v>0</v>
      </c>
      <c r="U1626" s="547"/>
      <c r="V1626" s="547">
        <f t="shared" si="966"/>
        <v>0</v>
      </c>
      <c r="W1626" s="358" t="s">
        <v>1979</v>
      </c>
      <c r="X1626" s="359"/>
      <c r="Y1626" s="548">
        <f t="shared" si="1066"/>
        <v>0</v>
      </c>
      <c r="Z1626" s="549">
        <f t="shared" si="1066"/>
        <v>0</v>
      </c>
      <c r="AA1626" s="549">
        <f t="shared" si="1066"/>
        <v>0</v>
      </c>
      <c r="AB1626" s="282">
        <f t="shared" si="1067"/>
        <v>0</v>
      </c>
      <c r="AC1626" s="281">
        <f t="shared" si="1068"/>
        <v>0</v>
      </c>
      <c r="AD1626" s="549">
        <f t="shared" si="967"/>
        <v>0</v>
      </c>
      <c r="AE1626" s="553">
        <f t="shared" si="968"/>
        <v>0</v>
      </c>
      <c r="AF1626" s="282">
        <f t="shared" si="969"/>
        <v>0</v>
      </c>
      <c r="AG1626" s="283">
        <f t="shared" si="972"/>
        <v>0</v>
      </c>
      <c r="AH1626" s="281">
        <f t="shared" si="993"/>
        <v>0</v>
      </c>
      <c r="AI1626" s="551">
        <f t="shared" si="1057"/>
        <v>0</v>
      </c>
      <c r="AJ1626" s="549">
        <f t="shared" si="1057"/>
        <v>0</v>
      </c>
      <c r="AK1626" s="549">
        <f t="shared" si="1057"/>
        <v>0</v>
      </c>
      <c r="AL1626" s="282">
        <f t="shared" si="1035"/>
        <v>0</v>
      </c>
      <c r="AM1626" s="281">
        <f t="shared" si="1036"/>
        <v>0</v>
      </c>
      <c r="AN1626" s="549">
        <f t="shared" si="1009"/>
        <v>0</v>
      </c>
      <c r="AO1626" s="549">
        <f t="shared" si="1010"/>
        <v>0</v>
      </c>
      <c r="AP1626" s="549">
        <f t="shared" si="1054"/>
        <v>0</v>
      </c>
      <c r="AQ1626" s="283">
        <f t="shared" si="951"/>
        <v>0</v>
      </c>
      <c r="AR1626" s="281">
        <f t="shared" si="1007"/>
        <v>0</v>
      </c>
      <c r="AT1626" s="446"/>
      <c r="AU1626" s="344"/>
      <c r="AV1626" s="447" t="str">
        <f t="shared" si="1012"/>
        <v>CA</v>
      </c>
      <c r="AW1626" s="447" t="str">
        <f t="shared" si="1012"/>
        <v>CL</v>
      </c>
      <c r="AX1626" s="447" t="str">
        <f t="shared" si="1012"/>
        <v>AIC</v>
      </c>
      <c r="AY1626" s="447" t="str">
        <f t="shared" si="1014"/>
        <v>ERB</v>
      </c>
      <c r="AZ1626" s="447" t="str">
        <f t="shared" si="1014"/>
        <v>GRB</v>
      </c>
      <c r="BA1626" s="447" t="str">
        <f t="shared" si="1014"/>
        <v>Non-Op</v>
      </c>
      <c r="BC1626" s="445" t="s">
        <v>2368</v>
      </c>
      <c r="BD1626" s="552">
        <f t="shared" si="974"/>
        <v>0</v>
      </c>
      <c r="BF1626" s="435"/>
      <c r="BG1626" s="435"/>
      <c r="BH1626" s="435"/>
      <c r="BI1626" s="435"/>
      <c r="BJ1626" s="435"/>
      <c r="BK1626" s="435"/>
      <c r="BL1626" s="435"/>
      <c r="BN1626" s="444"/>
    </row>
    <row r="1627" spans="1:66" s="28" customFormat="1" ht="12" customHeight="1">
      <c r="A1627" s="287">
        <v>25400201</v>
      </c>
      <c r="B1627" s="288" t="str">
        <f t="shared" si="1074"/>
        <v>25400201</v>
      </c>
      <c r="C1627" s="444" t="s">
        <v>3029</v>
      </c>
      <c r="D1627" s="445" t="s">
        <v>1163</v>
      </c>
      <c r="E1627" s="445"/>
      <c r="F1627" s="444"/>
      <c r="G1627" s="445"/>
      <c r="H1627" s="547">
        <v>0</v>
      </c>
      <c r="I1627" s="547">
        <v>0</v>
      </c>
      <c r="J1627" s="547">
        <v>0</v>
      </c>
      <c r="K1627" s="547">
        <v>0</v>
      </c>
      <c r="L1627" s="547">
        <v>0</v>
      </c>
      <c r="M1627" s="547">
        <v>0</v>
      </c>
      <c r="N1627" s="547">
        <v>0</v>
      </c>
      <c r="O1627" s="547">
        <v>0</v>
      </c>
      <c r="P1627" s="547">
        <v>0</v>
      </c>
      <c r="Q1627" s="547">
        <v>0</v>
      </c>
      <c r="R1627" s="547">
        <v>0</v>
      </c>
      <c r="S1627" s="547">
        <v>0</v>
      </c>
      <c r="T1627" s="547">
        <v>0</v>
      </c>
      <c r="U1627" s="547"/>
      <c r="V1627" s="547">
        <f t="shared" ref="V1627:V1690" si="1075">(H1627+T1627+SUM(I1627:S1627)*2)/24</f>
        <v>0</v>
      </c>
      <c r="W1627" s="358" t="s">
        <v>1979</v>
      </c>
      <c r="X1627" s="359"/>
      <c r="Y1627" s="548">
        <f t="shared" si="1066"/>
        <v>0</v>
      </c>
      <c r="Z1627" s="549">
        <f t="shared" si="1066"/>
        <v>0</v>
      </c>
      <c r="AA1627" s="549">
        <f t="shared" si="1066"/>
        <v>0</v>
      </c>
      <c r="AB1627" s="282">
        <f t="shared" si="1067"/>
        <v>0</v>
      </c>
      <c r="AC1627" s="281">
        <f t="shared" si="1068"/>
        <v>0</v>
      </c>
      <c r="AD1627" s="549">
        <f t="shared" ref="AD1627:AD1690" si="1076">IF($D1627=AD$5,$T1627,IF($D1627=AD$4, $T1627*$AK$1,0))</f>
        <v>0</v>
      </c>
      <c r="AE1627" s="553">
        <f t="shared" ref="AE1627:AE1690" si="1077">IF($D1627=AE$5,$T1627,IF($D1627=AE$4, $T1627*$AK$2,0))</f>
        <v>0</v>
      </c>
      <c r="AF1627" s="282">
        <f t="shared" ref="AF1627:AF1690" si="1078">IF($D1627=AF$5,$T1627,IF($D1627=AF$4, $T1627*$AL$2,0))</f>
        <v>0</v>
      </c>
      <c r="AG1627" s="283">
        <f t="shared" si="972"/>
        <v>0</v>
      </c>
      <c r="AH1627" s="281">
        <f t="shared" si="993"/>
        <v>0</v>
      </c>
      <c r="AI1627" s="551">
        <f t="shared" si="1057"/>
        <v>0</v>
      </c>
      <c r="AJ1627" s="549">
        <f t="shared" si="1057"/>
        <v>0</v>
      </c>
      <c r="AK1627" s="549">
        <f t="shared" si="1057"/>
        <v>0</v>
      </c>
      <c r="AL1627" s="282">
        <f t="shared" si="1035"/>
        <v>0</v>
      </c>
      <c r="AM1627" s="281">
        <f t="shared" si="1036"/>
        <v>0</v>
      </c>
      <c r="AN1627" s="549">
        <f t="shared" si="1009"/>
        <v>0</v>
      </c>
      <c r="AO1627" s="549">
        <f t="shared" si="1010"/>
        <v>0</v>
      </c>
      <c r="AP1627" s="549">
        <f t="shared" si="1054"/>
        <v>0</v>
      </c>
      <c r="AQ1627" s="283">
        <f t="shared" si="951"/>
        <v>0</v>
      </c>
      <c r="AR1627" s="281">
        <f t="shared" si="1007"/>
        <v>0</v>
      </c>
      <c r="AT1627" s="446"/>
      <c r="AU1627" s="344"/>
      <c r="AV1627" s="447" t="str">
        <f t="shared" si="1012"/>
        <v>CA</v>
      </c>
      <c r="AW1627" s="447" t="str">
        <f t="shared" si="1012"/>
        <v>CL</v>
      </c>
      <c r="AX1627" s="447" t="str">
        <f t="shared" si="1012"/>
        <v>AIC</v>
      </c>
      <c r="AY1627" s="447" t="str">
        <f t="shared" si="1014"/>
        <v>ERB</v>
      </c>
      <c r="AZ1627" s="447" t="str">
        <f t="shared" si="1014"/>
        <v>GRB</v>
      </c>
      <c r="BA1627" s="447" t="str">
        <f t="shared" si="1014"/>
        <v>Non-Op</v>
      </c>
      <c r="BC1627" s="445" t="s">
        <v>2368</v>
      </c>
      <c r="BD1627" s="552">
        <f t="shared" si="974"/>
        <v>0</v>
      </c>
      <c r="BF1627" s="435"/>
      <c r="BG1627" s="435"/>
      <c r="BH1627" s="435"/>
      <c r="BI1627" s="435"/>
      <c r="BJ1627" s="435"/>
      <c r="BK1627" s="435"/>
      <c r="BL1627" s="435"/>
      <c r="BN1627" s="444"/>
    </row>
    <row r="1628" spans="1:66" s="28" customFormat="1" ht="12" customHeight="1">
      <c r="A1628" s="287">
        <v>25400221</v>
      </c>
      <c r="B1628" s="288" t="str">
        <f t="shared" si="1074"/>
        <v>25400221</v>
      </c>
      <c r="C1628" s="444" t="s">
        <v>1980</v>
      </c>
      <c r="D1628" s="445" t="s">
        <v>1165</v>
      </c>
      <c r="E1628" s="445"/>
      <c r="F1628" s="444"/>
      <c r="G1628" s="445"/>
      <c r="H1628" s="547">
        <v>-650729.26</v>
      </c>
      <c r="I1628" s="547">
        <v>-132612.24</v>
      </c>
      <c r="J1628" s="547">
        <v>-119171.96</v>
      </c>
      <c r="K1628" s="547">
        <v>-119171.96</v>
      </c>
      <c r="L1628" s="547">
        <v>-115061.55</v>
      </c>
      <c r="M1628" s="547">
        <v>-80450.89</v>
      </c>
      <c r="N1628" s="547">
        <v>-80450.89</v>
      </c>
      <c r="O1628" s="547">
        <v>-66716.72</v>
      </c>
      <c r="P1628" s="547">
        <v>-66716.72</v>
      </c>
      <c r="Q1628" s="547">
        <v>-65800.100000000006</v>
      </c>
      <c r="R1628" s="547">
        <v>-64790.51</v>
      </c>
      <c r="S1628" s="547">
        <v>-63682.8</v>
      </c>
      <c r="T1628" s="547">
        <v>-63682.8</v>
      </c>
      <c r="U1628" s="547"/>
      <c r="V1628" s="547">
        <f t="shared" si="1075"/>
        <v>-110986.03083333334</v>
      </c>
      <c r="W1628" s="358"/>
      <c r="X1628" s="359"/>
      <c r="Y1628" s="548">
        <f t="shared" si="1066"/>
        <v>0</v>
      </c>
      <c r="Z1628" s="549">
        <f t="shared" si="1066"/>
        <v>0</v>
      </c>
      <c r="AA1628" s="549">
        <f t="shared" si="1066"/>
        <v>0</v>
      </c>
      <c r="AB1628" s="282">
        <f t="shared" si="1067"/>
        <v>-63682.8</v>
      </c>
      <c r="AC1628" s="281">
        <f t="shared" si="1068"/>
        <v>0</v>
      </c>
      <c r="AD1628" s="549">
        <f t="shared" si="1076"/>
        <v>0</v>
      </c>
      <c r="AE1628" s="553">
        <f t="shared" si="1077"/>
        <v>0</v>
      </c>
      <c r="AF1628" s="282">
        <f t="shared" si="1078"/>
        <v>-63682.8</v>
      </c>
      <c r="AG1628" s="283">
        <f t="shared" si="972"/>
        <v>-63682.8</v>
      </c>
      <c r="AH1628" s="281">
        <f t="shared" si="993"/>
        <v>0</v>
      </c>
      <c r="AI1628" s="551">
        <f t="shared" si="1057"/>
        <v>0</v>
      </c>
      <c r="AJ1628" s="549">
        <f t="shared" si="1057"/>
        <v>0</v>
      </c>
      <c r="AK1628" s="549">
        <f t="shared" si="1057"/>
        <v>0</v>
      </c>
      <c r="AL1628" s="282">
        <f t="shared" si="1035"/>
        <v>-110986.03083333334</v>
      </c>
      <c r="AM1628" s="281">
        <f t="shared" si="1036"/>
        <v>0</v>
      </c>
      <c r="AN1628" s="549">
        <f t="shared" si="1009"/>
        <v>0</v>
      </c>
      <c r="AO1628" s="549">
        <f t="shared" si="1010"/>
        <v>0</v>
      </c>
      <c r="AP1628" s="549">
        <f t="shared" si="1054"/>
        <v>-110986.03083333334</v>
      </c>
      <c r="AQ1628" s="283">
        <f t="shared" si="951"/>
        <v>-110986.03083333334</v>
      </c>
      <c r="AR1628" s="281">
        <f t="shared" si="1007"/>
        <v>0</v>
      </c>
      <c r="AT1628" s="446" t="s">
        <v>2066</v>
      </c>
      <c r="AU1628" s="344"/>
      <c r="AV1628" s="447" t="str">
        <f t="shared" si="1012"/>
        <v>CA</v>
      </c>
      <c r="AW1628" s="447" t="str">
        <f t="shared" si="1012"/>
        <v>CL</v>
      </c>
      <c r="AX1628" s="447" t="str">
        <f t="shared" si="1012"/>
        <v>AIC</v>
      </c>
      <c r="AY1628" s="447" t="str">
        <f t="shared" si="1014"/>
        <v>ERB</v>
      </c>
      <c r="AZ1628" s="447" t="str">
        <f t="shared" si="1014"/>
        <v>GRB</v>
      </c>
      <c r="BA1628" s="447" t="str">
        <f t="shared" si="1014"/>
        <v>Non-Op</v>
      </c>
      <c r="BC1628" s="449" t="s">
        <v>2100</v>
      </c>
      <c r="BD1628" s="552">
        <f t="shared" si="974"/>
        <v>-63682.8</v>
      </c>
      <c r="BF1628" s="435"/>
      <c r="BG1628" s="435"/>
      <c r="BH1628" s="435"/>
      <c r="BI1628" s="435"/>
      <c r="BJ1628" s="435"/>
      <c r="BK1628" s="435"/>
      <c r="BL1628" s="435"/>
      <c r="BN1628" s="444"/>
    </row>
    <row r="1629" spans="1:66" s="28" customFormat="1" ht="12" customHeight="1">
      <c r="A1629" s="287">
        <v>25400261</v>
      </c>
      <c r="B1629" s="288" t="str">
        <f t="shared" si="1074"/>
        <v>25400261</v>
      </c>
      <c r="C1629" s="444" t="s">
        <v>1981</v>
      </c>
      <c r="D1629" s="445" t="s">
        <v>1165</v>
      </c>
      <c r="E1629" s="445"/>
      <c r="F1629" s="444"/>
      <c r="G1629" s="445"/>
      <c r="H1629" s="547">
        <v>-0.81</v>
      </c>
      <c r="I1629" s="547">
        <v>-0.81</v>
      </c>
      <c r="J1629" s="547">
        <v>-0.81</v>
      </c>
      <c r="K1629" s="547">
        <v>-0.81</v>
      </c>
      <c r="L1629" s="547">
        <v>-0.81</v>
      </c>
      <c r="M1629" s="547">
        <v>-0.81</v>
      </c>
      <c r="N1629" s="547">
        <v>-0.81</v>
      </c>
      <c r="O1629" s="547">
        <v>-0.81</v>
      </c>
      <c r="P1629" s="547">
        <v>-0.81</v>
      </c>
      <c r="Q1629" s="547">
        <v>-0.81</v>
      </c>
      <c r="R1629" s="547">
        <v>-0.81</v>
      </c>
      <c r="S1629" s="547">
        <v>0</v>
      </c>
      <c r="T1629" s="547">
        <v>0</v>
      </c>
      <c r="U1629" s="547"/>
      <c r="V1629" s="547">
        <f t="shared" si="1075"/>
        <v>-0.70875000000000021</v>
      </c>
      <c r="W1629" s="358"/>
      <c r="X1629" s="359"/>
      <c r="Y1629" s="548">
        <f t="shared" si="1066"/>
        <v>0</v>
      </c>
      <c r="Z1629" s="549">
        <f t="shared" si="1066"/>
        <v>0</v>
      </c>
      <c r="AA1629" s="549">
        <f t="shared" si="1066"/>
        <v>0</v>
      </c>
      <c r="AB1629" s="282">
        <f t="shared" si="1067"/>
        <v>0</v>
      </c>
      <c r="AC1629" s="281">
        <f t="shared" si="1068"/>
        <v>0</v>
      </c>
      <c r="AD1629" s="549">
        <f t="shared" si="1076"/>
        <v>0</v>
      </c>
      <c r="AE1629" s="553">
        <f t="shared" si="1077"/>
        <v>0</v>
      </c>
      <c r="AF1629" s="282">
        <f t="shared" si="1078"/>
        <v>0</v>
      </c>
      <c r="AG1629" s="283">
        <f t="shared" si="972"/>
        <v>0</v>
      </c>
      <c r="AH1629" s="281">
        <f t="shared" si="993"/>
        <v>0</v>
      </c>
      <c r="AI1629" s="551">
        <f t="shared" si="1057"/>
        <v>0</v>
      </c>
      <c r="AJ1629" s="549">
        <f t="shared" si="1057"/>
        <v>0</v>
      </c>
      <c r="AK1629" s="549">
        <f t="shared" si="1057"/>
        <v>0</v>
      </c>
      <c r="AL1629" s="282">
        <f t="shared" si="1035"/>
        <v>-0.70875000000000021</v>
      </c>
      <c r="AM1629" s="281">
        <f t="shared" si="1036"/>
        <v>0</v>
      </c>
      <c r="AN1629" s="549">
        <f t="shared" si="1009"/>
        <v>0</v>
      </c>
      <c r="AO1629" s="549">
        <f t="shared" si="1010"/>
        <v>0</v>
      </c>
      <c r="AP1629" s="549">
        <f t="shared" si="1054"/>
        <v>-0.70875000000000021</v>
      </c>
      <c r="AQ1629" s="283">
        <f t="shared" si="951"/>
        <v>-0.70875000000000021</v>
      </c>
      <c r="AR1629" s="281">
        <f t="shared" si="1007"/>
        <v>0</v>
      </c>
      <c r="AT1629" s="446" t="s">
        <v>2078</v>
      </c>
      <c r="AU1629" s="344"/>
      <c r="AV1629" s="447" t="str">
        <f t="shared" si="1012"/>
        <v>CA</v>
      </c>
      <c r="AW1629" s="447" t="str">
        <f t="shared" si="1012"/>
        <v>CL</v>
      </c>
      <c r="AX1629" s="447" t="str">
        <f t="shared" si="1012"/>
        <v>AIC</v>
      </c>
      <c r="AY1629" s="447" t="str">
        <f t="shared" si="1014"/>
        <v>ERB</v>
      </c>
      <c r="AZ1629" s="447" t="str">
        <f t="shared" si="1014"/>
        <v>GRB</v>
      </c>
      <c r="BA1629" s="447" t="str">
        <f t="shared" si="1014"/>
        <v>Non-Op</v>
      </c>
      <c r="BC1629" s="449" t="s">
        <v>2100</v>
      </c>
      <c r="BD1629" s="552">
        <f t="shared" si="974"/>
        <v>0</v>
      </c>
      <c r="BF1629" s="435"/>
      <c r="BG1629" s="435"/>
      <c r="BH1629" s="435"/>
      <c r="BI1629" s="435"/>
      <c r="BJ1629" s="435"/>
      <c r="BK1629" s="435"/>
      <c r="BL1629" s="435"/>
      <c r="BN1629" s="444"/>
    </row>
    <row r="1630" spans="1:66" s="28" customFormat="1" ht="12" customHeight="1">
      <c r="A1630" s="287">
        <v>25400291</v>
      </c>
      <c r="B1630" s="288" t="str">
        <f t="shared" si="1074"/>
        <v>25400291</v>
      </c>
      <c r="C1630" s="444" t="s">
        <v>1982</v>
      </c>
      <c r="D1630" s="445" t="s">
        <v>1165</v>
      </c>
      <c r="E1630" s="445"/>
      <c r="F1630" s="444"/>
      <c r="G1630" s="445"/>
      <c r="H1630" s="547">
        <v>300718.09000000003</v>
      </c>
      <c r="I1630" s="547">
        <v>-183408.57</v>
      </c>
      <c r="J1630" s="547">
        <v>-144502.81</v>
      </c>
      <c r="K1630" s="547">
        <v>-109828.56</v>
      </c>
      <c r="L1630" s="547">
        <v>-75639.03</v>
      </c>
      <c r="M1630" s="547">
        <v>-45484.02</v>
      </c>
      <c r="N1630" s="547">
        <v>-17842.62</v>
      </c>
      <c r="O1630" s="547">
        <v>12756.61</v>
      </c>
      <c r="P1630" s="547">
        <v>44685.17</v>
      </c>
      <c r="Q1630" s="547">
        <v>72647.83</v>
      </c>
      <c r="R1630" s="547">
        <v>102404.8</v>
      </c>
      <c r="S1630" s="547">
        <v>141464.6</v>
      </c>
      <c r="T1630" s="547">
        <v>183679.5</v>
      </c>
      <c r="U1630" s="547"/>
      <c r="V1630" s="547">
        <f t="shared" si="1075"/>
        <v>3287.6829166666671</v>
      </c>
      <c r="W1630" s="358"/>
      <c r="X1630" s="359"/>
      <c r="Y1630" s="548">
        <f t="shared" si="1066"/>
        <v>0</v>
      </c>
      <c r="Z1630" s="549">
        <f t="shared" si="1066"/>
        <v>0</v>
      </c>
      <c r="AA1630" s="549">
        <f t="shared" si="1066"/>
        <v>0</v>
      </c>
      <c r="AB1630" s="282">
        <f t="shared" si="1067"/>
        <v>183679.5</v>
      </c>
      <c r="AC1630" s="281">
        <f t="shared" si="1068"/>
        <v>0</v>
      </c>
      <c r="AD1630" s="549">
        <f t="shared" si="1076"/>
        <v>0</v>
      </c>
      <c r="AE1630" s="553">
        <f t="shared" si="1077"/>
        <v>0</v>
      </c>
      <c r="AF1630" s="282">
        <f t="shared" si="1078"/>
        <v>183679.5</v>
      </c>
      <c r="AG1630" s="283">
        <f t="shared" si="972"/>
        <v>183679.5</v>
      </c>
      <c r="AH1630" s="281">
        <f t="shared" si="993"/>
        <v>0</v>
      </c>
      <c r="AI1630" s="551">
        <f t="shared" ref="AI1630:AK1649" si="1079">IF($D1630=AI$5,$V1630,0)</f>
        <v>0</v>
      </c>
      <c r="AJ1630" s="549">
        <f t="shared" si="1079"/>
        <v>0</v>
      </c>
      <c r="AK1630" s="549">
        <f t="shared" si="1079"/>
        <v>0</v>
      </c>
      <c r="AL1630" s="282">
        <f t="shared" si="1035"/>
        <v>3287.6829166666671</v>
      </c>
      <c r="AM1630" s="281">
        <f t="shared" si="1036"/>
        <v>0</v>
      </c>
      <c r="AN1630" s="549">
        <f t="shared" si="1009"/>
        <v>0</v>
      </c>
      <c r="AO1630" s="549">
        <f t="shared" si="1010"/>
        <v>0</v>
      </c>
      <c r="AP1630" s="549">
        <f t="shared" si="1054"/>
        <v>3287.6829166666671</v>
      </c>
      <c r="AQ1630" s="283">
        <f t="shared" si="951"/>
        <v>3287.6829166666671</v>
      </c>
      <c r="AR1630" s="281">
        <f t="shared" si="1007"/>
        <v>0</v>
      </c>
      <c r="AT1630" s="446" t="s">
        <v>2066</v>
      </c>
      <c r="AU1630" s="344"/>
      <c r="AV1630" s="447" t="str">
        <f t="shared" si="1012"/>
        <v>CA</v>
      </c>
      <c r="AW1630" s="447" t="str">
        <f t="shared" si="1012"/>
        <v>CL</v>
      </c>
      <c r="AX1630" s="447" t="str">
        <f t="shared" si="1012"/>
        <v>AIC</v>
      </c>
      <c r="AY1630" s="447" t="str">
        <f t="shared" si="1014"/>
        <v>ERB</v>
      </c>
      <c r="AZ1630" s="447" t="str">
        <f t="shared" si="1014"/>
        <v>GRB</v>
      </c>
      <c r="BA1630" s="447" t="str">
        <f t="shared" si="1014"/>
        <v>Non-Op</v>
      </c>
      <c r="BC1630" s="449" t="s">
        <v>2100</v>
      </c>
      <c r="BD1630" s="552">
        <f t="shared" si="974"/>
        <v>183679.5</v>
      </c>
      <c r="BF1630" s="435"/>
      <c r="BG1630" s="435"/>
      <c r="BH1630" s="435"/>
      <c r="BI1630" s="435"/>
      <c r="BJ1630" s="435"/>
      <c r="BK1630" s="435"/>
      <c r="BL1630" s="435"/>
      <c r="BN1630" s="444"/>
    </row>
    <row r="1631" spans="1:66" s="28" customFormat="1" ht="12" customHeight="1">
      <c r="A1631" s="287">
        <v>25400301</v>
      </c>
      <c r="B1631" s="288" t="str">
        <f t="shared" si="1074"/>
        <v>25400301</v>
      </c>
      <c r="C1631" s="444" t="s">
        <v>1983</v>
      </c>
      <c r="D1631" s="445" t="s">
        <v>1165</v>
      </c>
      <c r="E1631" s="445"/>
      <c r="F1631" s="444"/>
      <c r="G1631" s="445"/>
      <c r="H1631" s="547">
        <v>12953.13</v>
      </c>
      <c r="I1631" s="547">
        <v>-123779.85</v>
      </c>
      <c r="J1631" s="547">
        <v>-122504.02</v>
      </c>
      <c r="K1631" s="547">
        <v>-121259.54</v>
      </c>
      <c r="L1631" s="547">
        <v>-119847.4</v>
      </c>
      <c r="M1631" s="547">
        <v>-118481.60000000001</v>
      </c>
      <c r="N1631" s="547">
        <v>-117094.51</v>
      </c>
      <c r="O1631" s="547">
        <v>-115374.76</v>
      </c>
      <c r="P1631" s="547">
        <v>-113402.52</v>
      </c>
      <c r="Q1631" s="547">
        <v>-111485.35</v>
      </c>
      <c r="R1631" s="547">
        <v>-109302.95</v>
      </c>
      <c r="S1631" s="547">
        <v>-106398.35</v>
      </c>
      <c r="T1631" s="547">
        <v>-103084.67</v>
      </c>
      <c r="U1631" s="547"/>
      <c r="V1631" s="547">
        <f t="shared" si="1075"/>
        <v>-110333.05166666668</v>
      </c>
      <c r="W1631" s="358"/>
      <c r="X1631" s="359"/>
      <c r="Y1631" s="548">
        <f t="shared" si="1066"/>
        <v>0</v>
      </c>
      <c r="Z1631" s="549">
        <f t="shared" si="1066"/>
        <v>0</v>
      </c>
      <c r="AA1631" s="549">
        <f t="shared" si="1066"/>
        <v>0</v>
      </c>
      <c r="AB1631" s="282">
        <f t="shared" si="1067"/>
        <v>-103084.67</v>
      </c>
      <c r="AC1631" s="281">
        <f t="shared" si="1068"/>
        <v>0</v>
      </c>
      <c r="AD1631" s="549">
        <f t="shared" si="1076"/>
        <v>0</v>
      </c>
      <c r="AE1631" s="553">
        <f t="shared" si="1077"/>
        <v>0</v>
      </c>
      <c r="AF1631" s="282">
        <f t="shared" si="1078"/>
        <v>-103084.67</v>
      </c>
      <c r="AG1631" s="283">
        <f t="shared" si="972"/>
        <v>-103084.67</v>
      </c>
      <c r="AH1631" s="281">
        <f t="shared" si="993"/>
        <v>0</v>
      </c>
      <c r="AI1631" s="551">
        <f t="shared" si="1079"/>
        <v>0</v>
      </c>
      <c r="AJ1631" s="549">
        <f t="shared" si="1079"/>
        <v>0</v>
      </c>
      <c r="AK1631" s="549">
        <f t="shared" si="1079"/>
        <v>0</v>
      </c>
      <c r="AL1631" s="282">
        <f t="shared" si="1035"/>
        <v>-110333.05166666668</v>
      </c>
      <c r="AM1631" s="281">
        <f t="shared" si="1036"/>
        <v>0</v>
      </c>
      <c r="AN1631" s="549">
        <f t="shared" si="1009"/>
        <v>0</v>
      </c>
      <c r="AO1631" s="549">
        <f t="shared" si="1010"/>
        <v>0</v>
      </c>
      <c r="AP1631" s="549">
        <f t="shared" si="1054"/>
        <v>-110333.05166666668</v>
      </c>
      <c r="AQ1631" s="283">
        <f t="shared" ref="AQ1631:AQ1749" si="1080">SUM(AN1631:AP1631)</f>
        <v>-110333.05166666668</v>
      </c>
      <c r="AR1631" s="281">
        <f t="shared" si="1007"/>
        <v>0</v>
      </c>
      <c r="AT1631" s="446" t="s">
        <v>2066</v>
      </c>
      <c r="AU1631" s="344"/>
      <c r="AV1631" s="447" t="str">
        <f t="shared" si="1012"/>
        <v>CA</v>
      </c>
      <c r="AW1631" s="447" t="str">
        <f t="shared" si="1012"/>
        <v>CL</v>
      </c>
      <c r="AX1631" s="447" t="str">
        <f t="shared" si="1012"/>
        <v>AIC</v>
      </c>
      <c r="AY1631" s="447" t="str">
        <f t="shared" si="1014"/>
        <v>ERB</v>
      </c>
      <c r="AZ1631" s="447" t="str">
        <f t="shared" si="1014"/>
        <v>GRB</v>
      </c>
      <c r="BA1631" s="447" t="str">
        <f t="shared" si="1014"/>
        <v>Non-Op</v>
      </c>
      <c r="BC1631" s="449" t="s">
        <v>2100</v>
      </c>
      <c r="BD1631" s="552">
        <f t="shared" si="974"/>
        <v>-103084.67</v>
      </c>
      <c r="BF1631" s="435"/>
      <c r="BG1631" s="435"/>
      <c r="BH1631" s="435"/>
      <c r="BI1631" s="435"/>
      <c r="BJ1631" s="435"/>
      <c r="BK1631" s="435"/>
      <c r="BL1631" s="435"/>
      <c r="BN1631" s="444"/>
    </row>
    <row r="1632" spans="1:66" s="28" customFormat="1" ht="12" customHeight="1">
      <c r="A1632" s="287">
        <v>25400311</v>
      </c>
      <c r="B1632" s="288" t="str">
        <f t="shared" si="1074"/>
        <v>25400311</v>
      </c>
      <c r="C1632" s="444" t="s">
        <v>1984</v>
      </c>
      <c r="D1632" s="445" t="s">
        <v>1165</v>
      </c>
      <c r="E1632" s="445"/>
      <c r="F1632" s="444"/>
      <c r="G1632" s="445"/>
      <c r="H1632" s="547">
        <v>-32190.31</v>
      </c>
      <c r="I1632" s="547">
        <v>106056.69</v>
      </c>
      <c r="J1632" s="547">
        <v>105192.26</v>
      </c>
      <c r="K1632" s="547">
        <v>104516.95</v>
      </c>
      <c r="L1632" s="547">
        <v>103853.29</v>
      </c>
      <c r="M1632" s="547">
        <v>103299.34</v>
      </c>
      <c r="N1632" s="547">
        <v>102843.45</v>
      </c>
      <c r="O1632" s="547">
        <v>102426.48</v>
      </c>
      <c r="P1632" s="547">
        <v>102048.42</v>
      </c>
      <c r="Q1632" s="547">
        <v>101672.96000000001</v>
      </c>
      <c r="R1632" s="547">
        <v>101302.95</v>
      </c>
      <c r="S1632" s="547">
        <v>100938.94</v>
      </c>
      <c r="T1632" s="547">
        <v>100578.07</v>
      </c>
      <c r="U1632" s="547"/>
      <c r="V1632" s="547">
        <f t="shared" si="1075"/>
        <v>97362.134166666656</v>
      </c>
      <c r="W1632" s="358"/>
      <c r="X1632" s="359"/>
      <c r="Y1632" s="548">
        <f t="shared" si="1066"/>
        <v>0</v>
      </c>
      <c r="Z1632" s="549">
        <f t="shared" si="1066"/>
        <v>0</v>
      </c>
      <c r="AA1632" s="549">
        <f t="shared" si="1066"/>
        <v>0</v>
      </c>
      <c r="AB1632" s="282">
        <f t="shared" si="1067"/>
        <v>100578.07</v>
      </c>
      <c r="AC1632" s="281">
        <f t="shared" si="1068"/>
        <v>0</v>
      </c>
      <c r="AD1632" s="549">
        <f t="shared" si="1076"/>
        <v>0</v>
      </c>
      <c r="AE1632" s="553">
        <f t="shared" si="1077"/>
        <v>0</v>
      </c>
      <c r="AF1632" s="282">
        <f t="shared" si="1078"/>
        <v>100578.07</v>
      </c>
      <c r="AG1632" s="283">
        <f t="shared" si="972"/>
        <v>100578.07</v>
      </c>
      <c r="AH1632" s="281">
        <f t="shared" si="993"/>
        <v>0</v>
      </c>
      <c r="AI1632" s="551">
        <f t="shared" si="1079"/>
        <v>0</v>
      </c>
      <c r="AJ1632" s="549">
        <f t="shared" si="1079"/>
        <v>0</v>
      </c>
      <c r="AK1632" s="549">
        <f t="shared" si="1079"/>
        <v>0</v>
      </c>
      <c r="AL1632" s="282">
        <f t="shared" si="1035"/>
        <v>97362.134166666656</v>
      </c>
      <c r="AM1632" s="281">
        <f t="shared" si="1036"/>
        <v>0</v>
      </c>
      <c r="AN1632" s="549">
        <f t="shared" si="1009"/>
        <v>0</v>
      </c>
      <c r="AO1632" s="549">
        <f t="shared" si="1010"/>
        <v>0</v>
      </c>
      <c r="AP1632" s="549">
        <f t="shared" si="1054"/>
        <v>97362.134166666656</v>
      </c>
      <c r="AQ1632" s="283">
        <f t="shared" si="1080"/>
        <v>97362.134166666656</v>
      </c>
      <c r="AR1632" s="281">
        <f t="shared" si="1007"/>
        <v>0</v>
      </c>
      <c r="AT1632" s="446" t="s">
        <v>2066</v>
      </c>
      <c r="AU1632" s="344"/>
      <c r="AV1632" s="447" t="str">
        <f t="shared" si="1012"/>
        <v>CA</v>
      </c>
      <c r="AW1632" s="447" t="str">
        <f t="shared" si="1012"/>
        <v>CL</v>
      </c>
      <c r="AX1632" s="447" t="str">
        <f t="shared" si="1012"/>
        <v>AIC</v>
      </c>
      <c r="AY1632" s="447" t="str">
        <f t="shared" si="1014"/>
        <v>ERB</v>
      </c>
      <c r="AZ1632" s="447" t="str">
        <f t="shared" si="1014"/>
        <v>GRB</v>
      </c>
      <c r="BA1632" s="447" t="str">
        <f t="shared" si="1014"/>
        <v>Non-Op</v>
      </c>
      <c r="BC1632" s="449" t="s">
        <v>2100</v>
      </c>
      <c r="BD1632" s="552">
        <f t="shared" si="974"/>
        <v>100578.07</v>
      </c>
      <c r="BF1632" s="435"/>
      <c r="BG1632" s="435"/>
      <c r="BH1632" s="435"/>
      <c r="BI1632" s="435"/>
      <c r="BJ1632" s="435"/>
      <c r="BK1632" s="435"/>
      <c r="BL1632" s="435"/>
      <c r="BN1632" s="444"/>
    </row>
    <row r="1633" spans="1:66" s="28" customFormat="1" ht="12" customHeight="1">
      <c r="A1633" s="287">
        <v>25400321</v>
      </c>
      <c r="B1633" s="288" t="str">
        <f t="shared" si="1074"/>
        <v>25400321</v>
      </c>
      <c r="C1633" s="444" t="s">
        <v>1985</v>
      </c>
      <c r="D1633" s="445" t="s">
        <v>1165</v>
      </c>
      <c r="E1633" s="445"/>
      <c r="F1633" s="444"/>
      <c r="G1633" s="445"/>
      <c r="H1633" s="547">
        <v>-40718.14</v>
      </c>
      <c r="I1633" s="547">
        <v>0</v>
      </c>
      <c r="J1633" s="547">
        <v>0</v>
      </c>
      <c r="K1633" s="547">
        <v>0</v>
      </c>
      <c r="L1633" s="547">
        <v>0</v>
      </c>
      <c r="M1633" s="547">
        <v>0</v>
      </c>
      <c r="N1633" s="547">
        <v>0</v>
      </c>
      <c r="O1633" s="547">
        <v>0</v>
      </c>
      <c r="P1633" s="547">
        <v>0</v>
      </c>
      <c r="Q1633" s="547">
        <v>0</v>
      </c>
      <c r="R1633" s="547">
        <v>0</v>
      </c>
      <c r="S1633" s="547">
        <v>0</v>
      </c>
      <c r="T1633" s="547">
        <v>0</v>
      </c>
      <c r="U1633" s="547"/>
      <c r="V1633" s="547">
        <f t="shared" si="1075"/>
        <v>-1696.5891666666666</v>
      </c>
      <c r="W1633" s="279"/>
      <c r="X1633" s="348"/>
      <c r="Y1633" s="548">
        <f t="shared" si="1066"/>
        <v>0</v>
      </c>
      <c r="Z1633" s="549">
        <f t="shared" si="1066"/>
        <v>0</v>
      </c>
      <c r="AA1633" s="549">
        <f t="shared" si="1066"/>
        <v>0</v>
      </c>
      <c r="AB1633" s="282">
        <f t="shared" si="1067"/>
        <v>0</v>
      </c>
      <c r="AC1633" s="281">
        <f t="shared" si="1068"/>
        <v>0</v>
      </c>
      <c r="AD1633" s="549">
        <f t="shared" si="1076"/>
        <v>0</v>
      </c>
      <c r="AE1633" s="553">
        <f t="shared" si="1077"/>
        <v>0</v>
      </c>
      <c r="AF1633" s="282">
        <f t="shared" si="1078"/>
        <v>0</v>
      </c>
      <c r="AG1633" s="283">
        <f t="shared" si="972"/>
        <v>0</v>
      </c>
      <c r="AH1633" s="281">
        <f t="shared" si="993"/>
        <v>0</v>
      </c>
      <c r="AI1633" s="551">
        <f t="shared" si="1079"/>
        <v>0</v>
      </c>
      <c r="AJ1633" s="549">
        <f t="shared" si="1079"/>
        <v>0</v>
      </c>
      <c r="AK1633" s="549">
        <f t="shared" si="1079"/>
        <v>0</v>
      </c>
      <c r="AL1633" s="282">
        <f t="shared" si="1035"/>
        <v>-1696.5891666666666</v>
      </c>
      <c r="AM1633" s="281">
        <f t="shared" si="1036"/>
        <v>0</v>
      </c>
      <c r="AN1633" s="549">
        <f t="shared" si="1009"/>
        <v>0</v>
      </c>
      <c r="AO1633" s="549">
        <f t="shared" si="1010"/>
        <v>0</v>
      </c>
      <c r="AP1633" s="549">
        <f t="shared" si="1054"/>
        <v>-1696.5891666666666</v>
      </c>
      <c r="AQ1633" s="283">
        <f t="shared" si="1080"/>
        <v>-1696.5891666666666</v>
      </c>
      <c r="AR1633" s="281">
        <f t="shared" si="1007"/>
        <v>0</v>
      </c>
      <c r="AT1633" s="446" t="s">
        <v>2071</v>
      </c>
      <c r="AU1633" s="344"/>
      <c r="AV1633" s="447" t="str">
        <f t="shared" si="1012"/>
        <v>CA</v>
      </c>
      <c r="AW1633" s="447" t="str">
        <f t="shared" si="1012"/>
        <v>CL</v>
      </c>
      <c r="AX1633" s="447" t="str">
        <f t="shared" si="1012"/>
        <v>AIC</v>
      </c>
      <c r="AY1633" s="447" t="str">
        <f t="shared" si="1014"/>
        <v>ERB</v>
      </c>
      <c r="AZ1633" s="447" t="str">
        <f t="shared" si="1014"/>
        <v>GRB</v>
      </c>
      <c r="BA1633" s="447" t="str">
        <f t="shared" si="1014"/>
        <v>Non-Op</v>
      </c>
      <c r="BC1633" s="449" t="s">
        <v>2100</v>
      </c>
      <c r="BD1633" s="552">
        <f t="shared" si="974"/>
        <v>0</v>
      </c>
      <c r="BF1633" s="435"/>
      <c r="BG1633" s="435"/>
      <c r="BH1633" s="435"/>
      <c r="BI1633" s="435"/>
      <c r="BJ1633" s="435"/>
      <c r="BK1633" s="435"/>
      <c r="BL1633" s="435"/>
      <c r="BN1633" s="444"/>
    </row>
    <row r="1634" spans="1:66" s="28" customFormat="1" ht="12" customHeight="1">
      <c r="A1634" s="287">
        <v>25400331</v>
      </c>
      <c r="B1634" s="288" t="str">
        <f t="shared" si="1074"/>
        <v>25400331</v>
      </c>
      <c r="C1634" s="444" t="s">
        <v>1986</v>
      </c>
      <c r="D1634" s="445" t="s">
        <v>1165</v>
      </c>
      <c r="E1634" s="445"/>
      <c r="F1634" s="444"/>
      <c r="G1634" s="445"/>
      <c r="H1634" s="547">
        <v>155469.29999999999</v>
      </c>
      <c r="I1634" s="547">
        <v>-68880.800000000003</v>
      </c>
      <c r="J1634" s="547">
        <v>-100366.77</v>
      </c>
      <c r="K1634" s="547">
        <v>-123831.31</v>
      </c>
      <c r="L1634" s="547">
        <v>-134494.21</v>
      </c>
      <c r="M1634" s="547">
        <v>-142919.79</v>
      </c>
      <c r="N1634" s="547">
        <v>-145242.70000000001</v>
      </c>
      <c r="O1634" s="547">
        <v>-129693.5</v>
      </c>
      <c r="P1634" s="547">
        <v>-98808.77</v>
      </c>
      <c r="Q1634" s="547">
        <v>-66012.56</v>
      </c>
      <c r="R1634" s="547">
        <v>-17847.47</v>
      </c>
      <c r="S1634" s="547">
        <v>65936.990000000005</v>
      </c>
      <c r="T1634" s="547">
        <v>172975.76</v>
      </c>
      <c r="U1634" s="547"/>
      <c r="V1634" s="547">
        <f t="shared" si="1075"/>
        <v>-66494.863333333342</v>
      </c>
      <c r="W1634" s="279"/>
      <c r="X1634" s="348"/>
      <c r="Y1634" s="548">
        <f t="shared" si="1066"/>
        <v>0</v>
      </c>
      <c r="Z1634" s="549">
        <f t="shared" si="1066"/>
        <v>0</v>
      </c>
      <c r="AA1634" s="549">
        <f t="shared" si="1066"/>
        <v>0</v>
      </c>
      <c r="AB1634" s="282">
        <f t="shared" si="1067"/>
        <v>172975.76</v>
      </c>
      <c r="AC1634" s="281">
        <f t="shared" si="1068"/>
        <v>0</v>
      </c>
      <c r="AD1634" s="549">
        <f t="shared" si="1076"/>
        <v>0</v>
      </c>
      <c r="AE1634" s="553">
        <f t="shared" si="1077"/>
        <v>0</v>
      </c>
      <c r="AF1634" s="282">
        <f t="shared" si="1078"/>
        <v>172975.76</v>
      </c>
      <c r="AG1634" s="283">
        <f t="shared" si="972"/>
        <v>172975.76</v>
      </c>
      <c r="AH1634" s="281">
        <f t="shared" si="993"/>
        <v>0</v>
      </c>
      <c r="AI1634" s="551">
        <f t="shared" si="1079"/>
        <v>0</v>
      </c>
      <c r="AJ1634" s="549">
        <f t="shared" si="1079"/>
        <v>0</v>
      </c>
      <c r="AK1634" s="549">
        <f t="shared" si="1079"/>
        <v>0</v>
      </c>
      <c r="AL1634" s="282">
        <f t="shared" si="1035"/>
        <v>-66494.863333333342</v>
      </c>
      <c r="AM1634" s="281">
        <f t="shared" si="1036"/>
        <v>0</v>
      </c>
      <c r="AN1634" s="549">
        <f t="shared" si="1009"/>
        <v>0</v>
      </c>
      <c r="AO1634" s="549">
        <f t="shared" si="1010"/>
        <v>0</v>
      </c>
      <c r="AP1634" s="549">
        <f t="shared" si="1054"/>
        <v>-66494.863333333342</v>
      </c>
      <c r="AQ1634" s="283">
        <f t="shared" si="1080"/>
        <v>-66494.863333333342</v>
      </c>
      <c r="AR1634" s="281">
        <f t="shared" si="1007"/>
        <v>0</v>
      </c>
      <c r="AT1634" s="446" t="s">
        <v>2071</v>
      </c>
      <c r="AU1634" s="344"/>
      <c r="AV1634" s="447" t="str">
        <f t="shared" si="1012"/>
        <v>CA</v>
      </c>
      <c r="AW1634" s="447" t="str">
        <f t="shared" si="1012"/>
        <v>CL</v>
      </c>
      <c r="AX1634" s="447" t="str">
        <f t="shared" si="1012"/>
        <v>AIC</v>
      </c>
      <c r="AY1634" s="447" t="str">
        <f t="shared" si="1014"/>
        <v>ERB</v>
      </c>
      <c r="AZ1634" s="447" t="str">
        <f t="shared" si="1014"/>
        <v>GRB</v>
      </c>
      <c r="BA1634" s="447" t="str">
        <f t="shared" si="1014"/>
        <v>Non-Op</v>
      </c>
      <c r="BC1634" s="449" t="s">
        <v>2100</v>
      </c>
      <c r="BD1634" s="552">
        <f t="shared" si="974"/>
        <v>172975.76</v>
      </c>
      <c r="BF1634" s="435"/>
      <c r="BG1634" s="435"/>
      <c r="BH1634" s="435"/>
      <c r="BI1634" s="435"/>
      <c r="BJ1634" s="435"/>
      <c r="BK1634" s="435"/>
      <c r="BL1634" s="435"/>
      <c r="BN1634" s="444"/>
    </row>
    <row r="1635" spans="1:66" s="28" customFormat="1" ht="12" customHeight="1">
      <c r="A1635" s="287">
        <v>25400341</v>
      </c>
      <c r="B1635" s="288" t="str">
        <f t="shared" si="1074"/>
        <v>25400341</v>
      </c>
      <c r="C1635" s="444" t="s">
        <v>1987</v>
      </c>
      <c r="D1635" s="445" t="s">
        <v>1165</v>
      </c>
      <c r="E1635" s="445"/>
      <c r="F1635" s="444"/>
      <c r="G1635" s="445"/>
      <c r="H1635" s="547">
        <v>-14004641.390000001</v>
      </c>
      <c r="I1635" s="547">
        <v>-15601680</v>
      </c>
      <c r="J1635" s="547">
        <v>-16556632.800000001</v>
      </c>
      <c r="K1635" s="547">
        <v>-15053739.9</v>
      </c>
      <c r="L1635" s="547">
        <v>-18593515.09</v>
      </c>
      <c r="M1635" s="547">
        <v>-8191787.75</v>
      </c>
      <c r="N1635" s="547">
        <v>-8723255.9800000004</v>
      </c>
      <c r="O1635" s="547">
        <v>-11384293.039999999</v>
      </c>
      <c r="P1635" s="547">
        <v>-15564032.640000001</v>
      </c>
      <c r="Q1635" s="547">
        <v>-17122947.829999998</v>
      </c>
      <c r="R1635" s="547">
        <v>-17122947.829999998</v>
      </c>
      <c r="S1635" s="547">
        <v>-20417573.84</v>
      </c>
      <c r="T1635" s="547">
        <v>-18098229.969999999</v>
      </c>
      <c r="U1635" s="547"/>
      <c r="V1635" s="547">
        <f t="shared" si="1075"/>
        <v>-15031986.865000002</v>
      </c>
      <c r="W1635" s="305"/>
      <c r="X1635" s="306"/>
      <c r="Y1635" s="548">
        <f t="shared" si="1066"/>
        <v>0</v>
      </c>
      <c r="Z1635" s="549">
        <f t="shared" si="1066"/>
        <v>0</v>
      </c>
      <c r="AA1635" s="549">
        <f t="shared" si="1066"/>
        <v>0</v>
      </c>
      <c r="AB1635" s="282">
        <f t="shared" si="1067"/>
        <v>-18098229.969999999</v>
      </c>
      <c r="AC1635" s="281">
        <f t="shared" si="1068"/>
        <v>0</v>
      </c>
      <c r="AD1635" s="549">
        <f t="shared" si="1076"/>
        <v>0</v>
      </c>
      <c r="AE1635" s="553">
        <f t="shared" si="1077"/>
        <v>0</v>
      </c>
      <c r="AF1635" s="282">
        <f t="shared" si="1078"/>
        <v>-18098229.969999999</v>
      </c>
      <c r="AG1635" s="283">
        <f t="shared" si="972"/>
        <v>-18098229.969999999</v>
      </c>
      <c r="AH1635" s="281">
        <f t="shared" si="993"/>
        <v>0</v>
      </c>
      <c r="AI1635" s="551">
        <f t="shared" si="1079"/>
        <v>0</v>
      </c>
      <c r="AJ1635" s="549">
        <f t="shared" si="1079"/>
        <v>0</v>
      </c>
      <c r="AK1635" s="549">
        <f t="shared" si="1079"/>
        <v>0</v>
      </c>
      <c r="AL1635" s="282">
        <f t="shared" si="1035"/>
        <v>-15031986.865000002</v>
      </c>
      <c r="AM1635" s="281">
        <f t="shared" si="1036"/>
        <v>0</v>
      </c>
      <c r="AN1635" s="549">
        <f t="shared" si="1009"/>
        <v>0</v>
      </c>
      <c r="AO1635" s="549">
        <f t="shared" si="1010"/>
        <v>0</v>
      </c>
      <c r="AP1635" s="549">
        <f t="shared" si="1054"/>
        <v>-15031986.865000002</v>
      </c>
      <c r="AQ1635" s="283">
        <f t="shared" si="1080"/>
        <v>-15031986.865000002</v>
      </c>
      <c r="AR1635" s="281">
        <f t="shared" si="1007"/>
        <v>0</v>
      </c>
      <c r="AT1635" s="446" t="s">
        <v>2077</v>
      </c>
      <c r="AU1635" s="284"/>
      <c r="AV1635" s="447" t="str">
        <f t="shared" si="1012"/>
        <v>CA</v>
      </c>
      <c r="AW1635" s="447" t="str">
        <f t="shared" si="1012"/>
        <v>CL</v>
      </c>
      <c r="AX1635" s="447" t="str">
        <f t="shared" si="1012"/>
        <v>AIC</v>
      </c>
      <c r="AY1635" s="447" t="str">
        <f t="shared" si="1014"/>
        <v>ERB</v>
      </c>
      <c r="AZ1635" s="447" t="str">
        <f t="shared" si="1014"/>
        <v>GRB</v>
      </c>
      <c r="BA1635" s="447" t="str">
        <f t="shared" si="1014"/>
        <v>Non-Op</v>
      </c>
      <c r="BC1635" s="449" t="s">
        <v>2100</v>
      </c>
      <c r="BD1635" s="552">
        <f t="shared" si="974"/>
        <v>-18098229.969999999</v>
      </c>
      <c r="BF1635" s="435"/>
      <c r="BG1635" s="435"/>
      <c r="BH1635" s="435"/>
      <c r="BI1635" s="435"/>
      <c r="BJ1635" s="435"/>
      <c r="BK1635" s="435"/>
      <c r="BL1635" s="435"/>
      <c r="BN1635" s="444"/>
    </row>
    <row r="1636" spans="1:66" s="28" customFormat="1" ht="12" customHeight="1">
      <c r="A1636" s="321">
        <v>25400342</v>
      </c>
      <c r="B1636" s="318" t="str">
        <f t="shared" si="1074"/>
        <v>25400342</v>
      </c>
      <c r="C1636" s="444" t="s">
        <v>1988</v>
      </c>
      <c r="D1636" s="445" t="s">
        <v>1165</v>
      </c>
      <c r="E1636" s="445"/>
      <c r="F1636" s="444"/>
      <c r="G1636" s="445"/>
      <c r="H1636" s="547">
        <v>0</v>
      </c>
      <c r="I1636" s="547">
        <v>-601442.41</v>
      </c>
      <c r="J1636" s="547">
        <v>-601442.41</v>
      </c>
      <c r="K1636" s="547">
        <v>0</v>
      </c>
      <c r="L1636" s="547">
        <v>-1548681.4</v>
      </c>
      <c r="M1636" s="547">
        <v>-7278913.2999999998</v>
      </c>
      <c r="N1636" s="547">
        <v>-1640320.02</v>
      </c>
      <c r="O1636" s="547">
        <v>-1688421.3</v>
      </c>
      <c r="P1636" s="547">
        <v>-1688421.3</v>
      </c>
      <c r="Q1636" s="547">
        <v>0</v>
      </c>
      <c r="R1636" s="547">
        <v>0</v>
      </c>
      <c r="S1636" s="547">
        <v>-3453628.64</v>
      </c>
      <c r="T1636" s="547">
        <v>0</v>
      </c>
      <c r="U1636" s="547"/>
      <c r="V1636" s="547">
        <f t="shared" si="1075"/>
        <v>-1541772.5650000002</v>
      </c>
      <c r="W1636" s="305"/>
      <c r="X1636" s="306"/>
      <c r="Y1636" s="548">
        <f t="shared" si="1066"/>
        <v>0</v>
      </c>
      <c r="Z1636" s="549">
        <f t="shared" si="1066"/>
        <v>0</v>
      </c>
      <c r="AA1636" s="549">
        <f t="shared" si="1066"/>
        <v>0</v>
      </c>
      <c r="AB1636" s="282">
        <f t="shared" si="1067"/>
        <v>0</v>
      </c>
      <c r="AC1636" s="281">
        <f t="shared" si="1068"/>
        <v>0</v>
      </c>
      <c r="AD1636" s="549">
        <f t="shared" si="1076"/>
        <v>0</v>
      </c>
      <c r="AE1636" s="553">
        <f t="shared" si="1077"/>
        <v>0</v>
      </c>
      <c r="AF1636" s="282">
        <f t="shared" si="1078"/>
        <v>0</v>
      </c>
      <c r="AG1636" s="283">
        <f t="shared" si="972"/>
        <v>0</v>
      </c>
      <c r="AH1636" s="281">
        <f t="shared" si="993"/>
        <v>0</v>
      </c>
      <c r="AI1636" s="551">
        <f t="shared" si="1079"/>
        <v>0</v>
      </c>
      <c r="AJ1636" s="549">
        <f t="shared" si="1079"/>
        <v>0</v>
      </c>
      <c r="AK1636" s="549">
        <f t="shared" si="1079"/>
        <v>0</v>
      </c>
      <c r="AL1636" s="282">
        <f t="shared" si="1035"/>
        <v>-1541772.5650000002</v>
      </c>
      <c r="AM1636" s="281">
        <f t="shared" si="1036"/>
        <v>0</v>
      </c>
      <c r="AN1636" s="549">
        <f t="shared" si="1009"/>
        <v>0</v>
      </c>
      <c r="AO1636" s="549">
        <f t="shared" si="1010"/>
        <v>0</v>
      </c>
      <c r="AP1636" s="549">
        <f t="shared" si="1054"/>
        <v>-1541772.5650000002</v>
      </c>
      <c r="AQ1636" s="283">
        <f t="shared" si="1080"/>
        <v>-1541772.5650000002</v>
      </c>
      <c r="AR1636" s="281">
        <f t="shared" si="1007"/>
        <v>0</v>
      </c>
      <c r="AT1636" s="446" t="s">
        <v>2077</v>
      </c>
      <c r="AU1636" s="284"/>
      <c r="AV1636" s="447" t="str">
        <f t="shared" si="1012"/>
        <v>CA</v>
      </c>
      <c r="AW1636" s="447" t="str">
        <f t="shared" si="1012"/>
        <v>CL</v>
      </c>
      <c r="AX1636" s="447" t="str">
        <f t="shared" si="1012"/>
        <v>AIC</v>
      </c>
      <c r="AY1636" s="447" t="str">
        <f t="shared" si="1014"/>
        <v>ERB</v>
      </c>
      <c r="AZ1636" s="447" t="str">
        <f t="shared" si="1014"/>
        <v>GRB</v>
      </c>
      <c r="BA1636" s="447" t="str">
        <f t="shared" si="1014"/>
        <v>Non-Op</v>
      </c>
      <c r="BC1636" s="449" t="s">
        <v>2100</v>
      </c>
      <c r="BD1636" s="552">
        <f t="shared" ref="BD1636:BD1699" si="1081">+T1636</f>
        <v>0</v>
      </c>
      <c r="BF1636" s="435"/>
      <c r="BG1636" s="435"/>
      <c r="BH1636" s="435"/>
      <c r="BI1636" s="435"/>
      <c r="BJ1636" s="435"/>
      <c r="BK1636" s="435"/>
      <c r="BL1636" s="435"/>
      <c r="BN1636" s="444"/>
    </row>
    <row r="1637" spans="1:66" s="28" customFormat="1" ht="12" customHeight="1">
      <c r="A1637" s="287">
        <v>25400352</v>
      </c>
      <c r="B1637" s="288" t="str">
        <f t="shared" si="1074"/>
        <v>25400352</v>
      </c>
      <c r="C1637" s="444" t="s">
        <v>3030</v>
      </c>
      <c r="D1637" s="445" t="s">
        <v>1165</v>
      </c>
      <c r="E1637" s="445"/>
      <c r="F1637" s="444"/>
      <c r="G1637" s="445"/>
      <c r="H1637" s="547">
        <v>0</v>
      </c>
      <c r="I1637" s="547">
        <v>0</v>
      </c>
      <c r="J1637" s="547">
        <v>0</v>
      </c>
      <c r="K1637" s="547">
        <v>0</v>
      </c>
      <c r="L1637" s="547">
        <v>0</v>
      </c>
      <c r="M1637" s="547">
        <v>0</v>
      </c>
      <c r="N1637" s="547">
        <v>0</v>
      </c>
      <c r="O1637" s="547">
        <v>0</v>
      </c>
      <c r="P1637" s="547">
        <v>0</v>
      </c>
      <c r="Q1637" s="547">
        <v>0</v>
      </c>
      <c r="R1637" s="547">
        <v>0</v>
      </c>
      <c r="S1637" s="547">
        <v>0</v>
      </c>
      <c r="T1637" s="547">
        <v>0</v>
      </c>
      <c r="U1637" s="547"/>
      <c r="V1637" s="547">
        <f t="shared" si="1075"/>
        <v>0</v>
      </c>
      <c r="W1637" s="305"/>
      <c r="X1637" s="306"/>
      <c r="Y1637" s="548">
        <f t="shared" si="1066"/>
        <v>0</v>
      </c>
      <c r="Z1637" s="549">
        <f t="shared" si="1066"/>
        <v>0</v>
      </c>
      <c r="AA1637" s="549">
        <f t="shared" si="1066"/>
        <v>0</v>
      </c>
      <c r="AB1637" s="282">
        <f t="shared" si="1067"/>
        <v>0</v>
      </c>
      <c r="AC1637" s="281">
        <f t="shared" si="1068"/>
        <v>0</v>
      </c>
      <c r="AD1637" s="549">
        <f t="shared" si="1076"/>
        <v>0</v>
      </c>
      <c r="AE1637" s="553">
        <f t="shared" si="1077"/>
        <v>0</v>
      </c>
      <c r="AF1637" s="282">
        <f t="shared" si="1078"/>
        <v>0</v>
      </c>
      <c r="AG1637" s="283">
        <f t="shared" si="972"/>
        <v>0</v>
      </c>
      <c r="AH1637" s="281">
        <f t="shared" si="993"/>
        <v>0</v>
      </c>
      <c r="AI1637" s="551">
        <f t="shared" si="1079"/>
        <v>0</v>
      </c>
      <c r="AJ1637" s="549">
        <f t="shared" si="1079"/>
        <v>0</v>
      </c>
      <c r="AK1637" s="549">
        <f t="shared" si="1079"/>
        <v>0</v>
      </c>
      <c r="AL1637" s="282">
        <f t="shared" si="1035"/>
        <v>0</v>
      </c>
      <c r="AM1637" s="281">
        <f t="shared" si="1036"/>
        <v>0</v>
      </c>
      <c r="AN1637" s="549">
        <f t="shared" si="1009"/>
        <v>0</v>
      </c>
      <c r="AO1637" s="549">
        <f t="shared" si="1010"/>
        <v>0</v>
      </c>
      <c r="AP1637" s="549">
        <f t="shared" si="1054"/>
        <v>0</v>
      </c>
      <c r="AQ1637" s="283">
        <f t="shared" si="1080"/>
        <v>0</v>
      </c>
      <c r="AR1637" s="281">
        <f t="shared" si="1007"/>
        <v>0</v>
      </c>
      <c r="AT1637" s="446" t="s">
        <v>2077</v>
      </c>
      <c r="AU1637" s="284"/>
      <c r="AV1637" s="447" t="str">
        <f t="shared" si="1012"/>
        <v>CA</v>
      </c>
      <c r="AW1637" s="447" t="str">
        <f t="shared" si="1012"/>
        <v>CL</v>
      </c>
      <c r="AX1637" s="447" t="str">
        <f t="shared" si="1012"/>
        <v>AIC</v>
      </c>
      <c r="AY1637" s="447" t="str">
        <f t="shared" si="1014"/>
        <v>ERB</v>
      </c>
      <c r="AZ1637" s="447" t="str">
        <f t="shared" si="1014"/>
        <v>GRB</v>
      </c>
      <c r="BA1637" s="447" t="str">
        <f t="shared" si="1014"/>
        <v>Non-Op</v>
      </c>
      <c r="BC1637" s="449" t="s">
        <v>2100</v>
      </c>
      <c r="BD1637" s="552">
        <f t="shared" si="1081"/>
        <v>0</v>
      </c>
      <c r="BF1637" s="435"/>
      <c r="BG1637" s="435"/>
      <c r="BH1637" s="435"/>
      <c r="BI1637" s="435"/>
      <c r="BJ1637" s="435"/>
      <c r="BK1637" s="435"/>
      <c r="BL1637" s="435"/>
      <c r="BN1637" s="444"/>
    </row>
    <row r="1638" spans="1:66" s="28" customFormat="1" ht="12" customHeight="1">
      <c r="A1638" s="321">
        <v>25400361</v>
      </c>
      <c r="B1638" s="288" t="str">
        <f t="shared" si="1074"/>
        <v>25400361</v>
      </c>
      <c r="C1638" s="685" t="s">
        <v>1989</v>
      </c>
      <c r="D1638" s="445" t="s">
        <v>1165</v>
      </c>
      <c r="E1638" s="445"/>
      <c r="F1638" s="311">
        <v>43221</v>
      </c>
      <c r="G1638" s="445"/>
      <c r="H1638" s="547">
        <v>-146921.12</v>
      </c>
      <c r="I1638" s="547">
        <v>-182129.35</v>
      </c>
      <c r="J1638" s="547">
        <v>-221377.33</v>
      </c>
      <c r="K1638" s="547">
        <v>-260402.47</v>
      </c>
      <c r="L1638" s="547">
        <v>-302677.33</v>
      </c>
      <c r="M1638" s="547">
        <v>-206228.44</v>
      </c>
      <c r="N1638" s="547">
        <v>-259386.03</v>
      </c>
      <c r="O1638" s="547">
        <v>-320153.02</v>
      </c>
      <c r="P1638" s="547">
        <v>-387984.49</v>
      </c>
      <c r="Q1638" s="547">
        <v>-461386.4</v>
      </c>
      <c r="R1638" s="547">
        <v>-555033.48</v>
      </c>
      <c r="S1638" s="547">
        <v>-644515.57999999996</v>
      </c>
      <c r="T1638" s="547">
        <v>-734788.44</v>
      </c>
      <c r="U1638" s="547"/>
      <c r="V1638" s="547">
        <f t="shared" si="1075"/>
        <v>-353510.72500000003</v>
      </c>
      <c r="W1638" s="358"/>
      <c r="X1638" s="359"/>
      <c r="Y1638" s="548">
        <f t="shared" si="1066"/>
        <v>0</v>
      </c>
      <c r="Z1638" s="549">
        <f t="shared" si="1066"/>
        <v>0</v>
      </c>
      <c r="AA1638" s="549">
        <f t="shared" si="1066"/>
        <v>0</v>
      </c>
      <c r="AB1638" s="282">
        <f t="shared" si="1067"/>
        <v>-734788.44</v>
      </c>
      <c r="AC1638" s="281">
        <f t="shared" si="1068"/>
        <v>0</v>
      </c>
      <c r="AD1638" s="549">
        <f t="shared" si="1076"/>
        <v>0</v>
      </c>
      <c r="AE1638" s="553">
        <f t="shared" si="1077"/>
        <v>0</v>
      </c>
      <c r="AF1638" s="282">
        <f t="shared" si="1078"/>
        <v>-734788.44</v>
      </c>
      <c r="AG1638" s="283">
        <f t="shared" si="972"/>
        <v>-734788.44</v>
      </c>
      <c r="AH1638" s="281">
        <f t="shared" ref="AH1638:AH1712" si="1082">AG1638-AB1638</f>
        <v>0</v>
      </c>
      <c r="AI1638" s="551">
        <f t="shared" si="1079"/>
        <v>0</v>
      </c>
      <c r="AJ1638" s="549">
        <f t="shared" si="1079"/>
        <v>0</v>
      </c>
      <c r="AK1638" s="549">
        <f t="shared" si="1079"/>
        <v>0</v>
      </c>
      <c r="AL1638" s="282">
        <f t="shared" si="1035"/>
        <v>-353510.72500000003</v>
      </c>
      <c r="AM1638" s="281">
        <f t="shared" si="1036"/>
        <v>0</v>
      </c>
      <c r="AN1638" s="549">
        <f t="shared" si="1009"/>
        <v>0</v>
      </c>
      <c r="AO1638" s="549">
        <f t="shared" si="1010"/>
        <v>0</v>
      </c>
      <c r="AP1638" s="549">
        <f t="shared" si="1054"/>
        <v>-353510.72500000003</v>
      </c>
      <c r="AQ1638" s="283">
        <f t="shared" ref="AQ1638" si="1083">SUM(AN1638:AP1638)</f>
        <v>-353510.72500000003</v>
      </c>
      <c r="AR1638" s="281">
        <f t="shared" si="1007"/>
        <v>0</v>
      </c>
      <c r="AT1638" s="446" t="s">
        <v>2077</v>
      </c>
      <c r="AU1638" s="284"/>
      <c r="AV1638" s="447" t="str">
        <f t="shared" si="1012"/>
        <v>CA</v>
      </c>
      <c r="AW1638" s="447" t="str">
        <f t="shared" si="1012"/>
        <v>CL</v>
      </c>
      <c r="AX1638" s="447" t="str">
        <f t="shared" si="1012"/>
        <v>AIC</v>
      </c>
      <c r="AY1638" s="447" t="str">
        <f t="shared" si="1014"/>
        <v>ERB</v>
      </c>
      <c r="AZ1638" s="447" t="str">
        <f t="shared" si="1014"/>
        <v>GRB</v>
      </c>
      <c r="BA1638" s="447" t="str">
        <f t="shared" si="1014"/>
        <v>Non-Op</v>
      </c>
      <c r="BC1638" s="449" t="s">
        <v>2100</v>
      </c>
      <c r="BD1638" s="552">
        <f t="shared" si="1081"/>
        <v>-734788.44</v>
      </c>
      <c r="BF1638" s="448"/>
      <c r="BG1638" s="448"/>
      <c r="BH1638" s="448"/>
      <c r="BI1638" s="448"/>
      <c r="BJ1638" s="448"/>
      <c r="BK1638" s="448"/>
      <c r="BL1638" s="448"/>
      <c r="BN1638" s="444"/>
    </row>
    <row r="1639" spans="1:66" s="28" customFormat="1" ht="12" customHeight="1">
      <c r="A1639" s="287">
        <v>25400381</v>
      </c>
      <c r="B1639" s="288" t="str">
        <f t="shared" si="1074"/>
        <v>25400381</v>
      </c>
      <c r="C1639" s="444" t="s">
        <v>3031</v>
      </c>
      <c r="D1639" s="445" t="s">
        <v>1165</v>
      </c>
      <c r="E1639" s="445"/>
      <c r="F1639" s="444"/>
      <c r="G1639" s="445"/>
      <c r="H1639" s="547">
        <v>0</v>
      </c>
      <c r="I1639" s="547">
        <v>0</v>
      </c>
      <c r="J1639" s="547">
        <v>0</v>
      </c>
      <c r="K1639" s="547">
        <v>0</v>
      </c>
      <c r="L1639" s="547">
        <v>0</v>
      </c>
      <c r="M1639" s="547">
        <v>0</v>
      </c>
      <c r="N1639" s="547">
        <v>0</v>
      </c>
      <c r="O1639" s="547">
        <v>0</v>
      </c>
      <c r="P1639" s="547">
        <v>0</v>
      </c>
      <c r="Q1639" s="547">
        <v>0</v>
      </c>
      <c r="R1639" s="547">
        <v>-834235.38</v>
      </c>
      <c r="S1639" s="547">
        <v>-927533.58</v>
      </c>
      <c r="T1639" s="547">
        <v>0</v>
      </c>
      <c r="U1639" s="547"/>
      <c r="V1639" s="547">
        <f t="shared" si="1075"/>
        <v>-146814.07999999999</v>
      </c>
      <c r="W1639" s="358"/>
      <c r="X1639" s="359"/>
      <c r="Y1639" s="548">
        <f t="shared" ref="Y1639:AA1658" si="1084">IF($D1639=Y$5,$T1639,0)</f>
        <v>0</v>
      </c>
      <c r="Z1639" s="549">
        <f t="shared" si="1084"/>
        <v>0</v>
      </c>
      <c r="AA1639" s="549">
        <f t="shared" si="1084"/>
        <v>0</v>
      </c>
      <c r="AB1639" s="282">
        <f t="shared" si="1067"/>
        <v>0</v>
      </c>
      <c r="AC1639" s="281">
        <f t="shared" si="1068"/>
        <v>0</v>
      </c>
      <c r="AD1639" s="549">
        <f t="shared" si="1076"/>
        <v>0</v>
      </c>
      <c r="AE1639" s="553">
        <f t="shared" si="1077"/>
        <v>0</v>
      </c>
      <c r="AF1639" s="282">
        <f t="shared" si="1078"/>
        <v>0</v>
      </c>
      <c r="AG1639" s="283">
        <f t="shared" si="972"/>
        <v>0</v>
      </c>
      <c r="AH1639" s="281">
        <f t="shared" si="1082"/>
        <v>0</v>
      </c>
      <c r="AI1639" s="551">
        <f t="shared" si="1079"/>
        <v>0</v>
      </c>
      <c r="AJ1639" s="549">
        <f t="shared" si="1079"/>
        <v>0</v>
      </c>
      <c r="AK1639" s="549">
        <f t="shared" si="1079"/>
        <v>0</v>
      </c>
      <c r="AL1639" s="282">
        <f t="shared" si="1035"/>
        <v>-146814.07999999999</v>
      </c>
      <c r="AM1639" s="281">
        <f t="shared" si="1036"/>
        <v>0</v>
      </c>
      <c r="AN1639" s="549">
        <f t="shared" si="1009"/>
        <v>0</v>
      </c>
      <c r="AO1639" s="549">
        <f t="shared" si="1010"/>
        <v>0</v>
      </c>
      <c r="AP1639" s="549">
        <f t="shared" si="1054"/>
        <v>-146814.07999999999</v>
      </c>
      <c r="AQ1639" s="283">
        <f t="shared" si="1080"/>
        <v>-146814.07999999999</v>
      </c>
      <c r="AR1639" s="281">
        <f t="shared" si="1007"/>
        <v>0</v>
      </c>
      <c r="AT1639" s="446" t="s">
        <v>2077</v>
      </c>
      <c r="AU1639" s="284"/>
      <c r="AV1639" s="447" t="str">
        <f t="shared" si="1012"/>
        <v>CA</v>
      </c>
      <c r="AW1639" s="447" t="str">
        <f t="shared" si="1012"/>
        <v>CL</v>
      </c>
      <c r="AX1639" s="447" t="str">
        <f t="shared" si="1012"/>
        <v>AIC</v>
      </c>
      <c r="AY1639" s="447" t="str">
        <f t="shared" si="1014"/>
        <v>ERB</v>
      </c>
      <c r="AZ1639" s="447" t="str">
        <f t="shared" si="1014"/>
        <v>GRB</v>
      </c>
      <c r="BA1639" s="447" t="str">
        <f t="shared" si="1014"/>
        <v>Non-Op</v>
      </c>
      <c r="BC1639" s="449" t="s">
        <v>2100</v>
      </c>
      <c r="BD1639" s="552">
        <f t="shared" si="1081"/>
        <v>0</v>
      </c>
      <c r="BF1639" s="435"/>
      <c r="BG1639" s="435"/>
      <c r="BH1639" s="435"/>
      <c r="BI1639" s="435"/>
      <c r="BJ1639" s="435"/>
      <c r="BK1639" s="435"/>
      <c r="BL1639" s="435"/>
      <c r="BN1639" s="444"/>
    </row>
    <row r="1640" spans="1:66" s="28" customFormat="1" ht="12" customHeight="1">
      <c r="A1640" s="287">
        <v>25400391</v>
      </c>
      <c r="B1640" s="288" t="str">
        <f t="shared" si="1074"/>
        <v>25400391</v>
      </c>
      <c r="C1640" s="444" t="s">
        <v>3032</v>
      </c>
      <c r="D1640" s="445" t="s">
        <v>1165</v>
      </c>
      <c r="E1640" s="445"/>
      <c r="F1640" s="444"/>
      <c r="G1640" s="445"/>
      <c r="H1640" s="547">
        <v>0</v>
      </c>
      <c r="I1640" s="547">
        <v>0</v>
      </c>
      <c r="J1640" s="547">
        <v>0</v>
      </c>
      <c r="K1640" s="547">
        <v>0</v>
      </c>
      <c r="L1640" s="547">
        <v>0</v>
      </c>
      <c r="M1640" s="547">
        <v>-25184.1</v>
      </c>
      <c r="N1640" s="547">
        <v>0</v>
      </c>
      <c r="O1640" s="547">
        <v>0</v>
      </c>
      <c r="P1640" s="547">
        <v>-88536.639999999999</v>
      </c>
      <c r="Q1640" s="547">
        <v>0</v>
      </c>
      <c r="R1640" s="547">
        <v>-717728.88</v>
      </c>
      <c r="S1640" s="547">
        <v>-879063.64</v>
      </c>
      <c r="T1640" s="547">
        <v>0</v>
      </c>
      <c r="U1640" s="547"/>
      <c r="V1640" s="547">
        <f t="shared" si="1075"/>
        <v>-142542.77166666667</v>
      </c>
      <c r="W1640" s="358"/>
      <c r="X1640" s="359"/>
      <c r="Y1640" s="548">
        <f t="shared" si="1084"/>
        <v>0</v>
      </c>
      <c r="Z1640" s="549">
        <f t="shared" si="1084"/>
        <v>0</v>
      </c>
      <c r="AA1640" s="549">
        <f t="shared" si="1084"/>
        <v>0</v>
      </c>
      <c r="AB1640" s="282">
        <f t="shared" si="1067"/>
        <v>0</v>
      </c>
      <c r="AC1640" s="281">
        <f t="shared" si="1068"/>
        <v>0</v>
      </c>
      <c r="AD1640" s="549">
        <f t="shared" si="1076"/>
        <v>0</v>
      </c>
      <c r="AE1640" s="553">
        <f t="shared" si="1077"/>
        <v>0</v>
      </c>
      <c r="AF1640" s="282">
        <f t="shared" si="1078"/>
        <v>0</v>
      </c>
      <c r="AG1640" s="283">
        <f t="shared" si="972"/>
        <v>0</v>
      </c>
      <c r="AH1640" s="281">
        <f t="shared" si="1082"/>
        <v>0</v>
      </c>
      <c r="AI1640" s="551">
        <f t="shared" si="1079"/>
        <v>0</v>
      </c>
      <c r="AJ1640" s="549">
        <f t="shared" si="1079"/>
        <v>0</v>
      </c>
      <c r="AK1640" s="549">
        <f t="shared" si="1079"/>
        <v>0</v>
      </c>
      <c r="AL1640" s="282">
        <f t="shared" si="1035"/>
        <v>-142542.77166666667</v>
      </c>
      <c r="AM1640" s="281">
        <f t="shared" si="1036"/>
        <v>0</v>
      </c>
      <c r="AN1640" s="549">
        <f t="shared" si="1009"/>
        <v>0</v>
      </c>
      <c r="AO1640" s="549">
        <f t="shared" si="1010"/>
        <v>0</v>
      </c>
      <c r="AP1640" s="549">
        <f t="shared" si="1054"/>
        <v>-142542.77166666667</v>
      </c>
      <c r="AQ1640" s="283">
        <f t="shared" si="1080"/>
        <v>-142542.77166666667</v>
      </c>
      <c r="AR1640" s="281">
        <f t="shared" si="1007"/>
        <v>0</v>
      </c>
      <c r="AT1640" s="446" t="s">
        <v>2077</v>
      </c>
      <c r="AU1640" s="284"/>
      <c r="AV1640" s="447" t="str">
        <f t="shared" si="1012"/>
        <v>CA</v>
      </c>
      <c r="AW1640" s="447" t="str">
        <f t="shared" si="1012"/>
        <v>CL</v>
      </c>
      <c r="AX1640" s="447" t="str">
        <f t="shared" si="1012"/>
        <v>AIC</v>
      </c>
      <c r="AY1640" s="447" t="str">
        <f t="shared" si="1014"/>
        <v>ERB</v>
      </c>
      <c r="AZ1640" s="447" t="str">
        <f t="shared" si="1014"/>
        <v>GRB</v>
      </c>
      <c r="BA1640" s="447" t="str">
        <f t="shared" si="1014"/>
        <v>Non-Op</v>
      </c>
      <c r="BC1640" s="449" t="s">
        <v>2100</v>
      </c>
      <c r="BD1640" s="552">
        <f t="shared" si="1081"/>
        <v>0</v>
      </c>
      <c r="BF1640" s="435"/>
      <c r="BG1640" s="435"/>
      <c r="BH1640" s="435"/>
      <c r="BI1640" s="435"/>
      <c r="BJ1640" s="435"/>
      <c r="BK1640" s="435"/>
      <c r="BL1640" s="435"/>
      <c r="BN1640" s="444"/>
    </row>
    <row r="1641" spans="1:66" s="28" customFormat="1" ht="12" customHeight="1">
      <c r="A1641" s="287">
        <v>25400392</v>
      </c>
      <c r="B1641" s="288" t="str">
        <f t="shared" si="1074"/>
        <v>25400392</v>
      </c>
      <c r="C1641" s="444" t="s">
        <v>3033</v>
      </c>
      <c r="D1641" s="445" t="s">
        <v>1165</v>
      </c>
      <c r="E1641" s="445"/>
      <c r="F1641" s="444"/>
      <c r="G1641" s="445"/>
      <c r="H1641" s="547">
        <v>0</v>
      </c>
      <c r="I1641" s="547">
        <v>0</v>
      </c>
      <c r="J1641" s="547">
        <v>0</v>
      </c>
      <c r="K1641" s="547">
        <v>0</v>
      </c>
      <c r="L1641" s="547">
        <v>0</v>
      </c>
      <c r="M1641" s="547">
        <v>0</v>
      </c>
      <c r="N1641" s="547">
        <v>0</v>
      </c>
      <c r="O1641" s="547">
        <v>0</v>
      </c>
      <c r="P1641" s="547">
        <v>0</v>
      </c>
      <c r="Q1641" s="547">
        <v>0</v>
      </c>
      <c r="R1641" s="547">
        <v>0</v>
      </c>
      <c r="S1641" s="547">
        <v>0</v>
      </c>
      <c r="T1641" s="547">
        <v>0</v>
      </c>
      <c r="U1641" s="547"/>
      <c r="V1641" s="547">
        <f t="shared" si="1075"/>
        <v>0</v>
      </c>
      <c r="W1641" s="358"/>
      <c r="X1641" s="359"/>
      <c r="Y1641" s="548">
        <f t="shared" si="1084"/>
        <v>0</v>
      </c>
      <c r="Z1641" s="549">
        <f t="shared" si="1084"/>
        <v>0</v>
      </c>
      <c r="AA1641" s="549">
        <f t="shared" si="1084"/>
        <v>0</v>
      </c>
      <c r="AB1641" s="282">
        <f t="shared" si="1067"/>
        <v>0</v>
      </c>
      <c r="AC1641" s="281">
        <f t="shared" si="1068"/>
        <v>0</v>
      </c>
      <c r="AD1641" s="549">
        <f t="shared" si="1076"/>
        <v>0</v>
      </c>
      <c r="AE1641" s="553">
        <f t="shared" si="1077"/>
        <v>0</v>
      </c>
      <c r="AF1641" s="282">
        <f t="shared" si="1078"/>
        <v>0</v>
      </c>
      <c r="AG1641" s="283">
        <f t="shared" si="972"/>
        <v>0</v>
      </c>
      <c r="AH1641" s="281">
        <f t="shared" si="1082"/>
        <v>0</v>
      </c>
      <c r="AI1641" s="551">
        <f t="shared" si="1079"/>
        <v>0</v>
      </c>
      <c r="AJ1641" s="549">
        <f t="shared" si="1079"/>
        <v>0</v>
      </c>
      <c r="AK1641" s="549">
        <f t="shared" si="1079"/>
        <v>0</v>
      </c>
      <c r="AL1641" s="282">
        <f t="shared" si="1035"/>
        <v>0</v>
      </c>
      <c r="AM1641" s="281">
        <f t="shared" si="1036"/>
        <v>0</v>
      </c>
      <c r="AN1641" s="549">
        <f t="shared" si="1009"/>
        <v>0</v>
      </c>
      <c r="AO1641" s="549">
        <f t="shared" si="1010"/>
        <v>0</v>
      </c>
      <c r="AP1641" s="549">
        <f t="shared" si="1054"/>
        <v>0</v>
      </c>
      <c r="AQ1641" s="283">
        <f t="shared" si="1080"/>
        <v>0</v>
      </c>
      <c r="AR1641" s="281">
        <f t="shared" si="1007"/>
        <v>0</v>
      </c>
      <c r="AT1641" s="446" t="s">
        <v>2077</v>
      </c>
      <c r="AU1641" s="284"/>
      <c r="AV1641" s="447" t="str">
        <f t="shared" si="1012"/>
        <v>CA</v>
      </c>
      <c r="AW1641" s="447" t="str">
        <f t="shared" si="1012"/>
        <v>CL</v>
      </c>
      <c r="AX1641" s="447" t="str">
        <f t="shared" si="1012"/>
        <v>AIC</v>
      </c>
      <c r="AY1641" s="447" t="str">
        <f t="shared" si="1014"/>
        <v>ERB</v>
      </c>
      <c r="AZ1641" s="447" t="str">
        <f t="shared" si="1014"/>
        <v>GRB</v>
      </c>
      <c r="BA1641" s="447" t="str">
        <f t="shared" si="1014"/>
        <v>Non-Op</v>
      </c>
      <c r="BC1641" s="449" t="s">
        <v>2100</v>
      </c>
      <c r="BD1641" s="552">
        <f t="shared" si="1081"/>
        <v>0</v>
      </c>
      <c r="BF1641" s="435"/>
      <c r="BG1641" s="435"/>
      <c r="BH1641" s="435"/>
      <c r="BI1641" s="435"/>
      <c r="BJ1641" s="435"/>
      <c r="BK1641" s="435"/>
      <c r="BL1641" s="435"/>
      <c r="BN1641" s="444"/>
    </row>
    <row r="1642" spans="1:66" s="28" customFormat="1" ht="12" customHeight="1">
      <c r="A1642" s="287">
        <v>25400411</v>
      </c>
      <c r="B1642" s="288" t="str">
        <f t="shared" si="1074"/>
        <v>25400411</v>
      </c>
      <c r="C1642" s="444" t="s">
        <v>1990</v>
      </c>
      <c r="D1642" s="445" t="s">
        <v>1165</v>
      </c>
      <c r="E1642" s="445"/>
      <c r="F1642" s="444"/>
      <c r="G1642" s="445"/>
      <c r="H1642" s="547">
        <v>0</v>
      </c>
      <c r="I1642" s="547">
        <v>0</v>
      </c>
      <c r="J1642" s="547">
        <v>0</v>
      </c>
      <c r="K1642" s="547">
        <v>0</v>
      </c>
      <c r="L1642" s="547">
        <v>0</v>
      </c>
      <c r="M1642" s="547">
        <v>-12879220.75</v>
      </c>
      <c r="N1642" s="547">
        <v>-12039439.789999999</v>
      </c>
      <c r="O1642" s="547">
        <v>-10978446.01</v>
      </c>
      <c r="P1642" s="547">
        <v>-9885978.2599999998</v>
      </c>
      <c r="Q1642" s="547">
        <v>-8932191.2799999993</v>
      </c>
      <c r="R1642" s="547">
        <v>-7885825.8399999999</v>
      </c>
      <c r="S1642" s="547">
        <v>-6314151.5599999996</v>
      </c>
      <c r="T1642" s="547">
        <v>-4522596.96</v>
      </c>
      <c r="U1642" s="547"/>
      <c r="V1642" s="547">
        <f t="shared" si="1075"/>
        <v>-5931379.3308333335</v>
      </c>
      <c r="W1642" s="358"/>
      <c r="X1642" s="359"/>
      <c r="Y1642" s="548">
        <f t="shared" si="1084"/>
        <v>0</v>
      </c>
      <c r="Z1642" s="549">
        <f t="shared" si="1084"/>
        <v>0</v>
      </c>
      <c r="AA1642" s="549">
        <f t="shared" si="1084"/>
        <v>0</v>
      </c>
      <c r="AB1642" s="282">
        <f t="shared" si="1067"/>
        <v>-4522596.96</v>
      </c>
      <c r="AC1642" s="281">
        <f t="shared" si="1068"/>
        <v>0</v>
      </c>
      <c r="AD1642" s="549">
        <f t="shared" si="1076"/>
        <v>0</v>
      </c>
      <c r="AE1642" s="553">
        <f t="shared" si="1077"/>
        <v>0</v>
      </c>
      <c r="AF1642" s="282">
        <f t="shared" si="1078"/>
        <v>-4522596.96</v>
      </c>
      <c r="AG1642" s="283">
        <f t="shared" si="972"/>
        <v>-4522596.96</v>
      </c>
      <c r="AH1642" s="281">
        <f t="shared" si="1082"/>
        <v>0</v>
      </c>
      <c r="AI1642" s="551">
        <f t="shared" si="1079"/>
        <v>0</v>
      </c>
      <c r="AJ1642" s="549">
        <f t="shared" si="1079"/>
        <v>0</v>
      </c>
      <c r="AK1642" s="549">
        <f t="shared" si="1079"/>
        <v>0</v>
      </c>
      <c r="AL1642" s="282">
        <f t="shared" si="1035"/>
        <v>-5931379.3308333335</v>
      </c>
      <c r="AM1642" s="281">
        <f t="shared" si="1036"/>
        <v>0</v>
      </c>
      <c r="AN1642" s="549">
        <f t="shared" si="1009"/>
        <v>0</v>
      </c>
      <c r="AO1642" s="549">
        <f t="shared" si="1010"/>
        <v>0</v>
      </c>
      <c r="AP1642" s="549">
        <f t="shared" si="1054"/>
        <v>-5931379.3308333335</v>
      </c>
      <c r="AQ1642" s="283">
        <f t="shared" si="1080"/>
        <v>-5931379.3308333335</v>
      </c>
      <c r="AR1642" s="281">
        <f t="shared" si="1007"/>
        <v>0</v>
      </c>
      <c r="AT1642" s="446" t="s">
        <v>2077</v>
      </c>
      <c r="AU1642" s="284"/>
      <c r="AV1642" s="447" t="str">
        <f t="shared" si="1012"/>
        <v>CA</v>
      </c>
      <c r="AW1642" s="447" t="str">
        <f t="shared" si="1012"/>
        <v>CL</v>
      </c>
      <c r="AX1642" s="447" t="str">
        <f t="shared" si="1012"/>
        <v>AIC</v>
      </c>
      <c r="AY1642" s="447" t="str">
        <f t="shared" si="1014"/>
        <v>ERB</v>
      </c>
      <c r="AZ1642" s="447" t="str">
        <f t="shared" si="1014"/>
        <v>GRB</v>
      </c>
      <c r="BA1642" s="447" t="str">
        <f t="shared" si="1014"/>
        <v>Non-Op</v>
      </c>
      <c r="BC1642" s="449" t="s">
        <v>2100</v>
      </c>
      <c r="BD1642" s="552">
        <f t="shared" si="1081"/>
        <v>-4522596.96</v>
      </c>
      <c r="BF1642" s="435"/>
      <c r="BG1642" s="435"/>
      <c r="BH1642" s="435"/>
      <c r="BI1642" s="435"/>
      <c r="BJ1642" s="435"/>
      <c r="BK1642" s="435"/>
      <c r="BL1642" s="435"/>
      <c r="BN1642" s="444"/>
    </row>
    <row r="1643" spans="1:66" s="28" customFormat="1" ht="12" customHeight="1">
      <c r="A1643" s="287">
        <v>25400431</v>
      </c>
      <c r="B1643" s="288" t="str">
        <f t="shared" si="1074"/>
        <v>25400431</v>
      </c>
      <c r="C1643" s="444" t="s">
        <v>3034</v>
      </c>
      <c r="D1643" s="445" t="s">
        <v>1165</v>
      </c>
      <c r="E1643" s="445"/>
      <c r="F1643" s="444"/>
      <c r="G1643" s="445"/>
      <c r="H1643" s="547">
        <v>0</v>
      </c>
      <c r="I1643" s="547">
        <v>0</v>
      </c>
      <c r="J1643" s="547">
        <v>0</v>
      </c>
      <c r="K1643" s="547">
        <v>0</v>
      </c>
      <c r="L1643" s="547">
        <v>0</v>
      </c>
      <c r="M1643" s="547">
        <v>0</v>
      </c>
      <c r="N1643" s="547">
        <v>0</v>
      </c>
      <c r="O1643" s="547">
        <v>0</v>
      </c>
      <c r="P1643" s="547">
        <v>0</v>
      </c>
      <c r="Q1643" s="547">
        <v>0</v>
      </c>
      <c r="R1643" s="547">
        <v>0</v>
      </c>
      <c r="S1643" s="547">
        <v>0</v>
      </c>
      <c r="T1643" s="547">
        <v>0</v>
      </c>
      <c r="U1643" s="547"/>
      <c r="V1643" s="547">
        <f t="shared" si="1075"/>
        <v>0</v>
      </c>
      <c r="W1643" s="279"/>
      <c r="X1643" s="348"/>
      <c r="Y1643" s="548">
        <f t="shared" si="1084"/>
        <v>0</v>
      </c>
      <c r="Z1643" s="549">
        <f t="shared" si="1084"/>
        <v>0</v>
      </c>
      <c r="AA1643" s="549">
        <f t="shared" si="1084"/>
        <v>0</v>
      </c>
      <c r="AB1643" s="282">
        <f t="shared" si="1067"/>
        <v>0</v>
      </c>
      <c r="AC1643" s="281">
        <f t="shared" si="1068"/>
        <v>0</v>
      </c>
      <c r="AD1643" s="549">
        <f t="shared" si="1076"/>
        <v>0</v>
      </c>
      <c r="AE1643" s="553">
        <f t="shared" si="1077"/>
        <v>0</v>
      </c>
      <c r="AF1643" s="282">
        <f t="shared" si="1078"/>
        <v>0</v>
      </c>
      <c r="AG1643" s="283">
        <f t="shared" si="972"/>
        <v>0</v>
      </c>
      <c r="AH1643" s="281">
        <f t="shared" si="1082"/>
        <v>0</v>
      </c>
      <c r="AI1643" s="551">
        <f t="shared" si="1079"/>
        <v>0</v>
      </c>
      <c r="AJ1643" s="549">
        <f t="shared" si="1079"/>
        <v>0</v>
      </c>
      <c r="AK1643" s="549">
        <f t="shared" si="1079"/>
        <v>0</v>
      </c>
      <c r="AL1643" s="282">
        <f t="shared" si="1035"/>
        <v>0</v>
      </c>
      <c r="AM1643" s="281">
        <f t="shared" si="1036"/>
        <v>0</v>
      </c>
      <c r="AN1643" s="549">
        <f t="shared" si="1009"/>
        <v>0</v>
      </c>
      <c r="AO1643" s="549">
        <f t="shared" si="1010"/>
        <v>0</v>
      </c>
      <c r="AP1643" s="549">
        <f t="shared" si="1054"/>
        <v>0</v>
      </c>
      <c r="AQ1643" s="283">
        <f t="shared" si="1080"/>
        <v>0</v>
      </c>
      <c r="AR1643" s="281">
        <f t="shared" si="1007"/>
        <v>0</v>
      </c>
      <c r="AT1643" s="446" t="s">
        <v>2064</v>
      </c>
      <c r="AU1643" s="344"/>
      <c r="AV1643" s="447" t="str">
        <f t="shared" si="1012"/>
        <v>CA</v>
      </c>
      <c r="AW1643" s="447" t="str">
        <f t="shared" si="1012"/>
        <v>CL</v>
      </c>
      <c r="AX1643" s="447" t="str">
        <f t="shared" si="1012"/>
        <v>AIC</v>
      </c>
      <c r="AY1643" s="447" t="str">
        <f t="shared" si="1014"/>
        <v>ERB</v>
      </c>
      <c r="AZ1643" s="447" t="str">
        <f t="shared" si="1014"/>
        <v>GRB</v>
      </c>
      <c r="BA1643" s="447" t="str">
        <f t="shared" si="1014"/>
        <v>Non-Op</v>
      </c>
      <c r="BC1643" s="449" t="s">
        <v>2100</v>
      </c>
      <c r="BD1643" s="552">
        <f t="shared" si="1081"/>
        <v>0</v>
      </c>
      <c r="BF1643" s="435"/>
      <c r="BG1643" s="435"/>
      <c r="BH1643" s="435"/>
      <c r="BI1643" s="435"/>
      <c r="BJ1643" s="435"/>
      <c r="BK1643" s="435"/>
      <c r="BL1643" s="435"/>
      <c r="BN1643" s="444"/>
    </row>
    <row r="1644" spans="1:66" s="28" customFormat="1" ht="12" customHeight="1">
      <c r="A1644" s="321">
        <v>25400441</v>
      </c>
      <c r="B1644" s="318" t="str">
        <f t="shared" si="1074"/>
        <v>25400441</v>
      </c>
      <c r="C1644" s="444" t="s">
        <v>3035</v>
      </c>
      <c r="D1644" s="445" t="s">
        <v>1165</v>
      </c>
      <c r="E1644" s="445"/>
      <c r="F1644" s="444"/>
      <c r="G1644" s="445"/>
      <c r="H1644" s="547">
        <v>0</v>
      </c>
      <c r="I1644" s="547">
        <v>0</v>
      </c>
      <c r="J1644" s="547">
        <v>0</v>
      </c>
      <c r="K1644" s="547">
        <v>0</v>
      </c>
      <c r="L1644" s="547">
        <v>0</v>
      </c>
      <c r="M1644" s="547">
        <v>0</v>
      </c>
      <c r="N1644" s="547">
        <v>0</v>
      </c>
      <c r="O1644" s="547">
        <v>0</v>
      </c>
      <c r="P1644" s="547">
        <v>0</v>
      </c>
      <c r="Q1644" s="547">
        <v>0</v>
      </c>
      <c r="R1644" s="547">
        <v>0</v>
      </c>
      <c r="S1644" s="547">
        <v>0</v>
      </c>
      <c r="T1644" s="547">
        <v>0</v>
      </c>
      <c r="U1644" s="547"/>
      <c r="V1644" s="547">
        <f t="shared" si="1075"/>
        <v>0</v>
      </c>
      <c r="W1644" s="279"/>
      <c r="X1644" s="348"/>
      <c r="Y1644" s="548">
        <f t="shared" si="1084"/>
        <v>0</v>
      </c>
      <c r="Z1644" s="549">
        <f t="shared" si="1084"/>
        <v>0</v>
      </c>
      <c r="AA1644" s="549">
        <f t="shared" si="1084"/>
        <v>0</v>
      </c>
      <c r="AB1644" s="282">
        <f t="shared" si="1067"/>
        <v>0</v>
      </c>
      <c r="AC1644" s="281">
        <f t="shared" si="1068"/>
        <v>0</v>
      </c>
      <c r="AD1644" s="549">
        <f t="shared" si="1076"/>
        <v>0</v>
      </c>
      <c r="AE1644" s="553">
        <f t="shared" si="1077"/>
        <v>0</v>
      </c>
      <c r="AF1644" s="282">
        <f t="shared" si="1078"/>
        <v>0</v>
      </c>
      <c r="AG1644" s="283">
        <f t="shared" si="972"/>
        <v>0</v>
      </c>
      <c r="AH1644" s="281">
        <f t="shared" si="1082"/>
        <v>0</v>
      </c>
      <c r="AI1644" s="551">
        <f t="shared" si="1079"/>
        <v>0</v>
      </c>
      <c r="AJ1644" s="549">
        <f t="shared" si="1079"/>
        <v>0</v>
      </c>
      <c r="AK1644" s="549">
        <f t="shared" si="1079"/>
        <v>0</v>
      </c>
      <c r="AL1644" s="282">
        <f t="shared" si="1035"/>
        <v>0</v>
      </c>
      <c r="AM1644" s="281">
        <f t="shared" si="1036"/>
        <v>0</v>
      </c>
      <c r="AN1644" s="549">
        <f t="shared" si="1009"/>
        <v>0</v>
      </c>
      <c r="AO1644" s="549">
        <f t="shared" si="1010"/>
        <v>0</v>
      </c>
      <c r="AP1644" s="549">
        <f t="shared" si="1054"/>
        <v>0</v>
      </c>
      <c r="AQ1644" s="283">
        <f t="shared" si="1080"/>
        <v>0</v>
      </c>
      <c r="AR1644" s="281">
        <f t="shared" si="1007"/>
        <v>0</v>
      </c>
      <c r="AT1644" s="446" t="s">
        <v>2064</v>
      </c>
      <c r="AU1644" s="344"/>
      <c r="AV1644" s="447" t="str">
        <f t="shared" si="1012"/>
        <v>CA</v>
      </c>
      <c r="AW1644" s="447" t="str">
        <f t="shared" si="1012"/>
        <v>CL</v>
      </c>
      <c r="AX1644" s="447" t="str">
        <f t="shared" si="1012"/>
        <v>AIC</v>
      </c>
      <c r="AY1644" s="447" t="str">
        <f t="shared" si="1014"/>
        <v>ERB</v>
      </c>
      <c r="AZ1644" s="447" t="str">
        <f t="shared" si="1014"/>
        <v>GRB</v>
      </c>
      <c r="BA1644" s="447" t="str">
        <f t="shared" si="1014"/>
        <v>Non-Op</v>
      </c>
      <c r="BC1644" s="449" t="s">
        <v>2100</v>
      </c>
      <c r="BD1644" s="552">
        <f t="shared" si="1081"/>
        <v>0</v>
      </c>
      <c r="BF1644" s="435"/>
      <c r="BG1644" s="435"/>
      <c r="BH1644" s="435"/>
      <c r="BI1644" s="435"/>
      <c r="BJ1644" s="435"/>
      <c r="BK1644" s="435"/>
      <c r="BL1644" s="435"/>
      <c r="BN1644" s="444"/>
    </row>
    <row r="1645" spans="1:66" s="28" customFormat="1" ht="12" customHeight="1">
      <c r="A1645" s="321">
        <v>25400451</v>
      </c>
      <c r="B1645" s="318" t="str">
        <f t="shared" si="1074"/>
        <v>25400451</v>
      </c>
      <c r="C1645" s="444" t="s">
        <v>3036</v>
      </c>
      <c r="D1645" s="445" t="s">
        <v>1165</v>
      </c>
      <c r="E1645" s="445"/>
      <c r="F1645" s="444"/>
      <c r="G1645" s="445"/>
      <c r="H1645" s="547">
        <v>0</v>
      </c>
      <c r="I1645" s="547">
        <v>0</v>
      </c>
      <c r="J1645" s="547">
        <v>0</v>
      </c>
      <c r="K1645" s="547">
        <v>0</v>
      </c>
      <c r="L1645" s="547">
        <v>0</v>
      </c>
      <c r="M1645" s="547">
        <v>0</v>
      </c>
      <c r="N1645" s="547">
        <v>0</v>
      </c>
      <c r="O1645" s="547">
        <v>0</v>
      </c>
      <c r="P1645" s="547">
        <v>0</v>
      </c>
      <c r="Q1645" s="547">
        <v>0</v>
      </c>
      <c r="R1645" s="547">
        <v>0</v>
      </c>
      <c r="S1645" s="547">
        <v>0</v>
      </c>
      <c r="T1645" s="547">
        <v>0</v>
      </c>
      <c r="U1645" s="547"/>
      <c r="V1645" s="547">
        <f t="shared" si="1075"/>
        <v>0</v>
      </c>
      <c r="W1645" s="279"/>
      <c r="X1645" s="348"/>
      <c r="Y1645" s="548">
        <f t="shared" si="1084"/>
        <v>0</v>
      </c>
      <c r="Z1645" s="549">
        <f t="shared" si="1084"/>
        <v>0</v>
      </c>
      <c r="AA1645" s="549">
        <f t="shared" si="1084"/>
        <v>0</v>
      </c>
      <c r="AB1645" s="282">
        <f t="shared" si="1067"/>
        <v>0</v>
      </c>
      <c r="AC1645" s="281">
        <f t="shared" si="1068"/>
        <v>0</v>
      </c>
      <c r="AD1645" s="549">
        <f t="shared" si="1076"/>
        <v>0</v>
      </c>
      <c r="AE1645" s="553">
        <f t="shared" si="1077"/>
        <v>0</v>
      </c>
      <c r="AF1645" s="282">
        <f t="shared" si="1078"/>
        <v>0</v>
      </c>
      <c r="AG1645" s="283">
        <f t="shared" si="972"/>
        <v>0</v>
      </c>
      <c r="AH1645" s="281">
        <f t="shared" si="1082"/>
        <v>0</v>
      </c>
      <c r="AI1645" s="551">
        <f t="shared" si="1079"/>
        <v>0</v>
      </c>
      <c r="AJ1645" s="549">
        <f t="shared" si="1079"/>
        <v>0</v>
      </c>
      <c r="AK1645" s="549">
        <f t="shared" si="1079"/>
        <v>0</v>
      </c>
      <c r="AL1645" s="282">
        <f t="shared" si="1035"/>
        <v>0</v>
      </c>
      <c r="AM1645" s="281">
        <f t="shared" si="1036"/>
        <v>0</v>
      </c>
      <c r="AN1645" s="549">
        <f t="shared" si="1009"/>
        <v>0</v>
      </c>
      <c r="AO1645" s="549">
        <f t="shared" si="1010"/>
        <v>0</v>
      </c>
      <c r="AP1645" s="549">
        <f t="shared" si="1054"/>
        <v>0</v>
      </c>
      <c r="AQ1645" s="283">
        <f t="shared" si="1080"/>
        <v>0</v>
      </c>
      <c r="AR1645" s="281">
        <f t="shared" si="1007"/>
        <v>0</v>
      </c>
      <c r="AT1645" s="446" t="s">
        <v>2077</v>
      </c>
      <c r="AU1645" s="284"/>
      <c r="AV1645" s="447" t="str">
        <f t="shared" si="1012"/>
        <v>CA</v>
      </c>
      <c r="AW1645" s="447" t="str">
        <f t="shared" si="1012"/>
        <v>CL</v>
      </c>
      <c r="AX1645" s="447" t="str">
        <f t="shared" si="1012"/>
        <v>AIC</v>
      </c>
      <c r="AY1645" s="447" t="str">
        <f t="shared" si="1014"/>
        <v>ERB</v>
      </c>
      <c r="AZ1645" s="447" t="str">
        <f t="shared" si="1014"/>
        <v>GRB</v>
      </c>
      <c r="BA1645" s="447" t="str">
        <f t="shared" si="1014"/>
        <v>Non-Op</v>
      </c>
      <c r="BC1645" s="449" t="s">
        <v>2100</v>
      </c>
      <c r="BD1645" s="552">
        <f t="shared" si="1081"/>
        <v>0</v>
      </c>
      <c r="BF1645" s="435"/>
      <c r="BG1645" s="435"/>
      <c r="BH1645" s="435"/>
      <c r="BI1645" s="435"/>
      <c r="BJ1645" s="435"/>
      <c r="BK1645" s="435"/>
      <c r="BL1645" s="435"/>
      <c r="BN1645" s="444"/>
    </row>
    <row r="1646" spans="1:66" s="28" customFormat="1" ht="12" customHeight="1">
      <c r="A1646" s="321">
        <v>25400461</v>
      </c>
      <c r="B1646" s="318" t="str">
        <f t="shared" si="1074"/>
        <v>25400461</v>
      </c>
      <c r="C1646" s="444" t="s">
        <v>3037</v>
      </c>
      <c r="D1646" s="445" t="s">
        <v>1165</v>
      </c>
      <c r="E1646" s="445"/>
      <c r="F1646" s="444"/>
      <c r="G1646" s="445"/>
      <c r="H1646" s="547">
        <v>0</v>
      </c>
      <c r="I1646" s="547">
        <v>0</v>
      </c>
      <c r="J1646" s="547">
        <v>0</v>
      </c>
      <c r="K1646" s="547">
        <v>0</v>
      </c>
      <c r="L1646" s="547">
        <v>0</v>
      </c>
      <c r="M1646" s="547">
        <v>0</v>
      </c>
      <c r="N1646" s="547">
        <v>0</v>
      </c>
      <c r="O1646" s="547">
        <v>0</v>
      </c>
      <c r="P1646" s="547">
        <v>0</v>
      </c>
      <c r="Q1646" s="547">
        <v>0</v>
      </c>
      <c r="R1646" s="547">
        <v>0</v>
      </c>
      <c r="S1646" s="547">
        <v>0</v>
      </c>
      <c r="T1646" s="547">
        <v>0</v>
      </c>
      <c r="U1646" s="547"/>
      <c r="V1646" s="547">
        <f t="shared" si="1075"/>
        <v>0</v>
      </c>
      <c r="W1646" s="279"/>
      <c r="X1646" s="348"/>
      <c r="Y1646" s="548">
        <f t="shared" si="1084"/>
        <v>0</v>
      </c>
      <c r="Z1646" s="549">
        <f t="shared" si="1084"/>
        <v>0</v>
      </c>
      <c r="AA1646" s="549">
        <f t="shared" si="1084"/>
        <v>0</v>
      </c>
      <c r="AB1646" s="282">
        <f t="shared" si="1067"/>
        <v>0</v>
      </c>
      <c r="AC1646" s="281">
        <f t="shared" si="1068"/>
        <v>0</v>
      </c>
      <c r="AD1646" s="549">
        <f t="shared" si="1076"/>
        <v>0</v>
      </c>
      <c r="AE1646" s="553">
        <f t="shared" si="1077"/>
        <v>0</v>
      </c>
      <c r="AF1646" s="282">
        <f t="shared" si="1078"/>
        <v>0</v>
      </c>
      <c r="AG1646" s="283">
        <f t="shared" si="972"/>
        <v>0</v>
      </c>
      <c r="AH1646" s="281">
        <f t="shared" si="1082"/>
        <v>0</v>
      </c>
      <c r="AI1646" s="551">
        <f t="shared" si="1079"/>
        <v>0</v>
      </c>
      <c r="AJ1646" s="549">
        <f t="shared" si="1079"/>
        <v>0</v>
      </c>
      <c r="AK1646" s="549">
        <f t="shared" si="1079"/>
        <v>0</v>
      </c>
      <c r="AL1646" s="282">
        <f t="shared" si="1035"/>
        <v>0</v>
      </c>
      <c r="AM1646" s="281">
        <f t="shared" si="1036"/>
        <v>0</v>
      </c>
      <c r="AN1646" s="549">
        <f t="shared" si="1009"/>
        <v>0</v>
      </c>
      <c r="AO1646" s="549">
        <f t="shared" si="1010"/>
        <v>0</v>
      </c>
      <c r="AP1646" s="549">
        <f t="shared" si="1054"/>
        <v>0</v>
      </c>
      <c r="AQ1646" s="283">
        <f t="shared" si="1080"/>
        <v>0</v>
      </c>
      <c r="AR1646" s="281">
        <f t="shared" si="1007"/>
        <v>0</v>
      </c>
      <c r="AT1646" s="446" t="s">
        <v>2077</v>
      </c>
      <c r="AU1646" s="284"/>
      <c r="AV1646" s="447" t="str">
        <f t="shared" si="1012"/>
        <v>CA</v>
      </c>
      <c r="AW1646" s="447" t="str">
        <f t="shared" si="1012"/>
        <v>CL</v>
      </c>
      <c r="AX1646" s="447" t="str">
        <f t="shared" si="1012"/>
        <v>AIC</v>
      </c>
      <c r="AY1646" s="447" t="str">
        <f t="shared" si="1014"/>
        <v>ERB</v>
      </c>
      <c r="AZ1646" s="447" t="str">
        <f t="shared" si="1014"/>
        <v>GRB</v>
      </c>
      <c r="BA1646" s="447" t="str">
        <f t="shared" si="1014"/>
        <v>Non-Op</v>
      </c>
      <c r="BC1646" s="449" t="s">
        <v>2100</v>
      </c>
      <c r="BD1646" s="552">
        <f t="shared" si="1081"/>
        <v>0</v>
      </c>
      <c r="BF1646" s="435"/>
      <c r="BG1646" s="435"/>
      <c r="BH1646" s="435"/>
      <c r="BI1646" s="435"/>
      <c r="BJ1646" s="435"/>
      <c r="BK1646" s="435"/>
      <c r="BL1646" s="435"/>
      <c r="BN1646" s="444"/>
    </row>
    <row r="1647" spans="1:66" s="28" customFormat="1" ht="12" customHeight="1">
      <c r="A1647" s="287">
        <v>25400471</v>
      </c>
      <c r="B1647" s="288" t="str">
        <f t="shared" si="1074"/>
        <v>25400471</v>
      </c>
      <c r="C1647" s="444" t="s">
        <v>1991</v>
      </c>
      <c r="D1647" s="445" t="s">
        <v>1165</v>
      </c>
      <c r="E1647" s="445"/>
      <c r="F1647" s="444"/>
      <c r="G1647" s="445"/>
      <c r="H1647" s="547">
        <v>0</v>
      </c>
      <c r="I1647" s="547">
        <v>0</v>
      </c>
      <c r="J1647" s="547">
        <v>0</v>
      </c>
      <c r="K1647" s="547">
        <v>0</v>
      </c>
      <c r="L1647" s="547">
        <v>0</v>
      </c>
      <c r="M1647" s="547">
        <v>0</v>
      </c>
      <c r="N1647" s="547">
        <v>0</v>
      </c>
      <c r="O1647" s="547">
        <v>0</v>
      </c>
      <c r="P1647" s="547">
        <v>0</v>
      </c>
      <c r="Q1647" s="547">
        <v>0</v>
      </c>
      <c r="R1647" s="547">
        <v>0</v>
      </c>
      <c r="S1647" s="547">
        <v>0</v>
      </c>
      <c r="T1647" s="547">
        <v>0</v>
      </c>
      <c r="U1647" s="547"/>
      <c r="V1647" s="547">
        <f t="shared" si="1075"/>
        <v>0</v>
      </c>
      <c r="W1647" s="358"/>
      <c r="X1647" s="359"/>
      <c r="Y1647" s="548">
        <f t="shared" si="1084"/>
        <v>0</v>
      </c>
      <c r="Z1647" s="549">
        <f t="shared" si="1084"/>
        <v>0</v>
      </c>
      <c r="AA1647" s="549">
        <f t="shared" si="1084"/>
        <v>0</v>
      </c>
      <c r="AB1647" s="282">
        <f t="shared" si="1067"/>
        <v>0</v>
      </c>
      <c r="AC1647" s="281">
        <f t="shared" si="1068"/>
        <v>0</v>
      </c>
      <c r="AD1647" s="549">
        <f t="shared" si="1076"/>
        <v>0</v>
      </c>
      <c r="AE1647" s="553">
        <f t="shared" si="1077"/>
        <v>0</v>
      </c>
      <c r="AF1647" s="282">
        <f t="shared" si="1078"/>
        <v>0</v>
      </c>
      <c r="AG1647" s="283">
        <f t="shared" si="972"/>
        <v>0</v>
      </c>
      <c r="AH1647" s="281">
        <f t="shared" si="1082"/>
        <v>0</v>
      </c>
      <c r="AI1647" s="551">
        <f t="shared" si="1079"/>
        <v>0</v>
      </c>
      <c r="AJ1647" s="549">
        <f t="shared" si="1079"/>
        <v>0</v>
      </c>
      <c r="AK1647" s="549">
        <f t="shared" si="1079"/>
        <v>0</v>
      </c>
      <c r="AL1647" s="282">
        <f t="shared" si="1035"/>
        <v>0</v>
      </c>
      <c r="AM1647" s="281">
        <f t="shared" si="1036"/>
        <v>0</v>
      </c>
      <c r="AN1647" s="549">
        <f t="shared" si="1009"/>
        <v>0</v>
      </c>
      <c r="AO1647" s="549">
        <f t="shared" si="1010"/>
        <v>0</v>
      </c>
      <c r="AP1647" s="549">
        <f t="shared" si="1054"/>
        <v>0</v>
      </c>
      <c r="AQ1647" s="283">
        <f t="shared" si="1080"/>
        <v>0</v>
      </c>
      <c r="AR1647" s="281">
        <f t="shared" si="1007"/>
        <v>0</v>
      </c>
      <c r="AT1647" s="446" t="s">
        <v>2077</v>
      </c>
      <c r="AU1647" s="284"/>
      <c r="AV1647" s="447" t="str">
        <f t="shared" si="1012"/>
        <v>CA</v>
      </c>
      <c r="AW1647" s="447" t="str">
        <f t="shared" si="1012"/>
        <v>CL</v>
      </c>
      <c r="AX1647" s="447" t="str">
        <f t="shared" si="1012"/>
        <v>AIC</v>
      </c>
      <c r="AY1647" s="447" t="str">
        <f t="shared" si="1014"/>
        <v>ERB</v>
      </c>
      <c r="AZ1647" s="447" t="str">
        <f t="shared" si="1014"/>
        <v>GRB</v>
      </c>
      <c r="BA1647" s="447" t="str">
        <f t="shared" si="1014"/>
        <v>Non-Op</v>
      </c>
      <c r="BC1647" s="449" t="s">
        <v>2100</v>
      </c>
      <c r="BD1647" s="552">
        <f t="shared" si="1081"/>
        <v>0</v>
      </c>
      <c r="BF1647" s="435"/>
      <c r="BG1647" s="435"/>
      <c r="BH1647" s="435"/>
      <c r="BI1647" s="435"/>
      <c r="BJ1647" s="435"/>
      <c r="BK1647" s="435"/>
      <c r="BL1647" s="435"/>
      <c r="BN1647" s="444"/>
    </row>
    <row r="1648" spans="1:66" s="28" customFormat="1" ht="12" customHeight="1">
      <c r="A1648" s="287">
        <v>25400481</v>
      </c>
      <c r="B1648" s="288" t="str">
        <f t="shared" si="1074"/>
        <v>25400481</v>
      </c>
      <c r="C1648" s="444" t="s">
        <v>1992</v>
      </c>
      <c r="D1648" s="445" t="s">
        <v>1165</v>
      </c>
      <c r="E1648" s="445"/>
      <c r="F1648" s="444"/>
      <c r="G1648" s="445"/>
      <c r="H1648" s="547">
        <v>0</v>
      </c>
      <c r="I1648" s="547">
        <v>0</v>
      </c>
      <c r="J1648" s="547">
        <v>0</v>
      </c>
      <c r="K1648" s="547">
        <v>0</v>
      </c>
      <c r="L1648" s="547">
        <v>0</v>
      </c>
      <c r="M1648" s="547">
        <v>0</v>
      </c>
      <c r="N1648" s="547">
        <v>0</v>
      </c>
      <c r="O1648" s="547">
        <v>0</v>
      </c>
      <c r="P1648" s="547">
        <v>0</v>
      </c>
      <c r="Q1648" s="547">
        <v>0</v>
      </c>
      <c r="R1648" s="547">
        <v>0</v>
      </c>
      <c r="S1648" s="547">
        <v>0</v>
      </c>
      <c r="T1648" s="547">
        <v>0</v>
      </c>
      <c r="U1648" s="547"/>
      <c r="V1648" s="547">
        <f t="shared" si="1075"/>
        <v>0</v>
      </c>
      <c r="W1648" s="358"/>
      <c r="X1648" s="359"/>
      <c r="Y1648" s="548">
        <f t="shared" si="1084"/>
        <v>0</v>
      </c>
      <c r="Z1648" s="549">
        <f t="shared" si="1084"/>
        <v>0</v>
      </c>
      <c r="AA1648" s="549">
        <f t="shared" si="1084"/>
        <v>0</v>
      </c>
      <c r="AB1648" s="282">
        <f t="shared" si="1067"/>
        <v>0</v>
      </c>
      <c r="AC1648" s="281">
        <f t="shared" si="1068"/>
        <v>0</v>
      </c>
      <c r="AD1648" s="549">
        <f t="shared" si="1076"/>
        <v>0</v>
      </c>
      <c r="AE1648" s="553">
        <f t="shared" si="1077"/>
        <v>0</v>
      </c>
      <c r="AF1648" s="282">
        <f t="shared" si="1078"/>
        <v>0</v>
      </c>
      <c r="AG1648" s="283">
        <f t="shared" ref="AG1648:AG1727" si="1085">SUM(AD1648:AF1648)</f>
        <v>0</v>
      </c>
      <c r="AH1648" s="281">
        <f t="shared" si="1082"/>
        <v>0</v>
      </c>
      <c r="AI1648" s="551">
        <f t="shared" si="1079"/>
        <v>0</v>
      </c>
      <c r="AJ1648" s="549">
        <f t="shared" si="1079"/>
        <v>0</v>
      </c>
      <c r="AK1648" s="549">
        <f t="shared" si="1079"/>
        <v>0</v>
      </c>
      <c r="AL1648" s="282">
        <f t="shared" si="1035"/>
        <v>0</v>
      </c>
      <c r="AM1648" s="281">
        <f t="shared" si="1036"/>
        <v>0</v>
      </c>
      <c r="AN1648" s="549">
        <f t="shared" si="1009"/>
        <v>0</v>
      </c>
      <c r="AO1648" s="549">
        <f t="shared" si="1010"/>
        <v>0</v>
      </c>
      <c r="AP1648" s="549">
        <f t="shared" si="1054"/>
        <v>0</v>
      </c>
      <c r="AQ1648" s="283">
        <f t="shared" si="1080"/>
        <v>0</v>
      </c>
      <c r="AR1648" s="281">
        <f t="shared" si="1007"/>
        <v>0</v>
      </c>
      <c r="AT1648" s="446" t="s">
        <v>2077</v>
      </c>
      <c r="AU1648" s="284"/>
      <c r="AV1648" s="447" t="str">
        <f t="shared" si="1012"/>
        <v>CA</v>
      </c>
      <c r="AW1648" s="447" t="str">
        <f t="shared" si="1012"/>
        <v>CL</v>
      </c>
      <c r="AX1648" s="447" t="str">
        <f t="shared" si="1012"/>
        <v>AIC</v>
      </c>
      <c r="AY1648" s="447" t="str">
        <f t="shared" si="1014"/>
        <v>ERB</v>
      </c>
      <c r="AZ1648" s="447" t="str">
        <f t="shared" si="1014"/>
        <v>GRB</v>
      </c>
      <c r="BA1648" s="447" t="str">
        <f t="shared" si="1014"/>
        <v>Non-Op</v>
      </c>
      <c r="BC1648" s="449" t="s">
        <v>2100</v>
      </c>
      <c r="BD1648" s="552">
        <f t="shared" si="1081"/>
        <v>0</v>
      </c>
      <c r="BF1648" s="435"/>
      <c r="BG1648" s="435"/>
      <c r="BH1648" s="435"/>
      <c r="BI1648" s="435"/>
      <c r="BJ1648" s="435"/>
      <c r="BK1648" s="435"/>
      <c r="BL1648" s="435"/>
      <c r="BN1648" s="444"/>
    </row>
    <row r="1649" spans="1:66" s="28" customFormat="1" ht="12" customHeight="1">
      <c r="A1649" s="287">
        <v>25400491</v>
      </c>
      <c r="B1649" s="288" t="str">
        <f t="shared" si="1074"/>
        <v>25400491</v>
      </c>
      <c r="C1649" s="444" t="s">
        <v>3038</v>
      </c>
      <c r="D1649" s="445" t="s">
        <v>1163</v>
      </c>
      <c r="E1649" s="445"/>
      <c r="F1649" s="444"/>
      <c r="G1649" s="445"/>
      <c r="H1649" s="547">
        <v>0</v>
      </c>
      <c r="I1649" s="547">
        <v>0</v>
      </c>
      <c r="J1649" s="547">
        <v>0</v>
      </c>
      <c r="K1649" s="547">
        <v>0</v>
      </c>
      <c r="L1649" s="547">
        <v>0</v>
      </c>
      <c r="M1649" s="547">
        <v>0</v>
      </c>
      <c r="N1649" s="547">
        <v>0</v>
      </c>
      <c r="O1649" s="547">
        <v>0</v>
      </c>
      <c r="P1649" s="547">
        <v>0</v>
      </c>
      <c r="Q1649" s="547">
        <v>0</v>
      </c>
      <c r="R1649" s="547">
        <v>0</v>
      </c>
      <c r="S1649" s="547">
        <v>0</v>
      </c>
      <c r="T1649" s="547">
        <v>0</v>
      </c>
      <c r="U1649" s="547"/>
      <c r="V1649" s="547">
        <f t="shared" si="1075"/>
        <v>0</v>
      </c>
      <c r="W1649" s="279" t="s">
        <v>1691</v>
      </c>
      <c r="X1649" s="348"/>
      <c r="Y1649" s="548">
        <f t="shared" si="1084"/>
        <v>0</v>
      </c>
      <c r="Z1649" s="549">
        <f t="shared" si="1084"/>
        <v>0</v>
      </c>
      <c r="AA1649" s="549">
        <f t="shared" si="1084"/>
        <v>0</v>
      </c>
      <c r="AB1649" s="282">
        <f t="shared" si="1067"/>
        <v>0</v>
      </c>
      <c r="AC1649" s="281">
        <f t="shared" si="1068"/>
        <v>0</v>
      </c>
      <c r="AD1649" s="549">
        <f t="shared" si="1076"/>
        <v>0</v>
      </c>
      <c r="AE1649" s="553">
        <f t="shared" si="1077"/>
        <v>0</v>
      </c>
      <c r="AF1649" s="282">
        <f t="shared" si="1078"/>
        <v>0</v>
      </c>
      <c r="AG1649" s="283">
        <f t="shared" si="1085"/>
        <v>0</v>
      </c>
      <c r="AH1649" s="281">
        <f t="shared" si="1082"/>
        <v>0</v>
      </c>
      <c r="AI1649" s="551">
        <f t="shared" si="1079"/>
        <v>0</v>
      </c>
      <c r="AJ1649" s="549">
        <f t="shared" si="1079"/>
        <v>0</v>
      </c>
      <c r="AK1649" s="549">
        <f t="shared" si="1079"/>
        <v>0</v>
      </c>
      <c r="AL1649" s="282">
        <f t="shared" si="1035"/>
        <v>0</v>
      </c>
      <c r="AM1649" s="281">
        <f t="shared" si="1036"/>
        <v>0</v>
      </c>
      <c r="AN1649" s="549">
        <f t="shared" si="1009"/>
        <v>0</v>
      </c>
      <c r="AO1649" s="549">
        <f t="shared" si="1010"/>
        <v>0</v>
      </c>
      <c r="AP1649" s="549">
        <f t="shared" si="1054"/>
        <v>0</v>
      </c>
      <c r="AQ1649" s="283">
        <f t="shared" si="1080"/>
        <v>0</v>
      </c>
      <c r="AR1649" s="281">
        <f t="shared" si="1007"/>
        <v>0</v>
      </c>
      <c r="AT1649" s="446"/>
      <c r="AU1649" s="344"/>
      <c r="AV1649" s="447" t="str">
        <f t="shared" si="1012"/>
        <v>CA</v>
      </c>
      <c r="AW1649" s="447" t="str">
        <f t="shared" si="1012"/>
        <v>CL</v>
      </c>
      <c r="AX1649" s="447" t="str">
        <f t="shared" si="1012"/>
        <v>AIC</v>
      </c>
      <c r="AY1649" s="447" t="str">
        <f t="shared" si="1014"/>
        <v>ERB</v>
      </c>
      <c r="AZ1649" s="447" t="str">
        <f t="shared" si="1014"/>
        <v>GRB</v>
      </c>
      <c r="BA1649" s="447" t="str">
        <f t="shared" si="1014"/>
        <v>Non-Op</v>
      </c>
      <c r="BC1649" s="445" t="s">
        <v>2368</v>
      </c>
      <c r="BD1649" s="552">
        <f t="shared" si="1081"/>
        <v>0</v>
      </c>
      <c r="BF1649" s="435"/>
      <c r="BG1649" s="435"/>
      <c r="BH1649" s="435"/>
      <c r="BI1649" s="435"/>
      <c r="BJ1649" s="435"/>
      <c r="BK1649" s="435"/>
      <c r="BL1649" s="435"/>
      <c r="BN1649" s="444"/>
    </row>
    <row r="1650" spans="1:66" s="28" customFormat="1" ht="12" customHeight="1">
      <c r="A1650" s="287">
        <v>25400501</v>
      </c>
      <c r="B1650" s="288" t="str">
        <f t="shared" si="1074"/>
        <v>25400501</v>
      </c>
      <c r="C1650" s="444" t="s">
        <v>3039</v>
      </c>
      <c r="D1650" s="445" t="s">
        <v>1163</v>
      </c>
      <c r="E1650" s="445"/>
      <c r="F1650" s="444"/>
      <c r="G1650" s="445"/>
      <c r="H1650" s="547">
        <v>0</v>
      </c>
      <c r="I1650" s="547">
        <v>0</v>
      </c>
      <c r="J1650" s="547">
        <v>0</v>
      </c>
      <c r="K1650" s="547">
        <v>0</v>
      </c>
      <c r="L1650" s="547">
        <v>0</v>
      </c>
      <c r="M1650" s="547">
        <v>0</v>
      </c>
      <c r="N1650" s="547">
        <v>0</v>
      </c>
      <c r="O1650" s="547">
        <v>0</v>
      </c>
      <c r="P1650" s="547">
        <v>0</v>
      </c>
      <c r="Q1650" s="547">
        <v>0</v>
      </c>
      <c r="R1650" s="547">
        <v>0</v>
      </c>
      <c r="S1650" s="547">
        <v>0</v>
      </c>
      <c r="T1650" s="547">
        <v>0</v>
      </c>
      <c r="U1650" s="547"/>
      <c r="V1650" s="547">
        <f t="shared" si="1075"/>
        <v>0</v>
      </c>
      <c r="W1650" s="279" t="s">
        <v>1691</v>
      </c>
      <c r="X1650" s="348"/>
      <c r="Y1650" s="548">
        <f t="shared" si="1084"/>
        <v>0</v>
      </c>
      <c r="Z1650" s="549">
        <f t="shared" si="1084"/>
        <v>0</v>
      </c>
      <c r="AA1650" s="549">
        <f t="shared" si="1084"/>
        <v>0</v>
      </c>
      <c r="AB1650" s="282">
        <f t="shared" si="1067"/>
        <v>0</v>
      </c>
      <c r="AC1650" s="281">
        <f t="shared" si="1068"/>
        <v>0</v>
      </c>
      <c r="AD1650" s="549">
        <f t="shared" si="1076"/>
        <v>0</v>
      </c>
      <c r="AE1650" s="553">
        <f t="shared" si="1077"/>
        <v>0</v>
      </c>
      <c r="AF1650" s="282">
        <f t="shared" si="1078"/>
        <v>0</v>
      </c>
      <c r="AG1650" s="283">
        <f t="shared" si="1085"/>
        <v>0</v>
      </c>
      <c r="AH1650" s="281">
        <f t="shared" si="1082"/>
        <v>0</v>
      </c>
      <c r="AI1650" s="551">
        <f t="shared" ref="AI1650:AK1669" si="1086">IF($D1650=AI$5,$V1650,0)</f>
        <v>0</v>
      </c>
      <c r="AJ1650" s="549">
        <f t="shared" si="1086"/>
        <v>0</v>
      </c>
      <c r="AK1650" s="549">
        <f t="shared" si="1086"/>
        <v>0</v>
      </c>
      <c r="AL1650" s="282">
        <f t="shared" si="1035"/>
        <v>0</v>
      </c>
      <c r="AM1650" s="281">
        <f t="shared" si="1036"/>
        <v>0</v>
      </c>
      <c r="AN1650" s="549">
        <f t="shared" si="1009"/>
        <v>0</v>
      </c>
      <c r="AO1650" s="549">
        <f t="shared" si="1010"/>
        <v>0</v>
      </c>
      <c r="AP1650" s="549">
        <f t="shared" si="1054"/>
        <v>0</v>
      </c>
      <c r="AQ1650" s="283">
        <f t="shared" si="1080"/>
        <v>0</v>
      </c>
      <c r="AR1650" s="281">
        <f t="shared" si="1007"/>
        <v>0</v>
      </c>
      <c r="AT1650" s="446"/>
      <c r="AU1650" s="344"/>
      <c r="AV1650" s="447" t="str">
        <f t="shared" si="1012"/>
        <v>CA</v>
      </c>
      <c r="AW1650" s="447" t="str">
        <f t="shared" si="1012"/>
        <v>CL</v>
      </c>
      <c r="AX1650" s="447" t="str">
        <f t="shared" si="1012"/>
        <v>AIC</v>
      </c>
      <c r="AY1650" s="447" t="str">
        <f t="shared" si="1014"/>
        <v>ERB</v>
      </c>
      <c r="AZ1650" s="447" t="str">
        <f t="shared" si="1014"/>
        <v>GRB</v>
      </c>
      <c r="BA1650" s="447" t="str">
        <f t="shared" si="1014"/>
        <v>Non-Op</v>
      </c>
      <c r="BC1650" s="445" t="s">
        <v>2368</v>
      </c>
      <c r="BD1650" s="552">
        <f t="shared" si="1081"/>
        <v>0</v>
      </c>
      <c r="BF1650" s="435"/>
      <c r="BG1650" s="435"/>
      <c r="BH1650" s="435"/>
      <c r="BI1650" s="435"/>
      <c r="BJ1650" s="435"/>
      <c r="BK1650" s="435"/>
      <c r="BL1650" s="435"/>
      <c r="BN1650" s="444"/>
    </row>
    <row r="1651" spans="1:66" s="28" customFormat="1" ht="12" customHeight="1">
      <c r="A1651" s="287">
        <v>25400511</v>
      </c>
      <c r="B1651" s="288" t="str">
        <f t="shared" si="1074"/>
        <v>25400511</v>
      </c>
      <c r="C1651" s="444" t="s">
        <v>3040</v>
      </c>
      <c r="D1651" s="445" t="s">
        <v>1165</v>
      </c>
      <c r="E1651" s="445"/>
      <c r="F1651" s="444"/>
      <c r="G1651" s="445"/>
      <c r="H1651" s="547">
        <v>0</v>
      </c>
      <c r="I1651" s="547">
        <v>0</v>
      </c>
      <c r="J1651" s="547">
        <v>0</v>
      </c>
      <c r="K1651" s="547">
        <v>0</v>
      </c>
      <c r="L1651" s="547">
        <v>0</v>
      </c>
      <c r="M1651" s="547">
        <v>0</v>
      </c>
      <c r="N1651" s="547">
        <v>0</v>
      </c>
      <c r="O1651" s="547">
        <v>0</v>
      </c>
      <c r="P1651" s="547">
        <v>0</v>
      </c>
      <c r="Q1651" s="547">
        <v>0</v>
      </c>
      <c r="R1651" s="547">
        <v>0</v>
      </c>
      <c r="S1651" s="547">
        <v>0</v>
      </c>
      <c r="T1651" s="547">
        <v>0</v>
      </c>
      <c r="U1651" s="547"/>
      <c r="V1651" s="547">
        <f t="shared" si="1075"/>
        <v>0</v>
      </c>
      <c r="W1651" s="279"/>
      <c r="X1651" s="348"/>
      <c r="Y1651" s="548">
        <f t="shared" si="1084"/>
        <v>0</v>
      </c>
      <c r="Z1651" s="549">
        <f t="shared" si="1084"/>
        <v>0</v>
      </c>
      <c r="AA1651" s="549">
        <f t="shared" si="1084"/>
        <v>0</v>
      </c>
      <c r="AB1651" s="282">
        <f t="shared" si="1067"/>
        <v>0</v>
      </c>
      <c r="AC1651" s="281">
        <f t="shared" si="1068"/>
        <v>0</v>
      </c>
      <c r="AD1651" s="549">
        <f t="shared" si="1076"/>
        <v>0</v>
      </c>
      <c r="AE1651" s="553">
        <f t="shared" si="1077"/>
        <v>0</v>
      </c>
      <c r="AF1651" s="282">
        <f t="shared" si="1078"/>
        <v>0</v>
      </c>
      <c r="AG1651" s="283">
        <f t="shared" si="1085"/>
        <v>0</v>
      </c>
      <c r="AH1651" s="281">
        <f t="shared" si="1082"/>
        <v>0</v>
      </c>
      <c r="AI1651" s="551">
        <f t="shared" si="1086"/>
        <v>0</v>
      </c>
      <c r="AJ1651" s="549">
        <f t="shared" si="1086"/>
        <v>0</v>
      </c>
      <c r="AK1651" s="549">
        <f t="shared" si="1086"/>
        <v>0</v>
      </c>
      <c r="AL1651" s="282">
        <f t="shared" si="1035"/>
        <v>0</v>
      </c>
      <c r="AM1651" s="281">
        <f t="shared" si="1036"/>
        <v>0</v>
      </c>
      <c r="AN1651" s="549">
        <f t="shared" si="1009"/>
        <v>0</v>
      </c>
      <c r="AO1651" s="549">
        <f t="shared" si="1010"/>
        <v>0</v>
      </c>
      <c r="AP1651" s="549">
        <f t="shared" si="1054"/>
        <v>0</v>
      </c>
      <c r="AQ1651" s="283">
        <f t="shared" si="1080"/>
        <v>0</v>
      </c>
      <c r="AR1651" s="281">
        <f t="shared" si="1007"/>
        <v>0</v>
      </c>
      <c r="AT1651" s="446" t="s">
        <v>2064</v>
      </c>
      <c r="AU1651" s="344"/>
      <c r="AV1651" s="447" t="str">
        <f t="shared" si="1012"/>
        <v>CA</v>
      </c>
      <c r="AW1651" s="447" t="str">
        <f t="shared" si="1012"/>
        <v>CL</v>
      </c>
      <c r="AX1651" s="447" t="str">
        <f t="shared" si="1012"/>
        <v>AIC</v>
      </c>
      <c r="AY1651" s="447" t="str">
        <f t="shared" si="1014"/>
        <v>ERB</v>
      </c>
      <c r="AZ1651" s="447" t="str">
        <f t="shared" si="1014"/>
        <v>GRB</v>
      </c>
      <c r="BA1651" s="447" t="str">
        <f t="shared" si="1014"/>
        <v>Non-Op</v>
      </c>
      <c r="BC1651" s="449" t="s">
        <v>2100</v>
      </c>
      <c r="BD1651" s="552">
        <f t="shared" si="1081"/>
        <v>0</v>
      </c>
      <c r="BF1651" s="435"/>
      <c r="BG1651" s="435"/>
      <c r="BH1651" s="435"/>
      <c r="BI1651" s="435"/>
      <c r="BJ1651" s="435"/>
      <c r="BK1651" s="435"/>
      <c r="BL1651" s="435"/>
      <c r="BN1651" s="444"/>
    </row>
    <row r="1652" spans="1:66" s="28" customFormat="1" ht="12" customHeight="1">
      <c r="A1652" s="321">
        <v>25400521</v>
      </c>
      <c r="B1652" s="318" t="str">
        <f t="shared" si="1074"/>
        <v>25400521</v>
      </c>
      <c r="C1652" s="444" t="s">
        <v>3041</v>
      </c>
      <c r="D1652" s="445" t="s">
        <v>1165</v>
      </c>
      <c r="E1652" s="445"/>
      <c r="F1652" s="444"/>
      <c r="G1652" s="445"/>
      <c r="H1652" s="547">
        <v>0</v>
      </c>
      <c r="I1652" s="547">
        <v>0</v>
      </c>
      <c r="J1652" s="547">
        <v>0</v>
      </c>
      <c r="K1652" s="547">
        <v>0</v>
      </c>
      <c r="L1652" s="547">
        <v>0</v>
      </c>
      <c r="M1652" s="547">
        <v>0</v>
      </c>
      <c r="N1652" s="547">
        <v>0</v>
      </c>
      <c r="O1652" s="547">
        <v>0</v>
      </c>
      <c r="P1652" s="547">
        <v>0</v>
      </c>
      <c r="Q1652" s="547">
        <v>0</v>
      </c>
      <c r="R1652" s="547">
        <v>0</v>
      </c>
      <c r="S1652" s="547">
        <v>0</v>
      </c>
      <c r="T1652" s="547">
        <v>0</v>
      </c>
      <c r="U1652" s="547"/>
      <c r="V1652" s="547">
        <f t="shared" si="1075"/>
        <v>0</v>
      </c>
      <c r="W1652" s="358"/>
      <c r="X1652" s="359"/>
      <c r="Y1652" s="548">
        <f t="shared" si="1084"/>
        <v>0</v>
      </c>
      <c r="Z1652" s="549">
        <f t="shared" si="1084"/>
        <v>0</v>
      </c>
      <c r="AA1652" s="549">
        <f t="shared" si="1084"/>
        <v>0</v>
      </c>
      <c r="AB1652" s="282">
        <f t="shared" si="1067"/>
        <v>0</v>
      </c>
      <c r="AC1652" s="281">
        <f t="shared" si="1068"/>
        <v>0</v>
      </c>
      <c r="AD1652" s="549">
        <f t="shared" si="1076"/>
        <v>0</v>
      </c>
      <c r="AE1652" s="553">
        <f t="shared" si="1077"/>
        <v>0</v>
      </c>
      <c r="AF1652" s="282">
        <f t="shared" si="1078"/>
        <v>0</v>
      </c>
      <c r="AG1652" s="283">
        <f t="shared" si="1085"/>
        <v>0</v>
      </c>
      <c r="AH1652" s="281">
        <f t="shared" si="1082"/>
        <v>0</v>
      </c>
      <c r="AI1652" s="551">
        <f t="shared" si="1086"/>
        <v>0</v>
      </c>
      <c r="AJ1652" s="549">
        <f t="shared" si="1086"/>
        <v>0</v>
      </c>
      <c r="AK1652" s="549">
        <f t="shared" si="1086"/>
        <v>0</v>
      </c>
      <c r="AL1652" s="282">
        <f t="shared" si="1035"/>
        <v>0</v>
      </c>
      <c r="AM1652" s="281">
        <f t="shared" si="1036"/>
        <v>0</v>
      </c>
      <c r="AN1652" s="549">
        <f t="shared" si="1009"/>
        <v>0</v>
      </c>
      <c r="AO1652" s="549">
        <f t="shared" si="1010"/>
        <v>0</v>
      </c>
      <c r="AP1652" s="549">
        <f t="shared" si="1054"/>
        <v>0</v>
      </c>
      <c r="AQ1652" s="283">
        <f t="shared" si="1080"/>
        <v>0</v>
      </c>
      <c r="AR1652" s="281">
        <f t="shared" si="1007"/>
        <v>0</v>
      </c>
      <c r="AT1652" s="446" t="s">
        <v>2077</v>
      </c>
      <c r="AU1652" s="284"/>
      <c r="AV1652" s="447" t="str">
        <f t="shared" si="1012"/>
        <v>CA</v>
      </c>
      <c r="AW1652" s="447" t="str">
        <f t="shared" si="1012"/>
        <v>CL</v>
      </c>
      <c r="AX1652" s="447" t="str">
        <f t="shared" si="1012"/>
        <v>AIC</v>
      </c>
      <c r="AY1652" s="447" t="str">
        <f t="shared" si="1014"/>
        <v>ERB</v>
      </c>
      <c r="AZ1652" s="447" t="str">
        <f t="shared" si="1014"/>
        <v>GRB</v>
      </c>
      <c r="BA1652" s="447" t="str">
        <f t="shared" si="1014"/>
        <v>Non-Op</v>
      </c>
      <c r="BC1652" s="449" t="s">
        <v>2100</v>
      </c>
      <c r="BD1652" s="552">
        <f t="shared" si="1081"/>
        <v>0</v>
      </c>
      <c r="BF1652" s="435"/>
      <c r="BG1652" s="435"/>
      <c r="BH1652" s="435"/>
      <c r="BI1652" s="435"/>
      <c r="BJ1652" s="435"/>
      <c r="BK1652" s="435"/>
      <c r="BL1652" s="435"/>
      <c r="BN1652" s="444"/>
    </row>
    <row r="1653" spans="1:66" s="28" customFormat="1" ht="12" customHeight="1">
      <c r="A1653" s="309">
        <v>25400531</v>
      </c>
      <c r="B1653" s="309" t="str">
        <f t="shared" si="1074"/>
        <v>25400531</v>
      </c>
      <c r="C1653" s="28" t="s">
        <v>3042</v>
      </c>
      <c r="D1653" s="445" t="s">
        <v>2092</v>
      </c>
      <c r="E1653" s="445"/>
      <c r="F1653" s="311">
        <v>43101</v>
      </c>
      <c r="G1653" s="445"/>
      <c r="H1653" s="547">
        <v>0</v>
      </c>
      <c r="I1653" s="547">
        <v>0</v>
      </c>
      <c r="J1653" s="547">
        <v>0</v>
      </c>
      <c r="K1653" s="547">
        <v>0</v>
      </c>
      <c r="L1653" s="547">
        <v>0</v>
      </c>
      <c r="M1653" s="547">
        <v>0</v>
      </c>
      <c r="N1653" s="547">
        <v>0</v>
      </c>
      <c r="O1653" s="547">
        <v>0</v>
      </c>
      <c r="P1653" s="547">
        <v>0</v>
      </c>
      <c r="Q1653" s="547">
        <v>0</v>
      </c>
      <c r="R1653" s="547">
        <v>0</v>
      </c>
      <c r="S1653" s="547">
        <v>0</v>
      </c>
      <c r="T1653" s="547">
        <v>0</v>
      </c>
      <c r="U1653" s="547"/>
      <c r="V1653" s="547">
        <f t="shared" si="1075"/>
        <v>0</v>
      </c>
      <c r="W1653" s="358"/>
      <c r="X1653" s="359"/>
      <c r="Y1653" s="548">
        <f t="shared" si="1084"/>
        <v>0</v>
      </c>
      <c r="Z1653" s="549">
        <f t="shared" si="1084"/>
        <v>0</v>
      </c>
      <c r="AA1653" s="549">
        <f t="shared" si="1084"/>
        <v>0</v>
      </c>
      <c r="AB1653" s="282">
        <f t="shared" si="1067"/>
        <v>0</v>
      </c>
      <c r="AC1653" s="281">
        <f t="shared" si="1068"/>
        <v>0</v>
      </c>
      <c r="AD1653" s="549">
        <f t="shared" si="1076"/>
        <v>0</v>
      </c>
      <c r="AE1653" s="553">
        <f t="shared" si="1077"/>
        <v>0</v>
      </c>
      <c r="AF1653" s="282">
        <f t="shared" si="1078"/>
        <v>0</v>
      </c>
      <c r="AG1653" s="283">
        <f t="shared" si="1085"/>
        <v>0</v>
      </c>
      <c r="AH1653" s="281">
        <f t="shared" si="1082"/>
        <v>0</v>
      </c>
      <c r="AI1653" s="551">
        <f t="shared" si="1086"/>
        <v>0</v>
      </c>
      <c r="AJ1653" s="549">
        <f t="shared" si="1086"/>
        <v>0</v>
      </c>
      <c r="AK1653" s="549">
        <f t="shared" si="1086"/>
        <v>0</v>
      </c>
      <c r="AL1653" s="282">
        <f t="shared" si="1035"/>
        <v>0</v>
      </c>
      <c r="AM1653" s="281">
        <f t="shared" si="1036"/>
        <v>0</v>
      </c>
      <c r="AN1653" s="549">
        <f t="shared" si="1009"/>
        <v>0</v>
      </c>
      <c r="AO1653" s="549">
        <f t="shared" si="1010"/>
        <v>0</v>
      </c>
      <c r="AP1653" s="549">
        <f t="shared" si="1054"/>
        <v>0</v>
      </c>
      <c r="AQ1653" s="283">
        <f t="shared" ref="AQ1653:AQ1655" si="1087">SUM(AN1653:AP1653)</f>
        <v>0</v>
      </c>
      <c r="AR1653" s="281">
        <f t="shared" si="1007"/>
        <v>0</v>
      </c>
      <c r="AT1653" s="446"/>
      <c r="AU1653" s="344"/>
      <c r="AV1653" s="447" t="str">
        <f t="shared" si="1012"/>
        <v>CA</v>
      </c>
      <c r="AW1653" s="447" t="str">
        <f t="shared" si="1012"/>
        <v>CL</v>
      </c>
      <c r="AX1653" s="447" t="str">
        <f t="shared" si="1012"/>
        <v>AIC</v>
      </c>
      <c r="AY1653" s="447" t="str">
        <f t="shared" si="1014"/>
        <v>ERB</v>
      </c>
      <c r="AZ1653" s="447" t="str">
        <f t="shared" si="1014"/>
        <v>GRB</v>
      </c>
      <c r="BA1653" s="447" t="str">
        <f t="shared" si="1014"/>
        <v>Non-Op</v>
      </c>
      <c r="BC1653" s="445" t="s">
        <v>2368</v>
      </c>
      <c r="BD1653" s="552">
        <f t="shared" si="1081"/>
        <v>0</v>
      </c>
      <c r="BF1653" s="448"/>
      <c r="BG1653" s="448"/>
      <c r="BH1653" s="448"/>
      <c r="BI1653" s="448"/>
      <c r="BJ1653" s="448"/>
      <c r="BK1653" s="448"/>
      <c r="BL1653" s="448"/>
      <c r="BN1653" s="444"/>
    </row>
    <row r="1654" spans="1:66" s="28" customFormat="1" ht="12" customHeight="1">
      <c r="A1654" s="309">
        <v>25400532</v>
      </c>
      <c r="B1654" s="309" t="str">
        <f t="shared" si="1074"/>
        <v>25400532</v>
      </c>
      <c r="C1654" s="28" t="s">
        <v>3043</v>
      </c>
      <c r="D1654" s="445" t="s">
        <v>2092</v>
      </c>
      <c r="E1654" s="445"/>
      <c r="F1654" s="311">
        <v>43101</v>
      </c>
      <c r="G1654" s="445"/>
      <c r="H1654" s="547">
        <v>0</v>
      </c>
      <c r="I1654" s="547">
        <v>0</v>
      </c>
      <c r="J1654" s="547">
        <v>0</v>
      </c>
      <c r="K1654" s="547">
        <v>0</v>
      </c>
      <c r="L1654" s="547">
        <v>0</v>
      </c>
      <c r="M1654" s="547">
        <v>0</v>
      </c>
      <c r="N1654" s="547">
        <v>0</v>
      </c>
      <c r="O1654" s="547">
        <v>0</v>
      </c>
      <c r="P1654" s="547">
        <v>0</v>
      </c>
      <c r="Q1654" s="547">
        <v>0</v>
      </c>
      <c r="R1654" s="547">
        <v>0</v>
      </c>
      <c r="S1654" s="547">
        <v>0</v>
      </c>
      <c r="T1654" s="547">
        <v>0</v>
      </c>
      <c r="U1654" s="547"/>
      <c r="V1654" s="547">
        <f t="shared" si="1075"/>
        <v>0</v>
      </c>
      <c r="W1654" s="358"/>
      <c r="X1654" s="359"/>
      <c r="Y1654" s="548">
        <f t="shared" si="1084"/>
        <v>0</v>
      </c>
      <c r="Z1654" s="549">
        <f t="shared" si="1084"/>
        <v>0</v>
      </c>
      <c r="AA1654" s="549">
        <f t="shared" si="1084"/>
        <v>0</v>
      </c>
      <c r="AB1654" s="282">
        <f t="shared" si="1067"/>
        <v>0</v>
      </c>
      <c r="AC1654" s="281">
        <f t="shared" si="1068"/>
        <v>0</v>
      </c>
      <c r="AD1654" s="549">
        <f t="shared" si="1076"/>
        <v>0</v>
      </c>
      <c r="AE1654" s="553">
        <f t="shared" si="1077"/>
        <v>0</v>
      </c>
      <c r="AF1654" s="282">
        <f t="shared" si="1078"/>
        <v>0</v>
      </c>
      <c r="AG1654" s="283">
        <f t="shared" si="1085"/>
        <v>0</v>
      </c>
      <c r="AH1654" s="281">
        <f t="shared" si="1082"/>
        <v>0</v>
      </c>
      <c r="AI1654" s="551">
        <f t="shared" si="1086"/>
        <v>0</v>
      </c>
      <c r="AJ1654" s="549">
        <f t="shared" si="1086"/>
        <v>0</v>
      </c>
      <c r="AK1654" s="549">
        <f t="shared" si="1086"/>
        <v>0</v>
      </c>
      <c r="AL1654" s="282">
        <f t="shared" si="1035"/>
        <v>0</v>
      </c>
      <c r="AM1654" s="281">
        <f t="shared" si="1036"/>
        <v>0</v>
      </c>
      <c r="AN1654" s="549">
        <f t="shared" si="1009"/>
        <v>0</v>
      </c>
      <c r="AO1654" s="549">
        <f t="shared" si="1010"/>
        <v>0</v>
      </c>
      <c r="AP1654" s="549">
        <f t="shared" si="1054"/>
        <v>0</v>
      </c>
      <c r="AQ1654" s="283">
        <f t="shared" si="1087"/>
        <v>0</v>
      </c>
      <c r="AR1654" s="281">
        <f t="shared" si="1007"/>
        <v>0</v>
      </c>
      <c r="AT1654" s="446"/>
      <c r="AU1654" s="344"/>
      <c r="AV1654" s="447" t="str">
        <f t="shared" si="1012"/>
        <v>CA</v>
      </c>
      <c r="AW1654" s="447" t="str">
        <f t="shared" si="1012"/>
        <v>CL</v>
      </c>
      <c r="AX1654" s="447" t="str">
        <f t="shared" si="1012"/>
        <v>AIC</v>
      </c>
      <c r="AY1654" s="447" t="str">
        <f t="shared" si="1014"/>
        <v>ERB</v>
      </c>
      <c r="AZ1654" s="447" t="str">
        <f t="shared" si="1014"/>
        <v>GRB</v>
      </c>
      <c r="BA1654" s="447" t="str">
        <f t="shared" si="1014"/>
        <v>Non-Op</v>
      </c>
      <c r="BC1654" s="445" t="s">
        <v>2368</v>
      </c>
      <c r="BD1654" s="552">
        <f t="shared" si="1081"/>
        <v>0</v>
      </c>
      <c r="BF1654" s="448"/>
      <c r="BG1654" s="448"/>
      <c r="BH1654" s="448"/>
      <c r="BI1654" s="448"/>
      <c r="BJ1654" s="448"/>
      <c r="BK1654" s="448"/>
      <c r="BL1654" s="448"/>
      <c r="BN1654" s="444"/>
    </row>
    <row r="1655" spans="1:66" s="28" customFormat="1" ht="12" customHeight="1">
      <c r="A1655" s="301">
        <v>25400541</v>
      </c>
      <c r="B1655" s="301" t="str">
        <f t="shared" si="1074"/>
        <v>25400541</v>
      </c>
      <c r="C1655" s="472" t="s">
        <v>2357</v>
      </c>
      <c r="D1655" s="451" t="s">
        <v>2092</v>
      </c>
      <c r="E1655" s="451"/>
      <c r="F1655" s="304">
        <v>43586</v>
      </c>
      <c r="G1655" s="451"/>
      <c r="H1655" s="556">
        <v>0</v>
      </c>
      <c r="I1655" s="556">
        <v>0</v>
      </c>
      <c r="J1655" s="556">
        <v>0</v>
      </c>
      <c r="K1655" s="556">
        <v>0</v>
      </c>
      <c r="L1655" s="556">
        <v>0</v>
      </c>
      <c r="M1655" s="556">
        <v>0</v>
      </c>
      <c r="N1655" s="556">
        <v>0</v>
      </c>
      <c r="O1655" s="556">
        <v>0</v>
      </c>
      <c r="P1655" s="556">
        <v>0</v>
      </c>
      <c r="Q1655" s="556">
        <v>0</v>
      </c>
      <c r="R1655" s="556">
        <v>0</v>
      </c>
      <c r="S1655" s="556">
        <v>0</v>
      </c>
      <c r="T1655" s="556">
        <v>0</v>
      </c>
      <c r="U1655" s="556"/>
      <c r="V1655" s="556">
        <f t="shared" si="1075"/>
        <v>0</v>
      </c>
      <c r="W1655" s="360"/>
      <c r="X1655" s="361"/>
      <c r="Y1655" s="548">
        <f t="shared" si="1084"/>
        <v>0</v>
      </c>
      <c r="Z1655" s="549">
        <f t="shared" si="1084"/>
        <v>0</v>
      </c>
      <c r="AA1655" s="549">
        <f t="shared" si="1084"/>
        <v>0</v>
      </c>
      <c r="AB1655" s="282">
        <f t="shared" si="1067"/>
        <v>0</v>
      </c>
      <c r="AC1655" s="281">
        <f t="shared" si="1068"/>
        <v>0</v>
      </c>
      <c r="AD1655" s="549">
        <f t="shared" si="1076"/>
        <v>0</v>
      </c>
      <c r="AE1655" s="553">
        <f t="shared" si="1077"/>
        <v>0</v>
      </c>
      <c r="AF1655" s="282">
        <f t="shared" si="1078"/>
        <v>0</v>
      </c>
      <c r="AG1655" s="283">
        <f t="shared" si="1085"/>
        <v>0</v>
      </c>
      <c r="AH1655" s="281">
        <f t="shared" si="1082"/>
        <v>0</v>
      </c>
      <c r="AI1655" s="551">
        <f t="shared" si="1086"/>
        <v>0</v>
      </c>
      <c r="AJ1655" s="549">
        <f t="shared" si="1086"/>
        <v>0</v>
      </c>
      <c r="AK1655" s="549">
        <f t="shared" si="1086"/>
        <v>0</v>
      </c>
      <c r="AL1655" s="282">
        <f t="shared" si="1035"/>
        <v>0</v>
      </c>
      <c r="AM1655" s="281">
        <f t="shared" si="1036"/>
        <v>0</v>
      </c>
      <c r="AN1655" s="549">
        <f t="shared" si="1009"/>
        <v>0</v>
      </c>
      <c r="AO1655" s="549">
        <f t="shared" si="1010"/>
        <v>0</v>
      </c>
      <c r="AP1655" s="549">
        <f t="shared" si="1054"/>
        <v>0</v>
      </c>
      <c r="AQ1655" s="283">
        <f t="shared" si="1087"/>
        <v>0</v>
      </c>
      <c r="AR1655" s="281">
        <f t="shared" si="1007"/>
        <v>0</v>
      </c>
      <c r="AT1655" s="446"/>
      <c r="AU1655" s="344"/>
      <c r="AV1655" s="447" t="str">
        <f t="shared" si="1012"/>
        <v>CA</v>
      </c>
      <c r="AW1655" s="447" t="str">
        <f t="shared" si="1012"/>
        <v>CL</v>
      </c>
      <c r="AX1655" s="447" t="str">
        <f t="shared" si="1012"/>
        <v>AIC</v>
      </c>
      <c r="AY1655" s="447" t="str">
        <f t="shared" si="1014"/>
        <v>ERB</v>
      </c>
      <c r="AZ1655" s="447" t="str">
        <f t="shared" si="1014"/>
        <v>GRB</v>
      </c>
      <c r="BA1655" s="447" t="str">
        <f t="shared" si="1014"/>
        <v>Non-Op</v>
      </c>
      <c r="BC1655" s="445" t="s">
        <v>2368</v>
      </c>
      <c r="BD1655" s="552">
        <f t="shared" si="1081"/>
        <v>0</v>
      </c>
      <c r="BF1655" s="435"/>
      <c r="BG1655" s="435"/>
      <c r="BH1655" s="435"/>
      <c r="BI1655" s="435"/>
      <c r="BJ1655" s="435"/>
      <c r="BK1655" s="435"/>
      <c r="BL1655" s="435"/>
      <c r="BN1655" s="444"/>
    </row>
    <row r="1656" spans="1:66" s="28" customFormat="1" ht="12" customHeight="1">
      <c r="A1656" s="321">
        <v>25400601</v>
      </c>
      <c r="B1656" s="318" t="str">
        <f t="shared" si="1074"/>
        <v>25400601</v>
      </c>
      <c r="C1656" s="444" t="s">
        <v>1993</v>
      </c>
      <c r="D1656" s="445" t="s">
        <v>1165</v>
      </c>
      <c r="E1656" s="445"/>
      <c r="F1656" s="294">
        <v>43070</v>
      </c>
      <c r="G1656" s="445"/>
      <c r="H1656" s="547">
        <v>0</v>
      </c>
      <c r="I1656" s="547">
        <v>-377140.42</v>
      </c>
      <c r="J1656" s="547">
        <v>-377140.42</v>
      </c>
      <c r="K1656" s="547">
        <v>0</v>
      </c>
      <c r="L1656" s="547">
        <v>-576165.30000000005</v>
      </c>
      <c r="M1656" s="547">
        <v>-736807.11</v>
      </c>
      <c r="N1656" s="547">
        <v>-130697.55</v>
      </c>
      <c r="O1656" s="547">
        <v>-130697.55</v>
      </c>
      <c r="P1656" s="547">
        <v>-352155.04</v>
      </c>
      <c r="Q1656" s="547">
        <v>-224139.21</v>
      </c>
      <c r="R1656" s="547">
        <v>-224139.21</v>
      </c>
      <c r="S1656" s="547">
        <v>-455334.58</v>
      </c>
      <c r="T1656" s="547">
        <v>-673835.12</v>
      </c>
      <c r="U1656" s="547"/>
      <c r="V1656" s="547">
        <f t="shared" si="1075"/>
        <v>-326777.82916666666</v>
      </c>
      <c r="W1656" s="358"/>
      <c r="X1656" s="359"/>
      <c r="Y1656" s="548">
        <f t="shared" si="1084"/>
        <v>0</v>
      </c>
      <c r="Z1656" s="549">
        <f t="shared" si="1084"/>
        <v>0</v>
      </c>
      <c r="AA1656" s="549">
        <f t="shared" si="1084"/>
        <v>0</v>
      </c>
      <c r="AB1656" s="282">
        <f t="shared" si="1067"/>
        <v>-673835.12</v>
      </c>
      <c r="AC1656" s="281">
        <f t="shared" si="1068"/>
        <v>0</v>
      </c>
      <c r="AD1656" s="549">
        <f t="shared" si="1076"/>
        <v>0</v>
      </c>
      <c r="AE1656" s="553">
        <f t="shared" si="1077"/>
        <v>0</v>
      </c>
      <c r="AF1656" s="282">
        <f t="shared" si="1078"/>
        <v>-673835.12</v>
      </c>
      <c r="AG1656" s="283">
        <f t="shared" si="1085"/>
        <v>-673835.12</v>
      </c>
      <c r="AH1656" s="281">
        <f t="shared" si="1082"/>
        <v>0</v>
      </c>
      <c r="AI1656" s="551">
        <f t="shared" si="1086"/>
        <v>0</v>
      </c>
      <c r="AJ1656" s="549">
        <f t="shared" si="1086"/>
        <v>0</v>
      </c>
      <c r="AK1656" s="549">
        <f t="shared" si="1086"/>
        <v>0</v>
      </c>
      <c r="AL1656" s="282">
        <f t="shared" si="1035"/>
        <v>-326777.82916666666</v>
      </c>
      <c r="AM1656" s="281">
        <f t="shared" si="1036"/>
        <v>0</v>
      </c>
      <c r="AN1656" s="549">
        <f t="shared" si="1009"/>
        <v>0</v>
      </c>
      <c r="AO1656" s="549">
        <f t="shared" si="1010"/>
        <v>0</v>
      </c>
      <c r="AP1656" s="549">
        <f t="shared" si="1054"/>
        <v>-326777.82916666666</v>
      </c>
      <c r="AQ1656" s="283">
        <f t="shared" si="1080"/>
        <v>-326777.82916666666</v>
      </c>
      <c r="AR1656" s="281">
        <f t="shared" si="1007"/>
        <v>0</v>
      </c>
      <c r="AT1656" s="446" t="s">
        <v>2077</v>
      </c>
      <c r="AU1656" s="284"/>
      <c r="AV1656" s="447" t="str">
        <f t="shared" si="1012"/>
        <v>CA</v>
      </c>
      <c r="AW1656" s="447" t="str">
        <f t="shared" si="1012"/>
        <v>CL</v>
      </c>
      <c r="AX1656" s="447" t="str">
        <f t="shared" si="1012"/>
        <v>AIC</v>
      </c>
      <c r="AY1656" s="447" t="str">
        <f t="shared" si="1014"/>
        <v>ERB</v>
      </c>
      <c r="AZ1656" s="447" t="str">
        <f t="shared" si="1014"/>
        <v>GRB</v>
      </c>
      <c r="BA1656" s="447" t="str">
        <f t="shared" si="1014"/>
        <v>Non-Op</v>
      </c>
      <c r="BC1656" s="449" t="s">
        <v>2100</v>
      </c>
      <c r="BD1656" s="552">
        <f t="shared" si="1081"/>
        <v>-673835.12</v>
      </c>
      <c r="BF1656" s="448"/>
      <c r="BG1656" s="448"/>
      <c r="BH1656" s="448"/>
      <c r="BI1656" s="448"/>
      <c r="BJ1656" s="448"/>
      <c r="BK1656" s="448"/>
      <c r="BL1656" s="448"/>
      <c r="BN1656" s="444"/>
    </row>
    <row r="1657" spans="1:66" s="28" customFormat="1" ht="12" customHeight="1">
      <c r="A1657" s="321">
        <v>25400611</v>
      </c>
      <c r="B1657" s="318" t="str">
        <f t="shared" si="1074"/>
        <v>25400611</v>
      </c>
      <c r="C1657" s="685" t="s">
        <v>3044</v>
      </c>
      <c r="D1657" s="445" t="s">
        <v>1165</v>
      </c>
      <c r="E1657" s="445"/>
      <c r="F1657" s="311">
        <v>43221</v>
      </c>
      <c r="G1657" s="445"/>
      <c r="H1657" s="547">
        <v>0</v>
      </c>
      <c r="I1657" s="547">
        <v>-750092.95</v>
      </c>
      <c r="J1657" s="547">
        <v>-750092.95</v>
      </c>
      <c r="K1657" s="547">
        <v>0</v>
      </c>
      <c r="L1657" s="547">
        <v>0</v>
      </c>
      <c r="M1657" s="547">
        <v>0</v>
      </c>
      <c r="N1657" s="547">
        <v>0</v>
      </c>
      <c r="O1657" s="547">
        <v>0</v>
      </c>
      <c r="P1657" s="547">
        <v>-8190.39</v>
      </c>
      <c r="Q1657" s="547">
        <v>0</v>
      </c>
      <c r="R1657" s="547">
        <v>0</v>
      </c>
      <c r="S1657" s="547">
        <v>0</v>
      </c>
      <c r="T1657" s="547">
        <v>0</v>
      </c>
      <c r="U1657" s="547"/>
      <c r="V1657" s="547">
        <f t="shared" si="1075"/>
        <v>-125698.02416666666</v>
      </c>
      <c r="W1657" s="358"/>
      <c r="X1657" s="359"/>
      <c r="Y1657" s="548">
        <f t="shared" si="1084"/>
        <v>0</v>
      </c>
      <c r="Z1657" s="549">
        <f t="shared" si="1084"/>
        <v>0</v>
      </c>
      <c r="AA1657" s="549">
        <f t="shared" si="1084"/>
        <v>0</v>
      </c>
      <c r="AB1657" s="282">
        <f t="shared" si="1067"/>
        <v>0</v>
      </c>
      <c r="AC1657" s="281">
        <f t="shared" si="1068"/>
        <v>0</v>
      </c>
      <c r="AD1657" s="549">
        <f t="shared" si="1076"/>
        <v>0</v>
      </c>
      <c r="AE1657" s="553">
        <f t="shared" si="1077"/>
        <v>0</v>
      </c>
      <c r="AF1657" s="282">
        <f t="shared" si="1078"/>
        <v>0</v>
      </c>
      <c r="AG1657" s="283">
        <f t="shared" si="1085"/>
        <v>0</v>
      </c>
      <c r="AH1657" s="281">
        <f t="shared" si="1082"/>
        <v>0</v>
      </c>
      <c r="AI1657" s="551">
        <f t="shared" si="1086"/>
        <v>0</v>
      </c>
      <c r="AJ1657" s="549">
        <f t="shared" si="1086"/>
        <v>0</v>
      </c>
      <c r="AK1657" s="549">
        <f t="shared" si="1086"/>
        <v>0</v>
      </c>
      <c r="AL1657" s="282">
        <f t="shared" si="1035"/>
        <v>-125698.02416666666</v>
      </c>
      <c r="AM1657" s="281">
        <f t="shared" si="1036"/>
        <v>0</v>
      </c>
      <c r="AN1657" s="549">
        <f t="shared" si="1009"/>
        <v>0</v>
      </c>
      <c r="AO1657" s="549">
        <f t="shared" si="1010"/>
        <v>0</v>
      </c>
      <c r="AP1657" s="549">
        <f t="shared" si="1054"/>
        <v>-125698.02416666666</v>
      </c>
      <c r="AQ1657" s="283">
        <f t="shared" ref="AQ1657" si="1088">SUM(AN1657:AP1657)</f>
        <v>-125698.02416666666</v>
      </c>
      <c r="AR1657" s="281">
        <f t="shared" si="1007"/>
        <v>0</v>
      </c>
      <c r="AT1657" s="446" t="s">
        <v>2077</v>
      </c>
      <c r="AU1657" s="284"/>
      <c r="AV1657" s="447" t="str">
        <f t="shared" si="1012"/>
        <v>CA</v>
      </c>
      <c r="AW1657" s="447" t="str">
        <f t="shared" si="1012"/>
        <v>CL</v>
      </c>
      <c r="AX1657" s="447" t="str">
        <f t="shared" si="1012"/>
        <v>AIC</v>
      </c>
      <c r="AY1657" s="447" t="str">
        <f t="shared" si="1014"/>
        <v>ERB</v>
      </c>
      <c r="AZ1657" s="447" t="str">
        <f t="shared" si="1014"/>
        <v>GRB</v>
      </c>
      <c r="BA1657" s="447" t="str">
        <f t="shared" si="1014"/>
        <v>Non-Op</v>
      </c>
      <c r="BC1657" s="449" t="s">
        <v>2100</v>
      </c>
      <c r="BD1657" s="552">
        <f t="shared" si="1081"/>
        <v>0</v>
      </c>
      <c r="BF1657" s="448"/>
      <c r="BG1657" s="448"/>
      <c r="BH1657" s="448"/>
      <c r="BI1657" s="448"/>
      <c r="BJ1657" s="448"/>
      <c r="BK1657" s="448"/>
      <c r="BL1657" s="448"/>
      <c r="BN1657" s="444"/>
    </row>
    <row r="1658" spans="1:66" s="28" customFormat="1" ht="12" customHeight="1">
      <c r="A1658" s="362">
        <v>25400621</v>
      </c>
      <c r="B1658" s="313" t="str">
        <f t="shared" si="1074"/>
        <v>25400621</v>
      </c>
      <c r="C1658" s="704" t="s">
        <v>2369</v>
      </c>
      <c r="D1658" s="451" t="s">
        <v>1165</v>
      </c>
      <c r="E1658" s="451"/>
      <c r="F1658" s="304">
        <v>43556</v>
      </c>
      <c r="G1658" s="451"/>
      <c r="H1658" s="556">
        <v>0</v>
      </c>
      <c r="I1658" s="556">
        <v>0</v>
      </c>
      <c r="J1658" s="556">
        <v>-6964.02</v>
      </c>
      <c r="K1658" s="556">
        <v>0</v>
      </c>
      <c r="L1658" s="556">
        <v>0</v>
      </c>
      <c r="M1658" s="556">
        <v>0</v>
      </c>
      <c r="N1658" s="556">
        <v>0</v>
      </c>
      <c r="O1658" s="556">
        <v>0</v>
      </c>
      <c r="P1658" s="556">
        <v>-36568.57</v>
      </c>
      <c r="Q1658" s="556">
        <v>0</v>
      </c>
      <c r="R1658" s="556">
        <v>-64524.26</v>
      </c>
      <c r="S1658" s="556">
        <v>-64524.26</v>
      </c>
      <c r="T1658" s="556">
        <v>0</v>
      </c>
      <c r="U1658" s="556"/>
      <c r="V1658" s="556">
        <f t="shared" si="1075"/>
        <v>-14381.759166666669</v>
      </c>
      <c r="W1658" s="360"/>
      <c r="X1658" s="361"/>
      <c r="Y1658" s="548">
        <f t="shared" si="1084"/>
        <v>0</v>
      </c>
      <c r="Z1658" s="549">
        <f t="shared" si="1084"/>
        <v>0</v>
      </c>
      <c r="AA1658" s="549">
        <f t="shared" si="1084"/>
        <v>0</v>
      </c>
      <c r="AB1658" s="282">
        <f t="shared" si="1067"/>
        <v>0</v>
      </c>
      <c r="AC1658" s="281">
        <f t="shared" si="1068"/>
        <v>0</v>
      </c>
      <c r="AD1658" s="549">
        <f t="shared" si="1076"/>
        <v>0</v>
      </c>
      <c r="AE1658" s="553">
        <f t="shared" si="1077"/>
        <v>0</v>
      </c>
      <c r="AF1658" s="282">
        <f t="shared" si="1078"/>
        <v>0</v>
      </c>
      <c r="AG1658" s="283">
        <f t="shared" si="1085"/>
        <v>0</v>
      </c>
      <c r="AH1658" s="281">
        <f t="shared" si="1082"/>
        <v>0</v>
      </c>
      <c r="AI1658" s="551">
        <f t="shared" si="1086"/>
        <v>0</v>
      </c>
      <c r="AJ1658" s="549">
        <f t="shared" si="1086"/>
        <v>0</v>
      </c>
      <c r="AK1658" s="549">
        <f t="shared" si="1086"/>
        <v>0</v>
      </c>
      <c r="AL1658" s="282">
        <f t="shared" si="1035"/>
        <v>-14381.759166666669</v>
      </c>
      <c r="AM1658" s="281">
        <f t="shared" si="1036"/>
        <v>0</v>
      </c>
      <c r="AN1658" s="549">
        <f t="shared" si="1009"/>
        <v>0</v>
      </c>
      <c r="AO1658" s="549">
        <f t="shared" si="1010"/>
        <v>0</v>
      </c>
      <c r="AP1658" s="549">
        <f t="shared" si="1054"/>
        <v>-14381.759166666669</v>
      </c>
      <c r="AQ1658" s="283">
        <f t="shared" ref="AQ1658" si="1089">SUM(AN1658:AP1658)</f>
        <v>-14381.759166666669</v>
      </c>
      <c r="AR1658" s="281">
        <f t="shared" si="1007"/>
        <v>0</v>
      </c>
      <c r="AT1658" s="446" t="s">
        <v>2077</v>
      </c>
      <c r="AU1658" s="284"/>
      <c r="AV1658" s="447" t="str">
        <f t="shared" si="1012"/>
        <v>CA</v>
      </c>
      <c r="AW1658" s="447" t="str">
        <f t="shared" si="1012"/>
        <v>CL</v>
      </c>
      <c r="AX1658" s="447" t="str">
        <f t="shared" si="1012"/>
        <v>AIC</v>
      </c>
      <c r="AY1658" s="447" t="str">
        <f t="shared" si="1014"/>
        <v>ERB</v>
      </c>
      <c r="AZ1658" s="447" t="str">
        <f t="shared" si="1014"/>
        <v>GRB</v>
      </c>
      <c r="BA1658" s="447" t="str">
        <f t="shared" si="1014"/>
        <v>Non-Op</v>
      </c>
      <c r="BC1658" s="449" t="s">
        <v>2100</v>
      </c>
      <c r="BD1658" s="552">
        <f t="shared" si="1081"/>
        <v>0</v>
      </c>
      <c r="BF1658" s="435"/>
      <c r="BG1658" s="435"/>
      <c r="BH1658" s="435"/>
      <c r="BI1658" s="435"/>
      <c r="BJ1658" s="435"/>
      <c r="BK1658" s="435"/>
      <c r="BL1658" s="435"/>
      <c r="BN1658" s="444"/>
    </row>
    <row r="1659" spans="1:66" s="28" customFormat="1" ht="12" customHeight="1">
      <c r="A1659" s="321">
        <v>25400631</v>
      </c>
      <c r="B1659" s="318" t="str">
        <f t="shared" si="1074"/>
        <v>25400631</v>
      </c>
      <c r="C1659" s="444" t="s">
        <v>1994</v>
      </c>
      <c r="D1659" s="445" t="s">
        <v>1165</v>
      </c>
      <c r="E1659" s="445"/>
      <c r="F1659" s="294">
        <v>43070</v>
      </c>
      <c r="G1659" s="445"/>
      <c r="H1659" s="547">
        <v>-17309448.329999998</v>
      </c>
      <c r="I1659" s="547">
        <v>-19447348.809999999</v>
      </c>
      <c r="J1659" s="547">
        <v>-19447348.809999999</v>
      </c>
      <c r="K1659" s="547">
        <v>-18817767.510000002</v>
      </c>
      <c r="L1659" s="547">
        <v>-22182160.219999999</v>
      </c>
      <c r="M1659" s="547">
        <v>-6745097.1900000004</v>
      </c>
      <c r="N1659" s="547">
        <v>-7481077.9199999999</v>
      </c>
      <c r="O1659" s="547">
        <v>-10769974.32</v>
      </c>
      <c r="P1659" s="547">
        <v>-13536795.289999999</v>
      </c>
      <c r="Q1659" s="547">
        <v>-15055510.550000001</v>
      </c>
      <c r="R1659" s="547">
        <v>-15055510.550000001</v>
      </c>
      <c r="S1659" s="547">
        <v>-19102427.34</v>
      </c>
      <c r="T1659" s="547">
        <v>-18796915.449999999</v>
      </c>
      <c r="U1659" s="547"/>
      <c r="V1659" s="547">
        <f t="shared" si="1075"/>
        <v>-15474516.699999997</v>
      </c>
      <c r="W1659" s="358"/>
      <c r="X1659" s="359"/>
      <c r="Y1659" s="548">
        <f t="shared" ref="Y1659:AA1678" si="1090">IF($D1659=Y$5,$T1659,0)</f>
        <v>0</v>
      </c>
      <c r="Z1659" s="549">
        <f t="shared" si="1090"/>
        <v>0</v>
      </c>
      <c r="AA1659" s="549">
        <f t="shared" si="1090"/>
        <v>0</v>
      </c>
      <c r="AB1659" s="282">
        <f t="shared" si="1067"/>
        <v>-18796915.449999999</v>
      </c>
      <c r="AC1659" s="281">
        <f t="shared" si="1068"/>
        <v>0</v>
      </c>
      <c r="AD1659" s="549">
        <f t="shared" si="1076"/>
        <v>0</v>
      </c>
      <c r="AE1659" s="553">
        <f t="shared" si="1077"/>
        <v>0</v>
      </c>
      <c r="AF1659" s="282">
        <f t="shared" si="1078"/>
        <v>-18796915.449999999</v>
      </c>
      <c r="AG1659" s="283">
        <f t="shared" si="1085"/>
        <v>-18796915.449999999</v>
      </c>
      <c r="AH1659" s="281">
        <f t="shared" si="1082"/>
        <v>0</v>
      </c>
      <c r="AI1659" s="551">
        <f t="shared" si="1086"/>
        <v>0</v>
      </c>
      <c r="AJ1659" s="549">
        <f t="shared" si="1086"/>
        <v>0</v>
      </c>
      <c r="AK1659" s="549">
        <f t="shared" si="1086"/>
        <v>0</v>
      </c>
      <c r="AL1659" s="282">
        <f t="shared" si="1035"/>
        <v>-15474516.699999997</v>
      </c>
      <c r="AM1659" s="281">
        <f t="shared" si="1036"/>
        <v>0</v>
      </c>
      <c r="AN1659" s="549">
        <f t="shared" si="1009"/>
        <v>0</v>
      </c>
      <c r="AO1659" s="549">
        <f t="shared" si="1010"/>
        <v>0</v>
      </c>
      <c r="AP1659" s="549">
        <f t="shared" si="1054"/>
        <v>-15474516.699999997</v>
      </c>
      <c r="AQ1659" s="283">
        <f t="shared" si="1080"/>
        <v>-15474516.699999997</v>
      </c>
      <c r="AR1659" s="281">
        <f t="shared" si="1007"/>
        <v>0</v>
      </c>
      <c r="AT1659" s="446" t="s">
        <v>2077</v>
      </c>
      <c r="AU1659" s="284"/>
      <c r="AV1659" s="447" t="str">
        <f t="shared" si="1012"/>
        <v>CA</v>
      </c>
      <c r="AW1659" s="447" t="str">
        <f t="shared" si="1012"/>
        <v>CL</v>
      </c>
      <c r="AX1659" s="447" t="str">
        <f t="shared" si="1012"/>
        <v>AIC</v>
      </c>
      <c r="AY1659" s="447" t="str">
        <f t="shared" si="1014"/>
        <v>ERB</v>
      </c>
      <c r="AZ1659" s="447" t="str">
        <f t="shared" si="1014"/>
        <v>GRB</v>
      </c>
      <c r="BA1659" s="447" t="str">
        <f t="shared" si="1014"/>
        <v>Non-Op</v>
      </c>
      <c r="BC1659" s="449" t="s">
        <v>2100</v>
      </c>
      <c r="BD1659" s="552">
        <f t="shared" si="1081"/>
        <v>-18796915.449999999</v>
      </c>
      <c r="BF1659" s="448"/>
      <c r="BG1659" s="448"/>
      <c r="BH1659" s="448"/>
      <c r="BI1659" s="448"/>
      <c r="BJ1659" s="448"/>
      <c r="BK1659" s="448"/>
      <c r="BL1659" s="448"/>
      <c r="BN1659" s="444"/>
    </row>
    <row r="1660" spans="1:66" s="28" customFormat="1" ht="12" customHeight="1">
      <c r="A1660" s="321">
        <v>25400641</v>
      </c>
      <c r="B1660" s="318" t="str">
        <f t="shared" si="1074"/>
        <v>25400641</v>
      </c>
      <c r="C1660" s="444" t="s">
        <v>3045</v>
      </c>
      <c r="D1660" s="445" t="s">
        <v>1165</v>
      </c>
      <c r="E1660" s="445"/>
      <c r="F1660" s="294">
        <v>43070</v>
      </c>
      <c r="G1660" s="445"/>
      <c r="H1660" s="547">
        <v>0</v>
      </c>
      <c r="I1660" s="547">
        <v>-1363637.27</v>
      </c>
      <c r="J1660" s="547">
        <v>-1363637.27</v>
      </c>
      <c r="K1660" s="547">
        <v>0</v>
      </c>
      <c r="L1660" s="547">
        <v>-1308120.1399999999</v>
      </c>
      <c r="M1660" s="547">
        <v>-2252596.69</v>
      </c>
      <c r="N1660" s="547">
        <v>-1354901.68</v>
      </c>
      <c r="O1660" s="547">
        <v>-1354901.68</v>
      </c>
      <c r="P1660" s="547">
        <v>-1354901.68</v>
      </c>
      <c r="Q1660" s="547">
        <v>-366938.67</v>
      </c>
      <c r="R1660" s="547">
        <v>-1065539.47</v>
      </c>
      <c r="S1660" s="547">
        <v>-1570624.96</v>
      </c>
      <c r="T1660" s="547">
        <v>-351898.08</v>
      </c>
      <c r="U1660" s="547"/>
      <c r="V1660" s="547">
        <f t="shared" si="1075"/>
        <v>-1127645.7124999997</v>
      </c>
      <c r="W1660" s="358"/>
      <c r="X1660" s="359"/>
      <c r="Y1660" s="548">
        <f t="shared" si="1090"/>
        <v>0</v>
      </c>
      <c r="Z1660" s="549">
        <f t="shared" si="1090"/>
        <v>0</v>
      </c>
      <c r="AA1660" s="549">
        <f t="shared" si="1090"/>
        <v>0</v>
      </c>
      <c r="AB1660" s="282">
        <f t="shared" si="1067"/>
        <v>-351898.08</v>
      </c>
      <c r="AC1660" s="281">
        <f t="shared" si="1068"/>
        <v>0</v>
      </c>
      <c r="AD1660" s="549">
        <f t="shared" si="1076"/>
        <v>0</v>
      </c>
      <c r="AE1660" s="553">
        <f t="shared" si="1077"/>
        <v>0</v>
      </c>
      <c r="AF1660" s="282">
        <f t="shared" si="1078"/>
        <v>-351898.08</v>
      </c>
      <c r="AG1660" s="283">
        <f t="shared" si="1085"/>
        <v>-351898.08</v>
      </c>
      <c r="AH1660" s="281">
        <f t="shared" si="1082"/>
        <v>0</v>
      </c>
      <c r="AI1660" s="551">
        <f t="shared" si="1086"/>
        <v>0</v>
      </c>
      <c r="AJ1660" s="549">
        <f t="shared" si="1086"/>
        <v>0</v>
      </c>
      <c r="AK1660" s="549">
        <f t="shared" si="1086"/>
        <v>0</v>
      </c>
      <c r="AL1660" s="282">
        <f t="shared" si="1035"/>
        <v>-1127645.7124999997</v>
      </c>
      <c r="AM1660" s="281">
        <f t="shared" si="1036"/>
        <v>0</v>
      </c>
      <c r="AN1660" s="549">
        <f t="shared" si="1009"/>
        <v>0</v>
      </c>
      <c r="AO1660" s="549">
        <f t="shared" si="1010"/>
        <v>0</v>
      </c>
      <c r="AP1660" s="549">
        <f t="shared" si="1054"/>
        <v>-1127645.7124999997</v>
      </c>
      <c r="AQ1660" s="283">
        <f t="shared" si="1080"/>
        <v>-1127645.7124999997</v>
      </c>
      <c r="AR1660" s="281">
        <f t="shared" si="1007"/>
        <v>0</v>
      </c>
      <c r="AT1660" s="446" t="s">
        <v>2077</v>
      </c>
      <c r="AU1660" s="284"/>
      <c r="AV1660" s="447" t="str">
        <f t="shared" si="1012"/>
        <v>CA</v>
      </c>
      <c r="AW1660" s="447" t="str">
        <f t="shared" si="1012"/>
        <v>CL</v>
      </c>
      <c r="AX1660" s="447" t="str">
        <f t="shared" si="1012"/>
        <v>AIC</v>
      </c>
      <c r="AY1660" s="447" t="str">
        <f t="shared" si="1014"/>
        <v>ERB</v>
      </c>
      <c r="AZ1660" s="447" t="str">
        <f t="shared" si="1014"/>
        <v>GRB</v>
      </c>
      <c r="BA1660" s="447" t="str">
        <f t="shared" si="1014"/>
        <v>Non-Op</v>
      </c>
      <c r="BC1660" s="449" t="s">
        <v>2100</v>
      </c>
      <c r="BD1660" s="552">
        <f t="shared" si="1081"/>
        <v>-351898.08</v>
      </c>
      <c r="BF1660" s="448"/>
      <c r="BG1660" s="448"/>
      <c r="BH1660" s="448"/>
      <c r="BI1660" s="448"/>
      <c r="BJ1660" s="448"/>
      <c r="BK1660" s="448"/>
      <c r="BL1660" s="448"/>
      <c r="BN1660" s="444"/>
    </row>
    <row r="1661" spans="1:66" s="28" customFormat="1" ht="12" customHeight="1">
      <c r="A1661" s="321">
        <v>25400651</v>
      </c>
      <c r="B1661" s="318" t="str">
        <f t="shared" si="1074"/>
        <v>25400651</v>
      </c>
      <c r="C1661" s="444" t="s">
        <v>1995</v>
      </c>
      <c r="D1661" s="445" t="s">
        <v>1165</v>
      </c>
      <c r="E1661" s="445"/>
      <c r="F1661" s="294">
        <v>43070</v>
      </c>
      <c r="G1661" s="445"/>
      <c r="H1661" s="547">
        <v>0</v>
      </c>
      <c r="I1661" s="547">
        <v>0</v>
      </c>
      <c r="J1661" s="547">
        <v>-526816.99</v>
      </c>
      <c r="K1661" s="547">
        <v>0</v>
      </c>
      <c r="L1661" s="547">
        <v>-1714149.13</v>
      </c>
      <c r="M1661" s="547">
        <v>-2625186.33</v>
      </c>
      <c r="N1661" s="547">
        <v>-3389871.52</v>
      </c>
      <c r="O1661" s="547">
        <v>-4047331.82</v>
      </c>
      <c r="P1661" s="547">
        <v>-4519410.82</v>
      </c>
      <c r="Q1661" s="547">
        <v>-4387354.22</v>
      </c>
      <c r="R1661" s="547">
        <v>-4387354.22</v>
      </c>
      <c r="S1661" s="547">
        <v>-5168393.6100000003</v>
      </c>
      <c r="T1661" s="547">
        <v>-4984484.58</v>
      </c>
      <c r="U1661" s="547"/>
      <c r="V1661" s="547">
        <f t="shared" si="1075"/>
        <v>-2771509.2458333331</v>
      </c>
      <c r="W1661" s="358"/>
      <c r="X1661" s="359"/>
      <c r="Y1661" s="548">
        <f t="shared" si="1090"/>
        <v>0</v>
      </c>
      <c r="Z1661" s="549">
        <f t="shared" si="1090"/>
        <v>0</v>
      </c>
      <c r="AA1661" s="549">
        <f t="shared" si="1090"/>
        <v>0</v>
      </c>
      <c r="AB1661" s="282">
        <f t="shared" si="1067"/>
        <v>-4984484.58</v>
      </c>
      <c r="AC1661" s="281">
        <f t="shared" si="1068"/>
        <v>0</v>
      </c>
      <c r="AD1661" s="549">
        <f t="shared" si="1076"/>
        <v>0</v>
      </c>
      <c r="AE1661" s="553">
        <f t="shared" si="1077"/>
        <v>0</v>
      </c>
      <c r="AF1661" s="282">
        <f t="shared" si="1078"/>
        <v>-4984484.58</v>
      </c>
      <c r="AG1661" s="283">
        <f t="shared" si="1085"/>
        <v>-4984484.58</v>
      </c>
      <c r="AH1661" s="281">
        <f t="shared" si="1082"/>
        <v>0</v>
      </c>
      <c r="AI1661" s="551">
        <f t="shared" si="1086"/>
        <v>0</v>
      </c>
      <c r="AJ1661" s="549">
        <f t="shared" si="1086"/>
        <v>0</v>
      </c>
      <c r="AK1661" s="549">
        <f t="shared" si="1086"/>
        <v>0</v>
      </c>
      <c r="AL1661" s="282">
        <f t="shared" si="1035"/>
        <v>-2771509.2458333331</v>
      </c>
      <c r="AM1661" s="281">
        <f t="shared" si="1036"/>
        <v>0</v>
      </c>
      <c r="AN1661" s="549">
        <f t="shared" si="1009"/>
        <v>0</v>
      </c>
      <c r="AO1661" s="549">
        <f t="shared" si="1010"/>
        <v>0</v>
      </c>
      <c r="AP1661" s="549">
        <f t="shared" si="1054"/>
        <v>-2771509.2458333331</v>
      </c>
      <c r="AQ1661" s="283">
        <f t="shared" si="1080"/>
        <v>-2771509.2458333331</v>
      </c>
      <c r="AR1661" s="281">
        <f t="shared" si="1007"/>
        <v>0</v>
      </c>
      <c r="AT1661" s="446" t="s">
        <v>2077</v>
      </c>
      <c r="AU1661" s="284"/>
      <c r="AV1661" s="447" t="str">
        <f t="shared" si="1012"/>
        <v>CA</v>
      </c>
      <c r="AW1661" s="447" t="str">
        <f t="shared" si="1012"/>
        <v>CL</v>
      </c>
      <c r="AX1661" s="447" t="str">
        <f t="shared" si="1012"/>
        <v>AIC</v>
      </c>
      <c r="AY1661" s="447" t="str">
        <f t="shared" si="1014"/>
        <v>ERB</v>
      </c>
      <c r="AZ1661" s="447" t="str">
        <f t="shared" si="1014"/>
        <v>GRB</v>
      </c>
      <c r="BA1661" s="447" t="str">
        <f t="shared" si="1014"/>
        <v>Non-Op</v>
      </c>
      <c r="BC1661" s="449" t="s">
        <v>2100</v>
      </c>
      <c r="BD1661" s="552">
        <f t="shared" si="1081"/>
        <v>-4984484.58</v>
      </c>
      <c r="BF1661" s="448"/>
      <c r="BG1661" s="448"/>
      <c r="BH1661" s="448"/>
      <c r="BI1661" s="448"/>
      <c r="BJ1661" s="448"/>
      <c r="BK1661" s="448"/>
      <c r="BL1661" s="448"/>
      <c r="BN1661" s="444"/>
    </row>
    <row r="1662" spans="1:66" s="28" customFormat="1" ht="12" customHeight="1">
      <c r="A1662" s="321">
        <v>25400661</v>
      </c>
      <c r="B1662" s="318" t="str">
        <f t="shared" si="1074"/>
        <v>25400661</v>
      </c>
      <c r="C1662" s="444" t="s">
        <v>3046</v>
      </c>
      <c r="D1662" s="445" t="s">
        <v>1165</v>
      </c>
      <c r="E1662" s="445"/>
      <c r="F1662" s="294">
        <v>43070</v>
      </c>
      <c r="G1662" s="445"/>
      <c r="H1662" s="547">
        <v>0</v>
      </c>
      <c r="I1662" s="547">
        <v>-183538.21</v>
      </c>
      <c r="J1662" s="547">
        <v>-235109.49</v>
      </c>
      <c r="K1662" s="547">
        <v>0</v>
      </c>
      <c r="L1662" s="547">
        <v>-410011.09</v>
      </c>
      <c r="M1662" s="547">
        <v>-931018.73</v>
      </c>
      <c r="N1662" s="547">
        <v>-1099775.44</v>
      </c>
      <c r="O1662" s="547">
        <v>-1099775.44</v>
      </c>
      <c r="P1662" s="547">
        <v>-1333063.55</v>
      </c>
      <c r="Q1662" s="547">
        <v>-963751.14</v>
      </c>
      <c r="R1662" s="547">
        <v>-980816.8</v>
      </c>
      <c r="S1662" s="547">
        <v>-1455778.86</v>
      </c>
      <c r="T1662" s="547">
        <v>-1112062.6100000001</v>
      </c>
      <c r="U1662" s="547"/>
      <c r="V1662" s="547">
        <f t="shared" si="1075"/>
        <v>-770722.50458333327</v>
      </c>
      <c r="W1662" s="358"/>
      <c r="X1662" s="359"/>
      <c r="Y1662" s="548">
        <f t="shared" si="1090"/>
        <v>0</v>
      </c>
      <c r="Z1662" s="549">
        <f t="shared" si="1090"/>
        <v>0</v>
      </c>
      <c r="AA1662" s="549">
        <f t="shared" si="1090"/>
        <v>0</v>
      </c>
      <c r="AB1662" s="282">
        <f t="shared" si="1067"/>
        <v>-1112062.6100000001</v>
      </c>
      <c r="AC1662" s="281">
        <f t="shared" si="1068"/>
        <v>0</v>
      </c>
      <c r="AD1662" s="549">
        <f t="shared" si="1076"/>
        <v>0</v>
      </c>
      <c r="AE1662" s="553">
        <f t="shared" si="1077"/>
        <v>0</v>
      </c>
      <c r="AF1662" s="282">
        <f t="shared" si="1078"/>
        <v>-1112062.6100000001</v>
      </c>
      <c r="AG1662" s="283">
        <f t="shared" si="1085"/>
        <v>-1112062.6100000001</v>
      </c>
      <c r="AH1662" s="281">
        <f t="shared" si="1082"/>
        <v>0</v>
      </c>
      <c r="AI1662" s="551">
        <f t="shared" si="1086"/>
        <v>0</v>
      </c>
      <c r="AJ1662" s="549">
        <f t="shared" si="1086"/>
        <v>0</v>
      </c>
      <c r="AK1662" s="549">
        <f t="shared" si="1086"/>
        <v>0</v>
      </c>
      <c r="AL1662" s="282">
        <f t="shared" si="1035"/>
        <v>-770722.50458333327</v>
      </c>
      <c r="AM1662" s="281">
        <f t="shared" si="1036"/>
        <v>0</v>
      </c>
      <c r="AN1662" s="549">
        <f t="shared" si="1009"/>
        <v>0</v>
      </c>
      <c r="AO1662" s="549">
        <f t="shared" si="1010"/>
        <v>0</v>
      </c>
      <c r="AP1662" s="549">
        <f t="shared" si="1054"/>
        <v>-770722.50458333327</v>
      </c>
      <c r="AQ1662" s="283">
        <f t="shared" si="1080"/>
        <v>-770722.50458333327</v>
      </c>
      <c r="AR1662" s="281">
        <f t="shared" si="1007"/>
        <v>0</v>
      </c>
      <c r="AT1662" s="446" t="s">
        <v>2077</v>
      </c>
      <c r="AU1662" s="284"/>
      <c r="AV1662" s="447" t="str">
        <f t="shared" si="1012"/>
        <v>CA</v>
      </c>
      <c r="AW1662" s="447" t="str">
        <f t="shared" si="1012"/>
        <v>CL</v>
      </c>
      <c r="AX1662" s="447" t="str">
        <f t="shared" si="1012"/>
        <v>AIC</v>
      </c>
      <c r="AY1662" s="447" t="str">
        <f t="shared" si="1014"/>
        <v>ERB</v>
      </c>
      <c r="AZ1662" s="447" t="str">
        <f t="shared" si="1014"/>
        <v>GRB</v>
      </c>
      <c r="BA1662" s="447" t="str">
        <f t="shared" si="1014"/>
        <v>Non-Op</v>
      </c>
      <c r="BC1662" s="449" t="s">
        <v>2100</v>
      </c>
      <c r="BD1662" s="552">
        <f t="shared" si="1081"/>
        <v>-1112062.6100000001</v>
      </c>
      <c r="BF1662" s="448"/>
      <c r="BG1662" s="448"/>
      <c r="BH1662" s="448"/>
      <c r="BI1662" s="448"/>
      <c r="BJ1662" s="448"/>
      <c r="BK1662" s="448"/>
      <c r="BL1662" s="448"/>
      <c r="BN1662" s="444"/>
    </row>
    <row r="1663" spans="1:66" s="28" customFormat="1" ht="12" customHeight="1">
      <c r="A1663" s="321">
        <v>25400671</v>
      </c>
      <c r="B1663" s="318" t="str">
        <f t="shared" si="1074"/>
        <v>25400671</v>
      </c>
      <c r="C1663" s="685" t="s">
        <v>3047</v>
      </c>
      <c r="D1663" s="445" t="s">
        <v>1165</v>
      </c>
      <c r="E1663" s="445"/>
      <c r="F1663" s="311">
        <v>43221</v>
      </c>
      <c r="G1663" s="445"/>
      <c r="H1663" s="547">
        <v>0</v>
      </c>
      <c r="I1663" s="547">
        <v>-2641.6</v>
      </c>
      <c r="J1663" s="547">
        <v>-2641.6</v>
      </c>
      <c r="K1663" s="547">
        <v>0</v>
      </c>
      <c r="L1663" s="547">
        <v>-323070.21000000002</v>
      </c>
      <c r="M1663" s="547">
        <v>-350289.49</v>
      </c>
      <c r="N1663" s="547">
        <v>-289384.78999999998</v>
      </c>
      <c r="O1663" s="547">
        <v>-289384.78999999998</v>
      </c>
      <c r="P1663" s="547">
        <v>-289384.78999999998</v>
      </c>
      <c r="Q1663" s="547">
        <v>0</v>
      </c>
      <c r="R1663" s="547">
        <v>0</v>
      </c>
      <c r="S1663" s="547">
        <v>-282666.78000000003</v>
      </c>
      <c r="T1663" s="547">
        <v>0</v>
      </c>
      <c r="U1663" s="547"/>
      <c r="V1663" s="547">
        <f t="shared" si="1075"/>
        <v>-152455.33749999999</v>
      </c>
      <c r="W1663" s="358"/>
      <c r="X1663" s="359"/>
      <c r="Y1663" s="548">
        <f t="shared" si="1090"/>
        <v>0</v>
      </c>
      <c r="Z1663" s="549">
        <f t="shared" si="1090"/>
        <v>0</v>
      </c>
      <c r="AA1663" s="549">
        <f t="shared" si="1090"/>
        <v>0</v>
      </c>
      <c r="AB1663" s="282">
        <f t="shared" si="1067"/>
        <v>0</v>
      </c>
      <c r="AC1663" s="281">
        <f t="shared" si="1068"/>
        <v>0</v>
      </c>
      <c r="AD1663" s="549">
        <f t="shared" si="1076"/>
        <v>0</v>
      </c>
      <c r="AE1663" s="553">
        <f t="shared" si="1077"/>
        <v>0</v>
      </c>
      <c r="AF1663" s="282">
        <f t="shared" si="1078"/>
        <v>0</v>
      </c>
      <c r="AG1663" s="283">
        <f t="shared" si="1085"/>
        <v>0</v>
      </c>
      <c r="AH1663" s="281">
        <f t="shared" si="1082"/>
        <v>0</v>
      </c>
      <c r="AI1663" s="551">
        <f t="shared" si="1086"/>
        <v>0</v>
      </c>
      <c r="AJ1663" s="549">
        <f t="shared" si="1086"/>
        <v>0</v>
      </c>
      <c r="AK1663" s="549">
        <f t="shared" si="1086"/>
        <v>0</v>
      </c>
      <c r="AL1663" s="282">
        <f t="shared" si="1035"/>
        <v>-152455.33749999999</v>
      </c>
      <c r="AM1663" s="281">
        <f t="shared" si="1036"/>
        <v>0</v>
      </c>
      <c r="AN1663" s="549">
        <f t="shared" si="1009"/>
        <v>0</v>
      </c>
      <c r="AO1663" s="549">
        <f t="shared" si="1010"/>
        <v>0</v>
      </c>
      <c r="AP1663" s="549">
        <f t="shared" si="1054"/>
        <v>-152455.33749999999</v>
      </c>
      <c r="AQ1663" s="283">
        <f t="shared" si="1080"/>
        <v>-152455.33749999999</v>
      </c>
      <c r="AR1663" s="281">
        <f t="shared" si="1007"/>
        <v>0</v>
      </c>
      <c r="AT1663" s="446" t="s">
        <v>2077</v>
      </c>
      <c r="AU1663" s="284"/>
      <c r="AV1663" s="447" t="str">
        <f t="shared" si="1012"/>
        <v>CA</v>
      </c>
      <c r="AW1663" s="447" t="str">
        <f t="shared" si="1012"/>
        <v>CL</v>
      </c>
      <c r="AX1663" s="447" t="str">
        <f t="shared" si="1012"/>
        <v>AIC</v>
      </c>
      <c r="AY1663" s="447" t="str">
        <f t="shared" si="1014"/>
        <v>ERB</v>
      </c>
      <c r="AZ1663" s="447" t="str">
        <f t="shared" si="1014"/>
        <v>GRB</v>
      </c>
      <c r="BA1663" s="447" t="str">
        <f t="shared" si="1014"/>
        <v>Non-Op</v>
      </c>
      <c r="BC1663" s="449" t="s">
        <v>2100</v>
      </c>
      <c r="BD1663" s="552">
        <f t="shared" si="1081"/>
        <v>0</v>
      </c>
      <c r="BF1663" s="448"/>
      <c r="BG1663" s="448"/>
      <c r="BH1663" s="448"/>
      <c r="BI1663" s="448"/>
      <c r="BJ1663" s="448"/>
      <c r="BK1663" s="448"/>
      <c r="BL1663" s="448"/>
      <c r="BN1663" s="444"/>
    </row>
    <row r="1664" spans="1:66" s="28" customFormat="1" ht="12" customHeight="1">
      <c r="A1664" s="362">
        <v>25400681</v>
      </c>
      <c r="B1664" s="313" t="str">
        <f t="shared" si="1074"/>
        <v>25400681</v>
      </c>
      <c r="C1664" s="704" t="s">
        <v>2370</v>
      </c>
      <c r="D1664" s="451" t="s">
        <v>1165</v>
      </c>
      <c r="E1664" s="451"/>
      <c r="F1664" s="304">
        <v>43556</v>
      </c>
      <c r="G1664" s="451"/>
      <c r="H1664" s="556">
        <v>0</v>
      </c>
      <c r="I1664" s="556">
        <v>0</v>
      </c>
      <c r="J1664" s="556">
        <v>0</v>
      </c>
      <c r="K1664" s="556">
        <v>0</v>
      </c>
      <c r="L1664" s="556">
        <v>0</v>
      </c>
      <c r="M1664" s="556">
        <v>0</v>
      </c>
      <c r="N1664" s="556">
        <v>0</v>
      </c>
      <c r="O1664" s="556">
        <v>0</v>
      </c>
      <c r="P1664" s="556">
        <v>0</v>
      </c>
      <c r="Q1664" s="556">
        <v>0</v>
      </c>
      <c r="R1664" s="556">
        <v>0</v>
      </c>
      <c r="S1664" s="556">
        <v>0</v>
      </c>
      <c r="T1664" s="556">
        <v>0</v>
      </c>
      <c r="U1664" s="556"/>
      <c r="V1664" s="556">
        <f t="shared" si="1075"/>
        <v>0</v>
      </c>
      <c r="W1664" s="360"/>
      <c r="X1664" s="361"/>
      <c r="Y1664" s="548">
        <f t="shared" si="1090"/>
        <v>0</v>
      </c>
      <c r="Z1664" s="549">
        <f t="shared" si="1090"/>
        <v>0</v>
      </c>
      <c r="AA1664" s="549">
        <f t="shared" si="1090"/>
        <v>0</v>
      </c>
      <c r="AB1664" s="282">
        <f t="shared" si="1067"/>
        <v>0</v>
      </c>
      <c r="AC1664" s="281">
        <f t="shared" si="1068"/>
        <v>0</v>
      </c>
      <c r="AD1664" s="549">
        <f t="shared" si="1076"/>
        <v>0</v>
      </c>
      <c r="AE1664" s="553">
        <f t="shared" si="1077"/>
        <v>0</v>
      </c>
      <c r="AF1664" s="282">
        <f t="shared" si="1078"/>
        <v>0</v>
      </c>
      <c r="AG1664" s="283">
        <f t="shared" si="1085"/>
        <v>0</v>
      </c>
      <c r="AH1664" s="281">
        <f t="shared" si="1082"/>
        <v>0</v>
      </c>
      <c r="AI1664" s="551">
        <f t="shared" si="1086"/>
        <v>0</v>
      </c>
      <c r="AJ1664" s="549">
        <f t="shared" si="1086"/>
        <v>0</v>
      </c>
      <c r="AK1664" s="549">
        <f t="shared" si="1086"/>
        <v>0</v>
      </c>
      <c r="AL1664" s="282">
        <f t="shared" si="1035"/>
        <v>0</v>
      </c>
      <c r="AM1664" s="281">
        <f t="shared" si="1036"/>
        <v>0</v>
      </c>
      <c r="AN1664" s="549">
        <f t="shared" si="1009"/>
        <v>0</v>
      </c>
      <c r="AO1664" s="549">
        <f t="shared" si="1010"/>
        <v>0</v>
      </c>
      <c r="AP1664" s="549">
        <f t="shared" si="1054"/>
        <v>0</v>
      </c>
      <c r="AQ1664" s="283">
        <f t="shared" ref="AQ1664" si="1091">SUM(AN1664:AP1664)</f>
        <v>0</v>
      </c>
      <c r="AR1664" s="281">
        <f t="shared" si="1007"/>
        <v>0</v>
      </c>
      <c r="AT1664" s="446" t="s">
        <v>2077</v>
      </c>
      <c r="AU1664" s="284"/>
      <c r="AV1664" s="447" t="str">
        <f t="shared" si="1012"/>
        <v>CA</v>
      </c>
      <c r="AW1664" s="447" t="str">
        <f t="shared" si="1012"/>
        <v>CL</v>
      </c>
      <c r="AX1664" s="447" t="str">
        <f t="shared" si="1012"/>
        <v>AIC</v>
      </c>
      <c r="AY1664" s="447" t="str">
        <f t="shared" si="1014"/>
        <v>ERB</v>
      </c>
      <c r="AZ1664" s="447" t="str">
        <f t="shared" si="1014"/>
        <v>GRB</v>
      </c>
      <c r="BA1664" s="447" t="str">
        <f t="shared" si="1014"/>
        <v>Non-Op</v>
      </c>
      <c r="BC1664" s="449" t="s">
        <v>2100</v>
      </c>
      <c r="BD1664" s="552">
        <f t="shared" si="1081"/>
        <v>0</v>
      </c>
      <c r="BF1664" s="435"/>
      <c r="BG1664" s="435"/>
      <c r="BH1664" s="435"/>
      <c r="BI1664" s="435"/>
      <c r="BJ1664" s="435"/>
      <c r="BK1664" s="435"/>
      <c r="BL1664" s="435"/>
      <c r="BN1664" s="444"/>
    </row>
    <row r="1665" spans="1:66" s="28" customFormat="1" ht="12" customHeight="1">
      <c r="A1665" s="321">
        <v>25400691</v>
      </c>
      <c r="B1665" s="318" t="str">
        <f t="shared" si="1074"/>
        <v>25400691</v>
      </c>
      <c r="C1665" s="444" t="s">
        <v>3048</v>
      </c>
      <c r="D1665" s="445" t="s">
        <v>1165</v>
      </c>
      <c r="E1665" s="445"/>
      <c r="F1665" s="294">
        <v>43070</v>
      </c>
      <c r="G1665" s="445"/>
      <c r="H1665" s="547">
        <v>0</v>
      </c>
      <c r="I1665" s="547">
        <v>0</v>
      </c>
      <c r="J1665" s="547">
        <v>0</v>
      </c>
      <c r="K1665" s="547">
        <v>0</v>
      </c>
      <c r="L1665" s="547">
        <v>0</v>
      </c>
      <c r="M1665" s="547">
        <v>0</v>
      </c>
      <c r="N1665" s="547">
        <v>0</v>
      </c>
      <c r="O1665" s="547">
        <v>0</v>
      </c>
      <c r="P1665" s="547">
        <v>0</v>
      </c>
      <c r="Q1665" s="547">
        <v>0</v>
      </c>
      <c r="R1665" s="547">
        <v>0</v>
      </c>
      <c r="S1665" s="547">
        <v>0</v>
      </c>
      <c r="T1665" s="547">
        <v>0</v>
      </c>
      <c r="U1665" s="547"/>
      <c r="V1665" s="547">
        <f t="shared" si="1075"/>
        <v>0</v>
      </c>
      <c r="W1665" s="358"/>
      <c r="X1665" s="359"/>
      <c r="Y1665" s="548">
        <f t="shared" si="1090"/>
        <v>0</v>
      </c>
      <c r="Z1665" s="549">
        <f t="shared" si="1090"/>
        <v>0</v>
      </c>
      <c r="AA1665" s="549">
        <f t="shared" si="1090"/>
        <v>0</v>
      </c>
      <c r="AB1665" s="282">
        <f t="shared" si="1067"/>
        <v>0</v>
      </c>
      <c r="AC1665" s="281">
        <f t="shared" si="1068"/>
        <v>0</v>
      </c>
      <c r="AD1665" s="549">
        <f t="shared" si="1076"/>
        <v>0</v>
      </c>
      <c r="AE1665" s="553">
        <f t="shared" si="1077"/>
        <v>0</v>
      </c>
      <c r="AF1665" s="282">
        <f t="shared" si="1078"/>
        <v>0</v>
      </c>
      <c r="AG1665" s="283">
        <f t="shared" si="1085"/>
        <v>0</v>
      </c>
      <c r="AH1665" s="281">
        <f t="shared" si="1082"/>
        <v>0</v>
      </c>
      <c r="AI1665" s="551">
        <f t="shared" si="1086"/>
        <v>0</v>
      </c>
      <c r="AJ1665" s="549">
        <f t="shared" si="1086"/>
        <v>0</v>
      </c>
      <c r="AK1665" s="549">
        <f t="shared" si="1086"/>
        <v>0</v>
      </c>
      <c r="AL1665" s="282">
        <f t="shared" si="1035"/>
        <v>0</v>
      </c>
      <c r="AM1665" s="281">
        <f t="shared" si="1036"/>
        <v>0</v>
      </c>
      <c r="AN1665" s="549">
        <f t="shared" si="1009"/>
        <v>0</v>
      </c>
      <c r="AO1665" s="549">
        <f t="shared" si="1010"/>
        <v>0</v>
      </c>
      <c r="AP1665" s="549">
        <f t="shared" si="1054"/>
        <v>0</v>
      </c>
      <c r="AQ1665" s="283">
        <f t="shared" si="1080"/>
        <v>0</v>
      </c>
      <c r="AR1665" s="281">
        <f t="shared" si="1007"/>
        <v>0</v>
      </c>
      <c r="AT1665" s="446" t="s">
        <v>2077</v>
      </c>
      <c r="AU1665" s="284"/>
      <c r="AV1665" s="447" t="str">
        <f t="shared" si="1012"/>
        <v>CA</v>
      </c>
      <c r="AW1665" s="447" t="str">
        <f t="shared" si="1012"/>
        <v>CL</v>
      </c>
      <c r="AX1665" s="447" t="str">
        <f t="shared" si="1012"/>
        <v>AIC</v>
      </c>
      <c r="AY1665" s="447" t="str">
        <f t="shared" si="1014"/>
        <v>ERB</v>
      </c>
      <c r="AZ1665" s="447" t="str">
        <f t="shared" si="1014"/>
        <v>GRB</v>
      </c>
      <c r="BA1665" s="447" t="str">
        <f t="shared" si="1014"/>
        <v>Non-Op</v>
      </c>
      <c r="BC1665" s="449" t="s">
        <v>2100</v>
      </c>
      <c r="BD1665" s="552">
        <f t="shared" si="1081"/>
        <v>0</v>
      </c>
      <c r="BF1665" s="448"/>
      <c r="BG1665" s="448"/>
      <c r="BH1665" s="448"/>
      <c r="BI1665" s="448"/>
      <c r="BJ1665" s="448"/>
      <c r="BK1665" s="448"/>
      <c r="BL1665" s="448"/>
      <c r="BN1665" s="444"/>
    </row>
    <row r="1666" spans="1:66" s="28" customFormat="1" ht="12" customHeight="1">
      <c r="A1666" s="321">
        <v>25400692</v>
      </c>
      <c r="B1666" s="318" t="str">
        <f t="shared" si="1074"/>
        <v>25400692</v>
      </c>
      <c r="C1666" s="444" t="s">
        <v>1996</v>
      </c>
      <c r="D1666" s="445" t="s">
        <v>1165</v>
      </c>
      <c r="E1666" s="445"/>
      <c r="F1666" s="294">
        <v>43070</v>
      </c>
      <c r="G1666" s="445"/>
      <c r="H1666" s="547">
        <v>0</v>
      </c>
      <c r="I1666" s="547">
        <v>-930842.84</v>
      </c>
      <c r="J1666" s="547">
        <v>-1181311.68</v>
      </c>
      <c r="K1666" s="547">
        <v>0</v>
      </c>
      <c r="L1666" s="547">
        <v>-1511743.41</v>
      </c>
      <c r="M1666" s="547">
        <v>-2355457.41</v>
      </c>
      <c r="N1666" s="547">
        <v>-3470036.22</v>
      </c>
      <c r="O1666" s="547">
        <v>-4142053.17</v>
      </c>
      <c r="P1666" s="547">
        <v>-4142053.17</v>
      </c>
      <c r="Q1666" s="547">
        <v>-3053857.05</v>
      </c>
      <c r="R1666" s="547">
        <v>-3053857.05</v>
      </c>
      <c r="S1666" s="547">
        <v>-4850506.0999999996</v>
      </c>
      <c r="T1666" s="547">
        <v>-3816316.45</v>
      </c>
      <c r="U1666" s="547"/>
      <c r="V1666" s="547">
        <f t="shared" si="1075"/>
        <v>-2549989.6937500001</v>
      </c>
      <c r="W1666" s="358"/>
      <c r="X1666" s="359"/>
      <c r="Y1666" s="548">
        <f t="shared" si="1090"/>
        <v>0</v>
      </c>
      <c r="Z1666" s="549">
        <f t="shared" si="1090"/>
        <v>0</v>
      </c>
      <c r="AA1666" s="549">
        <f t="shared" si="1090"/>
        <v>0</v>
      </c>
      <c r="AB1666" s="282">
        <f t="shared" si="1067"/>
        <v>-3816316.45</v>
      </c>
      <c r="AC1666" s="281">
        <f t="shared" si="1068"/>
        <v>0</v>
      </c>
      <c r="AD1666" s="549">
        <f t="shared" si="1076"/>
        <v>0</v>
      </c>
      <c r="AE1666" s="553">
        <f t="shared" si="1077"/>
        <v>0</v>
      </c>
      <c r="AF1666" s="282">
        <f t="shared" si="1078"/>
        <v>-3816316.45</v>
      </c>
      <c r="AG1666" s="283">
        <f t="shared" si="1085"/>
        <v>-3816316.45</v>
      </c>
      <c r="AH1666" s="281">
        <f t="shared" si="1082"/>
        <v>0</v>
      </c>
      <c r="AI1666" s="551">
        <f t="shared" si="1086"/>
        <v>0</v>
      </c>
      <c r="AJ1666" s="549">
        <f t="shared" si="1086"/>
        <v>0</v>
      </c>
      <c r="AK1666" s="549">
        <f t="shared" si="1086"/>
        <v>0</v>
      </c>
      <c r="AL1666" s="282">
        <f t="shared" si="1035"/>
        <v>-2549989.6937500001</v>
      </c>
      <c r="AM1666" s="281">
        <f t="shared" si="1036"/>
        <v>0</v>
      </c>
      <c r="AN1666" s="549">
        <f t="shared" si="1009"/>
        <v>0</v>
      </c>
      <c r="AO1666" s="549">
        <f t="shared" si="1010"/>
        <v>0</v>
      </c>
      <c r="AP1666" s="549">
        <f t="shared" si="1054"/>
        <v>-2549989.6937500001</v>
      </c>
      <c r="AQ1666" s="283">
        <f t="shared" si="1080"/>
        <v>-2549989.6937500001</v>
      </c>
      <c r="AR1666" s="281">
        <f t="shared" ref="AR1666:AR1740" si="1092">AQ1666-AL1666</f>
        <v>0</v>
      </c>
      <c r="AT1666" s="446" t="s">
        <v>2077</v>
      </c>
      <c r="AU1666" s="284"/>
      <c r="AV1666" s="447" t="str">
        <f t="shared" si="1012"/>
        <v>CA</v>
      </c>
      <c r="AW1666" s="447" t="str">
        <f t="shared" si="1012"/>
        <v>CL</v>
      </c>
      <c r="AX1666" s="447" t="str">
        <f t="shared" si="1012"/>
        <v>AIC</v>
      </c>
      <c r="AY1666" s="447" t="str">
        <f t="shared" si="1014"/>
        <v>ERB</v>
      </c>
      <c r="AZ1666" s="447" t="str">
        <f t="shared" si="1014"/>
        <v>GRB</v>
      </c>
      <c r="BA1666" s="447" t="str">
        <f t="shared" si="1014"/>
        <v>Non-Op</v>
      </c>
      <c r="BC1666" s="449" t="s">
        <v>2100</v>
      </c>
      <c r="BD1666" s="552">
        <f t="shared" si="1081"/>
        <v>-3816316.45</v>
      </c>
      <c r="BF1666" s="448"/>
      <c r="BG1666" s="448"/>
      <c r="BH1666" s="448"/>
      <c r="BI1666" s="448"/>
      <c r="BJ1666" s="448"/>
      <c r="BK1666" s="448"/>
      <c r="BL1666" s="448"/>
      <c r="BN1666" s="444"/>
    </row>
    <row r="1667" spans="1:66" s="28" customFormat="1" ht="12" customHeight="1">
      <c r="A1667" s="321">
        <v>25400701</v>
      </c>
      <c r="B1667" s="318" t="str">
        <f t="shared" si="1074"/>
        <v>25400701</v>
      </c>
      <c r="C1667" s="444" t="s">
        <v>2371</v>
      </c>
      <c r="D1667" s="445" t="s">
        <v>1165</v>
      </c>
      <c r="E1667" s="445"/>
      <c r="F1667" s="294">
        <v>43070</v>
      </c>
      <c r="G1667" s="445"/>
      <c r="H1667" s="547">
        <v>-520382984.48000002</v>
      </c>
      <c r="I1667" s="547">
        <v>-518377861.38999999</v>
      </c>
      <c r="J1667" s="547">
        <v>-516397733.86000001</v>
      </c>
      <c r="K1667" s="547">
        <v>-516682470.44</v>
      </c>
      <c r="L1667" s="547">
        <v>-514713855.25999999</v>
      </c>
      <c r="M1667" s="547">
        <v>-512858481.30000001</v>
      </c>
      <c r="N1667" s="547">
        <v>-511795872.05000001</v>
      </c>
      <c r="O1667" s="547">
        <v>-509807108.50999999</v>
      </c>
      <c r="P1667" s="547">
        <v>-506107133.06</v>
      </c>
      <c r="Q1667" s="547">
        <v>-504252193.75</v>
      </c>
      <c r="R1667" s="547">
        <v>-502002318.60000002</v>
      </c>
      <c r="S1667" s="547">
        <v>-497243045.07999998</v>
      </c>
      <c r="T1667" s="547">
        <v>-495349508.93000001</v>
      </c>
      <c r="U1667" s="547"/>
      <c r="V1667" s="547">
        <f t="shared" si="1075"/>
        <v>-509842026.66708344</v>
      </c>
      <c r="W1667" s="358"/>
      <c r="X1667" s="359"/>
      <c r="Y1667" s="548">
        <f t="shared" si="1090"/>
        <v>0</v>
      </c>
      <c r="Z1667" s="549">
        <f t="shared" si="1090"/>
        <v>0</v>
      </c>
      <c r="AA1667" s="549">
        <f t="shared" si="1090"/>
        <v>0</v>
      </c>
      <c r="AB1667" s="282">
        <f t="shared" si="1067"/>
        <v>-495349508.93000001</v>
      </c>
      <c r="AC1667" s="281">
        <f t="shared" si="1068"/>
        <v>0</v>
      </c>
      <c r="AD1667" s="549">
        <f t="shared" si="1076"/>
        <v>0</v>
      </c>
      <c r="AE1667" s="553">
        <f t="shared" si="1077"/>
        <v>0</v>
      </c>
      <c r="AF1667" s="282">
        <f t="shared" si="1078"/>
        <v>-495349508.93000001</v>
      </c>
      <c r="AG1667" s="283">
        <f t="shared" si="1085"/>
        <v>-495349508.93000001</v>
      </c>
      <c r="AH1667" s="281">
        <f t="shared" si="1082"/>
        <v>0</v>
      </c>
      <c r="AI1667" s="551">
        <f t="shared" si="1086"/>
        <v>0</v>
      </c>
      <c r="AJ1667" s="549">
        <f t="shared" si="1086"/>
        <v>0</v>
      </c>
      <c r="AK1667" s="549">
        <f t="shared" si="1086"/>
        <v>0</v>
      </c>
      <c r="AL1667" s="282">
        <f t="shared" si="1035"/>
        <v>-509842026.66708344</v>
      </c>
      <c r="AM1667" s="281">
        <f t="shared" si="1036"/>
        <v>0</v>
      </c>
      <c r="AN1667" s="549">
        <f t="shared" si="1009"/>
        <v>0</v>
      </c>
      <c r="AO1667" s="549">
        <f t="shared" si="1010"/>
        <v>0</v>
      </c>
      <c r="AP1667" s="549">
        <f t="shared" si="1054"/>
        <v>-509842026.66708344</v>
      </c>
      <c r="AQ1667" s="283">
        <f t="shared" si="1080"/>
        <v>-509842026.66708344</v>
      </c>
      <c r="AR1667" s="281">
        <f t="shared" si="1092"/>
        <v>0</v>
      </c>
      <c r="AT1667" s="446" t="s">
        <v>2074</v>
      </c>
      <c r="AU1667" s="344"/>
      <c r="AV1667" s="447" t="str">
        <f t="shared" si="1012"/>
        <v>CA</v>
      </c>
      <c r="AW1667" s="447" t="str">
        <f t="shared" si="1012"/>
        <v>CL</v>
      </c>
      <c r="AX1667" s="447" t="str">
        <f t="shared" si="1012"/>
        <v>AIC</v>
      </c>
      <c r="AY1667" s="447" t="str">
        <f t="shared" si="1014"/>
        <v>ERB</v>
      </c>
      <c r="AZ1667" s="447" t="str">
        <f t="shared" si="1014"/>
        <v>GRB</v>
      </c>
      <c r="BA1667" s="447" t="str">
        <f t="shared" si="1014"/>
        <v>Non-Op</v>
      </c>
      <c r="BC1667" s="449" t="s">
        <v>2100</v>
      </c>
      <c r="BD1667" s="552">
        <f t="shared" si="1081"/>
        <v>-495349508.93000001</v>
      </c>
      <c r="BF1667" s="448"/>
      <c r="BG1667" s="448"/>
      <c r="BH1667" s="448"/>
      <c r="BI1667" s="448"/>
      <c r="BJ1667" s="448"/>
      <c r="BK1667" s="448"/>
      <c r="BL1667" s="448"/>
      <c r="BN1667" s="444"/>
    </row>
    <row r="1668" spans="1:66" s="28" customFormat="1" ht="12" customHeight="1">
      <c r="A1668" s="321">
        <v>25400702</v>
      </c>
      <c r="B1668" s="318" t="str">
        <f t="shared" si="1074"/>
        <v>25400702</v>
      </c>
      <c r="C1668" s="691" t="s">
        <v>1997</v>
      </c>
      <c r="D1668" s="445" t="s">
        <v>1165</v>
      </c>
      <c r="E1668" s="445"/>
      <c r="F1668" s="294">
        <v>43313</v>
      </c>
      <c r="G1668" s="445"/>
      <c r="H1668" s="547">
        <v>-1671826.04</v>
      </c>
      <c r="I1668" s="547">
        <v>-1771150.06</v>
      </c>
      <c r="J1668" s="547">
        <v>-1865093.91</v>
      </c>
      <c r="K1668" s="547">
        <v>-2207061.2000000002</v>
      </c>
      <c r="L1668" s="547">
        <v>-2463804.0099999998</v>
      </c>
      <c r="M1668" s="547">
        <v>-1221712.3799999999</v>
      </c>
      <c r="N1668" s="547">
        <v>-1248260.26</v>
      </c>
      <c r="O1668" s="547">
        <v>-2114480.4500000002</v>
      </c>
      <c r="P1668" s="547">
        <v>-2114480.4500000002</v>
      </c>
      <c r="Q1668" s="547">
        <v>-2383925.59</v>
      </c>
      <c r="R1668" s="547">
        <v>-2528009.19</v>
      </c>
      <c r="S1668" s="547">
        <v>-2945916.89</v>
      </c>
      <c r="T1668" s="547">
        <v>-2956939.78</v>
      </c>
      <c r="U1668" s="547"/>
      <c r="V1668" s="547">
        <f t="shared" si="1075"/>
        <v>-2098189.7749999999</v>
      </c>
      <c r="W1668" s="358"/>
      <c r="X1668" s="359"/>
      <c r="Y1668" s="548">
        <f t="shared" si="1090"/>
        <v>0</v>
      </c>
      <c r="Z1668" s="549">
        <f t="shared" si="1090"/>
        <v>0</v>
      </c>
      <c r="AA1668" s="549">
        <f t="shared" si="1090"/>
        <v>0</v>
      </c>
      <c r="AB1668" s="282">
        <f t="shared" si="1067"/>
        <v>-2956939.78</v>
      </c>
      <c r="AC1668" s="281">
        <f t="shared" si="1068"/>
        <v>0</v>
      </c>
      <c r="AD1668" s="549">
        <f t="shared" si="1076"/>
        <v>0</v>
      </c>
      <c r="AE1668" s="553">
        <f t="shared" si="1077"/>
        <v>0</v>
      </c>
      <c r="AF1668" s="282">
        <f t="shared" si="1078"/>
        <v>-2956939.78</v>
      </c>
      <c r="AG1668" s="283">
        <f t="shared" si="1085"/>
        <v>-2956939.78</v>
      </c>
      <c r="AH1668" s="281">
        <f t="shared" si="1082"/>
        <v>0</v>
      </c>
      <c r="AI1668" s="551">
        <f t="shared" si="1086"/>
        <v>0</v>
      </c>
      <c r="AJ1668" s="549">
        <f t="shared" si="1086"/>
        <v>0</v>
      </c>
      <c r="AK1668" s="549">
        <f t="shared" si="1086"/>
        <v>0</v>
      </c>
      <c r="AL1668" s="282">
        <f t="shared" si="1035"/>
        <v>-2098189.7749999999</v>
      </c>
      <c r="AM1668" s="281">
        <f t="shared" si="1036"/>
        <v>0</v>
      </c>
      <c r="AN1668" s="549">
        <f t="shared" si="1009"/>
        <v>0</v>
      </c>
      <c r="AO1668" s="549">
        <f t="shared" si="1010"/>
        <v>0</v>
      </c>
      <c r="AP1668" s="549">
        <f t="shared" si="1054"/>
        <v>-2098189.7749999999</v>
      </c>
      <c r="AQ1668" s="283">
        <f t="shared" ref="AQ1668" si="1093">SUM(AN1668:AP1668)</f>
        <v>-2098189.7749999999</v>
      </c>
      <c r="AR1668" s="281">
        <f t="shared" si="1092"/>
        <v>0</v>
      </c>
      <c r="AT1668" s="446" t="s">
        <v>2077</v>
      </c>
      <c r="AU1668" s="284"/>
      <c r="AV1668" s="447" t="str">
        <f t="shared" si="1012"/>
        <v>CA</v>
      </c>
      <c r="AW1668" s="447" t="str">
        <f t="shared" si="1012"/>
        <v>CL</v>
      </c>
      <c r="AX1668" s="447" t="str">
        <f t="shared" si="1012"/>
        <v>AIC</v>
      </c>
      <c r="AY1668" s="447" t="str">
        <f t="shared" si="1014"/>
        <v>ERB</v>
      </c>
      <c r="AZ1668" s="447" t="str">
        <f t="shared" si="1014"/>
        <v>GRB</v>
      </c>
      <c r="BA1668" s="447" t="str">
        <f t="shared" si="1014"/>
        <v>Non-Op</v>
      </c>
      <c r="BC1668" s="449" t="s">
        <v>2100</v>
      </c>
      <c r="BD1668" s="552">
        <f t="shared" si="1081"/>
        <v>-2956939.78</v>
      </c>
      <c r="BF1668" s="448"/>
      <c r="BG1668" s="448"/>
      <c r="BH1668" s="448"/>
      <c r="BI1668" s="448"/>
      <c r="BJ1668" s="448"/>
      <c r="BK1668" s="448"/>
      <c r="BL1668" s="448"/>
      <c r="BN1668" s="444"/>
    </row>
    <row r="1669" spans="1:66" s="28" customFormat="1" ht="12" customHeight="1">
      <c r="A1669" s="321">
        <v>25400711</v>
      </c>
      <c r="B1669" s="318" t="str">
        <f t="shared" si="1074"/>
        <v>25400711</v>
      </c>
      <c r="C1669" s="444" t="s">
        <v>3049</v>
      </c>
      <c r="D1669" s="445" t="s">
        <v>1165</v>
      </c>
      <c r="E1669" s="445"/>
      <c r="F1669" s="294">
        <v>43070</v>
      </c>
      <c r="G1669" s="445"/>
      <c r="H1669" s="547">
        <v>0</v>
      </c>
      <c r="I1669" s="547">
        <v>0</v>
      </c>
      <c r="J1669" s="547">
        <v>0</v>
      </c>
      <c r="K1669" s="547">
        <v>0</v>
      </c>
      <c r="L1669" s="547">
        <v>0</v>
      </c>
      <c r="M1669" s="547">
        <v>0</v>
      </c>
      <c r="N1669" s="547">
        <v>0</v>
      </c>
      <c r="O1669" s="547">
        <v>0</v>
      </c>
      <c r="P1669" s="547">
        <v>0</v>
      </c>
      <c r="Q1669" s="547">
        <v>0</v>
      </c>
      <c r="R1669" s="547">
        <v>0</v>
      </c>
      <c r="S1669" s="547">
        <v>0</v>
      </c>
      <c r="T1669" s="547">
        <v>0</v>
      </c>
      <c r="U1669" s="547"/>
      <c r="V1669" s="547">
        <f t="shared" si="1075"/>
        <v>0</v>
      </c>
      <c r="W1669" s="358"/>
      <c r="X1669" s="359"/>
      <c r="Y1669" s="548">
        <f t="shared" si="1090"/>
        <v>0</v>
      </c>
      <c r="Z1669" s="549">
        <f t="shared" si="1090"/>
        <v>0</v>
      </c>
      <c r="AA1669" s="549">
        <f t="shared" si="1090"/>
        <v>0</v>
      </c>
      <c r="AB1669" s="282">
        <f t="shared" si="1067"/>
        <v>0</v>
      </c>
      <c r="AC1669" s="281">
        <f t="shared" si="1068"/>
        <v>0</v>
      </c>
      <c r="AD1669" s="549">
        <f t="shared" si="1076"/>
        <v>0</v>
      </c>
      <c r="AE1669" s="553">
        <f t="shared" si="1077"/>
        <v>0</v>
      </c>
      <c r="AF1669" s="282">
        <f t="shared" si="1078"/>
        <v>0</v>
      </c>
      <c r="AG1669" s="283">
        <f t="shared" si="1085"/>
        <v>0</v>
      </c>
      <c r="AH1669" s="281">
        <f t="shared" si="1082"/>
        <v>0</v>
      </c>
      <c r="AI1669" s="551">
        <f t="shared" si="1086"/>
        <v>0</v>
      </c>
      <c r="AJ1669" s="549">
        <f t="shared" si="1086"/>
        <v>0</v>
      </c>
      <c r="AK1669" s="549">
        <f t="shared" si="1086"/>
        <v>0</v>
      </c>
      <c r="AL1669" s="282">
        <f t="shared" si="1035"/>
        <v>0</v>
      </c>
      <c r="AM1669" s="281">
        <f t="shared" si="1036"/>
        <v>0</v>
      </c>
      <c r="AN1669" s="549">
        <f t="shared" si="1009"/>
        <v>0</v>
      </c>
      <c r="AO1669" s="549">
        <f t="shared" si="1010"/>
        <v>0</v>
      </c>
      <c r="AP1669" s="549">
        <f t="shared" si="1054"/>
        <v>0</v>
      </c>
      <c r="AQ1669" s="283">
        <f t="shared" si="1080"/>
        <v>0</v>
      </c>
      <c r="AR1669" s="281">
        <f t="shared" si="1092"/>
        <v>0</v>
      </c>
      <c r="AT1669" s="446" t="s">
        <v>2077</v>
      </c>
      <c r="AU1669" s="284"/>
      <c r="AV1669" s="447" t="str">
        <f t="shared" si="1012"/>
        <v>CA</v>
      </c>
      <c r="AW1669" s="447" t="str">
        <f t="shared" si="1012"/>
        <v>CL</v>
      </c>
      <c r="AX1669" s="447" t="str">
        <f t="shared" si="1012"/>
        <v>AIC</v>
      </c>
      <c r="AY1669" s="447" t="str">
        <f t="shared" si="1014"/>
        <v>ERB</v>
      </c>
      <c r="AZ1669" s="447" t="str">
        <f t="shared" si="1014"/>
        <v>GRB</v>
      </c>
      <c r="BA1669" s="447" t="str">
        <f t="shared" si="1014"/>
        <v>Non-Op</v>
      </c>
      <c r="BC1669" s="449" t="s">
        <v>2100</v>
      </c>
      <c r="BD1669" s="552">
        <f t="shared" si="1081"/>
        <v>0</v>
      </c>
      <c r="BF1669" s="448"/>
      <c r="BG1669" s="448"/>
      <c r="BH1669" s="448"/>
      <c r="BI1669" s="448"/>
      <c r="BJ1669" s="448"/>
      <c r="BK1669" s="448"/>
      <c r="BL1669" s="448"/>
      <c r="BN1669" s="444"/>
    </row>
    <row r="1670" spans="1:66" s="28" customFormat="1" ht="12" customHeight="1">
      <c r="A1670" s="321">
        <v>25400721</v>
      </c>
      <c r="B1670" s="318" t="str">
        <f t="shared" si="1074"/>
        <v>25400721</v>
      </c>
      <c r="C1670" s="444" t="s">
        <v>3050</v>
      </c>
      <c r="D1670" s="445" t="s">
        <v>1165</v>
      </c>
      <c r="E1670" s="445"/>
      <c r="F1670" s="294">
        <v>43070</v>
      </c>
      <c r="G1670" s="445"/>
      <c r="H1670" s="547">
        <v>0</v>
      </c>
      <c r="I1670" s="547">
        <v>0</v>
      </c>
      <c r="J1670" s="547">
        <v>0</v>
      </c>
      <c r="K1670" s="547">
        <v>0</v>
      </c>
      <c r="L1670" s="547">
        <v>0</v>
      </c>
      <c r="M1670" s="547">
        <v>0</v>
      </c>
      <c r="N1670" s="547">
        <v>0</v>
      </c>
      <c r="O1670" s="547">
        <v>0</v>
      </c>
      <c r="P1670" s="547">
        <v>0</v>
      </c>
      <c r="Q1670" s="547">
        <v>0</v>
      </c>
      <c r="R1670" s="547">
        <v>0</v>
      </c>
      <c r="S1670" s="547">
        <v>0</v>
      </c>
      <c r="T1670" s="547">
        <v>0</v>
      </c>
      <c r="U1670" s="547"/>
      <c r="V1670" s="547">
        <f t="shared" si="1075"/>
        <v>0</v>
      </c>
      <c r="W1670" s="358"/>
      <c r="X1670" s="359"/>
      <c r="Y1670" s="548">
        <f t="shared" si="1090"/>
        <v>0</v>
      </c>
      <c r="Z1670" s="549">
        <f t="shared" si="1090"/>
        <v>0</v>
      </c>
      <c r="AA1670" s="549">
        <f t="shared" si="1090"/>
        <v>0</v>
      </c>
      <c r="AB1670" s="282">
        <f t="shared" si="1067"/>
        <v>0</v>
      </c>
      <c r="AC1670" s="281">
        <f t="shared" si="1068"/>
        <v>0</v>
      </c>
      <c r="AD1670" s="549">
        <f t="shared" si="1076"/>
        <v>0</v>
      </c>
      <c r="AE1670" s="553">
        <f t="shared" si="1077"/>
        <v>0</v>
      </c>
      <c r="AF1670" s="282">
        <f t="shared" si="1078"/>
        <v>0</v>
      </c>
      <c r="AG1670" s="283">
        <f t="shared" si="1085"/>
        <v>0</v>
      </c>
      <c r="AH1670" s="281">
        <f t="shared" si="1082"/>
        <v>0</v>
      </c>
      <c r="AI1670" s="551">
        <f t="shared" ref="AI1670:AK1689" si="1094">IF($D1670=AI$5,$V1670,0)</f>
        <v>0</v>
      </c>
      <c r="AJ1670" s="549">
        <f t="shared" si="1094"/>
        <v>0</v>
      </c>
      <c r="AK1670" s="549">
        <f t="shared" si="1094"/>
        <v>0</v>
      </c>
      <c r="AL1670" s="282">
        <f t="shared" si="1035"/>
        <v>0</v>
      </c>
      <c r="AM1670" s="281">
        <f t="shared" si="1036"/>
        <v>0</v>
      </c>
      <c r="AN1670" s="549">
        <f t="shared" si="1009"/>
        <v>0</v>
      </c>
      <c r="AO1670" s="549">
        <f t="shared" si="1010"/>
        <v>0</v>
      </c>
      <c r="AP1670" s="549">
        <f t="shared" si="1054"/>
        <v>0</v>
      </c>
      <c r="AQ1670" s="283">
        <f t="shared" si="1080"/>
        <v>0</v>
      </c>
      <c r="AR1670" s="281">
        <f t="shared" si="1092"/>
        <v>0</v>
      </c>
      <c r="AT1670" s="446" t="s">
        <v>2077</v>
      </c>
      <c r="AU1670" s="284"/>
      <c r="AV1670" s="447" t="str">
        <f t="shared" si="1012"/>
        <v>CA</v>
      </c>
      <c r="AW1670" s="447" t="str">
        <f t="shared" si="1012"/>
        <v>CL</v>
      </c>
      <c r="AX1670" s="447" t="str">
        <f t="shared" si="1012"/>
        <v>AIC</v>
      </c>
      <c r="AY1670" s="447" t="str">
        <f t="shared" si="1014"/>
        <v>ERB</v>
      </c>
      <c r="AZ1670" s="447" t="str">
        <f t="shared" si="1014"/>
        <v>GRB</v>
      </c>
      <c r="BA1670" s="447" t="str">
        <f t="shared" si="1014"/>
        <v>Non-Op</v>
      </c>
      <c r="BC1670" s="449" t="s">
        <v>2100</v>
      </c>
      <c r="BD1670" s="552">
        <f t="shared" si="1081"/>
        <v>0</v>
      </c>
      <c r="BF1670" s="448"/>
      <c r="BG1670" s="448"/>
      <c r="BH1670" s="448"/>
      <c r="BI1670" s="448"/>
      <c r="BJ1670" s="448"/>
      <c r="BK1670" s="448"/>
      <c r="BL1670" s="448"/>
      <c r="BN1670" s="444"/>
    </row>
    <row r="1671" spans="1:66" s="28" customFormat="1" ht="12" customHeight="1">
      <c r="A1671" s="321">
        <v>25400741</v>
      </c>
      <c r="B1671" s="318" t="str">
        <f t="shared" si="1074"/>
        <v>25400741</v>
      </c>
      <c r="C1671" s="444" t="s">
        <v>1998</v>
      </c>
      <c r="D1671" s="445" t="s">
        <v>1165</v>
      </c>
      <c r="E1671" s="445"/>
      <c r="F1671" s="294">
        <v>43070</v>
      </c>
      <c r="G1671" s="445"/>
      <c r="H1671" s="547">
        <v>-405734.79</v>
      </c>
      <c r="I1671" s="547">
        <v>-458673.13</v>
      </c>
      <c r="J1671" s="547">
        <v>-512965.43</v>
      </c>
      <c r="K1671" s="547">
        <v>-565228.21</v>
      </c>
      <c r="L1671" s="547">
        <v>-620297.56000000006</v>
      </c>
      <c r="M1671" s="547">
        <v>-274226.19</v>
      </c>
      <c r="N1671" s="547">
        <v>-333979.28000000003</v>
      </c>
      <c r="O1671" s="547">
        <v>-402643.05</v>
      </c>
      <c r="P1671" s="547">
        <v>-476504.44</v>
      </c>
      <c r="Q1671" s="547">
        <v>-553104.22</v>
      </c>
      <c r="R1671" s="547">
        <v>-651556.47</v>
      </c>
      <c r="S1671" s="547">
        <v>-747640.01</v>
      </c>
      <c r="T1671" s="547">
        <v>-847315.31</v>
      </c>
      <c r="U1671" s="547"/>
      <c r="V1671" s="547">
        <f t="shared" si="1075"/>
        <v>-518611.91999999993</v>
      </c>
      <c r="W1671" s="358"/>
      <c r="X1671" s="359"/>
      <c r="Y1671" s="548">
        <f t="shared" si="1090"/>
        <v>0</v>
      </c>
      <c r="Z1671" s="549">
        <f t="shared" si="1090"/>
        <v>0</v>
      </c>
      <c r="AA1671" s="549">
        <f t="shared" si="1090"/>
        <v>0</v>
      </c>
      <c r="AB1671" s="282">
        <f t="shared" si="1067"/>
        <v>-847315.31</v>
      </c>
      <c r="AC1671" s="281">
        <f t="shared" si="1068"/>
        <v>0</v>
      </c>
      <c r="AD1671" s="549">
        <f t="shared" si="1076"/>
        <v>0</v>
      </c>
      <c r="AE1671" s="553">
        <f t="shared" si="1077"/>
        <v>0</v>
      </c>
      <c r="AF1671" s="282">
        <f t="shared" si="1078"/>
        <v>-847315.31</v>
      </c>
      <c r="AG1671" s="283">
        <f t="shared" si="1085"/>
        <v>-847315.31</v>
      </c>
      <c r="AH1671" s="281">
        <f t="shared" si="1082"/>
        <v>0</v>
      </c>
      <c r="AI1671" s="551">
        <f t="shared" si="1094"/>
        <v>0</v>
      </c>
      <c r="AJ1671" s="549">
        <f t="shared" si="1094"/>
        <v>0</v>
      </c>
      <c r="AK1671" s="549">
        <f t="shared" si="1094"/>
        <v>0</v>
      </c>
      <c r="AL1671" s="282">
        <f t="shared" si="1035"/>
        <v>-518611.91999999993</v>
      </c>
      <c r="AM1671" s="281">
        <f t="shared" si="1036"/>
        <v>0</v>
      </c>
      <c r="AN1671" s="549">
        <f t="shared" si="1009"/>
        <v>0</v>
      </c>
      <c r="AO1671" s="549">
        <f t="shared" si="1010"/>
        <v>0</v>
      </c>
      <c r="AP1671" s="549">
        <f t="shared" si="1054"/>
        <v>-518611.91999999993</v>
      </c>
      <c r="AQ1671" s="283">
        <f t="shared" si="1080"/>
        <v>-518611.91999999993</v>
      </c>
      <c r="AR1671" s="281">
        <f t="shared" si="1092"/>
        <v>0</v>
      </c>
      <c r="AT1671" s="446" t="s">
        <v>2077</v>
      </c>
      <c r="AU1671" s="284"/>
      <c r="AV1671" s="447" t="str">
        <f t="shared" si="1012"/>
        <v>CA</v>
      </c>
      <c r="AW1671" s="447" t="str">
        <f t="shared" si="1012"/>
        <v>CL</v>
      </c>
      <c r="AX1671" s="447" t="str">
        <f t="shared" si="1012"/>
        <v>AIC</v>
      </c>
      <c r="AY1671" s="447" t="str">
        <f t="shared" si="1014"/>
        <v>ERB</v>
      </c>
      <c r="AZ1671" s="447" t="str">
        <f t="shared" si="1014"/>
        <v>GRB</v>
      </c>
      <c r="BA1671" s="447" t="str">
        <f t="shared" si="1014"/>
        <v>Non-Op</v>
      </c>
      <c r="BC1671" s="449" t="s">
        <v>2100</v>
      </c>
      <c r="BD1671" s="552">
        <f t="shared" si="1081"/>
        <v>-847315.31</v>
      </c>
      <c r="BF1671" s="448"/>
      <c r="BG1671" s="448"/>
      <c r="BH1671" s="448"/>
      <c r="BI1671" s="448"/>
      <c r="BJ1671" s="448"/>
      <c r="BK1671" s="448"/>
      <c r="BL1671" s="448"/>
      <c r="BN1671" s="444"/>
    </row>
    <row r="1672" spans="1:66" s="28" customFormat="1" ht="12" customHeight="1">
      <c r="A1672" s="321">
        <v>25400751</v>
      </c>
      <c r="B1672" s="318" t="str">
        <f t="shared" si="1074"/>
        <v>25400751</v>
      </c>
      <c r="C1672" s="444" t="s">
        <v>1999</v>
      </c>
      <c r="D1672" s="445" t="s">
        <v>1165</v>
      </c>
      <c r="E1672" s="445"/>
      <c r="F1672" s="294">
        <v>43070</v>
      </c>
      <c r="G1672" s="445"/>
      <c r="H1672" s="547">
        <v>0</v>
      </c>
      <c r="I1672" s="547">
        <v>0</v>
      </c>
      <c r="J1672" s="547">
        <v>0</v>
      </c>
      <c r="K1672" s="547">
        <v>0</v>
      </c>
      <c r="L1672" s="547">
        <v>0</v>
      </c>
      <c r="M1672" s="547">
        <v>0</v>
      </c>
      <c r="N1672" s="547">
        <v>0</v>
      </c>
      <c r="O1672" s="547">
        <v>0</v>
      </c>
      <c r="P1672" s="547">
        <v>0</v>
      </c>
      <c r="Q1672" s="547">
        <v>0</v>
      </c>
      <c r="R1672" s="547">
        <v>0</v>
      </c>
      <c r="S1672" s="547">
        <v>0</v>
      </c>
      <c r="T1672" s="547">
        <v>0</v>
      </c>
      <c r="U1672" s="547"/>
      <c r="V1672" s="547">
        <f t="shared" si="1075"/>
        <v>0</v>
      </c>
      <c r="W1672" s="358"/>
      <c r="X1672" s="359"/>
      <c r="Y1672" s="548">
        <f t="shared" si="1090"/>
        <v>0</v>
      </c>
      <c r="Z1672" s="549">
        <f t="shared" si="1090"/>
        <v>0</v>
      </c>
      <c r="AA1672" s="549">
        <f t="shared" si="1090"/>
        <v>0</v>
      </c>
      <c r="AB1672" s="282">
        <f t="shared" si="1067"/>
        <v>0</v>
      </c>
      <c r="AC1672" s="281">
        <f t="shared" si="1068"/>
        <v>0</v>
      </c>
      <c r="AD1672" s="549">
        <f t="shared" si="1076"/>
        <v>0</v>
      </c>
      <c r="AE1672" s="553">
        <f t="shared" si="1077"/>
        <v>0</v>
      </c>
      <c r="AF1672" s="282">
        <f t="shared" si="1078"/>
        <v>0</v>
      </c>
      <c r="AG1672" s="283">
        <f t="shared" si="1085"/>
        <v>0</v>
      </c>
      <c r="AH1672" s="281">
        <f t="shared" si="1082"/>
        <v>0</v>
      </c>
      <c r="AI1672" s="551">
        <f t="shared" si="1094"/>
        <v>0</v>
      </c>
      <c r="AJ1672" s="549">
        <f t="shared" si="1094"/>
        <v>0</v>
      </c>
      <c r="AK1672" s="549">
        <f t="shared" si="1094"/>
        <v>0</v>
      </c>
      <c r="AL1672" s="282">
        <f t="shared" si="1035"/>
        <v>0</v>
      </c>
      <c r="AM1672" s="281">
        <f t="shared" si="1036"/>
        <v>0</v>
      </c>
      <c r="AN1672" s="549">
        <f t="shared" si="1009"/>
        <v>0</v>
      </c>
      <c r="AO1672" s="549">
        <f t="shared" si="1010"/>
        <v>0</v>
      </c>
      <c r="AP1672" s="549">
        <f t="shared" si="1054"/>
        <v>0</v>
      </c>
      <c r="AQ1672" s="283">
        <f t="shared" si="1080"/>
        <v>0</v>
      </c>
      <c r="AR1672" s="281">
        <f t="shared" si="1092"/>
        <v>0</v>
      </c>
      <c r="AT1672" s="446" t="s">
        <v>2077</v>
      </c>
      <c r="AU1672" s="284"/>
      <c r="AV1672" s="447" t="str">
        <f t="shared" si="1012"/>
        <v>CA</v>
      </c>
      <c r="AW1672" s="447" t="str">
        <f t="shared" si="1012"/>
        <v>CL</v>
      </c>
      <c r="AX1672" s="447" t="str">
        <f t="shared" si="1012"/>
        <v>AIC</v>
      </c>
      <c r="AY1672" s="447" t="str">
        <f t="shared" si="1014"/>
        <v>ERB</v>
      </c>
      <c r="AZ1672" s="447" t="str">
        <f t="shared" si="1014"/>
        <v>GRB</v>
      </c>
      <c r="BA1672" s="447" t="str">
        <f t="shared" si="1014"/>
        <v>Non-Op</v>
      </c>
      <c r="BC1672" s="449" t="s">
        <v>2100</v>
      </c>
      <c r="BD1672" s="552">
        <f t="shared" si="1081"/>
        <v>0</v>
      </c>
      <c r="BF1672" s="448"/>
      <c r="BG1672" s="448"/>
      <c r="BH1672" s="448"/>
      <c r="BI1672" s="448"/>
      <c r="BJ1672" s="448"/>
      <c r="BK1672" s="448"/>
      <c r="BL1672" s="448"/>
      <c r="BN1672" s="444"/>
    </row>
    <row r="1673" spans="1:66" s="28" customFormat="1" ht="12" customHeight="1">
      <c r="A1673" s="321">
        <v>25400761</v>
      </c>
      <c r="B1673" s="318" t="str">
        <f t="shared" si="1074"/>
        <v>25400761</v>
      </c>
      <c r="C1673" s="444" t="s">
        <v>3051</v>
      </c>
      <c r="D1673" s="445" t="s">
        <v>1165</v>
      </c>
      <c r="E1673" s="445"/>
      <c r="F1673" s="294">
        <v>43070</v>
      </c>
      <c r="G1673" s="445"/>
      <c r="H1673" s="547">
        <v>0</v>
      </c>
      <c r="I1673" s="547">
        <v>0</v>
      </c>
      <c r="J1673" s="547">
        <v>0</v>
      </c>
      <c r="K1673" s="547">
        <v>0</v>
      </c>
      <c r="L1673" s="547">
        <v>-517.77</v>
      </c>
      <c r="M1673" s="547">
        <v>-5215.1400000000003</v>
      </c>
      <c r="N1673" s="547">
        <v>0</v>
      </c>
      <c r="O1673" s="547">
        <v>-8555.42</v>
      </c>
      <c r="P1673" s="547">
        <v>-19073.29</v>
      </c>
      <c r="Q1673" s="547">
        <v>-26161.32</v>
      </c>
      <c r="R1673" s="547">
        <v>-40981.339999999997</v>
      </c>
      <c r="S1673" s="547">
        <v>-57151.199999999997</v>
      </c>
      <c r="T1673" s="547">
        <v>-75570.34</v>
      </c>
      <c r="U1673" s="547"/>
      <c r="V1673" s="547">
        <f t="shared" si="1075"/>
        <v>-16286.720833333331</v>
      </c>
      <c r="W1673" s="358"/>
      <c r="X1673" s="359"/>
      <c r="Y1673" s="548">
        <f t="shared" si="1090"/>
        <v>0</v>
      </c>
      <c r="Z1673" s="549">
        <f t="shared" si="1090"/>
        <v>0</v>
      </c>
      <c r="AA1673" s="549">
        <f t="shared" si="1090"/>
        <v>0</v>
      </c>
      <c r="AB1673" s="282">
        <f t="shared" si="1067"/>
        <v>-75570.34</v>
      </c>
      <c r="AC1673" s="281">
        <f t="shared" si="1068"/>
        <v>0</v>
      </c>
      <c r="AD1673" s="549">
        <f t="shared" si="1076"/>
        <v>0</v>
      </c>
      <c r="AE1673" s="553">
        <f t="shared" si="1077"/>
        <v>0</v>
      </c>
      <c r="AF1673" s="282">
        <f t="shared" si="1078"/>
        <v>-75570.34</v>
      </c>
      <c r="AG1673" s="283">
        <f t="shared" si="1085"/>
        <v>-75570.34</v>
      </c>
      <c r="AH1673" s="281">
        <f t="shared" si="1082"/>
        <v>0</v>
      </c>
      <c r="AI1673" s="551">
        <f t="shared" si="1094"/>
        <v>0</v>
      </c>
      <c r="AJ1673" s="549">
        <f t="shared" si="1094"/>
        <v>0</v>
      </c>
      <c r="AK1673" s="549">
        <f t="shared" si="1094"/>
        <v>0</v>
      </c>
      <c r="AL1673" s="282">
        <f t="shared" si="1035"/>
        <v>-16286.720833333331</v>
      </c>
      <c r="AM1673" s="281">
        <f t="shared" si="1036"/>
        <v>0</v>
      </c>
      <c r="AN1673" s="549">
        <f t="shared" si="1009"/>
        <v>0</v>
      </c>
      <c r="AO1673" s="549">
        <f t="shared" si="1010"/>
        <v>0</v>
      </c>
      <c r="AP1673" s="549">
        <f t="shared" si="1054"/>
        <v>-16286.720833333331</v>
      </c>
      <c r="AQ1673" s="283">
        <f t="shared" si="1080"/>
        <v>-16286.720833333331</v>
      </c>
      <c r="AR1673" s="281">
        <f t="shared" si="1092"/>
        <v>0</v>
      </c>
      <c r="AT1673" s="446" t="s">
        <v>2077</v>
      </c>
      <c r="AU1673" s="284"/>
      <c r="AV1673" s="447" t="str">
        <f t="shared" si="1012"/>
        <v>CA</v>
      </c>
      <c r="AW1673" s="447" t="str">
        <f t="shared" si="1012"/>
        <v>CL</v>
      </c>
      <c r="AX1673" s="447" t="str">
        <f t="shared" si="1012"/>
        <v>AIC</v>
      </c>
      <c r="AY1673" s="447" t="str">
        <f t="shared" si="1014"/>
        <v>ERB</v>
      </c>
      <c r="AZ1673" s="447" t="str">
        <f t="shared" si="1014"/>
        <v>GRB</v>
      </c>
      <c r="BA1673" s="447" t="str">
        <f t="shared" si="1014"/>
        <v>Non-Op</v>
      </c>
      <c r="BC1673" s="449" t="s">
        <v>2100</v>
      </c>
      <c r="BD1673" s="552">
        <f t="shared" si="1081"/>
        <v>-75570.34</v>
      </c>
      <c r="BF1673" s="448"/>
      <c r="BG1673" s="448"/>
      <c r="BH1673" s="448"/>
      <c r="BI1673" s="448"/>
      <c r="BJ1673" s="448"/>
      <c r="BK1673" s="448"/>
      <c r="BL1673" s="448"/>
      <c r="BN1673" s="444"/>
    </row>
    <row r="1674" spans="1:66" s="28" customFormat="1" ht="12" customHeight="1">
      <c r="A1674" s="321">
        <v>25400771</v>
      </c>
      <c r="B1674" s="318" t="str">
        <f t="shared" si="1074"/>
        <v>25400771</v>
      </c>
      <c r="C1674" s="444" t="s">
        <v>3052</v>
      </c>
      <c r="D1674" s="445" t="s">
        <v>1165</v>
      </c>
      <c r="E1674" s="445"/>
      <c r="F1674" s="294">
        <v>43070</v>
      </c>
      <c r="G1674" s="445"/>
      <c r="H1674" s="547">
        <v>0</v>
      </c>
      <c r="I1674" s="547">
        <v>0</v>
      </c>
      <c r="J1674" s="547">
        <v>0</v>
      </c>
      <c r="K1674" s="547">
        <v>0</v>
      </c>
      <c r="L1674" s="547">
        <v>0</v>
      </c>
      <c r="M1674" s="547">
        <v>0</v>
      </c>
      <c r="N1674" s="547">
        <v>0</v>
      </c>
      <c r="O1674" s="547">
        <v>0</v>
      </c>
      <c r="P1674" s="547">
        <v>0</v>
      </c>
      <c r="Q1674" s="547">
        <v>0</v>
      </c>
      <c r="R1674" s="547">
        <v>0</v>
      </c>
      <c r="S1674" s="547">
        <v>0</v>
      </c>
      <c r="T1674" s="547">
        <v>0</v>
      </c>
      <c r="U1674" s="547"/>
      <c r="V1674" s="547">
        <f t="shared" si="1075"/>
        <v>0</v>
      </c>
      <c r="W1674" s="358"/>
      <c r="X1674" s="359"/>
      <c r="Y1674" s="548">
        <f t="shared" si="1090"/>
        <v>0</v>
      </c>
      <c r="Z1674" s="549">
        <f t="shared" si="1090"/>
        <v>0</v>
      </c>
      <c r="AA1674" s="549">
        <f t="shared" si="1090"/>
        <v>0</v>
      </c>
      <c r="AB1674" s="282">
        <f t="shared" si="1067"/>
        <v>0</v>
      </c>
      <c r="AC1674" s="281">
        <f t="shared" si="1068"/>
        <v>0</v>
      </c>
      <c r="AD1674" s="549">
        <f t="shared" si="1076"/>
        <v>0</v>
      </c>
      <c r="AE1674" s="553">
        <f t="shared" si="1077"/>
        <v>0</v>
      </c>
      <c r="AF1674" s="282">
        <f t="shared" si="1078"/>
        <v>0</v>
      </c>
      <c r="AG1674" s="283">
        <f t="shared" si="1085"/>
        <v>0</v>
      </c>
      <c r="AH1674" s="281">
        <f t="shared" si="1082"/>
        <v>0</v>
      </c>
      <c r="AI1674" s="551">
        <f t="shared" si="1094"/>
        <v>0</v>
      </c>
      <c r="AJ1674" s="549">
        <f t="shared" si="1094"/>
        <v>0</v>
      </c>
      <c r="AK1674" s="549">
        <f t="shared" si="1094"/>
        <v>0</v>
      </c>
      <c r="AL1674" s="282">
        <f t="shared" si="1035"/>
        <v>0</v>
      </c>
      <c r="AM1674" s="281">
        <f t="shared" si="1036"/>
        <v>0</v>
      </c>
      <c r="AN1674" s="549">
        <f t="shared" si="1009"/>
        <v>0</v>
      </c>
      <c r="AO1674" s="549">
        <f t="shared" si="1010"/>
        <v>0</v>
      </c>
      <c r="AP1674" s="549">
        <f t="shared" si="1054"/>
        <v>0</v>
      </c>
      <c r="AQ1674" s="283">
        <f t="shared" si="1080"/>
        <v>0</v>
      </c>
      <c r="AR1674" s="281">
        <f t="shared" si="1092"/>
        <v>0</v>
      </c>
      <c r="AT1674" s="446" t="s">
        <v>2077</v>
      </c>
      <c r="AU1674" s="284"/>
      <c r="AV1674" s="447" t="str">
        <f t="shared" si="1012"/>
        <v>CA</v>
      </c>
      <c r="AW1674" s="447" t="str">
        <f t="shared" si="1012"/>
        <v>CL</v>
      </c>
      <c r="AX1674" s="447" t="str">
        <f t="shared" si="1012"/>
        <v>AIC</v>
      </c>
      <c r="AY1674" s="447" t="str">
        <f t="shared" si="1014"/>
        <v>ERB</v>
      </c>
      <c r="AZ1674" s="447" t="str">
        <f t="shared" si="1014"/>
        <v>GRB</v>
      </c>
      <c r="BA1674" s="447" t="str">
        <f t="shared" si="1014"/>
        <v>Non-Op</v>
      </c>
      <c r="BC1674" s="449" t="s">
        <v>2100</v>
      </c>
      <c r="BD1674" s="552">
        <f t="shared" si="1081"/>
        <v>0</v>
      </c>
      <c r="BF1674" s="448"/>
      <c r="BG1674" s="448"/>
      <c r="BH1674" s="448"/>
      <c r="BI1674" s="448"/>
      <c r="BJ1674" s="448"/>
      <c r="BK1674" s="448"/>
      <c r="BL1674" s="448"/>
      <c r="BN1674" s="444"/>
    </row>
    <row r="1675" spans="1:66" s="28" customFormat="1" ht="12" customHeight="1">
      <c r="A1675" s="321">
        <v>25400781</v>
      </c>
      <c r="B1675" s="318" t="str">
        <f t="shared" si="1074"/>
        <v>25400781</v>
      </c>
      <c r="C1675" s="444" t="s">
        <v>3053</v>
      </c>
      <c r="D1675" s="445" t="s">
        <v>1165</v>
      </c>
      <c r="E1675" s="445"/>
      <c r="F1675" s="294">
        <v>43374</v>
      </c>
      <c r="G1675" s="445"/>
      <c r="H1675" s="547">
        <v>0</v>
      </c>
      <c r="I1675" s="547">
        <v>0</v>
      </c>
      <c r="J1675" s="547">
        <v>0</v>
      </c>
      <c r="K1675" s="547">
        <v>0</v>
      </c>
      <c r="L1675" s="547">
        <v>0</v>
      </c>
      <c r="M1675" s="547">
        <v>0</v>
      </c>
      <c r="N1675" s="547">
        <v>0</v>
      </c>
      <c r="O1675" s="547">
        <v>0</v>
      </c>
      <c r="P1675" s="547">
        <v>0</v>
      </c>
      <c r="Q1675" s="547">
        <v>0</v>
      </c>
      <c r="R1675" s="547">
        <v>0</v>
      </c>
      <c r="S1675" s="547">
        <v>0</v>
      </c>
      <c r="T1675" s="547">
        <v>0</v>
      </c>
      <c r="U1675" s="547"/>
      <c r="V1675" s="547">
        <f t="shared" si="1075"/>
        <v>0</v>
      </c>
      <c r="W1675" s="358"/>
      <c r="X1675" s="359"/>
      <c r="Y1675" s="548">
        <f t="shared" si="1090"/>
        <v>0</v>
      </c>
      <c r="Z1675" s="549">
        <f t="shared" si="1090"/>
        <v>0</v>
      </c>
      <c r="AA1675" s="549">
        <f t="shared" si="1090"/>
        <v>0</v>
      </c>
      <c r="AB1675" s="282">
        <f t="shared" si="1067"/>
        <v>0</v>
      </c>
      <c r="AC1675" s="281">
        <f t="shared" si="1068"/>
        <v>0</v>
      </c>
      <c r="AD1675" s="549">
        <f t="shared" si="1076"/>
        <v>0</v>
      </c>
      <c r="AE1675" s="553">
        <f t="shared" si="1077"/>
        <v>0</v>
      </c>
      <c r="AF1675" s="282">
        <f t="shared" si="1078"/>
        <v>0</v>
      </c>
      <c r="AG1675" s="283">
        <f t="shared" si="1085"/>
        <v>0</v>
      </c>
      <c r="AH1675" s="281">
        <f t="shared" si="1082"/>
        <v>0</v>
      </c>
      <c r="AI1675" s="551">
        <f t="shared" si="1094"/>
        <v>0</v>
      </c>
      <c r="AJ1675" s="549">
        <f t="shared" si="1094"/>
        <v>0</v>
      </c>
      <c r="AK1675" s="549">
        <f t="shared" si="1094"/>
        <v>0</v>
      </c>
      <c r="AL1675" s="282">
        <f t="shared" si="1035"/>
        <v>0</v>
      </c>
      <c r="AM1675" s="281">
        <f t="shared" si="1036"/>
        <v>0</v>
      </c>
      <c r="AN1675" s="549">
        <f t="shared" si="1009"/>
        <v>0</v>
      </c>
      <c r="AO1675" s="549">
        <f t="shared" si="1010"/>
        <v>0</v>
      </c>
      <c r="AP1675" s="549">
        <f t="shared" si="1054"/>
        <v>0</v>
      </c>
      <c r="AQ1675" s="283">
        <f t="shared" ref="AQ1675" si="1095">SUM(AN1675:AP1675)</f>
        <v>0</v>
      </c>
      <c r="AR1675" s="281">
        <f t="shared" si="1092"/>
        <v>0</v>
      </c>
      <c r="AT1675" s="446" t="s">
        <v>2077</v>
      </c>
      <c r="AU1675" s="284"/>
      <c r="AV1675" s="447" t="str">
        <f t="shared" si="1012"/>
        <v>CA</v>
      </c>
      <c r="AW1675" s="447" t="str">
        <f t="shared" si="1012"/>
        <v>CL</v>
      </c>
      <c r="AX1675" s="447" t="str">
        <f t="shared" si="1012"/>
        <v>AIC</v>
      </c>
      <c r="AY1675" s="447" t="str">
        <f t="shared" si="1014"/>
        <v>ERB</v>
      </c>
      <c r="AZ1675" s="447" t="str">
        <f t="shared" si="1014"/>
        <v>GRB</v>
      </c>
      <c r="BA1675" s="447" t="str">
        <f t="shared" si="1014"/>
        <v>Non-Op</v>
      </c>
      <c r="BC1675" s="449" t="s">
        <v>2100</v>
      </c>
      <c r="BD1675" s="552">
        <f t="shared" si="1081"/>
        <v>0</v>
      </c>
      <c r="BF1675" s="448"/>
      <c r="BG1675" s="448"/>
      <c r="BH1675" s="448"/>
      <c r="BI1675" s="448"/>
      <c r="BJ1675" s="448"/>
      <c r="BK1675" s="448"/>
      <c r="BL1675" s="448"/>
      <c r="BN1675" s="444"/>
    </row>
    <row r="1676" spans="1:66" s="28" customFormat="1" ht="12" customHeight="1">
      <c r="A1676" s="362">
        <v>25400791</v>
      </c>
      <c r="B1676" s="313" t="str">
        <f t="shared" si="1074"/>
        <v>25400791</v>
      </c>
      <c r="C1676" s="450" t="s">
        <v>2372</v>
      </c>
      <c r="D1676" s="451" t="s">
        <v>1165</v>
      </c>
      <c r="E1676" s="451"/>
      <c r="F1676" s="300">
        <v>43952</v>
      </c>
      <c r="G1676" s="451"/>
      <c r="H1676" s="556">
        <v>0</v>
      </c>
      <c r="I1676" s="556">
        <v>0</v>
      </c>
      <c r="J1676" s="556">
        <v>0</v>
      </c>
      <c r="K1676" s="556">
        <v>0</v>
      </c>
      <c r="L1676" s="556">
        <v>0</v>
      </c>
      <c r="M1676" s="556">
        <v>0</v>
      </c>
      <c r="N1676" s="556">
        <v>0</v>
      </c>
      <c r="O1676" s="556">
        <v>0</v>
      </c>
      <c r="P1676" s="556">
        <v>0</v>
      </c>
      <c r="Q1676" s="556">
        <v>0</v>
      </c>
      <c r="R1676" s="556">
        <v>0</v>
      </c>
      <c r="S1676" s="556">
        <v>0</v>
      </c>
      <c r="T1676" s="556">
        <v>0</v>
      </c>
      <c r="U1676" s="556"/>
      <c r="V1676" s="556">
        <f t="shared" si="1075"/>
        <v>0</v>
      </c>
      <c r="W1676" s="360"/>
      <c r="X1676" s="361"/>
      <c r="Y1676" s="548">
        <f t="shared" si="1090"/>
        <v>0</v>
      </c>
      <c r="Z1676" s="549">
        <f t="shared" si="1090"/>
        <v>0</v>
      </c>
      <c r="AA1676" s="549">
        <f t="shared" si="1090"/>
        <v>0</v>
      </c>
      <c r="AB1676" s="282">
        <f t="shared" si="1067"/>
        <v>0</v>
      </c>
      <c r="AC1676" s="281">
        <f t="shared" si="1068"/>
        <v>0</v>
      </c>
      <c r="AD1676" s="549">
        <f t="shared" si="1076"/>
        <v>0</v>
      </c>
      <c r="AE1676" s="553">
        <f t="shared" si="1077"/>
        <v>0</v>
      </c>
      <c r="AF1676" s="282">
        <f t="shared" si="1078"/>
        <v>0</v>
      </c>
      <c r="AG1676" s="283">
        <f t="shared" si="1085"/>
        <v>0</v>
      </c>
      <c r="AH1676" s="281">
        <f t="shared" si="1082"/>
        <v>0</v>
      </c>
      <c r="AI1676" s="551">
        <f t="shared" si="1094"/>
        <v>0</v>
      </c>
      <c r="AJ1676" s="549">
        <f t="shared" si="1094"/>
        <v>0</v>
      </c>
      <c r="AK1676" s="549">
        <f t="shared" si="1094"/>
        <v>0</v>
      </c>
      <c r="AL1676" s="282">
        <f t="shared" si="1035"/>
        <v>0</v>
      </c>
      <c r="AM1676" s="281">
        <f t="shared" si="1036"/>
        <v>0</v>
      </c>
      <c r="AN1676" s="549">
        <f t="shared" si="1009"/>
        <v>0</v>
      </c>
      <c r="AO1676" s="549">
        <f t="shared" si="1010"/>
        <v>0</v>
      </c>
      <c r="AP1676" s="549">
        <f t="shared" si="1054"/>
        <v>0</v>
      </c>
      <c r="AQ1676" s="283">
        <f t="shared" ref="AQ1676" si="1096">SUM(AN1676:AP1676)</f>
        <v>0</v>
      </c>
      <c r="AR1676" s="281">
        <f t="shared" si="1092"/>
        <v>0</v>
      </c>
      <c r="AT1676" s="446" t="s">
        <v>2077</v>
      </c>
      <c r="AU1676" s="284"/>
      <c r="AV1676" s="447" t="str">
        <f t="shared" ref="AV1676:AX1747" si="1097">IF(VALUE(Y1676),AV$7,IF(ISBLANK(Y1676),"",AV$7))</f>
        <v>CA</v>
      </c>
      <c r="AW1676" s="447" t="str">
        <f t="shared" si="1097"/>
        <v>CL</v>
      </c>
      <c r="AX1676" s="447" t="str">
        <f t="shared" si="1097"/>
        <v>AIC</v>
      </c>
      <c r="AY1676" s="447" t="str">
        <f t="shared" si="1014"/>
        <v>ERB</v>
      </c>
      <c r="AZ1676" s="447" t="str">
        <f t="shared" si="1014"/>
        <v>GRB</v>
      </c>
      <c r="BA1676" s="447" t="str">
        <f t="shared" si="1014"/>
        <v>Non-Op</v>
      </c>
      <c r="BC1676" s="449" t="s">
        <v>2100</v>
      </c>
      <c r="BD1676" s="552">
        <f t="shared" si="1081"/>
        <v>0</v>
      </c>
      <c r="BF1676" s="435"/>
      <c r="BG1676" s="435"/>
      <c r="BH1676" s="435"/>
      <c r="BI1676" s="435"/>
      <c r="BJ1676" s="435"/>
      <c r="BK1676" s="435"/>
      <c r="BL1676" s="435"/>
      <c r="BN1676" s="444"/>
    </row>
    <row r="1677" spans="1:66" s="28" customFormat="1" ht="12" customHeight="1">
      <c r="A1677" s="321">
        <v>25400801</v>
      </c>
      <c r="B1677" s="318" t="str">
        <f t="shared" si="1074"/>
        <v>25400801</v>
      </c>
      <c r="C1677" s="444" t="s">
        <v>3054</v>
      </c>
      <c r="D1677" s="445" t="s">
        <v>1165</v>
      </c>
      <c r="E1677" s="445"/>
      <c r="F1677" s="294">
        <v>43070</v>
      </c>
      <c r="G1677" s="445"/>
      <c r="H1677" s="547">
        <v>0</v>
      </c>
      <c r="I1677" s="547">
        <v>0</v>
      </c>
      <c r="J1677" s="547">
        <v>0</v>
      </c>
      <c r="K1677" s="547">
        <v>0</v>
      </c>
      <c r="L1677" s="547">
        <v>0</v>
      </c>
      <c r="M1677" s="547">
        <v>0</v>
      </c>
      <c r="N1677" s="547">
        <v>0</v>
      </c>
      <c r="O1677" s="547">
        <v>0</v>
      </c>
      <c r="P1677" s="547">
        <v>0</v>
      </c>
      <c r="Q1677" s="547">
        <v>0</v>
      </c>
      <c r="R1677" s="547">
        <v>0</v>
      </c>
      <c r="S1677" s="547">
        <v>0</v>
      </c>
      <c r="T1677" s="547">
        <v>0</v>
      </c>
      <c r="U1677" s="547"/>
      <c r="V1677" s="547">
        <f t="shared" si="1075"/>
        <v>0</v>
      </c>
      <c r="W1677" s="358"/>
      <c r="X1677" s="359"/>
      <c r="Y1677" s="548">
        <f t="shared" si="1090"/>
        <v>0</v>
      </c>
      <c r="Z1677" s="549">
        <f t="shared" si="1090"/>
        <v>0</v>
      </c>
      <c r="AA1677" s="549">
        <f t="shared" si="1090"/>
        <v>0</v>
      </c>
      <c r="AB1677" s="282">
        <f t="shared" si="1067"/>
        <v>0</v>
      </c>
      <c r="AC1677" s="281">
        <f t="shared" si="1068"/>
        <v>0</v>
      </c>
      <c r="AD1677" s="549">
        <f t="shared" si="1076"/>
        <v>0</v>
      </c>
      <c r="AE1677" s="553">
        <f t="shared" si="1077"/>
        <v>0</v>
      </c>
      <c r="AF1677" s="282">
        <f t="shared" si="1078"/>
        <v>0</v>
      </c>
      <c r="AG1677" s="283">
        <f t="shared" si="1085"/>
        <v>0</v>
      </c>
      <c r="AH1677" s="281">
        <f t="shared" si="1082"/>
        <v>0</v>
      </c>
      <c r="AI1677" s="551">
        <f t="shared" si="1094"/>
        <v>0</v>
      </c>
      <c r="AJ1677" s="549">
        <f t="shared" si="1094"/>
        <v>0</v>
      </c>
      <c r="AK1677" s="549">
        <f t="shared" si="1094"/>
        <v>0</v>
      </c>
      <c r="AL1677" s="282">
        <f t="shared" si="1035"/>
        <v>0</v>
      </c>
      <c r="AM1677" s="281">
        <f t="shared" si="1036"/>
        <v>0</v>
      </c>
      <c r="AN1677" s="549">
        <f t="shared" si="1009"/>
        <v>0</v>
      </c>
      <c r="AO1677" s="549">
        <f t="shared" si="1010"/>
        <v>0</v>
      </c>
      <c r="AP1677" s="549">
        <f t="shared" si="1054"/>
        <v>0</v>
      </c>
      <c r="AQ1677" s="283">
        <f t="shared" si="1080"/>
        <v>0</v>
      </c>
      <c r="AR1677" s="281">
        <f t="shared" si="1092"/>
        <v>0</v>
      </c>
      <c r="AT1677" s="446" t="s">
        <v>2074</v>
      </c>
      <c r="AU1677" s="344"/>
      <c r="AV1677" s="447" t="str">
        <f t="shared" si="1097"/>
        <v>CA</v>
      </c>
      <c r="AW1677" s="447" t="str">
        <f t="shared" si="1097"/>
        <v>CL</v>
      </c>
      <c r="AX1677" s="447" t="str">
        <f t="shared" si="1097"/>
        <v>AIC</v>
      </c>
      <c r="AY1677" s="447" t="str">
        <f t="shared" si="1014"/>
        <v>ERB</v>
      </c>
      <c r="AZ1677" s="447" t="str">
        <f t="shared" si="1014"/>
        <v>GRB</v>
      </c>
      <c r="BA1677" s="447" t="str">
        <f t="shared" si="1014"/>
        <v>Non-Op</v>
      </c>
      <c r="BC1677" s="449" t="s">
        <v>2100</v>
      </c>
      <c r="BD1677" s="552">
        <f t="shared" si="1081"/>
        <v>0</v>
      </c>
      <c r="BF1677" s="448"/>
      <c r="BG1677" s="448"/>
      <c r="BH1677" s="448"/>
      <c r="BI1677" s="448"/>
      <c r="BJ1677" s="448"/>
      <c r="BK1677" s="448"/>
      <c r="BL1677" s="448"/>
      <c r="BN1677" s="444"/>
    </row>
    <row r="1678" spans="1:66" s="28" customFormat="1" ht="12" customHeight="1">
      <c r="A1678" s="321">
        <v>25400802</v>
      </c>
      <c r="B1678" s="318" t="str">
        <f t="shared" si="1074"/>
        <v>25400802</v>
      </c>
      <c r="C1678" s="444" t="s">
        <v>2000</v>
      </c>
      <c r="D1678" s="445" t="s">
        <v>1165</v>
      </c>
      <c r="E1678" s="445"/>
      <c r="F1678" s="294">
        <v>43070</v>
      </c>
      <c r="G1678" s="445"/>
      <c r="H1678" s="547">
        <v>0</v>
      </c>
      <c r="I1678" s="547">
        <v>0</v>
      </c>
      <c r="J1678" s="547">
        <v>0</v>
      </c>
      <c r="K1678" s="547">
        <v>0</v>
      </c>
      <c r="L1678" s="547">
        <v>0</v>
      </c>
      <c r="M1678" s="547">
        <v>0</v>
      </c>
      <c r="N1678" s="547">
        <v>0</v>
      </c>
      <c r="O1678" s="547">
        <v>-3579.72</v>
      </c>
      <c r="P1678" s="547">
        <v>-7439.39</v>
      </c>
      <c r="Q1678" s="547">
        <v>0</v>
      </c>
      <c r="R1678" s="547">
        <v>-573.84</v>
      </c>
      <c r="S1678" s="547">
        <v>-3311.5</v>
      </c>
      <c r="T1678" s="547">
        <v>0</v>
      </c>
      <c r="U1678" s="547"/>
      <c r="V1678" s="547">
        <f t="shared" si="1075"/>
        <v>-1242.0375000000001</v>
      </c>
      <c r="W1678" s="358"/>
      <c r="X1678" s="359"/>
      <c r="Y1678" s="548">
        <f t="shared" si="1090"/>
        <v>0</v>
      </c>
      <c r="Z1678" s="549">
        <f t="shared" si="1090"/>
        <v>0</v>
      </c>
      <c r="AA1678" s="549">
        <f t="shared" si="1090"/>
        <v>0</v>
      </c>
      <c r="AB1678" s="282">
        <f t="shared" si="1067"/>
        <v>0</v>
      </c>
      <c r="AC1678" s="281">
        <f t="shared" si="1068"/>
        <v>0</v>
      </c>
      <c r="AD1678" s="549">
        <f t="shared" si="1076"/>
        <v>0</v>
      </c>
      <c r="AE1678" s="553">
        <f t="shared" si="1077"/>
        <v>0</v>
      </c>
      <c r="AF1678" s="282">
        <f t="shared" si="1078"/>
        <v>0</v>
      </c>
      <c r="AG1678" s="283">
        <f t="shared" si="1085"/>
        <v>0</v>
      </c>
      <c r="AH1678" s="281">
        <f t="shared" si="1082"/>
        <v>0</v>
      </c>
      <c r="AI1678" s="551">
        <f t="shared" si="1094"/>
        <v>0</v>
      </c>
      <c r="AJ1678" s="549">
        <f t="shared" si="1094"/>
        <v>0</v>
      </c>
      <c r="AK1678" s="549">
        <f t="shared" si="1094"/>
        <v>0</v>
      </c>
      <c r="AL1678" s="282">
        <f t="shared" ref="AL1678:AL1759" si="1098">V1678-SUM(AI1678:AK1678)</f>
        <v>-1242.0375000000001</v>
      </c>
      <c r="AM1678" s="281">
        <f t="shared" ref="AM1678:AM1759" si="1099">V1678-SUM(AI1678:AK1678)-AL1678</f>
        <v>0</v>
      </c>
      <c r="AN1678" s="549">
        <f t="shared" si="1009"/>
        <v>0</v>
      </c>
      <c r="AO1678" s="549">
        <f t="shared" si="1010"/>
        <v>0</v>
      </c>
      <c r="AP1678" s="549">
        <f t="shared" si="1054"/>
        <v>-1242.0375000000001</v>
      </c>
      <c r="AQ1678" s="283">
        <f t="shared" si="1080"/>
        <v>-1242.0375000000001</v>
      </c>
      <c r="AR1678" s="281">
        <f t="shared" si="1092"/>
        <v>0</v>
      </c>
      <c r="AT1678" s="446" t="s">
        <v>2077</v>
      </c>
      <c r="AU1678" s="284"/>
      <c r="AV1678" s="447" t="str">
        <f t="shared" si="1097"/>
        <v>CA</v>
      </c>
      <c r="AW1678" s="447" t="str">
        <f t="shared" si="1097"/>
        <v>CL</v>
      </c>
      <c r="AX1678" s="447" t="str">
        <f t="shared" si="1097"/>
        <v>AIC</v>
      </c>
      <c r="AY1678" s="447" t="str">
        <f t="shared" ref="AY1678:BA1757" si="1100">IF(VALUE(AD1678),AY$7,IF(ISBLANK(AD1678),"",AY$7))</f>
        <v>ERB</v>
      </c>
      <c r="AZ1678" s="447" t="str">
        <f t="shared" si="1100"/>
        <v>GRB</v>
      </c>
      <c r="BA1678" s="447" t="str">
        <f t="shared" si="1100"/>
        <v>Non-Op</v>
      </c>
      <c r="BC1678" s="449" t="s">
        <v>2100</v>
      </c>
      <c r="BD1678" s="552">
        <f t="shared" si="1081"/>
        <v>0</v>
      </c>
      <c r="BF1678" s="448"/>
      <c r="BG1678" s="448"/>
      <c r="BH1678" s="448"/>
      <c r="BI1678" s="448"/>
      <c r="BJ1678" s="448"/>
      <c r="BK1678" s="448"/>
      <c r="BL1678" s="448"/>
      <c r="BN1678" s="444"/>
    </row>
    <row r="1679" spans="1:66" s="28" customFormat="1" ht="12" customHeight="1">
      <c r="A1679" s="362">
        <v>25400812</v>
      </c>
      <c r="B1679" s="313" t="str">
        <f t="shared" si="1074"/>
        <v>25400812</v>
      </c>
      <c r="C1679" s="450" t="s">
        <v>2373</v>
      </c>
      <c r="D1679" s="451" t="s">
        <v>1165</v>
      </c>
      <c r="E1679" s="451"/>
      <c r="F1679" s="300">
        <v>43586</v>
      </c>
      <c r="G1679" s="451"/>
      <c r="H1679" s="556">
        <v>-73378.14</v>
      </c>
      <c r="I1679" s="556">
        <v>-79887.740000000005</v>
      </c>
      <c r="J1679" s="556">
        <v>-86170.95</v>
      </c>
      <c r="K1679" s="556">
        <v>-92583.6</v>
      </c>
      <c r="L1679" s="556">
        <v>-99378.95</v>
      </c>
      <c r="M1679" s="556">
        <v>-33331.410000000003</v>
      </c>
      <c r="N1679" s="556">
        <v>-40956.75</v>
      </c>
      <c r="O1679" s="556">
        <v>-50417.56</v>
      </c>
      <c r="P1679" s="556">
        <v>-60807.59</v>
      </c>
      <c r="Q1679" s="556">
        <v>-71274.960000000006</v>
      </c>
      <c r="R1679" s="556">
        <v>-85959.5</v>
      </c>
      <c r="S1679" s="556">
        <v>-101160.15</v>
      </c>
      <c r="T1679" s="556">
        <v>-116492.66</v>
      </c>
      <c r="U1679" s="556"/>
      <c r="V1679" s="556">
        <f t="shared" si="1075"/>
        <v>-74738.713333333333</v>
      </c>
      <c r="W1679" s="360"/>
      <c r="X1679" s="361"/>
      <c r="Y1679" s="548">
        <f t="shared" ref="Y1679:AA1698" si="1101">IF($D1679=Y$5,$T1679,0)</f>
        <v>0</v>
      </c>
      <c r="Z1679" s="549">
        <f t="shared" si="1101"/>
        <v>0</v>
      </c>
      <c r="AA1679" s="549">
        <f t="shared" si="1101"/>
        <v>0</v>
      </c>
      <c r="AB1679" s="282">
        <f t="shared" si="1067"/>
        <v>-116492.66</v>
      </c>
      <c r="AC1679" s="281">
        <f t="shared" si="1068"/>
        <v>0</v>
      </c>
      <c r="AD1679" s="549">
        <f t="shared" si="1076"/>
        <v>0</v>
      </c>
      <c r="AE1679" s="553">
        <f t="shared" si="1077"/>
        <v>0</v>
      </c>
      <c r="AF1679" s="282">
        <f t="shared" si="1078"/>
        <v>-116492.66</v>
      </c>
      <c r="AG1679" s="283">
        <f t="shared" si="1085"/>
        <v>-116492.66</v>
      </c>
      <c r="AH1679" s="281">
        <f t="shared" si="1082"/>
        <v>0</v>
      </c>
      <c r="AI1679" s="551">
        <f t="shared" si="1094"/>
        <v>0</v>
      </c>
      <c r="AJ1679" s="549">
        <f t="shared" si="1094"/>
        <v>0</v>
      </c>
      <c r="AK1679" s="549">
        <f t="shared" si="1094"/>
        <v>0</v>
      </c>
      <c r="AL1679" s="282">
        <f t="shared" si="1098"/>
        <v>-74738.713333333333</v>
      </c>
      <c r="AM1679" s="281">
        <f t="shared" si="1099"/>
        <v>0</v>
      </c>
      <c r="AN1679" s="549">
        <f t="shared" si="1009"/>
        <v>0</v>
      </c>
      <c r="AO1679" s="549">
        <f t="shared" si="1010"/>
        <v>0</v>
      </c>
      <c r="AP1679" s="549">
        <f t="shared" si="1054"/>
        <v>-74738.713333333333</v>
      </c>
      <c r="AQ1679" s="283">
        <f t="shared" ref="AQ1679:AQ1686" si="1102">SUM(AN1679:AP1679)</f>
        <v>-74738.713333333333</v>
      </c>
      <c r="AR1679" s="281">
        <f t="shared" si="1092"/>
        <v>0</v>
      </c>
      <c r="AT1679" s="446" t="s">
        <v>2077</v>
      </c>
      <c r="AU1679" s="284"/>
      <c r="AV1679" s="447" t="str">
        <f t="shared" si="1097"/>
        <v>CA</v>
      </c>
      <c r="AW1679" s="447" t="str">
        <f t="shared" si="1097"/>
        <v>CL</v>
      </c>
      <c r="AX1679" s="447" t="str">
        <f t="shared" si="1097"/>
        <v>AIC</v>
      </c>
      <c r="AY1679" s="447" t="str">
        <f t="shared" si="1100"/>
        <v>ERB</v>
      </c>
      <c r="AZ1679" s="447" t="str">
        <f t="shared" si="1100"/>
        <v>GRB</v>
      </c>
      <c r="BA1679" s="447" t="str">
        <f t="shared" si="1100"/>
        <v>Non-Op</v>
      </c>
      <c r="BC1679" s="449" t="s">
        <v>2100</v>
      </c>
      <c r="BD1679" s="552">
        <f t="shared" si="1081"/>
        <v>-116492.66</v>
      </c>
      <c r="BF1679" s="435"/>
      <c r="BG1679" s="435"/>
      <c r="BH1679" s="435"/>
      <c r="BI1679" s="435"/>
      <c r="BJ1679" s="435"/>
      <c r="BK1679" s="435"/>
      <c r="BL1679" s="435"/>
      <c r="BN1679" s="444"/>
    </row>
    <row r="1680" spans="1:66" s="28" customFormat="1" ht="12" customHeight="1">
      <c r="A1680" s="321">
        <v>25400821</v>
      </c>
      <c r="B1680" s="318" t="str">
        <f t="shared" si="1074"/>
        <v>25400821</v>
      </c>
      <c r="C1680" s="685" t="s">
        <v>2001</v>
      </c>
      <c r="D1680" s="445" t="s">
        <v>1165</v>
      </c>
      <c r="E1680" s="445"/>
      <c r="F1680" s="311">
        <v>43221</v>
      </c>
      <c r="G1680" s="445"/>
      <c r="H1680" s="547">
        <v>0</v>
      </c>
      <c r="I1680" s="547">
        <v>0</v>
      </c>
      <c r="J1680" s="547">
        <v>0</v>
      </c>
      <c r="K1680" s="547">
        <v>0</v>
      </c>
      <c r="L1680" s="547">
        <v>0</v>
      </c>
      <c r="M1680" s="547">
        <v>0</v>
      </c>
      <c r="N1680" s="547">
        <v>0</v>
      </c>
      <c r="O1680" s="547">
        <v>0</v>
      </c>
      <c r="P1680" s="547">
        <v>0</v>
      </c>
      <c r="Q1680" s="547">
        <v>0</v>
      </c>
      <c r="R1680" s="547">
        <v>0</v>
      </c>
      <c r="S1680" s="547">
        <v>0</v>
      </c>
      <c r="T1680" s="547">
        <v>0</v>
      </c>
      <c r="U1680" s="547"/>
      <c r="V1680" s="547">
        <f t="shared" si="1075"/>
        <v>0</v>
      </c>
      <c r="W1680" s="358"/>
      <c r="X1680" s="359"/>
      <c r="Y1680" s="548">
        <f t="shared" si="1101"/>
        <v>0</v>
      </c>
      <c r="Z1680" s="549">
        <f t="shared" si="1101"/>
        <v>0</v>
      </c>
      <c r="AA1680" s="549">
        <f t="shared" si="1101"/>
        <v>0</v>
      </c>
      <c r="AB1680" s="282">
        <f t="shared" si="1067"/>
        <v>0</v>
      </c>
      <c r="AC1680" s="281">
        <f t="shared" si="1068"/>
        <v>0</v>
      </c>
      <c r="AD1680" s="549">
        <f t="shared" si="1076"/>
        <v>0</v>
      </c>
      <c r="AE1680" s="553">
        <f t="shared" si="1077"/>
        <v>0</v>
      </c>
      <c r="AF1680" s="282">
        <f t="shared" si="1078"/>
        <v>0</v>
      </c>
      <c r="AG1680" s="283">
        <f t="shared" si="1085"/>
        <v>0</v>
      </c>
      <c r="AH1680" s="281">
        <f t="shared" si="1082"/>
        <v>0</v>
      </c>
      <c r="AI1680" s="551">
        <f t="shared" si="1094"/>
        <v>0</v>
      </c>
      <c r="AJ1680" s="549">
        <f t="shared" si="1094"/>
        <v>0</v>
      </c>
      <c r="AK1680" s="549">
        <f t="shared" si="1094"/>
        <v>0</v>
      </c>
      <c r="AL1680" s="282">
        <f t="shared" si="1098"/>
        <v>0</v>
      </c>
      <c r="AM1680" s="281">
        <f t="shared" si="1099"/>
        <v>0</v>
      </c>
      <c r="AN1680" s="549">
        <f t="shared" si="1009"/>
        <v>0</v>
      </c>
      <c r="AO1680" s="549">
        <f t="shared" si="1010"/>
        <v>0</v>
      </c>
      <c r="AP1680" s="549">
        <f t="shared" si="1054"/>
        <v>0</v>
      </c>
      <c r="AQ1680" s="283">
        <f t="shared" si="1102"/>
        <v>0</v>
      </c>
      <c r="AR1680" s="281">
        <f t="shared" si="1092"/>
        <v>0</v>
      </c>
      <c r="AT1680" s="446" t="s">
        <v>2077</v>
      </c>
      <c r="AU1680" s="284"/>
      <c r="AV1680" s="447" t="str">
        <f t="shared" si="1097"/>
        <v>CA</v>
      </c>
      <c r="AW1680" s="447" t="str">
        <f t="shared" si="1097"/>
        <v>CL</v>
      </c>
      <c r="AX1680" s="447" t="str">
        <f t="shared" si="1097"/>
        <v>AIC</v>
      </c>
      <c r="AY1680" s="447" t="str">
        <f t="shared" si="1100"/>
        <v>ERB</v>
      </c>
      <c r="AZ1680" s="447" t="str">
        <f t="shared" si="1100"/>
        <v>GRB</v>
      </c>
      <c r="BA1680" s="447" t="str">
        <f t="shared" si="1100"/>
        <v>Non-Op</v>
      </c>
      <c r="BC1680" s="449" t="s">
        <v>2100</v>
      </c>
      <c r="BD1680" s="552">
        <f t="shared" si="1081"/>
        <v>0</v>
      </c>
      <c r="BF1680" s="448"/>
      <c r="BG1680" s="448"/>
      <c r="BH1680" s="448"/>
      <c r="BI1680" s="448"/>
      <c r="BJ1680" s="448"/>
      <c r="BK1680" s="448"/>
      <c r="BL1680" s="448"/>
      <c r="BN1680" s="444"/>
    </row>
    <row r="1681" spans="1:66" s="28" customFormat="1" ht="12" customHeight="1">
      <c r="A1681" s="321">
        <v>25400831</v>
      </c>
      <c r="B1681" s="318" t="str">
        <f t="shared" si="1074"/>
        <v>25400831</v>
      </c>
      <c r="C1681" s="685" t="s">
        <v>2002</v>
      </c>
      <c r="D1681" s="445" t="s">
        <v>1165</v>
      </c>
      <c r="E1681" s="445"/>
      <c r="F1681" s="311">
        <v>43221</v>
      </c>
      <c r="G1681" s="445"/>
      <c r="H1681" s="547">
        <v>0</v>
      </c>
      <c r="I1681" s="547">
        <v>0</v>
      </c>
      <c r="J1681" s="547">
        <v>0</v>
      </c>
      <c r="K1681" s="547">
        <v>0</v>
      </c>
      <c r="L1681" s="547">
        <v>0</v>
      </c>
      <c r="M1681" s="547">
        <v>0</v>
      </c>
      <c r="N1681" s="547">
        <v>0</v>
      </c>
      <c r="O1681" s="547">
        <v>0</v>
      </c>
      <c r="P1681" s="547">
        <v>0</v>
      </c>
      <c r="Q1681" s="547">
        <v>0</v>
      </c>
      <c r="R1681" s="547">
        <v>0</v>
      </c>
      <c r="S1681" s="547">
        <v>0</v>
      </c>
      <c r="T1681" s="547">
        <v>0</v>
      </c>
      <c r="U1681" s="547"/>
      <c r="V1681" s="547">
        <f t="shared" si="1075"/>
        <v>0</v>
      </c>
      <c r="W1681" s="358"/>
      <c r="X1681" s="359"/>
      <c r="Y1681" s="548">
        <f t="shared" si="1101"/>
        <v>0</v>
      </c>
      <c r="Z1681" s="549">
        <f t="shared" si="1101"/>
        <v>0</v>
      </c>
      <c r="AA1681" s="549">
        <f t="shared" si="1101"/>
        <v>0</v>
      </c>
      <c r="AB1681" s="282">
        <f t="shared" si="1067"/>
        <v>0</v>
      </c>
      <c r="AC1681" s="281">
        <f t="shared" si="1068"/>
        <v>0</v>
      </c>
      <c r="AD1681" s="549">
        <f t="shared" si="1076"/>
        <v>0</v>
      </c>
      <c r="AE1681" s="553">
        <f t="shared" si="1077"/>
        <v>0</v>
      </c>
      <c r="AF1681" s="282">
        <f t="shared" si="1078"/>
        <v>0</v>
      </c>
      <c r="AG1681" s="283">
        <f t="shared" si="1085"/>
        <v>0</v>
      </c>
      <c r="AH1681" s="281">
        <f t="shared" si="1082"/>
        <v>0</v>
      </c>
      <c r="AI1681" s="551">
        <f t="shared" si="1094"/>
        <v>0</v>
      </c>
      <c r="AJ1681" s="549">
        <f t="shared" si="1094"/>
        <v>0</v>
      </c>
      <c r="AK1681" s="549">
        <f t="shared" si="1094"/>
        <v>0</v>
      </c>
      <c r="AL1681" s="282">
        <f t="shared" si="1098"/>
        <v>0</v>
      </c>
      <c r="AM1681" s="281">
        <f t="shared" si="1099"/>
        <v>0</v>
      </c>
      <c r="AN1681" s="549">
        <f t="shared" si="1009"/>
        <v>0</v>
      </c>
      <c r="AO1681" s="549">
        <f t="shared" si="1010"/>
        <v>0</v>
      </c>
      <c r="AP1681" s="549">
        <f t="shared" si="1054"/>
        <v>0</v>
      </c>
      <c r="AQ1681" s="283">
        <f t="shared" si="1102"/>
        <v>0</v>
      </c>
      <c r="AR1681" s="281">
        <f t="shared" si="1092"/>
        <v>0</v>
      </c>
      <c r="AT1681" s="446" t="s">
        <v>2077</v>
      </c>
      <c r="AU1681" s="284"/>
      <c r="AV1681" s="447" t="str">
        <f t="shared" si="1097"/>
        <v>CA</v>
      </c>
      <c r="AW1681" s="447" t="str">
        <f t="shared" si="1097"/>
        <v>CL</v>
      </c>
      <c r="AX1681" s="447" t="str">
        <f t="shared" si="1097"/>
        <v>AIC</v>
      </c>
      <c r="AY1681" s="447" t="str">
        <f t="shared" si="1100"/>
        <v>ERB</v>
      </c>
      <c r="AZ1681" s="447" t="str">
        <f t="shared" si="1100"/>
        <v>GRB</v>
      </c>
      <c r="BA1681" s="447" t="str">
        <f t="shared" si="1100"/>
        <v>Non-Op</v>
      </c>
      <c r="BC1681" s="449" t="s">
        <v>2100</v>
      </c>
      <c r="BD1681" s="552">
        <f t="shared" si="1081"/>
        <v>0</v>
      </c>
      <c r="BF1681" s="448"/>
      <c r="BG1681" s="448"/>
      <c r="BH1681" s="448"/>
      <c r="BI1681" s="448"/>
      <c r="BJ1681" s="448"/>
      <c r="BK1681" s="448"/>
      <c r="BL1681" s="448"/>
      <c r="BN1681" s="444"/>
    </row>
    <row r="1682" spans="1:66" s="28" customFormat="1" ht="12" customHeight="1">
      <c r="A1682" s="362">
        <v>25400841</v>
      </c>
      <c r="B1682" s="313" t="str">
        <f t="shared" si="1074"/>
        <v>25400841</v>
      </c>
      <c r="C1682" s="521" t="s">
        <v>2374</v>
      </c>
      <c r="D1682" s="451" t="s">
        <v>1165</v>
      </c>
      <c r="E1682" s="451"/>
      <c r="F1682" s="300">
        <v>44136</v>
      </c>
      <c r="G1682" s="451"/>
      <c r="H1682" s="556">
        <v>0</v>
      </c>
      <c r="I1682" s="556">
        <v>0</v>
      </c>
      <c r="J1682" s="556">
        <v>0</v>
      </c>
      <c r="K1682" s="556">
        <v>0</v>
      </c>
      <c r="L1682" s="556">
        <v>0</v>
      </c>
      <c r="M1682" s="556">
        <v>0</v>
      </c>
      <c r="N1682" s="556">
        <v>0</v>
      </c>
      <c r="O1682" s="556">
        <v>0</v>
      </c>
      <c r="P1682" s="556">
        <v>0</v>
      </c>
      <c r="Q1682" s="556">
        <v>0</v>
      </c>
      <c r="R1682" s="556">
        <v>0</v>
      </c>
      <c r="S1682" s="556">
        <v>0</v>
      </c>
      <c r="T1682" s="556">
        <v>0</v>
      </c>
      <c r="U1682" s="556"/>
      <c r="V1682" s="556">
        <f t="shared" si="1075"/>
        <v>0</v>
      </c>
      <c r="W1682" s="360"/>
      <c r="X1682" s="361"/>
      <c r="Y1682" s="548">
        <f t="shared" si="1101"/>
        <v>0</v>
      </c>
      <c r="Z1682" s="549">
        <f t="shared" si="1101"/>
        <v>0</v>
      </c>
      <c r="AA1682" s="549">
        <f t="shared" si="1101"/>
        <v>0</v>
      </c>
      <c r="AB1682" s="282">
        <f t="shared" si="1067"/>
        <v>0</v>
      </c>
      <c r="AC1682" s="281">
        <f t="shared" si="1068"/>
        <v>0</v>
      </c>
      <c r="AD1682" s="549">
        <f t="shared" si="1076"/>
        <v>0</v>
      </c>
      <c r="AE1682" s="553">
        <f t="shared" si="1077"/>
        <v>0</v>
      </c>
      <c r="AF1682" s="282">
        <f t="shared" si="1078"/>
        <v>0</v>
      </c>
      <c r="AG1682" s="283">
        <f t="shared" ref="AG1682" si="1103">SUM(AD1682:AF1682)</f>
        <v>0</v>
      </c>
      <c r="AH1682" s="281">
        <f t="shared" si="1082"/>
        <v>0</v>
      </c>
      <c r="AI1682" s="551">
        <f t="shared" si="1094"/>
        <v>0</v>
      </c>
      <c r="AJ1682" s="549">
        <f t="shared" si="1094"/>
        <v>0</v>
      </c>
      <c r="AK1682" s="549">
        <f t="shared" si="1094"/>
        <v>0</v>
      </c>
      <c r="AL1682" s="282">
        <f t="shared" si="1098"/>
        <v>0</v>
      </c>
      <c r="AM1682" s="281">
        <f t="shared" si="1099"/>
        <v>0</v>
      </c>
      <c r="AN1682" s="549">
        <f t="shared" ref="AN1682:AN1746" si="1104">IF($D1682=AN$5,$V1682,IF($D1682=AN$4, $V1682*$AK$1,0))</f>
        <v>0</v>
      </c>
      <c r="AO1682" s="549">
        <f t="shared" ref="AO1682:AO1746" si="1105">IF($D1682=AO$5,$V1682,IF($D1682=AO$4, $V1682*$AK$2,0))</f>
        <v>0</v>
      </c>
      <c r="AP1682" s="549">
        <f t="shared" si="1054"/>
        <v>0</v>
      </c>
      <c r="AQ1682" s="283">
        <f t="shared" ref="AQ1682" si="1106">SUM(AN1682:AP1682)</f>
        <v>0</v>
      </c>
      <c r="AR1682" s="281">
        <f t="shared" si="1092"/>
        <v>0</v>
      </c>
      <c r="AT1682" s="446" t="s">
        <v>2077</v>
      </c>
      <c r="AU1682" s="284"/>
      <c r="AV1682" s="447" t="str">
        <f t="shared" si="1097"/>
        <v>CA</v>
      </c>
      <c r="AW1682" s="447" t="str">
        <f t="shared" si="1097"/>
        <v>CL</v>
      </c>
      <c r="AX1682" s="447" t="str">
        <f t="shared" si="1097"/>
        <v>AIC</v>
      </c>
      <c r="AY1682" s="447" t="str">
        <f t="shared" si="1100"/>
        <v>ERB</v>
      </c>
      <c r="AZ1682" s="447" t="str">
        <f t="shared" si="1100"/>
        <v>GRB</v>
      </c>
      <c r="BA1682" s="447" t="str">
        <f t="shared" si="1100"/>
        <v>Non-Op</v>
      </c>
      <c r="BC1682" s="449" t="s">
        <v>2100</v>
      </c>
      <c r="BD1682" s="552">
        <f t="shared" si="1081"/>
        <v>0</v>
      </c>
      <c r="BF1682" s="435"/>
      <c r="BG1682" s="435"/>
      <c r="BH1682" s="435"/>
      <c r="BI1682" s="435"/>
      <c r="BJ1682" s="435"/>
      <c r="BK1682" s="435"/>
      <c r="BL1682" s="435"/>
      <c r="BN1682" s="444"/>
    </row>
    <row r="1683" spans="1:66" s="28" customFormat="1" ht="12" customHeight="1">
      <c r="A1683" s="321">
        <v>25400851</v>
      </c>
      <c r="B1683" s="318" t="str">
        <f t="shared" si="1074"/>
        <v>25400851</v>
      </c>
      <c r="C1683" s="685" t="s">
        <v>2003</v>
      </c>
      <c r="D1683" s="445" t="s">
        <v>1165</v>
      </c>
      <c r="E1683" s="445"/>
      <c r="F1683" s="311">
        <v>43221</v>
      </c>
      <c r="G1683" s="445"/>
      <c r="H1683" s="547">
        <v>-1693229.34</v>
      </c>
      <c r="I1683" s="547">
        <v>-1086022.69</v>
      </c>
      <c r="J1683" s="547">
        <v>-577475.65</v>
      </c>
      <c r="K1683" s="547">
        <v>-94032.43</v>
      </c>
      <c r="L1683" s="547">
        <v>361554.85</v>
      </c>
      <c r="M1683" s="547">
        <v>-15881295.91</v>
      </c>
      <c r="N1683" s="547">
        <v>-14758058.66</v>
      </c>
      <c r="O1683" s="547">
        <v>-13450307.74</v>
      </c>
      <c r="P1683" s="547">
        <v>-12105671.23</v>
      </c>
      <c r="Q1683" s="547">
        <v>-10931726.470000001</v>
      </c>
      <c r="R1683" s="547">
        <v>-9643833.8499999996</v>
      </c>
      <c r="S1683" s="547">
        <v>-7709378.0300000003</v>
      </c>
      <c r="T1683" s="547">
        <v>-5504288.04</v>
      </c>
      <c r="U1683" s="547"/>
      <c r="V1683" s="547">
        <f t="shared" si="1075"/>
        <v>-7456250.5416666651</v>
      </c>
      <c r="W1683" s="358"/>
      <c r="X1683" s="359"/>
      <c r="Y1683" s="548">
        <f t="shared" si="1101"/>
        <v>0</v>
      </c>
      <c r="Z1683" s="549">
        <f t="shared" si="1101"/>
        <v>0</v>
      </c>
      <c r="AA1683" s="549">
        <f t="shared" si="1101"/>
        <v>0</v>
      </c>
      <c r="AB1683" s="282">
        <f t="shared" ref="AB1683:AB1750" si="1107">T1683-SUM(Y1683:AA1683)</f>
        <v>-5504288.04</v>
      </c>
      <c r="AC1683" s="281">
        <f t="shared" ref="AC1683:AC1750" si="1108">T1683-SUM(Y1683:AA1683)-AB1683</f>
        <v>0</v>
      </c>
      <c r="AD1683" s="549">
        <f t="shared" si="1076"/>
        <v>0</v>
      </c>
      <c r="AE1683" s="553">
        <f t="shared" si="1077"/>
        <v>0</v>
      </c>
      <c r="AF1683" s="282">
        <f t="shared" si="1078"/>
        <v>-5504288.04</v>
      </c>
      <c r="AG1683" s="283">
        <f t="shared" si="1085"/>
        <v>-5504288.04</v>
      </c>
      <c r="AH1683" s="281">
        <f t="shared" si="1082"/>
        <v>0</v>
      </c>
      <c r="AI1683" s="551">
        <f t="shared" si="1094"/>
        <v>0</v>
      </c>
      <c r="AJ1683" s="549">
        <f t="shared" si="1094"/>
        <v>0</v>
      </c>
      <c r="AK1683" s="549">
        <f t="shared" si="1094"/>
        <v>0</v>
      </c>
      <c r="AL1683" s="282">
        <f t="shared" si="1098"/>
        <v>-7456250.5416666651</v>
      </c>
      <c r="AM1683" s="281">
        <f t="shared" si="1099"/>
        <v>0</v>
      </c>
      <c r="AN1683" s="549">
        <f t="shared" si="1104"/>
        <v>0</v>
      </c>
      <c r="AO1683" s="549">
        <f t="shared" si="1105"/>
        <v>0</v>
      </c>
      <c r="AP1683" s="549">
        <f t="shared" si="1054"/>
        <v>-7456250.5416666651</v>
      </c>
      <c r="AQ1683" s="283">
        <f t="shared" si="1102"/>
        <v>-7456250.5416666651</v>
      </c>
      <c r="AR1683" s="281">
        <f t="shared" si="1092"/>
        <v>0</v>
      </c>
      <c r="AT1683" s="446" t="s">
        <v>2077</v>
      </c>
      <c r="AU1683" s="284"/>
      <c r="AV1683" s="447" t="str">
        <f t="shared" si="1097"/>
        <v>CA</v>
      </c>
      <c r="AW1683" s="447" t="str">
        <f t="shared" si="1097"/>
        <v>CL</v>
      </c>
      <c r="AX1683" s="447" t="str">
        <f t="shared" si="1097"/>
        <v>AIC</v>
      </c>
      <c r="AY1683" s="447" t="str">
        <f t="shared" si="1100"/>
        <v>ERB</v>
      </c>
      <c r="AZ1683" s="447" t="str">
        <f t="shared" si="1100"/>
        <v>GRB</v>
      </c>
      <c r="BA1683" s="447" t="str">
        <f t="shared" si="1100"/>
        <v>Non-Op</v>
      </c>
      <c r="BC1683" s="449" t="s">
        <v>2100</v>
      </c>
      <c r="BD1683" s="552">
        <f t="shared" si="1081"/>
        <v>-5504288.04</v>
      </c>
      <c r="BF1683" s="448"/>
      <c r="BG1683" s="448"/>
      <c r="BH1683" s="448"/>
      <c r="BI1683" s="448"/>
      <c r="BJ1683" s="448"/>
      <c r="BK1683" s="448"/>
      <c r="BL1683" s="448"/>
      <c r="BN1683" s="444"/>
    </row>
    <row r="1684" spans="1:66" s="28" customFormat="1" ht="12" customHeight="1">
      <c r="A1684" s="321">
        <v>25400861</v>
      </c>
      <c r="B1684" s="318" t="str">
        <f t="shared" si="1074"/>
        <v>25400861</v>
      </c>
      <c r="C1684" s="685" t="s">
        <v>2004</v>
      </c>
      <c r="D1684" s="445" t="s">
        <v>1165</v>
      </c>
      <c r="E1684" s="445"/>
      <c r="F1684" s="311">
        <v>43221</v>
      </c>
      <c r="G1684" s="445"/>
      <c r="H1684" s="547">
        <v>0</v>
      </c>
      <c r="I1684" s="547">
        <v>0</v>
      </c>
      <c r="J1684" s="547">
        <v>0</v>
      </c>
      <c r="K1684" s="547">
        <v>0</v>
      </c>
      <c r="L1684" s="547">
        <v>0</v>
      </c>
      <c r="M1684" s="547">
        <v>0</v>
      </c>
      <c r="N1684" s="547">
        <v>0</v>
      </c>
      <c r="O1684" s="547">
        <v>0</v>
      </c>
      <c r="P1684" s="547">
        <v>0</v>
      </c>
      <c r="Q1684" s="547">
        <v>0</v>
      </c>
      <c r="R1684" s="547">
        <v>0</v>
      </c>
      <c r="S1684" s="547">
        <v>0</v>
      </c>
      <c r="T1684" s="547">
        <v>0</v>
      </c>
      <c r="U1684" s="547"/>
      <c r="V1684" s="547">
        <f t="shared" si="1075"/>
        <v>0</v>
      </c>
      <c r="W1684" s="358"/>
      <c r="X1684" s="359"/>
      <c r="Y1684" s="548">
        <f t="shared" si="1101"/>
        <v>0</v>
      </c>
      <c r="Z1684" s="549">
        <f t="shared" si="1101"/>
        <v>0</v>
      </c>
      <c r="AA1684" s="549">
        <f t="shared" si="1101"/>
        <v>0</v>
      </c>
      <c r="AB1684" s="282">
        <f t="shared" si="1107"/>
        <v>0</v>
      </c>
      <c r="AC1684" s="281">
        <f t="shared" si="1108"/>
        <v>0</v>
      </c>
      <c r="AD1684" s="549">
        <f t="shared" si="1076"/>
        <v>0</v>
      </c>
      <c r="AE1684" s="553">
        <f t="shared" si="1077"/>
        <v>0</v>
      </c>
      <c r="AF1684" s="282">
        <f t="shared" si="1078"/>
        <v>0</v>
      </c>
      <c r="AG1684" s="283">
        <f t="shared" si="1085"/>
        <v>0</v>
      </c>
      <c r="AH1684" s="281">
        <f t="shared" si="1082"/>
        <v>0</v>
      </c>
      <c r="AI1684" s="551">
        <f t="shared" si="1094"/>
        <v>0</v>
      </c>
      <c r="AJ1684" s="549">
        <f t="shared" si="1094"/>
        <v>0</v>
      </c>
      <c r="AK1684" s="549">
        <f t="shared" si="1094"/>
        <v>0</v>
      </c>
      <c r="AL1684" s="282">
        <f t="shared" si="1098"/>
        <v>0</v>
      </c>
      <c r="AM1684" s="281">
        <f t="shared" si="1099"/>
        <v>0</v>
      </c>
      <c r="AN1684" s="549">
        <f t="shared" si="1104"/>
        <v>0</v>
      </c>
      <c r="AO1684" s="549">
        <f t="shared" si="1105"/>
        <v>0</v>
      </c>
      <c r="AP1684" s="549">
        <f t="shared" ref="AP1684:AP1765" si="1109">IF($D1684=AP$5,$V1684,IF($D1684=AP$4, $V1684*$AL$2,0))</f>
        <v>0</v>
      </c>
      <c r="AQ1684" s="283">
        <f t="shared" si="1102"/>
        <v>0</v>
      </c>
      <c r="AR1684" s="281">
        <f t="shared" si="1092"/>
        <v>0</v>
      </c>
      <c r="AT1684" s="446" t="s">
        <v>2077</v>
      </c>
      <c r="AU1684" s="284"/>
      <c r="AV1684" s="447" t="str">
        <f t="shared" si="1097"/>
        <v>CA</v>
      </c>
      <c r="AW1684" s="447" t="str">
        <f t="shared" si="1097"/>
        <v>CL</v>
      </c>
      <c r="AX1684" s="447" t="str">
        <f t="shared" si="1097"/>
        <v>AIC</v>
      </c>
      <c r="AY1684" s="447" t="str">
        <f t="shared" si="1100"/>
        <v>ERB</v>
      </c>
      <c r="AZ1684" s="447" t="str">
        <f t="shared" si="1100"/>
        <v>GRB</v>
      </c>
      <c r="BA1684" s="447" t="str">
        <f t="shared" si="1100"/>
        <v>Non-Op</v>
      </c>
      <c r="BC1684" s="449" t="s">
        <v>2100</v>
      </c>
      <c r="BD1684" s="552">
        <f t="shared" si="1081"/>
        <v>0</v>
      </c>
      <c r="BF1684" s="448"/>
      <c r="BG1684" s="448"/>
      <c r="BH1684" s="448"/>
      <c r="BI1684" s="448"/>
      <c r="BJ1684" s="448"/>
      <c r="BK1684" s="448"/>
      <c r="BL1684" s="448"/>
      <c r="BN1684" s="444"/>
    </row>
    <row r="1685" spans="1:66" s="28" customFormat="1" ht="12" customHeight="1">
      <c r="A1685" s="321">
        <v>25400871</v>
      </c>
      <c r="B1685" s="318" t="str">
        <f t="shared" si="1074"/>
        <v>25400871</v>
      </c>
      <c r="C1685" s="685" t="s">
        <v>2005</v>
      </c>
      <c r="D1685" s="445" t="s">
        <v>1165</v>
      </c>
      <c r="E1685" s="445"/>
      <c r="F1685" s="311">
        <v>43252</v>
      </c>
      <c r="G1685" s="445"/>
      <c r="H1685" s="547">
        <v>0</v>
      </c>
      <c r="I1685" s="547">
        <v>0</v>
      </c>
      <c r="J1685" s="547">
        <v>0</v>
      </c>
      <c r="K1685" s="547">
        <v>0</v>
      </c>
      <c r="L1685" s="547">
        <v>0</v>
      </c>
      <c r="M1685" s="547">
        <v>0</v>
      </c>
      <c r="N1685" s="547">
        <v>0</v>
      </c>
      <c r="O1685" s="547">
        <v>0</v>
      </c>
      <c r="P1685" s="547">
        <v>0</v>
      </c>
      <c r="Q1685" s="547">
        <v>0</v>
      </c>
      <c r="R1685" s="547">
        <v>0</v>
      </c>
      <c r="S1685" s="547">
        <v>0</v>
      </c>
      <c r="T1685" s="547">
        <v>0</v>
      </c>
      <c r="U1685" s="547"/>
      <c r="V1685" s="547">
        <f t="shared" si="1075"/>
        <v>0</v>
      </c>
      <c r="W1685" s="358"/>
      <c r="X1685" s="359"/>
      <c r="Y1685" s="548">
        <f t="shared" si="1101"/>
        <v>0</v>
      </c>
      <c r="Z1685" s="549">
        <f t="shared" si="1101"/>
        <v>0</v>
      </c>
      <c r="AA1685" s="549">
        <f t="shared" si="1101"/>
        <v>0</v>
      </c>
      <c r="AB1685" s="282">
        <f t="shared" si="1107"/>
        <v>0</v>
      </c>
      <c r="AC1685" s="281">
        <f t="shared" si="1108"/>
        <v>0</v>
      </c>
      <c r="AD1685" s="549">
        <f t="shared" si="1076"/>
        <v>0</v>
      </c>
      <c r="AE1685" s="553">
        <f t="shared" si="1077"/>
        <v>0</v>
      </c>
      <c r="AF1685" s="282">
        <f t="shared" si="1078"/>
        <v>0</v>
      </c>
      <c r="AG1685" s="283">
        <f t="shared" si="1085"/>
        <v>0</v>
      </c>
      <c r="AH1685" s="281">
        <f t="shared" si="1082"/>
        <v>0</v>
      </c>
      <c r="AI1685" s="551">
        <f t="shared" si="1094"/>
        <v>0</v>
      </c>
      <c r="AJ1685" s="549">
        <f t="shared" si="1094"/>
        <v>0</v>
      </c>
      <c r="AK1685" s="549">
        <f t="shared" si="1094"/>
        <v>0</v>
      </c>
      <c r="AL1685" s="282">
        <f t="shared" si="1098"/>
        <v>0</v>
      </c>
      <c r="AM1685" s="281">
        <f t="shared" si="1099"/>
        <v>0</v>
      </c>
      <c r="AN1685" s="549">
        <f t="shared" si="1104"/>
        <v>0</v>
      </c>
      <c r="AO1685" s="549">
        <f t="shared" si="1105"/>
        <v>0</v>
      </c>
      <c r="AP1685" s="549">
        <f t="shared" si="1109"/>
        <v>0</v>
      </c>
      <c r="AQ1685" s="283">
        <f t="shared" ref="AQ1685" si="1110">SUM(AN1685:AP1685)</f>
        <v>0</v>
      </c>
      <c r="AR1685" s="281">
        <f t="shared" si="1092"/>
        <v>0</v>
      </c>
      <c r="AT1685" s="446" t="s">
        <v>2077</v>
      </c>
      <c r="AU1685" s="284"/>
      <c r="AV1685" s="447" t="str">
        <f t="shared" si="1097"/>
        <v>CA</v>
      </c>
      <c r="AW1685" s="447" t="str">
        <f t="shared" si="1097"/>
        <v>CL</v>
      </c>
      <c r="AX1685" s="447" t="str">
        <f t="shared" si="1097"/>
        <v>AIC</v>
      </c>
      <c r="AY1685" s="447" t="str">
        <f t="shared" si="1100"/>
        <v>ERB</v>
      </c>
      <c r="AZ1685" s="447" t="str">
        <f t="shared" si="1100"/>
        <v>GRB</v>
      </c>
      <c r="BA1685" s="447" t="str">
        <f t="shared" si="1100"/>
        <v>Non-Op</v>
      </c>
      <c r="BC1685" s="449" t="s">
        <v>2100</v>
      </c>
      <c r="BD1685" s="552">
        <f t="shared" si="1081"/>
        <v>0</v>
      </c>
      <c r="BF1685" s="448"/>
      <c r="BG1685" s="448"/>
      <c r="BH1685" s="448"/>
      <c r="BI1685" s="448"/>
      <c r="BJ1685" s="448"/>
      <c r="BK1685" s="448"/>
      <c r="BL1685" s="448"/>
      <c r="BN1685" s="444"/>
    </row>
    <row r="1686" spans="1:66" s="28" customFormat="1" ht="12" customHeight="1">
      <c r="A1686" s="321">
        <v>25400881</v>
      </c>
      <c r="B1686" s="318" t="str">
        <f t="shared" si="1074"/>
        <v>25400881</v>
      </c>
      <c r="C1686" s="685" t="s">
        <v>2006</v>
      </c>
      <c r="D1686" s="445" t="s">
        <v>1165</v>
      </c>
      <c r="E1686" s="445"/>
      <c r="F1686" s="311">
        <v>43221</v>
      </c>
      <c r="G1686" s="445"/>
      <c r="H1686" s="547">
        <v>0</v>
      </c>
      <c r="I1686" s="547">
        <v>0</v>
      </c>
      <c r="J1686" s="547">
        <v>0</v>
      </c>
      <c r="K1686" s="547">
        <v>0</v>
      </c>
      <c r="L1686" s="547">
        <v>0</v>
      </c>
      <c r="M1686" s="547">
        <v>0</v>
      </c>
      <c r="N1686" s="547">
        <v>0</v>
      </c>
      <c r="O1686" s="547">
        <v>0</v>
      </c>
      <c r="P1686" s="547">
        <v>0</v>
      </c>
      <c r="Q1686" s="547">
        <v>0</v>
      </c>
      <c r="R1686" s="547">
        <v>0</v>
      </c>
      <c r="S1686" s="547">
        <v>0</v>
      </c>
      <c r="T1686" s="547">
        <v>0</v>
      </c>
      <c r="U1686" s="547"/>
      <c r="V1686" s="547">
        <f t="shared" si="1075"/>
        <v>0</v>
      </c>
      <c r="W1686" s="358"/>
      <c r="X1686" s="359"/>
      <c r="Y1686" s="548">
        <f t="shared" si="1101"/>
        <v>0</v>
      </c>
      <c r="Z1686" s="549">
        <f t="shared" si="1101"/>
        <v>0</v>
      </c>
      <c r="AA1686" s="549">
        <f t="shared" si="1101"/>
        <v>0</v>
      </c>
      <c r="AB1686" s="282">
        <f t="shared" si="1107"/>
        <v>0</v>
      </c>
      <c r="AC1686" s="281">
        <f t="shared" si="1108"/>
        <v>0</v>
      </c>
      <c r="AD1686" s="549">
        <f t="shared" si="1076"/>
        <v>0</v>
      </c>
      <c r="AE1686" s="553">
        <f t="shared" si="1077"/>
        <v>0</v>
      </c>
      <c r="AF1686" s="282">
        <f t="shared" si="1078"/>
        <v>0</v>
      </c>
      <c r="AG1686" s="283">
        <f t="shared" si="1085"/>
        <v>0</v>
      </c>
      <c r="AH1686" s="281">
        <f t="shared" si="1082"/>
        <v>0</v>
      </c>
      <c r="AI1686" s="551">
        <f t="shared" si="1094"/>
        <v>0</v>
      </c>
      <c r="AJ1686" s="549">
        <f t="shared" si="1094"/>
        <v>0</v>
      </c>
      <c r="AK1686" s="549">
        <f t="shared" si="1094"/>
        <v>0</v>
      </c>
      <c r="AL1686" s="282">
        <f t="shared" si="1098"/>
        <v>0</v>
      </c>
      <c r="AM1686" s="281">
        <f t="shared" si="1099"/>
        <v>0</v>
      </c>
      <c r="AN1686" s="549">
        <f t="shared" si="1104"/>
        <v>0</v>
      </c>
      <c r="AO1686" s="549">
        <f t="shared" si="1105"/>
        <v>0</v>
      </c>
      <c r="AP1686" s="549">
        <f t="shared" si="1109"/>
        <v>0</v>
      </c>
      <c r="AQ1686" s="283">
        <f t="shared" si="1102"/>
        <v>0</v>
      </c>
      <c r="AR1686" s="281">
        <f t="shared" si="1092"/>
        <v>0</v>
      </c>
      <c r="AT1686" s="446" t="s">
        <v>2077</v>
      </c>
      <c r="AU1686" s="284"/>
      <c r="AV1686" s="447" t="str">
        <f t="shared" si="1097"/>
        <v>CA</v>
      </c>
      <c r="AW1686" s="447" t="str">
        <f t="shared" si="1097"/>
        <v>CL</v>
      </c>
      <c r="AX1686" s="447" t="str">
        <f t="shared" si="1097"/>
        <v>AIC</v>
      </c>
      <c r="AY1686" s="447" t="str">
        <f t="shared" si="1100"/>
        <v>ERB</v>
      </c>
      <c r="AZ1686" s="447" t="str">
        <f t="shared" si="1100"/>
        <v>GRB</v>
      </c>
      <c r="BA1686" s="447" t="str">
        <f t="shared" si="1100"/>
        <v>Non-Op</v>
      </c>
      <c r="BC1686" s="449" t="s">
        <v>2100</v>
      </c>
      <c r="BD1686" s="552">
        <f t="shared" si="1081"/>
        <v>0</v>
      </c>
      <c r="BF1686" s="448"/>
      <c r="BG1686" s="448"/>
      <c r="BH1686" s="448"/>
      <c r="BI1686" s="448"/>
      <c r="BJ1686" s="448"/>
      <c r="BK1686" s="448"/>
      <c r="BL1686" s="448"/>
      <c r="BN1686" s="444"/>
    </row>
    <row r="1687" spans="1:66" s="28" customFormat="1" ht="12" customHeight="1">
      <c r="A1687" s="362">
        <v>25400891</v>
      </c>
      <c r="B1687" s="313" t="str">
        <f t="shared" si="1074"/>
        <v>25400891</v>
      </c>
      <c r="C1687" s="450" t="s">
        <v>2375</v>
      </c>
      <c r="D1687" s="451" t="s">
        <v>1165</v>
      </c>
      <c r="E1687" s="451"/>
      <c r="F1687" s="300">
        <v>43586</v>
      </c>
      <c r="G1687" s="451"/>
      <c r="H1687" s="556">
        <v>0</v>
      </c>
      <c r="I1687" s="556">
        <v>0</v>
      </c>
      <c r="J1687" s="556">
        <v>0</v>
      </c>
      <c r="K1687" s="556">
        <v>0</v>
      </c>
      <c r="L1687" s="556">
        <v>0</v>
      </c>
      <c r="M1687" s="556">
        <v>0</v>
      </c>
      <c r="N1687" s="556">
        <v>0</v>
      </c>
      <c r="O1687" s="556">
        <v>0</v>
      </c>
      <c r="P1687" s="556">
        <v>0</v>
      </c>
      <c r="Q1687" s="556">
        <v>0</v>
      </c>
      <c r="R1687" s="556">
        <v>0</v>
      </c>
      <c r="S1687" s="556">
        <v>0</v>
      </c>
      <c r="T1687" s="556">
        <v>0</v>
      </c>
      <c r="U1687" s="556"/>
      <c r="V1687" s="556">
        <f t="shared" si="1075"/>
        <v>0</v>
      </c>
      <c r="W1687" s="360"/>
      <c r="X1687" s="361"/>
      <c r="Y1687" s="548">
        <f t="shared" si="1101"/>
        <v>0</v>
      </c>
      <c r="Z1687" s="549">
        <f t="shared" si="1101"/>
        <v>0</v>
      </c>
      <c r="AA1687" s="549">
        <f t="shared" si="1101"/>
        <v>0</v>
      </c>
      <c r="AB1687" s="282">
        <f t="shared" si="1107"/>
        <v>0</v>
      </c>
      <c r="AC1687" s="281">
        <f t="shared" si="1108"/>
        <v>0</v>
      </c>
      <c r="AD1687" s="549">
        <f t="shared" si="1076"/>
        <v>0</v>
      </c>
      <c r="AE1687" s="553">
        <f t="shared" si="1077"/>
        <v>0</v>
      </c>
      <c r="AF1687" s="282">
        <f t="shared" si="1078"/>
        <v>0</v>
      </c>
      <c r="AG1687" s="283">
        <f t="shared" si="1085"/>
        <v>0</v>
      </c>
      <c r="AH1687" s="281">
        <f t="shared" si="1082"/>
        <v>0</v>
      </c>
      <c r="AI1687" s="551">
        <f t="shared" si="1094"/>
        <v>0</v>
      </c>
      <c r="AJ1687" s="549">
        <f t="shared" si="1094"/>
        <v>0</v>
      </c>
      <c r="AK1687" s="549">
        <f t="shared" si="1094"/>
        <v>0</v>
      </c>
      <c r="AL1687" s="282">
        <f t="shared" si="1098"/>
        <v>0</v>
      </c>
      <c r="AM1687" s="281">
        <f t="shared" si="1099"/>
        <v>0</v>
      </c>
      <c r="AN1687" s="549">
        <f t="shared" si="1104"/>
        <v>0</v>
      </c>
      <c r="AO1687" s="549">
        <f t="shared" si="1105"/>
        <v>0</v>
      </c>
      <c r="AP1687" s="549">
        <f t="shared" si="1109"/>
        <v>0</v>
      </c>
      <c r="AQ1687" s="283">
        <f t="shared" ref="AQ1687" si="1111">SUM(AN1687:AP1687)</f>
        <v>0</v>
      </c>
      <c r="AR1687" s="281">
        <f t="shared" si="1092"/>
        <v>0</v>
      </c>
      <c r="AT1687" s="446" t="s">
        <v>2077</v>
      </c>
      <c r="AU1687" s="284"/>
      <c r="AV1687" s="447" t="str">
        <f t="shared" si="1097"/>
        <v>CA</v>
      </c>
      <c r="AW1687" s="447" t="str">
        <f t="shared" si="1097"/>
        <v>CL</v>
      </c>
      <c r="AX1687" s="447" t="str">
        <f t="shared" si="1097"/>
        <v>AIC</v>
      </c>
      <c r="AY1687" s="447" t="str">
        <f t="shared" si="1100"/>
        <v>ERB</v>
      </c>
      <c r="AZ1687" s="447" t="str">
        <f t="shared" si="1100"/>
        <v>GRB</v>
      </c>
      <c r="BA1687" s="447" t="str">
        <f t="shared" si="1100"/>
        <v>Non-Op</v>
      </c>
      <c r="BC1687" s="449" t="s">
        <v>2100</v>
      </c>
      <c r="BD1687" s="552">
        <f t="shared" si="1081"/>
        <v>0</v>
      </c>
      <c r="BF1687" s="435"/>
      <c r="BG1687" s="435"/>
      <c r="BH1687" s="435"/>
      <c r="BI1687" s="435"/>
      <c r="BJ1687" s="435"/>
      <c r="BK1687" s="435"/>
      <c r="BL1687" s="435"/>
      <c r="BN1687" s="444"/>
    </row>
    <row r="1688" spans="1:66" s="28" customFormat="1" ht="12" customHeight="1">
      <c r="A1688" s="362">
        <v>25400901</v>
      </c>
      <c r="B1688" s="313" t="str">
        <f t="shared" si="1074"/>
        <v>25400901</v>
      </c>
      <c r="C1688" s="450" t="s">
        <v>2376</v>
      </c>
      <c r="D1688" s="451" t="s">
        <v>1165</v>
      </c>
      <c r="E1688" s="451"/>
      <c r="F1688" s="300">
        <v>43952</v>
      </c>
      <c r="G1688" s="451"/>
      <c r="H1688" s="556">
        <v>0</v>
      </c>
      <c r="I1688" s="556">
        <v>0</v>
      </c>
      <c r="J1688" s="556">
        <v>0</v>
      </c>
      <c r="K1688" s="556">
        <v>0</v>
      </c>
      <c r="L1688" s="556">
        <v>0</v>
      </c>
      <c r="M1688" s="556">
        <v>0</v>
      </c>
      <c r="N1688" s="556">
        <v>0</v>
      </c>
      <c r="O1688" s="556">
        <v>0</v>
      </c>
      <c r="P1688" s="556">
        <v>0</v>
      </c>
      <c r="Q1688" s="556">
        <v>0</v>
      </c>
      <c r="R1688" s="556">
        <v>0</v>
      </c>
      <c r="S1688" s="556">
        <v>0</v>
      </c>
      <c r="T1688" s="556">
        <v>0</v>
      </c>
      <c r="U1688" s="556"/>
      <c r="V1688" s="556">
        <f t="shared" si="1075"/>
        <v>0</v>
      </c>
      <c r="W1688" s="360"/>
      <c r="X1688" s="361"/>
      <c r="Y1688" s="548">
        <f t="shared" si="1101"/>
        <v>0</v>
      </c>
      <c r="Z1688" s="549">
        <f t="shared" si="1101"/>
        <v>0</v>
      </c>
      <c r="AA1688" s="549">
        <f t="shared" si="1101"/>
        <v>0</v>
      </c>
      <c r="AB1688" s="282">
        <f t="shared" si="1107"/>
        <v>0</v>
      </c>
      <c r="AC1688" s="281">
        <f t="shared" si="1108"/>
        <v>0</v>
      </c>
      <c r="AD1688" s="549">
        <f t="shared" si="1076"/>
        <v>0</v>
      </c>
      <c r="AE1688" s="553">
        <f t="shared" si="1077"/>
        <v>0</v>
      </c>
      <c r="AF1688" s="282">
        <f t="shared" si="1078"/>
        <v>0</v>
      </c>
      <c r="AG1688" s="283">
        <f t="shared" si="1085"/>
        <v>0</v>
      </c>
      <c r="AH1688" s="281">
        <f t="shared" si="1082"/>
        <v>0</v>
      </c>
      <c r="AI1688" s="551">
        <f t="shared" si="1094"/>
        <v>0</v>
      </c>
      <c r="AJ1688" s="549">
        <f t="shared" si="1094"/>
        <v>0</v>
      </c>
      <c r="AK1688" s="549">
        <f t="shared" si="1094"/>
        <v>0</v>
      </c>
      <c r="AL1688" s="282">
        <f t="shared" si="1098"/>
        <v>0</v>
      </c>
      <c r="AM1688" s="281">
        <f t="shared" si="1099"/>
        <v>0</v>
      </c>
      <c r="AN1688" s="549">
        <f t="shared" si="1104"/>
        <v>0</v>
      </c>
      <c r="AO1688" s="549">
        <f t="shared" si="1105"/>
        <v>0</v>
      </c>
      <c r="AP1688" s="549">
        <f t="shared" si="1109"/>
        <v>0</v>
      </c>
      <c r="AQ1688" s="283">
        <f t="shared" ref="AQ1688" si="1112">SUM(AN1688:AP1688)</f>
        <v>0</v>
      </c>
      <c r="AR1688" s="281">
        <f t="shared" si="1092"/>
        <v>0</v>
      </c>
      <c r="AT1688" s="446" t="s">
        <v>2077</v>
      </c>
      <c r="AU1688" s="284"/>
      <c r="AV1688" s="447" t="str">
        <f t="shared" si="1097"/>
        <v>CA</v>
      </c>
      <c r="AW1688" s="447" t="str">
        <f t="shared" si="1097"/>
        <v>CL</v>
      </c>
      <c r="AX1688" s="447" t="str">
        <f t="shared" si="1097"/>
        <v>AIC</v>
      </c>
      <c r="AY1688" s="447" t="str">
        <f t="shared" si="1100"/>
        <v>ERB</v>
      </c>
      <c r="AZ1688" s="447" t="str">
        <f t="shared" si="1100"/>
        <v>GRB</v>
      </c>
      <c r="BA1688" s="447" t="str">
        <f t="shared" si="1100"/>
        <v>Non-Op</v>
      </c>
      <c r="BC1688" s="449" t="s">
        <v>2100</v>
      </c>
      <c r="BD1688" s="552">
        <f t="shared" si="1081"/>
        <v>0</v>
      </c>
      <c r="BF1688" s="435"/>
      <c r="BG1688" s="435"/>
      <c r="BH1688" s="435"/>
      <c r="BI1688" s="435"/>
      <c r="BJ1688" s="435"/>
      <c r="BK1688" s="435"/>
      <c r="BL1688" s="435"/>
      <c r="BN1688" s="444"/>
    </row>
    <row r="1689" spans="1:66" s="28" customFormat="1" ht="12" customHeight="1">
      <c r="A1689" s="362">
        <v>25400902</v>
      </c>
      <c r="B1689" s="313" t="str">
        <f t="shared" si="1074"/>
        <v>25400902</v>
      </c>
      <c r="C1689" s="450" t="s">
        <v>2377</v>
      </c>
      <c r="D1689" s="451" t="s">
        <v>1165</v>
      </c>
      <c r="E1689" s="451"/>
      <c r="F1689" s="300">
        <v>43586</v>
      </c>
      <c r="G1689" s="451"/>
      <c r="H1689" s="556">
        <v>0</v>
      </c>
      <c r="I1689" s="556">
        <v>0</v>
      </c>
      <c r="J1689" s="556">
        <v>0</v>
      </c>
      <c r="K1689" s="556">
        <v>0</v>
      </c>
      <c r="L1689" s="556">
        <v>0</v>
      </c>
      <c r="M1689" s="556">
        <v>0</v>
      </c>
      <c r="N1689" s="556">
        <v>0</v>
      </c>
      <c r="O1689" s="556">
        <v>0</v>
      </c>
      <c r="P1689" s="556">
        <v>0</v>
      </c>
      <c r="Q1689" s="556">
        <v>0</v>
      </c>
      <c r="R1689" s="556">
        <v>0</v>
      </c>
      <c r="S1689" s="556">
        <v>0</v>
      </c>
      <c r="T1689" s="556">
        <v>0</v>
      </c>
      <c r="U1689" s="556"/>
      <c r="V1689" s="556">
        <f t="shared" si="1075"/>
        <v>0</v>
      </c>
      <c r="W1689" s="360"/>
      <c r="X1689" s="361"/>
      <c r="Y1689" s="548">
        <f t="shared" si="1101"/>
        <v>0</v>
      </c>
      <c r="Z1689" s="549">
        <f t="shared" si="1101"/>
        <v>0</v>
      </c>
      <c r="AA1689" s="549">
        <f t="shared" si="1101"/>
        <v>0</v>
      </c>
      <c r="AB1689" s="282">
        <f t="shared" si="1107"/>
        <v>0</v>
      </c>
      <c r="AC1689" s="281">
        <f t="shared" si="1108"/>
        <v>0</v>
      </c>
      <c r="AD1689" s="549">
        <f t="shared" si="1076"/>
        <v>0</v>
      </c>
      <c r="AE1689" s="553">
        <f t="shared" si="1077"/>
        <v>0</v>
      </c>
      <c r="AF1689" s="282">
        <f t="shared" si="1078"/>
        <v>0</v>
      </c>
      <c r="AG1689" s="283">
        <f t="shared" si="1085"/>
        <v>0</v>
      </c>
      <c r="AH1689" s="281">
        <f t="shared" si="1082"/>
        <v>0</v>
      </c>
      <c r="AI1689" s="551">
        <f t="shared" si="1094"/>
        <v>0</v>
      </c>
      <c r="AJ1689" s="549">
        <f t="shared" si="1094"/>
        <v>0</v>
      </c>
      <c r="AK1689" s="549">
        <f t="shared" si="1094"/>
        <v>0</v>
      </c>
      <c r="AL1689" s="282">
        <f t="shared" si="1098"/>
        <v>0</v>
      </c>
      <c r="AM1689" s="281">
        <f t="shared" si="1099"/>
        <v>0</v>
      </c>
      <c r="AN1689" s="549">
        <f t="shared" si="1104"/>
        <v>0</v>
      </c>
      <c r="AO1689" s="549">
        <f t="shared" si="1105"/>
        <v>0</v>
      </c>
      <c r="AP1689" s="549">
        <f t="shared" si="1109"/>
        <v>0</v>
      </c>
      <c r="AQ1689" s="283">
        <f t="shared" ref="AQ1689" si="1113">SUM(AN1689:AP1689)</f>
        <v>0</v>
      </c>
      <c r="AR1689" s="281">
        <f t="shared" si="1092"/>
        <v>0</v>
      </c>
      <c r="AT1689" s="446" t="s">
        <v>2077</v>
      </c>
      <c r="AU1689" s="284"/>
      <c r="AV1689" s="447" t="str">
        <f t="shared" si="1097"/>
        <v>CA</v>
      </c>
      <c r="AW1689" s="447" t="str">
        <f t="shared" si="1097"/>
        <v>CL</v>
      </c>
      <c r="AX1689" s="447" t="str">
        <f t="shared" si="1097"/>
        <v>AIC</v>
      </c>
      <c r="AY1689" s="447" t="str">
        <f t="shared" si="1100"/>
        <v>ERB</v>
      </c>
      <c r="AZ1689" s="447" t="str">
        <f t="shared" si="1100"/>
        <v>GRB</v>
      </c>
      <c r="BA1689" s="447" t="str">
        <f t="shared" si="1100"/>
        <v>Non-Op</v>
      </c>
      <c r="BC1689" s="449" t="s">
        <v>2100</v>
      </c>
      <c r="BD1689" s="552">
        <f t="shared" si="1081"/>
        <v>0</v>
      </c>
      <c r="BF1689" s="435"/>
      <c r="BG1689" s="435"/>
      <c r="BH1689" s="435"/>
      <c r="BI1689" s="435"/>
      <c r="BJ1689" s="435"/>
      <c r="BK1689" s="435"/>
      <c r="BL1689" s="435"/>
      <c r="BN1689" s="444"/>
    </row>
    <row r="1690" spans="1:66" s="28" customFormat="1" ht="12" customHeight="1">
      <c r="A1690" s="362">
        <v>25400912</v>
      </c>
      <c r="B1690" s="313" t="str">
        <f t="shared" si="1074"/>
        <v>25400912</v>
      </c>
      <c r="C1690" s="450" t="s">
        <v>2378</v>
      </c>
      <c r="D1690" s="451" t="s">
        <v>1165</v>
      </c>
      <c r="E1690" s="451"/>
      <c r="F1690" s="300">
        <v>43586</v>
      </c>
      <c r="G1690" s="451"/>
      <c r="H1690" s="556">
        <v>-688097.41</v>
      </c>
      <c r="I1690" s="556">
        <v>-495145.95</v>
      </c>
      <c r="J1690" s="556">
        <v>-310371.87</v>
      </c>
      <c r="K1690" s="556">
        <v>-138517.66</v>
      </c>
      <c r="L1690" s="556">
        <v>20875.900000000001</v>
      </c>
      <c r="M1690" s="556">
        <v>166087.44</v>
      </c>
      <c r="N1690" s="556">
        <v>-1475236.47</v>
      </c>
      <c r="O1690" s="556">
        <v>-1353031.25</v>
      </c>
      <c r="P1690" s="556">
        <v>-1238091.78</v>
      </c>
      <c r="Q1690" s="556">
        <v>-1125588.56</v>
      </c>
      <c r="R1690" s="556">
        <v>-994298</v>
      </c>
      <c r="S1690" s="556">
        <v>-802287.16</v>
      </c>
      <c r="T1690" s="556">
        <v>-613840.39</v>
      </c>
      <c r="U1690" s="556"/>
      <c r="V1690" s="556">
        <f t="shared" si="1075"/>
        <v>-699714.52166666684</v>
      </c>
      <c r="W1690" s="360"/>
      <c r="X1690" s="361"/>
      <c r="Y1690" s="548">
        <f t="shared" si="1101"/>
        <v>0</v>
      </c>
      <c r="Z1690" s="549">
        <f t="shared" si="1101"/>
        <v>0</v>
      </c>
      <c r="AA1690" s="549">
        <f t="shared" si="1101"/>
        <v>0</v>
      </c>
      <c r="AB1690" s="282">
        <f t="shared" si="1107"/>
        <v>-613840.39</v>
      </c>
      <c r="AC1690" s="281">
        <f t="shared" si="1108"/>
        <v>0</v>
      </c>
      <c r="AD1690" s="549">
        <f t="shared" si="1076"/>
        <v>0</v>
      </c>
      <c r="AE1690" s="553">
        <f t="shared" si="1077"/>
        <v>0</v>
      </c>
      <c r="AF1690" s="282">
        <f t="shared" si="1078"/>
        <v>-613840.39</v>
      </c>
      <c r="AG1690" s="283">
        <f t="shared" si="1085"/>
        <v>-613840.39</v>
      </c>
      <c r="AH1690" s="281">
        <f t="shared" si="1082"/>
        <v>0</v>
      </c>
      <c r="AI1690" s="551">
        <f t="shared" ref="AI1690:AK1721" si="1114">IF($D1690=AI$5,$V1690,0)</f>
        <v>0</v>
      </c>
      <c r="AJ1690" s="549">
        <f t="shared" si="1114"/>
        <v>0</v>
      </c>
      <c r="AK1690" s="549">
        <f t="shared" si="1114"/>
        <v>0</v>
      </c>
      <c r="AL1690" s="282">
        <f t="shared" si="1098"/>
        <v>-699714.52166666684</v>
      </c>
      <c r="AM1690" s="281">
        <f t="shared" si="1099"/>
        <v>0</v>
      </c>
      <c r="AN1690" s="549">
        <f t="shared" si="1104"/>
        <v>0</v>
      </c>
      <c r="AO1690" s="549">
        <f t="shared" si="1105"/>
        <v>0</v>
      </c>
      <c r="AP1690" s="549">
        <f t="shared" si="1109"/>
        <v>-699714.52166666684</v>
      </c>
      <c r="AQ1690" s="283">
        <f t="shared" ref="AQ1690:AQ1692" si="1115">SUM(AN1690:AP1690)</f>
        <v>-699714.52166666684</v>
      </c>
      <c r="AR1690" s="281">
        <f t="shared" si="1092"/>
        <v>0</v>
      </c>
      <c r="AT1690" s="446" t="s">
        <v>2077</v>
      </c>
      <c r="AU1690" s="284"/>
      <c r="AV1690" s="447" t="str">
        <f t="shared" si="1097"/>
        <v>CA</v>
      </c>
      <c r="AW1690" s="447" t="str">
        <f t="shared" si="1097"/>
        <v>CL</v>
      </c>
      <c r="AX1690" s="447" t="str">
        <f t="shared" si="1097"/>
        <v>AIC</v>
      </c>
      <c r="AY1690" s="447" t="str">
        <f t="shared" si="1100"/>
        <v>ERB</v>
      </c>
      <c r="AZ1690" s="447" t="str">
        <f t="shared" si="1100"/>
        <v>GRB</v>
      </c>
      <c r="BA1690" s="447" t="str">
        <f t="shared" si="1100"/>
        <v>Non-Op</v>
      </c>
      <c r="BC1690" s="449" t="s">
        <v>2100</v>
      </c>
      <c r="BD1690" s="552">
        <f t="shared" si="1081"/>
        <v>-613840.39</v>
      </c>
      <c r="BF1690" s="435"/>
      <c r="BG1690" s="435"/>
      <c r="BH1690" s="435"/>
      <c r="BI1690" s="435"/>
      <c r="BJ1690" s="435"/>
      <c r="BK1690" s="435"/>
      <c r="BL1690" s="435"/>
      <c r="BN1690" s="444"/>
    </row>
    <row r="1691" spans="1:66" s="28" customFormat="1" ht="12" customHeight="1">
      <c r="A1691" s="362">
        <v>25400931</v>
      </c>
      <c r="B1691" s="313" t="str">
        <f t="shared" si="1074"/>
        <v>25400931</v>
      </c>
      <c r="C1691" s="450" t="s">
        <v>2355</v>
      </c>
      <c r="D1691" s="451" t="s">
        <v>2092</v>
      </c>
      <c r="E1691" s="451"/>
      <c r="F1691" s="300">
        <v>43800</v>
      </c>
      <c r="G1691" s="451"/>
      <c r="H1691" s="556">
        <v>-13193615.789999999</v>
      </c>
      <c r="I1691" s="556">
        <v>-13084094.01</v>
      </c>
      <c r="J1691" s="556">
        <v>-12967907.75</v>
      </c>
      <c r="K1691" s="556">
        <v>-12881968.720000001</v>
      </c>
      <c r="L1691" s="556">
        <v>-12786269.49</v>
      </c>
      <c r="M1691" s="556">
        <v>-12655132.07</v>
      </c>
      <c r="N1691" s="556">
        <v>-12540405.300000001</v>
      </c>
      <c r="O1691" s="556">
        <v>-12445602.52</v>
      </c>
      <c r="P1691" s="556">
        <v>-12318015.880000001</v>
      </c>
      <c r="Q1691" s="556">
        <v>-12169104.25</v>
      </c>
      <c r="R1691" s="556">
        <v>-12061155.98</v>
      </c>
      <c r="S1691" s="556">
        <v>-11950947.34</v>
      </c>
      <c r="T1691" s="556">
        <v>-11836548.939999999</v>
      </c>
      <c r="U1691" s="556"/>
      <c r="V1691" s="556">
        <f t="shared" ref="V1691:V1758" si="1116">(H1691+T1691+SUM(I1691:S1691)*2)/24</f>
        <v>-12531307.139583334</v>
      </c>
      <c r="W1691" s="360"/>
      <c r="X1691" s="361"/>
      <c r="Y1691" s="548">
        <f t="shared" si="1101"/>
        <v>0</v>
      </c>
      <c r="Z1691" s="549">
        <f t="shared" si="1101"/>
        <v>-11836548.939999999</v>
      </c>
      <c r="AA1691" s="549">
        <f t="shared" si="1101"/>
        <v>0</v>
      </c>
      <c r="AB1691" s="282">
        <f t="shared" si="1107"/>
        <v>0</v>
      </c>
      <c r="AC1691" s="281">
        <f t="shared" si="1108"/>
        <v>0</v>
      </c>
      <c r="AD1691" s="549">
        <f t="shared" ref="AD1691:AD1758" si="1117">IF($D1691=AD$5,$T1691,IF($D1691=AD$4, $T1691*$AK$1,0))</f>
        <v>0</v>
      </c>
      <c r="AE1691" s="553">
        <f t="shared" ref="AE1691:AE1758" si="1118">IF($D1691=AE$5,$T1691,IF($D1691=AE$4, $T1691*$AK$2,0))</f>
        <v>0</v>
      </c>
      <c r="AF1691" s="282">
        <f t="shared" ref="AF1691:AF1758" si="1119">IF($D1691=AF$5,$T1691,IF($D1691=AF$4, $T1691*$AL$2,0))</f>
        <v>0</v>
      </c>
      <c r="AG1691" s="283">
        <f t="shared" si="1085"/>
        <v>0</v>
      </c>
      <c r="AH1691" s="281">
        <f t="shared" si="1082"/>
        <v>0</v>
      </c>
      <c r="AI1691" s="551">
        <f t="shared" si="1114"/>
        <v>0</v>
      </c>
      <c r="AJ1691" s="549">
        <f t="shared" si="1114"/>
        <v>-12531307.139583334</v>
      </c>
      <c r="AK1691" s="549">
        <f t="shared" si="1114"/>
        <v>0</v>
      </c>
      <c r="AL1691" s="282">
        <f t="shared" si="1098"/>
        <v>0</v>
      </c>
      <c r="AM1691" s="281">
        <f t="shared" si="1099"/>
        <v>0</v>
      </c>
      <c r="AN1691" s="549">
        <f t="shared" si="1104"/>
        <v>0</v>
      </c>
      <c r="AO1691" s="549">
        <f t="shared" si="1105"/>
        <v>0</v>
      </c>
      <c r="AP1691" s="549">
        <f t="shared" si="1109"/>
        <v>0</v>
      </c>
      <c r="AQ1691" s="283">
        <f t="shared" si="1115"/>
        <v>0</v>
      </c>
      <c r="AR1691" s="281">
        <f t="shared" si="1092"/>
        <v>0</v>
      </c>
      <c r="AT1691" s="446"/>
      <c r="AU1691" s="284"/>
      <c r="AV1691" s="447" t="str">
        <f t="shared" si="1097"/>
        <v>CA</v>
      </c>
      <c r="AW1691" s="447" t="str">
        <f t="shared" si="1097"/>
        <v>CL</v>
      </c>
      <c r="AX1691" s="447" t="str">
        <f t="shared" si="1097"/>
        <v>AIC</v>
      </c>
      <c r="AY1691" s="447" t="str">
        <f t="shared" si="1100"/>
        <v>ERB</v>
      </c>
      <c r="AZ1691" s="447" t="str">
        <f t="shared" si="1100"/>
        <v>GRB</v>
      </c>
      <c r="BA1691" s="447" t="str">
        <f t="shared" si="1100"/>
        <v>Non-Op</v>
      </c>
      <c r="BC1691" s="445" t="s">
        <v>2368</v>
      </c>
      <c r="BD1691" s="552">
        <f t="shared" si="1081"/>
        <v>-11836548.939999999</v>
      </c>
      <c r="BF1691" s="435"/>
      <c r="BG1691" s="435"/>
      <c r="BH1691" s="435"/>
      <c r="BI1691" s="435"/>
      <c r="BJ1691" s="435"/>
      <c r="BK1691" s="435"/>
      <c r="BL1691" s="435"/>
      <c r="BN1691" s="444"/>
    </row>
    <row r="1692" spans="1:66" s="28" customFormat="1" ht="12" customHeight="1">
      <c r="A1692" s="362">
        <v>25400941</v>
      </c>
      <c r="B1692" s="313" t="str">
        <f t="shared" si="1074"/>
        <v>25400941</v>
      </c>
      <c r="C1692" s="450" t="s">
        <v>2379</v>
      </c>
      <c r="D1692" s="451" t="s">
        <v>2092</v>
      </c>
      <c r="E1692" s="451"/>
      <c r="F1692" s="300">
        <v>43800</v>
      </c>
      <c r="G1692" s="451"/>
      <c r="H1692" s="556">
        <v>26753.26</v>
      </c>
      <c r="I1692" s="556">
        <v>26753.26</v>
      </c>
      <c r="J1692" s="556">
        <v>26753.26</v>
      </c>
      <c r="K1692" s="556">
        <v>26753.26</v>
      </c>
      <c r="L1692" s="556">
        <v>26753.26</v>
      </c>
      <c r="M1692" s="556">
        <v>26753.26</v>
      </c>
      <c r="N1692" s="556">
        <v>26753.26</v>
      </c>
      <c r="O1692" s="556">
        <v>26753.26</v>
      </c>
      <c r="P1692" s="556">
        <v>26753.26</v>
      </c>
      <c r="Q1692" s="556">
        <v>26753.26</v>
      </c>
      <c r="R1692" s="556">
        <v>26753.26</v>
      </c>
      <c r="S1692" s="556">
        <v>26753.26</v>
      </c>
      <c r="T1692" s="556">
        <v>26753.26</v>
      </c>
      <c r="U1692" s="556"/>
      <c r="V1692" s="556">
        <f t="shared" si="1116"/>
        <v>26753.260000000006</v>
      </c>
      <c r="W1692" s="360"/>
      <c r="X1692" s="361"/>
      <c r="Y1692" s="548">
        <f t="shared" si="1101"/>
        <v>0</v>
      </c>
      <c r="Z1692" s="549">
        <f t="shared" si="1101"/>
        <v>26753.26</v>
      </c>
      <c r="AA1692" s="549">
        <f t="shared" si="1101"/>
        <v>0</v>
      </c>
      <c r="AB1692" s="282">
        <f t="shared" si="1107"/>
        <v>0</v>
      </c>
      <c r="AC1692" s="281">
        <f t="shared" si="1108"/>
        <v>0</v>
      </c>
      <c r="AD1692" s="549">
        <f t="shared" si="1117"/>
        <v>0</v>
      </c>
      <c r="AE1692" s="553">
        <f t="shared" si="1118"/>
        <v>0</v>
      </c>
      <c r="AF1692" s="282">
        <f t="shared" si="1119"/>
        <v>0</v>
      </c>
      <c r="AG1692" s="283">
        <f t="shared" si="1085"/>
        <v>0</v>
      </c>
      <c r="AH1692" s="281">
        <f t="shared" si="1082"/>
        <v>0</v>
      </c>
      <c r="AI1692" s="551">
        <f t="shared" si="1114"/>
        <v>0</v>
      </c>
      <c r="AJ1692" s="549">
        <f t="shared" si="1114"/>
        <v>26753.260000000006</v>
      </c>
      <c r="AK1692" s="549">
        <f t="shared" si="1114"/>
        <v>0</v>
      </c>
      <c r="AL1692" s="282">
        <f t="shared" si="1098"/>
        <v>0</v>
      </c>
      <c r="AM1692" s="281">
        <f t="shared" si="1099"/>
        <v>0</v>
      </c>
      <c r="AN1692" s="549">
        <f t="shared" si="1104"/>
        <v>0</v>
      </c>
      <c r="AO1692" s="549">
        <f t="shared" si="1105"/>
        <v>0</v>
      </c>
      <c r="AP1692" s="549">
        <f t="shared" si="1109"/>
        <v>0</v>
      </c>
      <c r="AQ1692" s="283">
        <f t="shared" si="1115"/>
        <v>0</v>
      </c>
      <c r="AR1692" s="281">
        <f t="shared" si="1092"/>
        <v>0</v>
      </c>
      <c r="AT1692" s="446"/>
      <c r="AU1692" s="284"/>
      <c r="AV1692" s="447" t="str">
        <f t="shared" si="1097"/>
        <v>CA</v>
      </c>
      <c r="AW1692" s="447" t="str">
        <f t="shared" si="1097"/>
        <v>CL</v>
      </c>
      <c r="AX1692" s="447" t="str">
        <f t="shared" si="1097"/>
        <v>AIC</v>
      </c>
      <c r="AY1692" s="447" t="str">
        <f t="shared" si="1100"/>
        <v>ERB</v>
      </c>
      <c r="AZ1692" s="447" t="str">
        <f t="shared" si="1100"/>
        <v>GRB</v>
      </c>
      <c r="BA1692" s="447" t="str">
        <f t="shared" si="1100"/>
        <v>Non-Op</v>
      </c>
      <c r="BC1692" s="445" t="s">
        <v>2368</v>
      </c>
      <c r="BD1692" s="552">
        <f t="shared" si="1081"/>
        <v>26753.26</v>
      </c>
      <c r="BF1692" s="435"/>
      <c r="BG1692" s="435"/>
      <c r="BH1692" s="435"/>
      <c r="BI1692" s="435"/>
      <c r="BJ1692" s="435"/>
      <c r="BK1692" s="435"/>
      <c r="BL1692" s="435"/>
      <c r="BN1692" s="444"/>
    </row>
    <row r="1693" spans="1:66" s="28" customFormat="1" ht="12" customHeight="1">
      <c r="A1693" s="362">
        <v>25400951</v>
      </c>
      <c r="B1693" s="313" t="str">
        <f t="shared" si="1074"/>
        <v>25400951</v>
      </c>
      <c r="C1693" s="450" t="s">
        <v>2186</v>
      </c>
      <c r="D1693" s="451" t="s">
        <v>1165</v>
      </c>
      <c r="E1693" s="451"/>
      <c r="F1693" s="300">
        <v>44136</v>
      </c>
      <c r="G1693" s="451"/>
      <c r="H1693" s="556">
        <v>0</v>
      </c>
      <c r="I1693" s="556">
        <v>0</v>
      </c>
      <c r="J1693" s="556">
        <v>0</v>
      </c>
      <c r="K1693" s="556">
        <v>0</v>
      </c>
      <c r="L1693" s="556">
        <v>0</v>
      </c>
      <c r="M1693" s="556">
        <v>0</v>
      </c>
      <c r="N1693" s="556">
        <v>0</v>
      </c>
      <c r="O1693" s="556">
        <v>0</v>
      </c>
      <c r="P1693" s="556">
        <v>0</v>
      </c>
      <c r="Q1693" s="556">
        <v>0</v>
      </c>
      <c r="R1693" s="556">
        <v>0</v>
      </c>
      <c r="S1693" s="556">
        <v>0</v>
      </c>
      <c r="T1693" s="556">
        <v>0</v>
      </c>
      <c r="U1693" s="556"/>
      <c r="V1693" s="556">
        <f t="shared" si="1116"/>
        <v>0</v>
      </c>
      <c r="W1693" s="360"/>
      <c r="X1693" s="361"/>
      <c r="Y1693" s="548">
        <f t="shared" si="1101"/>
        <v>0</v>
      </c>
      <c r="Z1693" s="549">
        <f t="shared" si="1101"/>
        <v>0</v>
      </c>
      <c r="AA1693" s="549">
        <f t="shared" si="1101"/>
        <v>0</v>
      </c>
      <c r="AB1693" s="282">
        <f t="shared" si="1107"/>
        <v>0</v>
      </c>
      <c r="AC1693" s="281">
        <f t="shared" si="1108"/>
        <v>0</v>
      </c>
      <c r="AD1693" s="549">
        <f t="shared" si="1117"/>
        <v>0</v>
      </c>
      <c r="AE1693" s="553">
        <f t="shared" si="1118"/>
        <v>0</v>
      </c>
      <c r="AF1693" s="282">
        <f t="shared" si="1119"/>
        <v>0</v>
      </c>
      <c r="AG1693" s="283">
        <f t="shared" ref="AG1693" si="1120">SUM(AD1693:AF1693)</f>
        <v>0</v>
      </c>
      <c r="AH1693" s="281">
        <f t="shared" si="1082"/>
        <v>0</v>
      </c>
      <c r="AI1693" s="551">
        <f t="shared" si="1114"/>
        <v>0</v>
      </c>
      <c r="AJ1693" s="549">
        <f t="shared" si="1114"/>
        <v>0</v>
      </c>
      <c r="AK1693" s="549">
        <f t="shared" si="1114"/>
        <v>0</v>
      </c>
      <c r="AL1693" s="282">
        <f t="shared" si="1098"/>
        <v>0</v>
      </c>
      <c r="AM1693" s="281">
        <f t="shared" si="1099"/>
        <v>0</v>
      </c>
      <c r="AN1693" s="549">
        <f t="shared" si="1104"/>
        <v>0</v>
      </c>
      <c r="AO1693" s="549">
        <f t="shared" si="1105"/>
        <v>0</v>
      </c>
      <c r="AP1693" s="549">
        <f t="shared" si="1109"/>
        <v>0</v>
      </c>
      <c r="AQ1693" s="283">
        <f t="shared" ref="AQ1693:AQ1702" si="1121">SUM(AN1693:AP1693)</f>
        <v>0</v>
      </c>
      <c r="AR1693" s="281">
        <f t="shared" si="1092"/>
        <v>0</v>
      </c>
      <c r="AT1693" s="446" t="s">
        <v>2077</v>
      </c>
      <c r="AU1693" s="284"/>
      <c r="AV1693" s="447" t="str">
        <f t="shared" si="1097"/>
        <v>CA</v>
      </c>
      <c r="AW1693" s="447" t="str">
        <f t="shared" si="1097"/>
        <v>CL</v>
      </c>
      <c r="AX1693" s="447" t="str">
        <f t="shared" si="1097"/>
        <v>AIC</v>
      </c>
      <c r="AY1693" s="447" t="str">
        <f t="shared" si="1100"/>
        <v>ERB</v>
      </c>
      <c r="AZ1693" s="447" t="str">
        <f t="shared" si="1100"/>
        <v>GRB</v>
      </c>
      <c r="BA1693" s="447" t="str">
        <f t="shared" si="1100"/>
        <v>Non-Op</v>
      </c>
      <c r="BC1693" s="449" t="s">
        <v>2100</v>
      </c>
      <c r="BD1693" s="552">
        <f t="shared" si="1081"/>
        <v>0</v>
      </c>
      <c r="BF1693" s="435"/>
      <c r="BG1693" s="435"/>
      <c r="BH1693" s="435"/>
      <c r="BI1693" s="435"/>
      <c r="BJ1693" s="435"/>
      <c r="BK1693" s="435"/>
      <c r="BL1693" s="435"/>
      <c r="BN1693" s="444"/>
    </row>
    <row r="1694" spans="1:66" s="28" customFormat="1" ht="12" customHeight="1">
      <c r="A1694" s="362">
        <v>25400961</v>
      </c>
      <c r="B1694" s="313" t="str">
        <f t="shared" si="1074"/>
        <v>25400961</v>
      </c>
      <c r="C1694" s="450" t="s">
        <v>2187</v>
      </c>
      <c r="D1694" s="451" t="s">
        <v>1165</v>
      </c>
      <c r="E1694" s="451"/>
      <c r="F1694" s="300">
        <v>44197</v>
      </c>
      <c r="G1694" s="451"/>
      <c r="H1694" s="556">
        <v>0</v>
      </c>
      <c r="I1694" s="556">
        <v>0</v>
      </c>
      <c r="J1694" s="556">
        <v>0</v>
      </c>
      <c r="K1694" s="556">
        <v>0</v>
      </c>
      <c r="L1694" s="556">
        <v>0</v>
      </c>
      <c r="M1694" s="556">
        <v>0</v>
      </c>
      <c r="N1694" s="556">
        <v>0</v>
      </c>
      <c r="O1694" s="556">
        <v>0</v>
      </c>
      <c r="P1694" s="556">
        <v>0</v>
      </c>
      <c r="Q1694" s="556">
        <v>0</v>
      </c>
      <c r="R1694" s="556">
        <v>0</v>
      </c>
      <c r="S1694" s="556">
        <v>0</v>
      </c>
      <c r="T1694" s="556">
        <v>0</v>
      </c>
      <c r="U1694" s="556"/>
      <c r="V1694" s="556">
        <f t="shared" si="1116"/>
        <v>0</v>
      </c>
      <c r="W1694" s="360"/>
      <c r="X1694" s="361"/>
      <c r="Y1694" s="548">
        <f t="shared" si="1101"/>
        <v>0</v>
      </c>
      <c r="Z1694" s="549">
        <f t="shared" si="1101"/>
        <v>0</v>
      </c>
      <c r="AA1694" s="549">
        <f t="shared" si="1101"/>
        <v>0</v>
      </c>
      <c r="AB1694" s="282">
        <f t="shared" si="1107"/>
        <v>0</v>
      </c>
      <c r="AC1694" s="281">
        <f t="shared" si="1108"/>
        <v>0</v>
      </c>
      <c r="AD1694" s="549">
        <f t="shared" si="1117"/>
        <v>0</v>
      </c>
      <c r="AE1694" s="553">
        <f t="shared" si="1118"/>
        <v>0</v>
      </c>
      <c r="AF1694" s="282">
        <f t="shared" si="1119"/>
        <v>0</v>
      </c>
      <c r="AG1694" s="283">
        <f t="shared" ref="AG1694" si="1122">SUM(AD1694:AF1694)</f>
        <v>0</v>
      </c>
      <c r="AH1694" s="281">
        <f t="shared" si="1082"/>
        <v>0</v>
      </c>
      <c r="AI1694" s="551">
        <f t="shared" si="1114"/>
        <v>0</v>
      </c>
      <c r="AJ1694" s="549">
        <f t="shared" si="1114"/>
        <v>0</v>
      </c>
      <c r="AK1694" s="549">
        <f t="shared" si="1114"/>
        <v>0</v>
      </c>
      <c r="AL1694" s="282">
        <f t="shared" si="1098"/>
        <v>0</v>
      </c>
      <c r="AM1694" s="281">
        <f t="shared" si="1099"/>
        <v>0</v>
      </c>
      <c r="AN1694" s="549">
        <f t="shared" si="1104"/>
        <v>0</v>
      </c>
      <c r="AO1694" s="549">
        <f t="shared" si="1105"/>
        <v>0</v>
      </c>
      <c r="AP1694" s="549">
        <f t="shared" si="1109"/>
        <v>0</v>
      </c>
      <c r="AQ1694" s="283">
        <f t="shared" si="1121"/>
        <v>0</v>
      </c>
      <c r="AR1694" s="281">
        <f t="shared" si="1092"/>
        <v>0</v>
      </c>
      <c r="AT1694" s="446" t="s">
        <v>2077</v>
      </c>
      <c r="AU1694" s="284"/>
      <c r="AV1694" s="447" t="str">
        <f t="shared" si="1097"/>
        <v>CA</v>
      </c>
      <c r="AW1694" s="447" t="str">
        <f t="shared" si="1097"/>
        <v>CL</v>
      </c>
      <c r="AX1694" s="447" t="str">
        <f t="shared" si="1097"/>
        <v>AIC</v>
      </c>
      <c r="AY1694" s="447" t="str">
        <f t="shared" si="1100"/>
        <v>ERB</v>
      </c>
      <c r="AZ1694" s="447" t="str">
        <f t="shared" si="1100"/>
        <v>GRB</v>
      </c>
      <c r="BA1694" s="447" t="str">
        <f t="shared" si="1100"/>
        <v>Non-Op</v>
      </c>
      <c r="BC1694" s="449" t="s">
        <v>2100</v>
      </c>
      <c r="BD1694" s="552">
        <f t="shared" si="1081"/>
        <v>0</v>
      </c>
      <c r="BF1694" s="435"/>
      <c r="BG1694" s="435"/>
      <c r="BH1694" s="435"/>
      <c r="BI1694" s="435"/>
      <c r="BJ1694" s="435"/>
      <c r="BK1694" s="435"/>
      <c r="BL1694" s="435"/>
      <c r="BN1694" s="444"/>
    </row>
    <row r="1695" spans="1:66" s="28" customFormat="1" ht="12" customHeight="1">
      <c r="A1695" s="362">
        <v>25401011</v>
      </c>
      <c r="B1695" s="313" t="str">
        <f t="shared" si="1074"/>
        <v>25401011</v>
      </c>
      <c r="C1695" s="450" t="s">
        <v>2380</v>
      </c>
      <c r="D1695" s="451" t="s">
        <v>1165</v>
      </c>
      <c r="E1695" s="451"/>
      <c r="F1695" s="300">
        <v>44105</v>
      </c>
      <c r="G1695" s="451"/>
      <c r="H1695" s="556">
        <v>-512721.73</v>
      </c>
      <c r="I1695" s="556">
        <v>-406730.34</v>
      </c>
      <c r="J1695" s="556">
        <v>-323377.26</v>
      </c>
      <c r="K1695" s="556">
        <v>-245097.57</v>
      </c>
      <c r="L1695" s="556">
        <v>-162821.85</v>
      </c>
      <c r="M1695" s="556">
        <v>0</v>
      </c>
      <c r="N1695" s="556">
        <v>0</v>
      </c>
      <c r="O1695" s="556">
        <v>0</v>
      </c>
      <c r="P1695" s="556">
        <v>0</v>
      </c>
      <c r="Q1695" s="556">
        <v>0</v>
      </c>
      <c r="R1695" s="556">
        <v>0</v>
      </c>
      <c r="S1695" s="556">
        <v>0</v>
      </c>
      <c r="T1695" s="556">
        <v>0</v>
      </c>
      <c r="U1695" s="556"/>
      <c r="V1695" s="556">
        <f t="shared" si="1116"/>
        <v>-116198.99041666668</v>
      </c>
      <c r="W1695" s="360"/>
      <c r="X1695" s="361"/>
      <c r="Y1695" s="548">
        <f t="shared" si="1101"/>
        <v>0</v>
      </c>
      <c r="Z1695" s="549">
        <f t="shared" si="1101"/>
        <v>0</v>
      </c>
      <c r="AA1695" s="549">
        <f t="shared" si="1101"/>
        <v>0</v>
      </c>
      <c r="AB1695" s="282">
        <f t="shared" si="1107"/>
        <v>0</v>
      </c>
      <c r="AC1695" s="281">
        <f t="shared" si="1108"/>
        <v>0</v>
      </c>
      <c r="AD1695" s="549">
        <f t="shared" si="1117"/>
        <v>0</v>
      </c>
      <c r="AE1695" s="553">
        <f t="shared" si="1118"/>
        <v>0</v>
      </c>
      <c r="AF1695" s="282">
        <f t="shared" si="1119"/>
        <v>0</v>
      </c>
      <c r="AG1695" s="283">
        <f t="shared" ref="AG1695" si="1123">SUM(AD1695:AF1695)</f>
        <v>0</v>
      </c>
      <c r="AH1695" s="281">
        <f t="shared" si="1082"/>
        <v>0</v>
      </c>
      <c r="AI1695" s="551">
        <f t="shared" si="1114"/>
        <v>0</v>
      </c>
      <c r="AJ1695" s="549">
        <f t="shared" si="1114"/>
        <v>0</v>
      </c>
      <c r="AK1695" s="549">
        <f t="shared" si="1114"/>
        <v>0</v>
      </c>
      <c r="AL1695" s="282">
        <f t="shared" si="1098"/>
        <v>-116198.99041666668</v>
      </c>
      <c r="AM1695" s="281">
        <f t="shared" si="1099"/>
        <v>0</v>
      </c>
      <c r="AN1695" s="549">
        <f t="shared" si="1104"/>
        <v>0</v>
      </c>
      <c r="AO1695" s="549">
        <f t="shared" si="1105"/>
        <v>0</v>
      </c>
      <c r="AP1695" s="549">
        <f t="shared" si="1109"/>
        <v>-116198.99041666668</v>
      </c>
      <c r="AQ1695" s="283">
        <f t="shared" si="1121"/>
        <v>-116198.99041666668</v>
      </c>
      <c r="AR1695" s="281">
        <f t="shared" si="1092"/>
        <v>0</v>
      </c>
      <c r="AT1695" s="446" t="s">
        <v>2077</v>
      </c>
      <c r="AU1695" s="284"/>
      <c r="AV1695" s="447" t="str">
        <f t="shared" si="1097"/>
        <v>CA</v>
      </c>
      <c r="AW1695" s="447" t="str">
        <f t="shared" si="1097"/>
        <v>CL</v>
      </c>
      <c r="AX1695" s="447" t="str">
        <f t="shared" si="1097"/>
        <v>AIC</v>
      </c>
      <c r="AY1695" s="447" t="str">
        <f t="shared" si="1100"/>
        <v>ERB</v>
      </c>
      <c r="AZ1695" s="447" t="str">
        <f t="shared" si="1100"/>
        <v>GRB</v>
      </c>
      <c r="BA1695" s="447" t="str">
        <f t="shared" si="1100"/>
        <v>Non-Op</v>
      </c>
      <c r="BC1695" s="449" t="s">
        <v>2100</v>
      </c>
      <c r="BD1695" s="552">
        <f t="shared" si="1081"/>
        <v>0</v>
      </c>
      <c r="BF1695" s="435"/>
      <c r="BG1695" s="435"/>
      <c r="BH1695" s="435"/>
      <c r="BI1695" s="435"/>
      <c r="BJ1695" s="435"/>
      <c r="BK1695" s="435"/>
      <c r="BL1695" s="435"/>
      <c r="BN1695" s="444"/>
    </row>
    <row r="1696" spans="1:66" s="28" customFormat="1" ht="12" customHeight="1">
      <c r="A1696" s="362">
        <v>25401092</v>
      </c>
      <c r="B1696" s="313" t="str">
        <f t="shared" si="1074"/>
        <v>25401092</v>
      </c>
      <c r="C1696" s="450" t="s">
        <v>2381</v>
      </c>
      <c r="D1696" s="451" t="s">
        <v>1164</v>
      </c>
      <c r="E1696" s="451"/>
      <c r="F1696" s="300">
        <v>44075</v>
      </c>
      <c r="G1696" s="451"/>
      <c r="H1696" s="556">
        <v>-2073544.12</v>
      </c>
      <c r="I1696" s="556">
        <v>-1775379.57</v>
      </c>
      <c r="J1696" s="556">
        <v>-1617842.86</v>
      </c>
      <c r="K1696" s="556">
        <v>-1481421.33</v>
      </c>
      <c r="L1696" s="556">
        <v>-1361022.59</v>
      </c>
      <c r="M1696" s="556">
        <v>-1278356.77</v>
      </c>
      <c r="N1696" s="556">
        <v>-1226652.97</v>
      </c>
      <c r="O1696" s="556">
        <v>-1189817.54</v>
      </c>
      <c r="P1696" s="556">
        <v>-1160875.76</v>
      </c>
      <c r="Q1696" s="556">
        <v>-1124931.46</v>
      </c>
      <c r="R1696" s="556">
        <v>-1059122.6000000001</v>
      </c>
      <c r="S1696" s="556">
        <v>-910928.61</v>
      </c>
      <c r="T1696" s="556">
        <v>-711241.03</v>
      </c>
      <c r="U1696" s="556"/>
      <c r="V1696" s="556">
        <f t="shared" si="1116"/>
        <v>-1298228.7195833332</v>
      </c>
      <c r="W1696" s="360"/>
      <c r="X1696" s="350" t="s">
        <v>1637</v>
      </c>
      <c r="Y1696" s="548">
        <f t="shared" si="1101"/>
        <v>0</v>
      </c>
      <c r="Z1696" s="549">
        <f t="shared" si="1101"/>
        <v>0</v>
      </c>
      <c r="AA1696" s="549">
        <f t="shared" si="1101"/>
        <v>0</v>
      </c>
      <c r="AB1696" s="282">
        <f t="shared" si="1107"/>
        <v>-711241.03</v>
      </c>
      <c r="AC1696" s="281">
        <f t="shared" si="1108"/>
        <v>0</v>
      </c>
      <c r="AD1696" s="549">
        <f t="shared" si="1117"/>
        <v>0</v>
      </c>
      <c r="AE1696" s="553">
        <f t="shared" si="1118"/>
        <v>-711241.03</v>
      </c>
      <c r="AF1696" s="282">
        <f t="shared" si="1119"/>
        <v>0</v>
      </c>
      <c r="AG1696" s="283">
        <f t="shared" ref="AG1696:AG1697" si="1124">SUM(AD1696:AF1696)</f>
        <v>-711241.03</v>
      </c>
      <c r="AH1696" s="281">
        <f t="shared" si="1082"/>
        <v>0</v>
      </c>
      <c r="AI1696" s="551">
        <f t="shared" si="1114"/>
        <v>0</v>
      </c>
      <c r="AJ1696" s="549">
        <f t="shared" si="1114"/>
        <v>0</v>
      </c>
      <c r="AK1696" s="549">
        <f t="shared" si="1114"/>
        <v>0</v>
      </c>
      <c r="AL1696" s="282">
        <f t="shared" si="1098"/>
        <v>-1298228.7195833332</v>
      </c>
      <c r="AM1696" s="281">
        <f t="shared" si="1099"/>
        <v>0</v>
      </c>
      <c r="AN1696" s="549">
        <f t="shared" si="1104"/>
        <v>0</v>
      </c>
      <c r="AO1696" s="549">
        <f t="shared" si="1105"/>
        <v>-1298228.7195833332</v>
      </c>
      <c r="AP1696" s="549">
        <f t="shared" si="1109"/>
        <v>0</v>
      </c>
      <c r="AQ1696" s="283">
        <f t="shared" si="1121"/>
        <v>-1298228.7195833332</v>
      </c>
      <c r="AR1696" s="281">
        <f t="shared" si="1092"/>
        <v>0</v>
      </c>
      <c r="AT1696" s="446"/>
      <c r="AU1696" s="284"/>
      <c r="AV1696" s="447" t="str">
        <f t="shared" si="1097"/>
        <v>CA</v>
      </c>
      <c r="AW1696" s="447" t="str">
        <f t="shared" si="1097"/>
        <v>CL</v>
      </c>
      <c r="AX1696" s="447" t="str">
        <f t="shared" si="1097"/>
        <v>AIC</v>
      </c>
      <c r="AY1696" s="447" t="str">
        <f t="shared" si="1100"/>
        <v>ERB</v>
      </c>
      <c r="AZ1696" s="447" t="str">
        <f t="shared" si="1100"/>
        <v>GRB</v>
      </c>
      <c r="BA1696" s="447" t="str">
        <f t="shared" si="1100"/>
        <v>Non-Op</v>
      </c>
      <c r="BC1696" s="445" t="s">
        <v>2368</v>
      </c>
      <c r="BD1696" s="552">
        <f t="shared" si="1081"/>
        <v>-711241.03</v>
      </c>
      <c r="BF1696" s="435"/>
      <c r="BG1696" s="435"/>
      <c r="BH1696" s="435"/>
      <c r="BI1696" s="435"/>
      <c r="BJ1696" s="435"/>
      <c r="BK1696" s="435"/>
      <c r="BL1696" s="435"/>
      <c r="BN1696" s="444"/>
    </row>
    <row r="1697" spans="1:66" s="28" customFormat="1" ht="12" customHeight="1">
      <c r="A1697" s="362">
        <v>25401101</v>
      </c>
      <c r="B1697" s="313" t="str">
        <f t="shared" si="1074"/>
        <v>25401101</v>
      </c>
      <c r="C1697" s="450" t="s">
        <v>2382</v>
      </c>
      <c r="D1697" s="451" t="s">
        <v>1163</v>
      </c>
      <c r="E1697" s="451"/>
      <c r="F1697" s="300">
        <v>44075</v>
      </c>
      <c r="G1697" s="451"/>
      <c r="H1697" s="556">
        <v>-18348076.059999999</v>
      </c>
      <c r="I1697" s="556">
        <v>-17149926.690000001</v>
      </c>
      <c r="J1697" s="556">
        <v>-16137308.960000001</v>
      </c>
      <c r="K1697" s="556">
        <v>-15178611.49</v>
      </c>
      <c r="L1697" s="556">
        <v>-14235451.99</v>
      </c>
      <c r="M1697" s="556">
        <v>-13409660.85</v>
      </c>
      <c r="N1697" s="556">
        <v>-12663482.369999999</v>
      </c>
      <c r="O1697" s="556">
        <v>-11830726.67</v>
      </c>
      <c r="P1697" s="556">
        <v>-10963363.380000001</v>
      </c>
      <c r="Q1697" s="556">
        <v>-10204025.4</v>
      </c>
      <c r="R1697" s="556">
        <v>-9391064.6400000006</v>
      </c>
      <c r="S1697" s="556">
        <v>-8370787.4800000004</v>
      </c>
      <c r="T1697" s="556">
        <v>-7178372.3799999999</v>
      </c>
      <c r="U1697" s="556"/>
      <c r="V1697" s="556">
        <f t="shared" si="1116"/>
        <v>-12691469.511666669</v>
      </c>
      <c r="W1697" s="349" t="s">
        <v>1979</v>
      </c>
      <c r="X1697" s="361"/>
      <c r="Y1697" s="548">
        <f t="shared" si="1101"/>
        <v>0</v>
      </c>
      <c r="Z1697" s="549">
        <f t="shared" si="1101"/>
        <v>0</v>
      </c>
      <c r="AA1697" s="549">
        <f t="shared" si="1101"/>
        <v>0</v>
      </c>
      <c r="AB1697" s="282">
        <f t="shared" si="1107"/>
        <v>-7178372.3799999999</v>
      </c>
      <c r="AC1697" s="281">
        <f t="shared" si="1108"/>
        <v>0</v>
      </c>
      <c r="AD1697" s="549">
        <f t="shared" si="1117"/>
        <v>-7178372.3799999999</v>
      </c>
      <c r="AE1697" s="553">
        <f t="shared" si="1118"/>
        <v>0</v>
      </c>
      <c r="AF1697" s="282">
        <f t="shared" si="1119"/>
        <v>0</v>
      </c>
      <c r="AG1697" s="283">
        <f t="shared" si="1124"/>
        <v>-7178372.3799999999</v>
      </c>
      <c r="AH1697" s="281">
        <f t="shared" si="1082"/>
        <v>0</v>
      </c>
      <c r="AI1697" s="551">
        <f t="shared" si="1114"/>
        <v>0</v>
      </c>
      <c r="AJ1697" s="549">
        <f t="shared" si="1114"/>
        <v>0</v>
      </c>
      <c r="AK1697" s="549">
        <f t="shared" si="1114"/>
        <v>0</v>
      </c>
      <c r="AL1697" s="282">
        <f t="shared" si="1098"/>
        <v>-12691469.511666669</v>
      </c>
      <c r="AM1697" s="281">
        <f t="shared" si="1099"/>
        <v>0</v>
      </c>
      <c r="AN1697" s="549">
        <f t="shared" si="1104"/>
        <v>-12691469.511666669</v>
      </c>
      <c r="AO1697" s="549">
        <f t="shared" si="1105"/>
        <v>0</v>
      </c>
      <c r="AP1697" s="549">
        <f t="shared" si="1109"/>
        <v>0</v>
      </c>
      <c r="AQ1697" s="283">
        <f t="shared" si="1121"/>
        <v>-12691469.511666669</v>
      </c>
      <c r="AR1697" s="281">
        <f t="shared" si="1092"/>
        <v>0</v>
      </c>
      <c r="AT1697" s="446"/>
      <c r="AU1697" s="284"/>
      <c r="AV1697" s="447" t="str">
        <f t="shared" si="1097"/>
        <v>CA</v>
      </c>
      <c r="AW1697" s="447" t="str">
        <f t="shared" si="1097"/>
        <v>CL</v>
      </c>
      <c r="AX1697" s="447" t="str">
        <f t="shared" si="1097"/>
        <v>AIC</v>
      </c>
      <c r="AY1697" s="447" t="str">
        <f t="shared" si="1100"/>
        <v>ERB</v>
      </c>
      <c r="AZ1697" s="447" t="str">
        <f t="shared" si="1100"/>
        <v>GRB</v>
      </c>
      <c r="BA1697" s="447" t="str">
        <f t="shared" si="1100"/>
        <v>Non-Op</v>
      </c>
      <c r="BC1697" s="445" t="s">
        <v>2368</v>
      </c>
      <c r="BD1697" s="552">
        <f t="shared" si="1081"/>
        <v>-7178372.3799999999</v>
      </c>
      <c r="BF1697" s="435"/>
      <c r="BG1697" s="435"/>
      <c r="BH1697" s="435"/>
      <c r="BI1697" s="435"/>
      <c r="BJ1697" s="435"/>
      <c r="BK1697" s="435"/>
      <c r="BL1697" s="435"/>
      <c r="BN1697" s="444"/>
    </row>
    <row r="1698" spans="1:66" s="28" customFormat="1" ht="12" customHeight="1">
      <c r="A1698" s="362">
        <v>25401111</v>
      </c>
      <c r="B1698" s="313" t="str">
        <f t="shared" si="1074"/>
        <v>25401111</v>
      </c>
      <c r="C1698" s="450" t="s">
        <v>2383</v>
      </c>
      <c r="D1698" s="451" t="s">
        <v>1163</v>
      </c>
      <c r="E1698" s="451"/>
      <c r="F1698" s="300">
        <v>44075</v>
      </c>
      <c r="G1698" s="451"/>
      <c r="H1698" s="556">
        <v>-7945759.9800000004</v>
      </c>
      <c r="I1698" s="556">
        <v>-7426894.1500000004</v>
      </c>
      <c r="J1698" s="556">
        <v>-6988373.8899999997</v>
      </c>
      <c r="K1698" s="556">
        <v>-6573204.2699999996</v>
      </c>
      <c r="L1698" s="556">
        <v>-6164762.5</v>
      </c>
      <c r="M1698" s="556">
        <v>-5807148.5800000001</v>
      </c>
      <c r="N1698" s="556">
        <v>-5484010.5999999996</v>
      </c>
      <c r="O1698" s="556">
        <v>-5123380.22</v>
      </c>
      <c r="P1698" s="556">
        <v>-4747762.49</v>
      </c>
      <c r="Q1698" s="556">
        <v>-4418925.79</v>
      </c>
      <c r="R1698" s="556">
        <v>-4066867.55</v>
      </c>
      <c r="S1698" s="556">
        <v>-3625026.18</v>
      </c>
      <c r="T1698" s="556">
        <v>-3108642.75</v>
      </c>
      <c r="U1698" s="556"/>
      <c r="V1698" s="556">
        <f t="shared" si="1116"/>
        <v>-5496129.7987500001</v>
      </c>
      <c r="W1698" s="349" t="s">
        <v>1979</v>
      </c>
      <c r="X1698" s="361"/>
      <c r="Y1698" s="548">
        <f t="shared" si="1101"/>
        <v>0</v>
      </c>
      <c r="Z1698" s="549">
        <f t="shared" si="1101"/>
        <v>0</v>
      </c>
      <c r="AA1698" s="549">
        <f t="shared" si="1101"/>
        <v>0</v>
      </c>
      <c r="AB1698" s="282">
        <f t="shared" si="1107"/>
        <v>-3108642.75</v>
      </c>
      <c r="AC1698" s="281">
        <f t="shared" si="1108"/>
        <v>0</v>
      </c>
      <c r="AD1698" s="549">
        <f t="shared" si="1117"/>
        <v>-3108642.75</v>
      </c>
      <c r="AE1698" s="553">
        <f t="shared" si="1118"/>
        <v>0</v>
      </c>
      <c r="AF1698" s="282">
        <f t="shared" si="1119"/>
        <v>0</v>
      </c>
      <c r="AG1698" s="283">
        <f t="shared" ref="AG1698" si="1125">SUM(AD1698:AF1698)</f>
        <v>-3108642.75</v>
      </c>
      <c r="AH1698" s="281">
        <f t="shared" si="1082"/>
        <v>0</v>
      </c>
      <c r="AI1698" s="551">
        <f t="shared" si="1114"/>
        <v>0</v>
      </c>
      <c r="AJ1698" s="549">
        <f t="shared" si="1114"/>
        <v>0</v>
      </c>
      <c r="AK1698" s="549">
        <f t="shared" si="1114"/>
        <v>0</v>
      </c>
      <c r="AL1698" s="282">
        <f t="shared" si="1098"/>
        <v>-5496129.7987500001</v>
      </c>
      <c r="AM1698" s="281">
        <f t="shared" si="1099"/>
        <v>0</v>
      </c>
      <c r="AN1698" s="549">
        <f t="shared" si="1104"/>
        <v>-5496129.7987500001</v>
      </c>
      <c r="AO1698" s="549">
        <f t="shared" si="1105"/>
        <v>0</v>
      </c>
      <c r="AP1698" s="549">
        <f t="shared" si="1109"/>
        <v>0</v>
      </c>
      <c r="AQ1698" s="283">
        <f t="shared" si="1121"/>
        <v>-5496129.7987500001</v>
      </c>
      <c r="AR1698" s="281">
        <f t="shared" si="1092"/>
        <v>0</v>
      </c>
      <c r="AT1698" s="446"/>
      <c r="AU1698" s="284"/>
      <c r="AV1698" s="447" t="str">
        <f t="shared" si="1097"/>
        <v>CA</v>
      </c>
      <c r="AW1698" s="447" t="str">
        <f t="shared" si="1097"/>
        <v>CL</v>
      </c>
      <c r="AX1698" s="447" t="str">
        <f t="shared" si="1097"/>
        <v>AIC</v>
      </c>
      <c r="AY1698" s="447" t="str">
        <f t="shared" si="1100"/>
        <v>ERB</v>
      </c>
      <c r="AZ1698" s="447" t="str">
        <f t="shared" si="1100"/>
        <v>GRB</v>
      </c>
      <c r="BA1698" s="447" t="str">
        <f t="shared" si="1100"/>
        <v>Non-Op</v>
      </c>
      <c r="BC1698" s="445" t="s">
        <v>2368</v>
      </c>
      <c r="BD1698" s="552">
        <f t="shared" si="1081"/>
        <v>-3108642.75</v>
      </c>
      <c r="BF1698" s="435"/>
      <c r="BG1698" s="435"/>
      <c r="BH1698" s="435"/>
      <c r="BI1698" s="435"/>
      <c r="BJ1698" s="435"/>
      <c r="BK1698" s="435"/>
      <c r="BL1698" s="435"/>
      <c r="BN1698" s="444"/>
    </row>
    <row r="1699" spans="1:66" s="28" customFormat="1" ht="12" customHeight="1">
      <c r="A1699" s="362">
        <v>25401121</v>
      </c>
      <c r="B1699" s="313" t="str">
        <f t="shared" si="1074"/>
        <v>25401121</v>
      </c>
      <c r="C1699" s="450" t="s">
        <v>2384</v>
      </c>
      <c r="D1699" s="451" t="s">
        <v>1163</v>
      </c>
      <c r="E1699" s="451"/>
      <c r="F1699" s="300">
        <v>44105</v>
      </c>
      <c r="G1699" s="451"/>
      <c r="H1699" s="556">
        <v>0</v>
      </c>
      <c r="I1699" s="556">
        <v>0</v>
      </c>
      <c r="J1699" s="556">
        <v>0</v>
      </c>
      <c r="K1699" s="556">
        <v>0</v>
      </c>
      <c r="L1699" s="556">
        <v>0</v>
      </c>
      <c r="M1699" s="556">
        <v>0</v>
      </c>
      <c r="N1699" s="556">
        <v>0</v>
      </c>
      <c r="O1699" s="556">
        <v>0</v>
      </c>
      <c r="P1699" s="556">
        <v>0</v>
      </c>
      <c r="Q1699" s="556">
        <v>0</v>
      </c>
      <c r="R1699" s="556">
        <v>0</v>
      </c>
      <c r="S1699" s="556">
        <v>0</v>
      </c>
      <c r="T1699" s="556">
        <v>0</v>
      </c>
      <c r="U1699" s="556"/>
      <c r="V1699" s="556">
        <f t="shared" si="1116"/>
        <v>0</v>
      </c>
      <c r="W1699" s="349" t="s">
        <v>2294</v>
      </c>
      <c r="X1699" s="361"/>
      <c r="Y1699" s="548">
        <f t="shared" ref="Y1699:AA1720" si="1126">IF($D1699=Y$5,$T1699,0)</f>
        <v>0</v>
      </c>
      <c r="Z1699" s="549">
        <f t="shared" si="1126"/>
        <v>0</v>
      </c>
      <c r="AA1699" s="549">
        <f t="shared" si="1126"/>
        <v>0</v>
      </c>
      <c r="AB1699" s="282">
        <f t="shared" si="1107"/>
        <v>0</v>
      </c>
      <c r="AC1699" s="281">
        <f t="shared" si="1108"/>
        <v>0</v>
      </c>
      <c r="AD1699" s="549">
        <f t="shared" si="1117"/>
        <v>0</v>
      </c>
      <c r="AE1699" s="553">
        <f t="shared" si="1118"/>
        <v>0</v>
      </c>
      <c r="AF1699" s="282">
        <f t="shared" si="1119"/>
        <v>0</v>
      </c>
      <c r="AG1699" s="283">
        <f t="shared" ref="AG1699" si="1127">SUM(AD1699:AF1699)</f>
        <v>0</v>
      </c>
      <c r="AH1699" s="281">
        <f t="shared" si="1082"/>
        <v>0</v>
      </c>
      <c r="AI1699" s="551">
        <f t="shared" si="1114"/>
        <v>0</v>
      </c>
      <c r="AJ1699" s="549">
        <f t="shared" si="1114"/>
        <v>0</v>
      </c>
      <c r="AK1699" s="549">
        <f t="shared" si="1114"/>
        <v>0</v>
      </c>
      <c r="AL1699" s="282">
        <f t="shared" ref="AL1699" si="1128">V1699-SUM(AI1699:AK1699)</f>
        <v>0</v>
      </c>
      <c r="AM1699" s="281">
        <f t="shared" ref="AM1699" si="1129">V1699-SUM(AI1699:AK1699)-AL1699</f>
        <v>0</v>
      </c>
      <c r="AN1699" s="549">
        <f t="shared" si="1104"/>
        <v>0</v>
      </c>
      <c r="AO1699" s="549">
        <f t="shared" si="1105"/>
        <v>0</v>
      </c>
      <c r="AP1699" s="549">
        <f t="shared" si="1109"/>
        <v>0</v>
      </c>
      <c r="AQ1699" s="283">
        <f t="shared" si="1121"/>
        <v>0</v>
      </c>
      <c r="AR1699" s="281">
        <f t="shared" si="1092"/>
        <v>0</v>
      </c>
      <c r="AT1699" s="446"/>
      <c r="AU1699" s="284"/>
      <c r="AV1699" s="447" t="str">
        <f t="shared" si="1097"/>
        <v>CA</v>
      </c>
      <c r="AW1699" s="447" t="str">
        <f t="shared" si="1097"/>
        <v>CL</v>
      </c>
      <c r="AX1699" s="447" t="str">
        <f t="shared" si="1097"/>
        <v>AIC</v>
      </c>
      <c r="AY1699" s="447" t="str">
        <f t="shared" si="1100"/>
        <v>ERB</v>
      </c>
      <c r="AZ1699" s="447" t="str">
        <f t="shared" si="1100"/>
        <v>GRB</v>
      </c>
      <c r="BA1699" s="447" t="str">
        <f t="shared" si="1100"/>
        <v>Non-Op</v>
      </c>
      <c r="BC1699" s="445" t="s">
        <v>2368</v>
      </c>
      <c r="BD1699" s="552">
        <f t="shared" si="1081"/>
        <v>0</v>
      </c>
      <c r="BF1699" s="435"/>
      <c r="BG1699" s="435"/>
      <c r="BH1699" s="435"/>
      <c r="BI1699" s="435"/>
      <c r="BJ1699" s="435"/>
      <c r="BK1699" s="435"/>
      <c r="BL1699" s="435"/>
      <c r="BN1699" s="444"/>
    </row>
    <row r="1700" spans="1:66" s="28" customFormat="1" ht="12" customHeight="1">
      <c r="A1700" s="362">
        <v>25401122</v>
      </c>
      <c r="B1700" s="313" t="str">
        <f t="shared" si="1074"/>
        <v>25401122</v>
      </c>
      <c r="C1700" s="450" t="s">
        <v>2384</v>
      </c>
      <c r="D1700" s="451" t="s">
        <v>1164</v>
      </c>
      <c r="E1700" s="451"/>
      <c r="F1700" s="300">
        <v>44105</v>
      </c>
      <c r="G1700" s="451"/>
      <c r="H1700" s="556">
        <v>0</v>
      </c>
      <c r="I1700" s="556">
        <v>0</v>
      </c>
      <c r="J1700" s="556">
        <v>0</v>
      </c>
      <c r="K1700" s="556">
        <v>0</v>
      </c>
      <c r="L1700" s="556">
        <v>0</v>
      </c>
      <c r="M1700" s="556">
        <v>0</v>
      </c>
      <c r="N1700" s="556">
        <v>0</v>
      </c>
      <c r="O1700" s="556">
        <v>0</v>
      </c>
      <c r="P1700" s="556">
        <v>0</v>
      </c>
      <c r="Q1700" s="556">
        <v>0</v>
      </c>
      <c r="R1700" s="556">
        <v>0</v>
      </c>
      <c r="S1700" s="556">
        <v>0</v>
      </c>
      <c r="T1700" s="556">
        <v>0</v>
      </c>
      <c r="U1700" s="556"/>
      <c r="V1700" s="556">
        <f t="shared" si="1116"/>
        <v>0</v>
      </c>
      <c r="W1700" s="349"/>
      <c r="X1700" s="293" t="s">
        <v>1637</v>
      </c>
      <c r="Y1700" s="548">
        <f t="shared" si="1126"/>
        <v>0</v>
      </c>
      <c r="Z1700" s="549">
        <f t="shared" si="1126"/>
        <v>0</v>
      </c>
      <c r="AA1700" s="549">
        <f t="shared" si="1126"/>
        <v>0</v>
      </c>
      <c r="AB1700" s="282">
        <f t="shared" si="1107"/>
        <v>0</v>
      </c>
      <c r="AC1700" s="281">
        <f t="shared" si="1108"/>
        <v>0</v>
      </c>
      <c r="AD1700" s="549">
        <f t="shared" si="1117"/>
        <v>0</v>
      </c>
      <c r="AE1700" s="553">
        <f t="shared" si="1118"/>
        <v>0</v>
      </c>
      <c r="AF1700" s="282">
        <f t="shared" si="1119"/>
        <v>0</v>
      </c>
      <c r="AG1700" s="283">
        <f t="shared" ref="AG1700" si="1130">SUM(AD1700:AF1700)</f>
        <v>0</v>
      </c>
      <c r="AH1700" s="281">
        <f t="shared" si="1082"/>
        <v>0</v>
      </c>
      <c r="AI1700" s="551">
        <f t="shared" si="1114"/>
        <v>0</v>
      </c>
      <c r="AJ1700" s="549">
        <f t="shared" si="1114"/>
        <v>0</v>
      </c>
      <c r="AK1700" s="549">
        <f t="shared" si="1114"/>
        <v>0</v>
      </c>
      <c r="AL1700" s="282">
        <f t="shared" ref="AL1700" si="1131">V1700-SUM(AI1700:AK1700)</f>
        <v>0</v>
      </c>
      <c r="AM1700" s="281">
        <f t="shared" ref="AM1700" si="1132">V1700-SUM(AI1700:AK1700)-AL1700</f>
        <v>0</v>
      </c>
      <c r="AN1700" s="549">
        <f t="shared" si="1104"/>
        <v>0</v>
      </c>
      <c r="AO1700" s="549">
        <f t="shared" si="1105"/>
        <v>0</v>
      </c>
      <c r="AP1700" s="549">
        <f t="shared" si="1109"/>
        <v>0</v>
      </c>
      <c r="AQ1700" s="283">
        <f t="shared" si="1121"/>
        <v>0</v>
      </c>
      <c r="AR1700" s="281">
        <f t="shared" si="1092"/>
        <v>0</v>
      </c>
      <c r="AT1700" s="446"/>
      <c r="AU1700" s="284"/>
      <c r="AV1700" s="447" t="str">
        <f t="shared" si="1097"/>
        <v>CA</v>
      </c>
      <c r="AW1700" s="447" t="str">
        <f t="shared" si="1097"/>
        <v>CL</v>
      </c>
      <c r="AX1700" s="447" t="str">
        <f t="shared" si="1097"/>
        <v>AIC</v>
      </c>
      <c r="AY1700" s="447" t="str">
        <f t="shared" si="1100"/>
        <v>ERB</v>
      </c>
      <c r="AZ1700" s="447" t="str">
        <f t="shared" si="1100"/>
        <v>GRB</v>
      </c>
      <c r="BA1700" s="447" t="str">
        <f t="shared" si="1100"/>
        <v>Non-Op</v>
      </c>
      <c r="BC1700" s="445" t="s">
        <v>2368</v>
      </c>
      <c r="BD1700" s="552">
        <f t="shared" ref="BD1700:BD1767" si="1133">+T1700</f>
        <v>0</v>
      </c>
      <c r="BF1700" s="435"/>
      <c r="BG1700" s="435"/>
      <c r="BH1700" s="435"/>
      <c r="BI1700" s="435"/>
      <c r="BJ1700" s="435"/>
      <c r="BK1700" s="435"/>
      <c r="BL1700" s="435"/>
      <c r="BN1700" s="444"/>
    </row>
    <row r="1701" spans="1:66" s="28" customFormat="1" ht="12" customHeight="1">
      <c r="A1701" s="362">
        <v>25401141</v>
      </c>
      <c r="B1701" s="313" t="str">
        <f t="shared" si="1074"/>
        <v>25401141</v>
      </c>
      <c r="C1701" s="450" t="s">
        <v>3147</v>
      </c>
      <c r="D1701" s="451" t="s">
        <v>2092</v>
      </c>
      <c r="E1701" s="451"/>
      <c r="F1701" s="300">
        <v>44774</v>
      </c>
      <c r="G1701" s="451"/>
      <c r="H1701" s="556"/>
      <c r="I1701" s="556"/>
      <c r="J1701" s="556"/>
      <c r="K1701" s="556"/>
      <c r="L1701" s="556"/>
      <c r="M1701" s="556"/>
      <c r="N1701" s="556"/>
      <c r="O1701" s="556"/>
      <c r="P1701" s="556">
        <v>-828503.06</v>
      </c>
      <c r="Q1701" s="556">
        <v>-828503.06</v>
      </c>
      <c r="R1701" s="556">
        <v>-828503.06</v>
      </c>
      <c r="S1701" s="556">
        <v>-828503.06</v>
      </c>
      <c r="T1701" s="556">
        <v>-828503.06</v>
      </c>
      <c r="U1701" s="556"/>
      <c r="V1701" s="556">
        <f t="shared" si="1116"/>
        <v>-310688.64750000002</v>
      </c>
      <c r="W1701" s="349"/>
      <c r="X1701" s="350"/>
      <c r="Y1701" s="548">
        <f t="shared" si="1126"/>
        <v>0</v>
      </c>
      <c r="Z1701" s="549">
        <f t="shared" si="1126"/>
        <v>-828503.06</v>
      </c>
      <c r="AA1701" s="549">
        <f t="shared" si="1126"/>
        <v>0</v>
      </c>
      <c r="AB1701" s="282">
        <f t="shared" ref="AB1701:AB1702" si="1134">T1701-SUM(Y1701:AA1701)</f>
        <v>0</v>
      </c>
      <c r="AC1701" s="281">
        <f t="shared" ref="AC1701:AC1702" si="1135">T1701-SUM(Y1701:AA1701)-AB1701</f>
        <v>0</v>
      </c>
      <c r="AD1701" s="549">
        <f t="shared" si="1117"/>
        <v>0</v>
      </c>
      <c r="AE1701" s="553">
        <f t="shared" si="1118"/>
        <v>0</v>
      </c>
      <c r="AF1701" s="282">
        <f t="shared" si="1119"/>
        <v>0</v>
      </c>
      <c r="AG1701" s="283">
        <f t="shared" ref="AG1701:AG1702" si="1136">SUM(AD1701:AF1701)</f>
        <v>0</v>
      </c>
      <c r="AH1701" s="281">
        <f t="shared" si="1082"/>
        <v>0</v>
      </c>
      <c r="AI1701" s="551">
        <f t="shared" si="1114"/>
        <v>0</v>
      </c>
      <c r="AJ1701" s="549">
        <f t="shared" si="1114"/>
        <v>-310688.64750000002</v>
      </c>
      <c r="AK1701" s="549">
        <f t="shared" si="1114"/>
        <v>0</v>
      </c>
      <c r="AL1701" s="282">
        <f t="shared" ref="AL1701:AL1702" si="1137">V1701-SUM(AI1701:AK1701)</f>
        <v>0</v>
      </c>
      <c r="AM1701" s="281">
        <f t="shared" ref="AM1701:AM1702" si="1138">V1701-SUM(AI1701:AK1701)-AL1701</f>
        <v>0</v>
      </c>
      <c r="AN1701" s="549">
        <f t="shared" si="1104"/>
        <v>0</v>
      </c>
      <c r="AO1701" s="549">
        <f t="shared" si="1105"/>
        <v>0</v>
      </c>
      <c r="AP1701" s="549">
        <f t="shared" si="1109"/>
        <v>0</v>
      </c>
      <c r="AQ1701" s="283">
        <f t="shared" si="1121"/>
        <v>0</v>
      </c>
      <c r="AR1701" s="281">
        <f t="shared" si="1092"/>
        <v>0</v>
      </c>
      <c r="AT1701" s="446"/>
      <c r="AU1701" s="284"/>
      <c r="AV1701" s="447" t="str">
        <f t="shared" si="1097"/>
        <v>CA</v>
      </c>
      <c r="AW1701" s="447" t="str">
        <f t="shared" si="1097"/>
        <v>CL</v>
      </c>
      <c r="AX1701" s="447" t="str">
        <f t="shared" si="1097"/>
        <v>AIC</v>
      </c>
      <c r="AY1701" s="447" t="str">
        <f t="shared" si="1100"/>
        <v>ERB</v>
      </c>
      <c r="AZ1701" s="447" t="str">
        <f t="shared" si="1100"/>
        <v>GRB</v>
      </c>
      <c r="BA1701" s="447" t="str">
        <f t="shared" si="1100"/>
        <v>Non-Op</v>
      </c>
      <c r="BC1701" s="445" t="s">
        <v>2368</v>
      </c>
      <c r="BD1701" s="552">
        <f t="shared" si="1133"/>
        <v>-828503.06</v>
      </c>
      <c r="BF1701" s="435"/>
      <c r="BG1701" s="435"/>
      <c r="BH1701" s="435"/>
      <c r="BI1701" s="435"/>
      <c r="BJ1701" s="435"/>
      <c r="BK1701" s="435"/>
      <c r="BL1701" s="435"/>
      <c r="BN1701" s="444"/>
    </row>
    <row r="1702" spans="1:66" s="28" customFormat="1" ht="12" customHeight="1">
      <c r="A1702" s="362">
        <v>25401151</v>
      </c>
      <c r="B1702" s="313" t="str">
        <f t="shared" si="1074"/>
        <v>25401151</v>
      </c>
      <c r="C1702" s="450" t="s">
        <v>3179</v>
      </c>
      <c r="D1702" s="451" t="s">
        <v>1165</v>
      </c>
      <c r="E1702" s="451"/>
      <c r="F1702" s="300">
        <v>44896</v>
      </c>
      <c r="G1702" s="451"/>
      <c r="H1702" s="556"/>
      <c r="I1702" s="556"/>
      <c r="J1702" s="556"/>
      <c r="K1702" s="556"/>
      <c r="L1702" s="556"/>
      <c r="M1702" s="556"/>
      <c r="N1702" s="556"/>
      <c r="O1702" s="556"/>
      <c r="P1702" s="556"/>
      <c r="Q1702" s="556"/>
      <c r="R1702" s="556"/>
      <c r="S1702" s="556"/>
      <c r="T1702" s="556">
        <v>-4353000</v>
      </c>
      <c r="U1702" s="556"/>
      <c r="V1702" s="556">
        <f t="shared" si="1116"/>
        <v>-181375</v>
      </c>
      <c r="W1702" s="349"/>
      <c r="X1702" s="350"/>
      <c r="Y1702" s="548">
        <f t="shared" si="1126"/>
        <v>0</v>
      </c>
      <c r="Z1702" s="549">
        <f t="shared" si="1126"/>
        <v>0</v>
      </c>
      <c r="AA1702" s="549">
        <f t="shared" si="1126"/>
        <v>0</v>
      </c>
      <c r="AB1702" s="282">
        <f t="shared" si="1134"/>
        <v>-4353000</v>
      </c>
      <c r="AC1702" s="281">
        <f t="shared" si="1135"/>
        <v>0</v>
      </c>
      <c r="AD1702" s="549">
        <f t="shared" si="1117"/>
        <v>0</v>
      </c>
      <c r="AE1702" s="553">
        <f t="shared" si="1118"/>
        <v>0</v>
      </c>
      <c r="AF1702" s="282">
        <f t="shared" si="1119"/>
        <v>-4353000</v>
      </c>
      <c r="AG1702" s="283">
        <f t="shared" si="1136"/>
        <v>-4353000</v>
      </c>
      <c r="AH1702" s="281">
        <f t="shared" si="1082"/>
        <v>0</v>
      </c>
      <c r="AI1702" s="551">
        <f t="shared" si="1114"/>
        <v>0</v>
      </c>
      <c r="AJ1702" s="549">
        <f t="shared" si="1114"/>
        <v>0</v>
      </c>
      <c r="AK1702" s="549">
        <f t="shared" si="1114"/>
        <v>0</v>
      </c>
      <c r="AL1702" s="282">
        <f t="shared" si="1137"/>
        <v>-181375</v>
      </c>
      <c r="AM1702" s="281">
        <f t="shared" si="1138"/>
        <v>0</v>
      </c>
      <c r="AN1702" s="549">
        <f t="shared" si="1104"/>
        <v>0</v>
      </c>
      <c r="AO1702" s="549">
        <f t="shared" si="1105"/>
        <v>0</v>
      </c>
      <c r="AP1702" s="549">
        <f t="shared" si="1109"/>
        <v>-181375</v>
      </c>
      <c r="AQ1702" s="283">
        <f t="shared" si="1121"/>
        <v>-181375</v>
      </c>
      <c r="AR1702" s="281">
        <f t="shared" si="1092"/>
        <v>0</v>
      </c>
      <c r="AT1702" s="446"/>
      <c r="AU1702" s="284"/>
      <c r="AV1702" s="447" t="str">
        <f t="shared" si="1097"/>
        <v>CA</v>
      </c>
      <c r="AW1702" s="447" t="str">
        <f t="shared" si="1097"/>
        <v>CL</v>
      </c>
      <c r="AX1702" s="447" t="str">
        <f t="shared" si="1097"/>
        <v>AIC</v>
      </c>
      <c r="AY1702" s="447" t="str">
        <f t="shared" si="1100"/>
        <v>ERB</v>
      </c>
      <c r="AZ1702" s="447" t="str">
        <f t="shared" si="1100"/>
        <v>GRB</v>
      </c>
      <c r="BA1702" s="447" t="str">
        <f t="shared" si="1100"/>
        <v>Non-Op</v>
      </c>
      <c r="BC1702" s="445" t="s">
        <v>2368</v>
      </c>
      <c r="BD1702" s="552">
        <f t="shared" si="1133"/>
        <v>-4353000</v>
      </c>
      <c r="BF1702" s="435"/>
      <c r="BG1702" s="435"/>
      <c r="BH1702" s="435"/>
      <c r="BI1702" s="435"/>
      <c r="BJ1702" s="435"/>
      <c r="BK1702" s="435"/>
      <c r="BL1702" s="435"/>
      <c r="BN1702" s="444"/>
    </row>
    <row r="1703" spans="1:66" s="28" customFormat="1" ht="12" customHeight="1">
      <c r="A1703" s="287">
        <v>25500002</v>
      </c>
      <c r="B1703" s="288" t="str">
        <f t="shared" si="1074"/>
        <v>25500002</v>
      </c>
      <c r="C1703" s="444" t="s">
        <v>2007</v>
      </c>
      <c r="D1703" s="445" t="s">
        <v>1162</v>
      </c>
      <c r="E1703" s="445"/>
      <c r="F1703" s="444"/>
      <c r="G1703" s="445"/>
      <c r="H1703" s="547">
        <v>-8165809</v>
      </c>
      <c r="I1703" s="547">
        <v>-8165809</v>
      </c>
      <c r="J1703" s="547">
        <v>-8165809</v>
      </c>
      <c r="K1703" s="547">
        <v>-8165809</v>
      </c>
      <c r="L1703" s="547">
        <v>-8165809</v>
      </c>
      <c r="M1703" s="547">
        <v>-8165809</v>
      </c>
      <c r="N1703" s="547">
        <v>-8165809</v>
      </c>
      <c r="O1703" s="547">
        <v>-8165809</v>
      </c>
      <c r="P1703" s="547">
        <v>-8165809</v>
      </c>
      <c r="Q1703" s="547">
        <v>-8165809</v>
      </c>
      <c r="R1703" s="547">
        <v>-8165809</v>
      </c>
      <c r="S1703" s="547">
        <v>-8165809</v>
      </c>
      <c r="T1703" s="547">
        <v>-8165809</v>
      </c>
      <c r="U1703" s="547"/>
      <c r="V1703" s="547">
        <f t="shared" si="1116"/>
        <v>-8165809</v>
      </c>
      <c r="W1703" s="279"/>
      <c r="X1703" s="279"/>
      <c r="Y1703" s="548">
        <f t="shared" si="1126"/>
        <v>0</v>
      </c>
      <c r="Z1703" s="549">
        <f t="shared" si="1126"/>
        <v>0</v>
      </c>
      <c r="AA1703" s="549">
        <f t="shared" si="1126"/>
        <v>-8165809</v>
      </c>
      <c r="AB1703" s="282">
        <f t="shared" si="1107"/>
        <v>0</v>
      </c>
      <c r="AC1703" s="281">
        <f t="shared" si="1108"/>
        <v>0</v>
      </c>
      <c r="AD1703" s="549">
        <f t="shared" si="1117"/>
        <v>0</v>
      </c>
      <c r="AE1703" s="553">
        <f t="shared" si="1118"/>
        <v>0</v>
      </c>
      <c r="AF1703" s="282">
        <f t="shared" si="1119"/>
        <v>0</v>
      </c>
      <c r="AG1703" s="283">
        <f t="shared" si="1085"/>
        <v>0</v>
      </c>
      <c r="AH1703" s="281">
        <f t="shared" si="1082"/>
        <v>0</v>
      </c>
      <c r="AI1703" s="551">
        <f t="shared" si="1114"/>
        <v>0</v>
      </c>
      <c r="AJ1703" s="549">
        <f t="shared" si="1114"/>
        <v>0</v>
      </c>
      <c r="AK1703" s="549">
        <f t="shared" si="1114"/>
        <v>-8165809</v>
      </c>
      <c r="AL1703" s="282">
        <f t="shared" si="1098"/>
        <v>0</v>
      </c>
      <c r="AM1703" s="281">
        <f t="shared" si="1099"/>
        <v>0</v>
      </c>
      <c r="AN1703" s="549">
        <f t="shared" si="1104"/>
        <v>0</v>
      </c>
      <c r="AO1703" s="549">
        <f t="shared" si="1105"/>
        <v>0</v>
      </c>
      <c r="AP1703" s="549">
        <f t="shared" si="1109"/>
        <v>0</v>
      </c>
      <c r="AQ1703" s="283">
        <f t="shared" si="1080"/>
        <v>0</v>
      </c>
      <c r="AR1703" s="281">
        <f t="shared" si="1092"/>
        <v>0</v>
      </c>
      <c r="AT1703" s="446"/>
      <c r="AU1703" s="344"/>
      <c r="AV1703" s="447" t="str">
        <f t="shared" si="1097"/>
        <v>CA</v>
      </c>
      <c r="AW1703" s="447" t="str">
        <f t="shared" si="1097"/>
        <v>CL</v>
      </c>
      <c r="AX1703" s="447" t="str">
        <f t="shared" si="1097"/>
        <v>AIC</v>
      </c>
      <c r="AY1703" s="447" t="str">
        <f t="shared" si="1100"/>
        <v>ERB</v>
      </c>
      <c r="AZ1703" s="447" t="str">
        <f t="shared" si="1100"/>
        <v>GRB</v>
      </c>
      <c r="BA1703" s="447" t="str">
        <f t="shared" si="1100"/>
        <v>Non-Op</v>
      </c>
      <c r="BC1703" s="449" t="s">
        <v>2100</v>
      </c>
      <c r="BD1703" s="552">
        <f t="shared" si="1133"/>
        <v>-8165809</v>
      </c>
      <c r="BF1703" s="435"/>
      <c r="BG1703" s="435"/>
      <c r="BH1703" s="435"/>
      <c r="BI1703" s="435"/>
      <c r="BJ1703" s="435"/>
      <c r="BK1703" s="435"/>
      <c r="BL1703" s="435"/>
      <c r="BN1703" s="444"/>
    </row>
    <row r="1704" spans="1:66" s="28" customFormat="1" ht="12" customHeight="1">
      <c r="A1704" s="287">
        <v>25500022</v>
      </c>
      <c r="B1704" s="288" t="str">
        <f t="shared" si="1074"/>
        <v>25500022</v>
      </c>
      <c r="C1704" s="444" t="s">
        <v>2007</v>
      </c>
      <c r="D1704" s="445" t="s">
        <v>1162</v>
      </c>
      <c r="E1704" s="445"/>
      <c r="F1704" s="444"/>
      <c r="G1704" s="445"/>
      <c r="H1704" s="547">
        <v>8165809</v>
      </c>
      <c r="I1704" s="547">
        <v>8165809</v>
      </c>
      <c r="J1704" s="547">
        <v>8165809</v>
      </c>
      <c r="K1704" s="547">
        <v>8165809</v>
      </c>
      <c r="L1704" s="547">
        <v>8165809</v>
      </c>
      <c r="M1704" s="547">
        <v>8165809</v>
      </c>
      <c r="N1704" s="547">
        <v>8165809</v>
      </c>
      <c r="O1704" s="547">
        <v>8165809</v>
      </c>
      <c r="P1704" s="547">
        <v>8165809</v>
      </c>
      <c r="Q1704" s="547">
        <v>8165809</v>
      </c>
      <c r="R1704" s="547">
        <v>8165809</v>
      </c>
      <c r="S1704" s="547">
        <v>8165809</v>
      </c>
      <c r="T1704" s="547">
        <v>8165809</v>
      </c>
      <c r="U1704" s="547"/>
      <c r="V1704" s="547">
        <f t="shared" si="1116"/>
        <v>8165809</v>
      </c>
      <c r="W1704" s="285"/>
      <c r="X1704" s="279"/>
      <c r="Y1704" s="548">
        <f t="shared" si="1126"/>
        <v>0</v>
      </c>
      <c r="Z1704" s="549">
        <f t="shared" si="1126"/>
        <v>0</v>
      </c>
      <c r="AA1704" s="549">
        <f t="shared" si="1126"/>
        <v>8165809</v>
      </c>
      <c r="AB1704" s="282">
        <f t="shared" si="1107"/>
        <v>0</v>
      </c>
      <c r="AC1704" s="281">
        <f t="shared" si="1108"/>
        <v>0</v>
      </c>
      <c r="AD1704" s="549">
        <f t="shared" si="1117"/>
        <v>0</v>
      </c>
      <c r="AE1704" s="553">
        <f t="shared" si="1118"/>
        <v>0</v>
      </c>
      <c r="AF1704" s="282">
        <f t="shared" si="1119"/>
        <v>0</v>
      </c>
      <c r="AG1704" s="283">
        <f t="shared" si="1085"/>
        <v>0</v>
      </c>
      <c r="AH1704" s="281">
        <f t="shared" si="1082"/>
        <v>0</v>
      </c>
      <c r="AI1704" s="551">
        <f t="shared" si="1114"/>
        <v>0</v>
      </c>
      <c r="AJ1704" s="549">
        <f t="shared" si="1114"/>
        <v>0</v>
      </c>
      <c r="AK1704" s="549">
        <f t="shared" si="1114"/>
        <v>8165809</v>
      </c>
      <c r="AL1704" s="282">
        <f t="shared" si="1098"/>
        <v>0</v>
      </c>
      <c r="AM1704" s="281">
        <f t="shared" si="1099"/>
        <v>0</v>
      </c>
      <c r="AN1704" s="549">
        <f t="shared" si="1104"/>
        <v>0</v>
      </c>
      <c r="AO1704" s="549">
        <f t="shared" si="1105"/>
        <v>0</v>
      </c>
      <c r="AP1704" s="549">
        <f t="shared" si="1109"/>
        <v>0</v>
      </c>
      <c r="AQ1704" s="283">
        <f t="shared" si="1080"/>
        <v>0</v>
      </c>
      <c r="AR1704" s="281">
        <f t="shared" si="1092"/>
        <v>0</v>
      </c>
      <c r="AT1704" s="446"/>
      <c r="AU1704" s="344"/>
      <c r="AV1704" s="447" t="str">
        <f t="shared" si="1097"/>
        <v>CA</v>
      </c>
      <c r="AW1704" s="447" t="str">
        <f t="shared" si="1097"/>
        <v>CL</v>
      </c>
      <c r="AX1704" s="447" t="str">
        <f t="shared" si="1097"/>
        <v>AIC</v>
      </c>
      <c r="AY1704" s="447" t="str">
        <f t="shared" si="1100"/>
        <v>ERB</v>
      </c>
      <c r="AZ1704" s="447" t="str">
        <f t="shared" si="1100"/>
        <v>GRB</v>
      </c>
      <c r="BA1704" s="447" t="str">
        <f t="shared" si="1100"/>
        <v>Non-Op</v>
      </c>
      <c r="BC1704" s="449" t="s">
        <v>2100</v>
      </c>
      <c r="BD1704" s="552">
        <f t="shared" si="1133"/>
        <v>8165809</v>
      </c>
      <c r="BF1704" s="435"/>
      <c r="BG1704" s="435"/>
      <c r="BH1704" s="435"/>
      <c r="BI1704" s="435"/>
      <c r="BJ1704" s="435"/>
      <c r="BK1704" s="435"/>
      <c r="BL1704" s="435"/>
      <c r="BN1704" s="444"/>
    </row>
    <row r="1705" spans="1:66" s="28" customFormat="1" ht="12" customHeight="1">
      <c r="A1705" s="287">
        <v>25600072</v>
      </c>
      <c r="B1705" s="288" t="str">
        <f t="shared" si="1074"/>
        <v>25600072</v>
      </c>
      <c r="C1705" s="445" t="s">
        <v>3055</v>
      </c>
      <c r="D1705" s="445" t="s">
        <v>2092</v>
      </c>
      <c r="E1705" s="445"/>
      <c r="F1705" s="445"/>
      <c r="G1705" s="445"/>
      <c r="H1705" s="547">
        <v>0</v>
      </c>
      <c r="I1705" s="547">
        <v>0</v>
      </c>
      <c r="J1705" s="547">
        <v>0</v>
      </c>
      <c r="K1705" s="547">
        <v>0</v>
      </c>
      <c r="L1705" s="547">
        <v>0</v>
      </c>
      <c r="M1705" s="547">
        <v>0</v>
      </c>
      <c r="N1705" s="547">
        <v>0</v>
      </c>
      <c r="O1705" s="547">
        <v>0</v>
      </c>
      <c r="P1705" s="547">
        <v>0</v>
      </c>
      <c r="Q1705" s="547">
        <v>0</v>
      </c>
      <c r="R1705" s="547">
        <v>0</v>
      </c>
      <c r="S1705" s="547">
        <v>0</v>
      </c>
      <c r="T1705" s="547">
        <v>0</v>
      </c>
      <c r="U1705" s="547"/>
      <c r="V1705" s="547">
        <f t="shared" si="1116"/>
        <v>0</v>
      </c>
      <c r="W1705" s="285"/>
      <c r="X1705" s="285"/>
      <c r="Y1705" s="548">
        <f t="shared" si="1126"/>
        <v>0</v>
      </c>
      <c r="Z1705" s="549">
        <f t="shared" si="1126"/>
        <v>0</v>
      </c>
      <c r="AA1705" s="549">
        <f t="shared" si="1126"/>
        <v>0</v>
      </c>
      <c r="AB1705" s="282">
        <f t="shared" si="1107"/>
        <v>0</v>
      </c>
      <c r="AC1705" s="281">
        <f t="shared" si="1108"/>
        <v>0</v>
      </c>
      <c r="AD1705" s="549">
        <f t="shared" si="1117"/>
        <v>0</v>
      </c>
      <c r="AE1705" s="553">
        <f t="shared" si="1118"/>
        <v>0</v>
      </c>
      <c r="AF1705" s="282">
        <f t="shared" si="1119"/>
        <v>0</v>
      </c>
      <c r="AG1705" s="283">
        <f t="shared" si="1085"/>
        <v>0</v>
      </c>
      <c r="AH1705" s="281">
        <f t="shared" si="1082"/>
        <v>0</v>
      </c>
      <c r="AI1705" s="551">
        <f t="shared" si="1114"/>
        <v>0</v>
      </c>
      <c r="AJ1705" s="549">
        <f t="shared" si="1114"/>
        <v>0</v>
      </c>
      <c r="AK1705" s="549">
        <f t="shared" si="1114"/>
        <v>0</v>
      </c>
      <c r="AL1705" s="282">
        <f t="shared" si="1098"/>
        <v>0</v>
      </c>
      <c r="AM1705" s="281">
        <f t="shared" si="1099"/>
        <v>0</v>
      </c>
      <c r="AN1705" s="549">
        <f t="shared" si="1104"/>
        <v>0</v>
      </c>
      <c r="AO1705" s="549">
        <f t="shared" si="1105"/>
        <v>0</v>
      </c>
      <c r="AP1705" s="549">
        <f t="shared" si="1109"/>
        <v>0</v>
      </c>
      <c r="AQ1705" s="283">
        <f t="shared" si="1080"/>
        <v>0</v>
      </c>
      <c r="AR1705" s="281">
        <f t="shared" si="1092"/>
        <v>0</v>
      </c>
      <c r="AT1705" s="446"/>
      <c r="AU1705" s="344"/>
      <c r="AV1705" s="447" t="str">
        <f t="shared" si="1097"/>
        <v>CA</v>
      </c>
      <c r="AW1705" s="447" t="str">
        <f t="shared" si="1097"/>
        <v>CL</v>
      </c>
      <c r="AX1705" s="447" t="str">
        <f t="shared" si="1097"/>
        <v>AIC</v>
      </c>
      <c r="AY1705" s="447" t="str">
        <f t="shared" si="1100"/>
        <v>ERB</v>
      </c>
      <c r="AZ1705" s="447" t="str">
        <f t="shared" si="1100"/>
        <v>GRB</v>
      </c>
      <c r="BA1705" s="447" t="str">
        <f t="shared" si="1100"/>
        <v>Non-Op</v>
      </c>
      <c r="BC1705" s="445" t="s">
        <v>2385</v>
      </c>
      <c r="BD1705" s="552">
        <f t="shared" si="1133"/>
        <v>0</v>
      </c>
      <c r="BF1705" s="435"/>
      <c r="BG1705" s="435"/>
      <c r="BH1705" s="435"/>
      <c r="BI1705" s="435"/>
      <c r="BJ1705" s="435"/>
      <c r="BK1705" s="435"/>
      <c r="BL1705" s="435"/>
      <c r="BN1705" s="444"/>
    </row>
    <row r="1706" spans="1:66" s="28" customFormat="1" ht="12" customHeight="1">
      <c r="A1706" s="287">
        <v>25600081</v>
      </c>
      <c r="B1706" s="288" t="str">
        <f t="shared" si="1074"/>
        <v>25600081</v>
      </c>
      <c r="C1706" s="445" t="s">
        <v>2008</v>
      </c>
      <c r="D1706" s="445" t="s">
        <v>2092</v>
      </c>
      <c r="E1706" s="445"/>
      <c r="F1706" s="445"/>
      <c r="G1706" s="445"/>
      <c r="H1706" s="547">
        <v>-1913005.8</v>
      </c>
      <c r="I1706" s="547">
        <v>-1913005.8</v>
      </c>
      <c r="J1706" s="547">
        <v>-1913005.8</v>
      </c>
      <c r="K1706" s="547">
        <v>-1913005.8</v>
      </c>
      <c r="L1706" s="547">
        <v>-1913005.8</v>
      </c>
      <c r="M1706" s="547">
        <v>-1915935.54</v>
      </c>
      <c r="N1706" s="547">
        <v>-1915935.54</v>
      </c>
      <c r="O1706" s="547">
        <v>-1915935.54</v>
      </c>
      <c r="P1706" s="547">
        <v>-1915935.54</v>
      </c>
      <c r="Q1706" s="547">
        <v>-1915935.54</v>
      </c>
      <c r="R1706" s="547">
        <v>-1915935.54</v>
      </c>
      <c r="S1706" s="547">
        <v>-1928400.12</v>
      </c>
      <c r="T1706" s="547">
        <v>-1928263.6799999999</v>
      </c>
      <c r="U1706" s="547"/>
      <c r="V1706" s="547">
        <f t="shared" si="1116"/>
        <v>-1916389.2749999997</v>
      </c>
      <c r="W1706" s="285"/>
      <c r="X1706" s="285"/>
      <c r="Y1706" s="548">
        <f t="shared" si="1126"/>
        <v>0</v>
      </c>
      <c r="Z1706" s="549">
        <f t="shared" si="1126"/>
        <v>-1928263.6799999999</v>
      </c>
      <c r="AA1706" s="549">
        <f t="shared" si="1126"/>
        <v>0</v>
      </c>
      <c r="AB1706" s="282">
        <f t="shared" si="1107"/>
        <v>0</v>
      </c>
      <c r="AC1706" s="281">
        <f t="shared" si="1108"/>
        <v>0</v>
      </c>
      <c r="AD1706" s="549">
        <f t="shared" si="1117"/>
        <v>0</v>
      </c>
      <c r="AE1706" s="553">
        <f t="shared" si="1118"/>
        <v>0</v>
      </c>
      <c r="AF1706" s="282">
        <f t="shared" si="1119"/>
        <v>0</v>
      </c>
      <c r="AG1706" s="283">
        <f t="shared" si="1085"/>
        <v>0</v>
      </c>
      <c r="AH1706" s="281">
        <f t="shared" si="1082"/>
        <v>0</v>
      </c>
      <c r="AI1706" s="551">
        <f t="shared" si="1114"/>
        <v>0</v>
      </c>
      <c r="AJ1706" s="549">
        <f t="shared" si="1114"/>
        <v>-1916389.2749999997</v>
      </c>
      <c r="AK1706" s="549">
        <f t="shared" si="1114"/>
        <v>0</v>
      </c>
      <c r="AL1706" s="282">
        <f t="shared" si="1098"/>
        <v>0</v>
      </c>
      <c r="AM1706" s="281">
        <f t="shared" si="1099"/>
        <v>0</v>
      </c>
      <c r="AN1706" s="549">
        <f t="shared" si="1104"/>
        <v>0</v>
      </c>
      <c r="AO1706" s="549">
        <f t="shared" si="1105"/>
        <v>0</v>
      </c>
      <c r="AP1706" s="549">
        <f t="shared" si="1109"/>
        <v>0</v>
      </c>
      <c r="AQ1706" s="283">
        <f t="shared" si="1080"/>
        <v>0</v>
      </c>
      <c r="AR1706" s="281">
        <f t="shared" si="1092"/>
        <v>0</v>
      </c>
      <c r="AT1706" s="446"/>
      <c r="AU1706" s="344"/>
      <c r="AV1706" s="447" t="str">
        <f t="shared" si="1097"/>
        <v>CA</v>
      </c>
      <c r="AW1706" s="447" t="str">
        <f t="shared" si="1097"/>
        <v>CL</v>
      </c>
      <c r="AX1706" s="447" t="str">
        <f t="shared" si="1097"/>
        <v>AIC</v>
      </c>
      <c r="AY1706" s="447" t="str">
        <f t="shared" si="1100"/>
        <v>ERB</v>
      </c>
      <c r="AZ1706" s="447" t="str">
        <f t="shared" si="1100"/>
        <v>GRB</v>
      </c>
      <c r="BA1706" s="447" t="str">
        <f t="shared" si="1100"/>
        <v>Non-Op</v>
      </c>
      <c r="BC1706" s="445" t="s">
        <v>2385</v>
      </c>
      <c r="BD1706" s="552">
        <f t="shared" si="1133"/>
        <v>-1928263.6799999999</v>
      </c>
      <c r="BF1706" s="435"/>
      <c r="BG1706" s="435"/>
      <c r="BH1706" s="435"/>
      <c r="BI1706" s="435"/>
      <c r="BJ1706" s="435"/>
      <c r="BK1706" s="435"/>
      <c r="BL1706" s="435"/>
      <c r="BN1706" s="444"/>
    </row>
    <row r="1707" spans="1:66" s="28" customFormat="1" ht="12" customHeight="1">
      <c r="A1707" s="362">
        <v>25600091</v>
      </c>
      <c r="B1707" s="290" t="str">
        <f t="shared" si="1074"/>
        <v>25600091</v>
      </c>
      <c r="C1707" s="451" t="s">
        <v>2386</v>
      </c>
      <c r="D1707" s="451" t="s">
        <v>2092</v>
      </c>
      <c r="E1707" s="451"/>
      <c r="F1707" s="300">
        <v>44105</v>
      </c>
      <c r="G1707" s="451"/>
      <c r="H1707" s="556">
        <v>-4918955.6399999997</v>
      </c>
      <c r="I1707" s="556">
        <v>-4398838.6399999997</v>
      </c>
      <c r="J1707" s="556">
        <v>-3878721.64</v>
      </c>
      <c r="K1707" s="556">
        <v>-3358604.64</v>
      </c>
      <c r="L1707" s="556">
        <v>-2838487.64</v>
      </c>
      <c r="M1707" s="556">
        <v>-2318370.64</v>
      </c>
      <c r="N1707" s="556">
        <v>-1798253.64</v>
      </c>
      <c r="O1707" s="556">
        <v>-1278136.6399999999</v>
      </c>
      <c r="P1707" s="556">
        <v>-758019.64</v>
      </c>
      <c r="Q1707" s="556">
        <v>-237902.64</v>
      </c>
      <c r="R1707" s="556">
        <v>0</v>
      </c>
      <c r="S1707" s="556">
        <v>0</v>
      </c>
      <c r="T1707" s="556">
        <v>0</v>
      </c>
      <c r="U1707" s="556"/>
      <c r="V1707" s="556">
        <f t="shared" si="1116"/>
        <v>-1943734.4650000001</v>
      </c>
      <c r="W1707" s="292"/>
      <c r="X1707" s="292"/>
      <c r="Y1707" s="548">
        <f t="shared" si="1126"/>
        <v>0</v>
      </c>
      <c r="Z1707" s="549">
        <f t="shared" si="1126"/>
        <v>0</v>
      </c>
      <c r="AA1707" s="549">
        <f t="shared" si="1126"/>
        <v>0</v>
      </c>
      <c r="AB1707" s="282">
        <f t="shared" si="1107"/>
        <v>0</v>
      </c>
      <c r="AC1707" s="281">
        <f t="shared" si="1108"/>
        <v>0</v>
      </c>
      <c r="AD1707" s="549">
        <f t="shared" si="1117"/>
        <v>0</v>
      </c>
      <c r="AE1707" s="553">
        <f t="shared" si="1118"/>
        <v>0</v>
      </c>
      <c r="AF1707" s="282">
        <f t="shared" si="1119"/>
        <v>0</v>
      </c>
      <c r="AG1707" s="283">
        <f t="shared" ref="AG1707" si="1139">SUM(AD1707:AF1707)</f>
        <v>0</v>
      </c>
      <c r="AH1707" s="281">
        <f t="shared" si="1082"/>
        <v>0</v>
      </c>
      <c r="AI1707" s="551">
        <f t="shared" si="1114"/>
        <v>0</v>
      </c>
      <c r="AJ1707" s="549">
        <f t="shared" si="1114"/>
        <v>-1943734.4650000001</v>
      </c>
      <c r="AK1707" s="549">
        <f t="shared" si="1114"/>
        <v>0</v>
      </c>
      <c r="AL1707" s="282">
        <f t="shared" si="1098"/>
        <v>0</v>
      </c>
      <c r="AM1707" s="281">
        <f t="shared" si="1099"/>
        <v>0</v>
      </c>
      <c r="AN1707" s="549">
        <f t="shared" si="1104"/>
        <v>0</v>
      </c>
      <c r="AO1707" s="549">
        <f t="shared" si="1105"/>
        <v>0</v>
      </c>
      <c r="AP1707" s="549">
        <f t="shared" si="1109"/>
        <v>0</v>
      </c>
      <c r="AQ1707" s="283">
        <f t="shared" ref="AQ1707" si="1140">SUM(AN1707:AP1707)</f>
        <v>0</v>
      </c>
      <c r="AR1707" s="281">
        <f t="shared" si="1092"/>
        <v>0</v>
      </c>
      <c r="AT1707" s="446"/>
      <c r="AU1707" s="344"/>
      <c r="AV1707" s="447" t="str">
        <f t="shared" si="1097"/>
        <v>CA</v>
      </c>
      <c r="AW1707" s="447" t="str">
        <f t="shared" si="1097"/>
        <v>CL</v>
      </c>
      <c r="AX1707" s="447" t="str">
        <f t="shared" si="1097"/>
        <v>AIC</v>
      </c>
      <c r="AY1707" s="447" t="str">
        <f t="shared" si="1100"/>
        <v>ERB</v>
      </c>
      <c r="AZ1707" s="447" t="str">
        <f t="shared" si="1100"/>
        <v>GRB</v>
      </c>
      <c r="BA1707" s="447" t="str">
        <f t="shared" si="1100"/>
        <v>Non-Op</v>
      </c>
      <c r="BC1707" s="445" t="s">
        <v>2385</v>
      </c>
      <c r="BD1707" s="552">
        <f t="shared" si="1133"/>
        <v>0</v>
      </c>
      <c r="BF1707" s="435"/>
      <c r="BG1707" s="435"/>
      <c r="BH1707" s="435"/>
      <c r="BI1707" s="435"/>
      <c r="BJ1707" s="435"/>
      <c r="BK1707" s="435"/>
      <c r="BL1707" s="435"/>
      <c r="BN1707" s="444"/>
    </row>
    <row r="1708" spans="1:66" s="28" customFormat="1" ht="12" customHeight="1">
      <c r="A1708" s="287">
        <v>25600102</v>
      </c>
      <c r="B1708" s="288" t="str">
        <f t="shared" si="1074"/>
        <v>25600102</v>
      </c>
      <c r="C1708" s="445" t="s">
        <v>3056</v>
      </c>
      <c r="D1708" s="445" t="s">
        <v>2092</v>
      </c>
      <c r="E1708" s="445"/>
      <c r="F1708" s="445"/>
      <c r="G1708" s="445"/>
      <c r="H1708" s="547">
        <v>0</v>
      </c>
      <c r="I1708" s="547">
        <v>0</v>
      </c>
      <c r="J1708" s="547">
        <v>0</v>
      </c>
      <c r="K1708" s="547">
        <v>0</v>
      </c>
      <c r="L1708" s="547">
        <v>0</v>
      </c>
      <c r="M1708" s="547">
        <v>0</v>
      </c>
      <c r="N1708" s="547">
        <v>0</v>
      </c>
      <c r="O1708" s="547">
        <v>0</v>
      </c>
      <c r="P1708" s="547">
        <v>0</v>
      </c>
      <c r="Q1708" s="547">
        <v>0</v>
      </c>
      <c r="R1708" s="547">
        <v>0</v>
      </c>
      <c r="S1708" s="547">
        <v>0</v>
      </c>
      <c r="T1708" s="547">
        <v>0</v>
      </c>
      <c r="U1708" s="547"/>
      <c r="V1708" s="547">
        <f t="shared" si="1116"/>
        <v>0</v>
      </c>
      <c r="W1708" s="285"/>
      <c r="X1708" s="285"/>
      <c r="Y1708" s="548">
        <f t="shared" si="1126"/>
        <v>0</v>
      </c>
      <c r="Z1708" s="549">
        <f t="shared" si="1126"/>
        <v>0</v>
      </c>
      <c r="AA1708" s="549">
        <f t="shared" si="1126"/>
        <v>0</v>
      </c>
      <c r="AB1708" s="282">
        <f t="shared" si="1107"/>
        <v>0</v>
      </c>
      <c r="AC1708" s="281">
        <f t="shared" si="1108"/>
        <v>0</v>
      </c>
      <c r="AD1708" s="549">
        <f t="shared" si="1117"/>
        <v>0</v>
      </c>
      <c r="AE1708" s="553">
        <f t="shared" si="1118"/>
        <v>0</v>
      </c>
      <c r="AF1708" s="282">
        <f t="shared" si="1119"/>
        <v>0</v>
      </c>
      <c r="AG1708" s="283">
        <f t="shared" si="1085"/>
        <v>0</v>
      </c>
      <c r="AH1708" s="281">
        <f t="shared" si="1082"/>
        <v>0</v>
      </c>
      <c r="AI1708" s="551">
        <f t="shared" si="1114"/>
        <v>0</v>
      </c>
      <c r="AJ1708" s="549">
        <f t="shared" si="1114"/>
        <v>0</v>
      </c>
      <c r="AK1708" s="549">
        <f t="shared" si="1114"/>
        <v>0</v>
      </c>
      <c r="AL1708" s="282">
        <f t="shared" si="1098"/>
        <v>0</v>
      </c>
      <c r="AM1708" s="281">
        <f t="shared" si="1099"/>
        <v>0</v>
      </c>
      <c r="AN1708" s="549">
        <f t="shared" si="1104"/>
        <v>0</v>
      </c>
      <c r="AO1708" s="549">
        <f t="shared" si="1105"/>
        <v>0</v>
      </c>
      <c r="AP1708" s="549">
        <f t="shared" si="1109"/>
        <v>0</v>
      </c>
      <c r="AQ1708" s="283">
        <f t="shared" si="1080"/>
        <v>0</v>
      </c>
      <c r="AR1708" s="281">
        <f t="shared" si="1092"/>
        <v>0</v>
      </c>
      <c r="AT1708" s="446"/>
      <c r="AU1708" s="344"/>
      <c r="AV1708" s="447" t="str">
        <f t="shared" si="1097"/>
        <v>CA</v>
      </c>
      <c r="AW1708" s="447" t="str">
        <f t="shared" si="1097"/>
        <v>CL</v>
      </c>
      <c r="AX1708" s="447" t="str">
        <f t="shared" si="1097"/>
        <v>AIC</v>
      </c>
      <c r="AY1708" s="447" t="str">
        <f t="shared" si="1100"/>
        <v>ERB</v>
      </c>
      <c r="AZ1708" s="447" t="str">
        <f t="shared" si="1100"/>
        <v>GRB</v>
      </c>
      <c r="BA1708" s="447" t="str">
        <f t="shared" si="1100"/>
        <v>Non-Op</v>
      </c>
      <c r="BC1708" s="445" t="s">
        <v>2385</v>
      </c>
      <c r="BD1708" s="552">
        <f t="shared" si="1133"/>
        <v>0</v>
      </c>
      <c r="BF1708" s="435"/>
      <c r="BG1708" s="435"/>
      <c r="BH1708" s="435"/>
      <c r="BI1708" s="435"/>
      <c r="BJ1708" s="435"/>
      <c r="BK1708" s="435"/>
      <c r="BL1708" s="435"/>
      <c r="BN1708" s="444"/>
    </row>
    <row r="1709" spans="1:66" s="28" customFormat="1" ht="12" customHeight="1">
      <c r="A1709" s="287">
        <v>25600111</v>
      </c>
      <c r="B1709" s="288" t="str">
        <f t="shared" si="1074"/>
        <v>25600111</v>
      </c>
      <c r="C1709" s="445" t="s">
        <v>3057</v>
      </c>
      <c r="D1709" s="445" t="s">
        <v>2092</v>
      </c>
      <c r="E1709" s="445"/>
      <c r="F1709" s="445"/>
      <c r="G1709" s="445"/>
      <c r="H1709" s="547">
        <v>0</v>
      </c>
      <c r="I1709" s="547">
        <v>0</v>
      </c>
      <c r="J1709" s="547">
        <v>0</v>
      </c>
      <c r="K1709" s="547">
        <v>0</v>
      </c>
      <c r="L1709" s="547">
        <v>0</v>
      </c>
      <c r="M1709" s="547">
        <v>0</v>
      </c>
      <c r="N1709" s="547">
        <v>0</v>
      </c>
      <c r="O1709" s="547">
        <v>0</v>
      </c>
      <c r="P1709" s="547">
        <v>0</v>
      </c>
      <c r="Q1709" s="547">
        <v>0</v>
      </c>
      <c r="R1709" s="547">
        <v>0</v>
      </c>
      <c r="S1709" s="547">
        <v>0</v>
      </c>
      <c r="T1709" s="547">
        <v>0</v>
      </c>
      <c r="U1709" s="547"/>
      <c r="V1709" s="547">
        <f t="shared" si="1116"/>
        <v>0</v>
      </c>
      <c r="W1709" s="285"/>
      <c r="X1709" s="285"/>
      <c r="Y1709" s="548">
        <f t="shared" si="1126"/>
        <v>0</v>
      </c>
      <c r="Z1709" s="549">
        <f t="shared" si="1126"/>
        <v>0</v>
      </c>
      <c r="AA1709" s="549">
        <f t="shared" si="1126"/>
        <v>0</v>
      </c>
      <c r="AB1709" s="282">
        <f t="shared" si="1107"/>
        <v>0</v>
      </c>
      <c r="AC1709" s="281">
        <f t="shared" si="1108"/>
        <v>0</v>
      </c>
      <c r="AD1709" s="549">
        <f t="shared" si="1117"/>
        <v>0</v>
      </c>
      <c r="AE1709" s="553">
        <f t="shared" si="1118"/>
        <v>0</v>
      </c>
      <c r="AF1709" s="282">
        <f t="shared" si="1119"/>
        <v>0</v>
      </c>
      <c r="AG1709" s="283">
        <f t="shared" si="1085"/>
        <v>0</v>
      </c>
      <c r="AH1709" s="281">
        <f t="shared" si="1082"/>
        <v>0</v>
      </c>
      <c r="AI1709" s="551">
        <f t="shared" si="1114"/>
        <v>0</v>
      </c>
      <c r="AJ1709" s="549">
        <f t="shared" si="1114"/>
        <v>0</v>
      </c>
      <c r="AK1709" s="549">
        <f t="shared" si="1114"/>
        <v>0</v>
      </c>
      <c r="AL1709" s="282">
        <f t="shared" si="1098"/>
        <v>0</v>
      </c>
      <c r="AM1709" s="281">
        <f t="shared" si="1099"/>
        <v>0</v>
      </c>
      <c r="AN1709" s="549">
        <f t="shared" si="1104"/>
        <v>0</v>
      </c>
      <c r="AO1709" s="549">
        <f t="shared" si="1105"/>
        <v>0</v>
      </c>
      <c r="AP1709" s="549">
        <f t="shared" si="1109"/>
        <v>0</v>
      </c>
      <c r="AQ1709" s="283">
        <f t="shared" si="1080"/>
        <v>0</v>
      </c>
      <c r="AR1709" s="281">
        <f t="shared" si="1092"/>
        <v>0</v>
      </c>
      <c r="AT1709" s="446"/>
      <c r="AU1709" s="344"/>
      <c r="AV1709" s="447" t="str">
        <f t="shared" si="1097"/>
        <v>CA</v>
      </c>
      <c r="AW1709" s="447" t="str">
        <f t="shared" si="1097"/>
        <v>CL</v>
      </c>
      <c r="AX1709" s="447" t="str">
        <f t="shared" si="1097"/>
        <v>AIC</v>
      </c>
      <c r="AY1709" s="447" t="str">
        <f t="shared" si="1100"/>
        <v>ERB</v>
      </c>
      <c r="AZ1709" s="447" t="str">
        <f t="shared" si="1100"/>
        <v>GRB</v>
      </c>
      <c r="BA1709" s="447" t="str">
        <f t="shared" si="1100"/>
        <v>Non-Op</v>
      </c>
      <c r="BC1709" s="445" t="s">
        <v>2385</v>
      </c>
      <c r="BD1709" s="552">
        <f t="shared" si="1133"/>
        <v>0</v>
      </c>
      <c r="BF1709" s="435"/>
      <c r="BG1709" s="435"/>
      <c r="BH1709" s="435"/>
      <c r="BI1709" s="435"/>
      <c r="BJ1709" s="435"/>
      <c r="BK1709" s="435"/>
      <c r="BL1709" s="435"/>
      <c r="BN1709" s="444"/>
    </row>
    <row r="1710" spans="1:66" s="28" customFormat="1" ht="12" customHeight="1">
      <c r="A1710" s="287">
        <v>25600121</v>
      </c>
      <c r="B1710" s="288" t="str">
        <f t="shared" si="1074"/>
        <v>25600121</v>
      </c>
      <c r="C1710" s="445" t="s">
        <v>2009</v>
      </c>
      <c r="D1710" s="445" t="s">
        <v>2092</v>
      </c>
      <c r="E1710" s="445"/>
      <c r="F1710" s="294">
        <v>43070</v>
      </c>
      <c r="G1710" s="445"/>
      <c r="H1710" s="547">
        <v>-94286.49</v>
      </c>
      <c r="I1710" s="547">
        <v>-73893.490000000005</v>
      </c>
      <c r="J1710" s="547">
        <v>-53500.49</v>
      </c>
      <c r="K1710" s="547">
        <v>-33107.49</v>
      </c>
      <c r="L1710" s="547">
        <v>0</v>
      </c>
      <c r="M1710" s="547">
        <v>0</v>
      </c>
      <c r="N1710" s="547">
        <v>0</v>
      </c>
      <c r="O1710" s="547">
        <v>0</v>
      </c>
      <c r="P1710" s="547">
        <v>0</v>
      </c>
      <c r="Q1710" s="547">
        <v>0</v>
      </c>
      <c r="R1710" s="547">
        <v>0</v>
      </c>
      <c r="S1710" s="547">
        <v>0</v>
      </c>
      <c r="T1710" s="547">
        <v>0</v>
      </c>
      <c r="U1710" s="547"/>
      <c r="V1710" s="547">
        <f t="shared" si="1116"/>
        <v>-17303.72625</v>
      </c>
      <c r="W1710" s="285"/>
      <c r="X1710" s="285"/>
      <c r="Y1710" s="548">
        <f t="shared" si="1126"/>
        <v>0</v>
      </c>
      <c r="Z1710" s="549">
        <f t="shared" si="1126"/>
        <v>0</v>
      </c>
      <c r="AA1710" s="549">
        <f t="shared" si="1126"/>
        <v>0</v>
      </c>
      <c r="AB1710" s="282">
        <f t="shared" si="1107"/>
        <v>0</v>
      </c>
      <c r="AC1710" s="281">
        <f t="shared" si="1108"/>
        <v>0</v>
      </c>
      <c r="AD1710" s="549">
        <f t="shared" si="1117"/>
        <v>0</v>
      </c>
      <c r="AE1710" s="553">
        <f t="shared" si="1118"/>
        <v>0</v>
      </c>
      <c r="AF1710" s="282">
        <f t="shared" si="1119"/>
        <v>0</v>
      </c>
      <c r="AG1710" s="283">
        <f t="shared" si="1085"/>
        <v>0</v>
      </c>
      <c r="AH1710" s="281">
        <f t="shared" si="1082"/>
        <v>0</v>
      </c>
      <c r="AI1710" s="551">
        <f t="shared" si="1114"/>
        <v>0</v>
      </c>
      <c r="AJ1710" s="549">
        <f t="shared" si="1114"/>
        <v>-17303.72625</v>
      </c>
      <c r="AK1710" s="549">
        <f t="shared" si="1114"/>
        <v>0</v>
      </c>
      <c r="AL1710" s="282">
        <f t="shared" si="1098"/>
        <v>0</v>
      </c>
      <c r="AM1710" s="281">
        <f t="shared" si="1099"/>
        <v>0</v>
      </c>
      <c r="AN1710" s="549">
        <f t="shared" si="1104"/>
        <v>0</v>
      </c>
      <c r="AO1710" s="549">
        <f t="shared" si="1105"/>
        <v>0</v>
      </c>
      <c r="AP1710" s="549">
        <f t="shared" si="1109"/>
        <v>0</v>
      </c>
      <c r="AQ1710" s="283">
        <f t="shared" si="1080"/>
        <v>0</v>
      </c>
      <c r="AR1710" s="281">
        <f t="shared" si="1092"/>
        <v>0</v>
      </c>
      <c r="AT1710" s="446"/>
      <c r="AU1710" s="344"/>
      <c r="AV1710" s="447" t="str">
        <f t="shared" si="1097"/>
        <v>CA</v>
      </c>
      <c r="AW1710" s="447" t="str">
        <f t="shared" si="1097"/>
        <v>CL</v>
      </c>
      <c r="AX1710" s="447" t="str">
        <f t="shared" si="1097"/>
        <v>AIC</v>
      </c>
      <c r="AY1710" s="447" t="str">
        <f t="shared" si="1100"/>
        <v>ERB</v>
      </c>
      <c r="AZ1710" s="447" t="str">
        <f t="shared" si="1100"/>
        <v>GRB</v>
      </c>
      <c r="BA1710" s="447" t="str">
        <f t="shared" si="1100"/>
        <v>Non-Op</v>
      </c>
      <c r="BC1710" s="445" t="s">
        <v>2385</v>
      </c>
      <c r="BD1710" s="552">
        <f t="shared" si="1133"/>
        <v>0</v>
      </c>
      <c r="BF1710" s="448"/>
      <c r="BG1710" s="448"/>
      <c r="BH1710" s="448"/>
      <c r="BI1710" s="448"/>
      <c r="BJ1710" s="448"/>
      <c r="BK1710" s="448"/>
      <c r="BL1710" s="448"/>
      <c r="BN1710" s="444"/>
    </row>
    <row r="1711" spans="1:66" s="28" customFormat="1" ht="12" customHeight="1">
      <c r="A1711" s="287">
        <v>25600122</v>
      </c>
      <c r="B1711" s="288" t="str">
        <f t="shared" si="1074"/>
        <v>25600122</v>
      </c>
      <c r="C1711" s="445" t="s">
        <v>2010</v>
      </c>
      <c r="D1711" s="445" t="s">
        <v>2092</v>
      </c>
      <c r="E1711" s="445"/>
      <c r="F1711" s="294">
        <v>43070</v>
      </c>
      <c r="G1711" s="445"/>
      <c r="H1711" s="547">
        <v>0</v>
      </c>
      <c r="I1711" s="547">
        <v>0</v>
      </c>
      <c r="J1711" s="547">
        <v>0</v>
      </c>
      <c r="K1711" s="547">
        <v>0</v>
      </c>
      <c r="L1711" s="547">
        <v>0</v>
      </c>
      <c r="M1711" s="547">
        <v>0</v>
      </c>
      <c r="N1711" s="547">
        <v>0</v>
      </c>
      <c r="O1711" s="547">
        <v>0</v>
      </c>
      <c r="P1711" s="547">
        <v>0</v>
      </c>
      <c r="Q1711" s="547">
        <v>0</v>
      </c>
      <c r="R1711" s="547">
        <v>0</v>
      </c>
      <c r="S1711" s="547">
        <v>0</v>
      </c>
      <c r="T1711" s="547">
        <v>0</v>
      </c>
      <c r="U1711" s="547"/>
      <c r="V1711" s="547">
        <f t="shared" si="1116"/>
        <v>0</v>
      </c>
      <c r="W1711" s="285"/>
      <c r="X1711" s="285"/>
      <c r="Y1711" s="548">
        <f t="shared" si="1126"/>
        <v>0</v>
      </c>
      <c r="Z1711" s="549">
        <f t="shared" si="1126"/>
        <v>0</v>
      </c>
      <c r="AA1711" s="549">
        <f t="shared" si="1126"/>
        <v>0</v>
      </c>
      <c r="AB1711" s="282">
        <f t="shared" si="1107"/>
        <v>0</v>
      </c>
      <c r="AC1711" s="281">
        <f t="shared" si="1108"/>
        <v>0</v>
      </c>
      <c r="AD1711" s="549">
        <f t="shared" si="1117"/>
        <v>0</v>
      </c>
      <c r="AE1711" s="553">
        <f t="shared" si="1118"/>
        <v>0</v>
      </c>
      <c r="AF1711" s="282">
        <f t="shared" si="1119"/>
        <v>0</v>
      </c>
      <c r="AG1711" s="283">
        <f t="shared" si="1085"/>
        <v>0</v>
      </c>
      <c r="AH1711" s="281">
        <f t="shared" si="1082"/>
        <v>0</v>
      </c>
      <c r="AI1711" s="551">
        <f t="shared" si="1114"/>
        <v>0</v>
      </c>
      <c r="AJ1711" s="549">
        <f t="shared" si="1114"/>
        <v>0</v>
      </c>
      <c r="AK1711" s="549">
        <f t="shared" si="1114"/>
        <v>0</v>
      </c>
      <c r="AL1711" s="282">
        <f t="shared" si="1098"/>
        <v>0</v>
      </c>
      <c r="AM1711" s="281">
        <f t="shared" si="1099"/>
        <v>0</v>
      </c>
      <c r="AN1711" s="549">
        <f t="shared" si="1104"/>
        <v>0</v>
      </c>
      <c r="AO1711" s="549">
        <f t="shared" si="1105"/>
        <v>0</v>
      </c>
      <c r="AP1711" s="549">
        <f t="shared" si="1109"/>
        <v>0</v>
      </c>
      <c r="AQ1711" s="283">
        <f t="shared" si="1080"/>
        <v>0</v>
      </c>
      <c r="AR1711" s="281">
        <f t="shared" si="1092"/>
        <v>0</v>
      </c>
      <c r="AT1711" s="446"/>
      <c r="AU1711" s="344"/>
      <c r="AV1711" s="447" t="str">
        <f t="shared" si="1097"/>
        <v>CA</v>
      </c>
      <c r="AW1711" s="447" t="str">
        <f t="shared" si="1097"/>
        <v>CL</v>
      </c>
      <c r="AX1711" s="447" t="str">
        <f t="shared" si="1097"/>
        <v>AIC</v>
      </c>
      <c r="AY1711" s="447" t="str">
        <f t="shared" si="1100"/>
        <v>ERB</v>
      </c>
      <c r="AZ1711" s="447" t="str">
        <f t="shared" si="1100"/>
        <v>GRB</v>
      </c>
      <c r="BA1711" s="447" t="str">
        <f t="shared" si="1100"/>
        <v>Non-Op</v>
      </c>
      <c r="BC1711" s="445" t="s">
        <v>2385</v>
      </c>
      <c r="BD1711" s="552">
        <f t="shared" si="1133"/>
        <v>0</v>
      </c>
      <c r="BF1711" s="448"/>
      <c r="BG1711" s="448"/>
      <c r="BH1711" s="448"/>
      <c r="BI1711" s="448"/>
      <c r="BJ1711" s="448"/>
      <c r="BK1711" s="448"/>
      <c r="BL1711" s="448"/>
      <c r="BN1711" s="444"/>
    </row>
    <row r="1712" spans="1:66" s="28" customFormat="1" ht="12" customHeight="1">
      <c r="A1712" s="287">
        <v>25700043</v>
      </c>
      <c r="B1712" s="288" t="str">
        <f t="shared" si="1074"/>
        <v>25700043</v>
      </c>
      <c r="C1712" s="444" t="s">
        <v>3058</v>
      </c>
      <c r="D1712" s="445" t="s">
        <v>1162</v>
      </c>
      <c r="E1712" s="445"/>
      <c r="F1712" s="444"/>
      <c r="G1712" s="445"/>
      <c r="H1712" s="547">
        <v>0</v>
      </c>
      <c r="I1712" s="547">
        <v>0</v>
      </c>
      <c r="J1712" s="547">
        <v>0</v>
      </c>
      <c r="K1712" s="547">
        <v>0</v>
      </c>
      <c r="L1712" s="547">
        <v>0</v>
      </c>
      <c r="M1712" s="547">
        <v>0</v>
      </c>
      <c r="N1712" s="547">
        <v>0</v>
      </c>
      <c r="O1712" s="547">
        <v>0</v>
      </c>
      <c r="P1712" s="547">
        <v>0</v>
      </c>
      <c r="Q1712" s="547">
        <v>0</v>
      </c>
      <c r="R1712" s="547">
        <v>0</v>
      </c>
      <c r="S1712" s="547">
        <v>0</v>
      </c>
      <c r="T1712" s="547">
        <v>0</v>
      </c>
      <c r="U1712" s="547"/>
      <c r="V1712" s="547">
        <f t="shared" si="1116"/>
        <v>0</v>
      </c>
      <c r="W1712" s="285"/>
      <c r="X1712" s="285"/>
      <c r="Y1712" s="548">
        <f t="shared" si="1126"/>
        <v>0</v>
      </c>
      <c r="Z1712" s="549">
        <f t="shared" si="1126"/>
        <v>0</v>
      </c>
      <c r="AA1712" s="549">
        <f t="shared" si="1126"/>
        <v>0</v>
      </c>
      <c r="AB1712" s="282">
        <f t="shared" si="1107"/>
        <v>0</v>
      </c>
      <c r="AC1712" s="281">
        <f t="shared" si="1108"/>
        <v>0</v>
      </c>
      <c r="AD1712" s="549">
        <f t="shared" si="1117"/>
        <v>0</v>
      </c>
      <c r="AE1712" s="553">
        <f t="shared" si="1118"/>
        <v>0</v>
      </c>
      <c r="AF1712" s="282">
        <f t="shared" si="1119"/>
        <v>0</v>
      </c>
      <c r="AG1712" s="283">
        <f t="shared" si="1085"/>
        <v>0</v>
      </c>
      <c r="AH1712" s="281">
        <f t="shared" si="1082"/>
        <v>0</v>
      </c>
      <c r="AI1712" s="551">
        <f t="shared" si="1114"/>
        <v>0</v>
      </c>
      <c r="AJ1712" s="549">
        <f t="shared" si="1114"/>
        <v>0</v>
      </c>
      <c r="AK1712" s="549">
        <f t="shared" si="1114"/>
        <v>0</v>
      </c>
      <c r="AL1712" s="282">
        <f t="shared" si="1098"/>
        <v>0</v>
      </c>
      <c r="AM1712" s="281">
        <f t="shared" si="1099"/>
        <v>0</v>
      </c>
      <c r="AN1712" s="549">
        <f t="shared" si="1104"/>
        <v>0</v>
      </c>
      <c r="AO1712" s="549">
        <f t="shared" si="1105"/>
        <v>0</v>
      </c>
      <c r="AP1712" s="549">
        <f t="shared" si="1109"/>
        <v>0</v>
      </c>
      <c r="AQ1712" s="283">
        <f t="shared" si="1080"/>
        <v>0</v>
      </c>
      <c r="AR1712" s="281">
        <f t="shared" si="1092"/>
        <v>0</v>
      </c>
      <c r="AT1712" s="446"/>
      <c r="AU1712" s="344"/>
      <c r="AV1712" s="447" t="str">
        <f t="shared" si="1097"/>
        <v>CA</v>
      </c>
      <c r="AW1712" s="447" t="str">
        <f t="shared" si="1097"/>
        <v>CL</v>
      </c>
      <c r="AX1712" s="447" t="str">
        <f t="shared" si="1097"/>
        <v>AIC</v>
      </c>
      <c r="AY1712" s="447" t="str">
        <f t="shared" si="1100"/>
        <v>ERB</v>
      </c>
      <c r="AZ1712" s="447" t="str">
        <f t="shared" si="1100"/>
        <v>GRB</v>
      </c>
      <c r="BA1712" s="447" t="str">
        <f t="shared" si="1100"/>
        <v>Non-Op</v>
      </c>
      <c r="BC1712" s="449" t="s">
        <v>2100</v>
      </c>
      <c r="BD1712" s="552">
        <f t="shared" si="1133"/>
        <v>0</v>
      </c>
      <c r="BF1712" s="435"/>
      <c r="BG1712" s="435"/>
      <c r="BH1712" s="435"/>
      <c r="BI1712" s="435"/>
      <c r="BJ1712" s="435"/>
      <c r="BK1712" s="435"/>
      <c r="BL1712" s="435"/>
      <c r="BN1712" s="444"/>
    </row>
    <row r="1713" spans="1:66" s="28" customFormat="1" ht="12" customHeight="1">
      <c r="A1713" s="287">
        <v>28200002</v>
      </c>
      <c r="B1713" s="288" t="str">
        <f t="shared" si="1074"/>
        <v>28200002</v>
      </c>
      <c r="C1713" s="444" t="s">
        <v>3059</v>
      </c>
      <c r="D1713" s="445" t="s">
        <v>1164</v>
      </c>
      <c r="E1713" s="445"/>
      <c r="F1713" s="444"/>
      <c r="G1713" s="445"/>
      <c r="H1713" s="547">
        <v>-578735536.01999998</v>
      </c>
      <c r="I1713" s="547">
        <v>-578754168.85000002</v>
      </c>
      <c r="J1713" s="547">
        <v>-578775732.35000002</v>
      </c>
      <c r="K1713" s="547">
        <v>-579192780.54999995</v>
      </c>
      <c r="L1713" s="547">
        <v>-579345195.38999999</v>
      </c>
      <c r="M1713" s="547">
        <v>-579497610.23000002</v>
      </c>
      <c r="N1713" s="547">
        <v>-579590451.73000002</v>
      </c>
      <c r="O1713" s="547">
        <v>-579734621.50999999</v>
      </c>
      <c r="P1713" s="547">
        <v>-578945893.15999997</v>
      </c>
      <c r="Q1713" s="547">
        <v>-578973450.67999995</v>
      </c>
      <c r="R1713" s="547">
        <v>-579001008.19000006</v>
      </c>
      <c r="S1713" s="547">
        <v>-579028565.71000004</v>
      </c>
      <c r="T1713" s="547">
        <v>-578264756.66999996</v>
      </c>
      <c r="U1713" s="547"/>
      <c r="V1713" s="547">
        <f t="shared" si="1116"/>
        <v>-579111635.39125001</v>
      </c>
      <c r="W1713" s="285"/>
      <c r="X1713" s="285">
        <v>10</v>
      </c>
      <c r="Y1713" s="548">
        <f t="shared" si="1126"/>
        <v>0</v>
      </c>
      <c r="Z1713" s="549">
        <f t="shared" si="1126"/>
        <v>0</v>
      </c>
      <c r="AA1713" s="549">
        <f t="shared" si="1126"/>
        <v>0</v>
      </c>
      <c r="AB1713" s="282">
        <f t="shared" si="1107"/>
        <v>-578264756.66999996</v>
      </c>
      <c r="AC1713" s="281">
        <f t="shared" si="1108"/>
        <v>0</v>
      </c>
      <c r="AD1713" s="549">
        <f t="shared" si="1117"/>
        <v>0</v>
      </c>
      <c r="AE1713" s="553">
        <f t="shared" si="1118"/>
        <v>-578264756.66999996</v>
      </c>
      <c r="AF1713" s="282">
        <f t="shared" si="1119"/>
        <v>0</v>
      </c>
      <c r="AG1713" s="283">
        <f t="shared" si="1085"/>
        <v>-578264756.66999996</v>
      </c>
      <c r="AH1713" s="281">
        <f t="shared" ref="AH1713:AH1794" si="1141">AG1713-AB1713</f>
        <v>0</v>
      </c>
      <c r="AI1713" s="551">
        <f t="shared" si="1114"/>
        <v>0</v>
      </c>
      <c r="AJ1713" s="549">
        <f t="shared" si="1114"/>
        <v>0</v>
      </c>
      <c r="AK1713" s="549">
        <f t="shared" si="1114"/>
        <v>0</v>
      </c>
      <c r="AL1713" s="282">
        <f t="shared" si="1098"/>
        <v>-579111635.39125001</v>
      </c>
      <c r="AM1713" s="281">
        <f t="shared" si="1099"/>
        <v>0</v>
      </c>
      <c r="AN1713" s="549">
        <f t="shared" si="1104"/>
        <v>0</v>
      </c>
      <c r="AO1713" s="549">
        <f t="shared" si="1105"/>
        <v>-579111635.39125001</v>
      </c>
      <c r="AP1713" s="549">
        <f t="shared" si="1109"/>
        <v>0</v>
      </c>
      <c r="AQ1713" s="283">
        <f t="shared" si="1080"/>
        <v>-579111635.39125001</v>
      </c>
      <c r="AR1713" s="281">
        <f t="shared" si="1092"/>
        <v>0</v>
      </c>
      <c r="AT1713" s="446"/>
      <c r="AU1713" s="344"/>
      <c r="AV1713" s="447" t="str">
        <f t="shared" si="1097"/>
        <v>CA</v>
      </c>
      <c r="AW1713" s="447" t="str">
        <f t="shared" si="1097"/>
        <v>CL</v>
      </c>
      <c r="AX1713" s="447" t="str">
        <f t="shared" si="1097"/>
        <v>AIC</v>
      </c>
      <c r="AY1713" s="447" t="str">
        <f t="shared" si="1100"/>
        <v>ERB</v>
      </c>
      <c r="AZ1713" s="447" t="str">
        <f t="shared" si="1100"/>
        <v>GRB</v>
      </c>
      <c r="BA1713" s="447" t="str">
        <f t="shared" si="1100"/>
        <v>Non-Op</v>
      </c>
      <c r="BC1713" s="445" t="s">
        <v>2279</v>
      </c>
      <c r="BD1713" s="552">
        <f t="shared" si="1133"/>
        <v>-578264756.66999996</v>
      </c>
      <c r="BF1713" s="435"/>
      <c r="BG1713" s="435"/>
      <c r="BH1713" s="435"/>
      <c r="BI1713" s="435"/>
      <c r="BJ1713" s="435"/>
      <c r="BK1713" s="435"/>
      <c r="BL1713" s="435"/>
      <c r="BN1713" s="444"/>
    </row>
    <row r="1714" spans="1:66" s="28" customFormat="1" ht="12" customHeight="1">
      <c r="A1714" s="287">
        <v>28200013</v>
      </c>
      <c r="B1714" s="288" t="str">
        <f t="shared" si="1074"/>
        <v>28200013</v>
      </c>
      <c r="C1714" s="444" t="s">
        <v>3060</v>
      </c>
      <c r="D1714" s="445" t="s">
        <v>2087</v>
      </c>
      <c r="E1714" s="445"/>
      <c r="F1714" s="520"/>
      <c r="G1714" s="445"/>
      <c r="H1714" s="547">
        <v>-70477586.010000005</v>
      </c>
      <c r="I1714" s="547">
        <v>-70531700.090000004</v>
      </c>
      <c r="J1714" s="547">
        <v>-70593747.010000005</v>
      </c>
      <c r="K1714" s="547">
        <v>-68400911.010000005</v>
      </c>
      <c r="L1714" s="547">
        <v>-67708683.010000005</v>
      </c>
      <c r="M1714" s="547">
        <v>-67016455.009999998</v>
      </c>
      <c r="N1714" s="547">
        <v>-67260859.010000005</v>
      </c>
      <c r="O1714" s="547">
        <v>-66568631.009999998</v>
      </c>
      <c r="P1714" s="547">
        <v>-66708561.009999998</v>
      </c>
      <c r="Q1714" s="547">
        <v>-66016333.009999998</v>
      </c>
      <c r="R1714" s="547">
        <v>-65324105.009999998</v>
      </c>
      <c r="S1714" s="547">
        <v>-64631877.009999998</v>
      </c>
      <c r="T1714" s="547">
        <v>-62040025.009999998</v>
      </c>
      <c r="U1714" s="547"/>
      <c r="V1714" s="547">
        <f t="shared" si="1116"/>
        <v>-67251722.308333322</v>
      </c>
      <c r="W1714" s="285" t="s">
        <v>1666</v>
      </c>
      <c r="X1714" s="285" t="s">
        <v>1640</v>
      </c>
      <c r="Y1714" s="548">
        <f t="shared" si="1126"/>
        <v>0</v>
      </c>
      <c r="Z1714" s="549">
        <f t="shared" si="1126"/>
        <v>0</v>
      </c>
      <c r="AA1714" s="549">
        <f t="shared" si="1126"/>
        <v>0</v>
      </c>
      <c r="AB1714" s="282">
        <f t="shared" si="1107"/>
        <v>-62040025.009999998</v>
      </c>
      <c r="AC1714" s="281">
        <f t="shared" si="1108"/>
        <v>0</v>
      </c>
      <c r="AD1714" s="549">
        <f t="shared" si="1117"/>
        <v>-40735480.421565995</v>
      </c>
      <c r="AE1714" s="553">
        <f t="shared" si="1118"/>
        <v>-21304544.588434</v>
      </c>
      <c r="AF1714" s="282">
        <f t="shared" si="1119"/>
        <v>0</v>
      </c>
      <c r="AG1714" s="283">
        <f t="shared" si="1085"/>
        <v>-62040025.00999999</v>
      </c>
      <c r="AH1714" s="281">
        <f t="shared" si="1141"/>
        <v>0</v>
      </c>
      <c r="AI1714" s="551">
        <f t="shared" si="1114"/>
        <v>0</v>
      </c>
      <c r="AJ1714" s="549">
        <f t="shared" si="1114"/>
        <v>0</v>
      </c>
      <c r="AK1714" s="549">
        <f t="shared" si="1114"/>
        <v>0</v>
      </c>
      <c r="AL1714" s="282">
        <f t="shared" si="1098"/>
        <v>-67251722.308333322</v>
      </c>
      <c r="AM1714" s="281">
        <f t="shared" si="1099"/>
        <v>0</v>
      </c>
      <c r="AN1714" s="549">
        <f t="shared" si="1104"/>
        <v>-44157480.867651656</v>
      </c>
      <c r="AO1714" s="549">
        <f t="shared" si="1105"/>
        <v>-23094241.440681662</v>
      </c>
      <c r="AP1714" s="549">
        <f t="shared" si="1109"/>
        <v>0</v>
      </c>
      <c r="AQ1714" s="283">
        <f t="shared" si="1080"/>
        <v>-67251722.308333322</v>
      </c>
      <c r="AR1714" s="281">
        <f t="shared" si="1092"/>
        <v>0</v>
      </c>
      <c r="AT1714" s="446"/>
      <c r="AU1714" s="344"/>
      <c r="AV1714" s="447" t="str">
        <f t="shared" si="1097"/>
        <v>CA</v>
      </c>
      <c r="AW1714" s="447" t="str">
        <f t="shared" si="1097"/>
        <v>CL</v>
      </c>
      <c r="AX1714" s="447" t="str">
        <f t="shared" si="1097"/>
        <v>AIC</v>
      </c>
      <c r="AY1714" s="447" t="str">
        <f t="shared" si="1100"/>
        <v>ERB</v>
      </c>
      <c r="AZ1714" s="447" t="str">
        <f t="shared" si="1100"/>
        <v>GRB</v>
      </c>
      <c r="BA1714" s="447" t="str">
        <f t="shared" si="1100"/>
        <v>Non-Op</v>
      </c>
      <c r="BC1714" s="445" t="s">
        <v>2279</v>
      </c>
      <c r="BD1714" s="552">
        <f t="shared" si="1133"/>
        <v>-62040025.009999998</v>
      </c>
      <c r="BF1714" s="435"/>
      <c r="BG1714" s="435"/>
      <c r="BH1714" s="435"/>
      <c r="BI1714" s="435"/>
      <c r="BJ1714" s="435"/>
      <c r="BK1714" s="435"/>
      <c r="BL1714" s="435"/>
      <c r="BN1714" s="444"/>
    </row>
    <row r="1715" spans="1:66" s="28" customFormat="1" ht="12" customHeight="1">
      <c r="A1715" s="362">
        <v>28200033</v>
      </c>
      <c r="B1715" s="290" t="str">
        <f t="shared" si="1074"/>
        <v>28200033</v>
      </c>
      <c r="C1715" s="522" t="s">
        <v>2387</v>
      </c>
      <c r="D1715" s="451" t="s">
        <v>1165</v>
      </c>
      <c r="E1715" s="451"/>
      <c r="F1715" s="291">
        <v>44012</v>
      </c>
      <c r="G1715" s="451"/>
      <c r="H1715" s="556">
        <v>602775.86</v>
      </c>
      <c r="I1715" s="556">
        <v>598724.36</v>
      </c>
      <c r="J1715" s="556">
        <v>594807.18999999994</v>
      </c>
      <c r="K1715" s="556">
        <v>591695.51</v>
      </c>
      <c r="L1715" s="556">
        <v>588002.06000000006</v>
      </c>
      <c r="M1715" s="556">
        <v>584308.61</v>
      </c>
      <c r="N1715" s="556">
        <v>580615.16</v>
      </c>
      <c r="O1715" s="556">
        <v>576921.72</v>
      </c>
      <c r="P1715" s="556">
        <v>573228.27</v>
      </c>
      <c r="Q1715" s="556">
        <v>569534.81999999995</v>
      </c>
      <c r="R1715" s="556">
        <v>565841.37</v>
      </c>
      <c r="S1715" s="556">
        <v>562147.92000000004</v>
      </c>
      <c r="T1715" s="556">
        <v>2687893.09</v>
      </c>
      <c r="U1715" s="556"/>
      <c r="V1715" s="556">
        <f t="shared" si="1116"/>
        <v>669263.45541666669</v>
      </c>
      <c r="W1715" s="292"/>
      <c r="X1715" s="292"/>
      <c r="Y1715" s="548">
        <f t="shared" si="1126"/>
        <v>0</v>
      </c>
      <c r="Z1715" s="549">
        <f t="shared" si="1126"/>
        <v>0</v>
      </c>
      <c r="AA1715" s="549">
        <f t="shared" si="1126"/>
        <v>0</v>
      </c>
      <c r="AB1715" s="282">
        <f t="shared" si="1107"/>
        <v>2687893.09</v>
      </c>
      <c r="AC1715" s="281">
        <f t="shared" si="1108"/>
        <v>0</v>
      </c>
      <c r="AD1715" s="549">
        <f t="shared" si="1117"/>
        <v>0</v>
      </c>
      <c r="AE1715" s="553">
        <f t="shared" si="1118"/>
        <v>0</v>
      </c>
      <c r="AF1715" s="282">
        <f t="shared" si="1119"/>
        <v>2687893.09</v>
      </c>
      <c r="AG1715" s="283">
        <f t="shared" si="1085"/>
        <v>2687893.09</v>
      </c>
      <c r="AH1715" s="281">
        <f t="shared" si="1141"/>
        <v>0</v>
      </c>
      <c r="AI1715" s="551">
        <f t="shared" si="1114"/>
        <v>0</v>
      </c>
      <c r="AJ1715" s="549">
        <f t="shared" si="1114"/>
        <v>0</v>
      </c>
      <c r="AK1715" s="549">
        <f t="shared" si="1114"/>
        <v>0</v>
      </c>
      <c r="AL1715" s="282">
        <f t="shared" si="1098"/>
        <v>669263.45541666669</v>
      </c>
      <c r="AM1715" s="281">
        <f t="shared" si="1099"/>
        <v>0</v>
      </c>
      <c r="AN1715" s="549">
        <f t="shared" si="1104"/>
        <v>0</v>
      </c>
      <c r="AO1715" s="549">
        <f t="shared" si="1105"/>
        <v>0</v>
      </c>
      <c r="AP1715" s="549">
        <f t="shared" si="1109"/>
        <v>669263.45541666669</v>
      </c>
      <c r="AQ1715" s="283">
        <f t="shared" ref="AQ1715" si="1142">SUM(AN1715:AP1715)</f>
        <v>669263.45541666669</v>
      </c>
      <c r="AR1715" s="281">
        <f t="shared" si="1092"/>
        <v>0</v>
      </c>
      <c r="AT1715" s="446" t="s">
        <v>2388</v>
      </c>
      <c r="AU1715" s="344"/>
      <c r="AV1715" s="447" t="str">
        <f t="shared" si="1097"/>
        <v>CA</v>
      </c>
      <c r="AW1715" s="447" t="str">
        <f t="shared" si="1097"/>
        <v>CL</v>
      </c>
      <c r="AX1715" s="447" t="str">
        <f t="shared" si="1097"/>
        <v>AIC</v>
      </c>
      <c r="AY1715" s="447" t="str">
        <f t="shared" si="1100"/>
        <v>ERB</v>
      </c>
      <c r="AZ1715" s="447" t="str">
        <f t="shared" si="1100"/>
        <v>GRB</v>
      </c>
      <c r="BA1715" s="447" t="str">
        <f t="shared" si="1100"/>
        <v>Non-Op</v>
      </c>
      <c r="BC1715" s="449" t="s">
        <v>2100</v>
      </c>
      <c r="BD1715" s="552">
        <f t="shared" si="1133"/>
        <v>2687893.09</v>
      </c>
      <c r="BF1715" s="435"/>
      <c r="BG1715" s="435"/>
      <c r="BH1715" s="435"/>
      <c r="BI1715" s="435"/>
      <c r="BJ1715" s="435"/>
      <c r="BK1715" s="435"/>
      <c r="BL1715" s="435"/>
      <c r="BN1715" s="444"/>
    </row>
    <row r="1716" spans="1:66" s="28" customFormat="1" ht="12" customHeight="1">
      <c r="A1716" s="287">
        <v>28200121</v>
      </c>
      <c r="B1716" s="288" t="str">
        <f t="shared" si="1074"/>
        <v>28200121</v>
      </c>
      <c r="C1716" s="519" t="s">
        <v>3061</v>
      </c>
      <c r="D1716" s="445" t="s">
        <v>1163</v>
      </c>
      <c r="E1716" s="445"/>
      <c r="F1716" s="444"/>
      <c r="G1716" s="445"/>
      <c r="H1716" s="547">
        <v>-1244063389.0599999</v>
      </c>
      <c r="I1716" s="547">
        <v>-1241267905.8099999</v>
      </c>
      <c r="J1716" s="547">
        <v>-1238325236.0599999</v>
      </c>
      <c r="K1716" s="547">
        <v>-1237032869.9400001</v>
      </c>
      <c r="L1716" s="547">
        <v>-1234689363.5699999</v>
      </c>
      <c r="M1716" s="547">
        <v>-1232345857.1900001</v>
      </c>
      <c r="N1716" s="547">
        <v>-1230988467.0999999</v>
      </c>
      <c r="O1716" s="547">
        <v>-1228794044.95</v>
      </c>
      <c r="P1716" s="547">
        <v>-1226086228.1300001</v>
      </c>
      <c r="Q1716" s="547">
        <v>-1223827631.6400001</v>
      </c>
      <c r="R1716" s="547">
        <v>-1221569035.1500001</v>
      </c>
      <c r="S1716" s="547">
        <v>-1219310438.6600001</v>
      </c>
      <c r="T1716" s="547">
        <v>-1215027000.7</v>
      </c>
      <c r="U1716" s="547"/>
      <c r="V1716" s="547">
        <f t="shared" si="1116"/>
        <v>-1230315189.4233332</v>
      </c>
      <c r="W1716" s="285">
        <v>33</v>
      </c>
      <c r="X1716" s="285"/>
      <c r="Y1716" s="548">
        <f t="shared" si="1126"/>
        <v>0</v>
      </c>
      <c r="Z1716" s="549">
        <f t="shared" si="1126"/>
        <v>0</v>
      </c>
      <c r="AA1716" s="549">
        <f t="shared" si="1126"/>
        <v>0</v>
      </c>
      <c r="AB1716" s="282">
        <f t="shared" si="1107"/>
        <v>-1215027000.7</v>
      </c>
      <c r="AC1716" s="281">
        <f t="shared" si="1108"/>
        <v>0</v>
      </c>
      <c r="AD1716" s="549">
        <f t="shared" si="1117"/>
        <v>-1215027000.7</v>
      </c>
      <c r="AE1716" s="553">
        <f t="shared" si="1118"/>
        <v>0</v>
      </c>
      <c r="AF1716" s="282">
        <f t="shared" si="1119"/>
        <v>0</v>
      </c>
      <c r="AG1716" s="283">
        <f t="shared" si="1085"/>
        <v>-1215027000.7</v>
      </c>
      <c r="AH1716" s="281">
        <f t="shared" si="1141"/>
        <v>0</v>
      </c>
      <c r="AI1716" s="551">
        <f t="shared" si="1114"/>
        <v>0</v>
      </c>
      <c r="AJ1716" s="549">
        <f t="shared" si="1114"/>
        <v>0</v>
      </c>
      <c r="AK1716" s="549">
        <f t="shared" si="1114"/>
        <v>0</v>
      </c>
      <c r="AL1716" s="282">
        <f t="shared" si="1098"/>
        <v>-1230315189.4233332</v>
      </c>
      <c r="AM1716" s="281">
        <f t="shared" si="1099"/>
        <v>0</v>
      </c>
      <c r="AN1716" s="549">
        <f t="shared" si="1104"/>
        <v>-1230315189.4233332</v>
      </c>
      <c r="AO1716" s="549">
        <f t="shared" si="1105"/>
        <v>0</v>
      </c>
      <c r="AP1716" s="549">
        <f t="shared" si="1109"/>
        <v>0</v>
      </c>
      <c r="AQ1716" s="283">
        <f t="shared" si="1080"/>
        <v>-1230315189.4233332</v>
      </c>
      <c r="AR1716" s="281">
        <f t="shared" si="1092"/>
        <v>0</v>
      </c>
      <c r="AT1716" s="446"/>
      <c r="AU1716" s="344"/>
      <c r="AV1716" s="447" t="str">
        <f t="shared" si="1097"/>
        <v>CA</v>
      </c>
      <c r="AW1716" s="447" t="str">
        <f t="shared" si="1097"/>
        <v>CL</v>
      </c>
      <c r="AX1716" s="447" t="str">
        <f t="shared" si="1097"/>
        <v>AIC</v>
      </c>
      <c r="AY1716" s="447" t="str">
        <f t="shared" si="1100"/>
        <v>ERB</v>
      </c>
      <c r="AZ1716" s="447" t="str">
        <f t="shared" si="1100"/>
        <v>GRB</v>
      </c>
      <c r="BA1716" s="447" t="str">
        <f t="shared" si="1100"/>
        <v>Non-Op</v>
      </c>
      <c r="BC1716" s="445" t="s">
        <v>2279</v>
      </c>
      <c r="BD1716" s="552">
        <f t="shared" si="1133"/>
        <v>-1215027000.7</v>
      </c>
      <c r="BF1716" s="435"/>
      <c r="BG1716" s="435"/>
      <c r="BH1716" s="435"/>
      <c r="BI1716" s="435"/>
      <c r="BJ1716" s="435"/>
      <c r="BK1716" s="435"/>
      <c r="BL1716" s="435"/>
      <c r="BN1716" s="444"/>
    </row>
    <row r="1717" spans="1:66" s="28" customFormat="1" ht="12" customHeight="1">
      <c r="A1717" s="362">
        <v>28200181</v>
      </c>
      <c r="B1717" s="290" t="str">
        <f t="shared" si="1074"/>
        <v>28200181</v>
      </c>
      <c r="C1717" s="450" t="s">
        <v>2389</v>
      </c>
      <c r="D1717" s="451" t="s">
        <v>1163</v>
      </c>
      <c r="E1717" s="451"/>
      <c r="F1717" s="300">
        <v>44105</v>
      </c>
      <c r="G1717" s="451"/>
      <c r="H1717" s="556">
        <v>0</v>
      </c>
      <c r="I1717" s="556">
        <v>0</v>
      </c>
      <c r="J1717" s="556">
        <v>0</v>
      </c>
      <c r="K1717" s="556">
        <v>0</v>
      </c>
      <c r="L1717" s="556">
        <v>0</v>
      </c>
      <c r="M1717" s="556">
        <v>0</v>
      </c>
      <c r="N1717" s="556">
        <v>0</v>
      </c>
      <c r="O1717" s="556">
        <v>0</v>
      </c>
      <c r="P1717" s="556">
        <v>0</v>
      </c>
      <c r="Q1717" s="556">
        <v>0</v>
      </c>
      <c r="R1717" s="556">
        <v>0</v>
      </c>
      <c r="S1717" s="556">
        <v>0</v>
      </c>
      <c r="T1717" s="556">
        <v>0</v>
      </c>
      <c r="U1717" s="556"/>
      <c r="V1717" s="556">
        <f t="shared" si="1116"/>
        <v>0</v>
      </c>
      <c r="W1717" s="292" t="s">
        <v>2294</v>
      </c>
      <c r="X1717" s="293"/>
      <c r="Y1717" s="548">
        <f t="shared" si="1126"/>
        <v>0</v>
      </c>
      <c r="Z1717" s="549">
        <f t="shared" si="1126"/>
        <v>0</v>
      </c>
      <c r="AA1717" s="549">
        <f t="shared" si="1126"/>
        <v>0</v>
      </c>
      <c r="AB1717" s="282">
        <f t="shared" si="1107"/>
        <v>0</v>
      </c>
      <c r="AC1717" s="281">
        <f t="shared" si="1108"/>
        <v>0</v>
      </c>
      <c r="AD1717" s="549">
        <f t="shared" si="1117"/>
        <v>0</v>
      </c>
      <c r="AE1717" s="553">
        <f t="shared" si="1118"/>
        <v>0</v>
      </c>
      <c r="AF1717" s="282">
        <f t="shared" si="1119"/>
        <v>0</v>
      </c>
      <c r="AG1717" s="283">
        <f t="shared" ref="AG1717" si="1143">SUM(AD1717:AF1717)</f>
        <v>0</v>
      </c>
      <c r="AH1717" s="281">
        <f t="shared" si="1141"/>
        <v>0</v>
      </c>
      <c r="AI1717" s="551">
        <f t="shared" si="1114"/>
        <v>0</v>
      </c>
      <c r="AJ1717" s="549">
        <f t="shared" si="1114"/>
        <v>0</v>
      </c>
      <c r="AK1717" s="549">
        <f t="shared" si="1114"/>
        <v>0</v>
      </c>
      <c r="AL1717" s="282">
        <f t="shared" si="1098"/>
        <v>0</v>
      </c>
      <c r="AM1717" s="281">
        <f t="shared" si="1099"/>
        <v>0</v>
      </c>
      <c r="AN1717" s="549">
        <f t="shared" si="1104"/>
        <v>0</v>
      </c>
      <c r="AO1717" s="549">
        <f t="shared" si="1105"/>
        <v>0</v>
      </c>
      <c r="AP1717" s="549">
        <f t="shared" si="1109"/>
        <v>0</v>
      </c>
      <c r="AQ1717" s="283">
        <f t="shared" ref="AQ1717:AQ1720" si="1144">SUM(AN1717:AP1717)</f>
        <v>0</v>
      </c>
      <c r="AR1717" s="281">
        <f t="shared" si="1092"/>
        <v>0</v>
      </c>
      <c r="AT1717" s="446"/>
      <c r="AU1717" s="344"/>
      <c r="AV1717" s="447" t="str">
        <f t="shared" si="1097"/>
        <v>CA</v>
      </c>
      <c r="AW1717" s="447" t="str">
        <f t="shared" si="1097"/>
        <v>CL</v>
      </c>
      <c r="AX1717" s="447" t="str">
        <f t="shared" si="1097"/>
        <v>AIC</v>
      </c>
      <c r="AY1717" s="447" t="str">
        <f t="shared" si="1100"/>
        <v>ERB</v>
      </c>
      <c r="AZ1717" s="447" t="str">
        <f t="shared" si="1100"/>
        <v>GRB</v>
      </c>
      <c r="BA1717" s="447" t="str">
        <f t="shared" si="1100"/>
        <v>Non-Op</v>
      </c>
      <c r="BC1717" s="445" t="s">
        <v>2279</v>
      </c>
      <c r="BD1717" s="552">
        <f t="shared" si="1133"/>
        <v>0</v>
      </c>
      <c r="BF1717" s="435"/>
      <c r="BG1717" s="435"/>
      <c r="BH1717" s="435"/>
      <c r="BI1717" s="435"/>
      <c r="BJ1717" s="435"/>
      <c r="BK1717" s="435"/>
      <c r="BL1717" s="435"/>
      <c r="BN1717" s="444"/>
    </row>
    <row r="1718" spans="1:66" s="28" customFormat="1" ht="12" customHeight="1">
      <c r="A1718" s="362">
        <v>28200182</v>
      </c>
      <c r="B1718" s="290" t="str">
        <f t="shared" si="1074"/>
        <v>28200182</v>
      </c>
      <c r="C1718" s="450" t="s">
        <v>2389</v>
      </c>
      <c r="D1718" s="451" t="s">
        <v>1164</v>
      </c>
      <c r="E1718" s="451"/>
      <c r="F1718" s="300">
        <v>44105</v>
      </c>
      <c r="G1718" s="451"/>
      <c r="H1718" s="556">
        <v>0</v>
      </c>
      <c r="I1718" s="556">
        <v>0</v>
      </c>
      <c r="J1718" s="556">
        <v>0</v>
      </c>
      <c r="K1718" s="556">
        <v>0</v>
      </c>
      <c r="L1718" s="556">
        <v>0</v>
      </c>
      <c r="M1718" s="556">
        <v>0</v>
      </c>
      <c r="N1718" s="556">
        <v>0</v>
      </c>
      <c r="O1718" s="556">
        <v>0</v>
      </c>
      <c r="P1718" s="556">
        <v>0</v>
      </c>
      <c r="Q1718" s="556">
        <v>0</v>
      </c>
      <c r="R1718" s="556">
        <v>0</v>
      </c>
      <c r="S1718" s="556">
        <v>0</v>
      </c>
      <c r="T1718" s="556">
        <v>0</v>
      </c>
      <c r="U1718" s="556"/>
      <c r="V1718" s="556">
        <f t="shared" si="1116"/>
        <v>0</v>
      </c>
      <c r="W1718" s="292"/>
      <c r="X1718" s="293" t="s">
        <v>1637</v>
      </c>
      <c r="Y1718" s="548">
        <f t="shared" si="1126"/>
        <v>0</v>
      </c>
      <c r="Z1718" s="549">
        <f t="shared" si="1126"/>
        <v>0</v>
      </c>
      <c r="AA1718" s="549">
        <f t="shared" si="1126"/>
        <v>0</v>
      </c>
      <c r="AB1718" s="282">
        <f t="shared" si="1107"/>
        <v>0</v>
      </c>
      <c r="AC1718" s="281">
        <f t="shared" si="1108"/>
        <v>0</v>
      </c>
      <c r="AD1718" s="549">
        <f t="shared" si="1117"/>
        <v>0</v>
      </c>
      <c r="AE1718" s="553">
        <f t="shared" si="1118"/>
        <v>0</v>
      </c>
      <c r="AF1718" s="282">
        <f t="shared" si="1119"/>
        <v>0</v>
      </c>
      <c r="AG1718" s="283">
        <f t="shared" ref="AG1718" si="1145">SUM(AD1718:AF1718)</f>
        <v>0</v>
      </c>
      <c r="AH1718" s="281">
        <f t="shared" si="1141"/>
        <v>0</v>
      </c>
      <c r="AI1718" s="551">
        <f t="shared" si="1114"/>
        <v>0</v>
      </c>
      <c r="AJ1718" s="549">
        <f t="shared" si="1114"/>
        <v>0</v>
      </c>
      <c r="AK1718" s="549">
        <f t="shared" si="1114"/>
        <v>0</v>
      </c>
      <c r="AL1718" s="282">
        <f t="shared" si="1098"/>
        <v>0</v>
      </c>
      <c r="AM1718" s="281">
        <f t="shared" si="1099"/>
        <v>0</v>
      </c>
      <c r="AN1718" s="549">
        <f t="shared" si="1104"/>
        <v>0</v>
      </c>
      <c r="AO1718" s="549">
        <f t="shared" si="1105"/>
        <v>0</v>
      </c>
      <c r="AP1718" s="549">
        <f t="shared" si="1109"/>
        <v>0</v>
      </c>
      <c r="AQ1718" s="283">
        <f t="shared" si="1144"/>
        <v>0</v>
      </c>
      <c r="AR1718" s="281">
        <f t="shared" si="1092"/>
        <v>0</v>
      </c>
      <c r="AT1718" s="446"/>
      <c r="AU1718" s="344"/>
      <c r="AV1718" s="447" t="str">
        <f t="shared" si="1097"/>
        <v>CA</v>
      </c>
      <c r="AW1718" s="447" t="str">
        <f t="shared" si="1097"/>
        <v>CL</v>
      </c>
      <c r="AX1718" s="447" t="str">
        <f t="shared" si="1097"/>
        <v>AIC</v>
      </c>
      <c r="AY1718" s="447" t="str">
        <f t="shared" si="1100"/>
        <v>ERB</v>
      </c>
      <c r="AZ1718" s="447" t="str">
        <f t="shared" si="1100"/>
        <v>GRB</v>
      </c>
      <c r="BA1718" s="447" t="str">
        <f t="shared" si="1100"/>
        <v>Non-Op</v>
      </c>
      <c r="BC1718" s="445" t="s">
        <v>2279</v>
      </c>
      <c r="BD1718" s="552">
        <f t="shared" si="1133"/>
        <v>0</v>
      </c>
      <c r="BF1718" s="435"/>
      <c r="BG1718" s="435"/>
      <c r="BH1718" s="435"/>
      <c r="BI1718" s="435"/>
      <c r="BJ1718" s="435"/>
      <c r="BK1718" s="435"/>
      <c r="BL1718" s="435"/>
      <c r="BN1718" s="444"/>
    </row>
    <row r="1719" spans="1:66" s="28" customFormat="1" ht="12" customHeight="1">
      <c r="A1719" s="383">
        <v>28200191</v>
      </c>
      <c r="B1719" s="296" t="str">
        <f t="shared" si="1074"/>
        <v>28200191</v>
      </c>
      <c r="C1719" s="460" t="s">
        <v>2390</v>
      </c>
      <c r="D1719" s="461" t="s">
        <v>1163</v>
      </c>
      <c r="E1719" s="461"/>
      <c r="F1719" s="297">
        <v>44105</v>
      </c>
      <c r="G1719" s="461"/>
      <c r="H1719" s="560">
        <v>0</v>
      </c>
      <c r="I1719" s="560">
        <v>0</v>
      </c>
      <c r="J1719" s="560">
        <v>0</v>
      </c>
      <c r="K1719" s="560">
        <v>0</v>
      </c>
      <c r="L1719" s="560">
        <v>0</v>
      </c>
      <c r="M1719" s="560">
        <v>0</v>
      </c>
      <c r="N1719" s="560">
        <v>0</v>
      </c>
      <c r="O1719" s="560">
        <v>0</v>
      </c>
      <c r="P1719" s="560">
        <v>0</v>
      </c>
      <c r="Q1719" s="560">
        <v>0</v>
      </c>
      <c r="R1719" s="560">
        <v>0</v>
      </c>
      <c r="S1719" s="560">
        <v>0</v>
      </c>
      <c r="T1719" s="560">
        <v>0</v>
      </c>
      <c r="U1719" s="560"/>
      <c r="V1719" s="560">
        <f t="shared" si="1116"/>
        <v>0</v>
      </c>
      <c r="W1719" s="298" t="s">
        <v>2540</v>
      </c>
      <c r="X1719" s="299"/>
      <c r="Y1719" s="548">
        <f t="shared" si="1126"/>
        <v>0</v>
      </c>
      <c r="Z1719" s="549">
        <f t="shared" si="1126"/>
        <v>0</v>
      </c>
      <c r="AA1719" s="549">
        <f t="shared" si="1126"/>
        <v>0</v>
      </c>
      <c r="AB1719" s="282">
        <f t="shared" si="1107"/>
        <v>0</v>
      </c>
      <c r="AC1719" s="281">
        <f t="shared" si="1108"/>
        <v>0</v>
      </c>
      <c r="AD1719" s="549">
        <f t="shared" si="1117"/>
        <v>0</v>
      </c>
      <c r="AE1719" s="553">
        <f t="shared" si="1118"/>
        <v>0</v>
      </c>
      <c r="AF1719" s="282">
        <f t="shared" si="1119"/>
        <v>0</v>
      </c>
      <c r="AG1719" s="283">
        <f t="shared" ref="AG1719:AG1720" si="1146">SUM(AD1719:AF1719)</f>
        <v>0</v>
      </c>
      <c r="AH1719" s="281">
        <f t="shared" si="1141"/>
        <v>0</v>
      </c>
      <c r="AI1719" s="551">
        <f t="shared" si="1114"/>
        <v>0</v>
      </c>
      <c r="AJ1719" s="549">
        <f t="shared" si="1114"/>
        <v>0</v>
      </c>
      <c r="AK1719" s="549">
        <f t="shared" si="1114"/>
        <v>0</v>
      </c>
      <c r="AL1719" s="282">
        <f t="shared" si="1098"/>
        <v>0</v>
      </c>
      <c r="AM1719" s="281">
        <f t="shared" si="1099"/>
        <v>0</v>
      </c>
      <c r="AN1719" s="549">
        <f t="shared" si="1104"/>
        <v>0</v>
      </c>
      <c r="AO1719" s="549">
        <f t="shared" si="1105"/>
        <v>0</v>
      </c>
      <c r="AP1719" s="549">
        <f t="shared" si="1109"/>
        <v>0</v>
      </c>
      <c r="AQ1719" s="283">
        <f t="shared" si="1144"/>
        <v>0</v>
      </c>
      <c r="AR1719" s="281">
        <f t="shared" si="1092"/>
        <v>0</v>
      </c>
      <c r="AT1719" s="446" t="s">
        <v>2064</v>
      </c>
      <c r="AU1719" s="344"/>
      <c r="AV1719" s="447" t="str">
        <f t="shared" si="1097"/>
        <v>CA</v>
      </c>
      <c r="AW1719" s="447" t="str">
        <f t="shared" si="1097"/>
        <v>CL</v>
      </c>
      <c r="AX1719" s="447" t="str">
        <f t="shared" si="1097"/>
        <v>AIC</v>
      </c>
      <c r="AY1719" s="447" t="str">
        <f t="shared" si="1100"/>
        <v>ERB</v>
      </c>
      <c r="AZ1719" s="447" t="str">
        <f t="shared" si="1100"/>
        <v>GRB</v>
      </c>
      <c r="BA1719" s="447" t="str">
        <f t="shared" si="1100"/>
        <v>Non-Op</v>
      </c>
      <c r="BC1719" s="449" t="s">
        <v>2100</v>
      </c>
      <c r="BD1719" s="552">
        <f t="shared" si="1133"/>
        <v>0</v>
      </c>
      <c r="BF1719" s="435"/>
      <c r="BG1719" s="435"/>
      <c r="BH1719" s="435"/>
      <c r="BI1719" s="435"/>
      <c r="BJ1719" s="435"/>
      <c r="BK1719" s="435"/>
      <c r="BL1719" s="435"/>
      <c r="BN1719" s="444"/>
    </row>
    <row r="1720" spans="1:66" s="28" customFormat="1" ht="12" customHeight="1">
      <c r="A1720" s="383">
        <v>28200192</v>
      </c>
      <c r="B1720" s="296" t="str">
        <f t="shared" si="1074"/>
        <v>28200192</v>
      </c>
      <c r="C1720" s="460" t="s">
        <v>2390</v>
      </c>
      <c r="D1720" s="461" t="s">
        <v>1164</v>
      </c>
      <c r="E1720" s="461"/>
      <c r="F1720" s="297">
        <v>44105</v>
      </c>
      <c r="G1720" s="461"/>
      <c r="H1720" s="560">
        <v>0</v>
      </c>
      <c r="I1720" s="560">
        <v>0</v>
      </c>
      <c r="J1720" s="560">
        <v>0</v>
      </c>
      <c r="K1720" s="560">
        <v>0</v>
      </c>
      <c r="L1720" s="560">
        <v>0</v>
      </c>
      <c r="M1720" s="560">
        <v>0</v>
      </c>
      <c r="N1720" s="560">
        <v>0</v>
      </c>
      <c r="O1720" s="560">
        <v>0</v>
      </c>
      <c r="P1720" s="560">
        <v>0</v>
      </c>
      <c r="Q1720" s="560">
        <v>0</v>
      </c>
      <c r="R1720" s="560">
        <v>0</v>
      </c>
      <c r="S1720" s="560">
        <v>0</v>
      </c>
      <c r="T1720" s="560">
        <v>0</v>
      </c>
      <c r="U1720" s="560"/>
      <c r="V1720" s="560">
        <f t="shared" si="1116"/>
        <v>0</v>
      </c>
      <c r="W1720" s="298"/>
      <c r="X1720" s="299" t="s">
        <v>1637</v>
      </c>
      <c r="Y1720" s="548">
        <f t="shared" si="1126"/>
        <v>0</v>
      </c>
      <c r="Z1720" s="549">
        <f t="shared" si="1126"/>
        <v>0</v>
      </c>
      <c r="AA1720" s="549">
        <f t="shared" si="1126"/>
        <v>0</v>
      </c>
      <c r="AB1720" s="282">
        <f t="shared" si="1107"/>
        <v>0</v>
      </c>
      <c r="AC1720" s="281">
        <f t="shared" si="1108"/>
        <v>0</v>
      </c>
      <c r="AD1720" s="549">
        <f t="shared" si="1117"/>
        <v>0</v>
      </c>
      <c r="AE1720" s="553">
        <f t="shared" si="1118"/>
        <v>0</v>
      </c>
      <c r="AF1720" s="282">
        <f t="shared" si="1119"/>
        <v>0</v>
      </c>
      <c r="AG1720" s="283">
        <f t="shared" si="1146"/>
        <v>0</v>
      </c>
      <c r="AH1720" s="281">
        <f t="shared" si="1141"/>
        <v>0</v>
      </c>
      <c r="AI1720" s="551">
        <f t="shared" si="1114"/>
        <v>0</v>
      </c>
      <c r="AJ1720" s="549">
        <f t="shared" si="1114"/>
        <v>0</v>
      </c>
      <c r="AK1720" s="549">
        <f t="shared" si="1114"/>
        <v>0</v>
      </c>
      <c r="AL1720" s="282">
        <f t="shared" si="1098"/>
        <v>0</v>
      </c>
      <c r="AM1720" s="281">
        <f t="shared" si="1099"/>
        <v>0</v>
      </c>
      <c r="AN1720" s="549">
        <f t="shared" si="1104"/>
        <v>0</v>
      </c>
      <c r="AO1720" s="549">
        <f t="shared" si="1105"/>
        <v>0</v>
      </c>
      <c r="AP1720" s="549">
        <f t="shared" si="1109"/>
        <v>0</v>
      </c>
      <c r="AQ1720" s="283">
        <f t="shared" si="1144"/>
        <v>0</v>
      </c>
      <c r="AR1720" s="281">
        <f t="shared" si="1092"/>
        <v>0</v>
      </c>
      <c r="AT1720" s="446" t="s">
        <v>2064</v>
      </c>
      <c r="AU1720" s="344"/>
      <c r="AV1720" s="447" t="str">
        <f t="shared" si="1097"/>
        <v>CA</v>
      </c>
      <c r="AW1720" s="447" t="str">
        <f t="shared" si="1097"/>
        <v>CL</v>
      </c>
      <c r="AX1720" s="447" t="str">
        <f t="shared" si="1097"/>
        <v>AIC</v>
      </c>
      <c r="AY1720" s="447" t="str">
        <f t="shared" si="1100"/>
        <v>ERB</v>
      </c>
      <c r="AZ1720" s="447" t="str">
        <f t="shared" si="1100"/>
        <v>GRB</v>
      </c>
      <c r="BA1720" s="447" t="str">
        <f t="shared" si="1100"/>
        <v>Non-Op</v>
      </c>
      <c r="BC1720" s="449" t="s">
        <v>2100</v>
      </c>
      <c r="BD1720" s="552">
        <f t="shared" si="1133"/>
        <v>0</v>
      </c>
      <c r="BF1720" s="435"/>
      <c r="BG1720" s="435"/>
      <c r="BH1720" s="435"/>
      <c r="BI1720" s="435"/>
      <c r="BJ1720" s="435"/>
      <c r="BK1720" s="435"/>
      <c r="BL1720" s="435"/>
      <c r="BN1720" s="444"/>
    </row>
    <row r="1721" spans="1:66" s="28" customFormat="1" ht="12" customHeight="1">
      <c r="A1721" s="321">
        <v>28300001</v>
      </c>
      <c r="B1721" s="288" t="str">
        <f t="shared" si="1074"/>
        <v>28300001</v>
      </c>
      <c r="C1721" s="444" t="s">
        <v>2011</v>
      </c>
      <c r="D1721" s="445" t="s">
        <v>2092</v>
      </c>
      <c r="E1721" s="445"/>
      <c r="F1721" s="289">
        <v>43298</v>
      </c>
      <c r="G1721" s="445"/>
      <c r="H1721" s="547">
        <v>0</v>
      </c>
      <c r="I1721" s="547">
        <v>0</v>
      </c>
      <c r="J1721" s="547">
        <v>0</v>
      </c>
      <c r="K1721" s="547">
        <v>0</v>
      </c>
      <c r="L1721" s="547">
        <v>0</v>
      </c>
      <c r="M1721" s="547">
        <v>0</v>
      </c>
      <c r="N1721" s="547">
        <v>0</v>
      </c>
      <c r="O1721" s="547">
        <v>0</v>
      </c>
      <c r="P1721" s="547">
        <v>0</v>
      </c>
      <c r="Q1721" s="547">
        <v>0</v>
      </c>
      <c r="R1721" s="547">
        <v>0</v>
      </c>
      <c r="S1721" s="547">
        <v>0</v>
      </c>
      <c r="T1721" s="547">
        <v>0</v>
      </c>
      <c r="U1721" s="547"/>
      <c r="V1721" s="547">
        <f t="shared" si="1116"/>
        <v>0</v>
      </c>
      <c r="W1721" s="285"/>
      <c r="X1721" s="286"/>
      <c r="Y1721" s="548">
        <f t="shared" ref="Y1721:AA1740" si="1147">IF($D1721=Y$5,$T1721,0)</f>
        <v>0</v>
      </c>
      <c r="Z1721" s="549">
        <f t="shared" si="1147"/>
        <v>0</v>
      </c>
      <c r="AA1721" s="549">
        <f t="shared" si="1147"/>
        <v>0</v>
      </c>
      <c r="AB1721" s="282">
        <f t="shared" si="1107"/>
        <v>0</v>
      </c>
      <c r="AC1721" s="281">
        <f t="shared" si="1108"/>
        <v>0</v>
      </c>
      <c r="AD1721" s="549">
        <f t="shared" si="1117"/>
        <v>0</v>
      </c>
      <c r="AE1721" s="553">
        <f t="shared" si="1118"/>
        <v>0</v>
      </c>
      <c r="AF1721" s="282">
        <f t="shared" si="1119"/>
        <v>0</v>
      </c>
      <c r="AG1721" s="283">
        <f t="shared" si="1085"/>
        <v>0</v>
      </c>
      <c r="AH1721" s="281">
        <f t="shared" si="1141"/>
        <v>0</v>
      </c>
      <c r="AI1721" s="551">
        <f t="shared" si="1114"/>
        <v>0</v>
      </c>
      <c r="AJ1721" s="549">
        <f t="shared" si="1114"/>
        <v>0</v>
      </c>
      <c r="AK1721" s="549">
        <f t="shared" si="1114"/>
        <v>0</v>
      </c>
      <c r="AL1721" s="282">
        <f t="shared" si="1098"/>
        <v>0</v>
      </c>
      <c r="AM1721" s="281">
        <f t="shared" si="1099"/>
        <v>0</v>
      </c>
      <c r="AN1721" s="549">
        <f t="shared" si="1104"/>
        <v>0</v>
      </c>
      <c r="AO1721" s="549">
        <f t="shared" si="1105"/>
        <v>0</v>
      </c>
      <c r="AP1721" s="549">
        <f t="shared" si="1109"/>
        <v>0</v>
      </c>
      <c r="AQ1721" s="283">
        <f t="shared" ref="AQ1721" si="1148">SUM(AN1721:AP1721)</f>
        <v>0</v>
      </c>
      <c r="AR1721" s="281">
        <f t="shared" si="1092"/>
        <v>0</v>
      </c>
      <c r="AT1721" s="446"/>
      <c r="AU1721" s="344"/>
      <c r="AV1721" s="447" t="str">
        <f t="shared" si="1097"/>
        <v>CA</v>
      </c>
      <c r="AW1721" s="447" t="str">
        <f t="shared" si="1097"/>
        <v>CL</v>
      </c>
      <c r="AX1721" s="447" t="str">
        <f t="shared" si="1097"/>
        <v>AIC</v>
      </c>
      <c r="AY1721" s="447" t="str">
        <f t="shared" si="1100"/>
        <v>ERB</v>
      </c>
      <c r="AZ1721" s="447" t="str">
        <f t="shared" si="1100"/>
        <v>GRB</v>
      </c>
      <c r="BA1721" s="447" t="str">
        <f t="shared" si="1100"/>
        <v>Non-Op</v>
      </c>
      <c r="BC1721" s="445" t="s">
        <v>2279</v>
      </c>
      <c r="BD1721" s="552">
        <f t="shared" si="1133"/>
        <v>0</v>
      </c>
      <c r="BF1721" s="448"/>
      <c r="BG1721" s="448"/>
      <c r="BH1721" s="448"/>
      <c r="BI1721" s="448"/>
      <c r="BJ1721" s="448"/>
      <c r="BK1721" s="448"/>
      <c r="BL1721" s="448"/>
      <c r="BN1721" s="444"/>
    </row>
    <row r="1722" spans="1:66" s="28" customFormat="1" ht="12" customHeight="1">
      <c r="A1722" s="287">
        <v>28300031</v>
      </c>
      <c r="B1722" s="288" t="str">
        <f t="shared" si="1074"/>
        <v>28300031</v>
      </c>
      <c r="C1722" s="444" t="s">
        <v>2012</v>
      </c>
      <c r="D1722" s="445" t="s">
        <v>1165</v>
      </c>
      <c r="E1722" s="445"/>
      <c r="F1722" s="444"/>
      <c r="G1722" s="445"/>
      <c r="H1722" s="547">
        <v>-12490429.09</v>
      </c>
      <c r="I1722" s="547">
        <v>-18818285.390000001</v>
      </c>
      <c r="J1722" s="547">
        <v>-17338341.620000001</v>
      </c>
      <c r="K1722" s="547">
        <v>-33046797.82</v>
      </c>
      <c r="L1722" s="547">
        <v>-53039544.729999997</v>
      </c>
      <c r="M1722" s="547">
        <v>-57218912.079999998</v>
      </c>
      <c r="N1722" s="547">
        <v>-26842196.379999999</v>
      </c>
      <c r="O1722" s="547">
        <v>-39864715.530000001</v>
      </c>
      <c r="P1722" s="547">
        <v>-45991772.840000004</v>
      </c>
      <c r="Q1722" s="547">
        <v>-22998051.460000001</v>
      </c>
      <c r="R1722" s="547">
        <v>-23531423.579999998</v>
      </c>
      <c r="S1722" s="547">
        <v>-40670210.939999998</v>
      </c>
      <c r="T1722" s="547">
        <v>-56240360.969999999</v>
      </c>
      <c r="U1722" s="547"/>
      <c r="V1722" s="547">
        <f t="shared" si="1116"/>
        <v>-34477137.283333331</v>
      </c>
      <c r="W1722" s="285"/>
      <c r="X1722" s="286"/>
      <c r="Y1722" s="548">
        <f t="shared" si="1147"/>
        <v>0</v>
      </c>
      <c r="Z1722" s="549">
        <f t="shared" si="1147"/>
        <v>0</v>
      </c>
      <c r="AA1722" s="549">
        <f t="shared" si="1147"/>
        <v>0</v>
      </c>
      <c r="AB1722" s="282">
        <f t="shared" si="1107"/>
        <v>-56240360.969999999</v>
      </c>
      <c r="AC1722" s="281">
        <f t="shared" si="1108"/>
        <v>0</v>
      </c>
      <c r="AD1722" s="549">
        <f t="shared" si="1117"/>
        <v>0</v>
      </c>
      <c r="AE1722" s="553">
        <f t="shared" si="1118"/>
        <v>0</v>
      </c>
      <c r="AF1722" s="282">
        <f t="shared" si="1119"/>
        <v>-56240360.969999999</v>
      </c>
      <c r="AG1722" s="283">
        <f t="shared" si="1085"/>
        <v>-56240360.969999999</v>
      </c>
      <c r="AH1722" s="281">
        <f t="shared" si="1141"/>
        <v>0</v>
      </c>
      <c r="AI1722" s="551">
        <f t="shared" ref="AI1722:AK1745" si="1149">IF($D1722=AI$5,$V1722,0)</f>
        <v>0</v>
      </c>
      <c r="AJ1722" s="549">
        <f t="shared" si="1149"/>
        <v>0</v>
      </c>
      <c r="AK1722" s="549">
        <f t="shared" si="1149"/>
        <v>0</v>
      </c>
      <c r="AL1722" s="282">
        <f t="shared" si="1098"/>
        <v>-34477137.283333331</v>
      </c>
      <c r="AM1722" s="281">
        <f t="shared" si="1099"/>
        <v>0</v>
      </c>
      <c r="AN1722" s="549">
        <f t="shared" si="1104"/>
        <v>0</v>
      </c>
      <c r="AO1722" s="549">
        <f t="shared" si="1105"/>
        <v>0</v>
      </c>
      <c r="AP1722" s="549">
        <f t="shared" si="1109"/>
        <v>-34477137.283333331</v>
      </c>
      <c r="AQ1722" s="283">
        <f t="shared" si="1080"/>
        <v>-34477137.283333331</v>
      </c>
      <c r="AR1722" s="281">
        <f t="shared" si="1092"/>
        <v>0</v>
      </c>
      <c r="AT1722" s="446" t="s">
        <v>2073</v>
      </c>
      <c r="AU1722" s="344"/>
      <c r="AV1722" s="447" t="str">
        <f t="shared" si="1097"/>
        <v>CA</v>
      </c>
      <c r="AW1722" s="447" t="str">
        <f t="shared" si="1097"/>
        <v>CL</v>
      </c>
      <c r="AX1722" s="447" t="str">
        <f t="shared" si="1097"/>
        <v>AIC</v>
      </c>
      <c r="AY1722" s="447" t="str">
        <f t="shared" si="1100"/>
        <v>ERB</v>
      </c>
      <c r="AZ1722" s="447" t="str">
        <f t="shared" si="1100"/>
        <v>GRB</v>
      </c>
      <c r="BA1722" s="447" t="str">
        <f t="shared" si="1100"/>
        <v>Non-Op</v>
      </c>
      <c r="BC1722" s="449" t="s">
        <v>2100</v>
      </c>
      <c r="BD1722" s="552">
        <f t="shared" si="1133"/>
        <v>-56240360.969999999</v>
      </c>
      <c r="BF1722" s="435"/>
      <c r="BG1722" s="435"/>
      <c r="BH1722" s="435"/>
      <c r="BI1722" s="435"/>
      <c r="BJ1722" s="435"/>
      <c r="BK1722" s="435"/>
      <c r="BL1722" s="435"/>
      <c r="BN1722" s="444"/>
    </row>
    <row r="1723" spans="1:66" s="28" customFormat="1" ht="12" customHeight="1">
      <c r="A1723" s="287">
        <v>28300033</v>
      </c>
      <c r="B1723" s="288" t="str">
        <f t="shared" si="1074"/>
        <v>28300033</v>
      </c>
      <c r="C1723" s="444" t="s">
        <v>2013</v>
      </c>
      <c r="D1723" s="445" t="s">
        <v>1165</v>
      </c>
      <c r="E1723" s="445"/>
      <c r="F1723" s="444"/>
      <c r="G1723" s="445"/>
      <c r="H1723" s="547">
        <v>-51756586.700000003</v>
      </c>
      <c r="I1723" s="547">
        <v>-51570316</v>
      </c>
      <c r="J1723" s="547">
        <v>-51384045.299999997</v>
      </c>
      <c r="K1723" s="547">
        <v>-51197774.609999999</v>
      </c>
      <c r="L1723" s="547">
        <v>-51011503.899999999</v>
      </c>
      <c r="M1723" s="547">
        <v>-50825233.200000003</v>
      </c>
      <c r="N1723" s="547">
        <v>-50638962.5</v>
      </c>
      <c r="O1723" s="547">
        <v>-50533916.140000001</v>
      </c>
      <c r="P1723" s="547">
        <v>-50359248.909999996</v>
      </c>
      <c r="Q1723" s="547">
        <v>-53964581.689999998</v>
      </c>
      <c r="R1723" s="547">
        <v>-53789914.450000003</v>
      </c>
      <c r="S1723" s="547">
        <v>-53615247.229999997</v>
      </c>
      <c r="T1723" s="547">
        <v>-53440580.020000003</v>
      </c>
      <c r="U1723" s="547"/>
      <c r="V1723" s="547">
        <f t="shared" si="1116"/>
        <v>-51790777.274166666</v>
      </c>
      <c r="W1723" s="285"/>
      <c r="X1723" s="286"/>
      <c r="Y1723" s="548">
        <f t="shared" si="1147"/>
        <v>0</v>
      </c>
      <c r="Z1723" s="549">
        <f t="shared" si="1147"/>
        <v>0</v>
      </c>
      <c r="AA1723" s="549">
        <f t="shared" si="1147"/>
        <v>0</v>
      </c>
      <c r="AB1723" s="282">
        <f t="shared" si="1107"/>
        <v>-53440580.020000003</v>
      </c>
      <c r="AC1723" s="281">
        <f t="shared" si="1108"/>
        <v>0</v>
      </c>
      <c r="AD1723" s="549">
        <f t="shared" si="1117"/>
        <v>0</v>
      </c>
      <c r="AE1723" s="553">
        <f t="shared" si="1118"/>
        <v>0</v>
      </c>
      <c r="AF1723" s="282">
        <f t="shared" si="1119"/>
        <v>-53440580.020000003</v>
      </c>
      <c r="AG1723" s="283">
        <f t="shared" si="1085"/>
        <v>-53440580.020000003</v>
      </c>
      <c r="AH1723" s="281">
        <f t="shared" si="1141"/>
        <v>0</v>
      </c>
      <c r="AI1723" s="551">
        <f t="shared" si="1149"/>
        <v>0</v>
      </c>
      <c r="AJ1723" s="549">
        <f t="shared" si="1149"/>
        <v>0</v>
      </c>
      <c r="AK1723" s="549">
        <f t="shared" si="1149"/>
        <v>0</v>
      </c>
      <c r="AL1723" s="282">
        <f t="shared" si="1098"/>
        <v>-51790777.274166666</v>
      </c>
      <c r="AM1723" s="281">
        <f t="shared" si="1099"/>
        <v>0</v>
      </c>
      <c r="AN1723" s="549">
        <f t="shared" si="1104"/>
        <v>0</v>
      </c>
      <c r="AO1723" s="549">
        <f t="shared" si="1105"/>
        <v>0</v>
      </c>
      <c r="AP1723" s="549">
        <f t="shared" si="1109"/>
        <v>-51790777.274166666</v>
      </c>
      <c r="AQ1723" s="283">
        <f t="shared" si="1080"/>
        <v>-51790777.274166666</v>
      </c>
      <c r="AR1723" s="281">
        <f t="shared" si="1092"/>
        <v>0</v>
      </c>
      <c r="AT1723" s="446" t="s">
        <v>2083</v>
      </c>
      <c r="AU1723" s="344"/>
      <c r="AV1723" s="447" t="str">
        <f t="shared" si="1097"/>
        <v>CA</v>
      </c>
      <c r="AW1723" s="447" t="str">
        <f t="shared" si="1097"/>
        <v>CL</v>
      </c>
      <c r="AX1723" s="447" t="str">
        <f t="shared" si="1097"/>
        <v>AIC</v>
      </c>
      <c r="AY1723" s="447" t="str">
        <f t="shared" si="1100"/>
        <v>ERB</v>
      </c>
      <c r="AZ1723" s="447" t="str">
        <f t="shared" si="1100"/>
        <v>GRB</v>
      </c>
      <c r="BA1723" s="447" t="str">
        <f t="shared" si="1100"/>
        <v>Non-Op</v>
      </c>
      <c r="BC1723" s="449" t="s">
        <v>2100</v>
      </c>
      <c r="BD1723" s="552">
        <f t="shared" si="1133"/>
        <v>-53440580.020000003</v>
      </c>
      <c r="BF1723" s="435"/>
      <c r="BG1723" s="435"/>
      <c r="BH1723" s="435"/>
      <c r="BI1723" s="435"/>
      <c r="BJ1723" s="435"/>
      <c r="BK1723" s="435"/>
      <c r="BL1723" s="435"/>
      <c r="BN1723" s="444"/>
    </row>
    <row r="1724" spans="1:66" s="28" customFormat="1" ht="12" customHeight="1">
      <c r="A1724" s="287">
        <v>28300041</v>
      </c>
      <c r="B1724" s="288" t="str">
        <f t="shared" ref="B1724:B1803" si="1150">TEXT(A1724,"##")</f>
        <v>28300041</v>
      </c>
      <c r="C1724" s="444" t="s">
        <v>2014</v>
      </c>
      <c r="D1724" s="445" t="s">
        <v>1165</v>
      </c>
      <c r="E1724" s="445"/>
      <c r="F1724" s="444"/>
      <c r="G1724" s="445"/>
      <c r="H1724" s="547">
        <v>-2738348.28</v>
      </c>
      <c r="I1724" s="547">
        <v>-3084585.26</v>
      </c>
      <c r="J1724" s="547">
        <v>-1908644.49</v>
      </c>
      <c r="K1724" s="547">
        <v>-3384199.51</v>
      </c>
      <c r="L1724" s="547">
        <v>-6169260.21</v>
      </c>
      <c r="M1724" s="547">
        <v>-7247416.8099999996</v>
      </c>
      <c r="N1724" s="547">
        <v>-5734311.1900000004</v>
      </c>
      <c r="O1724" s="547">
        <v>-7278001.8600000003</v>
      </c>
      <c r="P1724" s="547">
        <v>-10933098.18</v>
      </c>
      <c r="Q1724" s="547">
        <v>-7795650.8200000003</v>
      </c>
      <c r="R1724" s="547">
        <v>-10938417.6</v>
      </c>
      <c r="S1724" s="547">
        <v>-16791717.02</v>
      </c>
      <c r="T1724" s="547">
        <v>-14677282.16</v>
      </c>
      <c r="U1724" s="547"/>
      <c r="V1724" s="547">
        <f t="shared" si="1116"/>
        <v>-7497759.8475000001</v>
      </c>
      <c r="W1724" s="285"/>
      <c r="X1724" s="286"/>
      <c r="Y1724" s="548">
        <f t="shared" si="1147"/>
        <v>0</v>
      </c>
      <c r="Z1724" s="549">
        <f t="shared" si="1147"/>
        <v>0</v>
      </c>
      <c r="AA1724" s="549">
        <f t="shared" si="1147"/>
        <v>0</v>
      </c>
      <c r="AB1724" s="282">
        <f t="shared" si="1107"/>
        <v>-14677282.16</v>
      </c>
      <c r="AC1724" s="281">
        <f t="shared" si="1108"/>
        <v>0</v>
      </c>
      <c r="AD1724" s="549">
        <f t="shared" si="1117"/>
        <v>0</v>
      </c>
      <c r="AE1724" s="553">
        <f t="shared" si="1118"/>
        <v>0</v>
      </c>
      <c r="AF1724" s="282">
        <f t="shared" si="1119"/>
        <v>-14677282.16</v>
      </c>
      <c r="AG1724" s="283">
        <f t="shared" si="1085"/>
        <v>-14677282.16</v>
      </c>
      <c r="AH1724" s="281">
        <f t="shared" si="1141"/>
        <v>0</v>
      </c>
      <c r="AI1724" s="551">
        <f t="shared" si="1149"/>
        <v>0</v>
      </c>
      <c r="AJ1724" s="549">
        <f t="shared" si="1149"/>
        <v>0</v>
      </c>
      <c r="AK1724" s="549">
        <f t="shared" si="1149"/>
        <v>0</v>
      </c>
      <c r="AL1724" s="282">
        <f t="shared" si="1098"/>
        <v>-7497759.8475000001</v>
      </c>
      <c r="AM1724" s="281">
        <f t="shared" si="1099"/>
        <v>0</v>
      </c>
      <c r="AN1724" s="549">
        <f t="shared" si="1104"/>
        <v>0</v>
      </c>
      <c r="AO1724" s="549">
        <f t="shared" si="1105"/>
        <v>0</v>
      </c>
      <c r="AP1724" s="549">
        <f t="shared" si="1109"/>
        <v>-7497759.8475000001</v>
      </c>
      <c r="AQ1724" s="283">
        <f t="shared" si="1080"/>
        <v>-7497759.8475000001</v>
      </c>
      <c r="AR1724" s="281">
        <f t="shared" si="1092"/>
        <v>0</v>
      </c>
      <c r="AT1724" s="446" t="s">
        <v>2073</v>
      </c>
      <c r="AU1724" s="344"/>
      <c r="AV1724" s="447" t="str">
        <f t="shared" si="1097"/>
        <v>CA</v>
      </c>
      <c r="AW1724" s="447" t="str">
        <f t="shared" si="1097"/>
        <v>CL</v>
      </c>
      <c r="AX1724" s="447" t="str">
        <f t="shared" si="1097"/>
        <v>AIC</v>
      </c>
      <c r="AY1724" s="447" t="str">
        <f t="shared" si="1100"/>
        <v>ERB</v>
      </c>
      <c r="AZ1724" s="447" t="str">
        <f t="shared" si="1100"/>
        <v>GRB</v>
      </c>
      <c r="BA1724" s="447" t="str">
        <f t="shared" si="1100"/>
        <v>Non-Op</v>
      </c>
      <c r="BC1724" s="449" t="s">
        <v>2100</v>
      </c>
      <c r="BD1724" s="552">
        <f t="shared" si="1133"/>
        <v>-14677282.16</v>
      </c>
      <c r="BF1724" s="435"/>
      <c r="BG1724" s="435"/>
      <c r="BH1724" s="435"/>
      <c r="BI1724" s="435"/>
      <c r="BJ1724" s="435"/>
      <c r="BK1724" s="435"/>
      <c r="BL1724" s="435"/>
      <c r="BN1724" s="444"/>
    </row>
    <row r="1725" spans="1:66" s="28" customFormat="1" ht="12" customHeight="1">
      <c r="A1725" s="287">
        <v>28300043</v>
      </c>
      <c r="B1725" s="288" t="str">
        <f t="shared" si="1150"/>
        <v>28300043</v>
      </c>
      <c r="C1725" s="444" t="s">
        <v>2015</v>
      </c>
      <c r="D1725" s="445" t="s">
        <v>1162</v>
      </c>
      <c r="E1725" s="445"/>
      <c r="F1725" s="444"/>
      <c r="G1725" s="445"/>
      <c r="H1725" s="547">
        <v>-7518986.54</v>
      </c>
      <c r="I1725" s="547">
        <v>-7480792.96</v>
      </c>
      <c r="J1725" s="547">
        <v>-7442599.3799999999</v>
      </c>
      <c r="K1725" s="547">
        <v>-7404405.8099999996</v>
      </c>
      <c r="L1725" s="547">
        <v>-7366212.2300000004</v>
      </c>
      <c r="M1725" s="547">
        <v>-7347973.8799999999</v>
      </c>
      <c r="N1725" s="547">
        <v>-7309444.9199999999</v>
      </c>
      <c r="O1725" s="547">
        <v>-7270915.96</v>
      </c>
      <c r="P1725" s="547">
        <v>-7232386.9299999997</v>
      </c>
      <c r="Q1725" s="547">
        <v>-7194951.4699999997</v>
      </c>
      <c r="R1725" s="547">
        <v>-7157516.0300000003</v>
      </c>
      <c r="S1725" s="547">
        <v>-7120580.8099999996</v>
      </c>
      <c r="T1725" s="547">
        <v>-7083645.5999999996</v>
      </c>
      <c r="U1725" s="547"/>
      <c r="V1725" s="547">
        <f t="shared" si="1116"/>
        <v>-7302424.7041666657</v>
      </c>
      <c r="W1725" s="285"/>
      <c r="X1725" s="286"/>
      <c r="Y1725" s="548">
        <f t="shared" si="1147"/>
        <v>0</v>
      </c>
      <c r="Z1725" s="549">
        <f t="shared" si="1147"/>
        <v>0</v>
      </c>
      <c r="AA1725" s="549">
        <f t="shared" si="1147"/>
        <v>-7083645.5999999996</v>
      </c>
      <c r="AB1725" s="282">
        <f t="shared" si="1107"/>
        <v>0</v>
      </c>
      <c r="AC1725" s="281">
        <f t="shared" si="1108"/>
        <v>0</v>
      </c>
      <c r="AD1725" s="549">
        <f t="shared" si="1117"/>
        <v>0</v>
      </c>
      <c r="AE1725" s="553">
        <f t="shared" si="1118"/>
        <v>0</v>
      </c>
      <c r="AF1725" s="282">
        <f t="shared" si="1119"/>
        <v>0</v>
      </c>
      <c r="AG1725" s="283">
        <f t="shared" si="1085"/>
        <v>0</v>
      </c>
      <c r="AH1725" s="281">
        <f t="shared" si="1141"/>
        <v>0</v>
      </c>
      <c r="AI1725" s="551">
        <f t="shared" si="1149"/>
        <v>0</v>
      </c>
      <c r="AJ1725" s="549">
        <f t="shared" si="1149"/>
        <v>0</v>
      </c>
      <c r="AK1725" s="549">
        <f t="shared" si="1149"/>
        <v>-7302424.7041666657</v>
      </c>
      <c r="AL1725" s="282">
        <f t="shared" si="1098"/>
        <v>0</v>
      </c>
      <c r="AM1725" s="281">
        <f t="shared" si="1099"/>
        <v>0</v>
      </c>
      <c r="AN1725" s="549">
        <f t="shared" si="1104"/>
        <v>0</v>
      </c>
      <c r="AO1725" s="549">
        <f t="shared" si="1105"/>
        <v>0</v>
      </c>
      <c r="AP1725" s="549">
        <f t="shared" si="1109"/>
        <v>0</v>
      </c>
      <c r="AQ1725" s="283">
        <f t="shared" si="1080"/>
        <v>0</v>
      </c>
      <c r="AR1725" s="281">
        <f t="shared" si="1092"/>
        <v>0</v>
      </c>
      <c r="AT1725" s="446"/>
      <c r="AU1725" s="344"/>
      <c r="AV1725" s="447" t="str">
        <f t="shared" si="1097"/>
        <v>CA</v>
      </c>
      <c r="AW1725" s="447" t="str">
        <f t="shared" si="1097"/>
        <v>CL</v>
      </c>
      <c r="AX1725" s="447" t="str">
        <f t="shared" si="1097"/>
        <v>AIC</v>
      </c>
      <c r="AY1725" s="447" t="str">
        <f t="shared" si="1100"/>
        <v>ERB</v>
      </c>
      <c r="AZ1725" s="447" t="str">
        <f t="shared" si="1100"/>
        <v>GRB</v>
      </c>
      <c r="BA1725" s="447" t="str">
        <f t="shared" si="1100"/>
        <v>Non-Op</v>
      </c>
      <c r="BC1725" s="449" t="s">
        <v>2100</v>
      </c>
      <c r="BD1725" s="552">
        <f t="shared" si="1133"/>
        <v>-7083645.5999999996</v>
      </c>
      <c r="BF1725" s="435"/>
      <c r="BG1725" s="435"/>
      <c r="BH1725" s="435"/>
      <c r="BI1725" s="435"/>
      <c r="BJ1725" s="435"/>
      <c r="BK1725" s="435"/>
      <c r="BL1725" s="435"/>
      <c r="BN1725" s="444"/>
    </row>
    <row r="1726" spans="1:66" s="28" customFormat="1" ht="12" customHeight="1">
      <c r="A1726" s="324">
        <v>28300073</v>
      </c>
      <c r="B1726" s="290" t="str">
        <f t="shared" si="1150"/>
        <v>28300073</v>
      </c>
      <c r="C1726" s="450" t="s">
        <v>2391</v>
      </c>
      <c r="D1726" s="451" t="s">
        <v>1165</v>
      </c>
      <c r="E1726" s="451"/>
      <c r="F1726" s="291">
        <v>43541</v>
      </c>
      <c r="G1726" s="451"/>
      <c r="H1726" s="556">
        <v>0</v>
      </c>
      <c r="I1726" s="556">
        <v>0</v>
      </c>
      <c r="J1726" s="556">
        <v>0</v>
      </c>
      <c r="K1726" s="556">
        <v>0</v>
      </c>
      <c r="L1726" s="556">
        <v>0</v>
      </c>
      <c r="M1726" s="556">
        <v>0</v>
      </c>
      <c r="N1726" s="556">
        <v>0</v>
      </c>
      <c r="O1726" s="556">
        <v>0</v>
      </c>
      <c r="P1726" s="556">
        <v>0</v>
      </c>
      <c r="Q1726" s="556">
        <v>0</v>
      </c>
      <c r="R1726" s="556">
        <v>0</v>
      </c>
      <c r="S1726" s="556">
        <v>0</v>
      </c>
      <c r="T1726" s="556">
        <v>0</v>
      </c>
      <c r="U1726" s="556"/>
      <c r="V1726" s="556">
        <f t="shared" si="1116"/>
        <v>0</v>
      </c>
      <c r="W1726" s="292"/>
      <c r="X1726" s="293"/>
      <c r="Y1726" s="548">
        <f t="shared" si="1147"/>
        <v>0</v>
      </c>
      <c r="Z1726" s="549">
        <f t="shared" si="1147"/>
        <v>0</v>
      </c>
      <c r="AA1726" s="549">
        <f t="shared" si="1147"/>
        <v>0</v>
      </c>
      <c r="AB1726" s="282">
        <f t="shared" si="1107"/>
        <v>0</v>
      </c>
      <c r="AC1726" s="281">
        <f t="shared" si="1108"/>
        <v>0</v>
      </c>
      <c r="AD1726" s="549">
        <f t="shared" si="1117"/>
        <v>0</v>
      </c>
      <c r="AE1726" s="553">
        <f t="shared" si="1118"/>
        <v>0</v>
      </c>
      <c r="AF1726" s="282">
        <f t="shared" si="1119"/>
        <v>0</v>
      </c>
      <c r="AG1726" s="283">
        <f t="shared" si="1085"/>
        <v>0</v>
      </c>
      <c r="AH1726" s="281">
        <f t="shared" si="1141"/>
        <v>0</v>
      </c>
      <c r="AI1726" s="551">
        <f t="shared" si="1149"/>
        <v>0</v>
      </c>
      <c r="AJ1726" s="549">
        <f t="shared" si="1149"/>
        <v>0</v>
      </c>
      <c r="AK1726" s="549">
        <f t="shared" si="1149"/>
        <v>0</v>
      </c>
      <c r="AL1726" s="282">
        <f t="shared" si="1098"/>
        <v>0</v>
      </c>
      <c r="AM1726" s="281">
        <f t="shared" si="1099"/>
        <v>0</v>
      </c>
      <c r="AN1726" s="549">
        <f t="shared" si="1104"/>
        <v>0</v>
      </c>
      <c r="AO1726" s="549">
        <f t="shared" si="1105"/>
        <v>0</v>
      </c>
      <c r="AP1726" s="549">
        <f t="shared" si="1109"/>
        <v>0</v>
      </c>
      <c r="AQ1726" s="283">
        <f t="shared" ref="AQ1726" si="1151">SUM(AN1726:AP1726)</f>
        <v>0</v>
      </c>
      <c r="AR1726" s="281">
        <f t="shared" si="1092"/>
        <v>0</v>
      </c>
      <c r="AT1726" s="446" t="s">
        <v>2066</v>
      </c>
      <c r="AU1726" s="344"/>
      <c r="AV1726" s="447" t="str">
        <f t="shared" si="1097"/>
        <v>CA</v>
      </c>
      <c r="AW1726" s="447" t="str">
        <f t="shared" si="1097"/>
        <v>CL</v>
      </c>
      <c r="AX1726" s="447" t="str">
        <f t="shared" si="1097"/>
        <v>AIC</v>
      </c>
      <c r="AY1726" s="447" t="str">
        <f t="shared" si="1100"/>
        <v>ERB</v>
      </c>
      <c r="AZ1726" s="447" t="str">
        <f t="shared" si="1100"/>
        <v>GRB</v>
      </c>
      <c r="BA1726" s="447" t="str">
        <f t="shared" si="1100"/>
        <v>Non-Op</v>
      </c>
      <c r="BC1726" s="449" t="s">
        <v>2100</v>
      </c>
      <c r="BD1726" s="552">
        <f t="shared" si="1133"/>
        <v>0</v>
      </c>
      <c r="BF1726" s="435"/>
      <c r="BG1726" s="435"/>
      <c r="BH1726" s="435"/>
      <c r="BI1726" s="435"/>
      <c r="BJ1726" s="435"/>
      <c r="BK1726" s="435"/>
      <c r="BL1726" s="435"/>
      <c r="BN1726" s="444"/>
    </row>
    <row r="1727" spans="1:66" s="28" customFormat="1" ht="12" customHeight="1">
      <c r="A1727" s="287">
        <v>28300081</v>
      </c>
      <c r="B1727" s="288" t="str">
        <f t="shared" si="1150"/>
        <v>28300081</v>
      </c>
      <c r="C1727" s="444" t="s">
        <v>2016</v>
      </c>
      <c r="D1727" s="445" t="s">
        <v>1163</v>
      </c>
      <c r="E1727" s="445"/>
      <c r="F1727" s="444"/>
      <c r="G1727" s="445"/>
      <c r="H1727" s="547">
        <v>-2230142.6</v>
      </c>
      <c r="I1727" s="547">
        <v>-2218112.75</v>
      </c>
      <c r="J1727" s="547">
        <v>-2206082.9</v>
      </c>
      <c r="K1727" s="547">
        <v>-2194053.0499999998</v>
      </c>
      <c r="L1727" s="547">
        <v>-2182023.2000000002</v>
      </c>
      <c r="M1727" s="547">
        <v>-2169993.35</v>
      </c>
      <c r="N1727" s="547">
        <v>-2157963.5</v>
      </c>
      <c r="O1727" s="547">
        <v>-2145933.65</v>
      </c>
      <c r="P1727" s="547">
        <v>-2133903.7999999998</v>
      </c>
      <c r="Q1727" s="547">
        <v>-2121873.9500000002</v>
      </c>
      <c r="R1727" s="547">
        <v>-2109844.1</v>
      </c>
      <c r="S1727" s="547">
        <v>-2097814.25</v>
      </c>
      <c r="T1727" s="547">
        <v>-2085784.4</v>
      </c>
      <c r="U1727" s="547"/>
      <c r="V1727" s="547">
        <f t="shared" si="1116"/>
        <v>-2157963.5</v>
      </c>
      <c r="W1727" s="285" t="s">
        <v>2017</v>
      </c>
      <c r="X1727" s="285"/>
      <c r="Y1727" s="548">
        <f t="shared" si="1147"/>
        <v>0</v>
      </c>
      <c r="Z1727" s="549">
        <f t="shared" si="1147"/>
        <v>0</v>
      </c>
      <c r="AA1727" s="549">
        <f t="shared" si="1147"/>
        <v>0</v>
      </c>
      <c r="AB1727" s="282">
        <f t="shared" si="1107"/>
        <v>-2085784.4</v>
      </c>
      <c r="AC1727" s="281">
        <f t="shared" si="1108"/>
        <v>0</v>
      </c>
      <c r="AD1727" s="549">
        <f t="shared" si="1117"/>
        <v>-2085784.4</v>
      </c>
      <c r="AE1727" s="553">
        <f t="shared" si="1118"/>
        <v>0</v>
      </c>
      <c r="AF1727" s="282">
        <f t="shared" si="1119"/>
        <v>0</v>
      </c>
      <c r="AG1727" s="283">
        <f t="shared" si="1085"/>
        <v>-2085784.4</v>
      </c>
      <c r="AH1727" s="281">
        <f t="shared" si="1141"/>
        <v>0</v>
      </c>
      <c r="AI1727" s="551">
        <f t="shared" si="1149"/>
        <v>0</v>
      </c>
      <c r="AJ1727" s="549">
        <f t="shared" si="1149"/>
        <v>0</v>
      </c>
      <c r="AK1727" s="549">
        <f t="shared" si="1149"/>
        <v>0</v>
      </c>
      <c r="AL1727" s="282">
        <f t="shared" si="1098"/>
        <v>-2157963.5</v>
      </c>
      <c r="AM1727" s="281">
        <f t="shared" si="1099"/>
        <v>0</v>
      </c>
      <c r="AN1727" s="549">
        <f t="shared" si="1104"/>
        <v>-2157963.5</v>
      </c>
      <c r="AO1727" s="549">
        <f t="shared" si="1105"/>
        <v>0</v>
      </c>
      <c r="AP1727" s="549">
        <f t="shared" si="1109"/>
        <v>0</v>
      </c>
      <c r="AQ1727" s="283">
        <f t="shared" si="1080"/>
        <v>-2157963.5</v>
      </c>
      <c r="AR1727" s="281">
        <f t="shared" si="1092"/>
        <v>0</v>
      </c>
      <c r="AT1727" s="446"/>
      <c r="AU1727" s="344"/>
      <c r="AV1727" s="447" t="str">
        <f t="shared" si="1097"/>
        <v>CA</v>
      </c>
      <c r="AW1727" s="447" t="str">
        <f t="shared" si="1097"/>
        <v>CL</v>
      </c>
      <c r="AX1727" s="447" t="str">
        <f t="shared" si="1097"/>
        <v>AIC</v>
      </c>
      <c r="AY1727" s="447" t="str">
        <f t="shared" si="1100"/>
        <v>ERB</v>
      </c>
      <c r="AZ1727" s="447" t="str">
        <f t="shared" si="1100"/>
        <v>GRB</v>
      </c>
      <c r="BA1727" s="447" t="str">
        <f t="shared" si="1100"/>
        <v>Non-Op</v>
      </c>
      <c r="BC1727" s="445" t="s">
        <v>2279</v>
      </c>
      <c r="BD1727" s="552">
        <f t="shared" si="1133"/>
        <v>-2085784.4</v>
      </c>
      <c r="BF1727" s="435"/>
      <c r="BG1727" s="435"/>
      <c r="BH1727" s="435"/>
      <c r="BI1727" s="435"/>
      <c r="BJ1727" s="435"/>
      <c r="BK1727" s="435"/>
      <c r="BL1727" s="435"/>
      <c r="BN1727" s="444"/>
    </row>
    <row r="1728" spans="1:66" s="28" customFormat="1" ht="12" customHeight="1">
      <c r="A1728" s="287">
        <v>28300091</v>
      </c>
      <c r="B1728" s="288" t="str">
        <f t="shared" si="1150"/>
        <v>28300091</v>
      </c>
      <c r="C1728" s="444" t="s">
        <v>2018</v>
      </c>
      <c r="D1728" s="445" t="s">
        <v>1163</v>
      </c>
      <c r="E1728" s="445"/>
      <c r="F1728" s="444"/>
      <c r="G1728" s="445"/>
      <c r="H1728" s="547">
        <v>0</v>
      </c>
      <c r="I1728" s="547">
        <v>0</v>
      </c>
      <c r="J1728" s="547">
        <v>0</v>
      </c>
      <c r="K1728" s="547">
        <v>0</v>
      </c>
      <c r="L1728" s="547">
        <v>0</v>
      </c>
      <c r="M1728" s="547">
        <v>0</v>
      </c>
      <c r="N1728" s="547">
        <v>0</v>
      </c>
      <c r="O1728" s="547">
        <v>0</v>
      </c>
      <c r="P1728" s="547">
        <v>0</v>
      </c>
      <c r="Q1728" s="547">
        <v>0</v>
      </c>
      <c r="R1728" s="547">
        <v>0</v>
      </c>
      <c r="S1728" s="547">
        <v>0</v>
      </c>
      <c r="T1728" s="547">
        <v>0</v>
      </c>
      <c r="U1728" s="547"/>
      <c r="V1728" s="547">
        <f t="shared" si="1116"/>
        <v>0</v>
      </c>
      <c r="W1728" s="285" t="s">
        <v>2019</v>
      </c>
      <c r="X1728" s="285"/>
      <c r="Y1728" s="548">
        <f t="shared" si="1147"/>
        <v>0</v>
      </c>
      <c r="Z1728" s="549">
        <f t="shared" si="1147"/>
        <v>0</v>
      </c>
      <c r="AA1728" s="549">
        <f t="shared" si="1147"/>
        <v>0</v>
      </c>
      <c r="AB1728" s="282">
        <f t="shared" si="1107"/>
        <v>0</v>
      </c>
      <c r="AC1728" s="281">
        <f t="shared" si="1108"/>
        <v>0</v>
      </c>
      <c r="AD1728" s="549">
        <f t="shared" si="1117"/>
        <v>0</v>
      </c>
      <c r="AE1728" s="553">
        <f t="shared" si="1118"/>
        <v>0</v>
      </c>
      <c r="AF1728" s="282">
        <f t="shared" si="1119"/>
        <v>0</v>
      </c>
      <c r="AG1728" s="283">
        <f t="shared" ref="AG1728:AG1802" si="1152">SUM(AD1728:AF1728)</f>
        <v>0</v>
      </c>
      <c r="AH1728" s="281">
        <f t="shared" si="1141"/>
        <v>0</v>
      </c>
      <c r="AI1728" s="551">
        <f t="shared" si="1149"/>
        <v>0</v>
      </c>
      <c r="AJ1728" s="549">
        <f t="shared" si="1149"/>
        <v>0</v>
      </c>
      <c r="AK1728" s="549">
        <f t="shared" si="1149"/>
        <v>0</v>
      </c>
      <c r="AL1728" s="282">
        <f t="shared" si="1098"/>
        <v>0</v>
      </c>
      <c r="AM1728" s="281">
        <f t="shared" si="1099"/>
        <v>0</v>
      </c>
      <c r="AN1728" s="549">
        <f t="shared" si="1104"/>
        <v>0</v>
      </c>
      <c r="AO1728" s="549">
        <f t="shared" si="1105"/>
        <v>0</v>
      </c>
      <c r="AP1728" s="549">
        <f t="shared" si="1109"/>
        <v>0</v>
      </c>
      <c r="AQ1728" s="283">
        <f t="shared" si="1080"/>
        <v>0</v>
      </c>
      <c r="AR1728" s="281">
        <f t="shared" si="1092"/>
        <v>0</v>
      </c>
      <c r="AT1728" s="446"/>
      <c r="AU1728" s="344"/>
      <c r="AV1728" s="447" t="str">
        <f t="shared" si="1097"/>
        <v>CA</v>
      </c>
      <c r="AW1728" s="447" t="str">
        <f t="shared" si="1097"/>
        <v>CL</v>
      </c>
      <c r="AX1728" s="447" t="str">
        <f t="shared" si="1097"/>
        <v>AIC</v>
      </c>
      <c r="AY1728" s="447" t="str">
        <f t="shared" si="1100"/>
        <v>ERB</v>
      </c>
      <c r="AZ1728" s="447" t="str">
        <f t="shared" si="1100"/>
        <v>GRB</v>
      </c>
      <c r="BA1728" s="447" t="str">
        <f t="shared" si="1100"/>
        <v>Non-Op</v>
      </c>
      <c r="BC1728" s="445" t="s">
        <v>2279</v>
      </c>
      <c r="BD1728" s="552">
        <f t="shared" si="1133"/>
        <v>0</v>
      </c>
      <c r="BF1728" s="435"/>
      <c r="BG1728" s="435"/>
      <c r="BH1728" s="435"/>
      <c r="BI1728" s="435"/>
      <c r="BJ1728" s="435"/>
      <c r="BK1728" s="435"/>
      <c r="BL1728" s="435"/>
      <c r="BN1728" s="444"/>
    </row>
    <row r="1729" spans="1:66" s="28" customFormat="1" ht="12" customHeight="1">
      <c r="A1729" s="287">
        <v>28300101</v>
      </c>
      <c r="B1729" s="288" t="str">
        <f t="shared" si="1150"/>
        <v>28300101</v>
      </c>
      <c r="C1729" s="444" t="s">
        <v>2020</v>
      </c>
      <c r="D1729" s="445" t="s">
        <v>1163</v>
      </c>
      <c r="E1729" s="445"/>
      <c r="F1729" s="294">
        <v>43070</v>
      </c>
      <c r="G1729" s="445"/>
      <c r="H1729" s="547">
        <v>-12453619.550000001</v>
      </c>
      <c r="I1729" s="547">
        <v>-12582491.51</v>
      </c>
      <c r="J1729" s="547">
        <v>-12429144.17</v>
      </c>
      <c r="K1729" s="547">
        <v>-12509439.859999999</v>
      </c>
      <c r="L1729" s="547">
        <v>-12509439.800000001</v>
      </c>
      <c r="M1729" s="547">
        <v>-12430303.470000001</v>
      </c>
      <c r="N1729" s="547">
        <v>-12284989.15</v>
      </c>
      <c r="O1729" s="547">
        <v>-12284989.380000001</v>
      </c>
      <c r="P1729" s="547">
        <v>-12240679.17</v>
      </c>
      <c r="Q1729" s="547">
        <v>-12077936.310000001</v>
      </c>
      <c r="R1729" s="547">
        <v>-12077936.189999999</v>
      </c>
      <c r="S1729" s="547">
        <v>-12037172.779999999</v>
      </c>
      <c r="T1729" s="547">
        <v>-11788379.630000001</v>
      </c>
      <c r="U1729" s="547"/>
      <c r="V1729" s="547">
        <f t="shared" si="1116"/>
        <v>-12298793.448333332</v>
      </c>
      <c r="W1729" s="285" t="s">
        <v>2021</v>
      </c>
      <c r="X1729" s="286"/>
      <c r="Y1729" s="548">
        <f t="shared" si="1147"/>
        <v>0</v>
      </c>
      <c r="Z1729" s="549">
        <f t="shared" si="1147"/>
        <v>0</v>
      </c>
      <c r="AA1729" s="549">
        <f t="shared" si="1147"/>
        <v>0</v>
      </c>
      <c r="AB1729" s="282">
        <f t="shared" si="1107"/>
        <v>-11788379.630000001</v>
      </c>
      <c r="AC1729" s="281">
        <f t="shared" si="1108"/>
        <v>0</v>
      </c>
      <c r="AD1729" s="549">
        <f t="shared" si="1117"/>
        <v>-11788379.630000001</v>
      </c>
      <c r="AE1729" s="553">
        <f t="shared" si="1118"/>
        <v>0</v>
      </c>
      <c r="AF1729" s="282">
        <f t="shared" si="1119"/>
        <v>0</v>
      </c>
      <c r="AG1729" s="283">
        <f t="shared" si="1152"/>
        <v>-11788379.630000001</v>
      </c>
      <c r="AH1729" s="281">
        <f t="shared" si="1141"/>
        <v>0</v>
      </c>
      <c r="AI1729" s="551">
        <f t="shared" si="1149"/>
        <v>0</v>
      </c>
      <c r="AJ1729" s="549">
        <f t="shared" si="1149"/>
        <v>0</v>
      </c>
      <c r="AK1729" s="549">
        <f t="shared" si="1149"/>
        <v>0</v>
      </c>
      <c r="AL1729" s="282">
        <f t="shared" si="1098"/>
        <v>-12298793.448333332</v>
      </c>
      <c r="AM1729" s="281">
        <f t="shared" si="1099"/>
        <v>0</v>
      </c>
      <c r="AN1729" s="549">
        <f t="shared" si="1104"/>
        <v>-12298793.448333332</v>
      </c>
      <c r="AO1729" s="549">
        <f t="shared" si="1105"/>
        <v>0</v>
      </c>
      <c r="AP1729" s="549">
        <f t="shared" si="1109"/>
        <v>0</v>
      </c>
      <c r="AQ1729" s="283">
        <f t="shared" si="1080"/>
        <v>-12298793.448333332</v>
      </c>
      <c r="AR1729" s="281">
        <f t="shared" si="1092"/>
        <v>0</v>
      </c>
      <c r="AT1729" s="446"/>
      <c r="AU1729" s="344"/>
      <c r="AV1729" s="447" t="str">
        <f t="shared" si="1097"/>
        <v>CA</v>
      </c>
      <c r="AW1729" s="447" t="str">
        <f t="shared" si="1097"/>
        <v>CL</v>
      </c>
      <c r="AX1729" s="447" t="str">
        <f t="shared" si="1097"/>
        <v>AIC</v>
      </c>
      <c r="AY1729" s="447" t="str">
        <f t="shared" si="1100"/>
        <v>ERB</v>
      </c>
      <c r="AZ1729" s="447" t="str">
        <f t="shared" si="1100"/>
        <v>GRB</v>
      </c>
      <c r="BA1729" s="447" t="str">
        <f t="shared" si="1100"/>
        <v>Non-Op</v>
      </c>
      <c r="BC1729" s="445" t="s">
        <v>2279</v>
      </c>
      <c r="BD1729" s="552">
        <f t="shared" si="1133"/>
        <v>-11788379.630000001</v>
      </c>
      <c r="BF1729" s="448"/>
      <c r="BG1729" s="448"/>
      <c r="BH1729" s="448"/>
      <c r="BI1729" s="448"/>
      <c r="BJ1729" s="448"/>
      <c r="BK1729" s="448"/>
      <c r="BL1729" s="448"/>
      <c r="BN1729" s="444"/>
    </row>
    <row r="1730" spans="1:66" s="28" customFormat="1" ht="12" customHeight="1">
      <c r="A1730" s="321">
        <v>28300111</v>
      </c>
      <c r="B1730" s="288" t="str">
        <f t="shared" si="1150"/>
        <v>28300111</v>
      </c>
      <c r="C1730" s="444" t="s">
        <v>2022</v>
      </c>
      <c r="D1730" s="445" t="s">
        <v>2092</v>
      </c>
      <c r="E1730" s="445"/>
      <c r="F1730" s="289">
        <v>43435</v>
      </c>
      <c r="G1730" s="445"/>
      <c r="H1730" s="547">
        <v>-2571926.59</v>
      </c>
      <c r="I1730" s="547">
        <v>-2571926.59</v>
      </c>
      <c r="J1730" s="547">
        <v>-2571926.59</v>
      </c>
      <c r="K1730" s="547">
        <v>-2571926.59</v>
      </c>
      <c r="L1730" s="547">
        <v>-2571926.59</v>
      </c>
      <c r="M1730" s="547">
        <v>-2571926.59</v>
      </c>
      <c r="N1730" s="547">
        <v>-2571926.59</v>
      </c>
      <c r="O1730" s="547">
        <v>-2571926.59</v>
      </c>
      <c r="P1730" s="547">
        <v>-2571926.59</v>
      </c>
      <c r="Q1730" s="547">
        <v>-2571926.59</v>
      </c>
      <c r="R1730" s="547">
        <v>-2571926.59</v>
      </c>
      <c r="S1730" s="547">
        <v>-2571926.59</v>
      </c>
      <c r="T1730" s="547">
        <v>-2571926.59</v>
      </c>
      <c r="U1730" s="547"/>
      <c r="V1730" s="547">
        <f t="shared" si="1116"/>
        <v>-2571926.59</v>
      </c>
      <c r="W1730" s="285"/>
      <c r="X1730" s="286"/>
      <c r="Y1730" s="548">
        <f t="shared" si="1147"/>
        <v>0</v>
      </c>
      <c r="Z1730" s="549">
        <f t="shared" si="1147"/>
        <v>-2571926.59</v>
      </c>
      <c r="AA1730" s="549">
        <f t="shared" si="1147"/>
        <v>0</v>
      </c>
      <c r="AB1730" s="282">
        <f t="shared" si="1107"/>
        <v>0</v>
      </c>
      <c r="AC1730" s="281">
        <f t="shared" si="1108"/>
        <v>0</v>
      </c>
      <c r="AD1730" s="549">
        <f t="shared" si="1117"/>
        <v>0</v>
      </c>
      <c r="AE1730" s="553">
        <f t="shared" si="1118"/>
        <v>0</v>
      </c>
      <c r="AF1730" s="282">
        <f t="shared" si="1119"/>
        <v>0</v>
      </c>
      <c r="AG1730" s="283">
        <f t="shared" si="1152"/>
        <v>0</v>
      </c>
      <c r="AH1730" s="281">
        <f t="shared" si="1141"/>
        <v>0</v>
      </c>
      <c r="AI1730" s="551">
        <f t="shared" si="1149"/>
        <v>0</v>
      </c>
      <c r="AJ1730" s="549">
        <f t="shared" si="1149"/>
        <v>-2571926.59</v>
      </c>
      <c r="AK1730" s="549">
        <f t="shared" si="1149"/>
        <v>0</v>
      </c>
      <c r="AL1730" s="282">
        <f t="shared" si="1098"/>
        <v>0</v>
      </c>
      <c r="AM1730" s="281">
        <f t="shared" si="1099"/>
        <v>0</v>
      </c>
      <c r="AN1730" s="549">
        <f t="shared" si="1104"/>
        <v>0</v>
      </c>
      <c r="AO1730" s="549">
        <f t="shared" si="1105"/>
        <v>0</v>
      </c>
      <c r="AP1730" s="549">
        <f t="shared" si="1109"/>
        <v>0</v>
      </c>
      <c r="AQ1730" s="283">
        <f t="shared" ref="AQ1730" si="1153">SUM(AN1730:AP1730)</f>
        <v>0</v>
      </c>
      <c r="AR1730" s="281">
        <f t="shared" si="1092"/>
        <v>0</v>
      </c>
      <c r="AT1730" s="446"/>
      <c r="AU1730" s="344"/>
      <c r="AV1730" s="447" t="str">
        <f t="shared" si="1097"/>
        <v>CA</v>
      </c>
      <c r="AW1730" s="447" t="str">
        <f t="shared" si="1097"/>
        <v>CL</v>
      </c>
      <c r="AX1730" s="447" t="str">
        <f t="shared" si="1097"/>
        <v>AIC</v>
      </c>
      <c r="AY1730" s="447" t="str">
        <f t="shared" si="1100"/>
        <v>ERB</v>
      </c>
      <c r="AZ1730" s="447" t="str">
        <f t="shared" si="1100"/>
        <v>GRB</v>
      </c>
      <c r="BA1730" s="447" t="str">
        <f t="shared" si="1100"/>
        <v>Non-Op</v>
      </c>
      <c r="BC1730" s="445" t="s">
        <v>2279</v>
      </c>
      <c r="BD1730" s="552">
        <f t="shared" si="1133"/>
        <v>-2571926.59</v>
      </c>
      <c r="BF1730" s="448"/>
      <c r="BG1730" s="448"/>
      <c r="BH1730" s="448"/>
      <c r="BI1730" s="448"/>
      <c r="BJ1730" s="448"/>
      <c r="BK1730" s="448"/>
      <c r="BL1730" s="448"/>
      <c r="BN1730" s="444"/>
    </row>
    <row r="1731" spans="1:66" s="28" customFormat="1" ht="12" customHeight="1">
      <c r="A1731" s="321">
        <v>28300121</v>
      </c>
      <c r="B1731" s="288" t="str">
        <f t="shared" si="1150"/>
        <v>28300121</v>
      </c>
      <c r="C1731" s="444" t="s">
        <v>2023</v>
      </c>
      <c r="D1731" s="445" t="s">
        <v>2092</v>
      </c>
      <c r="E1731" s="445"/>
      <c r="F1731" s="289">
        <v>43435</v>
      </c>
      <c r="G1731" s="445"/>
      <c r="H1731" s="547">
        <v>4928416.92</v>
      </c>
      <c r="I1731" s="547">
        <v>4943611.37</v>
      </c>
      <c r="J1731" s="547">
        <v>4958805.8099999996</v>
      </c>
      <c r="K1731" s="547">
        <v>4974000.26</v>
      </c>
      <c r="L1731" s="547">
        <v>4864119.68</v>
      </c>
      <c r="M1731" s="547">
        <v>4848045.37</v>
      </c>
      <c r="N1731" s="547">
        <v>4831971.0599999996</v>
      </c>
      <c r="O1731" s="547">
        <v>4815896.75</v>
      </c>
      <c r="P1731" s="547">
        <v>4458222.08</v>
      </c>
      <c r="Q1731" s="547">
        <v>4399447.72</v>
      </c>
      <c r="R1731" s="547">
        <v>4340673.3600000003</v>
      </c>
      <c r="S1731" s="547">
        <v>4281898.99</v>
      </c>
      <c r="T1731" s="547">
        <v>4231937.22</v>
      </c>
      <c r="U1731" s="547"/>
      <c r="V1731" s="547">
        <f t="shared" si="1116"/>
        <v>4691405.793333333</v>
      </c>
      <c r="W1731" s="285"/>
      <c r="X1731" s="286"/>
      <c r="Y1731" s="548">
        <f t="shared" si="1147"/>
        <v>0</v>
      </c>
      <c r="Z1731" s="549">
        <f t="shared" si="1147"/>
        <v>4231937.22</v>
      </c>
      <c r="AA1731" s="549">
        <f t="shared" si="1147"/>
        <v>0</v>
      </c>
      <c r="AB1731" s="282">
        <f t="shared" si="1107"/>
        <v>0</v>
      </c>
      <c r="AC1731" s="281">
        <f t="shared" si="1108"/>
        <v>0</v>
      </c>
      <c r="AD1731" s="549">
        <f t="shared" si="1117"/>
        <v>0</v>
      </c>
      <c r="AE1731" s="553">
        <f t="shared" si="1118"/>
        <v>0</v>
      </c>
      <c r="AF1731" s="282">
        <f t="shared" si="1119"/>
        <v>0</v>
      </c>
      <c r="AG1731" s="283">
        <f t="shared" si="1152"/>
        <v>0</v>
      </c>
      <c r="AH1731" s="281">
        <f t="shared" si="1141"/>
        <v>0</v>
      </c>
      <c r="AI1731" s="551">
        <f t="shared" si="1149"/>
        <v>0</v>
      </c>
      <c r="AJ1731" s="549">
        <f t="shared" si="1149"/>
        <v>4691405.793333333</v>
      </c>
      <c r="AK1731" s="549">
        <f t="shared" si="1149"/>
        <v>0</v>
      </c>
      <c r="AL1731" s="282">
        <f t="shared" si="1098"/>
        <v>0</v>
      </c>
      <c r="AM1731" s="281">
        <f t="shared" si="1099"/>
        <v>0</v>
      </c>
      <c r="AN1731" s="549">
        <f t="shared" si="1104"/>
        <v>0</v>
      </c>
      <c r="AO1731" s="549">
        <f t="shared" si="1105"/>
        <v>0</v>
      </c>
      <c r="AP1731" s="549">
        <f t="shared" si="1109"/>
        <v>0</v>
      </c>
      <c r="AQ1731" s="283">
        <f t="shared" ref="AQ1731" si="1154">SUM(AN1731:AP1731)</f>
        <v>0</v>
      </c>
      <c r="AR1731" s="281">
        <f t="shared" si="1092"/>
        <v>0</v>
      </c>
      <c r="AT1731" s="446"/>
      <c r="AU1731" s="344"/>
      <c r="AV1731" s="447" t="str">
        <f t="shared" si="1097"/>
        <v>CA</v>
      </c>
      <c r="AW1731" s="447" t="str">
        <f t="shared" si="1097"/>
        <v>CL</v>
      </c>
      <c r="AX1731" s="447" t="str">
        <f t="shared" si="1097"/>
        <v>AIC</v>
      </c>
      <c r="AY1731" s="447" t="str">
        <f t="shared" si="1100"/>
        <v>ERB</v>
      </c>
      <c r="AZ1731" s="447" t="str">
        <f t="shared" si="1100"/>
        <v>GRB</v>
      </c>
      <c r="BA1731" s="447" t="str">
        <f t="shared" si="1100"/>
        <v>Non-Op</v>
      </c>
      <c r="BC1731" s="445" t="s">
        <v>2279</v>
      </c>
      <c r="BD1731" s="552">
        <f t="shared" si="1133"/>
        <v>4231937.22</v>
      </c>
      <c r="BF1731" s="448"/>
      <c r="BG1731" s="448"/>
      <c r="BH1731" s="448"/>
      <c r="BI1731" s="448"/>
      <c r="BJ1731" s="448"/>
      <c r="BK1731" s="448"/>
      <c r="BL1731" s="448"/>
      <c r="BN1731" s="444"/>
    </row>
    <row r="1732" spans="1:66" s="28" customFormat="1" ht="12" customHeight="1">
      <c r="A1732" s="362">
        <v>28300131</v>
      </c>
      <c r="B1732" s="290" t="str">
        <f t="shared" si="1150"/>
        <v>28300131</v>
      </c>
      <c r="C1732" s="450" t="s">
        <v>2392</v>
      </c>
      <c r="D1732" s="451" t="s">
        <v>1165</v>
      </c>
      <c r="E1732" s="451"/>
      <c r="F1732" s="291">
        <v>43541</v>
      </c>
      <c r="G1732" s="451"/>
      <c r="H1732" s="556">
        <v>-1603762.84</v>
      </c>
      <c r="I1732" s="556">
        <v>-1529000.95</v>
      </c>
      <c r="J1732" s="556">
        <v>-1454239.06</v>
      </c>
      <c r="K1732" s="556">
        <v>-1379477.17</v>
      </c>
      <c r="L1732" s="556">
        <v>-1304715.28</v>
      </c>
      <c r="M1732" s="556">
        <v>-1229953.3899999999</v>
      </c>
      <c r="N1732" s="556">
        <v>-1155191.5</v>
      </c>
      <c r="O1732" s="556">
        <v>-1080429.6100000001</v>
      </c>
      <c r="P1732" s="556">
        <v>-1005667.72</v>
      </c>
      <c r="Q1732" s="556">
        <v>-930905.83</v>
      </c>
      <c r="R1732" s="556">
        <v>-856143.94</v>
      </c>
      <c r="S1732" s="556">
        <v>-781382.05</v>
      </c>
      <c r="T1732" s="556">
        <v>431865.83999999997</v>
      </c>
      <c r="U1732" s="556"/>
      <c r="V1732" s="556">
        <f t="shared" si="1116"/>
        <v>-1107754.5833333333</v>
      </c>
      <c r="W1732" s="292"/>
      <c r="X1732" s="293"/>
      <c r="Y1732" s="548">
        <f t="shared" si="1147"/>
        <v>0</v>
      </c>
      <c r="Z1732" s="549">
        <f t="shared" si="1147"/>
        <v>0</v>
      </c>
      <c r="AA1732" s="549">
        <f t="shared" si="1147"/>
        <v>0</v>
      </c>
      <c r="AB1732" s="282">
        <f t="shared" si="1107"/>
        <v>431865.83999999997</v>
      </c>
      <c r="AC1732" s="281">
        <f t="shared" si="1108"/>
        <v>0</v>
      </c>
      <c r="AD1732" s="549">
        <f t="shared" si="1117"/>
        <v>0</v>
      </c>
      <c r="AE1732" s="553">
        <f t="shared" si="1118"/>
        <v>0</v>
      </c>
      <c r="AF1732" s="282">
        <f t="shared" si="1119"/>
        <v>431865.83999999997</v>
      </c>
      <c r="AG1732" s="283">
        <f t="shared" si="1152"/>
        <v>431865.83999999997</v>
      </c>
      <c r="AH1732" s="281">
        <f t="shared" si="1141"/>
        <v>0</v>
      </c>
      <c r="AI1732" s="551">
        <f t="shared" si="1149"/>
        <v>0</v>
      </c>
      <c r="AJ1732" s="549">
        <f t="shared" si="1149"/>
        <v>0</v>
      </c>
      <c r="AK1732" s="549">
        <f t="shared" si="1149"/>
        <v>0</v>
      </c>
      <c r="AL1732" s="282">
        <f t="shared" si="1098"/>
        <v>-1107754.5833333333</v>
      </c>
      <c r="AM1732" s="281">
        <f t="shared" si="1099"/>
        <v>0</v>
      </c>
      <c r="AN1732" s="549">
        <f t="shared" si="1104"/>
        <v>0</v>
      </c>
      <c r="AO1732" s="549">
        <f t="shared" si="1105"/>
        <v>0</v>
      </c>
      <c r="AP1732" s="549">
        <f t="shared" si="1109"/>
        <v>-1107754.5833333333</v>
      </c>
      <c r="AQ1732" s="283">
        <f t="shared" ref="AQ1732" si="1155">SUM(AN1732:AP1732)</f>
        <v>-1107754.5833333333</v>
      </c>
      <c r="AR1732" s="281">
        <f t="shared" si="1092"/>
        <v>0</v>
      </c>
      <c r="AT1732" s="446" t="s">
        <v>2172</v>
      </c>
      <c r="AU1732" s="344"/>
      <c r="AV1732" s="447" t="str">
        <f t="shared" si="1097"/>
        <v>CA</v>
      </c>
      <c r="AW1732" s="447" t="str">
        <f t="shared" si="1097"/>
        <v>CL</v>
      </c>
      <c r="AX1732" s="447" t="str">
        <f t="shared" si="1097"/>
        <v>AIC</v>
      </c>
      <c r="AY1732" s="447" t="str">
        <f t="shared" si="1100"/>
        <v>ERB</v>
      </c>
      <c r="AZ1732" s="447" t="str">
        <f t="shared" si="1100"/>
        <v>GRB</v>
      </c>
      <c r="BA1732" s="447" t="str">
        <f t="shared" si="1100"/>
        <v>Non-Op</v>
      </c>
      <c r="BC1732" s="449" t="s">
        <v>2100</v>
      </c>
      <c r="BD1732" s="552">
        <f t="shared" si="1133"/>
        <v>431865.83999999997</v>
      </c>
      <c r="BF1732" s="435"/>
      <c r="BG1732" s="435"/>
      <c r="BH1732" s="435"/>
      <c r="BI1732" s="435"/>
      <c r="BJ1732" s="435"/>
      <c r="BK1732" s="435"/>
      <c r="BL1732" s="435"/>
      <c r="BN1732" s="444"/>
    </row>
    <row r="1733" spans="1:66" s="28" customFormat="1" ht="12" customHeight="1">
      <c r="A1733" s="287">
        <v>28300152</v>
      </c>
      <c r="B1733" s="288" t="str">
        <f t="shared" si="1150"/>
        <v>28300152</v>
      </c>
      <c r="C1733" s="444" t="s">
        <v>2025</v>
      </c>
      <c r="D1733" s="445" t="s">
        <v>1165</v>
      </c>
      <c r="E1733" s="445"/>
      <c r="F1733" s="444"/>
      <c r="G1733" s="445"/>
      <c r="H1733" s="547">
        <v>-14053020.130000001</v>
      </c>
      <c r="I1733" s="547">
        <v>-20010985.02</v>
      </c>
      <c r="J1733" s="547">
        <v>-17675521.379999999</v>
      </c>
      <c r="K1733" s="547">
        <v>-28668834.949999999</v>
      </c>
      <c r="L1733" s="547">
        <v>-39520135.979999997</v>
      </c>
      <c r="M1733" s="547">
        <v>-41606645.509999998</v>
      </c>
      <c r="N1733" s="547">
        <v>-19509750.140000001</v>
      </c>
      <c r="O1733" s="547">
        <v>-32984776.760000002</v>
      </c>
      <c r="P1733" s="547">
        <v>-39483056.530000001</v>
      </c>
      <c r="Q1733" s="547">
        <v>-21644184.91</v>
      </c>
      <c r="R1733" s="547">
        <v>-19335492.309999999</v>
      </c>
      <c r="S1733" s="547">
        <v>-34518981.030000001</v>
      </c>
      <c r="T1733" s="547">
        <v>-67035854.140000001</v>
      </c>
      <c r="U1733" s="547"/>
      <c r="V1733" s="547">
        <f t="shared" si="1116"/>
        <v>-29625233.471249998</v>
      </c>
      <c r="W1733" s="285"/>
      <c r="X1733" s="286"/>
      <c r="Y1733" s="548">
        <f t="shared" si="1147"/>
        <v>0</v>
      </c>
      <c r="Z1733" s="549">
        <f t="shared" si="1147"/>
        <v>0</v>
      </c>
      <c r="AA1733" s="549">
        <f t="shared" si="1147"/>
        <v>0</v>
      </c>
      <c r="AB1733" s="282">
        <f t="shared" si="1107"/>
        <v>-67035854.140000001</v>
      </c>
      <c r="AC1733" s="281">
        <f t="shared" si="1108"/>
        <v>0</v>
      </c>
      <c r="AD1733" s="549">
        <f t="shared" si="1117"/>
        <v>0</v>
      </c>
      <c r="AE1733" s="553">
        <f t="shared" si="1118"/>
        <v>0</v>
      </c>
      <c r="AF1733" s="282">
        <f t="shared" si="1119"/>
        <v>-67035854.140000001</v>
      </c>
      <c r="AG1733" s="283">
        <f t="shared" si="1152"/>
        <v>-67035854.140000001</v>
      </c>
      <c r="AH1733" s="281">
        <f t="shared" si="1141"/>
        <v>0</v>
      </c>
      <c r="AI1733" s="551">
        <f t="shared" si="1149"/>
        <v>0</v>
      </c>
      <c r="AJ1733" s="549">
        <f t="shared" si="1149"/>
        <v>0</v>
      </c>
      <c r="AK1733" s="549">
        <f t="shared" si="1149"/>
        <v>0</v>
      </c>
      <c r="AL1733" s="282">
        <f t="shared" si="1098"/>
        <v>-29625233.471249998</v>
      </c>
      <c r="AM1733" s="281">
        <f t="shared" si="1099"/>
        <v>0</v>
      </c>
      <c r="AN1733" s="549">
        <f t="shared" si="1104"/>
        <v>0</v>
      </c>
      <c r="AO1733" s="549">
        <f t="shared" si="1105"/>
        <v>0</v>
      </c>
      <c r="AP1733" s="549">
        <f t="shared" si="1109"/>
        <v>-29625233.471249998</v>
      </c>
      <c r="AQ1733" s="283">
        <f t="shared" si="1080"/>
        <v>-29625233.471249998</v>
      </c>
      <c r="AR1733" s="281">
        <f t="shared" si="1092"/>
        <v>0</v>
      </c>
      <c r="AT1733" s="446" t="s">
        <v>2073</v>
      </c>
      <c r="AU1733" s="344"/>
      <c r="AV1733" s="447" t="str">
        <f t="shared" si="1097"/>
        <v>CA</v>
      </c>
      <c r="AW1733" s="447" t="str">
        <f t="shared" si="1097"/>
        <v>CL</v>
      </c>
      <c r="AX1733" s="447" t="str">
        <f t="shared" si="1097"/>
        <v>AIC</v>
      </c>
      <c r="AY1733" s="447" t="str">
        <f t="shared" si="1100"/>
        <v>ERB</v>
      </c>
      <c r="AZ1733" s="447" t="str">
        <f t="shared" si="1100"/>
        <v>GRB</v>
      </c>
      <c r="BA1733" s="447" t="str">
        <f t="shared" si="1100"/>
        <v>Non-Op</v>
      </c>
      <c r="BC1733" s="449" t="s">
        <v>2100</v>
      </c>
      <c r="BD1733" s="552">
        <f t="shared" si="1133"/>
        <v>-67035854.140000001</v>
      </c>
      <c r="BF1733" s="435"/>
      <c r="BG1733" s="435"/>
      <c r="BH1733" s="435"/>
      <c r="BI1733" s="435"/>
      <c r="BJ1733" s="435"/>
      <c r="BK1733" s="435"/>
      <c r="BL1733" s="435"/>
      <c r="BN1733" s="444"/>
    </row>
    <row r="1734" spans="1:66" s="28" customFormat="1" ht="12" customHeight="1">
      <c r="A1734" s="287">
        <v>28300162</v>
      </c>
      <c r="B1734" s="288" t="str">
        <f t="shared" si="1150"/>
        <v>28300162</v>
      </c>
      <c r="C1734" s="444" t="s">
        <v>2026</v>
      </c>
      <c r="D1734" s="445" t="s">
        <v>1165</v>
      </c>
      <c r="E1734" s="445"/>
      <c r="F1734" s="444"/>
      <c r="G1734" s="445"/>
      <c r="H1734" s="547">
        <v>-2658475.02</v>
      </c>
      <c r="I1734" s="547">
        <v>-3813862.18</v>
      </c>
      <c r="J1734" s="547">
        <v>-2225198.39</v>
      </c>
      <c r="K1734" s="547">
        <v>-4320811.92</v>
      </c>
      <c r="L1734" s="547">
        <v>-6549025.2999999998</v>
      </c>
      <c r="M1734" s="547">
        <v>-9326007.9000000004</v>
      </c>
      <c r="N1734" s="547">
        <v>-6512243.6100000003</v>
      </c>
      <c r="O1734" s="547">
        <v>-8018491.4199999999</v>
      </c>
      <c r="P1734" s="547">
        <v>-12221042.210000001</v>
      </c>
      <c r="Q1734" s="547">
        <v>-5962520.6299999999</v>
      </c>
      <c r="R1734" s="547">
        <v>-5250375.2699999996</v>
      </c>
      <c r="S1734" s="547">
        <v>-7754386.4699999997</v>
      </c>
      <c r="T1734" s="547">
        <v>-5193167.05</v>
      </c>
      <c r="U1734" s="547"/>
      <c r="V1734" s="547">
        <f t="shared" si="1116"/>
        <v>-6323315.5279166661</v>
      </c>
      <c r="W1734" s="285"/>
      <c r="X1734" s="285"/>
      <c r="Y1734" s="548">
        <f t="shared" si="1147"/>
        <v>0</v>
      </c>
      <c r="Z1734" s="549">
        <f t="shared" si="1147"/>
        <v>0</v>
      </c>
      <c r="AA1734" s="549">
        <f t="shared" si="1147"/>
        <v>0</v>
      </c>
      <c r="AB1734" s="282">
        <f t="shared" si="1107"/>
        <v>-5193167.05</v>
      </c>
      <c r="AC1734" s="281">
        <f t="shared" si="1108"/>
        <v>0</v>
      </c>
      <c r="AD1734" s="549">
        <f t="shared" si="1117"/>
        <v>0</v>
      </c>
      <c r="AE1734" s="553">
        <f t="shared" si="1118"/>
        <v>0</v>
      </c>
      <c r="AF1734" s="282">
        <f t="shared" si="1119"/>
        <v>-5193167.05</v>
      </c>
      <c r="AG1734" s="283">
        <f t="shared" si="1152"/>
        <v>-5193167.05</v>
      </c>
      <c r="AH1734" s="281">
        <f t="shared" si="1141"/>
        <v>0</v>
      </c>
      <c r="AI1734" s="551">
        <f t="shared" si="1149"/>
        <v>0</v>
      </c>
      <c r="AJ1734" s="549">
        <f t="shared" si="1149"/>
        <v>0</v>
      </c>
      <c r="AK1734" s="549">
        <f t="shared" si="1149"/>
        <v>0</v>
      </c>
      <c r="AL1734" s="282">
        <f t="shared" si="1098"/>
        <v>-6323315.5279166661</v>
      </c>
      <c r="AM1734" s="281">
        <f t="shared" si="1099"/>
        <v>0</v>
      </c>
      <c r="AN1734" s="549">
        <f t="shared" si="1104"/>
        <v>0</v>
      </c>
      <c r="AO1734" s="549">
        <f t="shared" si="1105"/>
        <v>0</v>
      </c>
      <c r="AP1734" s="549">
        <f t="shared" si="1109"/>
        <v>-6323315.5279166661</v>
      </c>
      <c r="AQ1734" s="283">
        <f t="shared" si="1080"/>
        <v>-6323315.5279166661</v>
      </c>
      <c r="AR1734" s="281">
        <f t="shared" si="1092"/>
        <v>0</v>
      </c>
      <c r="AT1734" s="446" t="s">
        <v>2073</v>
      </c>
      <c r="AU1734" s="344"/>
      <c r="AV1734" s="447" t="str">
        <f t="shared" si="1097"/>
        <v>CA</v>
      </c>
      <c r="AW1734" s="447" t="str">
        <f t="shared" si="1097"/>
        <v>CL</v>
      </c>
      <c r="AX1734" s="447" t="str">
        <f t="shared" si="1097"/>
        <v>AIC</v>
      </c>
      <c r="AY1734" s="447" t="str">
        <f t="shared" si="1100"/>
        <v>ERB</v>
      </c>
      <c r="AZ1734" s="447" t="str">
        <f t="shared" si="1100"/>
        <v>GRB</v>
      </c>
      <c r="BA1734" s="447" t="str">
        <f t="shared" si="1100"/>
        <v>Non-Op</v>
      </c>
      <c r="BC1734" s="449" t="s">
        <v>2100</v>
      </c>
      <c r="BD1734" s="552">
        <f t="shared" si="1133"/>
        <v>-5193167.05</v>
      </c>
      <c r="BF1734" s="435"/>
      <c r="BG1734" s="435"/>
      <c r="BH1734" s="435"/>
      <c r="BI1734" s="435"/>
      <c r="BJ1734" s="435"/>
      <c r="BK1734" s="435"/>
      <c r="BL1734" s="435"/>
      <c r="BN1734" s="444"/>
    </row>
    <row r="1735" spans="1:66" s="28" customFormat="1" ht="12" customHeight="1">
      <c r="A1735" s="287">
        <v>28300211</v>
      </c>
      <c r="B1735" s="288" t="str">
        <f t="shared" si="1150"/>
        <v>28300211</v>
      </c>
      <c r="C1735" s="494" t="s">
        <v>2027</v>
      </c>
      <c r="D1735" s="445" t="s">
        <v>2092</v>
      </c>
      <c r="E1735" s="445"/>
      <c r="F1735" s="494"/>
      <c r="G1735" s="445"/>
      <c r="H1735" s="547">
        <v>-597830.88</v>
      </c>
      <c r="I1735" s="547">
        <v>-215518.32</v>
      </c>
      <c r="J1735" s="547">
        <v>166794.23999999999</v>
      </c>
      <c r="K1735" s="547">
        <v>-0.43</v>
      </c>
      <c r="L1735" s="547">
        <v>-0.43</v>
      </c>
      <c r="M1735" s="547">
        <v>-0.43</v>
      </c>
      <c r="N1735" s="547">
        <v>-0.43</v>
      </c>
      <c r="O1735" s="547">
        <v>-0.43</v>
      </c>
      <c r="P1735" s="547">
        <v>-0.43</v>
      </c>
      <c r="Q1735" s="547">
        <v>-0.43</v>
      </c>
      <c r="R1735" s="547">
        <v>-0.43</v>
      </c>
      <c r="S1735" s="547">
        <v>-0.43</v>
      </c>
      <c r="T1735" s="547">
        <v>0</v>
      </c>
      <c r="U1735" s="547"/>
      <c r="V1735" s="547">
        <f t="shared" si="1116"/>
        <v>-28970.282500000001</v>
      </c>
      <c r="W1735" s="328"/>
      <c r="X1735" s="285"/>
      <c r="Y1735" s="548">
        <f t="shared" si="1147"/>
        <v>0</v>
      </c>
      <c r="Z1735" s="549">
        <f t="shared" si="1147"/>
        <v>0</v>
      </c>
      <c r="AA1735" s="549">
        <f t="shared" si="1147"/>
        <v>0</v>
      </c>
      <c r="AB1735" s="282">
        <f t="shared" si="1107"/>
        <v>0</v>
      </c>
      <c r="AC1735" s="281">
        <f t="shared" si="1108"/>
        <v>0</v>
      </c>
      <c r="AD1735" s="549">
        <f t="shared" si="1117"/>
        <v>0</v>
      </c>
      <c r="AE1735" s="553">
        <f t="shared" si="1118"/>
        <v>0</v>
      </c>
      <c r="AF1735" s="282">
        <f t="shared" si="1119"/>
        <v>0</v>
      </c>
      <c r="AG1735" s="283">
        <f t="shared" si="1152"/>
        <v>0</v>
      </c>
      <c r="AH1735" s="281">
        <f t="shared" si="1141"/>
        <v>0</v>
      </c>
      <c r="AI1735" s="551">
        <f t="shared" si="1149"/>
        <v>0</v>
      </c>
      <c r="AJ1735" s="549">
        <f t="shared" si="1149"/>
        <v>-28970.282500000001</v>
      </c>
      <c r="AK1735" s="549">
        <f t="shared" si="1149"/>
        <v>0</v>
      </c>
      <c r="AL1735" s="282">
        <f t="shared" si="1098"/>
        <v>0</v>
      </c>
      <c r="AM1735" s="281">
        <f t="shared" si="1099"/>
        <v>0</v>
      </c>
      <c r="AN1735" s="549">
        <f t="shared" si="1104"/>
        <v>0</v>
      </c>
      <c r="AO1735" s="549">
        <f t="shared" si="1105"/>
        <v>0</v>
      </c>
      <c r="AP1735" s="549">
        <f t="shared" si="1109"/>
        <v>0</v>
      </c>
      <c r="AQ1735" s="283">
        <f t="shared" si="1080"/>
        <v>0</v>
      </c>
      <c r="AR1735" s="281">
        <f t="shared" si="1092"/>
        <v>0</v>
      </c>
      <c r="AT1735" s="446"/>
      <c r="AU1735" s="344"/>
      <c r="AV1735" s="447" t="str">
        <f t="shared" si="1097"/>
        <v>CA</v>
      </c>
      <c r="AW1735" s="447" t="str">
        <f t="shared" si="1097"/>
        <v>CL</v>
      </c>
      <c r="AX1735" s="447" t="str">
        <f t="shared" si="1097"/>
        <v>AIC</v>
      </c>
      <c r="AY1735" s="447" t="str">
        <f t="shared" si="1100"/>
        <v>ERB</v>
      </c>
      <c r="AZ1735" s="447" t="str">
        <f t="shared" si="1100"/>
        <v>GRB</v>
      </c>
      <c r="BA1735" s="447" t="str">
        <f t="shared" si="1100"/>
        <v>Non-Op</v>
      </c>
      <c r="BC1735" s="445" t="s">
        <v>2279</v>
      </c>
      <c r="BD1735" s="552">
        <f t="shared" si="1133"/>
        <v>0</v>
      </c>
      <c r="BF1735" s="435"/>
      <c r="BG1735" s="435"/>
      <c r="BH1735" s="435"/>
      <c r="BI1735" s="435"/>
      <c r="BJ1735" s="435"/>
      <c r="BK1735" s="435"/>
      <c r="BL1735" s="435"/>
      <c r="BN1735" s="444"/>
    </row>
    <row r="1736" spans="1:66" s="28" customFormat="1" ht="12" customHeight="1">
      <c r="A1736" s="321">
        <v>28300212</v>
      </c>
      <c r="B1736" s="288" t="str">
        <f t="shared" si="1150"/>
        <v>28300212</v>
      </c>
      <c r="C1736" s="685" t="s">
        <v>2028</v>
      </c>
      <c r="D1736" s="445" t="s">
        <v>2092</v>
      </c>
      <c r="E1736" s="445"/>
      <c r="F1736" s="289">
        <v>43237</v>
      </c>
      <c r="G1736" s="445"/>
      <c r="H1736" s="547">
        <v>0</v>
      </c>
      <c r="I1736" s="547">
        <v>0</v>
      </c>
      <c r="J1736" s="547">
        <v>0</v>
      </c>
      <c r="K1736" s="547">
        <v>0</v>
      </c>
      <c r="L1736" s="547">
        <v>0</v>
      </c>
      <c r="M1736" s="547">
        <v>0</v>
      </c>
      <c r="N1736" s="547">
        <v>0</v>
      </c>
      <c r="O1736" s="547">
        <v>0</v>
      </c>
      <c r="P1736" s="547">
        <v>0</v>
      </c>
      <c r="Q1736" s="547">
        <v>0</v>
      </c>
      <c r="R1736" s="547">
        <v>0</v>
      </c>
      <c r="S1736" s="547">
        <v>0</v>
      </c>
      <c r="T1736" s="547">
        <v>0</v>
      </c>
      <c r="U1736" s="547"/>
      <c r="V1736" s="547">
        <f t="shared" si="1116"/>
        <v>0</v>
      </c>
      <c r="W1736" s="328"/>
      <c r="X1736" s="285"/>
      <c r="Y1736" s="548">
        <f t="shared" si="1147"/>
        <v>0</v>
      </c>
      <c r="Z1736" s="549">
        <f t="shared" si="1147"/>
        <v>0</v>
      </c>
      <c r="AA1736" s="549">
        <f t="shared" si="1147"/>
        <v>0</v>
      </c>
      <c r="AB1736" s="282">
        <f t="shared" si="1107"/>
        <v>0</v>
      </c>
      <c r="AC1736" s="281">
        <f t="shared" si="1108"/>
        <v>0</v>
      </c>
      <c r="AD1736" s="549">
        <f t="shared" si="1117"/>
        <v>0</v>
      </c>
      <c r="AE1736" s="553">
        <f t="shared" si="1118"/>
        <v>0</v>
      </c>
      <c r="AF1736" s="282">
        <f t="shared" si="1119"/>
        <v>0</v>
      </c>
      <c r="AG1736" s="283">
        <f t="shared" si="1152"/>
        <v>0</v>
      </c>
      <c r="AH1736" s="281">
        <f t="shared" si="1141"/>
        <v>0</v>
      </c>
      <c r="AI1736" s="551">
        <f t="shared" si="1149"/>
        <v>0</v>
      </c>
      <c r="AJ1736" s="549">
        <f t="shared" si="1149"/>
        <v>0</v>
      </c>
      <c r="AK1736" s="549">
        <f t="shared" si="1149"/>
        <v>0</v>
      </c>
      <c r="AL1736" s="282">
        <f t="shared" si="1098"/>
        <v>0</v>
      </c>
      <c r="AM1736" s="281">
        <f t="shared" si="1099"/>
        <v>0</v>
      </c>
      <c r="AN1736" s="549">
        <f t="shared" si="1104"/>
        <v>0</v>
      </c>
      <c r="AO1736" s="549">
        <f t="shared" si="1105"/>
        <v>0</v>
      </c>
      <c r="AP1736" s="549">
        <f t="shared" si="1109"/>
        <v>0</v>
      </c>
      <c r="AQ1736" s="283">
        <f t="shared" ref="AQ1736" si="1156">SUM(AN1736:AP1736)</f>
        <v>0</v>
      </c>
      <c r="AR1736" s="281">
        <f t="shared" si="1092"/>
        <v>0</v>
      </c>
      <c r="AT1736" s="446"/>
      <c r="AU1736" s="344"/>
      <c r="AV1736" s="447" t="str">
        <f t="shared" si="1097"/>
        <v>CA</v>
      </c>
      <c r="AW1736" s="447" t="str">
        <f t="shared" si="1097"/>
        <v>CL</v>
      </c>
      <c r="AX1736" s="447" t="str">
        <f t="shared" si="1097"/>
        <v>AIC</v>
      </c>
      <c r="AY1736" s="447" t="str">
        <f t="shared" si="1100"/>
        <v>ERB</v>
      </c>
      <c r="AZ1736" s="447" t="str">
        <f t="shared" si="1100"/>
        <v>GRB</v>
      </c>
      <c r="BA1736" s="447" t="str">
        <f t="shared" si="1100"/>
        <v>Non-Op</v>
      </c>
      <c r="BC1736" s="445" t="s">
        <v>2279</v>
      </c>
      <c r="BD1736" s="552">
        <f t="shared" si="1133"/>
        <v>0</v>
      </c>
      <c r="BF1736" s="448"/>
      <c r="BG1736" s="448"/>
      <c r="BH1736" s="448"/>
      <c r="BI1736" s="448"/>
      <c r="BJ1736" s="448"/>
      <c r="BK1736" s="448"/>
      <c r="BL1736" s="448"/>
      <c r="BN1736" s="444"/>
    </row>
    <row r="1737" spans="1:66" s="28" customFormat="1" ht="12" customHeight="1">
      <c r="A1737" s="287">
        <v>28300221</v>
      </c>
      <c r="B1737" s="288" t="str">
        <f t="shared" si="1150"/>
        <v>28300221</v>
      </c>
      <c r="C1737" s="494" t="s">
        <v>2029</v>
      </c>
      <c r="D1737" s="445" t="s">
        <v>2092</v>
      </c>
      <c r="E1737" s="445"/>
      <c r="F1737" s="494"/>
      <c r="G1737" s="445"/>
      <c r="H1737" s="547">
        <v>0</v>
      </c>
      <c r="I1737" s="547">
        <v>0</v>
      </c>
      <c r="J1737" s="547">
        <v>0</v>
      </c>
      <c r="K1737" s="547">
        <v>0</v>
      </c>
      <c r="L1737" s="547">
        <v>0</v>
      </c>
      <c r="M1737" s="547">
        <v>0</v>
      </c>
      <c r="N1737" s="547">
        <v>0</v>
      </c>
      <c r="O1737" s="547">
        <v>0</v>
      </c>
      <c r="P1737" s="547">
        <v>0</v>
      </c>
      <c r="Q1737" s="547">
        <v>0</v>
      </c>
      <c r="R1737" s="547">
        <v>0</v>
      </c>
      <c r="S1737" s="547">
        <v>0</v>
      </c>
      <c r="T1737" s="547">
        <v>0</v>
      </c>
      <c r="U1737" s="547"/>
      <c r="V1737" s="547">
        <f t="shared" si="1116"/>
        <v>0</v>
      </c>
      <c r="W1737" s="328"/>
      <c r="X1737" s="285"/>
      <c r="Y1737" s="548">
        <f t="shared" si="1147"/>
        <v>0</v>
      </c>
      <c r="Z1737" s="549">
        <f t="shared" si="1147"/>
        <v>0</v>
      </c>
      <c r="AA1737" s="549">
        <f t="shared" si="1147"/>
        <v>0</v>
      </c>
      <c r="AB1737" s="282">
        <f t="shared" si="1107"/>
        <v>0</v>
      </c>
      <c r="AC1737" s="281">
        <f t="shared" si="1108"/>
        <v>0</v>
      </c>
      <c r="AD1737" s="549">
        <f t="shared" si="1117"/>
        <v>0</v>
      </c>
      <c r="AE1737" s="553">
        <f t="shared" si="1118"/>
        <v>0</v>
      </c>
      <c r="AF1737" s="282">
        <f t="shared" si="1119"/>
        <v>0</v>
      </c>
      <c r="AG1737" s="283">
        <f t="shared" si="1152"/>
        <v>0</v>
      </c>
      <c r="AH1737" s="281">
        <f t="shared" si="1141"/>
        <v>0</v>
      </c>
      <c r="AI1737" s="551">
        <f t="shared" si="1149"/>
        <v>0</v>
      </c>
      <c r="AJ1737" s="549">
        <f t="shared" si="1149"/>
        <v>0</v>
      </c>
      <c r="AK1737" s="549">
        <f t="shared" si="1149"/>
        <v>0</v>
      </c>
      <c r="AL1737" s="282">
        <f t="shared" si="1098"/>
        <v>0</v>
      </c>
      <c r="AM1737" s="281">
        <f t="shared" si="1099"/>
        <v>0</v>
      </c>
      <c r="AN1737" s="549">
        <f t="shared" si="1104"/>
        <v>0</v>
      </c>
      <c r="AO1737" s="549">
        <f t="shared" si="1105"/>
        <v>0</v>
      </c>
      <c r="AP1737" s="549">
        <f t="shared" si="1109"/>
        <v>0</v>
      </c>
      <c r="AQ1737" s="283">
        <f t="shared" si="1080"/>
        <v>0</v>
      </c>
      <c r="AR1737" s="281">
        <f t="shared" si="1092"/>
        <v>0</v>
      </c>
      <c r="AT1737" s="446"/>
      <c r="AU1737" s="344"/>
      <c r="AV1737" s="447" t="str">
        <f t="shared" si="1097"/>
        <v>CA</v>
      </c>
      <c r="AW1737" s="447" t="str">
        <f t="shared" si="1097"/>
        <v>CL</v>
      </c>
      <c r="AX1737" s="447" t="str">
        <f t="shared" si="1097"/>
        <v>AIC</v>
      </c>
      <c r="AY1737" s="447" t="str">
        <f t="shared" si="1100"/>
        <v>ERB</v>
      </c>
      <c r="AZ1737" s="447" t="str">
        <f t="shared" si="1100"/>
        <v>GRB</v>
      </c>
      <c r="BA1737" s="447" t="str">
        <f t="shared" si="1100"/>
        <v>Non-Op</v>
      </c>
      <c r="BC1737" s="445" t="s">
        <v>2279</v>
      </c>
      <c r="BD1737" s="552">
        <f t="shared" si="1133"/>
        <v>0</v>
      </c>
      <c r="BF1737" s="448"/>
      <c r="BG1737" s="448"/>
      <c r="BH1737" s="448"/>
      <c r="BI1737" s="448"/>
      <c r="BJ1737" s="448"/>
      <c r="BK1737" s="448"/>
      <c r="BL1737" s="448"/>
      <c r="BN1737" s="444"/>
    </row>
    <row r="1738" spans="1:66" s="28" customFormat="1" ht="12" customHeight="1">
      <c r="A1738" s="321">
        <v>28300222</v>
      </c>
      <c r="B1738" s="288" t="str">
        <f>TEXT(A1738,"##")</f>
        <v>28300222</v>
      </c>
      <c r="C1738" s="444" t="s">
        <v>2024</v>
      </c>
      <c r="D1738" s="445" t="s">
        <v>2092</v>
      </c>
      <c r="E1738" s="445"/>
      <c r="F1738" s="289">
        <v>43435</v>
      </c>
      <c r="G1738" s="445"/>
      <c r="H1738" s="547">
        <v>2337165.81</v>
      </c>
      <c r="I1738" s="547">
        <v>2376855.79</v>
      </c>
      <c r="J1738" s="547">
        <v>2375364.1800000002</v>
      </c>
      <c r="K1738" s="547">
        <v>2394463.37</v>
      </c>
      <c r="L1738" s="547">
        <v>2367821.59</v>
      </c>
      <c r="M1738" s="547">
        <v>2356426.84</v>
      </c>
      <c r="N1738" s="547">
        <v>2360279.04</v>
      </c>
      <c r="O1738" s="547">
        <v>2364131.2400000002</v>
      </c>
      <c r="P1738" s="547">
        <v>2171769.58</v>
      </c>
      <c r="Q1738" s="547">
        <v>2151095.0499999998</v>
      </c>
      <c r="R1738" s="547">
        <v>2130420.5099999998</v>
      </c>
      <c r="S1738" s="547">
        <v>2109745.98</v>
      </c>
      <c r="T1738" s="547">
        <v>2083934.79</v>
      </c>
      <c r="U1738" s="547"/>
      <c r="V1738" s="547">
        <f t="shared" si="1116"/>
        <v>2280743.6225000001</v>
      </c>
      <c r="W1738" s="285"/>
      <c r="X1738" s="286"/>
      <c r="Y1738" s="548">
        <f t="shared" si="1147"/>
        <v>0</v>
      </c>
      <c r="Z1738" s="549">
        <f t="shared" si="1147"/>
        <v>2083934.79</v>
      </c>
      <c r="AA1738" s="549">
        <f t="shared" si="1147"/>
        <v>0</v>
      </c>
      <c r="AB1738" s="282">
        <f t="shared" si="1107"/>
        <v>0</v>
      </c>
      <c r="AC1738" s="281">
        <f t="shared" si="1108"/>
        <v>0</v>
      </c>
      <c r="AD1738" s="549">
        <f t="shared" si="1117"/>
        <v>0</v>
      </c>
      <c r="AE1738" s="553">
        <f t="shared" si="1118"/>
        <v>0</v>
      </c>
      <c r="AF1738" s="282">
        <f t="shared" si="1119"/>
        <v>0</v>
      </c>
      <c r="AG1738" s="283">
        <f t="shared" si="1152"/>
        <v>0</v>
      </c>
      <c r="AH1738" s="281">
        <f t="shared" si="1141"/>
        <v>0</v>
      </c>
      <c r="AI1738" s="551">
        <f t="shared" si="1149"/>
        <v>0</v>
      </c>
      <c r="AJ1738" s="549">
        <f t="shared" si="1149"/>
        <v>2280743.6225000001</v>
      </c>
      <c r="AK1738" s="549">
        <f t="shared" si="1149"/>
        <v>0</v>
      </c>
      <c r="AL1738" s="282">
        <f t="shared" si="1098"/>
        <v>0</v>
      </c>
      <c r="AM1738" s="281">
        <f t="shared" si="1099"/>
        <v>0</v>
      </c>
      <c r="AN1738" s="549">
        <f t="shared" si="1104"/>
        <v>0</v>
      </c>
      <c r="AO1738" s="549">
        <f t="shared" si="1105"/>
        <v>0</v>
      </c>
      <c r="AP1738" s="549">
        <f t="shared" si="1109"/>
        <v>0</v>
      </c>
      <c r="AQ1738" s="283">
        <f>SUM(AN1738:AP1738)</f>
        <v>0</v>
      </c>
      <c r="AR1738" s="281">
        <f t="shared" si="1092"/>
        <v>0</v>
      </c>
      <c r="AT1738" s="446"/>
      <c r="AU1738" s="344"/>
      <c r="AV1738" s="447" t="str">
        <f t="shared" si="1097"/>
        <v>CA</v>
      </c>
      <c r="AW1738" s="447" t="str">
        <f t="shared" si="1097"/>
        <v>CL</v>
      </c>
      <c r="AX1738" s="447" t="str">
        <f t="shared" si="1097"/>
        <v>AIC</v>
      </c>
      <c r="AY1738" s="447" t="str">
        <f t="shared" si="1100"/>
        <v>ERB</v>
      </c>
      <c r="AZ1738" s="447" t="str">
        <f t="shared" si="1100"/>
        <v>GRB</v>
      </c>
      <c r="BA1738" s="447" t="str">
        <f t="shared" si="1100"/>
        <v>Non-Op</v>
      </c>
      <c r="BC1738" s="445" t="s">
        <v>2279</v>
      </c>
      <c r="BD1738" s="552">
        <f t="shared" si="1133"/>
        <v>2083934.79</v>
      </c>
      <c r="BF1738" s="448"/>
      <c r="BG1738" s="448"/>
      <c r="BH1738" s="448"/>
      <c r="BI1738" s="448"/>
      <c r="BJ1738" s="448"/>
      <c r="BK1738" s="448"/>
      <c r="BL1738" s="448"/>
      <c r="BN1738" s="444"/>
    </row>
    <row r="1739" spans="1:66" s="28" customFormat="1" ht="12" customHeight="1">
      <c r="A1739" s="287">
        <v>28300232</v>
      </c>
      <c r="B1739" s="288" t="str">
        <f t="shared" si="1150"/>
        <v>28300232</v>
      </c>
      <c r="C1739" s="444" t="s">
        <v>3062</v>
      </c>
      <c r="D1739" s="445" t="s">
        <v>1165</v>
      </c>
      <c r="E1739" s="445"/>
      <c r="F1739" s="444"/>
      <c r="G1739" s="445"/>
      <c r="H1739" s="547">
        <v>0</v>
      </c>
      <c r="I1739" s="547">
        <v>0</v>
      </c>
      <c r="J1739" s="547">
        <v>0</v>
      </c>
      <c r="K1739" s="547">
        <v>0</v>
      </c>
      <c r="L1739" s="547">
        <v>0</v>
      </c>
      <c r="M1739" s="547">
        <v>0</v>
      </c>
      <c r="N1739" s="547">
        <v>0</v>
      </c>
      <c r="O1739" s="547">
        <v>0</v>
      </c>
      <c r="P1739" s="547">
        <v>0</v>
      </c>
      <c r="Q1739" s="547">
        <v>0</v>
      </c>
      <c r="R1739" s="547">
        <v>0</v>
      </c>
      <c r="S1739" s="547">
        <v>0</v>
      </c>
      <c r="T1739" s="547">
        <v>0</v>
      </c>
      <c r="U1739" s="547"/>
      <c r="V1739" s="547">
        <f t="shared" si="1116"/>
        <v>0</v>
      </c>
      <c r="W1739" s="285"/>
      <c r="X1739" s="285"/>
      <c r="Y1739" s="548">
        <f t="shared" si="1147"/>
        <v>0</v>
      </c>
      <c r="Z1739" s="549">
        <f t="shared" si="1147"/>
        <v>0</v>
      </c>
      <c r="AA1739" s="549">
        <f t="shared" si="1147"/>
        <v>0</v>
      </c>
      <c r="AB1739" s="282">
        <f t="shared" si="1107"/>
        <v>0</v>
      </c>
      <c r="AC1739" s="281">
        <f t="shared" si="1108"/>
        <v>0</v>
      </c>
      <c r="AD1739" s="549">
        <f t="shared" si="1117"/>
        <v>0</v>
      </c>
      <c r="AE1739" s="553">
        <f t="shared" si="1118"/>
        <v>0</v>
      </c>
      <c r="AF1739" s="282">
        <f t="shared" si="1119"/>
        <v>0</v>
      </c>
      <c r="AG1739" s="283">
        <f t="shared" si="1152"/>
        <v>0</v>
      </c>
      <c r="AH1739" s="281">
        <f t="shared" si="1141"/>
        <v>0</v>
      </c>
      <c r="AI1739" s="551">
        <f t="shared" si="1149"/>
        <v>0</v>
      </c>
      <c r="AJ1739" s="549">
        <f t="shared" si="1149"/>
        <v>0</v>
      </c>
      <c r="AK1739" s="549">
        <f t="shared" si="1149"/>
        <v>0</v>
      </c>
      <c r="AL1739" s="282">
        <f t="shared" si="1098"/>
        <v>0</v>
      </c>
      <c r="AM1739" s="281">
        <f t="shared" si="1099"/>
        <v>0</v>
      </c>
      <c r="AN1739" s="549">
        <f t="shared" si="1104"/>
        <v>0</v>
      </c>
      <c r="AO1739" s="549">
        <f t="shared" si="1105"/>
        <v>0</v>
      </c>
      <c r="AP1739" s="549">
        <f t="shared" si="1109"/>
        <v>0</v>
      </c>
      <c r="AQ1739" s="283">
        <f t="shared" si="1080"/>
        <v>0</v>
      </c>
      <c r="AR1739" s="281">
        <f t="shared" si="1092"/>
        <v>0</v>
      </c>
      <c r="AT1739" s="446" t="s">
        <v>2073</v>
      </c>
      <c r="AU1739" s="344"/>
      <c r="AV1739" s="447" t="str">
        <f t="shared" si="1097"/>
        <v>CA</v>
      </c>
      <c r="AW1739" s="447" t="str">
        <f t="shared" si="1097"/>
        <v>CL</v>
      </c>
      <c r="AX1739" s="447" t="str">
        <f t="shared" si="1097"/>
        <v>AIC</v>
      </c>
      <c r="AY1739" s="447" t="str">
        <f t="shared" si="1100"/>
        <v>ERB</v>
      </c>
      <c r="AZ1739" s="447" t="str">
        <f t="shared" si="1100"/>
        <v>GRB</v>
      </c>
      <c r="BA1739" s="447" t="str">
        <f t="shared" si="1100"/>
        <v>Non-Op</v>
      </c>
      <c r="BC1739" s="449" t="s">
        <v>2100</v>
      </c>
      <c r="BD1739" s="552">
        <f t="shared" si="1133"/>
        <v>0</v>
      </c>
      <c r="BF1739" s="435"/>
      <c r="BG1739" s="435"/>
      <c r="BH1739" s="435"/>
      <c r="BI1739" s="435"/>
      <c r="BJ1739" s="435"/>
      <c r="BK1739" s="435"/>
      <c r="BL1739" s="435"/>
      <c r="BN1739" s="444"/>
    </row>
    <row r="1740" spans="1:66" s="28" customFormat="1" ht="12" customHeight="1">
      <c r="A1740" s="287">
        <v>28300252</v>
      </c>
      <c r="B1740" s="288" t="str">
        <f t="shared" si="1150"/>
        <v>28300252</v>
      </c>
      <c r="C1740" s="444" t="s">
        <v>2030</v>
      </c>
      <c r="D1740" s="445" t="s">
        <v>2092</v>
      </c>
      <c r="E1740" s="445"/>
      <c r="F1740" s="444"/>
      <c r="G1740" s="445"/>
      <c r="H1740" s="547">
        <v>-1430262.64</v>
      </c>
      <c r="I1740" s="547">
        <v>-1529399.04</v>
      </c>
      <c r="J1740" s="547">
        <v>-1494294.56</v>
      </c>
      <c r="K1740" s="547">
        <v>-1502493.35</v>
      </c>
      <c r="L1740" s="547">
        <v>-1444885.22</v>
      </c>
      <c r="M1740" s="547">
        <v>-1401879.8</v>
      </c>
      <c r="N1740" s="547">
        <v>-1338642.23</v>
      </c>
      <c r="O1740" s="547">
        <v>-1256699.9099999999</v>
      </c>
      <c r="P1740" s="547">
        <v>-1272321.82</v>
      </c>
      <c r="Q1740" s="547">
        <v>-1321163.31</v>
      </c>
      <c r="R1740" s="547">
        <v>-1276659.28</v>
      </c>
      <c r="S1740" s="547">
        <v>-1298959.58</v>
      </c>
      <c r="T1740" s="547">
        <v>-1269110.73</v>
      </c>
      <c r="U1740" s="547"/>
      <c r="V1740" s="547">
        <f t="shared" si="1116"/>
        <v>-1373923.7320833334</v>
      </c>
      <c r="W1740" s="279"/>
      <c r="X1740" s="279"/>
      <c r="Y1740" s="548">
        <f t="shared" si="1147"/>
        <v>0</v>
      </c>
      <c r="Z1740" s="549">
        <f t="shared" si="1147"/>
        <v>-1269110.73</v>
      </c>
      <c r="AA1740" s="549">
        <f t="shared" si="1147"/>
        <v>0</v>
      </c>
      <c r="AB1740" s="282">
        <f t="shared" si="1107"/>
        <v>0</v>
      </c>
      <c r="AC1740" s="281">
        <f t="shared" si="1108"/>
        <v>0</v>
      </c>
      <c r="AD1740" s="549">
        <f t="shared" si="1117"/>
        <v>0</v>
      </c>
      <c r="AE1740" s="553">
        <f t="shared" si="1118"/>
        <v>0</v>
      </c>
      <c r="AF1740" s="282">
        <f t="shared" si="1119"/>
        <v>0</v>
      </c>
      <c r="AG1740" s="283">
        <f t="shared" si="1152"/>
        <v>0</v>
      </c>
      <c r="AH1740" s="281">
        <f t="shared" si="1141"/>
        <v>0</v>
      </c>
      <c r="AI1740" s="551">
        <f t="shared" si="1149"/>
        <v>0</v>
      </c>
      <c r="AJ1740" s="549">
        <f t="shared" si="1149"/>
        <v>-1373923.7320833334</v>
      </c>
      <c r="AK1740" s="549">
        <f t="shared" si="1149"/>
        <v>0</v>
      </c>
      <c r="AL1740" s="282">
        <f t="shared" si="1098"/>
        <v>0</v>
      </c>
      <c r="AM1740" s="281">
        <f t="shared" si="1099"/>
        <v>0</v>
      </c>
      <c r="AN1740" s="549">
        <f t="shared" si="1104"/>
        <v>0</v>
      </c>
      <c r="AO1740" s="549">
        <f t="shared" si="1105"/>
        <v>0</v>
      </c>
      <c r="AP1740" s="549">
        <f t="shared" si="1109"/>
        <v>0</v>
      </c>
      <c r="AQ1740" s="283">
        <f t="shared" si="1080"/>
        <v>0</v>
      </c>
      <c r="AR1740" s="281">
        <f t="shared" si="1092"/>
        <v>0</v>
      </c>
      <c r="AT1740" s="446"/>
      <c r="AU1740" s="344"/>
      <c r="AV1740" s="447" t="str">
        <f t="shared" si="1097"/>
        <v>CA</v>
      </c>
      <c r="AW1740" s="447" t="str">
        <f t="shared" si="1097"/>
        <v>CL</v>
      </c>
      <c r="AX1740" s="447" t="str">
        <f t="shared" si="1097"/>
        <v>AIC</v>
      </c>
      <c r="AY1740" s="447" t="str">
        <f t="shared" si="1100"/>
        <v>ERB</v>
      </c>
      <c r="AZ1740" s="447" t="str">
        <f t="shared" si="1100"/>
        <v>GRB</v>
      </c>
      <c r="BA1740" s="447" t="str">
        <f t="shared" si="1100"/>
        <v>Non-Op</v>
      </c>
      <c r="BC1740" s="445" t="s">
        <v>2279</v>
      </c>
      <c r="BD1740" s="552">
        <f t="shared" si="1133"/>
        <v>-1269110.73</v>
      </c>
      <c r="BF1740" s="435"/>
      <c r="BG1740" s="435"/>
      <c r="BH1740" s="435"/>
      <c r="BI1740" s="435"/>
      <c r="BJ1740" s="435"/>
      <c r="BK1740" s="435"/>
      <c r="BL1740" s="435"/>
      <c r="BN1740" s="444"/>
    </row>
    <row r="1741" spans="1:66" s="28" customFormat="1" ht="12" customHeight="1">
      <c r="A1741" s="287">
        <v>28300262</v>
      </c>
      <c r="B1741" s="288" t="str">
        <f t="shared" si="1150"/>
        <v>28300262</v>
      </c>
      <c r="C1741" s="444" t="s">
        <v>2031</v>
      </c>
      <c r="D1741" s="445" t="s">
        <v>2092</v>
      </c>
      <c r="E1741" s="445"/>
      <c r="F1741" s="444"/>
      <c r="G1741" s="445"/>
      <c r="H1741" s="547">
        <v>-1030773.56</v>
      </c>
      <c r="I1741" s="547">
        <v>-649237.99</v>
      </c>
      <c r="J1741" s="547">
        <v>-520989.62</v>
      </c>
      <c r="K1741" s="547">
        <v>-415108.08</v>
      </c>
      <c r="L1741" s="547">
        <v>-510216.98</v>
      </c>
      <c r="M1741" s="547">
        <v>-650173.1</v>
      </c>
      <c r="N1741" s="547">
        <v>-883966.6</v>
      </c>
      <c r="O1741" s="547">
        <v>-1475333.1</v>
      </c>
      <c r="P1741" s="547">
        <v>-1651529.9</v>
      </c>
      <c r="Q1741" s="547">
        <v>-1852826.8</v>
      </c>
      <c r="R1741" s="547">
        <v>-2138395.81</v>
      </c>
      <c r="S1741" s="547">
        <v>-1830040.13</v>
      </c>
      <c r="T1741" s="547">
        <v>-1804937.73</v>
      </c>
      <c r="U1741" s="547"/>
      <c r="V1741" s="547">
        <f t="shared" si="1116"/>
        <v>-1166306.1462500002</v>
      </c>
      <c r="W1741" s="358"/>
      <c r="X1741" s="358"/>
      <c r="Y1741" s="548">
        <f t="shared" ref="Y1741:AA1762" si="1157">IF($D1741=Y$5,$T1741,0)</f>
        <v>0</v>
      </c>
      <c r="Z1741" s="549">
        <f t="shared" si="1157"/>
        <v>-1804937.73</v>
      </c>
      <c r="AA1741" s="549">
        <f t="shared" si="1157"/>
        <v>0</v>
      </c>
      <c r="AB1741" s="282">
        <f t="shared" si="1107"/>
        <v>0</v>
      </c>
      <c r="AC1741" s="281">
        <f t="shared" si="1108"/>
        <v>0</v>
      </c>
      <c r="AD1741" s="549">
        <f t="shared" si="1117"/>
        <v>0</v>
      </c>
      <c r="AE1741" s="553">
        <f t="shared" si="1118"/>
        <v>0</v>
      </c>
      <c r="AF1741" s="282">
        <f t="shared" si="1119"/>
        <v>0</v>
      </c>
      <c r="AG1741" s="283">
        <f t="shared" si="1152"/>
        <v>0</v>
      </c>
      <c r="AH1741" s="281">
        <f t="shared" si="1141"/>
        <v>0</v>
      </c>
      <c r="AI1741" s="551">
        <f t="shared" si="1149"/>
        <v>0</v>
      </c>
      <c r="AJ1741" s="549">
        <f t="shared" si="1149"/>
        <v>-1166306.1462500002</v>
      </c>
      <c r="AK1741" s="549">
        <f t="shared" si="1149"/>
        <v>0</v>
      </c>
      <c r="AL1741" s="282">
        <f t="shared" si="1098"/>
        <v>0</v>
      </c>
      <c r="AM1741" s="281">
        <f t="shared" si="1099"/>
        <v>0</v>
      </c>
      <c r="AN1741" s="549">
        <f t="shared" si="1104"/>
        <v>0</v>
      </c>
      <c r="AO1741" s="549">
        <f t="shared" si="1105"/>
        <v>0</v>
      </c>
      <c r="AP1741" s="549">
        <f t="shared" si="1109"/>
        <v>0</v>
      </c>
      <c r="AQ1741" s="283">
        <f t="shared" si="1080"/>
        <v>0</v>
      </c>
      <c r="AR1741" s="281">
        <f t="shared" ref="AR1741:AR1816" si="1158">AQ1741-AL1741</f>
        <v>0</v>
      </c>
      <c r="AT1741" s="446"/>
      <c r="AU1741" s="344"/>
      <c r="AV1741" s="447" t="str">
        <f t="shared" si="1097"/>
        <v>CA</v>
      </c>
      <c r="AW1741" s="447" t="str">
        <f t="shared" si="1097"/>
        <v>CL</v>
      </c>
      <c r="AX1741" s="447" t="str">
        <f t="shared" si="1097"/>
        <v>AIC</v>
      </c>
      <c r="AY1741" s="447" t="str">
        <f t="shared" si="1100"/>
        <v>ERB</v>
      </c>
      <c r="AZ1741" s="447" t="str">
        <f t="shared" si="1100"/>
        <v>GRB</v>
      </c>
      <c r="BA1741" s="447" t="str">
        <f t="shared" si="1100"/>
        <v>Non-Op</v>
      </c>
      <c r="BC1741" s="445" t="s">
        <v>2279</v>
      </c>
      <c r="BD1741" s="552">
        <f t="shared" si="1133"/>
        <v>-1804937.73</v>
      </c>
      <c r="BF1741" s="435"/>
      <c r="BG1741" s="435"/>
      <c r="BH1741" s="435"/>
      <c r="BI1741" s="435"/>
      <c r="BJ1741" s="435"/>
      <c r="BK1741" s="435"/>
      <c r="BL1741" s="435"/>
      <c r="BN1741" s="444"/>
    </row>
    <row r="1742" spans="1:66" s="28" customFormat="1" ht="12" customHeight="1">
      <c r="A1742" s="362">
        <v>28300272</v>
      </c>
      <c r="B1742" s="290" t="str">
        <f t="shared" si="1150"/>
        <v>28300272</v>
      </c>
      <c r="C1742" s="450" t="s">
        <v>2393</v>
      </c>
      <c r="D1742" s="451" t="s">
        <v>1165</v>
      </c>
      <c r="E1742" s="451"/>
      <c r="F1742" s="291">
        <v>43541</v>
      </c>
      <c r="G1742" s="451"/>
      <c r="H1742" s="556">
        <v>-701152.13</v>
      </c>
      <c r="I1742" s="556">
        <v>-667764.02</v>
      </c>
      <c r="J1742" s="556">
        <v>-634375.91</v>
      </c>
      <c r="K1742" s="556">
        <v>-600987.80000000005</v>
      </c>
      <c r="L1742" s="556">
        <v>-567599.68999999994</v>
      </c>
      <c r="M1742" s="556">
        <v>-534211.57999999996</v>
      </c>
      <c r="N1742" s="556">
        <v>-500823.47</v>
      </c>
      <c r="O1742" s="556">
        <v>-467435.36</v>
      </c>
      <c r="P1742" s="556">
        <v>-434047.25</v>
      </c>
      <c r="Q1742" s="556">
        <v>-400659.14</v>
      </c>
      <c r="R1742" s="556">
        <v>-367271.03</v>
      </c>
      <c r="S1742" s="556">
        <v>-333882.92</v>
      </c>
      <c r="T1742" s="556">
        <v>179407.19</v>
      </c>
      <c r="U1742" s="556"/>
      <c r="V1742" s="556">
        <f t="shared" si="1116"/>
        <v>-480827.55333333329</v>
      </c>
      <c r="W1742" s="360"/>
      <c r="X1742" s="349"/>
      <c r="Y1742" s="548">
        <f t="shared" si="1157"/>
        <v>0</v>
      </c>
      <c r="Z1742" s="549">
        <f t="shared" si="1157"/>
        <v>0</v>
      </c>
      <c r="AA1742" s="549">
        <f t="shared" si="1157"/>
        <v>0</v>
      </c>
      <c r="AB1742" s="282">
        <f t="shared" si="1107"/>
        <v>179407.19</v>
      </c>
      <c r="AC1742" s="281">
        <f t="shared" si="1108"/>
        <v>0</v>
      </c>
      <c r="AD1742" s="549">
        <f t="shared" si="1117"/>
        <v>0</v>
      </c>
      <c r="AE1742" s="553">
        <f t="shared" si="1118"/>
        <v>0</v>
      </c>
      <c r="AF1742" s="282">
        <f t="shared" si="1119"/>
        <v>179407.19</v>
      </c>
      <c r="AG1742" s="283">
        <f t="shared" si="1152"/>
        <v>179407.19</v>
      </c>
      <c r="AH1742" s="281">
        <f t="shared" si="1141"/>
        <v>0</v>
      </c>
      <c r="AI1742" s="551">
        <f t="shared" si="1149"/>
        <v>0</v>
      </c>
      <c r="AJ1742" s="549">
        <f t="shared" si="1149"/>
        <v>0</v>
      </c>
      <c r="AK1742" s="549">
        <f t="shared" si="1149"/>
        <v>0</v>
      </c>
      <c r="AL1742" s="282">
        <f t="shared" si="1098"/>
        <v>-480827.55333333329</v>
      </c>
      <c r="AM1742" s="281">
        <f t="shared" si="1099"/>
        <v>0</v>
      </c>
      <c r="AN1742" s="549">
        <f t="shared" si="1104"/>
        <v>0</v>
      </c>
      <c r="AO1742" s="549">
        <f t="shared" si="1105"/>
        <v>0</v>
      </c>
      <c r="AP1742" s="549">
        <f t="shared" si="1109"/>
        <v>-480827.55333333329</v>
      </c>
      <c r="AQ1742" s="283">
        <f t="shared" si="1080"/>
        <v>-480827.55333333329</v>
      </c>
      <c r="AR1742" s="281">
        <f t="shared" si="1158"/>
        <v>0</v>
      </c>
      <c r="AT1742" s="446" t="s">
        <v>2172</v>
      </c>
      <c r="AU1742" s="344"/>
      <c r="AV1742" s="447" t="str">
        <f t="shared" si="1097"/>
        <v>CA</v>
      </c>
      <c r="AW1742" s="447" t="str">
        <f t="shared" si="1097"/>
        <v>CL</v>
      </c>
      <c r="AX1742" s="447" t="str">
        <f t="shared" si="1097"/>
        <v>AIC</v>
      </c>
      <c r="AY1742" s="447" t="str">
        <f t="shared" si="1100"/>
        <v>ERB</v>
      </c>
      <c r="AZ1742" s="447" t="str">
        <f t="shared" si="1100"/>
        <v>GRB</v>
      </c>
      <c r="BA1742" s="447" t="str">
        <f t="shared" si="1100"/>
        <v>Non-Op</v>
      </c>
      <c r="BC1742" s="449" t="s">
        <v>2100</v>
      </c>
      <c r="BD1742" s="552">
        <f t="shared" si="1133"/>
        <v>179407.19</v>
      </c>
      <c r="BF1742" s="435"/>
      <c r="BG1742" s="435"/>
      <c r="BH1742" s="435"/>
      <c r="BI1742" s="435"/>
      <c r="BJ1742" s="435"/>
      <c r="BK1742" s="435"/>
      <c r="BL1742" s="435"/>
      <c r="BN1742" s="444"/>
    </row>
    <row r="1743" spans="1:66" s="28" customFormat="1" ht="12" customHeight="1">
      <c r="A1743" s="362">
        <v>28300282</v>
      </c>
      <c r="B1743" s="290" t="str">
        <f t="shared" si="1150"/>
        <v>28300282</v>
      </c>
      <c r="C1743" s="450" t="s">
        <v>2394</v>
      </c>
      <c r="D1743" s="451" t="s">
        <v>1165</v>
      </c>
      <c r="E1743" s="451"/>
      <c r="F1743" s="291">
        <v>43647</v>
      </c>
      <c r="G1743" s="451"/>
      <c r="H1743" s="556">
        <v>0</v>
      </c>
      <c r="I1743" s="556">
        <v>0</v>
      </c>
      <c r="J1743" s="556">
        <v>0</v>
      </c>
      <c r="K1743" s="556">
        <v>0</v>
      </c>
      <c r="L1743" s="556">
        <v>0</v>
      </c>
      <c r="M1743" s="556">
        <v>0</v>
      </c>
      <c r="N1743" s="556">
        <v>0</v>
      </c>
      <c r="O1743" s="556">
        <v>0</v>
      </c>
      <c r="P1743" s="556">
        <v>0</v>
      </c>
      <c r="Q1743" s="556">
        <v>0</v>
      </c>
      <c r="R1743" s="556">
        <v>0</v>
      </c>
      <c r="S1743" s="556">
        <v>0</v>
      </c>
      <c r="T1743" s="556">
        <v>0</v>
      </c>
      <c r="U1743" s="556"/>
      <c r="V1743" s="556">
        <f t="shared" si="1116"/>
        <v>0</v>
      </c>
      <c r="W1743" s="360"/>
      <c r="X1743" s="349"/>
      <c r="Y1743" s="548">
        <f t="shared" si="1157"/>
        <v>0</v>
      </c>
      <c r="Z1743" s="549">
        <f t="shared" si="1157"/>
        <v>0</v>
      </c>
      <c r="AA1743" s="549">
        <f t="shared" si="1157"/>
        <v>0</v>
      </c>
      <c r="AB1743" s="282">
        <f t="shared" si="1107"/>
        <v>0</v>
      </c>
      <c r="AC1743" s="281">
        <f t="shared" si="1108"/>
        <v>0</v>
      </c>
      <c r="AD1743" s="549">
        <f t="shared" si="1117"/>
        <v>0</v>
      </c>
      <c r="AE1743" s="553">
        <f t="shared" si="1118"/>
        <v>0</v>
      </c>
      <c r="AF1743" s="282">
        <f t="shared" si="1119"/>
        <v>0</v>
      </c>
      <c r="AG1743" s="283">
        <f t="shared" si="1152"/>
        <v>0</v>
      </c>
      <c r="AH1743" s="281">
        <f t="shared" si="1141"/>
        <v>0</v>
      </c>
      <c r="AI1743" s="551">
        <f t="shared" si="1149"/>
        <v>0</v>
      </c>
      <c r="AJ1743" s="549">
        <f t="shared" si="1149"/>
        <v>0</v>
      </c>
      <c r="AK1743" s="549">
        <f t="shared" si="1149"/>
        <v>0</v>
      </c>
      <c r="AL1743" s="282">
        <f t="shared" si="1098"/>
        <v>0</v>
      </c>
      <c r="AM1743" s="281">
        <f t="shared" si="1099"/>
        <v>0</v>
      </c>
      <c r="AN1743" s="549">
        <f t="shared" si="1104"/>
        <v>0</v>
      </c>
      <c r="AO1743" s="549">
        <f t="shared" si="1105"/>
        <v>0</v>
      </c>
      <c r="AP1743" s="549">
        <f t="shared" si="1109"/>
        <v>0</v>
      </c>
      <c r="AQ1743" s="283">
        <f t="shared" ref="AQ1743" si="1159">SUM(AN1743:AP1743)</f>
        <v>0</v>
      </c>
      <c r="AR1743" s="281">
        <f t="shared" si="1158"/>
        <v>0</v>
      </c>
      <c r="AT1743" s="446" t="s">
        <v>2172</v>
      </c>
      <c r="AU1743" s="344"/>
      <c r="AV1743" s="447" t="str">
        <f t="shared" si="1097"/>
        <v>CA</v>
      </c>
      <c r="AW1743" s="447" t="str">
        <f t="shared" si="1097"/>
        <v>CL</v>
      </c>
      <c r="AX1743" s="447" t="str">
        <f t="shared" si="1097"/>
        <v>AIC</v>
      </c>
      <c r="AY1743" s="447" t="str">
        <f t="shared" si="1100"/>
        <v>ERB</v>
      </c>
      <c r="AZ1743" s="447" t="str">
        <f t="shared" si="1100"/>
        <v>GRB</v>
      </c>
      <c r="BA1743" s="447" t="str">
        <f t="shared" si="1100"/>
        <v>Non-Op</v>
      </c>
      <c r="BC1743" s="449" t="s">
        <v>2100</v>
      </c>
      <c r="BD1743" s="552">
        <f t="shared" si="1133"/>
        <v>0</v>
      </c>
      <c r="BF1743" s="435"/>
      <c r="BG1743" s="435"/>
      <c r="BH1743" s="435"/>
      <c r="BI1743" s="435"/>
      <c r="BJ1743" s="435"/>
      <c r="BK1743" s="435"/>
      <c r="BL1743" s="435"/>
      <c r="BN1743" s="444"/>
    </row>
    <row r="1744" spans="1:66" s="28" customFormat="1" ht="12" customHeight="1">
      <c r="A1744" s="362">
        <v>28300292</v>
      </c>
      <c r="B1744" s="290" t="str">
        <f t="shared" si="1150"/>
        <v>28300292</v>
      </c>
      <c r="C1744" s="450" t="s">
        <v>3148</v>
      </c>
      <c r="D1744" s="451" t="s">
        <v>1165</v>
      </c>
      <c r="E1744" s="451"/>
      <c r="F1744" s="291">
        <v>44593</v>
      </c>
      <c r="G1744" s="451"/>
      <c r="H1744" s="556"/>
      <c r="I1744" s="556"/>
      <c r="J1744" s="556">
        <v>-121288.13</v>
      </c>
      <c r="K1744" s="556">
        <v>-316150.78000000003</v>
      </c>
      <c r="L1744" s="556">
        <v>-500785.97</v>
      </c>
      <c r="M1744" s="556">
        <v>-685066.78</v>
      </c>
      <c r="N1744" s="556">
        <v>-865470.56</v>
      </c>
      <c r="O1744" s="556">
        <v>-1054171.93</v>
      </c>
      <c r="P1744" s="556">
        <v>-1289497.8400000001</v>
      </c>
      <c r="Q1744" s="556">
        <v>-1510322.85</v>
      </c>
      <c r="R1744" s="556">
        <v>-1697534.01</v>
      </c>
      <c r="S1744" s="556">
        <v>-1886135.23</v>
      </c>
      <c r="T1744" s="556">
        <v>-2096097.69</v>
      </c>
      <c r="U1744" s="556"/>
      <c r="V1744" s="556">
        <f t="shared" si="1116"/>
        <v>-914539.41041666677</v>
      </c>
      <c r="W1744" s="360"/>
      <c r="X1744" s="349"/>
      <c r="Y1744" s="548">
        <f t="shared" si="1157"/>
        <v>0</v>
      </c>
      <c r="Z1744" s="549">
        <f t="shared" si="1157"/>
        <v>0</v>
      </c>
      <c r="AA1744" s="549">
        <f t="shared" si="1157"/>
        <v>0</v>
      </c>
      <c r="AB1744" s="282">
        <f t="shared" ref="AB1744:AB1745" si="1160">T1744-SUM(Y1744:AA1744)</f>
        <v>-2096097.69</v>
      </c>
      <c r="AC1744" s="281">
        <f t="shared" ref="AC1744:AC1745" si="1161">T1744-SUM(Y1744:AA1744)-AB1744</f>
        <v>0</v>
      </c>
      <c r="AD1744" s="549">
        <f t="shared" si="1117"/>
        <v>0</v>
      </c>
      <c r="AE1744" s="553">
        <f t="shared" si="1118"/>
        <v>0</v>
      </c>
      <c r="AF1744" s="282">
        <f t="shared" si="1119"/>
        <v>-2096097.69</v>
      </c>
      <c r="AG1744" s="283">
        <f t="shared" ref="AG1744:AG1745" si="1162">SUM(AD1744:AF1744)</f>
        <v>-2096097.69</v>
      </c>
      <c r="AH1744" s="281">
        <f t="shared" si="1141"/>
        <v>0</v>
      </c>
      <c r="AI1744" s="551">
        <f t="shared" si="1149"/>
        <v>0</v>
      </c>
      <c r="AJ1744" s="549">
        <f t="shared" si="1149"/>
        <v>0</v>
      </c>
      <c r="AK1744" s="549">
        <f t="shared" si="1149"/>
        <v>0</v>
      </c>
      <c r="AL1744" s="282">
        <f t="shared" ref="AL1744:AL1745" si="1163">V1744-SUM(AI1744:AK1744)</f>
        <v>-914539.41041666677</v>
      </c>
      <c r="AM1744" s="281">
        <f t="shared" ref="AM1744:AM1745" si="1164">V1744-SUM(AI1744:AK1744)-AL1744</f>
        <v>0</v>
      </c>
      <c r="AN1744" s="549">
        <f t="shared" si="1104"/>
        <v>0</v>
      </c>
      <c r="AO1744" s="549">
        <f t="shared" si="1105"/>
        <v>0</v>
      </c>
      <c r="AP1744" s="549">
        <f t="shared" si="1109"/>
        <v>-914539.41041666677</v>
      </c>
      <c r="AQ1744" s="283">
        <f t="shared" ref="AQ1744:AQ1745" si="1165">SUM(AN1744:AP1744)</f>
        <v>-914539.41041666677</v>
      </c>
      <c r="AR1744" s="281">
        <f t="shared" si="1158"/>
        <v>0</v>
      </c>
      <c r="AT1744" s="446" t="s">
        <v>2172</v>
      </c>
      <c r="AU1744" s="344"/>
      <c r="AV1744" s="447" t="str">
        <f t="shared" si="1097"/>
        <v>CA</v>
      </c>
      <c r="AW1744" s="447" t="str">
        <f t="shared" si="1097"/>
        <v>CL</v>
      </c>
      <c r="AX1744" s="447" t="str">
        <f t="shared" si="1097"/>
        <v>AIC</v>
      </c>
      <c r="AY1744" s="447" t="str">
        <f t="shared" si="1100"/>
        <v>ERB</v>
      </c>
      <c r="AZ1744" s="447" t="str">
        <f t="shared" si="1100"/>
        <v>GRB</v>
      </c>
      <c r="BA1744" s="447" t="str">
        <f t="shared" si="1100"/>
        <v>Non-Op</v>
      </c>
      <c r="BC1744" s="449" t="s">
        <v>2100</v>
      </c>
      <c r="BD1744" s="552">
        <f t="shared" si="1133"/>
        <v>-2096097.69</v>
      </c>
      <c r="BF1744" s="435"/>
      <c r="BG1744" s="435"/>
      <c r="BH1744" s="435"/>
      <c r="BI1744" s="435"/>
      <c r="BJ1744" s="435"/>
      <c r="BK1744" s="435"/>
      <c r="BL1744" s="435"/>
      <c r="BN1744" s="444"/>
    </row>
    <row r="1745" spans="1:66" s="28" customFormat="1" ht="12" customHeight="1">
      <c r="A1745" s="362">
        <v>28300302</v>
      </c>
      <c r="B1745" s="290" t="str">
        <f t="shared" si="1150"/>
        <v>28300302</v>
      </c>
      <c r="C1745" s="450" t="s">
        <v>3149</v>
      </c>
      <c r="D1745" s="451" t="s">
        <v>1165</v>
      </c>
      <c r="E1745" s="451"/>
      <c r="F1745" s="291">
        <v>44593</v>
      </c>
      <c r="G1745" s="451"/>
      <c r="H1745" s="556"/>
      <c r="I1745" s="556"/>
      <c r="J1745" s="556">
        <v>-302721.96000000002</v>
      </c>
      <c r="K1745" s="556">
        <v>-605174.41</v>
      </c>
      <c r="L1745" s="556">
        <v>-907443.15</v>
      </c>
      <c r="M1745" s="556">
        <v>-1454764.36</v>
      </c>
      <c r="N1745" s="556">
        <v>-1817870.84</v>
      </c>
      <c r="O1745" s="556">
        <v>-2180976.11</v>
      </c>
      <c r="P1745" s="556">
        <v>-2543961.2200000002</v>
      </c>
      <c r="Q1745" s="556">
        <v>-2907010.21</v>
      </c>
      <c r="R1745" s="556">
        <v>-3271633.45</v>
      </c>
      <c r="S1745" s="556">
        <v>-3636261.14</v>
      </c>
      <c r="T1745" s="556">
        <v>-3962785.8</v>
      </c>
      <c r="U1745" s="556"/>
      <c r="V1745" s="556">
        <f t="shared" si="1116"/>
        <v>-1800767.4791666667</v>
      </c>
      <c r="W1745" s="360"/>
      <c r="X1745" s="349"/>
      <c r="Y1745" s="548">
        <f t="shared" si="1157"/>
        <v>0</v>
      </c>
      <c r="Z1745" s="549">
        <f t="shared" si="1157"/>
        <v>0</v>
      </c>
      <c r="AA1745" s="549">
        <f t="shared" si="1157"/>
        <v>0</v>
      </c>
      <c r="AB1745" s="282">
        <f t="shared" si="1160"/>
        <v>-3962785.8</v>
      </c>
      <c r="AC1745" s="281">
        <f t="shared" si="1161"/>
        <v>0</v>
      </c>
      <c r="AD1745" s="549">
        <f t="shared" si="1117"/>
        <v>0</v>
      </c>
      <c r="AE1745" s="553">
        <f t="shared" si="1118"/>
        <v>0</v>
      </c>
      <c r="AF1745" s="282">
        <f t="shared" si="1119"/>
        <v>-3962785.8</v>
      </c>
      <c r="AG1745" s="283">
        <f t="shared" si="1162"/>
        <v>-3962785.8</v>
      </c>
      <c r="AH1745" s="281">
        <f t="shared" si="1141"/>
        <v>0</v>
      </c>
      <c r="AI1745" s="551">
        <f t="shared" si="1149"/>
        <v>0</v>
      </c>
      <c r="AJ1745" s="549">
        <f t="shared" si="1149"/>
        <v>0</v>
      </c>
      <c r="AK1745" s="549">
        <f t="shared" si="1149"/>
        <v>0</v>
      </c>
      <c r="AL1745" s="282">
        <f t="shared" si="1163"/>
        <v>-1800767.4791666667</v>
      </c>
      <c r="AM1745" s="281">
        <f t="shared" si="1164"/>
        <v>0</v>
      </c>
      <c r="AN1745" s="549">
        <f t="shared" si="1104"/>
        <v>0</v>
      </c>
      <c r="AO1745" s="549">
        <f t="shared" si="1105"/>
        <v>0</v>
      </c>
      <c r="AP1745" s="549">
        <f t="shared" si="1109"/>
        <v>-1800767.4791666667</v>
      </c>
      <c r="AQ1745" s="283">
        <f t="shared" si="1165"/>
        <v>-1800767.4791666667</v>
      </c>
      <c r="AR1745" s="281">
        <f t="shared" si="1158"/>
        <v>0</v>
      </c>
      <c r="AT1745" s="446" t="s">
        <v>2172</v>
      </c>
      <c r="AU1745" s="344"/>
      <c r="AV1745" s="447" t="str">
        <f t="shared" si="1097"/>
        <v>CA</v>
      </c>
      <c r="AW1745" s="447" t="str">
        <f t="shared" si="1097"/>
        <v>CL</v>
      </c>
      <c r="AX1745" s="447" t="str">
        <f t="shared" si="1097"/>
        <v>AIC</v>
      </c>
      <c r="AY1745" s="447" t="str">
        <f t="shared" si="1100"/>
        <v>ERB</v>
      </c>
      <c r="AZ1745" s="447" t="str">
        <f t="shared" si="1100"/>
        <v>GRB</v>
      </c>
      <c r="BA1745" s="447" t="str">
        <f t="shared" si="1100"/>
        <v>Non-Op</v>
      </c>
      <c r="BC1745" s="449" t="s">
        <v>2100</v>
      </c>
      <c r="BD1745" s="552">
        <f t="shared" si="1133"/>
        <v>-3962785.8</v>
      </c>
      <c r="BF1745" s="435"/>
      <c r="BG1745" s="435"/>
      <c r="BH1745" s="435"/>
      <c r="BI1745" s="435"/>
      <c r="BJ1745" s="435"/>
      <c r="BK1745" s="435"/>
      <c r="BL1745" s="435"/>
      <c r="BN1745" s="444"/>
    </row>
    <row r="1746" spans="1:66" s="28" customFormat="1" ht="12" customHeight="1">
      <c r="A1746" s="287">
        <v>28300311</v>
      </c>
      <c r="B1746" s="288" t="str">
        <f t="shared" si="1150"/>
        <v>28300311</v>
      </c>
      <c r="C1746" s="288" t="s">
        <v>2032</v>
      </c>
      <c r="D1746" s="445" t="s">
        <v>2092</v>
      </c>
      <c r="E1746" s="445"/>
      <c r="F1746" s="288"/>
      <c r="G1746" s="445"/>
      <c r="H1746" s="547">
        <v>92.8</v>
      </c>
      <c r="I1746" s="547">
        <v>92.8</v>
      </c>
      <c r="J1746" s="547">
        <v>92.8</v>
      </c>
      <c r="K1746" s="547">
        <v>92.8</v>
      </c>
      <c r="L1746" s="547">
        <v>92.8</v>
      </c>
      <c r="M1746" s="547">
        <v>92.8</v>
      </c>
      <c r="N1746" s="547">
        <v>92.8</v>
      </c>
      <c r="O1746" s="547">
        <v>92.8</v>
      </c>
      <c r="P1746" s="547">
        <v>92.8</v>
      </c>
      <c r="Q1746" s="547">
        <v>92.8</v>
      </c>
      <c r="R1746" s="547">
        <v>-0.02</v>
      </c>
      <c r="S1746" s="547">
        <v>-0.02</v>
      </c>
      <c r="T1746" s="547">
        <v>0</v>
      </c>
      <c r="U1746" s="547"/>
      <c r="V1746" s="547">
        <f t="shared" si="1116"/>
        <v>73.463333333333324</v>
      </c>
      <c r="W1746" s="285"/>
      <c r="X1746" s="285"/>
      <c r="Y1746" s="548">
        <f t="shared" si="1157"/>
        <v>0</v>
      </c>
      <c r="Z1746" s="549">
        <f t="shared" si="1157"/>
        <v>0</v>
      </c>
      <c r="AA1746" s="549">
        <f t="shared" si="1157"/>
        <v>0</v>
      </c>
      <c r="AB1746" s="282">
        <f t="shared" si="1107"/>
        <v>0</v>
      </c>
      <c r="AC1746" s="281">
        <f t="shared" si="1108"/>
        <v>0</v>
      </c>
      <c r="AD1746" s="549">
        <f t="shared" si="1117"/>
        <v>0</v>
      </c>
      <c r="AE1746" s="553">
        <f t="shared" si="1118"/>
        <v>0</v>
      </c>
      <c r="AF1746" s="282">
        <f t="shared" si="1119"/>
        <v>0</v>
      </c>
      <c r="AG1746" s="283">
        <f t="shared" si="1152"/>
        <v>0</v>
      </c>
      <c r="AH1746" s="281">
        <f t="shared" si="1141"/>
        <v>0</v>
      </c>
      <c r="AI1746" s="551">
        <f t="shared" ref="AI1746:AK1767" si="1166">IF($D1746=AI$5,$V1746,0)</f>
        <v>0</v>
      </c>
      <c r="AJ1746" s="549">
        <f t="shared" si="1166"/>
        <v>73.463333333333324</v>
      </c>
      <c r="AK1746" s="549">
        <f t="shared" si="1166"/>
        <v>0</v>
      </c>
      <c r="AL1746" s="282">
        <f t="shared" si="1098"/>
        <v>0</v>
      </c>
      <c r="AM1746" s="281">
        <f t="shared" si="1099"/>
        <v>0</v>
      </c>
      <c r="AN1746" s="549">
        <f t="shared" si="1104"/>
        <v>0</v>
      </c>
      <c r="AO1746" s="549">
        <f t="shared" si="1105"/>
        <v>0</v>
      </c>
      <c r="AP1746" s="549">
        <f t="shared" si="1109"/>
        <v>0</v>
      </c>
      <c r="AQ1746" s="283">
        <f t="shared" si="1080"/>
        <v>0</v>
      </c>
      <c r="AR1746" s="281">
        <f t="shared" si="1158"/>
        <v>0</v>
      </c>
      <c r="AT1746" s="446"/>
      <c r="AU1746" s="344"/>
      <c r="AV1746" s="447" t="str">
        <f t="shared" si="1097"/>
        <v>CA</v>
      </c>
      <c r="AW1746" s="447" t="str">
        <f t="shared" si="1097"/>
        <v>CL</v>
      </c>
      <c r="AX1746" s="447" t="str">
        <f t="shared" si="1097"/>
        <v>AIC</v>
      </c>
      <c r="AY1746" s="447" t="str">
        <f t="shared" si="1100"/>
        <v>ERB</v>
      </c>
      <c r="AZ1746" s="447" t="str">
        <f t="shared" si="1100"/>
        <v>GRB</v>
      </c>
      <c r="BA1746" s="447" t="str">
        <f t="shared" si="1100"/>
        <v>Non-Op</v>
      </c>
      <c r="BC1746" s="445" t="s">
        <v>2279</v>
      </c>
      <c r="BD1746" s="552">
        <f t="shared" si="1133"/>
        <v>0</v>
      </c>
      <c r="BF1746" s="435"/>
      <c r="BG1746" s="435"/>
      <c r="BH1746" s="435"/>
      <c r="BI1746" s="435"/>
      <c r="BJ1746" s="435"/>
      <c r="BK1746" s="435"/>
      <c r="BL1746" s="435"/>
      <c r="BN1746" s="444"/>
    </row>
    <row r="1747" spans="1:66" s="28" customFormat="1" ht="12" customHeight="1">
      <c r="A1747" s="287">
        <v>28300361</v>
      </c>
      <c r="B1747" s="288" t="str">
        <f t="shared" si="1150"/>
        <v>28300361</v>
      </c>
      <c r="C1747" s="444" t="s">
        <v>3063</v>
      </c>
      <c r="D1747" s="445" t="s">
        <v>1165</v>
      </c>
      <c r="E1747" s="445"/>
      <c r="F1747" s="444"/>
      <c r="G1747" s="445"/>
      <c r="H1747" s="547">
        <v>0</v>
      </c>
      <c r="I1747" s="547">
        <v>0</v>
      </c>
      <c r="J1747" s="547">
        <v>0</v>
      </c>
      <c r="K1747" s="547">
        <v>0</v>
      </c>
      <c r="L1747" s="547">
        <v>0</v>
      </c>
      <c r="M1747" s="547">
        <v>0</v>
      </c>
      <c r="N1747" s="547">
        <v>0</v>
      </c>
      <c r="O1747" s="547">
        <v>0</v>
      </c>
      <c r="P1747" s="547">
        <v>0</v>
      </c>
      <c r="Q1747" s="547">
        <v>0</v>
      </c>
      <c r="R1747" s="547">
        <v>0</v>
      </c>
      <c r="S1747" s="547">
        <v>0</v>
      </c>
      <c r="T1747" s="547">
        <v>0</v>
      </c>
      <c r="U1747" s="547"/>
      <c r="V1747" s="547">
        <f t="shared" si="1116"/>
        <v>0</v>
      </c>
      <c r="W1747" s="285"/>
      <c r="X1747" s="285"/>
      <c r="Y1747" s="548">
        <f t="shared" si="1157"/>
        <v>0</v>
      </c>
      <c r="Z1747" s="549">
        <f t="shared" si="1157"/>
        <v>0</v>
      </c>
      <c r="AA1747" s="549">
        <f t="shared" si="1157"/>
        <v>0</v>
      </c>
      <c r="AB1747" s="282">
        <f t="shared" si="1107"/>
        <v>0</v>
      </c>
      <c r="AC1747" s="281">
        <f t="shared" si="1108"/>
        <v>0</v>
      </c>
      <c r="AD1747" s="549">
        <f t="shared" si="1117"/>
        <v>0</v>
      </c>
      <c r="AE1747" s="553">
        <f t="shared" si="1118"/>
        <v>0</v>
      </c>
      <c r="AF1747" s="282">
        <f t="shared" si="1119"/>
        <v>0</v>
      </c>
      <c r="AG1747" s="283">
        <f t="shared" si="1152"/>
        <v>0</v>
      </c>
      <c r="AH1747" s="281">
        <f t="shared" si="1141"/>
        <v>0</v>
      </c>
      <c r="AI1747" s="551">
        <f t="shared" si="1166"/>
        <v>0</v>
      </c>
      <c r="AJ1747" s="549">
        <f t="shared" si="1166"/>
        <v>0</v>
      </c>
      <c r="AK1747" s="549">
        <f t="shared" si="1166"/>
        <v>0</v>
      </c>
      <c r="AL1747" s="282">
        <f t="shared" si="1098"/>
        <v>0</v>
      </c>
      <c r="AM1747" s="281">
        <f t="shared" si="1099"/>
        <v>0</v>
      </c>
      <c r="AN1747" s="549">
        <f t="shared" ref="AN1747:AN1815" si="1167">IF($D1747=AN$5,$V1747,IF($D1747=AN$4, $V1747*$AK$1,0))</f>
        <v>0</v>
      </c>
      <c r="AO1747" s="549">
        <f t="shared" ref="AO1747:AO1815" si="1168">IF($D1747=AO$5,$V1747,IF($D1747=AO$4, $V1747*$AK$2,0))</f>
        <v>0</v>
      </c>
      <c r="AP1747" s="549">
        <f t="shared" si="1109"/>
        <v>0</v>
      </c>
      <c r="AQ1747" s="283">
        <f t="shared" si="1080"/>
        <v>0</v>
      </c>
      <c r="AR1747" s="281">
        <f t="shared" si="1158"/>
        <v>0</v>
      </c>
      <c r="AT1747" s="446" t="s">
        <v>2074</v>
      </c>
      <c r="AU1747" s="344"/>
      <c r="AV1747" s="447" t="str">
        <f t="shared" si="1097"/>
        <v>CA</v>
      </c>
      <c r="AW1747" s="447" t="str">
        <f t="shared" si="1097"/>
        <v>CL</v>
      </c>
      <c r="AX1747" s="447" t="str">
        <f t="shared" si="1097"/>
        <v>AIC</v>
      </c>
      <c r="AY1747" s="447" t="str">
        <f t="shared" si="1100"/>
        <v>ERB</v>
      </c>
      <c r="AZ1747" s="447" t="str">
        <f t="shared" si="1100"/>
        <v>GRB</v>
      </c>
      <c r="BA1747" s="447" t="str">
        <f t="shared" si="1100"/>
        <v>Non-Op</v>
      </c>
      <c r="BC1747" s="449" t="s">
        <v>2100</v>
      </c>
      <c r="BD1747" s="552">
        <f t="shared" si="1133"/>
        <v>0</v>
      </c>
      <c r="BF1747" s="435"/>
      <c r="BG1747" s="435"/>
      <c r="BH1747" s="435"/>
      <c r="BI1747" s="435"/>
      <c r="BJ1747" s="435"/>
      <c r="BK1747" s="435"/>
      <c r="BL1747" s="435"/>
      <c r="BN1747" s="444"/>
    </row>
    <row r="1748" spans="1:66" s="28" customFormat="1" ht="12" customHeight="1">
      <c r="A1748" s="287">
        <v>28300362</v>
      </c>
      <c r="B1748" s="288" t="str">
        <f t="shared" si="1150"/>
        <v>28300362</v>
      </c>
      <c r="C1748" s="444" t="s">
        <v>3064</v>
      </c>
      <c r="D1748" s="445" t="s">
        <v>1165</v>
      </c>
      <c r="E1748" s="445"/>
      <c r="F1748" s="444"/>
      <c r="G1748" s="445"/>
      <c r="H1748" s="547">
        <v>0</v>
      </c>
      <c r="I1748" s="547">
        <v>0</v>
      </c>
      <c r="J1748" s="547">
        <v>0</v>
      </c>
      <c r="K1748" s="547">
        <v>0</v>
      </c>
      <c r="L1748" s="547">
        <v>0</v>
      </c>
      <c r="M1748" s="547">
        <v>0</v>
      </c>
      <c r="N1748" s="547">
        <v>0</v>
      </c>
      <c r="O1748" s="547">
        <v>0</v>
      </c>
      <c r="P1748" s="547">
        <v>0</v>
      </c>
      <c r="Q1748" s="547">
        <v>0</v>
      </c>
      <c r="R1748" s="547">
        <v>0</v>
      </c>
      <c r="S1748" s="547">
        <v>0</v>
      </c>
      <c r="T1748" s="547">
        <v>0</v>
      </c>
      <c r="U1748" s="547"/>
      <c r="V1748" s="547">
        <f t="shared" si="1116"/>
        <v>0</v>
      </c>
      <c r="W1748" s="285"/>
      <c r="X1748" s="285"/>
      <c r="Y1748" s="548">
        <f t="shared" si="1157"/>
        <v>0</v>
      </c>
      <c r="Z1748" s="549">
        <f t="shared" si="1157"/>
        <v>0</v>
      </c>
      <c r="AA1748" s="549">
        <f t="shared" si="1157"/>
        <v>0</v>
      </c>
      <c r="AB1748" s="282">
        <f t="shared" si="1107"/>
        <v>0</v>
      </c>
      <c r="AC1748" s="281">
        <f t="shared" si="1108"/>
        <v>0</v>
      </c>
      <c r="AD1748" s="549">
        <f t="shared" si="1117"/>
        <v>0</v>
      </c>
      <c r="AE1748" s="553">
        <f t="shared" si="1118"/>
        <v>0</v>
      </c>
      <c r="AF1748" s="282">
        <f t="shared" si="1119"/>
        <v>0</v>
      </c>
      <c r="AG1748" s="283">
        <f t="shared" si="1152"/>
        <v>0</v>
      </c>
      <c r="AH1748" s="281">
        <f t="shared" si="1141"/>
        <v>0</v>
      </c>
      <c r="AI1748" s="551">
        <f t="shared" si="1166"/>
        <v>0</v>
      </c>
      <c r="AJ1748" s="549">
        <f t="shared" si="1166"/>
        <v>0</v>
      </c>
      <c r="AK1748" s="549">
        <f t="shared" si="1166"/>
        <v>0</v>
      </c>
      <c r="AL1748" s="282">
        <f t="shared" si="1098"/>
        <v>0</v>
      </c>
      <c r="AM1748" s="281">
        <f t="shared" si="1099"/>
        <v>0</v>
      </c>
      <c r="AN1748" s="549">
        <f t="shared" si="1167"/>
        <v>0</v>
      </c>
      <c r="AO1748" s="549">
        <f t="shared" si="1168"/>
        <v>0</v>
      </c>
      <c r="AP1748" s="549">
        <f t="shared" si="1109"/>
        <v>0</v>
      </c>
      <c r="AQ1748" s="283">
        <f t="shared" si="1080"/>
        <v>0</v>
      </c>
      <c r="AR1748" s="281">
        <f t="shared" si="1158"/>
        <v>0</v>
      </c>
      <c r="AT1748" s="446" t="s">
        <v>2074</v>
      </c>
      <c r="AU1748" s="344"/>
      <c r="AV1748" s="447" t="str">
        <f t="shared" ref="AV1748:AX1816" si="1169">IF(VALUE(Y1748),AV$7,IF(ISBLANK(Y1748),"",AV$7))</f>
        <v>CA</v>
      </c>
      <c r="AW1748" s="447" t="str">
        <f t="shared" si="1169"/>
        <v>CL</v>
      </c>
      <c r="AX1748" s="447" t="str">
        <f t="shared" si="1169"/>
        <v>AIC</v>
      </c>
      <c r="AY1748" s="447" t="str">
        <f t="shared" si="1100"/>
        <v>ERB</v>
      </c>
      <c r="AZ1748" s="447" t="str">
        <f t="shared" si="1100"/>
        <v>GRB</v>
      </c>
      <c r="BA1748" s="447" t="str">
        <f t="shared" si="1100"/>
        <v>Non-Op</v>
      </c>
      <c r="BC1748" s="449" t="s">
        <v>2100</v>
      </c>
      <c r="BD1748" s="552">
        <f t="shared" si="1133"/>
        <v>0</v>
      </c>
      <c r="BF1748" s="435"/>
      <c r="BG1748" s="435"/>
      <c r="BH1748" s="435"/>
      <c r="BI1748" s="435"/>
      <c r="BJ1748" s="435"/>
      <c r="BK1748" s="435"/>
      <c r="BL1748" s="435"/>
      <c r="BN1748" s="444"/>
    </row>
    <row r="1749" spans="1:66" s="28" customFormat="1" ht="12" customHeight="1">
      <c r="A1749" s="287">
        <v>28300431</v>
      </c>
      <c r="B1749" s="288" t="str">
        <f t="shared" si="1150"/>
        <v>28300431</v>
      </c>
      <c r="C1749" s="444" t="s">
        <v>3065</v>
      </c>
      <c r="D1749" s="445" t="s">
        <v>1163</v>
      </c>
      <c r="E1749" s="445"/>
      <c r="F1749" s="444"/>
      <c r="G1749" s="445"/>
      <c r="H1749" s="547">
        <v>0</v>
      </c>
      <c r="I1749" s="547">
        <v>0</v>
      </c>
      <c r="J1749" s="547">
        <v>0</v>
      </c>
      <c r="K1749" s="547">
        <v>0</v>
      </c>
      <c r="L1749" s="547">
        <v>0</v>
      </c>
      <c r="M1749" s="547">
        <v>0</v>
      </c>
      <c r="N1749" s="547">
        <v>0</v>
      </c>
      <c r="O1749" s="547">
        <v>0</v>
      </c>
      <c r="P1749" s="547">
        <v>0</v>
      </c>
      <c r="Q1749" s="547">
        <v>0</v>
      </c>
      <c r="R1749" s="547">
        <v>0</v>
      </c>
      <c r="S1749" s="547">
        <v>0</v>
      </c>
      <c r="T1749" s="547">
        <v>0</v>
      </c>
      <c r="U1749" s="547"/>
      <c r="V1749" s="547">
        <f t="shared" si="1116"/>
        <v>0</v>
      </c>
      <c r="W1749" s="285" t="s">
        <v>3066</v>
      </c>
      <c r="X1749" s="285"/>
      <c r="Y1749" s="548">
        <f t="shared" si="1157"/>
        <v>0</v>
      </c>
      <c r="Z1749" s="549">
        <f t="shared" si="1157"/>
        <v>0</v>
      </c>
      <c r="AA1749" s="549">
        <f t="shared" si="1157"/>
        <v>0</v>
      </c>
      <c r="AB1749" s="282">
        <f t="shared" si="1107"/>
        <v>0</v>
      </c>
      <c r="AC1749" s="281">
        <f t="shared" si="1108"/>
        <v>0</v>
      </c>
      <c r="AD1749" s="549">
        <f t="shared" si="1117"/>
        <v>0</v>
      </c>
      <c r="AE1749" s="553">
        <f t="shared" si="1118"/>
        <v>0</v>
      </c>
      <c r="AF1749" s="282">
        <f t="shared" si="1119"/>
        <v>0</v>
      </c>
      <c r="AG1749" s="283">
        <f t="shared" si="1152"/>
        <v>0</v>
      </c>
      <c r="AH1749" s="281">
        <f t="shared" si="1141"/>
        <v>0</v>
      </c>
      <c r="AI1749" s="551">
        <f t="shared" si="1166"/>
        <v>0</v>
      </c>
      <c r="AJ1749" s="549">
        <f t="shared" si="1166"/>
        <v>0</v>
      </c>
      <c r="AK1749" s="549">
        <f t="shared" si="1166"/>
        <v>0</v>
      </c>
      <c r="AL1749" s="282">
        <f t="shared" si="1098"/>
        <v>0</v>
      </c>
      <c r="AM1749" s="281">
        <f t="shared" si="1099"/>
        <v>0</v>
      </c>
      <c r="AN1749" s="549">
        <f t="shared" si="1167"/>
        <v>0</v>
      </c>
      <c r="AO1749" s="549">
        <f t="shared" si="1168"/>
        <v>0</v>
      </c>
      <c r="AP1749" s="549">
        <f t="shared" si="1109"/>
        <v>0</v>
      </c>
      <c r="AQ1749" s="283">
        <f t="shared" si="1080"/>
        <v>0</v>
      </c>
      <c r="AR1749" s="281">
        <f t="shared" si="1158"/>
        <v>0</v>
      </c>
      <c r="AT1749" s="446"/>
      <c r="AU1749" s="344"/>
      <c r="AV1749" s="447" t="str">
        <f t="shared" si="1169"/>
        <v>CA</v>
      </c>
      <c r="AW1749" s="447" t="str">
        <f t="shared" si="1169"/>
        <v>CL</v>
      </c>
      <c r="AX1749" s="447" t="str">
        <f t="shared" si="1169"/>
        <v>AIC</v>
      </c>
      <c r="AY1749" s="447" t="str">
        <f t="shared" si="1100"/>
        <v>ERB</v>
      </c>
      <c r="AZ1749" s="447" t="str">
        <f t="shared" si="1100"/>
        <v>GRB</v>
      </c>
      <c r="BA1749" s="447" t="str">
        <f t="shared" si="1100"/>
        <v>Non-Op</v>
      </c>
      <c r="BC1749" s="445" t="s">
        <v>2279</v>
      </c>
      <c r="BD1749" s="552">
        <f t="shared" si="1133"/>
        <v>0</v>
      </c>
      <c r="BF1749" s="435"/>
      <c r="BG1749" s="435"/>
      <c r="BH1749" s="435"/>
      <c r="BI1749" s="435"/>
      <c r="BJ1749" s="435"/>
      <c r="BK1749" s="435"/>
      <c r="BL1749" s="435"/>
      <c r="BN1749" s="444"/>
    </row>
    <row r="1750" spans="1:66" s="28" customFormat="1" ht="12" customHeight="1">
      <c r="A1750" s="287">
        <v>28300441</v>
      </c>
      <c r="B1750" s="288" t="str">
        <f t="shared" si="1150"/>
        <v>28300441</v>
      </c>
      <c r="C1750" s="444" t="s">
        <v>2033</v>
      </c>
      <c r="D1750" s="445" t="s">
        <v>2092</v>
      </c>
      <c r="E1750" s="445"/>
      <c r="F1750" s="444"/>
      <c r="G1750" s="445"/>
      <c r="H1750" s="547">
        <v>-1455732.36</v>
      </c>
      <c r="I1750" s="547">
        <v>-1455732.36</v>
      </c>
      <c r="J1750" s="547">
        <v>-1455732.36</v>
      </c>
      <c r="K1750" s="547">
        <v>-906625.13</v>
      </c>
      <c r="L1750" s="547">
        <v>-524312.56999999995</v>
      </c>
      <c r="M1750" s="547">
        <v>-142000.01</v>
      </c>
      <c r="N1750" s="547">
        <v>-92.52</v>
      </c>
      <c r="O1750" s="547">
        <v>-92.52</v>
      </c>
      <c r="P1750" s="547">
        <v>-92.52</v>
      </c>
      <c r="Q1750" s="547">
        <v>-92.52</v>
      </c>
      <c r="R1750" s="547">
        <v>0.3</v>
      </c>
      <c r="S1750" s="547">
        <v>0.3</v>
      </c>
      <c r="T1750" s="547">
        <v>0</v>
      </c>
      <c r="U1750" s="547"/>
      <c r="V1750" s="547">
        <f t="shared" si="1116"/>
        <v>-434386.50749999983</v>
      </c>
      <c r="W1750" s="285"/>
      <c r="X1750" s="285"/>
      <c r="Y1750" s="548">
        <f t="shared" si="1157"/>
        <v>0</v>
      </c>
      <c r="Z1750" s="549">
        <f t="shared" si="1157"/>
        <v>0</v>
      </c>
      <c r="AA1750" s="549">
        <f t="shared" si="1157"/>
        <v>0</v>
      </c>
      <c r="AB1750" s="282">
        <f t="shared" si="1107"/>
        <v>0</v>
      </c>
      <c r="AC1750" s="281">
        <f t="shared" si="1108"/>
        <v>0</v>
      </c>
      <c r="AD1750" s="549">
        <f t="shared" si="1117"/>
        <v>0</v>
      </c>
      <c r="AE1750" s="553">
        <f t="shared" si="1118"/>
        <v>0</v>
      </c>
      <c r="AF1750" s="282">
        <f t="shared" si="1119"/>
        <v>0</v>
      </c>
      <c r="AG1750" s="283">
        <f t="shared" si="1152"/>
        <v>0</v>
      </c>
      <c r="AH1750" s="281">
        <f t="shared" si="1141"/>
        <v>0</v>
      </c>
      <c r="AI1750" s="551">
        <f t="shared" si="1166"/>
        <v>0</v>
      </c>
      <c r="AJ1750" s="549">
        <f t="shared" si="1166"/>
        <v>-434386.50749999983</v>
      </c>
      <c r="AK1750" s="549">
        <f t="shared" si="1166"/>
        <v>0</v>
      </c>
      <c r="AL1750" s="282">
        <f t="shared" si="1098"/>
        <v>0</v>
      </c>
      <c r="AM1750" s="281">
        <f t="shared" si="1099"/>
        <v>0</v>
      </c>
      <c r="AN1750" s="549">
        <f t="shared" si="1167"/>
        <v>0</v>
      </c>
      <c r="AO1750" s="549">
        <f t="shared" si="1168"/>
        <v>0</v>
      </c>
      <c r="AP1750" s="549">
        <f t="shared" si="1109"/>
        <v>0</v>
      </c>
      <c r="AQ1750" s="283">
        <f t="shared" ref="AQ1750:AQ1793" si="1170">SUM(AN1750:AP1750)</f>
        <v>0</v>
      </c>
      <c r="AR1750" s="281">
        <f t="shared" si="1158"/>
        <v>0</v>
      </c>
      <c r="AT1750" s="446"/>
      <c r="AU1750" s="344"/>
      <c r="AV1750" s="447" t="str">
        <f t="shared" si="1169"/>
        <v>CA</v>
      </c>
      <c r="AW1750" s="447" t="str">
        <f t="shared" si="1169"/>
        <v>CL</v>
      </c>
      <c r="AX1750" s="447" t="str">
        <f t="shared" si="1169"/>
        <v>AIC</v>
      </c>
      <c r="AY1750" s="447" t="str">
        <f t="shared" si="1100"/>
        <v>ERB</v>
      </c>
      <c r="AZ1750" s="447" t="str">
        <f t="shared" si="1100"/>
        <v>GRB</v>
      </c>
      <c r="BA1750" s="447" t="str">
        <f t="shared" si="1100"/>
        <v>Non-Op</v>
      </c>
      <c r="BC1750" s="445" t="s">
        <v>2279</v>
      </c>
      <c r="BD1750" s="552">
        <f t="shared" si="1133"/>
        <v>0</v>
      </c>
      <c r="BF1750" s="435"/>
      <c r="BG1750" s="435"/>
      <c r="BH1750" s="435"/>
      <c r="BI1750" s="435"/>
      <c r="BJ1750" s="435"/>
      <c r="BK1750" s="435"/>
      <c r="BL1750" s="435"/>
      <c r="BN1750" s="444"/>
    </row>
    <row r="1751" spans="1:66" s="28" customFormat="1" ht="12" customHeight="1">
      <c r="A1751" s="287">
        <v>28300501</v>
      </c>
      <c r="B1751" s="288" t="str">
        <f t="shared" si="1150"/>
        <v>28300501</v>
      </c>
      <c r="C1751" s="444" t="s">
        <v>2034</v>
      </c>
      <c r="D1751" s="445" t="s">
        <v>2087</v>
      </c>
      <c r="E1751" s="445"/>
      <c r="F1751" s="444"/>
      <c r="G1751" s="445"/>
      <c r="H1751" s="547">
        <v>363855.27</v>
      </c>
      <c r="I1751" s="547">
        <v>358829.55</v>
      </c>
      <c r="J1751" s="547">
        <v>353803.83</v>
      </c>
      <c r="K1751" s="547">
        <v>348778.11</v>
      </c>
      <c r="L1751" s="547">
        <v>343752.39</v>
      </c>
      <c r="M1751" s="547">
        <v>338726.67</v>
      </c>
      <c r="N1751" s="547">
        <v>333700.95</v>
      </c>
      <c r="O1751" s="547">
        <v>328675.23</v>
      </c>
      <c r="P1751" s="547">
        <v>323649.51</v>
      </c>
      <c r="Q1751" s="547">
        <v>318623.78999999998</v>
      </c>
      <c r="R1751" s="547">
        <v>313598.07</v>
      </c>
      <c r="S1751" s="547">
        <v>308572.34999999998</v>
      </c>
      <c r="T1751" s="547">
        <v>303546.63</v>
      </c>
      <c r="U1751" s="547"/>
      <c r="V1751" s="547">
        <f t="shared" si="1116"/>
        <v>333700.94999999995</v>
      </c>
      <c r="W1751" s="285" t="s">
        <v>1666</v>
      </c>
      <c r="X1751" s="285" t="s">
        <v>1640</v>
      </c>
      <c r="Y1751" s="548">
        <f t="shared" si="1157"/>
        <v>0</v>
      </c>
      <c r="Z1751" s="549">
        <f t="shared" si="1157"/>
        <v>0</v>
      </c>
      <c r="AA1751" s="549">
        <f t="shared" si="1157"/>
        <v>0</v>
      </c>
      <c r="AB1751" s="282">
        <f t="shared" ref="AB1751:AB1814" si="1171">T1751-SUM(Y1751:AA1751)</f>
        <v>303546.63</v>
      </c>
      <c r="AC1751" s="281">
        <f t="shared" ref="AC1751:AC1816" si="1172">T1751-SUM(Y1751:AA1751)-AB1751</f>
        <v>0</v>
      </c>
      <c r="AD1751" s="549">
        <f t="shared" si="1117"/>
        <v>199308.71725799999</v>
      </c>
      <c r="AE1751" s="553">
        <f t="shared" si="1118"/>
        <v>104237.912742</v>
      </c>
      <c r="AF1751" s="282">
        <f t="shared" si="1119"/>
        <v>0</v>
      </c>
      <c r="AG1751" s="283">
        <f t="shared" si="1152"/>
        <v>303546.63</v>
      </c>
      <c r="AH1751" s="281">
        <f t="shared" si="1141"/>
        <v>0</v>
      </c>
      <c r="AI1751" s="551">
        <f t="shared" si="1166"/>
        <v>0</v>
      </c>
      <c r="AJ1751" s="549">
        <f t="shared" si="1166"/>
        <v>0</v>
      </c>
      <c r="AK1751" s="549">
        <f t="shared" si="1166"/>
        <v>0</v>
      </c>
      <c r="AL1751" s="282">
        <f t="shared" si="1098"/>
        <v>333700.94999999995</v>
      </c>
      <c r="AM1751" s="281">
        <f t="shared" si="1099"/>
        <v>0</v>
      </c>
      <c r="AN1751" s="549">
        <f t="shared" si="1167"/>
        <v>219108.04376999996</v>
      </c>
      <c r="AO1751" s="549">
        <f t="shared" si="1168"/>
        <v>114592.90622999998</v>
      </c>
      <c r="AP1751" s="549">
        <f t="shared" si="1109"/>
        <v>0</v>
      </c>
      <c r="AQ1751" s="283">
        <f t="shared" si="1170"/>
        <v>333700.94999999995</v>
      </c>
      <c r="AR1751" s="281">
        <f t="shared" si="1158"/>
        <v>0</v>
      </c>
      <c r="AT1751" s="446"/>
      <c r="AU1751" s="344"/>
      <c r="AV1751" s="447" t="str">
        <f t="shared" si="1169"/>
        <v>CA</v>
      </c>
      <c r="AW1751" s="447" t="str">
        <f t="shared" si="1169"/>
        <v>CL</v>
      </c>
      <c r="AX1751" s="447" t="str">
        <f t="shared" si="1169"/>
        <v>AIC</v>
      </c>
      <c r="AY1751" s="447" t="str">
        <f t="shared" si="1100"/>
        <v>ERB</v>
      </c>
      <c r="AZ1751" s="447" t="str">
        <f t="shared" si="1100"/>
        <v>GRB</v>
      </c>
      <c r="BA1751" s="447" t="str">
        <f t="shared" si="1100"/>
        <v>Non-Op</v>
      </c>
      <c r="BC1751" s="445" t="s">
        <v>2279</v>
      </c>
      <c r="BD1751" s="552">
        <f t="shared" si="1133"/>
        <v>303546.63</v>
      </c>
      <c r="BF1751" s="435"/>
      <c r="BG1751" s="435"/>
      <c r="BH1751" s="435"/>
      <c r="BI1751" s="435"/>
      <c r="BJ1751" s="435"/>
      <c r="BK1751" s="435"/>
      <c r="BL1751" s="435"/>
      <c r="BN1751" s="444"/>
    </row>
    <row r="1752" spans="1:66" s="28" customFormat="1" ht="12" customHeight="1">
      <c r="A1752" s="287">
        <v>28300503</v>
      </c>
      <c r="B1752" s="288" t="str">
        <f t="shared" si="1150"/>
        <v>28300503</v>
      </c>
      <c r="C1752" s="444" t="s">
        <v>2035</v>
      </c>
      <c r="D1752" s="445" t="s">
        <v>1162</v>
      </c>
      <c r="E1752" s="445"/>
      <c r="F1752" s="444"/>
      <c r="G1752" s="445"/>
      <c r="H1752" s="547">
        <v>0</v>
      </c>
      <c r="I1752" s="547">
        <v>0</v>
      </c>
      <c r="J1752" s="547">
        <v>0</v>
      </c>
      <c r="K1752" s="547">
        <v>0</v>
      </c>
      <c r="L1752" s="547">
        <v>0</v>
      </c>
      <c r="M1752" s="547">
        <v>0</v>
      </c>
      <c r="N1752" s="547">
        <v>0</v>
      </c>
      <c r="O1752" s="547">
        <v>0</v>
      </c>
      <c r="P1752" s="547">
        <v>0</v>
      </c>
      <c r="Q1752" s="547">
        <v>0</v>
      </c>
      <c r="R1752" s="547">
        <v>0</v>
      </c>
      <c r="S1752" s="547">
        <v>0</v>
      </c>
      <c r="T1752" s="547">
        <v>0</v>
      </c>
      <c r="U1752" s="547"/>
      <c r="V1752" s="547">
        <f t="shared" si="1116"/>
        <v>0</v>
      </c>
      <c r="W1752" s="305"/>
      <c r="X1752" s="305"/>
      <c r="Y1752" s="548">
        <f t="shared" si="1157"/>
        <v>0</v>
      </c>
      <c r="Z1752" s="549">
        <f t="shared" si="1157"/>
        <v>0</v>
      </c>
      <c r="AA1752" s="549">
        <f t="shared" si="1157"/>
        <v>0</v>
      </c>
      <c r="AB1752" s="282">
        <f t="shared" si="1171"/>
        <v>0</v>
      </c>
      <c r="AC1752" s="281">
        <f t="shared" si="1172"/>
        <v>0</v>
      </c>
      <c r="AD1752" s="549">
        <f t="shared" si="1117"/>
        <v>0</v>
      </c>
      <c r="AE1752" s="553">
        <f t="shared" si="1118"/>
        <v>0</v>
      </c>
      <c r="AF1752" s="282">
        <f t="shared" si="1119"/>
        <v>0</v>
      </c>
      <c r="AG1752" s="283">
        <f t="shared" si="1152"/>
        <v>0</v>
      </c>
      <c r="AH1752" s="281">
        <f t="shared" si="1141"/>
        <v>0</v>
      </c>
      <c r="AI1752" s="551">
        <f t="shared" si="1166"/>
        <v>0</v>
      </c>
      <c r="AJ1752" s="549">
        <f t="shared" si="1166"/>
        <v>0</v>
      </c>
      <c r="AK1752" s="549">
        <f t="shared" si="1166"/>
        <v>0</v>
      </c>
      <c r="AL1752" s="282">
        <f t="shared" si="1098"/>
        <v>0</v>
      </c>
      <c r="AM1752" s="281">
        <f t="shared" si="1099"/>
        <v>0</v>
      </c>
      <c r="AN1752" s="549">
        <f t="shared" si="1167"/>
        <v>0</v>
      </c>
      <c r="AO1752" s="549">
        <f t="shared" si="1168"/>
        <v>0</v>
      </c>
      <c r="AP1752" s="549">
        <f t="shared" si="1109"/>
        <v>0</v>
      </c>
      <c r="AQ1752" s="283">
        <f t="shared" si="1170"/>
        <v>0</v>
      </c>
      <c r="AR1752" s="281">
        <f t="shared" si="1158"/>
        <v>0</v>
      </c>
      <c r="AT1752" s="446"/>
      <c r="AU1752" s="344"/>
      <c r="AV1752" s="447" t="str">
        <f t="shared" si="1169"/>
        <v>CA</v>
      </c>
      <c r="AW1752" s="447" t="str">
        <f t="shared" si="1169"/>
        <v>CL</v>
      </c>
      <c r="AX1752" s="447" t="str">
        <f t="shared" si="1169"/>
        <v>AIC</v>
      </c>
      <c r="AY1752" s="447" t="str">
        <f t="shared" si="1100"/>
        <v>ERB</v>
      </c>
      <c r="AZ1752" s="447" t="str">
        <f t="shared" si="1100"/>
        <v>GRB</v>
      </c>
      <c r="BA1752" s="447" t="str">
        <f t="shared" si="1100"/>
        <v>Non-Op</v>
      </c>
      <c r="BC1752" s="449" t="s">
        <v>2100</v>
      </c>
      <c r="BD1752" s="552">
        <f t="shared" si="1133"/>
        <v>0</v>
      </c>
      <c r="BF1752" s="435"/>
      <c r="BG1752" s="435"/>
      <c r="BH1752" s="435"/>
      <c r="BI1752" s="435"/>
      <c r="BJ1752" s="435"/>
      <c r="BK1752" s="435"/>
      <c r="BL1752" s="435"/>
      <c r="BN1752" s="444"/>
    </row>
    <row r="1753" spans="1:66" s="28" customFormat="1" ht="12" customHeight="1">
      <c r="A1753" s="287">
        <v>28300511</v>
      </c>
      <c r="B1753" s="288" t="str">
        <f t="shared" si="1150"/>
        <v>28300511</v>
      </c>
      <c r="C1753" s="444" t="s">
        <v>2036</v>
      </c>
      <c r="D1753" s="445" t="s">
        <v>1165</v>
      </c>
      <c r="E1753" s="445"/>
      <c r="F1753" s="444"/>
      <c r="G1753" s="445"/>
      <c r="H1753" s="547">
        <v>-15822922.49</v>
      </c>
      <c r="I1753" s="547">
        <v>-14890641.17</v>
      </c>
      <c r="J1753" s="547">
        <v>-14098418.109999999</v>
      </c>
      <c r="K1753" s="547">
        <v>-13352605.15</v>
      </c>
      <c r="L1753" s="547">
        <v>-13056236.550000001</v>
      </c>
      <c r="M1753" s="547">
        <v>-12864252.050000001</v>
      </c>
      <c r="N1753" s="547">
        <v>-12357103.17</v>
      </c>
      <c r="O1753" s="547">
        <v>-11801310.869999999</v>
      </c>
      <c r="P1753" s="547">
        <v>-11235646.380000001</v>
      </c>
      <c r="Q1753" s="547">
        <v>-9379084.6600000001</v>
      </c>
      <c r="R1753" s="547">
        <v>-9513838.4900000002</v>
      </c>
      <c r="S1753" s="547">
        <v>-10694904.310000001</v>
      </c>
      <c r="T1753" s="547">
        <v>-22633490.629999999</v>
      </c>
      <c r="U1753" s="547"/>
      <c r="V1753" s="547">
        <f t="shared" si="1116"/>
        <v>-12706020.622500001</v>
      </c>
      <c r="W1753" s="305"/>
      <c r="X1753" s="306"/>
      <c r="Y1753" s="548">
        <f t="shared" si="1157"/>
        <v>0</v>
      </c>
      <c r="Z1753" s="549">
        <f t="shared" si="1157"/>
        <v>0</v>
      </c>
      <c r="AA1753" s="549">
        <f t="shared" si="1157"/>
        <v>0</v>
      </c>
      <c r="AB1753" s="282">
        <f t="shared" si="1171"/>
        <v>-22633490.629999999</v>
      </c>
      <c r="AC1753" s="281">
        <f t="shared" si="1172"/>
        <v>0</v>
      </c>
      <c r="AD1753" s="549">
        <f t="shared" si="1117"/>
        <v>0</v>
      </c>
      <c r="AE1753" s="553">
        <f t="shared" si="1118"/>
        <v>0</v>
      </c>
      <c r="AF1753" s="282">
        <f t="shared" si="1119"/>
        <v>-22633490.629999999</v>
      </c>
      <c r="AG1753" s="283">
        <f t="shared" si="1152"/>
        <v>-22633490.629999999</v>
      </c>
      <c r="AH1753" s="281">
        <f t="shared" si="1141"/>
        <v>0</v>
      </c>
      <c r="AI1753" s="551">
        <f t="shared" si="1166"/>
        <v>0</v>
      </c>
      <c r="AJ1753" s="549">
        <f t="shared" si="1166"/>
        <v>0</v>
      </c>
      <c r="AK1753" s="549">
        <f t="shared" si="1166"/>
        <v>0</v>
      </c>
      <c r="AL1753" s="282">
        <f t="shared" si="1098"/>
        <v>-12706020.622500001</v>
      </c>
      <c r="AM1753" s="281">
        <f t="shared" si="1099"/>
        <v>0</v>
      </c>
      <c r="AN1753" s="549">
        <f t="shared" si="1167"/>
        <v>0</v>
      </c>
      <c r="AO1753" s="549">
        <f t="shared" si="1168"/>
        <v>0</v>
      </c>
      <c r="AP1753" s="549">
        <f t="shared" si="1109"/>
        <v>-12706020.622500001</v>
      </c>
      <c r="AQ1753" s="283">
        <f t="shared" si="1170"/>
        <v>-12706020.622500001</v>
      </c>
      <c r="AR1753" s="281">
        <f t="shared" si="1158"/>
        <v>0</v>
      </c>
      <c r="AT1753" s="446" t="s">
        <v>2075</v>
      </c>
      <c r="AU1753" s="344"/>
      <c r="AV1753" s="447" t="str">
        <f t="shared" si="1169"/>
        <v>CA</v>
      </c>
      <c r="AW1753" s="447" t="str">
        <f t="shared" si="1169"/>
        <v>CL</v>
      </c>
      <c r="AX1753" s="447" t="str">
        <f t="shared" si="1169"/>
        <v>AIC</v>
      </c>
      <c r="AY1753" s="447" t="str">
        <f t="shared" si="1100"/>
        <v>ERB</v>
      </c>
      <c r="AZ1753" s="447" t="str">
        <f t="shared" si="1100"/>
        <v>GRB</v>
      </c>
      <c r="BA1753" s="447" t="str">
        <f t="shared" si="1100"/>
        <v>Non-Op</v>
      </c>
      <c r="BC1753" s="449" t="s">
        <v>2100</v>
      </c>
      <c r="BD1753" s="552">
        <f t="shared" si="1133"/>
        <v>-22633490.629999999</v>
      </c>
      <c r="BF1753" s="435"/>
      <c r="BG1753" s="435"/>
      <c r="BH1753" s="435"/>
      <c r="BI1753" s="435"/>
      <c r="BJ1753" s="435"/>
      <c r="BK1753" s="435"/>
      <c r="BL1753" s="435"/>
      <c r="BN1753" s="444"/>
    </row>
    <row r="1754" spans="1:66" s="28" customFormat="1" ht="12" customHeight="1">
      <c r="A1754" s="321">
        <v>28300541</v>
      </c>
      <c r="B1754" s="288" t="str">
        <f t="shared" si="1150"/>
        <v>28300541</v>
      </c>
      <c r="C1754" s="685" t="s">
        <v>2037</v>
      </c>
      <c r="D1754" s="445" t="s">
        <v>2092</v>
      </c>
      <c r="E1754" s="445"/>
      <c r="F1754" s="289">
        <v>43237</v>
      </c>
      <c r="G1754" s="445"/>
      <c r="H1754" s="547">
        <v>-18092.259999999998</v>
      </c>
      <c r="I1754" s="547">
        <v>-14473.81</v>
      </c>
      <c r="J1754" s="547">
        <v>-10855.36</v>
      </c>
      <c r="K1754" s="547">
        <v>-7236.91</v>
      </c>
      <c r="L1754" s="547">
        <v>-3618.46</v>
      </c>
      <c r="M1754" s="547">
        <v>0</v>
      </c>
      <c r="N1754" s="547">
        <v>0</v>
      </c>
      <c r="O1754" s="547">
        <v>0</v>
      </c>
      <c r="P1754" s="547">
        <v>0</v>
      </c>
      <c r="Q1754" s="547">
        <v>0</v>
      </c>
      <c r="R1754" s="547">
        <v>0</v>
      </c>
      <c r="S1754" s="547">
        <v>0</v>
      </c>
      <c r="T1754" s="547">
        <v>0</v>
      </c>
      <c r="U1754" s="547"/>
      <c r="V1754" s="547">
        <f t="shared" si="1116"/>
        <v>-3769.2224999999999</v>
      </c>
      <c r="W1754" s="285"/>
      <c r="X1754" s="285"/>
      <c r="Y1754" s="548">
        <f t="shared" si="1157"/>
        <v>0</v>
      </c>
      <c r="Z1754" s="549">
        <f t="shared" si="1157"/>
        <v>0</v>
      </c>
      <c r="AA1754" s="549">
        <f t="shared" si="1157"/>
        <v>0</v>
      </c>
      <c r="AB1754" s="282">
        <f t="shared" si="1171"/>
        <v>0</v>
      </c>
      <c r="AC1754" s="281">
        <f t="shared" si="1172"/>
        <v>0</v>
      </c>
      <c r="AD1754" s="549">
        <f t="shared" si="1117"/>
        <v>0</v>
      </c>
      <c r="AE1754" s="553">
        <f t="shared" si="1118"/>
        <v>0</v>
      </c>
      <c r="AF1754" s="282">
        <f t="shared" si="1119"/>
        <v>0</v>
      </c>
      <c r="AG1754" s="283">
        <f t="shared" si="1152"/>
        <v>0</v>
      </c>
      <c r="AH1754" s="281">
        <f t="shared" si="1141"/>
        <v>0</v>
      </c>
      <c r="AI1754" s="551">
        <f t="shared" si="1166"/>
        <v>0</v>
      </c>
      <c r="AJ1754" s="549">
        <f t="shared" si="1166"/>
        <v>-3769.2224999999999</v>
      </c>
      <c r="AK1754" s="549">
        <f t="shared" si="1166"/>
        <v>0</v>
      </c>
      <c r="AL1754" s="282">
        <f t="shared" si="1098"/>
        <v>0</v>
      </c>
      <c r="AM1754" s="281">
        <f t="shared" si="1099"/>
        <v>0</v>
      </c>
      <c r="AN1754" s="549">
        <f t="shared" si="1167"/>
        <v>0</v>
      </c>
      <c r="AO1754" s="549">
        <f t="shared" si="1168"/>
        <v>0</v>
      </c>
      <c r="AP1754" s="549">
        <f t="shared" si="1109"/>
        <v>0</v>
      </c>
      <c r="AQ1754" s="283">
        <f t="shared" ref="AQ1754" si="1173">SUM(AN1754:AP1754)</f>
        <v>0</v>
      </c>
      <c r="AR1754" s="281">
        <f t="shared" si="1158"/>
        <v>0</v>
      </c>
      <c r="AT1754" s="446"/>
      <c r="AU1754" s="344"/>
      <c r="AV1754" s="447" t="str">
        <f t="shared" si="1169"/>
        <v>CA</v>
      </c>
      <c r="AW1754" s="447" t="str">
        <f t="shared" si="1169"/>
        <v>CL</v>
      </c>
      <c r="AX1754" s="447" t="str">
        <f t="shared" si="1169"/>
        <v>AIC</v>
      </c>
      <c r="AY1754" s="447" t="str">
        <f t="shared" si="1100"/>
        <v>ERB</v>
      </c>
      <c r="AZ1754" s="447" t="str">
        <f t="shared" si="1100"/>
        <v>GRB</v>
      </c>
      <c r="BA1754" s="447" t="str">
        <f t="shared" si="1100"/>
        <v>Non-Op</v>
      </c>
      <c r="BC1754" s="445" t="s">
        <v>2279</v>
      </c>
      <c r="BD1754" s="552">
        <f t="shared" si="1133"/>
        <v>0</v>
      </c>
      <c r="BF1754" s="448"/>
      <c r="BG1754" s="448"/>
      <c r="BH1754" s="448"/>
      <c r="BI1754" s="448"/>
      <c r="BJ1754" s="448"/>
      <c r="BK1754" s="448"/>
      <c r="BL1754" s="448"/>
      <c r="BN1754" s="444"/>
    </row>
    <row r="1755" spans="1:66" s="28" customFormat="1" ht="12" customHeight="1">
      <c r="A1755" s="287">
        <v>28300561</v>
      </c>
      <c r="B1755" s="288" t="str">
        <f t="shared" si="1150"/>
        <v>28300561</v>
      </c>
      <c r="C1755" s="444" t="s">
        <v>2038</v>
      </c>
      <c r="D1755" s="445" t="s">
        <v>1163</v>
      </c>
      <c r="E1755" s="445"/>
      <c r="F1755" s="444"/>
      <c r="G1755" s="445"/>
      <c r="H1755" s="547">
        <v>-5447489.9800000004</v>
      </c>
      <c r="I1755" s="547">
        <v>-5401323.8300000001</v>
      </c>
      <c r="J1755" s="547">
        <v>-5355157.68</v>
      </c>
      <c r="K1755" s="547">
        <v>-5308991.54</v>
      </c>
      <c r="L1755" s="547">
        <v>-5262825.3899999997</v>
      </c>
      <c r="M1755" s="547">
        <v>-5216659.24</v>
      </c>
      <c r="N1755" s="547">
        <v>-5170493.09</v>
      </c>
      <c r="O1755" s="547">
        <v>-5124326.9400000004</v>
      </c>
      <c r="P1755" s="547">
        <v>-5078160.8</v>
      </c>
      <c r="Q1755" s="547">
        <v>-5031994.6500000004</v>
      </c>
      <c r="R1755" s="547">
        <v>-4985828.5</v>
      </c>
      <c r="S1755" s="547">
        <v>-4939662.3499999996</v>
      </c>
      <c r="T1755" s="547">
        <v>-4893496.2</v>
      </c>
      <c r="U1755" s="547"/>
      <c r="V1755" s="547">
        <f t="shared" si="1116"/>
        <v>-5170493.0916666659</v>
      </c>
      <c r="W1755" s="285" t="s">
        <v>2039</v>
      </c>
      <c r="X1755" s="285"/>
      <c r="Y1755" s="548">
        <f t="shared" si="1157"/>
        <v>0</v>
      </c>
      <c r="Z1755" s="549">
        <f t="shared" si="1157"/>
        <v>0</v>
      </c>
      <c r="AA1755" s="549">
        <f t="shared" si="1157"/>
        <v>0</v>
      </c>
      <c r="AB1755" s="282">
        <f t="shared" si="1171"/>
        <v>-4893496.2</v>
      </c>
      <c r="AC1755" s="281">
        <f t="shared" si="1172"/>
        <v>0</v>
      </c>
      <c r="AD1755" s="549">
        <f t="shared" si="1117"/>
        <v>-4893496.2</v>
      </c>
      <c r="AE1755" s="553">
        <f t="shared" si="1118"/>
        <v>0</v>
      </c>
      <c r="AF1755" s="282">
        <f t="shared" si="1119"/>
        <v>0</v>
      </c>
      <c r="AG1755" s="283">
        <f t="shared" si="1152"/>
        <v>-4893496.2</v>
      </c>
      <c r="AH1755" s="281">
        <f t="shared" si="1141"/>
        <v>0</v>
      </c>
      <c r="AI1755" s="551">
        <f t="shared" si="1166"/>
        <v>0</v>
      </c>
      <c r="AJ1755" s="549">
        <f t="shared" si="1166"/>
        <v>0</v>
      </c>
      <c r="AK1755" s="549">
        <f t="shared" si="1166"/>
        <v>0</v>
      </c>
      <c r="AL1755" s="282">
        <f t="shared" si="1098"/>
        <v>-5170493.0916666659</v>
      </c>
      <c r="AM1755" s="281">
        <f t="shared" si="1099"/>
        <v>0</v>
      </c>
      <c r="AN1755" s="549">
        <f t="shared" si="1167"/>
        <v>-5170493.0916666659</v>
      </c>
      <c r="AO1755" s="549">
        <f t="shared" si="1168"/>
        <v>0</v>
      </c>
      <c r="AP1755" s="549">
        <f t="shared" si="1109"/>
        <v>0</v>
      </c>
      <c r="AQ1755" s="283">
        <f t="shared" si="1170"/>
        <v>-5170493.0916666659</v>
      </c>
      <c r="AR1755" s="281">
        <f t="shared" si="1158"/>
        <v>0</v>
      </c>
      <c r="AT1755" s="446"/>
      <c r="AU1755" s="344"/>
      <c r="AV1755" s="447" t="str">
        <f t="shared" si="1169"/>
        <v>CA</v>
      </c>
      <c r="AW1755" s="447" t="str">
        <f t="shared" si="1169"/>
        <v>CL</v>
      </c>
      <c r="AX1755" s="447" t="str">
        <f t="shared" si="1169"/>
        <v>AIC</v>
      </c>
      <c r="AY1755" s="447" t="str">
        <f t="shared" si="1100"/>
        <v>ERB</v>
      </c>
      <c r="AZ1755" s="447" t="str">
        <f t="shared" si="1100"/>
        <v>GRB</v>
      </c>
      <c r="BA1755" s="447" t="str">
        <f t="shared" si="1100"/>
        <v>Non-Op</v>
      </c>
      <c r="BC1755" s="445" t="s">
        <v>2279</v>
      </c>
      <c r="BD1755" s="552">
        <f t="shared" si="1133"/>
        <v>-4893496.2</v>
      </c>
      <c r="BF1755" s="435"/>
      <c r="BG1755" s="435"/>
      <c r="BH1755" s="435"/>
      <c r="BI1755" s="435"/>
      <c r="BJ1755" s="435"/>
      <c r="BK1755" s="435"/>
      <c r="BL1755" s="435"/>
      <c r="BN1755" s="444"/>
    </row>
    <row r="1756" spans="1:66" s="28" customFormat="1" ht="12" customHeight="1">
      <c r="A1756" s="287">
        <v>28300581</v>
      </c>
      <c r="B1756" s="288" t="str">
        <f t="shared" si="1150"/>
        <v>28300581</v>
      </c>
      <c r="C1756" s="444" t="s">
        <v>2040</v>
      </c>
      <c r="D1756" s="445" t="s">
        <v>2092</v>
      </c>
      <c r="E1756" s="445"/>
      <c r="F1756" s="444"/>
      <c r="G1756" s="445"/>
      <c r="H1756" s="547">
        <v>280423.49</v>
      </c>
      <c r="I1756" s="547">
        <v>724984.18</v>
      </c>
      <c r="J1756" s="547">
        <v>1017200.71</v>
      </c>
      <c r="K1756" s="547">
        <v>1038779.95</v>
      </c>
      <c r="L1756" s="547">
        <v>848631.88</v>
      </c>
      <c r="M1756" s="547">
        <v>796162.72</v>
      </c>
      <c r="N1756" s="547">
        <v>-2016.3</v>
      </c>
      <c r="O1756" s="547">
        <v>328578.28999999998</v>
      </c>
      <c r="P1756" s="547">
        <v>506279.9</v>
      </c>
      <c r="Q1756" s="547">
        <v>857282.71</v>
      </c>
      <c r="R1756" s="547">
        <v>253935.59</v>
      </c>
      <c r="S1756" s="547">
        <v>912737.64</v>
      </c>
      <c r="T1756" s="547">
        <v>-357198.8</v>
      </c>
      <c r="U1756" s="547"/>
      <c r="V1756" s="547">
        <f t="shared" si="1116"/>
        <v>603680.8012499999</v>
      </c>
      <c r="W1756" s="285"/>
      <c r="X1756" s="285"/>
      <c r="Y1756" s="548">
        <f t="shared" si="1157"/>
        <v>0</v>
      </c>
      <c r="Z1756" s="549">
        <f t="shared" si="1157"/>
        <v>-357198.8</v>
      </c>
      <c r="AA1756" s="549">
        <f t="shared" si="1157"/>
        <v>0</v>
      </c>
      <c r="AB1756" s="282">
        <f t="shared" si="1171"/>
        <v>0</v>
      </c>
      <c r="AC1756" s="281">
        <f t="shared" si="1172"/>
        <v>0</v>
      </c>
      <c r="AD1756" s="549">
        <f t="shared" si="1117"/>
        <v>0</v>
      </c>
      <c r="AE1756" s="553">
        <f t="shared" si="1118"/>
        <v>0</v>
      </c>
      <c r="AF1756" s="282">
        <f t="shared" si="1119"/>
        <v>0</v>
      </c>
      <c r="AG1756" s="283">
        <f t="shared" si="1152"/>
        <v>0</v>
      </c>
      <c r="AH1756" s="281">
        <f t="shared" si="1141"/>
        <v>0</v>
      </c>
      <c r="AI1756" s="551">
        <f t="shared" si="1166"/>
        <v>0</v>
      </c>
      <c r="AJ1756" s="549">
        <f t="shared" si="1166"/>
        <v>603680.8012499999</v>
      </c>
      <c r="AK1756" s="549">
        <f t="shared" si="1166"/>
        <v>0</v>
      </c>
      <c r="AL1756" s="282">
        <f t="shared" si="1098"/>
        <v>0</v>
      </c>
      <c r="AM1756" s="281">
        <f t="shared" si="1099"/>
        <v>0</v>
      </c>
      <c r="AN1756" s="549">
        <f t="shared" si="1167"/>
        <v>0</v>
      </c>
      <c r="AO1756" s="549">
        <f t="shared" si="1168"/>
        <v>0</v>
      </c>
      <c r="AP1756" s="549">
        <f t="shared" si="1109"/>
        <v>0</v>
      </c>
      <c r="AQ1756" s="283">
        <f t="shared" si="1170"/>
        <v>0</v>
      </c>
      <c r="AR1756" s="281">
        <f t="shared" si="1158"/>
        <v>0</v>
      </c>
      <c r="AT1756" s="446"/>
      <c r="AU1756" s="344"/>
      <c r="AV1756" s="447" t="str">
        <f t="shared" si="1169"/>
        <v>CA</v>
      </c>
      <c r="AW1756" s="447" t="str">
        <f t="shared" si="1169"/>
        <v>CL</v>
      </c>
      <c r="AX1756" s="447" t="str">
        <f t="shared" si="1169"/>
        <v>AIC</v>
      </c>
      <c r="AY1756" s="447" t="str">
        <f t="shared" si="1100"/>
        <v>ERB</v>
      </c>
      <c r="AZ1756" s="447" t="str">
        <f t="shared" si="1100"/>
        <v>GRB</v>
      </c>
      <c r="BA1756" s="447" t="str">
        <f t="shared" si="1100"/>
        <v>Non-Op</v>
      </c>
      <c r="BC1756" s="445" t="s">
        <v>2279</v>
      </c>
      <c r="BD1756" s="552">
        <f t="shared" si="1133"/>
        <v>-357198.8</v>
      </c>
      <c r="BF1756" s="435"/>
      <c r="BG1756" s="435"/>
      <c r="BH1756" s="435"/>
      <c r="BI1756" s="435"/>
      <c r="BJ1756" s="435"/>
      <c r="BK1756" s="435"/>
      <c r="BL1756" s="435"/>
      <c r="BN1756" s="444"/>
    </row>
    <row r="1757" spans="1:66" s="28" customFormat="1" ht="12" customHeight="1">
      <c r="A1757" s="287">
        <v>28300651</v>
      </c>
      <c r="B1757" s="288" t="str">
        <f t="shared" si="1150"/>
        <v>28300651</v>
      </c>
      <c r="C1757" s="444" t="s">
        <v>2041</v>
      </c>
      <c r="D1757" s="445" t="s">
        <v>1163</v>
      </c>
      <c r="E1757" s="445"/>
      <c r="F1757" s="444"/>
      <c r="G1757" s="445"/>
      <c r="H1757" s="547">
        <v>-793.65</v>
      </c>
      <c r="I1757" s="547">
        <v>-793.65</v>
      </c>
      <c r="J1757" s="547">
        <v>-793.65</v>
      </c>
      <c r="K1757" s="547">
        <v>-793.65</v>
      </c>
      <c r="L1757" s="547">
        <v>-793.65</v>
      </c>
      <c r="M1757" s="547">
        <v>-793.65</v>
      </c>
      <c r="N1757" s="547">
        <v>-793.65</v>
      </c>
      <c r="O1757" s="547">
        <v>-793.65</v>
      </c>
      <c r="P1757" s="547">
        <v>-793.65</v>
      </c>
      <c r="Q1757" s="547">
        <v>-793.65</v>
      </c>
      <c r="R1757" s="547">
        <v>-793.65</v>
      </c>
      <c r="S1757" s="547">
        <v>-793.65</v>
      </c>
      <c r="T1757" s="547">
        <v>-793.65</v>
      </c>
      <c r="U1757" s="547"/>
      <c r="V1757" s="547">
        <f t="shared" si="1116"/>
        <v>-793.64999999999975</v>
      </c>
      <c r="W1757" s="285" t="s">
        <v>2042</v>
      </c>
      <c r="X1757" s="285"/>
      <c r="Y1757" s="548">
        <f t="shared" si="1157"/>
        <v>0</v>
      </c>
      <c r="Z1757" s="549">
        <f t="shared" si="1157"/>
        <v>0</v>
      </c>
      <c r="AA1757" s="549">
        <f t="shared" si="1157"/>
        <v>0</v>
      </c>
      <c r="AB1757" s="282">
        <f t="shared" si="1171"/>
        <v>-793.65</v>
      </c>
      <c r="AC1757" s="281">
        <f t="shared" si="1172"/>
        <v>0</v>
      </c>
      <c r="AD1757" s="549">
        <f t="shared" si="1117"/>
        <v>-793.65</v>
      </c>
      <c r="AE1757" s="553">
        <f t="shared" si="1118"/>
        <v>0</v>
      </c>
      <c r="AF1757" s="282">
        <f t="shared" si="1119"/>
        <v>0</v>
      </c>
      <c r="AG1757" s="283">
        <f t="shared" si="1152"/>
        <v>-793.65</v>
      </c>
      <c r="AH1757" s="281">
        <f t="shared" si="1141"/>
        <v>0</v>
      </c>
      <c r="AI1757" s="551">
        <f t="shared" si="1166"/>
        <v>0</v>
      </c>
      <c r="AJ1757" s="549">
        <f t="shared" si="1166"/>
        <v>0</v>
      </c>
      <c r="AK1757" s="549">
        <f t="shared" si="1166"/>
        <v>0</v>
      </c>
      <c r="AL1757" s="282">
        <f t="shared" si="1098"/>
        <v>-793.64999999999975</v>
      </c>
      <c r="AM1757" s="281">
        <f t="shared" si="1099"/>
        <v>0</v>
      </c>
      <c r="AN1757" s="549">
        <f t="shared" si="1167"/>
        <v>-793.64999999999975</v>
      </c>
      <c r="AO1757" s="549">
        <f t="shared" si="1168"/>
        <v>0</v>
      </c>
      <c r="AP1757" s="549">
        <f t="shared" si="1109"/>
        <v>0</v>
      </c>
      <c r="AQ1757" s="283">
        <f t="shared" si="1170"/>
        <v>-793.64999999999975</v>
      </c>
      <c r="AR1757" s="281">
        <f t="shared" si="1158"/>
        <v>0</v>
      </c>
      <c r="AT1757" s="446"/>
      <c r="AU1757" s="344"/>
      <c r="AV1757" s="447" t="str">
        <f t="shared" si="1169"/>
        <v>CA</v>
      </c>
      <c r="AW1757" s="447" t="str">
        <f t="shared" si="1169"/>
        <v>CL</v>
      </c>
      <c r="AX1757" s="447" t="str">
        <f t="shared" si="1169"/>
        <v>AIC</v>
      </c>
      <c r="AY1757" s="447" t="str">
        <f t="shared" si="1100"/>
        <v>ERB</v>
      </c>
      <c r="AZ1757" s="447" t="str">
        <f t="shared" si="1100"/>
        <v>GRB</v>
      </c>
      <c r="BA1757" s="447" t="str">
        <f t="shared" si="1100"/>
        <v>Non-Op</v>
      </c>
      <c r="BC1757" s="445" t="s">
        <v>2279</v>
      </c>
      <c r="BD1757" s="552">
        <f t="shared" si="1133"/>
        <v>-793.65</v>
      </c>
      <c r="BF1757" s="435"/>
      <c r="BG1757" s="435"/>
      <c r="BH1757" s="435"/>
      <c r="BI1757" s="435"/>
      <c r="BJ1757" s="435"/>
      <c r="BK1757" s="435"/>
      <c r="BL1757" s="435"/>
      <c r="BN1757" s="444"/>
    </row>
    <row r="1758" spans="1:66" s="28" customFormat="1" ht="12" customHeight="1">
      <c r="A1758" s="287">
        <v>28300661</v>
      </c>
      <c r="B1758" s="288" t="str">
        <f t="shared" si="1150"/>
        <v>28300661</v>
      </c>
      <c r="C1758" s="444" t="s">
        <v>2043</v>
      </c>
      <c r="D1758" s="445" t="s">
        <v>1163</v>
      </c>
      <c r="E1758" s="445"/>
      <c r="F1758" s="444"/>
      <c r="G1758" s="445"/>
      <c r="H1758" s="547">
        <v>-1934137.77</v>
      </c>
      <c r="I1758" s="547">
        <v>-1883649.36</v>
      </c>
      <c r="J1758" s="547">
        <v>-1833160.95</v>
      </c>
      <c r="K1758" s="547">
        <v>-1782672.54</v>
      </c>
      <c r="L1758" s="547">
        <v>-1732184.13</v>
      </c>
      <c r="M1758" s="547">
        <v>-1681695.72</v>
      </c>
      <c r="N1758" s="547">
        <v>-1631207.31</v>
      </c>
      <c r="O1758" s="547">
        <v>-1580718.9</v>
      </c>
      <c r="P1758" s="547">
        <v>-1530230.49</v>
      </c>
      <c r="Q1758" s="547">
        <v>-1479742.08</v>
      </c>
      <c r="R1758" s="547">
        <v>-1429253.67</v>
      </c>
      <c r="S1758" s="547">
        <v>-1378765.26</v>
      </c>
      <c r="T1758" s="547">
        <v>-1328276.8500000001</v>
      </c>
      <c r="U1758" s="547"/>
      <c r="V1758" s="547">
        <f t="shared" si="1116"/>
        <v>-1631207.3099999998</v>
      </c>
      <c r="W1758" s="285" t="s">
        <v>2044</v>
      </c>
      <c r="X1758" s="285"/>
      <c r="Y1758" s="548">
        <f t="shared" si="1157"/>
        <v>0</v>
      </c>
      <c r="Z1758" s="549">
        <f t="shared" si="1157"/>
        <v>0</v>
      </c>
      <c r="AA1758" s="549">
        <f t="shared" si="1157"/>
        <v>0</v>
      </c>
      <c r="AB1758" s="282">
        <f t="shared" si="1171"/>
        <v>-1328276.8500000001</v>
      </c>
      <c r="AC1758" s="281">
        <f t="shared" si="1172"/>
        <v>0</v>
      </c>
      <c r="AD1758" s="549">
        <f t="shared" si="1117"/>
        <v>-1328276.8500000001</v>
      </c>
      <c r="AE1758" s="553">
        <f t="shared" si="1118"/>
        <v>0</v>
      </c>
      <c r="AF1758" s="282">
        <f t="shared" si="1119"/>
        <v>0</v>
      </c>
      <c r="AG1758" s="283">
        <f t="shared" si="1152"/>
        <v>-1328276.8500000001</v>
      </c>
      <c r="AH1758" s="281">
        <f t="shared" si="1141"/>
        <v>0</v>
      </c>
      <c r="AI1758" s="551">
        <f t="shared" si="1166"/>
        <v>0</v>
      </c>
      <c r="AJ1758" s="549">
        <f t="shared" si="1166"/>
        <v>0</v>
      </c>
      <c r="AK1758" s="549">
        <f t="shared" si="1166"/>
        <v>0</v>
      </c>
      <c r="AL1758" s="282">
        <f t="shared" si="1098"/>
        <v>-1631207.3099999998</v>
      </c>
      <c r="AM1758" s="281">
        <f t="shared" si="1099"/>
        <v>0</v>
      </c>
      <c r="AN1758" s="549">
        <f t="shared" si="1167"/>
        <v>-1631207.3099999998</v>
      </c>
      <c r="AO1758" s="549">
        <f t="shared" si="1168"/>
        <v>0</v>
      </c>
      <c r="AP1758" s="549">
        <f t="shared" si="1109"/>
        <v>0</v>
      </c>
      <c r="AQ1758" s="283">
        <f t="shared" si="1170"/>
        <v>-1631207.3099999998</v>
      </c>
      <c r="AR1758" s="281">
        <f t="shared" si="1158"/>
        <v>0</v>
      </c>
      <c r="AT1758" s="446"/>
      <c r="AU1758" s="344"/>
      <c r="AV1758" s="447" t="str">
        <f t="shared" si="1169"/>
        <v>CA</v>
      </c>
      <c r="AW1758" s="447" t="str">
        <f t="shared" si="1169"/>
        <v>CL</v>
      </c>
      <c r="AX1758" s="447" t="str">
        <f t="shared" si="1169"/>
        <v>AIC</v>
      </c>
      <c r="AY1758" s="447" t="str">
        <f t="shared" ref="AY1758:BA1790" si="1174">IF(VALUE(AD1758),AY$7,IF(ISBLANK(AD1758),"",AY$7))</f>
        <v>ERB</v>
      </c>
      <c r="AZ1758" s="447" t="str">
        <f t="shared" si="1174"/>
        <v>GRB</v>
      </c>
      <c r="BA1758" s="447" t="str">
        <f t="shared" si="1174"/>
        <v>Non-Op</v>
      </c>
      <c r="BC1758" s="445" t="s">
        <v>2279</v>
      </c>
      <c r="BD1758" s="552">
        <f t="shared" si="1133"/>
        <v>-1328276.8500000001</v>
      </c>
      <c r="BF1758" s="435"/>
      <c r="BG1758" s="435"/>
      <c r="BH1758" s="435"/>
      <c r="BI1758" s="435"/>
      <c r="BJ1758" s="435"/>
      <c r="BK1758" s="435"/>
      <c r="BL1758" s="435"/>
      <c r="BN1758" s="444"/>
    </row>
    <row r="1759" spans="1:66" s="28" customFormat="1" ht="12" customHeight="1">
      <c r="A1759" s="287">
        <v>28300721</v>
      </c>
      <c r="B1759" s="288" t="str">
        <f t="shared" si="1150"/>
        <v>28300721</v>
      </c>
      <c r="C1759" s="444" t="s">
        <v>3067</v>
      </c>
      <c r="D1759" s="445" t="s">
        <v>1163</v>
      </c>
      <c r="E1759" s="445"/>
      <c r="F1759" s="444"/>
      <c r="G1759" s="445"/>
      <c r="H1759" s="547">
        <v>0</v>
      </c>
      <c r="I1759" s="547">
        <v>0</v>
      </c>
      <c r="J1759" s="547">
        <v>0</v>
      </c>
      <c r="K1759" s="547">
        <v>0</v>
      </c>
      <c r="L1759" s="547">
        <v>0</v>
      </c>
      <c r="M1759" s="547">
        <v>0</v>
      </c>
      <c r="N1759" s="547">
        <v>0</v>
      </c>
      <c r="O1759" s="547">
        <v>0</v>
      </c>
      <c r="P1759" s="547">
        <v>0</v>
      </c>
      <c r="Q1759" s="547">
        <v>0</v>
      </c>
      <c r="R1759" s="547">
        <v>0</v>
      </c>
      <c r="S1759" s="547">
        <v>0</v>
      </c>
      <c r="T1759" s="547">
        <v>0</v>
      </c>
      <c r="U1759" s="547"/>
      <c r="V1759" s="547">
        <f t="shared" ref="V1759:V1814" si="1175">(H1759+T1759+SUM(I1759:S1759)*2)/24</f>
        <v>0</v>
      </c>
      <c r="W1759" s="285" t="s">
        <v>2017</v>
      </c>
      <c r="X1759" s="285"/>
      <c r="Y1759" s="548">
        <f t="shared" si="1157"/>
        <v>0</v>
      </c>
      <c r="Z1759" s="549">
        <f t="shared" si="1157"/>
        <v>0</v>
      </c>
      <c r="AA1759" s="549">
        <f t="shared" si="1157"/>
        <v>0</v>
      </c>
      <c r="AB1759" s="282">
        <f t="shared" si="1171"/>
        <v>0</v>
      </c>
      <c r="AC1759" s="281">
        <f t="shared" si="1172"/>
        <v>0</v>
      </c>
      <c r="AD1759" s="549">
        <f t="shared" ref="AD1759:AD1815" si="1176">IF($D1759=AD$5,$T1759,IF($D1759=AD$4, $T1759*$AK$1,0))</f>
        <v>0</v>
      </c>
      <c r="AE1759" s="553">
        <f t="shared" ref="AE1759:AE1815" si="1177">IF($D1759=AE$5,$T1759,IF($D1759=AE$4, $T1759*$AK$2,0))</f>
        <v>0</v>
      </c>
      <c r="AF1759" s="282">
        <f t="shared" ref="AF1759:AF1815" si="1178">IF($D1759=AF$5,$T1759,IF($D1759=AF$4, $T1759*$AL$2,0))</f>
        <v>0</v>
      </c>
      <c r="AG1759" s="283">
        <f t="shared" si="1152"/>
        <v>0</v>
      </c>
      <c r="AH1759" s="281">
        <f t="shared" si="1141"/>
        <v>0</v>
      </c>
      <c r="AI1759" s="551">
        <f t="shared" si="1166"/>
        <v>0</v>
      </c>
      <c r="AJ1759" s="549">
        <f t="shared" si="1166"/>
        <v>0</v>
      </c>
      <c r="AK1759" s="549">
        <f t="shared" si="1166"/>
        <v>0</v>
      </c>
      <c r="AL1759" s="282">
        <f t="shared" si="1098"/>
        <v>0</v>
      </c>
      <c r="AM1759" s="281">
        <f t="shared" si="1099"/>
        <v>0</v>
      </c>
      <c r="AN1759" s="549">
        <f t="shared" si="1167"/>
        <v>0</v>
      </c>
      <c r="AO1759" s="549">
        <f t="shared" si="1168"/>
        <v>0</v>
      </c>
      <c r="AP1759" s="549">
        <f t="shared" si="1109"/>
        <v>0</v>
      </c>
      <c r="AQ1759" s="283">
        <f t="shared" si="1170"/>
        <v>0</v>
      </c>
      <c r="AR1759" s="281">
        <f t="shared" si="1158"/>
        <v>0</v>
      </c>
      <c r="AT1759" s="446"/>
      <c r="AU1759" s="344"/>
      <c r="AV1759" s="447" t="str">
        <f t="shared" si="1169"/>
        <v>CA</v>
      </c>
      <c r="AW1759" s="447" t="str">
        <f t="shared" si="1169"/>
        <v>CL</v>
      </c>
      <c r="AX1759" s="447" t="str">
        <f t="shared" si="1169"/>
        <v>AIC</v>
      </c>
      <c r="AY1759" s="447" t="str">
        <f t="shared" si="1174"/>
        <v>ERB</v>
      </c>
      <c r="AZ1759" s="447" t="str">
        <f t="shared" si="1174"/>
        <v>GRB</v>
      </c>
      <c r="BA1759" s="447" t="str">
        <f t="shared" si="1174"/>
        <v>Non-Op</v>
      </c>
      <c r="BC1759" s="445" t="s">
        <v>2279</v>
      </c>
      <c r="BD1759" s="552">
        <f t="shared" si="1133"/>
        <v>0</v>
      </c>
      <c r="BF1759" s="435"/>
      <c r="BG1759" s="435"/>
      <c r="BH1759" s="435"/>
      <c r="BI1759" s="435"/>
      <c r="BJ1759" s="435"/>
      <c r="BK1759" s="435"/>
      <c r="BL1759" s="435"/>
      <c r="BN1759" s="444"/>
    </row>
    <row r="1760" spans="1:66" s="28" customFormat="1" ht="12" customHeight="1">
      <c r="A1760" s="287">
        <v>28300731</v>
      </c>
      <c r="B1760" s="288" t="str">
        <f t="shared" si="1150"/>
        <v>28300731</v>
      </c>
      <c r="C1760" s="444" t="s">
        <v>2045</v>
      </c>
      <c r="D1760" s="445" t="s">
        <v>1163</v>
      </c>
      <c r="E1760" s="445"/>
      <c r="F1760" s="444"/>
      <c r="G1760" s="445"/>
      <c r="H1760" s="547">
        <v>0</v>
      </c>
      <c r="I1760" s="547">
        <v>0</v>
      </c>
      <c r="J1760" s="547">
        <v>0</v>
      </c>
      <c r="K1760" s="547">
        <v>0</v>
      </c>
      <c r="L1760" s="547">
        <v>0</v>
      </c>
      <c r="M1760" s="547">
        <v>0</v>
      </c>
      <c r="N1760" s="547">
        <v>0</v>
      </c>
      <c r="O1760" s="547">
        <v>0</v>
      </c>
      <c r="P1760" s="547">
        <v>0</v>
      </c>
      <c r="Q1760" s="547">
        <v>0</v>
      </c>
      <c r="R1760" s="547">
        <v>0</v>
      </c>
      <c r="S1760" s="547">
        <v>0</v>
      </c>
      <c r="T1760" s="547">
        <v>0</v>
      </c>
      <c r="U1760" s="547"/>
      <c r="V1760" s="547">
        <f t="shared" si="1175"/>
        <v>0</v>
      </c>
      <c r="W1760" s="285" t="s">
        <v>2046</v>
      </c>
      <c r="X1760" s="285"/>
      <c r="Y1760" s="548">
        <f t="shared" si="1157"/>
        <v>0</v>
      </c>
      <c r="Z1760" s="549">
        <f t="shared" si="1157"/>
        <v>0</v>
      </c>
      <c r="AA1760" s="549">
        <f t="shared" si="1157"/>
        <v>0</v>
      </c>
      <c r="AB1760" s="282">
        <f t="shared" si="1171"/>
        <v>0</v>
      </c>
      <c r="AC1760" s="281">
        <f t="shared" si="1172"/>
        <v>0</v>
      </c>
      <c r="AD1760" s="549">
        <f t="shared" si="1176"/>
        <v>0</v>
      </c>
      <c r="AE1760" s="553">
        <f t="shared" si="1177"/>
        <v>0</v>
      </c>
      <c r="AF1760" s="282">
        <f t="shared" si="1178"/>
        <v>0</v>
      </c>
      <c r="AG1760" s="283">
        <f t="shared" si="1152"/>
        <v>0</v>
      </c>
      <c r="AH1760" s="281">
        <f t="shared" si="1141"/>
        <v>0</v>
      </c>
      <c r="AI1760" s="551">
        <f t="shared" si="1166"/>
        <v>0</v>
      </c>
      <c r="AJ1760" s="549">
        <f t="shared" si="1166"/>
        <v>0</v>
      </c>
      <c r="AK1760" s="549">
        <f t="shared" si="1166"/>
        <v>0</v>
      </c>
      <c r="AL1760" s="282">
        <f t="shared" ref="AL1760:AL1804" si="1179">V1760-SUM(AI1760:AK1760)</f>
        <v>0</v>
      </c>
      <c r="AM1760" s="281">
        <f t="shared" ref="AM1760:AM1814" si="1180">V1760-SUM(AI1760:AK1760)-AL1760</f>
        <v>0</v>
      </c>
      <c r="AN1760" s="549">
        <f t="shared" si="1167"/>
        <v>0</v>
      </c>
      <c r="AO1760" s="549">
        <f t="shared" si="1168"/>
        <v>0</v>
      </c>
      <c r="AP1760" s="549">
        <f t="shared" si="1109"/>
        <v>0</v>
      </c>
      <c r="AQ1760" s="283">
        <f t="shared" si="1170"/>
        <v>0</v>
      </c>
      <c r="AR1760" s="281">
        <f t="shared" si="1158"/>
        <v>0</v>
      </c>
      <c r="AT1760" s="446"/>
      <c r="AU1760" s="344"/>
      <c r="AV1760" s="447" t="str">
        <f t="shared" si="1169"/>
        <v>CA</v>
      </c>
      <c r="AW1760" s="447" t="str">
        <f t="shared" si="1169"/>
        <v>CL</v>
      </c>
      <c r="AX1760" s="447" t="str">
        <f t="shared" si="1169"/>
        <v>AIC</v>
      </c>
      <c r="AY1760" s="447" t="str">
        <f t="shared" si="1174"/>
        <v>ERB</v>
      </c>
      <c r="AZ1760" s="447" t="str">
        <f t="shared" si="1174"/>
        <v>GRB</v>
      </c>
      <c r="BA1760" s="447" t="str">
        <f t="shared" si="1174"/>
        <v>Non-Op</v>
      </c>
      <c r="BC1760" s="445" t="s">
        <v>2279</v>
      </c>
      <c r="BD1760" s="552">
        <f t="shared" si="1133"/>
        <v>0</v>
      </c>
      <c r="BF1760" s="435"/>
      <c r="BG1760" s="435"/>
      <c r="BH1760" s="435"/>
      <c r="BI1760" s="435"/>
      <c r="BJ1760" s="435"/>
      <c r="BK1760" s="435"/>
      <c r="BL1760" s="435"/>
      <c r="BN1760" s="444"/>
    </row>
    <row r="1761" spans="1:66" s="28" customFormat="1" ht="12" customHeight="1">
      <c r="A1761" s="287">
        <v>28300741</v>
      </c>
      <c r="B1761" s="288" t="str">
        <f t="shared" si="1150"/>
        <v>28300741</v>
      </c>
      <c r="C1761" s="444" t="s">
        <v>2047</v>
      </c>
      <c r="D1761" s="445" t="s">
        <v>1163</v>
      </c>
      <c r="E1761" s="445"/>
      <c r="F1761" s="444"/>
      <c r="G1761" s="445"/>
      <c r="H1761" s="547">
        <v>0</v>
      </c>
      <c r="I1761" s="547">
        <v>0</v>
      </c>
      <c r="J1761" s="547">
        <v>0</v>
      </c>
      <c r="K1761" s="547">
        <v>0</v>
      </c>
      <c r="L1761" s="547">
        <v>0</v>
      </c>
      <c r="M1761" s="547">
        <v>0</v>
      </c>
      <c r="N1761" s="547">
        <v>0</v>
      </c>
      <c r="O1761" s="547">
        <v>0</v>
      </c>
      <c r="P1761" s="547">
        <v>0</v>
      </c>
      <c r="Q1761" s="547">
        <v>0</v>
      </c>
      <c r="R1761" s="547">
        <v>0</v>
      </c>
      <c r="S1761" s="547">
        <v>0</v>
      </c>
      <c r="T1761" s="547">
        <v>0</v>
      </c>
      <c r="U1761" s="547"/>
      <c r="V1761" s="547">
        <f t="shared" si="1175"/>
        <v>0</v>
      </c>
      <c r="W1761" s="285" t="s">
        <v>2048</v>
      </c>
      <c r="X1761" s="285"/>
      <c r="Y1761" s="548">
        <f t="shared" si="1157"/>
        <v>0</v>
      </c>
      <c r="Z1761" s="549">
        <f t="shared" si="1157"/>
        <v>0</v>
      </c>
      <c r="AA1761" s="549">
        <f t="shared" si="1157"/>
        <v>0</v>
      </c>
      <c r="AB1761" s="282">
        <f t="shared" si="1171"/>
        <v>0</v>
      </c>
      <c r="AC1761" s="281">
        <f t="shared" si="1172"/>
        <v>0</v>
      </c>
      <c r="AD1761" s="549">
        <f t="shared" si="1176"/>
        <v>0</v>
      </c>
      <c r="AE1761" s="553">
        <f t="shared" si="1177"/>
        <v>0</v>
      </c>
      <c r="AF1761" s="282">
        <f t="shared" si="1178"/>
        <v>0</v>
      </c>
      <c r="AG1761" s="283">
        <f t="shared" si="1152"/>
        <v>0</v>
      </c>
      <c r="AH1761" s="281">
        <f t="shared" si="1141"/>
        <v>0</v>
      </c>
      <c r="AI1761" s="551">
        <f t="shared" si="1166"/>
        <v>0</v>
      </c>
      <c r="AJ1761" s="549">
        <f t="shared" si="1166"/>
        <v>0</v>
      </c>
      <c r="AK1761" s="549">
        <f t="shared" si="1166"/>
        <v>0</v>
      </c>
      <c r="AL1761" s="282">
        <f t="shared" si="1179"/>
        <v>0</v>
      </c>
      <c r="AM1761" s="281">
        <f t="shared" si="1180"/>
        <v>0</v>
      </c>
      <c r="AN1761" s="549">
        <f t="shared" si="1167"/>
        <v>0</v>
      </c>
      <c r="AO1761" s="549">
        <f t="shared" si="1168"/>
        <v>0</v>
      </c>
      <c r="AP1761" s="549">
        <f t="shared" si="1109"/>
        <v>0</v>
      </c>
      <c r="AQ1761" s="283">
        <f t="shared" si="1170"/>
        <v>0</v>
      </c>
      <c r="AR1761" s="281">
        <f t="shared" si="1158"/>
        <v>0</v>
      </c>
      <c r="AT1761" s="446"/>
      <c r="AU1761" s="344"/>
      <c r="AV1761" s="447" t="str">
        <f t="shared" si="1169"/>
        <v>CA</v>
      </c>
      <c r="AW1761" s="447" t="str">
        <f t="shared" si="1169"/>
        <v>CL</v>
      </c>
      <c r="AX1761" s="447" t="str">
        <f t="shared" si="1169"/>
        <v>AIC</v>
      </c>
      <c r="AY1761" s="447" t="str">
        <f t="shared" si="1174"/>
        <v>ERB</v>
      </c>
      <c r="AZ1761" s="447" t="str">
        <f t="shared" si="1174"/>
        <v>GRB</v>
      </c>
      <c r="BA1761" s="447" t="str">
        <f t="shared" si="1174"/>
        <v>Non-Op</v>
      </c>
      <c r="BC1761" s="445" t="s">
        <v>2279</v>
      </c>
      <c r="BD1761" s="552">
        <f t="shared" si="1133"/>
        <v>0</v>
      </c>
      <c r="BF1761" s="435"/>
      <c r="BG1761" s="435"/>
      <c r="BH1761" s="435"/>
      <c r="BI1761" s="435"/>
      <c r="BJ1761" s="435"/>
      <c r="BK1761" s="435"/>
      <c r="BL1761" s="435"/>
      <c r="BN1761" s="444"/>
    </row>
    <row r="1762" spans="1:66" s="28" customFormat="1" ht="12" customHeight="1">
      <c r="A1762" s="476">
        <v>28300761</v>
      </c>
      <c r="B1762" s="445" t="str">
        <f t="shared" si="1150"/>
        <v>28300761</v>
      </c>
      <c r="C1762" s="444" t="s">
        <v>1684</v>
      </c>
      <c r="D1762" s="445" t="s">
        <v>1165</v>
      </c>
      <c r="E1762" s="445"/>
      <c r="F1762" s="444"/>
      <c r="G1762" s="445"/>
      <c r="H1762" s="547">
        <v>51176.24</v>
      </c>
      <c r="I1762" s="547">
        <v>-65515.72</v>
      </c>
      <c r="J1762" s="547">
        <v>-194302.95</v>
      </c>
      <c r="K1762" s="547">
        <v>-293985.68</v>
      </c>
      <c r="L1762" s="547">
        <v>-281406.13</v>
      </c>
      <c r="M1762" s="547">
        <v>-256736.94</v>
      </c>
      <c r="N1762" s="547">
        <v>-254911.41</v>
      </c>
      <c r="O1762" s="547">
        <v>-240672.17</v>
      </c>
      <c r="P1762" s="547">
        <v>-216443.56</v>
      </c>
      <c r="Q1762" s="547">
        <v>-201733.6</v>
      </c>
      <c r="R1762" s="547">
        <v>-216272.2</v>
      </c>
      <c r="S1762" s="547">
        <v>-64972640.590000004</v>
      </c>
      <c r="T1762" s="547">
        <v>-64627704.649999999</v>
      </c>
      <c r="U1762" s="547"/>
      <c r="V1762" s="547">
        <f t="shared" si="1175"/>
        <v>-8290240.4295833334</v>
      </c>
      <c r="W1762" s="285"/>
      <c r="X1762" s="285"/>
      <c r="Y1762" s="548">
        <f t="shared" si="1157"/>
        <v>0</v>
      </c>
      <c r="Z1762" s="549">
        <f t="shared" si="1157"/>
        <v>0</v>
      </c>
      <c r="AA1762" s="549">
        <f t="shared" si="1157"/>
        <v>0</v>
      </c>
      <c r="AB1762" s="282">
        <f t="shared" si="1171"/>
        <v>-64627704.649999999</v>
      </c>
      <c r="AC1762" s="281">
        <f t="shared" si="1172"/>
        <v>0</v>
      </c>
      <c r="AD1762" s="549">
        <f t="shared" si="1176"/>
        <v>0</v>
      </c>
      <c r="AE1762" s="553">
        <f t="shared" si="1177"/>
        <v>0</v>
      </c>
      <c r="AF1762" s="282">
        <f t="shared" si="1178"/>
        <v>-64627704.649999999</v>
      </c>
      <c r="AG1762" s="283">
        <f t="shared" si="1152"/>
        <v>-64627704.649999999</v>
      </c>
      <c r="AH1762" s="281">
        <f t="shared" si="1141"/>
        <v>0</v>
      </c>
      <c r="AI1762" s="551">
        <f t="shared" si="1166"/>
        <v>0</v>
      </c>
      <c r="AJ1762" s="549">
        <f t="shared" si="1166"/>
        <v>0</v>
      </c>
      <c r="AK1762" s="549">
        <f t="shared" si="1166"/>
        <v>0</v>
      </c>
      <c r="AL1762" s="282">
        <f t="shared" si="1179"/>
        <v>-8290240.4295833334</v>
      </c>
      <c r="AM1762" s="281">
        <f t="shared" si="1180"/>
        <v>0</v>
      </c>
      <c r="AN1762" s="549">
        <f t="shared" si="1167"/>
        <v>0</v>
      </c>
      <c r="AO1762" s="549">
        <f t="shared" si="1168"/>
        <v>0</v>
      </c>
      <c r="AP1762" s="549">
        <f t="shared" si="1109"/>
        <v>-8290240.4295833334</v>
      </c>
      <c r="AQ1762" s="283">
        <f t="shared" si="1170"/>
        <v>-8290240.4295833334</v>
      </c>
      <c r="AR1762" s="281">
        <f t="shared" si="1158"/>
        <v>0</v>
      </c>
      <c r="AT1762" s="446" t="s">
        <v>2070</v>
      </c>
      <c r="AU1762" s="344"/>
      <c r="AV1762" s="447" t="str">
        <f t="shared" si="1169"/>
        <v>CA</v>
      </c>
      <c r="AW1762" s="447" t="str">
        <f t="shared" si="1169"/>
        <v>CL</v>
      </c>
      <c r="AX1762" s="447" t="str">
        <f t="shared" si="1169"/>
        <v>AIC</v>
      </c>
      <c r="AY1762" s="447" t="str">
        <f t="shared" si="1174"/>
        <v>ERB</v>
      </c>
      <c r="AZ1762" s="447" t="str">
        <f t="shared" si="1174"/>
        <v>GRB</v>
      </c>
      <c r="BA1762" s="447" t="str">
        <f t="shared" si="1174"/>
        <v>Non-Op</v>
      </c>
      <c r="BC1762" s="449" t="s">
        <v>2100</v>
      </c>
      <c r="BD1762" s="552">
        <f t="shared" si="1133"/>
        <v>-64627704.649999999</v>
      </c>
      <c r="BF1762" s="435"/>
      <c r="BG1762" s="435"/>
      <c r="BH1762" s="435"/>
      <c r="BI1762" s="435"/>
      <c r="BJ1762" s="435"/>
      <c r="BK1762" s="435"/>
      <c r="BL1762" s="435"/>
      <c r="BN1762" s="444"/>
    </row>
    <row r="1763" spans="1:66" s="28" customFormat="1" ht="12" customHeight="1">
      <c r="A1763" s="476">
        <v>28300771</v>
      </c>
      <c r="B1763" s="445" t="str">
        <f t="shared" si="1150"/>
        <v>28300771</v>
      </c>
      <c r="C1763" s="720" t="s">
        <v>3068</v>
      </c>
      <c r="D1763" s="445" t="s">
        <v>1165</v>
      </c>
      <c r="E1763" s="445"/>
      <c r="F1763" s="289">
        <v>43360</v>
      </c>
      <c r="G1763" s="445"/>
      <c r="H1763" s="547">
        <v>0</v>
      </c>
      <c r="I1763" s="547">
        <v>0</v>
      </c>
      <c r="J1763" s="547">
        <v>0</v>
      </c>
      <c r="K1763" s="547">
        <v>0</v>
      </c>
      <c r="L1763" s="547">
        <v>0</v>
      </c>
      <c r="M1763" s="547">
        <v>0</v>
      </c>
      <c r="N1763" s="547">
        <v>0</v>
      </c>
      <c r="O1763" s="547">
        <v>0</v>
      </c>
      <c r="P1763" s="547">
        <v>0</v>
      </c>
      <c r="Q1763" s="547">
        <v>0</v>
      </c>
      <c r="R1763" s="547">
        <v>0</v>
      </c>
      <c r="S1763" s="547">
        <v>0</v>
      </c>
      <c r="T1763" s="547">
        <v>0</v>
      </c>
      <c r="U1763" s="547"/>
      <c r="V1763" s="547">
        <f t="shared" si="1175"/>
        <v>0</v>
      </c>
      <c r="W1763" s="285"/>
      <c r="X1763" s="285"/>
      <c r="Y1763" s="548">
        <f t="shared" ref="Y1763:AA1784" si="1181">IF($D1763=Y$5,$T1763,0)</f>
        <v>0</v>
      </c>
      <c r="Z1763" s="549">
        <f t="shared" si="1181"/>
        <v>0</v>
      </c>
      <c r="AA1763" s="549">
        <f t="shared" si="1181"/>
        <v>0</v>
      </c>
      <c r="AB1763" s="282">
        <f t="shared" si="1171"/>
        <v>0</v>
      </c>
      <c r="AC1763" s="281">
        <f t="shared" si="1172"/>
        <v>0</v>
      </c>
      <c r="AD1763" s="549">
        <f t="shared" si="1176"/>
        <v>0</v>
      </c>
      <c r="AE1763" s="553">
        <f t="shared" si="1177"/>
        <v>0</v>
      </c>
      <c r="AF1763" s="282">
        <f t="shared" si="1178"/>
        <v>0</v>
      </c>
      <c r="AG1763" s="283">
        <f t="shared" si="1152"/>
        <v>0</v>
      </c>
      <c r="AH1763" s="281">
        <f t="shared" si="1141"/>
        <v>0</v>
      </c>
      <c r="AI1763" s="551">
        <f t="shared" si="1166"/>
        <v>0</v>
      </c>
      <c r="AJ1763" s="549">
        <f t="shared" si="1166"/>
        <v>0</v>
      </c>
      <c r="AK1763" s="549">
        <f t="shared" si="1166"/>
        <v>0</v>
      </c>
      <c r="AL1763" s="282">
        <f t="shared" si="1179"/>
        <v>0</v>
      </c>
      <c r="AM1763" s="281">
        <f t="shared" si="1180"/>
        <v>0</v>
      </c>
      <c r="AN1763" s="549">
        <f t="shared" si="1167"/>
        <v>0</v>
      </c>
      <c r="AO1763" s="549">
        <f t="shared" si="1168"/>
        <v>0</v>
      </c>
      <c r="AP1763" s="549">
        <f t="shared" si="1109"/>
        <v>0</v>
      </c>
      <c r="AQ1763" s="283">
        <f t="shared" ref="AQ1763" si="1182">SUM(AN1763:AP1763)</f>
        <v>0</v>
      </c>
      <c r="AR1763" s="281">
        <f t="shared" si="1158"/>
        <v>0</v>
      </c>
      <c r="AT1763" s="446" t="s">
        <v>2064</v>
      </c>
      <c r="AU1763" s="344"/>
      <c r="AV1763" s="447" t="str">
        <f t="shared" si="1169"/>
        <v>CA</v>
      </c>
      <c r="AW1763" s="447" t="str">
        <f t="shared" si="1169"/>
        <v>CL</v>
      </c>
      <c r="AX1763" s="447" t="str">
        <f t="shared" si="1169"/>
        <v>AIC</v>
      </c>
      <c r="AY1763" s="447" t="str">
        <f t="shared" si="1174"/>
        <v>ERB</v>
      </c>
      <c r="AZ1763" s="447" t="str">
        <f t="shared" si="1174"/>
        <v>GRB</v>
      </c>
      <c r="BA1763" s="447" t="str">
        <f t="shared" si="1174"/>
        <v>Non-Op</v>
      </c>
      <c r="BC1763" s="449" t="s">
        <v>2100</v>
      </c>
      <c r="BD1763" s="552">
        <f t="shared" si="1133"/>
        <v>0</v>
      </c>
      <c r="BF1763" s="448"/>
      <c r="BG1763" s="448"/>
      <c r="BH1763" s="448"/>
      <c r="BI1763" s="448"/>
      <c r="BJ1763" s="448"/>
      <c r="BK1763" s="448"/>
      <c r="BL1763" s="448"/>
      <c r="BN1763" s="444"/>
    </row>
    <row r="1764" spans="1:66" s="28" customFormat="1" ht="12" customHeight="1">
      <c r="A1764" s="523">
        <v>28300791</v>
      </c>
      <c r="B1764" s="451" t="str">
        <f t="shared" si="1150"/>
        <v>28300791</v>
      </c>
      <c r="C1764" s="450" t="s">
        <v>2395</v>
      </c>
      <c r="D1764" s="451" t="s">
        <v>1165</v>
      </c>
      <c r="E1764" s="451"/>
      <c r="F1764" s="291">
        <v>43647</v>
      </c>
      <c r="G1764" s="451"/>
      <c r="H1764" s="556">
        <v>0</v>
      </c>
      <c r="I1764" s="556">
        <v>0</v>
      </c>
      <c r="J1764" s="556">
        <v>0</v>
      </c>
      <c r="K1764" s="556">
        <v>0</v>
      </c>
      <c r="L1764" s="556">
        <v>0</v>
      </c>
      <c r="M1764" s="556">
        <v>0</v>
      </c>
      <c r="N1764" s="556">
        <v>0</v>
      </c>
      <c r="O1764" s="556">
        <v>0</v>
      </c>
      <c r="P1764" s="556">
        <v>0</v>
      </c>
      <c r="Q1764" s="556">
        <v>0</v>
      </c>
      <c r="R1764" s="556">
        <v>0</v>
      </c>
      <c r="S1764" s="556">
        <v>0</v>
      </c>
      <c r="T1764" s="556">
        <v>0</v>
      </c>
      <c r="U1764" s="556"/>
      <c r="V1764" s="556">
        <f t="shared" si="1175"/>
        <v>0</v>
      </c>
      <c r="W1764" s="292"/>
      <c r="X1764" s="292"/>
      <c r="Y1764" s="548">
        <f t="shared" si="1181"/>
        <v>0</v>
      </c>
      <c r="Z1764" s="549">
        <f t="shared" si="1181"/>
        <v>0</v>
      </c>
      <c r="AA1764" s="549">
        <f t="shared" si="1181"/>
        <v>0</v>
      </c>
      <c r="AB1764" s="282">
        <f t="shared" si="1171"/>
        <v>0</v>
      </c>
      <c r="AC1764" s="281">
        <f t="shared" si="1172"/>
        <v>0</v>
      </c>
      <c r="AD1764" s="549">
        <f t="shared" si="1176"/>
        <v>0</v>
      </c>
      <c r="AE1764" s="553">
        <f t="shared" si="1177"/>
        <v>0</v>
      </c>
      <c r="AF1764" s="282">
        <f t="shared" si="1178"/>
        <v>0</v>
      </c>
      <c r="AG1764" s="283">
        <f t="shared" si="1152"/>
        <v>0</v>
      </c>
      <c r="AH1764" s="281">
        <f t="shared" si="1141"/>
        <v>0</v>
      </c>
      <c r="AI1764" s="551">
        <f t="shared" si="1166"/>
        <v>0</v>
      </c>
      <c r="AJ1764" s="549">
        <f t="shared" si="1166"/>
        <v>0</v>
      </c>
      <c r="AK1764" s="549">
        <f t="shared" si="1166"/>
        <v>0</v>
      </c>
      <c r="AL1764" s="282">
        <f t="shared" si="1179"/>
        <v>0</v>
      </c>
      <c r="AM1764" s="281">
        <f t="shared" si="1180"/>
        <v>0</v>
      </c>
      <c r="AN1764" s="549">
        <f t="shared" si="1167"/>
        <v>0</v>
      </c>
      <c r="AO1764" s="549">
        <f t="shared" si="1168"/>
        <v>0</v>
      </c>
      <c r="AP1764" s="549">
        <f t="shared" si="1109"/>
        <v>0</v>
      </c>
      <c r="AQ1764" s="283">
        <f t="shared" ref="AQ1764" si="1183">SUM(AN1764:AP1764)</f>
        <v>0</v>
      </c>
      <c r="AR1764" s="281">
        <f t="shared" si="1158"/>
        <v>0</v>
      </c>
      <c r="AT1764" s="446" t="s">
        <v>2172</v>
      </c>
      <c r="AU1764" s="344"/>
      <c r="AV1764" s="447" t="str">
        <f t="shared" si="1169"/>
        <v>CA</v>
      </c>
      <c r="AW1764" s="447" t="str">
        <f t="shared" si="1169"/>
        <v>CL</v>
      </c>
      <c r="AX1764" s="447" t="str">
        <f t="shared" si="1169"/>
        <v>AIC</v>
      </c>
      <c r="AY1764" s="447" t="str">
        <f t="shared" si="1174"/>
        <v>ERB</v>
      </c>
      <c r="AZ1764" s="447" t="str">
        <f t="shared" si="1174"/>
        <v>GRB</v>
      </c>
      <c r="BA1764" s="447" t="str">
        <f t="shared" si="1174"/>
        <v>Non-Op</v>
      </c>
      <c r="BC1764" s="449" t="s">
        <v>2100</v>
      </c>
      <c r="BD1764" s="552">
        <f t="shared" si="1133"/>
        <v>0</v>
      </c>
      <c r="BF1764" s="435"/>
      <c r="BG1764" s="435"/>
      <c r="BH1764" s="435"/>
      <c r="BI1764" s="435"/>
      <c r="BJ1764" s="435"/>
      <c r="BK1764" s="435"/>
      <c r="BL1764" s="435"/>
      <c r="BN1764" s="444"/>
    </row>
    <row r="1765" spans="1:66" s="28" customFormat="1" ht="12" customHeight="1">
      <c r="A1765" s="523">
        <v>28300801</v>
      </c>
      <c r="B1765" s="451" t="str">
        <f t="shared" si="1150"/>
        <v>28300801</v>
      </c>
      <c r="C1765" s="450" t="s">
        <v>2396</v>
      </c>
      <c r="D1765" s="451" t="s">
        <v>1163</v>
      </c>
      <c r="E1765" s="451"/>
      <c r="F1765" s="291">
        <v>44075</v>
      </c>
      <c r="G1765" s="451"/>
      <c r="H1765" s="556">
        <v>-6277150.3600000003</v>
      </c>
      <c r="I1765" s="556">
        <v>-5867246.3600000003</v>
      </c>
      <c r="J1765" s="556">
        <v>-5520815.3600000003</v>
      </c>
      <c r="K1765" s="556">
        <v>-5192831.3600000003</v>
      </c>
      <c r="L1765" s="556">
        <v>-4870162.3600000003</v>
      </c>
      <c r="M1765" s="556">
        <v>-4587647.3600000003</v>
      </c>
      <c r="N1765" s="556">
        <v>-4332368.3600000003</v>
      </c>
      <c r="O1765" s="556">
        <v>-4047470.36</v>
      </c>
      <c r="P1765" s="556">
        <v>-3750732.36</v>
      </c>
      <c r="Q1765" s="556">
        <v>-3490951.36</v>
      </c>
      <c r="R1765" s="556">
        <v>-3212825.36</v>
      </c>
      <c r="S1765" s="556">
        <v>-2863770.68</v>
      </c>
      <c r="T1765" s="556">
        <v>-2455827.77</v>
      </c>
      <c r="U1765" s="556"/>
      <c r="V1765" s="556">
        <f t="shared" si="1175"/>
        <v>-4341942.5287499996</v>
      </c>
      <c r="W1765" s="292" t="s">
        <v>2397</v>
      </c>
      <c r="X1765" s="292"/>
      <c r="Y1765" s="548">
        <f t="shared" si="1181"/>
        <v>0</v>
      </c>
      <c r="Z1765" s="549">
        <f t="shared" si="1181"/>
        <v>0</v>
      </c>
      <c r="AA1765" s="549">
        <f t="shared" si="1181"/>
        <v>0</v>
      </c>
      <c r="AB1765" s="282">
        <f t="shared" si="1171"/>
        <v>-2455827.77</v>
      </c>
      <c r="AC1765" s="281">
        <f t="shared" si="1172"/>
        <v>0</v>
      </c>
      <c r="AD1765" s="549">
        <f t="shared" si="1176"/>
        <v>-2455827.77</v>
      </c>
      <c r="AE1765" s="553">
        <f t="shared" si="1177"/>
        <v>0</v>
      </c>
      <c r="AF1765" s="282">
        <f t="shared" si="1178"/>
        <v>0</v>
      </c>
      <c r="AG1765" s="283">
        <f t="shared" ref="AG1765:AG1770" si="1184">SUM(AD1765:AF1765)</f>
        <v>-2455827.77</v>
      </c>
      <c r="AH1765" s="281">
        <f t="shared" si="1141"/>
        <v>0</v>
      </c>
      <c r="AI1765" s="551">
        <f t="shared" si="1166"/>
        <v>0</v>
      </c>
      <c r="AJ1765" s="549">
        <f t="shared" si="1166"/>
        <v>0</v>
      </c>
      <c r="AK1765" s="549">
        <f t="shared" si="1166"/>
        <v>0</v>
      </c>
      <c r="AL1765" s="282">
        <f t="shared" si="1179"/>
        <v>-4341942.5287499996</v>
      </c>
      <c r="AM1765" s="281">
        <f t="shared" si="1180"/>
        <v>0</v>
      </c>
      <c r="AN1765" s="549">
        <f t="shared" si="1167"/>
        <v>-4341942.5287499996</v>
      </c>
      <c r="AO1765" s="549">
        <f t="shared" si="1168"/>
        <v>0</v>
      </c>
      <c r="AP1765" s="549">
        <f t="shared" si="1109"/>
        <v>0</v>
      </c>
      <c r="AQ1765" s="283">
        <f t="shared" ref="AQ1765:AQ1776" si="1185">SUM(AN1765:AP1765)</f>
        <v>-4341942.5287499996</v>
      </c>
      <c r="AR1765" s="281">
        <f t="shared" si="1158"/>
        <v>0</v>
      </c>
      <c r="AT1765" s="446"/>
      <c r="AU1765" s="344"/>
      <c r="AV1765" s="447" t="str">
        <f t="shared" si="1169"/>
        <v>CA</v>
      </c>
      <c r="AW1765" s="447" t="str">
        <f t="shared" si="1169"/>
        <v>CL</v>
      </c>
      <c r="AX1765" s="447" t="str">
        <f t="shared" si="1169"/>
        <v>AIC</v>
      </c>
      <c r="AY1765" s="447" t="str">
        <f t="shared" si="1174"/>
        <v>ERB</v>
      </c>
      <c r="AZ1765" s="447" t="str">
        <f t="shared" si="1174"/>
        <v>GRB</v>
      </c>
      <c r="BA1765" s="447" t="str">
        <f t="shared" si="1174"/>
        <v>Non-Op</v>
      </c>
      <c r="BC1765" s="445" t="s">
        <v>2279</v>
      </c>
      <c r="BD1765" s="552">
        <f t="shared" si="1133"/>
        <v>-2455827.77</v>
      </c>
      <c r="BF1765" s="435"/>
      <c r="BG1765" s="435"/>
      <c r="BH1765" s="435"/>
      <c r="BI1765" s="435"/>
      <c r="BJ1765" s="435"/>
      <c r="BK1765" s="435"/>
      <c r="BL1765" s="435"/>
      <c r="BN1765" s="444"/>
    </row>
    <row r="1766" spans="1:66" s="28" customFormat="1" ht="12" customHeight="1">
      <c r="A1766" s="523">
        <v>28300802</v>
      </c>
      <c r="B1766" s="451" t="str">
        <f t="shared" si="1150"/>
        <v>28300802</v>
      </c>
      <c r="C1766" s="450" t="s">
        <v>2398</v>
      </c>
      <c r="D1766" s="451" t="s">
        <v>1164</v>
      </c>
      <c r="E1766" s="451"/>
      <c r="F1766" s="291">
        <v>44075</v>
      </c>
      <c r="G1766" s="451"/>
      <c r="H1766" s="556">
        <v>-1638099.85</v>
      </c>
      <c r="I1766" s="556">
        <v>-1402549.85</v>
      </c>
      <c r="J1766" s="556">
        <v>-1278095.8500000001</v>
      </c>
      <c r="K1766" s="556">
        <v>-1170322.8500000001</v>
      </c>
      <c r="L1766" s="556">
        <v>-1075207.8500000001</v>
      </c>
      <c r="M1766" s="556">
        <v>-1009901.85</v>
      </c>
      <c r="N1766" s="556">
        <v>-969055.85</v>
      </c>
      <c r="O1766" s="556">
        <v>-939955.85</v>
      </c>
      <c r="P1766" s="556">
        <v>-917091.85</v>
      </c>
      <c r="Q1766" s="556">
        <v>-888695.85</v>
      </c>
      <c r="R1766" s="556">
        <v>-836706.85</v>
      </c>
      <c r="S1766" s="556">
        <v>-719633.6</v>
      </c>
      <c r="T1766" s="556">
        <v>-561880.41</v>
      </c>
      <c r="U1766" s="556"/>
      <c r="V1766" s="556">
        <f t="shared" si="1175"/>
        <v>-1025600.6858333332</v>
      </c>
      <c r="W1766" s="292"/>
      <c r="X1766" s="292" t="s">
        <v>1637</v>
      </c>
      <c r="Y1766" s="548">
        <f t="shared" si="1181"/>
        <v>0</v>
      </c>
      <c r="Z1766" s="549">
        <f t="shared" si="1181"/>
        <v>0</v>
      </c>
      <c r="AA1766" s="549">
        <f t="shared" si="1181"/>
        <v>0</v>
      </c>
      <c r="AB1766" s="282">
        <f t="shared" si="1171"/>
        <v>-561880.41</v>
      </c>
      <c r="AC1766" s="281">
        <f t="shared" si="1172"/>
        <v>0</v>
      </c>
      <c r="AD1766" s="549">
        <f t="shared" si="1176"/>
        <v>0</v>
      </c>
      <c r="AE1766" s="553">
        <f t="shared" si="1177"/>
        <v>-561880.41</v>
      </c>
      <c r="AF1766" s="282">
        <f t="shared" si="1178"/>
        <v>0</v>
      </c>
      <c r="AG1766" s="283">
        <f t="shared" si="1184"/>
        <v>-561880.41</v>
      </c>
      <c r="AH1766" s="281">
        <f t="shared" si="1141"/>
        <v>0</v>
      </c>
      <c r="AI1766" s="551">
        <f t="shared" si="1166"/>
        <v>0</v>
      </c>
      <c r="AJ1766" s="549">
        <f t="shared" si="1166"/>
        <v>0</v>
      </c>
      <c r="AK1766" s="549">
        <f t="shared" si="1166"/>
        <v>0</v>
      </c>
      <c r="AL1766" s="282">
        <f t="shared" si="1179"/>
        <v>-1025600.6858333332</v>
      </c>
      <c r="AM1766" s="281">
        <f t="shared" si="1180"/>
        <v>0</v>
      </c>
      <c r="AN1766" s="549">
        <f t="shared" si="1167"/>
        <v>0</v>
      </c>
      <c r="AO1766" s="549">
        <f t="shared" si="1168"/>
        <v>-1025600.6858333332</v>
      </c>
      <c r="AP1766" s="549">
        <f t="shared" ref="AP1766:AP1815" si="1186">IF($D1766=AP$5,$V1766,IF($D1766=AP$4, $V1766*$AL$2,0))</f>
        <v>0</v>
      </c>
      <c r="AQ1766" s="283">
        <f t="shared" si="1185"/>
        <v>-1025600.6858333332</v>
      </c>
      <c r="AR1766" s="281">
        <f t="shared" si="1158"/>
        <v>0</v>
      </c>
      <c r="AT1766" s="446"/>
      <c r="AU1766" s="344"/>
      <c r="AV1766" s="447" t="str">
        <f t="shared" si="1169"/>
        <v>CA</v>
      </c>
      <c r="AW1766" s="447" t="str">
        <f t="shared" si="1169"/>
        <v>CL</v>
      </c>
      <c r="AX1766" s="447" t="str">
        <f t="shared" si="1169"/>
        <v>AIC</v>
      </c>
      <c r="AY1766" s="447" t="str">
        <f t="shared" si="1174"/>
        <v>ERB</v>
      </c>
      <c r="AZ1766" s="447" t="str">
        <f t="shared" si="1174"/>
        <v>GRB</v>
      </c>
      <c r="BA1766" s="447" t="str">
        <f t="shared" si="1174"/>
        <v>Non-Op</v>
      </c>
      <c r="BC1766" s="445" t="s">
        <v>2279</v>
      </c>
      <c r="BD1766" s="552">
        <f t="shared" si="1133"/>
        <v>-561880.41</v>
      </c>
      <c r="BF1766" s="435"/>
      <c r="BG1766" s="435"/>
      <c r="BH1766" s="435"/>
      <c r="BI1766" s="435"/>
      <c r="BJ1766" s="435"/>
      <c r="BK1766" s="435"/>
      <c r="BL1766" s="435"/>
      <c r="BN1766" s="444"/>
    </row>
    <row r="1767" spans="1:66" s="28" customFormat="1" ht="12" customHeight="1">
      <c r="A1767" s="523">
        <v>28300811</v>
      </c>
      <c r="B1767" s="451" t="str">
        <f t="shared" si="1150"/>
        <v>28300811</v>
      </c>
      <c r="C1767" s="450" t="s">
        <v>2399</v>
      </c>
      <c r="D1767" s="451" t="s">
        <v>1163</v>
      </c>
      <c r="E1767" s="451"/>
      <c r="F1767" s="291">
        <v>44075</v>
      </c>
      <c r="G1767" s="451"/>
      <c r="H1767" s="556">
        <v>-14494980.039999999</v>
      </c>
      <c r="I1767" s="556">
        <v>-13548442.039999999</v>
      </c>
      <c r="J1767" s="556">
        <v>-12748474.039999999</v>
      </c>
      <c r="K1767" s="556">
        <v>-11991103.039999999</v>
      </c>
      <c r="L1767" s="556">
        <v>-11246007.039999999</v>
      </c>
      <c r="M1767" s="556">
        <v>-10593632.039999999</v>
      </c>
      <c r="N1767" s="556">
        <v>-10004151.039999999</v>
      </c>
      <c r="O1767" s="556">
        <v>-9346274.0399999991</v>
      </c>
      <c r="P1767" s="556">
        <v>-8661057.0399999991</v>
      </c>
      <c r="Q1767" s="556">
        <v>-8061180.04</v>
      </c>
      <c r="R1767" s="556">
        <v>-7418941.04</v>
      </c>
      <c r="S1767" s="556">
        <v>-6612922.0999999996</v>
      </c>
      <c r="T1767" s="556">
        <v>-5670914.1699999999</v>
      </c>
      <c r="U1767" s="556"/>
      <c r="V1767" s="556">
        <f t="shared" si="1175"/>
        <v>-10026260.883750001</v>
      </c>
      <c r="W1767" s="292" t="s">
        <v>2397</v>
      </c>
      <c r="X1767" s="292"/>
      <c r="Y1767" s="548">
        <f t="shared" si="1181"/>
        <v>0</v>
      </c>
      <c r="Z1767" s="549">
        <f t="shared" si="1181"/>
        <v>0</v>
      </c>
      <c r="AA1767" s="549">
        <f t="shared" si="1181"/>
        <v>0</v>
      </c>
      <c r="AB1767" s="282">
        <f t="shared" si="1171"/>
        <v>-5670914.1699999999</v>
      </c>
      <c r="AC1767" s="281">
        <f t="shared" si="1172"/>
        <v>0</v>
      </c>
      <c r="AD1767" s="549">
        <f t="shared" si="1176"/>
        <v>-5670914.1699999999</v>
      </c>
      <c r="AE1767" s="553">
        <f t="shared" si="1177"/>
        <v>0</v>
      </c>
      <c r="AF1767" s="282">
        <f t="shared" si="1178"/>
        <v>0</v>
      </c>
      <c r="AG1767" s="283">
        <f t="shared" si="1184"/>
        <v>-5670914.1699999999</v>
      </c>
      <c r="AH1767" s="281">
        <f t="shared" si="1141"/>
        <v>0</v>
      </c>
      <c r="AI1767" s="551">
        <f t="shared" si="1166"/>
        <v>0</v>
      </c>
      <c r="AJ1767" s="549">
        <f t="shared" si="1166"/>
        <v>0</v>
      </c>
      <c r="AK1767" s="549">
        <f t="shared" si="1166"/>
        <v>0</v>
      </c>
      <c r="AL1767" s="282">
        <f t="shared" si="1179"/>
        <v>-10026260.883750001</v>
      </c>
      <c r="AM1767" s="281">
        <f t="shared" si="1180"/>
        <v>0</v>
      </c>
      <c r="AN1767" s="549">
        <f t="shared" si="1167"/>
        <v>-10026260.883750001</v>
      </c>
      <c r="AO1767" s="549">
        <f t="shared" si="1168"/>
        <v>0</v>
      </c>
      <c r="AP1767" s="549">
        <f t="shared" si="1186"/>
        <v>0</v>
      </c>
      <c r="AQ1767" s="283">
        <f t="shared" si="1185"/>
        <v>-10026260.883750001</v>
      </c>
      <c r="AR1767" s="281">
        <f t="shared" si="1158"/>
        <v>0</v>
      </c>
      <c r="AT1767" s="446"/>
      <c r="AU1767" s="344"/>
      <c r="AV1767" s="447" t="str">
        <f t="shared" si="1169"/>
        <v>CA</v>
      </c>
      <c r="AW1767" s="447" t="str">
        <f t="shared" si="1169"/>
        <v>CL</v>
      </c>
      <c r="AX1767" s="447" t="str">
        <f t="shared" si="1169"/>
        <v>AIC</v>
      </c>
      <c r="AY1767" s="447" t="str">
        <f t="shared" si="1174"/>
        <v>ERB</v>
      </c>
      <c r="AZ1767" s="447" t="str">
        <f t="shared" si="1174"/>
        <v>GRB</v>
      </c>
      <c r="BA1767" s="447" t="str">
        <f t="shared" si="1174"/>
        <v>Non-Op</v>
      </c>
      <c r="BC1767" s="445" t="s">
        <v>2279</v>
      </c>
      <c r="BD1767" s="552">
        <f t="shared" si="1133"/>
        <v>-5670914.1699999999</v>
      </c>
      <c r="BF1767" s="435"/>
      <c r="BG1767" s="435"/>
      <c r="BH1767" s="435"/>
      <c r="BI1767" s="435"/>
      <c r="BJ1767" s="435"/>
      <c r="BK1767" s="435"/>
      <c r="BL1767" s="435"/>
      <c r="BN1767" s="444"/>
    </row>
    <row r="1768" spans="1:66" s="28" customFormat="1" ht="12" customHeight="1">
      <c r="A1768" s="523">
        <v>28300812</v>
      </c>
      <c r="B1768" s="451" t="str">
        <f t="shared" si="1150"/>
        <v>28300812</v>
      </c>
      <c r="C1768" s="450" t="s">
        <v>2400</v>
      </c>
      <c r="D1768" s="451" t="s">
        <v>1164</v>
      </c>
      <c r="E1768" s="451"/>
      <c r="F1768" s="291">
        <v>44075</v>
      </c>
      <c r="G1768" s="451"/>
      <c r="H1768" s="556">
        <v>1638099.85</v>
      </c>
      <c r="I1768" s="556">
        <v>1402549.85</v>
      </c>
      <c r="J1768" s="556">
        <v>1278095.8500000001</v>
      </c>
      <c r="K1768" s="556">
        <v>1170322.8500000001</v>
      </c>
      <c r="L1768" s="556">
        <v>1075207.8500000001</v>
      </c>
      <c r="M1768" s="556">
        <v>1009901.85</v>
      </c>
      <c r="N1768" s="556">
        <v>969055.85</v>
      </c>
      <c r="O1768" s="556">
        <v>939955.85</v>
      </c>
      <c r="P1768" s="556">
        <v>917091.85</v>
      </c>
      <c r="Q1768" s="556">
        <v>888695.85</v>
      </c>
      <c r="R1768" s="556">
        <v>836706.85</v>
      </c>
      <c r="S1768" s="556">
        <v>719633.6</v>
      </c>
      <c r="T1768" s="556">
        <v>561880.41</v>
      </c>
      <c r="U1768" s="556"/>
      <c r="V1768" s="556">
        <f t="shared" si="1175"/>
        <v>1025600.6858333332</v>
      </c>
      <c r="W1768" s="292"/>
      <c r="X1768" s="292" t="s">
        <v>1637</v>
      </c>
      <c r="Y1768" s="548">
        <f t="shared" si="1181"/>
        <v>0</v>
      </c>
      <c r="Z1768" s="549">
        <f t="shared" si="1181"/>
        <v>0</v>
      </c>
      <c r="AA1768" s="549">
        <f t="shared" si="1181"/>
        <v>0</v>
      </c>
      <c r="AB1768" s="282">
        <f t="shared" si="1171"/>
        <v>561880.41</v>
      </c>
      <c r="AC1768" s="281">
        <f t="shared" si="1172"/>
        <v>0</v>
      </c>
      <c r="AD1768" s="549">
        <f t="shared" si="1176"/>
        <v>0</v>
      </c>
      <c r="AE1768" s="553">
        <f t="shared" si="1177"/>
        <v>561880.41</v>
      </c>
      <c r="AF1768" s="282">
        <f t="shared" si="1178"/>
        <v>0</v>
      </c>
      <c r="AG1768" s="283">
        <f t="shared" si="1184"/>
        <v>561880.41</v>
      </c>
      <c r="AH1768" s="281">
        <f t="shared" si="1141"/>
        <v>0</v>
      </c>
      <c r="AI1768" s="551">
        <f t="shared" ref="AI1768:AK1799" si="1187">IF($D1768=AI$5,$V1768,0)</f>
        <v>0</v>
      </c>
      <c r="AJ1768" s="549">
        <f t="shared" si="1187"/>
        <v>0</v>
      </c>
      <c r="AK1768" s="549">
        <f t="shared" si="1187"/>
        <v>0</v>
      </c>
      <c r="AL1768" s="282">
        <f t="shared" si="1179"/>
        <v>1025600.6858333332</v>
      </c>
      <c r="AM1768" s="281">
        <f t="shared" si="1180"/>
        <v>0</v>
      </c>
      <c r="AN1768" s="549">
        <f t="shared" si="1167"/>
        <v>0</v>
      </c>
      <c r="AO1768" s="549">
        <f t="shared" si="1168"/>
        <v>1025600.6858333332</v>
      </c>
      <c r="AP1768" s="549">
        <f t="shared" si="1186"/>
        <v>0</v>
      </c>
      <c r="AQ1768" s="283">
        <f t="shared" si="1185"/>
        <v>1025600.6858333332</v>
      </c>
      <c r="AR1768" s="281">
        <f t="shared" si="1158"/>
        <v>0</v>
      </c>
      <c r="AT1768" s="446"/>
      <c r="AU1768" s="344"/>
      <c r="AV1768" s="447" t="str">
        <f t="shared" si="1169"/>
        <v>CA</v>
      </c>
      <c r="AW1768" s="447" t="str">
        <f t="shared" si="1169"/>
        <v>CL</v>
      </c>
      <c r="AX1768" s="447" t="str">
        <f t="shared" si="1169"/>
        <v>AIC</v>
      </c>
      <c r="AY1768" s="447" t="str">
        <f t="shared" si="1174"/>
        <v>ERB</v>
      </c>
      <c r="AZ1768" s="447" t="str">
        <f t="shared" si="1174"/>
        <v>GRB</v>
      </c>
      <c r="BA1768" s="447" t="str">
        <f t="shared" si="1174"/>
        <v>Non-Op</v>
      </c>
      <c r="BC1768" s="445" t="s">
        <v>2279</v>
      </c>
      <c r="BD1768" s="552">
        <f t="shared" ref="BD1768:BD1815" si="1188">+T1768</f>
        <v>561880.41</v>
      </c>
      <c r="BF1768" s="435"/>
      <c r="BG1768" s="435"/>
      <c r="BH1768" s="435"/>
      <c r="BI1768" s="435"/>
      <c r="BJ1768" s="435"/>
      <c r="BK1768" s="435"/>
      <c r="BL1768" s="435"/>
      <c r="BN1768" s="444"/>
    </row>
    <row r="1769" spans="1:66" s="28" customFormat="1" ht="12" customHeight="1">
      <c r="A1769" s="523">
        <v>28300821</v>
      </c>
      <c r="B1769" s="451" t="str">
        <f t="shared" si="1150"/>
        <v>28300821</v>
      </c>
      <c r="C1769" s="450" t="s">
        <v>2401</v>
      </c>
      <c r="D1769" s="451" t="s">
        <v>1163</v>
      </c>
      <c r="E1769" s="451"/>
      <c r="F1769" s="291">
        <v>44075</v>
      </c>
      <c r="G1769" s="451"/>
      <c r="H1769" s="556">
        <v>6277150.3600000003</v>
      </c>
      <c r="I1769" s="556">
        <v>5867246.3600000003</v>
      </c>
      <c r="J1769" s="556">
        <v>5520815.3600000003</v>
      </c>
      <c r="K1769" s="556">
        <v>5192831.3600000003</v>
      </c>
      <c r="L1769" s="556">
        <v>4870162.3600000003</v>
      </c>
      <c r="M1769" s="556">
        <v>4587647.3600000003</v>
      </c>
      <c r="N1769" s="556">
        <v>4332368.3600000003</v>
      </c>
      <c r="O1769" s="556">
        <v>4047470.36</v>
      </c>
      <c r="P1769" s="556">
        <v>3750732.36</v>
      </c>
      <c r="Q1769" s="556">
        <v>3490951.36</v>
      </c>
      <c r="R1769" s="556">
        <v>3212825.36</v>
      </c>
      <c r="S1769" s="556">
        <v>2863770.68</v>
      </c>
      <c r="T1769" s="556">
        <v>2455827.77</v>
      </c>
      <c r="U1769" s="556"/>
      <c r="V1769" s="556">
        <f t="shared" si="1175"/>
        <v>4341942.5287499996</v>
      </c>
      <c r="W1769" s="292" t="s">
        <v>2397</v>
      </c>
      <c r="X1769" s="292"/>
      <c r="Y1769" s="548">
        <f t="shared" si="1181"/>
        <v>0</v>
      </c>
      <c r="Z1769" s="549">
        <f t="shared" si="1181"/>
        <v>0</v>
      </c>
      <c r="AA1769" s="549">
        <f t="shared" si="1181"/>
        <v>0</v>
      </c>
      <c r="AB1769" s="282">
        <f t="shared" si="1171"/>
        <v>2455827.77</v>
      </c>
      <c r="AC1769" s="281">
        <f t="shared" si="1172"/>
        <v>0</v>
      </c>
      <c r="AD1769" s="549">
        <f t="shared" si="1176"/>
        <v>2455827.77</v>
      </c>
      <c r="AE1769" s="553">
        <f t="shared" si="1177"/>
        <v>0</v>
      </c>
      <c r="AF1769" s="282">
        <f t="shared" si="1178"/>
        <v>0</v>
      </c>
      <c r="AG1769" s="283">
        <f t="shared" si="1184"/>
        <v>2455827.77</v>
      </c>
      <c r="AH1769" s="281">
        <f t="shared" si="1141"/>
        <v>0</v>
      </c>
      <c r="AI1769" s="551">
        <f t="shared" si="1187"/>
        <v>0</v>
      </c>
      <c r="AJ1769" s="549">
        <f t="shared" si="1187"/>
        <v>0</v>
      </c>
      <c r="AK1769" s="549">
        <f t="shared" si="1187"/>
        <v>0</v>
      </c>
      <c r="AL1769" s="282">
        <f t="shared" si="1179"/>
        <v>4341942.5287499996</v>
      </c>
      <c r="AM1769" s="281">
        <f t="shared" si="1180"/>
        <v>0</v>
      </c>
      <c r="AN1769" s="549">
        <f t="shared" si="1167"/>
        <v>4341942.5287499996</v>
      </c>
      <c r="AO1769" s="549">
        <f t="shared" si="1168"/>
        <v>0</v>
      </c>
      <c r="AP1769" s="549">
        <f t="shared" si="1186"/>
        <v>0</v>
      </c>
      <c r="AQ1769" s="283">
        <f t="shared" si="1185"/>
        <v>4341942.5287499996</v>
      </c>
      <c r="AR1769" s="281">
        <f t="shared" si="1158"/>
        <v>0</v>
      </c>
      <c r="AT1769" s="446"/>
      <c r="AU1769" s="344"/>
      <c r="AV1769" s="447" t="str">
        <f t="shared" si="1169"/>
        <v>CA</v>
      </c>
      <c r="AW1769" s="447" t="str">
        <f t="shared" si="1169"/>
        <v>CL</v>
      </c>
      <c r="AX1769" s="447" t="str">
        <f t="shared" si="1169"/>
        <v>AIC</v>
      </c>
      <c r="AY1769" s="447" t="str">
        <f t="shared" si="1174"/>
        <v>ERB</v>
      </c>
      <c r="AZ1769" s="447" t="str">
        <f t="shared" si="1174"/>
        <v>GRB</v>
      </c>
      <c r="BA1769" s="447" t="str">
        <f t="shared" si="1174"/>
        <v>Non-Op</v>
      </c>
      <c r="BC1769" s="445" t="s">
        <v>2279</v>
      </c>
      <c r="BD1769" s="552">
        <f t="shared" si="1188"/>
        <v>2455827.77</v>
      </c>
      <c r="BF1769" s="435"/>
      <c r="BG1769" s="435"/>
      <c r="BH1769" s="435"/>
      <c r="BI1769" s="435"/>
      <c r="BJ1769" s="435"/>
      <c r="BK1769" s="435"/>
      <c r="BL1769" s="435"/>
      <c r="BN1769" s="444"/>
    </row>
    <row r="1770" spans="1:66" s="28" customFormat="1" ht="12" customHeight="1">
      <c r="A1770" s="523">
        <v>28300831</v>
      </c>
      <c r="B1770" s="451" t="str">
        <f t="shared" si="1150"/>
        <v>28300831</v>
      </c>
      <c r="C1770" s="450" t="s">
        <v>2401</v>
      </c>
      <c r="D1770" s="451" t="s">
        <v>1163</v>
      </c>
      <c r="E1770" s="451"/>
      <c r="F1770" s="291">
        <v>44075</v>
      </c>
      <c r="G1770" s="451"/>
      <c r="H1770" s="556">
        <v>14494980.039999999</v>
      </c>
      <c r="I1770" s="556">
        <v>13548442.039999999</v>
      </c>
      <c r="J1770" s="556">
        <v>12748474.039999999</v>
      </c>
      <c r="K1770" s="556">
        <v>11991103.039999999</v>
      </c>
      <c r="L1770" s="556">
        <v>11246007.039999999</v>
      </c>
      <c r="M1770" s="556">
        <v>10593632.039999999</v>
      </c>
      <c r="N1770" s="556">
        <v>10004151.039999999</v>
      </c>
      <c r="O1770" s="556">
        <v>9346274.0399999991</v>
      </c>
      <c r="P1770" s="556">
        <v>8661057.0399999991</v>
      </c>
      <c r="Q1770" s="556">
        <v>8061180.04</v>
      </c>
      <c r="R1770" s="556">
        <v>7418941.04</v>
      </c>
      <c r="S1770" s="556">
        <v>6612922.0999999996</v>
      </c>
      <c r="T1770" s="556">
        <v>5670914.1699999999</v>
      </c>
      <c r="U1770" s="556"/>
      <c r="V1770" s="556">
        <f t="shared" si="1175"/>
        <v>10026260.883750001</v>
      </c>
      <c r="W1770" s="292" t="s">
        <v>2397</v>
      </c>
      <c r="X1770" s="292"/>
      <c r="Y1770" s="548">
        <f t="shared" si="1181"/>
        <v>0</v>
      </c>
      <c r="Z1770" s="549">
        <f t="shared" si="1181"/>
        <v>0</v>
      </c>
      <c r="AA1770" s="549">
        <f t="shared" si="1181"/>
        <v>0</v>
      </c>
      <c r="AB1770" s="282">
        <f t="shared" si="1171"/>
        <v>5670914.1699999999</v>
      </c>
      <c r="AC1770" s="281">
        <f t="shared" si="1172"/>
        <v>0</v>
      </c>
      <c r="AD1770" s="549">
        <f t="shared" si="1176"/>
        <v>5670914.1699999999</v>
      </c>
      <c r="AE1770" s="553">
        <f t="shared" si="1177"/>
        <v>0</v>
      </c>
      <c r="AF1770" s="282">
        <f t="shared" si="1178"/>
        <v>0</v>
      </c>
      <c r="AG1770" s="283">
        <f t="shared" si="1184"/>
        <v>5670914.1699999999</v>
      </c>
      <c r="AH1770" s="281">
        <f t="shared" si="1141"/>
        <v>0</v>
      </c>
      <c r="AI1770" s="551">
        <f t="shared" si="1187"/>
        <v>0</v>
      </c>
      <c r="AJ1770" s="549">
        <f t="shared" si="1187"/>
        <v>0</v>
      </c>
      <c r="AK1770" s="549">
        <f t="shared" si="1187"/>
        <v>0</v>
      </c>
      <c r="AL1770" s="282">
        <f t="shared" si="1179"/>
        <v>10026260.883750001</v>
      </c>
      <c r="AM1770" s="281">
        <f t="shared" si="1180"/>
        <v>0</v>
      </c>
      <c r="AN1770" s="549">
        <f t="shared" si="1167"/>
        <v>10026260.883750001</v>
      </c>
      <c r="AO1770" s="549">
        <f t="shared" si="1168"/>
        <v>0</v>
      </c>
      <c r="AP1770" s="549">
        <f t="shared" si="1186"/>
        <v>0</v>
      </c>
      <c r="AQ1770" s="283">
        <f t="shared" si="1185"/>
        <v>10026260.883750001</v>
      </c>
      <c r="AR1770" s="281">
        <f t="shared" si="1158"/>
        <v>0</v>
      </c>
      <c r="AT1770" s="446"/>
      <c r="AU1770" s="344"/>
      <c r="AV1770" s="447" t="str">
        <f t="shared" si="1169"/>
        <v>CA</v>
      </c>
      <c r="AW1770" s="447" t="str">
        <f t="shared" si="1169"/>
        <v>CL</v>
      </c>
      <c r="AX1770" s="447" t="str">
        <f t="shared" si="1169"/>
        <v>AIC</v>
      </c>
      <c r="AY1770" s="447" t="str">
        <f t="shared" si="1174"/>
        <v>ERB</v>
      </c>
      <c r="AZ1770" s="447" t="str">
        <f t="shared" si="1174"/>
        <v>GRB</v>
      </c>
      <c r="BA1770" s="447" t="str">
        <f t="shared" si="1174"/>
        <v>Non-Op</v>
      </c>
      <c r="BC1770" s="445" t="s">
        <v>2279</v>
      </c>
      <c r="BD1770" s="552">
        <f t="shared" si="1188"/>
        <v>5670914.1699999999</v>
      </c>
      <c r="BF1770" s="435"/>
      <c r="BG1770" s="435"/>
      <c r="BH1770" s="435"/>
      <c r="BI1770" s="435"/>
      <c r="BJ1770" s="435"/>
      <c r="BK1770" s="435"/>
      <c r="BL1770" s="435"/>
      <c r="BN1770" s="444"/>
    </row>
    <row r="1771" spans="1:66" s="28" customFormat="1" ht="12" customHeight="1">
      <c r="A1771" s="523">
        <v>28300841</v>
      </c>
      <c r="B1771" s="451" t="str">
        <f t="shared" si="1150"/>
        <v>28300841</v>
      </c>
      <c r="C1771" s="450" t="s">
        <v>2402</v>
      </c>
      <c r="D1771" s="451" t="s">
        <v>1162</v>
      </c>
      <c r="E1771" s="451"/>
      <c r="F1771" s="291">
        <v>44228</v>
      </c>
      <c r="G1771" s="451"/>
      <c r="H1771" s="556">
        <v>-2164040.9700000002</v>
      </c>
      <c r="I1771" s="556">
        <v>-2151603.9300000002</v>
      </c>
      <c r="J1771" s="556">
        <v>-2139166.89</v>
      </c>
      <c r="K1771" s="556">
        <v>-2126729.85</v>
      </c>
      <c r="L1771" s="556">
        <v>-2114292.81</v>
      </c>
      <c r="M1771" s="556">
        <v>-2101855.77</v>
      </c>
      <c r="N1771" s="556">
        <v>-2089418.73</v>
      </c>
      <c r="O1771" s="556">
        <v>-2076981.69</v>
      </c>
      <c r="P1771" s="556">
        <v>-2064544.65</v>
      </c>
      <c r="Q1771" s="556">
        <v>-2052107.61</v>
      </c>
      <c r="R1771" s="556">
        <v>-2039670.57</v>
      </c>
      <c r="S1771" s="556">
        <v>-2027233.53</v>
      </c>
      <c r="T1771" s="556">
        <v>-2014796.49</v>
      </c>
      <c r="U1771" s="556"/>
      <c r="V1771" s="556">
        <f t="shared" si="1175"/>
        <v>-2089418.7300000002</v>
      </c>
      <c r="W1771" s="292"/>
      <c r="X1771" s="292"/>
      <c r="Y1771" s="548">
        <f t="shared" si="1181"/>
        <v>0</v>
      </c>
      <c r="Z1771" s="549">
        <f t="shared" si="1181"/>
        <v>0</v>
      </c>
      <c r="AA1771" s="549">
        <f t="shared" si="1181"/>
        <v>-2014796.49</v>
      </c>
      <c r="AB1771" s="282">
        <f t="shared" si="1171"/>
        <v>0</v>
      </c>
      <c r="AC1771" s="281">
        <f t="shared" si="1172"/>
        <v>0</v>
      </c>
      <c r="AD1771" s="549">
        <f t="shared" si="1176"/>
        <v>0</v>
      </c>
      <c r="AE1771" s="553">
        <f t="shared" si="1177"/>
        <v>0</v>
      </c>
      <c r="AF1771" s="282">
        <f t="shared" si="1178"/>
        <v>0</v>
      </c>
      <c r="AG1771" s="283">
        <f t="shared" ref="AG1771:AG1772" si="1189">SUM(AD1771:AF1771)</f>
        <v>0</v>
      </c>
      <c r="AH1771" s="281">
        <f t="shared" si="1141"/>
        <v>0</v>
      </c>
      <c r="AI1771" s="551">
        <f t="shared" si="1187"/>
        <v>0</v>
      </c>
      <c r="AJ1771" s="549">
        <f t="shared" si="1187"/>
        <v>0</v>
      </c>
      <c r="AK1771" s="549">
        <f t="shared" si="1187"/>
        <v>-2089418.7300000002</v>
      </c>
      <c r="AL1771" s="282">
        <f t="shared" si="1179"/>
        <v>0</v>
      </c>
      <c r="AM1771" s="281">
        <f t="shared" si="1180"/>
        <v>0</v>
      </c>
      <c r="AN1771" s="549">
        <f t="shared" si="1167"/>
        <v>0</v>
      </c>
      <c r="AO1771" s="549">
        <f t="shared" si="1168"/>
        <v>0</v>
      </c>
      <c r="AP1771" s="549">
        <f t="shared" si="1186"/>
        <v>0</v>
      </c>
      <c r="AQ1771" s="283">
        <f t="shared" si="1185"/>
        <v>0</v>
      </c>
      <c r="AR1771" s="281">
        <f t="shared" si="1158"/>
        <v>0</v>
      </c>
      <c r="AT1771" s="446"/>
      <c r="AU1771" s="344"/>
      <c r="AV1771" s="447" t="str">
        <f t="shared" si="1169"/>
        <v>CA</v>
      </c>
      <c r="AW1771" s="447" t="str">
        <f t="shared" si="1169"/>
        <v>CL</v>
      </c>
      <c r="AX1771" s="447" t="str">
        <f t="shared" si="1169"/>
        <v>AIC</v>
      </c>
      <c r="AY1771" s="447" t="str">
        <f t="shared" si="1174"/>
        <v>ERB</v>
      </c>
      <c r="AZ1771" s="447" t="str">
        <f t="shared" si="1174"/>
        <v>GRB</v>
      </c>
      <c r="BA1771" s="447" t="str">
        <f t="shared" si="1174"/>
        <v>Non-Op</v>
      </c>
      <c r="BC1771" s="449" t="s">
        <v>2100</v>
      </c>
      <c r="BD1771" s="552">
        <f t="shared" si="1188"/>
        <v>-2014796.49</v>
      </c>
      <c r="BF1771" s="435"/>
      <c r="BG1771" s="435"/>
      <c r="BH1771" s="435"/>
      <c r="BI1771" s="435"/>
      <c r="BJ1771" s="435"/>
      <c r="BK1771" s="435"/>
      <c r="BL1771" s="435"/>
      <c r="BN1771" s="444"/>
    </row>
    <row r="1772" spans="1:66" s="28" customFormat="1" ht="12" customHeight="1">
      <c r="A1772" s="523">
        <v>28300851</v>
      </c>
      <c r="B1772" s="451" t="str">
        <f t="shared" si="1150"/>
        <v>28300851</v>
      </c>
      <c r="C1772" s="450" t="s">
        <v>2391</v>
      </c>
      <c r="D1772" s="451" t="s">
        <v>1165</v>
      </c>
      <c r="E1772" s="451"/>
      <c r="F1772" s="291">
        <v>44228</v>
      </c>
      <c r="G1772" s="451"/>
      <c r="H1772" s="556">
        <v>-1212099.4099999999</v>
      </c>
      <c r="I1772" s="556">
        <v>-1230607.1499999999</v>
      </c>
      <c r="J1772" s="556">
        <v>-1254761.26</v>
      </c>
      <c r="K1772" s="556">
        <v>-1289541.1599999999</v>
      </c>
      <c r="L1772" s="556">
        <v>-1320891.98</v>
      </c>
      <c r="M1772" s="556">
        <v>-1340917.55</v>
      </c>
      <c r="N1772" s="556">
        <v>-1362602.73</v>
      </c>
      <c r="O1772" s="556">
        <v>-1382128.27</v>
      </c>
      <c r="P1772" s="556">
        <v>-1410614.5</v>
      </c>
      <c r="Q1772" s="556">
        <v>-1435809.05</v>
      </c>
      <c r="R1772" s="556">
        <v>-1460620.75</v>
      </c>
      <c r="S1772" s="556">
        <v>-1484650.19</v>
      </c>
      <c r="T1772" s="556">
        <v>-1508130.05</v>
      </c>
      <c r="U1772" s="556"/>
      <c r="V1772" s="556">
        <f t="shared" si="1175"/>
        <v>-1361104.9433333334</v>
      </c>
      <c r="W1772" s="292"/>
      <c r="X1772" s="292"/>
      <c r="Y1772" s="548">
        <f t="shared" si="1181"/>
        <v>0</v>
      </c>
      <c r="Z1772" s="549">
        <f t="shared" si="1181"/>
        <v>0</v>
      </c>
      <c r="AA1772" s="549">
        <f t="shared" si="1181"/>
        <v>0</v>
      </c>
      <c r="AB1772" s="282">
        <f t="shared" si="1171"/>
        <v>-1508130.05</v>
      </c>
      <c r="AC1772" s="281">
        <f t="shared" si="1172"/>
        <v>0</v>
      </c>
      <c r="AD1772" s="549">
        <f t="shared" si="1176"/>
        <v>0</v>
      </c>
      <c r="AE1772" s="553">
        <f t="shared" si="1177"/>
        <v>0</v>
      </c>
      <c r="AF1772" s="282">
        <f t="shared" si="1178"/>
        <v>-1508130.05</v>
      </c>
      <c r="AG1772" s="283">
        <f t="shared" si="1189"/>
        <v>-1508130.05</v>
      </c>
      <c r="AH1772" s="281">
        <f t="shared" si="1141"/>
        <v>0</v>
      </c>
      <c r="AI1772" s="551">
        <f t="shared" si="1187"/>
        <v>0</v>
      </c>
      <c r="AJ1772" s="549">
        <f t="shared" si="1187"/>
        <v>0</v>
      </c>
      <c r="AK1772" s="549">
        <f t="shared" si="1187"/>
        <v>0</v>
      </c>
      <c r="AL1772" s="282">
        <f t="shared" si="1179"/>
        <v>-1361104.9433333334</v>
      </c>
      <c r="AM1772" s="281">
        <f t="shared" si="1180"/>
        <v>0</v>
      </c>
      <c r="AN1772" s="549">
        <f t="shared" si="1167"/>
        <v>0</v>
      </c>
      <c r="AO1772" s="549">
        <f t="shared" si="1168"/>
        <v>0</v>
      </c>
      <c r="AP1772" s="549">
        <f t="shared" si="1186"/>
        <v>-1361104.9433333334</v>
      </c>
      <c r="AQ1772" s="283">
        <f t="shared" si="1185"/>
        <v>-1361104.9433333334</v>
      </c>
      <c r="AR1772" s="281">
        <f t="shared" si="1158"/>
        <v>0</v>
      </c>
      <c r="AT1772" s="446" t="s">
        <v>2066</v>
      </c>
      <c r="AU1772" s="344"/>
      <c r="AV1772" s="447" t="str">
        <f t="shared" si="1169"/>
        <v>CA</v>
      </c>
      <c r="AW1772" s="447" t="str">
        <f t="shared" si="1169"/>
        <v>CL</v>
      </c>
      <c r="AX1772" s="447" t="str">
        <f t="shared" si="1169"/>
        <v>AIC</v>
      </c>
      <c r="AY1772" s="447" t="str">
        <f t="shared" si="1174"/>
        <v>ERB</v>
      </c>
      <c r="AZ1772" s="447" t="str">
        <f t="shared" si="1174"/>
        <v>GRB</v>
      </c>
      <c r="BA1772" s="447" t="str">
        <f t="shared" si="1174"/>
        <v>Non-Op</v>
      </c>
      <c r="BC1772" s="449" t="s">
        <v>2100</v>
      </c>
      <c r="BD1772" s="552">
        <f t="shared" si="1188"/>
        <v>-1508130.05</v>
      </c>
      <c r="BF1772" s="435"/>
      <c r="BG1772" s="435"/>
      <c r="BH1772" s="435"/>
      <c r="BI1772" s="435"/>
      <c r="BJ1772" s="435"/>
      <c r="BK1772" s="435"/>
      <c r="BL1772" s="435"/>
      <c r="BN1772" s="444"/>
    </row>
    <row r="1773" spans="1:66" s="28" customFormat="1" ht="12" customHeight="1">
      <c r="A1773" s="523">
        <v>28300861</v>
      </c>
      <c r="B1773" s="451" t="str">
        <f t="shared" si="1150"/>
        <v>28300861</v>
      </c>
      <c r="C1773" s="450" t="s">
        <v>2518</v>
      </c>
      <c r="D1773" s="451" t="s">
        <v>1163</v>
      </c>
      <c r="E1773" s="451"/>
      <c r="F1773" s="291">
        <v>44348</v>
      </c>
      <c r="G1773" s="451"/>
      <c r="H1773" s="556">
        <v>-3297510.81</v>
      </c>
      <c r="I1773" s="556">
        <v>-2919853.5</v>
      </c>
      <c r="J1773" s="556">
        <v>-2600092.04</v>
      </c>
      <c r="K1773" s="556">
        <v>-2297742.5499999998</v>
      </c>
      <c r="L1773" s="556">
        <v>-1999199.47</v>
      </c>
      <c r="M1773" s="556">
        <v>-1736708.83</v>
      </c>
      <c r="N1773" s="556">
        <v>-1499164.38</v>
      </c>
      <c r="O1773" s="556">
        <v>-1234154.6299999999</v>
      </c>
      <c r="P1773" s="556">
        <v>-957720.23</v>
      </c>
      <c r="Q1773" s="556">
        <v>-715689.74</v>
      </c>
      <c r="R1773" s="556">
        <v>-456918.95</v>
      </c>
      <c r="S1773" s="556">
        <v>-135017.23000000001</v>
      </c>
      <c r="T1773" s="556">
        <v>239763.79</v>
      </c>
      <c r="U1773" s="556"/>
      <c r="V1773" s="556">
        <f t="shared" si="1175"/>
        <v>-1506761.2549999999</v>
      </c>
      <c r="W1773" s="292" t="s">
        <v>2397</v>
      </c>
      <c r="X1773" s="292"/>
      <c r="Y1773" s="548">
        <f t="shared" si="1181"/>
        <v>0</v>
      </c>
      <c r="Z1773" s="549">
        <f t="shared" si="1181"/>
        <v>0</v>
      </c>
      <c r="AA1773" s="549">
        <f t="shared" si="1181"/>
        <v>0</v>
      </c>
      <c r="AB1773" s="282">
        <f t="shared" si="1171"/>
        <v>239763.79</v>
      </c>
      <c r="AC1773" s="281">
        <f t="shared" si="1172"/>
        <v>0</v>
      </c>
      <c r="AD1773" s="549">
        <f t="shared" si="1176"/>
        <v>239763.79</v>
      </c>
      <c r="AE1773" s="553">
        <f t="shared" si="1177"/>
        <v>0</v>
      </c>
      <c r="AF1773" s="282">
        <f t="shared" si="1178"/>
        <v>0</v>
      </c>
      <c r="AG1773" s="283">
        <f t="shared" ref="AG1773:AG1774" si="1190">SUM(AD1773:AF1773)</f>
        <v>239763.79</v>
      </c>
      <c r="AH1773" s="281">
        <f t="shared" si="1141"/>
        <v>0</v>
      </c>
      <c r="AI1773" s="551">
        <f t="shared" si="1187"/>
        <v>0</v>
      </c>
      <c r="AJ1773" s="549">
        <f t="shared" si="1187"/>
        <v>0</v>
      </c>
      <c r="AK1773" s="549">
        <f t="shared" si="1187"/>
        <v>0</v>
      </c>
      <c r="AL1773" s="282">
        <f t="shared" si="1179"/>
        <v>-1506761.2549999999</v>
      </c>
      <c r="AM1773" s="281">
        <f t="shared" si="1180"/>
        <v>0</v>
      </c>
      <c r="AN1773" s="549">
        <f t="shared" si="1167"/>
        <v>-1506761.2549999999</v>
      </c>
      <c r="AO1773" s="549">
        <f t="shared" si="1168"/>
        <v>0</v>
      </c>
      <c r="AP1773" s="549">
        <f t="shared" si="1186"/>
        <v>0</v>
      </c>
      <c r="AQ1773" s="283">
        <f t="shared" si="1185"/>
        <v>-1506761.2549999999</v>
      </c>
      <c r="AR1773" s="281">
        <f t="shared" si="1158"/>
        <v>0</v>
      </c>
      <c r="AT1773" s="446" t="s">
        <v>2064</v>
      </c>
      <c r="AU1773" s="344"/>
      <c r="AV1773" s="447" t="str">
        <f t="shared" si="1169"/>
        <v>CA</v>
      </c>
      <c r="AW1773" s="447" t="str">
        <f t="shared" si="1169"/>
        <v>CL</v>
      </c>
      <c r="AX1773" s="447" t="str">
        <f t="shared" si="1169"/>
        <v>AIC</v>
      </c>
      <c r="AY1773" s="447" t="str">
        <f t="shared" si="1174"/>
        <v>ERB</v>
      </c>
      <c r="AZ1773" s="447" t="str">
        <f t="shared" si="1174"/>
        <v>GRB</v>
      </c>
      <c r="BA1773" s="447" t="str">
        <f t="shared" si="1174"/>
        <v>Non-Op</v>
      </c>
      <c r="BC1773" s="449" t="s">
        <v>2100</v>
      </c>
      <c r="BD1773" s="552">
        <f t="shared" si="1188"/>
        <v>239763.79</v>
      </c>
      <c r="BF1773" s="435"/>
      <c r="BG1773" s="435"/>
      <c r="BH1773" s="435"/>
      <c r="BI1773" s="435"/>
      <c r="BJ1773" s="435"/>
      <c r="BK1773" s="435"/>
      <c r="BL1773" s="435"/>
      <c r="BN1773" s="444"/>
    </row>
    <row r="1774" spans="1:66" s="28" customFormat="1" ht="12" customHeight="1">
      <c r="A1774" s="523">
        <v>28300862</v>
      </c>
      <c r="B1774" s="451" t="str">
        <f t="shared" si="1150"/>
        <v>28300862</v>
      </c>
      <c r="C1774" s="450" t="s">
        <v>2519</v>
      </c>
      <c r="D1774" s="451" t="s">
        <v>1164</v>
      </c>
      <c r="E1774" s="451"/>
      <c r="F1774" s="291">
        <v>44348</v>
      </c>
      <c r="G1774" s="451"/>
      <c r="H1774" s="556">
        <v>-661084.34</v>
      </c>
      <c r="I1774" s="556">
        <v>-563524.76</v>
      </c>
      <c r="J1774" s="556">
        <v>-483303.09</v>
      </c>
      <c r="K1774" s="556">
        <v>-412854.12</v>
      </c>
      <c r="L1774" s="556">
        <v>-350634.73</v>
      </c>
      <c r="M1774" s="556">
        <v>-308216.68</v>
      </c>
      <c r="N1774" s="556">
        <v>-281239.83</v>
      </c>
      <c r="O1774" s="556">
        <v>-261842.25</v>
      </c>
      <c r="P1774" s="556">
        <v>-246306.53</v>
      </c>
      <c r="Q1774" s="556">
        <v>-227353.36</v>
      </c>
      <c r="R1774" s="556">
        <v>-193150.68</v>
      </c>
      <c r="S1774" s="556">
        <v>-117188.6</v>
      </c>
      <c r="T1774" s="556">
        <v>-14354</v>
      </c>
      <c r="U1774" s="556"/>
      <c r="V1774" s="556">
        <f t="shared" si="1175"/>
        <v>-315277.81666666671</v>
      </c>
      <c r="W1774" s="292"/>
      <c r="X1774" s="292" t="s">
        <v>1637</v>
      </c>
      <c r="Y1774" s="548">
        <f t="shared" si="1181"/>
        <v>0</v>
      </c>
      <c r="Z1774" s="549">
        <f t="shared" si="1181"/>
        <v>0</v>
      </c>
      <c r="AA1774" s="549">
        <f t="shared" si="1181"/>
        <v>0</v>
      </c>
      <c r="AB1774" s="282">
        <f t="shared" si="1171"/>
        <v>-14354</v>
      </c>
      <c r="AC1774" s="281">
        <f t="shared" si="1172"/>
        <v>0</v>
      </c>
      <c r="AD1774" s="549">
        <f t="shared" si="1176"/>
        <v>0</v>
      </c>
      <c r="AE1774" s="553">
        <f t="shared" si="1177"/>
        <v>-14354</v>
      </c>
      <c r="AF1774" s="282">
        <f t="shared" si="1178"/>
        <v>0</v>
      </c>
      <c r="AG1774" s="283">
        <f t="shared" si="1190"/>
        <v>-14354</v>
      </c>
      <c r="AH1774" s="281">
        <f t="shared" si="1141"/>
        <v>0</v>
      </c>
      <c r="AI1774" s="551">
        <f t="shared" si="1187"/>
        <v>0</v>
      </c>
      <c r="AJ1774" s="549">
        <f t="shared" si="1187"/>
        <v>0</v>
      </c>
      <c r="AK1774" s="549">
        <f t="shared" si="1187"/>
        <v>0</v>
      </c>
      <c r="AL1774" s="282">
        <f t="shared" si="1179"/>
        <v>-315277.81666666671</v>
      </c>
      <c r="AM1774" s="281">
        <f t="shared" si="1180"/>
        <v>0</v>
      </c>
      <c r="AN1774" s="549">
        <f t="shared" si="1167"/>
        <v>0</v>
      </c>
      <c r="AO1774" s="549">
        <f t="shared" si="1168"/>
        <v>-315277.81666666671</v>
      </c>
      <c r="AP1774" s="549">
        <f t="shared" si="1186"/>
        <v>0</v>
      </c>
      <c r="AQ1774" s="283">
        <f t="shared" si="1185"/>
        <v>-315277.81666666671</v>
      </c>
      <c r="AR1774" s="281">
        <f t="shared" si="1158"/>
        <v>0</v>
      </c>
      <c r="AT1774" s="446" t="s">
        <v>2064</v>
      </c>
      <c r="AU1774" s="344"/>
      <c r="AV1774" s="447" t="str">
        <f t="shared" si="1169"/>
        <v>CA</v>
      </c>
      <c r="AW1774" s="447" t="str">
        <f t="shared" si="1169"/>
        <v>CL</v>
      </c>
      <c r="AX1774" s="447" t="str">
        <f t="shared" si="1169"/>
        <v>AIC</v>
      </c>
      <c r="AY1774" s="447" t="str">
        <f t="shared" si="1174"/>
        <v>ERB</v>
      </c>
      <c r="AZ1774" s="447" t="str">
        <f t="shared" si="1174"/>
        <v>GRB</v>
      </c>
      <c r="BA1774" s="447" t="str">
        <f t="shared" si="1174"/>
        <v>Non-Op</v>
      </c>
      <c r="BC1774" s="449" t="s">
        <v>2100</v>
      </c>
      <c r="BD1774" s="552">
        <f t="shared" si="1188"/>
        <v>-14354</v>
      </c>
      <c r="BF1774" s="435"/>
      <c r="BG1774" s="435"/>
      <c r="BH1774" s="435"/>
      <c r="BI1774" s="435"/>
      <c r="BJ1774" s="435"/>
      <c r="BK1774" s="435"/>
      <c r="BL1774" s="435"/>
      <c r="BN1774" s="444"/>
    </row>
    <row r="1775" spans="1:66" s="28" customFormat="1" ht="12" customHeight="1">
      <c r="A1775" s="523">
        <v>28300871</v>
      </c>
      <c r="B1775" s="451" t="str">
        <f t="shared" si="1150"/>
        <v>28300871</v>
      </c>
      <c r="C1775" s="450" t="s">
        <v>3150</v>
      </c>
      <c r="D1775" s="451" t="s">
        <v>2092</v>
      </c>
      <c r="E1775" s="451"/>
      <c r="F1775" s="291">
        <v>44713</v>
      </c>
      <c r="G1775" s="451"/>
      <c r="H1775" s="556"/>
      <c r="I1775" s="556"/>
      <c r="J1775" s="556"/>
      <c r="K1775" s="556"/>
      <c r="L1775" s="556"/>
      <c r="M1775" s="556"/>
      <c r="N1775" s="556">
        <v>-563535.35</v>
      </c>
      <c r="O1775" s="556">
        <v>-645187.74</v>
      </c>
      <c r="P1775" s="556">
        <v>-731086.1</v>
      </c>
      <c r="Q1775" s="556">
        <v>-806668.25</v>
      </c>
      <c r="R1775" s="556">
        <v>-888431.96</v>
      </c>
      <c r="S1775" s="556">
        <v>-994130</v>
      </c>
      <c r="T1775" s="556">
        <v>-1108462.3999999999</v>
      </c>
      <c r="U1775" s="556"/>
      <c r="V1775" s="556">
        <f t="shared" si="1175"/>
        <v>-431939.21666666673</v>
      </c>
      <c r="W1775" s="292"/>
      <c r="X1775" s="292"/>
      <c r="Y1775" s="548">
        <f t="shared" si="1181"/>
        <v>0</v>
      </c>
      <c r="Z1775" s="549">
        <f t="shared" si="1181"/>
        <v>-1108462.3999999999</v>
      </c>
      <c r="AA1775" s="549">
        <f t="shared" si="1181"/>
        <v>0</v>
      </c>
      <c r="AB1775" s="282">
        <f t="shared" ref="AB1775:AB1776" si="1191">T1775-SUM(Y1775:AA1775)</f>
        <v>0</v>
      </c>
      <c r="AC1775" s="281">
        <f t="shared" ref="AC1775:AC1776" si="1192">T1775-SUM(Y1775:AA1775)-AB1775</f>
        <v>0</v>
      </c>
      <c r="AD1775" s="549">
        <f t="shared" si="1176"/>
        <v>0</v>
      </c>
      <c r="AE1775" s="553">
        <f t="shared" si="1177"/>
        <v>0</v>
      </c>
      <c r="AF1775" s="282">
        <f t="shared" si="1178"/>
        <v>0</v>
      </c>
      <c r="AG1775" s="283">
        <f t="shared" ref="AG1775:AG1776" si="1193">SUM(AD1775:AF1775)</f>
        <v>0</v>
      </c>
      <c r="AH1775" s="281">
        <f t="shared" si="1141"/>
        <v>0</v>
      </c>
      <c r="AI1775" s="551">
        <f t="shared" si="1187"/>
        <v>0</v>
      </c>
      <c r="AJ1775" s="549">
        <f t="shared" si="1187"/>
        <v>-431939.21666666673</v>
      </c>
      <c r="AK1775" s="549">
        <f t="shared" si="1187"/>
        <v>0</v>
      </c>
      <c r="AL1775" s="282">
        <f t="shared" ref="AL1775:AL1776" si="1194">V1775-SUM(AI1775:AK1775)</f>
        <v>0</v>
      </c>
      <c r="AM1775" s="281">
        <f t="shared" ref="AM1775:AM1776" si="1195">V1775-SUM(AI1775:AK1775)-AL1775</f>
        <v>0</v>
      </c>
      <c r="AN1775" s="549">
        <f t="shared" si="1167"/>
        <v>0</v>
      </c>
      <c r="AO1775" s="549">
        <f t="shared" si="1168"/>
        <v>0</v>
      </c>
      <c r="AP1775" s="549">
        <f t="shared" si="1186"/>
        <v>0</v>
      </c>
      <c r="AQ1775" s="283">
        <f t="shared" si="1185"/>
        <v>0</v>
      </c>
      <c r="AR1775" s="281">
        <f t="shared" si="1158"/>
        <v>0</v>
      </c>
      <c r="AT1775" s="446"/>
      <c r="AU1775" s="344"/>
      <c r="AV1775" s="447" t="str">
        <f t="shared" si="1169"/>
        <v>CA</v>
      </c>
      <c r="AW1775" s="447" t="str">
        <f t="shared" si="1169"/>
        <v>CL</v>
      </c>
      <c r="AX1775" s="447" t="str">
        <f t="shared" si="1169"/>
        <v>AIC</v>
      </c>
      <c r="AY1775" s="447" t="str">
        <f t="shared" si="1174"/>
        <v>ERB</v>
      </c>
      <c r="AZ1775" s="447" t="str">
        <f t="shared" si="1174"/>
        <v>GRB</v>
      </c>
      <c r="BA1775" s="447" t="str">
        <f t="shared" si="1174"/>
        <v>Non-Op</v>
      </c>
      <c r="BC1775" s="449" t="s">
        <v>2100</v>
      </c>
      <c r="BD1775" s="552">
        <f t="shared" si="1188"/>
        <v>-1108462.3999999999</v>
      </c>
      <c r="BF1775" s="435"/>
      <c r="BG1775" s="435"/>
      <c r="BH1775" s="435"/>
      <c r="BI1775" s="435"/>
      <c r="BJ1775" s="435"/>
      <c r="BK1775" s="435"/>
      <c r="BL1775" s="435"/>
      <c r="BN1775" s="444"/>
    </row>
    <row r="1776" spans="1:66" s="28" customFormat="1" ht="12" customHeight="1">
      <c r="A1776" s="523">
        <v>28300872</v>
      </c>
      <c r="B1776" s="451" t="str">
        <f t="shared" si="1150"/>
        <v>28300872</v>
      </c>
      <c r="C1776" s="450" t="s">
        <v>3151</v>
      </c>
      <c r="D1776" s="451" t="s">
        <v>2092</v>
      </c>
      <c r="E1776" s="451"/>
      <c r="F1776" s="291">
        <v>44713</v>
      </c>
      <c r="G1776" s="451"/>
      <c r="H1776" s="556"/>
      <c r="I1776" s="556"/>
      <c r="J1776" s="556"/>
      <c r="K1776" s="556"/>
      <c r="L1776" s="556"/>
      <c r="M1776" s="556"/>
      <c r="N1776" s="556">
        <v>-294879.27</v>
      </c>
      <c r="O1776" s="556">
        <v>-311920.98</v>
      </c>
      <c r="P1776" s="556">
        <v>-326750.13</v>
      </c>
      <c r="Q1776" s="556">
        <v>-345680.97</v>
      </c>
      <c r="R1776" s="556">
        <v>-381436.84</v>
      </c>
      <c r="S1776" s="556">
        <v>-433561.15</v>
      </c>
      <c r="T1776" s="556">
        <v>-478899.52</v>
      </c>
      <c r="U1776" s="556"/>
      <c r="V1776" s="556">
        <f t="shared" si="1175"/>
        <v>-194473.25833333339</v>
      </c>
      <c r="W1776" s="292"/>
      <c r="X1776" s="292"/>
      <c r="Y1776" s="548">
        <f t="shared" si="1181"/>
        <v>0</v>
      </c>
      <c r="Z1776" s="549">
        <f t="shared" si="1181"/>
        <v>-478899.52</v>
      </c>
      <c r="AA1776" s="549">
        <f t="shared" si="1181"/>
        <v>0</v>
      </c>
      <c r="AB1776" s="282">
        <f t="shared" si="1191"/>
        <v>0</v>
      </c>
      <c r="AC1776" s="281">
        <f t="shared" si="1192"/>
        <v>0</v>
      </c>
      <c r="AD1776" s="549">
        <f t="shared" si="1176"/>
        <v>0</v>
      </c>
      <c r="AE1776" s="553">
        <f t="shared" si="1177"/>
        <v>0</v>
      </c>
      <c r="AF1776" s="282">
        <f t="shared" si="1178"/>
        <v>0</v>
      </c>
      <c r="AG1776" s="283">
        <f t="shared" si="1193"/>
        <v>0</v>
      </c>
      <c r="AH1776" s="281">
        <f t="shared" si="1141"/>
        <v>0</v>
      </c>
      <c r="AI1776" s="551">
        <f t="shared" si="1187"/>
        <v>0</v>
      </c>
      <c r="AJ1776" s="549">
        <f t="shared" si="1187"/>
        <v>-194473.25833333339</v>
      </c>
      <c r="AK1776" s="549">
        <f t="shared" si="1187"/>
        <v>0</v>
      </c>
      <c r="AL1776" s="282">
        <f t="shared" si="1194"/>
        <v>0</v>
      </c>
      <c r="AM1776" s="281">
        <f t="shared" si="1195"/>
        <v>0</v>
      </c>
      <c r="AN1776" s="549">
        <f t="shared" si="1167"/>
        <v>0</v>
      </c>
      <c r="AO1776" s="549">
        <f t="shared" si="1168"/>
        <v>0</v>
      </c>
      <c r="AP1776" s="549">
        <f t="shared" si="1186"/>
        <v>0</v>
      </c>
      <c r="AQ1776" s="283">
        <f t="shared" si="1185"/>
        <v>0</v>
      </c>
      <c r="AR1776" s="281">
        <f t="shared" si="1158"/>
        <v>0</v>
      </c>
      <c r="AT1776" s="446"/>
      <c r="AU1776" s="344"/>
      <c r="AV1776" s="447" t="str">
        <f t="shared" si="1169"/>
        <v>CA</v>
      </c>
      <c r="AW1776" s="447" t="str">
        <f t="shared" si="1169"/>
        <v>CL</v>
      </c>
      <c r="AX1776" s="447" t="str">
        <f t="shared" si="1169"/>
        <v>AIC</v>
      </c>
      <c r="AY1776" s="447" t="str">
        <f t="shared" si="1174"/>
        <v>ERB</v>
      </c>
      <c r="AZ1776" s="447" t="str">
        <f t="shared" si="1174"/>
        <v>GRB</v>
      </c>
      <c r="BA1776" s="447" t="str">
        <f t="shared" si="1174"/>
        <v>Non-Op</v>
      </c>
      <c r="BC1776" s="449" t="s">
        <v>2100</v>
      </c>
      <c r="BD1776" s="552">
        <f t="shared" si="1188"/>
        <v>-478899.52</v>
      </c>
      <c r="BF1776" s="435"/>
      <c r="BG1776" s="435"/>
      <c r="BH1776" s="435"/>
      <c r="BI1776" s="435"/>
      <c r="BJ1776" s="435"/>
      <c r="BK1776" s="435"/>
      <c r="BL1776" s="435"/>
      <c r="BN1776" s="444"/>
    </row>
    <row r="1777" spans="1:71" s="28" customFormat="1" ht="12" customHeight="1">
      <c r="A1777" s="287">
        <v>28302001</v>
      </c>
      <c r="B1777" s="288" t="str">
        <f t="shared" si="1150"/>
        <v>28302001</v>
      </c>
      <c r="C1777" s="444" t="s">
        <v>2049</v>
      </c>
      <c r="D1777" s="445" t="s">
        <v>1165</v>
      </c>
      <c r="E1777" s="445"/>
      <c r="F1777" s="444"/>
      <c r="G1777" s="445"/>
      <c r="H1777" s="547">
        <v>2926074.88</v>
      </c>
      <c r="I1777" s="547">
        <v>3285813.16</v>
      </c>
      <c r="J1777" s="547">
        <v>3508805.03</v>
      </c>
      <c r="K1777" s="547">
        <v>3214901.07</v>
      </c>
      <c r="L1777" s="547">
        <v>3979861.5</v>
      </c>
      <c r="M1777" s="547">
        <v>4479880.8499999996</v>
      </c>
      <c r="N1777" s="547">
        <v>4414637.18</v>
      </c>
      <c r="O1777" s="547">
        <v>4763407.34</v>
      </c>
      <c r="P1777" s="547">
        <v>5425979.04</v>
      </c>
      <c r="Q1777" s="547">
        <v>5568470.3600000003</v>
      </c>
      <c r="R1777" s="547">
        <v>4793087.6399999997</v>
      </c>
      <c r="S1777" s="547">
        <v>5173698.74</v>
      </c>
      <c r="T1777" s="547">
        <v>4904679.2300000004</v>
      </c>
      <c r="U1777" s="547"/>
      <c r="V1777" s="547">
        <f t="shared" si="1175"/>
        <v>4376993.2470833333</v>
      </c>
      <c r="W1777" s="305"/>
      <c r="X1777" s="305"/>
      <c r="Y1777" s="548">
        <f t="shared" si="1181"/>
        <v>0</v>
      </c>
      <c r="Z1777" s="549">
        <f t="shared" si="1181"/>
        <v>0</v>
      </c>
      <c r="AA1777" s="549">
        <f t="shared" si="1181"/>
        <v>0</v>
      </c>
      <c r="AB1777" s="282">
        <f t="shared" si="1171"/>
        <v>4904679.2300000004</v>
      </c>
      <c r="AC1777" s="281">
        <f t="shared" si="1172"/>
        <v>0</v>
      </c>
      <c r="AD1777" s="549">
        <f t="shared" si="1176"/>
        <v>0</v>
      </c>
      <c r="AE1777" s="553">
        <f t="shared" si="1177"/>
        <v>0</v>
      </c>
      <c r="AF1777" s="282">
        <f t="shared" si="1178"/>
        <v>4904679.2300000004</v>
      </c>
      <c r="AG1777" s="283">
        <f t="shared" si="1152"/>
        <v>4904679.2300000004</v>
      </c>
      <c r="AH1777" s="281">
        <f t="shared" si="1141"/>
        <v>0</v>
      </c>
      <c r="AI1777" s="551">
        <f t="shared" si="1187"/>
        <v>0</v>
      </c>
      <c r="AJ1777" s="549">
        <f t="shared" si="1187"/>
        <v>0</v>
      </c>
      <c r="AK1777" s="549">
        <f t="shared" si="1187"/>
        <v>0</v>
      </c>
      <c r="AL1777" s="282">
        <f t="shared" si="1179"/>
        <v>4376993.2470833333</v>
      </c>
      <c r="AM1777" s="281">
        <f t="shared" si="1180"/>
        <v>0</v>
      </c>
      <c r="AN1777" s="549">
        <f t="shared" si="1167"/>
        <v>0</v>
      </c>
      <c r="AO1777" s="549">
        <f t="shared" si="1168"/>
        <v>0</v>
      </c>
      <c r="AP1777" s="549">
        <f t="shared" si="1186"/>
        <v>4376993.2470833333</v>
      </c>
      <c r="AQ1777" s="283">
        <f t="shared" si="1170"/>
        <v>4376993.2470833333</v>
      </c>
      <c r="AR1777" s="281">
        <f t="shared" si="1158"/>
        <v>0</v>
      </c>
      <c r="AT1777" s="446" t="s">
        <v>2077</v>
      </c>
      <c r="AU1777" s="284"/>
      <c r="AV1777" s="447" t="str">
        <f t="shared" si="1169"/>
        <v>CA</v>
      </c>
      <c r="AW1777" s="447" t="str">
        <f t="shared" si="1169"/>
        <v>CL</v>
      </c>
      <c r="AX1777" s="447" t="str">
        <f t="shared" si="1169"/>
        <v>AIC</v>
      </c>
      <c r="AY1777" s="447" t="str">
        <f t="shared" si="1174"/>
        <v>ERB</v>
      </c>
      <c r="AZ1777" s="447" t="str">
        <f t="shared" si="1174"/>
        <v>GRB</v>
      </c>
      <c r="BA1777" s="447" t="str">
        <f t="shared" si="1174"/>
        <v>Non-Op</v>
      </c>
      <c r="BC1777" s="449" t="s">
        <v>2100</v>
      </c>
      <c r="BD1777" s="552">
        <f t="shared" si="1188"/>
        <v>4904679.2300000004</v>
      </c>
      <c r="BF1777" s="435"/>
      <c r="BG1777" s="435"/>
      <c r="BH1777" s="435"/>
      <c r="BI1777" s="435"/>
      <c r="BJ1777" s="435"/>
      <c r="BK1777" s="435"/>
      <c r="BL1777" s="435"/>
      <c r="BN1777" s="444"/>
    </row>
    <row r="1778" spans="1:71" s="28" customFormat="1" ht="12" customHeight="1">
      <c r="A1778" s="287">
        <v>28302002</v>
      </c>
      <c r="B1778" s="288" t="str">
        <f t="shared" si="1150"/>
        <v>28302002</v>
      </c>
      <c r="C1778" s="444" t="s">
        <v>2050</v>
      </c>
      <c r="D1778" s="445" t="s">
        <v>1165</v>
      </c>
      <c r="E1778" s="445"/>
      <c r="F1778" s="444"/>
      <c r="G1778" s="445"/>
      <c r="H1778" s="547">
        <v>-3362812.04</v>
      </c>
      <c r="I1778" s="547">
        <v>-2796534.54</v>
      </c>
      <c r="J1778" s="547">
        <v>-2699350.81</v>
      </c>
      <c r="K1778" s="547">
        <v>-3083465.37</v>
      </c>
      <c r="L1778" s="547">
        <v>-2491177.12</v>
      </c>
      <c r="M1778" s="547">
        <v>-1157435.67</v>
      </c>
      <c r="N1778" s="547">
        <v>-1448795.48</v>
      </c>
      <c r="O1778" s="547">
        <v>-1396224.72</v>
      </c>
      <c r="P1778" s="547">
        <v>-1438150.39</v>
      </c>
      <c r="Q1778" s="547">
        <v>-1842832.24</v>
      </c>
      <c r="R1778" s="547">
        <v>-3015463.53</v>
      </c>
      <c r="S1778" s="547">
        <v>-2019493.67</v>
      </c>
      <c r="T1778" s="547">
        <v>-1540776.25</v>
      </c>
      <c r="U1778" s="547"/>
      <c r="V1778" s="547">
        <f t="shared" si="1175"/>
        <v>-2153393.1404166664</v>
      </c>
      <c r="W1778" s="305"/>
      <c r="X1778" s="305"/>
      <c r="Y1778" s="548">
        <f t="shared" si="1181"/>
        <v>0</v>
      </c>
      <c r="Z1778" s="549">
        <f t="shared" si="1181"/>
        <v>0</v>
      </c>
      <c r="AA1778" s="549">
        <f t="shared" si="1181"/>
        <v>0</v>
      </c>
      <c r="AB1778" s="282">
        <f t="shared" si="1171"/>
        <v>-1540776.25</v>
      </c>
      <c r="AC1778" s="281">
        <f t="shared" si="1172"/>
        <v>0</v>
      </c>
      <c r="AD1778" s="549">
        <f t="shared" si="1176"/>
        <v>0</v>
      </c>
      <c r="AE1778" s="553">
        <f t="shared" si="1177"/>
        <v>0</v>
      </c>
      <c r="AF1778" s="282">
        <f t="shared" si="1178"/>
        <v>-1540776.25</v>
      </c>
      <c r="AG1778" s="283">
        <f t="shared" si="1152"/>
        <v>-1540776.25</v>
      </c>
      <c r="AH1778" s="281">
        <f t="shared" si="1141"/>
        <v>0</v>
      </c>
      <c r="AI1778" s="551">
        <f t="shared" si="1187"/>
        <v>0</v>
      </c>
      <c r="AJ1778" s="549">
        <f t="shared" si="1187"/>
        <v>0</v>
      </c>
      <c r="AK1778" s="549">
        <f t="shared" si="1187"/>
        <v>0</v>
      </c>
      <c r="AL1778" s="282">
        <f t="shared" si="1179"/>
        <v>-2153393.1404166664</v>
      </c>
      <c r="AM1778" s="281">
        <f t="shared" si="1180"/>
        <v>0</v>
      </c>
      <c r="AN1778" s="549">
        <f t="shared" si="1167"/>
        <v>0</v>
      </c>
      <c r="AO1778" s="549">
        <f t="shared" si="1168"/>
        <v>0</v>
      </c>
      <c r="AP1778" s="549">
        <f t="shared" si="1186"/>
        <v>-2153393.1404166664</v>
      </c>
      <c r="AQ1778" s="283">
        <f t="shared" si="1170"/>
        <v>-2153393.1404166664</v>
      </c>
      <c r="AR1778" s="281">
        <f t="shared" si="1158"/>
        <v>0</v>
      </c>
      <c r="AT1778" s="446" t="s">
        <v>2077</v>
      </c>
      <c r="AU1778" s="284"/>
      <c r="AV1778" s="447" t="str">
        <f t="shared" si="1169"/>
        <v>CA</v>
      </c>
      <c r="AW1778" s="447" t="str">
        <f t="shared" si="1169"/>
        <v>CL</v>
      </c>
      <c r="AX1778" s="447" t="str">
        <f t="shared" si="1169"/>
        <v>AIC</v>
      </c>
      <c r="AY1778" s="447" t="str">
        <f t="shared" si="1174"/>
        <v>ERB</v>
      </c>
      <c r="AZ1778" s="447" t="str">
        <f t="shared" si="1174"/>
        <v>GRB</v>
      </c>
      <c r="BA1778" s="447" t="str">
        <f t="shared" si="1174"/>
        <v>Non-Op</v>
      </c>
      <c r="BC1778" s="449" t="s">
        <v>2100</v>
      </c>
      <c r="BD1778" s="552">
        <f t="shared" si="1188"/>
        <v>-1540776.25</v>
      </c>
      <c r="BF1778" s="435"/>
      <c r="BG1778" s="435"/>
      <c r="BH1778" s="435"/>
      <c r="BI1778" s="435"/>
      <c r="BJ1778" s="435"/>
      <c r="BK1778" s="435"/>
      <c r="BL1778" s="435"/>
      <c r="BN1778" s="444"/>
    </row>
    <row r="1779" spans="1:71" s="28" customFormat="1" ht="12" customHeight="1">
      <c r="A1779" s="287">
        <v>28302011</v>
      </c>
      <c r="B1779" s="288" t="str">
        <f t="shared" si="1150"/>
        <v>28302011</v>
      </c>
      <c r="C1779" s="444" t="s">
        <v>2051</v>
      </c>
      <c r="D1779" s="445" t="s">
        <v>1165</v>
      </c>
      <c r="E1779" s="445"/>
      <c r="F1779" s="444"/>
      <c r="G1779" s="445"/>
      <c r="H1779" s="547">
        <v>-5626078.1299999999</v>
      </c>
      <c r="I1779" s="547">
        <v>-5031370.05</v>
      </c>
      <c r="J1779" s="547">
        <v>-4880428.03</v>
      </c>
      <c r="K1779" s="547">
        <v>-5038653.42</v>
      </c>
      <c r="L1779" s="547">
        <v>-4717159.88</v>
      </c>
      <c r="M1779" s="547">
        <v>-4543877.0199999996</v>
      </c>
      <c r="N1779" s="547">
        <v>-4434720.8</v>
      </c>
      <c r="O1779" s="547">
        <v>-4371463.49</v>
      </c>
      <c r="P1779" s="547">
        <v>-4030412.89</v>
      </c>
      <c r="Q1779" s="547">
        <v>-3845424.74</v>
      </c>
      <c r="R1779" s="547">
        <v>-3751767.3</v>
      </c>
      <c r="S1779" s="547">
        <v>-3430843.09</v>
      </c>
      <c r="T1779" s="547">
        <v>-3067558.75</v>
      </c>
      <c r="U1779" s="547"/>
      <c r="V1779" s="547">
        <f t="shared" si="1175"/>
        <v>-4368578.2624999993</v>
      </c>
      <c r="W1779" s="305"/>
      <c r="X1779" s="305"/>
      <c r="Y1779" s="548">
        <f t="shared" si="1181"/>
        <v>0</v>
      </c>
      <c r="Z1779" s="549">
        <f t="shared" si="1181"/>
        <v>0</v>
      </c>
      <c r="AA1779" s="549">
        <f t="shared" si="1181"/>
        <v>0</v>
      </c>
      <c r="AB1779" s="282">
        <f t="shared" si="1171"/>
        <v>-3067558.75</v>
      </c>
      <c r="AC1779" s="281">
        <f t="shared" si="1172"/>
        <v>0</v>
      </c>
      <c r="AD1779" s="549">
        <f t="shared" si="1176"/>
        <v>0</v>
      </c>
      <c r="AE1779" s="553">
        <f t="shared" si="1177"/>
        <v>0</v>
      </c>
      <c r="AF1779" s="282">
        <f t="shared" si="1178"/>
        <v>-3067558.75</v>
      </c>
      <c r="AG1779" s="283">
        <f t="shared" si="1152"/>
        <v>-3067558.75</v>
      </c>
      <c r="AH1779" s="281">
        <f t="shared" si="1141"/>
        <v>0</v>
      </c>
      <c r="AI1779" s="551">
        <f t="shared" si="1187"/>
        <v>0</v>
      </c>
      <c r="AJ1779" s="549">
        <f t="shared" si="1187"/>
        <v>0</v>
      </c>
      <c r="AK1779" s="549">
        <f t="shared" si="1187"/>
        <v>0</v>
      </c>
      <c r="AL1779" s="282">
        <f t="shared" si="1179"/>
        <v>-4368578.2624999993</v>
      </c>
      <c r="AM1779" s="281">
        <f t="shared" si="1180"/>
        <v>0</v>
      </c>
      <c r="AN1779" s="549">
        <f t="shared" si="1167"/>
        <v>0</v>
      </c>
      <c r="AO1779" s="549">
        <f t="shared" si="1168"/>
        <v>0</v>
      </c>
      <c r="AP1779" s="549">
        <f t="shared" si="1186"/>
        <v>-4368578.2624999993</v>
      </c>
      <c r="AQ1779" s="283">
        <f t="shared" si="1170"/>
        <v>-4368578.2624999993</v>
      </c>
      <c r="AR1779" s="281">
        <f t="shared" si="1158"/>
        <v>0</v>
      </c>
      <c r="AT1779" s="446" t="s">
        <v>2077</v>
      </c>
      <c r="AU1779" s="284"/>
      <c r="AV1779" s="447" t="str">
        <f t="shared" si="1169"/>
        <v>CA</v>
      </c>
      <c r="AW1779" s="447" t="str">
        <f t="shared" si="1169"/>
        <v>CL</v>
      </c>
      <c r="AX1779" s="447" t="str">
        <f t="shared" si="1169"/>
        <v>AIC</v>
      </c>
      <c r="AY1779" s="447" t="str">
        <f t="shared" si="1174"/>
        <v>ERB</v>
      </c>
      <c r="AZ1779" s="447" t="str">
        <f t="shared" si="1174"/>
        <v>GRB</v>
      </c>
      <c r="BA1779" s="447" t="str">
        <f t="shared" si="1174"/>
        <v>Non-Op</v>
      </c>
      <c r="BC1779" s="449" t="s">
        <v>2100</v>
      </c>
      <c r="BD1779" s="552">
        <f t="shared" si="1188"/>
        <v>-3067558.75</v>
      </c>
      <c r="BF1779" s="435"/>
      <c r="BG1779" s="435"/>
      <c r="BH1779" s="435"/>
      <c r="BI1779" s="435"/>
      <c r="BJ1779" s="435"/>
      <c r="BK1779" s="435"/>
      <c r="BL1779" s="435"/>
      <c r="BN1779" s="444"/>
    </row>
    <row r="1780" spans="1:71" s="28" customFormat="1" ht="12" customHeight="1">
      <c r="A1780" s="287">
        <v>28302012</v>
      </c>
      <c r="B1780" s="288" t="str">
        <f t="shared" si="1150"/>
        <v>28302012</v>
      </c>
      <c r="C1780" s="444" t="s">
        <v>2052</v>
      </c>
      <c r="D1780" s="445" t="s">
        <v>1165</v>
      </c>
      <c r="E1780" s="445"/>
      <c r="F1780" s="444"/>
      <c r="G1780" s="445"/>
      <c r="H1780" s="547">
        <v>-949645.85</v>
      </c>
      <c r="I1780" s="547">
        <v>-542591.84</v>
      </c>
      <c r="J1780" s="547">
        <v>-313840.07</v>
      </c>
      <c r="K1780" s="547">
        <v>-283037.87</v>
      </c>
      <c r="L1780" s="547">
        <v>207263.3</v>
      </c>
      <c r="M1780" s="547">
        <v>123274.05</v>
      </c>
      <c r="N1780" s="547">
        <v>678664.94</v>
      </c>
      <c r="O1780" s="547">
        <v>1009893.59</v>
      </c>
      <c r="P1780" s="547">
        <v>855449.26</v>
      </c>
      <c r="Q1780" s="547">
        <v>843437.72</v>
      </c>
      <c r="R1780" s="547">
        <v>609338.68999999994</v>
      </c>
      <c r="S1780" s="547">
        <v>1132837.54</v>
      </c>
      <c r="T1780" s="547">
        <v>1284947.3</v>
      </c>
      <c r="U1780" s="547"/>
      <c r="V1780" s="547">
        <f t="shared" si="1175"/>
        <v>374028.33624999999</v>
      </c>
      <c r="W1780" s="305"/>
      <c r="X1780" s="305"/>
      <c r="Y1780" s="548">
        <f t="shared" si="1181"/>
        <v>0</v>
      </c>
      <c r="Z1780" s="549">
        <f t="shared" si="1181"/>
        <v>0</v>
      </c>
      <c r="AA1780" s="549">
        <f t="shared" si="1181"/>
        <v>0</v>
      </c>
      <c r="AB1780" s="282">
        <f t="shared" si="1171"/>
        <v>1284947.3</v>
      </c>
      <c r="AC1780" s="281">
        <f t="shared" si="1172"/>
        <v>0</v>
      </c>
      <c r="AD1780" s="549">
        <f t="shared" si="1176"/>
        <v>0</v>
      </c>
      <c r="AE1780" s="553">
        <f t="shared" si="1177"/>
        <v>0</v>
      </c>
      <c r="AF1780" s="282">
        <f t="shared" si="1178"/>
        <v>1284947.3</v>
      </c>
      <c r="AG1780" s="283">
        <f t="shared" si="1152"/>
        <v>1284947.3</v>
      </c>
      <c r="AH1780" s="281">
        <f t="shared" si="1141"/>
        <v>0</v>
      </c>
      <c r="AI1780" s="551">
        <f t="shared" si="1187"/>
        <v>0</v>
      </c>
      <c r="AJ1780" s="549">
        <f t="shared" si="1187"/>
        <v>0</v>
      </c>
      <c r="AK1780" s="549">
        <f t="shared" si="1187"/>
        <v>0</v>
      </c>
      <c r="AL1780" s="282">
        <f t="shared" si="1179"/>
        <v>374028.33624999999</v>
      </c>
      <c r="AM1780" s="281">
        <f t="shared" si="1180"/>
        <v>0</v>
      </c>
      <c r="AN1780" s="549">
        <f t="shared" si="1167"/>
        <v>0</v>
      </c>
      <c r="AO1780" s="549">
        <f t="shared" si="1168"/>
        <v>0</v>
      </c>
      <c r="AP1780" s="549">
        <f t="shared" si="1186"/>
        <v>374028.33624999999</v>
      </c>
      <c r="AQ1780" s="283">
        <f t="shared" si="1170"/>
        <v>374028.33624999999</v>
      </c>
      <c r="AR1780" s="281">
        <f t="shared" si="1158"/>
        <v>0</v>
      </c>
      <c r="AT1780" s="446" t="s">
        <v>2077</v>
      </c>
      <c r="AU1780" s="284"/>
      <c r="AV1780" s="447" t="str">
        <f t="shared" si="1169"/>
        <v>CA</v>
      </c>
      <c r="AW1780" s="447" t="str">
        <f t="shared" si="1169"/>
        <v>CL</v>
      </c>
      <c r="AX1780" s="447" t="str">
        <f t="shared" si="1169"/>
        <v>AIC</v>
      </c>
      <c r="AY1780" s="447" t="str">
        <f t="shared" si="1174"/>
        <v>ERB</v>
      </c>
      <c r="AZ1780" s="447" t="str">
        <f t="shared" si="1174"/>
        <v>GRB</v>
      </c>
      <c r="BA1780" s="447" t="str">
        <f t="shared" si="1174"/>
        <v>Non-Op</v>
      </c>
      <c r="BC1780" s="449" t="s">
        <v>2100</v>
      </c>
      <c r="BD1780" s="552">
        <f t="shared" si="1188"/>
        <v>1284947.3</v>
      </c>
      <c r="BF1780" s="435"/>
      <c r="BG1780" s="435"/>
      <c r="BH1780" s="435"/>
      <c r="BI1780" s="435"/>
      <c r="BJ1780" s="435"/>
      <c r="BK1780" s="435"/>
      <c r="BL1780" s="435"/>
      <c r="BN1780" s="444"/>
    </row>
    <row r="1781" spans="1:71" s="28" customFormat="1" ht="12" customHeight="1">
      <c r="A1781" s="287">
        <v>28302021</v>
      </c>
      <c r="B1781" s="288" t="str">
        <f t="shared" si="1150"/>
        <v>28302021</v>
      </c>
      <c r="C1781" s="444" t="s">
        <v>2053</v>
      </c>
      <c r="D1781" s="445" t="s">
        <v>2092</v>
      </c>
      <c r="E1781" s="445"/>
      <c r="F1781" s="444"/>
      <c r="G1781" s="445"/>
      <c r="H1781" s="547">
        <v>-3673191.68</v>
      </c>
      <c r="I1781" s="547">
        <v>-3372219.26</v>
      </c>
      <c r="J1781" s="547">
        <v>-3280531.79</v>
      </c>
      <c r="K1781" s="547">
        <v>-3244330.31</v>
      </c>
      <c r="L1781" s="547">
        <v>-2129723.79</v>
      </c>
      <c r="M1781" s="547">
        <v>-2270123.4900000002</v>
      </c>
      <c r="N1781" s="547">
        <v>-2462922.81</v>
      </c>
      <c r="O1781" s="547">
        <v>-2578834.62</v>
      </c>
      <c r="P1781" s="547">
        <v>-1979009.94</v>
      </c>
      <c r="Q1781" s="547">
        <v>-2007359.31</v>
      </c>
      <c r="R1781" s="547">
        <v>-2049477.75</v>
      </c>
      <c r="S1781" s="547">
        <v>-1868949.78</v>
      </c>
      <c r="T1781" s="547">
        <v>-1541662.47</v>
      </c>
      <c r="U1781" s="547"/>
      <c r="V1781" s="547">
        <f t="shared" si="1175"/>
        <v>-2487575.8270833334</v>
      </c>
      <c r="W1781" s="305"/>
      <c r="X1781" s="305"/>
      <c r="Y1781" s="548">
        <f t="shared" si="1181"/>
        <v>0</v>
      </c>
      <c r="Z1781" s="549">
        <f t="shared" si="1181"/>
        <v>-1541662.47</v>
      </c>
      <c r="AA1781" s="549">
        <f t="shared" si="1181"/>
        <v>0</v>
      </c>
      <c r="AB1781" s="282">
        <f t="shared" si="1171"/>
        <v>0</v>
      </c>
      <c r="AC1781" s="281">
        <f t="shared" si="1172"/>
        <v>0</v>
      </c>
      <c r="AD1781" s="549">
        <f t="shared" si="1176"/>
        <v>0</v>
      </c>
      <c r="AE1781" s="553">
        <f t="shared" si="1177"/>
        <v>0</v>
      </c>
      <c r="AF1781" s="282">
        <f t="shared" si="1178"/>
        <v>0</v>
      </c>
      <c r="AG1781" s="283">
        <f t="shared" si="1152"/>
        <v>0</v>
      </c>
      <c r="AH1781" s="281">
        <f t="shared" si="1141"/>
        <v>0</v>
      </c>
      <c r="AI1781" s="551">
        <f t="shared" si="1187"/>
        <v>0</v>
      </c>
      <c r="AJ1781" s="549">
        <f t="shared" si="1187"/>
        <v>-2487575.8270833334</v>
      </c>
      <c r="AK1781" s="549">
        <f t="shared" si="1187"/>
        <v>0</v>
      </c>
      <c r="AL1781" s="282">
        <f t="shared" si="1179"/>
        <v>0</v>
      </c>
      <c r="AM1781" s="281">
        <f t="shared" si="1180"/>
        <v>0</v>
      </c>
      <c r="AN1781" s="549">
        <f t="shared" si="1167"/>
        <v>0</v>
      </c>
      <c r="AO1781" s="549">
        <f t="shared" si="1168"/>
        <v>0</v>
      </c>
      <c r="AP1781" s="549">
        <f t="shared" si="1186"/>
        <v>0</v>
      </c>
      <c r="AQ1781" s="283">
        <f t="shared" si="1170"/>
        <v>0</v>
      </c>
      <c r="AR1781" s="281">
        <f t="shared" si="1158"/>
        <v>0</v>
      </c>
      <c r="AT1781" s="446"/>
      <c r="AU1781" s="344"/>
      <c r="AV1781" s="447" t="str">
        <f t="shared" si="1169"/>
        <v>CA</v>
      </c>
      <c r="AW1781" s="447" t="str">
        <f t="shared" si="1169"/>
        <v>CL</v>
      </c>
      <c r="AX1781" s="447" t="str">
        <f t="shared" si="1169"/>
        <v>AIC</v>
      </c>
      <c r="AY1781" s="447" t="str">
        <f t="shared" si="1174"/>
        <v>ERB</v>
      </c>
      <c r="AZ1781" s="447" t="str">
        <f t="shared" si="1174"/>
        <v>GRB</v>
      </c>
      <c r="BA1781" s="447" t="str">
        <f t="shared" si="1174"/>
        <v>Non-Op</v>
      </c>
      <c r="BC1781" s="445" t="s">
        <v>2279</v>
      </c>
      <c r="BD1781" s="552">
        <f t="shared" si="1188"/>
        <v>-1541662.47</v>
      </c>
      <c r="BF1781" s="435"/>
      <c r="BG1781" s="435"/>
      <c r="BH1781" s="435"/>
      <c r="BI1781" s="435"/>
      <c r="BJ1781" s="435"/>
      <c r="BK1781" s="435"/>
      <c r="BL1781" s="435"/>
      <c r="BN1781" s="444"/>
    </row>
    <row r="1782" spans="1:71" s="28" customFormat="1" ht="12" customHeight="1">
      <c r="A1782" s="287">
        <v>28302022</v>
      </c>
      <c r="B1782" s="288" t="str">
        <f t="shared" si="1150"/>
        <v>28302022</v>
      </c>
      <c r="C1782" s="444" t="s">
        <v>2054</v>
      </c>
      <c r="D1782" s="445" t="s">
        <v>2092</v>
      </c>
      <c r="E1782" s="445"/>
      <c r="F1782" s="444"/>
      <c r="G1782" s="445"/>
      <c r="H1782" s="547">
        <v>-1764900.22</v>
      </c>
      <c r="I1782" s="547">
        <v>-1513346.26</v>
      </c>
      <c r="J1782" s="547">
        <v>-1378737.1</v>
      </c>
      <c r="K1782" s="547">
        <v>-1319644.1499999999</v>
      </c>
      <c r="L1782" s="547">
        <v>-828773.73</v>
      </c>
      <c r="M1782" s="547">
        <v>-927635.22</v>
      </c>
      <c r="N1782" s="547">
        <v>-1138045.77</v>
      </c>
      <c r="O1782" s="547">
        <v>-1401594.72</v>
      </c>
      <c r="P1782" s="547">
        <v>-1302412.3500000001</v>
      </c>
      <c r="Q1782" s="547">
        <v>-1521113.07</v>
      </c>
      <c r="R1782" s="547">
        <v>-1631996.85</v>
      </c>
      <c r="S1782" s="547">
        <v>-1445870.28</v>
      </c>
      <c r="T1782" s="547">
        <v>-1061892.6299999999</v>
      </c>
      <c r="U1782" s="547"/>
      <c r="V1782" s="547">
        <f t="shared" si="1175"/>
        <v>-1318547.1604166667</v>
      </c>
      <c r="W1782" s="305"/>
      <c r="X1782" s="305"/>
      <c r="Y1782" s="548">
        <f t="shared" si="1181"/>
        <v>0</v>
      </c>
      <c r="Z1782" s="549">
        <f t="shared" si="1181"/>
        <v>-1061892.6299999999</v>
      </c>
      <c r="AA1782" s="549">
        <f t="shared" si="1181"/>
        <v>0</v>
      </c>
      <c r="AB1782" s="282">
        <f t="shared" si="1171"/>
        <v>0</v>
      </c>
      <c r="AC1782" s="281">
        <f t="shared" si="1172"/>
        <v>0</v>
      </c>
      <c r="AD1782" s="549">
        <f t="shared" si="1176"/>
        <v>0</v>
      </c>
      <c r="AE1782" s="553">
        <f t="shared" si="1177"/>
        <v>0</v>
      </c>
      <c r="AF1782" s="282">
        <f t="shared" si="1178"/>
        <v>0</v>
      </c>
      <c r="AG1782" s="283">
        <f t="shared" si="1152"/>
        <v>0</v>
      </c>
      <c r="AH1782" s="281">
        <f t="shared" si="1141"/>
        <v>0</v>
      </c>
      <c r="AI1782" s="551">
        <f t="shared" si="1187"/>
        <v>0</v>
      </c>
      <c r="AJ1782" s="549">
        <f t="shared" si="1187"/>
        <v>-1318547.1604166667</v>
      </c>
      <c r="AK1782" s="549">
        <f t="shared" si="1187"/>
        <v>0</v>
      </c>
      <c r="AL1782" s="282">
        <f t="shared" si="1179"/>
        <v>0</v>
      </c>
      <c r="AM1782" s="281">
        <f t="shared" si="1180"/>
        <v>0</v>
      </c>
      <c r="AN1782" s="549">
        <f t="shared" si="1167"/>
        <v>0</v>
      </c>
      <c r="AO1782" s="549">
        <f t="shared" si="1168"/>
        <v>0</v>
      </c>
      <c r="AP1782" s="549">
        <f t="shared" si="1186"/>
        <v>0</v>
      </c>
      <c r="AQ1782" s="283">
        <f t="shared" si="1170"/>
        <v>0</v>
      </c>
      <c r="AR1782" s="281">
        <f t="shared" si="1158"/>
        <v>0</v>
      </c>
      <c r="AT1782" s="446"/>
      <c r="AU1782" s="344"/>
      <c r="AV1782" s="447" t="str">
        <f t="shared" si="1169"/>
        <v>CA</v>
      </c>
      <c r="AW1782" s="447" t="str">
        <f t="shared" si="1169"/>
        <v>CL</v>
      </c>
      <c r="AX1782" s="447" t="str">
        <f t="shared" si="1169"/>
        <v>AIC</v>
      </c>
      <c r="AY1782" s="447" t="str">
        <f t="shared" si="1174"/>
        <v>ERB</v>
      </c>
      <c r="AZ1782" s="447" t="str">
        <f t="shared" si="1174"/>
        <v>GRB</v>
      </c>
      <c r="BA1782" s="447" t="str">
        <f t="shared" si="1174"/>
        <v>Non-Op</v>
      </c>
      <c r="BC1782" s="445" t="s">
        <v>2279</v>
      </c>
      <c r="BD1782" s="552">
        <f t="shared" si="1188"/>
        <v>-1061892.6299999999</v>
      </c>
      <c r="BF1782" s="435"/>
      <c r="BG1782" s="435"/>
      <c r="BH1782" s="435"/>
      <c r="BI1782" s="435"/>
      <c r="BJ1782" s="435"/>
      <c r="BK1782" s="435"/>
      <c r="BL1782" s="435"/>
      <c r="BN1782" s="444"/>
    </row>
    <row r="1783" spans="1:71" s="28" customFormat="1" ht="12" customHeight="1">
      <c r="A1783" s="287">
        <v>28302031</v>
      </c>
      <c r="B1783" s="288" t="str">
        <f t="shared" si="1150"/>
        <v>28302031</v>
      </c>
      <c r="C1783" s="444" t="s">
        <v>2055</v>
      </c>
      <c r="D1783" s="445" t="s">
        <v>1165</v>
      </c>
      <c r="E1783" s="445"/>
      <c r="F1783" s="444"/>
      <c r="G1783" s="445"/>
      <c r="H1783" s="547">
        <v>-1768571.89</v>
      </c>
      <c r="I1783" s="547">
        <v>-1849640.09</v>
      </c>
      <c r="J1783" s="547">
        <v>-1965284.66</v>
      </c>
      <c r="K1783" s="547">
        <v>-1944190.31</v>
      </c>
      <c r="L1783" s="547">
        <v>-2201080.92</v>
      </c>
      <c r="M1783" s="547">
        <v>-2212217.63</v>
      </c>
      <c r="N1783" s="547">
        <v>-2117318.2999999998</v>
      </c>
      <c r="O1783" s="547">
        <v>-2130269.27</v>
      </c>
      <c r="P1783" s="547">
        <v>-2047956.98</v>
      </c>
      <c r="Q1783" s="547">
        <v>-2017256.63</v>
      </c>
      <c r="R1783" s="547">
        <v>-1562704.16</v>
      </c>
      <c r="S1783" s="547">
        <v>-1381731.84</v>
      </c>
      <c r="T1783" s="547">
        <v>-1395212.02</v>
      </c>
      <c r="U1783" s="547"/>
      <c r="V1783" s="547">
        <f t="shared" si="1175"/>
        <v>-1917628.562083333</v>
      </c>
      <c r="W1783" s="305"/>
      <c r="X1783" s="305"/>
      <c r="Y1783" s="548">
        <f t="shared" si="1181"/>
        <v>0</v>
      </c>
      <c r="Z1783" s="549">
        <f t="shared" si="1181"/>
        <v>0</v>
      </c>
      <c r="AA1783" s="549">
        <f t="shared" si="1181"/>
        <v>0</v>
      </c>
      <c r="AB1783" s="282">
        <f t="shared" si="1171"/>
        <v>-1395212.02</v>
      </c>
      <c r="AC1783" s="281">
        <f t="shared" si="1172"/>
        <v>0</v>
      </c>
      <c r="AD1783" s="549">
        <f t="shared" si="1176"/>
        <v>0</v>
      </c>
      <c r="AE1783" s="553">
        <f t="shared" si="1177"/>
        <v>0</v>
      </c>
      <c r="AF1783" s="282">
        <f t="shared" si="1178"/>
        <v>-1395212.02</v>
      </c>
      <c r="AG1783" s="283">
        <f t="shared" si="1152"/>
        <v>-1395212.02</v>
      </c>
      <c r="AH1783" s="281">
        <f t="shared" si="1141"/>
        <v>0</v>
      </c>
      <c r="AI1783" s="551">
        <f t="shared" si="1187"/>
        <v>0</v>
      </c>
      <c r="AJ1783" s="549">
        <f t="shared" si="1187"/>
        <v>0</v>
      </c>
      <c r="AK1783" s="549">
        <f t="shared" si="1187"/>
        <v>0</v>
      </c>
      <c r="AL1783" s="282">
        <f t="shared" si="1179"/>
        <v>-1917628.562083333</v>
      </c>
      <c r="AM1783" s="281">
        <f t="shared" si="1180"/>
        <v>0</v>
      </c>
      <c r="AN1783" s="549">
        <f t="shared" si="1167"/>
        <v>0</v>
      </c>
      <c r="AO1783" s="549">
        <f t="shared" si="1168"/>
        <v>0</v>
      </c>
      <c r="AP1783" s="549">
        <f t="shared" si="1186"/>
        <v>-1917628.562083333</v>
      </c>
      <c r="AQ1783" s="283">
        <f t="shared" si="1170"/>
        <v>-1917628.562083333</v>
      </c>
      <c r="AR1783" s="281">
        <f t="shared" si="1158"/>
        <v>0</v>
      </c>
      <c r="AT1783" s="446" t="s">
        <v>2077</v>
      </c>
      <c r="AU1783" s="284"/>
      <c r="AV1783" s="447" t="str">
        <f t="shared" si="1169"/>
        <v>CA</v>
      </c>
      <c r="AW1783" s="447" t="str">
        <f t="shared" si="1169"/>
        <v>CL</v>
      </c>
      <c r="AX1783" s="447" t="str">
        <f t="shared" si="1169"/>
        <v>AIC</v>
      </c>
      <c r="AY1783" s="447" t="str">
        <f t="shared" si="1174"/>
        <v>ERB</v>
      </c>
      <c r="AZ1783" s="447" t="str">
        <f t="shared" si="1174"/>
        <v>GRB</v>
      </c>
      <c r="BA1783" s="447" t="str">
        <f t="shared" si="1174"/>
        <v>Non-Op</v>
      </c>
      <c r="BC1783" s="449" t="s">
        <v>2100</v>
      </c>
      <c r="BD1783" s="552">
        <f t="shared" si="1188"/>
        <v>-1395212.02</v>
      </c>
      <c r="BF1783" s="435"/>
      <c r="BG1783" s="435"/>
      <c r="BH1783" s="435"/>
      <c r="BI1783" s="435"/>
      <c r="BJ1783" s="435"/>
      <c r="BK1783" s="435"/>
      <c r="BL1783" s="435"/>
      <c r="BN1783" s="444"/>
    </row>
    <row r="1784" spans="1:71" s="28" customFormat="1" ht="12" customHeight="1">
      <c r="A1784" s="321">
        <v>28302033</v>
      </c>
      <c r="B1784" s="288" t="str">
        <f t="shared" si="1150"/>
        <v>28302033</v>
      </c>
      <c r="C1784" s="444" t="s">
        <v>2403</v>
      </c>
      <c r="D1784" s="445" t="s">
        <v>2087</v>
      </c>
      <c r="E1784" s="445"/>
      <c r="F1784" s="289">
        <v>43647</v>
      </c>
      <c r="G1784" s="445"/>
      <c r="H1784" s="547">
        <v>0</v>
      </c>
      <c r="I1784" s="547">
        <v>0</v>
      </c>
      <c r="J1784" s="547">
        <v>0</v>
      </c>
      <c r="K1784" s="547">
        <v>0</v>
      </c>
      <c r="L1784" s="547">
        <v>0</v>
      </c>
      <c r="M1784" s="547">
        <v>0</v>
      </c>
      <c r="N1784" s="547">
        <v>0</v>
      </c>
      <c r="O1784" s="547">
        <v>0</v>
      </c>
      <c r="P1784" s="547">
        <v>0</v>
      </c>
      <c r="Q1784" s="547">
        <v>0</v>
      </c>
      <c r="R1784" s="547">
        <v>0</v>
      </c>
      <c r="S1784" s="547">
        <v>0</v>
      </c>
      <c r="T1784" s="547">
        <v>0</v>
      </c>
      <c r="U1784" s="547"/>
      <c r="V1784" s="547">
        <f t="shared" si="1175"/>
        <v>0</v>
      </c>
      <c r="W1784" s="285" t="s">
        <v>2404</v>
      </c>
      <c r="X1784" s="285" t="s">
        <v>2405</v>
      </c>
      <c r="Y1784" s="548">
        <f t="shared" si="1181"/>
        <v>0</v>
      </c>
      <c r="Z1784" s="549">
        <f t="shared" si="1181"/>
        <v>0</v>
      </c>
      <c r="AA1784" s="549">
        <f t="shared" si="1181"/>
        <v>0</v>
      </c>
      <c r="AB1784" s="282">
        <f t="shared" si="1171"/>
        <v>0</v>
      </c>
      <c r="AC1784" s="281">
        <f t="shared" si="1172"/>
        <v>0</v>
      </c>
      <c r="AD1784" s="549">
        <f t="shared" si="1176"/>
        <v>0</v>
      </c>
      <c r="AE1784" s="553">
        <f t="shared" si="1177"/>
        <v>0</v>
      </c>
      <c r="AF1784" s="282">
        <f t="shared" si="1178"/>
        <v>0</v>
      </c>
      <c r="AG1784" s="283">
        <f t="shared" si="1152"/>
        <v>0</v>
      </c>
      <c r="AH1784" s="281">
        <f t="shared" si="1141"/>
        <v>0</v>
      </c>
      <c r="AI1784" s="551">
        <f t="shared" si="1187"/>
        <v>0</v>
      </c>
      <c r="AJ1784" s="549">
        <f t="shared" si="1187"/>
        <v>0</v>
      </c>
      <c r="AK1784" s="549">
        <f t="shared" si="1187"/>
        <v>0</v>
      </c>
      <c r="AL1784" s="282">
        <f t="shared" si="1179"/>
        <v>0</v>
      </c>
      <c r="AM1784" s="281">
        <f t="shared" si="1180"/>
        <v>0</v>
      </c>
      <c r="AN1784" s="549">
        <f t="shared" si="1167"/>
        <v>0</v>
      </c>
      <c r="AO1784" s="549">
        <f t="shared" si="1168"/>
        <v>0</v>
      </c>
      <c r="AP1784" s="549">
        <f t="shared" si="1186"/>
        <v>0</v>
      </c>
      <c r="AQ1784" s="283">
        <f t="shared" ref="AQ1784" si="1196">SUM(AN1784:AP1784)</f>
        <v>0</v>
      </c>
      <c r="AR1784" s="281">
        <f t="shared" si="1158"/>
        <v>0</v>
      </c>
      <c r="AT1784" s="446" t="s">
        <v>2163</v>
      </c>
      <c r="AU1784" s="284"/>
      <c r="AV1784" s="447" t="str">
        <f t="shared" si="1169"/>
        <v>CA</v>
      </c>
      <c r="AW1784" s="447" t="str">
        <f t="shared" si="1169"/>
        <v>CL</v>
      </c>
      <c r="AX1784" s="447" t="str">
        <f t="shared" si="1169"/>
        <v>AIC</v>
      </c>
      <c r="AY1784" s="447" t="str">
        <f t="shared" si="1174"/>
        <v>ERB</v>
      </c>
      <c r="AZ1784" s="447" t="str">
        <f t="shared" si="1174"/>
        <v>GRB</v>
      </c>
      <c r="BA1784" s="447" t="str">
        <f t="shared" si="1174"/>
        <v>Non-Op</v>
      </c>
      <c r="BC1784" s="445" t="s">
        <v>2279</v>
      </c>
      <c r="BD1784" s="552">
        <f t="shared" si="1188"/>
        <v>0</v>
      </c>
      <c r="BF1784" s="448"/>
      <c r="BG1784" s="448"/>
      <c r="BH1784" s="448"/>
      <c r="BI1784" s="448"/>
      <c r="BJ1784" s="448"/>
      <c r="BK1784" s="448"/>
      <c r="BL1784" s="448"/>
      <c r="BN1784" s="444"/>
    </row>
    <row r="1785" spans="1:71" s="28" customFormat="1" ht="12" customHeight="1">
      <c r="A1785" s="287">
        <v>28302041</v>
      </c>
      <c r="B1785" s="288" t="str">
        <f t="shared" si="1150"/>
        <v>28302041</v>
      </c>
      <c r="C1785" s="444" t="s">
        <v>2056</v>
      </c>
      <c r="D1785" s="445" t="s">
        <v>2092</v>
      </c>
      <c r="E1785" s="445"/>
      <c r="F1785" s="444"/>
      <c r="G1785" s="445"/>
      <c r="H1785" s="547">
        <v>-4511057.7</v>
      </c>
      <c r="I1785" s="547">
        <v>-4443796.1399999997</v>
      </c>
      <c r="J1785" s="547">
        <v>-4350425.41</v>
      </c>
      <c r="K1785" s="547">
        <v>-4335393.88</v>
      </c>
      <c r="L1785" s="547">
        <v>-4307253.95</v>
      </c>
      <c r="M1785" s="547">
        <v>-5381285.0300000003</v>
      </c>
      <c r="N1785" s="547">
        <v>-5894201.2699999996</v>
      </c>
      <c r="O1785" s="547">
        <v>-5889868.4299999997</v>
      </c>
      <c r="P1785" s="547">
        <v>-5954729.8300000001</v>
      </c>
      <c r="Q1785" s="547">
        <v>-5950737.0300000003</v>
      </c>
      <c r="R1785" s="547">
        <v>-5885010.8499999996</v>
      </c>
      <c r="S1785" s="547">
        <v>-5772738.2999999998</v>
      </c>
      <c r="T1785" s="547">
        <v>-5735436.3099999996</v>
      </c>
      <c r="U1785" s="547"/>
      <c r="V1785" s="547">
        <f t="shared" si="1175"/>
        <v>-5274057.260416667</v>
      </c>
      <c r="W1785" s="285"/>
      <c r="X1785" s="285"/>
      <c r="Y1785" s="548">
        <f t="shared" ref="Y1785:AA1804" si="1197">IF($D1785=Y$5,$T1785,0)</f>
        <v>0</v>
      </c>
      <c r="Z1785" s="549">
        <f t="shared" si="1197"/>
        <v>-5735436.3099999996</v>
      </c>
      <c r="AA1785" s="549">
        <f t="shared" si="1197"/>
        <v>0</v>
      </c>
      <c r="AB1785" s="282">
        <f t="shared" si="1171"/>
        <v>0</v>
      </c>
      <c r="AC1785" s="281">
        <f t="shared" si="1172"/>
        <v>0</v>
      </c>
      <c r="AD1785" s="549">
        <f t="shared" si="1176"/>
        <v>0</v>
      </c>
      <c r="AE1785" s="553">
        <f t="shared" si="1177"/>
        <v>0</v>
      </c>
      <c r="AF1785" s="282">
        <f t="shared" si="1178"/>
        <v>0</v>
      </c>
      <c r="AG1785" s="283">
        <f t="shared" si="1152"/>
        <v>0</v>
      </c>
      <c r="AH1785" s="281">
        <f t="shared" si="1141"/>
        <v>0</v>
      </c>
      <c r="AI1785" s="551">
        <f t="shared" si="1187"/>
        <v>0</v>
      </c>
      <c r="AJ1785" s="549">
        <f t="shared" si="1187"/>
        <v>-5274057.260416667</v>
      </c>
      <c r="AK1785" s="549">
        <f t="shared" si="1187"/>
        <v>0</v>
      </c>
      <c r="AL1785" s="282">
        <f t="shared" si="1179"/>
        <v>0</v>
      </c>
      <c r="AM1785" s="281">
        <f t="shared" si="1180"/>
        <v>0</v>
      </c>
      <c r="AN1785" s="549">
        <f t="shared" si="1167"/>
        <v>0</v>
      </c>
      <c r="AO1785" s="549">
        <f t="shared" si="1168"/>
        <v>0</v>
      </c>
      <c r="AP1785" s="549">
        <f t="shared" si="1186"/>
        <v>0</v>
      </c>
      <c r="AQ1785" s="283">
        <f t="shared" si="1170"/>
        <v>0</v>
      </c>
      <c r="AR1785" s="281">
        <f t="shared" si="1158"/>
        <v>0</v>
      </c>
      <c r="AT1785" s="446"/>
      <c r="AU1785" s="344"/>
      <c r="AV1785" s="447" t="str">
        <f t="shared" si="1169"/>
        <v>CA</v>
      </c>
      <c r="AW1785" s="447" t="str">
        <f t="shared" si="1169"/>
        <v>CL</v>
      </c>
      <c r="AX1785" s="447" t="str">
        <f t="shared" si="1169"/>
        <v>AIC</v>
      </c>
      <c r="AY1785" s="447" t="str">
        <f t="shared" si="1174"/>
        <v>ERB</v>
      </c>
      <c r="AZ1785" s="447" t="str">
        <f t="shared" si="1174"/>
        <v>GRB</v>
      </c>
      <c r="BA1785" s="447" t="str">
        <f t="shared" si="1174"/>
        <v>Non-Op</v>
      </c>
      <c r="BC1785" s="445" t="s">
        <v>2279</v>
      </c>
      <c r="BD1785" s="552">
        <f t="shared" si="1188"/>
        <v>-5735436.3099999996</v>
      </c>
      <c r="BF1785" s="435"/>
      <c r="BG1785" s="435"/>
      <c r="BH1785" s="435"/>
      <c r="BI1785" s="435"/>
      <c r="BJ1785" s="435"/>
      <c r="BK1785" s="435"/>
      <c r="BL1785" s="435"/>
      <c r="BN1785" s="444"/>
    </row>
    <row r="1786" spans="1:71" s="28" customFormat="1" ht="12" customHeight="1">
      <c r="A1786" s="287">
        <v>28302042</v>
      </c>
      <c r="B1786" s="288" t="str">
        <f t="shared" si="1150"/>
        <v>28302042</v>
      </c>
      <c r="C1786" s="444" t="s">
        <v>3069</v>
      </c>
      <c r="D1786" s="445" t="s">
        <v>1165</v>
      </c>
      <c r="E1786" s="445"/>
      <c r="F1786" s="444"/>
      <c r="G1786" s="445"/>
      <c r="H1786" s="547">
        <v>0</v>
      </c>
      <c r="I1786" s="547">
        <v>0</v>
      </c>
      <c r="J1786" s="547">
        <v>0</v>
      </c>
      <c r="K1786" s="547">
        <v>0</v>
      </c>
      <c r="L1786" s="547">
        <v>0</v>
      </c>
      <c r="M1786" s="547">
        <v>0</v>
      </c>
      <c r="N1786" s="547">
        <v>0</v>
      </c>
      <c r="O1786" s="547">
        <v>0</v>
      </c>
      <c r="P1786" s="547">
        <v>0</v>
      </c>
      <c r="Q1786" s="547">
        <v>0</v>
      </c>
      <c r="R1786" s="547">
        <v>0</v>
      </c>
      <c r="S1786" s="547">
        <v>0</v>
      </c>
      <c r="T1786" s="547">
        <v>0</v>
      </c>
      <c r="U1786" s="547"/>
      <c r="V1786" s="547">
        <f t="shared" si="1175"/>
        <v>0</v>
      </c>
      <c r="W1786" s="328"/>
      <c r="X1786" s="328"/>
      <c r="Y1786" s="548">
        <f t="shared" si="1197"/>
        <v>0</v>
      </c>
      <c r="Z1786" s="549">
        <f t="shared" si="1197"/>
        <v>0</v>
      </c>
      <c r="AA1786" s="549">
        <f t="shared" si="1197"/>
        <v>0</v>
      </c>
      <c r="AB1786" s="282">
        <f t="shared" si="1171"/>
        <v>0</v>
      </c>
      <c r="AC1786" s="281">
        <f t="shared" si="1172"/>
        <v>0</v>
      </c>
      <c r="AD1786" s="549">
        <f t="shared" si="1176"/>
        <v>0</v>
      </c>
      <c r="AE1786" s="553">
        <f t="shared" si="1177"/>
        <v>0</v>
      </c>
      <c r="AF1786" s="282">
        <f t="shared" si="1178"/>
        <v>0</v>
      </c>
      <c r="AG1786" s="283">
        <f t="shared" si="1152"/>
        <v>0</v>
      </c>
      <c r="AH1786" s="281">
        <f t="shared" si="1141"/>
        <v>0</v>
      </c>
      <c r="AI1786" s="551">
        <f t="shared" si="1187"/>
        <v>0</v>
      </c>
      <c r="AJ1786" s="549">
        <f t="shared" si="1187"/>
        <v>0</v>
      </c>
      <c r="AK1786" s="549">
        <f t="shared" si="1187"/>
        <v>0</v>
      </c>
      <c r="AL1786" s="282">
        <f t="shared" si="1179"/>
        <v>0</v>
      </c>
      <c r="AM1786" s="281">
        <f t="shared" si="1180"/>
        <v>0</v>
      </c>
      <c r="AN1786" s="549">
        <f t="shared" si="1167"/>
        <v>0</v>
      </c>
      <c r="AO1786" s="549">
        <f t="shared" si="1168"/>
        <v>0</v>
      </c>
      <c r="AP1786" s="549">
        <f t="shared" si="1186"/>
        <v>0</v>
      </c>
      <c r="AQ1786" s="283">
        <f t="shared" si="1170"/>
        <v>0</v>
      </c>
      <c r="AR1786" s="281">
        <f t="shared" si="1158"/>
        <v>0</v>
      </c>
      <c r="AT1786" s="446" t="s">
        <v>2077</v>
      </c>
      <c r="AU1786" s="284"/>
      <c r="AV1786" s="447" t="str">
        <f t="shared" si="1169"/>
        <v>CA</v>
      </c>
      <c r="AW1786" s="447" t="str">
        <f t="shared" si="1169"/>
        <v>CL</v>
      </c>
      <c r="AX1786" s="447" t="str">
        <f t="shared" si="1169"/>
        <v>AIC</v>
      </c>
      <c r="AY1786" s="447" t="str">
        <f t="shared" si="1174"/>
        <v>ERB</v>
      </c>
      <c r="AZ1786" s="447" t="str">
        <f t="shared" si="1174"/>
        <v>GRB</v>
      </c>
      <c r="BA1786" s="447" t="str">
        <f t="shared" si="1174"/>
        <v>Non-Op</v>
      </c>
      <c r="BC1786" s="449" t="s">
        <v>2100</v>
      </c>
      <c r="BD1786" s="552">
        <f t="shared" si="1188"/>
        <v>0</v>
      </c>
      <c r="BF1786" s="435"/>
      <c r="BG1786" s="435"/>
      <c r="BH1786" s="435"/>
      <c r="BI1786" s="435"/>
      <c r="BJ1786" s="435"/>
      <c r="BK1786" s="435"/>
      <c r="BL1786" s="435"/>
      <c r="BN1786" s="444"/>
    </row>
    <row r="1787" spans="1:71" s="28" customFormat="1" ht="12" customHeight="1">
      <c r="A1787" s="287">
        <v>28302051</v>
      </c>
      <c r="B1787" s="288" t="str">
        <f t="shared" si="1150"/>
        <v>28302051</v>
      </c>
      <c r="C1787" s="444" t="s">
        <v>2057</v>
      </c>
      <c r="D1787" s="445" t="s">
        <v>2092</v>
      </c>
      <c r="E1787" s="445"/>
      <c r="F1787" s="444"/>
      <c r="G1787" s="445"/>
      <c r="H1787" s="547">
        <v>-1358903.51</v>
      </c>
      <c r="I1787" s="547">
        <v>-1348323.18</v>
      </c>
      <c r="J1787" s="547">
        <v>-1336674.6599999999</v>
      </c>
      <c r="K1787" s="547">
        <v>-1325026.1399999999</v>
      </c>
      <c r="L1787" s="547">
        <v>-1313377.6200000001</v>
      </c>
      <c r="M1787" s="547">
        <v>-1301729.0900000001</v>
      </c>
      <c r="N1787" s="547">
        <v>-1290080.57</v>
      </c>
      <c r="O1787" s="547">
        <v>-1278432.05</v>
      </c>
      <c r="P1787" s="547">
        <v>-1266783.53</v>
      </c>
      <c r="Q1787" s="547">
        <v>-1255135.01</v>
      </c>
      <c r="R1787" s="547">
        <v>-1243486.49</v>
      </c>
      <c r="S1787" s="547">
        <v>-1231837.97</v>
      </c>
      <c r="T1787" s="547">
        <v>-1220189.44</v>
      </c>
      <c r="U1787" s="547"/>
      <c r="V1787" s="547">
        <f t="shared" si="1175"/>
        <v>-1290036.0654166667</v>
      </c>
      <c r="W1787" s="285"/>
      <c r="X1787" s="285"/>
      <c r="Y1787" s="548">
        <f t="shared" si="1197"/>
        <v>0</v>
      </c>
      <c r="Z1787" s="549">
        <f t="shared" si="1197"/>
        <v>-1220189.44</v>
      </c>
      <c r="AA1787" s="549">
        <f t="shared" si="1197"/>
        <v>0</v>
      </c>
      <c r="AB1787" s="282">
        <f t="shared" si="1171"/>
        <v>0</v>
      </c>
      <c r="AC1787" s="281">
        <f t="shared" si="1172"/>
        <v>0</v>
      </c>
      <c r="AD1787" s="549">
        <f t="shared" si="1176"/>
        <v>0</v>
      </c>
      <c r="AE1787" s="553">
        <f t="shared" si="1177"/>
        <v>0</v>
      </c>
      <c r="AF1787" s="282">
        <f t="shared" si="1178"/>
        <v>0</v>
      </c>
      <c r="AG1787" s="283">
        <f t="shared" si="1152"/>
        <v>0</v>
      </c>
      <c r="AH1787" s="281">
        <f t="shared" si="1141"/>
        <v>0</v>
      </c>
      <c r="AI1787" s="551">
        <f t="shared" si="1187"/>
        <v>0</v>
      </c>
      <c r="AJ1787" s="549">
        <f t="shared" si="1187"/>
        <v>-1290036.0654166667</v>
      </c>
      <c r="AK1787" s="549">
        <f t="shared" si="1187"/>
        <v>0</v>
      </c>
      <c r="AL1787" s="282">
        <f t="shared" si="1179"/>
        <v>0</v>
      </c>
      <c r="AM1787" s="281">
        <f t="shared" si="1180"/>
        <v>0</v>
      </c>
      <c r="AN1787" s="549">
        <f t="shared" si="1167"/>
        <v>0</v>
      </c>
      <c r="AO1787" s="549">
        <f t="shared" si="1168"/>
        <v>0</v>
      </c>
      <c r="AP1787" s="549">
        <f t="shared" si="1186"/>
        <v>0</v>
      </c>
      <c r="AQ1787" s="283">
        <f t="shared" si="1170"/>
        <v>0</v>
      </c>
      <c r="AR1787" s="281">
        <f t="shared" si="1158"/>
        <v>0</v>
      </c>
      <c r="AT1787" s="446"/>
      <c r="AU1787" s="344"/>
      <c r="AV1787" s="447" t="str">
        <f t="shared" si="1169"/>
        <v>CA</v>
      </c>
      <c r="AW1787" s="447" t="str">
        <f t="shared" si="1169"/>
        <v>CL</v>
      </c>
      <c r="AX1787" s="447" t="str">
        <f t="shared" si="1169"/>
        <v>AIC</v>
      </c>
      <c r="AY1787" s="447" t="str">
        <f t="shared" si="1174"/>
        <v>ERB</v>
      </c>
      <c r="AZ1787" s="447" t="str">
        <f t="shared" si="1174"/>
        <v>GRB</v>
      </c>
      <c r="BA1787" s="447" t="str">
        <f t="shared" si="1174"/>
        <v>Non-Op</v>
      </c>
      <c r="BC1787" s="445" t="s">
        <v>2279</v>
      </c>
      <c r="BD1787" s="552">
        <f t="shared" si="1188"/>
        <v>-1220189.44</v>
      </c>
      <c r="BF1787" s="435"/>
      <c r="BG1787" s="435"/>
      <c r="BH1787" s="435"/>
      <c r="BI1787" s="435"/>
      <c r="BJ1787" s="435"/>
      <c r="BK1787" s="435"/>
      <c r="BL1787" s="435"/>
      <c r="BN1787" s="444"/>
    </row>
    <row r="1788" spans="1:71" s="28" customFormat="1" ht="12" customHeight="1">
      <c r="A1788" s="287">
        <v>28302061</v>
      </c>
      <c r="B1788" s="288" t="str">
        <f t="shared" si="1150"/>
        <v>28302061</v>
      </c>
      <c r="C1788" s="444" t="s">
        <v>2058</v>
      </c>
      <c r="D1788" s="445" t="s">
        <v>1163</v>
      </c>
      <c r="E1788" s="445"/>
      <c r="F1788" s="444"/>
      <c r="G1788" s="445"/>
      <c r="H1788" s="547">
        <v>0</v>
      </c>
      <c r="I1788" s="547">
        <v>0</v>
      </c>
      <c r="J1788" s="547">
        <v>0</v>
      </c>
      <c r="K1788" s="547">
        <v>0</v>
      </c>
      <c r="L1788" s="547">
        <v>0</v>
      </c>
      <c r="M1788" s="547">
        <v>0</v>
      </c>
      <c r="N1788" s="547">
        <v>0</v>
      </c>
      <c r="O1788" s="547">
        <v>0</v>
      </c>
      <c r="P1788" s="547">
        <v>0</v>
      </c>
      <c r="Q1788" s="547">
        <v>0</v>
      </c>
      <c r="R1788" s="547">
        <v>0</v>
      </c>
      <c r="S1788" s="547">
        <v>0</v>
      </c>
      <c r="T1788" s="547">
        <v>0</v>
      </c>
      <c r="U1788" s="547"/>
      <c r="V1788" s="547">
        <f t="shared" si="1175"/>
        <v>0</v>
      </c>
      <c r="W1788" s="285" t="s">
        <v>2059</v>
      </c>
      <c r="X1788" s="285"/>
      <c r="Y1788" s="548">
        <f t="shared" si="1197"/>
        <v>0</v>
      </c>
      <c r="Z1788" s="549">
        <f t="shared" si="1197"/>
        <v>0</v>
      </c>
      <c r="AA1788" s="549">
        <f t="shared" si="1197"/>
        <v>0</v>
      </c>
      <c r="AB1788" s="282">
        <f t="shared" si="1171"/>
        <v>0</v>
      </c>
      <c r="AC1788" s="281">
        <f t="shared" si="1172"/>
        <v>0</v>
      </c>
      <c r="AD1788" s="549">
        <f t="shared" si="1176"/>
        <v>0</v>
      </c>
      <c r="AE1788" s="553">
        <f t="shared" si="1177"/>
        <v>0</v>
      </c>
      <c r="AF1788" s="282">
        <f t="shared" si="1178"/>
        <v>0</v>
      </c>
      <c r="AG1788" s="283">
        <f t="shared" si="1152"/>
        <v>0</v>
      </c>
      <c r="AH1788" s="281">
        <f t="shared" si="1141"/>
        <v>0</v>
      </c>
      <c r="AI1788" s="551">
        <f t="shared" si="1187"/>
        <v>0</v>
      </c>
      <c r="AJ1788" s="549">
        <f t="shared" si="1187"/>
        <v>0</v>
      </c>
      <c r="AK1788" s="549">
        <f t="shared" si="1187"/>
        <v>0</v>
      </c>
      <c r="AL1788" s="282">
        <f t="shared" si="1179"/>
        <v>0</v>
      </c>
      <c r="AM1788" s="281">
        <f t="shared" si="1180"/>
        <v>0</v>
      </c>
      <c r="AN1788" s="549">
        <f t="shared" si="1167"/>
        <v>0</v>
      </c>
      <c r="AO1788" s="549">
        <f t="shared" si="1168"/>
        <v>0</v>
      </c>
      <c r="AP1788" s="549">
        <f t="shared" si="1186"/>
        <v>0</v>
      </c>
      <c r="AQ1788" s="283">
        <f t="shared" si="1170"/>
        <v>0</v>
      </c>
      <c r="AR1788" s="281">
        <f t="shared" si="1158"/>
        <v>0</v>
      </c>
      <c r="AT1788" s="446"/>
      <c r="AU1788" s="344"/>
      <c r="AV1788" s="447" t="str">
        <f t="shared" si="1169"/>
        <v>CA</v>
      </c>
      <c r="AW1788" s="447" t="str">
        <f t="shared" si="1169"/>
        <v>CL</v>
      </c>
      <c r="AX1788" s="447" t="str">
        <f t="shared" si="1169"/>
        <v>AIC</v>
      </c>
      <c r="AY1788" s="447" t="str">
        <f t="shared" si="1174"/>
        <v>ERB</v>
      </c>
      <c r="AZ1788" s="447" t="str">
        <f t="shared" si="1174"/>
        <v>GRB</v>
      </c>
      <c r="BA1788" s="447" t="str">
        <f t="shared" si="1174"/>
        <v>Non-Op</v>
      </c>
      <c r="BC1788" s="445" t="s">
        <v>2279</v>
      </c>
      <c r="BD1788" s="552">
        <f t="shared" si="1188"/>
        <v>0</v>
      </c>
      <c r="BF1788" s="435"/>
      <c r="BG1788" s="435"/>
      <c r="BH1788" s="435"/>
      <c r="BI1788" s="435"/>
      <c r="BJ1788" s="435"/>
      <c r="BK1788" s="435"/>
      <c r="BL1788" s="435"/>
      <c r="BN1788" s="444"/>
    </row>
    <row r="1789" spans="1:71" s="28" customFormat="1" ht="12" customHeight="1">
      <c r="A1789" s="287">
        <v>28302071</v>
      </c>
      <c r="B1789" s="288" t="str">
        <f t="shared" si="1150"/>
        <v>28302071</v>
      </c>
      <c r="C1789" s="444" t="s">
        <v>3070</v>
      </c>
      <c r="D1789" s="445" t="s">
        <v>1165</v>
      </c>
      <c r="E1789" s="445"/>
      <c r="F1789" s="444"/>
      <c r="G1789" s="445"/>
      <c r="H1789" s="547">
        <v>0</v>
      </c>
      <c r="I1789" s="547">
        <v>0</v>
      </c>
      <c r="J1789" s="547">
        <v>0</v>
      </c>
      <c r="K1789" s="547">
        <v>0</v>
      </c>
      <c r="L1789" s="547">
        <v>0</v>
      </c>
      <c r="M1789" s="547">
        <v>0</v>
      </c>
      <c r="N1789" s="547">
        <v>0</v>
      </c>
      <c r="O1789" s="547">
        <v>0</v>
      </c>
      <c r="P1789" s="547">
        <v>0</v>
      </c>
      <c r="Q1789" s="547">
        <v>0</v>
      </c>
      <c r="R1789" s="547">
        <v>0</v>
      </c>
      <c r="S1789" s="547">
        <v>0</v>
      </c>
      <c r="T1789" s="547">
        <v>0</v>
      </c>
      <c r="U1789" s="547"/>
      <c r="V1789" s="547">
        <f t="shared" si="1175"/>
        <v>0</v>
      </c>
      <c r="W1789" s="328"/>
      <c r="X1789" s="285"/>
      <c r="Y1789" s="548">
        <f t="shared" si="1197"/>
        <v>0</v>
      </c>
      <c r="Z1789" s="549">
        <f t="shared" si="1197"/>
        <v>0</v>
      </c>
      <c r="AA1789" s="549">
        <f t="shared" si="1197"/>
        <v>0</v>
      </c>
      <c r="AB1789" s="282">
        <f t="shared" si="1171"/>
        <v>0</v>
      </c>
      <c r="AC1789" s="281">
        <f t="shared" si="1172"/>
        <v>0</v>
      </c>
      <c r="AD1789" s="549">
        <f t="shared" si="1176"/>
        <v>0</v>
      </c>
      <c r="AE1789" s="553">
        <f t="shared" si="1177"/>
        <v>0</v>
      </c>
      <c r="AF1789" s="282">
        <f t="shared" si="1178"/>
        <v>0</v>
      </c>
      <c r="AG1789" s="283">
        <f t="shared" si="1152"/>
        <v>0</v>
      </c>
      <c r="AH1789" s="281">
        <f t="shared" si="1141"/>
        <v>0</v>
      </c>
      <c r="AI1789" s="551">
        <f t="shared" si="1187"/>
        <v>0</v>
      </c>
      <c r="AJ1789" s="549">
        <f t="shared" si="1187"/>
        <v>0</v>
      </c>
      <c r="AK1789" s="549">
        <f t="shared" si="1187"/>
        <v>0</v>
      </c>
      <c r="AL1789" s="282">
        <f t="shared" si="1179"/>
        <v>0</v>
      </c>
      <c r="AM1789" s="281">
        <f t="shared" si="1180"/>
        <v>0</v>
      </c>
      <c r="AN1789" s="549">
        <f t="shared" si="1167"/>
        <v>0</v>
      </c>
      <c r="AO1789" s="549">
        <f t="shared" si="1168"/>
        <v>0</v>
      </c>
      <c r="AP1789" s="549">
        <f t="shared" si="1186"/>
        <v>0</v>
      </c>
      <c r="AQ1789" s="283">
        <f t="shared" si="1170"/>
        <v>0</v>
      </c>
      <c r="AR1789" s="281">
        <f t="shared" si="1158"/>
        <v>0</v>
      </c>
      <c r="AT1789" s="446" t="s">
        <v>2077</v>
      </c>
      <c r="AU1789" s="284"/>
      <c r="AV1789" s="447" t="str">
        <f t="shared" si="1169"/>
        <v>CA</v>
      </c>
      <c r="AW1789" s="447" t="str">
        <f t="shared" si="1169"/>
        <v>CL</v>
      </c>
      <c r="AX1789" s="447" t="str">
        <f t="shared" si="1169"/>
        <v>AIC</v>
      </c>
      <c r="AY1789" s="447" t="str">
        <f t="shared" si="1174"/>
        <v>ERB</v>
      </c>
      <c r="AZ1789" s="447" t="str">
        <f t="shared" si="1174"/>
        <v>GRB</v>
      </c>
      <c r="BA1789" s="447" t="str">
        <f t="shared" si="1174"/>
        <v>Non-Op</v>
      </c>
      <c r="BC1789" s="449" t="s">
        <v>2100</v>
      </c>
      <c r="BD1789" s="552">
        <f t="shared" si="1188"/>
        <v>0</v>
      </c>
      <c r="BF1789" s="435"/>
      <c r="BG1789" s="435"/>
      <c r="BH1789" s="435"/>
      <c r="BI1789" s="435"/>
      <c r="BJ1789" s="435"/>
      <c r="BK1789" s="435"/>
      <c r="BL1789" s="435"/>
      <c r="BN1789" s="444"/>
    </row>
    <row r="1790" spans="1:71" s="28" customFormat="1" ht="12" customHeight="1">
      <c r="A1790" s="313">
        <v>28302072</v>
      </c>
      <c r="B1790" s="290" t="str">
        <f t="shared" si="1150"/>
        <v>28302072</v>
      </c>
      <c r="C1790" s="450" t="s">
        <v>2406</v>
      </c>
      <c r="D1790" s="451" t="s">
        <v>1165</v>
      </c>
      <c r="E1790" s="451"/>
      <c r="F1790" s="291">
        <v>44013</v>
      </c>
      <c r="G1790" s="451"/>
      <c r="H1790" s="556">
        <v>467322.67</v>
      </c>
      <c r="I1790" s="556">
        <v>467322.67</v>
      </c>
      <c r="J1790" s="556">
        <v>467322.67</v>
      </c>
      <c r="K1790" s="556">
        <v>467322.67</v>
      </c>
      <c r="L1790" s="556">
        <v>467322.67</v>
      </c>
      <c r="M1790" s="556">
        <v>467322.67</v>
      </c>
      <c r="N1790" s="556">
        <v>467322.67</v>
      </c>
      <c r="O1790" s="556">
        <v>467322.67</v>
      </c>
      <c r="P1790" s="556">
        <v>467322.67</v>
      </c>
      <c r="Q1790" s="556">
        <v>467322.67</v>
      </c>
      <c r="R1790" s="556">
        <v>467322.67</v>
      </c>
      <c r="S1790" s="556">
        <v>467322.67</v>
      </c>
      <c r="T1790" s="556">
        <v>0</v>
      </c>
      <c r="U1790" s="556"/>
      <c r="V1790" s="556">
        <f t="shared" si="1175"/>
        <v>447850.89208333334</v>
      </c>
      <c r="W1790" s="335"/>
      <c r="X1790" s="349"/>
      <c r="Y1790" s="548">
        <f t="shared" si="1197"/>
        <v>0</v>
      </c>
      <c r="Z1790" s="549">
        <f t="shared" si="1197"/>
        <v>0</v>
      </c>
      <c r="AA1790" s="549">
        <f t="shared" si="1197"/>
        <v>0</v>
      </c>
      <c r="AB1790" s="282">
        <f t="shared" si="1171"/>
        <v>0</v>
      </c>
      <c r="AC1790" s="281">
        <f t="shared" si="1172"/>
        <v>0</v>
      </c>
      <c r="AD1790" s="549">
        <f t="shared" si="1176"/>
        <v>0</v>
      </c>
      <c r="AE1790" s="553">
        <f t="shared" si="1177"/>
        <v>0</v>
      </c>
      <c r="AF1790" s="282">
        <f t="shared" si="1178"/>
        <v>0</v>
      </c>
      <c r="AG1790" s="283">
        <f t="shared" si="1152"/>
        <v>0</v>
      </c>
      <c r="AH1790" s="281">
        <f t="shared" si="1141"/>
        <v>0</v>
      </c>
      <c r="AI1790" s="551">
        <f t="shared" si="1187"/>
        <v>0</v>
      </c>
      <c r="AJ1790" s="549">
        <f t="shared" si="1187"/>
        <v>0</v>
      </c>
      <c r="AK1790" s="549">
        <f t="shared" si="1187"/>
        <v>0</v>
      </c>
      <c r="AL1790" s="282">
        <f t="shared" si="1179"/>
        <v>447850.89208333334</v>
      </c>
      <c r="AM1790" s="281">
        <f t="shared" si="1180"/>
        <v>0</v>
      </c>
      <c r="AN1790" s="549">
        <f t="shared" si="1167"/>
        <v>0</v>
      </c>
      <c r="AO1790" s="549">
        <f t="shared" si="1168"/>
        <v>0</v>
      </c>
      <c r="AP1790" s="549">
        <f t="shared" si="1186"/>
        <v>447850.89208333334</v>
      </c>
      <c r="AQ1790" s="283">
        <f t="shared" ref="AQ1790" si="1198">SUM(AN1790:AP1790)</f>
        <v>447850.89208333334</v>
      </c>
      <c r="AR1790" s="281">
        <f t="shared" si="1158"/>
        <v>0</v>
      </c>
      <c r="AT1790" s="446" t="s">
        <v>2172</v>
      </c>
      <c r="AU1790" s="284"/>
      <c r="AV1790" s="447" t="str">
        <f t="shared" si="1169"/>
        <v>CA</v>
      </c>
      <c r="AW1790" s="447" t="str">
        <f t="shared" si="1169"/>
        <v>CL</v>
      </c>
      <c r="AX1790" s="447" t="str">
        <f t="shared" si="1169"/>
        <v>AIC</v>
      </c>
      <c r="AY1790" s="447" t="str">
        <f t="shared" si="1174"/>
        <v>ERB</v>
      </c>
      <c r="AZ1790" s="447" t="str">
        <f t="shared" si="1174"/>
        <v>GRB</v>
      </c>
      <c r="BA1790" s="447" t="str">
        <f t="shared" si="1174"/>
        <v>Non-Op</v>
      </c>
      <c r="BC1790" s="449" t="s">
        <v>2100</v>
      </c>
      <c r="BD1790" s="552">
        <f t="shared" si="1188"/>
        <v>0</v>
      </c>
      <c r="BF1790" s="435"/>
      <c r="BG1790" s="435"/>
      <c r="BH1790" s="435"/>
      <c r="BI1790" s="435"/>
      <c r="BJ1790" s="435"/>
      <c r="BK1790" s="435"/>
      <c r="BL1790" s="435"/>
      <c r="BM1790" s="444"/>
      <c r="BN1790" s="444"/>
      <c r="BO1790" s="444"/>
      <c r="BP1790" s="444"/>
      <c r="BQ1790" s="444"/>
      <c r="BR1790" s="444"/>
      <c r="BS1790" s="444"/>
    </row>
    <row r="1791" spans="1:71" s="28" customFormat="1" ht="12" customHeight="1">
      <c r="A1791" s="318">
        <v>28302081</v>
      </c>
      <c r="B1791" s="318" t="str">
        <f t="shared" si="1150"/>
        <v>28302081</v>
      </c>
      <c r="C1791" s="444" t="s">
        <v>2060</v>
      </c>
      <c r="D1791" s="445" t="s">
        <v>2092</v>
      </c>
      <c r="E1791" s="447"/>
      <c r="F1791" s="289">
        <v>42783</v>
      </c>
      <c r="G1791" s="447"/>
      <c r="H1791" s="547">
        <v>-5233909.7699999996</v>
      </c>
      <c r="I1791" s="547">
        <v>-5233909.7699999996</v>
      </c>
      <c r="J1791" s="547">
        <v>-5233909.7699999996</v>
      </c>
      <c r="K1791" s="547">
        <v>-5233909.7699999996</v>
      </c>
      <c r="L1791" s="547">
        <v>-5233909.7699999996</v>
      </c>
      <c r="M1791" s="547">
        <v>-5233909.7699999996</v>
      </c>
      <c r="N1791" s="547">
        <v>-4993504.7</v>
      </c>
      <c r="O1791" s="547">
        <v>-4611192.1399999997</v>
      </c>
      <c r="P1791" s="547">
        <v>-4228879.58</v>
      </c>
      <c r="Q1791" s="547">
        <v>-3846567.02</v>
      </c>
      <c r="R1791" s="547">
        <v>-3464254.46</v>
      </c>
      <c r="S1791" s="547">
        <v>-3081941.9</v>
      </c>
      <c r="T1791" s="547">
        <v>-2699629.34</v>
      </c>
      <c r="U1791" s="547"/>
      <c r="V1791" s="547">
        <f t="shared" si="1175"/>
        <v>-4530221.5170833329</v>
      </c>
      <c r="W1791" s="328"/>
      <c r="X1791" s="328"/>
      <c r="Y1791" s="548">
        <f t="shared" si="1197"/>
        <v>0</v>
      </c>
      <c r="Z1791" s="549">
        <f t="shared" si="1197"/>
        <v>-2699629.34</v>
      </c>
      <c r="AA1791" s="549">
        <f t="shared" si="1197"/>
        <v>0</v>
      </c>
      <c r="AB1791" s="282">
        <f t="shared" si="1171"/>
        <v>0</v>
      </c>
      <c r="AC1791" s="281">
        <f t="shared" si="1172"/>
        <v>0</v>
      </c>
      <c r="AD1791" s="549">
        <f t="shared" si="1176"/>
        <v>0</v>
      </c>
      <c r="AE1791" s="553">
        <f t="shared" si="1177"/>
        <v>0</v>
      </c>
      <c r="AF1791" s="282">
        <f t="shared" si="1178"/>
        <v>0</v>
      </c>
      <c r="AG1791" s="283">
        <f t="shared" si="1152"/>
        <v>0</v>
      </c>
      <c r="AH1791" s="281">
        <f t="shared" si="1141"/>
        <v>0</v>
      </c>
      <c r="AI1791" s="551">
        <f t="shared" si="1187"/>
        <v>0</v>
      </c>
      <c r="AJ1791" s="549">
        <f t="shared" si="1187"/>
        <v>-4530221.5170833329</v>
      </c>
      <c r="AK1791" s="549">
        <f t="shared" si="1187"/>
        <v>0</v>
      </c>
      <c r="AL1791" s="282">
        <f t="shared" si="1179"/>
        <v>0</v>
      </c>
      <c r="AM1791" s="281">
        <f t="shared" si="1180"/>
        <v>0</v>
      </c>
      <c r="AN1791" s="549">
        <f t="shared" si="1167"/>
        <v>0</v>
      </c>
      <c r="AO1791" s="549">
        <f t="shared" si="1168"/>
        <v>0</v>
      </c>
      <c r="AP1791" s="549">
        <f t="shared" si="1186"/>
        <v>0</v>
      </c>
      <c r="AQ1791" s="283">
        <f t="shared" si="1170"/>
        <v>0</v>
      </c>
      <c r="AR1791" s="281">
        <f t="shared" si="1158"/>
        <v>0</v>
      </c>
      <c r="AT1791" s="446"/>
      <c r="AU1791" s="344"/>
      <c r="AV1791" s="447" t="str">
        <f t="shared" si="1169"/>
        <v>CA</v>
      </c>
      <c r="AW1791" s="447" t="str">
        <f t="shared" si="1169"/>
        <v>CL</v>
      </c>
      <c r="AX1791" s="447" t="str">
        <f>IF(VALUE(AA1791),AX$7,IF(ISBLANK(AA1791),"",AX$7))</f>
        <v>AIC</v>
      </c>
      <c r="AY1791" s="447" t="str">
        <f>IF(VALUE(AD1791),AY$7,IF(ISBLANK(AD1791),"",AY$7))</f>
        <v>ERB</v>
      </c>
      <c r="AZ1791" s="447" t="str">
        <f>IF(VALUE(AE1791),AZ$7,IF(ISBLANK(AE1791),"",AZ$7))</f>
        <v>GRB</v>
      </c>
      <c r="BA1791" s="447" t="str">
        <f>IF(VALUE(AF1791),BA$7,IF(ISBLANK(AF1791),"",BA$7))</f>
        <v>Non-Op</v>
      </c>
      <c r="BC1791" s="445" t="s">
        <v>2279</v>
      </c>
      <c r="BD1791" s="552">
        <f t="shared" si="1188"/>
        <v>-2699629.34</v>
      </c>
      <c r="BF1791" s="448"/>
      <c r="BG1791" s="448"/>
      <c r="BH1791" s="448"/>
      <c r="BI1791" s="448"/>
      <c r="BJ1791" s="448"/>
      <c r="BK1791" s="448"/>
      <c r="BL1791" s="448"/>
      <c r="BM1791" s="444"/>
      <c r="BN1791" s="444"/>
      <c r="BO1791" s="444"/>
      <c r="BP1791" s="444"/>
      <c r="BQ1791" s="444"/>
      <c r="BR1791" s="444"/>
      <c r="BS1791" s="444"/>
    </row>
    <row r="1792" spans="1:71" s="28" customFormat="1" ht="12" customHeight="1">
      <c r="A1792" s="313">
        <v>28302082</v>
      </c>
      <c r="B1792" s="290" t="str">
        <f t="shared" si="1150"/>
        <v>28302082</v>
      </c>
      <c r="C1792" s="450" t="s">
        <v>2407</v>
      </c>
      <c r="D1792" s="451" t="s">
        <v>1163</v>
      </c>
      <c r="E1792" s="524"/>
      <c r="F1792" s="291">
        <v>43800</v>
      </c>
      <c r="G1792" s="524"/>
      <c r="H1792" s="556">
        <v>0</v>
      </c>
      <c r="I1792" s="556">
        <v>0</v>
      </c>
      <c r="J1792" s="556">
        <v>0</v>
      </c>
      <c r="K1792" s="556">
        <v>0</v>
      </c>
      <c r="L1792" s="556">
        <v>0</v>
      </c>
      <c r="M1792" s="556">
        <v>0</v>
      </c>
      <c r="N1792" s="556">
        <v>0</v>
      </c>
      <c r="O1792" s="556">
        <v>0</v>
      </c>
      <c r="P1792" s="556">
        <v>0</v>
      </c>
      <c r="Q1792" s="556">
        <v>0</v>
      </c>
      <c r="R1792" s="556">
        <v>0</v>
      </c>
      <c r="S1792" s="556">
        <v>0</v>
      </c>
      <c r="T1792" s="556">
        <v>0</v>
      </c>
      <c r="U1792" s="556"/>
      <c r="V1792" s="556">
        <f t="shared" si="1175"/>
        <v>0</v>
      </c>
      <c r="W1792" s="292" t="s">
        <v>2408</v>
      </c>
      <c r="X1792" s="335"/>
      <c r="Y1792" s="548">
        <f t="shared" si="1197"/>
        <v>0</v>
      </c>
      <c r="Z1792" s="549">
        <f t="shared" si="1197"/>
        <v>0</v>
      </c>
      <c r="AA1792" s="549">
        <f t="shared" si="1197"/>
        <v>0</v>
      </c>
      <c r="AB1792" s="282">
        <f t="shared" si="1171"/>
        <v>0</v>
      </c>
      <c r="AC1792" s="281">
        <f t="shared" si="1172"/>
        <v>0</v>
      </c>
      <c r="AD1792" s="549">
        <f t="shared" si="1176"/>
        <v>0</v>
      </c>
      <c r="AE1792" s="553">
        <f t="shared" si="1177"/>
        <v>0</v>
      </c>
      <c r="AF1792" s="282">
        <f t="shared" si="1178"/>
        <v>0</v>
      </c>
      <c r="AG1792" s="283">
        <f t="shared" si="1152"/>
        <v>0</v>
      </c>
      <c r="AH1792" s="281">
        <f t="shared" si="1141"/>
        <v>0</v>
      </c>
      <c r="AI1792" s="551">
        <f t="shared" si="1187"/>
        <v>0</v>
      </c>
      <c r="AJ1792" s="549">
        <f t="shared" si="1187"/>
        <v>0</v>
      </c>
      <c r="AK1792" s="549">
        <f t="shared" si="1187"/>
        <v>0</v>
      </c>
      <c r="AL1792" s="282">
        <f t="shared" si="1179"/>
        <v>0</v>
      </c>
      <c r="AM1792" s="281">
        <f t="shared" si="1180"/>
        <v>0</v>
      </c>
      <c r="AN1792" s="549">
        <f t="shared" si="1167"/>
        <v>0</v>
      </c>
      <c r="AO1792" s="549">
        <f t="shared" si="1168"/>
        <v>0</v>
      </c>
      <c r="AP1792" s="549">
        <f t="shared" si="1186"/>
        <v>0</v>
      </c>
      <c r="AQ1792" s="283">
        <f t="shared" ref="AQ1792" si="1199">SUM(AN1792:AP1792)</f>
        <v>0</v>
      </c>
      <c r="AR1792" s="281">
        <f t="shared" si="1158"/>
        <v>0</v>
      </c>
      <c r="AT1792" s="446"/>
      <c r="AU1792" s="344"/>
      <c r="AV1792" s="447" t="str">
        <f t="shared" si="1169"/>
        <v>CA</v>
      </c>
      <c r="AW1792" s="447" t="str">
        <f t="shared" si="1169"/>
        <v>CL</v>
      </c>
      <c r="AX1792" s="447" t="str">
        <f t="shared" si="1169"/>
        <v>AIC</v>
      </c>
      <c r="AY1792" s="447" t="str">
        <f t="shared" ref="AY1792:BA1816" si="1200">IF(VALUE(AD1792),AY$7,IF(ISBLANK(AD1792),"",AY$7))</f>
        <v>ERB</v>
      </c>
      <c r="AZ1792" s="447" t="str">
        <f t="shared" si="1200"/>
        <v>GRB</v>
      </c>
      <c r="BA1792" s="447" t="str">
        <f t="shared" si="1200"/>
        <v>Non-Op</v>
      </c>
      <c r="BC1792" s="445" t="s">
        <v>2279</v>
      </c>
      <c r="BD1792" s="552">
        <f t="shared" si="1188"/>
        <v>0</v>
      </c>
      <c r="BF1792" s="435"/>
      <c r="BG1792" s="435"/>
      <c r="BH1792" s="435"/>
      <c r="BI1792" s="435"/>
      <c r="BJ1792" s="435"/>
      <c r="BK1792" s="435"/>
      <c r="BL1792" s="435"/>
      <c r="BM1792" s="444"/>
      <c r="BN1792" s="444"/>
      <c r="BO1792" s="444"/>
      <c r="BP1792" s="444"/>
      <c r="BQ1792" s="444"/>
      <c r="BR1792" s="444"/>
      <c r="BS1792" s="444"/>
    </row>
    <row r="1793" spans="1:142" s="28" customFormat="1" ht="12" customHeight="1">
      <c r="A1793" s="313">
        <v>28302091</v>
      </c>
      <c r="B1793" s="313" t="str">
        <f t="shared" si="1150"/>
        <v>28302091</v>
      </c>
      <c r="C1793" s="450" t="s">
        <v>2409</v>
      </c>
      <c r="D1793" s="451" t="s">
        <v>2092</v>
      </c>
      <c r="E1793" s="524"/>
      <c r="F1793" s="291">
        <v>43541</v>
      </c>
      <c r="G1793" s="524"/>
      <c r="H1793" s="556">
        <v>-5987829.2699999996</v>
      </c>
      <c r="I1793" s="556">
        <v>-5987829.2699999996</v>
      </c>
      <c r="J1793" s="556">
        <v>-5987829.2699999996</v>
      </c>
      <c r="K1793" s="556">
        <v>-5987829.2699999996</v>
      </c>
      <c r="L1793" s="556">
        <v>-5987829.2699999996</v>
      </c>
      <c r="M1793" s="556">
        <v>-5987829.2699999996</v>
      </c>
      <c r="N1793" s="556">
        <v>-5987829.2699999996</v>
      </c>
      <c r="O1793" s="556">
        <v>-5987829.2699999996</v>
      </c>
      <c r="P1793" s="556">
        <v>-5987829.2699999996</v>
      </c>
      <c r="Q1793" s="556">
        <v>-5987829.2699999996</v>
      </c>
      <c r="R1793" s="556">
        <v>-5987829.2699999996</v>
      </c>
      <c r="S1793" s="556">
        <v>-5987829.2699999996</v>
      </c>
      <c r="T1793" s="556">
        <v>-5987829.2699999996</v>
      </c>
      <c r="U1793" s="556"/>
      <c r="V1793" s="556">
        <f t="shared" si="1175"/>
        <v>-5987829.2699999986</v>
      </c>
      <c r="W1793" s="335"/>
      <c r="X1793" s="292"/>
      <c r="Y1793" s="548">
        <f t="shared" si="1197"/>
        <v>0</v>
      </c>
      <c r="Z1793" s="549">
        <f t="shared" si="1197"/>
        <v>-5987829.2699999996</v>
      </c>
      <c r="AA1793" s="549">
        <f t="shared" si="1197"/>
        <v>0</v>
      </c>
      <c r="AB1793" s="282">
        <f t="shared" si="1171"/>
        <v>0</v>
      </c>
      <c r="AC1793" s="281">
        <f t="shared" si="1172"/>
        <v>0</v>
      </c>
      <c r="AD1793" s="549">
        <f t="shared" si="1176"/>
        <v>0</v>
      </c>
      <c r="AE1793" s="553">
        <f t="shared" si="1177"/>
        <v>0</v>
      </c>
      <c r="AF1793" s="282">
        <f t="shared" si="1178"/>
        <v>0</v>
      </c>
      <c r="AG1793" s="283">
        <f t="shared" si="1152"/>
        <v>0</v>
      </c>
      <c r="AH1793" s="281">
        <f t="shared" si="1141"/>
        <v>0</v>
      </c>
      <c r="AI1793" s="551">
        <f t="shared" si="1187"/>
        <v>0</v>
      </c>
      <c r="AJ1793" s="549">
        <f t="shared" si="1187"/>
        <v>-5987829.2699999986</v>
      </c>
      <c r="AK1793" s="549">
        <f t="shared" si="1187"/>
        <v>0</v>
      </c>
      <c r="AL1793" s="282">
        <f t="shared" si="1179"/>
        <v>0</v>
      </c>
      <c r="AM1793" s="281">
        <f t="shared" si="1180"/>
        <v>0</v>
      </c>
      <c r="AN1793" s="549">
        <f t="shared" si="1167"/>
        <v>0</v>
      </c>
      <c r="AO1793" s="549">
        <f t="shared" si="1168"/>
        <v>0</v>
      </c>
      <c r="AP1793" s="549">
        <f t="shared" si="1186"/>
        <v>0</v>
      </c>
      <c r="AQ1793" s="283">
        <f t="shared" si="1170"/>
        <v>0</v>
      </c>
      <c r="AR1793" s="281">
        <f t="shared" si="1158"/>
        <v>0</v>
      </c>
      <c r="AT1793" s="446"/>
      <c r="AU1793" s="344"/>
      <c r="AV1793" s="447" t="str">
        <f t="shared" si="1169"/>
        <v>CA</v>
      </c>
      <c r="AW1793" s="447" t="str">
        <f t="shared" si="1169"/>
        <v>CL</v>
      </c>
      <c r="AX1793" s="447" t="str">
        <f t="shared" si="1169"/>
        <v>AIC</v>
      </c>
      <c r="AY1793" s="447" t="str">
        <f t="shared" si="1200"/>
        <v>ERB</v>
      </c>
      <c r="AZ1793" s="447" t="str">
        <f t="shared" si="1200"/>
        <v>GRB</v>
      </c>
      <c r="BA1793" s="447" t="str">
        <f t="shared" si="1200"/>
        <v>Non-Op</v>
      </c>
      <c r="BC1793" s="445" t="s">
        <v>2279</v>
      </c>
      <c r="BD1793" s="552">
        <f t="shared" si="1188"/>
        <v>-5987829.2699999996</v>
      </c>
      <c r="BE1793" s="435"/>
      <c r="BF1793" s="435"/>
      <c r="BG1793" s="435"/>
      <c r="BH1793" s="435"/>
      <c r="BI1793" s="435"/>
      <c r="BJ1793" s="435"/>
      <c r="BK1793" s="435"/>
      <c r="BL1793" s="435"/>
      <c r="BM1793" s="444"/>
      <c r="BN1793" s="444"/>
      <c r="BO1793" s="444"/>
      <c r="BP1793" s="444"/>
      <c r="BQ1793" s="444"/>
      <c r="BR1793" s="444"/>
      <c r="BS1793" s="444"/>
    </row>
    <row r="1794" spans="1:142" s="28" customFormat="1" ht="12" customHeight="1">
      <c r="A1794" s="313">
        <v>28302092</v>
      </c>
      <c r="B1794" s="313" t="str">
        <f t="shared" si="1150"/>
        <v>28302092</v>
      </c>
      <c r="C1794" s="450" t="s">
        <v>2410</v>
      </c>
      <c r="D1794" s="451" t="s">
        <v>1165</v>
      </c>
      <c r="E1794" s="524"/>
      <c r="F1794" s="291">
        <v>44013</v>
      </c>
      <c r="G1794" s="524"/>
      <c r="H1794" s="556">
        <v>-467322.67</v>
      </c>
      <c r="I1794" s="556">
        <v>-467322.67</v>
      </c>
      <c r="J1794" s="556">
        <v>-467322.67</v>
      </c>
      <c r="K1794" s="556">
        <v>-467322.67</v>
      </c>
      <c r="L1794" s="556">
        <v>-467322.67</v>
      </c>
      <c r="M1794" s="556">
        <v>-467322.67</v>
      </c>
      <c r="N1794" s="556">
        <v>-467322.67</v>
      </c>
      <c r="O1794" s="556">
        <v>-467322.67</v>
      </c>
      <c r="P1794" s="556">
        <v>-467322.67</v>
      </c>
      <c r="Q1794" s="556">
        <v>-467322.67</v>
      </c>
      <c r="R1794" s="556">
        <v>-467322.67</v>
      </c>
      <c r="S1794" s="556">
        <v>-467322.67</v>
      </c>
      <c r="T1794" s="556">
        <v>-467322.67</v>
      </c>
      <c r="U1794" s="556"/>
      <c r="V1794" s="556">
        <f t="shared" si="1175"/>
        <v>-467322.67</v>
      </c>
      <c r="W1794" s="335"/>
      <c r="X1794" s="349"/>
      <c r="Y1794" s="548">
        <f t="shared" si="1197"/>
        <v>0</v>
      </c>
      <c r="Z1794" s="549">
        <f t="shared" si="1197"/>
        <v>0</v>
      </c>
      <c r="AA1794" s="549">
        <f t="shared" si="1197"/>
        <v>0</v>
      </c>
      <c r="AB1794" s="282">
        <f t="shared" si="1171"/>
        <v>-467322.67</v>
      </c>
      <c r="AC1794" s="281">
        <f t="shared" si="1172"/>
        <v>0</v>
      </c>
      <c r="AD1794" s="549">
        <f t="shared" si="1176"/>
        <v>0</v>
      </c>
      <c r="AE1794" s="553">
        <f t="shared" si="1177"/>
        <v>0</v>
      </c>
      <c r="AF1794" s="282">
        <f t="shared" si="1178"/>
        <v>-467322.67</v>
      </c>
      <c r="AG1794" s="283">
        <f t="shared" si="1152"/>
        <v>-467322.67</v>
      </c>
      <c r="AH1794" s="281">
        <f t="shared" si="1141"/>
        <v>0</v>
      </c>
      <c r="AI1794" s="551">
        <f t="shared" si="1187"/>
        <v>0</v>
      </c>
      <c r="AJ1794" s="549">
        <f t="shared" si="1187"/>
        <v>0</v>
      </c>
      <c r="AK1794" s="549">
        <f t="shared" si="1187"/>
        <v>0</v>
      </c>
      <c r="AL1794" s="282">
        <f t="shared" si="1179"/>
        <v>-467322.67</v>
      </c>
      <c r="AM1794" s="281">
        <f t="shared" si="1180"/>
        <v>0</v>
      </c>
      <c r="AN1794" s="549">
        <f t="shared" si="1167"/>
        <v>0</v>
      </c>
      <c r="AO1794" s="549">
        <f t="shared" si="1168"/>
        <v>0</v>
      </c>
      <c r="AP1794" s="549">
        <f t="shared" si="1186"/>
        <v>-467322.67</v>
      </c>
      <c r="AQ1794" s="283">
        <f t="shared" ref="AQ1794:AQ1795" si="1201">SUM(AN1794:AP1794)</f>
        <v>-467322.67</v>
      </c>
      <c r="AR1794" s="281">
        <f t="shared" si="1158"/>
        <v>0</v>
      </c>
      <c r="AT1794" s="446" t="s">
        <v>2172</v>
      </c>
      <c r="AU1794" s="284"/>
      <c r="AV1794" s="447" t="str">
        <f t="shared" si="1169"/>
        <v>CA</v>
      </c>
      <c r="AW1794" s="447" t="str">
        <f t="shared" si="1169"/>
        <v>CL</v>
      </c>
      <c r="AX1794" s="447" t="str">
        <f t="shared" si="1169"/>
        <v>AIC</v>
      </c>
      <c r="AY1794" s="447" t="str">
        <f t="shared" si="1200"/>
        <v>ERB</v>
      </c>
      <c r="AZ1794" s="447" t="str">
        <f t="shared" si="1200"/>
        <v>GRB</v>
      </c>
      <c r="BA1794" s="447" t="str">
        <f t="shared" si="1200"/>
        <v>Non-Op</v>
      </c>
      <c r="BC1794" s="449" t="s">
        <v>2100</v>
      </c>
      <c r="BD1794" s="552">
        <f t="shared" si="1188"/>
        <v>-467322.67</v>
      </c>
      <c r="BE1794" s="435"/>
      <c r="BF1794" s="435"/>
      <c r="BG1794" s="435"/>
      <c r="BH1794" s="435"/>
      <c r="BI1794" s="435"/>
      <c r="BJ1794" s="435"/>
      <c r="BK1794" s="435"/>
      <c r="BL1794" s="435"/>
      <c r="BM1794" s="444"/>
      <c r="BN1794" s="444"/>
      <c r="BO1794" s="444"/>
      <c r="BP1794" s="444"/>
      <c r="BQ1794" s="444"/>
      <c r="BR1794" s="444"/>
      <c r="BS1794" s="444"/>
    </row>
    <row r="1795" spans="1:142" s="28" customFormat="1" ht="12" customHeight="1">
      <c r="A1795" s="313">
        <v>28302121</v>
      </c>
      <c r="B1795" s="313" t="str">
        <f t="shared" si="1150"/>
        <v>28302121</v>
      </c>
      <c r="C1795" s="450" t="s">
        <v>2411</v>
      </c>
      <c r="D1795" s="451" t="s">
        <v>2092</v>
      </c>
      <c r="E1795" s="524"/>
      <c r="F1795" s="291">
        <v>43938</v>
      </c>
      <c r="G1795" s="524"/>
      <c r="H1795" s="556">
        <v>-2394112.7599999998</v>
      </c>
      <c r="I1795" s="556">
        <v>-2394112.7599999998</v>
      </c>
      <c r="J1795" s="556">
        <v>-2394112.7599999998</v>
      </c>
      <c r="K1795" s="556">
        <v>-2394112.7599999998</v>
      </c>
      <c r="L1795" s="556">
        <v>-2394112.7599999998</v>
      </c>
      <c r="M1795" s="556">
        <v>-2394112.7599999998</v>
      </c>
      <c r="N1795" s="556">
        <v>-2394112.7599999998</v>
      </c>
      <c r="O1795" s="556">
        <v>-2394112.7599999998</v>
      </c>
      <c r="P1795" s="556">
        <v>-2394112.7599999998</v>
      </c>
      <c r="Q1795" s="556">
        <v>-2394112.7599999998</v>
      </c>
      <c r="R1795" s="556">
        <v>-2394112.7599999998</v>
      </c>
      <c r="S1795" s="556">
        <v>-2394112.7599999998</v>
      </c>
      <c r="T1795" s="556">
        <v>-2394112.7599999998</v>
      </c>
      <c r="U1795" s="556"/>
      <c r="V1795" s="556">
        <f t="shared" si="1175"/>
        <v>-2394112.7599999993</v>
      </c>
      <c r="W1795" s="335"/>
      <c r="X1795" s="335"/>
      <c r="Y1795" s="548">
        <f t="shared" si="1197"/>
        <v>0</v>
      </c>
      <c r="Z1795" s="549">
        <f t="shared" si="1197"/>
        <v>-2394112.7599999998</v>
      </c>
      <c r="AA1795" s="549">
        <f t="shared" si="1197"/>
        <v>0</v>
      </c>
      <c r="AB1795" s="282">
        <f t="shared" si="1171"/>
        <v>0</v>
      </c>
      <c r="AC1795" s="281">
        <f t="shared" si="1172"/>
        <v>0</v>
      </c>
      <c r="AD1795" s="549">
        <f t="shared" si="1176"/>
        <v>0</v>
      </c>
      <c r="AE1795" s="553">
        <f t="shared" si="1177"/>
        <v>0</v>
      </c>
      <c r="AF1795" s="282">
        <f t="shared" si="1178"/>
        <v>0</v>
      </c>
      <c r="AG1795" s="283">
        <f t="shared" si="1152"/>
        <v>0</v>
      </c>
      <c r="AH1795" s="281">
        <f t="shared" ref="AH1795:AH1815" si="1202">AG1795-AB1795</f>
        <v>0</v>
      </c>
      <c r="AI1795" s="551">
        <f t="shared" si="1187"/>
        <v>0</v>
      </c>
      <c r="AJ1795" s="549">
        <f t="shared" si="1187"/>
        <v>-2394112.7599999993</v>
      </c>
      <c r="AK1795" s="549">
        <f t="shared" si="1187"/>
        <v>0</v>
      </c>
      <c r="AL1795" s="282">
        <f t="shared" si="1179"/>
        <v>0</v>
      </c>
      <c r="AM1795" s="281">
        <f t="shared" si="1180"/>
        <v>0</v>
      </c>
      <c r="AN1795" s="549">
        <f t="shared" si="1167"/>
        <v>0</v>
      </c>
      <c r="AO1795" s="549">
        <f t="shared" si="1168"/>
        <v>0</v>
      </c>
      <c r="AP1795" s="549">
        <f t="shared" si="1186"/>
        <v>0</v>
      </c>
      <c r="AQ1795" s="283">
        <f t="shared" si="1201"/>
        <v>0</v>
      </c>
      <c r="AR1795" s="281">
        <f t="shared" si="1158"/>
        <v>0</v>
      </c>
      <c r="AT1795" s="446"/>
      <c r="AU1795" s="344"/>
      <c r="AV1795" s="447" t="str">
        <f t="shared" si="1169"/>
        <v>CA</v>
      </c>
      <c r="AW1795" s="447" t="str">
        <f t="shared" si="1169"/>
        <v>CL</v>
      </c>
      <c r="AX1795" s="447" t="str">
        <f t="shared" si="1169"/>
        <v>AIC</v>
      </c>
      <c r="AY1795" s="447" t="str">
        <f t="shared" si="1200"/>
        <v>ERB</v>
      </c>
      <c r="AZ1795" s="447" t="str">
        <f t="shared" si="1200"/>
        <v>GRB</v>
      </c>
      <c r="BA1795" s="447" t="str">
        <f t="shared" si="1200"/>
        <v>Non-Op</v>
      </c>
      <c r="BC1795" s="445" t="s">
        <v>2279</v>
      </c>
      <c r="BD1795" s="552">
        <f t="shared" si="1188"/>
        <v>-2394112.7599999998</v>
      </c>
      <c r="BE1795" s="435"/>
      <c r="BF1795" s="435"/>
      <c r="BG1795" s="435"/>
      <c r="BH1795" s="435"/>
      <c r="BI1795" s="435"/>
      <c r="BJ1795" s="435"/>
      <c r="BK1795" s="435"/>
      <c r="BL1795" s="435"/>
      <c r="BN1795" s="444"/>
    </row>
    <row r="1796" spans="1:142" s="28" customFormat="1" ht="12" customHeight="1">
      <c r="A1796" s="313">
        <v>28302123</v>
      </c>
      <c r="B1796" s="313" t="str">
        <f t="shared" si="1150"/>
        <v>28302123</v>
      </c>
      <c r="C1796" s="450" t="s">
        <v>2412</v>
      </c>
      <c r="D1796" s="451" t="s">
        <v>1165</v>
      </c>
      <c r="E1796" s="524"/>
      <c r="F1796" s="291">
        <v>43891</v>
      </c>
      <c r="G1796" s="524"/>
      <c r="H1796" s="556">
        <v>-2349449.5499999998</v>
      </c>
      <c r="I1796" s="556">
        <v>-2532843.1800000002</v>
      </c>
      <c r="J1796" s="556">
        <v>-2716000.35</v>
      </c>
      <c r="K1796" s="556">
        <v>-2899111.11</v>
      </c>
      <c r="L1796" s="556">
        <v>-3082220.61</v>
      </c>
      <c r="M1796" s="556">
        <v>-3265289.16</v>
      </c>
      <c r="N1796" s="556">
        <v>-3442429.41</v>
      </c>
      <c r="O1796" s="556">
        <v>-3624558.42</v>
      </c>
      <c r="P1796" s="556">
        <v>-3806687.43</v>
      </c>
      <c r="Q1796" s="556">
        <v>-3988816.44</v>
      </c>
      <c r="R1796" s="556">
        <v>-4170945.45</v>
      </c>
      <c r="S1796" s="556">
        <v>-4353074.46</v>
      </c>
      <c r="T1796" s="556">
        <v>-4535203.47</v>
      </c>
      <c r="U1796" s="556"/>
      <c r="V1796" s="556">
        <f t="shared" si="1175"/>
        <v>-3443691.8774999999</v>
      </c>
      <c r="W1796" s="335"/>
      <c r="X1796" s="335"/>
      <c r="Y1796" s="548">
        <f t="shared" si="1197"/>
        <v>0</v>
      </c>
      <c r="Z1796" s="549">
        <f t="shared" si="1197"/>
        <v>0</v>
      </c>
      <c r="AA1796" s="549">
        <f t="shared" si="1197"/>
        <v>0</v>
      </c>
      <c r="AB1796" s="282">
        <f t="shared" si="1171"/>
        <v>-4535203.47</v>
      </c>
      <c r="AC1796" s="281">
        <f t="shared" si="1172"/>
        <v>0</v>
      </c>
      <c r="AD1796" s="549">
        <f t="shared" si="1176"/>
        <v>0</v>
      </c>
      <c r="AE1796" s="553">
        <f t="shared" si="1177"/>
        <v>0</v>
      </c>
      <c r="AF1796" s="282">
        <f t="shared" si="1178"/>
        <v>-4535203.47</v>
      </c>
      <c r="AG1796" s="283">
        <f t="shared" si="1152"/>
        <v>-4535203.47</v>
      </c>
      <c r="AH1796" s="281">
        <f t="shared" si="1202"/>
        <v>0</v>
      </c>
      <c r="AI1796" s="551">
        <f t="shared" si="1187"/>
        <v>0</v>
      </c>
      <c r="AJ1796" s="549">
        <f t="shared" si="1187"/>
        <v>0</v>
      </c>
      <c r="AK1796" s="549">
        <f t="shared" si="1187"/>
        <v>0</v>
      </c>
      <c r="AL1796" s="282">
        <f t="shared" si="1179"/>
        <v>-3443691.8774999999</v>
      </c>
      <c r="AM1796" s="281">
        <f t="shared" si="1180"/>
        <v>0</v>
      </c>
      <c r="AN1796" s="549">
        <f t="shared" si="1167"/>
        <v>0</v>
      </c>
      <c r="AO1796" s="549">
        <f t="shared" si="1168"/>
        <v>0</v>
      </c>
      <c r="AP1796" s="549">
        <f t="shared" si="1186"/>
        <v>-3443691.8774999999</v>
      </c>
      <c r="AQ1796" s="283">
        <f t="shared" ref="AQ1796:AQ1802" si="1203">SUM(AN1796:AP1796)</f>
        <v>-3443691.8774999999</v>
      </c>
      <c r="AR1796" s="281">
        <f t="shared" si="1158"/>
        <v>0</v>
      </c>
      <c r="AT1796" s="446" t="s">
        <v>2163</v>
      </c>
      <c r="AU1796" s="284"/>
      <c r="AV1796" s="447" t="str">
        <f t="shared" si="1169"/>
        <v>CA</v>
      </c>
      <c r="AW1796" s="447" t="str">
        <f t="shared" si="1169"/>
        <v>CL</v>
      </c>
      <c r="AX1796" s="447" t="str">
        <f t="shared" si="1169"/>
        <v>AIC</v>
      </c>
      <c r="AY1796" s="447" t="str">
        <f t="shared" si="1200"/>
        <v>ERB</v>
      </c>
      <c r="AZ1796" s="447" t="str">
        <f t="shared" si="1200"/>
        <v>GRB</v>
      </c>
      <c r="BA1796" s="447" t="str">
        <f t="shared" si="1200"/>
        <v>Non-Op</v>
      </c>
      <c r="BC1796" s="449" t="s">
        <v>2100</v>
      </c>
      <c r="BD1796" s="552">
        <f t="shared" si="1188"/>
        <v>-4535203.47</v>
      </c>
      <c r="BE1796" s="435"/>
      <c r="BF1796" s="435"/>
      <c r="BG1796" s="435"/>
      <c r="BH1796" s="435"/>
      <c r="BI1796" s="435"/>
      <c r="BJ1796" s="435"/>
      <c r="BK1796" s="435"/>
      <c r="BL1796" s="435"/>
      <c r="BN1796" s="444"/>
    </row>
    <row r="1797" spans="1:142" s="28" customFormat="1" ht="12" customHeight="1">
      <c r="A1797" s="313">
        <v>28302131</v>
      </c>
      <c r="B1797" s="313" t="str">
        <f t="shared" si="1150"/>
        <v>28302131</v>
      </c>
      <c r="C1797" s="450" t="s">
        <v>2413</v>
      </c>
      <c r="D1797" s="451" t="s">
        <v>1165</v>
      </c>
      <c r="E1797" s="524"/>
      <c r="F1797" s="291">
        <v>44013</v>
      </c>
      <c r="G1797" s="524"/>
      <c r="H1797" s="556">
        <v>-1153055.3999999999</v>
      </c>
      <c r="I1797" s="556">
        <v>-1153055.3999999999</v>
      </c>
      <c r="J1797" s="556">
        <v>-1153055.3999999999</v>
      </c>
      <c r="K1797" s="556">
        <v>-1153055.3999999999</v>
      </c>
      <c r="L1797" s="556">
        <v>-1153055.3999999999</v>
      </c>
      <c r="M1797" s="556">
        <v>-1153055.3999999999</v>
      </c>
      <c r="N1797" s="556">
        <v>-1153055.3999999999</v>
      </c>
      <c r="O1797" s="556">
        <v>-1153055.3999999999</v>
      </c>
      <c r="P1797" s="556">
        <v>-1153055.3999999999</v>
      </c>
      <c r="Q1797" s="556">
        <v>-1153055.3999999999</v>
      </c>
      <c r="R1797" s="556">
        <v>-1153055.3999999999</v>
      </c>
      <c r="S1797" s="556">
        <v>-1153055.3999999999</v>
      </c>
      <c r="T1797" s="556">
        <v>-1153055.3999999999</v>
      </c>
      <c r="U1797" s="556"/>
      <c r="V1797" s="556">
        <f t="shared" si="1175"/>
        <v>-1153055.4000000001</v>
      </c>
      <c r="W1797" s="292"/>
      <c r="X1797" s="335"/>
      <c r="Y1797" s="548">
        <f t="shared" si="1197"/>
        <v>0</v>
      </c>
      <c r="Z1797" s="549">
        <f t="shared" si="1197"/>
        <v>0</v>
      </c>
      <c r="AA1797" s="549">
        <f t="shared" si="1197"/>
        <v>0</v>
      </c>
      <c r="AB1797" s="282">
        <f t="shared" si="1171"/>
        <v>-1153055.3999999999</v>
      </c>
      <c r="AC1797" s="281">
        <f t="shared" si="1172"/>
        <v>0</v>
      </c>
      <c r="AD1797" s="549">
        <f t="shared" si="1176"/>
        <v>0</v>
      </c>
      <c r="AE1797" s="553">
        <f t="shared" si="1177"/>
        <v>0</v>
      </c>
      <c r="AF1797" s="282">
        <f t="shared" si="1178"/>
        <v>-1153055.3999999999</v>
      </c>
      <c r="AG1797" s="283">
        <f t="shared" si="1152"/>
        <v>-1153055.3999999999</v>
      </c>
      <c r="AH1797" s="281">
        <f t="shared" si="1202"/>
        <v>0</v>
      </c>
      <c r="AI1797" s="551">
        <f t="shared" si="1187"/>
        <v>0</v>
      </c>
      <c r="AJ1797" s="549">
        <f t="shared" si="1187"/>
        <v>0</v>
      </c>
      <c r="AK1797" s="549">
        <f t="shared" si="1187"/>
        <v>0</v>
      </c>
      <c r="AL1797" s="282">
        <f t="shared" si="1179"/>
        <v>-1153055.4000000001</v>
      </c>
      <c r="AM1797" s="281">
        <f t="shared" si="1180"/>
        <v>0</v>
      </c>
      <c r="AN1797" s="549">
        <f t="shared" si="1167"/>
        <v>0</v>
      </c>
      <c r="AO1797" s="549">
        <f t="shared" si="1168"/>
        <v>0</v>
      </c>
      <c r="AP1797" s="549">
        <f t="shared" si="1186"/>
        <v>-1153055.4000000001</v>
      </c>
      <c r="AQ1797" s="283">
        <f t="shared" ref="AQ1797" si="1204">SUM(AN1797:AP1797)</f>
        <v>-1153055.4000000001</v>
      </c>
      <c r="AR1797" s="281">
        <f t="shared" si="1158"/>
        <v>0</v>
      </c>
      <c r="AT1797" s="446" t="s">
        <v>2172</v>
      </c>
      <c r="AU1797" s="344"/>
      <c r="AV1797" s="447" t="str">
        <f t="shared" si="1169"/>
        <v>CA</v>
      </c>
      <c r="AW1797" s="447" t="str">
        <f t="shared" si="1169"/>
        <v>CL</v>
      </c>
      <c r="AX1797" s="447" t="str">
        <f t="shared" si="1169"/>
        <v>AIC</v>
      </c>
      <c r="AY1797" s="447" t="str">
        <f t="shared" si="1200"/>
        <v>ERB</v>
      </c>
      <c r="AZ1797" s="447" t="str">
        <f t="shared" si="1200"/>
        <v>GRB</v>
      </c>
      <c r="BA1797" s="447" t="str">
        <f t="shared" si="1200"/>
        <v>Non-Op</v>
      </c>
      <c r="BC1797" s="449" t="s">
        <v>2100</v>
      </c>
      <c r="BD1797" s="552">
        <f t="shared" si="1188"/>
        <v>-1153055.3999999999</v>
      </c>
      <c r="BE1797" s="435"/>
      <c r="BF1797" s="435"/>
      <c r="BG1797" s="435"/>
      <c r="BH1797" s="435"/>
      <c r="BI1797" s="435"/>
      <c r="BJ1797" s="435"/>
      <c r="BK1797" s="435"/>
      <c r="BL1797" s="435"/>
      <c r="BN1797" s="444"/>
    </row>
    <row r="1798" spans="1:142" s="28" customFormat="1" ht="12" customHeight="1">
      <c r="A1798" s="313">
        <v>28302133</v>
      </c>
      <c r="B1798" s="313" t="str">
        <f t="shared" si="1150"/>
        <v>28302133</v>
      </c>
      <c r="C1798" s="450" t="s">
        <v>2414</v>
      </c>
      <c r="D1798" s="451" t="s">
        <v>1165</v>
      </c>
      <c r="E1798" s="524"/>
      <c r="F1798" s="291">
        <v>43891</v>
      </c>
      <c r="G1798" s="524"/>
      <c r="H1798" s="556">
        <v>-53784.99</v>
      </c>
      <c r="I1798" s="556">
        <v>-60644.639999999999</v>
      </c>
      <c r="J1798" s="556">
        <v>-68000.31</v>
      </c>
      <c r="K1798" s="556">
        <v>-75852</v>
      </c>
      <c r="L1798" s="556">
        <v>-84199.5</v>
      </c>
      <c r="M1798" s="556">
        <v>-93043.02</v>
      </c>
      <c r="N1798" s="556">
        <v>-102322.29</v>
      </c>
      <c r="O1798" s="556">
        <v>-113195.67</v>
      </c>
      <c r="P1798" s="556">
        <v>-124615.47</v>
      </c>
      <c r="Q1798" s="556">
        <v>-136581.69</v>
      </c>
      <c r="R1798" s="556">
        <v>-153647.54999999999</v>
      </c>
      <c r="S1798" s="556">
        <v>-171458.49</v>
      </c>
      <c r="T1798" s="556">
        <v>-190014.72</v>
      </c>
      <c r="U1798" s="556"/>
      <c r="V1798" s="556">
        <f t="shared" si="1175"/>
        <v>-108788.37375000001</v>
      </c>
      <c r="W1798" s="335"/>
      <c r="X1798" s="335"/>
      <c r="Y1798" s="548">
        <f t="shared" si="1197"/>
        <v>0</v>
      </c>
      <c r="Z1798" s="549">
        <f t="shared" si="1197"/>
        <v>0</v>
      </c>
      <c r="AA1798" s="549">
        <f t="shared" si="1197"/>
        <v>0</v>
      </c>
      <c r="AB1798" s="282">
        <f t="shared" si="1171"/>
        <v>-190014.72</v>
      </c>
      <c r="AC1798" s="281">
        <f t="shared" si="1172"/>
        <v>0</v>
      </c>
      <c r="AD1798" s="549">
        <f t="shared" si="1176"/>
        <v>0</v>
      </c>
      <c r="AE1798" s="553">
        <f t="shared" si="1177"/>
        <v>0</v>
      </c>
      <c r="AF1798" s="282">
        <f t="shared" si="1178"/>
        <v>-190014.72</v>
      </c>
      <c r="AG1798" s="283">
        <f t="shared" si="1152"/>
        <v>-190014.72</v>
      </c>
      <c r="AH1798" s="281">
        <f t="shared" si="1202"/>
        <v>0</v>
      </c>
      <c r="AI1798" s="551">
        <f t="shared" si="1187"/>
        <v>0</v>
      </c>
      <c r="AJ1798" s="549">
        <f t="shared" si="1187"/>
        <v>0</v>
      </c>
      <c r="AK1798" s="549">
        <f t="shared" si="1187"/>
        <v>0</v>
      </c>
      <c r="AL1798" s="282">
        <f t="shared" si="1179"/>
        <v>-108788.37375000001</v>
      </c>
      <c r="AM1798" s="281">
        <f t="shared" si="1180"/>
        <v>0</v>
      </c>
      <c r="AN1798" s="549">
        <f t="shared" si="1167"/>
        <v>0</v>
      </c>
      <c r="AO1798" s="549">
        <f t="shared" si="1168"/>
        <v>0</v>
      </c>
      <c r="AP1798" s="549">
        <f t="shared" si="1186"/>
        <v>-108788.37375000001</v>
      </c>
      <c r="AQ1798" s="283">
        <f t="shared" si="1203"/>
        <v>-108788.37375000001</v>
      </c>
      <c r="AR1798" s="281">
        <f t="shared" si="1158"/>
        <v>0</v>
      </c>
      <c r="AT1798" s="446" t="s">
        <v>2163</v>
      </c>
      <c r="AU1798" s="284"/>
      <c r="AV1798" s="447" t="str">
        <f t="shared" si="1169"/>
        <v>CA</v>
      </c>
      <c r="AW1798" s="447" t="str">
        <f t="shared" si="1169"/>
        <v>CL</v>
      </c>
      <c r="AX1798" s="447" t="str">
        <f t="shared" si="1169"/>
        <v>AIC</v>
      </c>
      <c r="AY1798" s="447" t="str">
        <f t="shared" si="1200"/>
        <v>ERB</v>
      </c>
      <c r="AZ1798" s="447" t="str">
        <f t="shared" si="1200"/>
        <v>GRB</v>
      </c>
      <c r="BA1798" s="447" t="str">
        <f t="shared" si="1200"/>
        <v>Non-Op</v>
      </c>
      <c r="BC1798" s="449" t="s">
        <v>2100</v>
      </c>
      <c r="BD1798" s="552">
        <f t="shared" si="1188"/>
        <v>-190014.72</v>
      </c>
      <c r="BE1798" s="435"/>
      <c r="BF1798" s="435"/>
      <c r="BG1798" s="435"/>
      <c r="BH1798" s="435"/>
      <c r="BI1798" s="435"/>
      <c r="BJ1798" s="435"/>
      <c r="BK1798" s="435"/>
      <c r="BL1798" s="435"/>
      <c r="BN1798" s="444"/>
    </row>
    <row r="1799" spans="1:142" s="28" customFormat="1" ht="12" customHeight="1">
      <c r="A1799" s="313">
        <v>28302141</v>
      </c>
      <c r="B1799" s="313" t="str">
        <f t="shared" si="1150"/>
        <v>28302141</v>
      </c>
      <c r="C1799" s="450" t="s">
        <v>2415</v>
      </c>
      <c r="D1799" s="451" t="s">
        <v>1165</v>
      </c>
      <c r="E1799" s="524"/>
      <c r="F1799" s="291">
        <v>44013</v>
      </c>
      <c r="G1799" s="524"/>
      <c r="H1799" s="556">
        <v>1153055.3999999999</v>
      </c>
      <c r="I1799" s="556">
        <v>1153055.3999999999</v>
      </c>
      <c r="J1799" s="556">
        <v>1153055.3999999999</v>
      </c>
      <c r="K1799" s="556">
        <v>1153055.3999999999</v>
      </c>
      <c r="L1799" s="556">
        <v>1153055.3999999999</v>
      </c>
      <c r="M1799" s="556">
        <v>1153055.3999999999</v>
      </c>
      <c r="N1799" s="556">
        <v>1153055.3999999999</v>
      </c>
      <c r="O1799" s="556">
        <v>1153055.3999999999</v>
      </c>
      <c r="P1799" s="556">
        <v>1153055.3999999999</v>
      </c>
      <c r="Q1799" s="556">
        <v>1153055.3999999999</v>
      </c>
      <c r="R1799" s="556">
        <v>1153055.3999999999</v>
      </c>
      <c r="S1799" s="556">
        <v>1153055.3999999999</v>
      </c>
      <c r="T1799" s="556">
        <v>0</v>
      </c>
      <c r="U1799" s="556"/>
      <c r="V1799" s="556">
        <f t="shared" si="1175"/>
        <v>1105011.425</v>
      </c>
      <c r="W1799" s="292"/>
      <c r="X1799" s="335"/>
      <c r="Y1799" s="548">
        <f t="shared" si="1197"/>
        <v>0</v>
      </c>
      <c r="Z1799" s="549">
        <f t="shared" si="1197"/>
        <v>0</v>
      </c>
      <c r="AA1799" s="549">
        <f t="shared" si="1197"/>
        <v>0</v>
      </c>
      <c r="AB1799" s="282">
        <f t="shared" si="1171"/>
        <v>0</v>
      </c>
      <c r="AC1799" s="525">
        <f t="shared" si="1172"/>
        <v>0</v>
      </c>
      <c r="AD1799" s="549">
        <f t="shared" si="1176"/>
        <v>0</v>
      </c>
      <c r="AE1799" s="549">
        <f t="shared" si="1177"/>
        <v>0</v>
      </c>
      <c r="AF1799" s="282">
        <f t="shared" si="1178"/>
        <v>0</v>
      </c>
      <c r="AG1799" s="283">
        <f t="shared" si="1152"/>
        <v>0</v>
      </c>
      <c r="AH1799" s="281">
        <f t="shared" si="1202"/>
        <v>0</v>
      </c>
      <c r="AI1799" s="551">
        <f t="shared" si="1187"/>
        <v>0</v>
      </c>
      <c r="AJ1799" s="549">
        <f t="shared" si="1187"/>
        <v>0</v>
      </c>
      <c r="AK1799" s="549">
        <f t="shared" si="1187"/>
        <v>0</v>
      </c>
      <c r="AL1799" s="282">
        <f t="shared" si="1179"/>
        <v>1105011.425</v>
      </c>
      <c r="AM1799" s="281">
        <f t="shared" si="1180"/>
        <v>0</v>
      </c>
      <c r="AN1799" s="549">
        <f t="shared" si="1167"/>
        <v>0</v>
      </c>
      <c r="AO1799" s="549">
        <f t="shared" si="1168"/>
        <v>0</v>
      </c>
      <c r="AP1799" s="549">
        <f t="shared" si="1186"/>
        <v>1105011.425</v>
      </c>
      <c r="AQ1799" s="283">
        <f t="shared" ref="AQ1799" si="1205">SUM(AN1799:AP1799)</f>
        <v>1105011.425</v>
      </c>
      <c r="AR1799" s="281">
        <f t="shared" si="1158"/>
        <v>0</v>
      </c>
      <c r="AT1799" s="446" t="s">
        <v>2172</v>
      </c>
      <c r="AU1799" s="344"/>
      <c r="AV1799" s="447" t="str">
        <f t="shared" si="1169"/>
        <v>CA</v>
      </c>
      <c r="AW1799" s="447" t="str">
        <f t="shared" si="1169"/>
        <v>CL</v>
      </c>
      <c r="AX1799" s="447" t="str">
        <f t="shared" si="1169"/>
        <v>AIC</v>
      </c>
      <c r="AY1799" s="447" t="str">
        <f t="shared" si="1200"/>
        <v>ERB</v>
      </c>
      <c r="AZ1799" s="447" t="str">
        <f t="shared" si="1200"/>
        <v>GRB</v>
      </c>
      <c r="BA1799" s="447" t="str">
        <f t="shared" si="1200"/>
        <v>Non-Op</v>
      </c>
      <c r="BC1799" s="449" t="s">
        <v>2100</v>
      </c>
      <c r="BD1799" s="552">
        <f t="shared" si="1188"/>
        <v>0</v>
      </c>
      <c r="BE1799" s="435"/>
      <c r="BF1799" s="435"/>
      <c r="BG1799" s="435"/>
      <c r="BH1799" s="435"/>
      <c r="BI1799" s="435"/>
      <c r="BJ1799" s="435"/>
      <c r="BK1799" s="435"/>
      <c r="BL1799" s="435"/>
      <c r="BN1799" s="444"/>
    </row>
    <row r="1800" spans="1:142" s="28" customFormat="1" ht="12" customHeight="1">
      <c r="A1800" s="313">
        <v>28302143</v>
      </c>
      <c r="B1800" s="313" t="str">
        <f t="shared" si="1150"/>
        <v>28302143</v>
      </c>
      <c r="C1800" s="450" t="s">
        <v>2416</v>
      </c>
      <c r="D1800" s="451" t="s">
        <v>1165</v>
      </c>
      <c r="E1800" s="524"/>
      <c r="F1800" s="291">
        <v>43891</v>
      </c>
      <c r="G1800" s="524"/>
      <c r="H1800" s="556">
        <v>0</v>
      </c>
      <c r="I1800" s="556">
        <v>0</v>
      </c>
      <c r="J1800" s="556">
        <v>0</v>
      </c>
      <c r="K1800" s="556">
        <v>0</v>
      </c>
      <c r="L1800" s="556">
        <v>0</v>
      </c>
      <c r="M1800" s="556">
        <v>0</v>
      </c>
      <c r="N1800" s="556">
        <v>0</v>
      </c>
      <c r="O1800" s="556">
        <v>0</v>
      </c>
      <c r="P1800" s="556">
        <v>0</v>
      </c>
      <c r="Q1800" s="556">
        <v>0</v>
      </c>
      <c r="R1800" s="556">
        <v>0</v>
      </c>
      <c r="S1800" s="556">
        <v>0</v>
      </c>
      <c r="T1800" s="556">
        <v>0</v>
      </c>
      <c r="U1800" s="556"/>
      <c r="V1800" s="556">
        <f t="shared" si="1175"/>
        <v>0</v>
      </c>
      <c r="W1800" s="335"/>
      <c r="X1800" s="335"/>
      <c r="Y1800" s="548">
        <f t="shared" si="1197"/>
        <v>0</v>
      </c>
      <c r="Z1800" s="549">
        <f t="shared" si="1197"/>
        <v>0</v>
      </c>
      <c r="AA1800" s="549">
        <f t="shared" si="1197"/>
        <v>0</v>
      </c>
      <c r="AB1800" s="282">
        <f t="shared" si="1171"/>
        <v>0</v>
      </c>
      <c r="AC1800" s="525">
        <f t="shared" si="1172"/>
        <v>0</v>
      </c>
      <c r="AD1800" s="549">
        <f t="shared" si="1176"/>
        <v>0</v>
      </c>
      <c r="AE1800" s="549">
        <f t="shared" si="1177"/>
        <v>0</v>
      </c>
      <c r="AF1800" s="282">
        <f t="shared" si="1178"/>
        <v>0</v>
      </c>
      <c r="AG1800" s="283">
        <f t="shared" si="1152"/>
        <v>0</v>
      </c>
      <c r="AH1800" s="281">
        <f t="shared" si="1202"/>
        <v>0</v>
      </c>
      <c r="AI1800" s="551">
        <f t="shared" ref="AI1800:AK1815" si="1206">IF($D1800=AI$5,$V1800,0)</f>
        <v>0</v>
      </c>
      <c r="AJ1800" s="549">
        <f t="shared" si="1206"/>
        <v>0</v>
      </c>
      <c r="AK1800" s="549">
        <f t="shared" si="1206"/>
        <v>0</v>
      </c>
      <c r="AL1800" s="282">
        <f t="shared" si="1179"/>
        <v>0</v>
      </c>
      <c r="AM1800" s="281">
        <f t="shared" si="1180"/>
        <v>0</v>
      </c>
      <c r="AN1800" s="549">
        <f t="shared" si="1167"/>
        <v>0</v>
      </c>
      <c r="AO1800" s="549">
        <f t="shared" si="1168"/>
        <v>0</v>
      </c>
      <c r="AP1800" s="549">
        <f t="shared" si="1186"/>
        <v>0</v>
      </c>
      <c r="AQ1800" s="283">
        <f t="shared" si="1203"/>
        <v>0</v>
      </c>
      <c r="AR1800" s="281">
        <f t="shared" si="1158"/>
        <v>0</v>
      </c>
      <c r="AT1800" s="446" t="s">
        <v>2163</v>
      </c>
      <c r="AU1800" s="284"/>
      <c r="AV1800" s="447" t="str">
        <f t="shared" si="1169"/>
        <v>CA</v>
      </c>
      <c r="AW1800" s="447" t="str">
        <f t="shared" si="1169"/>
        <v>CL</v>
      </c>
      <c r="AX1800" s="447" t="str">
        <f t="shared" si="1169"/>
        <v>AIC</v>
      </c>
      <c r="AY1800" s="447" t="str">
        <f t="shared" si="1200"/>
        <v>ERB</v>
      </c>
      <c r="AZ1800" s="447" t="str">
        <f t="shared" si="1200"/>
        <v>GRB</v>
      </c>
      <c r="BA1800" s="447" t="str">
        <f t="shared" si="1200"/>
        <v>Non-Op</v>
      </c>
      <c r="BC1800" s="449" t="s">
        <v>2100</v>
      </c>
      <c r="BD1800" s="552">
        <f t="shared" si="1188"/>
        <v>0</v>
      </c>
      <c r="BE1800" s="435"/>
      <c r="BF1800" s="435"/>
      <c r="BG1800" s="435"/>
      <c r="BH1800" s="435"/>
      <c r="BI1800" s="435"/>
      <c r="BJ1800" s="435"/>
      <c r="BK1800" s="435"/>
      <c r="BL1800" s="435"/>
      <c r="BN1800" s="444"/>
    </row>
    <row r="1801" spans="1:142" s="28" customFormat="1" ht="12" customHeight="1">
      <c r="A1801" s="313">
        <v>28302151</v>
      </c>
      <c r="B1801" s="313" t="str">
        <f t="shared" si="1150"/>
        <v>28302151</v>
      </c>
      <c r="C1801" s="450" t="s">
        <v>2407</v>
      </c>
      <c r="D1801" s="451" t="s">
        <v>1163</v>
      </c>
      <c r="E1801" s="524"/>
      <c r="F1801" s="291">
        <v>44228</v>
      </c>
      <c r="G1801" s="524"/>
      <c r="H1801" s="556">
        <v>-23304165.899999999</v>
      </c>
      <c r="I1801" s="556">
        <v>-23304165.899999999</v>
      </c>
      <c r="J1801" s="556">
        <v>-23304165.899999999</v>
      </c>
      <c r="K1801" s="556">
        <v>-23304165.899999999</v>
      </c>
      <c r="L1801" s="556">
        <v>-23304165.899999999</v>
      </c>
      <c r="M1801" s="556">
        <v>-23304165.899999999</v>
      </c>
      <c r="N1801" s="556">
        <v>-23304165.899999999</v>
      </c>
      <c r="O1801" s="556">
        <v>-23304165.899999999</v>
      </c>
      <c r="P1801" s="556">
        <v>-23304165.899999999</v>
      </c>
      <c r="Q1801" s="556">
        <v>-23304165.899999999</v>
      </c>
      <c r="R1801" s="556">
        <v>-23304165.899999999</v>
      </c>
      <c r="S1801" s="556">
        <v>-23304165.899999999</v>
      </c>
      <c r="T1801" s="556">
        <v>-23304165.899999999</v>
      </c>
      <c r="U1801" s="556"/>
      <c r="V1801" s="556">
        <f t="shared" si="1175"/>
        <v>-23304165.900000002</v>
      </c>
      <c r="W1801" s="292" t="s">
        <v>2408</v>
      </c>
      <c r="X1801" s="335"/>
      <c r="Y1801" s="548">
        <f t="shared" si="1197"/>
        <v>0</v>
      </c>
      <c r="Z1801" s="549">
        <f t="shared" si="1197"/>
        <v>0</v>
      </c>
      <c r="AA1801" s="549">
        <f t="shared" si="1197"/>
        <v>0</v>
      </c>
      <c r="AB1801" s="282">
        <f t="shared" si="1171"/>
        <v>-23304165.899999999</v>
      </c>
      <c r="AC1801" s="525">
        <f t="shared" si="1172"/>
        <v>0</v>
      </c>
      <c r="AD1801" s="549">
        <f t="shared" si="1176"/>
        <v>-23304165.899999999</v>
      </c>
      <c r="AE1801" s="549">
        <f t="shared" si="1177"/>
        <v>0</v>
      </c>
      <c r="AF1801" s="282">
        <f t="shared" si="1178"/>
        <v>0</v>
      </c>
      <c r="AG1801" s="283">
        <f t="shared" ref="AG1801" si="1207">SUM(AD1801:AF1801)</f>
        <v>-23304165.899999999</v>
      </c>
      <c r="AH1801" s="281">
        <f t="shared" si="1202"/>
        <v>0</v>
      </c>
      <c r="AI1801" s="551">
        <f t="shared" si="1206"/>
        <v>0</v>
      </c>
      <c r="AJ1801" s="549">
        <f t="shared" si="1206"/>
        <v>0</v>
      </c>
      <c r="AK1801" s="549">
        <f t="shared" si="1206"/>
        <v>0</v>
      </c>
      <c r="AL1801" s="282">
        <f t="shared" si="1179"/>
        <v>-23304165.900000002</v>
      </c>
      <c r="AM1801" s="281">
        <f t="shared" si="1180"/>
        <v>0</v>
      </c>
      <c r="AN1801" s="549">
        <f t="shared" si="1167"/>
        <v>-23304165.900000002</v>
      </c>
      <c r="AO1801" s="549">
        <f t="shared" si="1168"/>
        <v>0</v>
      </c>
      <c r="AP1801" s="549">
        <f t="shared" si="1186"/>
        <v>0</v>
      </c>
      <c r="AQ1801" s="283">
        <f t="shared" ref="AQ1801" si="1208">SUM(AN1801:AP1801)</f>
        <v>-23304165.900000002</v>
      </c>
      <c r="AR1801" s="281">
        <f t="shared" si="1158"/>
        <v>0</v>
      </c>
      <c r="AT1801" s="446"/>
      <c r="AU1801" s="284"/>
      <c r="AV1801" s="447" t="str">
        <f t="shared" si="1169"/>
        <v>CA</v>
      </c>
      <c r="AW1801" s="447" t="str">
        <f t="shared" si="1169"/>
        <v>CL</v>
      </c>
      <c r="AX1801" s="447" t="str">
        <f t="shared" si="1169"/>
        <v>AIC</v>
      </c>
      <c r="AY1801" s="447" t="str">
        <f t="shared" si="1200"/>
        <v>ERB</v>
      </c>
      <c r="AZ1801" s="447" t="str">
        <f t="shared" si="1200"/>
        <v>GRB</v>
      </c>
      <c r="BA1801" s="447" t="str">
        <f t="shared" si="1200"/>
        <v>Non-Op</v>
      </c>
      <c r="BC1801" s="445" t="s">
        <v>2279</v>
      </c>
      <c r="BD1801" s="552">
        <f t="shared" si="1188"/>
        <v>-23304165.899999999</v>
      </c>
      <c r="BE1801" s="435"/>
      <c r="BF1801" s="435"/>
      <c r="BG1801" s="435"/>
      <c r="BH1801" s="435"/>
      <c r="BI1801" s="435"/>
      <c r="BJ1801" s="435"/>
      <c r="BK1801" s="435"/>
      <c r="BL1801" s="435"/>
      <c r="BN1801" s="444"/>
    </row>
    <row r="1802" spans="1:142" s="527" customFormat="1" ht="12" customHeight="1">
      <c r="A1802" s="313">
        <v>28302153</v>
      </c>
      <c r="B1802" s="313" t="str">
        <f t="shared" si="1150"/>
        <v>28302153</v>
      </c>
      <c r="C1802" s="450" t="s">
        <v>2403</v>
      </c>
      <c r="D1802" s="451" t="s">
        <v>2087</v>
      </c>
      <c r="E1802" s="524"/>
      <c r="F1802" s="291">
        <v>43891</v>
      </c>
      <c r="G1802" s="524"/>
      <c r="H1802" s="556">
        <v>0</v>
      </c>
      <c r="I1802" s="556">
        <v>0</v>
      </c>
      <c r="J1802" s="556">
        <v>0</v>
      </c>
      <c r="K1802" s="556">
        <v>0</v>
      </c>
      <c r="L1802" s="556">
        <v>0</v>
      </c>
      <c r="M1802" s="556">
        <v>0</v>
      </c>
      <c r="N1802" s="556">
        <v>0</v>
      </c>
      <c r="O1802" s="556">
        <v>0</v>
      </c>
      <c r="P1802" s="556">
        <v>0</v>
      </c>
      <c r="Q1802" s="556">
        <v>0</v>
      </c>
      <c r="R1802" s="556">
        <v>0</v>
      </c>
      <c r="S1802" s="556">
        <v>0</v>
      </c>
      <c r="T1802" s="556">
        <v>0</v>
      </c>
      <c r="U1802" s="556"/>
      <c r="V1802" s="556">
        <f t="shared" si="1175"/>
        <v>0</v>
      </c>
      <c r="W1802" s="335" t="s">
        <v>2404</v>
      </c>
      <c r="X1802" s="335" t="s">
        <v>2405</v>
      </c>
      <c r="Y1802" s="566">
        <f t="shared" si="1197"/>
        <v>0</v>
      </c>
      <c r="Z1802" s="549">
        <f t="shared" si="1197"/>
        <v>0</v>
      </c>
      <c r="AA1802" s="549">
        <f t="shared" si="1197"/>
        <v>0</v>
      </c>
      <c r="AB1802" s="282">
        <f t="shared" si="1171"/>
        <v>0</v>
      </c>
      <c r="AC1802" s="525">
        <f t="shared" si="1172"/>
        <v>0</v>
      </c>
      <c r="AD1802" s="549">
        <f t="shared" si="1176"/>
        <v>0</v>
      </c>
      <c r="AE1802" s="549">
        <f t="shared" si="1177"/>
        <v>0</v>
      </c>
      <c r="AF1802" s="282">
        <f t="shared" si="1178"/>
        <v>0</v>
      </c>
      <c r="AG1802" s="319">
        <f t="shared" si="1152"/>
        <v>0</v>
      </c>
      <c r="AH1802" s="526">
        <f t="shared" si="1202"/>
        <v>0</v>
      </c>
      <c r="AI1802" s="566">
        <f t="shared" si="1206"/>
        <v>0</v>
      </c>
      <c r="AJ1802" s="549">
        <f t="shared" si="1206"/>
        <v>0</v>
      </c>
      <c r="AK1802" s="549">
        <f t="shared" si="1206"/>
        <v>0</v>
      </c>
      <c r="AL1802" s="282">
        <f t="shared" si="1179"/>
        <v>0</v>
      </c>
      <c r="AM1802" s="281">
        <f t="shared" si="1180"/>
        <v>0</v>
      </c>
      <c r="AN1802" s="549">
        <f t="shared" si="1167"/>
        <v>0</v>
      </c>
      <c r="AO1802" s="549">
        <f t="shared" si="1168"/>
        <v>0</v>
      </c>
      <c r="AP1802" s="549">
        <f t="shared" si="1186"/>
        <v>0</v>
      </c>
      <c r="AQ1802" s="283">
        <f t="shared" si="1203"/>
        <v>0</v>
      </c>
      <c r="AR1802" s="281">
        <f t="shared" si="1158"/>
        <v>0</v>
      </c>
      <c r="AS1802" s="28"/>
      <c r="AT1802" s="446" t="s">
        <v>2163</v>
      </c>
      <c r="AU1802" s="284"/>
      <c r="AV1802" s="447" t="str">
        <f t="shared" si="1169"/>
        <v>CA</v>
      </c>
      <c r="AW1802" s="447" t="str">
        <f t="shared" si="1169"/>
        <v>CL</v>
      </c>
      <c r="AX1802" s="447" t="str">
        <f t="shared" si="1169"/>
        <v>AIC</v>
      </c>
      <c r="AY1802" s="447" t="str">
        <f t="shared" si="1200"/>
        <v>ERB</v>
      </c>
      <c r="AZ1802" s="447" t="str">
        <f t="shared" si="1200"/>
        <v>GRB</v>
      </c>
      <c r="BA1802" s="447" t="str">
        <f t="shared" si="1200"/>
        <v>Non-Op</v>
      </c>
      <c r="BB1802" s="28"/>
      <c r="BC1802" s="445" t="s">
        <v>2279</v>
      </c>
      <c r="BD1802" s="552">
        <f t="shared" si="1188"/>
        <v>0</v>
      </c>
      <c r="BE1802" s="448"/>
      <c r="BF1802" s="448"/>
      <c r="BG1802" s="448"/>
      <c r="BH1802" s="448"/>
      <c r="BI1802" s="448"/>
      <c r="BJ1802" s="448"/>
      <c r="BK1802" s="448"/>
      <c r="BL1802" s="448"/>
      <c r="BM1802" s="28"/>
      <c r="BN1802" s="444"/>
      <c r="BO1802" s="28"/>
      <c r="BP1802" s="28"/>
      <c r="BQ1802" s="28"/>
      <c r="BR1802" s="28"/>
      <c r="BS1802" s="28"/>
      <c r="BT1802" s="28"/>
      <c r="BU1802" s="28"/>
      <c r="BV1802" s="28"/>
      <c r="BW1802" s="28"/>
      <c r="BX1802" s="28"/>
      <c r="BY1802" s="28"/>
      <c r="BZ1802" s="28"/>
      <c r="CA1802" s="28"/>
      <c r="CB1802" s="28"/>
      <c r="CC1802" s="28"/>
      <c r="CD1802" s="28"/>
      <c r="CE1802" s="28"/>
      <c r="CF1802" s="28"/>
      <c r="CG1802" s="28"/>
      <c r="CH1802" s="28"/>
      <c r="CI1802" s="28"/>
      <c r="CJ1802" s="28"/>
      <c r="CK1802" s="28"/>
      <c r="CL1802" s="28"/>
      <c r="CM1802" s="28"/>
      <c r="CN1802" s="28"/>
      <c r="CO1802" s="28"/>
      <c r="CP1802" s="28"/>
      <c r="CQ1802" s="28"/>
      <c r="CR1802" s="28"/>
      <c r="CS1802" s="28"/>
      <c r="CT1802" s="28"/>
      <c r="CU1802" s="28"/>
      <c r="CV1802" s="28"/>
      <c r="CW1802" s="28"/>
      <c r="CX1802" s="28"/>
      <c r="CY1802" s="28"/>
      <c r="CZ1802" s="28"/>
      <c r="DA1802" s="28"/>
      <c r="DB1802" s="28"/>
      <c r="DC1802" s="28"/>
      <c r="DD1802" s="28"/>
      <c r="DE1802" s="28"/>
      <c r="DF1802" s="28"/>
      <c r="DG1802" s="28"/>
      <c r="DH1802" s="28"/>
      <c r="DI1802" s="28"/>
      <c r="DJ1802" s="28"/>
      <c r="DK1802" s="28"/>
      <c r="DL1802" s="28"/>
      <c r="DM1802" s="28"/>
      <c r="DN1802" s="28"/>
      <c r="DO1802" s="28"/>
      <c r="DP1802" s="28"/>
      <c r="DQ1802" s="28"/>
      <c r="DR1802" s="28"/>
      <c r="DS1802" s="28"/>
      <c r="DT1802" s="28"/>
      <c r="DU1802" s="28"/>
      <c r="DV1802" s="28"/>
      <c r="DW1802" s="28"/>
      <c r="DX1802" s="28"/>
      <c r="DY1802" s="28"/>
      <c r="DZ1802" s="28"/>
      <c r="EA1802" s="28"/>
      <c r="EB1802" s="28"/>
      <c r="EC1802" s="28"/>
      <c r="ED1802" s="28"/>
      <c r="EE1802" s="28"/>
      <c r="EF1802" s="28"/>
      <c r="EG1802" s="28"/>
      <c r="EH1802" s="28"/>
      <c r="EI1802" s="28"/>
      <c r="EJ1802" s="28"/>
      <c r="EK1802" s="28"/>
      <c r="EL1802" s="28"/>
    </row>
    <row r="1803" spans="1:142" s="527" customFormat="1" ht="12" customHeight="1">
      <c r="A1803" s="313">
        <v>28302161</v>
      </c>
      <c r="B1803" s="313" t="str">
        <f t="shared" si="1150"/>
        <v>28302161</v>
      </c>
      <c r="C1803" s="450" t="s">
        <v>2417</v>
      </c>
      <c r="D1803" s="451" t="s">
        <v>1165</v>
      </c>
      <c r="E1803" s="524"/>
      <c r="F1803" s="291">
        <v>44105</v>
      </c>
      <c r="G1803" s="524"/>
      <c r="H1803" s="556">
        <v>-159903.45000000001</v>
      </c>
      <c r="I1803" s="556">
        <v>-157548.29999999999</v>
      </c>
      <c r="J1803" s="556">
        <v>-155193.15</v>
      </c>
      <c r="K1803" s="556">
        <v>-152838</v>
      </c>
      <c r="L1803" s="556">
        <v>-150482.85</v>
      </c>
      <c r="M1803" s="556">
        <v>-148127.70000000001</v>
      </c>
      <c r="N1803" s="556">
        <v>-145772.54999999999</v>
      </c>
      <c r="O1803" s="556">
        <v>-143417.4</v>
      </c>
      <c r="P1803" s="556">
        <v>-141062.25</v>
      </c>
      <c r="Q1803" s="556">
        <v>-138707.1</v>
      </c>
      <c r="R1803" s="556">
        <v>-136351.95000000001</v>
      </c>
      <c r="S1803" s="556">
        <v>-133996.79999999999</v>
      </c>
      <c r="T1803" s="556">
        <v>-131641.65</v>
      </c>
      <c r="U1803" s="556"/>
      <c r="V1803" s="556">
        <f t="shared" si="1175"/>
        <v>-145772.55000000002</v>
      </c>
      <c r="W1803" s="335"/>
      <c r="X1803" s="335"/>
      <c r="Y1803" s="566">
        <f t="shared" si="1197"/>
        <v>0</v>
      </c>
      <c r="Z1803" s="549">
        <f t="shared" si="1197"/>
        <v>0</v>
      </c>
      <c r="AA1803" s="549">
        <f t="shared" si="1197"/>
        <v>0</v>
      </c>
      <c r="AB1803" s="282">
        <f t="shared" si="1171"/>
        <v>-131641.65</v>
      </c>
      <c r="AC1803" s="525">
        <f t="shared" si="1172"/>
        <v>0</v>
      </c>
      <c r="AD1803" s="549">
        <f t="shared" si="1176"/>
        <v>0</v>
      </c>
      <c r="AE1803" s="549">
        <f t="shared" si="1177"/>
        <v>0</v>
      </c>
      <c r="AF1803" s="282">
        <f t="shared" si="1178"/>
        <v>-131641.65</v>
      </c>
      <c r="AG1803" s="319">
        <f t="shared" ref="AG1803" si="1209">SUM(AD1803:AF1803)</f>
        <v>-131641.65</v>
      </c>
      <c r="AH1803" s="526">
        <f t="shared" si="1202"/>
        <v>0</v>
      </c>
      <c r="AI1803" s="566">
        <f t="shared" si="1206"/>
        <v>0</v>
      </c>
      <c r="AJ1803" s="549">
        <f t="shared" si="1206"/>
        <v>0</v>
      </c>
      <c r="AK1803" s="549">
        <f t="shared" si="1206"/>
        <v>0</v>
      </c>
      <c r="AL1803" s="282">
        <f t="shared" si="1179"/>
        <v>-145772.55000000002</v>
      </c>
      <c r="AM1803" s="281">
        <f t="shared" si="1180"/>
        <v>0</v>
      </c>
      <c r="AN1803" s="549">
        <f t="shared" si="1167"/>
        <v>0</v>
      </c>
      <c r="AO1803" s="549">
        <f t="shared" si="1168"/>
        <v>0</v>
      </c>
      <c r="AP1803" s="549">
        <f t="shared" si="1186"/>
        <v>-145772.55000000002</v>
      </c>
      <c r="AQ1803" s="283">
        <f t="shared" ref="AQ1803:AQ1811" si="1210">SUM(AN1803:AP1803)</f>
        <v>-145772.55000000002</v>
      </c>
      <c r="AR1803" s="281">
        <f t="shared" si="1158"/>
        <v>0</v>
      </c>
      <c r="AS1803" s="28"/>
      <c r="AT1803" s="446" t="s">
        <v>2163</v>
      </c>
      <c r="AU1803" s="284"/>
      <c r="AV1803" s="447" t="str">
        <f t="shared" si="1169"/>
        <v>CA</v>
      </c>
      <c r="AW1803" s="447" t="str">
        <f t="shared" si="1169"/>
        <v>CL</v>
      </c>
      <c r="AX1803" s="447" t="str">
        <f t="shared" si="1169"/>
        <v>AIC</v>
      </c>
      <c r="AY1803" s="447" t="str">
        <f t="shared" si="1200"/>
        <v>ERB</v>
      </c>
      <c r="AZ1803" s="447" t="str">
        <f t="shared" si="1200"/>
        <v>GRB</v>
      </c>
      <c r="BA1803" s="447" t="str">
        <f t="shared" si="1200"/>
        <v>Non-Op</v>
      </c>
      <c r="BB1803" s="28"/>
      <c r="BC1803" s="449" t="s">
        <v>2100</v>
      </c>
      <c r="BD1803" s="552">
        <f t="shared" si="1188"/>
        <v>-131641.65</v>
      </c>
      <c r="BE1803" s="448"/>
      <c r="BF1803" s="448"/>
      <c r="BG1803" s="448"/>
      <c r="BH1803" s="448"/>
      <c r="BI1803" s="448"/>
      <c r="BJ1803" s="448"/>
      <c r="BK1803" s="448"/>
      <c r="BL1803" s="448"/>
      <c r="BM1803" s="28"/>
      <c r="BN1803" s="444"/>
      <c r="BO1803" s="28"/>
      <c r="BP1803" s="28"/>
      <c r="BQ1803" s="28"/>
      <c r="BR1803" s="28"/>
      <c r="BS1803" s="28"/>
      <c r="BT1803" s="28"/>
      <c r="BU1803" s="28"/>
      <c r="BV1803" s="28"/>
      <c r="BW1803" s="28"/>
      <c r="BX1803" s="28"/>
      <c r="BY1803" s="28"/>
      <c r="BZ1803" s="28"/>
      <c r="CA1803" s="28"/>
      <c r="CB1803" s="28"/>
      <c r="CC1803" s="28"/>
      <c r="CD1803" s="28"/>
      <c r="CE1803" s="28"/>
      <c r="CF1803" s="28"/>
      <c r="CG1803" s="28"/>
      <c r="CH1803" s="28"/>
      <c r="CI1803" s="28"/>
      <c r="CJ1803" s="28"/>
      <c r="CK1803" s="28"/>
      <c r="CL1803" s="28"/>
      <c r="CM1803" s="28"/>
      <c r="CN1803" s="28"/>
      <c r="CO1803" s="28"/>
      <c r="CP1803" s="28"/>
      <c r="CQ1803" s="28"/>
      <c r="CR1803" s="28"/>
      <c r="CS1803" s="28"/>
      <c r="CT1803" s="28"/>
      <c r="CU1803" s="28"/>
      <c r="CV1803" s="28"/>
      <c r="CW1803" s="28"/>
      <c r="CX1803" s="28"/>
      <c r="CY1803" s="28"/>
      <c r="CZ1803" s="28"/>
      <c r="DA1803" s="28"/>
      <c r="DB1803" s="28"/>
      <c r="DC1803" s="28"/>
      <c r="DD1803" s="28"/>
      <c r="DE1803" s="28"/>
      <c r="DF1803" s="28"/>
      <c r="DG1803" s="28"/>
      <c r="DH1803" s="28"/>
      <c r="DI1803" s="28"/>
      <c r="DJ1803" s="28"/>
      <c r="DK1803" s="28"/>
      <c r="DL1803" s="28"/>
      <c r="DM1803" s="28"/>
      <c r="DN1803" s="28"/>
      <c r="DO1803" s="28"/>
      <c r="DP1803" s="28"/>
      <c r="DQ1803" s="28"/>
      <c r="DR1803" s="28"/>
      <c r="DS1803" s="28"/>
      <c r="DT1803" s="28"/>
      <c r="DU1803" s="28"/>
      <c r="DV1803" s="28"/>
      <c r="DW1803" s="28"/>
      <c r="DX1803" s="28"/>
      <c r="DY1803" s="28"/>
      <c r="DZ1803" s="28"/>
      <c r="EA1803" s="28"/>
      <c r="EB1803" s="28"/>
      <c r="EC1803" s="28"/>
      <c r="ED1803" s="28"/>
      <c r="EE1803" s="28"/>
      <c r="EF1803" s="28"/>
      <c r="EG1803" s="28"/>
      <c r="EH1803" s="28"/>
      <c r="EI1803" s="28"/>
      <c r="EJ1803" s="28"/>
      <c r="EK1803" s="28"/>
      <c r="EL1803" s="28"/>
    </row>
    <row r="1804" spans="1:142" s="527" customFormat="1" ht="12" customHeight="1">
      <c r="A1804" s="313">
        <v>28302162</v>
      </c>
      <c r="B1804" s="313" t="str">
        <f t="shared" ref="B1804:B1815" si="1211">TEXT(A1804,"##")</f>
        <v>28302162</v>
      </c>
      <c r="C1804" s="450" t="s">
        <v>2418</v>
      </c>
      <c r="D1804" s="451" t="s">
        <v>2092</v>
      </c>
      <c r="E1804" s="524"/>
      <c r="F1804" s="291">
        <v>44105</v>
      </c>
      <c r="G1804" s="524"/>
      <c r="H1804" s="556">
        <v>-187799.85</v>
      </c>
      <c r="I1804" s="556">
        <v>-200319.84</v>
      </c>
      <c r="J1804" s="556">
        <v>-212839.83</v>
      </c>
      <c r="K1804" s="556">
        <v>-225359.82</v>
      </c>
      <c r="L1804" s="556">
        <v>-237879.81</v>
      </c>
      <c r="M1804" s="556">
        <v>-250399.8</v>
      </c>
      <c r="N1804" s="556">
        <v>-262919.78999999998</v>
      </c>
      <c r="O1804" s="556">
        <v>-275439.78000000003</v>
      </c>
      <c r="P1804" s="556">
        <v>-287959.77</v>
      </c>
      <c r="Q1804" s="556">
        <v>-300479.76</v>
      </c>
      <c r="R1804" s="556">
        <v>-312999.75</v>
      </c>
      <c r="S1804" s="556">
        <v>-325519.74</v>
      </c>
      <c r="T1804" s="556">
        <v>-338039.73</v>
      </c>
      <c r="U1804" s="556"/>
      <c r="V1804" s="556">
        <f t="shared" si="1175"/>
        <v>-262919.79000000004</v>
      </c>
      <c r="W1804" s="335"/>
      <c r="X1804" s="335"/>
      <c r="Y1804" s="566">
        <f t="shared" si="1197"/>
        <v>0</v>
      </c>
      <c r="Z1804" s="549">
        <f t="shared" si="1197"/>
        <v>-338039.73</v>
      </c>
      <c r="AA1804" s="549">
        <f t="shared" si="1197"/>
        <v>0</v>
      </c>
      <c r="AB1804" s="282">
        <f t="shared" si="1171"/>
        <v>0</v>
      </c>
      <c r="AC1804" s="525">
        <f t="shared" si="1172"/>
        <v>0</v>
      </c>
      <c r="AD1804" s="549">
        <f t="shared" si="1176"/>
        <v>0</v>
      </c>
      <c r="AE1804" s="549">
        <f t="shared" si="1177"/>
        <v>0</v>
      </c>
      <c r="AF1804" s="282">
        <f t="shared" si="1178"/>
        <v>0</v>
      </c>
      <c r="AG1804" s="319">
        <f t="shared" ref="AG1804" si="1212">SUM(AD1804:AF1804)</f>
        <v>0</v>
      </c>
      <c r="AH1804" s="526">
        <f t="shared" si="1202"/>
        <v>0</v>
      </c>
      <c r="AI1804" s="566">
        <f t="shared" si="1206"/>
        <v>0</v>
      </c>
      <c r="AJ1804" s="549">
        <f t="shared" si="1206"/>
        <v>-262919.79000000004</v>
      </c>
      <c r="AK1804" s="549">
        <f t="shared" si="1206"/>
        <v>0</v>
      </c>
      <c r="AL1804" s="282">
        <f t="shared" si="1179"/>
        <v>0</v>
      </c>
      <c r="AM1804" s="281">
        <f t="shared" si="1180"/>
        <v>0</v>
      </c>
      <c r="AN1804" s="549">
        <f t="shared" si="1167"/>
        <v>0</v>
      </c>
      <c r="AO1804" s="549">
        <f t="shared" si="1168"/>
        <v>0</v>
      </c>
      <c r="AP1804" s="549">
        <f t="shared" si="1186"/>
        <v>0</v>
      </c>
      <c r="AQ1804" s="283">
        <f t="shared" si="1210"/>
        <v>0</v>
      </c>
      <c r="AR1804" s="281">
        <f t="shared" si="1158"/>
        <v>0</v>
      </c>
      <c r="AS1804" s="28"/>
      <c r="AT1804" s="446"/>
      <c r="AU1804" s="284"/>
      <c r="AV1804" s="447" t="str">
        <f t="shared" si="1169"/>
        <v>CA</v>
      </c>
      <c r="AW1804" s="447" t="str">
        <f t="shared" si="1169"/>
        <v>CL</v>
      </c>
      <c r="AX1804" s="447" t="str">
        <f t="shared" si="1169"/>
        <v>AIC</v>
      </c>
      <c r="AY1804" s="447" t="str">
        <f t="shared" si="1200"/>
        <v>ERB</v>
      </c>
      <c r="AZ1804" s="447" t="str">
        <f t="shared" si="1200"/>
        <v>GRB</v>
      </c>
      <c r="BA1804" s="447" t="str">
        <f t="shared" si="1200"/>
        <v>Non-Op</v>
      </c>
      <c r="BB1804" s="28"/>
      <c r="BC1804" s="445" t="s">
        <v>2279</v>
      </c>
      <c r="BD1804" s="552">
        <f t="shared" si="1188"/>
        <v>-338039.73</v>
      </c>
      <c r="BE1804" s="448"/>
      <c r="BF1804" s="448"/>
      <c r="BG1804" s="448"/>
      <c r="BH1804" s="448"/>
      <c r="BI1804" s="448"/>
      <c r="BJ1804" s="448"/>
      <c r="BK1804" s="448"/>
      <c r="BL1804" s="448"/>
      <c r="BM1804" s="28"/>
      <c r="BN1804" s="444"/>
      <c r="BO1804" s="28"/>
      <c r="BP1804" s="28"/>
      <c r="BQ1804" s="28"/>
      <c r="BR1804" s="28"/>
      <c r="BS1804" s="28"/>
      <c r="BT1804" s="28"/>
      <c r="BU1804" s="28"/>
      <c r="BV1804" s="28"/>
      <c r="BW1804" s="28"/>
      <c r="BX1804" s="28"/>
      <c r="BY1804" s="28"/>
      <c r="BZ1804" s="28"/>
      <c r="CA1804" s="28"/>
      <c r="CB1804" s="28"/>
      <c r="CC1804" s="28"/>
      <c r="CD1804" s="28"/>
      <c r="CE1804" s="28"/>
      <c r="CF1804" s="28"/>
      <c r="CG1804" s="28"/>
      <c r="CH1804" s="28"/>
      <c r="CI1804" s="28"/>
      <c r="CJ1804" s="28"/>
      <c r="CK1804" s="28"/>
      <c r="CL1804" s="28"/>
      <c r="CM1804" s="28"/>
      <c r="CN1804" s="28"/>
      <c r="CO1804" s="28"/>
      <c r="CP1804" s="28"/>
      <c r="CQ1804" s="28"/>
      <c r="CR1804" s="28"/>
      <c r="CS1804" s="28"/>
      <c r="CT1804" s="28"/>
      <c r="CU1804" s="28"/>
      <c r="CV1804" s="28"/>
      <c r="CW1804" s="28"/>
      <c r="CX1804" s="28"/>
      <c r="CY1804" s="28"/>
      <c r="CZ1804" s="28"/>
      <c r="DA1804" s="28"/>
      <c r="DB1804" s="28"/>
      <c r="DC1804" s="28"/>
      <c r="DD1804" s="28"/>
      <c r="DE1804" s="28"/>
      <c r="DF1804" s="28"/>
      <c r="DG1804" s="28"/>
      <c r="DH1804" s="28"/>
      <c r="DI1804" s="28"/>
      <c r="DJ1804" s="28"/>
      <c r="DK1804" s="28"/>
      <c r="DL1804" s="28"/>
      <c r="DM1804" s="28"/>
      <c r="DN1804" s="28"/>
      <c r="DO1804" s="28"/>
      <c r="DP1804" s="28"/>
      <c r="DQ1804" s="28"/>
      <c r="DR1804" s="28"/>
      <c r="DS1804" s="28"/>
      <c r="DT1804" s="28"/>
      <c r="DU1804" s="28"/>
      <c r="DV1804" s="28"/>
      <c r="DW1804" s="28"/>
      <c r="DX1804" s="28"/>
      <c r="DY1804" s="28"/>
      <c r="DZ1804" s="28"/>
      <c r="EA1804" s="28"/>
      <c r="EB1804" s="28"/>
      <c r="EC1804" s="28"/>
      <c r="ED1804" s="28"/>
      <c r="EE1804" s="28"/>
      <c r="EF1804" s="28"/>
      <c r="EG1804" s="28"/>
      <c r="EH1804" s="28"/>
      <c r="EI1804" s="28"/>
      <c r="EJ1804" s="28"/>
      <c r="EK1804" s="28"/>
      <c r="EL1804" s="28"/>
    </row>
    <row r="1805" spans="1:142" s="527" customFormat="1" ht="12" customHeight="1">
      <c r="A1805" s="313">
        <v>28302171</v>
      </c>
      <c r="B1805" s="313" t="str">
        <f t="shared" si="1211"/>
        <v>28302171</v>
      </c>
      <c r="C1805" s="450" t="s">
        <v>2419</v>
      </c>
      <c r="D1805" s="451" t="s">
        <v>1163</v>
      </c>
      <c r="E1805" s="524"/>
      <c r="F1805" s="291">
        <v>44105</v>
      </c>
      <c r="G1805" s="524"/>
      <c r="H1805" s="556">
        <v>-5321637.09</v>
      </c>
      <c r="I1805" s="556">
        <v>-5188512.21</v>
      </c>
      <c r="J1805" s="556">
        <v>-5055387.33</v>
      </c>
      <c r="K1805" s="556">
        <v>-4922262.45</v>
      </c>
      <c r="L1805" s="556">
        <v>-4789137.57</v>
      </c>
      <c r="M1805" s="556">
        <v>-4656012.6900000004</v>
      </c>
      <c r="N1805" s="556">
        <v>-4522887.8099999996</v>
      </c>
      <c r="O1805" s="556">
        <v>-4389762.93</v>
      </c>
      <c r="P1805" s="556">
        <v>-4256638.05</v>
      </c>
      <c r="Q1805" s="556">
        <v>-4123513.17</v>
      </c>
      <c r="R1805" s="556">
        <v>-3990388.29</v>
      </c>
      <c r="S1805" s="556">
        <v>-3857263.41</v>
      </c>
      <c r="T1805" s="556">
        <v>-3724138.53</v>
      </c>
      <c r="U1805" s="556"/>
      <c r="V1805" s="556">
        <f t="shared" si="1175"/>
        <v>-4522887.8099999996</v>
      </c>
      <c r="W1805" s="335" t="s">
        <v>2420</v>
      </c>
      <c r="X1805" s="335"/>
      <c r="Y1805" s="566">
        <f t="shared" ref="Y1805:AA1815" si="1213">IF($D1805=Y$5,$T1805,0)</f>
        <v>0</v>
      </c>
      <c r="Z1805" s="549">
        <f t="shared" si="1213"/>
        <v>0</v>
      </c>
      <c r="AA1805" s="549">
        <f t="shared" si="1213"/>
        <v>0</v>
      </c>
      <c r="AB1805" s="282">
        <f t="shared" si="1171"/>
        <v>-3724138.53</v>
      </c>
      <c r="AC1805" s="525">
        <f t="shared" si="1172"/>
        <v>0</v>
      </c>
      <c r="AD1805" s="549">
        <f t="shared" si="1176"/>
        <v>-3724138.53</v>
      </c>
      <c r="AE1805" s="549">
        <f t="shared" si="1177"/>
        <v>0</v>
      </c>
      <c r="AF1805" s="282">
        <f t="shared" si="1178"/>
        <v>0</v>
      </c>
      <c r="AG1805" s="319">
        <f t="shared" ref="AG1805" si="1214">SUM(AD1805:AF1805)</f>
        <v>-3724138.53</v>
      </c>
      <c r="AH1805" s="526">
        <f t="shared" si="1202"/>
        <v>0</v>
      </c>
      <c r="AI1805" s="566">
        <f t="shared" si="1206"/>
        <v>0</v>
      </c>
      <c r="AJ1805" s="549">
        <f t="shared" si="1206"/>
        <v>0</v>
      </c>
      <c r="AK1805" s="549">
        <f t="shared" si="1206"/>
        <v>0</v>
      </c>
      <c r="AL1805" s="282">
        <f t="shared" ref="AL1805" si="1215">V1805-SUM(AI1805:AK1805)</f>
        <v>-4522887.8099999996</v>
      </c>
      <c r="AM1805" s="281">
        <f t="shared" ref="AM1805" si="1216">V1805-SUM(AI1805:AK1805)-AL1805</f>
        <v>0</v>
      </c>
      <c r="AN1805" s="549">
        <f t="shared" si="1167"/>
        <v>-4522887.8099999996</v>
      </c>
      <c r="AO1805" s="549">
        <f t="shared" si="1168"/>
        <v>0</v>
      </c>
      <c r="AP1805" s="549">
        <f t="shared" si="1186"/>
        <v>0</v>
      </c>
      <c r="AQ1805" s="283">
        <f t="shared" si="1210"/>
        <v>-4522887.8099999996</v>
      </c>
      <c r="AR1805" s="281">
        <f t="shared" si="1158"/>
        <v>0</v>
      </c>
      <c r="AS1805" s="28"/>
      <c r="AT1805" s="446"/>
      <c r="AU1805" s="284"/>
      <c r="AV1805" s="447" t="str">
        <f t="shared" si="1169"/>
        <v>CA</v>
      </c>
      <c r="AW1805" s="447" t="str">
        <f t="shared" si="1169"/>
        <v>CL</v>
      </c>
      <c r="AX1805" s="447" t="str">
        <f t="shared" si="1169"/>
        <v>AIC</v>
      </c>
      <c r="AY1805" s="447" t="str">
        <f t="shared" si="1200"/>
        <v>ERB</v>
      </c>
      <c r="AZ1805" s="447" t="str">
        <f t="shared" si="1200"/>
        <v>GRB</v>
      </c>
      <c r="BA1805" s="447" t="str">
        <f t="shared" si="1200"/>
        <v>Non-Op</v>
      </c>
      <c r="BB1805" s="28"/>
      <c r="BC1805" s="445" t="s">
        <v>2279</v>
      </c>
      <c r="BD1805" s="552">
        <f t="shared" si="1188"/>
        <v>-3724138.53</v>
      </c>
      <c r="BE1805" s="448"/>
      <c r="BF1805" s="448"/>
      <c r="BG1805" s="448"/>
      <c r="BH1805" s="448"/>
      <c r="BI1805" s="448"/>
      <c r="BJ1805" s="448"/>
      <c r="BK1805" s="448"/>
      <c r="BL1805" s="448"/>
      <c r="BM1805" s="28"/>
      <c r="BN1805" s="444"/>
      <c r="BO1805" s="28"/>
      <c r="BP1805" s="28"/>
      <c r="BQ1805" s="28"/>
      <c r="BR1805" s="28"/>
      <c r="BS1805" s="28"/>
      <c r="BT1805" s="28"/>
      <c r="BU1805" s="28"/>
      <c r="BV1805" s="28"/>
      <c r="BW1805" s="28"/>
      <c r="BX1805" s="28"/>
      <c r="BY1805" s="28"/>
      <c r="BZ1805" s="28"/>
      <c r="CA1805" s="28"/>
      <c r="CB1805" s="28"/>
      <c r="CC1805" s="28"/>
      <c r="CD1805" s="28"/>
      <c r="CE1805" s="28"/>
      <c r="CF1805" s="28"/>
      <c r="CG1805" s="28"/>
      <c r="CH1805" s="28"/>
      <c r="CI1805" s="28"/>
      <c r="CJ1805" s="28"/>
      <c r="CK1805" s="28"/>
      <c r="CL1805" s="28"/>
      <c r="CM1805" s="28"/>
      <c r="CN1805" s="28"/>
      <c r="CO1805" s="28"/>
      <c r="CP1805" s="28"/>
      <c r="CQ1805" s="28"/>
      <c r="CR1805" s="28"/>
      <c r="CS1805" s="28"/>
      <c r="CT1805" s="28"/>
      <c r="CU1805" s="28"/>
      <c r="CV1805" s="28"/>
      <c r="CW1805" s="28"/>
      <c r="CX1805" s="28"/>
      <c r="CY1805" s="28"/>
      <c r="CZ1805" s="28"/>
      <c r="DA1805" s="28"/>
      <c r="DB1805" s="28"/>
      <c r="DC1805" s="28"/>
      <c r="DD1805" s="28"/>
      <c r="DE1805" s="28"/>
      <c r="DF1805" s="28"/>
      <c r="DG1805" s="28"/>
      <c r="DH1805" s="28"/>
      <c r="DI1805" s="28"/>
      <c r="DJ1805" s="28"/>
      <c r="DK1805" s="28"/>
      <c r="DL1805" s="28"/>
      <c r="DM1805" s="28"/>
      <c r="DN1805" s="28"/>
      <c r="DO1805" s="28"/>
      <c r="DP1805" s="28"/>
      <c r="DQ1805" s="28"/>
      <c r="DR1805" s="28"/>
      <c r="DS1805" s="28"/>
      <c r="DT1805" s="28"/>
      <c r="DU1805" s="28"/>
      <c r="DV1805" s="28"/>
      <c r="DW1805" s="28"/>
      <c r="DX1805" s="28"/>
      <c r="DY1805" s="28"/>
      <c r="DZ1805" s="28"/>
      <c r="EA1805" s="28"/>
      <c r="EB1805" s="28"/>
      <c r="EC1805" s="28"/>
      <c r="ED1805" s="28"/>
      <c r="EE1805" s="28"/>
      <c r="EF1805" s="28"/>
      <c r="EG1805" s="28"/>
      <c r="EH1805" s="28"/>
      <c r="EI1805" s="28"/>
      <c r="EJ1805" s="28"/>
      <c r="EK1805" s="28"/>
      <c r="EL1805" s="28"/>
    </row>
    <row r="1806" spans="1:142" s="527" customFormat="1" ht="12" customHeight="1">
      <c r="A1806" s="313">
        <v>28302172</v>
      </c>
      <c r="B1806" s="313" t="str">
        <f t="shared" si="1211"/>
        <v>28302172</v>
      </c>
      <c r="C1806" s="450" t="s">
        <v>2421</v>
      </c>
      <c r="D1806" s="451" t="s">
        <v>1165</v>
      </c>
      <c r="E1806" s="524"/>
      <c r="F1806" s="291">
        <v>44105</v>
      </c>
      <c r="G1806" s="524"/>
      <c r="H1806" s="556">
        <v>-555335.34</v>
      </c>
      <c r="I1806" s="556">
        <v>-591619.56000000006</v>
      </c>
      <c r="J1806" s="556">
        <v>-627813.06000000006</v>
      </c>
      <c r="K1806" s="556">
        <v>-663915.84</v>
      </c>
      <c r="L1806" s="556">
        <v>-699927.69</v>
      </c>
      <c r="M1806" s="556">
        <v>-735848.82</v>
      </c>
      <c r="N1806" s="556">
        <v>-771679.02</v>
      </c>
      <c r="O1806" s="556">
        <v>-807418.5</v>
      </c>
      <c r="P1806" s="556">
        <v>-843067.26</v>
      </c>
      <c r="Q1806" s="556">
        <v>-878625.09</v>
      </c>
      <c r="R1806" s="556">
        <v>-914092.2</v>
      </c>
      <c r="S1806" s="556">
        <v>-949468.38</v>
      </c>
      <c r="T1806" s="556">
        <v>-984753.84</v>
      </c>
      <c r="U1806" s="556"/>
      <c r="V1806" s="556">
        <f t="shared" si="1175"/>
        <v>-771126.66749999998</v>
      </c>
      <c r="W1806" s="335"/>
      <c r="X1806" s="335"/>
      <c r="Y1806" s="566">
        <f t="shared" si="1213"/>
        <v>0</v>
      </c>
      <c r="Z1806" s="549">
        <f t="shared" si="1213"/>
        <v>0</v>
      </c>
      <c r="AA1806" s="549">
        <f t="shared" si="1213"/>
        <v>0</v>
      </c>
      <c r="AB1806" s="282">
        <f t="shared" si="1171"/>
        <v>-984753.84</v>
      </c>
      <c r="AC1806" s="525">
        <f t="shared" si="1172"/>
        <v>0</v>
      </c>
      <c r="AD1806" s="549">
        <f t="shared" si="1176"/>
        <v>0</v>
      </c>
      <c r="AE1806" s="549">
        <f t="shared" si="1177"/>
        <v>0</v>
      </c>
      <c r="AF1806" s="282">
        <f t="shared" si="1178"/>
        <v>-984753.84</v>
      </c>
      <c r="AG1806" s="319">
        <f t="shared" ref="AG1806" si="1217">SUM(AD1806:AF1806)</f>
        <v>-984753.84</v>
      </c>
      <c r="AH1806" s="526">
        <f t="shared" si="1202"/>
        <v>0</v>
      </c>
      <c r="AI1806" s="566">
        <f t="shared" si="1206"/>
        <v>0</v>
      </c>
      <c r="AJ1806" s="549">
        <f t="shared" si="1206"/>
        <v>0</v>
      </c>
      <c r="AK1806" s="549">
        <f t="shared" si="1206"/>
        <v>0</v>
      </c>
      <c r="AL1806" s="282">
        <f t="shared" ref="AL1806:AL1811" si="1218">V1806-SUM(AI1806:AK1806)</f>
        <v>-771126.66749999998</v>
      </c>
      <c r="AM1806" s="281">
        <f t="shared" ref="AM1806:AM1811" si="1219">V1806-SUM(AI1806:AK1806)-AL1806</f>
        <v>0</v>
      </c>
      <c r="AN1806" s="549">
        <f t="shared" si="1167"/>
        <v>0</v>
      </c>
      <c r="AO1806" s="549">
        <f t="shared" si="1168"/>
        <v>0</v>
      </c>
      <c r="AP1806" s="549">
        <f t="shared" si="1186"/>
        <v>-771126.66749999998</v>
      </c>
      <c r="AQ1806" s="283">
        <f t="shared" si="1210"/>
        <v>-771126.66749999998</v>
      </c>
      <c r="AR1806" s="281">
        <f t="shared" si="1158"/>
        <v>0</v>
      </c>
      <c r="AS1806" s="28"/>
      <c r="AT1806" s="446" t="s">
        <v>2227</v>
      </c>
      <c r="AU1806" s="284"/>
      <c r="AV1806" s="447" t="str">
        <f t="shared" si="1169"/>
        <v>CA</v>
      </c>
      <c r="AW1806" s="447" t="str">
        <f t="shared" si="1169"/>
        <v>CL</v>
      </c>
      <c r="AX1806" s="447" t="str">
        <f t="shared" si="1169"/>
        <v>AIC</v>
      </c>
      <c r="AY1806" s="447" t="str">
        <f t="shared" si="1200"/>
        <v>ERB</v>
      </c>
      <c r="AZ1806" s="447" t="str">
        <f t="shared" si="1200"/>
        <v>GRB</v>
      </c>
      <c r="BA1806" s="447" t="str">
        <f t="shared" si="1200"/>
        <v>Non-Op</v>
      </c>
      <c r="BB1806" s="28"/>
      <c r="BC1806" s="449" t="s">
        <v>2100</v>
      </c>
      <c r="BD1806" s="552">
        <f t="shared" si="1188"/>
        <v>-984753.84</v>
      </c>
      <c r="BE1806" s="448"/>
      <c r="BF1806" s="448"/>
      <c r="BG1806" s="448"/>
      <c r="BH1806" s="448"/>
      <c r="BI1806" s="448"/>
      <c r="BJ1806" s="448"/>
      <c r="BK1806" s="448"/>
      <c r="BL1806" s="448"/>
      <c r="BM1806" s="28"/>
      <c r="BN1806" s="444"/>
      <c r="BO1806" s="28"/>
      <c r="BP1806" s="28"/>
      <c r="BQ1806" s="28"/>
      <c r="BR1806" s="28"/>
      <c r="BS1806" s="28"/>
      <c r="BT1806" s="28"/>
      <c r="BU1806" s="28"/>
      <c r="BV1806" s="28"/>
      <c r="BW1806" s="28"/>
      <c r="BX1806" s="28"/>
      <c r="BY1806" s="28"/>
      <c r="BZ1806" s="28"/>
      <c r="CA1806" s="28"/>
      <c r="CB1806" s="28"/>
      <c r="CC1806" s="28"/>
      <c r="CD1806" s="28"/>
      <c r="CE1806" s="28"/>
      <c r="CF1806" s="28"/>
      <c r="CG1806" s="28"/>
      <c r="CH1806" s="28"/>
      <c r="CI1806" s="28"/>
      <c r="CJ1806" s="28"/>
      <c r="CK1806" s="28"/>
      <c r="CL1806" s="28"/>
      <c r="CM1806" s="28"/>
      <c r="CN1806" s="28"/>
      <c r="CO1806" s="28"/>
      <c r="CP1806" s="28"/>
      <c r="CQ1806" s="28"/>
      <c r="CR1806" s="28"/>
      <c r="CS1806" s="28"/>
      <c r="CT1806" s="28"/>
      <c r="CU1806" s="28"/>
      <c r="CV1806" s="28"/>
      <c r="CW1806" s="28"/>
      <c r="CX1806" s="28"/>
      <c r="CY1806" s="28"/>
      <c r="CZ1806" s="28"/>
      <c r="DA1806" s="28"/>
      <c r="DB1806" s="28"/>
      <c r="DC1806" s="28"/>
      <c r="DD1806" s="28"/>
      <c r="DE1806" s="28"/>
      <c r="DF1806" s="28"/>
      <c r="DG1806" s="28"/>
      <c r="DH1806" s="28"/>
      <c r="DI1806" s="28"/>
      <c r="DJ1806" s="28"/>
      <c r="DK1806" s="28"/>
      <c r="DL1806" s="28"/>
      <c r="DM1806" s="28"/>
      <c r="DN1806" s="28"/>
      <c r="DO1806" s="28"/>
      <c r="DP1806" s="28"/>
      <c r="DQ1806" s="28"/>
      <c r="DR1806" s="28"/>
      <c r="DS1806" s="28"/>
      <c r="DT1806" s="28"/>
      <c r="DU1806" s="28"/>
      <c r="DV1806" s="28"/>
      <c r="DW1806" s="28"/>
      <c r="DX1806" s="28"/>
      <c r="DY1806" s="28"/>
      <c r="DZ1806" s="28"/>
      <c r="EA1806" s="28"/>
      <c r="EB1806" s="28"/>
      <c r="EC1806" s="28"/>
      <c r="ED1806" s="28"/>
      <c r="EE1806" s="28"/>
      <c r="EF1806" s="28"/>
      <c r="EG1806" s="28"/>
      <c r="EH1806" s="28"/>
      <c r="EI1806" s="28"/>
      <c r="EJ1806" s="28"/>
      <c r="EK1806" s="28"/>
      <c r="EL1806" s="28"/>
    </row>
    <row r="1807" spans="1:142" s="527" customFormat="1" ht="12" customHeight="1">
      <c r="A1807" s="313">
        <v>28302181</v>
      </c>
      <c r="B1807" s="313" t="str">
        <f t="shared" si="1211"/>
        <v>28302181</v>
      </c>
      <c r="C1807" s="450" t="s">
        <v>2422</v>
      </c>
      <c r="D1807" s="451" t="s">
        <v>1165</v>
      </c>
      <c r="E1807" s="524"/>
      <c r="F1807" s="291">
        <v>44105</v>
      </c>
      <c r="G1807" s="524"/>
      <c r="H1807" s="556">
        <v>-171128.58</v>
      </c>
      <c r="I1807" s="556">
        <v>-179596.24</v>
      </c>
      <c r="J1807" s="556">
        <v>-187640.51</v>
      </c>
      <c r="K1807" s="556">
        <v>-195261.4</v>
      </c>
      <c r="L1807" s="556">
        <v>-202458.9</v>
      </c>
      <c r="M1807" s="556">
        <v>-209233.03</v>
      </c>
      <c r="N1807" s="556">
        <v>-215583.77</v>
      </c>
      <c r="O1807" s="556">
        <v>-221511.13</v>
      </c>
      <c r="P1807" s="556">
        <v>-227015.11</v>
      </c>
      <c r="Q1807" s="556">
        <v>-232095.7</v>
      </c>
      <c r="R1807" s="556">
        <v>-236752.91</v>
      </c>
      <c r="S1807" s="556">
        <v>-240986.73</v>
      </c>
      <c r="T1807" s="556">
        <v>-244797.18</v>
      </c>
      <c r="U1807" s="556"/>
      <c r="V1807" s="556">
        <f t="shared" si="1175"/>
        <v>-213008.19249999998</v>
      </c>
      <c r="W1807" s="335"/>
      <c r="X1807" s="335"/>
      <c r="Y1807" s="566">
        <f t="shared" si="1213"/>
        <v>0</v>
      </c>
      <c r="Z1807" s="549">
        <f t="shared" si="1213"/>
        <v>0</v>
      </c>
      <c r="AA1807" s="549">
        <f t="shared" si="1213"/>
        <v>0</v>
      </c>
      <c r="AB1807" s="282">
        <f t="shared" si="1171"/>
        <v>-244797.18</v>
      </c>
      <c r="AC1807" s="525">
        <f t="shared" si="1172"/>
        <v>0</v>
      </c>
      <c r="AD1807" s="549">
        <f t="shared" si="1176"/>
        <v>0</v>
      </c>
      <c r="AE1807" s="549">
        <f t="shared" si="1177"/>
        <v>0</v>
      </c>
      <c r="AF1807" s="282">
        <f t="shared" si="1178"/>
        <v>-244797.18</v>
      </c>
      <c r="AG1807" s="319">
        <f t="shared" ref="AG1807" si="1220">SUM(AD1807:AF1807)</f>
        <v>-244797.18</v>
      </c>
      <c r="AH1807" s="526">
        <f t="shared" si="1202"/>
        <v>0</v>
      </c>
      <c r="AI1807" s="566">
        <f t="shared" si="1206"/>
        <v>0</v>
      </c>
      <c r="AJ1807" s="549">
        <f t="shared" si="1206"/>
        <v>0</v>
      </c>
      <c r="AK1807" s="549">
        <f t="shared" si="1206"/>
        <v>0</v>
      </c>
      <c r="AL1807" s="282">
        <f t="shared" si="1218"/>
        <v>-213008.19249999998</v>
      </c>
      <c r="AM1807" s="525">
        <f t="shared" si="1219"/>
        <v>0</v>
      </c>
      <c r="AN1807" s="549">
        <f t="shared" si="1167"/>
        <v>0</v>
      </c>
      <c r="AO1807" s="549">
        <f t="shared" si="1168"/>
        <v>0</v>
      </c>
      <c r="AP1807" s="549">
        <f t="shared" si="1186"/>
        <v>-213008.19249999998</v>
      </c>
      <c r="AQ1807" s="283">
        <f t="shared" si="1210"/>
        <v>-213008.19249999998</v>
      </c>
      <c r="AR1807" s="281">
        <f t="shared" si="1158"/>
        <v>0</v>
      </c>
      <c r="AS1807" s="28"/>
      <c r="AT1807" s="446" t="s">
        <v>2172</v>
      </c>
      <c r="AU1807" s="284"/>
      <c r="AV1807" s="447" t="str">
        <f t="shared" si="1169"/>
        <v>CA</v>
      </c>
      <c r="AW1807" s="447" t="str">
        <f t="shared" si="1169"/>
        <v>CL</v>
      </c>
      <c r="AX1807" s="447" t="str">
        <f t="shared" si="1169"/>
        <v>AIC</v>
      </c>
      <c r="AY1807" s="447" t="str">
        <f t="shared" si="1200"/>
        <v>ERB</v>
      </c>
      <c r="AZ1807" s="447" t="str">
        <f t="shared" si="1200"/>
        <v>GRB</v>
      </c>
      <c r="BA1807" s="447" t="str">
        <f t="shared" si="1200"/>
        <v>Non-Op</v>
      </c>
      <c r="BB1807" s="28"/>
      <c r="BC1807" s="449" t="s">
        <v>2100</v>
      </c>
      <c r="BD1807" s="552">
        <f t="shared" si="1188"/>
        <v>-244797.18</v>
      </c>
      <c r="BE1807" s="448"/>
      <c r="BF1807" s="448"/>
      <c r="BG1807" s="448"/>
      <c r="BH1807" s="448"/>
      <c r="BI1807" s="448"/>
      <c r="BJ1807" s="448"/>
      <c r="BK1807" s="448"/>
      <c r="BL1807" s="448"/>
      <c r="BM1807" s="28"/>
      <c r="BN1807" s="444"/>
      <c r="BO1807" s="28"/>
      <c r="BP1807" s="28"/>
      <c r="BQ1807" s="28"/>
      <c r="BR1807" s="28"/>
      <c r="BS1807" s="28"/>
      <c r="BT1807" s="28"/>
      <c r="BU1807" s="28"/>
      <c r="BV1807" s="28"/>
      <c r="BW1807" s="28"/>
      <c r="BX1807" s="28"/>
      <c r="BY1807" s="28"/>
      <c r="BZ1807" s="28"/>
      <c r="CA1807" s="28"/>
      <c r="CB1807" s="28"/>
      <c r="CC1807" s="28"/>
      <c r="CD1807" s="28"/>
      <c r="CE1807" s="28"/>
      <c r="CF1807" s="28"/>
      <c r="CG1807" s="28"/>
      <c r="CH1807" s="28"/>
      <c r="CI1807" s="28"/>
      <c r="CJ1807" s="28"/>
      <c r="CK1807" s="28"/>
      <c r="CL1807" s="28"/>
      <c r="CM1807" s="28"/>
      <c r="CN1807" s="28"/>
      <c r="CO1807" s="28"/>
      <c r="CP1807" s="28"/>
      <c r="CQ1807" s="28"/>
      <c r="CR1807" s="28"/>
      <c r="CS1807" s="28"/>
      <c r="CT1807" s="28"/>
      <c r="CU1807" s="28"/>
      <c r="CV1807" s="28"/>
      <c r="CW1807" s="28"/>
      <c r="CX1807" s="28"/>
      <c r="CY1807" s="28"/>
      <c r="CZ1807" s="28"/>
      <c r="DA1807" s="28"/>
      <c r="DB1807" s="28"/>
      <c r="DC1807" s="28"/>
      <c r="DD1807" s="28"/>
      <c r="DE1807" s="28"/>
      <c r="DF1807" s="28"/>
      <c r="DG1807" s="28"/>
      <c r="DH1807" s="28"/>
      <c r="DI1807" s="28"/>
      <c r="DJ1807" s="28"/>
      <c r="DK1807" s="28"/>
      <c r="DL1807" s="28"/>
      <c r="DM1807" s="28"/>
      <c r="DN1807" s="28"/>
      <c r="DO1807" s="28"/>
      <c r="DP1807" s="28"/>
      <c r="DQ1807" s="28"/>
      <c r="DR1807" s="28"/>
      <c r="DS1807" s="28"/>
      <c r="DT1807" s="28"/>
      <c r="DU1807" s="28"/>
      <c r="DV1807" s="28"/>
      <c r="DW1807" s="28"/>
      <c r="DX1807" s="28"/>
      <c r="DY1807" s="28"/>
      <c r="DZ1807" s="28"/>
      <c r="EA1807" s="28"/>
      <c r="EB1807" s="28"/>
      <c r="EC1807" s="28"/>
      <c r="ED1807" s="28"/>
      <c r="EE1807" s="28"/>
      <c r="EF1807" s="28"/>
      <c r="EG1807" s="28"/>
      <c r="EH1807" s="28"/>
      <c r="EI1807" s="28"/>
      <c r="EJ1807" s="28"/>
      <c r="EK1807" s="28"/>
      <c r="EL1807" s="28"/>
    </row>
    <row r="1808" spans="1:142" s="527" customFormat="1" ht="12" customHeight="1">
      <c r="A1808" s="313">
        <v>28302182</v>
      </c>
      <c r="B1808" s="313" t="str">
        <f t="shared" si="1211"/>
        <v>28302182</v>
      </c>
      <c r="C1808" s="450" t="s">
        <v>2423</v>
      </c>
      <c r="D1808" s="451" t="s">
        <v>1165</v>
      </c>
      <c r="E1808" s="524"/>
      <c r="F1808" s="291">
        <v>44105</v>
      </c>
      <c r="G1808" s="524"/>
      <c r="H1808" s="556">
        <v>-76953.66</v>
      </c>
      <c r="I1808" s="556">
        <v>-76178.34</v>
      </c>
      <c r="J1808" s="556">
        <v>-75403.02</v>
      </c>
      <c r="K1808" s="556">
        <v>-74627.7</v>
      </c>
      <c r="L1808" s="556">
        <v>-73852.38</v>
      </c>
      <c r="M1808" s="556">
        <v>-73077.06</v>
      </c>
      <c r="N1808" s="556">
        <v>-72301.740000000005</v>
      </c>
      <c r="O1808" s="556">
        <v>-71526.42</v>
      </c>
      <c r="P1808" s="556">
        <v>-70751.100000000006</v>
      </c>
      <c r="Q1808" s="556">
        <v>-69975.78</v>
      </c>
      <c r="R1808" s="556">
        <v>-69200.460000000006</v>
      </c>
      <c r="S1808" s="556">
        <v>-68425.14</v>
      </c>
      <c r="T1808" s="556">
        <v>-67649.820000000007</v>
      </c>
      <c r="U1808" s="556"/>
      <c r="V1808" s="556">
        <f t="shared" si="1175"/>
        <v>-72301.740000000005</v>
      </c>
      <c r="W1808" s="335"/>
      <c r="X1808" s="335"/>
      <c r="Y1808" s="566">
        <f t="shared" si="1213"/>
        <v>0</v>
      </c>
      <c r="Z1808" s="549">
        <f t="shared" si="1213"/>
        <v>0</v>
      </c>
      <c r="AA1808" s="549">
        <f t="shared" si="1213"/>
        <v>0</v>
      </c>
      <c r="AB1808" s="282">
        <f t="shared" si="1171"/>
        <v>-67649.820000000007</v>
      </c>
      <c r="AC1808" s="525">
        <f t="shared" si="1172"/>
        <v>0</v>
      </c>
      <c r="AD1808" s="549">
        <f t="shared" si="1176"/>
        <v>0</v>
      </c>
      <c r="AE1808" s="549">
        <f t="shared" si="1177"/>
        <v>0</v>
      </c>
      <c r="AF1808" s="282">
        <f t="shared" si="1178"/>
        <v>-67649.820000000007</v>
      </c>
      <c r="AG1808" s="319">
        <f t="shared" ref="AG1808:AG1810" si="1221">SUM(AD1808:AF1808)</f>
        <v>-67649.820000000007</v>
      </c>
      <c r="AH1808" s="526">
        <f t="shared" si="1202"/>
        <v>0</v>
      </c>
      <c r="AI1808" s="566">
        <f t="shared" si="1206"/>
        <v>0</v>
      </c>
      <c r="AJ1808" s="549">
        <f t="shared" si="1206"/>
        <v>0</v>
      </c>
      <c r="AK1808" s="549">
        <f t="shared" si="1206"/>
        <v>0</v>
      </c>
      <c r="AL1808" s="282">
        <f t="shared" si="1218"/>
        <v>-72301.740000000005</v>
      </c>
      <c r="AM1808" s="525">
        <f t="shared" si="1219"/>
        <v>0</v>
      </c>
      <c r="AN1808" s="549">
        <f t="shared" si="1167"/>
        <v>0</v>
      </c>
      <c r="AO1808" s="549">
        <f t="shared" si="1168"/>
        <v>0</v>
      </c>
      <c r="AP1808" s="549">
        <f t="shared" si="1186"/>
        <v>-72301.740000000005</v>
      </c>
      <c r="AQ1808" s="283">
        <f t="shared" si="1210"/>
        <v>-72301.740000000005</v>
      </c>
      <c r="AR1808" s="281">
        <f t="shared" si="1158"/>
        <v>0</v>
      </c>
      <c r="AS1808" s="28"/>
      <c r="AT1808" s="446" t="s">
        <v>2163</v>
      </c>
      <c r="AU1808" s="284"/>
      <c r="AV1808" s="447" t="str">
        <f t="shared" si="1169"/>
        <v>CA</v>
      </c>
      <c r="AW1808" s="447" t="str">
        <f t="shared" si="1169"/>
        <v>CL</v>
      </c>
      <c r="AX1808" s="447" t="str">
        <f t="shared" si="1169"/>
        <v>AIC</v>
      </c>
      <c r="AY1808" s="447" t="str">
        <f t="shared" si="1200"/>
        <v>ERB</v>
      </c>
      <c r="AZ1808" s="447" t="str">
        <f t="shared" si="1200"/>
        <v>GRB</v>
      </c>
      <c r="BA1808" s="447" t="str">
        <f t="shared" si="1200"/>
        <v>Non-Op</v>
      </c>
      <c r="BB1808" s="28"/>
      <c r="BC1808" s="449" t="s">
        <v>2100</v>
      </c>
      <c r="BD1808" s="552">
        <f t="shared" si="1188"/>
        <v>-67649.820000000007</v>
      </c>
      <c r="BE1808" s="448"/>
      <c r="BF1808" s="448"/>
      <c r="BG1808" s="448"/>
      <c r="BH1808" s="448"/>
      <c r="BI1808" s="448"/>
      <c r="BJ1808" s="448"/>
      <c r="BK1808" s="448"/>
      <c r="BL1808" s="448"/>
      <c r="BM1808" s="28"/>
      <c r="BN1808" s="444"/>
      <c r="BO1808" s="28"/>
      <c r="BP1808" s="28"/>
      <c r="BQ1808" s="28"/>
      <c r="BR1808" s="28"/>
      <c r="BS1808" s="28"/>
      <c r="BT1808" s="28"/>
      <c r="BU1808" s="28"/>
      <c r="BV1808" s="28"/>
      <c r="BW1808" s="28"/>
      <c r="BX1808" s="28"/>
      <c r="BY1808" s="28"/>
      <c r="BZ1808" s="28"/>
      <c r="CA1808" s="28"/>
      <c r="CB1808" s="28"/>
      <c r="CC1808" s="28"/>
      <c r="CD1808" s="28"/>
      <c r="CE1808" s="28"/>
      <c r="CF1808" s="28"/>
      <c r="CG1808" s="28"/>
      <c r="CH1808" s="28"/>
      <c r="CI1808" s="28"/>
      <c r="CJ1808" s="28"/>
      <c r="CK1808" s="28"/>
      <c r="CL1808" s="28"/>
      <c r="CM1808" s="28"/>
      <c r="CN1808" s="28"/>
      <c r="CO1808" s="28"/>
      <c r="CP1808" s="28"/>
      <c r="CQ1808" s="28"/>
      <c r="CR1808" s="28"/>
      <c r="CS1808" s="28"/>
      <c r="CT1808" s="28"/>
      <c r="CU1808" s="28"/>
      <c r="CV1808" s="28"/>
      <c r="CW1808" s="28"/>
      <c r="CX1808" s="28"/>
      <c r="CY1808" s="28"/>
      <c r="CZ1808" s="28"/>
      <c r="DA1808" s="28"/>
      <c r="DB1808" s="28"/>
      <c r="DC1808" s="28"/>
      <c r="DD1808" s="28"/>
      <c r="DE1808" s="28"/>
      <c r="DF1808" s="28"/>
      <c r="DG1808" s="28"/>
      <c r="DH1808" s="28"/>
      <c r="DI1808" s="28"/>
      <c r="DJ1808" s="28"/>
      <c r="DK1808" s="28"/>
      <c r="DL1808" s="28"/>
      <c r="DM1808" s="28"/>
      <c r="DN1808" s="28"/>
      <c r="DO1808" s="28"/>
      <c r="DP1808" s="28"/>
      <c r="DQ1808" s="28"/>
      <c r="DR1808" s="28"/>
      <c r="DS1808" s="28"/>
      <c r="DT1808" s="28"/>
      <c r="DU1808" s="28"/>
      <c r="DV1808" s="28"/>
      <c r="DW1808" s="28"/>
      <c r="DX1808" s="28"/>
      <c r="DY1808" s="28"/>
      <c r="DZ1808" s="28"/>
      <c r="EA1808" s="28"/>
      <c r="EB1808" s="28"/>
      <c r="EC1808" s="28"/>
      <c r="ED1808" s="28"/>
      <c r="EE1808" s="28"/>
      <c r="EF1808" s="28"/>
      <c r="EG1808" s="28"/>
      <c r="EH1808" s="28"/>
      <c r="EI1808" s="28"/>
      <c r="EJ1808" s="28"/>
      <c r="EK1808" s="28"/>
      <c r="EL1808" s="28"/>
    </row>
    <row r="1809" spans="1:142" s="527" customFormat="1" ht="12" customHeight="1">
      <c r="A1809" s="313">
        <v>28302191</v>
      </c>
      <c r="B1809" s="313" t="str">
        <f t="shared" si="1211"/>
        <v>28302191</v>
      </c>
      <c r="C1809" s="450" t="s">
        <v>2424</v>
      </c>
      <c r="D1809" s="451" t="s">
        <v>1163</v>
      </c>
      <c r="E1809" s="524"/>
      <c r="F1809" s="291">
        <v>44228</v>
      </c>
      <c r="G1809" s="524"/>
      <c r="H1809" s="556">
        <v>-254471.32</v>
      </c>
      <c r="I1809" s="556">
        <v>-243748.72</v>
      </c>
      <c r="J1809" s="556">
        <v>-233026.12</v>
      </c>
      <c r="K1809" s="556">
        <v>-222303.52</v>
      </c>
      <c r="L1809" s="556">
        <v>-211580.92</v>
      </c>
      <c r="M1809" s="556">
        <v>-200858.32</v>
      </c>
      <c r="N1809" s="556">
        <v>-190135.72</v>
      </c>
      <c r="O1809" s="556">
        <v>-179413.12</v>
      </c>
      <c r="P1809" s="556">
        <v>-168690.52</v>
      </c>
      <c r="Q1809" s="556">
        <v>-157967.92000000001</v>
      </c>
      <c r="R1809" s="556">
        <v>-147245.32</v>
      </c>
      <c r="S1809" s="556">
        <v>-136522.72</v>
      </c>
      <c r="T1809" s="556">
        <v>-125800.12</v>
      </c>
      <c r="U1809" s="556"/>
      <c r="V1809" s="556">
        <f t="shared" si="1175"/>
        <v>-190135.72</v>
      </c>
      <c r="W1809" s="335" t="s">
        <v>2397</v>
      </c>
      <c r="X1809" s="335"/>
      <c r="Y1809" s="566">
        <f t="shared" si="1213"/>
        <v>0</v>
      </c>
      <c r="Z1809" s="549">
        <f t="shared" si="1213"/>
        <v>0</v>
      </c>
      <c r="AA1809" s="549">
        <f t="shared" si="1213"/>
        <v>0</v>
      </c>
      <c r="AB1809" s="282">
        <f t="shared" si="1171"/>
        <v>-125800.12</v>
      </c>
      <c r="AC1809" s="525">
        <f t="shared" si="1172"/>
        <v>0</v>
      </c>
      <c r="AD1809" s="549">
        <f t="shared" si="1176"/>
        <v>-125800.12</v>
      </c>
      <c r="AE1809" s="549">
        <f t="shared" si="1177"/>
        <v>0</v>
      </c>
      <c r="AF1809" s="282">
        <f t="shared" si="1178"/>
        <v>0</v>
      </c>
      <c r="AG1809" s="319">
        <f t="shared" ref="AG1809" si="1222">SUM(AD1809:AF1809)</f>
        <v>-125800.12</v>
      </c>
      <c r="AH1809" s="526">
        <f t="shared" si="1202"/>
        <v>0</v>
      </c>
      <c r="AI1809" s="566">
        <f t="shared" si="1206"/>
        <v>0</v>
      </c>
      <c r="AJ1809" s="549">
        <f t="shared" si="1206"/>
        <v>0</v>
      </c>
      <c r="AK1809" s="549">
        <f t="shared" si="1206"/>
        <v>0</v>
      </c>
      <c r="AL1809" s="282">
        <f t="shared" si="1218"/>
        <v>-190135.72</v>
      </c>
      <c r="AM1809" s="525">
        <f t="shared" si="1219"/>
        <v>0</v>
      </c>
      <c r="AN1809" s="549">
        <f t="shared" si="1167"/>
        <v>-190135.72</v>
      </c>
      <c r="AO1809" s="549">
        <f t="shared" si="1168"/>
        <v>0</v>
      </c>
      <c r="AP1809" s="549">
        <f t="shared" si="1186"/>
        <v>0</v>
      </c>
      <c r="AQ1809" s="283">
        <f t="shared" si="1210"/>
        <v>-190135.72</v>
      </c>
      <c r="AR1809" s="281">
        <f t="shared" si="1158"/>
        <v>0</v>
      </c>
      <c r="AS1809" s="28"/>
      <c r="AT1809" s="446" t="s">
        <v>2064</v>
      </c>
      <c r="AU1809" s="284"/>
      <c r="AV1809" s="447" t="str">
        <f t="shared" si="1169"/>
        <v>CA</v>
      </c>
      <c r="AW1809" s="447" t="str">
        <f t="shared" si="1169"/>
        <v>CL</v>
      </c>
      <c r="AX1809" s="447" t="str">
        <f t="shared" si="1169"/>
        <v>AIC</v>
      </c>
      <c r="AY1809" s="447" t="str">
        <f t="shared" si="1200"/>
        <v>ERB</v>
      </c>
      <c r="AZ1809" s="447" t="str">
        <f t="shared" si="1200"/>
        <v>GRB</v>
      </c>
      <c r="BA1809" s="447" t="str">
        <f t="shared" si="1200"/>
        <v>Non-Op</v>
      </c>
      <c r="BB1809" s="28"/>
      <c r="BC1809" s="449" t="s">
        <v>2100</v>
      </c>
      <c r="BD1809" s="552">
        <f t="shared" si="1188"/>
        <v>-125800.12</v>
      </c>
      <c r="BE1809" s="448"/>
      <c r="BF1809" s="448"/>
      <c r="BG1809" s="448"/>
      <c r="BH1809" s="448"/>
      <c r="BI1809" s="448"/>
      <c r="BJ1809" s="448"/>
      <c r="BK1809" s="448"/>
      <c r="BL1809" s="448"/>
      <c r="BM1809" s="28"/>
      <c r="BN1809" s="444"/>
      <c r="BO1809" s="28"/>
      <c r="BP1809" s="28"/>
      <c r="BQ1809" s="28"/>
      <c r="BR1809" s="28"/>
      <c r="BS1809" s="28"/>
      <c r="BT1809" s="28"/>
      <c r="BU1809" s="28"/>
      <c r="BV1809" s="28"/>
      <c r="BW1809" s="28"/>
      <c r="BX1809" s="28"/>
      <c r="BY1809" s="28"/>
      <c r="BZ1809" s="28"/>
      <c r="CA1809" s="28"/>
      <c r="CB1809" s="28"/>
      <c r="CC1809" s="28"/>
      <c r="CD1809" s="28"/>
      <c r="CE1809" s="28"/>
      <c r="CF1809" s="28"/>
      <c r="CG1809" s="28"/>
      <c r="CH1809" s="28"/>
      <c r="CI1809" s="28"/>
      <c r="CJ1809" s="28"/>
      <c r="CK1809" s="28"/>
      <c r="CL1809" s="28"/>
      <c r="CM1809" s="28"/>
      <c r="CN1809" s="28"/>
      <c r="CO1809" s="28"/>
      <c r="CP1809" s="28"/>
      <c r="CQ1809" s="28"/>
      <c r="CR1809" s="28"/>
      <c r="CS1809" s="28"/>
      <c r="CT1809" s="28"/>
      <c r="CU1809" s="28"/>
      <c r="CV1809" s="28"/>
      <c r="CW1809" s="28"/>
      <c r="CX1809" s="28"/>
      <c r="CY1809" s="28"/>
      <c r="CZ1809" s="28"/>
      <c r="DA1809" s="28"/>
      <c r="DB1809" s="28"/>
      <c r="DC1809" s="28"/>
      <c r="DD1809" s="28"/>
      <c r="DE1809" s="28"/>
      <c r="DF1809" s="28"/>
      <c r="DG1809" s="28"/>
      <c r="DH1809" s="28"/>
      <c r="DI1809" s="28"/>
      <c r="DJ1809" s="28"/>
      <c r="DK1809" s="28"/>
      <c r="DL1809" s="28"/>
      <c r="DM1809" s="28"/>
      <c r="DN1809" s="28"/>
      <c r="DO1809" s="28"/>
      <c r="DP1809" s="28"/>
      <c r="DQ1809" s="28"/>
      <c r="DR1809" s="28"/>
      <c r="DS1809" s="28"/>
      <c r="DT1809" s="28"/>
      <c r="DU1809" s="28"/>
      <c r="DV1809" s="28"/>
      <c r="DW1809" s="28"/>
      <c r="DX1809" s="28"/>
      <c r="DY1809" s="28"/>
      <c r="DZ1809" s="28"/>
      <c r="EA1809" s="28"/>
      <c r="EB1809" s="28"/>
      <c r="EC1809" s="28"/>
      <c r="ED1809" s="28"/>
      <c r="EE1809" s="28"/>
      <c r="EF1809" s="28"/>
      <c r="EG1809" s="28"/>
      <c r="EH1809" s="28"/>
      <c r="EI1809" s="28"/>
      <c r="EJ1809" s="28"/>
      <c r="EK1809" s="28"/>
      <c r="EL1809" s="28"/>
    </row>
    <row r="1810" spans="1:142" s="527" customFormat="1" ht="12" customHeight="1">
      <c r="A1810" s="313">
        <v>28302192</v>
      </c>
      <c r="B1810" s="313" t="str">
        <f t="shared" si="1211"/>
        <v>28302192</v>
      </c>
      <c r="C1810" s="450" t="s">
        <v>2419</v>
      </c>
      <c r="D1810" s="451" t="s">
        <v>1164</v>
      </c>
      <c r="E1810" s="524"/>
      <c r="F1810" s="291">
        <v>44105</v>
      </c>
      <c r="G1810" s="524"/>
      <c r="H1810" s="556">
        <v>-2584494.9900000002</v>
      </c>
      <c r="I1810" s="556">
        <v>-2516494.4700000002</v>
      </c>
      <c r="J1810" s="556">
        <v>-2448493.9500000002</v>
      </c>
      <c r="K1810" s="556">
        <v>-2380493.4300000002</v>
      </c>
      <c r="L1810" s="556">
        <v>-2312492.91</v>
      </c>
      <c r="M1810" s="556">
        <v>-2244492.39</v>
      </c>
      <c r="N1810" s="556">
        <v>-2176491.87</v>
      </c>
      <c r="O1810" s="556">
        <v>-2108491.35</v>
      </c>
      <c r="P1810" s="556">
        <v>-2040490.83</v>
      </c>
      <c r="Q1810" s="556">
        <v>-1972490.31</v>
      </c>
      <c r="R1810" s="556">
        <v>-1904489.79</v>
      </c>
      <c r="S1810" s="556">
        <v>-1836489.27</v>
      </c>
      <c r="T1810" s="556">
        <v>-1768488.75</v>
      </c>
      <c r="U1810" s="556"/>
      <c r="V1810" s="556">
        <f t="shared" si="1175"/>
        <v>-2176491.8699999996</v>
      </c>
      <c r="W1810" s="335"/>
      <c r="X1810" s="335" t="s">
        <v>1637</v>
      </c>
      <c r="Y1810" s="566">
        <f t="shared" si="1213"/>
        <v>0</v>
      </c>
      <c r="Z1810" s="549">
        <f t="shared" si="1213"/>
        <v>0</v>
      </c>
      <c r="AA1810" s="549">
        <f t="shared" si="1213"/>
        <v>0</v>
      </c>
      <c r="AB1810" s="282">
        <f t="shared" si="1171"/>
        <v>-1768488.75</v>
      </c>
      <c r="AC1810" s="525">
        <f t="shared" si="1172"/>
        <v>0</v>
      </c>
      <c r="AD1810" s="549">
        <f t="shared" si="1176"/>
        <v>0</v>
      </c>
      <c r="AE1810" s="549">
        <f t="shared" si="1177"/>
        <v>-1768488.75</v>
      </c>
      <c r="AF1810" s="282">
        <f t="shared" si="1178"/>
        <v>0</v>
      </c>
      <c r="AG1810" s="319">
        <f t="shared" si="1221"/>
        <v>-1768488.75</v>
      </c>
      <c r="AH1810" s="526">
        <f t="shared" si="1202"/>
        <v>0</v>
      </c>
      <c r="AI1810" s="566">
        <f t="shared" si="1206"/>
        <v>0</v>
      </c>
      <c r="AJ1810" s="549">
        <f t="shared" si="1206"/>
        <v>0</v>
      </c>
      <c r="AK1810" s="549">
        <f t="shared" si="1206"/>
        <v>0</v>
      </c>
      <c r="AL1810" s="282">
        <f t="shared" si="1218"/>
        <v>-2176491.8699999996</v>
      </c>
      <c r="AM1810" s="525">
        <f t="shared" si="1219"/>
        <v>0</v>
      </c>
      <c r="AN1810" s="549">
        <f t="shared" si="1167"/>
        <v>0</v>
      </c>
      <c r="AO1810" s="549">
        <f t="shared" si="1168"/>
        <v>-2176491.8699999996</v>
      </c>
      <c r="AP1810" s="549">
        <f t="shared" si="1186"/>
        <v>0</v>
      </c>
      <c r="AQ1810" s="283">
        <f t="shared" si="1210"/>
        <v>-2176491.8699999996</v>
      </c>
      <c r="AR1810" s="281">
        <f t="shared" si="1158"/>
        <v>0</v>
      </c>
      <c r="AS1810" s="28"/>
      <c r="AT1810" s="446"/>
      <c r="AU1810" s="284"/>
      <c r="AV1810" s="447" t="str">
        <f t="shared" si="1169"/>
        <v>CA</v>
      </c>
      <c r="AW1810" s="447" t="str">
        <f t="shared" si="1169"/>
        <v>CL</v>
      </c>
      <c r="AX1810" s="447" t="str">
        <f t="shared" si="1169"/>
        <v>AIC</v>
      </c>
      <c r="AY1810" s="447" t="str">
        <f t="shared" si="1200"/>
        <v>ERB</v>
      </c>
      <c r="AZ1810" s="447" t="str">
        <f t="shared" si="1200"/>
        <v>GRB</v>
      </c>
      <c r="BA1810" s="447" t="str">
        <f t="shared" si="1200"/>
        <v>Non-Op</v>
      </c>
      <c r="BB1810" s="28"/>
      <c r="BC1810" s="445" t="s">
        <v>2279</v>
      </c>
      <c r="BD1810" s="552">
        <f t="shared" si="1188"/>
        <v>-1768488.75</v>
      </c>
      <c r="BE1810" s="448"/>
      <c r="BF1810" s="448"/>
      <c r="BG1810" s="448"/>
      <c r="BH1810" s="448"/>
      <c r="BI1810" s="448"/>
      <c r="BJ1810" s="448"/>
      <c r="BK1810" s="448"/>
      <c r="BL1810" s="448"/>
      <c r="BM1810" s="28"/>
      <c r="BN1810" s="444"/>
      <c r="BO1810" s="28"/>
      <c r="BP1810" s="28"/>
      <c r="BQ1810" s="28"/>
      <c r="BR1810" s="28"/>
      <c r="BS1810" s="28"/>
      <c r="BT1810" s="28"/>
      <c r="BU1810" s="28"/>
      <c r="BV1810" s="28"/>
      <c r="BW1810" s="28"/>
      <c r="BX1810" s="28"/>
      <c r="BY1810" s="28"/>
      <c r="BZ1810" s="28"/>
      <c r="CA1810" s="28"/>
      <c r="CB1810" s="28"/>
      <c r="CC1810" s="28"/>
      <c r="CD1810" s="28"/>
      <c r="CE1810" s="28"/>
      <c r="CF1810" s="28"/>
      <c r="CG1810" s="28"/>
      <c r="CH1810" s="28"/>
      <c r="CI1810" s="28"/>
      <c r="CJ1810" s="28"/>
      <c r="CK1810" s="28"/>
      <c r="CL1810" s="28"/>
      <c r="CM1810" s="28"/>
      <c r="CN1810" s="28"/>
      <c r="CO1810" s="28"/>
      <c r="CP1810" s="28"/>
      <c r="CQ1810" s="28"/>
      <c r="CR1810" s="28"/>
      <c r="CS1810" s="28"/>
      <c r="CT1810" s="28"/>
      <c r="CU1810" s="28"/>
      <c r="CV1810" s="28"/>
      <c r="CW1810" s="28"/>
      <c r="CX1810" s="28"/>
      <c r="CY1810" s="28"/>
      <c r="CZ1810" s="28"/>
      <c r="DA1810" s="28"/>
      <c r="DB1810" s="28"/>
      <c r="DC1810" s="28"/>
      <c r="DD1810" s="28"/>
      <c r="DE1810" s="28"/>
      <c r="DF1810" s="28"/>
      <c r="DG1810" s="28"/>
      <c r="DH1810" s="28"/>
      <c r="DI1810" s="28"/>
      <c r="DJ1810" s="28"/>
      <c r="DK1810" s="28"/>
      <c r="DL1810" s="28"/>
      <c r="DM1810" s="28"/>
      <c r="DN1810" s="28"/>
      <c r="DO1810" s="28"/>
      <c r="DP1810" s="28"/>
      <c r="DQ1810" s="28"/>
      <c r="DR1810" s="28"/>
      <c r="DS1810" s="28"/>
      <c r="DT1810" s="28"/>
      <c r="DU1810" s="28"/>
      <c r="DV1810" s="28"/>
      <c r="DW1810" s="28"/>
      <c r="DX1810" s="28"/>
      <c r="DY1810" s="28"/>
      <c r="DZ1810" s="28"/>
      <c r="EA1810" s="28"/>
      <c r="EB1810" s="28"/>
      <c r="EC1810" s="28"/>
      <c r="ED1810" s="28"/>
      <c r="EE1810" s="28"/>
      <c r="EF1810" s="28"/>
      <c r="EG1810" s="28"/>
      <c r="EH1810" s="28"/>
      <c r="EI1810" s="28"/>
      <c r="EJ1810" s="28"/>
      <c r="EK1810" s="28"/>
      <c r="EL1810" s="28"/>
    </row>
    <row r="1811" spans="1:142" s="527" customFormat="1" ht="12" customHeight="1">
      <c r="A1811" s="313">
        <v>28302201</v>
      </c>
      <c r="B1811" s="313" t="str">
        <f t="shared" si="1211"/>
        <v>28302201</v>
      </c>
      <c r="C1811" s="450" t="s">
        <v>2425</v>
      </c>
      <c r="D1811" s="451" t="s">
        <v>2092</v>
      </c>
      <c r="E1811" s="524"/>
      <c r="F1811" s="291">
        <v>44228</v>
      </c>
      <c r="G1811" s="524"/>
      <c r="H1811" s="556">
        <v>-8594470.2300000004</v>
      </c>
      <c r="I1811" s="556">
        <v>-8616814.7699999996</v>
      </c>
      <c r="J1811" s="556">
        <v>-8639647.3200000003</v>
      </c>
      <c r="K1811" s="556">
        <v>-8620926.4000000004</v>
      </c>
      <c r="L1811" s="556">
        <v>-8617376.7300000004</v>
      </c>
      <c r="M1811" s="556">
        <v>-8618403.9199999999</v>
      </c>
      <c r="N1811" s="556">
        <v>-8626110.2300000004</v>
      </c>
      <c r="O1811" s="556">
        <v>-8626129.1300000008</v>
      </c>
      <c r="P1811" s="556">
        <v>-8626129.1300000008</v>
      </c>
      <c r="Q1811" s="556">
        <v>-8626129.1300000008</v>
      </c>
      <c r="R1811" s="556">
        <v>-8626129.1300000008</v>
      </c>
      <c r="S1811" s="556">
        <v>-8626129.1300000008</v>
      </c>
      <c r="T1811" s="556">
        <v>-8626129.1300000008</v>
      </c>
      <c r="U1811" s="556"/>
      <c r="V1811" s="556">
        <f t="shared" si="1175"/>
        <v>-8623352.0583333317</v>
      </c>
      <c r="W1811" s="335"/>
      <c r="X1811" s="335"/>
      <c r="Y1811" s="566">
        <f t="shared" si="1213"/>
        <v>0</v>
      </c>
      <c r="Z1811" s="549">
        <f t="shared" si="1213"/>
        <v>-8626129.1300000008</v>
      </c>
      <c r="AA1811" s="549">
        <f t="shared" si="1213"/>
        <v>0</v>
      </c>
      <c r="AB1811" s="282">
        <f t="shared" si="1171"/>
        <v>0</v>
      </c>
      <c r="AC1811" s="525">
        <f t="shared" si="1172"/>
        <v>0</v>
      </c>
      <c r="AD1811" s="549">
        <f t="shared" si="1176"/>
        <v>0</v>
      </c>
      <c r="AE1811" s="549">
        <f t="shared" si="1177"/>
        <v>0</v>
      </c>
      <c r="AF1811" s="282">
        <f t="shared" si="1178"/>
        <v>0</v>
      </c>
      <c r="AG1811" s="319">
        <f t="shared" ref="AG1811" si="1223">SUM(AD1811:AF1811)</f>
        <v>0</v>
      </c>
      <c r="AH1811" s="526">
        <f t="shared" si="1202"/>
        <v>0</v>
      </c>
      <c r="AI1811" s="566">
        <f t="shared" si="1206"/>
        <v>0</v>
      </c>
      <c r="AJ1811" s="549">
        <f t="shared" si="1206"/>
        <v>-8623352.0583333317</v>
      </c>
      <c r="AK1811" s="549">
        <f t="shared" si="1206"/>
        <v>0</v>
      </c>
      <c r="AL1811" s="282">
        <f t="shared" si="1218"/>
        <v>0</v>
      </c>
      <c r="AM1811" s="525">
        <f t="shared" si="1219"/>
        <v>0</v>
      </c>
      <c r="AN1811" s="549">
        <f t="shared" si="1167"/>
        <v>0</v>
      </c>
      <c r="AO1811" s="549">
        <f t="shared" si="1168"/>
        <v>0</v>
      </c>
      <c r="AP1811" s="549">
        <f t="shared" si="1186"/>
        <v>0</v>
      </c>
      <c r="AQ1811" s="283">
        <f t="shared" si="1210"/>
        <v>0</v>
      </c>
      <c r="AR1811" s="281">
        <f t="shared" si="1158"/>
        <v>0</v>
      </c>
      <c r="AS1811" s="28"/>
      <c r="AT1811" s="446"/>
      <c r="AU1811" s="284"/>
      <c r="AV1811" s="447" t="str">
        <f t="shared" si="1169"/>
        <v>CA</v>
      </c>
      <c r="AW1811" s="447" t="str">
        <f t="shared" si="1169"/>
        <v>CL</v>
      </c>
      <c r="AX1811" s="447" t="str">
        <f t="shared" si="1169"/>
        <v>AIC</v>
      </c>
      <c r="AY1811" s="447" t="str">
        <f t="shared" si="1200"/>
        <v>ERB</v>
      </c>
      <c r="AZ1811" s="447" t="str">
        <f t="shared" si="1200"/>
        <v>GRB</v>
      </c>
      <c r="BA1811" s="447" t="str">
        <f t="shared" si="1200"/>
        <v>Non-Op</v>
      </c>
      <c r="BB1811" s="28"/>
      <c r="BC1811" s="445" t="s">
        <v>2279</v>
      </c>
      <c r="BD1811" s="552">
        <f t="shared" si="1188"/>
        <v>-8626129.1300000008</v>
      </c>
      <c r="BE1811" s="448"/>
      <c r="BF1811" s="448"/>
      <c r="BG1811" s="448"/>
      <c r="BH1811" s="448"/>
      <c r="BI1811" s="448"/>
      <c r="BJ1811" s="448"/>
      <c r="BK1811" s="448"/>
      <c r="BL1811" s="448"/>
      <c r="BM1811" s="28"/>
      <c r="BN1811" s="444"/>
      <c r="BO1811" s="28"/>
      <c r="BP1811" s="28"/>
      <c r="BQ1811" s="28"/>
      <c r="BR1811" s="28"/>
      <c r="BS1811" s="28"/>
      <c r="BT1811" s="28"/>
      <c r="BU1811" s="28"/>
      <c r="BV1811" s="28"/>
      <c r="BW1811" s="28"/>
      <c r="BX1811" s="28"/>
      <c r="BY1811" s="28"/>
      <c r="BZ1811" s="28"/>
      <c r="CA1811" s="28"/>
      <c r="CB1811" s="28"/>
      <c r="CC1811" s="28"/>
      <c r="CD1811" s="28"/>
      <c r="CE1811" s="28"/>
      <c r="CF1811" s="28"/>
      <c r="CG1811" s="28"/>
      <c r="CH1811" s="28"/>
      <c r="CI1811" s="28"/>
      <c r="CJ1811" s="28"/>
      <c r="CK1811" s="28"/>
      <c r="CL1811" s="28"/>
      <c r="CM1811" s="28"/>
      <c r="CN1811" s="28"/>
      <c r="CO1811" s="28"/>
      <c r="CP1811" s="28"/>
      <c r="CQ1811" s="28"/>
      <c r="CR1811" s="28"/>
      <c r="CS1811" s="28"/>
      <c r="CT1811" s="28"/>
      <c r="CU1811" s="28"/>
      <c r="CV1811" s="28"/>
      <c r="CW1811" s="28"/>
      <c r="CX1811" s="28"/>
      <c r="CY1811" s="28"/>
      <c r="CZ1811" s="28"/>
      <c r="DA1811" s="28"/>
      <c r="DB1811" s="28"/>
      <c r="DC1811" s="28"/>
      <c r="DD1811" s="28"/>
      <c r="DE1811" s="28"/>
      <c r="DF1811" s="28"/>
      <c r="DG1811" s="28"/>
      <c r="DH1811" s="28"/>
      <c r="DI1811" s="28"/>
      <c r="DJ1811" s="28"/>
      <c r="DK1811" s="28"/>
      <c r="DL1811" s="28"/>
      <c r="DM1811" s="28"/>
      <c r="DN1811" s="28"/>
      <c r="DO1811" s="28"/>
      <c r="DP1811" s="28"/>
      <c r="DQ1811" s="28"/>
      <c r="DR1811" s="28"/>
      <c r="DS1811" s="28"/>
      <c r="DT1811" s="28"/>
      <c r="DU1811" s="28"/>
      <c r="DV1811" s="28"/>
      <c r="DW1811" s="28"/>
      <c r="DX1811" s="28"/>
      <c r="DY1811" s="28"/>
      <c r="DZ1811" s="28"/>
      <c r="EA1811" s="28"/>
      <c r="EB1811" s="28"/>
      <c r="EC1811" s="28"/>
      <c r="ED1811" s="28"/>
      <c r="EE1811" s="28"/>
      <c r="EF1811" s="28"/>
      <c r="EG1811" s="28"/>
      <c r="EH1811" s="28"/>
      <c r="EI1811" s="28"/>
      <c r="EJ1811" s="28"/>
      <c r="EK1811" s="28"/>
      <c r="EL1811" s="28"/>
    </row>
    <row r="1812" spans="1:142" s="527" customFormat="1" ht="12" customHeight="1">
      <c r="A1812" s="313">
        <v>28302202</v>
      </c>
      <c r="B1812" s="313" t="str">
        <f t="shared" si="1211"/>
        <v>28302202</v>
      </c>
      <c r="C1812" s="450" t="s">
        <v>2422</v>
      </c>
      <c r="D1812" s="451" t="s">
        <v>1165</v>
      </c>
      <c r="E1812" s="524"/>
      <c r="F1812" s="291">
        <v>44105</v>
      </c>
      <c r="G1812" s="524"/>
      <c r="H1812" s="556">
        <v>-79413.570000000007</v>
      </c>
      <c r="I1812" s="556">
        <v>-83195.17</v>
      </c>
      <c r="J1812" s="556">
        <v>-86787.69</v>
      </c>
      <c r="K1812" s="556">
        <v>-90191.12</v>
      </c>
      <c r="L1812" s="556">
        <v>-93405.48</v>
      </c>
      <c r="M1812" s="556">
        <v>-96430.76</v>
      </c>
      <c r="N1812" s="556">
        <v>-99266.96</v>
      </c>
      <c r="O1812" s="556">
        <v>-101914.08</v>
      </c>
      <c r="P1812" s="556">
        <v>-104372.12</v>
      </c>
      <c r="Q1812" s="556">
        <v>-106641.08</v>
      </c>
      <c r="R1812" s="556">
        <v>-108720.96000000001</v>
      </c>
      <c r="S1812" s="556">
        <v>-110611.76</v>
      </c>
      <c r="T1812" s="556">
        <v>-112313.48</v>
      </c>
      <c r="U1812" s="556"/>
      <c r="V1812" s="556">
        <f t="shared" si="1175"/>
        <v>-98116.725416666639</v>
      </c>
      <c r="W1812" s="335"/>
      <c r="X1812" s="335"/>
      <c r="Y1812" s="573">
        <f t="shared" si="1213"/>
        <v>0</v>
      </c>
      <c r="Z1812" s="549">
        <f t="shared" si="1213"/>
        <v>0</v>
      </c>
      <c r="AA1812" s="549">
        <f t="shared" si="1213"/>
        <v>0</v>
      </c>
      <c r="AB1812" s="282">
        <f t="shared" si="1171"/>
        <v>-112313.48</v>
      </c>
      <c r="AC1812" s="525">
        <f t="shared" si="1172"/>
        <v>0</v>
      </c>
      <c r="AD1812" s="549">
        <f t="shared" si="1176"/>
        <v>0</v>
      </c>
      <c r="AE1812" s="549">
        <f t="shared" si="1177"/>
        <v>0</v>
      </c>
      <c r="AF1812" s="282">
        <f t="shared" si="1178"/>
        <v>-112313.48</v>
      </c>
      <c r="AG1812" s="319">
        <f t="shared" ref="AG1812" si="1224">SUM(AD1812:AF1812)</f>
        <v>-112313.48</v>
      </c>
      <c r="AH1812" s="526">
        <f t="shared" si="1202"/>
        <v>0</v>
      </c>
      <c r="AI1812" s="566">
        <f t="shared" si="1206"/>
        <v>0</v>
      </c>
      <c r="AJ1812" s="549">
        <f t="shared" si="1206"/>
        <v>0</v>
      </c>
      <c r="AK1812" s="549">
        <f t="shared" si="1206"/>
        <v>0</v>
      </c>
      <c r="AL1812" s="282">
        <f t="shared" ref="AL1812" si="1225">V1812-SUM(AI1812:AK1812)</f>
        <v>-98116.725416666639</v>
      </c>
      <c r="AM1812" s="525">
        <f t="shared" si="1180"/>
        <v>0</v>
      </c>
      <c r="AN1812" s="549">
        <f t="shared" si="1167"/>
        <v>0</v>
      </c>
      <c r="AO1812" s="549">
        <f t="shared" si="1168"/>
        <v>0</v>
      </c>
      <c r="AP1812" s="549">
        <f t="shared" si="1186"/>
        <v>-98116.725416666639</v>
      </c>
      <c r="AQ1812" s="283">
        <f t="shared" ref="AQ1812" si="1226">SUM(AN1812:AP1812)</f>
        <v>-98116.725416666639</v>
      </c>
      <c r="AR1812" s="281">
        <f t="shared" si="1158"/>
        <v>0</v>
      </c>
      <c r="AS1812" s="28"/>
      <c r="AT1812" s="446" t="s">
        <v>2172</v>
      </c>
      <c r="AU1812" s="284"/>
      <c r="AV1812" s="447" t="str">
        <f t="shared" si="1169"/>
        <v>CA</v>
      </c>
      <c r="AW1812" s="447" t="str">
        <f t="shared" si="1169"/>
        <v>CL</v>
      </c>
      <c r="AX1812" s="447" t="str">
        <f t="shared" si="1169"/>
        <v>AIC</v>
      </c>
      <c r="AY1812" s="447" t="str">
        <f t="shared" si="1200"/>
        <v>ERB</v>
      </c>
      <c r="AZ1812" s="447" t="str">
        <f t="shared" si="1200"/>
        <v>GRB</v>
      </c>
      <c r="BA1812" s="447" t="str">
        <f t="shared" si="1200"/>
        <v>Non-Op</v>
      </c>
      <c r="BB1812" s="28"/>
      <c r="BC1812" s="449" t="s">
        <v>2100</v>
      </c>
      <c r="BD1812" s="552">
        <f t="shared" si="1188"/>
        <v>-112313.48</v>
      </c>
      <c r="BE1812" s="448"/>
      <c r="BF1812" s="448"/>
      <c r="BG1812" s="448"/>
      <c r="BH1812" s="448"/>
      <c r="BI1812" s="448"/>
      <c r="BJ1812" s="448"/>
      <c r="BK1812" s="448"/>
      <c r="BL1812" s="448"/>
      <c r="BM1812" s="28"/>
      <c r="BN1812" s="444"/>
      <c r="BO1812" s="28"/>
      <c r="BP1812" s="28"/>
      <c r="BQ1812" s="28"/>
      <c r="BR1812" s="28"/>
      <c r="BS1812" s="28"/>
      <c r="BT1812" s="28"/>
      <c r="BU1812" s="28"/>
      <c r="BV1812" s="28"/>
      <c r="BW1812" s="28"/>
      <c r="BX1812" s="28"/>
      <c r="BY1812" s="28"/>
      <c r="BZ1812" s="28"/>
      <c r="CA1812" s="28"/>
      <c r="CB1812" s="28"/>
      <c r="CC1812" s="28"/>
      <c r="CD1812" s="28"/>
      <c r="CE1812" s="28"/>
      <c r="CF1812" s="28"/>
      <c r="CG1812" s="28"/>
      <c r="CH1812" s="28"/>
      <c r="CI1812" s="28"/>
      <c r="CJ1812" s="28"/>
      <c r="CK1812" s="28"/>
      <c r="CL1812" s="28"/>
      <c r="CM1812" s="28"/>
      <c r="CN1812" s="28"/>
      <c r="CO1812" s="28"/>
      <c r="CP1812" s="28"/>
      <c r="CQ1812" s="28"/>
      <c r="CR1812" s="28"/>
      <c r="CS1812" s="28"/>
      <c r="CT1812" s="28"/>
      <c r="CU1812" s="28"/>
      <c r="CV1812" s="28"/>
      <c r="CW1812" s="28"/>
      <c r="CX1812" s="28"/>
      <c r="CY1812" s="28"/>
      <c r="CZ1812" s="28"/>
      <c r="DA1812" s="28"/>
      <c r="DB1812" s="28"/>
      <c r="DC1812" s="28"/>
      <c r="DD1812" s="28"/>
      <c r="DE1812" s="28"/>
      <c r="DF1812" s="28"/>
      <c r="DG1812" s="28"/>
      <c r="DH1812" s="28"/>
      <c r="DI1812" s="28"/>
      <c r="DJ1812" s="28"/>
      <c r="DK1812" s="28"/>
      <c r="DL1812" s="28"/>
      <c r="DM1812" s="28"/>
      <c r="DN1812" s="28"/>
      <c r="DO1812" s="28"/>
      <c r="DP1812" s="28"/>
      <c r="DQ1812" s="28"/>
      <c r="DR1812" s="28"/>
      <c r="DS1812" s="28"/>
      <c r="DT1812" s="28"/>
      <c r="DU1812" s="28"/>
      <c r="DV1812" s="28"/>
      <c r="DW1812" s="28"/>
      <c r="DX1812" s="28"/>
      <c r="DY1812" s="28"/>
      <c r="DZ1812" s="28"/>
      <c r="EA1812" s="28"/>
      <c r="EB1812" s="28"/>
      <c r="EC1812" s="28"/>
      <c r="ED1812" s="28"/>
      <c r="EE1812" s="28"/>
      <c r="EF1812" s="28"/>
      <c r="EG1812" s="28"/>
      <c r="EH1812" s="28"/>
      <c r="EI1812" s="28"/>
      <c r="EJ1812" s="28"/>
      <c r="EK1812" s="28"/>
      <c r="EL1812" s="28"/>
    </row>
    <row r="1813" spans="1:142" s="527" customFormat="1" ht="12" customHeight="1">
      <c r="A1813" s="313">
        <v>28302211</v>
      </c>
      <c r="B1813" s="313" t="str">
        <f t="shared" si="1211"/>
        <v>28302211</v>
      </c>
      <c r="C1813" s="450" t="s">
        <v>2426</v>
      </c>
      <c r="D1813" s="451" t="s">
        <v>2092</v>
      </c>
      <c r="E1813" s="524"/>
      <c r="F1813" s="291">
        <v>44256</v>
      </c>
      <c r="G1813" s="524"/>
      <c r="H1813" s="556">
        <v>-305095.36</v>
      </c>
      <c r="I1813" s="556">
        <v>-305095.36</v>
      </c>
      <c r="J1813" s="556">
        <v>-305095.36</v>
      </c>
      <c r="K1813" s="556">
        <v>-493289.26</v>
      </c>
      <c r="L1813" s="556">
        <v>-422452.51</v>
      </c>
      <c r="M1813" s="556">
        <v>-422452.51</v>
      </c>
      <c r="N1813" s="556">
        <v>-443499.3</v>
      </c>
      <c r="O1813" s="556">
        <v>-443499.3</v>
      </c>
      <c r="P1813" s="556">
        <v>-443499.3</v>
      </c>
      <c r="Q1813" s="556">
        <v>-560474.44999999995</v>
      </c>
      <c r="R1813" s="556">
        <v>-560474.44999999995</v>
      </c>
      <c r="S1813" s="556">
        <v>-560474.44999999995</v>
      </c>
      <c r="T1813" s="556">
        <v>-957277.07</v>
      </c>
      <c r="U1813" s="556"/>
      <c r="V1813" s="574">
        <f t="shared" si="1175"/>
        <v>-465957.70541666663</v>
      </c>
      <c r="W1813" s="335"/>
      <c r="X1813" s="335"/>
      <c r="Y1813" s="573">
        <f t="shared" si="1213"/>
        <v>0</v>
      </c>
      <c r="Z1813" s="549">
        <f t="shared" si="1213"/>
        <v>-957277.07</v>
      </c>
      <c r="AA1813" s="549">
        <f t="shared" si="1213"/>
        <v>0</v>
      </c>
      <c r="AB1813" s="282">
        <f t="shared" si="1171"/>
        <v>0</v>
      </c>
      <c r="AC1813" s="525">
        <f t="shared" si="1172"/>
        <v>0</v>
      </c>
      <c r="AD1813" s="549">
        <f t="shared" si="1176"/>
        <v>0</v>
      </c>
      <c r="AE1813" s="549">
        <f t="shared" si="1177"/>
        <v>0</v>
      </c>
      <c r="AF1813" s="282">
        <f t="shared" si="1178"/>
        <v>0</v>
      </c>
      <c r="AG1813" s="319">
        <f t="shared" ref="AG1813:AG1814" si="1227">SUM(AD1813:AF1813)</f>
        <v>0</v>
      </c>
      <c r="AH1813" s="526">
        <f t="shared" si="1202"/>
        <v>0</v>
      </c>
      <c r="AI1813" s="566">
        <f t="shared" si="1206"/>
        <v>0</v>
      </c>
      <c r="AJ1813" s="549">
        <f t="shared" si="1206"/>
        <v>-465957.70541666663</v>
      </c>
      <c r="AK1813" s="549">
        <f t="shared" si="1206"/>
        <v>0</v>
      </c>
      <c r="AL1813" s="282">
        <f t="shared" ref="AL1813:AL1814" si="1228">V1813-SUM(AI1813:AK1813)</f>
        <v>0</v>
      </c>
      <c r="AM1813" s="525">
        <f t="shared" si="1180"/>
        <v>0</v>
      </c>
      <c r="AN1813" s="549">
        <f t="shared" si="1167"/>
        <v>0</v>
      </c>
      <c r="AO1813" s="549">
        <f t="shared" si="1168"/>
        <v>0</v>
      </c>
      <c r="AP1813" s="549">
        <f t="shared" si="1186"/>
        <v>0</v>
      </c>
      <c r="AQ1813" s="283">
        <f t="shared" ref="AQ1813:AQ1815" si="1229">SUM(AN1813:AP1813)</f>
        <v>0</v>
      </c>
      <c r="AR1813" s="281">
        <f t="shared" si="1158"/>
        <v>0</v>
      </c>
      <c r="AS1813" s="28"/>
      <c r="AT1813" s="446"/>
      <c r="AU1813" s="284"/>
      <c r="AV1813" s="447" t="str">
        <f t="shared" si="1169"/>
        <v>CA</v>
      </c>
      <c r="AW1813" s="447" t="str">
        <f t="shared" si="1169"/>
        <v>CL</v>
      </c>
      <c r="AX1813" s="447" t="str">
        <f t="shared" si="1169"/>
        <v>AIC</v>
      </c>
      <c r="AY1813" s="447" t="str">
        <f t="shared" si="1200"/>
        <v>ERB</v>
      </c>
      <c r="AZ1813" s="447" t="str">
        <f t="shared" si="1200"/>
        <v>GRB</v>
      </c>
      <c r="BA1813" s="447" t="str">
        <f t="shared" si="1200"/>
        <v>Non-Op</v>
      </c>
      <c r="BB1813" s="28"/>
      <c r="BC1813" s="445" t="s">
        <v>2279</v>
      </c>
      <c r="BD1813" s="552">
        <f t="shared" si="1188"/>
        <v>-957277.07</v>
      </c>
      <c r="BE1813" s="448"/>
      <c r="BF1813" s="448"/>
      <c r="BG1813" s="448"/>
      <c r="BH1813" s="448"/>
      <c r="BI1813" s="448"/>
      <c r="BJ1813" s="448"/>
      <c r="BK1813" s="448"/>
      <c r="BL1813" s="448"/>
      <c r="BM1813" s="28"/>
      <c r="BN1813" s="444"/>
      <c r="BO1813" s="28"/>
      <c r="BP1813" s="28"/>
      <c r="BQ1813" s="28"/>
      <c r="BR1813" s="28"/>
      <c r="BS1813" s="28"/>
      <c r="BT1813" s="28"/>
      <c r="BU1813" s="28"/>
      <c r="BV1813" s="28"/>
      <c r="BW1813" s="28"/>
      <c r="BX1813" s="28"/>
      <c r="BY1813" s="28"/>
      <c r="BZ1813" s="28"/>
      <c r="CA1813" s="28"/>
      <c r="CB1813" s="28"/>
      <c r="CC1813" s="28"/>
      <c r="CD1813" s="28"/>
      <c r="CE1813" s="28"/>
      <c r="CF1813" s="28"/>
      <c r="CG1813" s="28"/>
      <c r="CH1813" s="28"/>
      <c r="CI1813" s="28"/>
      <c r="CJ1813" s="28"/>
      <c r="CK1813" s="28"/>
      <c r="CL1813" s="28"/>
      <c r="CM1813" s="28"/>
      <c r="CN1813" s="28"/>
      <c r="CO1813" s="28"/>
      <c r="CP1813" s="28"/>
      <c r="CQ1813" s="28"/>
      <c r="CR1813" s="28"/>
      <c r="CS1813" s="28"/>
      <c r="CT1813" s="28"/>
      <c r="CU1813" s="28"/>
      <c r="CV1813" s="28"/>
      <c r="CW1813" s="28"/>
      <c r="CX1813" s="28"/>
      <c r="CY1813" s="28"/>
      <c r="CZ1813" s="28"/>
      <c r="DA1813" s="28"/>
      <c r="DB1813" s="28"/>
      <c r="DC1813" s="28"/>
      <c r="DD1813" s="28"/>
      <c r="DE1813" s="28"/>
      <c r="DF1813" s="28"/>
      <c r="DG1813" s="28"/>
      <c r="DH1813" s="28"/>
      <c r="DI1813" s="28"/>
      <c r="DJ1813" s="28"/>
      <c r="DK1813" s="28"/>
      <c r="DL1813" s="28"/>
      <c r="DM1813" s="28"/>
      <c r="DN1813" s="28"/>
      <c r="DO1813" s="28"/>
      <c r="DP1813" s="28"/>
      <c r="DQ1813" s="28"/>
      <c r="DR1813" s="28"/>
      <c r="DS1813" s="28"/>
      <c r="DT1813" s="28"/>
      <c r="DU1813" s="28"/>
      <c r="DV1813" s="28"/>
      <c r="DW1813" s="28"/>
      <c r="DX1813" s="28"/>
      <c r="DY1813" s="28"/>
      <c r="DZ1813" s="28"/>
      <c r="EA1813" s="28"/>
      <c r="EB1813" s="28"/>
      <c r="EC1813" s="28"/>
      <c r="ED1813" s="28"/>
      <c r="EE1813" s="28"/>
      <c r="EF1813" s="28"/>
      <c r="EG1813" s="28"/>
      <c r="EH1813" s="28"/>
      <c r="EI1813" s="28"/>
      <c r="EJ1813" s="28"/>
      <c r="EK1813" s="28"/>
      <c r="EL1813" s="28"/>
    </row>
    <row r="1814" spans="1:142" s="460" customFormat="1" ht="12" customHeight="1">
      <c r="A1814" s="313">
        <v>28302212</v>
      </c>
      <c r="B1814" s="313" t="str">
        <f t="shared" si="1211"/>
        <v>28302212</v>
      </c>
      <c r="C1814" s="450" t="s">
        <v>2427</v>
      </c>
      <c r="D1814" s="451" t="s">
        <v>2092</v>
      </c>
      <c r="E1814" s="524"/>
      <c r="F1814" s="291">
        <v>44256</v>
      </c>
      <c r="G1814" s="524"/>
      <c r="H1814" s="556">
        <v>-20112.57</v>
      </c>
      <c r="I1814" s="556">
        <v>-20112.57</v>
      </c>
      <c r="J1814" s="556">
        <v>-20112.57</v>
      </c>
      <c r="K1814" s="556">
        <v>-192223.52</v>
      </c>
      <c r="L1814" s="556">
        <v>-155699.32999999999</v>
      </c>
      <c r="M1814" s="556">
        <v>-155699.32999999999</v>
      </c>
      <c r="N1814" s="556">
        <v>-210785.69</v>
      </c>
      <c r="O1814" s="556">
        <v>-210785.69</v>
      </c>
      <c r="P1814" s="556">
        <v>-210785.69</v>
      </c>
      <c r="Q1814" s="556">
        <v>45011.78</v>
      </c>
      <c r="R1814" s="556">
        <v>45011.78</v>
      </c>
      <c r="S1814" s="556">
        <v>45011.78</v>
      </c>
      <c r="T1814" s="556">
        <v>-523381.81</v>
      </c>
      <c r="U1814" s="556"/>
      <c r="V1814" s="556">
        <f t="shared" si="1175"/>
        <v>-109409.68666666665</v>
      </c>
      <c r="W1814" s="335"/>
      <c r="X1814" s="335"/>
      <c r="Y1814" s="566">
        <f t="shared" si="1213"/>
        <v>0</v>
      </c>
      <c r="Z1814" s="566">
        <f t="shared" si="1213"/>
        <v>-523381.81</v>
      </c>
      <c r="AA1814" s="566">
        <f t="shared" si="1213"/>
        <v>0</v>
      </c>
      <c r="AB1814" s="319">
        <f t="shared" si="1171"/>
        <v>0</v>
      </c>
      <c r="AC1814" s="281">
        <f t="shared" si="1172"/>
        <v>0</v>
      </c>
      <c r="AD1814" s="566">
        <f t="shared" si="1176"/>
        <v>0</v>
      </c>
      <c r="AE1814" s="566">
        <f t="shared" si="1177"/>
        <v>0</v>
      </c>
      <c r="AF1814" s="319">
        <f t="shared" si="1178"/>
        <v>0</v>
      </c>
      <c r="AG1814" s="319">
        <f t="shared" si="1227"/>
        <v>0</v>
      </c>
      <c r="AH1814" s="526">
        <f t="shared" si="1202"/>
        <v>0</v>
      </c>
      <c r="AI1814" s="566">
        <f t="shared" si="1206"/>
        <v>0</v>
      </c>
      <c r="AJ1814" s="566">
        <f t="shared" si="1206"/>
        <v>-109409.68666666665</v>
      </c>
      <c r="AK1814" s="566">
        <f t="shared" si="1206"/>
        <v>0</v>
      </c>
      <c r="AL1814" s="319">
        <f t="shared" si="1228"/>
        <v>0</v>
      </c>
      <c r="AM1814" s="281">
        <f t="shared" si="1180"/>
        <v>0</v>
      </c>
      <c r="AN1814" s="566">
        <f t="shared" si="1167"/>
        <v>0</v>
      </c>
      <c r="AO1814" s="566">
        <f t="shared" si="1168"/>
        <v>0</v>
      </c>
      <c r="AP1814" s="566">
        <f t="shared" si="1186"/>
        <v>0</v>
      </c>
      <c r="AQ1814" s="283">
        <f t="shared" si="1229"/>
        <v>0</v>
      </c>
      <c r="AR1814" s="281">
        <f t="shared" si="1158"/>
        <v>0</v>
      </c>
      <c r="AS1814" s="444"/>
      <c r="AT1814" s="446"/>
      <c r="AU1814" s="727"/>
      <c r="AV1814" s="447" t="str">
        <f t="shared" si="1169"/>
        <v>CA</v>
      </c>
      <c r="AW1814" s="447" t="str">
        <f t="shared" si="1169"/>
        <v>CL</v>
      </c>
      <c r="AX1814" s="447" t="str">
        <f t="shared" si="1169"/>
        <v>AIC</v>
      </c>
      <c r="AY1814" s="447" t="str">
        <f t="shared" si="1200"/>
        <v>ERB</v>
      </c>
      <c r="AZ1814" s="447" t="str">
        <f t="shared" si="1200"/>
        <v>GRB</v>
      </c>
      <c r="BA1814" s="447" t="str">
        <f t="shared" si="1200"/>
        <v>Non-Op</v>
      </c>
      <c r="BB1814" s="444"/>
      <c r="BC1814" s="445" t="s">
        <v>2279</v>
      </c>
      <c r="BD1814" s="651">
        <f t="shared" si="1188"/>
        <v>-523381.81</v>
      </c>
      <c r="BE1814" s="728"/>
      <c r="BF1814" s="728"/>
      <c r="BG1814" s="728"/>
      <c r="BH1814" s="728"/>
      <c r="BI1814" s="728"/>
      <c r="BJ1814" s="728"/>
      <c r="BK1814" s="728"/>
      <c r="BL1814" s="728"/>
      <c r="BM1814" s="444"/>
      <c r="BN1814" s="444"/>
      <c r="BO1814" s="444"/>
      <c r="BP1814" s="444"/>
      <c r="BQ1814" s="444"/>
      <c r="BR1814" s="444"/>
      <c r="BS1814" s="444"/>
      <c r="BT1814" s="444"/>
      <c r="BU1814" s="444"/>
      <c r="BV1814" s="444"/>
      <c r="BW1814" s="444"/>
      <c r="BX1814" s="444"/>
      <c r="BY1814" s="444"/>
      <c r="BZ1814" s="444"/>
      <c r="CA1814" s="444"/>
      <c r="CB1814" s="444"/>
      <c r="CC1814" s="444"/>
      <c r="CD1814" s="444"/>
      <c r="CE1814" s="444"/>
      <c r="CF1814" s="444"/>
      <c r="CG1814" s="444"/>
      <c r="CH1814" s="444"/>
      <c r="CI1814" s="444"/>
      <c r="CJ1814" s="444"/>
      <c r="CK1814" s="444"/>
      <c r="CL1814" s="444"/>
      <c r="CM1814" s="444"/>
      <c r="CN1814" s="444"/>
      <c r="CO1814" s="444"/>
      <c r="CP1814" s="444"/>
      <c r="CQ1814" s="444"/>
      <c r="CR1814" s="444"/>
      <c r="CS1814" s="444"/>
      <c r="CT1814" s="444"/>
      <c r="CU1814" s="444"/>
      <c r="CV1814" s="444"/>
      <c r="CW1814" s="444"/>
      <c r="CX1814" s="444"/>
      <c r="CY1814" s="444"/>
      <c r="CZ1814" s="444"/>
      <c r="DA1814" s="444"/>
      <c r="DB1814" s="444"/>
      <c r="DC1814" s="444"/>
      <c r="DD1814" s="444"/>
      <c r="DE1814" s="444"/>
      <c r="DF1814" s="444"/>
      <c r="DG1814" s="444"/>
      <c r="DH1814" s="444"/>
      <c r="DI1814" s="444"/>
      <c r="DJ1814" s="444"/>
      <c r="DK1814" s="444"/>
      <c r="DL1814" s="444"/>
      <c r="DM1814" s="444"/>
      <c r="DN1814" s="444"/>
      <c r="DO1814" s="444"/>
      <c r="DP1814" s="444"/>
      <c r="DQ1814" s="444"/>
      <c r="DR1814" s="444"/>
      <c r="DS1814" s="444"/>
      <c r="DT1814" s="444"/>
      <c r="DU1814" s="444"/>
      <c r="DV1814" s="444"/>
      <c r="DW1814" s="444"/>
      <c r="DX1814" s="444"/>
      <c r="DY1814" s="444"/>
      <c r="DZ1814" s="444"/>
      <c r="EA1814" s="444"/>
      <c r="EB1814" s="444"/>
      <c r="EC1814" s="444"/>
      <c r="ED1814" s="444"/>
      <c r="EE1814" s="444"/>
      <c r="EF1814" s="444"/>
      <c r="EG1814" s="444"/>
      <c r="EH1814" s="444"/>
      <c r="EI1814" s="444"/>
      <c r="EJ1814" s="444"/>
      <c r="EK1814" s="444"/>
      <c r="EL1814" s="444"/>
    </row>
    <row r="1815" spans="1:142" s="527" customFormat="1" ht="12" customHeight="1" thickBot="1">
      <c r="A1815" s="363">
        <v>28302221</v>
      </c>
      <c r="B1815" s="363" t="str">
        <f t="shared" si="1211"/>
        <v>28302221</v>
      </c>
      <c r="C1815" s="528" t="s">
        <v>3152</v>
      </c>
      <c r="D1815" s="529" t="s">
        <v>2092</v>
      </c>
      <c r="E1815" s="530"/>
      <c r="F1815" s="364">
        <v>44866</v>
      </c>
      <c r="G1815" s="530"/>
      <c r="H1815" s="575"/>
      <c r="I1815" s="575"/>
      <c r="J1815" s="575"/>
      <c r="K1815" s="575"/>
      <c r="L1815" s="575"/>
      <c r="M1815" s="575"/>
      <c r="N1815" s="575"/>
      <c r="O1815" s="575"/>
      <c r="P1815" s="575"/>
      <c r="Q1815" s="575"/>
      <c r="R1815" s="575"/>
      <c r="S1815" s="575">
        <v>-1867238.24</v>
      </c>
      <c r="T1815" s="575">
        <v>-4500450.3099999996</v>
      </c>
      <c r="U1815" s="575"/>
      <c r="V1815" s="576">
        <f>(H1815+T1815+SUM(I1815:S1815)*2)/24</f>
        <v>-343121.94958333328</v>
      </c>
      <c r="W1815" s="729"/>
      <c r="X1815" s="729"/>
      <c r="Y1815" s="577">
        <f t="shared" si="1213"/>
        <v>0</v>
      </c>
      <c r="Z1815" s="579">
        <f t="shared" si="1213"/>
        <v>-4500450.3099999996</v>
      </c>
      <c r="AA1815" s="579">
        <f t="shared" si="1213"/>
        <v>0</v>
      </c>
      <c r="AB1815" s="533">
        <f t="shared" ref="AB1815" si="1230">T1815-SUM(Y1815:AA1815)</f>
        <v>0</v>
      </c>
      <c r="AC1815" s="730">
        <f t="shared" ref="AC1815" si="1231">T1815-SUM(Y1815:AA1815)-AB1815</f>
        <v>0</v>
      </c>
      <c r="AD1815" s="579">
        <f t="shared" si="1176"/>
        <v>0</v>
      </c>
      <c r="AE1815" s="579">
        <f t="shared" si="1177"/>
        <v>0</v>
      </c>
      <c r="AF1815" s="533">
        <f t="shared" si="1178"/>
        <v>0</v>
      </c>
      <c r="AG1815" s="533">
        <f t="shared" ref="AG1815" si="1232">SUM(AD1815:AF1815)</f>
        <v>0</v>
      </c>
      <c r="AH1815" s="534">
        <f t="shared" si="1202"/>
        <v>0</v>
      </c>
      <c r="AI1815" s="579">
        <f t="shared" si="1206"/>
        <v>0</v>
      </c>
      <c r="AJ1815" s="579">
        <f t="shared" si="1206"/>
        <v>-343121.94958333328</v>
      </c>
      <c r="AK1815" s="579">
        <f t="shared" si="1206"/>
        <v>0</v>
      </c>
      <c r="AL1815" s="533">
        <f t="shared" ref="AL1815" si="1233">V1815-SUM(AI1815:AK1815)</f>
        <v>0</v>
      </c>
      <c r="AM1815" s="730">
        <f t="shared" ref="AM1815" si="1234">V1815-SUM(AI1815:AK1815)-AL1815</f>
        <v>0</v>
      </c>
      <c r="AN1815" s="579">
        <f t="shared" si="1167"/>
        <v>0</v>
      </c>
      <c r="AO1815" s="579">
        <f t="shared" si="1168"/>
        <v>0</v>
      </c>
      <c r="AP1815" s="579">
        <f t="shared" si="1186"/>
        <v>0</v>
      </c>
      <c r="AQ1815" s="535">
        <f t="shared" si="1229"/>
        <v>0</v>
      </c>
      <c r="AR1815" s="281">
        <f t="shared" si="1158"/>
        <v>0</v>
      </c>
      <c r="AS1815" s="28"/>
      <c r="AT1815" s="536"/>
      <c r="AU1815" s="284"/>
      <c r="AV1815" s="447" t="str">
        <f t="shared" si="1169"/>
        <v>CA</v>
      </c>
      <c r="AW1815" s="447" t="str">
        <f t="shared" si="1169"/>
        <v>CL</v>
      </c>
      <c r="AX1815" s="447" t="str">
        <f t="shared" si="1169"/>
        <v>AIC</v>
      </c>
      <c r="AY1815" s="447" t="str">
        <f t="shared" si="1200"/>
        <v>ERB</v>
      </c>
      <c r="AZ1815" s="447" t="str">
        <f t="shared" si="1200"/>
        <v>GRB</v>
      </c>
      <c r="BA1815" s="447" t="str">
        <f t="shared" si="1200"/>
        <v>Non-Op</v>
      </c>
      <c r="BB1815" s="444"/>
      <c r="BC1815" s="445" t="s">
        <v>2279</v>
      </c>
      <c r="BD1815" s="651">
        <f t="shared" si="1188"/>
        <v>-4500450.3099999996</v>
      </c>
      <c r="BE1815" s="448"/>
      <c r="BF1815" s="448"/>
      <c r="BG1815" s="448"/>
      <c r="BH1815" s="448"/>
      <c r="BI1815" s="448"/>
      <c r="BJ1815" s="448"/>
      <c r="BK1815" s="448"/>
      <c r="BL1815" s="448"/>
      <c r="BM1815" s="28"/>
      <c r="BN1815" s="444"/>
      <c r="BO1815" s="28"/>
      <c r="BP1815" s="28"/>
      <c r="BQ1815" s="28"/>
      <c r="BR1815" s="28"/>
      <c r="BS1815" s="28"/>
      <c r="BT1815" s="28"/>
      <c r="BU1815" s="28"/>
      <c r="BV1815" s="28"/>
      <c r="BW1815" s="28"/>
      <c r="BX1815" s="28"/>
      <c r="BY1815" s="28"/>
      <c r="BZ1815" s="28"/>
      <c r="CA1815" s="28"/>
      <c r="CB1815" s="28"/>
      <c r="CC1815" s="28"/>
      <c r="CD1815" s="28"/>
      <c r="CE1815" s="28"/>
      <c r="CF1815" s="28"/>
      <c r="CG1815" s="28"/>
      <c r="CH1815" s="28"/>
      <c r="CI1815" s="28"/>
      <c r="CJ1815" s="28"/>
      <c r="CK1815" s="28"/>
      <c r="CL1815" s="28"/>
      <c r="CM1815" s="28"/>
      <c r="CN1815" s="28"/>
      <c r="CO1815" s="28"/>
      <c r="CP1815" s="28"/>
      <c r="CQ1815" s="28"/>
      <c r="CR1815" s="28"/>
      <c r="CS1815" s="28"/>
      <c r="CT1815" s="28"/>
      <c r="CU1815" s="28"/>
      <c r="CV1815" s="28"/>
      <c r="CW1815" s="28"/>
      <c r="CX1815" s="28"/>
      <c r="CY1815" s="28"/>
      <c r="CZ1815" s="28"/>
      <c r="DA1815" s="28"/>
      <c r="DB1815" s="28"/>
      <c r="DC1815" s="28"/>
      <c r="DD1815" s="28"/>
      <c r="DE1815" s="28"/>
      <c r="DF1815" s="28"/>
      <c r="DG1815" s="28"/>
      <c r="DH1815" s="28"/>
      <c r="DI1815" s="28"/>
      <c r="DJ1815" s="28"/>
      <c r="DK1815" s="28"/>
      <c r="DL1815" s="28"/>
      <c r="DM1815" s="28"/>
      <c r="DN1815" s="28"/>
      <c r="DO1815" s="28"/>
      <c r="DP1815" s="28"/>
      <c r="DQ1815" s="28"/>
      <c r="DR1815" s="28"/>
      <c r="DS1815" s="28"/>
      <c r="DT1815" s="28"/>
      <c r="DU1815" s="28"/>
      <c r="DV1815" s="28"/>
      <c r="DW1815" s="28"/>
      <c r="DX1815" s="28"/>
      <c r="DY1815" s="28"/>
      <c r="DZ1815" s="28"/>
      <c r="EA1815" s="28"/>
      <c r="EB1815" s="28"/>
      <c r="EC1815" s="28"/>
      <c r="ED1815" s="28"/>
      <c r="EE1815" s="28"/>
      <c r="EF1815" s="28"/>
      <c r="EG1815" s="28"/>
      <c r="EH1815" s="28"/>
      <c r="EI1815" s="28"/>
      <c r="EJ1815" s="28"/>
      <c r="EK1815" s="28"/>
      <c r="EL1815" s="28"/>
    </row>
    <row r="1816" spans="1:142" s="28" customFormat="1" ht="15" customHeight="1">
      <c r="A1816" s="366" t="s">
        <v>2061</v>
      </c>
      <c r="B1816" s="366"/>
      <c r="C1816" s="509"/>
      <c r="D1816" s="509"/>
      <c r="E1816" s="509"/>
      <c r="F1816" s="509"/>
      <c r="G1816" s="509"/>
      <c r="H1816" s="580">
        <f>SUM(H1154:H1815)</f>
        <v>-14222282562.139994</v>
      </c>
      <c r="I1816" s="580">
        <f t="shared" ref="I1816:V1816" si="1235">SUM(I1154:I1815)</f>
        <v>-14364420940.160004</v>
      </c>
      <c r="J1816" s="580">
        <f t="shared" si="1235"/>
        <v>-14298009673.820004</v>
      </c>
      <c r="K1816" s="580">
        <f t="shared" si="1235"/>
        <v>-14481061153.049997</v>
      </c>
      <c r="L1816" s="580">
        <f t="shared" si="1235"/>
        <v>-14513590120.049994</v>
      </c>
      <c r="M1816" s="580">
        <f t="shared" si="1235"/>
        <v>-14609727189.62001</v>
      </c>
      <c r="N1816" s="580">
        <f t="shared" si="1235"/>
        <v>-14339904105.470001</v>
      </c>
      <c r="O1816" s="580">
        <f t="shared" si="1235"/>
        <v>-14480609001.330017</v>
      </c>
      <c r="P1816" s="580">
        <f t="shared" si="1235"/>
        <v>-14597029846.889996</v>
      </c>
      <c r="Q1816" s="580">
        <f t="shared" si="1235"/>
        <v>-14409799102.929998</v>
      </c>
      <c r="R1816" s="580">
        <f t="shared" si="1235"/>
        <v>-14380634569.560009</v>
      </c>
      <c r="S1816" s="580">
        <f t="shared" si="1235"/>
        <v>-14898464558.510006</v>
      </c>
      <c r="T1816" s="580">
        <f>SUM(T1154:T1815)</f>
        <v>-15515840166.9</v>
      </c>
      <c r="U1816" s="580"/>
      <c r="V1816" s="580">
        <f t="shared" si="1235"/>
        <v>-14520192635.492502</v>
      </c>
      <c r="W1816" s="367"/>
      <c r="X1816" s="367"/>
      <c r="Y1816" s="580">
        <f t="shared" ref="Y1816:AB1816" si="1236">SUM(Y1154:Y1815)</f>
        <v>0</v>
      </c>
      <c r="Z1816" s="580">
        <f t="shared" si="1236"/>
        <v>-1047006664.0800002</v>
      </c>
      <c r="AA1816" s="580">
        <f t="shared" si="1236"/>
        <v>-9918372127.6900005</v>
      </c>
      <c r="AB1816" s="580">
        <f t="shared" si="1236"/>
        <v>-4550461375.1299992</v>
      </c>
      <c r="AC1816" s="281">
        <f t="shared" si="1172"/>
        <v>0</v>
      </c>
      <c r="AD1816" s="580">
        <f t="shared" ref="AD1816:AN1816" si="1237">SUM(AD1154:AD1815)</f>
        <v>-1644042727.9612842</v>
      </c>
      <c r="AE1816" s="580">
        <f t="shared" si="1237"/>
        <v>-626336259.74871588</v>
      </c>
      <c r="AF1816" s="580">
        <f t="shared" si="1237"/>
        <v>-2280082387.420001</v>
      </c>
      <c r="AG1816" s="580">
        <f t="shared" si="1237"/>
        <v>-4550461375.1299982</v>
      </c>
      <c r="AH1816" s="281">
        <f>AG1816-AB1816</f>
        <v>0</v>
      </c>
      <c r="AI1816" s="580">
        <f t="shared" si="1237"/>
        <v>0</v>
      </c>
      <c r="AJ1816" s="580">
        <f t="shared" si="1237"/>
        <v>-787685427.34874976</v>
      </c>
      <c r="AK1816" s="580">
        <f t="shared" si="1237"/>
        <v>-9528530737.6254177</v>
      </c>
      <c r="AL1816" s="580">
        <f t="shared" si="1237"/>
        <v>-4203976470.5183339</v>
      </c>
      <c r="AM1816" s="281">
        <f>V1816-SUM(AI1816:AK1816)-AL1816</f>
        <v>0</v>
      </c>
      <c r="AN1816" s="580">
        <f t="shared" si="1237"/>
        <v>-1666414434.0306408</v>
      </c>
      <c r="AO1816" s="580">
        <f t="shared" ref="AO1816" si="1238">SUM(AO1154:AO1815)</f>
        <v>-638552978.37435925</v>
      </c>
      <c r="AP1816" s="580">
        <f t="shared" ref="AP1816" si="1239">SUM(AP1154:AP1815)</f>
        <v>-1899009058.1133342</v>
      </c>
      <c r="AQ1816" s="580">
        <f>SUM(AQ1154:AQ1815)</f>
        <v>-4203976470.5183339</v>
      </c>
      <c r="AR1816" s="281">
        <f t="shared" si="1158"/>
        <v>0</v>
      </c>
      <c r="AU1816" s="344"/>
      <c r="AV1816" s="447" t="str">
        <f t="shared" si="1169"/>
        <v>CA</v>
      </c>
      <c r="AW1816" s="447" t="str">
        <f t="shared" si="1169"/>
        <v>CL</v>
      </c>
      <c r="AX1816" s="447" t="str">
        <f t="shared" si="1169"/>
        <v>AIC</v>
      </c>
      <c r="AY1816" s="447" t="str">
        <f t="shared" si="1200"/>
        <v>ERB</v>
      </c>
      <c r="AZ1816" s="447" t="str">
        <f t="shared" si="1200"/>
        <v>GRB</v>
      </c>
      <c r="BA1816" s="447" t="str">
        <f t="shared" si="1200"/>
        <v>Non-Op</v>
      </c>
      <c r="BC1816" s="509"/>
      <c r="BD1816" s="552">
        <f>SUM(BD1154:BD1814)</f>
        <v>-15507249946.32</v>
      </c>
      <c r="BE1816" s="435"/>
      <c r="BF1816" s="435"/>
      <c r="BG1816" s="435"/>
      <c r="BH1816" s="435"/>
      <c r="BI1816" s="435"/>
      <c r="BJ1816" s="435"/>
      <c r="BK1816" s="435"/>
      <c r="BL1816" s="435"/>
      <c r="BN1816" s="444"/>
    </row>
    <row r="1817" spans="1:142" ht="11.25" customHeight="1">
      <c r="H1817" s="547"/>
      <c r="I1817" s="547"/>
      <c r="J1817" s="547"/>
      <c r="K1817" s="547"/>
      <c r="L1817" s="547"/>
      <c r="M1817" s="547"/>
      <c r="N1817" s="547"/>
      <c r="O1817" s="547"/>
      <c r="P1817" s="547"/>
      <c r="Q1817" s="547"/>
      <c r="R1817" s="547"/>
      <c r="S1817" s="547"/>
      <c r="T1817" s="547"/>
      <c r="U1817" s="581"/>
      <c r="V1817" s="547"/>
      <c r="W1817" s="435"/>
      <c r="X1817" s="368"/>
      <c r="AH1817" s="281"/>
      <c r="AI1817" s="369"/>
      <c r="AJ1817" s="369"/>
      <c r="AK1817" s="369"/>
      <c r="AL1817" s="369"/>
      <c r="AM1817" s="370"/>
      <c r="AN1817" s="369"/>
      <c r="AO1817" s="369"/>
      <c r="AP1817" s="369"/>
      <c r="AQ1817" s="369"/>
      <c r="AR1817" s="281"/>
      <c r="AS1817" s="448"/>
      <c r="AT1817" s="427"/>
      <c r="AU1817" s="344"/>
      <c r="BB1817" s="448"/>
      <c r="BD1817" s="552">
        <f>+T1817</f>
        <v>0</v>
      </c>
      <c r="BE1817" s="448"/>
      <c r="BF1817" s="448"/>
      <c r="BG1817" s="448"/>
      <c r="BH1817" s="448"/>
      <c r="BI1817" s="448"/>
      <c r="BJ1817" s="448"/>
      <c r="BK1817" s="448"/>
      <c r="BL1817" s="448"/>
    </row>
    <row r="1818" spans="1:142" ht="13.5" thickBot="1">
      <c r="H1818" s="435"/>
      <c r="I1818" s="435"/>
      <c r="J1818" s="435"/>
      <c r="K1818" s="435"/>
      <c r="L1818" s="435"/>
      <c r="M1818" s="435"/>
      <c r="N1818" s="435"/>
      <c r="O1818" s="435"/>
      <c r="P1818" s="435"/>
      <c r="Q1818" s="435"/>
      <c r="R1818" s="435"/>
      <c r="S1818" s="435"/>
      <c r="T1818" s="435"/>
      <c r="U1818" s="371"/>
      <c r="X1818" s="372" t="s">
        <v>2428</v>
      </c>
      <c r="Y1818" s="373">
        <f>Y1153</f>
        <v>1580111419.9600008</v>
      </c>
      <c r="Z1818" s="373">
        <f>Z1816</f>
        <v>-1047006664.0800002</v>
      </c>
      <c r="AA1818" s="373">
        <f>AA1153+AA1816</f>
        <v>-9857195734.1800003</v>
      </c>
      <c r="AB1818" s="373">
        <f>AB1153+AB1816</f>
        <v>9324090978.2999992</v>
      </c>
      <c r="AC1818" s="374"/>
      <c r="AD1818" s="373">
        <f>AD1153+AD1816</f>
        <v>5313879971.127552</v>
      </c>
      <c r="AE1818" s="373">
        <f>AE1153+AE1816</f>
        <v>2826716726.1724453</v>
      </c>
      <c r="AF1818" s="373">
        <f>AF1153+AF1816</f>
        <v>1183494280.999999</v>
      </c>
      <c r="AG1818" s="373">
        <f>AG1153+AG1816</f>
        <v>9324090978.2999992</v>
      </c>
      <c r="AH1818" s="281"/>
      <c r="AI1818" s="373">
        <f>AI1153</f>
        <v>1185861771.3320847</v>
      </c>
      <c r="AJ1818" s="373">
        <f>AJ1816</f>
        <v>-787685427.34874976</v>
      </c>
      <c r="AK1818" s="373">
        <f>AK1153+AK1816</f>
        <v>-9466128798.5250015</v>
      </c>
      <c r="AL1818" s="373">
        <f>AL1153+AL1816</f>
        <v>9067952454.541666</v>
      </c>
      <c r="AM1818" s="374"/>
      <c r="AN1818" s="373">
        <f>AN1153+AN1816</f>
        <v>5248702326.8547792</v>
      </c>
      <c r="AO1818" s="373">
        <f>AO1153+AO1816</f>
        <v>2735445509.7710605</v>
      </c>
      <c r="AP1818" s="373">
        <f>AP1153+AP1816</f>
        <v>1083804617.9158335</v>
      </c>
      <c r="AQ1818" s="373">
        <f>AQ1153+AQ1816</f>
        <v>9067952454.541666</v>
      </c>
      <c r="AR1818" s="281"/>
      <c r="AS1818" s="448"/>
      <c r="AT1818" s="375"/>
      <c r="AU1818" s="344"/>
      <c r="AV1818" s="373" t="str">
        <f>AV1816</f>
        <v>CA</v>
      </c>
      <c r="AW1818" s="373" t="str">
        <f>AW1816</f>
        <v>CL</v>
      </c>
      <c r="AX1818" s="373" t="str">
        <f>AX1816</f>
        <v>AIC</v>
      </c>
      <c r="AY1818" s="373" t="str">
        <f>AY1153</f>
        <v>ERB</v>
      </c>
      <c r="AZ1818" s="373" t="str">
        <f>AZ1153</f>
        <v>GRB</v>
      </c>
      <c r="BA1818" s="373" t="str">
        <f>BA1153</f>
        <v>Non-Op</v>
      </c>
      <c r="BB1818" s="448"/>
      <c r="BD1818" s="552"/>
      <c r="BE1818" s="448"/>
      <c r="BF1818" s="448"/>
      <c r="BG1818" s="448"/>
      <c r="BH1818" s="448"/>
      <c r="BI1818" s="448"/>
      <c r="BJ1818" s="448"/>
      <c r="BK1818" s="448"/>
      <c r="BL1818" s="448"/>
    </row>
    <row r="1819" spans="1:142" ht="11.25" customHeight="1" thickTop="1">
      <c r="H1819" s="731"/>
      <c r="I1819" s="435"/>
      <c r="J1819" s="435"/>
      <c r="L1819" s="732"/>
      <c r="M1819" s="731"/>
      <c r="O1819" s="435"/>
      <c r="Q1819" s="731"/>
      <c r="R1819" s="435"/>
      <c r="S1819" s="435"/>
      <c r="T1819" s="435"/>
      <c r="U1819" s="371"/>
      <c r="V1819" s="582"/>
      <c r="AH1819" s="281"/>
      <c r="AI1819" s="227"/>
      <c r="AJ1819" s="227"/>
      <c r="AK1819" s="227"/>
      <c r="AL1819" s="227"/>
      <c r="AM1819" s="225"/>
      <c r="AN1819" s="227"/>
      <c r="AO1819" s="227"/>
      <c r="AP1819" s="227"/>
      <c r="AQ1819" s="227"/>
      <c r="AR1819" s="281"/>
      <c r="AS1819" s="448"/>
      <c r="AT1819" s="427"/>
      <c r="AU1819" s="344"/>
      <c r="BD1819" s="552"/>
      <c r="BE1819" s="435"/>
    </row>
    <row r="1820" spans="1:142" ht="11.25" customHeight="1">
      <c r="C1820" s="435"/>
      <c r="D1820" s="537"/>
      <c r="E1820" s="537"/>
      <c r="F1820" s="537"/>
      <c r="G1820" s="537"/>
      <c r="H1820" s="732"/>
      <c r="I1820" s="435"/>
      <c r="J1820" s="435"/>
      <c r="L1820" s="732"/>
      <c r="M1820" s="732"/>
      <c r="O1820" s="435"/>
      <c r="Q1820" s="732"/>
      <c r="R1820" s="538"/>
      <c r="S1820" s="435"/>
      <c r="T1820" s="435"/>
      <c r="U1820" s="371"/>
      <c r="V1820" s="582"/>
      <c r="AB1820" s="430" t="s">
        <v>2430</v>
      </c>
      <c r="AC1820" s="254"/>
      <c r="AD1820" s="376">
        <f>AD1818/AG1818</f>
        <v>0.56990863597261865</v>
      </c>
      <c r="AE1820" s="376">
        <f>AE1818/AG1818</f>
        <v>0.30316271395796934</v>
      </c>
      <c r="AF1820" s="376">
        <f>AF1818/AG1818</f>
        <v>0.12692865006941167</v>
      </c>
      <c r="AG1820" s="226"/>
      <c r="AH1820" s="281"/>
      <c r="AI1820" s="227"/>
      <c r="AJ1820" s="227"/>
      <c r="AK1820" s="226" t="s">
        <v>2062</v>
      </c>
      <c r="AL1820" s="226"/>
      <c r="AM1820" s="254"/>
      <c r="AN1820" s="376">
        <f>AN1818/AQ1818</f>
        <v>0.57881890682234194</v>
      </c>
      <c r="AO1820" s="376">
        <f>AO1818/AQ1818</f>
        <v>0.30166076889838767</v>
      </c>
      <c r="AP1820" s="376">
        <f>AP1818/AQ1818</f>
        <v>0.11952032427927123</v>
      </c>
      <c r="AQ1820" s="226"/>
      <c r="AR1820" s="281"/>
      <c r="AS1820" s="448"/>
      <c r="AU1820" s="344"/>
      <c r="BC1820" s="537"/>
      <c r="BD1820" s="552"/>
      <c r="BE1820" s="435"/>
    </row>
    <row r="1821" spans="1:142" s="435" customFormat="1" ht="12" customHeight="1"/>
    <row r="1822" spans="1:142" s="435" customFormat="1" ht="11.25" customHeight="1">
      <c r="X1822" s="732"/>
    </row>
    <row r="1823" spans="1:142" s="435" customFormat="1" ht="12" customHeight="1"/>
    <row r="1824" spans="1:142" s="435" customFormat="1" ht="13.15" customHeight="1">
      <c r="Y1824" s="731"/>
    </row>
    <row r="1825" spans="23:56" s="435" customFormat="1" ht="15.6" customHeight="1">
      <c r="Y1825" s="732"/>
    </row>
    <row r="1826" spans="23:56" s="435" customFormat="1" ht="10.5"/>
    <row r="1827" spans="23:56" s="435" customFormat="1" ht="11.45" customHeight="1"/>
    <row r="1828" spans="23:56" s="435" customFormat="1" ht="11.25" customHeight="1"/>
    <row r="1829" spans="23:56" s="435" customFormat="1" ht="11.25" customHeight="1"/>
    <row r="1830" spans="23:56" s="435" customFormat="1" ht="12" customHeight="1"/>
    <row r="1831" spans="23:56" s="435" customFormat="1" ht="12" customHeight="1"/>
    <row r="1832" spans="23:56" s="435" customFormat="1" ht="10.5"/>
    <row r="1833" spans="23:56" s="435" customFormat="1" ht="10.5"/>
    <row r="1834" spans="23:56" s="435" customFormat="1" ht="10.5"/>
    <row r="1835" spans="23:56" s="435" customFormat="1" ht="10.5"/>
    <row r="1836" spans="23:56" s="435" customFormat="1" ht="10.5"/>
    <row r="1837" spans="23:56" s="435" customFormat="1" ht="10.5"/>
    <row r="1838" spans="23:56">
      <c r="W1838" s="430"/>
      <c r="X1838" s="430"/>
      <c r="AI1838" s="227"/>
      <c r="AJ1838" s="227"/>
      <c r="AK1838" s="227"/>
      <c r="AL1838" s="227"/>
      <c r="AM1838" s="225"/>
      <c r="AN1838" s="227"/>
      <c r="AO1838" s="227"/>
      <c r="AP1838" s="227"/>
      <c r="AQ1838" s="227"/>
      <c r="AU1838" s="344"/>
      <c r="BD1838" s="552"/>
    </row>
    <row r="1839" spans="23:56">
      <c r="W1839" s="430"/>
      <c r="X1839" s="430"/>
      <c r="AI1839" s="227"/>
      <c r="AJ1839" s="227"/>
      <c r="AK1839" s="227"/>
      <c r="AL1839" s="227"/>
      <c r="AM1839" s="225"/>
      <c r="AN1839" s="227"/>
      <c r="AO1839" s="227"/>
      <c r="AP1839" s="227"/>
      <c r="AQ1839" s="227"/>
      <c r="AU1839" s="344"/>
      <c r="BD1839" s="552"/>
    </row>
    <row r="1840" spans="23:56">
      <c r="AI1840" s="227"/>
      <c r="AJ1840" s="227"/>
      <c r="AK1840" s="227"/>
      <c r="AL1840" s="227"/>
      <c r="AM1840" s="225"/>
      <c r="AN1840" s="227"/>
      <c r="AO1840" s="227"/>
      <c r="AP1840" s="227"/>
      <c r="AQ1840" s="227"/>
      <c r="AU1840" s="344"/>
      <c r="BD1840" s="552"/>
    </row>
    <row r="1841" spans="35:56">
      <c r="AI1841" s="227"/>
      <c r="AJ1841" s="227"/>
      <c r="AK1841" s="227"/>
      <c r="AL1841" s="227"/>
      <c r="AM1841" s="225"/>
      <c r="AN1841" s="227"/>
      <c r="AO1841" s="227"/>
      <c r="AP1841" s="227"/>
      <c r="AQ1841" s="227"/>
      <c r="AU1841" s="344"/>
      <c r="BD1841" s="552"/>
    </row>
    <row r="1842" spans="35:56">
      <c r="AI1842" s="227"/>
      <c r="AJ1842" s="227"/>
      <c r="AK1842" s="227"/>
      <c r="AL1842" s="227"/>
      <c r="AM1842" s="225"/>
      <c r="AN1842" s="227"/>
      <c r="AO1842" s="227"/>
      <c r="AP1842" s="227"/>
      <c r="AQ1842" s="227"/>
      <c r="AU1842" s="344"/>
      <c r="BD1842" s="552"/>
    </row>
    <row r="1843" spans="35:56">
      <c r="AI1843" s="227"/>
      <c r="AJ1843" s="227"/>
      <c r="AK1843" s="227"/>
      <c r="AL1843" s="227"/>
      <c r="AM1843" s="225"/>
      <c r="AN1843" s="227"/>
      <c r="AO1843" s="227"/>
      <c r="AP1843" s="227"/>
      <c r="AQ1843" s="227"/>
      <c r="AU1843" s="344"/>
      <c r="BD1843" s="552"/>
    </row>
    <row r="1844" spans="35:56">
      <c r="AI1844" s="227"/>
      <c r="AJ1844" s="227"/>
      <c r="AK1844" s="227"/>
      <c r="AL1844" s="227"/>
      <c r="AM1844" s="225"/>
      <c r="AN1844" s="227"/>
      <c r="AO1844" s="227"/>
      <c r="AP1844" s="227"/>
      <c r="AQ1844" s="227"/>
      <c r="AU1844" s="344"/>
      <c r="BD1844" s="552"/>
    </row>
    <row r="1845" spans="35:56">
      <c r="AI1845" s="227"/>
      <c r="AJ1845" s="227"/>
      <c r="AK1845" s="227"/>
      <c r="AL1845" s="227"/>
      <c r="AM1845" s="225"/>
      <c r="AN1845" s="227"/>
      <c r="AO1845" s="227"/>
      <c r="AP1845" s="227"/>
      <c r="AQ1845" s="227"/>
      <c r="BD1845" s="552"/>
    </row>
    <row r="1846" spans="35:56">
      <c r="AI1846" s="227"/>
      <c r="AJ1846" s="227"/>
      <c r="AK1846" s="227"/>
      <c r="AL1846" s="227"/>
      <c r="AM1846" s="225"/>
      <c r="AN1846" s="227"/>
      <c r="AO1846" s="227"/>
      <c r="AP1846" s="227"/>
      <c r="AQ1846" s="227"/>
      <c r="BD1846" s="552"/>
    </row>
    <row r="1847" spans="35:56">
      <c r="AI1847" s="227"/>
      <c r="AJ1847" s="227"/>
      <c r="AK1847" s="227"/>
      <c r="AL1847" s="227"/>
      <c r="AM1847" s="225"/>
      <c r="AN1847" s="227"/>
      <c r="AO1847" s="227"/>
      <c r="AP1847" s="227"/>
      <c r="AQ1847" s="227"/>
      <c r="BD1847" s="552"/>
    </row>
    <row r="1848" spans="35:56">
      <c r="AI1848" s="227"/>
      <c r="AJ1848" s="227"/>
      <c r="AK1848" s="227"/>
      <c r="AL1848" s="227"/>
      <c r="AM1848" s="225"/>
      <c r="AN1848" s="227"/>
      <c r="AO1848" s="227"/>
      <c r="AP1848" s="227"/>
      <c r="AQ1848" s="227"/>
      <c r="BD1848" s="552"/>
    </row>
    <row r="1849" spans="35:56">
      <c r="AI1849" s="227"/>
      <c r="AJ1849" s="227"/>
      <c r="AK1849" s="227"/>
      <c r="AL1849" s="227"/>
      <c r="AM1849" s="225"/>
      <c r="AN1849" s="227"/>
      <c r="AO1849" s="227"/>
      <c r="AP1849" s="227"/>
      <c r="AQ1849" s="227"/>
      <c r="BD1849" s="552"/>
    </row>
    <row r="1850" spans="35:56">
      <c r="AI1850" s="227"/>
      <c r="AJ1850" s="227"/>
      <c r="AK1850" s="227"/>
      <c r="AL1850" s="227"/>
      <c r="AM1850" s="225"/>
      <c r="AN1850" s="227"/>
      <c r="AO1850" s="227"/>
      <c r="AP1850" s="227"/>
      <c r="AQ1850" s="227"/>
      <c r="BD1850" s="552"/>
    </row>
    <row r="1851" spans="35:56">
      <c r="AI1851" s="227"/>
      <c r="AJ1851" s="227"/>
      <c r="AK1851" s="227"/>
      <c r="AL1851" s="227"/>
      <c r="AM1851" s="225"/>
      <c r="AN1851" s="227"/>
      <c r="AO1851" s="227"/>
      <c r="AP1851" s="227"/>
      <c r="AQ1851" s="227"/>
      <c r="BD1851" s="552"/>
    </row>
    <row r="1852" spans="35:56">
      <c r="AI1852" s="227"/>
      <c r="AJ1852" s="227"/>
      <c r="AK1852" s="227"/>
      <c r="AL1852" s="227"/>
      <c r="AM1852" s="225"/>
      <c r="AN1852" s="227"/>
      <c r="AO1852" s="227"/>
      <c r="AP1852" s="227"/>
      <c r="AQ1852" s="227"/>
      <c r="BD1852" s="552"/>
    </row>
    <row r="1853" spans="35:56">
      <c r="AI1853" s="227"/>
      <c r="AJ1853" s="227"/>
      <c r="AK1853" s="227"/>
      <c r="AL1853" s="227"/>
      <c r="AM1853" s="225"/>
      <c r="AN1853" s="227"/>
      <c r="AO1853" s="227"/>
      <c r="AP1853" s="227"/>
      <c r="AQ1853" s="227"/>
      <c r="BD1853" s="552"/>
    </row>
    <row r="1854" spans="35:56">
      <c r="AI1854" s="227"/>
      <c r="AJ1854" s="227"/>
      <c r="AK1854" s="227"/>
      <c r="AL1854" s="227"/>
      <c r="AM1854" s="225"/>
      <c r="AN1854" s="227"/>
      <c r="AO1854" s="227"/>
      <c r="AP1854" s="227"/>
      <c r="AQ1854" s="227"/>
      <c r="BD1854" s="552"/>
    </row>
    <row r="1855" spans="35:56">
      <c r="AI1855" s="227"/>
      <c r="AJ1855" s="227"/>
      <c r="AK1855" s="227"/>
      <c r="AL1855" s="227"/>
      <c r="AM1855" s="225"/>
      <c r="AN1855" s="227"/>
      <c r="AO1855" s="227"/>
      <c r="AP1855" s="227"/>
      <c r="AQ1855" s="227"/>
      <c r="BD1855" s="552"/>
    </row>
    <row r="1856" spans="35:56">
      <c r="AI1856" s="227"/>
      <c r="AJ1856" s="227"/>
      <c r="AK1856" s="227"/>
      <c r="AL1856" s="227"/>
      <c r="AM1856" s="225"/>
      <c r="AN1856" s="227"/>
      <c r="AO1856" s="227"/>
      <c r="AP1856" s="227"/>
      <c r="AQ1856" s="227"/>
      <c r="BD1856" s="552"/>
    </row>
    <row r="1857" spans="35:56">
      <c r="AI1857" s="227"/>
      <c r="AJ1857" s="227"/>
      <c r="AK1857" s="227"/>
      <c r="AL1857" s="227"/>
      <c r="AM1857" s="225"/>
      <c r="AN1857" s="227"/>
      <c r="AO1857" s="227"/>
      <c r="AP1857" s="227"/>
      <c r="AQ1857" s="227"/>
      <c r="BD1857" s="552"/>
    </row>
    <row r="1858" spans="35:56">
      <c r="AI1858" s="227"/>
      <c r="AJ1858" s="227"/>
      <c r="AK1858" s="227"/>
      <c r="AL1858" s="227"/>
      <c r="AM1858" s="225"/>
      <c r="AN1858" s="227"/>
      <c r="AO1858" s="227"/>
      <c r="AP1858" s="227"/>
      <c r="AQ1858" s="227"/>
      <c r="BD1858" s="552"/>
    </row>
    <row r="1859" spans="35:56">
      <c r="AI1859" s="227"/>
      <c r="AJ1859" s="227"/>
      <c r="AK1859" s="227"/>
      <c r="AL1859" s="227"/>
      <c r="AM1859" s="225"/>
      <c r="AN1859" s="227"/>
      <c r="AO1859" s="227"/>
      <c r="AP1859" s="227"/>
      <c r="AQ1859" s="227"/>
      <c r="BD1859" s="552"/>
    </row>
    <row r="1860" spans="35:56">
      <c r="AI1860" s="227"/>
      <c r="AJ1860" s="227"/>
      <c r="AK1860" s="227"/>
      <c r="AL1860" s="227"/>
      <c r="AM1860" s="225"/>
      <c r="AN1860" s="227"/>
      <c r="AO1860" s="227"/>
      <c r="AP1860" s="227"/>
      <c r="AQ1860" s="227"/>
      <c r="BD1860" s="552"/>
    </row>
    <row r="1861" spans="35:56">
      <c r="AI1861" s="227"/>
      <c r="AJ1861" s="227"/>
      <c r="AK1861" s="227"/>
      <c r="AL1861" s="227"/>
      <c r="AM1861" s="225"/>
      <c r="AN1861" s="227"/>
      <c r="AO1861" s="227"/>
      <c r="AP1861" s="227"/>
      <c r="AQ1861" s="227"/>
      <c r="BD1861" s="552"/>
    </row>
    <row r="1862" spans="35:56">
      <c r="AI1862" s="227"/>
      <c r="AJ1862" s="227"/>
      <c r="AK1862" s="227"/>
      <c r="AL1862" s="227"/>
      <c r="AM1862" s="225"/>
      <c r="AN1862" s="227"/>
      <c r="AO1862" s="227"/>
      <c r="AP1862" s="227"/>
      <c r="AQ1862" s="227"/>
      <c r="BD1862" s="552"/>
    </row>
    <row r="1863" spans="35:56">
      <c r="AI1863" s="227"/>
      <c r="AJ1863" s="227"/>
      <c r="AK1863" s="227"/>
      <c r="AL1863" s="227"/>
      <c r="AM1863" s="225"/>
      <c r="AN1863" s="227"/>
      <c r="AO1863" s="227"/>
      <c r="AP1863" s="227"/>
      <c r="AQ1863" s="227"/>
      <c r="BD1863" s="552"/>
    </row>
    <row r="1864" spans="35:56">
      <c r="AI1864" s="227"/>
      <c r="AJ1864" s="227"/>
      <c r="AK1864" s="227"/>
      <c r="AL1864" s="227"/>
      <c r="AM1864" s="225"/>
      <c r="AN1864" s="227"/>
      <c r="AO1864" s="227"/>
      <c r="AP1864" s="227"/>
      <c r="AQ1864" s="227"/>
      <c r="BD1864" s="552"/>
    </row>
    <row r="1865" spans="35:56">
      <c r="AI1865" s="227"/>
      <c r="AJ1865" s="227"/>
      <c r="AK1865" s="227"/>
      <c r="AL1865" s="227"/>
      <c r="AM1865" s="225"/>
      <c r="AN1865" s="227"/>
      <c r="AO1865" s="227"/>
      <c r="AP1865" s="227"/>
      <c r="AQ1865" s="227"/>
      <c r="BD1865" s="552"/>
    </row>
    <row r="1866" spans="35:56">
      <c r="AI1866" s="227"/>
      <c r="AJ1866" s="227"/>
      <c r="AK1866" s="227"/>
      <c r="AL1866" s="227"/>
      <c r="AM1866" s="225"/>
      <c r="AN1866" s="227"/>
      <c r="AO1866" s="227"/>
      <c r="AP1866" s="227"/>
      <c r="AQ1866" s="227"/>
      <c r="BD1866" s="552"/>
    </row>
    <row r="1867" spans="35:56">
      <c r="AI1867" s="227"/>
      <c r="AJ1867" s="227"/>
      <c r="AK1867" s="227"/>
      <c r="AL1867" s="227"/>
      <c r="AM1867" s="225"/>
      <c r="AN1867" s="227"/>
      <c r="AO1867" s="227"/>
      <c r="AP1867" s="227"/>
      <c r="AQ1867" s="227"/>
      <c r="BD1867" s="552"/>
    </row>
    <row r="1868" spans="35:56">
      <c r="AI1868" s="227"/>
      <c r="AJ1868" s="227"/>
      <c r="AK1868" s="227"/>
      <c r="AL1868" s="227"/>
      <c r="AM1868" s="225"/>
      <c r="AN1868" s="227"/>
      <c r="AO1868" s="227"/>
      <c r="AP1868" s="227"/>
      <c r="AQ1868" s="227"/>
      <c r="BD1868" s="552"/>
    </row>
    <row r="1869" spans="35:56">
      <c r="AI1869" s="227"/>
      <c r="AJ1869" s="227"/>
      <c r="AK1869" s="227"/>
      <c r="AL1869" s="227"/>
      <c r="AM1869" s="225"/>
      <c r="AN1869" s="227"/>
      <c r="AO1869" s="227"/>
      <c r="AP1869" s="227"/>
      <c r="AQ1869" s="227"/>
      <c r="BD1869" s="552"/>
    </row>
    <row r="1870" spans="35:56">
      <c r="AI1870" s="227"/>
      <c r="AJ1870" s="227"/>
      <c r="AK1870" s="227"/>
      <c r="AL1870" s="227"/>
      <c r="AM1870" s="225"/>
      <c r="AN1870" s="227"/>
      <c r="AO1870" s="227"/>
      <c r="AP1870" s="227"/>
      <c r="AQ1870" s="227"/>
      <c r="BD1870" s="552"/>
    </row>
    <row r="1871" spans="35:56">
      <c r="AI1871" s="227"/>
      <c r="AJ1871" s="227"/>
      <c r="AK1871" s="227"/>
      <c r="AL1871" s="227"/>
      <c r="AM1871" s="225"/>
      <c r="AN1871" s="227"/>
      <c r="AO1871" s="227"/>
      <c r="AP1871" s="227"/>
      <c r="AQ1871" s="227"/>
      <c r="BD1871" s="552"/>
    </row>
    <row r="1872" spans="35:56">
      <c r="AI1872" s="227"/>
      <c r="AJ1872" s="227"/>
      <c r="AK1872" s="227"/>
      <c r="AL1872" s="227"/>
      <c r="AM1872" s="225"/>
      <c r="AN1872" s="227"/>
      <c r="AO1872" s="227"/>
      <c r="AP1872" s="227"/>
      <c r="AQ1872" s="227"/>
      <c r="BD1872" s="552"/>
    </row>
    <row r="1873" spans="35:56">
      <c r="AI1873" s="227"/>
      <c r="AJ1873" s="227"/>
      <c r="AK1873" s="227"/>
      <c r="AL1873" s="227"/>
      <c r="AM1873" s="225"/>
      <c r="AN1873" s="227"/>
      <c r="AO1873" s="227"/>
      <c r="AP1873" s="227"/>
      <c r="AQ1873" s="227"/>
      <c r="BD1873" s="552"/>
    </row>
    <row r="1874" spans="35:56">
      <c r="AI1874" s="227"/>
      <c r="AJ1874" s="227"/>
      <c r="AK1874" s="227"/>
      <c r="AL1874" s="227"/>
      <c r="AM1874" s="225"/>
      <c r="AN1874" s="227"/>
      <c r="AO1874" s="227"/>
      <c r="AP1874" s="227"/>
      <c r="AQ1874" s="227"/>
      <c r="BD1874" s="552"/>
    </row>
    <row r="1875" spans="35:56">
      <c r="AI1875" s="227"/>
      <c r="AJ1875" s="227"/>
      <c r="AK1875" s="227"/>
      <c r="AL1875" s="227"/>
      <c r="AM1875" s="225"/>
      <c r="AN1875" s="227"/>
      <c r="AO1875" s="227"/>
      <c r="AP1875" s="227"/>
      <c r="AQ1875" s="227"/>
      <c r="BD1875" s="552"/>
    </row>
    <row r="1876" spans="35:56">
      <c r="AI1876" s="227"/>
      <c r="AJ1876" s="227"/>
      <c r="AK1876" s="227"/>
      <c r="AL1876" s="227"/>
      <c r="AM1876" s="225"/>
      <c r="AN1876" s="227"/>
      <c r="AO1876" s="227"/>
      <c r="AP1876" s="227"/>
      <c r="AQ1876" s="227"/>
      <c r="BD1876" s="552"/>
    </row>
    <row r="1877" spans="35:56">
      <c r="AI1877" s="227"/>
      <c r="AJ1877" s="227"/>
      <c r="AK1877" s="227"/>
      <c r="AL1877" s="227"/>
      <c r="AM1877" s="225"/>
      <c r="AN1877" s="227"/>
      <c r="AO1877" s="227"/>
      <c r="AP1877" s="227"/>
      <c r="AQ1877" s="227"/>
      <c r="BD1877" s="552"/>
    </row>
    <row r="1878" spans="35:56">
      <c r="AI1878" s="227"/>
      <c r="AJ1878" s="227"/>
      <c r="AK1878" s="227"/>
      <c r="AL1878" s="227"/>
      <c r="AM1878" s="225"/>
      <c r="AN1878" s="227"/>
      <c r="AO1878" s="227"/>
      <c r="AP1878" s="227"/>
      <c r="AQ1878" s="227"/>
      <c r="BD1878" s="552"/>
    </row>
    <row r="1879" spans="35:56">
      <c r="AI1879" s="227"/>
      <c r="AJ1879" s="227"/>
      <c r="AK1879" s="227"/>
      <c r="AL1879" s="227"/>
      <c r="AM1879" s="225"/>
      <c r="AN1879" s="227"/>
      <c r="AO1879" s="227"/>
      <c r="AP1879" s="227"/>
      <c r="AQ1879" s="227"/>
      <c r="BD1879" s="552"/>
    </row>
    <row r="1880" spans="35:56">
      <c r="AI1880" s="227"/>
      <c r="AJ1880" s="227"/>
      <c r="AK1880" s="227"/>
      <c r="AL1880" s="227"/>
      <c r="AM1880" s="225"/>
      <c r="AN1880" s="227"/>
      <c r="AO1880" s="227"/>
      <c r="AP1880" s="227"/>
      <c r="AQ1880" s="227"/>
      <c r="BD1880" s="552"/>
    </row>
    <row r="1881" spans="35:56">
      <c r="AI1881" s="227"/>
      <c r="AJ1881" s="227"/>
      <c r="AK1881" s="227"/>
      <c r="AL1881" s="227"/>
      <c r="AM1881" s="225"/>
      <c r="AN1881" s="227"/>
      <c r="AO1881" s="227"/>
      <c r="AP1881" s="227"/>
      <c r="AQ1881" s="227"/>
      <c r="BD1881" s="552"/>
    </row>
    <row r="1882" spans="35:56">
      <c r="AI1882" s="227"/>
      <c r="AJ1882" s="227"/>
      <c r="AK1882" s="227"/>
      <c r="AL1882" s="227"/>
      <c r="AM1882" s="225"/>
      <c r="AN1882" s="227"/>
      <c r="AO1882" s="227"/>
      <c r="AP1882" s="227"/>
      <c r="AQ1882" s="227"/>
      <c r="BD1882" s="552"/>
    </row>
    <row r="1883" spans="35:56">
      <c r="AI1883" s="227"/>
      <c r="AJ1883" s="227"/>
      <c r="AK1883" s="227"/>
      <c r="AL1883" s="227"/>
      <c r="AM1883" s="225"/>
      <c r="AN1883" s="227"/>
      <c r="AO1883" s="227"/>
      <c r="AP1883" s="227"/>
      <c r="AQ1883" s="227"/>
      <c r="BD1883" s="552"/>
    </row>
    <row r="1884" spans="35:56">
      <c r="AI1884" s="227"/>
      <c r="AJ1884" s="227"/>
      <c r="AK1884" s="227"/>
      <c r="AL1884" s="227"/>
      <c r="AM1884" s="225"/>
      <c r="AN1884" s="227"/>
      <c r="AO1884" s="227"/>
      <c r="AP1884" s="227"/>
      <c r="AQ1884" s="227"/>
      <c r="BD1884" s="552"/>
    </row>
    <row r="1885" spans="35:56">
      <c r="AI1885" s="227"/>
      <c r="AJ1885" s="227"/>
      <c r="AK1885" s="227"/>
      <c r="AL1885" s="227"/>
      <c r="AM1885" s="225"/>
      <c r="AN1885" s="227"/>
      <c r="AO1885" s="227"/>
      <c r="AP1885" s="227"/>
      <c r="AQ1885" s="227"/>
      <c r="BD1885" s="552"/>
    </row>
    <row r="1886" spans="35:56">
      <c r="AI1886" s="227"/>
      <c r="AJ1886" s="227"/>
      <c r="AK1886" s="227"/>
      <c r="AL1886" s="227"/>
      <c r="AM1886" s="225"/>
      <c r="AN1886" s="227"/>
      <c r="AO1886" s="227"/>
      <c r="AP1886" s="227"/>
      <c r="AQ1886" s="227"/>
      <c r="BD1886" s="552"/>
    </row>
    <row r="1887" spans="35:56">
      <c r="AI1887" s="227"/>
      <c r="AJ1887" s="227"/>
      <c r="AK1887" s="227"/>
      <c r="AL1887" s="227"/>
      <c r="AM1887" s="225"/>
      <c r="AN1887" s="227"/>
      <c r="AO1887" s="227"/>
      <c r="AP1887" s="227"/>
      <c r="AQ1887" s="227"/>
      <c r="BD1887" s="587"/>
    </row>
    <row r="1888" spans="35:56">
      <c r="AI1888" s="227"/>
      <c r="AJ1888" s="227"/>
      <c r="AK1888" s="227"/>
      <c r="AL1888" s="227"/>
      <c r="AM1888" s="225"/>
      <c r="AN1888" s="227"/>
      <c r="AO1888" s="227"/>
      <c r="AP1888" s="227"/>
      <c r="AQ1888" s="227"/>
      <c r="BD1888" s="587"/>
    </row>
    <row r="1889" spans="35:43">
      <c r="AI1889" s="227"/>
      <c r="AJ1889" s="227"/>
      <c r="AK1889" s="227"/>
      <c r="AL1889" s="227"/>
      <c r="AM1889" s="225"/>
      <c r="AN1889" s="227"/>
      <c r="AO1889" s="227"/>
      <c r="AP1889" s="227"/>
      <c r="AQ1889" s="227"/>
    </row>
    <row r="1890" spans="35:43">
      <c r="AI1890" s="227"/>
      <c r="AJ1890" s="227"/>
      <c r="AK1890" s="227"/>
      <c r="AL1890" s="227"/>
      <c r="AM1890" s="225"/>
      <c r="AN1890" s="227"/>
      <c r="AO1890" s="227"/>
      <c r="AP1890" s="227"/>
      <c r="AQ1890" s="227"/>
    </row>
    <row r="1891" spans="35:43">
      <c r="AI1891" s="227"/>
      <c r="AJ1891" s="227"/>
      <c r="AK1891" s="227"/>
      <c r="AL1891" s="227"/>
      <c r="AM1891" s="225"/>
      <c r="AN1891" s="227"/>
      <c r="AO1891" s="227"/>
      <c r="AP1891" s="227"/>
      <c r="AQ1891" s="227"/>
    </row>
    <row r="1892" spans="35:43">
      <c r="AI1892" s="227"/>
      <c r="AJ1892" s="227"/>
      <c r="AK1892" s="227"/>
      <c r="AL1892" s="227"/>
      <c r="AM1892" s="225"/>
      <c r="AN1892" s="227"/>
      <c r="AO1892" s="227"/>
      <c r="AP1892" s="227"/>
      <c r="AQ1892" s="227"/>
    </row>
    <row r="1893" spans="35:43">
      <c r="AI1893" s="227"/>
      <c r="AJ1893" s="227"/>
      <c r="AK1893" s="227"/>
      <c r="AL1893" s="227"/>
      <c r="AM1893" s="225"/>
      <c r="AN1893" s="227"/>
      <c r="AO1893" s="227"/>
      <c r="AP1893" s="227"/>
      <c r="AQ1893" s="227"/>
    </row>
    <row r="1894" spans="35:43">
      <c r="AI1894" s="227"/>
      <c r="AJ1894" s="227"/>
      <c r="AK1894" s="227"/>
      <c r="AL1894" s="227"/>
      <c r="AM1894" s="225"/>
      <c r="AN1894" s="227"/>
      <c r="AO1894" s="227"/>
      <c r="AP1894" s="227"/>
      <c r="AQ1894" s="227"/>
    </row>
    <row r="1895" spans="35:43">
      <c r="AI1895" s="227"/>
      <c r="AJ1895" s="227"/>
      <c r="AK1895" s="227"/>
      <c r="AL1895" s="227"/>
      <c r="AM1895" s="225"/>
      <c r="AN1895" s="227"/>
      <c r="AO1895" s="227"/>
      <c r="AP1895" s="227"/>
      <c r="AQ1895" s="227"/>
    </row>
    <row r="1896" spans="35:43">
      <c r="AI1896" s="227"/>
      <c r="AJ1896" s="227"/>
      <c r="AK1896" s="227"/>
      <c r="AL1896" s="227"/>
      <c r="AM1896" s="225"/>
      <c r="AN1896" s="227"/>
      <c r="AO1896" s="227"/>
      <c r="AP1896" s="227"/>
      <c r="AQ1896" s="227"/>
    </row>
    <row r="1897" spans="35:43">
      <c r="AI1897" s="227"/>
      <c r="AJ1897" s="227"/>
      <c r="AK1897" s="227"/>
      <c r="AL1897" s="227"/>
      <c r="AM1897" s="225"/>
      <c r="AN1897" s="227"/>
      <c r="AO1897" s="227"/>
      <c r="AP1897" s="227"/>
      <c r="AQ1897" s="227"/>
    </row>
    <row r="1898" spans="35:43">
      <c r="AI1898" s="227"/>
      <c r="AJ1898" s="227"/>
      <c r="AK1898" s="227"/>
      <c r="AL1898" s="227"/>
      <c r="AM1898" s="225"/>
      <c r="AN1898" s="227"/>
      <c r="AO1898" s="227"/>
      <c r="AP1898" s="227"/>
      <c r="AQ1898" s="227"/>
    </row>
    <row r="1899" spans="35:43">
      <c r="AI1899" s="227"/>
      <c r="AJ1899" s="227"/>
      <c r="AK1899" s="227"/>
      <c r="AL1899" s="227"/>
      <c r="AM1899" s="225"/>
      <c r="AN1899" s="227"/>
      <c r="AO1899" s="227"/>
      <c r="AP1899" s="227"/>
      <c r="AQ1899" s="227"/>
    </row>
    <row r="1900" spans="35:43">
      <c r="AI1900" s="227"/>
      <c r="AJ1900" s="227"/>
      <c r="AK1900" s="227"/>
      <c r="AL1900" s="227"/>
      <c r="AM1900" s="225"/>
      <c r="AN1900" s="227"/>
      <c r="AO1900" s="227"/>
      <c r="AP1900" s="227"/>
      <c r="AQ1900" s="227"/>
    </row>
    <row r="1901" spans="35:43">
      <c r="AI1901" s="227"/>
      <c r="AJ1901" s="227"/>
      <c r="AK1901" s="227"/>
      <c r="AL1901" s="227"/>
      <c r="AM1901" s="225"/>
      <c r="AN1901" s="227"/>
      <c r="AO1901" s="227"/>
      <c r="AP1901" s="227"/>
      <c r="AQ1901" s="227"/>
    </row>
    <row r="1902" spans="35:43">
      <c r="AI1902" s="227"/>
      <c r="AJ1902" s="227"/>
      <c r="AK1902" s="227"/>
      <c r="AL1902" s="227"/>
      <c r="AM1902" s="225"/>
      <c r="AN1902" s="227"/>
      <c r="AO1902" s="227"/>
      <c r="AP1902" s="227"/>
      <c r="AQ1902" s="227"/>
    </row>
    <row r="1903" spans="35:43">
      <c r="AI1903" s="227"/>
      <c r="AJ1903" s="227"/>
      <c r="AK1903" s="227"/>
      <c r="AL1903" s="227"/>
      <c r="AM1903" s="225"/>
      <c r="AN1903" s="227"/>
      <c r="AO1903" s="227"/>
      <c r="AP1903" s="227"/>
      <c r="AQ1903" s="227"/>
    </row>
    <row r="1904" spans="35:43">
      <c r="AI1904" s="227"/>
      <c r="AJ1904" s="227"/>
      <c r="AK1904" s="227"/>
      <c r="AL1904" s="227"/>
      <c r="AM1904" s="225"/>
      <c r="AN1904" s="227"/>
      <c r="AO1904" s="227"/>
      <c r="AP1904" s="227"/>
      <c r="AQ1904" s="227"/>
    </row>
    <row r="1905" spans="35:43">
      <c r="AI1905" s="227"/>
      <c r="AJ1905" s="227"/>
      <c r="AK1905" s="227"/>
      <c r="AL1905" s="227"/>
      <c r="AM1905" s="225"/>
      <c r="AN1905" s="227"/>
      <c r="AO1905" s="227"/>
      <c r="AP1905" s="227"/>
      <c r="AQ1905" s="227"/>
    </row>
    <row r="1906" spans="35:43">
      <c r="AI1906" s="227"/>
      <c r="AJ1906" s="227"/>
      <c r="AK1906" s="227"/>
      <c r="AL1906" s="227"/>
      <c r="AM1906" s="225"/>
      <c r="AN1906" s="227"/>
      <c r="AO1906" s="227"/>
      <c r="AP1906" s="227"/>
      <c r="AQ1906" s="227"/>
    </row>
    <row r="1907" spans="35:43">
      <c r="AI1907" s="227"/>
      <c r="AJ1907" s="227"/>
      <c r="AK1907" s="227"/>
      <c r="AL1907" s="227"/>
      <c r="AM1907" s="225"/>
      <c r="AN1907" s="227"/>
      <c r="AO1907" s="227"/>
      <c r="AP1907" s="227"/>
      <c r="AQ1907" s="227"/>
    </row>
    <row r="1908" spans="35:43">
      <c r="AI1908" s="227"/>
      <c r="AJ1908" s="227"/>
      <c r="AK1908" s="227"/>
      <c r="AL1908" s="227"/>
      <c r="AM1908" s="225"/>
      <c r="AN1908" s="227"/>
      <c r="AO1908" s="227"/>
      <c r="AP1908" s="227"/>
      <c r="AQ1908" s="227"/>
    </row>
    <row r="1909" spans="35:43">
      <c r="AI1909" s="227"/>
      <c r="AJ1909" s="227"/>
      <c r="AK1909" s="227"/>
      <c r="AL1909" s="227"/>
      <c r="AM1909" s="225"/>
      <c r="AN1909" s="227"/>
      <c r="AO1909" s="227"/>
      <c r="AP1909" s="227"/>
      <c r="AQ1909" s="227"/>
    </row>
    <row r="1910" spans="35:43">
      <c r="AI1910" s="227"/>
      <c r="AJ1910" s="227"/>
      <c r="AK1910" s="227"/>
      <c r="AL1910" s="227"/>
      <c r="AM1910" s="225"/>
      <c r="AN1910" s="227"/>
      <c r="AO1910" s="227"/>
      <c r="AP1910" s="227"/>
      <c r="AQ1910" s="227"/>
    </row>
    <row r="1911" spans="35:43">
      <c r="AI1911" s="227"/>
      <c r="AJ1911" s="227"/>
      <c r="AK1911" s="227"/>
      <c r="AL1911" s="227"/>
      <c r="AM1911" s="225"/>
      <c r="AN1911" s="227"/>
      <c r="AO1911" s="227"/>
      <c r="AP1911" s="227"/>
      <c r="AQ1911" s="227"/>
    </row>
    <row r="1912" spans="35:43">
      <c r="AI1912" s="227"/>
      <c r="AJ1912" s="227"/>
      <c r="AK1912" s="227"/>
      <c r="AL1912" s="227"/>
      <c r="AM1912" s="225"/>
      <c r="AN1912" s="227"/>
      <c r="AO1912" s="227"/>
      <c r="AP1912" s="227"/>
      <c r="AQ1912" s="227"/>
    </row>
    <row r="1913" spans="35:43">
      <c r="AI1913" s="227"/>
      <c r="AJ1913" s="227"/>
      <c r="AK1913" s="227"/>
      <c r="AL1913" s="227"/>
      <c r="AM1913" s="225"/>
      <c r="AN1913" s="227"/>
      <c r="AO1913" s="227"/>
      <c r="AP1913" s="227"/>
      <c r="AQ1913" s="227"/>
    </row>
    <row r="1914" spans="35:43">
      <c r="AI1914" s="227"/>
      <c r="AJ1914" s="227"/>
      <c r="AK1914" s="227"/>
      <c r="AL1914" s="227"/>
      <c r="AM1914" s="225"/>
      <c r="AN1914" s="227"/>
      <c r="AO1914" s="227"/>
      <c r="AP1914" s="227"/>
      <c r="AQ1914" s="227"/>
    </row>
    <row r="1915" spans="35:43">
      <c r="AI1915" s="227"/>
      <c r="AJ1915" s="227"/>
      <c r="AK1915" s="227"/>
      <c r="AL1915" s="227"/>
      <c r="AM1915" s="225"/>
      <c r="AN1915" s="227"/>
      <c r="AO1915" s="227"/>
      <c r="AP1915" s="227"/>
      <c r="AQ1915" s="227"/>
    </row>
    <row r="1916" spans="35:43">
      <c r="AI1916" s="227"/>
      <c r="AJ1916" s="227"/>
      <c r="AK1916" s="227"/>
      <c r="AL1916" s="227"/>
      <c r="AM1916" s="225"/>
      <c r="AN1916" s="227"/>
      <c r="AO1916" s="227"/>
      <c r="AP1916" s="227"/>
      <c r="AQ1916" s="227"/>
    </row>
    <row r="1917" spans="35:43">
      <c r="AI1917" s="227"/>
      <c r="AJ1917" s="227"/>
      <c r="AK1917" s="227"/>
      <c r="AL1917" s="227"/>
      <c r="AM1917" s="225"/>
      <c r="AN1917" s="227"/>
      <c r="AO1917" s="227"/>
      <c r="AP1917" s="227"/>
      <c r="AQ1917" s="227"/>
    </row>
    <row r="1918" spans="35:43">
      <c r="AI1918" s="227"/>
      <c r="AJ1918" s="227"/>
      <c r="AK1918" s="227"/>
      <c r="AL1918" s="227"/>
      <c r="AM1918" s="225"/>
      <c r="AN1918" s="227"/>
      <c r="AO1918" s="227"/>
      <c r="AP1918" s="227"/>
      <c r="AQ1918" s="227"/>
    </row>
    <row r="1919" spans="35:43">
      <c r="AI1919" s="227"/>
      <c r="AJ1919" s="227"/>
      <c r="AK1919" s="227"/>
      <c r="AL1919" s="227"/>
      <c r="AM1919" s="225"/>
      <c r="AN1919" s="227"/>
      <c r="AO1919" s="227"/>
      <c r="AP1919" s="227"/>
      <c r="AQ1919" s="227"/>
    </row>
    <row r="1920" spans="35:43">
      <c r="AI1920" s="227"/>
      <c r="AJ1920" s="227"/>
      <c r="AK1920" s="227"/>
      <c r="AL1920" s="227"/>
      <c r="AM1920" s="225"/>
      <c r="AN1920" s="227"/>
      <c r="AO1920" s="227"/>
      <c r="AP1920" s="227"/>
      <c r="AQ1920" s="227"/>
    </row>
    <row r="1921" spans="35:43">
      <c r="AI1921" s="227"/>
      <c r="AJ1921" s="227"/>
      <c r="AK1921" s="227"/>
      <c r="AL1921" s="227"/>
      <c r="AM1921" s="225"/>
      <c r="AN1921" s="227"/>
      <c r="AO1921" s="227"/>
      <c r="AP1921" s="227"/>
      <c r="AQ1921" s="227"/>
    </row>
    <row r="1922" spans="35:43">
      <c r="AI1922" s="227"/>
      <c r="AJ1922" s="227"/>
      <c r="AK1922" s="227"/>
      <c r="AL1922" s="227"/>
      <c r="AM1922" s="225"/>
      <c r="AN1922" s="227"/>
      <c r="AO1922" s="227"/>
      <c r="AP1922" s="227"/>
      <c r="AQ1922" s="227"/>
    </row>
    <row r="1923" spans="35:43">
      <c r="AI1923" s="227"/>
      <c r="AJ1923" s="227"/>
      <c r="AK1923" s="227"/>
      <c r="AL1923" s="227"/>
      <c r="AM1923" s="225"/>
      <c r="AN1923" s="227"/>
      <c r="AO1923" s="227"/>
      <c r="AP1923" s="227"/>
      <c r="AQ1923" s="227"/>
    </row>
    <row r="1924" spans="35:43">
      <c r="AI1924" s="227"/>
      <c r="AJ1924" s="227"/>
      <c r="AK1924" s="227"/>
      <c r="AL1924" s="227"/>
      <c r="AM1924" s="225"/>
      <c r="AN1924" s="227"/>
      <c r="AO1924" s="227"/>
      <c r="AP1924" s="227"/>
      <c r="AQ1924" s="227"/>
    </row>
    <row r="1925" spans="35:43">
      <c r="AI1925" s="227"/>
      <c r="AJ1925" s="227"/>
      <c r="AK1925" s="227"/>
      <c r="AL1925" s="227"/>
      <c r="AM1925" s="225"/>
      <c r="AN1925" s="227"/>
      <c r="AO1925" s="227"/>
      <c r="AP1925" s="227"/>
      <c r="AQ1925" s="227"/>
    </row>
    <row r="1926" spans="35:43">
      <c r="AI1926" s="227"/>
      <c r="AJ1926" s="227"/>
      <c r="AK1926" s="227"/>
      <c r="AL1926" s="227"/>
      <c r="AM1926" s="225"/>
      <c r="AN1926" s="227"/>
      <c r="AO1926" s="227"/>
      <c r="AP1926" s="227"/>
      <c r="AQ1926" s="227"/>
    </row>
    <row r="1927" spans="35:43">
      <c r="AI1927" s="227"/>
      <c r="AJ1927" s="227"/>
      <c r="AK1927" s="227"/>
      <c r="AL1927" s="227"/>
      <c r="AM1927" s="225"/>
      <c r="AN1927" s="227"/>
      <c r="AO1927" s="227"/>
      <c r="AP1927" s="227"/>
      <c r="AQ1927" s="227"/>
    </row>
    <row r="1928" spans="35:43">
      <c r="AI1928" s="227"/>
      <c r="AJ1928" s="227"/>
      <c r="AK1928" s="227"/>
      <c r="AL1928" s="227"/>
      <c r="AM1928" s="225"/>
      <c r="AN1928" s="227"/>
      <c r="AO1928" s="227"/>
      <c r="AP1928" s="227"/>
      <c r="AQ1928" s="227"/>
    </row>
    <row r="1929" spans="35:43">
      <c r="AI1929" s="227"/>
      <c r="AJ1929" s="227"/>
      <c r="AK1929" s="227"/>
      <c r="AL1929" s="227"/>
      <c r="AM1929" s="225"/>
      <c r="AN1929" s="227"/>
      <c r="AO1929" s="227"/>
      <c r="AP1929" s="227"/>
      <c r="AQ1929" s="227"/>
    </row>
    <row r="1930" spans="35:43">
      <c r="AI1930" s="227"/>
      <c r="AJ1930" s="227"/>
      <c r="AK1930" s="227"/>
      <c r="AL1930" s="227"/>
      <c r="AM1930" s="225"/>
      <c r="AN1930" s="227"/>
      <c r="AO1930" s="227"/>
      <c r="AP1930" s="227"/>
      <c r="AQ1930" s="227"/>
    </row>
    <row r="1931" spans="35:43">
      <c r="AI1931" s="227"/>
      <c r="AJ1931" s="227"/>
      <c r="AK1931" s="227"/>
      <c r="AL1931" s="227"/>
      <c r="AM1931" s="225"/>
      <c r="AN1931" s="227"/>
      <c r="AO1931" s="227"/>
      <c r="AP1931" s="227"/>
      <c r="AQ1931" s="227"/>
    </row>
    <row r="1932" spans="35:43">
      <c r="AI1932" s="227"/>
      <c r="AJ1932" s="227"/>
      <c r="AK1932" s="227"/>
      <c r="AL1932" s="227"/>
      <c r="AM1932" s="225"/>
      <c r="AN1932" s="227"/>
      <c r="AO1932" s="227"/>
      <c r="AP1932" s="227"/>
      <c r="AQ1932" s="227"/>
    </row>
    <row r="1933" spans="35:43">
      <c r="AI1933" s="227"/>
      <c r="AJ1933" s="227"/>
      <c r="AK1933" s="227"/>
      <c r="AL1933" s="227"/>
      <c r="AM1933" s="225"/>
      <c r="AN1933" s="227"/>
      <c r="AO1933" s="227"/>
      <c r="AP1933" s="227"/>
      <c r="AQ1933" s="227"/>
    </row>
    <row r="1934" spans="35:43">
      <c r="AI1934" s="227"/>
      <c r="AJ1934" s="227"/>
      <c r="AK1934" s="227"/>
      <c r="AL1934" s="227"/>
      <c r="AM1934" s="225"/>
      <c r="AN1934" s="227"/>
      <c r="AO1934" s="227"/>
      <c r="AP1934" s="227"/>
      <c r="AQ1934" s="227"/>
    </row>
    <row r="1935" spans="35:43">
      <c r="AI1935" s="227"/>
      <c r="AJ1935" s="227"/>
      <c r="AK1935" s="227"/>
      <c r="AL1935" s="227"/>
      <c r="AM1935" s="225"/>
      <c r="AN1935" s="227"/>
      <c r="AO1935" s="227"/>
      <c r="AP1935" s="227"/>
      <c r="AQ1935" s="227"/>
    </row>
    <row r="1936" spans="35:43">
      <c r="AI1936" s="227"/>
      <c r="AJ1936" s="227"/>
      <c r="AK1936" s="227"/>
      <c r="AL1936" s="227"/>
      <c r="AM1936" s="225"/>
      <c r="AN1936" s="227"/>
      <c r="AO1936" s="227"/>
      <c r="AP1936" s="227"/>
      <c r="AQ1936" s="227"/>
    </row>
    <row r="1937" spans="35:43">
      <c r="AI1937" s="227"/>
      <c r="AJ1937" s="227"/>
      <c r="AK1937" s="227"/>
      <c r="AL1937" s="227"/>
      <c r="AM1937" s="225"/>
      <c r="AN1937" s="227"/>
      <c r="AO1937" s="227"/>
      <c r="AP1937" s="227"/>
      <c r="AQ1937" s="227"/>
    </row>
    <row r="1938" spans="35:43">
      <c r="AI1938" s="227"/>
      <c r="AJ1938" s="227"/>
      <c r="AK1938" s="227"/>
      <c r="AL1938" s="227"/>
      <c r="AM1938" s="225"/>
      <c r="AN1938" s="227"/>
      <c r="AO1938" s="227"/>
      <c r="AP1938" s="227"/>
      <c r="AQ1938" s="227"/>
    </row>
    <row r="1939" spans="35:43">
      <c r="AI1939" s="227"/>
      <c r="AJ1939" s="227"/>
      <c r="AK1939" s="227"/>
      <c r="AL1939" s="227"/>
      <c r="AM1939" s="225"/>
      <c r="AN1939" s="227"/>
      <c r="AO1939" s="227"/>
      <c r="AP1939" s="227"/>
      <c r="AQ1939" s="227"/>
    </row>
    <row r="1940" spans="35:43">
      <c r="AI1940" s="227"/>
      <c r="AJ1940" s="227"/>
      <c r="AK1940" s="227"/>
      <c r="AL1940" s="227"/>
      <c r="AM1940" s="225"/>
      <c r="AN1940" s="227"/>
      <c r="AO1940" s="227"/>
      <c r="AP1940" s="227"/>
      <c r="AQ1940" s="227"/>
    </row>
    <row r="1941" spans="35:43">
      <c r="AI1941" s="227"/>
      <c r="AJ1941" s="227"/>
      <c r="AK1941" s="227"/>
      <c r="AL1941" s="227"/>
      <c r="AM1941" s="225"/>
      <c r="AN1941" s="227"/>
      <c r="AO1941" s="227"/>
      <c r="AP1941" s="227"/>
      <c r="AQ1941" s="227"/>
    </row>
    <row r="1942" spans="35:43">
      <c r="AI1942" s="227"/>
      <c r="AJ1942" s="227"/>
      <c r="AK1942" s="227"/>
      <c r="AL1942" s="227"/>
      <c r="AM1942" s="225"/>
      <c r="AN1942" s="227"/>
      <c r="AO1942" s="227"/>
      <c r="AP1942" s="227"/>
      <c r="AQ1942" s="227"/>
    </row>
    <row r="1943" spans="35:43">
      <c r="AI1943" s="227"/>
      <c r="AJ1943" s="227"/>
      <c r="AK1943" s="227"/>
      <c r="AL1943" s="227"/>
      <c r="AM1943" s="225"/>
      <c r="AN1943" s="227"/>
      <c r="AO1943" s="227"/>
      <c r="AP1943" s="227"/>
      <c r="AQ1943" s="227"/>
    </row>
    <row r="1944" spans="35:43">
      <c r="AI1944" s="227"/>
      <c r="AJ1944" s="227"/>
      <c r="AK1944" s="227"/>
      <c r="AL1944" s="227"/>
      <c r="AM1944" s="225"/>
      <c r="AN1944" s="227"/>
      <c r="AO1944" s="227"/>
      <c r="AP1944" s="227"/>
      <c r="AQ1944" s="227"/>
    </row>
    <row r="1945" spans="35:43">
      <c r="AI1945" s="227"/>
      <c r="AJ1945" s="227"/>
      <c r="AK1945" s="227"/>
      <c r="AL1945" s="227"/>
      <c r="AM1945" s="225"/>
      <c r="AN1945" s="227"/>
      <c r="AO1945" s="227"/>
      <c r="AP1945" s="227"/>
      <c r="AQ1945" s="227"/>
    </row>
    <row r="1946" spans="35:43">
      <c r="AI1946" s="227"/>
      <c r="AJ1946" s="227"/>
      <c r="AK1946" s="227"/>
      <c r="AL1946" s="227"/>
      <c r="AM1946" s="225"/>
      <c r="AN1946" s="227"/>
      <c r="AO1946" s="227"/>
      <c r="AP1946" s="227"/>
      <c r="AQ1946" s="227"/>
    </row>
    <row r="1947" spans="35:43">
      <c r="AI1947" s="227"/>
      <c r="AJ1947" s="227"/>
      <c r="AK1947" s="227"/>
      <c r="AL1947" s="227"/>
      <c r="AM1947" s="225"/>
      <c r="AN1947" s="227"/>
      <c r="AO1947" s="227"/>
      <c r="AP1947" s="227"/>
      <c r="AQ1947" s="227"/>
    </row>
    <row r="1948" spans="35:43">
      <c r="AI1948" s="227"/>
      <c r="AJ1948" s="227"/>
      <c r="AK1948" s="227"/>
      <c r="AL1948" s="227"/>
      <c r="AM1948" s="225"/>
      <c r="AN1948" s="227"/>
      <c r="AO1948" s="227"/>
      <c r="AP1948" s="227"/>
      <c r="AQ1948" s="227"/>
    </row>
    <row r="1949" spans="35:43">
      <c r="AI1949" s="227"/>
      <c r="AJ1949" s="227"/>
      <c r="AK1949" s="227"/>
      <c r="AL1949" s="227"/>
      <c r="AM1949" s="225"/>
      <c r="AN1949" s="227"/>
      <c r="AO1949" s="227"/>
      <c r="AP1949" s="227"/>
      <c r="AQ1949" s="227"/>
    </row>
    <row r="1950" spans="35:43">
      <c r="AI1950" s="227"/>
      <c r="AJ1950" s="227"/>
      <c r="AK1950" s="227"/>
      <c r="AL1950" s="227"/>
      <c r="AM1950" s="225"/>
      <c r="AN1950" s="227"/>
      <c r="AO1950" s="227"/>
      <c r="AP1950" s="227"/>
      <c r="AQ1950" s="227"/>
    </row>
    <row r="1951" spans="35:43">
      <c r="AI1951" s="227"/>
      <c r="AJ1951" s="227"/>
      <c r="AK1951" s="227"/>
      <c r="AL1951" s="227"/>
      <c r="AM1951" s="225"/>
      <c r="AN1951" s="227"/>
      <c r="AO1951" s="227"/>
      <c r="AP1951" s="227"/>
      <c r="AQ1951" s="227"/>
    </row>
    <row r="1952" spans="35:43">
      <c r="AI1952" s="227"/>
      <c r="AJ1952" s="227"/>
      <c r="AK1952" s="227"/>
      <c r="AL1952" s="227"/>
      <c r="AM1952" s="225"/>
      <c r="AN1952" s="227"/>
      <c r="AO1952" s="227"/>
      <c r="AP1952" s="227"/>
      <c r="AQ1952" s="227"/>
    </row>
    <row r="1953" spans="35:43">
      <c r="AI1953" s="227"/>
      <c r="AJ1953" s="227"/>
      <c r="AK1953" s="227"/>
      <c r="AL1953" s="227"/>
      <c r="AM1953" s="225"/>
      <c r="AN1953" s="227"/>
      <c r="AO1953" s="227"/>
      <c r="AP1953" s="227"/>
      <c r="AQ1953" s="227"/>
    </row>
    <row r="1954" spans="35:43">
      <c r="AI1954" s="227"/>
      <c r="AJ1954" s="227"/>
      <c r="AK1954" s="227"/>
      <c r="AL1954" s="227"/>
      <c r="AM1954" s="225"/>
      <c r="AN1954" s="227"/>
      <c r="AO1954" s="227"/>
      <c r="AP1954" s="227"/>
      <c r="AQ1954" s="227"/>
    </row>
    <row r="1955" spans="35:43">
      <c r="AI1955" s="227"/>
      <c r="AJ1955" s="227"/>
      <c r="AK1955" s="227"/>
      <c r="AL1955" s="227"/>
      <c r="AM1955" s="225"/>
      <c r="AN1955" s="227"/>
      <c r="AO1955" s="227"/>
      <c r="AP1955" s="227"/>
      <c r="AQ1955" s="227"/>
    </row>
    <row r="1956" spans="35:43">
      <c r="AI1956" s="227"/>
      <c r="AJ1956" s="227"/>
      <c r="AK1956" s="227"/>
      <c r="AL1956" s="227"/>
      <c r="AM1956" s="225"/>
      <c r="AN1956" s="227"/>
      <c r="AO1956" s="227"/>
      <c r="AP1956" s="227"/>
      <c r="AQ1956" s="227"/>
    </row>
    <row r="1957" spans="35:43">
      <c r="AI1957" s="227"/>
      <c r="AJ1957" s="227"/>
      <c r="AK1957" s="227"/>
      <c r="AL1957" s="227"/>
      <c r="AM1957" s="225"/>
      <c r="AN1957" s="227"/>
      <c r="AO1957" s="227"/>
      <c r="AP1957" s="227"/>
      <c r="AQ1957" s="227"/>
    </row>
    <row r="1958" spans="35:43">
      <c r="AI1958" s="227"/>
      <c r="AJ1958" s="227"/>
      <c r="AK1958" s="227"/>
      <c r="AL1958" s="227"/>
      <c r="AM1958" s="225"/>
      <c r="AN1958" s="227"/>
      <c r="AO1958" s="227"/>
      <c r="AP1958" s="227"/>
      <c r="AQ1958" s="227"/>
    </row>
    <row r="1959" spans="35:43">
      <c r="AI1959" s="227"/>
      <c r="AJ1959" s="227"/>
      <c r="AK1959" s="227"/>
      <c r="AL1959" s="227"/>
      <c r="AM1959" s="225"/>
      <c r="AN1959" s="227"/>
      <c r="AO1959" s="227"/>
      <c r="AP1959" s="227"/>
      <c r="AQ1959" s="227"/>
    </row>
    <row r="1960" spans="35:43">
      <c r="AI1960" s="227"/>
      <c r="AJ1960" s="227"/>
      <c r="AK1960" s="227"/>
      <c r="AL1960" s="227"/>
      <c r="AM1960" s="225"/>
      <c r="AN1960" s="227"/>
      <c r="AO1960" s="227"/>
      <c r="AP1960" s="227"/>
      <c r="AQ1960" s="227"/>
    </row>
    <row r="1961" spans="35:43">
      <c r="AI1961" s="227"/>
      <c r="AJ1961" s="227"/>
      <c r="AK1961" s="227"/>
      <c r="AL1961" s="227"/>
      <c r="AM1961" s="225"/>
      <c r="AN1961" s="227"/>
      <c r="AO1961" s="227"/>
      <c r="AP1961" s="227"/>
      <c r="AQ1961" s="227"/>
    </row>
    <row r="1962" spans="35:43">
      <c r="AI1962" s="227"/>
      <c r="AJ1962" s="227"/>
      <c r="AK1962" s="227"/>
      <c r="AL1962" s="227"/>
      <c r="AM1962" s="225"/>
      <c r="AN1962" s="227"/>
      <c r="AO1962" s="227"/>
      <c r="AP1962" s="227"/>
      <c r="AQ1962" s="227"/>
    </row>
    <row r="1963" spans="35:43">
      <c r="AI1963" s="227"/>
      <c r="AJ1963" s="227"/>
      <c r="AK1963" s="227"/>
      <c r="AL1963" s="227"/>
      <c r="AM1963" s="225"/>
      <c r="AN1963" s="227"/>
      <c r="AO1963" s="227"/>
      <c r="AP1963" s="227"/>
      <c r="AQ1963" s="227"/>
    </row>
    <row r="1964" spans="35:43">
      <c r="AI1964" s="227"/>
      <c r="AJ1964" s="227"/>
      <c r="AK1964" s="227"/>
      <c r="AL1964" s="227"/>
      <c r="AM1964" s="225"/>
      <c r="AN1964" s="227"/>
      <c r="AO1964" s="227"/>
      <c r="AP1964" s="227"/>
      <c r="AQ1964" s="227"/>
    </row>
    <row r="1965" spans="35:43">
      <c r="AI1965" s="227"/>
      <c r="AJ1965" s="227"/>
      <c r="AK1965" s="227"/>
      <c r="AL1965" s="227"/>
      <c r="AM1965" s="225"/>
      <c r="AN1965" s="227"/>
      <c r="AO1965" s="227"/>
      <c r="AP1965" s="227"/>
      <c r="AQ1965" s="227"/>
    </row>
    <row r="1966" spans="35:43">
      <c r="AI1966" s="227"/>
      <c r="AJ1966" s="227"/>
      <c r="AK1966" s="227"/>
      <c r="AL1966" s="227"/>
      <c r="AM1966" s="225"/>
      <c r="AN1966" s="227"/>
      <c r="AO1966" s="227"/>
      <c r="AP1966" s="227"/>
      <c r="AQ1966" s="227"/>
    </row>
    <row r="1967" spans="35:43">
      <c r="AI1967" s="227"/>
      <c r="AJ1967" s="227"/>
      <c r="AK1967" s="227"/>
      <c r="AL1967" s="227"/>
      <c r="AM1967" s="225"/>
      <c r="AN1967" s="227"/>
      <c r="AO1967" s="227"/>
      <c r="AP1967" s="227"/>
      <c r="AQ1967" s="227"/>
    </row>
    <row r="1968" spans="35:43">
      <c r="AI1968" s="227"/>
      <c r="AJ1968" s="227"/>
      <c r="AK1968" s="227"/>
      <c r="AL1968" s="227"/>
      <c r="AM1968" s="225"/>
      <c r="AN1968" s="227"/>
      <c r="AO1968" s="227"/>
      <c r="AP1968" s="227"/>
      <c r="AQ1968" s="227"/>
    </row>
    <row r="1969" spans="35:43">
      <c r="AI1969" s="227"/>
      <c r="AJ1969" s="227"/>
      <c r="AK1969" s="227"/>
      <c r="AL1969" s="227"/>
      <c r="AM1969" s="225"/>
      <c r="AN1969" s="227"/>
      <c r="AO1969" s="227"/>
      <c r="AP1969" s="227"/>
      <c r="AQ1969" s="227"/>
    </row>
    <row r="1970" spans="35:43">
      <c r="AI1970" s="227"/>
      <c r="AJ1970" s="227"/>
      <c r="AK1970" s="227"/>
      <c r="AL1970" s="227"/>
      <c r="AM1970" s="225"/>
      <c r="AN1970" s="227"/>
      <c r="AO1970" s="227"/>
      <c r="AP1970" s="227"/>
      <c r="AQ1970" s="227"/>
    </row>
    <row r="1971" spans="35:43">
      <c r="AI1971" s="227"/>
      <c r="AJ1971" s="227"/>
      <c r="AK1971" s="227"/>
      <c r="AL1971" s="227"/>
      <c r="AM1971" s="225"/>
      <c r="AN1971" s="227"/>
      <c r="AO1971" s="227"/>
      <c r="AP1971" s="227"/>
      <c r="AQ1971" s="227"/>
    </row>
    <row r="1972" spans="35:43">
      <c r="AI1972" s="227"/>
      <c r="AJ1972" s="227"/>
      <c r="AK1972" s="227"/>
      <c r="AL1972" s="227"/>
      <c r="AM1972" s="225"/>
      <c r="AN1972" s="227"/>
      <c r="AO1972" s="227"/>
      <c r="AP1972" s="227"/>
      <c r="AQ1972" s="227"/>
    </row>
    <row r="1973" spans="35:43">
      <c r="AI1973" s="227"/>
      <c r="AJ1973" s="227"/>
      <c r="AK1973" s="227"/>
      <c r="AL1973" s="227"/>
      <c r="AM1973" s="225"/>
      <c r="AN1973" s="227"/>
      <c r="AO1973" s="227"/>
      <c r="AP1973" s="227"/>
      <c r="AQ1973" s="227"/>
    </row>
    <row r="1974" spans="35:43">
      <c r="AI1974" s="227"/>
      <c r="AJ1974" s="227"/>
      <c r="AK1974" s="227"/>
      <c r="AL1974" s="227"/>
      <c r="AM1974" s="225"/>
      <c r="AN1974" s="227"/>
      <c r="AO1974" s="227"/>
      <c r="AP1974" s="227"/>
      <c r="AQ1974" s="227"/>
    </row>
    <row r="1975" spans="35:43">
      <c r="AI1975" s="227"/>
      <c r="AJ1975" s="227"/>
      <c r="AK1975" s="227"/>
      <c r="AL1975" s="227"/>
      <c r="AM1975" s="225"/>
      <c r="AN1975" s="227"/>
      <c r="AO1975" s="227"/>
      <c r="AP1975" s="227"/>
      <c r="AQ1975" s="227"/>
    </row>
    <row r="1976" spans="35:43">
      <c r="AI1976" s="227"/>
      <c r="AJ1976" s="227"/>
      <c r="AK1976" s="227"/>
      <c r="AL1976" s="227"/>
      <c r="AM1976" s="225"/>
      <c r="AN1976" s="227"/>
      <c r="AO1976" s="227"/>
      <c r="AP1976" s="227"/>
      <c r="AQ1976" s="227"/>
    </row>
    <row r="1977" spans="35:43">
      <c r="AI1977" s="227"/>
      <c r="AJ1977" s="227"/>
      <c r="AK1977" s="227"/>
      <c r="AL1977" s="227"/>
      <c r="AM1977" s="225"/>
      <c r="AN1977" s="227"/>
      <c r="AO1977" s="227"/>
      <c r="AP1977" s="227"/>
      <c r="AQ1977" s="227"/>
    </row>
    <row r="1978" spans="35:43">
      <c r="AI1978" s="227"/>
      <c r="AJ1978" s="227"/>
      <c r="AK1978" s="227"/>
      <c r="AL1978" s="227"/>
      <c r="AM1978" s="225"/>
      <c r="AN1978" s="227"/>
      <c r="AO1978" s="227"/>
      <c r="AP1978" s="227"/>
      <c r="AQ1978" s="227"/>
    </row>
    <row r="1979" spans="35:43">
      <c r="AI1979" s="227"/>
      <c r="AJ1979" s="227"/>
      <c r="AK1979" s="227"/>
      <c r="AL1979" s="227"/>
      <c r="AM1979" s="225"/>
      <c r="AN1979" s="227"/>
      <c r="AO1979" s="227"/>
      <c r="AP1979" s="227"/>
      <c r="AQ1979" s="227"/>
    </row>
    <row r="1980" spans="35:43">
      <c r="AI1980" s="227"/>
      <c r="AJ1980" s="227"/>
      <c r="AK1980" s="227"/>
      <c r="AL1980" s="227"/>
      <c r="AM1980" s="225"/>
      <c r="AN1980" s="227"/>
      <c r="AO1980" s="227"/>
      <c r="AP1980" s="227"/>
      <c r="AQ1980" s="227"/>
    </row>
    <row r="1981" spans="35:43">
      <c r="AI1981" s="227"/>
      <c r="AJ1981" s="227"/>
      <c r="AK1981" s="227"/>
      <c r="AL1981" s="227"/>
      <c r="AM1981" s="225"/>
      <c r="AN1981" s="227"/>
      <c r="AO1981" s="227"/>
      <c r="AP1981" s="227"/>
      <c r="AQ1981" s="227"/>
    </row>
    <row r="1982" spans="35:43">
      <c r="AI1982" s="227"/>
      <c r="AJ1982" s="227"/>
      <c r="AK1982" s="227"/>
      <c r="AL1982" s="227"/>
      <c r="AM1982" s="225"/>
      <c r="AN1982" s="227"/>
      <c r="AO1982" s="227"/>
      <c r="AP1982" s="227"/>
      <c r="AQ1982" s="227"/>
    </row>
    <row r="1983" spans="35:43">
      <c r="AI1983" s="227"/>
      <c r="AJ1983" s="227"/>
      <c r="AK1983" s="227"/>
      <c r="AL1983" s="227"/>
      <c r="AM1983" s="225"/>
      <c r="AN1983" s="227"/>
      <c r="AO1983" s="227"/>
      <c r="AP1983" s="227"/>
      <c r="AQ1983" s="227"/>
    </row>
    <row r="1984" spans="35:43">
      <c r="AI1984" s="227"/>
      <c r="AJ1984" s="227"/>
      <c r="AK1984" s="227"/>
      <c r="AL1984" s="227"/>
      <c r="AM1984" s="225"/>
      <c r="AN1984" s="227"/>
      <c r="AO1984" s="227"/>
      <c r="AP1984" s="227"/>
      <c r="AQ1984" s="227"/>
    </row>
    <row r="1985" spans="35:43">
      <c r="AI1985" s="227"/>
      <c r="AJ1985" s="227"/>
      <c r="AK1985" s="227"/>
      <c r="AL1985" s="227"/>
      <c r="AM1985" s="225"/>
      <c r="AN1985" s="227"/>
      <c r="AO1985" s="227"/>
      <c r="AP1985" s="227"/>
      <c r="AQ1985" s="227"/>
    </row>
    <row r="1986" spans="35:43">
      <c r="AI1986" s="227"/>
      <c r="AJ1986" s="227"/>
      <c r="AK1986" s="227"/>
      <c r="AL1986" s="227"/>
      <c r="AM1986" s="225"/>
      <c r="AN1986" s="227"/>
      <c r="AO1986" s="227"/>
      <c r="AP1986" s="227"/>
      <c r="AQ1986" s="227"/>
    </row>
    <row r="1987" spans="35:43">
      <c r="AI1987" s="227"/>
      <c r="AJ1987" s="227"/>
      <c r="AK1987" s="227"/>
      <c r="AL1987" s="227"/>
      <c r="AM1987" s="225"/>
      <c r="AN1987" s="227"/>
      <c r="AO1987" s="227"/>
      <c r="AP1987" s="227"/>
      <c r="AQ1987" s="227"/>
    </row>
    <row r="1988" spans="35:43">
      <c r="AI1988" s="227"/>
      <c r="AJ1988" s="227"/>
      <c r="AK1988" s="227"/>
      <c r="AL1988" s="227"/>
      <c r="AM1988" s="225"/>
      <c r="AN1988" s="227"/>
      <c r="AO1988" s="227"/>
      <c r="AP1988" s="227"/>
      <c r="AQ1988" s="227"/>
    </row>
    <row r="1989" spans="35:43">
      <c r="AI1989" s="227"/>
      <c r="AJ1989" s="227"/>
      <c r="AK1989" s="227"/>
      <c r="AL1989" s="227"/>
      <c r="AM1989" s="225"/>
      <c r="AN1989" s="227"/>
      <c r="AO1989" s="227"/>
      <c r="AP1989" s="227"/>
      <c r="AQ1989" s="227"/>
    </row>
    <row r="1990" spans="35:43">
      <c r="AI1990" s="227"/>
      <c r="AJ1990" s="227"/>
      <c r="AK1990" s="227"/>
      <c r="AL1990" s="227"/>
      <c r="AM1990" s="225"/>
      <c r="AN1990" s="227"/>
      <c r="AO1990" s="227"/>
      <c r="AP1990" s="227"/>
      <c r="AQ1990" s="227"/>
    </row>
    <row r="1991" spans="35:43">
      <c r="AI1991" s="227"/>
      <c r="AJ1991" s="227"/>
      <c r="AK1991" s="227"/>
      <c r="AL1991" s="227"/>
      <c r="AM1991" s="225"/>
      <c r="AN1991" s="227"/>
      <c r="AO1991" s="227"/>
      <c r="AP1991" s="227"/>
      <c r="AQ1991" s="227"/>
    </row>
    <row r="1992" spans="35:43">
      <c r="AI1992" s="227"/>
      <c r="AJ1992" s="227"/>
      <c r="AK1992" s="227"/>
      <c r="AL1992" s="227"/>
      <c r="AM1992" s="225"/>
      <c r="AN1992" s="227"/>
      <c r="AO1992" s="227"/>
      <c r="AP1992" s="227"/>
      <c r="AQ1992" s="227"/>
    </row>
    <row r="1993" spans="35:43">
      <c r="AI1993" s="227"/>
      <c r="AJ1993" s="227"/>
      <c r="AK1993" s="227"/>
      <c r="AL1993" s="227"/>
      <c r="AM1993" s="225"/>
      <c r="AN1993" s="227"/>
      <c r="AO1993" s="227"/>
      <c r="AP1993" s="227"/>
      <c r="AQ1993" s="227"/>
    </row>
    <row r="1994" spans="35:43">
      <c r="AI1994" s="227"/>
      <c r="AJ1994" s="227"/>
      <c r="AK1994" s="227"/>
      <c r="AL1994" s="227"/>
      <c r="AM1994" s="225"/>
      <c r="AN1994" s="227"/>
      <c r="AO1994" s="227"/>
      <c r="AP1994" s="227"/>
      <c r="AQ1994" s="227"/>
    </row>
    <row r="1995" spans="35:43">
      <c r="AI1995" s="227"/>
      <c r="AJ1995" s="227"/>
      <c r="AK1995" s="227"/>
      <c r="AL1995" s="227"/>
      <c r="AM1995" s="225"/>
      <c r="AN1995" s="227"/>
      <c r="AO1995" s="227"/>
      <c r="AP1995" s="227"/>
      <c r="AQ1995" s="227"/>
    </row>
    <row r="1996" spans="35:43">
      <c r="AI1996" s="227"/>
      <c r="AJ1996" s="227"/>
      <c r="AK1996" s="227"/>
      <c r="AL1996" s="227"/>
      <c r="AM1996" s="225"/>
      <c r="AN1996" s="227"/>
      <c r="AO1996" s="227"/>
      <c r="AP1996" s="227"/>
      <c r="AQ1996" s="227"/>
    </row>
    <row r="1997" spans="35:43">
      <c r="AI1997" s="227"/>
      <c r="AJ1997" s="227"/>
      <c r="AK1997" s="227"/>
      <c r="AL1997" s="227"/>
      <c r="AM1997" s="225"/>
      <c r="AN1997" s="227"/>
      <c r="AO1997" s="227"/>
      <c r="AP1997" s="227"/>
      <c r="AQ1997" s="227"/>
    </row>
    <row r="1998" spans="35:43">
      <c r="AI1998" s="227"/>
      <c r="AJ1998" s="227"/>
      <c r="AK1998" s="227"/>
      <c r="AL1998" s="227"/>
      <c r="AM1998" s="225"/>
      <c r="AN1998" s="227"/>
      <c r="AO1998" s="227"/>
      <c r="AP1998" s="227"/>
      <c r="AQ1998" s="227"/>
    </row>
    <row r="1999" spans="35:43">
      <c r="AI1999" s="227"/>
      <c r="AJ1999" s="227"/>
      <c r="AK1999" s="227"/>
      <c r="AL1999" s="227"/>
      <c r="AM1999" s="225"/>
      <c r="AN1999" s="227"/>
      <c r="AO1999" s="227"/>
      <c r="AP1999" s="227"/>
      <c r="AQ1999" s="227"/>
    </row>
    <row r="2000" spans="35:43">
      <c r="AI2000" s="227"/>
      <c r="AJ2000" s="227"/>
      <c r="AK2000" s="227"/>
      <c r="AL2000" s="227"/>
      <c r="AM2000" s="225"/>
      <c r="AN2000" s="227"/>
      <c r="AO2000" s="227"/>
      <c r="AP2000" s="227"/>
      <c r="AQ2000" s="227"/>
    </row>
    <row r="2001" spans="35:43">
      <c r="AI2001" s="227"/>
      <c r="AJ2001" s="227"/>
      <c r="AK2001" s="227"/>
      <c r="AL2001" s="227"/>
      <c r="AM2001" s="225"/>
      <c r="AN2001" s="227"/>
      <c r="AO2001" s="227"/>
      <c r="AP2001" s="227"/>
      <c r="AQ2001" s="227"/>
    </row>
    <row r="2002" spans="35:43">
      <c r="AI2002" s="227"/>
      <c r="AJ2002" s="227"/>
      <c r="AK2002" s="227"/>
      <c r="AL2002" s="227"/>
      <c r="AM2002" s="225"/>
      <c r="AN2002" s="227"/>
      <c r="AO2002" s="227"/>
      <c r="AP2002" s="227"/>
      <c r="AQ2002" s="227"/>
    </row>
    <row r="2003" spans="35:43">
      <c r="AI2003" s="227"/>
      <c r="AJ2003" s="227"/>
      <c r="AK2003" s="227"/>
      <c r="AL2003" s="227"/>
      <c r="AM2003" s="225"/>
      <c r="AN2003" s="227"/>
      <c r="AO2003" s="227"/>
      <c r="AP2003" s="227"/>
      <c r="AQ2003" s="227"/>
    </row>
    <row r="2004" spans="35:43">
      <c r="AI2004" s="227"/>
      <c r="AJ2004" s="227"/>
      <c r="AK2004" s="227"/>
      <c r="AL2004" s="227"/>
      <c r="AM2004" s="225"/>
      <c r="AN2004" s="227"/>
      <c r="AO2004" s="227"/>
      <c r="AP2004" s="227"/>
      <c r="AQ2004" s="227"/>
    </row>
    <row r="2005" spans="35:43">
      <c r="AI2005" s="227"/>
      <c r="AJ2005" s="227"/>
      <c r="AK2005" s="227"/>
      <c r="AL2005" s="227"/>
      <c r="AM2005" s="225"/>
      <c r="AN2005" s="227"/>
      <c r="AO2005" s="227"/>
      <c r="AP2005" s="227"/>
      <c r="AQ2005" s="227"/>
    </row>
    <row r="2006" spans="35:43">
      <c r="AI2006" s="227"/>
      <c r="AJ2006" s="227"/>
      <c r="AK2006" s="227"/>
      <c r="AL2006" s="227"/>
      <c r="AM2006" s="225"/>
      <c r="AN2006" s="227"/>
      <c r="AO2006" s="227"/>
      <c r="AP2006" s="227"/>
      <c r="AQ2006" s="227"/>
    </row>
    <row r="2007" spans="35:43">
      <c r="AI2007" s="227"/>
      <c r="AJ2007" s="227"/>
      <c r="AK2007" s="227"/>
      <c r="AL2007" s="227"/>
      <c r="AM2007" s="225"/>
      <c r="AN2007" s="227"/>
      <c r="AO2007" s="227"/>
      <c r="AP2007" s="227"/>
      <c r="AQ2007" s="227"/>
    </row>
    <row r="2008" spans="35:43">
      <c r="AI2008" s="227"/>
      <c r="AJ2008" s="227"/>
      <c r="AK2008" s="227"/>
      <c r="AL2008" s="227"/>
      <c r="AM2008" s="225"/>
      <c r="AN2008" s="227"/>
      <c r="AO2008" s="227"/>
      <c r="AP2008" s="227"/>
      <c r="AQ2008" s="227"/>
    </row>
    <row r="2009" spans="35:43">
      <c r="AI2009" s="227"/>
      <c r="AJ2009" s="227"/>
      <c r="AK2009" s="227"/>
      <c r="AL2009" s="227"/>
      <c r="AM2009" s="225"/>
      <c r="AN2009" s="227"/>
      <c r="AO2009" s="227"/>
      <c r="AP2009" s="227"/>
      <c r="AQ2009" s="227"/>
    </row>
    <row r="2010" spans="35:43">
      <c r="AI2010" s="227"/>
      <c r="AJ2010" s="227"/>
      <c r="AK2010" s="227"/>
      <c r="AL2010" s="227"/>
      <c r="AM2010" s="225"/>
      <c r="AN2010" s="227"/>
      <c r="AO2010" s="227"/>
      <c r="AP2010" s="227"/>
      <c r="AQ2010" s="227"/>
    </row>
    <row r="2011" spans="35:43">
      <c r="AI2011" s="227"/>
      <c r="AJ2011" s="227"/>
      <c r="AK2011" s="227"/>
      <c r="AL2011" s="227"/>
      <c r="AM2011" s="225"/>
      <c r="AN2011" s="227"/>
      <c r="AO2011" s="227"/>
      <c r="AP2011" s="227"/>
      <c r="AQ2011" s="227"/>
    </row>
    <row r="2012" spans="35:43">
      <c r="AI2012" s="227"/>
      <c r="AJ2012" s="227"/>
      <c r="AK2012" s="227"/>
      <c r="AL2012" s="227"/>
      <c r="AM2012" s="225"/>
      <c r="AN2012" s="227"/>
      <c r="AO2012" s="227"/>
      <c r="AP2012" s="227"/>
      <c r="AQ2012" s="227"/>
    </row>
    <row r="2013" spans="35:43">
      <c r="AI2013" s="227"/>
      <c r="AJ2013" s="227"/>
      <c r="AK2013" s="227"/>
      <c r="AL2013" s="227"/>
      <c r="AM2013" s="225"/>
      <c r="AN2013" s="227"/>
      <c r="AO2013" s="227"/>
      <c r="AP2013" s="227"/>
      <c r="AQ2013" s="227"/>
    </row>
    <row r="2014" spans="35:43">
      <c r="AI2014" s="227"/>
      <c r="AJ2014" s="227"/>
      <c r="AK2014" s="227"/>
      <c r="AL2014" s="227"/>
      <c r="AM2014" s="225"/>
      <c r="AN2014" s="227"/>
      <c r="AO2014" s="227"/>
      <c r="AP2014" s="227"/>
      <c r="AQ2014" s="227"/>
    </row>
    <row r="2015" spans="35:43">
      <c r="AI2015" s="227"/>
      <c r="AJ2015" s="227"/>
      <c r="AK2015" s="227"/>
      <c r="AL2015" s="227"/>
      <c r="AM2015" s="225"/>
      <c r="AN2015" s="227"/>
      <c r="AO2015" s="227"/>
      <c r="AP2015" s="227"/>
      <c r="AQ2015" s="227"/>
    </row>
    <row r="2016" spans="35:43">
      <c r="AI2016" s="227"/>
      <c r="AJ2016" s="227"/>
      <c r="AK2016" s="227"/>
      <c r="AL2016" s="227"/>
      <c r="AM2016" s="225"/>
      <c r="AN2016" s="227"/>
      <c r="AO2016" s="227"/>
      <c r="AP2016" s="227"/>
      <c r="AQ2016" s="227"/>
    </row>
    <row r="2017" spans="35:43">
      <c r="AI2017" s="227"/>
      <c r="AJ2017" s="227"/>
      <c r="AK2017" s="227"/>
      <c r="AL2017" s="227"/>
      <c r="AM2017" s="225"/>
      <c r="AN2017" s="227"/>
      <c r="AO2017" s="227"/>
      <c r="AP2017" s="227"/>
      <c r="AQ2017" s="227"/>
    </row>
    <row r="2018" spans="35:43">
      <c r="AI2018" s="227"/>
      <c r="AJ2018" s="227"/>
      <c r="AK2018" s="227"/>
      <c r="AL2018" s="227"/>
      <c r="AM2018" s="225"/>
      <c r="AN2018" s="227"/>
      <c r="AO2018" s="227"/>
      <c r="AP2018" s="227"/>
      <c r="AQ2018" s="227"/>
    </row>
    <row r="2019" spans="35:43">
      <c r="AI2019" s="227"/>
      <c r="AJ2019" s="227"/>
      <c r="AK2019" s="227"/>
      <c r="AL2019" s="227"/>
      <c r="AM2019" s="225"/>
      <c r="AN2019" s="227"/>
      <c r="AO2019" s="227"/>
      <c r="AP2019" s="227"/>
      <c r="AQ2019" s="227"/>
    </row>
    <row r="2020" spans="35:43">
      <c r="AI2020" s="227"/>
      <c r="AJ2020" s="227"/>
      <c r="AK2020" s="227"/>
      <c r="AL2020" s="227"/>
      <c r="AM2020" s="225"/>
      <c r="AN2020" s="227"/>
      <c r="AO2020" s="227"/>
      <c r="AP2020" s="227"/>
      <c r="AQ2020" s="227"/>
    </row>
    <row r="2021" spans="35:43">
      <c r="AI2021" s="227"/>
      <c r="AJ2021" s="227"/>
      <c r="AK2021" s="227"/>
      <c r="AL2021" s="227"/>
      <c r="AM2021" s="225"/>
      <c r="AN2021" s="227"/>
      <c r="AO2021" s="227"/>
      <c r="AP2021" s="227"/>
      <c r="AQ2021" s="227"/>
    </row>
    <row r="2022" spans="35:43">
      <c r="AI2022" s="227"/>
      <c r="AJ2022" s="227"/>
      <c r="AK2022" s="227"/>
      <c r="AL2022" s="227"/>
      <c r="AM2022" s="225"/>
      <c r="AN2022" s="227"/>
      <c r="AO2022" s="227"/>
      <c r="AP2022" s="227"/>
      <c r="AQ2022" s="227"/>
    </row>
    <row r="2023" spans="35:43">
      <c r="AI2023" s="227"/>
      <c r="AJ2023" s="227"/>
      <c r="AK2023" s="227"/>
      <c r="AL2023" s="227"/>
      <c r="AM2023" s="225"/>
      <c r="AN2023" s="227"/>
      <c r="AO2023" s="227"/>
      <c r="AP2023" s="227"/>
      <c r="AQ2023" s="227"/>
    </row>
    <row r="2024" spans="35:43">
      <c r="AI2024" s="227"/>
      <c r="AJ2024" s="227"/>
      <c r="AK2024" s="227"/>
      <c r="AL2024" s="227"/>
      <c r="AM2024" s="225"/>
      <c r="AN2024" s="227"/>
      <c r="AO2024" s="227"/>
      <c r="AP2024" s="227"/>
      <c r="AQ2024" s="227"/>
    </row>
    <row r="2025" spans="35:43">
      <c r="AI2025" s="227"/>
      <c r="AJ2025" s="227"/>
      <c r="AK2025" s="227"/>
      <c r="AL2025" s="227"/>
      <c r="AM2025" s="225"/>
      <c r="AN2025" s="227"/>
      <c r="AO2025" s="227"/>
      <c r="AP2025" s="227"/>
      <c r="AQ2025" s="227"/>
    </row>
    <row r="2026" spans="35:43">
      <c r="AI2026" s="227"/>
      <c r="AJ2026" s="227"/>
      <c r="AK2026" s="227"/>
      <c r="AL2026" s="227"/>
      <c r="AM2026" s="225"/>
      <c r="AN2026" s="227"/>
      <c r="AO2026" s="227"/>
      <c r="AP2026" s="227"/>
      <c r="AQ2026" s="227"/>
    </row>
    <row r="2027" spans="35:43">
      <c r="AI2027" s="227"/>
      <c r="AJ2027" s="227"/>
      <c r="AK2027" s="227"/>
      <c r="AL2027" s="227"/>
      <c r="AM2027" s="225"/>
      <c r="AN2027" s="227"/>
      <c r="AO2027" s="227"/>
      <c r="AP2027" s="227"/>
      <c r="AQ2027" s="227"/>
    </row>
    <row r="2028" spans="35:43">
      <c r="AI2028" s="227"/>
      <c r="AJ2028" s="227"/>
      <c r="AK2028" s="227"/>
      <c r="AL2028" s="227"/>
      <c r="AM2028" s="225"/>
      <c r="AN2028" s="227"/>
      <c r="AO2028" s="227"/>
      <c r="AP2028" s="227"/>
      <c r="AQ2028" s="227"/>
    </row>
    <row r="2029" spans="35:43">
      <c r="AI2029" s="227"/>
      <c r="AJ2029" s="227"/>
      <c r="AK2029" s="227"/>
      <c r="AL2029" s="227"/>
      <c r="AM2029" s="225"/>
      <c r="AN2029" s="227"/>
      <c r="AO2029" s="227"/>
      <c r="AP2029" s="227"/>
      <c r="AQ2029" s="227"/>
    </row>
    <row r="2030" spans="35:43">
      <c r="AI2030" s="227"/>
      <c r="AJ2030" s="227"/>
      <c r="AK2030" s="227"/>
      <c r="AL2030" s="227"/>
      <c r="AM2030" s="225"/>
      <c r="AN2030" s="227"/>
      <c r="AO2030" s="227"/>
      <c r="AP2030" s="227"/>
      <c r="AQ2030" s="227"/>
    </row>
    <row r="2031" spans="35:43">
      <c r="AI2031" s="227"/>
      <c r="AJ2031" s="227"/>
      <c r="AK2031" s="227"/>
      <c r="AL2031" s="227"/>
      <c r="AM2031" s="225"/>
      <c r="AN2031" s="227"/>
      <c r="AO2031" s="227"/>
      <c r="AP2031" s="227"/>
      <c r="AQ2031" s="227"/>
    </row>
    <row r="2032" spans="35:43">
      <c r="AI2032" s="227"/>
      <c r="AJ2032" s="227"/>
      <c r="AK2032" s="227"/>
      <c r="AL2032" s="227"/>
      <c r="AM2032" s="225"/>
      <c r="AN2032" s="227"/>
      <c r="AO2032" s="227"/>
      <c r="AP2032" s="227"/>
      <c r="AQ2032" s="227"/>
    </row>
    <row r="2033" spans="35:43">
      <c r="AI2033" s="227"/>
      <c r="AJ2033" s="227"/>
      <c r="AK2033" s="227"/>
      <c r="AL2033" s="227"/>
      <c r="AM2033" s="225"/>
      <c r="AN2033" s="227"/>
      <c r="AO2033" s="227"/>
      <c r="AP2033" s="227"/>
      <c r="AQ2033" s="227"/>
    </row>
    <row r="2034" spans="35:43">
      <c r="AI2034" s="227"/>
      <c r="AJ2034" s="227"/>
      <c r="AK2034" s="227"/>
      <c r="AL2034" s="227"/>
      <c r="AM2034" s="225"/>
      <c r="AN2034" s="227"/>
      <c r="AO2034" s="227"/>
      <c r="AP2034" s="227"/>
      <c r="AQ2034" s="227"/>
    </row>
    <row r="2035" spans="35:43">
      <c r="AI2035" s="227"/>
      <c r="AJ2035" s="227"/>
      <c r="AK2035" s="227"/>
      <c r="AL2035" s="227"/>
      <c r="AM2035" s="225"/>
      <c r="AN2035" s="227"/>
      <c r="AO2035" s="227"/>
      <c r="AP2035" s="227"/>
      <c r="AQ2035" s="227"/>
    </row>
    <row r="2036" spans="35:43">
      <c r="AI2036" s="227"/>
      <c r="AJ2036" s="227"/>
      <c r="AK2036" s="227"/>
      <c r="AL2036" s="227"/>
      <c r="AM2036" s="225"/>
      <c r="AN2036" s="227"/>
      <c r="AO2036" s="227"/>
      <c r="AP2036" s="227"/>
      <c r="AQ2036" s="227"/>
    </row>
    <row r="2037" spans="35:43">
      <c r="AI2037" s="227"/>
      <c r="AJ2037" s="227"/>
      <c r="AK2037" s="227"/>
      <c r="AL2037" s="227"/>
      <c r="AM2037" s="225"/>
      <c r="AN2037" s="227"/>
      <c r="AO2037" s="227"/>
      <c r="AP2037" s="227"/>
      <c r="AQ2037" s="227"/>
    </row>
    <row r="2038" spans="35:43">
      <c r="AI2038" s="227"/>
      <c r="AJ2038" s="227"/>
      <c r="AK2038" s="227"/>
      <c r="AL2038" s="227"/>
      <c r="AM2038" s="225"/>
      <c r="AN2038" s="227"/>
      <c r="AO2038" s="227"/>
      <c r="AP2038" s="227"/>
      <c r="AQ2038" s="227"/>
    </row>
    <row r="2039" spans="35:43">
      <c r="AI2039" s="227"/>
      <c r="AJ2039" s="227"/>
      <c r="AK2039" s="227"/>
      <c r="AL2039" s="227"/>
      <c r="AM2039" s="225"/>
      <c r="AN2039" s="227"/>
      <c r="AO2039" s="227"/>
      <c r="AP2039" s="227"/>
      <c r="AQ2039" s="227"/>
    </row>
    <row r="2040" spans="35:43">
      <c r="AI2040" s="227"/>
      <c r="AJ2040" s="227"/>
      <c r="AK2040" s="227"/>
      <c r="AL2040" s="227"/>
      <c r="AM2040" s="225"/>
      <c r="AN2040" s="227"/>
      <c r="AO2040" s="227"/>
      <c r="AP2040" s="227"/>
      <c r="AQ2040" s="227"/>
    </row>
    <row r="2041" spans="35:43">
      <c r="AI2041" s="227"/>
      <c r="AJ2041" s="227"/>
      <c r="AK2041" s="227"/>
      <c r="AL2041" s="227"/>
      <c r="AM2041" s="225"/>
      <c r="AN2041" s="227"/>
      <c r="AO2041" s="227"/>
      <c r="AP2041" s="227"/>
      <c r="AQ2041" s="227"/>
    </row>
    <row r="2042" spans="35:43">
      <c r="AI2042" s="227"/>
      <c r="AJ2042" s="227"/>
      <c r="AK2042" s="227"/>
      <c r="AL2042" s="227"/>
      <c r="AM2042" s="225"/>
      <c r="AN2042" s="227"/>
      <c r="AO2042" s="227"/>
      <c r="AP2042" s="227"/>
      <c r="AQ2042" s="227"/>
    </row>
    <row r="2043" spans="35:43">
      <c r="AI2043" s="227"/>
      <c r="AJ2043" s="227"/>
      <c r="AK2043" s="227"/>
      <c r="AL2043" s="227"/>
      <c r="AM2043" s="225"/>
      <c r="AN2043" s="227"/>
      <c r="AO2043" s="227"/>
      <c r="AP2043" s="227"/>
      <c r="AQ2043" s="227"/>
    </row>
    <row r="2044" spans="35:43">
      <c r="AI2044" s="227"/>
      <c r="AJ2044" s="227"/>
      <c r="AK2044" s="227"/>
      <c r="AL2044" s="227"/>
      <c r="AM2044" s="225"/>
      <c r="AN2044" s="227"/>
      <c r="AO2044" s="227"/>
      <c r="AP2044" s="227"/>
      <c r="AQ2044" s="227"/>
    </row>
    <row r="2045" spans="35:43">
      <c r="AI2045" s="227"/>
      <c r="AJ2045" s="227"/>
      <c r="AK2045" s="227"/>
      <c r="AL2045" s="227"/>
      <c r="AM2045" s="225"/>
      <c r="AN2045" s="227"/>
      <c r="AO2045" s="227"/>
      <c r="AP2045" s="227"/>
      <c r="AQ2045" s="227"/>
    </row>
    <row r="2046" spans="35:43">
      <c r="AI2046" s="227"/>
      <c r="AJ2046" s="227"/>
      <c r="AK2046" s="227"/>
      <c r="AL2046" s="227"/>
      <c r="AM2046" s="225"/>
      <c r="AN2046" s="227"/>
      <c r="AO2046" s="227"/>
      <c r="AP2046" s="227"/>
      <c r="AQ2046" s="227"/>
    </row>
    <row r="2047" spans="35:43">
      <c r="AI2047" s="227"/>
      <c r="AJ2047" s="227"/>
      <c r="AK2047" s="227"/>
      <c r="AL2047" s="227"/>
      <c r="AM2047" s="225"/>
      <c r="AN2047" s="227"/>
      <c r="AO2047" s="227"/>
      <c r="AP2047" s="227"/>
      <c r="AQ2047" s="227"/>
    </row>
    <row r="2048" spans="35:43">
      <c r="AI2048" s="227"/>
      <c r="AJ2048" s="227"/>
      <c r="AK2048" s="227"/>
      <c r="AL2048" s="227"/>
      <c r="AM2048" s="225"/>
      <c r="AN2048" s="227"/>
      <c r="AO2048" s="227"/>
      <c r="AP2048" s="227"/>
      <c r="AQ2048" s="227"/>
    </row>
    <row r="2049" spans="35:43">
      <c r="AI2049" s="227"/>
      <c r="AJ2049" s="227"/>
      <c r="AK2049" s="227"/>
      <c r="AL2049" s="227"/>
      <c r="AM2049" s="225"/>
      <c r="AN2049" s="227"/>
      <c r="AO2049" s="227"/>
      <c r="AP2049" s="227"/>
      <c r="AQ2049" s="227"/>
    </row>
    <row r="2050" spans="35:43">
      <c r="AI2050" s="227"/>
      <c r="AJ2050" s="227"/>
      <c r="AK2050" s="227"/>
      <c r="AL2050" s="227"/>
      <c r="AM2050" s="225"/>
      <c r="AN2050" s="227"/>
      <c r="AO2050" s="227"/>
      <c r="AP2050" s="227"/>
      <c r="AQ2050" s="227"/>
    </row>
    <row r="2051" spans="35:43">
      <c r="AI2051" s="227"/>
      <c r="AJ2051" s="227"/>
      <c r="AK2051" s="227"/>
      <c r="AL2051" s="227"/>
      <c r="AM2051" s="225"/>
      <c r="AN2051" s="227"/>
      <c r="AO2051" s="227"/>
      <c r="AP2051" s="227"/>
      <c r="AQ2051" s="227"/>
    </row>
    <row r="2052" spans="35:43">
      <c r="AI2052" s="227"/>
      <c r="AJ2052" s="227"/>
      <c r="AK2052" s="227"/>
      <c r="AL2052" s="227"/>
      <c r="AM2052" s="225"/>
      <c r="AN2052" s="227"/>
      <c r="AO2052" s="227"/>
      <c r="AP2052" s="227"/>
      <c r="AQ2052" s="227"/>
    </row>
    <row r="2053" spans="35:43">
      <c r="AI2053" s="227"/>
      <c r="AJ2053" s="227"/>
      <c r="AK2053" s="227"/>
      <c r="AL2053" s="227"/>
      <c r="AM2053" s="225"/>
      <c r="AN2053" s="227"/>
      <c r="AO2053" s="227"/>
      <c r="AP2053" s="227"/>
      <c r="AQ2053" s="227"/>
    </row>
    <row r="2054" spans="35:43">
      <c r="AI2054" s="227"/>
      <c r="AJ2054" s="227"/>
      <c r="AK2054" s="227"/>
      <c r="AL2054" s="227"/>
      <c r="AM2054" s="225"/>
      <c r="AN2054" s="227"/>
      <c r="AO2054" s="227"/>
      <c r="AP2054" s="227"/>
      <c r="AQ2054" s="227"/>
    </row>
    <row r="2055" spans="35:43">
      <c r="AI2055" s="227"/>
      <c r="AJ2055" s="227"/>
      <c r="AK2055" s="227"/>
      <c r="AL2055" s="227"/>
      <c r="AM2055" s="225"/>
      <c r="AN2055" s="227"/>
      <c r="AO2055" s="227"/>
      <c r="AP2055" s="227"/>
      <c r="AQ2055" s="227"/>
    </row>
    <row r="2056" spans="35:43">
      <c r="AI2056" s="227"/>
      <c r="AJ2056" s="227"/>
      <c r="AK2056" s="227"/>
      <c r="AL2056" s="227"/>
      <c r="AM2056" s="225"/>
      <c r="AN2056" s="227"/>
      <c r="AO2056" s="227"/>
      <c r="AP2056" s="227"/>
      <c r="AQ2056" s="227"/>
    </row>
    <row r="2057" spans="35:43">
      <c r="AI2057" s="227"/>
      <c r="AJ2057" s="227"/>
      <c r="AK2057" s="227"/>
      <c r="AL2057" s="227"/>
      <c r="AM2057" s="225"/>
      <c r="AN2057" s="227"/>
      <c r="AO2057" s="227"/>
      <c r="AP2057" s="227"/>
      <c r="AQ2057" s="227"/>
    </row>
    <row r="2058" spans="35:43">
      <c r="AI2058" s="227"/>
      <c r="AJ2058" s="227"/>
      <c r="AK2058" s="227"/>
      <c r="AL2058" s="227"/>
      <c r="AM2058" s="225"/>
      <c r="AN2058" s="227"/>
      <c r="AO2058" s="227"/>
      <c r="AP2058" s="227"/>
      <c r="AQ2058" s="227"/>
    </row>
    <row r="2059" spans="35:43">
      <c r="AI2059" s="227"/>
      <c r="AJ2059" s="227"/>
      <c r="AK2059" s="227"/>
      <c r="AL2059" s="227"/>
      <c r="AM2059" s="225"/>
      <c r="AN2059" s="227"/>
      <c r="AO2059" s="227"/>
      <c r="AP2059" s="227"/>
      <c r="AQ2059" s="227"/>
    </row>
    <row r="2060" spans="35:43">
      <c r="AI2060" s="227"/>
      <c r="AJ2060" s="227"/>
      <c r="AK2060" s="227"/>
      <c r="AL2060" s="227"/>
      <c r="AM2060" s="225"/>
      <c r="AN2060" s="227"/>
      <c r="AO2060" s="227"/>
      <c r="AP2060" s="227"/>
      <c r="AQ2060" s="227"/>
    </row>
    <row r="2061" spans="35:43">
      <c r="AI2061" s="227"/>
      <c r="AJ2061" s="227"/>
      <c r="AK2061" s="227"/>
      <c r="AL2061" s="227"/>
      <c r="AM2061" s="225"/>
      <c r="AN2061" s="227"/>
      <c r="AO2061" s="227"/>
      <c r="AP2061" s="227"/>
      <c r="AQ2061" s="227"/>
    </row>
    <row r="2062" spans="35:43">
      <c r="AI2062" s="227"/>
      <c r="AJ2062" s="227"/>
      <c r="AK2062" s="227"/>
      <c r="AL2062" s="227"/>
      <c r="AM2062" s="225"/>
      <c r="AN2062" s="227"/>
      <c r="AO2062" s="227"/>
      <c r="AP2062" s="227"/>
      <c r="AQ2062" s="227"/>
    </row>
    <row r="2063" spans="35:43">
      <c r="AI2063" s="227"/>
      <c r="AJ2063" s="227"/>
      <c r="AK2063" s="227"/>
      <c r="AL2063" s="227"/>
      <c r="AM2063" s="225"/>
      <c r="AN2063" s="227"/>
      <c r="AO2063" s="227"/>
      <c r="AP2063" s="227"/>
      <c r="AQ2063" s="227"/>
    </row>
    <row r="2064" spans="35:43">
      <c r="AI2064" s="227"/>
      <c r="AJ2064" s="227"/>
      <c r="AK2064" s="227"/>
      <c r="AL2064" s="227"/>
      <c r="AM2064" s="225"/>
      <c r="AN2064" s="227"/>
      <c r="AO2064" s="227"/>
      <c r="AP2064" s="227"/>
      <c r="AQ2064" s="227"/>
    </row>
    <row r="2065" spans="35:43">
      <c r="AI2065" s="227"/>
      <c r="AJ2065" s="227"/>
      <c r="AK2065" s="227"/>
      <c r="AL2065" s="227"/>
      <c r="AM2065" s="225"/>
      <c r="AN2065" s="227"/>
      <c r="AO2065" s="227"/>
      <c r="AP2065" s="227"/>
      <c r="AQ2065" s="227"/>
    </row>
    <row r="2066" spans="35:43">
      <c r="AI2066" s="227"/>
      <c r="AJ2066" s="227"/>
      <c r="AK2066" s="227"/>
      <c r="AL2066" s="227"/>
      <c r="AM2066" s="225"/>
      <c r="AN2066" s="227"/>
      <c r="AO2066" s="227"/>
      <c r="AP2066" s="227"/>
      <c r="AQ2066" s="227"/>
    </row>
    <row r="2067" spans="35:43">
      <c r="AI2067" s="227"/>
      <c r="AJ2067" s="227"/>
      <c r="AK2067" s="227"/>
      <c r="AL2067" s="227"/>
      <c r="AM2067" s="225"/>
      <c r="AN2067" s="227"/>
      <c r="AO2067" s="227"/>
      <c r="AP2067" s="227"/>
      <c r="AQ2067" s="227"/>
    </row>
    <row r="2068" spans="35:43">
      <c r="AI2068" s="227"/>
      <c r="AJ2068" s="227"/>
      <c r="AK2068" s="227"/>
      <c r="AL2068" s="227"/>
      <c r="AM2068" s="225"/>
      <c r="AN2068" s="227"/>
      <c r="AO2068" s="227"/>
      <c r="AP2068" s="227"/>
      <c r="AQ2068" s="227"/>
    </row>
    <row r="2069" spans="35:43">
      <c r="AI2069" s="227"/>
      <c r="AJ2069" s="227"/>
      <c r="AK2069" s="227"/>
      <c r="AL2069" s="227"/>
      <c r="AM2069" s="225"/>
      <c r="AN2069" s="227"/>
      <c r="AO2069" s="227"/>
      <c r="AP2069" s="227"/>
      <c r="AQ2069" s="227"/>
    </row>
    <row r="2070" spans="35:43">
      <c r="AI2070" s="227"/>
      <c r="AJ2070" s="227"/>
      <c r="AK2070" s="227"/>
      <c r="AL2070" s="227"/>
      <c r="AM2070" s="225"/>
      <c r="AN2070" s="227"/>
      <c r="AO2070" s="227"/>
      <c r="AP2070" s="227"/>
      <c r="AQ2070" s="227"/>
    </row>
    <row r="2071" spans="35:43">
      <c r="AI2071" s="227"/>
      <c r="AJ2071" s="227"/>
      <c r="AK2071" s="227"/>
      <c r="AL2071" s="227"/>
      <c r="AM2071" s="225"/>
      <c r="AN2071" s="227"/>
      <c r="AO2071" s="227"/>
      <c r="AP2071" s="227"/>
      <c r="AQ2071" s="227"/>
    </row>
    <row r="2072" spans="35:43">
      <c r="AI2072" s="227"/>
      <c r="AJ2072" s="227"/>
      <c r="AK2072" s="227"/>
      <c r="AL2072" s="227"/>
      <c r="AM2072" s="225"/>
      <c r="AN2072" s="227"/>
      <c r="AO2072" s="227"/>
      <c r="AP2072" s="227"/>
      <c r="AQ2072" s="227"/>
    </row>
    <row r="2073" spans="35:43">
      <c r="AI2073" s="227"/>
      <c r="AJ2073" s="227"/>
      <c r="AK2073" s="227"/>
      <c r="AL2073" s="227"/>
      <c r="AM2073" s="225"/>
      <c r="AN2073" s="227"/>
      <c r="AO2073" s="227"/>
      <c r="AP2073" s="227"/>
      <c r="AQ2073" s="227"/>
    </row>
    <row r="2074" spans="35:43">
      <c r="AI2074" s="227"/>
      <c r="AJ2074" s="227"/>
      <c r="AK2074" s="227"/>
      <c r="AL2074" s="227"/>
      <c r="AM2074" s="225"/>
      <c r="AN2074" s="227"/>
      <c r="AO2074" s="227"/>
      <c r="AP2074" s="227"/>
      <c r="AQ2074" s="227"/>
    </row>
    <row r="2075" spans="35:43">
      <c r="AI2075" s="227"/>
      <c r="AJ2075" s="227"/>
      <c r="AK2075" s="227"/>
      <c r="AL2075" s="227"/>
      <c r="AM2075" s="225"/>
      <c r="AN2075" s="227"/>
      <c r="AO2075" s="227"/>
      <c r="AP2075" s="227"/>
      <c r="AQ2075" s="227"/>
    </row>
    <row r="2076" spans="35:43">
      <c r="AI2076" s="227"/>
      <c r="AJ2076" s="227"/>
      <c r="AK2076" s="227"/>
      <c r="AL2076" s="227"/>
      <c r="AM2076" s="225"/>
      <c r="AN2076" s="227"/>
      <c r="AO2076" s="227"/>
      <c r="AP2076" s="227"/>
      <c r="AQ2076" s="227"/>
    </row>
    <row r="2077" spans="35:43">
      <c r="AI2077" s="227"/>
      <c r="AJ2077" s="227"/>
      <c r="AK2077" s="227"/>
      <c r="AL2077" s="227"/>
      <c r="AM2077" s="225"/>
      <c r="AN2077" s="227"/>
      <c r="AO2077" s="227"/>
      <c r="AP2077" s="227"/>
      <c r="AQ2077" s="227"/>
    </row>
    <row r="2078" spans="35:43">
      <c r="AI2078" s="227"/>
      <c r="AJ2078" s="227"/>
      <c r="AK2078" s="227"/>
      <c r="AL2078" s="227"/>
      <c r="AM2078" s="225"/>
      <c r="AN2078" s="227"/>
      <c r="AO2078" s="227"/>
      <c r="AP2078" s="227"/>
      <c r="AQ2078" s="227"/>
    </row>
    <row r="2079" spans="35:43">
      <c r="AI2079" s="227"/>
      <c r="AJ2079" s="227"/>
      <c r="AK2079" s="227"/>
      <c r="AL2079" s="227"/>
      <c r="AM2079" s="225"/>
      <c r="AN2079" s="227"/>
      <c r="AO2079" s="227"/>
      <c r="AP2079" s="227"/>
      <c r="AQ2079" s="227"/>
    </row>
    <row r="2080" spans="35:43">
      <c r="AI2080" s="227"/>
      <c r="AJ2080" s="227"/>
      <c r="AK2080" s="227"/>
      <c r="AL2080" s="227"/>
      <c r="AM2080" s="225"/>
      <c r="AN2080" s="227"/>
      <c r="AO2080" s="227"/>
      <c r="AP2080" s="227"/>
      <c r="AQ2080" s="227"/>
    </row>
    <row r="2081" spans="35:43">
      <c r="AI2081" s="227"/>
      <c r="AJ2081" s="227"/>
      <c r="AK2081" s="227"/>
      <c r="AL2081" s="227"/>
      <c r="AM2081" s="225"/>
      <c r="AN2081" s="227"/>
      <c r="AO2081" s="227"/>
      <c r="AP2081" s="227"/>
      <c r="AQ2081" s="227"/>
    </row>
    <row r="2082" spans="35:43">
      <c r="AI2082" s="227"/>
      <c r="AJ2082" s="227"/>
      <c r="AK2082" s="227"/>
      <c r="AL2082" s="227"/>
      <c r="AM2082" s="225"/>
      <c r="AN2082" s="227"/>
      <c r="AO2082" s="227"/>
      <c r="AP2082" s="227"/>
      <c r="AQ2082" s="227"/>
    </row>
    <row r="2083" spans="35:43">
      <c r="AI2083" s="227"/>
      <c r="AJ2083" s="227"/>
      <c r="AK2083" s="227"/>
      <c r="AL2083" s="227"/>
      <c r="AM2083" s="225"/>
      <c r="AN2083" s="227"/>
      <c r="AO2083" s="227"/>
      <c r="AP2083" s="227"/>
      <c r="AQ2083" s="227"/>
    </row>
    <row r="2084" spans="35:43">
      <c r="AI2084" s="227"/>
      <c r="AJ2084" s="227"/>
      <c r="AK2084" s="227"/>
      <c r="AL2084" s="227"/>
      <c r="AM2084" s="225"/>
      <c r="AN2084" s="227"/>
      <c r="AO2084" s="227"/>
      <c r="AP2084" s="227"/>
      <c r="AQ2084" s="227"/>
    </row>
    <row r="2085" spans="35:43">
      <c r="AI2085" s="227"/>
      <c r="AJ2085" s="227"/>
      <c r="AK2085" s="227"/>
      <c r="AL2085" s="227"/>
      <c r="AM2085" s="225"/>
      <c r="AN2085" s="227"/>
      <c r="AO2085" s="227"/>
      <c r="AP2085" s="227"/>
      <c r="AQ2085" s="227"/>
    </row>
    <row r="2086" spans="35:43">
      <c r="AI2086" s="227"/>
      <c r="AJ2086" s="227"/>
      <c r="AK2086" s="227"/>
      <c r="AL2086" s="227"/>
      <c r="AM2086" s="225"/>
      <c r="AN2086" s="227"/>
      <c r="AO2086" s="227"/>
      <c r="AP2086" s="227"/>
      <c r="AQ2086" s="227"/>
    </row>
    <row r="2087" spans="35:43">
      <c r="AI2087" s="227"/>
      <c r="AJ2087" s="227"/>
      <c r="AK2087" s="227"/>
      <c r="AL2087" s="227"/>
      <c r="AM2087" s="225"/>
      <c r="AN2087" s="227"/>
      <c r="AO2087" s="227"/>
      <c r="AP2087" s="227"/>
      <c r="AQ2087" s="227"/>
    </row>
    <row r="2088" spans="35:43">
      <c r="AI2088" s="227"/>
      <c r="AJ2088" s="227"/>
      <c r="AK2088" s="227"/>
      <c r="AL2088" s="227"/>
      <c r="AM2088" s="225"/>
      <c r="AN2088" s="227"/>
      <c r="AO2088" s="227"/>
      <c r="AP2088" s="227"/>
      <c r="AQ2088" s="227"/>
    </row>
    <row r="2089" spans="35:43">
      <c r="AI2089" s="227"/>
      <c r="AJ2089" s="227"/>
      <c r="AK2089" s="227"/>
      <c r="AL2089" s="227"/>
      <c r="AM2089" s="225"/>
      <c r="AN2089" s="227"/>
      <c r="AO2089" s="227"/>
      <c r="AP2089" s="227"/>
      <c r="AQ2089" s="227"/>
    </row>
    <row r="2090" spans="35:43">
      <c r="AI2090" s="227"/>
      <c r="AJ2090" s="227"/>
      <c r="AK2090" s="227"/>
      <c r="AL2090" s="227"/>
      <c r="AM2090" s="225"/>
      <c r="AN2090" s="227"/>
      <c r="AO2090" s="227"/>
      <c r="AP2090" s="227"/>
      <c r="AQ2090" s="227"/>
    </row>
    <row r="2091" spans="35:43">
      <c r="AI2091" s="227"/>
      <c r="AJ2091" s="227"/>
      <c r="AK2091" s="227"/>
      <c r="AL2091" s="227"/>
      <c r="AM2091" s="225"/>
      <c r="AN2091" s="227"/>
      <c r="AO2091" s="227"/>
      <c r="AP2091" s="227"/>
      <c r="AQ2091" s="227"/>
    </row>
    <row r="2092" spans="35:43">
      <c r="AI2092" s="227"/>
      <c r="AJ2092" s="227"/>
      <c r="AK2092" s="227"/>
      <c r="AL2092" s="227"/>
      <c r="AM2092" s="225"/>
      <c r="AN2092" s="227"/>
      <c r="AO2092" s="227"/>
      <c r="AP2092" s="227"/>
      <c r="AQ2092" s="227"/>
    </row>
    <row r="2093" spans="35:43">
      <c r="AI2093" s="227"/>
      <c r="AJ2093" s="227"/>
      <c r="AK2093" s="227"/>
      <c r="AL2093" s="227"/>
      <c r="AM2093" s="225"/>
      <c r="AN2093" s="227"/>
      <c r="AO2093" s="227"/>
      <c r="AP2093" s="227"/>
      <c r="AQ2093" s="227"/>
    </row>
    <row r="2094" spans="35:43">
      <c r="AI2094" s="227"/>
      <c r="AJ2094" s="227"/>
      <c r="AK2094" s="227"/>
      <c r="AL2094" s="227"/>
      <c r="AM2094" s="225"/>
      <c r="AN2094" s="227"/>
      <c r="AO2094" s="227"/>
      <c r="AP2094" s="227"/>
      <c r="AQ2094" s="227"/>
    </row>
    <row r="2095" spans="35:43">
      <c r="AI2095" s="227"/>
      <c r="AJ2095" s="227"/>
      <c r="AK2095" s="227"/>
      <c r="AL2095" s="227"/>
      <c r="AM2095" s="225"/>
      <c r="AN2095" s="227"/>
      <c r="AO2095" s="227"/>
      <c r="AP2095" s="227"/>
      <c r="AQ2095" s="227"/>
    </row>
    <row r="2096" spans="35:43">
      <c r="AI2096" s="227"/>
      <c r="AJ2096" s="227"/>
      <c r="AK2096" s="227"/>
      <c r="AL2096" s="227"/>
      <c r="AM2096" s="225"/>
      <c r="AN2096" s="227"/>
      <c r="AO2096" s="227"/>
      <c r="AP2096" s="227"/>
      <c r="AQ2096" s="227"/>
    </row>
    <row r="2097" spans="35:43">
      <c r="AI2097" s="227"/>
      <c r="AJ2097" s="227"/>
      <c r="AK2097" s="227"/>
      <c r="AL2097" s="227"/>
      <c r="AM2097" s="225"/>
      <c r="AN2097" s="227"/>
      <c r="AO2097" s="227"/>
      <c r="AP2097" s="227"/>
      <c r="AQ2097" s="227"/>
    </row>
    <row r="2098" spans="35:43">
      <c r="AI2098" s="227"/>
      <c r="AJ2098" s="227"/>
      <c r="AK2098" s="227"/>
      <c r="AL2098" s="227"/>
      <c r="AM2098" s="225"/>
      <c r="AN2098" s="227"/>
      <c r="AO2098" s="227"/>
      <c r="AP2098" s="227"/>
      <c r="AQ2098" s="227"/>
    </row>
    <row r="2099" spans="35:43">
      <c r="AI2099" s="227"/>
      <c r="AJ2099" s="227"/>
      <c r="AK2099" s="227"/>
      <c r="AL2099" s="227"/>
      <c r="AM2099" s="225"/>
      <c r="AN2099" s="227"/>
      <c r="AO2099" s="227"/>
      <c r="AP2099" s="227"/>
      <c r="AQ2099" s="227"/>
    </row>
    <row r="2100" spans="35:43">
      <c r="AI2100" s="227"/>
      <c r="AJ2100" s="227"/>
      <c r="AK2100" s="227"/>
      <c r="AL2100" s="227"/>
      <c r="AM2100" s="225"/>
      <c r="AN2100" s="227"/>
      <c r="AO2100" s="227"/>
      <c r="AP2100" s="227"/>
      <c r="AQ2100" s="227"/>
    </row>
    <row r="2101" spans="35:43">
      <c r="AI2101" s="227"/>
      <c r="AJ2101" s="227"/>
      <c r="AK2101" s="227"/>
      <c r="AL2101" s="227"/>
      <c r="AM2101" s="225"/>
      <c r="AN2101" s="227"/>
      <c r="AO2101" s="227"/>
      <c r="AP2101" s="227"/>
      <c r="AQ2101" s="227"/>
    </row>
    <row r="2102" spans="35:43">
      <c r="AI2102" s="227"/>
      <c r="AJ2102" s="227"/>
      <c r="AK2102" s="227"/>
      <c r="AL2102" s="227"/>
      <c r="AM2102" s="225"/>
      <c r="AN2102" s="227"/>
      <c r="AO2102" s="227"/>
      <c r="AP2102" s="227"/>
      <c r="AQ2102" s="227"/>
    </row>
    <row r="2103" spans="35:43">
      <c r="AI2103" s="227"/>
      <c r="AJ2103" s="227"/>
      <c r="AK2103" s="227"/>
      <c r="AL2103" s="227"/>
      <c r="AM2103" s="225"/>
      <c r="AN2103" s="227"/>
      <c r="AO2103" s="227"/>
      <c r="AP2103" s="227"/>
      <c r="AQ2103" s="227"/>
    </row>
    <row r="2104" spans="35:43">
      <c r="AI2104" s="227"/>
      <c r="AJ2104" s="227"/>
      <c r="AK2104" s="227"/>
      <c r="AL2104" s="227"/>
      <c r="AM2104" s="225"/>
      <c r="AN2104" s="227"/>
      <c r="AO2104" s="227"/>
      <c r="AP2104" s="227"/>
      <c r="AQ2104" s="227"/>
    </row>
    <row r="2105" spans="35:43">
      <c r="AI2105" s="227"/>
      <c r="AJ2105" s="227"/>
      <c r="AK2105" s="227"/>
      <c r="AL2105" s="227"/>
      <c r="AM2105" s="225"/>
      <c r="AN2105" s="227"/>
      <c r="AO2105" s="227"/>
      <c r="AP2105" s="227"/>
      <c r="AQ2105" s="227"/>
    </row>
    <row r="2106" spans="35:43">
      <c r="AI2106" s="227"/>
      <c r="AJ2106" s="227"/>
      <c r="AK2106" s="227"/>
      <c r="AL2106" s="227"/>
      <c r="AM2106" s="225"/>
      <c r="AN2106" s="227"/>
      <c r="AO2106" s="227"/>
      <c r="AP2106" s="227"/>
      <c r="AQ2106" s="227"/>
    </row>
    <row r="2107" spans="35:43">
      <c r="AI2107" s="227"/>
      <c r="AJ2107" s="227"/>
      <c r="AK2107" s="227"/>
      <c r="AL2107" s="227"/>
      <c r="AM2107" s="225"/>
      <c r="AN2107" s="227"/>
      <c r="AO2107" s="227"/>
      <c r="AP2107" s="227"/>
      <c r="AQ2107" s="227"/>
    </row>
    <row r="2108" spans="35:43">
      <c r="AI2108" s="227"/>
      <c r="AJ2108" s="227"/>
      <c r="AK2108" s="227"/>
      <c r="AL2108" s="227"/>
      <c r="AM2108" s="225"/>
      <c r="AN2108" s="227"/>
      <c r="AO2108" s="227"/>
      <c r="AP2108" s="227"/>
      <c r="AQ2108" s="227"/>
    </row>
    <row r="2109" spans="35:43">
      <c r="AI2109" s="227"/>
      <c r="AJ2109" s="227"/>
      <c r="AK2109" s="227"/>
      <c r="AL2109" s="227"/>
      <c r="AM2109" s="225"/>
      <c r="AN2109" s="227"/>
      <c r="AO2109" s="227"/>
      <c r="AP2109" s="227"/>
      <c r="AQ2109" s="227"/>
    </row>
    <row r="2110" spans="35:43">
      <c r="AI2110" s="227"/>
      <c r="AJ2110" s="227"/>
      <c r="AK2110" s="227"/>
      <c r="AL2110" s="227"/>
      <c r="AM2110" s="225"/>
      <c r="AN2110" s="227"/>
      <c r="AO2110" s="227"/>
      <c r="AP2110" s="227"/>
      <c r="AQ2110" s="227"/>
    </row>
    <row r="2111" spans="35:43">
      <c r="AI2111" s="227"/>
      <c r="AJ2111" s="227"/>
      <c r="AK2111" s="227"/>
      <c r="AL2111" s="227"/>
      <c r="AM2111" s="225"/>
      <c r="AN2111" s="227"/>
      <c r="AO2111" s="227"/>
      <c r="AP2111" s="227"/>
      <c r="AQ2111" s="227"/>
    </row>
    <row r="2112" spans="35:43">
      <c r="AI2112" s="227"/>
      <c r="AJ2112" s="227"/>
      <c r="AK2112" s="227"/>
      <c r="AL2112" s="227"/>
      <c r="AM2112" s="225"/>
      <c r="AN2112" s="227"/>
      <c r="AO2112" s="227"/>
      <c r="AP2112" s="227"/>
      <c r="AQ2112" s="227"/>
    </row>
    <row r="2113" spans="35:43">
      <c r="AI2113" s="227"/>
      <c r="AJ2113" s="227"/>
      <c r="AK2113" s="227"/>
      <c r="AL2113" s="227"/>
      <c r="AM2113" s="225"/>
      <c r="AN2113" s="227"/>
      <c r="AO2113" s="227"/>
      <c r="AP2113" s="227"/>
      <c r="AQ2113" s="227"/>
    </row>
    <row r="2114" spans="35:43">
      <c r="AI2114" s="227"/>
      <c r="AJ2114" s="227"/>
      <c r="AK2114" s="227"/>
      <c r="AL2114" s="227"/>
      <c r="AM2114" s="225"/>
      <c r="AN2114" s="227"/>
      <c r="AO2114" s="227"/>
      <c r="AP2114" s="227"/>
      <c r="AQ2114" s="227"/>
    </row>
    <row r="2115" spans="35:43">
      <c r="AI2115" s="227"/>
      <c r="AJ2115" s="227"/>
      <c r="AK2115" s="227"/>
      <c r="AL2115" s="227"/>
      <c r="AM2115" s="225"/>
      <c r="AN2115" s="227"/>
      <c r="AO2115" s="227"/>
      <c r="AP2115" s="227"/>
      <c r="AQ2115" s="227"/>
    </row>
    <row r="2116" spans="35:43">
      <c r="AI2116" s="227"/>
      <c r="AJ2116" s="227"/>
      <c r="AK2116" s="227"/>
      <c r="AL2116" s="227"/>
      <c r="AM2116" s="225"/>
      <c r="AN2116" s="227"/>
      <c r="AO2116" s="227"/>
      <c r="AP2116" s="227"/>
      <c r="AQ2116" s="227"/>
    </row>
    <row r="2117" spans="35:43">
      <c r="AI2117" s="227"/>
      <c r="AJ2117" s="227"/>
      <c r="AK2117" s="227"/>
      <c r="AL2117" s="227"/>
      <c r="AM2117" s="225"/>
      <c r="AN2117" s="227"/>
      <c r="AO2117" s="227"/>
      <c r="AP2117" s="227"/>
      <c r="AQ2117" s="227"/>
    </row>
    <row r="2118" spans="35:43">
      <c r="AI2118" s="227"/>
      <c r="AJ2118" s="227"/>
      <c r="AK2118" s="227"/>
      <c r="AL2118" s="227"/>
      <c r="AM2118" s="225"/>
      <c r="AN2118" s="227"/>
      <c r="AO2118" s="227"/>
      <c r="AP2118" s="227"/>
      <c r="AQ2118" s="227"/>
    </row>
    <row r="2119" spans="35:43">
      <c r="AI2119" s="227"/>
      <c r="AJ2119" s="227"/>
      <c r="AK2119" s="227"/>
      <c r="AL2119" s="227"/>
      <c r="AM2119" s="225"/>
      <c r="AN2119" s="227"/>
      <c r="AO2119" s="227"/>
      <c r="AP2119" s="227"/>
      <c r="AQ2119" s="227"/>
    </row>
    <row r="2120" spans="35:43">
      <c r="AI2120" s="227"/>
      <c r="AJ2120" s="227"/>
      <c r="AK2120" s="227"/>
      <c r="AL2120" s="227"/>
      <c r="AM2120" s="225"/>
      <c r="AN2120" s="227"/>
      <c r="AO2120" s="227"/>
      <c r="AP2120" s="227"/>
      <c r="AQ2120" s="227"/>
    </row>
    <row r="2121" spans="35:43">
      <c r="AI2121" s="227"/>
      <c r="AJ2121" s="227"/>
      <c r="AK2121" s="227"/>
      <c r="AL2121" s="227"/>
      <c r="AM2121" s="225"/>
      <c r="AN2121" s="227"/>
      <c r="AO2121" s="227"/>
      <c r="AP2121" s="227"/>
      <c r="AQ2121" s="227"/>
    </row>
    <row r="2122" spans="35:43">
      <c r="AI2122" s="227"/>
      <c r="AJ2122" s="227"/>
      <c r="AK2122" s="227"/>
      <c r="AL2122" s="227"/>
      <c r="AM2122" s="225"/>
      <c r="AN2122" s="227"/>
      <c r="AO2122" s="227"/>
      <c r="AP2122" s="227"/>
      <c r="AQ2122" s="227"/>
    </row>
    <row r="2123" spans="35:43">
      <c r="AI2123" s="227"/>
      <c r="AJ2123" s="227"/>
      <c r="AK2123" s="227"/>
      <c r="AL2123" s="227"/>
      <c r="AM2123" s="225"/>
      <c r="AN2123" s="227"/>
      <c r="AO2123" s="227"/>
      <c r="AP2123" s="227"/>
      <c r="AQ2123" s="227"/>
    </row>
    <row r="2124" spans="35:43">
      <c r="AI2124" s="227"/>
      <c r="AJ2124" s="227"/>
      <c r="AK2124" s="227"/>
      <c r="AL2124" s="227"/>
      <c r="AM2124" s="225"/>
      <c r="AN2124" s="227"/>
      <c r="AO2124" s="227"/>
      <c r="AP2124" s="227"/>
      <c r="AQ2124" s="227"/>
    </row>
    <row r="2125" spans="35:43">
      <c r="AI2125" s="227"/>
      <c r="AJ2125" s="227"/>
      <c r="AK2125" s="227"/>
      <c r="AL2125" s="227"/>
      <c r="AM2125" s="225"/>
      <c r="AN2125" s="227"/>
      <c r="AO2125" s="227"/>
      <c r="AP2125" s="227"/>
      <c r="AQ2125" s="227"/>
    </row>
    <row r="2126" spans="35:43">
      <c r="AI2126" s="227"/>
      <c r="AJ2126" s="227"/>
      <c r="AK2126" s="227"/>
      <c r="AL2126" s="227"/>
      <c r="AM2126" s="225"/>
      <c r="AN2126" s="227"/>
      <c r="AO2126" s="227"/>
      <c r="AP2126" s="227"/>
      <c r="AQ2126" s="227"/>
    </row>
    <row r="2127" spans="35:43">
      <c r="AI2127" s="227"/>
      <c r="AJ2127" s="227"/>
      <c r="AK2127" s="227"/>
      <c r="AL2127" s="227"/>
      <c r="AM2127" s="225"/>
      <c r="AN2127" s="227"/>
      <c r="AO2127" s="227"/>
      <c r="AP2127" s="227"/>
      <c r="AQ2127" s="227"/>
    </row>
    <row r="2128" spans="35:43">
      <c r="AI2128" s="227"/>
      <c r="AJ2128" s="227"/>
      <c r="AK2128" s="227"/>
      <c r="AL2128" s="227"/>
      <c r="AM2128" s="225"/>
      <c r="AN2128" s="227"/>
      <c r="AO2128" s="227"/>
      <c r="AP2128" s="227"/>
      <c r="AQ2128" s="227"/>
    </row>
    <row r="2129" spans="35:43">
      <c r="AI2129" s="227"/>
      <c r="AJ2129" s="227"/>
      <c r="AK2129" s="227"/>
      <c r="AL2129" s="227"/>
      <c r="AM2129" s="225"/>
      <c r="AN2129" s="227"/>
      <c r="AO2129" s="227"/>
      <c r="AP2129" s="227"/>
      <c r="AQ2129" s="227"/>
    </row>
    <row r="2130" spans="35:43">
      <c r="AI2130" s="227"/>
      <c r="AJ2130" s="227"/>
      <c r="AK2130" s="227"/>
      <c r="AL2130" s="227"/>
      <c r="AM2130" s="225"/>
      <c r="AN2130" s="227"/>
      <c r="AO2130" s="227"/>
      <c r="AP2130" s="227"/>
      <c r="AQ2130" s="227"/>
    </row>
    <row r="2131" spans="35:43">
      <c r="AI2131" s="227"/>
      <c r="AJ2131" s="227"/>
      <c r="AK2131" s="227"/>
      <c r="AL2131" s="227"/>
      <c r="AM2131" s="225"/>
      <c r="AN2131" s="227"/>
      <c r="AO2131" s="227"/>
      <c r="AP2131" s="227"/>
      <c r="AQ2131" s="227"/>
    </row>
    <row r="2132" spans="35:43">
      <c r="AI2132" s="227"/>
      <c r="AJ2132" s="227"/>
      <c r="AK2132" s="227"/>
      <c r="AL2132" s="227"/>
      <c r="AM2132" s="225"/>
      <c r="AN2132" s="227"/>
      <c r="AO2132" s="227"/>
      <c r="AP2132" s="227"/>
      <c r="AQ2132" s="227"/>
    </row>
    <row r="2133" spans="35:43">
      <c r="AI2133" s="227"/>
      <c r="AJ2133" s="227"/>
      <c r="AK2133" s="227"/>
      <c r="AL2133" s="227"/>
      <c r="AM2133" s="225"/>
      <c r="AN2133" s="227"/>
      <c r="AO2133" s="227"/>
      <c r="AP2133" s="227"/>
      <c r="AQ2133" s="227"/>
    </row>
    <row r="2134" spans="35:43">
      <c r="AI2134" s="227"/>
      <c r="AJ2134" s="227"/>
      <c r="AK2134" s="227"/>
      <c r="AL2134" s="227"/>
      <c r="AM2134" s="225"/>
      <c r="AN2134" s="227"/>
      <c r="AO2134" s="227"/>
      <c r="AP2134" s="227"/>
      <c r="AQ2134" s="227"/>
    </row>
    <row r="2135" spans="35:43">
      <c r="AI2135" s="227"/>
      <c r="AJ2135" s="227"/>
      <c r="AK2135" s="227"/>
      <c r="AL2135" s="227"/>
      <c r="AM2135" s="225"/>
      <c r="AN2135" s="227"/>
      <c r="AO2135" s="227"/>
      <c r="AP2135" s="227"/>
      <c r="AQ2135" s="227"/>
    </row>
    <row r="2136" spans="35:43">
      <c r="AI2136" s="227"/>
      <c r="AJ2136" s="227"/>
      <c r="AK2136" s="227"/>
      <c r="AL2136" s="227"/>
      <c r="AM2136" s="225"/>
      <c r="AN2136" s="227"/>
      <c r="AO2136" s="227"/>
      <c r="AP2136" s="227"/>
      <c r="AQ2136" s="227"/>
    </row>
    <row r="2137" spans="35:43">
      <c r="AI2137" s="227"/>
      <c r="AJ2137" s="227"/>
      <c r="AK2137" s="227"/>
      <c r="AL2137" s="227"/>
      <c r="AM2137" s="225"/>
      <c r="AN2137" s="227"/>
      <c r="AO2137" s="227"/>
      <c r="AP2137" s="227"/>
      <c r="AQ2137" s="227"/>
    </row>
    <row r="2138" spans="35:43">
      <c r="AI2138" s="227"/>
      <c r="AJ2138" s="227"/>
      <c r="AK2138" s="227"/>
      <c r="AL2138" s="227"/>
      <c r="AM2138" s="225"/>
      <c r="AN2138" s="227"/>
      <c r="AO2138" s="227"/>
      <c r="AP2138" s="227"/>
      <c r="AQ2138" s="227"/>
    </row>
    <row r="2139" spans="35:43">
      <c r="AI2139" s="227"/>
      <c r="AJ2139" s="227"/>
      <c r="AK2139" s="227"/>
      <c r="AL2139" s="227"/>
      <c r="AM2139" s="225"/>
      <c r="AN2139" s="227"/>
      <c r="AO2139" s="227"/>
      <c r="AP2139" s="227"/>
      <c r="AQ2139" s="227"/>
    </row>
    <row r="2140" spans="35:43">
      <c r="AI2140" s="227"/>
      <c r="AJ2140" s="227"/>
      <c r="AK2140" s="227"/>
      <c r="AL2140" s="227"/>
      <c r="AM2140" s="225"/>
      <c r="AN2140" s="227"/>
      <c r="AO2140" s="227"/>
      <c r="AP2140" s="227"/>
      <c r="AQ2140" s="227"/>
    </row>
    <row r="2141" spans="35:43">
      <c r="AI2141" s="227"/>
      <c r="AJ2141" s="227"/>
      <c r="AK2141" s="227"/>
      <c r="AL2141" s="227"/>
      <c r="AM2141" s="225"/>
      <c r="AN2141" s="227"/>
      <c r="AO2141" s="227"/>
      <c r="AP2141" s="227"/>
      <c r="AQ2141" s="227"/>
    </row>
    <row r="2142" spans="35:43">
      <c r="AI2142" s="227"/>
      <c r="AJ2142" s="227"/>
      <c r="AK2142" s="227"/>
      <c r="AL2142" s="227"/>
      <c r="AM2142" s="225"/>
      <c r="AN2142" s="227"/>
      <c r="AO2142" s="227"/>
      <c r="AP2142" s="227"/>
      <c r="AQ2142" s="227"/>
    </row>
    <row r="2143" spans="35:43">
      <c r="AI2143" s="227"/>
      <c r="AJ2143" s="227"/>
      <c r="AK2143" s="227"/>
      <c r="AL2143" s="227"/>
      <c r="AM2143" s="225"/>
      <c r="AN2143" s="227"/>
      <c r="AO2143" s="227"/>
      <c r="AP2143" s="227"/>
      <c r="AQ2143" s="227"/>
    </row>
    <row r="2144" spans="35:43">
      <c r="AI2144" s="227"/>
      <c r="AJ2144" s="227"/>
      <c r="AK2144" s="227"/>
      <c r="AL2144" s="227"/>
      <c r="AM2144" s="225"/>
      <c r="AN2144" s="227"/>
      <c r="AO2144" s="227"/>
      <c r="AP2144" s="227"/>
      <c r="AQ2144" s="227"/>
    </row>
    <row r="2145" spans="35:43">
      <c r="AI2145" s="227"/>
      <c r="AJ2145" s="227"/>
      <c r="AK2145" s="227"/>
      <c r="AL2145" s="227"/>
      <c r="AM2145" s="225"/>
      <c r="AN2145" s="227"/>
      <c r="AO2145" s="227"/>
      <c r="AP2145" s="227"/>
      <c r="AQ2145" s="227"/>
    </row>
    <row r="2146" spans="35:43">
      <c r="AI2146" s="227"/>
      <c r="AJ2146" s="227"/>
      <c r="AK2146" s="227"/>
      <c r="AL2146" s="227"/>
      <c r="AM2146" s="225"/>
      <c r="AN2146" s="227"/>
      <c r="AO2146" s="227"/>
      <c r="AP2146" s="227"/>
      <c r="AQ2146" s="227"/>
    </row>
    <row r="2147" spans="35:43">
      <c r="AI2147" s="227"/>
      <c r="AJ2147" s="227"/>
      <c r="AK2147" s="227"/>
      <c r="AL2147" s="227"/>
      <c r="AM2147" s="225"/>
      <c r="AN2147" s="227"/>
      <c r="AO2147" s="227"/>
      <c r="AP2147" s="227"/>
      <c r="AQ2147" s="227"/>
    </row>
    <row r="2148" spans="35:43">
      <c r="AI2148" s="227"/>
      <c r="AJ2148" s="227"/>
      <c r="AK2148" s="227"/>
      <c r="AL2148" s="227"/>
      <c r="AM2148" s="225"/>
      <c r="AN2148" s="227"/>
      <c r="AO2148" s="227"/>
      <c r="AP2148" s="227"/>
      <c r="AQ2148" s="227"/>
    </row>
    <row r="2149" spans="35:43">
      <c r="AI2149" s="227"/>
      <c r="AJ2149" s="227"/>
      <c r="AK2149" s="227"/>
      <c r="AL2149" s="227"/>
      <c r="AM2149" s="225"/>
      <c r="AN2149" s="227"/>
      <c r="AO2149" s="227"/>
      <c r="AP2149" s="227"/>
      <c r="AQ2149" s="227"/>
    </row>
    <row r="2150" spans="35:43">
      <c r="AI2150" s="227"/>
      <c r="AJ2150" s="227"/>
      <c r="AK2150" s="227"/>
      <c r="AL2150" s="227"/>
      <c r="AM2150" s="225"/>
      <c r="AN2150" s="227"/>
      <c r="AO2150" s="227"/>
      <c r="AP2150" s="227"/>
      <c r="AQ2150" s="227"/>
    </row>
    <row r="2151" spans="35:43">
      <c r="AI2151" s="227"/>
      <c r="AJ2151" s="227"/>
      <c r="AK2151" s="227"/>
      <c r="AL2151" s="227"/>
      <c r="AM2151" s="225"/>
      <c r="AN2151" s="227"/>
      <c r="AO2151" s="227"/>
      <c r="AP2151" s="227"/>
      <c r="AQ2151" s="227"/>
    </row>
    <row r="2152" spans="35:43">
      <c r="AI2152" s="227"/>
      <c r="AJ2152" s="227"/>
      <c r="AK2152" s="227"/>
      <c r="AL2152" s="227"/>
      <c r="AM2152" s="225"/>
      <c r="AN2152" s="227"/>
      <c r="AO2152" s="227"/>
      <c r="AP2152" s="227"/>
      <c r="AQ2152" s="227"/>
    </row>
    <row r="2153" spans="35:43">
      <c r="AI2153" s="227"/>
      <c r="AJ2153" s="227"/>
      <c r="AK2153" s="227"/>
      <c r="AL2153" s="227"/>
      <c r="AM2153" s="225"/>
      <c r="AN2153" s="227"/>
      <c r="AO2153" s="227"/>
      <c r="AP2153" s="227"/>
      <c r="AQ2153" s="227"/>
    </row>
    <row r="2154" spans="35:43">
      <c r="AI2154" s="227"/>
      <c r="AJ2154" s="227"/>
      <c r="AK2154" s="227"/>
      <c r="AL2154" s="227"/>
      <c r="AM2154" s="225"/>
      <c r="AN2154" s="227"/>
      <c r="AO2154" s="227"/>
      <c r="AP2154" s="227"/>
      <c r="AQ2154" s="227"/>
    </row>
    <row r="2155" spans="35:43">
      <c r="AI2155" s="227"/>
      <c r="AJ2155" s="227"/>
      <c r="AK2155" s="227"/>
      <c r="AL2155" s="227"/>
      <c r="AM2155" s="225"/>
      <c r="AN2155" s="227"/>
      <c r="AO2155" s="227"/>
      <c r="AP2155" s="227"/>
      <c r="AQ2155" s="227"/>
    </row>
    <row r="2156" spans="35:43">
      <c r="AI2156" s="227"/>
      <c r="AJ2156" s="227"/>
      <c r="AK2156" s="227"/>
      <c r="AL2156" s="227"/>
      <c r="AM2156" s="225"/>
      <c r="AN2156" s="227"/>
      <c r="AO2156" s="227"/>
      <c r="AP2156" s="227"/>
      <c r="AQ2156" s="227"/>
    </row>
    <row r="2157" spans="35:43">
      <c r="AI2157" s="227"/>
      <c r="AJ2157" s="227"/>
      <c r="AK2157" s="227"/>
      <c r="AL2157" s="227"/>
      <c r="AM2157" s="225"/>
      <c r="AN2157" s="227"/>
      <c r="AO2157" s="227"/>
      <c r="AP2157" s="227"/>
      <c r="AQ2157" s="227"/>
    </row>
    <row r="2158" spans="35:43">
      <c r="AI2158" s="227"/>
      <c r="AJ2158" s="227"/>
      <c r="AK2158" s="227"/>
      <c r="AL2158" s="227"/>
      <c r="AM2158" s="225"/>
      <c r="AN2158" s="227"/>
      <c r="AO2158" s="227"/>
      <c r="AP2158" s="227"/>
      <c r="AQ2158" s="227"/>
    </row>
    <row r="2159" spans="35:43">
      <c r="AI2159" s="227"/>
      <c r="AJ2159" s="227"/>
      <c r="AK2159" s="227"/>
      <c r="AL2159" s="227"/>
      <c r="AM2159" s="225"/>
      <c r="AN2159" s="227"/>
      <c r="AO2159" s="227"/>
      <c r="AP2159" s="227"/>
      <c r="AQ2159" s="227"/>
    </row>
    <row r="2160" spans="35:43">
      <c r="AI2160" s="227"/>
      <c r="AJ2160" s="227"/>
      <c r="AK2160" s="227"/>
      <c r="AL2160" s="227"/>
      <c r="AM2160" s="225"/>
      <c r="AN2160" s="227"/>
      <c r="AO2160" s="227"/>
      <c r="AP2160" s="227"/>
      <c r="AQ2160" s="227"/>
    </row>
    <row r="2161" spans="35:43">
      <c r="AI2161" s="227"/>
      <c r="AJ2161" s="227"/>
      <c r="AK2161" s="227"/>
      <c r="AL2161" s="227"/>
      <c r="AM2161" s="225"/>
      <c r="AN2161" s="227"/>
      <c r="AO2161" s="227"/>
      <c r="AP2161" s="227"/>
      <c r="AQ2161" s="227"/>
    </row>
    <row r="2162" spans="35:43">
      <c r="AI2162" s="227"/>
      <c r="AJ2162" s="227"/>
      <c r="AK2162" s="227"/>
      <c r="AL2162" s="227"/>
      <c r="AM2162" s="225"/>
      <c r="AN2162" s="227"/>
      <c r="AO2162" s="227"/>
      <c r="AP2162" s="227"/>
      <c r="AQ2162" s="227"/>
    </row>
    <row r="2163" spans="35:43">
      <c r="AI2163" s="227"/>
      <c r="AJ2163" s="227"/>
      <c r="AK2163" s="227"/>
      <c r="AL2163" s="227"/>
      <c r="AM2163" s="225"/>
      <c r="AN2163" s="227"/>
      <c r="AO2163" s="227"/>
      <c r="AP2163" s="227"/>
      <c r="AQ2163" s="227"/>
    </row>
    <row r="2164" spans="35:43">
      <c r="AI2164" s="227"/>
      <c r="AJ2164" s="227"/>
      <c r="AK2164" s="227"/>
      <c r="AL2164" s="227"/>
      <c r="AM2164" s="225"/>
      <c r="AN2164" s="227"/>
      <c r="AO2164" s="227"/>
      <c r="AP2164" s="227"/>
      <c r="AQ2164" s="227"/>
    </row>
    <row r="2165" spans="35:43">
      <c r="AI2165" s="227"/>
      <c r="AJ2165" s="227"/>
      <c r="AK2165" s="227"/>
      <c r="AL2165" s="227"/>
      <c r="AM2165" s="225"/>
      <c r="AN2165" s="227"/>
      <c r="AO2165" s="227"/>
      <c r="AP2165" s="227"/>
      <c r="AQ2165" s="227"/>
    </row>
    <row r="2166" spans="35:43">
      <c r="AI2166" s="227"/>
      <c r="AJ2166" s="227"/>
      <c r="AK2166" s="227"/>
      <c r="AL2166" s="227"/>
      <c r="AM2166" s="225"/>
      <c r="AN2166" s="227"/>
      <c r="AO2166" s="227"/>
      <c r="AP2166" s="227"/>
      <c r="AQ2166" s="227"/>
    </row>
    <row r="2167" spans="35:43">
      <c r="AI2167" s="227"/>
      <c r="AJ2167" s="227"/>
      <c r="AK2167" s="227"/>
      <c r="AL2167" s="227"/>
      <c r="AM2167" s="225"/>
      <c r="AN2167" s="227"/>
      <c r="AO2167" s="227"/>
      <c r="AP2167" s="227"/>
      <c r="AQ2167" s="227"/>
    </row>
    <row r="2168" spans="35:43">
      <c r="AI2168" s="227"/>
      <c r="AJ2168" s="227"/>
      <c r="AK2168" s="227"/>
      <c r="AL2168" s="227"/>
      <c r="AM2168" s="225"/>
      <c r="AN2168" s="227"/>
      <c r="AO2168" s="227"/>
      <c r="AP2168" s="227"/>
      <c r="AQ2168" s="227"/>
    </row>
    <row r="2169" spans="35:43">
      <c r="AI2169" s="227"/>
      <c r="AJ2169" s="227"/>
      <c r="AK2169" s="227"/>
      <c r="AL2169" s="227"/>
      <c r="AM2169" s="225"/>
      <c r="AN2169" s="227"/>
      <c r="AO2169" s="227"/>
      <c r="AP2169" s="227"/>
      <c r="AQ2169" s="227"/>
    </row>
    <row r="2170" spans="35:43">
      <c r="AI2170" s="227"/>
      <c r="AJ2170" s="227"/>
      <c r="AK2170" s="227"/>
      <c r="AL2170" s="227"/>
      <c r="AM2170" s="225"/>
      <c r="AN2170" s="227"/>
      <c r="AO2170" s="227"/>
      <c r="AP2170" s="227"/>
      <c r="AQ2170" s="227"/>
    </row>
    <row r="2171" spans="35:43">
      <c r="AI2171" s="227"/>
      <c r="AJ2171" s="227"/>
      <c r="AK2171" s="227"/>
      <c r="AL2171" s="227"/>
      <c r="AM2171" s="225"/>
      <c r="AN2171" s="227"/>
      <c r="AO2171" s="227"/>
      <c r="AP2171" s="227"/>
      <c r="AQ2171" s="227"/>
    </row>
    <row r="2172" spans="35:43">
      <c r="AI2172" s="227"/>
      <c r="AJ2172" s="227"/>
      <c r="AK2172" s="227"/>
      <c r="AL2172" s="227"/>
      <c r="AM2172" s="225"/>
      <c r="AN2172" s="227"/>
      <c r="AO2172" s="227"/>
      <c r="AP2172" s="227"/>
      <c r="AQ2172" s="227"/>
    </row>
    <row r="2173" spans="35:43">
      <c r="AI2173" s="227"/>
      <c r="AJ2173" s="227"/>
      <c r="AK2173" s="227"/>
      <c r="AL2173" s="227"/>
      <c r="AM2173" s="225"/>
      <c r="AN2173" s="227"/>
      <c r="AO2173" s="227"/>
      <c r="AP2173" s="227"/>
      <c r="AQ2173" s="227"/>
    </row>
    <row r="2174" spans="35:43">
      <c r="AI2174" s="227"/>
      <c r="AJ2174" s="227"/>
      <c r="AK2174" s="227"/>
      <c r="AL2174" s="227"/>
      <c r="AM2174" s="225"/>
      <c r="AN2174" s="227"/>
      <c r="AO2174" s="227"/>
      <c r="AP2174" s="227"/>
      <c r="AQ2174" s="227"/>
    </row>
    <row r="2175" spans="35:43">
      <c r="AI2175" s="227"/>
      <c r="AJ2175" s="227"/>
      <c r="AK2175" s="227"/>
      <c r="AL2175" s="227"/>
      <c r="AM2175" s="225"/>
      <c r="AN2175" s="227"/>
      <c r="AO2175" s="227"/>
      <c r="AP2175" s="227"/>
      <c r="AQ2175" s="227"/>
    </row>
    <row r="2176" spans="35:43">
      <c r="AI2176" s="227"/>
      <c r="AJ2176" s="227"/>
      <c r="AK2176" s="227"/>
      <c r="AL2176" s="227"/>
      <c r="AM2176" s="225"/>
      <c r="AN2176" s="227"/>
      <c r="AO2176" s="227"/>
      <c r="AP2176" s="227"/>
      <c r="AQ2176" s="227"/>
    </row>
    <row r="2177" spans="35:43">
      <c r="AI2177" s="227"/>
      <c r="AJ2177" s="227"/>
      <c r="AK2177" s="227"/>
      <c r="AL2177" s="227"/>
      <c r="AM2177" s="225"/>
      <c r="AN2177" s="227"/>
      <c r="AO2177" s="227"/>
      <c r="AP2177" s="227"/>
      <c r="AQ2177" s="227"/>
    </row>
    <row r="2178" spans="35:43">
      <c r="AI2178" s="227"/>
      <c r="AJ2178" s="227"/>
      <c r="AK2178" s="227"/>
      <c r="AL2178" s="227"/>
      <c r="AM2178" s="225"/>
      <c r="AN2178" s="227"/>
      <c r="AO2178" s="227"/>
      <c r="AP2178" s="227"/>
      <c r="AQ2178" s="227"/>
    </row>
    <row r="2179" spans="35:43">
      <c r="AI2179" s="227"/>
      <c r="AJ2179" s="227"/>
      <c r="AK2179" s="227"/>
      <c r="AL2179" s="227"/>
      <c r="AM2179" s="225"/>
      <c r="AN2179" s="227"/>
      <c r="AO2179" s="227"/>
      <c r="AP2179" s="227"/>
      <c r="AQ2179" s="227"/>
    </row>
    <row r="2180" spans="35:43">
      <c r="AI2180" s="227"/>
      <c r="AJ2180" s="227"/>
      <c r="AK2180" s="227"/>
      <c r="AL2180" s="227"/>
      <c r="AM2180" s="225"/>
      <c r="AN2180" s="227"/>
      <c r="AO2180" s="227"/>
      <c r="AP2180" s="227"/>
      <c r="AQ2180" s="227"/>
    </row>
    <row r="2181" spans="35:43">
      <c r="AI2181" s="227"/>
      <c r="AJ2181" s="227"/>
      <c r="AK2181" s="227"/>
      <c r="AL2181" s="227"/>
      <c r="AM2181" s="225"/>
      <c r="AN2181" s="227"/>
      <c r="AO2181" s="227"/>
      <c r="AP2181" s="227"/>
      <c r="AQ2181" s="227"/>
    </row>
    <row r="2182" spans="35:43">
      <c r="AI2182" s="227"/>
      <c r="AJ2182" s="227"/>
      <c r="AK2182" s="227"/>
      <c r="AL2182" s="227"/>
      <c r="AM2182" s="225"/>
      <c r="AN2182" s="227"/>
      <c r="AO2182" s="227"/>
      <c r="AP2182" s="227"/>
      <c r="AQ2182" s="227"/>
    </row>
    <row r="2183" spans="35:43">
      <c r="AI2183" s="227"/>
      <c r="AJ2183" s="227"/>
      <c r="AK2183" s="227"/>
      <c r="AL2183" s="227"/>
      <c r="AM2183" s="225"/>
      <c r="AN2183" s="227"/>
      <c r="AO2183" s="227"/>
      <c r="AP2183" s="227"/>
      <c r="AQ2183" s="227"/>
    </row>
    <row r="2184" spans="35:43">
      <c r="AI2184" s="227"/>
      <c r="AJ2184" s="227"/>
      <c r="AK2184" s="227"/>
      <c r="AL2184" s="227"/>
      <c r="AM2184" s="225"/>
      <c r="AN2184" s="227"/>
      <c r="AO2184" s="227"/>
      <c r="AP2184" s="227"/>
      <c r="AQ2184" s="227"/>
    </row>
    <row r="2185" spans="35:43">
      <c r="AI2185" s="227"/>
      <c r="AJ2185" s="227"/>
      <c r="AK2185" s="227"/>
      <c r="AL2185" s="227"/>
      <c r="AM2185" s="225"/>
      <c r="AN2185" s="227"/>
      <c r="AO2185" s="227"/>
      <c r="AP2185" s="227"/>
      <c r="AQ2185" s="227"/>
    </row>
    <row r="2186" spans="35:43">
      <c r="AI2186" s="227"/>
      <c r="AJ2186" s="227"/>
      <c r="AK2186" s="227"/>
      <c r="AL2186" s="227"/>
      <c r="AM2186" s="225"/>
      <c r="AN2186" s="227"/>
      <c r="AO2186" s="227"/>
      <c r="AP2186" s="227"/>
      <c r="AQ2186" s="227"/>
    </row>
    <row r="2187" spans="35:43">
      <c r="AI2187" s="227"/>
      <c r="AJ2187" s="227"/>
      <c r="AK2187" s="227"/>
      <c r="AL2187" s="227"/>
      <c r="AM2187" s="225"/>
      <c r="AN2187" s="227"/>
      <c r="AO2187" s="227"/>
      <c r="AP2187" s="227"/>
      <c r="AQ2187" s="227"/>
    </row>
    <row r="2188" spans="35:43">
      <c r="AI2188" s="227"/>
      <c r="AJ2188" s="227"/>
      <c r="AK2188" s="227"/>
      <c r="AL2188" s="227"/>
      <c r="AM2188" s="225"/>
      <c r="AN2188" s="227"/>
      <c r="AO2188" s="227"/>
      <c r="AP2188" s="227"/>
      <c r="AQ2188" s="227"/>
    </row>
    <row r="2189" spans="35:43">
      <c r="AI2189" s="227"/>
      <c r="AJ2189" s="227"/>
      <c r="AK2189" s="227"/>
      <c r="AL2189" s="227"/>
      <c r="AM2189" s="225"/>
      <c r="AN2189" s="227"/>
      <c r="AO2189" s="227"/>
      <c r="AP2189" s="227"/>
      <c r="AQ2189" s="227"/>
    </row>
    <row r="2190" spans="35:43">
      <c r="AI2190" s="227"/>
      <c r="AJ2190" s="227"/>
      <c r="AK2190" s="227"/>
      <c r="AL2190" s="227"/>
      <c r="AM2190" s="225"/>
      <c r="AN2190" s="227"/>
      <c r="AO2190" s="227"/>
      <c r="AP2190" s="227"/>
      <c r="AQ2190" s="227"/>
    </row>
    <row r="2191" spans="35:43">
      <c r="AI2191" s="227"/>
      <c r="AJ2191" s="227"/>
      <c r="AK2191" s="227"/>
      <c r="AL2191" s="227"/>
      <c r="AM2191" s="225"/>
      <c r="AN2191" s="227"/>
      <c r="AO2191" s="227"/>
      <c r="AP2191" s="227"/>
      <c r="AQ2191" s="227"/>
    </row>
    <row r="2192" spans="35:43">
      <c r="AI2192" s="227"/>
      <c r="AJ2192" s="227"/>
      <c r="AK2192" s="227"/>
      <c r="AL2192" s="227"/>
      <c r="AM2192" s="225"/>
      <c r="AN2192" s="227"/>
      <c r="AO2192" s="227"/>
      <c r="AP2192" s="227"/>
      <c r="AQ2192" s="227"/>
    </row>
    <row r="2193" spans="1:43">
      <c r="AI2193" s="227"/>
      <c r="AJ2193" s="227"/>
      <c r="AK2193" s="227"/>
      <c r="AL2193" s="227"/>
      <c r="AM2193" s="225"/>
      <c r="AN2193" s="227"/>
      <c r="AO2193" s="227"/>
      <c r="AP2193" s="227"/>
      <c r="AQ2193" s="227"/>
    </row>
    <row r="2194" spans="1:43">
      <c r="AI2194" s="227"/>
      <c r="AJ2194" s="227"/>
      <c r="AK2194" s="227"/>
      <c r="AL2194" s="227"/>
      <c r="AM2194" s="225"/>
      <c r="AN2194" s="227"/>
      <c r="AO2194" s="227"/>
      <c r="AP2194" s="227"/>
      <c r="AQ2194" s="227"/>
    </row>
    <row r="2195" spans="1:43">
      <c r="AI2195" s="227"/>
      <c r="AJ2195" s="227"/>
      <c r="AK2195" s="227"/>
      <c r="AL2195" s="227"/>
      <c r="AM2195" s="225"/>
      <c r="AN2195" s="227"/>
      <c r="AO2195" s="227"/>
      <c r="AP2195" s="227"/>
      <c r="AQ2195" s="227"/>
    </row>
    <row r="2196" spans="1:43">
      <c r="AI2196" s="430"/>
      <c r="AJ2196" s="430"/>
      <c r="AK2196" s="430"/>
      <c r="AL2196" s="430"/>
      <c r="AM2196" s="431"/>
      <c r="AN2196" s="430"/>
      <c r="AO2196" s="430"/>
      <c r="AP2196" s="430"/>
      <c r="AQ2196" s="430"/>
    </row>
    <row r="2197" spans="1:43">
      <c r="AI2197" s="430"/>
      <c r="AJ2197" s="430"/>
      <c r="AK2197" s="430"/>
      <c r="AL2197" s="430"/>
      <c r="AM2197" s="431"/>
      <c r="AN2197" s="430"/>
      <c r="AO2197" s="430"/>
      <c r="AP2197" s="430"/>
      <c r="AQ2197" s="430"/>
    </row>
    <row r="2198" spans="1:43">
      <c r="AI2198" s="430"/>
      <c r="AJ2198" s="430"/>
      <c r="AK2198" s="430"/>
      <c r="AL2198" s="430"/>
      <c r="AM2198" s="431"/>
      <c r="AN2198" s="430"/>
      <c r="AO2198" s="430"/>
      <c r="AP2198" s="430"/>
      <c r="AQ2198" s="430"/>
    </row>
    <row r="2199" spans="1:43">
      <c r="A2199" s="430"/>
      <c r="B2199" s="430"/>
      <c r="AI2199" s="430"/>
      <c r="AJ2199" s="430"/>
      <c r="AK2199" s="430"/>
      <c r="AL2199" s="430"/>
      <c r="AM2199" s="431"/>
      <c r="AN2199" s="430"/>
      <c r="AO2199" s="430"/>
      <c r="AP2199" s="430"/>
      <c r="AQ2199" s="430"/>
    </row>
    <row r="2200" spans="1:43">
      <c r="A2200" s="430"/>
      <c r="B2200" s="430"/>
      <c r="AI2200" s="430"/>
      <c r="AJ2200" s="430"/>
      <c r="AK2200" s="430"/>
      <c r="AL2200" s="430"/>
      <c r="AM2200" s="431"/>
      <c r="AN2200" s="430"/>
      <c r="AO2200" s="430"/>
      <c r="AP2200" s="430"/>
      <c r="AQ2200" s="430"/>
    </row>
    <row r="2201" spans="1:43">
      <c r="A2201" s="430"/>
      <c r="B2201" s="430"/>
      <c r="AI2201" s="430"/>
      <c r="AJ2201" s="430"/>
      <c r="AK2201" s="430"/>
      <c r="AL2201" s="430"/>
      <c r="AM2201" s="431"/>
      <c r="AN2201" s="430"/>
      <c r="AO2201" s="430"/>
      <c r="AP2201" s="430"/>
      <c r="AQ2201" s="430"/>
    </row>
    <row r="2202" spans="1:43">
      <c r="A2202" s="430"/>
      <c r="B2202" s="430"/>
      <c r="AI2202" s="430"/>
      <c r="AJ2202" s="430"/>
      <c r="AK2202" s="430"/>
      <c r="AL2202" s="430"/>
      <c r="AM2202" s="431"/>
      <c r="AN2202" s="430"/>
      <c r="AO2202" s="430"/>
      <c r="AP2202" s="430"/>
      <c r="AQ2202" s="430"/>
    </row>
    <row r="2203" spans="1:43">
      <c r="A2203" s="430"/>
      <c r="B2203" s="430"/>
      <c r="AI2203" s="227"/>
      <c r="AJ2203" s="227"/>
      <c r="AK2203" s="227"/>
      <c r="AL2203" s="227"/>
      <c r="AM2203" s="225"/>
      <c r="AN2203" s="227"/>
      <c r="AO2203" s="227"/>
      <c r="AP2203" s="227"/>
      <c r="AQ2203" s="227"/>
    </row>
    <row r="2204" spans="1:43">
      <c r="A2204" s="430"/>
      <c r="B2204" s="430"/>
      <c r="AI2204" s="430"/>
      <c r="AJ2204" s="430"/>
      <c r="AK2204" s="430"/>
      <c r="AL2204" s="430"/>
      <c r="AM2204" s="431"/>
      <c r="AN2204" s="430"/>
      <c r="AO2204" s="430"/>
      <c r="AP2204" s="430"/>
      <c r="AQ2204" s="430"/>
    </row>
    <row r="2205" spans="1:43">
      <c r="A2205" s="430"/>
      <c r="B2205" s="430"/>
      <c r="AI2205" s="430"/>
      <c r="AJ2205" s="430"/>
      <c r="AK2205" s="430"/>
      <c r="AL2205" s="430"/>
      <c r="AM2205" s="431"/>
      <c r="AN2205" s="430"/>
      <c r="AO2205" s="430"/>
      <c r="AP2205" s="430"/>
      <c r="AQ2205" s="430"/>
    </row>
    <row r="2206" spans="1:43">
      <c r="AI2206" s="430"/>
      <c r="AJ2206" s="430"/>
      <c r="AK2206" s="430"/>
      <c r="AL2206" s="430"/>
      <c r="AM2206" s="431"/>
      <c r="AN2206" s="430"/>
      <c r="AO2206" s="430"/>
      <c r="AP2206" s="430"/>
      <c r="AQ2206" s="430"/>
    </row>
    <row r="2207" spans="1:43">
      <c r="W2207" s="430"/>
      <c r="X2207" s="430"/>
      <c r="AI2207" s="430"/>
      <c r="AJ2207" s="430"/>
      <c r="AK2207" s="430"/>
      <c r="AL2207" s="430"/>
      <c r="AM2207" s="431"/>
      <c r="AN2207" s="430"/>
      <c r="AO2207" s="430"/>
      <c r="AP2207" s="430"/>
      <c r="AQ2207" s="430"/>
    </row>
    <row r="2208" spans="1:43">
      <c r="W2208" s="430"/>
      <c r="X2208" s="430"/>
      <c r="AI2208" s="430"/>
      <c r="AJ2208" s="430"/>
      <c r="AK2208" s="430"/>
      <c r="AL2208" s="430"/>
      <c r="AM2208" s="431"/>
      <c r="AN2208" s="430"/>
      <c r="AO2208" s="430"/>
      <c r="AP2208" s="430"/>
      <c r="AQ2208" s="430"/>
    </row>
    <row r="2209" spans="23:43">
      <c r="W2209" s="430"/>
      <c r="X2209" s="430"/>
      <c r="AI2209" s="430"/>
      <c r="AJ2209" s="430"/>
      <c r="AK2209" s="430"/>
      <c r="AL2209" s="430"/>
      <c r="AM2209" s="431"/>
      <c r="AN2209" s="430"/>
      <c r="AO2209" s="430"/>
      <c r="AP2209" s="430"/>
      <c r="AQ2209" s="430"/>
    </row>
    <row r="2210" spans="23:43">
      <c r="W2210" s="430"/>
      <c r="X2210" s="430"/>
      <c r="AI2210" s="430"/>
      <c r="AJ2210" s="430"/>
      <c r="AK2210" s="430"/>
      <c r="AL2210" s="430"/>
      <c r="AM2210" s="431"/>
      <c r="AN2210" s="430"/>
      <c r="AO2210" s="430"/>
      <c r="AP2210" s="430"/>
      <c r="AQ2210" s="430"/>
    </row>
    <row r="2211" spans="23:43">
      <c r="W2211" s="430"/>
      <c r="X2211" s="430"/>
      <c r="AI2211" s="227"/>
      <c r="AJ2211" s="227"/>
      <c r="AK2211" s="227"/>
      <c r="AL2211" s="227"/>
      <c r="AM2211" s="225"/>
      <c r="AN2211" s="227"/>
      <c r="AO2211" s="227"/>
      <c r="AP2211" s="227"/>
      <c r="AQ2211" s="227"/>
    </row>
    <row r="2212" spans="23:43">
      <c r="W2212" s="430"/>
      <c r="X2212" s="430"/>
      <c r="AI2212" s="227"/>
      <c r="AJ2212" s="227"/>
      <c r="AK2212" s="227"/>
      <c r="AL2212" s="227"/>
      <c r="AM2212" s="225"/>
      <c r="AN2212" s="227"/>
      <c r="AO2212" s="227"/>
      <c r="AP2212" s="227"/>
      <c r="AQ2212" s="227"/>
    </row>
    <row r="2213" spans="23:43">
      <c r="W2213" s="430"/>
      <c r="X2213" s="430"/>
      <c r="AI2213" s="227"/>
      <c r="AJ2213" s="227"/>
      <c r="AK2213" s="227"/>
      <c r="AL2213" s="227"/>
      <c r="AM2213" s="225"/>
      <c r="AN2213" s="227"/>
      <c r="AO2213" s="227"/>
      <c r="AP2213" s="227"/>
      <c r="AQ2213" s="227"/>
    </row>
    <row r="2214" spans="23:43">
      <c r="AI2214" s="227"/>
      <c r="AJ2214" s="227"/>
      <c r="AK2214" s="227"/>
      <c r="AL2214" s="227"/>
      <c r="AM2214" s="225"/>
      <c r="AN2214" s="227"/>
      <c r="AO2214" s="227"/>
      <c r="AP2214" s="227"/>
      <c r="AQ2214" s="227"/>
    </row>
    <row r="2215" spans="23:43">
      <c r="AI2215" s="227"/>
      <c r="AJ2215" s="227"/>
      <c r="AK2215" s="227"/>
      <c r="AL2215" s="227"/>
      <c r="AM2215" s="225"/>
      <c r="AN2215" s="227"/>
      <c r="AO2215" s="227"/>
      <c r="AP2215" s="227"/>
      <c r="AQ2215" s="227"/>
    </row>
    <row r="2216" spans="23:43">
      <c r="AI2216" s="227"/>
      <c r="AJ2216" s="227"/>
      <c r="AK2216" s="227"/>
      <c r="AL2216" s="227"/>
      <c r="AM2216" s="225"/>
      <c r="AN2216" s="227"/>
      <c r="AO2216" s="227"/>
      <c r="AP2216" s="227"/>
      <c r="AQ2216" s="227"/>
    </row>
    <row r="2217" spans="23:43">
      <c r="AI2217" s="227"/>
      <c r="AJ2217" s="227"/>
      <c r="AK2217" s="227"/>
      <c r="AL2217" s="227"/>
      <c r="AM2217" s="225"/>
      <c r="AN2217" s="227"/>
      <c r="AO2217" s="227"/>
      <c r="AP2217" s="227"/>
      <c r="AQ2217" s="227"/>
    </row>
    <row r="2218" spans="23:43">
      <c r="AI2218" s="227"/>
      <c r="AJ2218" s="227"/>
      <c r="AK2218" s="227"/>
      <c r="AL2218" s="227"/>
      <c r="AM2218" s="225"/>
      <c r="AN2218" s="227"/>
      <c r="AO2218" s="227"/>
      <c r="AP2218" s="227"/>
      <c r="AQ2218" s="227"/>
    </row>
    <row r="2219" spans="23:43">
      <c r="AI2219" s="227"/>
      <c r="AJ2219" s="227"/>
      <c r="AK2219" s="227"/>
      <c r="AL2219" s="227"/>
      <c r="AM2219" s="225"/>
      <c r="AN2219" s="227"/>
      <c r="AO2219" s="227"/>
      <c r="AP2219" s="227"/>
      <c r="AQ2219" s="227"/>
    </row>
    <row r="2220" spans="23:43">
      <c r="AI2220" s="227"/>
      <c r="AJ2220" s="227"/>
      <c r="AK2220" s="227"/>
      <c r="AL2220" s="227"/>
      <c r="AM2220" s="225"/>
      <c r="AN2220" s="227"/>
      <c r="AO2220" s="227"/>
      <c r="AP2220" s="227"/>
      <c r="AQ2220" s="227"/>
    </row>
    <row r="2221" spans="23:43">
      <c r="AI2221" s="227"/>
      <c r="AJ2221" s="227"/>
      <c r="AK2221" s="227"/>
      <c r="AL2221" s="227"/>
      <c r="AM2221" s="225"/>
      <c r="AN2221" s="227"/>
      <c r="AO2221" s="227"/>
      <c r="AP2221" s="227"/>
      <c r="AQ2221" s="227"/>
    </row>
    <row r="2222" spans="23:43">
      <c r="AI2222" s="227"/>
      <c r="AJ2222" s="227"/>
      <c r="AK2222" s="227"/>
      <c r="AL2222" s="227"/>
      <c r="AM2222" s="225"/>
      <c r="AN2222" s="227"/>
      <c r="AO2222" s="227"/>
      <c r="AP2222" s="227"/>
      <c r="AQ2222" s="227"/>
    </row>
    <row r="2223" spans="23:43">
      <c r="AI2223" s="227"/>
      <c r="AJ2223" s="227"/>
      <c r="AK2223" s="227"/>
      <c r="AL2223" s="227"/>
      <c r="AM2223" s="225"/>
      <c r="AN2223" s="227"/>
      <c r="AO2223" s="227"/>
      <c r="AP2223" s="227"/>
      <c r="AQ2223" s="227"/>
    </row>
    <row r="2224" spans="23:43">
      <c r="AI2224" s="227"/>
      <c r="AJ2224" s="227"/>
      <c r="AK2224" s="227"/>
      <c r="AL2224" s="227"/>
      <c r="AM2224" s="225"/>
      <c r="AN2224" s="227"/>
      <c r="AO2224" s="227"/>
      <c r="AP2224" s="227"/>
      <c r="AQ2224" s="227"/>
    </row>
    <row r="2225" spans="35:43">
      <c r="AI2225" s="227"/>
      <c r="AJ2225" s="227"/>
      <c r="AK2225" s="227"/>
      <c r="AL2225" s="227"/>
      <c r="AM2225" s="225"/>
      <c r="AN2225" s="227"/>
      <c r="AO2225" s="227"/>
      <c r="AP2225" s="227"/>
      <c r="AQ2225" s="227"/>
    </row>
    <row r="2226" spans="35:43">
      <c r="AI2226" s="227"/>
      <c r="AJ2226" s="227"/>
      <c r="AK2226" s="227"/>
      <c r="AL2226" s="227"/>
      <c r="AM2226" s="225"/>
      <c r="AN2226" s="227"/>
      <c r="AO2226" s="227"/>
      <c r="AP2226" s="227"/>
      <c r="AQ2226" s="227"/>
    </row>
    <row r="2227" spans="35:43">
      <c r="AI2227" s="227"/>
      <c r="AJ2227" s="227"/>
      <c r="AK2227" s="227"/>
      <c r="AL2227" s="227"/>
      <c r="AM2227" s="225"/>
      <c r="AN2227" s="227"/>
      <c r="AO2227" s="227"/>
      <c r="AP2227" s="227"/>
      <c r="AQ2227" s="227"/>
    </row>
    <row r="2228" spans="35:43">
      <c r="AI2228" s="227"/>
      <c r="AJ2228" s="227"/>
      <c r="AK2228" s="227"/>
      <c r="AL2228" s="227"/>
      <c r="AM2228" s="225"/>
      <c r="AN2228" s="227"/>
      <c r="AO2228" s="227"/>
      <c r="AP2228" s="227"/>
      <c r="AQ2228" s="227"/>
    </row>
    <row r="2229" spans="35:43">
      <c r="AI2229" s="227"/>
      <c r="AJ2229" s="227"/>
      <c r="AK2229" s="227"/>
      <c r="AL2229" s="227"/>
      <c r="AM2229" s="225"/>
      <c r="AN2229" s="227"/>
      <c r="AO2229" s="227"/>
      <c r="AP2229" s="227"/>
      <c r="AQ2229" s="227"/>
    </row>
    <row r="2230" spans="35:43">
      <c r="AI2230" s="227"/>
      <c r="AJ2230" s="227"/>
      <c r="AK2230" s="227"/>
      <c r="AL2230" s="227"/>
      <c r="AM2230" s="225"/>
      <c r="AN2230" s="227"/>
      <c r="AO2230" s="227"/>
      <c r="AP2230" s="227"/>
      <c r="AQ2230" s="227"/>
    </row>
    <row r="2231" spans="35:43">
      <c r="AI2231" s="227"/>
      <c r="AJ2231" s="227"/>
      <c r="AK2231" s="227"/>
      <c r="AL2231" s="227"/>
      <c r="AM2231" s="225"/>
      <c r="AN2231" s="227"/>
      <c r="AO2231" s="227"/>
      <c r="AP2231" s="227"/>
      <c r="AQ2231" s="227"/>
    </row>
    <row r="2232" spans="35:43">
      <c r="AI2232" s="227"/>
      <c r="AJ2232" s="227"/>
      <c r="AK2232" s="227"/>
      <c r="AL2232" s="227"/>
      <c r="AM2232" s="225"/>
      <c r="AN2232" s="227"/>
      <c r="AO2232" s="227"/>
      <c r="AP2232" s="227"/>
      <c r="AQ2232" s="227"/>
    </row>
    <row r="2233" spans="35:43">
      <c r="AI2233" s="227"/>
      <c r="AJ2233" s="227"/>
      <c r="AK2233" s="227"/>
      <c r="AL2233" s="227"/>
      <c r="AM2233" s="225"/>
      <c r="AN2233" s="227"/>
      <c r="AO2233" s="227"/>
      <c r="AP2233" s="227"/>
      <c r="AQ2233" s="227"/>
    </row>
    <row r="2234" spans="35:43">
      <c r="AI2234" s="227"/>
      <c r="AJ2234" s="227"/>
      <c r="AK2234" s="227"/>
      <c r="AL2234" s="227"/>
      <c r="AM2234" s="225"/>
      <c r="AN2234" s="227"/>
      <c r="AO2234" s="227"/>
      <c r="AP2234" s="227"/>
      <c r="AQ2234" s="227"/>
    </row>
    <row r="2235" spans="35:43">
      <c r="AI2235" s="227"/>
      <c r="AJ2235" s="227"/>
      <c r="AK2235" s="227"/>
      <c r="AL2235" s="227"/>
      <c r="AM2235" s="225"/>
      <c r="AN2235" s="227"/>
      <c r="AO2235" s="227"/>
      <c r="AP2235" s="227"/>
      <c r="AQ2235" s="227"/>
    </row>
    <row r="2236" spans="35:43">
      <c r="AI2236" s="227"/>
      <c r="AJ2236" s="227"/>
      <c r="AK2236" s="227"/>
      <c r="AL2236" s="227"/>
      <c r="AM2236" s="225"/>
      <c r="AN2236" s="227"/>
      <c r="AO2236" s="227"/>
      <c r="AP2236" s="227"/>
      <c r="AQ2236" s="227"/>
    </row>
    <row r="2237" spans="35:43">
      <c r="AI2237" s="227"/>
      <c r="AJ2237" s="227"/>
      <c r="AK2237" s="227"/>
      <c r="AL2237" s="227"/>
      <c r="AM2237" s="225"/>
      <c r="AN2237" s="227"/>
      <c r="AO2237" s="227"/>
      <c r="AP2237" s="227"/>
      <c r="AQ2237" s="227"/>
    </row>
    <row r="2238" spans="35:43">
      <c r="AI2238" s="227"/>
      <c r="AJ2238" s="227"/>
      <c r="AK2238" s="227"/>
      <c r="AL2238" s="227"/>
      <c r="AM2238" s="225"/>
      <c r="AN2238" s="227"/>
      <c r="AO2238" s="227"/>
      <c r="AP2238" s="227"/>
      <c r="AQ2238" s="227"/>
    </row>
    <row r="2239" spans="35:43">
      <c r="AI2239" s="227"/>
      <c r="AJ2239" s="227"/>
      <c r="AK2239" s="227"/>
      <c r="AL2239" s="227"/>
      <c r="AM2239" s="225"/>
      <c r="AN2239" s="227"/>
      <c r="AO2239" s="227"/>
      <c r="AP2239" s="227"/>
      <c r="AQ2239" s="227"/>
    </row>
    <row r="2240" spans="35:43">
      <c r="AI2240" s="227"/>
      <c r="AJ2240" s="227"/>
      <c r="AK2240" s="227"/>
      <c r="AL2240" s="227"/>
      <c r="AM2240" s="225"/>
      <c r="AN2240" s="227"/>
      <c r="AO2240" s="227"/>
      <c r="AP2240" s="227"/>
      <c r="AQ2240" s="227"/>
    </row>
    <row r="2241" spans="35:43">
      <c r="AI2241" s="227"/>
      <c r="AJ2241" s="227"/>
      <c r="AK2241" s="227"/>
      <c r="AL2241" s="227"/>
      <c r="AM2241" s="225"/>
      <c r="AN2241" s="227"/>
      <c r="AO2241" s="227"/>
      <c r="AP2241" s="227"/>
      <c r="AQ2241" s="227"/>
    </row>
    <row r="2242" spans="35:43">
      <c r="AI2242" s="227"/>
      <c r="AJ2242" s="227"/>
      <c r="AK2242" s="227"/>
      <c r="AL2242" s="227"/>
      <c r="AM2242" s="225"/>
      <c r="AN2242" s="227"/>
      <c r="AO2242" s="227"/>
      <c r="AP2242" s="227"/>
      <c r="AQ2242" s="227"/>
    </row>
    <row r="2243" spans="35:43">
      <c r="AI2243" s="227"/>
      <c r="AJ2243" s="227"/>
      <c r="AK2243" s="227"/>
      <c r="AL2243" s="227"/>
      <c r="AM2243" s="225"/>
      <c r="AN2243" s="227"/>
      <c r="AO2243" s="227"/>
      <c r="AP2243" s="227"/>
      <c r="AQ2243" s="227"/>
    </row>
    <row r="2244" spans="35:43">
      <c r="AI2244" s="227"/>
      <c r="AJ2244" s="227"/>
      <c r="AK2244" s="227"/>
      <c r="AL2244" s="227"/>
      <c r="AM2244" s="225"/>
      <c r="AN2244" s="227"/>
      <c r="AO2244" s="227"/>
      <c r="AP2244" s="227"/>
      <c r="AQ2244" s="227"/>
    </row>
    <row r="2245" spans="35:43">
      <c r="AI2245" s="227"/>
      <c r="AJ2245" s="227"/>
      <c r="AK2245" s="227"/>
      <c r="AL2245" s="227"/>
      <c r="AM2245" s="225"/>
      <c r="AN2245" s="227"/>
      <c r="AO2245" s="227"/>
      <c r="AP2245" s="227"/>
      <c r="AQ2245" s="227"/>
    </row>
    <row r="2246" spans="35:43">
      <c r="AI2246" s="227"/>
      <c r="AJ2246" s="227"/>
      <c r="AK2246" s="227"/>
      <c r="AL2246" s="227"/>
      <c r="AM2246" s="225"/>
      <c r="AN2246" s="227"/>
      <c r="AO2246" s="227"/>
      <c r="AP2246" s="227"/>
      <c r="AQ2246" s="227"/>
    </row>
    <row r="2247" spans="35:43">
      <c r="AI2247" s="227"/>
      <c r="AJ2247" s="227"/>
      <c r="AK2247" s="227"/>
      <c r="AL2247" s="227"/>
      <c r="AM2247" s="225"/>
      <c r="AN2247" s="227"/>
      <c r="AO2247" s="227"/>
      <c r="AP2247" s="227"/>
      <c r="AQ2247" s="227"/>
    </row>
    <row r="2248" spans="35:43">
      <c r="AI2248" s="227"/>
      <c r="AJ2248" s="227"/>
      <c r="AK2248" s="227"/>
      <c r="AL2248" s="227"/>
      <c r="AM2248" s="225"/>
      <c r="AN2248" s="227"/>
      <c r="AO2248" s="227"/>
      <c r="AP2248" s="227"/>
      <c r="AQ2248" s="227"/>
    </row>
    <row r="2249" spans="35:43">
      <c r="AI2249" s="227"/>
      <c r="AJ2249" s="227"/>
      <c r="AK2249" s="227"/>
      <c r="AL2249" s="227"/>
      <c r="AM2249" s="225"/>
      <c r="AN2249" s="227"/>
      <c r="AO2249" s="227"/>
      <c r="AP2249" s="227"/>
      <c r="AQ2249" s="227"/>
    </row>
    <row r="2250" spans="35:43">
      <c r="AI2250" s="227"/>
      <c r="AJ2250" s="227"/>
      <c r="AK2250" s="227"/>
      <c r="AL2250" s="227"/>
      <c r="AM2250" s="225"/>
      <c r="AN2250" s="227"/>
      <c r="AO2250" s="227"/>
      <c r="AP2250" s="227"/>
      <c r="AQ2250" s="227"/>
    </row>
    <row r="2251" spans="35:43">
      <c r="AI2251" s="227"/>
      <c r="AJ2251" s="227"/>
      <c r="AK2251" s="227"/>
      <c r="AL2251" s="227"/>
      <c r="AM2251" s="225"/>
      <c r="AN2251" s="227"/>
      <c r="AO2251" s="227"/>
      <c r="AP2251" s="227"/>
      <c r="AQ2251" s="227"/>
    </row>
    <row r="2252" spans="35:43">
      <c r="AI2252" s="227"/>
      <c r="AJ2252" s="227"/>
      <c r="AK2252" s="227"/>
      <c r="AL2252" s="227"/>
      <c r="AM2252" s="225"/>
      <c r="AN2252" s="227"/>
      <c r="AO2252" s="227"/>
      <c r="AP2252" s="227"/>
      <c r="AQ2252" s="227"/>
    </row>
    <row r="2253" spans="35:43">
      <c r="AI2253" s="227"/>
      <c r="AJ2253" s="227"/>
      <c r="AK2253" s="227"/>
      <c r="AL2253" s="227"/>
      <c r="AM2253" s="225"/>
      <c r="AN2253" s="227"/>
      <c r="AO2253" s="227"/>
      <c r="AP2253" s="227"/>
      <c r="AQ2253" s="227"/>
    </row>
    <row r="2254" spans="35:43">
      <c r="AI2254" s="227"/>
      <c r="AJ2254" s="227"/>
      <c r="AK2254" s="227"/>
      <c r="AL2254" s="227"/>
      <c r="AM2254" s="225"/>
      <c r="AN2254" s="227"/>
      <c r="AO2254" s="227"/>
      <c r="AP2254" s="227"/>
      <c r="AQ2254" s="227"/>
    </row>
    <row r="2255" spans="35:43">
      <c r="AI2255" s="227"/>
      <c r="AJ2255" s="227"/>
      <c r="AK2255" s="227"/>
      <c r="AL2255" s="227"/>
      <c r="AM2255" s="225"/>
      <c r="AN2255" s="227"/>
      <c r="AO2255" s="227"/>
      <c r="AP2255" s="227"/>
      <c r="AQ2255" s="227"/>
    </row>
    <row r="2256" spans="35:43">
      <c r="AI2256" s="227"/>
      <c r="AJ2256" s="227"/>
      <c r="AK2256" s="227"/>
      <c r="AL2256" s="227"/>
      <c r="AM2256" s="225"/>
      <c r="AN2256" s="227"/>
      <c r="AO2256" s="227"/>
      <c r="AP2256" s="227"/>
      <c r="AQ2256" s="227"/>
    </row>
    <row r="2257" spans="35:43">
      <c r="AI2257" s="227"/>
      <c r="AJ2257" s="227"/>
      <c r="AK2257" s="227"/>
      <c r="AL2257" s="227"/>
      <c r="AM2257" s="225"/>
      <c r="AN2257" s="227"/>
      <c r="AO2257" s="227"/>
      <c r="AP2257" s="227"/>
      <c r="AQ2257" s="227"/>
    </row>
    <row r="2258" spans="35:43">
      <c r="AI2258" s="227"/>
      <c r="AJ2258" s="227"/>
      <c r="AK2258" s="227"/>
      <c r="AL2258" s="227"/>
      <c r="AM2258" s="225"/>
      <c r="AN2258" s="227"/>
      <c r="AO2258" s="227"/>
      <c r="AP2258" s="227"/>
      <c r="AQ2258" s="227"/>
    </row>
    <row r="2259" spans="35:43">
      <c r="AI2259" s="227"/>
      <c r="AJ2259" s="227"/>
      <c r="AK2259" s="227"/>
      <c r="AL2259" s="227"/>
      <c r="AM2259" s="225"/>
      <c r="AN2259" s="227"/>
      <c r="AO2259" s="227"/>
      <c r="AP2259" s="227"/>
      <c r="AQ2259" s="227"/>
    </row>
    <row r="2260" spans="35:43">
      <c r="AI2260" s="227"/>
      <c r="AJ2260" s="227"/>
      <c r="AK2260" s="227"/>
      <c r="AL2260" s="227"/>
      <c r="AM2260" s="225"/>
      <c r="AN2260" s="227"/>
      <c r="AO2260" s="227"/>
      <c r="AP2260" s="227"/>
      <c r="AQ2260" s="227"/>
    </row>
    <row r="2261" spans="35:43">
      <c r="AI2261" s="227"/>
      <c r="AJ2261" s="227"/>
      <c r="AK2261" s="227"/>
      <c r="AL2261" s="227"/>
      <c r="AM2261" s="225"/>
      <c r="AN2261" s="227"/>
      <c r="AO2261" s="227"/>
      <c r="AP2261" s="227"/>
      <c r="AQ2261" s="227"/>
    </row>
    <row r="2262" spans="35:43">
      <c r="AI2262" s="227"/>
      <c r="AJ2262" s="227"/>
      <c r="AK2262" s="227"/>
      <c r="AL2262" s="227"/>
      <c r="AM2262" s="225"/>
      <c r="AN2262" s="227"/>
      <c r="AO2262" s="227"/>
      <c r="AP2262" s="227"/>
      <c r="AQ2262" s="227"/>
    </row>
    <row r="2263" spans="35:43">
      <c r="AI2263" s="227"/>
      <c r="AJ2263" s="227"/>
      <c r="AK2263" s="227"/>
      <c r="AL2263" s="227"/>
      <c r="AM2263" s="225"/>
      <c r="AN2263" s="227"/>
      <c r="AO2263" s="227"/>
      <c r="AP2263" s="227"/>
      <c r="AQ2263" s="227"/>
    </row>
    <row r="2264" spans="35:43">
      <c r="AI2264" s="227"/>
      <c r="AJ2264" s="227"/>
      <c r="AK2264" s="227"/>
      <c r="AL2264" s="227"/>
      <c r="AM2264" s="225"/>
      <c r="AN2264" s="227"/>
      <c r="AO2264" s="227"/>
      <c r="AP2264" s="227"/>
      <c r="AQ2264" s="227"/>
    </row>
    <row r="2265" spans="35:43">
      <c r="AI2265" s="227"/>
      <c r="AJ2265" s="227"/>
      <c r="AK2265" s="227"/>
      <c r="AL2265" s="227"/>
      <c r="AM2265" s="225"/>
      <c r="AN2265" s="227"/>
      <c r="AO2265" s="227"/>
      <c r="AP2265" s="227"/>
      <c r="AQ2265" s="227"/>
    </row>
    <row r="2266" spans="35:43">
      <c r="AI2266" s="227"/>
      <c r="AJ2266" s="227"/>
      <c r="AK2266" s="227"/>
      <c r="AL2266" s="227"/>
      <c r="AM2266" s="225"/>
      <c r="AN2266" s="227"/>
      <c r="AO2266" s="227"/>
      <c r="AP2266" s="227"/>
      <c r="AQ2266" s="227"/>
    </row>
    <row r="2267" spans="35:43">
      <c r="AI2267" s="227"/>
      <c r="AJ2267" s="227"/>
      <c r="AK2267" s="227"/>
      <c r="AL2267" s="227"/>
      <c r="AM2267" s="225"/>
      <c r="AN2267" s="227"/>
      <c r="AO2267" s="227"/>
      <c r="AP2267" s="227"/>
      <c r="AQ2267" s="227"/>
    </row>
    <row r="2268" spans="35:43">
      <c r="AI2268" s="227"/>
      <c r="AJ2268" s="227"/>
      <c r="AK2268" s="227"/>
      <c r="AL2268" s="227"/>
      <c r="AM2268" s="225"/>
      <c r="AN2268" s="227"/>
      <c r="AO2268" s="227"/>
      <c r="AP2268" s="227"/>
      <c r="AQ2268" s="227"/>
    </row>
    <row r="2269" spans="35:43">
      <c r="AI2269" s="227"/>
      <c r="AJ2269" s="227"/>
      <c r="AK2269" s="227"/>
      <c r="AL2269" s="227"/>
      <c r="AM2269" s="225"/>
      <c r="AN2269" s="227"/>
      <c r="AO2269" s="227"/>
      <c r="AP2269" s="227"/>
      <c r="AQ2269" s="227"/>
    </row>
    <row r="2270" spans="35:43">
      <c r="AI2270" s="430"/>
      <c r="AJ2270" s="430"/>
      <c r="AK2270" s="430"/>
      <c r="AL2270" s="430"/>
      <c r="AM2270" s="431"/>
      <c r="AN2270" s="430"/>
      <c r="AO2270" s="430"/>
      <c r="AP2270" s="430"/>
      <c r="AQ2270" s="430"/>
    </row>
    <row r="2271" spans="35:43">
      <c r="AI2271" s="227"/>
      <c r="AJ2271" s="227"/>
      <c r="AK2271" s="227"/>
      <c r="AL2271" s="227"/>
      <c r="AM2271" s="225"/>
      <c r="AN2271" s="227"/>
      <c r="AO2271" s="227"/>
      <c r="AP2271" s="227"/>
      <c r="AQ2271" s="227"/>
    </row>
    <row r="2272" spans="35:43">
      <c r="AI2272" s="227"/>
      <c r="AJ2272" s="227"/>
      <c r="AK2272" s="227"/>
      <c r="AL2272" s="227"/>
      <c r="AM2272" s="225"/>
      <c r="AN2272" s="227"/>
      <c r="AO2272" s="227"/>
      <c r="AP2272" s="227"/>
      <c r="AQ2272" s="227"/>
    </row>
    <row r="2273" spans="1:43">
      <c r="A2273" s="430"/>
      <c r="B2273" s="430"/>
      <c r="W2273" s="430"/>
      <c r="X2273" s="430"/>
      <c r="AI2273" s="227"/>
      <c r="AJ2273" s="227"/>
      <c r="AK2273" s="227"/>
      <c r="AL2273" s="227"/>
      <c r="AM2273" s="225"/>
      <c r="AN2273" s="227"/>
      <c r="AO2273" s="227"/>
      <c r="AP2273" s="227"/>
      <c r="AQ2273" s="227"/>
    </row>
    <row r="2274" spans="1:43">
      <c r="AI2274" s="227"/>
      <c r="AJ2274" s="227"/>
      <c r="AK2274" s="227"/>
      <c r="AL2274" s="227"/>
      <c r="AM2274" s="225"/>
      <c r="AN2274" s="227"/>
      <c r="AO2274" s="227"/>
      <c r="AP2274" s="227"/>
      <c r="AQ2274" s="227"/>
    </row>
    <row r="2275" spans="1:43">
      <c r="AI2275" s="227"/>
      <c r="AJ2275" s="227"/>
      <c r="AK2275" s="227"/>
      <c r="AL2275" s="227"/>
      <c r="AM2275" s="225"/>
      <c r="AN2275" s="227"/>
      <c r="AO2275" s="227"/>
      <c r="AP2275" s="227"/>
      <c r="AQ2275" s="227"/>
    </row>
    <row r="2276" spans="1:43">
      <c r="AI2276" s="227"/>
      <c r="AJ2276" s="227"/>
      <c r="AK2276" s="227"/>
      <c r="AL2276" s="227"/>
      <c r="AM2276" s="225"/>
      <c r="AN2276" s="227"/>
      <c r="AO2276" s="227"/>
      <c r="AP2276" s="227"/>
      <c r="AQ2276" s="227"/>
    </row>
    <row r="2277" spans="1:43">
      <c r="AI2277" s="430"/>
      <c r="AJ2277" s="430"/>
      <c r="AK2277" s="430"/>
      <c r="AL2277" s="430"/>
      <c r="AM2277" s="431"/>
      <c r="AN2277" s="430"/>
      <c r="AO2277" s="430"/>
      <c r="AP2277" s="430"/>
      <c r="AQ2277" s="430"/>
    </row>
    <row r="2278" spans="1:43">
      <c r="AI2278" s="430"/>
      <c r="AJ2278" s="430"/>
      <c r="AK2278" s="430"/>
      <c r="AL2278" s="430"/>
      <c r="AM2278" s="431"/>
      <c r="AN2278" s="430"/>
      <c r="AO2278" s="430"/>
      <c r="AP2278" s="430"/>
      <c r="AQ2278" s="430"/>
    </row>
    <row r="2279" spans="1:43">
      <c r="AI2279" s="430"/>
      <c r="AJ2279" s="430"/>
      <c r="AK2279" s="430"/>
      <c r="AL2279" s="430"/>
      <c r="AM2279" s="431"/>
      <c r="AN2279" s="430"/>
      <c r="AO2279" s="430"/>
      <c r="AP2279" s="430"/>
      <c r="AQ2279" s="430"/>
    </row>
    <row r="2280" spans="1:43">
      <c r="A2280" s="430"/>
      <c r="B2280" s="430"/>
      <c r="AI2280" s="430"/>
      <c r="AJ2280" s="430"/>
      <c r="AK2280" s="430"/>
      <c r="AL2280" s="430"/>
      <c r="AM2280" s="431"/>
      <c r="AN2280" s="430"/>
      <c r="AO2280" s="430"/>
      <c r="AP2280" s="430"/>
      <c r="AQ2280" s="430"/>
    </row>
    <row r="2281" spans="1:43">
      <c r="A2281" s="430"/>
      <c r="B2281" s="430"/>
      <c r="W2281" s="430"/>
      <c r="X2281" s="430"/>
      <c r="AI2281" s="430"/>
      <c r="AJ2281" s="430"/>
      <c r="AK2281" s="430"/>
      <c r="AL2281" s="430"/>
      <c r="AM2281" s="431"/>
      <c r="AN2281" s="430"/>
      <c r="AO2281" s="430"/>
      <c r="AP2281" s="430"/>
      <c r="AQ2281" s="430"/>
    </row>
    <row r="2282" spans="1:43">
      <c r="A2282" s="430"/>
      <c r="B2282" s="430"/>
      <c r="AI2282" s="430"/>
      <c r="AJ2282" s="430"/>
      <c r="AK2282" s="430"/>
      <c r="AL2282" s="430"/>
      <c r="AM2282" s="431"/>
      <c r="AN2282" s="430"/>
      <c r="AO2282" s="430"/>
      <c r="AP2282" s="430"/>
      <c r="AQ2282" s="430"/>
    </row>
    <row r="2283" spans="1:43">
      <c r="A2283" s="430"/>
      <c r="B2283" s="430"/>
      <c r="AI2283" s="430"/>
      <c r="AJ2283" s="430"/>
      <c r="AK2283" s="430"/>
      <c r="AL2283" s="430"/>
      <c r="AM2283" s="431"/>
      <c r="AN2283" s="430"/>
      <c r="AO2283" s="430"/>
      <c r="AP2283" s="430"/>
      <c r="AQ2283" s="430"/>
    </row>
    <row r="2284" spans="1:43">
      <c r="A2284" s="430"/>
      <c r="B2284" s="430"/>
      <c r="AI2284" s="430"/>
      <c r="AJ2284" s="430"/>
      <c r="AK2284" s="430"/>
      <c r="AL2284" s="430"/>
      <c r="AM2284" s="431"/>
      <c r="AN2284" s="430"/>
      <c r="AO2284" s="430"/>
      <c r="AP2284" s="430"/>
      <c r="AQ2284" s="430"/>
    </row>
    <row r="2285" spans="1:43">
      <c r="A2285" s="430"/>
      <c r="B2285" s="430"/>
      <c r="AI2285" s="430"/>
      <c r="AJ2285" s="430"/>
      <c r="AK2285" s="430"/>
      <c r="AL2285" s="430"/>
      <c r="AM2285" s="431"/>
      <c r="AN2285" s="430"/>
      <c r="AO2285" s="430"/>
      <c r="AP2285" s="430"/>
      <c r="AQ2285" s="430"/>
    </row>
    <row r="2286" spans="1:43">
      <c r="A2286" s="430"/>
      <c r="B2286" s="430"/>
      <c r="AI2286" s="430"/>
      <c r="AJ2286" s="430"/>
      <c r="AK2286" s="430"/>
      <c r="AL2286" s="430"/>
      <c r="AM2286" s="431"/>
      <c r="AN2286" s="430"/>
      <c r="AO2286" s="430"/>
      <c r="AP2286" s="430"/>
      <c r="AQ2286" s="430"/>
    </row>
    <row r="2287" spans="1:43">
      <c r="A2287" s="430"/>
      <c r="B2287" s="430"/>
      <c r="AI2287" s="430"/>
      <c r="AJ2287" s="430"/>
      <c r="AK2287" s="430"/>
      <c r="AL2287" s="430"/>
      <c r="AM2287" s="431"/>
      <c r="AN2287" s="430"/>
      <c r="AO2287" s="430"/>
      <c r="AP2287" s="430"/>
      <c r="AQ2287" s="430"/>
    </row>
    <row r="2288" spans="1:43">
      <c r="A2288" s="430"/>
      <c r="B2288" s="430"/>
      <c r="W2288" s="430"/>
      <c r="X2288" s="430"/>
      <c r="AI2288" s="430"/>
      <c r="AJ2288" s="430"/>
      <c r="AK2288" s="430"/>
      <c r="AL2288" s="430"/>
      <c r="AM2288" s="431"/>
      <c r="AN2288" s="430"/>
      <c r="AO2288" s="430"/>
      <c r="AP2288" s="430"/>
      <c r="AQ2288" s="430"/>
    </row>
    <row r="2289" spans="1:43">
      <c r="A2289" s="430"/>
      <c r="B2289" s="430"/>
      <c r="W2289" s="430"/>
      <c r="X2289" s="430"/>
      <c r="AI2289" s="430"/>
      <c r="AJ2289" s="430"/>
      <c r="AK2289" s="430"/>
      <c r="AL2289" s="430"/>
      <c r="AM2289" s="431"/>
      <c r="AN2289" s="430"/>
      <c r="AO2289" s="430"/>
      <c r="AP2289" s="430"/>
      <c r="AQ2289" s="430"/>
    </row>
    <row r="2290" spans="1:43">
      <c r="A2290" s="430"/>
      <c r="B2290" s="430"/>
      <c r="W2290" s="430"/>
      <c r="X2290" s="430"/>
      <c r="AI2290" s="430"/>
      <c r="AJ2290" s="430"/>
      <c r="AK2290" s="430"/>
      <c r="AL2290" s="430"/>
      <c r="AM2290" s="431"/>
      <c r="AN2290" s="430"/>
      <c r="AO2290" s="430"/>
      <c r="AP2290" s="430"/>
      <c r="AQ2290" s="430"/>
    </row>
    <row r="2291" spans="1:43">
      <c r="A2291" s="430"/>
      <c r="B2291" s="430"/>
      <c r="W2291" s="430"/>
      <c r="X2291" s="430"/>
      <c r="AI2291" s="430"/>
      <c r="AJ2291" s="430"/>
      <c r="AK2291" s="430"/>
      <c r="AL2291" s="430"/>
      <c r="AM2291" s="431"/>
      <c r="AN2291" s="430"/>
      <c r="AO2291" s="430"/>
      <c r="AP2291" s="430"/>
      <c r="AQ2291" s="430"/>
    </row>
    <row r="2292" spans="1:43">
      <c r="A2292" s="430"/>
      <c r="B2292" s="430"/>
      <c r="W2292" s="430"/>
      <c r="X2292" s="430"/>
      <c r="AI2292" s="430"/>
      <c r="AJ2292" s="430"/>
      <c r="AK2292" s="430"/>
      <c r="AL2292" s="430"/>
      <c r="AM2292" s="431"/>
      <c r="AN2292" s="430"/>
      <c r="AO2292" s="430"/>
      <c r="AP2292" s="430"/>
      <c r="AQ2292" s="430"/>
    </row>
    <row r="2293" spans="1:43">
      <c r="W2293" s="430"/>
      <c r="X2293" s="430"/>
      <c r="AI2293" s="430"/>
      <c r="AJ2293" s="430"/>
      <c r="AK2293" s="430"/>
      <c r="AL2293" s="430"/>
      <c r="AM2293" s="431"/>
      <c r="AN2293" s="430"/>
      <c r="AO2293" s="430"/>
      <c r="AP2293" s="430"/>
      <c r="AQ2293" s="430"/>
    </row>
    <row r="2294" spans="1:43">
      <c r="W2294" s="430"/>
      <c r="X2294" s="430"/>
      <c r="AI2294" s="430"/>
      <c r="AJ2294" s="430"/>
      <c r="AK2294" s="430"/>
      <c r="AL2294" s="430"/>
      <c r="AM2294" s="431"/>
      <c r="AN2294" s="430"/>
      <c r="AO2294" s="430"/>
      <c r="AP2294" s="430"/>
      <c r="AQ2294" s="430"/>
    </row>
    <row r="2295" spans="1:43">
      <c r="A2295" s="430"/>
      <c r="B2295" s="430"/>
      <c r="W2295" s="430"/>
      <c r="X2295" s="430"/>
      <c r="AI2295" s="430"/>
      <c r="AJ2295" s="430"/>
      <c r="AK2295" s="430"/>
      <c r="AL2295" s="430"/>
      <c r="AM2295" s="431"/>
      <c r="AN2295" s="430"/>
      <c r="AO2295" s="430"/>
      <c r="AP2295" s="430"/>
      <c r="AQ2295" s="430"/>
    </row>
    <row r="2296" spans="1:43">
      <c r="A2296" s="430"/>
      <c r="B2296" s="430"/>
      <c r="W2296" s="430"/>
      <c r="X2296" s="430"/>
      <c r="AI2296" s="430"/>
      <c r="AJ2296" s="430"/>
      <c r="AK2296" s="430"/>
      <c r="AL2296" s="430"/>
      <c r="AM2296" s="431"/>
      <c r="AN2296" s="430"/>
      <c r="AO2296" s="430"/>
      <c r="AP2296" s="430"/>
      <c r="AQ2296" s="430"/>
    </row>
    <row r="2297" spans="1:43">
      <c r="A2297" s="430"/>
      <c r="B2297" s="430"/>
      <c r="W2297" s="430"/>
      <c r="X2297" s="430"/>
      <c r="AI2297" s="430"/>
      <c r="AJ2297" s="430"/>
      <c r="AK2297" s="430"/>
      <c r="AL2297" s="430"/>
      <c r="AM2297" s="431"/>
      <c r="AN2297" s="430"/>
      <c r="AO2297" s="430"/>
      <c r="AP2297" s="430"/>
      <c r="AQ2297" s="430"/>
    </row>
    <row r="2298" spans="1:43">
      <c r="A2298" s="430"/>
      <c r="B2298" s="430"/>
      <c r="W2298" s="430"/>
      <c r="X2298" s="430"/>
      <c r="AI2298" s="227"/>
      <c r="AJ2298" s="227"/>
      <c r="AK2298" s="227"/>
      <c r="AL2298" s="227"/>
      <c r="AM2298" s="225"/>
      <c r="AN2298" s="227"/>
      <c r="AO2298" s="227"/>
      <c r="AP2298" s="227"/>
      <c r="AQ2298" s="227"/>
    </row>
    <row r="2299" spans="1:43">
      <c r="A2299" s="430"/>
      <c r="B2299" s="430"/>
      <c r="W2299" s="430"/>
      <c r="X2299" s="430"/>
      <c r="AI2299" s="227"/>
      <c r="AJ2299" s="227"/>
      <c r="AK2299" s="227"/>
      <c r="AL2299" s="227"/>
      <c r="AM2299" s="225"/>
      <c r="AN2299" s="227"/>
      <c r="AO2299" s="227"/>
      <c r="AP2299" s="227"/>
      <c r="AQ2299" s="227"/>
    </row>
    <row r="2300" spans="1:43">
      <c r="A2300" s="430"/>
      <c r="B2300" s="430"/>
      <c r="W2300" s="430"/>
      <c r="X2300" s="430"/>
      <c r="AI2300" s="227"/>
      <c r="AJ2300" s="227"/>
      <c r="AK2300" s="227"/>
      <c r="AL2300" s="227"/>
      <c r="AM2300" s="225"/>
      <c r="AN2300" s="227"/>
      <c r="AO2300" s="227"/>
      <c r="AP2300" s="227"/>
      <c r="AQ2300" s="227"/>
    </row>
    <row r="2301" spans="1:43">
      <c r="AI2301" s="227"/>
      <c r="AJ2301" s="227"/>
      <c r="AK2301" s="227"/>
      <c r="AL2301" s="227"/>
      <c r="AM2301" s="225"/>
      <c r="AN2301" s="227"/>
      <c r="AO2301" s="227"/>
      <c r="AP2301" s="227"/>
      <c r="AQ2301" s="227"/>
    </row>
    <row r="2302" spans="1:43">
      <c r="AI2302" s="227"/>
      <c r="AJ2302" s="227"/>
      <c r="AK2302" s="227"/>
      <c r="AL2302" s="227"/>
      <c r="AM2302" s="225"/>
      <c r="AN2302" s="227"/>
      <c r="AO2302" s="227"/>
      <c r="AP2302" s="227"/>
      <c r="AQ2302" s="227"/>
    </row>
    <row r="2303" spans="1:43">
      <c r="AI2303" s="227"/>
      <c r="AJ2303" s="227"/>
      <c r="AK2303" s="227"/>
      <c r="AL2303" s="227"/>
      <c r="AM2303" s="225"/>
      <c r="AN2303" s="227"/>
      <c r="AO2303" s="227"/>
      <c r="AP2303" s="227"/>
      <c r="AQ2303" s="227"/>
    </row>
    <row r="2304" spans="1:43">
      <c r="AI2304" s="227"/>
      <c r="AJ2304" s="227"/>
      <c r="AK2304" s="227"/>
      <c r="AL2304" s="227"/>
      <c r="AM2304" s="225"/>
      <c r="AN2304" s="227"/>
      <c r="AO2304" s="227"/>
      <c r="AP2304" s="227"/>
      <c r="AQ2304" s="227"/>
    </row>
    <row r="2305" spans="35:43">
      <c r="AI2305" s="227"/>
      <c r="AJ2305" s="227"/>
      <c r="AK2305" s="227"/>
      <c r="AL2305" s="227"/>
      <c r="AM2305" s="225"/>
      <c r="AN2305" s="227"/>
      <c r="AO2305" s="227"/>
      <c r="AP2305" s="227"/>
      <c r="AQ2305" s="227"/>
    </row>
    <row r="2306" spans="35:43">
      <c r="AI2306" s="227"/>
      <c r="AJ2306" s="227"/>
      <c r="AK2306" s="227"/>
      <c r="AL2306" s="227"/>
      <c r="AM2306" s="225"/>
      <c r="AN2306" s="227"/>
      <c r="AO2306" s="227"/>
      <c r="AP2306" s="227"/>
      <c r="AQ2306" s="227"/>
    </row>
    <row r="2307" spans="35:43">
      <c r="AI2307" s="227"/>
      <c r="AJ2307" s="227"/>
      <c r="AK2307" s="227"/>
      <c r="AL2307" s="227"/>
      <c r="AM2307" s="225"/>
      <c r="AN2307" s="227"/>
      <c r="AO2307" s="227"/>
      <c r="AP2307" s="227"/>
      <c r="AQ2307" s="227"/>
    </row>
    <row r="2308" spans="35:43">
      <c r="AI2308" s="227"/>
      <c r="AJ2308" s="227"/>
      <c r="AK2308" s="227"/>
      <c r="AL2308" s="227"/>
      <c r="AM2308" s="225"/>
      <c r="AN2308" s="227"/>
      <c r="AO2308" s="227"/>
      <c r="AP2308" s="227"/>
      <c r="AQ2308" s="227"/>
    </row>
    <row r="2309" spans="35:43">
      <c r="AI2309" s="227"/>
      <c r="AJ2309" s="227"/>
      <c r="AK2309" s="227"/>
      <c r="AL2309" s="227"/>
      <c r="AM2309" s="225"/>
      <c r="AN2309" s="227"/>
      <c r="AO2309" s="227"/>
      <c r="AP2309" s="227"/>
      <c r="AQ2309" s="227"/>
    </row>
    <row r="2310" spans="35:43">
      <c r="AI2310" s="227"/>
      <c r="AJ2310" s="227"/>
      <c r="AK2310" s="227"/>
      <c r="AL2310" s="227"/>
      <c r="AM2310" s="225"/>
      <c r="AN2310" s="227"/>
      <c r="AO2310" s="227"/>
      <c r="AP2310" s="227"/>
      <c r="AQ2310" s="227"/>
    </row>
    <row r="2311" spans="35:43">
      <c r="AI2311" s="227"/>
      <c r="AJ2311" s="227"/>
      <c r="AK2311" s="227"/>
      <c r="AL2311" s="227"/>
      <c r="AM2311" s="225"/>
      <c r="AN2311" s="227"/>
      <c r="AO2311" s="227"/>
      <c r="AP2311" s="227"/>
      <c r="AQ2311" s="227"/>
    </row>
    <row r="2312" spans="35:43">
      <c r="AI2312" s="227"/>
      <c r="AJ2312" s="227"/>
      <c r="AK2312" s="227"/>
      <c r="AL2312" s="227"/>
      <c r="AM2312" s="225"/>
      <c r="AN2312" s="227"/>
      <c r="AO2312" s="227"/>
      <c r="AP2312" s="227"/>
      <c r="AQ2312" s="227"/>
    </row>
    <row r="2313" spans="35:43">
      <c r="AI2313" s="227"/>
      <c r="AJ2313" s="227"/>
      <c r="AK2313" s="227"/>
      <c r="AL2313" s="227"/>
      <c r="AM2313" s="225"/>
      <c r="AN2313" s="227"/>
      <c r="AO2313" s="227"/>
      <c r="AP2313" s="227"/>
      <c r="AQ2313" s="227"/>
    </row>
    <row r="2314" spans="35:43">
      <c r="AI2314" s="227"/>
      <c r="AJ2314" s="227"/>
      <c r="AK2314" s="227"/>
      <c r="AL2314" s="227"/>
      <c r="AM2314" s="225"/>
      <c r="AN2314" s="227"/>
      <c r="AO2314" s="227"/>
      <c r="AP2314" s="227"/>
      <c r="AQ2314" s="227"/>
    </row>
    <row r="2315" spans="35:43">
      <c r="AI2315" s="227"/>
      <c r="AJ2315" s="227"/>
      <c r="AK2315" s="227"/>
      <c r="AL2315" s="227"/>
      <c r="AM2315" s="225"/>
      <c r="AN2315" s="227"/>
      <c r="AO2315" s="227"/>
      <c r="AP2315" s="227"/>
      <c r="AQ2315" s="227"/>
    </row>
    <row r="2316" spans="35:43">
      <c r="AI2316" s="227"/>
      <c r="AJ2316" s="227"/>
      <c r="AK2316" s="227"/>
      <c r="AL2316" s="227"/>
      <c r="AM2316" s="225"/>
      <c r="AN2316" s="227"/>
      <c r="AO2316" s="227"/>
      <c r="AP2316" s="227"/>
      <c r="AQ2316" s="227"/>
    </row>
    <row r="2317" spans="35:43">
      <c r="AI2317" s="227"/>
      <c r="AJ2317" s="227"/>
      <c r="AK2317" s="227"/>
      <c r="AL2317" s="227"/>
      <c r="AM2317" s="225"/>
      <c r="AN2317" s="227"/>
      <c r="AO2317" s="227"/>
      <c r="AP2317" s="227"/>
      <c r="AQ2317" s="227"/>
    </row>
    <row r="2318" spans="35:43">
      <c r="AI2318" s="227"/>
      <c r="AJ2318" s="227"/>
      <c r="AK2318" s="227"/>
      <c r="AL2318" s="227"/>
      <c r="AM2318" s="225"/>
      <c r="AN2318" s="227"/>
      <c r="AO2318" s="227"/>
      <c r="AP2318" s="227"/>
      <c r="AQ2318" s="227"/>
    </row>
    <row r="2319" spans="35:43">
      <c r="AI2319" s="227"/>
      <c r="AJ2319" s="227"/>
      <c r="AK2319" s="227"/>
      <c r="AL2319" s="227"/>
      <c r="AM2319" s="225"/>
      <c r="AN2319" s="227"/>
      <c r="AO2319" s="227"/>
      <c r="AP2319" s="227"/>
      <c r="AQ2319" s="227"/>
    </row>
    <row r="2320" spans="35:43">
      <c r="AI2320" s="227"/>
      <c r="AJ2320" s="227"/>
      <c r="AK2320" s="227"/>
      <c r="AL2320" s="227"/>
      <c r="AM2320" s="225"/>
      <c r="AN2320" s="227"/>
      <c r="AO2320" s="227"/>
      <c r="AP2320" s="227"/>
      <c r="AQ2320" s="227"/>
    </row>
    <row r="2321" spans="35:43">
      <c r="AI2321" s="227"/>
      <c r="AJ2321" s="227"/>
      <c r="AK2321" s="227"/>
      <c r="AL2321" s="227"/>
      <c r="AM2321" s="225"/>
      <c r="AN2321" s="227"/>
      <c r="AO2321" s="227"/>
      <c r="AP2321" s="227"/>
      <c r="AQ2321" s="227"/>
    </row>
    <row r="2322" spans="35:43">
      <c r="AI2322" s="227"/>
      <c r="AJ2322" s="227"/>
      <c r="AK2322" s="227"/>
      <c r="AL2322" s="227"/>
      <c r="AM2322" s="225"/>
      <c r="AN2322" s="227"/>
      <c r="AO2322" s="227"/>
      <c r="AP2322" s="227"/>
      <c r="AQ2322" s="227"/>
    </row>
    <row r="2323" spans="35:43">
      <c r="AI2323" s="227"/>
      <c r="AJ2323" s="227"/>
      <c r="AK2323" s="227"/>
      <c r="AL2323" s="227"/>
      <c r="AM2323" s="225"/>
      <c r="AN2323" s="227"/>
      <c r="AO2323" s="227"/>
      <c r="AP2323" s="227"/>
      <c r="AQ2323" s="227"/>
    </row>
    <row r="2324" spans="35:43">
      <c r="AI2324" s="227"/>
      <c r="AJ2324" s="227"/>
      <c r="AK2324" s="227"/>
      <c r="AL2324" s="227"/>
      <c r="AM2324" s="225"/>
      <c r="AN2324" s="227"/>
      <c r="AO2324" s="227"/>
      <c r="AP2324" s="227"/>
      <c r="AQ2324" s="227"/>
    </row>
    <row r="2325" spans="35:43">
      <c r="AI2325" s="227"/>
      <c r="AJ2325" s="227"/>
      <c r="AK2325" s="227"/>
      <c r="AL2325" s="227"/>
      <c r="AM2325" s="225"/>
      <c r="AN2325" s="227"/>
      <c r="AO2325" s="227"/>
      <c r="AP2325" s="227"/>
      <c r="AQ2325" s="227"/>
    </row>
    <row r="2326" spans="35:43">
      <c r="AI2326" s="227"/>
      <c r="AJ2326" s="227"/>
      <c r="AK2326" s="227"/>
      <c r="AL2326" s="227"/>
      <c r="AM2326" s="225"/>
      <c r="AN2326" s="227"/>
      <c r="AO2326" s="227"/>
      <c r="AP2326" s="227"/>
      <c r="AQ2326" s="227"/>
    </row>
    <row r="2327" spans="35:43">
      <c r="AI2327" s="227"/>
      <c r="AJ2327" s="227"/>
      <c r="AK2327" s="227"/>
      <c r="AL2327" s="227"/>
      <c r="AM2327" s="225"/>
      <c r="AN2327" s="227"/>
      <c r="AO2327" s="227"/>
      <c r="AP2327" s="227"/>
      <c r="AQ2327" s="227"/>
    </row>
    <row r="2328" spans="35:43">
      <c r="AI2328" s="227"/>
      <c r="AJ2328" s="227"/>
      <c r="AK2328" s="227"/>
      <c r="AL2328" s="227"/>
      <c r="AM2328" s="225"/>
      <c r="AN2328" s="227"/>
      <c r="AO2328" s="227"/>
      <c r="AP2328" s="227"/>
      <c r="AQ2328" s="227"/>
    </row>
    <row r="2329" spans="35:43">
      <c r="AI2329" s="227"/>
      <c r="AJ2329" s="227"/>
      <c r="AK2329" s="227"/>
      <c r="AL2329" s="227"/>
      <c r="AM2329" s="225"/>
      <c r="AN2329" s="227"/>
      <c r="AO2329" s="227"/>
      <c r="AP2329" s="227"/>
      <c r="AQ2329" s="227"/>
    </row>
    <row r="2330" spans="35:43">
      <c r="AI2330" s="227"/>
      <c r="AJ2330" s="227"/>
      <c r="AK2330" s="227"/>
      <c r="AL2330" s="227"/>
      <c r="AM2330" s="225"/>
      <c r="AN2330" s="227"/>
      <c r="AO2330" s="227"/>
      <c r="AP2330" s="227"/>
      <c r="AQ2330" s="227"/>
    </row>
    <row r="2331" spans="35:43">
      <c r="AI2331" s="227"/>
      <c r="AJ2331" s="227"/>
      <c r="AK2331" s="227"/>
      <c r="AL2331" s="227"/>
      <c r="AM2331" s="225"/>
      <c r="AN2331" s="227"/>
      <c r="AO2331" s="227"/>
      <c r="AP2331" s="227"/>
      <c r="AQ2331" s="227"/>
    </row>
    <row r="2332" spans="35:43">
      <c r="AI2332" s="227"/>
      <c r="AJ2332" s="227"/>
      <c r="AK2332" s="227"/>
      <c r="AL2332" s="227"/>
      <c r="AM2332" s="225"/>
      <c r="AN2332" s="227"/>
      <c r="AO2332" s="227"/>
      <c r="AP2332" s="227"/>
      <c r="AQ2332" s="227"/>
    </row>
    <row r="2333" spans="35:43">
      <c r="AI2333" s="227"/>
      <c r="AJ2333" s="227"/>
      <c r="AK2333" s="227"/>
      <c r="AL2333" s="227"/>
      <c r="AM2333" s="225"/>
      <c r="AN2333" s="227"/>
      <c r="AO2333" s="227"/>
      <c r="AP2333" s="227"/>
      <c r="AQ2333" s="227"/>
    </row>
    <row r="2334" spans="35:43">
      <c r="AI2334" s="227"/>
      <c r="AJ2334" s="227"/>
      <c r="AK2334" s="227"/>
      <c r="AL2334" s="227"/>
      <c r="AM2334" s="225"/>
      <c r="AN2334" s="227"/>
      <c r="AO2334" s="227"/>
      <c r="AP2334" s="227"/>
      <c r="AQ2334" s="227"/>
    </row>
    <row r="2335" spans="35:43">
      <c r="AI2335" s="227"/>
      <c r="AJ2335" s="227"/>
      <c r="AK2335" s="227"/>
      <c r="AL2335" s="227"/>
      <c r="AM2335" s="225"/>
      <c r="AN2335" s="227"/>
      <c r="AO2335" s="227"/>
      <c r="AP2335" s="227"/>
      <c r="AQ2335" s="227"/>
    </row>
    <row r="2336" spans="35:43">
      <c r="AI2336" s="227"/>
      <c r="AJ2336" s="227"/>
      <c r="AK2336" s="227"/>
      <c r="AL2336" s="227"/>
      <c r="AM2336" s="225"/>
      <c r="AN2336" s="227"/>
      <c r="AO2336" s="227"/>
      <c r="AP2336" s="227"/>
      <c r="AQ2336" s="227"/>
    </row>
    <row r="2337" spans="35:43">
      <c r="AI2337" s="227"/>
      <c r="AJ2337" s="227"/>
      <c r="AK2337" s="227"/>
      <c r="AL2337" s="227"/>
      <c r="AM2337" s="225"/>
      <c r="AN2337" s="227"/>
      <c r="AO2337" s="227"/>
      <c r="AP2337" s="227"/>
      <c r="AQ2337" s="227"/>
    </row>
    <row r="2338" spans="35:43">
      <c r="AI2338" s="227"/>
      <c r="AJ2338" s="227"/>
      <c r="AK2338" s="227"/>
      <c r="AL2338" s="227"/>
      <c r="AM2338" s="225"/>
      <c r="AN2338" s="227"/>
      <c r="AO2338" s="227"/>
      <c r="AP2338" s="227"/>
      <c r="AQ2338" s="227"/>
    </row>
    <row r="2339" spans="35:43">
      <c r="AI2339" s="227"/>
      <c r="AJ2339" s="227"/>
      <c r="AK2339" s="227"/>
      <c r="AL2339" s="227"/>
      <c r="AM2339" s="225"/>
      <c r="AN2339" s="227"/>
      <c r="AO2339" s="227"/>
      <c r="AP2339" s="227"/>
      <c r="AQ2339" s="227"/>
    </row>
    <row r="2340" spans="35:43">
      <c r="AI2340" s="227"/>
      <c r="AJ2340" s="227"/>
      <c r="AK2340" s="227"/>
      <c r="AL2340" s="227"/>
      <c r="AM2340" s="225"/>
      <c r="AN2340" s="227"/>
      <c r="AO2340" s="227"/>
      <c r="AP2340" s="227"/>
      <c r="AQ2340" s="227"/>
    </row>
    <row r="2341" spans="35:43">
      <c r="AI2341" s="227"/>
      <c r="AJ2341" s="227"/>
      <c r="AK2341" s="227"/>
      <c r="AL2341" s="227"/>
      <c r="AM2341" s="225"/>
      <c r="AN2341" s="227"/>
      <c r="AO2341" s="227"/>
      <c r="AP2341" s="227"/>
      <c r="AQ2341" s="227"/>
    </row>
    <row r="2342" spans="35:43">
      <c r="AI2342" s="227"/>
      <c r="AJ2342" s="227"/>
      <c r="AK2342" s="227"/>
      <c r="AL2342" s="227"/>
      <c r="AM2342" s="225"/>
      <c r="AN2342" s="227"/>
      <c r="AO2342" s="227"/>
      <c r="AP2342" s="227"/>
      <c r="AQ2342" s="227"/>
    </row>
    <row r="2343" spans="35:43">
      <c r="AI2343" s="227"/>
      <c r="AJ2343" s="227"/>
      <c r="AK2343" s="227"/>
      <c r="AL2343" s="227"/>
      <c r="AM2343" s="225"/>
      <c r="AN2343" s="227"/>
      <c r="AO2343" s="227"/>
      <c r="AP2343" s="227"/>
      <c r="AQ2343" s="227"/>
    </row>
    <row r="2344" spans="35:43">
      <c r="AI2344" s="227"/>
      <c r="AJ2344" s="227"/>
      <c r="AK2344" s="227"/>
      <c r="AL2344" s="227"/>
      <c r="AM2344" s="225"/>
      <c r="AN2344" s="227"/>
      <c r="AO2344" s="227"/>
      <c r="AP2344" s="227"/>
      <c r="AQ2344" s="227"/>
    </row>
    <row r="2345" spans="35:43">
      <c r="AI2345" s="227"/>
      <c r="AJ2345" s="227"/>
      <c r="AK2345" s="227"/>
      <c r="AL2345" s="227"/>
      <c r="AM2345" s="225"/>
      <c r="AN2345" s="227"/>
      <c r="AO2345" s="227"/>
      <c r="AP2345" s="227"/>
      <c r="AQ2345" s="227"/>
    </row>
    <row r="2346" spans="35:43">
      <c r="AI2346" s="227"/>
      <c r="AJ2346" s="227"/>
      <c r="AK2346" s="227"/>
      <c r="AL2346" s="227"/>
      <c r="AM2346" s="225"/>
      <c r="AN2346" s="227"/>
      <c r="AO2346" s="227"/>
      <c r="AP2346" s="227"/>
      <c r="AQ2346" s="227"/>
    </row>
    <row r="2347" spans="35:43">
      <c r="AI2347" s="227"/>
      <c r="AJ2347" s="227"/>
      <c r="AK2347" s="227"/>
      <c r="AL2347" s="227"/>
      <c r="AM2347" s="225"/>
      <c r="AN2347" s="227"/>
      <c r="AO2347" s="227"/>
      <c r="AP2347" s="227"/>
      <c r="AQ2347" s="227"/>
    </row>
    <row r="2348" spans="35:43">
      <c r="AI2348" s="227"/>
      <c r="AJ2348" s="227"/>
      <c r="AK2348" s="227"/>
      <c r="AL2348" s="227"/>
      <c r="AM2348" s="225"/>
      <c r="AN2348" s="227"/>
      <c r="AO2348" s="227"/>
      <c r="AP2348" s="227"/>
      <c r="AQ2348" s="227"/>
    </row>
    <row r="2349" spans="35:43">
      <c r="AI2349" s="227"/>
      <c r="AJ2349" s="227"/>
      <c r="AK2349" s="227"/>
      <c r="AL2349" s="227"/>
      <c r="AM2349" s="225"/>
      <c r="AN2349" s="227"/>
      <c r="AO2349" s="227"/>
      <c r="AP2349" s="227"/>
      <c r="AQ2349" s="227"/>
    </row>
    <row r="2350" spans="35:43">
      <c r="AI2350" s="227"/>
      <c r="AJ2350" s="227"/>
      <c r="AK2350" s="227"/>
      <c r="AL2350" s="227"/>
      <c r="AM2350" s="225"/>
      <c r="AN2350" s="227"/>
      <c r="AO2350" s="227"/>
      <c r="AP2350" s="227"/>
      <c r="AQ2350" s="227"/>
    </row>
    <row r="2351" spans="35:43">
      <c r="AI2351" s="227"/>
      <c r="AJ2351" s="227"/>
      <c r="AK2351" s="227"/>
      <c r="AL2351" s="227"/>
      <c r="AM2351" s="225"/>
      <c r="AN2351" s="227"/>
      <c r="AO2351" s="227"/>
      <c r="AP2351" s="227"/>
      <c r="AQ2351" s="227"/>
    </row>
    <row r="2352" spans="35:43">
      <c r="AI2352" s="227"/>
      <c r="AJ2352" s="227"/>
      <c r="AK2352" s="227"/>
      <c r="AL2352" s="227"/>
      <c r="AM2352" s="225"/>
      <c r="AN2352" s="227"/>
      <c r="AO2352" s="227"/>
      <c r="AP2352" s="227"/>
      <c r="AQ2352" s="227"/>
    </row>
    <row r="2353" spans="35:43">
      <c r="AI2353" s="227"/>
      <c r="AJ2353" s="227"/>
      <c r="AK2353" s="227"/>
      <c r="AL2353" s="227"/>
      <c r="AM2353" s="225"/>
      <c r="AN2353" s="227"/>
      <c r="AO2353" s="227"/>
      <c r="AP2353" s="227"/>
      <c r="AQ2353" s="227"/>
    </row>
    <row r="2354" spans="35:43">
      <c r="AI2354" s="227"/>
      <c r="AJ2354" s="227"/>
      <c r="AK2354" s="227"/>
      <c r="AL2354" s="227"/>
      <c r="AM2354" s="225"/>
      <c r="AN2354" s="227"/>
      <c r="AO2354" s="227"/>
      <c r="AP2354" s="227"/>
      <c r="AQ2354" s="227"/>
    </row>
    <row r="2355" spans="35:43">
      <c r="AI2355" s="227"/>
      <c r="AJ2355" s="227"/>
      <c r="AK2355" s="227"/>
      <c r="AL2355" s="227"/>
      <c r="AM2355" s="225"/>
      <c r="AN2355" s="227"/>
      <c r="AO2355" s="227"/>
      <c r="AP2355" s="227"/>
      <c r="AQ2355" s="227"/>
    </row>
    <row r="2356" spans="35:43">
      <c r="AI2356" s="227"/>
      <c r="AJ2356" s="227"/>
      <c r="AK2356" s="227"/>
      <c r="AL2356" s="227"/>
      <c r="AM2356" s="225"/>
      <c r="AN2356" s="227"/>
      <c r="AO2356" s="227"/>
      <c r="AP2356" s="227"/>
      <c r="AQ2356" s="227"/>
    </row>
    <row r="2357" spans="35:43">
      <c r="AI2357" s="227"/>
      <c r="AJ2357" s="227"/>
      <c r="AK2357" s="227"/>
      <c r="AL2357" s="227"/>
      <c r="AM2357" s="225"/>
      <c r="AN2357" s="227"/>
      <c r="AO2357" s="227"/>
      <c r="AP2357" s="227"/>
      <c r="AQ2357" s="227"/>
    </row>
    <row r="2358" spans="35:43">
      <c r="AI2358" s="227"/>
      <c r="AJ2358" s="227"/>
      <c r="AK2358" s="227"/>
      <c r="AL2358" s="227"/>
      <c r="AM2358" s="225"/>
      <c r="AN2358" s="227"/>
      <c r="AO2358" s="227"/>
      <c r="AP2358" s="227"/>
      <c r="AQ2358" s="227"/>
    </row>
    <row r="2359" spans="35:43">
      <c r="AI2359" s="227"/>
      <c r="AJ2359" s="227"/>
      <c r="AK2359" s="227"/>
      <c r="AL2359" s="227"/>
      <c r="AM2359" s="225"/>
      <c r="AN2359" s="227"/>
      <c r="AO2359" s="227"/>
      <c r="AP2359" s="227"/>
      <c r="AQ2359" s="227"/>
    </row>
    <row r="2360" spans="35:43">
      <c r="AI2360" s="227"/>
      <c r="AJ2360" s="227"/>
      <c r="AK2360" s="227"/>
      <c r="AL2360" s="227"/>
      <c r="AM2360" s="225"/>
      <c r="AN2360" s="227"/>
      <c r="AO2360" s="227"/>
      <c r="AP2360" s="227"/>
      <c r="AQ2360" s="227"/>
    </row>
    <row r="2361" spans="35:43">
      <c r="AI2361" s="227"/>
      <c r="AJ2361" s="227"/>
      <c r="AK2361" s="227"/>
      <c r="AL2361" s="227"/>
      <c r="AM2361" s="225"/>
      <c r="AN2361" s="227"/>
      <c r="AO2361" s="227"/>
      <c r="AP2361" s="227"/>
      <c r="AQ2361" s="227"/>
    </row>
    <row r="2362" spans="35:43">
      <c r="AI2362" s="227"/>
      <c r="AJ2362" s="227"/>
      <c r="AK2362" s="227"/>
      <c r="AL2362" s="227"/>
      <c r="AM2362" s="225"/>
      <c r="AN2362" s="227"/>
      <c r="AO2362" s="227"/>
      <c r="AP2362" s="227"/>
      <c r="AQ2362" s="227"/>
    </row>
    <row r="2363" spans="35:43">
      <c r="AI2363" s="227"/>
      <c r="AJ2363" s="227"/>
      <c r="AK2363" s="227"/>
      <c r="AL2363" s="227"/>
      <c r="AM2363" s="225"/>
      <c r="AN2363" s="227"/>
      <c r="AO2363" s="227"/>
      <c r="AP2363" s="227"/>
      <c r="AQ2363" s="227"/>
    </row>
    <row r="2364" spans="35:43">
      <c r="AI2364" s="227"/>
      <c r="AJ2364" s="227"/>
      <c r="AK2364" s="227"/>
      <c r="AL2364" s="227"/>
      <c r="AM2364" s="225"/>
      <c r="AN2364" s="227"/>
      <c r="AO2364" s="227"/>
      <c r="AP2364" s="227"/>
      <c r="AQ2364" s="227"/>
    </row>
    <row r="2365" spans="35:43">
      <c r="AI2365" s="227"/>
      <c r="AJ2365" s="227"/>
      <c r="AK2365" s="227"/>
      <c r="AL2365" s="227"/>
      <c r="AM2365" s="225"/>
      <c r="AN2365" s="227"/>
      <c r="AO2365" s="227"/>
      <c r="AP2365" s="227"/>
      <c r="AQ2365" s="227"/>
    </row>
    <row r="2366" spans="35:43">
      <c r="AI2366" s="227"/>
      <c r="AJ2366" s="227"/>
      <c r="AK2366" s="227"/>
      <c r="AL2366" s="227"/>
      <c r="AM2366" s="225"/>
      <c r="AN2366" s="227"/>
      <c r="AO2366" s="227"/>
      <c r="AP2366" s="227"/>
      <c r="AQ2366" s="227"/>
    </row>
    <row r="2367" spans="35:43">
      <c r="AI2367" s="227"/>
      <c r="AJ2367" s="227"/>
      <c r="AK2367" s="227"/>
      <c r="AL2367" s="227"/>
      <c r="AM2367" s="225"/>
      <c r="AN2367" s="227"/>
      <c r="AO2367" s="227"/>
      <c r="AP2367" s="227"/>
      <c r="AQ2367" s="227"/>
    </row>
    <row r="2368" spans="35:43">
      <c r="AI2368" s="227"/>
      <c r="AJ2368" s="227"/>
      <c r="AK2368" s="227"/>
      <c r="AL2368" s="227"/>
      <c r="AM2368" s="225"/>
      <c r="AN2368" s="227"/>
      <c r="AO2368" s="227"/>
      <c r="AP2368" s="227"/>
      <c r="AQ2368" s="227"/>
    </row>
    <row r="2369" spans="35:43">
      <c r="AI2369" s="227"/>
      <c r="AJ2369" s="227"/>
      <c r="AK2369" s="227"/>
      <c r="AL2369" s="227"/>
      <c r="AM2369" s="225"/>
      <c r="AN2369" s="227"/>
      <c r="AO2369" s="227"/>
      <c r="AP2369" s="227"/>
      <c r="AQ2369" s="227"/>
    </row>
    <row r="2370" spans="35:43">
      <c r="AI2370" s="227"/>
      <c r="AJ2370" s="227"/>
      <c r="AK2370" s="227"/>
      <c r="AL2370" s="227"/>
      <c r="AM2370" s="225"/>
      <c r="AN2370" s="227"/>
      <c r="AO2370" s="227"/>
      <c r="AP2370" s="227"/>
      <c r="AQ2370" s="227"/>
    </row>
    <row r="2371" spans="35:43">
      <c r="AI2371" s="227"/>
      <c r="AJ2371" s="227"/>
      <c r="AK2371" s="227"/>
      <c r="AL2371" s="227"/>
      <c r="AM2371" s="225"/>
      <c r="AN2371" s="227"/>
      <c r="AO2371" s="227"/>
      <c r="AP2371" s="227"/>
      <c r="AQ2371" s="227"/>
    </row>
    <row r="2372" spans="35:43">
      <c r="AI2372" s="227"/>
      <c r="AJ2372" s="227"/>
      <c r="AK2372" s="227"/>
      <c r="AL2372" s="227"/>
      <c r="AM2372" s="225"/>
      <c r="AN2372" s="227"/>
      <c r="AO2372" s="227"/>
      <c r="AP2372" s="227"/>
      <c r="AQ2372" s="227"/>
    </row>
    <row r="2373" spans="35:43">
      <c r="AI2373" s="227"/>
      <c r="AJ2373" s="227"/>
      <c r="AK2373" s="227"/>
      <c r="AL2373" s="227"/>
      <c r="AM2373" s="225"/>
      <c r="AN2373" s="227"/>
      <c r="AO2373" s="227"/>
      <c r="AP2373" s="227"/>
      <c r="AQ2373" s="227"/>
    </row>
    <row r="2374" spans="35:43">
      <c r="AI2374" s="227"/>
      <c r="AJ2374" s="227"/>
      <c r="AK2374" s="227"/>
      <c r="AL2374" s="227"/>
      <c r="AM2374" s="225"/>
      <c r="AN2374" s="227"/>
      <c r="AO2374" s="227"/>
      <c r="AP2374" s="227"/>
      <c r="AQ2374" s="227"/>
    </row>
    <row r="2375" spans="35:43">
      <c r="AI2375" s="227"/>
      <c r="AJ2375" s="227"/>
      <c r="AK2375" s="227"/>
      <c r="AL2375" s="227"/>
      <c r="AM2375" s="225"/>
      <c r="AN2375" s="227"/>
      <c r="AO2375" s="227"/>
      <c r="AP2375" s="227"/>
      <c r="AQ2375" s="227"/>
    </row>
    <row r="2376" spans="35:43">
      <c r="AI2376" s="227"/>
      <c r="AJ2376" s="227"/>
      <c r="AK2376" s="227"/>
      <c r="AL2376" s="227"/>
      <c r="AM2376" s="225"/>
      <c r="AN2376" s="227"/>
      <c r="AO2376" s="227"/>
      <c r="AP2376" s="227"/>
      <c r="AQ2376" s="227"/>
    </row>
    <row r="2377" spans="35:43">
      <c r="AI2377" s="227"/>
      <c r="AJ2377" s="227"/>
      <c r="AK2377" s="227"/>
      <c r="AL2377" s="227"/>
      <c r="AM2377" s="225"/>
      <c r="AN2377" s="227"/>
      <c r="AO2377" s="227"/>
      <c r="AP2377" s="227"/>
      <c r="AQ2377" s="227"/>
    </row>
    <row r="2378" spans="35:43">
      <c r="AI2378" s="227"/>
      <c r="AJ2378" s="227"/>
      <c r="AK2378" s="227"/>
      <c r="AL2378" s="227"/>
      <c r="AM2378" s="225"/>
      <c r="AN2378" s="227"/>
      <c r="AO2378" s="227"/>
      <c r="AP2378" s="227"/>
      <c r="AQ2378" s="227"/>
    </row>
    <row r="2379" spans="35:43">
      <c r="AI2379" s="227"/>
      <c r="AJ2379" s="227"/>
      <c r="AK2379" s="227"/>
      <c r="AL2379" s="227"/>
      <c r="AM2379" s="225"/>
      <c r="AN2379" s="227"/>
      <c r="AO2379" s="227"/>
      <c r="AP2379" s="227"/>
      <c r="AQ2379" s="227"/>
    </row>
    <row r="2380" spans="35:43">
      <c r="AI2380" s="227"/>
      <c r="AJ2380" s="227"/>
      <c r="AK2380" s="227"/>
      <c r="AL2380" s="227"/>
      <c r="AM2380" s="225"/>
      <c r="AN2380" s="227"/>
      <c r="AO2380" s="227"/>
      <c r="AP2380" s="227"/>
      <c r="AQ2380" s="227"/>
    </row>
    <row r="2381" spans="35:43">
      <c r="AI2381" s="227"/>
      <c r="AJ2381" s="227"/>
      <c r="AK2381" s="227"/>
      <c r="AL2381" s="227"/>
      <c r="AM2381" s="225"/>
      <c r="AN2381" s="227"/>
      <c r="AO2381" s="227"/>
      <c r="AP2381" s="227"/>
      <c r="AQ2381" s="227"/>
    </row>
    <row r="2382" spans="35:43">
      <c r="AI2382" s="227"/>
      <c r="AJ2382" s="227"/>
      <c r="AK2382" s="227"/>
      <c r="AL2382" s="227"/>
      <c r="AM2382" s="225"/>
      <c r="AN2382" s="227"/>
      <c r="AO2382" s="227"/>
      <c r="AP2382" s="227"/>
      <c r="AQ2382" s="227"/>
    </row>
    <row r="2383" spans="35:43">
      <c r="AI2383" s="227"/>
      <c r="AJ2383" s="227"/>
      <c r="AK2383" s="227"/>
      <c r="AL2383" s="227"/>
      <c r="AM2383" s="225"/>
      <c r="AN2383" s="227"/>
      <c r="AO2383" s="227"/>
      <c r="AP2383" s="227"/>
      <c r="AQ2383" s="227"/>
    </row>
    <row r="2384" spans="35:43">
      <c r="AI2384" s="227"/>
      <c r="AJ2384" s="227"/>
      <c r="AK2384" s="227"/>
      <c r="AL2384" s="227"/>
      <c r="AM2384" s="225"/>
      <c r="AN2384" s="227"/>
      <c r="AO2384" s="227"/>
      <c r="AP2384" s="227"/>
      <c r="AQ2384" s="227"/>
    </row>
    <row r="2385" spans="35:43">
      <c r="AI2385" s="227"/>
      <c r="AJ2385" s="227"/>
      <c r="AK2385" s="227"/>
      <c r="AL2385" s="227"/>
      <c r="AM2385" s="225"/>
      <c r="AN2385" s="227"/>
      <c r="AO2385" s="227"/>
      <c r="AP2385" s="227"/>
      <c r="AQ2385" s="227"/>
    </row>
    <row r="2386" spans="35:43">
      <c r="AI2386" s="227"/>
      <c r="AJ2386" s="227"/>
      <c r="AK2386" s="227"/>
      <c r="AL2386" s="227"/>
      <c r="AM2386" s="225"/>
      <c r="AN2386" s="227"/>
      <c r="AO2386" s="227"/>
      <c r="AP2386" s="227"/>
      <c r="AQ2386" s="227"/>
    </row>
    <row r="2387" spans="35:43">
      <c r="AI2387" s="227"/>
      <c r="AJ2387" s="227"/>
      <c r="AK2387" s="227"/>
      <c r="AL2387" s="227"/>
      <c r="AM2387" s="225"/>
      <c r="AN2387" s="227"/>
      <c r="AO2387" s="227"/>
      <c r="AP2387" s="227"/>
      <c r="AQ2387" s="227"/>
    </row>
    <row r="2388" spans="35:43">
      <c r="AI2388" s="227"/>
      <c r="AJ2388" s="227"/>
      <c r="AK2388" s="227"/>
      <c r="AL2388" s="227"/>
      <c r="AM2388" s="225"/>
      <c r="AN2388" s="227"/>
      <c r="AO2388" s="227"/>
      <c r="AP2388" s="227"/>
      <c r="AQ2388" s="227"/>
    </row>
    <row r="2389" spans="35:43">
      <c r="AI2389" s="227"/>
      <c r="AJ2389" s="227"/>
      <c r="AK2389" s="227"/>
      <c r="AL2389" s="227"/>
      <c r="AM2389" s="225"/>
      <c r="AN2389" s="227"/>
      <c r="AO2389" s="227"/>
      <c r="AP2389" s="227"/>
      <c r="AQ2389" s="227"/>
    </row>
    <row r="2390" spans="35:43">
      <c r="AI2390" s="227"/>
      <c r="AJ2390" s="227"/>
      <c r="AK2390" s="227"/>
      <c r="AL2390" s="227"/>
      <c r="AM2390" s="225"/>
      <c r="AN2390" s="227"/>
      <c r="AO2390" s="227"/>
      <c r="AP2390" s="227"/>
      <c r="AQ2390" s="227"/>
    </row>
    <row r="2391" spans="35:43">
      <c r="AI2391" s="227"/>
      <c r="AJ2391" s="227"/>
      <c r="AK2391" s="227"/>
      <c r="AL2391" s="227"/>
      <c r="AM2391" s="225"/>
      <c r="AN2391" s="227"/>
      <c r="AO2391" s="227"/>
      <c r="AP2391" s="227"/>
      <c r="AQ2391" s="227"/>
    </row>
    <row r="2392" spans="35:43">
      <c r="AI2392" s="227"/>
      <c r="AJ2392" s="227"/>
      <c r="AK2392" s="227"/>
      <c r="AL2392" s="227"/>
      <c r="AM2392" s="225"/>
      <c r="AN2392" s="227"/>
      <c r="AO2392" s="227"/>
      <c r="AP2392" s="227"/>
      <c r="AQ2392" s="227"/>
    </row>
    <row r="2393" spans="35:43">
      <c r="AI2393" s="227"/>
      <c r="AJ2393" s="227"/>
      <c r="AK2393" s="227"/>
      <c r="AL2393" s="227"/>
      <c r="AM2393" s="225"/>
      <c r="AN2393" s="227"/>
      <c r="AO2393" s="227"/>
      <c r="AP2393" s="227"/>
      <c r="AQ2393" s="227"/>
    </row>
    <row r="2394" spans="35:43">
      <c r="AI2394" s="227"/>
      <c r="AJ2394" s="227"/>
      <c r="AK2394" s="227"/>
      <c r="AL2394" s="227"/>
      <c r="AM2394" s="225"/>
      <c r="AN2394" s="227"/>
      <c r="AO2394" s="227"/>
      <c r="AP2394" s="227"/>
      <c r="AQ2394" s="227"/>
    </row>
    <row r="2395" spans="35:43">
      <c r="AI2395" s="227"/>
      <c r="AJ2395" s="227"/>
      <c r="AK2395" s="227"/>
      <c r="AL2395" s="227"/>
      <c r="AM2395" s="225"/>
      <c r="AN2395" s="227"/>
      <c r="AO2395" s="227"/>
      <c r="AP2395" s="227"/>
      <c r="AQ2395" s="227"/>
    </row>
    <row r="2396" spans="35:43">
      <c r="AI2396" s="227"/>
      <c r="AJ2396" s="227"/>
      <c r="AK2396" s="227"/>
      <c r="AL2396" s="227"/>
      <c r="AM2396" s="225"/>
      <c r="AN2396" s="227"/>
      <c r="AO2396" s="227"/>
      <c r="AP2396" s="227"/>
      <c r="AQ2396" s="227"/>
    </row>
    <row r="2397" spans="35:43">
      <c r="AI2397" s="227"/>
      <c r="AJ2397" s="227"/>
      <c r="AK2397" s="227"/>
      <c r="AL2397" s="227"/>
      <c r="AM2397" s="225"/>
      <c r="AN2397" s="227"/>
      <c r="AO2397" s="227"/>
      <c r="AP2397" s="227"/>
      <c r="AQ2397" s="227"/>
    </row>
    <row r="2398" spans="35:43">
      <c r="AI2398" s="227"/>
      <c r="AJ2398" s="227"/>
      <c r="AK2398" s="227"/>
      <c r="AL2398" s="227"/>
      <c r="AM2398" s="225"/>
      <c r="AN2398" s="227"/>
      <c r="AO2398" s="227"/>
      <c r="AP2398" s="227"/>
      <c r="AQ2398" s="227"/>
    </row>
    <row r="2399" spans="35:43">
      <c r="AI2399" s="227"/>
      <c r="AJ2399" s="227"/>
      <c r="AK2399" s="227"/>
      <c r="AL2399" s="227"/>
      <c r="AM2399" s="225"/>
      <c r="AN2399" s="227"/>
      <c r="AO2399" s="227"/>
      <c r="AP2399" s="227"/>
      <c r="AQ2399" s="227"/>
    </row>
    <row r="2400" spans="35:43">
      <c r="AI2400" s="227"/>
      <c r="AJ2400" s="227"/>
      <c r="AK2400" s="227"/>
      <c r="AL2400" s="227"/>
      <c r="AM2400" s="225"/>
      <c r="AN2400" s="227"/>
      <c r="AO2400" s="227"/>
      <c r="AP2400" s="227"/>
      <c r="AQ2400" s="227"/>
    </row>
    <row r="2401" spans="35:43">
      <c r="AI2401" s="227"/>
      <c r="AJ2401" s="227"/>
      <c r="AK2401" s="227"/>
      <c r="AL2401" s="227"/>
      <c r="AM2401" s="225"/>
      <c r="AN2401" s="227"/>
      <c r="AO2401" s="227"/>
      <c r="AP2401" s="227"/>
      <c r="AQ2401" s="227"/>
    </row>
    <row r="2402" spans="35:43">
      <c r="AI2402" s="227"/>
      <c r="AJ2402" s="227"/>
      <c r="AK2402" s="227"/>
      <c r="AL2402" s="227"/>
      <c r="AM2402" s="225"/>
      <c r="AN2402" s="227"/>
      <c r="AO2402" s="227"/>
      <c r="AP2402" s="227"/>
      <c r="AQ2402" s="227"/>
    </row>
    <row r="2403" spans="35:43">
      <c r="AI2403" s="227"/>
      <c r="AJ2403" s="227"/>
      <c r="AK2403" s="227"/>
      <c r="AL2403" s="227"/>
      <c r="AM2403" s="225"/>
      <c r="AN2403" s="227"/>
      <c r="AO2403" s="227"/>
      <c r="AP2403" s="227"/>
      <c r="AQ2403" s="227"/>
    </row>
    <row r="2404" spans="35:43">
      <c r="AI2404" s="227"/>
      <c r="AJ2404" s="227"/>
      <c r="AK2404" s="227"/>
      <c r="AL2404" s="227"/>
      <c r="AM2404" s="225"/>
      <c r="AN2404" s="227"/>
      <c r="AO2404" s="227"/>
      <c r="AP2404" s="227"/>
      <c r="AQ2404" s="227"/>
    </row>
    <row r="2405" spans="35:43">
      <c r="AI2405" s="227"/>
      <c r="AJ2405" s="227"/>
      <c r="AK2405" s="227"/>
      <c r="AL2405" s="227"/>
      <c r="AM2405" s="225"/>
      <c r="AN2405" s="227"/>
      <c r="AO2405" s="227"/>
      <c r="AP2405" s="227"/>
      <c r="AQ2405" s="227"/>
    </row>
    <row r="2406" spans="35:43">
      <c r="AI2406" s="227"/>
      <c r="AJ2406" s="227"/>
      <c r="AK2406" s="227"/>
      <c r="AL2406" s="227"/>
      <c r="AM2406" s="225"/>
      <c r="AN2406" s="227"/>
      <c r="AO2406" s="227"/>
      <c r="AP2406" s="227"/>
      <c r="AQ2406" s="227"/>
    </row>
    <row r="2407" spans="35:43">
      <c r="AI2407" s="227"/>
      <c r="AJ2407" s="227"/>
      <c r="AK2407" s="227"/>
      <c r="AL2407" s="227"/>
      <c r="AM2407" s="225"/>
      <c r="AN2407" s="227"/>
      <c r="AO2407" s="227"/>
      <c r="AP2407" s="227"/>
      <c r="AQ2407" s="227"/>
    </row>
    <row r="2408" spans="35:43">
      <c r="AI2408" s="227"/>
      <c r="AJ2408" s="227"/>
      <c r="AK2408" s="227"/>
      <c r="AL2408" s="227"/>
      <c r="AM2408" s="225"/>
      <c r="AN2408" s="227"/>
      <c r="AO2408" s="227"/>
      <c r="AP2408" s="227"/>
      <c r="AQ2408" s="227"/>
    </row>
    <row r="2409" spans="35:43">
      <c r="AI2409" s="227"/>
      <c r="AJ2409" s="227"/>
      <c r="AK2409" s="227"/>
      <c r="AL2409" s="227"/>
      <c r="AM2409" s="225"/>
      <c r="AN2409" s="227"/>
      <c r="AO2409" s="227"/>
      <c r="AP2409" s="227"/>
      <c r="AQ2409" s="227"/>
    </row>
    <row r="2410" spans="35:43">
      <c r="AI2410" s="227"/>
      <c r="AJ2410" s="227"/>
      <c r="AK2410" s="227"/>
      <c r="AL2410" s="227"/>
      <c r="AM2410" s="225"/>
      <c r="AN2410" s="227"/>
      <c r="AO2410" s="227"/>
      <c r="AP2410" s="227"/>
      <c r="AQ2410" s="227"/>
    </row>
    <row r="2411" spans="35:43">
      <c r="AI2411" s="227"/>
      <c r="AJ2411" s="227"/>
      <c r="AK2411" s="227"/>
      <c r="AL2411" s="227"/>
      <c r="AM2411" s="225"/>
      <c r="AN2411" s="227"/>
      <c r="AO2411" s="227"/>
      <c r="AP2411" s="227"/>
      <c r="AQ2411" s="227"/>
    </row>
    <row r="2412" spans="35:43">
      <c r="AI2412" s="227"/>
      <c r="AJ2412" s="227"/>
      <c r="AK2412" s="227"/>
      <c r="AL2412" s="227"/>
      <c r="AM2412" s="225"/>
      <c r="AN2412" s="227"/>
      <c r="AO2412" s="227"/>
      <c r="AP2412" s="227"/>
      <c r="AQ2412" s="227"/>
    </row>
    <row r="2413" spans="35:43">
      <c r="AI2413" s="227"/>
      <c r="AJ2413" s="227"/>
      <c r="AK2413" s="227"/>
      <c r="AL2413" s="227"/>
      <c r="AM2413" s="225"/>
      <c r="AN2413" s="227"/>
      <c r="AO2413" s="227"/>
      <c r="AP2413" s="227"/>
      <c r="AQ2413" s="227"/>
    </row>
    <row r="2414" spans="35:43">
      <c r="AI2414" s="227"/>
      <c r="AJ2414" s="227"/>
      <c r="AK2414" s="227"/>
      <c r="AL2414" s="227"/>
      <c r="AM2414" s="225"/>
      <c r="AN2414" s="227"/>
      <c r="AO2414" s="227"/>
      <c r="AP2414" s="227"/>
      <c r="AQ2414" s="227"/>
    </row>
    <row r="2415" spans="35:43">
      <c r="AI2415" s="227"/>
      <c r="AJ2415" s="227"/>
      <c r="AK2415" s="227"/>
      <c r="AL2415" s="227"/>
      <c r="AM2415" s="225"/>
      <c r="AN2415" s="227"/>
      <c r="AO2415" s="227"/>
      <c r="AP2415" s="227"/>
      <c r="AQ2415" s="227"/>
    </row>
    <row r="2416" spans="35:43">
      <c r="AI2416" s="227"/>
      <c r="AJ2416" s="227"/>
      <c r="AK2416" s="227"/>
      <c r="AL2416" s="227"/>
      <c r="AM2416" s="225"/>
      <c r="AN2416" s="227"/>
      <c r="AO2416" s="227"/>
      <c r="AP2416" s="227"/>
      <c r="AQ2416" s="227"/>
    </row>
    <row r="2417" spans="35:43">
      <c r="AI2417" s="227"/>
      <c r="AJ2417" s="227"/>
      <c r="AK2417" s="227"/>
      <c r="AL2417" s="227"/>
      <c r="AM2417" s="225"/>
      <c r="AN2417" s="227"/>
      <c r="AO2417" s="227"/>
      <c r="AP2417" s="227"/>
      <c r="AQ2417" s="227"/>
    </row>
    <row r="2418" spans="35:43">
      <c r="AI2418" s="227"/>
      <c r="AJ2418" s="227"/>
      <c r="AK2418" s="227"/>
      <c r="AL2418" s="227"/>
      <c r="AM2418" s="225"/>
      <c r="AN2418" s="227"/>
      <c r="AO2418" s="227"/>
      <c r="AP2418" s="227"/>
      <c r="AQ2418" s="227"/>
    </row>
    <row r="2419" spans="35:43">
      <c r="AI2419" s="227"/>
      <c r="AJ2419" s="227"/>
      <c r="AK2419" s="227"/>
      <c r="AL2419" s="227"/>
      <c r="AM2419" s="225"/>
      <c r="AN2419" s="227"/>
      <c r="AO2419" s="227"/>
      <c r="AP2419" s="227"/>
      <c r="AQ2419" s="227"/>
    </row>
    <row r="2420" spans="35:43">
      <c r="AI2420" s="227"/>
      <c r="AJ2420" s="227"/>
      <c r="AK2420" s="227"/>
      <c r="AL2420" s="227"/>
      <c r="AM2420" s="225"/>
      <c r="AN2420" s="227"/>
      <c r="AO2420" s="227"/>
      <c r="AP2420" s="227"/>
      <c r="AQ2420" s="227"/>
    </row>
    <row r="2421" spans="35:43">
      <c r="AI2421" s="227"/>
      <c r="AJ2421" s="227"/>
      <c r="AK2421" s="227"/>
      <c r="AL2421" s="227"/>
      <c r="AM2421" s="225"/>
      <c r="AN2421" s="227"/>
      <c r="AO2421" s="227"/>
      <c r="AP2421" s="227"/>
      <c r="AQ2421" s="227"/>
    </row>
    <row r="2422" spans="35:43">
      <c r="AI2422" s="227"/>
      <c r="AJ2422" s="227"/>
      <c r="AK2422" s="227"/>
      <c r="AL2422" s="227"/>
      <c r="AM2422" s="225"/>
      <c r="AN2422" s="227"/>
      <c r="AO2422" s="227"/>
      <c r="AP2422" s="227"/>
      <c r="AQ2422" s="227"/>
    </row>
    <row r="2423" spans="35:43">
      <c r="AI2423" s="227"/>
      <c r="AJ2423" s="227"/>
      <c r="AK2423" s="227"/>
      <c r="AL2423" s="227"/>
      <c r="AM2423" s="225"/>
      <c r="AN2423" s="227"/>
      <c r="AO2423" s="227"/>
      <c r="AP2423" s="227"/>
      <c r="AQ2423" s="227"/>
    </row>
    <row r="2424" spans="35:43">
      <c r="AI2424" s="227"/>
      <c r="AJ2424" s="227"/>
      <c r="AK2424" s="227"/>
      <c r="AL2424" s="227"/>
      <c r="AM2424" s="225"/>
      <c r="AN2424" s="227"/>
      <c r="AO2424" s="227"/>
      <c r="AP2424" s="227"/>
      <c r="AQ2424" s="227"/>
    </row>
    <row r="2425" spans="35:43">
      <c r="AI2425" s="227"/>
      <c r="AJ2425" s="227"/>
      <c r="AK2425" s="227"/>
      <c r="AL2425" s="227"/>
      <c r="AM2425" s="225"/>
      <c r="AN2425" s="227"/>
      <c r="AO2425" s="227"/>
      <c r="AP2425" s="227"/>
      <c r="AQ2425" s="227"/>
    </row>
    <row r="2426" spans="35:43">
      <c r="AI2426" s="227"/>
      <c r="AJ2426" s="227"/>
      <c r="AK2426" s="227"/>
      <c r="AL2426" s="227"/>
      <c r="AM2426" s="225"/>
      <c r="AN2426" s="227"/>
      <c r="AO2426" s="227"/>
      <c r="AP2426" s="227"/>
      <c r="AQ2426" s="227"/>
    </row>
    <row r="2427" spans="35:43">
      <c r="AI2427" s="227"/>
      <c r="AJ2427" s="227"/>
      <c r="AK2427" s="227"/>
      <c r="AL2427" s="227"/>
      <c r="AM2427" s="225"/>
      <c r="AN2427" s="227"/>
      <c r="AO2427" s="227"/>
      <c r="AP2427" s="227"/>
      <c r="AQ2427" s="227"/>
    </row>
    <row r="2428" spans="35:43">
      <c r="AI2428" s="227"/>
      <c r="AJ2428" s="227"/>
      <c r="AK2428" s="227"/>
      <c r="AL2428" s="227"/>
      <c r="AM2428" s="225"/>
      <c r="AN2428" s="227"/>
      <c r="AO2428" s="227"/>
      <c r="AP2428" s="227"/>
      <c r="AQ2428" s="227"/>
    </row>
    <row r="2429" spans="35:43">
      <c r="AI2429" s="227"/>
      <c r="AJ2429" s="227"/>
      <c r="AK2429" s="227"/>
      <c r="AL2429" s="227"/>
      <c r="AM2429" s="225"/>
      <c r="AN2429" s="227"/>
      <c r="AO2429" s="227"/>
      <c r="AP2429" s="227"/>
      <c r="AQ2429" s="227"/>
    </row>
    <row r="2430" spans="35:43">
      <c r="AI2430" s="227"/>
      <c r="AJ2430" s="227"/>
      <c r="AK2430" s="227"/>
      <c r="AL2430" s="227"/>
      <c r="AM2430" s="225"/>
      <c r="AN2430" s="227"/>
      <c r="AO2430" s="227"/>
      <c r="AP2430" s="227"/>
      <c r="AQ2430" s="227"/>
    </row>
    <row r="2431" spans="35:43">
      <c r="AI2431" s="227"/>
      <c r="AJ2431" s="227"/>
      <c r="AK2431" s="227"/>
      <c r="AL2431" s="227"/>
      <c r="AM2431" s="225"/>
      <c r="AN2431" s="227"/>
      <c r="AO2431" s="227"/>
      <c r="AP2431" s="227"/>
      <c r="AQ2431" s="227"/>
    </row>
    <row r="2432" spans="35:43">
      <c r="AI2432" s="227"/>
      <c r="AJ2432" s="227"/>
      <c r="AK2432" s="227"/>
      <c r="AL2432" s="227"/>
      <c r="AM2432" s="225"/>
      <c r="AN2432" s="227"/>
      <c r="AO2432" s="227"/>
      <c r="AP2432" s="227"/>
      <c r="AQ2432" s="227"/>
    </row>
    <row r="2433" spans="35:43">
      <c r="AI2433" s="227"/>
      <c r="AJ2433" s="227"/>
      <c r="AK2433" s="227"/>
      <c r="AL2433" s="227"/>
      <c r="AM2433" s="225"/>
      <c r="AN2433" s="227"/>
      <c r="AO2433" s="227"/>
      <c r="AP2433" s="227"/>
      <c r="AQ2433" s="227"/>
    </row>
    <row r="2434" spans="35:43">
      <c r="AI2434" s="227"/>
      <c r="AJ2434" s="227"/>
      <c r="AK2434" s="227"/>
      <c r="AL2434" s="227"/>
      <c r="AM2434" s="225"/>
      <c r="AN2434" s="227"/>
      <c r="AO2434" s="227"/>
      <c r="AP2434" s="227"/>
      <c r="AQ2434" s="227"/>
    </row>
    <row r="2435" spans="35:43">
      <c r="AI2435" s="227"/>
      <c r="AJ2435" s="227"/>
      <c r="AK2435" s="227"/>
      <c r="AL2435" s="227"/>
      <c r="AM2435" s="225"/>
      <c r="AN2435" s="227"/>
      <c r="AO2435" s="227"/>
      <c r="AP2435" s="227"/>
      <c r="AQ2435" s="227"/>
    </row>
    <row r="2436" spans="35:43">
      <c r="AI2436" s="227"/>
      <c r="AJ2436" s="227"/>
      <c r="AK2436" s="227"/>
      <c r="AL2436" s="227"/>
      <c r="AM2436" s="225"/>
      <c r="AN2436" s="227"/>
      <c r="AO2436" s="227"/>
      <c r="AP2436" s="227"/>
      <c r="AQ2436" s="227"/>
    </row>
    <row r="2437" spans="35:43">
      <c r="AI2437" s="227"/>
      <c r="AJ2437" s="227"/>
      <c r="AK2437" s="227"/>
      <c r="AL2437" s="227"/>
      <c r="AM2437" s="225"/>
      <c r="AN2437" s="227"/>
      <c r="AO2437" s="227"/>
      <c r="AP2437" s="227"/>
      <c r="AQ2437" s="227"/>
    </row>
    <row r="2438" spans="35:43">
      <c r="AI2438" s="227"/>
      <c r="AJ2438" s="227"/>
      <c r="AK2438" s="227"/>
      <c r="AL2438" s="227"/>
      <c r="AM2438" s="225"/>
      <c r="AN2438" s="227"/>
      <c r="AO2438" s="227"/>
      <c r="AP2438" s="227"/>
      <c r="AQ2438" s="227"/>
    </row>
    <row r="2439" spans="35:43">
      <c r="AI2439" s="227"/>
      <c r="AJ2439" s="227"/>
      <c r="AK2439" s="227"/>
      <c r="AL2439" s="227"/>
      <c r="AM2439" s="225"/>
      <c r="AN2439" s="227"/>
      <c r="AO2439" s="227"/>
      <c r="AP2439" s="227"/>
      <c r="AQ2439" s="227"/>
    </row>
    <row r="2440" spans="35:43">
      <c r="AI2440" s="227"/>
      <c r="AJ2440" s="227"/>
      <c r="AK2440" s="227"/>
      <c r="AL2440" s="227"/>
      <c r="AM2440" s="225"/>
      <c r="AN2440" s="227"/>
      <c r="AO2440" s="227"/>
      <c r="AP2440" s="227"/>
      <c r="AQ2440" s="227"/>
    </row>
    <row r="2441" spans="35:43">
      <c r="AI2441" s="227"/>
      <c r="AJ2441" s="227"/>
      <c r="AK2441" s="227"/>
      <c r="AL2441" s="227"/>
      <c r="AM2441" s="225"/>
      <c r="AN2441" s="227"/>
      <c r="AO2441" s="227"/>
      <c r="AP2441" s="227"/>
      <c r="AQ2441" s="227"/>
    </row>
    <row r="2442" spans="35:43">
      <c r="AI2442" s="227"/>
      <c r="AJ2442" s="227"/>
      <c r="AK2442" s="227"/>
      <c r="AL2442" s="227"/>
      <c r="AM2442" s="225"/>
      <c r="AN2442" s="227"/>
      <c r="AO2442" s="227"/>
      <c r="AP2442" s="227"/>
      <c r="AQ2442" s="227"/>
    </row>
    <row r="2443" spans="35:43">
      <c r="AI2443" s="227"/>
      <c r="AJ2443" s="227"/>
      <c r="AK2443" s="227"/>
      <c r="AL2443" s="227"/>
      <c r="AM2443" s="225"/>
      <c r="AN2443" s="227"/>
      <c r="AO2443" s="227"/>
      <c r="AP2443" s="227"/>
      <c r="AQ2443" s="227"/>
    </row>
    <row r="2444" spans="35:43">
      <c r="AI2444" s="227"/>
      <c r="AJ2444" s="227"/>
      <c r="AK2444" s="227"/>
      <c r="AL2444" s="227"/>
      <c r="AM2444" s="225"/>
      <c r="AN2444" s="227"/>
      <c r="AO2444" s="227"/>
      <c r="AP2444" s="227"/>
      <c r="AQ2444" s="227"/>
    </row>
    <row r="2445" spans="35:43">
      <c r="AI2445" s="227"/>
      <c r="AJ2445" s="227"/>
      <c r="AK2445" s="227"/>
      <c r="AL2445" s="227"/>
      <c r="AM2445" s="225"/>
      <c r="AN2445" s="227"/>
      <c r="AO2445" s="227"/>
      <c r="AP2445" s="227"/>
      <c r="AQ2445" s="227"/>
    </row>
    <row r="2446" spans="35:43">
      <c r="AI2446" s="227"/>
      <c r="AJ2446" s="227"/>
      <c r="AK2446" s="227"/>
      <c r="AL2446" s="227"/>
      <c r="AM2446" s="225"/>
      <c r="AN2446" s="227"/>
      <c r="AO2446" s="227"/>
      <c r="AP2446" s="227"/>
      <c r="AQ2446" s="227"/>
    </row>
    <row r="2447" spans="35:43">
      <c r="AI2447" s="227"/>
      <c r="AJ2447" s="227"/>
      <c r="AK2447" s="227"/>
      <c r="AL2447" s="227"/>
      <c r="AM2447" s="225"/>
      <c r="AN2447" s="227"/>
      <c r="AO2447" s="227"/>
      <c r="AP2447" s="227"/>
      <c r="AQ2447" s="227"/>
    </row>
    <row r="2448" spans="35:43">
      <c r="AI2448" s="227"/>
      <c r="AJ2448" s="227"/>
      <c r="AK2448" s="227"/>
      <c r="AL2448" s="227"/>
      <c r="AM2448" s="225"/>
      <c r="AN2448" s="227"/>
      <c r="AO2448" s="227"/>
      <c r="AP2448" s="227"/>
      <c r="AQ2448" s="227"/>
    </row>
    <row r="2449" spans="35:43">
      <c r="AI2449" s="227"/>
      <c r="AJ2449" s="227"/>
      <c r="AK2449" s="227"/>
      <c r="AL2449" s="227"/>
      <c r="AM2449" s="225"/>
      <c r="AN2449" s="227"/>
      <c r="AO2449" s="227"/>
      <c r="AP2449" s="227"/>
      <c r="AQ2449" s="227"/>
    </row>
    <row r="2450" spans="35:43">
      <c r="AI2450" s="227"/>
      <c r="AJ2450" s="227"/>
      <c r="AK2450" s="227"/>
      <c r="AL2450" s="227"/>
      <c r="AM2450" s="225"/>
      <c r="AN2450" s="227"/>
      <c r="AO2450" s="227"/>
      <c r="AP2450" s="227"/>
      <c r="AQ2450" s="227"/>
    </row>
    <row r="2451" spans="35:43">
      <c r="AI2451" s="227"/>
      <c r="AJ2451" s="227"/>
      <c r="AK2451" s="227"/>
      <c r="AL2451" s="227"/>
      <c r="AM2451" s="225"/>
      <c r="AN2451" s="227"/>
      <c r="AO2451" s="227"/>
      <c r="AP2451" s="227"/>
      <c r="AQ2451" s="227"/>
    </row>
    <row r="2452" spans="35:43">
      <c r="AI2452" s="227"/>
      <c r="AJ2452" s="227"/>
      <c r="AK2452" s="227"/>
      <c r="AL2452" s="227"/>
      <c r="AM2452" s="225"/>
      <c r="AN2452" s="227"/>
      <c r="AO2452" s="227"/>
      <c r="AP2452" s="227"/>
      <c r="AQ2452" s="227"/>
    </row>
    <row r="2453" spans="35:43">
      <c r="AI2453" s="227"/>
      <c r="AJ2453" s="227"/>
      <c r="AK2453" s="227"/>
      <c r="AL2453" s="227"/>
      <c r="AM2453" s="225"/>
      <c r="AN2453" s="227"/>
      <c r="AO2453" s="227"/>
      <c r="AP2453" s="227"/>
      <c r="AQ2453" s="227"/>
    </row>
    <row r="2454" spans="35:43">
      <c r="AI2454" s="227"/>
      <c r="AJ2454" s="227"/>
      <c r="AK2454" s="227"/>
      <c r="AL2454" s="227"/>
      <c r="AM2454" s="225"/>
      <c r="AN2454" s="227"/>
      <c r="AO2454" s="227"/>
      <c r="AP2454" s="227"/>
      <c r="AQ2454" s="227"/>
    </row>
    <row r="2455" spans="35:43">
      <c r="AI2455" s="227"/>
      <c r="AJ2455" s="227"/>
      <c r="AK2455" s="227"/>
      <c r="AL2455" s="227"/>
      <c r="AM2455" s="225"/>
      <c r="AN2455" s="227"/>
      <c r="AO2455" s="227"/>
      <c r="AP2455" s="227"/>
      <c r="AQ2455" s="227"/>
    </row>
    <row r="2456" spans="35:43">
      <c r="AI2456" s="227"/>
      <c r="AJ2456" s="227"/>
      <c r="AK2456" s="227"/>
      <c r="AL2456" s="227"/>
      <c r="AM2456" s="225"/>
      <c r="AN2456" s="227"/>
      <c r="AO2456" s="227"/>
      <c r="AP2456" s="227"/>
      <c r="AQ2456" s="227"/>
    </row>
    <row r="2457" spans="35:43">
      <c r="AI2457" s="227"/>
      <c r="AJ2457" s="227"/>
      <c r="AK2457" s="227"/>
      <c r="AL2457" s="227"/>
      <c r="AM2457" s="225"/>
      <c r="AN2457" s="227"/>
      <c r="AO2457" s="227"/>
      <c r="AP2457" s="227"/>
      <c r="AQ2457" s="227"/>
    </row>
    <row r="2458" spans="35:43">
      <c r="AI2458" s="227"/>
      <c r="AJ2458" s="227"/>
      <c r="AK2458" s="227"/>
      <c r="AL2458" s="227"/>
      <c r="AM2458" s="225"/>
      <c r="AN2458" s="227"/>
      <c r="AO2458" s="227"/>
      <c r="AP2458" s="227"/>
      <c r="AQ2458" s="227"/>
    </row>
    <row r="2459" spans="35:43">
      <c r="AI2459" s="227"/>
      <c r="AJ2459" s="227"/>
      <c r="AK2459" s="227"/>
      <c r="AL2459" s="227"/>
      <c r="AM2459" s="225"/>
      <c r="AN2459" s="227"/>
      <c r="AO2459" s="227"/>
      <c r="AP2459" s="227"/>
      <c r="AQ2459" s="227"/>
    </row>
    <row r="2460" spans="35:43">
      <c r="AI2460" s="227"/>
      <c r="AJ2460" s="227"/>
      <c r="AK2460" s="227"/>
      <c r="AL2460" s="227"/>
      <c r="AM2460" s="225"/>
      <c r="AN2460" s="227"/>
      <c r="AO2460" s="227"/>
      <c r="AP2460" s="227"/>
      <c r="AQ2460" s="227"/>
    </row>
    <row r="2461" spans="35:43">
      <c r="AI2461" s="227"/>
      <c r="AJ2461" s="227"/>
      <c r="AK2461" s="227"/>
      <c r="AL2461" s="227"/>
      <c r="AM2461" s="225"/>
      <c r="AN2461" s="227"/>
      <c r="AO2461" s="227"/>
      <c r="AP2461" s="227"/>
      <c r="AQ2461" s="227"/>
    </row>
    <row r="2462" spans="35:43">
      <c r="AI2462" s="227"/>
      <c r="AJ2462" s="227"/>
      <c r="AK2462" s="227"/>
      <c r="AL2462" s="227"/>
      <c r="AM2462" s="225"/>
      <c r="AN2462" s="227"/>
      <c r="AO2462" s="227"/>
      <c r="AP2462" s="227"/>
      <c r="AQ2462" s="227"/>
    </row>
    <row r="2463" spans="35:43">
      <c r="AI2463" s="227"/>
      <c r="AJ2463" s="227"/>
      <c r="AK2463" s="227"/>
      <c r="AL2463" s="227"/>
      <c r="AM2463" s="225"/>
      <c r="AN2463" s="227"/>
      <c r="AO2463" s="227"/>
      <c r="AP2463" s="227"/>
      <c r="AQ2463" s="227"/>
    </row>
    <row r="2464" spans="35:43">
      <c r="AI2464" s="227"/>
      <c r="AJ2464" s="227"/>
      <c r="AK2464" s="227"/>
      <c r="AL2464" s="227"/>
      <c r="AM2464" s="225"/>
      <c r="AN2464" s="227"/>
      <c r="AO2464" s="227"/>
      <c r="AP2464" s="227"/>
      <c r="AQ2464" s="227"/>
    </row>
    <row r="2465" spans="35:43">
      <c r="AI2465" s="227"/>
      <c r="AJ2465" s="227"/>
      <c r="AK2465" s="227"/>
      <c r="AL2465" s="227"/>
      <c r="AM2465" s="225"/>
      <c r="AN2465" s="227"/>
      <c r="AO2465" s="227"/>
      <c r="AP2465" s="227"/>
      <c r="AQ2465" s="227"/>
    </row>
    <row r="2466" spans="35:43">
      <c r="AI2466" s="227"/>
      <c r="AJ2466" s="227"/>
      <c r="AK2466" s="227"/>
      <c r="AL2466" s="227"/>
      <c r="AM2466" s="225"/>
      <c r="AN2466" s="227"/>
      <c r="AO2466" s="227"/>
      <c r="AP2466" s="227"/>
      <c r="AQ2466" s="227"/>
    </row>
    <row r="2467" spans="35:43">
      <c r="AI2467" s="227"/>
      <c r="AJ2467" s="227"/>
      <c r="AK2467" s="227"/>
      <c r="AL2467" s="227"/>
      <c r="AM2467" s="225"/>
      <c r="AN2467" s="227"/>
      <c r="AO2467" s="227"/>
      <c r="AP2467" s="227"/>
      <c r="AQ2467" s="227"/>
    </row>
    <row r="2468" spans="35:43">
      <c r="AI2468" s="227"/>
      <c r="AJ2468" s="227"/>
      <c r="AK2468" s="227"/>
      <c r="AL2468" s="227"/>
      <c r="AM2468" s="225"/>
      <c r="AN2468" s="227"/>
      <c r="AO2468" s="227"/>
      <c r="AP2468" s="227"/>
      <c r="AQ2468" s="227"/>
    </row>
    <row r="2469" spans="35:43">
      <c r="AI2469" s="227"/>
      <c r="AJ2469" s="227"/>
      <c r="AK2469" s="227"/>
      <c r="AL2469" s="227"/>
      <c r="AM2469" s="225"/>
      <c r="AN2469" s="227"/>
      <c r="AO2469" s="227"/>
      <c r="AP2469" s="227"/>
      <c r="AQ2469" s="227"/>
    </row>
    <row r="2470" spans="35:43">
      <c r="AI2470" s="227"/>
      <c r="AJ2470" s="227"/>
      <c r="AK2470" s="227"/>
      <c r="AL2470" s="227"/>
      <c r="AM2470" s="225"/>
      <c r="AN2470" s="227"/>
      <c r="AO2470" s="227"/>
      <c r="AP2470" s="227"/>
      <c r="AQ2470" s="227"/>
    </row>
    <row r="2471" spans="35:43">
      <c r="AI2471" s="227"/>
      <c r="AJ2471" s="227"/>
      <c r="AK2471" s="227"/>
      <c r="AL2471" s="227"/>
      <c r="AM2471" s="225"/>
      <c r="AN2471" s="227"/>
      <c r="AO2471" s="227"/>
      <c r="AP2471" s="227"/>
      <c r="AQ2471" s="227"/>
    </row>
    <row r="2472" spans="35:43">
      <c r="AI2472" s="227"/>
      <c r="AJ2472" s="227"/>
      <c r="AK2472" s="227"/>
      <c r="AL2472" s="227"/>
      <c r="AM2472" s="225"/>
      <c r="AN2472" s="227"/>
      <c r="AO2472" s="227"/>
      <c r="AP2472" s="227"/>
      <c r="AQ2472" s="227"/>
    </row>
    <row r="2473" spans="35:43">
      <c r="AI2473" s="227"/>
      <c r="AJ2473" s="227"/>
      <c r="AK2473" s="227"/>
      <c r="AL2473" s="227"/>
      <c r="AM2473" s="225"/>
      <c r="AN2473" s="227"/>
      <c r="AO2473" s="227"/>
      <c r="AP2473" s="227"/>
      <c r="AQ2473" s="227"/>
    </row>
    <row r="2474" spans="35:43">
      <c r="AI2474" s="227"/>
      <c r="AJ2474" s="227"/>
      <c r="AK2474" s="227"/>
      <c r="AL2474" s="227"/>
      <c r="AM2474" s="225"/>
      <c r="AN2474" s="227"/>
      <c r="AO2474" s="227"/>
      <c r="AP2474" s="227"/>
      <c r="AQ2474" s="227"/>
    </row>
    <row r="2475" spans="35:43">
      <c r="AI2475" s="227"/>
      <c r="AJ2475" s="227"/>
      <c r="AK2475" s="227"/>
      <c r="AL2475" s="227"/>
      <c r="AM2475" s="225"/>
      <c r="AN2475" s="227"/>
      <c r="AO2475" s="227"/>
      <c r="AP2475" s="227"/>
      <c r="AQ2475" s="227"/>
    </row>
    <row r="2476" spans="35:43">
      <c r="AI2476" s="227"/>
      <c r="AJ2476" s="227"/>
      <c r="AK2476" s="227"/>
      <c r="AL2476" s="227"/>
      <c r="AM2476" s="225"/>
      <c r="AN2476" s="227"/>
      <c r="AO2476" s="227"/>
      <c r="AP2476" s="227"/>
      <c r="AQ2476" s="227"/>
    </row>
    <row r="2477" spans="35:43">
      <c r="AI2477" s="227"/>
      <c r="AJ2477" s="227"/>
      <c r="AK2477" s="227"/>
      <c r="AL2477" s="227"/>
      <c r="AM2477" s="225"/>
      <c r="AN2477" s="227"/>
      <c r="AO2477" s="227"/>
      <c r="AP2477" s="227"/>
      <c r="AQ2477" s="227"/>
    </row>
    <row r="2478" spans="35:43">
      <c r="AI2478" s="227"/>
      <c r="AJ2478" s="227"/>
      <c r="AK2478" s="227"/>
      <c r="AL2478" s="227"/>
      <c r="AM2478" s="225"/>
      <c r="AN2478" s="227"/>
      <c r="AO2478" s="227"/>
      <c r="AP2478" s="227"/>
      <c r="AQ2478" s="227"/>
    </row>
    <row r="2479" spans="35:43">
      <c r="AI2479" s="227"/>
      <c r="AJ2479" s="227"/>
      <c r="AK2479" s="227"/>
      <c r="AL2479" s="227"/>
      <c r="AM2479" s="225"/>
      <c r="AN2479" s="227"/>
      <c r="AO2479" s="227"/>
      <c r="AP2479" s="227"/>
      <c r="AQ2479" s="227"/>
    </row>
    <row r="2480" spans="35:43">
      <c r="AI2480" s="227"/>
      <c r="AJ2480" s="227"/>
      <c r="AK2480" s="227"/>
      <c r="AL2480" s="227"/>
      <c r="AM2480" s="225"/>
      <c r="AN2480" s="227"/>
      <c r="AO2480" s="227"/>
      <c r="AP2480" s="227"/>
      <c r="AQ2480" s="227"/>
    </row>
    <row r="2481" spans="35:43">
      <c r="AI2481" s="227"/>
      <c r="AJ2481" s="227"/>
      <c r="AK2481" s="227"/>
      <c r="AL2481" s="227"/>
      <c r="AM2481" s="225"/>
      <c r="AN2481" s="227"/>
      <c r="AO2481" s="227"/>
      <c r="AP2481" s="227"/>
      <c r="AQ2481" s="227"/>
    </row>
    <row r="2482" spans="35:43">
      <c r="AI2482" s="227"/>
      <c r="AJ2482" s="227"/>
      <c r="AK2482" s="227"/>
      <c r="AL2482" s="227"/>
      <c r="AM2482" s="225"/>
      <c r="AN2482" s="227"/>
      <c r="AO2482" s="227"/>
      <c r="AP2482" s="227"/>
      <c r="AQ2482" s="227"/>
    </row>
    <row r="2483" spans="35:43">
      <c r="AI2483" s="227"/>
      <c r="AJ2483" s="227"/>
      <c r="AK2483" s="227"/>
      <c r="AL2483" s="227"/>
      <c r="AM2483" s="225"/>
      <c r="AN2483" s="227"/>
      <c r="AO2483" s="227"/>
      <c r="AP2483" s="227"/>
      <c r="AQ2483" s="227"/>
    </row>
    <row r="2484" spans="35:43">
      <c r="AI2484" s="227"/>
      <c r="AJ2484" s="227"/>
      <c r="AK2484" s="227"/>
      <c r="AL2484" s="227"/>
      <c r="AM2484" s="225"/>
      <c r="AN2484" s="227"/>
      <c r="AO2484" s="227"/>
      <c r="AP2484" s="227"/>
      <c r="AQ2484" s="227"/>
    </row>
    <row r="2485" spans="35:43">
      <c r="AI2485" s="227"/>
      <c r="AJ2485" s="227"/>
      <c r="AK2485" s="227"/>
      <c r="AL2485" s="227"/>
      <c r="AM2485" s="225"/>
      <c r="AN2485" s="227"/>
      <c r="AO2485" s="227"/>
      <c r="AP2485" s="227"/>
      <c r="AQ2485" s="227"/>
    </row>
    <row r="2486" spans="35:43">
      <c r="AI2486" s="227"/>
      <c r="AJ2486" s="227"/>
      <c r="AK2486" s="227"/>
      <c r="AL2486" s="227"/>
      <c r="AM2486" s="225"/>
      <c r="AN2486" s="227"/>
      <c r="AO2486" s="227"/>
      <c r="AP2486" s="227"/>
      <c r="AQ2486" s="227"/>
    </row>
    <row r="2487" spans="35:43">
      <c r="AI2487" s="227"/>
      <c r="AJ2487" s="227"/>
      <c r="AK2487" s="227"/>
      <c r="AL2487" s="227"/>
      <c r="AM2487" s="225"/>
      <c r="AN2487" s="227"/>
      <c r="AO2487" s="227"/>
      <c r="AP2487" s="227"/>
      <c r="AQ2487" s="227"/>
    </row>
    <row r="2488" spans="35:43">
      <c r="AI2488" s="227"/>
      <c r="AJ2488" s="227"/>
      <c r="AK2488" s="227"/>
      <c r="AL2488" s="227"/>
      <c r="AM2488" s="225"/>
      <c r="AN2488" s="227"/>
      <c r="AO2488" s="227"/>
      <c r="AP2488" s="227"/>
      <c r="AQ2488" s="227"/>
    </row>
    <row r="2489" spans="35:43">
      <c r="AI2489" s="227"/>
      <c r="AJ2489" s="227"/>
      <c r="AK2489" s="227"/>
      <c r="AL2489" s="227"/>
      <c r="AM2489" s="225"/>
      <c r="AN2489" s="227"/>
      <c r="AO2489" s="227"/>
      <c r="AP2489" s="227"/>
      <c r="AQ2489" s="227"/>
    </row>
    <row r="2490" spans="35:43">
      <c r="AI2490" s="227"/>
      <c r="AJ2490" s="227"/>
      <c r="AK2490" s="227"/>
      <c r="AL2490" s="227"/>
      <c r="AM2490" s="225"/>
      <c r="AN2490" s="227"/>
      <c r="AO2490" s="227"/>
      <c r="AP2490" s="227"/>
      <c r="AQ2490" s="227"/>
    </row>
    <row r="2491" spans="35:43">
      <c r="AI2491" s="227"/>
      <c r="AJ2491" s="227"/>
      <c r="AK2491" s="227"/>
      <c r="AL2491" s="227"/>
      <c r="AM2491" s="225"/>
      <c r="AN2491" s="227"/>
      <c r="AO2491" s="227"/>
      <c r="AP2491" s="227"/>
      <c r="AQ2491" s="227"/>
    </row>
    <row r="2492" spans="35:43">
      <c r="AI2492" s="227"/>
      <c r="AJ2492" s="227"/>
      <c r="AK2492" s="227"/>
      <c r="AL2492" s="227"/>
      <c r="AM2492" s="225"/>
      <c r="AN2492" s="227"/>
      <c r="AO2492" s="227"/>
      <c r="AP2492" s="227"/>
      <c r="AQ2492" s="227"/>
    </row>
    <row r="2493" spans="35:43">
      <c r="AI2493" s="227"/>
      <c r="AJ2493" s="227"/>
      <c r="AK2493" s="227"/>
      <c r="AL2493" s="227"/>
      <c r="AM2493" s="225"/>
      <c r="AN2493" s="227"/>
      <c r="AO2493" s="227"/>
      <c r="AP2493" s="227"/>
      <c r="AQ2493" s="227"/>
    </row>
    <row r="2494" spans="35:43">
      <c r="AI2494" s="227"/>
      <c r="AJ2494" s="227"/>
      <c r="AK2494" s="227"/>
      <c r="AL2494" s="227"/>
      <c r="AM2494" s="225"/>
      <c r="AN2494" s="227"/>
      <c r="AO2494" s="227"/>
      <c r="AP2494" s="227"/>
      <c r="AQ2494" s="227"/>
    </row>
    <row r="2495" spans="35:43">
      <c r="AI2495" s="227"/>
      <c r="AJ2495" s="227"/>
      <c r="AK2495" s="227"/>
      <c r="AL2495" s="227"/>
      <c r="AM2495" s="225"/>
      <c r="AN2495" s="227"/>
      <c r="AO2495" s="227"/>
      <c r="AP2495" s="227"/>
      <c r="AQ2495" s="227"/>
    </row>
    <row r="2496" spans="35:43">
      <c r="AI2496" s="227"/>
      <c r="AJ2496" s="227"/>
      <c r="AK2496" s="227"/>
      <c r="AL2496" s="227"/>
      <c r="AM2496" s="225"/>
      <c r="AN2496" s="227"/>
      <c r="AO2496" s="227"/>
      <c r="AP2496" s="227"/>
      <c r="AQ2496" s="227"/>
    </row>
    <row r="2497" spans="35:43">
      <c r="AI2497" s="227"/>
      <c r="AJ2497" s="227"/>
      <c r="AK2497" s="227"/>
      <c r="AL2497" s="227"/>
      <c r="AM2497" s="225"/>
      <c r="AN2497" s="227"/>
      <c r="AO2497" s="227"/>
      <c r="AP2497" s="227"/>
      <c r="AQ2497" s="227"/>
    </row>
    <row r="2498" spans="35:43">
      <c r="AI2498" s="227"/>
      <c r="AJ2498" s="227"/>
      <c r="AK2498" s="227"/>
      <c r="AL2498" s="227"/>
      <c r="AM2498" s="225"/>
      <c r="AN2498" s="227"/>
      <c r="AO2498" s="227"/>
      <c r="AP2498" s="227"/>
      <c r="AQ2498" s="227"/>
    </row>
    <row r="2499" spans="35:43">
      <c r="AI2499" s="227"/>
      <c r="AJ2499" s="227"/>
      <c r="AK2499" s="227"/>
      <c r="AL2499" s="227"/>
      <c r="AM2499" s="225"/>
      <c r="AN2499" s="227"/>
      <c r="AO2499" s="227"/>
      <c r="AP2499" s="227"/>
      <c r="AQ2499" s="227"/>
    </row>
    <row r="2500" spans="35:43">
      <c r="AI2500" s="227"/>
      <c r="AJ2500" s="227"/>
      <c r="AK2500" s="227"/>
      <c r="AL2500" s="227"/>
      <c r="AM2500" s="225"/>
      <c r="AN2500" s="227"/>
      <c r="AO2500" s="227"/>
      <c r="AP2500" s="227"/>
      <c r="AQ2500" s="227"/>
    </row>
    <row r="2501" spans="35:43">
      <c r="AI2501" s="227"/>
      <c r="AJ2501" s="227"/>
      <c r="AK2501" s="227"/>
      <c r="AL2501" s="227"/>
      <c r="AM2501" s="225"/>
      <c r="AN2501" s="227"/>
      <c r="AO2501" s="227"/>
      <c r="AP2501" s="227"/>
      <c r="AQ2501" s="227"/>
    </row>
    <row r="2502" spans="35:43">
      <c r="AI2502" s="227"/>
      <c r="AJ2502" s="227"/>
      <c r="AK2502" s="227"/>
      <c r="AL2502" s="227"/>
      <c r="AM2502" s="225"/>
      <c r="AN2502" s="227"/>
      <c r="AO2502" s="227"/>
      <c r="AP2502" s="227"/>
      <c r="AQ2502" s="227"/>
    </row>
    <row r="2503" spans="35:43">
      <c r="AI2503" s="227"/>
      <c r="AJ2503" s="227"/>
      <c r="AK2503" s="227"/>
      <c r="AL2503" s="227"/>
      <c r="AM2503" s="225"/>
      <c r="AN2503" s="227"/>
      <c r="AO2503" s="227"/>
      <c r="AP2503" s="227"/>
      <c r="AQ2503" s="227"/>
    </row>
    <row r="2504" spans="35:43">
      <c r="AI2504" s="227"/>
      <c r="AJ2504" s="227"/>
      <c r="AK2504" s="227"/>
      <c r="AL2504" s="227"/>
      <c r="AM2504" s="225"/>
      <c r="AN2504" s="227"/>
      <c r="AO2504" s="227"/>
      <c r="AP2504" s="227"/>
      <c r="AQ2504" s="227"/>
    </row>
    <row r="2505" spans="35:43">
      <c r="AI2505" s="227"/>
      <c r="AJ2505" s="227"/>
      <c r="AK2505" s="227"/>
      <c r="AL2505" s="227"/>
      <c r="AM2505" s="225"/>
      <c r="AN2505" s="227"/>
      <c r="AO2505" s="227"/>
      <c r="AP2505" s="227"/>
      <c r="AQ2505" s="227"/>
    </row>
    <row r="2506" spans="35:43">
      <c r="AI2506" s="227"/>
      <c r="AJ2506" s="227"/>
      <c r="AK2506" s="227"/>
      <c r="AL2506" s="227"/>
      <c r="AM2506" s="225"/>
      <c r="AN2506" s="227"/>
      <c r="AO2506" s="227"/>
      <c r="AP2506" s="227"/>
      <c r="AQ2506" s="227"/>
    </row>
    <row r="2507" spans="35:43">
      <c r="AI2507" s="227"/>
      <c r="AJ2507" s="227"/>
      <c r="AK2507" s="227"/>
      <c r="AL2507" s="227"/>
      <c r="AM2507" s="225"/>
      <c r="AN2507" s="227"/>
      <c r="AO2507" s="227"/>
      <c r="AP2507" s="227"/>
      <c r="AQ2507" s="227"/>
    </row>
    <row r="2508" spans="35:43">
      <c r="AI2508" s="227"/>
      <c r="AJ2508" s="227"/>
      <c r="AK2508" s="227"/>
      <c r="AL2508" s="227"/>
      <c r="AM2508" s="225"/>
      <c r="AN2508" s="227"/>
      <c r="AO2508" s="227"/>
      <c r="AP2508" s="227"/>
      <c r="AQ2508" s="227"/>
    </row>
    <row r="2509" spans="35:43">
      <c r="AI2509" s="227"/>
      <c r="AJ2509" s="227"/>
      <c r="AK2509" s="227"/>
      <c r="AL2509" s="227"/>
      <c r="AM2509" s="225"/>
      <c r="AN2509" s="227"/>
      <c r="AO2509" s="227"/>
      <c r="AP2509" s="227"/>
      <c r="AQ2509" s="227"/>
    </row>
    <row r="2510" spans="35:43">
      <c r="AI2510" s="227"/>
      <c r="AJ2510" s="227"/>
      <c r="AK2510" s="227"/>
      <c r="AL2510" s="227"/>
      <c r="AM2510" s="225"/>
      <c r="AN2510" s="227"/>
      <c r="AO2510" s="227"/>
      <c r="AP2510" s="227"/>
      <c r="AQ2510" s="227"/>
    </row>
    <row r="2511" spans="35:43">
      <c r="AI2511" s="227"/>
      <c r="AJ2511" s="227"/>
      <c r="AK2511" s="227"/>
      <c r="AL2511" s="227"/>
      <c r="AM2511" s="225"/>
      <c r="AN2511" s="227"/>
      <c r="AO2511" s="227"/>
      <c r="AP2511" s="227"/>
      <c r="AQ2511" s="227"/>
    </row>
    <row r="2512" spans="35:43">
      <c r="AI2512" s="227"/>
      <c r="AJ2512" s="227"/>
      <c r="AK2512" s="227"/>
      <c r="AL2512" s="227"/>
      <c r="AM2512" s="225"/>
      <c r="AN2512" s="227"/>
      <c r="AO2512" s="227"/>
      <c r="AP2512" s="227"/>
      <c r="AQ2512" s="227"/>
    </row>
    <row r="2513" spans="35:43">
      <c r="AI2513" s="227"/>
      <c r="AJ2513" s="227"/>
      <c r="AK2513" s="227"/>
      <c r="AL2513" s="227"/>
      <c r="AM2513" s="225"/>
      <c r="AN2513" s="227"/>
      <c r="AO2513" s="227"/>
      <c r="AP2513" s="227"/>
      <c r="AQ2513" s="227"/>
    </row>
    <row r="2514" spans="35:43">
      <c r="AI2514" s="227"/>
      <c r="AJ2514" s="227"/>
      <c r="AK2514" s="227"/>
      <c r="AL2514" s="227"/>
      <c r="AM2514" s="225"/>
      <c r="AN2514" s="227"/>
      <c r="AO2514" s="227"/>
      <c r="AP2514" s="227"/>
      <c r="AQ2514" s="227"/>
    </row>
    <row r="2515" spans="35:43">
      <c r="AI2515" s="227"/>
      <c r="AJ2515" s="227"/>
      <c r="AK2515" s="227"/>
      <c r="AL2515" s="227"/>
      <c r="AM2515" s="225"/>
      <c r="AN2515" s="227"/>
      <c r="AO2515" s="227"/>
      <c r="AP2515" s="227"/>
      <c r="AQ2515" s="227"/>
    </row>
    <row r="2516" spans="35:43">
      <c r="AI2516" s="227"/>
      <c r="AJ2516" s="227"/>
      <c r="AK2516" s="227"/>
      <c r="AL2516" s="227"/>
      <c r="AM2516" s="225"/>
      <c r="AN2516" s="227"/>
      <c r="AO2516" s="227"/>
      <c r="AP2516" s="227"/>
      <c r="AQ2516" s="227"/>
    </row>
    <row r="2517" spans="35:43">
      <c r="AI2517" s="227"/>
      <c r="AJ2517" s="227"/>
      <c r="AK2517" s="227"/>
      <c r="AL2517" s="227"/>
      <c r="AM2517" s="225"/>
      <c r="AN2517" s="227"/>
      <c r="AO2517" s="227"/>
      <c r="AP2517" s="227"/>
      <c r="AQ2517" s="227"/>
    </row>
    <row r="2518" spans="35:43">
      <c r="AI2518" s="227"/>
      <c r="AJ2518" s="227"/>
      <c r="AK2518" s="227"/>
      <c r="AL2518" s="227"/>
      <c r="AM2518" s="225"/>
      <c r="AN2518" s="227"/>
      <c r="AO2518" s="227"/>
      <c r="AP2518" s="227"/>
      <c r="AQ2518" s="227"/>
    </row>
    <row r="2519" spans="35:43">
      <c r="AI2519" s="227"/>
      <c r="AJ2519" s="227"/>
      <c r="AK2519" s="227"/>
      <c r="AL2519" s="227"/>
      <c r="AM2519" s="225"/>
      <c r="AN2519" s="227"/>
      <c r="AO2519" s="227"/>
      <c r="AP2519" s="227"/>
      <c r="AQ2519" s="227"/>
    </row>
    <row r="2520" spans="35:43">
      <c r="AI2520" s="227"/>
      <c r="AJ2520" s="227"/>
      <c r="AK2520" s="227"/>
      <c r="AL2520" s="227"/>
      <c r="AM2520" s="225"/>
      <c r="AN2520" s="227"/>
      <c r="AO2520" s="227"/>
      <c r="AP2520" s="227"/>
      <c r="AQ2520" s="227"/>
    </row>
    <row r="2521" spans="35:43">
      <c r="AI2521" s="227"/>
      <c r="AJ2521" s="227"/>
      <c r="AK2521" s="227"/>
      <c r="AL2521" s="227"/>
      <c r="AM2521" s="225"/>
      <c r="AN2521" s="227"/>
      <c r="AO2521" s="227"/>
      <c r="AP2521" s="227"/>
      <c r="AQ2521" s="227"/>
    </row>
    <row r="2522" spans="35:43">
      <c r="AI2522" s="227"/>
      <c r="AJ2522" s="227"/>
      <c r="AK2522" s="227"/>
      <c r="AL2522" s="227"/>
      <c r="AM2522" s="225"/>
      <c r="AN2522" s="227"/>
      <c r="AO2522" s="227"/>
      <c r="AP2522" s="227"/>
      <c r="AQ2522" s="227"/>
    </row>
    <row r="2523" spans="35:43">
      <c r="AI2523" s="227"/>
      <c r="AJ2523" s="227"/>
      <c r="AK2523" s="227"/>
      <c r="AL2523" s="227"/>
      <c r="AM2523" s="225"/>
      <c r="AN2523" s="227"/>
      <c r="AO2523" s="227"/>
      <c r="AP2523" s="227"/>
      <c r="AQ2523" s="227"/>
    </row>
    <row r="2524" spans="35:43">
      <c r="AI2524" s="227"/>
      <c r="AJ2524" s="227"/>
      <c r="AK2524" s="227"/>
      <c r="AL2524" s="227"/>
      <c r="AM2524" s="225"/>
      <c r="AN2524" s="227"/>
      <c r="AO2524" s="227"/>
      <c r="AP2524" s="227"/>
      <c r="AQ2524" s="227"/>
    </row>
    <row r="2525" spans="35:43">
      <c r="AI2525" s="227"/>
      <c r="AJ2525" s="227"/>
      <c r="AK2525" s="227"/>
      <c r="AL2525" s="227"/>
      <c r="AM2525" s="225"/>
      <c r="AN2525" s="227"/>
      <c r="AO2525" s="227"/>
      <c r="AP2525" s="227"/>
      <c r="AQ2525" s="227"/>
    </row>
    <row r="2526" spans="35:43">
      <c r="AI2526" s="227"/>
      <c r="AJ2526" s="227"/>
      <c r="AK2526" s="227"/>
      <c r="AL2526" s="227"/>
      <c r="AM2526" s="225"/>
      <c r="AN2526" s="227"/>
      <c r="AO2526" s="227"/>
      <c r="AP2526" s="227"/>
      <c r="AQ2526" s="227"/>
    </row>
    <row r="2527" spans="35:43">
      <c r="AI2527" s="227"/>
      <c r="AJ2527" s="227"/>
      <c r="AK2527" s="227"/>
      <c r="AL2527" s="227"/>
      <c r="AM2527" s="225"/>
      <c r="AN2527" s="227"/>
      <c r="AO2527" s="227"/>
      <c r="AP2527" s="227"/>
      <c r="AQ2527" s="227"/>
    </row>
    <row r="2528" spans="35:43">
      <c r="AI2528" s="227"/>
      <c r="AJ2528" s="227"/>
      <c r="AK2528" s="227"/>
      <c r="AL2528" s="227"/>
      <c r="AM2528" s="225"/>
      <c r="AN2528" s="227"/>
      <c r="AO2528" s="227"/>
      <c r="AP2528" s="227"/>
      <c r="AQ2528" s="227"/>
    </row>
    <row r="2529" spans="35:43">
      <c r="AI2529" s="227"/>
      <c r="AJ2529" s="227"/>
      <c r="AK2529" s="227"/>
      <c r="AL2529" s="227"/>
      <c r="AM2529" s="225"/>
      <c r="AN2529" s="227"/>
      <c r="AO2529" s="227"/>
      <c r="AP2529" s="227"/>
      <c r="AQ2529" s="227"/>
    </row>
    <row r="2530" spans="35:43">
      <c r="AI2530" s="227"/>
      <c r="AJ2530" s="227"/>
      <c r="AK2530" s="227"/>
      <c r="AL2530" s="227"/>
      <c r="AM2530" s="225"/>
      <c r="AN2530" s="227"/>
      <c r="AO2530" s="227"/>
      <c r="AP2530" s="227"/>
      <c r="AQ2530" s="227"/>
    </row>
    <row r="2531" spans="35:43">
      <c r="AI2531" s="227"/>
      <c r="AJ2531" s="227"/>
      <c r="AK2531" s="227"/>
      <c r="AL2531" s="227"/>
      <c r="AM2531" s="225"/>
      <c r="AN2531" s="227"/>
      <c r="AO2531" s="227"/>
      <c r="AP2531" s="227"/>
      <c r="AQ2531" s="227"/>
    </row>
    <row r="2532" spans="35:43">
      <c r="AI2532" s="227"/>
      <c r="AJ2532" s="227"/>
      <c r="AK2532" s="227"/>
      <c r="AL2532" s="227"/>
      <c r="AM2532" s="225"/>
      <c r="AN2532" s="227"/>
      <c r="AO2532" s="227"/>
      <c r="AP2532" s="227"/>
      <c r="AQ2532" s="227"/>
    </row>
    <row r="2533" spans="35:43">
      <c r="AI2533" s="227"/>
      <c r="AJ2533" s="227"/>
      <c r="AK2533" s="227"/>
      <c r="AL2533" s="227"/>
      <c r="AM2533" s="225"/>
      <c r="AN2533" s="227"/>
      <c r="AO2533" s="227"/>
      <c r="AP2533" s="227"/>
      <c r="AQ2533" s="227"/>
    </row>
    <row r="2534" spans="35:43">
      <c r="AI2534" s="227"/>
      <c r="AJ2534" s="227"/>
      <c r="AK2534" s="227"/>
      <c r="AL2534" s="227"/>
      <c r="AM2534" s="225"/>
      <c r="AN2534" s="227"/>
      <c r="AO2534" s="227"/>
      <c r="AP2534" s="227"/>
      <c r="AQ2534" s="227"/>
    </row>
    <row r="2535" spans="35:43">
      <c r="AI2535" s="227"/>
      <c r="AJ2535" s="227"/>
      <c r="AK2535" s="227"/>
      <c r="AL2535" s="227"/>
      <c r="AM2535" s="225"/>
      <c r="AN2535" s="227"/>
      <c r="AO2535" s="227"/>
      <c r="AP2535" s="227"/>
      <c r="AQ2535" s="227"/>
    </row>
    <row r="2536" spans="35:43">
      <c r="AI2536" s="227"/>
      <c r="AJ2536" s="227"/>
      <c r="AK2536" s="227"/>
      <c r="AL2536" s="227"/>
      <c r="AM2536" s="225"/>
      <c r="AN2536" s="227"/>
      <c r="AO2536" s="227"/>
      <c r="AP2536" s="227"/>
      <c r="AQ2536" s="227"/>
    </row>
    <row r="2537" spans="35:43">
      <c r="AI2537" s="227"/>
      <c r="AJ2537" s="227"/>
      <c r="AK2537" s="227"/>
      <c r="AL2537" s="227"/>
      <c r="AM2537" s="225"/>
      <c r="AN2537" s="227"/>
      <c r="AO2537" s="227"/>
      <c r="AP2537" s="227"/>
      <c r="AQ2537" s="227"/>
    </row>
    <row r="2538" spans="35:43">
      <c r="AI2538" s="227"/>
      <c r="AJ2538" s="227"/>
      <c r="AK2538" s="227"/>
      <c r="AL2538" s="227"/>
      <c r="AM2538" s="225"/>
      <c r="AN2538" s="227"/>
      <c r="AO2538" s="227"/>
      <c r="AP2538" s="227"/>
      <c r="AQ2538" s="227"/>
    </row>
    <row r="2539" spans="35:43">
      <c r="AI2539" s="227"/>
      <c r="AJ2539" s="227"/>
      <c r="AK2539" s="227"/>
      <c r="AL2539" s="227"/>
      <c r="AM2539" s="225"/>
      <c r="AN2539" s="227"/>
      <c r="AO2539" s="227"/>
      <c r="AP2539" s="227"/>
      <c r="AQ2539" s="227"/>
    </row>
    <row r="2540" spans="35:43">
      <c r="AI2540" s="227"/>
      <c r="AJ2540" s="227"/>
      <c r="AK2540" s="227"/>
      <c r="AL2540" s="227"/>
      <c r="AM2540" s="225"/>
      <c r="AN2540" s="227"/>
      <c r="AO2540" s="227"/>
      <c r="AP2540" s="227"/>
      <c r="AQ2540" s="227"/>
    </row>
    <row r="2541" spans="35:43">
      <c r="AI2541" s="227"/>
      <c r="AJ2541" s="227"/>
      <c r="AK2541" s="227"/>
      <c r="AL2541" s="227"/>
      <c r="AM2541" s="225"/>
      <c r="AN2541" s="227"/>
      <c r="AO2541" s="227"/>
      <c r="AP2541" s="227"/>
      <c r="AQ2541" s="227"/>
    </row>
    <row r="2542" spans="35:43">
      <c r="AI2542" s="227"/>
      <c r="AJ2542" s="227"/>
      <c r="AK2542" s="227"/>
      <c r="AL2542" s="227"/>
      <c r="AM2542" s="225"/>
      <c r="AN2542" s="227"/>
      <c r="AO2542" s="227"/>
      <c r="AP2542" s="227"/>
      <c r="AQ2542" s="227"/>
    </row>
    <row r="2543" spans="35:43">
      <c r="AI2543" s="227"/>
      <c r="AJ2543" s="227"/>
      <c r="AK2543" s="227"/>
      <c r="AL2543" s="227"/>
      <c r="AM2543" s="225"/>
      <c r="AN2543" s="227"/>
      <c r="AO2543" s="227"/>
      <c r="AP2543" s="227"/>
      <c r="AQ2543" s="227"/>
    </row>
    <row r="2544" spans="35:43">
      <c r="AI2544" s="227"/>
      <c r="AJ2544" s="227"/>
      <c r="AK2544" s="227"/>
      <c r="AL2544" s="227"/>
      <c r="AM2544" s="225"/>
      <c r="AN2544" s="227"/>
      <c r="AO2544" s="227"/>
      <c r="AP2544" s="227"/>
      <c r="AQ2544" s="227"/>
    </row>
    <row r="2545" spans="35:43">
      <c r="AI2545" s="227"/>
      <c r="AJ2545" s="227"/>
      <c r="AK2545" s="227"/>
      <c r="AL2545" s="227"/>
      <c r="AM2545" s="225"/>
      <c r="AN2545" s="227"/>
      <c r="AO2545" s="227"/>
      <c r="AP2545" s="227"/>
      <c r="AQ2545" s="227"/>
    </row>
    <row r="2546" spans="35:43">
      <c r="AI2546" s="227"/>
      <c r="AJ2546" s="227"/>
      <c r="AK2546" s="227"/>
      <c r="AL2546" s="227"/>
      <c r="AM2546" s="225"/>
      <c r="AN2546" s="227"/>
      <c r="AO2546" s="227"/>
      <c r="AP2546" s="227"/>
      <c r="AQ2546" s="227"/>
    </row>
    <row r="2547" spans="35:43">
      <c r="AI2547" s="227"/>
      <c r="AJ2547" s="227"/>
      <c r="AK2547" s="227"/>
      <c r="AL2547" s="227"/>
      <c r="AM2547" s="225"/>
      <c r="AN2547" s="227"/>
      <c r="AO2547" s="227"/>
      <c r="AP2547" s="227"/>
      <c r="AQ2547" s="227"/>
    </row>
    <row r="2548" spans="35:43">
      <c r="AI2548" s="227"/>
      <c r="AJ2548" s="227"/>
      <c r="AK2548" s="227"/>
      <c r="AL2548" s="227"/>
      <c r="AM2548" s="225"/>
      <c r="AN2548" s="227"/>
      <c r="AO2548" s="227"/>
      <c r="AP2548" s="227"/>
      <c r="AQ2548" s="227"/>
    </row>
    <row r="2549" spans="35:43">
      <c r="AI2549" s="227"/>
      <c r="AJ2549" s="227"/>
      <c r="AK2549" s="227"/>
      <c r="AL2549" s="227"/>
      <c r="AM2549" s="225"/>
      <c r="AN2549" s="227"/>
      <c r="AO2549" s="227"/>
      <c r="AP2549" s="227"/>
      <c r="AQ2549" s="227"/>
    </row>
    <row r="2550" spans="35:43">
      <c r="AI2550" s="227"/>
      <c r="AJ2550" s="227"/>
      <c r="AK2550" s="227"/>
      <c r="AL2550" s="227"/>
      <c r="AM2550" s="225"/>
      <c r="AN2550" s="227"/>
      <c r="AO2550" s="227"/>
      <c r="AP2550" s="227"/>
      <c r="AQ2550" s="227"/>
    </row>
    <row r="2551" spans="35:43">
      <c r="AI2551" s="227"/>
      <c r="AJ2551" s="227"/>
      <c r="AK2551" s="227"/>
      <c r="AL2551" s="227"/>
      <c r="AM2551" s="225"/>
      <c r="AN2551" s="227"/>
      <c r="AO2551" s="227"/>
      <c r="AP2551" s="227"/>
      <c r="AQ2551" s="227"/>
    </row>
    <row r="2552" spans="35:43">
      <c r="AI2552" s="227"/>
      <c r="AJ2552" s="227"/>
      <c r="AK2552" s="227"/>
      <c r="AL2552" s="227"/>
      <c r="AM2552" s="225"/>
      <c r="AN2552" s="227"/>
      <c r="AO2552" s="227"/>
      <c r="AP2552" s="227"/>
      <c r="AQ2552" s="227"/>
    </row>
    <row r="2553" spans="35:43">
      <c r="AI2553" s="227"/>
      <c r="AJ2553" s="227"/>
      <c r="AK2553" s="227"/>
      <c r="AL2553" s="227"/>
      <c r="AM2553" s="225"/>
      <c r="AN2553" s="227"/>
      <c r="AO2553" s="227"/>
      <c r="AP2553" s="227"/>
      <c r="AQ2553" s="227"/>
    </row>
    <row r="2554" spans="35:43">
      <c r="AI2554" s="227"/>
      <c r="AJ2554" s="227"/>
      <c r="AK2554" s="227"/>
      <c r="AL2554" s="227"/>
      <c r="AM2554" s="225"/>
      <c r="AN2554" s="227"/>
      <c r="AO2554" s="227"/>
      <c r="AP2554" s="227"/>
      <c r="AQ2554" s="227"/>
    </row>
    <row r="2555" spans="35:43">
      <c r="AI2555" s="227"/>
      <c r="AJ2555" s="227"/>
      <c r="AK2555" s="227"/>
      <c r="AL2555" s="227"/>
      <c r="AM2555" s="225"/>
      <c r="AN2555" s="227"/>
      <c r="AO2555" s="227"/>
      <c r="AP2555" s="227"/>
      <c r="AQ2555" s="227"/>
    </row>
    <row r="2556" spans="35:43">
      <c r="AI2556" s="227"/>
      <c r="AJ2556" s="227"/>
      <c r="AK2556" s="227"/>
      <c r="AL2556" s="227"/>
      <c r="AM2556" s="225"/>
      <c r="AN2556" s="227"/>
      <c r="AO2556" s="227"/>
      <c r="AP2556" s="227"/>
      <c r="AQ2556" s="227"/>
    </row>
    <row r="2557" spans="35:43">
      <c r="AI2557" s="227"/>
      <c r="AJ2557" s="227"/>
      <c r="AK2557" s="227"/>
      <c r="AL2557" s="227"/>
      <c r="AM2557" s="225"/>
      <c r="AN2557" s="227"/>
      <c r="AO2557" s="227"/>
      <c r="AP2557" s="227"/>
      <c r="AQ2557" s="227"/>
    </row>
    <row r="2558" spans="35:43">
      <c r="AI2558" s="227"/>
      <c r="AJ2558" s="227"/>
      <c r="AK2558" s="227"/>
      <c r="AL2558" s="227"/>
      <c r="AM2558" s="225"/>
      <c r="AN2558" s="227"/>
      <c r="AO2558" s="227"/>
      <c r="AP2558" s="227"/>
      <c r="AQ2558" s="227"/>
    </row>
    <row r="2559" spans="35:43">
      <c r="AI2559" s="227"/>
      <c r="AJ2559" s="227"/>
      <c r="AK2559" s="227"/>
      <c r="AL2559" s="227"/>
      <c r="AM2559" s="225"/>
      <c r="AN2559" s="227"/>
      <c r="AO2559" s="227"/>
      <c r="AP2559" s="227"/>
      <c r="AQ2559" s="227"/>
    </row>
    <row r="2560" spans="35:43">
      <c r="AI2560" s="227"/>
      <c r="AJ2560" s="227"/>
      <c r="AK2560" s="227"/>
      <c r="AL2560" s="227"/>
      <c r="AM2560" s="225"/>
      <c r="AN2560" s="227"/>
      <c r="AO2560" s="227"/>
      <c r="AP2560" s="227"/>
      <c r="AQ2560" s="227"/>
    </row>
    <row r="2561" spans="35:43">
      <c r="AI2561" s="227"/>
      <c r="AJ2561" s="227"/>
      <c r="AK2561" s="227"/>
      <c r="AL2561" s="227"/>
      <c r="AM2561" s="225"/>
      <c r="AN2561" s="227"/>
      <c r="AO2561" s="227"/>
      <c r="AP2561" s="227"/>
      <c r="AQ2561" s="227"/>
    </row>
    <row r="2562" spans="35:43">
      <c r="AI2562" s="227"/>
      <c r="AJ2562" s="227"/>
      <c r="AK2562" s="227"/>
      <c r="AL2562" s="227"/>
      <c r="AM2562" s="225"/>
      <c r="AN2562" s="227"/>
      <c r="AO2562" s="227"/>
      <c r="AP2562" s="227"/>
      <c r="AQ2562" s="227"/>
    </row>
    <row r="2563" spans="35:43">
      <c r="AI2563" s="227"/>
      <c r="AJ2563" s="227"/>
      <c r="AK2563" s="227"/>
      <c r="AL2563" s="227"/>
      <c r="AM2563" s="225"/>
      <c r="AN2563" s="227"/>
      <c r="AO2563" s="227"/>
      <c r="AP2563" s="227"/>
      <c r="AQ2563" s="227"/>
    </row>
    <row r="2564" spans="35:43">
      <c r="AI2564" s="227"/>
      <c r="AJ2564" s="227"/>
      <c r="AK2564" s="227"/>
      <c r="AL2564" s="227"/>
      <c r="AM2564" s="225"/>
      <c r="AN2564" s="227"/>
      <c r="AO2564" s="227"/>
      <c r="AP2564" s="227"/>
      <c r="AQ2564" s="227"/>
    </row>
    <row r="2565" spans="35:43">
      <c r="AI2565" s="227"/>
      <c r="AJ2565" s="227"/>
      <c r="AK2565" s="227"/>
      <c r="AL2565" s="227"/>
      <c r="AM2565" s="225"/>
      <c r="AN2565" s="227"/>
      <c r="AO2565" s="227"/>
      <c r="AP2565" s="227"/>
      <c r="AQ2565" s="227"/>
    </row>
    <row r="2566" spans="35:43">
      <c r="AI2566" s="227"/>
      <c r="AJ2566" s="227"/>
      <c r="AK2566" s="227"/>
      <c r="AL2566" s="227"/>
      <c r="AM2566" s="225"/>
      <c r="AN2566" s="227"/>
      <c r="AO2566" s="227"/>
      <c r="AP2566" s="227"/>
      <c r="AQ2566" s="227"/>
    </row>
    <row r="2567" spans="35:43">
      <c r="AI2567" s="227"/>
      <c r="AJ2567" s="227"/>
      <c r="AK2567" s="227"/>
      <c r="AL2567" s="227"/>
      <c r="AM2567" s="225"/>
      <c r="AN2567" s="227"/>
      <c r="AO2567" s="227"/>
      <c r="AP2567" s="227"/>
      <c r="AQ2567" s="227"/>
    </row>
    <row r="2568" spans="35:43">
      <c r="AI2568" s="227"/>
      <c r="AJ2568" s="227"/>
      <c r="AK2568" s="227"/>
      <c r="AL2568" s="227"/>
      <c r="AM2568" s="225"/>
      <c r="AN2568" s="227"/>
      <c r="AO2568" s="227"/>
      <c r="AP2568" s="227"/>
      <c r="AQ2568" s="227"/>
    </row>
    <row r="2569" spans="35:43">
      <c r="AI2569" s="227"/>
      <c r="AJ2569" s="227"/>
      <c r="AK2569" s="227"/>
      <c r="AL2569" s="227"/>
      <c r="AM2569" s="225"/>
      <c r="AN2569" s="227"/>
      <c r="AO2569" s="227"/>
      <c r="AP2569" s="227"/>
      <c r="AQ2569" s="227"/>
    </row>
    <row r="2570" spans="35:43">
      <c r="AI2570" s="227"/>
      <c r="AJ2570" s="227"/>
      <c r="AK2570" s="227"/>
      <c r="AL2570" s="227"/>
      <c r="AM2570" s="225"/>
      <c r="AN2570" s="227"/>
      <c r="AO2570" s="227"/>
      <c r="AP2570" s="227"/>
      <c r="AQ2570" s="227"/>
    </row>
    <row r="2571" spans="35:43">
      <c r="AI2571" s="227"/>
      <c r="AJ2571" s="227"/>
      <c r="AK2571" s="227"/>
      <c r="AL2571" s="227"/>
      <c r="AM2571" s="225"/>
      <c r="AN2571" s="227"/>
      <c r="AO2571" s="227"/>
      <c r="AP2571" s="227"/>
      <c r="AQ2571" s="227"/>
    </row>
    <row r="2572" spans="35:43">
      <c r="AI2572" s="227"/>
      <c r="AJ2572" s="227"/>
      <c r="AK2572" s="227"/>
      <c r="AL2572" s="227"/>
      <c r="AM2572" s="225"/>
      <c r="AN2572" s="227"/>
      <c r="AO2572" s="227"/>
      <c r="AP2572" s="227"/>
      <c r="AQ2572" s="227"/>
    </row>
    <row r="2573" spans="35:43">
      <c r="AI2573" s="227"/>
      <c r="AJ2573" s="227"/>
      <c r="AK2573" s="227"/>
      <c r="AL2573" s="227"/>
      <c r="AM2573" s="225"/>
      <c r="AN2573" s="227"/>
      <c r="AO2573" s="227"/>
      <c r="AP2573" s="227"/>
      <c r="AQ2573" s="227"/>
    </row>
    <row r="2574" spans="35:43">
      <c r="AI2574" s="227"/>
      <c r="AJ2574" s="227"/>
      <c r="AK2574" s="227"/>
      <c r="AL2574" s="227"/>
      <c r="AM2574" s="225"/>
      <c r="AN2574" s="227"/>
      <c r="AO2574" s="227"/>
      <c r="AP2574" s="227"/>
      <c r="AQ2574" s="227"/>
    </row>
    <row r="2575" spans="35:43">
      <c r="AI2575" s="227"/>
      <c r="AJ2575" s="227"/>
      <c r="AK2575" s="227"/>
      <c r="AL2575" s="227"/>
      <c r="AM2575" s="225"/>
      <c r="AN2575" s="227"/>
      <c r="AO2575" s="227"/>
      <c r="AP2575" s="227"/>
      <c r="AQ2575" s="227"/>
    </row>
    <row r="2576" spans="35:43">
      <c r="AI2576" s="227"/>
      <c r="AJ2576" s="227"/>
      <c r="AK2576" s="227"/>
      <c r="AL2576" s="227"/>
      <c r="AM2576" s="225"/>
      <c r="AN2576" s="227"/>
      <c r="AO2576" s="227"/>
      <c r="AP2576" s="227"/>
      <c r="AQ2576" s="227"/>
    </row>
    <row r="2577" spans="35:43">
      <c r="AI2577" s="227"/>
      <c r="AJ2577" s="227"/>
      <c r="AK2577" s="227"/>
      <c r="AL2577" s="227"/>
      <c r="AM2577" s="225"/>
      <c r="AN2577" s="227"/>
      <c r="AO2577" s="227"/>
      <c r="AP2577" s="227"/>
      <c r="AQ2577" s="227"/>
    </row>
    <row r="2578" spans="35:43">
      <c r="AI2578" s="227"/>
      <c r="AJ2578" s="227"/>
      <c r="AK2578" s="227"/>
      <c r="AL2578" s="227"/>
      <c r="AM2578" s="225"/>
      <c r="AN2578" s="227"/>
      <c r="AO2578" s="227"/>
      <c r="AP2578" s="227"/>
      <c r="AQ2578" s="227"/>
    </row>
    <row r="2579" spans="35:43">
      <c r="AI2579" s="227"/>
      <c r="AJ2579" s="227"/>
      <c r="AK2579" s="227"/>
      <c r="AL2579" s="227"/>
      <c r="AM2579" s="225"/>
      <c r="AN2579" s="227"/>
      <c r="AO2579" s="227"/>
      <c r="AP2579" s="227"/>
      <c r="AQ2579" s="227"/>
    </row>
    <row r="2580" spans="35:43">
      <c r="AI2580" s="227"/>
      <c r="AJ2580" s="227"/>
      <c r="AK2580" s="227"/>
      <c r="AL2580" s="227"/>
      <c r="AM2580" s="225"/>
      <c r="AN2580" s="227"/>
      <c r="AO2580" s="227"/>
      <c r="AP2580" s="227"/>
      <c r="AQ2580" s="227"/>
    </row>
    <row r="2581" spans="35:43">
      <c r="AI2581" s="227"/>
      <c r="AJ2581" s="227"/>
      <c r="AK2581" s="227"/>
      <c r="AL2581" s="227"/>
      <c r="AM2581" s="225"/>
      <c r="AN2581" s="227"/>
      <c r="AO2581" s="227"/>
      <c r="AP2581" s="227"/>
      <c r="AQ2581" s="227"/>
    </row>
    <row r="2582" spans="35:43">
      <c r="AI2582" s="227"/>
      <c r="AJ2582" s="227"/>
      <c r="AK2582" s="227"/>
      <c r="AL2582" s="227"/>
      <c r="AM2582" s="225"/>
      <c r="AN2582" s="227"/>
      <c r="AO2582" s="227"/>
      <c r="AP2582" s="227"/>
      <c r="AQ2582" s="227"/>
    </row>
    <row r="2583" spans="35:43">
      <c r="AI2583" s="227"/>
      <c r="AJ2583" s="227"/>
      <c r="AK2583" s="227"/>
      <c r="AL2583" s="227"/>
      <c r="AM2583" s="225"/>
      <c r="AN2583" s="227"/>
      <c r="AO2583" s="227"/>
      <c r="AP2583" s="227"/>
      <c r="AQ2583" s="227"/>
    </row>
    <row r="2584" spans="35:43">
      <c r="AI2584" s="227"/>
      <c r="AJ2584" s="227"/>
      <c r="AK2584" s="227"/>
      <c r="AL2584" s="227"/>
      <c r="AM2584" s="225"/>
      <c r="AN2584" s="227"/>
      <c r="AO2584" s="227"/>
      <c r="AP2584" s="227"/>
      <c r="AQ2584" s="227"/>
    </row>
    <row r="2585" spans="35:43">
      <c r="AI2585" s="227"/>
      <c r="AJ2585" s="227"/>
      <c r="AK2585" s="227"/>
      <c r="AL2585" s="227"/>
      <c r="AM2585" s="225"/>
      <c r="AN2585" s="227"/>
      <c r="AO2585" s="227"/>
      <c r="AP2585" s="227"/>
      <c r="AQ2585" s="227"/>
    </row>
    <row r="2586" spans="35:43">
      <c r="AI2586" s="227"/>
      <c r="AJ2586" s="227"/>
      <c r="AK2586" s="227"/>
      <c r="AL2586" s="227"/>
      <c r="AM2586" s="225"/>
      <c r="AN2586" s="227"/>
      <c r="AO2586" s="227"/>
      <c r="AP2586" s="227"/>
      <c r="AQ2586" s="227"/>
    </row>
    <row r="2587" spans="35:43">
      <c r="AI2587" s="227"/>
      <c r="AJ2587" s="227"/>
      <c r="AK2587" s="227"/>
      <c r="AL2587" s="227"/>
      <c r="AM2587" s="225"/>
      <c r="AN2587" s="227"/>
      <c r="AO2587" s="227"/>
      <c r="AP2587" s="227"/>
      <c r="AQ2587" s="227"/>
    </row>
    <row r="2588" spans="35:43">
      <c r="AI2588" s="227"/>
      <c r="AJ2588" s="227"/>
      <c r="AK2588" s="227"/>
      <c r="AL2588" s="227"/>
      <c r="AM2588" s="225"/>
      <c r="AN2588" s="227"/>
      <c r="AO2588" s="227"/>
      <c r="AP2588" s="227"/>
      <c r="AQ2588" s="227"/>
    </row>
    <row r="2589" spans="35:43">
      <c r="AI2589" s="227"/>
      <c r="AJ2589" s="227"/>
      <c r="AK2589" s="227"/>
      <c r="AL2589" s="227"/>
      <c r="AM2589" s="225"/>
      <c r="AN2589" s="227"/>
      <c r="AO2589" s="227"/>
      <c r="AP2589" s="227"/>
      <c r="AQ2589" s="227"/>
    </row>
    <row r="2590" spans="35:43">
      <c r="AI2590" s="227"/>
      <c r="AJ2590" s="227"/>
      <c r="AK2590" s="227"/>
      <c r="AL2590" s="227"/>
      <c r="AM2590" s="225"/>
      <c r="AN2590" s="227"/>
      <c r="AO2590" s="227"/>
      <c r="AP2590" s="227"/>
      <c r="AQ2590" s="227"/>
    </row>
    <row r="2591" spans="35:43">
      <c r="AI2591" s="227"/>
      <c r="AJ2591" s="227"/>
      <c r="AK2591" s="227"/>
      <c r="AL2591" s="227"/>
      <c r="AM2591" s="225"/>
      <c r="AN2591" s="227"/>
      <c r="AO2591" s="227"/>
      <c r="AP2591" s="227"/>
      <c r="AQ2591" s="227"/>
    </row>
    <row r="2592" spans="35:43">
      <c r="AI2592" s="227"/>
      <c r="AJ2592" s="227"/>
      <c r="AK2592" s="227"/>
      <c r="AL2592" s="227"/>
      <c r="AM2592" s="225"/>
      <c r="AN2592" s="227"/>
      <c r="AO2592" s="227"/>
      <c r="AP2592" s="227"/>
      <c r="AQ2592" s="227"/>
    </row>
    <row r="2593" spans="35:43">
      <c r="AI2593" s="227"/>
      <c r="AJ2593" s="227"/>
      <c r="AK2593" s="227"/>
      <c r="AL2593" s="227"/>
      <c r="AM2593" s="225"/>
      <c r="AN2593" s="227"/>
      <c r="AO2593" s="227"/>
      <c r="AP2593" s="227"/>
      <c r="AQ2593" s="227"/>
    </row>
    <row r="2594" spans="35:43">
      <c r="AI2594" s="227"/>
      <c r="AJ2594" s="227"/>
      <c r="AK2594" s="227"/>
      <c r="AL2594" s="227"/>
      <c r="AM2594" s="225"/>
      <c r="AN2594" s="227"/>
      <c r="AO2594" s="227"/>
      <c r="AP2594" s="227"/>
      <c r="AQ2594" s="227"/>
    </row>
    <row r="2595" spans="35:43">
      <c r="AI2595" s="227"/>
      <c r="AJ2595" s="227"/>
      <c r="AK2595" s="227"/>
      <c r="AL2595" s="227"/>
      <c r="AM2595" s="225"/>
      <c r="AN2595" s="227"/>
      <c r="AO2595" s="227"/>
      <c r="AP2595" s="227"/>
      <c r="AQ2595" s="227"/>
    </row>
    <row r="2596" spans="35:43">
      <c r="AI2596" s="227"/>
      <c r="AJ2596" s="227"/>
      <c r="AK2596" s="227"/>
      <c r="AL2596" s="227"/>
      <c r="AM2596" s="225"/>
      <c r="AN2596" s="227"/>
      <c r="AO2596" s="227"/>
      <c r="AP2596" s="227"/>
      <c r="AQ2596" s="227"/>
    </row>
    <row r="2597" spans="35:43">
      <c r="AI2597" s="227"/>
      <c r="AJ2597" s="227"/>
      <c r="AK2597" s="227"/>
      <c r="AL2597" s="227"/>
      <c r="AM2597" s="225"/>
      <c r="AN2597" s="227"/>
      <c r="AO2597" s="227"/>
      <c r="AP2597" s="227"/>
      <c r="AQ2597" s="227"/>
    </row>
    <row r="2598" spans="35:43">
      <c r="AI2598" s="227"/>
      <c r="AJ2598" s="227"/>
      <c r="AK2598" s="227"/>
      <c r="AL2598" s="227"/>
      <c r="AM2598" s="225"/>
      <c r="AN2598" s="227"/>
      <c r="AO2598" s="227"/>
      <c r="AP2598" s="227"/>
      <c r="AQ2598" s="227"/>
    </row>
    <row r="2599" spans="35:43">
      <c r="AI2599" s="227"/>
      <c r="AJ2599" s="227"/>
      <c r="AK2599" s="227"/>
      <c r="AL2599" s="227"/>
      <c r="AM2599" s="225"/>
      <c r="AN2599" s="227"/>
      <c r="AO2599" s="227"/>
      <c r="AP2599" s="227"/>
      <c r="AQ2599" s="227"/>
    </row>
    <row r="2600" spans="35:43">
      <c r="AI2600" s="227"/>
      <c r="AJ2600" s="227"/>
      <c r="AK2600" s="227"/>
      <c r="AL2600" s="227"/>
      <c r="AM2600" s="225"/>
      <c r="AN2600" s="227"/>
      <c r="AO2600" s="227"/>
      <c r="AP2600" s="227"/>
      <c r="AQ2600" s="227"/>
    </row>
    <row r="2601" spans="35:43">
      <c r="AI2601" s="227"/>
      <c r="AJ2601" s="227"/>
      <c r="AK2601" s="227"/>
      <c r="AL2601" s="227"/>
      <c r="AM2601" s="225"/>
      <c r="AN2601" s="227"/>
      <c r="AO2601" s="227"/>
      <c r="AP2601" s="227"/>
      <c r="AQ2601" s="227"/>
    </row>
    <row r="2602" spans="35:43">
      <c r="AI2602" s="227"/>
      <c r="AJ2602" s="227"/>
      <c r="AK2602" s="227"/>
      <c r="AL2602" s="227"/>
      <c r="AM2602" s="225"/>
      <c r="AN2602" s="227"/>
      <c r="AO2602" s="227"/>
      <c r="AP2602" s="227"/>
      <c r="AQ2602" s="227"/>
    </row>
    <row r="2603" spans="35:43">
      <c r="AI2603" s="227"/>
      <c r="AJ2603" s="227"/>
      <c r="AK2603" s="227"/>
      <c r="AL2603" s="227"/>
      <c r="AM2603" s="225"/>
      <c r="AN2603" s="227"/>
      <c r="AO2603" s="227"/>
      <c r="AP2603" s="227"/>
      <c r="AQ2603" s="227"/>
    </row>
    <row r="2604" spans="35:43">
      <c r="AI2604" s="227"/>
      <c r="AJ2604" s="227"/>
      <c r="AK2604" s="227"/>
      <c r="AL2604" s="227"/>
      <c r="AM2604" s="225"/>
      <c r="AN2604" s="227"/>
      <c r="AO2604" s="227"/>
      <c r="AP2604" s="227"/>
      <c r="AQ2604" s="227"/>
    </row>
    <row r="2605" spans="35:43">
      <c r="AI2605" s="227"/>
      <c r="AJ2605" s="227"/>
      <c r="AK2605" s="227"/>
      <c r="AL2605" s="227"/>
      <c r="AM2605" s="225"/>
      <c r="AN2605" s="227"/>
      <c r="AO2605" s="227"/>
      <c r="AP2605" s="227"/>
      <c r="AQ2605" s="227"/>
    </row>
    <row r="2606" spans="35:43">
      <c r="AI2606" s="227"/>
      <c r="AJ2606" s="227"/>
      <c r="AK2606" s="227"/>
      <c r="AL2606" s="227"/>
      <c r="AM2606" s="225"/>
      <c r="AN2606" s="227"/>
      <c r="AO2606" s="227"/>
      <c r="AP2606" s="227"/>
      <c r="AQ2606" s="227"/>
    </row>
    <row r="2607" spans="35:43">
      <c r="AI2607" s="227"/>
      <c r="AJ2607" s="227"/>
      <c r="AK2607" s="227"/>
      <c r="AL2607" s="227"/>
      <c r="AM2607" s="225"/>
      <c r="AN2607" s="227"/>
      <c r="AO2607" s="227"/>
      <c r="AP2607" s="227"/>
      <c r="AQ2607" s="227"/>
    </row>
    <row r="2608" spans="35:43">
      <c r="AI2608" s="227"/>
      <c r="AJ2608" s="227"/>
      <c r="AK2608" s="227"/>
      <c r="AL2608" s="227"/>
      <c r="AM2608" s="225"/>
      <c r="AN2608" s="227"/>
      <c r="AO2608" s="227"/>
      <c r="AP2608" s="227"/>
      <c r="AQ2608" s="227"/>
    </row>
    <row r="2609" spans="35:43">
      <c r="AI2609" s="227"/>
      <c r="AJ2609" s="227"/>
      <c r="AK2609" s="227"/>
      <c r="AL2609" s="227"/>
      <c r="AM2609" s="225"/>
      <c r="AN2609" s="227"/>
      <c r="AO2609" s="227"/>
      <c r="AP2609" s="227"/>
      <c r="AQ2609" s="227"/>
    </row>
    <row r="2610" spans="35:43">
      <c r="AI2610" s="227"/>
      <c r="AJ2610" s="227"/>
      <c r="AK2610" s="227"/>
      <c r="AL2610" s="227"/>
      <c r="AM2610" s="225"/>
      <c r="AN2610" s="227"/>
      <c r="AO2610" s="227"/>
      <c r="AP2610" s="227"/>
      <c r="AQ2610" s="227"/>
    </row>
    <row r="2611" spans="35:43">
      <c r="AI2611" s="227"/>
      <c r="AJ2611" s="227"/>
      <c r="AK2611" s="227"/>
      <c r="AL2611" s="227"/>
      <c r="AM2611" s="225"/>
      <c r="AN2611" s="227"/>
      <c r="AO2611" s="227"/>
      <c r="AP2611" s="227"/>
      <c r="AQ2611" s="227"/>
    </row>
    <row r="2612" spans="35:43">
      <c r="AI2612" s="227"/>
      <c r="AJ2612" s="227"/>
      <c r="AK2612" s="227"/>
      <c r="AL2612" s="227"/>
      <c r="AM2612" s="225"/>
      <c r="AN2612" s="227"/>
      <c r="AO2612" s="227"/>
      <c r="AP2612" s="227"/>
      <c r="AQ2612" s="227"/>
    </row>
    <row r="2613" spans="35:43">
      <c r="AI2613" s="227"/>
      <c r="AJ2613" s="227"/>
      <c r="AK2613" s="227"/>
      <c r="AL2613" s="227"/>
      <c r="AM2613" s="225"/>
      <c r="AN2613" s="227"/>
      <c r="AO2613" s="227"/>
      <c r="AP2613" s="227"/>
      <c r="AQ2613" s="227"/>
    </row>
    <row r="2614" spans="35:43">
      <c r="AI2614" s="227"/>
      <c r="AJ2614" s="227"/>
      <c r="AK2614" s="227"/>
      <c r="AL2614" s="227"/>
      <c r="AM2614" s="225"/>
      <c r="AN2614" s="227"/>
      <c r="AO2614" s="227"/>
      <c r="AP2614" s="227"/>
      <c r="AQ2614" s="227"/>
    </row>
    <row r="2615" spans="35:43">
      <c r="AI2615" s="227"/>
      <c r="AJ2615" s="227"/>
      <c r="AK2615" s="227"/>
      <c r="AL2615" s="227"/>
      <c r="AM2615" s="225"/>
      <c r="AN2615" s="227"/>
      <c r="AO2615" s="227"/>
      <c r="AP2615" s="227"/>
      <c r="AQ2615" s="227"/>
    </row>
    <row r="2616" spans="35:43">
      <c r="AI2616" s="227"/>
      <c r="AJ2616" s="227"/>
      <c r="AK2616" s="227"/>
      <c r="AL2616" s="227"/>
      <c r="AM2616" s="225"/>
      <c r="AN2616" s="227"/>
      <c r="AO2616" s="227"/>
      <c r="AP2616" s="227"/>
      <c r="AQ2616" s="227"/>
    </row>
    <row r="2617" spans="35:43">
      <c r="AI2617" s="227"/>
      <c r="AJ2617" s="227"/>
      <c r="AK2617" s="227"/>
      <c r="AL2617" s="227"/>
      <c r="AM2617" s="225"/>
      <c r="AN2617" s="227"/>
      <c r="AO2617" s="227"/>
      <c r="AP2617" s="227"/>
      <c r="AQ2617" s="227"/>
    </row>
    <row r="2618" spans="35:43">
      <c r="AI2618" s="227"/>
      <c r="AJ2618" s="227"/>
      <c r="AK2618" s="227"/>
      <c r="AL2618" s="227"/>
      <c r="AM2618" s="225"/>
      <c r="AN2618" s="227"/>
      <c r="AO2618" s="227"/>
      <c r="AP2618" s="227"/>
      <c r="AQ2618" s="227"/>
    </row>
    <row r="2619" spans="35:43">
      <c r="AI2619" s="227"/>
      <c r="AJ2619" s="227"/>
      <c r="AK2619" s="227"/>
      <c r="AL2619" s="227"/>
      <c r="AM2619" s="225"/>
      <c r="AN2619" s="227"/>
      <c r="AO2619" s="227"/>
      <c r="AP2619" s="227"/>
      <c r="AQ2619" s="227"/>
    </row>
    <row r="2620" spans="35:43">
      <c r="AI2620" s="227"/>
      <c r="AJ2620" s="227"/>
      <c r="AK2620" s="227"/>
      <c r="AL2620" s="227"/>
      <c r="AM2620" s="225"/>
      <c r="AN2620" s="227"/>
      <c r="AO2620" s="227"/>
      <c r="AP2620" s="227"/>
      <c r="AQ2620" s="227"/>
    </row>
    <row r="2621" spans="35:43">
      <c r="AI2621" s="227"/>
      <c r="AJ2621" s="227"/>
      <c r="AK2621" s="227"/>
      <c r="AL2621" s="227"/>
      <c r="AM2621" s="225"/>
      <c r="AN2621" s="227"/>
      <c r="AO2621" s="227"/>
      <c r="AP2621" s="227"/>
      <c r="AQ2621" s="227"/>
    </row>
    <row r="2622" spans="35:43">
      <c r="AI2622" s="227"/>
      <c r="AJ2622" s="227"/>
      <c r="AK2622" s="227"/>
      <c r="AL2622" s="227"/>
      <c r="AM2622" s="225"/>
      <c r="AN2622" s="227"/>
      <c r="AO2622" s="227"/>
      <c r="AP2622" s="227"/>
      <c r="AQ2622" s="227"/>
    </row>
    <row r="2623" spans="35:43">
      <c r="AI2623" s="227"/>
      <c r="AJ2623" s="227"/>
      <c r="AK2623" s="227"/>
      <c r="AL2623" s="227"/>
      <c r="AM2623" s="225"/>
      <c r="AN2623" s="227"/>
      <c r="AO2623" s="227"/>
      <c r="AP2623" s="227"/>
      <c r="AQ2623" s="227"/>
    </row>
    <row r="2624" spans="35:43">
      <c r="AI2624" s="227"/>
      <c r="AJ2624" s="227"/>
      <c r="AK2624" s="227"/>
      <c r="AL2624" s="227"/>
      <c r="AM2624" s="225"/>
      <c r="AN2624" s="227"/>
      <c r="AO2624" s="227"/>
      <c r="AP2624" s="227"/>
      <c r="AQ2624" s="227"/>
    </row>
    <row r="2625" spans="35:43">
      <c r="AI2625" s="227"/>
      <c r="AJ2625" s="227"/>
      <c r="AK2625" s="227"/>
      <c r="AL2625" s="227"/>
      <c r="AM2625" s="225"/>
      <c r="AN2625" s="227"/>
      <c r="AO2625" s="227"/>
      <c r="AP2625" s="227"/>
      <c r="AQ2625" s="227"/>
    </row>
    <row r="2626" spans="35:43">
      <c r="AI2626" s="227"/>
      <c r="AJ2626" s="227"/>
      <c r="AK2626" s="227"/>
      <c r="AL2626" s="227"/>
      <c r="AM2626" s="225"/>
      <c r="AN2626" s="227"/>
      <c r="AO2626" s="227"/>
      <c r="AP2626" s="227"/>
      <c r="AQ2626" s="227"/>
    </row>
    <row r="2627" spans="35:43">
      <c r="AI2627" s="227"/>
      <c r="AJ2627" s="227"/>
      <c r="AK2627" s="227"/>
      <c r="AL2627" s="227"/>
      <c r="AM2627" s="225"/>
      <c r="AN2627" s="227"/>
      <c r="AO2627" s="227"/>
      <c r="AP2627" s="227"/>
      <c r="AQ2627" s="227"/>
    </row>
    <row r="2628" spans="35:43">
      <c r="AI2628" s="227"/>
      <c r="AJ2628" s="227"/>
      <c r="AK2628" s="227"/>
      <c r="AL2628" s="227"/>
      <c r="AM2628" s="225"/>
      <c r="AN2628" s="227"/>
      <c r="AO2628" s="227"/>
      <c r="AP2628" s="227"/>
      <c r="AQ2628" s="227"/>
    </row>
    <row r="2629" spans="35:43">
      <c r="AI2629" s="227"/>
      <c r="AJ2629" s="227"/>
      <c r="AK2629" s="227"/>
      <c r="AL2629" s="227"/>
      <c r="AM2629" s="225"/>
      <c r="AN2629" s="227"/>
      <c r="AO2629" s="227"/>
      <c r="AP2629" s="227"/>
      <c r="AQ2629" s="227"/>
    </row>
    <row r="2630" spans="35:43">
      <c r="AI2630" s="227"/>
      <c r="AJ2630" s="227"/>
      <c r="AK2630" s="227"/>
      <c r="AL2630" s="227"/>
      <c r="AM2630" s="225"/>
      <c r="AN2630" s="227"/>
      <c r="AO2630" s="227"/>
      <c r="AP2630" s="227"/>
      <c r="AQ2630" s="227"/>
    </row>
    <row r="2631" spans="35:43">
      <c r="AI2631" s="227"/>
      <c r="AJ2631" s="227"/>
      <c r="AK2631" s="227"/>
      <c r="AL2631" s="227"/>
      <c r="AM2631" s="225"/>
      <c r="AN2631" s="227"/>
      <c r="AO2631" s="227"/>
      <c r="AP2631" s="227"/>
      <c r="AQ2631" s="227"/>
    </row>
    <row r="2632" spans="35:43">
      <c r="AI2632" s="227"/>
      <c r="AJ2632" s="227"/>
      <c r="AK2632" s="227"/>
      <c r="AL2632" s="227"/>
      <c r="AM2632" s="225"/>
      <c r="AN2632" s="227"/>
      <c r="AO2632" s="227"/>
      <c r="AP2632" s="227"/>
      <c r="AQ2632" s="227"/>
    </row>
    <row r="2633" spans="35:43">
      <c r="AI2633" s="227"/>
      <c r="AJ2633" s="227"/>
      <c r="AK2633" s="227"/>
      <c r="AL2633" s="227"/>
      <c r="AM2633" s="225"/>
      <c r="AN2633" s="227"/>
      <c r="AO2633" s="227"/>
      <c r="AP2633" s="227"/>
      <c r="AQ2633" s="227"/>
    </row>
    <row r="2634" spans="35:43">
      <c r="AI2634" s="227"/>
      <c r="AJ2634" s="227"/>
      <c r="AK2634" s="227"/>
      <c r="AL2634" s="227"/>
      <c r="AM2634" s="225"/>
      <c r="AN2634" s="227"/>
      <c r="AO2634" s="227"/>
      <c r="AP2634" s="227"/>
      <c r="AQ2634" s="227"/>
    </row>
    <row r="2635" spans="35:43">
      <c r="AI2635" s="227"/>
      <c r="AJ2635" s="227"/>
      <c r="AK2635" s="227"/>
      <c r="AL2635" s="227"/>
      <c r="AM2635" s="225"/>
      <c r="AN2635" s="227"/>
      <c r="AO2635" s="227"/>
      <c r="AP2635" s="227"/>
      <c r="AQ2635" s="227"/>
    </row>
    <row r="2636" spans="35:43">
      <c r="AI2636" s="227"/>
      <c r="AJ2636" s="227"/>
      <c r="AK2636" s="227"/>
      <c r="AL2636" s="227"/>
      <c r="AM2636" s="225"/>
      <c r="AN2636" s="227"/>
      <c r="AO2636" s="227"/>
      <c r="AP2636" s="227"/>
      <c r="AQ2636" s="227"/>
    </row>
    <row r="2637" spans="35:43">
      <c r="AI2637" s="227"/>
      <c r="AJ2637" s="227"/>
      <c r="AK2637" s="227"/>
      <c r="AL2637" s="227"/>
      <c r="AM2637" s="225"/>
      <c r="AN2637" s="227"/>
      <c r="AO2637" s="227"/>
      <c r="AP2637" s="227"/>
      <c r="AQ2637" s="227"/>
    </row>
    <row r="2638" spans="35:43">
      <c r="AI2638" s="227"/>
      <c r="AJ2638" s="227"/>
      <c r="AK2638" s="227"/>
      <c r="AL2638" s="227"/>
      <c r="AM2638" s="225"/>
      <c r="AN2638" s="227"/>
      <c r="AO2638" s="227"/>
      <c r="AP2638" s="227"/>
      <c r="AQ2638" s="227"/>
    </row>
    <row r="2639" spans="35:43">
      <c r="AI2639" s="227"/>
      <c r="AJ2639" s="227"/>
      <c r="AK2639" s="227"/>
      <c r="AL2639" s="227"/>
      <c r="AM2639" s="225"/>
      <c r="AN2639" s="227"/>
      <c r="AO2639" s="227"/>
      <c r="AP2639" s="227"/>
      <c r="AQ2639" s="227"/>
    </row>
    <row r="2640" spans="35:43">
      <c r="AI2640" s="227"/>
      <c r="AJ2640" s="227"/>
      <c r="AK2640" s="227"/>
      <c r="AL2640" s="227"/>
      <c r="AM2640" s="225"/>
      <c r="AN2640" s="227"/>
      <c r="AO2640" s="227"/>
      <c r="AP2640" s="227"/>
      <c r="AQ2640" s="227"/>
    </row>
    <row r="2641" spans="35:43">
      <c r="AI2641" s="227"/>
      <c r="AJ2641" s="227"/>
      <c r="AK2641" s="227"/>
      <c r="AL2641" s="227"/>
      <c r="AM2641" s="225"/>
      <c r="AN2641" s="227"/>
      <c r="AO2641" s="227"/>
      <c r="AP2641" s="227"/>
      <c r="AQ2641" s="227"/>
    </row>
    <row r="2642" spans="35:43">
      <c r="AI2642" s="227"/>
      <c r="AJ2642" s="227"/>
      <c r="AK2642" s="227"/>
      <c r="AL2642" s="227"/>
      <c r="AM2642" s="225"/>
      <c r="AN2642" s="227"/>
      <c r="AO2642" s="227"/>
      <c r="AP2642" s="227"/>
      <c r="AQ2642" s="227"/>
    </row>
    <row r="2643" spans="35:43">
      <c r="AI2643" s="227"/>
      <c r="AJ2643" s="227"/>
      <c r="AK2643" s="227"/>
      <c r="AL2643" s="227"/>
      <c r="AM2643" s="225"/>
      <c r="AN2643" s="227"/>
      <c r="AO2643" s="227"/>
      <c r="AP2643" s="227"/>
      <c r="AQ2643" s="227"/>
    </row>
    <row r="2644" spans="35:43">
      <c r="AI2644" s="227"/>
      <c r="AJ2644" s="227"/>
      <c r="AK2644" s="227"/>
      <c r="AL2644" s="227"/>
      <c r="AM2644" s="225"/>
      <c r="AN2644" s="227"/>
      <c r="AO2644" s="227"/>
      <c r="AP2644" s="227"/>
      <c r="AQ2644" s="227"/>
    </row>
    <row r="2645" spans="35:43">
      <c r="AI2645" s="227"/>
      <c r="AJ2645" s="227"/>
      <c r="AK2645" s="227"/>
      <c r="AL2645" s="227"/>
      <c r="AM2645" s="225"/>
      <c r="AN2645" s="227"/>
      <c r="AO2645" s="227"/>
      <c r="AP2645" s="227"/>
      <c r="AQ2645" s="227"/>
    </row>
    <row r="2646" spans="35:43">
      <c r="AI2646" s="227"/>
      <c r="AJ2646" s="227"/>
      <c r="AK2646" s="227"/>
      <c r="AL2646" s="227"/>
      <c r="AM2646" s="225"/>
      <c r="AN2646" s="227"/>
      <c r="AO2646" s="227"/>
      <c r="AP2646" s="227"/>
      <c r="AQ2646" s="227"/>
    </row>
    <row r="2647" spans="35:43">
      <c r="AI2647" s="227"/>
      <c r="AJ2647" s="227"/>
      <c r="AK2647" s="227"/>
      <c r="AL2647" s="227"/>
      <c r="AM2647" s="225"/>
      <c r="AN2647" s="227"/>
      <c r="AO2647" s="227"/>
      <c r="AP2647" s="227"/>
      <c r="AQ2647" s="227"/>
    </row>
    <row r="2648" spans="35:43">
      <c r="AI2648" s="227"/>
      <c r="AJ2648" s="227"/>
      <c r="AK2648" s="227"/>
      <c r="AL2648" s="227"/>
      <c r="AM2648" s="225"/>
      <c r="AN2648" s="227"/>
      <c r="AO2648" s="227"/>
      <c r="AP2648" s="227"/>
      <c r="AQ2648" s="227"/>
    </row>
    <row r="2649" spans="35:43">
      <c r="AI2649" s="227"/>
      <c r="AJ2649" s="227"/>
      <c r="AK2649" s="227"/>
      <c r="AL2649" s="227"/>
      <c r="AM2649" s="225"/>
      <c r="AN2649" s="227"/>
      <c r="AO2649" s="227"/>
      <c r="AP2649" s="227"/>
      <c r="AQ2649" s="227"/>
    </row>
    <row r="2650" spans="35:43">
      <c r="AI2650" s="227"/>
      <c r="AJ2650" s="227"/>
      <c r="AK2650" s="227"/>
      <c r="AL2650" s="227"/>
      <c r="AM2650" s="225"/>
      <c r="AN2650" s="227"/>
      <c r="AO2650" s="227"/>
      <c r="AP2650" s="227"/>
      <c r="AQ2650" s="227"/>
    </row>
    <row r="2651" spans="35:43">
      <c r="AI2651" s="227"/>
      <c r="AJ2651" s="227"/>
      <c r="AK2651" s="227"/>
      <c r="AL2651" s="227"/>
      <c r="AM2651" s="225"/>
      <c r="AN2651" s="227"/>
      <c r="AO2651" s="227"/>
      <c r="AP2651" s="227"/>
      <c r="AQ2651" s="227"/>
    </row>
    <row r="2652" spans="35:43">
      <c r="AI2652" s="227"/>
      <c r="AJ2652" s="227"/>
      <c r="AK2652" s="227"/>
      <c r="AL2652" s="227"/>
      <c r="AM2652" s="225"/>
      <c r="AN2652" s="227"/>
      <c r="AO2652" s="227"/>
      <c r="AP2652" s="227"/>
      <c r="AQ2652" s="227"/>
    </row>
    <row r="2653" spans="35:43">
      <c r="AI2653" s="227"/>
      <c r="AJ2653" s="227"/>
      <c r="AK2653" s="227"/>
      <c r="AL2653" s="227"/>
      <c r="AM2653" s="225"/>
      <c r="AN2653" s="227"/>
      <c r="AO2653" s="227"/>
      <c r="AP2653" s="227"/>
      <c r="AQ2653" s="227"/>
    </row>
    <row r="2654" spans="35:43">
      <c r="AI2654" s="227"/>
      <c r="AJ2654" s="227"/>
      <c r="AK2654" s="227"/>
      <c r="AL2654" s="227"/>
      <c r="AM2654" s="225"/>
      <c r="AN2654" s="227"/>
      <c r="AO2654" s="227"/>
      <c r="AP2654" s="227"/>
      <c r="AQ2654" s="227"/>
    </row>
    <row r="2655" spans="35:43">
      <c r="AI2655" s="227"/>
      <c r="AJ2655" s="227"/>
      <c r="AK2655" s="227"/>
      <c r="AL2655" s="227"/>
      <c r="AM2655" s="225"/>
      <c r="AN2655" s="227"/>
      <c r="AO2655" s="227"/>
      <c r="AP2655" s="227"/>
      <c r="AQ2655" s="227"/>
    </row>
    <row r="2656" spans="35:43">
      <c r="AI2656" s="227"/>
      <c r="AJ2656" s="227"/>
      <c r="AK2656" s="227"/>
      <c r="AL2656" s="227"/>
      <c r="AM2656" s="225"/>
      <c r="AN2656" s="227"/>
      <c r="AO2656" s="227"/>
      <c r="AP2656" s="227"/>
      <c r="AQ2656" s="227"/>
    </row>
    <row r="2657" spans="35:43">
      <c r="AI2657" s="227"/>
      <c r="AJ2657" s="227"/>
      <c r="AK2657" s="227"/>
      <c r="AL2657" s="227"/>
      <c r="AM2657" s="225"/>
      <c r="AN2657" s="227"/>
      <c r="AO2657" s="227"/>
      <c r="AP2657" s="227"/>
      <c r="AQ2657" s="227"/>
    </row>
    <row r="2658" spans="35:43">
      <c r="AI2658" s="227"/>
      <c r="AJ2658" s="227"/>
      <c r="AK2658" s="227"/>
      <c r="AL2658" s="227"/>
      <c r="AM2658" s="225"/>
      <c r="AN2658" s="227"/>
      <c r="AO2658" s="227"/>
      <c r="AP2658" s="227"/>
      <c r="AQ2658" s="227"/>
    </row>
    <row r="2659" spans="35:43">
      <c r="AI2659" s="227"/>
      <c r="AJ2659" s="227"/>
      <c r="AK2659" s="227"/>
      <c r="AL2659" s="227"/>
      <c r="AM2659" s="225"/>
      <c r="AN2659" s="227"/>
      <c r="AO2659" s="227"/>
      <c r="AP2659" s="227"/>
      <c r="AQ2659" s="227"/>
    </row>
    <row r="2660" spans="35:43">
      <c r="AI2660" s="227"/>
      <c r="AJ2660" s="227"/>
      <c r="AK2660" s="227"/>
      <c r="AL2660" s="227"/>
      <c r="AM2660" s="225"/>
      <c r="AN2660" s="227"/>
      <c r="AO2660" s="227"/>
      <c r="AP2660" s="227"/>
      <c r="AQ2660" s="227"/>
    </row>
    <row r="2661" spans="35:43">
      <c r="AI2661" s="227"/>
      <c r="AJ2661" s="227"/>
      <c r="AK2661" s="227"/>
      <c r="AL2661" s="227"/>
      <c r="AM2661" s="225"/>
      <c r="AN2661" s="227"/>
      <c r="AO2661" s="227"/>
      <c r="AP2661" s="227"/>
      <c r="AQ2661" s="227"/>
    </row>
    <row r="2662" spans="35:43">
      <c r="AI2662" s="227"/>
      <c r="AJ2662" s="227"/>
      <c r="AK2662" s="227"/>
      <c r="AL2662" s="227"/>
      <c r="AM2662" s="225"/>
      <c r="AN2662" s="227"/>
      <c r="AO2662" s="227"/>
      <c r="AP2662" s="227"/>
      <c r="AQ2662" s="227"/>
    </row>
    <row r="2663" spans="35:43">
      <c r="AI2663" s="227"/>
      <c r="AJ2663" s="227"/>
      <c r="AK2663" s="227"/>
      <c r="AL2663" s="227"/>
      <c r="AM2663" s="225"/>
      <c r="AN2663" s="227"/>
      <c r="AO2663" s="227"/>
      <c r="AP2663" s="227"/>
      <c r="AQ2663" s="227"/>
    </row>
    <row r="2664" spans="35:43">
      <c r="AI2664" s="227"/>
      <c r="AJ2664" s="227"/>
      <c r="AK2664" s="227"/>
      <c r="AL2664" s="227"/>
      <c r="AM2664" s="225"/>
      <c r="AN2664" s="227"/>
      <c r="AO2664" s="227"/>
      <c r="AP2664" s="227"/>
      <c r="AQ2664" s="227"/>
    </row>
    <row r="2665" spans="35:43">
      <c r="AI2665" s="227"/>
      <c r="AJ2665" s="227"/>
      <c r="AK2665" s="227"/>
      <c r="AL2665" s="227"/>
      <c r="AM2665" s="225"/>
      <c r="AN2665" s="227"/>
      <c r="AO2665" s="227"/>
      <c r="AP2665" s="227"/>
      <c r="AQ2665" s="227"/>
    </row>
    <row r="2666" spans="35:43">
      <c r="AI2666" s="227"/>
      <c r="AJ2666" s="227"/>
      <c r="AK2666" s="227"/>
      <c r="AL2666" s="227"/>
      <c r="AM2666" s="225"/>
      <c r="AN2666" s="227"/>
      <c r="AO2666" s="227"/>
      <c r="AP2666" s="227"/>
      <c r="AQ2666" s="227"/>
    </row>
    <row r="2667" spans="35:43">
      <c r="AI2667" s="227"/>
      <c r="AJ2667" s="227"/>
      <c r="AK2667" s="227"/>
      <c r="AL2667" s="227"/>
      <c r="AM2667" s="225"/>
      <c r="AN2667" s="227"/>
      <c r="AO2667" s="227"/>
      <c r="AP2667" s="227"/>
      <c r="AQ2667" s="227"/>
    </row>
    <row r="2668" spans="35:43">
      <c r="AI2668" s="227"/>
      <c r="AJ2668" s="227"/>
      <c r="AK2668" s="227"/>
      <c r="AL2668" s="227"/>
      <c r="AM2668" s="225"/>
      <c r="AN2668" s="227"/>
      <c r="AO2668" s="227"/>
      <c r="AP2668" s="227"/>
      <c r="AQ2668" s="227"/>
    </row>
    <row r="2669" spans="35:43">
      <c r="AI2669" s="227"/>
      <c r="AJ2669" s="227"/>
      <c r="AK2669" s="227"/>
      <c r="AL2669" s="227"/>
      <c r="AM2669" s="225"/>
      <c r="AN2669" s="227"/>
      <c r="AO2669" s="227"/>
      <c r="AP2669" s="227"/>
      <c r="AQ2669" s="227"/>
    </row>
    <row r="2670" spans="35:43">
      <c r="AI2670" s="227"/>
      <c r="AJ2670" s="227"/>
      <c r="AK2670" s="227"/>
      <c r="AL2670" s="227"/>
      <c r="AM2670" s="225"/>
      <c r="AN2670" s="227"/>
      <c r="AO2670" s="227"/>
      <c r="AP2670" s="227"/>
      <c r="AQ2670" s="227"/>
    </row>
    <row r="2671" spans="35:43">
      <c r="AI2671" s="227"/>
      <c r="AJ2671" s="227"/>
      <c r="AK2671" s="227"/>
      <c r="AL2671" s="227"/>
      <c r="AM2671" s="225"/>
      <c r="AN2671" s="227"/>
      <c r="AO2671" s="227"/>
      <c r="AP2671" s="227"/>
      <c r="AQ2671" s="227"/>
    </row>
    <row r="2672" spans="35:43">
      <c r="AI2672" s="227"/>
      <c r="AJ2672" s="227"/>
      <c r="AK2672" s="227"/>
      <c r="AL2672" s="227"/>
      <c r="AM2672" s="225"/>
      <c r="AN2672" s="227"/>
      <c r="AO2672" s="227"/>
      <c r="AP2672" s="227"/>
      <c r="AQ2672" s="227"/>
    </row>
    <row r="2673" spans="35:43">
      <c r="AI2673" s="227"/>
      <c r="AJ2673" s="227"/>
      <c r="AK2673" s="227"/>
      <c r="AL2673" s="227"/>
      <c r="AM2673" s="225"/>
      <c r="AN2673" s="227"/>
      <c r="AO2673" s="227"/>
      <c r="AP2673" s="227"/>
      <c r="AQ2673" s="227"/>
    </row>
    <row r="2674" spans="35:43">
      <c r="AI2674" s="227"/>
      <c r="AJ2674" s="227"/>
      <c r="AK2674" s="227"/>
      <c r="AL2674" s="227"/>
      <c r="AM2674" s="225"/>
      <c r="AN2674" s="227"/>
      <c r="AO2674" s="227"/>
      <c r="AP2674" s="227"/>
      <c r="AQ2674" s="227"/>
    </row>
    <row r="2675" spans="35:43">
      <c r="AI2675" s="227"/>
      <c r="AJ2675" s="227"/>
      <c r="AK2675" s="227"/>
      <c r="AL2675" s="227"/>
      <c r="AM2675" s="225"/>
      <c r="AN2675" s="227"/>
      <c r="AO2675" s="227"/>
      <c r="AP2675" s="227"/>
      <c r="AQ2675" s="227"/>
    </row>
    <row r="2676" spans="35:43">
      <c r="AI2676" s="227"/>
      <c r="AJ2676" s="227"/>
      <c r="AK2676" s="227"/>
      <c r="AL2676" s="227"/>
      <c r="AM2676" s="225"/>
      <c r="AN2676" s="227"/>
      <c r="AO2676" s="227"/>
      <c r="AP2676" s="227"/>
      <c r="AQ2676" s="227"/>
    </row>
    <row r="2677" spans="35:43">
      <c r="AI2677" s="227"/>
      <c r="AJ2677" s="227"/>
      <c r="AK2677" s="227"/>
      <c r="AL2677" s="227"/>
      <c r="AM2677" s="225"/>
      <c r="AN2677" s="227"/>
      <c r="AO2677" s="227"/>
      <c r="AP2677" s="227"/>
      <c r="AQ2677" s="227"/>
    </row>
    <row r="2678" spans="35:43">
      <c r="AI2678" s="227"/>
      <c r="AJ2678" s="227"/>
      <c r="AK2678" s="227"/>
      <c r="AL2678" s="227"/>
      <c r="AM2678" s="225"/>
      <c r="AN2678" s="227"/>
      <c r="AO2678" s="227"/>
      <c r="AP2678" s="227"/>
      <c r="AQ2678" s="227"/>
    </row>
    <row r="2679" spans="35:43">
      <c r="AI2679" s="227"/>
      <c r="AJ2679" s="227"/>
      <c r="AK2679" s="227"/>
      <c r="AL2679" s="227"/>
      <c r="AM2679" s="225"/>
      <c r="AN2679" s="227"/>
      <c r="AO2679" s="227"/>
      <c r="AP2679" s="227"/>
      <c r="AQ2679" s="227"/>
    </row>
    <row r="2680" spans="35:43">
      <c r="AI2680" s="227"/>
      <c r="AJ2680" s="227"/>
      <c r="AK2680" s="227"/>
      <c r="AL2680" s="227"/>
      <c r="AM2680" s="225"/>
      <c r="AN2680" s="227"/>
      <c r="AO2680" s="227"/>
      <c r="AP2680" s="227"/>
      <c r="AQ2680" s="227"/>
    </row>
    <row r="2681" spans="35:43">
      <c r="AI2681" s="227"/>
      <c r="AJ2681" s="227"/>
      <c r="AK2681" s="227"/>
      <c r="AL2681" s="227"/>
      <c r="AM2681" s="225"/>
      <c r="AN2681" s="227"/>
      <c r="AO2681" s="227"/>
      <c r="AP2681" s="227"/>
      <c r="AQ2681" s="227"/>
    </row>
    <row r="2682" spans="35:43">
      <c r="AI2682" s="227"/>
      <c r="AJ2682" s="227"/>
      <c r="AK2682" s="227"/>
      <c r="AL2682" s="227"/>
      <c r="AM2682" s="225"/>
      <c r="AN2682" s="227"/>
      <c r="AO2682" s="227"/>
      <c r="AP2682" s="227"/>
      <c r="AQ2682" s="227"/>
    </row>
    <row r="2683" spans="35:43">
      <c r="AI2683" s="227"/>
      <c r="AJ2683" s="227"/>
      <c r="AK2683" s="227"/>
      <c r="AL2683" s="227"/>
      <c r="AM2683" s="225"/>
      <c r="AN2683" s="227"/>
      <c r="AO2683" s="227"/>
      <c r="AP2683" s="227"/>
      <c r="AQ2683" s="227"/>
    </row>
    <row r="2684" spans="35:43">
      <c r="AI2684" s="227"/>
      <c r="AJ2684" s="227"/>
      <c r="AK2684" s="227"/>
      <c r="AL2684" s="227"/>
      <c r="AM2684" s="225"/>
      <c r="AN2684" s="227"/>
      <c r="AO2684" s="227"/>
      <c r="AP2684" s="227"/>
      <c r="AQ2684" s="227"/>
    </row>
    <row r="2685" spans="35:43">
      <c r="AI2685" s="227"/>
      <c r="AJ2685" s="227"/>
      <c r="AK2685" s="227"/>
      <c r="AL2685" s="227"/>
      <c r="AM2685" s="225"/>
      <c r="AN2685" s="227"/>
      <c r="AO2685" s="227"/>
      <c r="AP2685" s="227"/>
      <c r="AQ2685" s="227"/>
    </row>
    <row r="2686" spans="35:43">
      <c r="AI2686" s="227"/>
      <c r="AJ2686" s="227"/>
      <c r="AK2686" s="227"/>
      <c r="AL2686" s="227"/>
      <c r="AM2686" s="225"/>
      <c r="AN2686" s="227"/>
      <c r="AO2686" s="227"/>
      <c r="AP2686" s="227"/>
      <c r="AQ2686" s="227"/>
    </row>
    <row r="2687" spans="35:43">
      <c r="AI2687" s="227"/>
      <c r="AJ2687" s="227"/>
      <c r="AK2687" s="227"/>
      <c r="AL2687" s="227"/>
      <c r="AM2687" s="225"/>
      <c r="AN2687" s="227"/>
      <c r="AO2687" s="227"/>
      <c r="AP2687" s="227"/>
      <c r="AQ2687" s="227"/>
    </row>
    <row r="2688" spans="35:43">
      <c r="AI2688" s="227"/>
      <c r="AJ2688" s="227"/>
      <c r="AK2688" s="227"/>
      <c r="AL2688" s="227"/>
      <c r="AM2688" s="225"/>
      <c r="AN2688" s="227"/>
      <c r="AO2688" s="227"/>
      <c r="AP2688" s="227"/>
      <c r="AQ2688" s="227"/>
    </row>
    <row r="2689" spans="35:43">
      <c r="AI2689" s="227"/>
      <c r="AJ2689" s="227"/>
      <c r="AK2689" s="227"/>
      <c r="AL2689" s="227"/>
      <c r="AM2689" s="225"/>
      <c r="AN2689" s="227"/>
      <c r="AO2689" s="227"/>
      <c r="AP2689" s="227"/>
      <c r="AQ2689" s="227"/>
    </row>
    <row r="2690" spans="35:43">
      <c r="AI2690" s="227"/>
      <c r="AJ2690" s="227"/>
      <c r="AK2690" s="227"/>
      <c r="AL2690" s="227"/>
      <c r="AM2690" s="225"/>
      <c r="AN2690" s="227"/>
      <c r="AO2690" s="227"/>
      <c r="AP2690" s="227"/>
      <c r="AQ2690" s="227"/>
    </row>
    <row r="2691" spans="35:43">
      <c r="AI2691" s="227"/>
      <c r="AJ2691" s="227"/>
      <c r="AK2691" s="227"/>
      <c r="AL2691" s="227"/>
      <c r="AM2691" s="225"/>
      <c r="AN2691" s="227"/>
      <c r="AO2691" s="227"/>
      <c r="AP2691" s="227"/>
      <c r="AQ2691" s="227"/>
    </row>
    <row r="2692" spans="35:43">
      <c r="AI2692" s="227"/>
      <c r="AJ2692" s="227"/>
      <c r="AK2692" s="227"/>
      <c r="AL2692" s="227"/>
      <c r="AM2692" s="225"/>
      <c r="AN2692" s="227"/>
      <c r="AO2692" s="227"/>
      <c r="AP2692" s="227"/>
      <c r="AQ2692" s="227"/>
    </row>
    <row r="2693" spans="35:43">
      <c r="AI2693" s="227"/>
      <c r="AJ2693" s="227"/>
      <c r="AK2693" s="227"/>
      <c r="AL2693" s="227"/>
      <c r="AM2693" s="225"/>
      <c r="AN2693" s="227"/>
      <c r="AO2693" s="227"/>
      <c r="AP2693" s="227"/>
      <c r="AQ2693" s="227"/>
    </row>
    <row r="2694" spans="35:43">
      <c r="AI2694" s="227"/>
      <c r="AJ2694" s="227"/>
      <c r="AK2694" s="227"/>
      <c r="AL2694" s="227"/>
      <c r="AM2694" s="225"/>
      <c r="AN2694" s="227"/>
      <c r="AO2694" s="227"/>
      <c r="AP2694" s="227"/>
      <c r="AQ2694" s="227"/>
    </row>
    <row r="2695" spans="35:43">
      <c r="AI2695" s="227"/>
      <c r="AJ2695" s="227"/>
      <c r="AK2695" s="227"/>
      <c r="AL2695" s="227"/>
      <c r="AM2695" s="225"/>
      <c r="AN2695" s="227"/>
      <c r="AO2695" s="227"/>
      <c r="AP2695" s="227"/>
      <c r="AQ2695" s="227"/>
    </row>
    <row r="2696" spans="35:43">
      <c r="AI2696" s="227"/>
      <c r="AJ2696" s="227"/>
      <c r="AK2696" s="227"/>
      <c r="AL2696" s="227"/>
      <c r="AM2696" s="225"/>
      <c r="AN2696" s="227"/>
      <c r="AO2696" s="227"/>
      <c r="AP2696" s="227"/>
      <c r="AQ2696" s="227"/>
    </row>
    <row r="2697" spans="35:43">
      <c r="AI2697" s="227"/>
      <c r="AJ2697" s="227"/>
      <c r="AK2697" s="227"/>
      <c r="AL2697" s="227"/>
      <c r="AM2697" s="225"/>
      <c r="AN2697" s="227"/>
      <c r="AO2697" s="227"/>
      <c r="AP2697" s="227"/>
      <c r="AQ2697" s="227"/>
    </row>
    <row r="2698" spans="35:43">
      <c r="AI2698" s="227"/>
      <c r="AJ2698" s="227"/>
      <c r="AK2698" s="227"/>
      <c r="AL2698" s="227"/>
      <c r="AM2698" s="225"/>
      <c r="AN2698" s="227"/>
      <c r="AO2698" s="227"/>
      <c r="AP2698" s="227"/>
      <c r="AQ2698" s="227"/>
    </row>
    <row r="2699" spans="35:43">
      <c r="AI2699" s="227"/>
      <c r="AJ2699" s="227"/>
      <c r="AK2699" s="227"/>
      <c r="AL2699" s="227"/>
      <c r="AM2699" s="225"/>
      <c r="AN2699" s="227"/>
      <c r="AO2699" s="227"/>
      <c r="AP2699" s="227"/>
      <c r="AQ2699" s="227"/>
    </row>
    <row r="2700" spans="35:43">
      <c r="AI2700" s="227"/>
      <c r="AJ2700" s="227"/>
      <c r="AK2700" s="227"/>
      <c r="AL2700" s="227"/>
      <c r="AM2700" s="225"/>
      <c r="AN2700" s="227"/>
      <c r="AO2700" s="227"/>
      <c r="AP2700" s="227"/>
      <c r="AQ2700" s="227"/>
    </row>
    <row r="2701" spans="35:43">
      <c r="AI2701" s="227"/>
      <c r="AJ2701" s="227"/>
      <c r="AK2701" s="227"/>
      <c r="AL2701" s="227"/>
      <c r="AM2701" s="225"/>
      <c r="AN2701" s="227"/>
      <c r="AO2701" s="227"/>
      <c r="AP2701" s="227"/>
      <c r="AQ2701" s="227"/>
    </row>
    <row r="2702" spans="35:43">
      <c r="AI2702" s="227"/>
      <c r="AJ2702" s="227"/>
      <c r="AK2702" s="227"/>
      <c r="AL2702" s="227"/>
      <c r="AM2702" s="225"/>
      <c r="AN2702" s="227"/>
      <c r="AO2702" s="227"/>
      <c r="AP2702" s="227"/>
      <c r="AQ2702" s="227"/>
    </row>
    <row r="2703" spans="35:43">
      <c r="AI2703" s="227"/>
      <c r="AJ2703" s="227"/>
      <c r="AK2703" s="227"/>
      <c r="AL2703" s="227"/>
      <c r="AM2703" s="225"/>
      <c r="AN2703" s="227"/>
      <c r="AO2703" s="227"/>
      <c r="AP2703" s="227"/>
      <c r="AQ2703" s="227"/>
    </row>
    <row r="2704" spans="35:43">
      <c r="AI2704" s="227"/>
      <c r="AJ2704" s="227"/>
      <c r="AK2704" s="227"/>
      <c r="AL2704" s="227"/>
      <c r="AM2704" s="225"/>
      <c r="AN2704" s="227"/>
      <c r="AO2704" s="227"/>
      <c r="AP2704" s="227"/>
      <c r="AQ2704" s="227"/>
    </row>
    <row r="2705" spans="35:43">
      <c r="AI2705" s="227"/>
      <c r="AJ2705" s="227"/>
      <c r="AK2705" s="227"/>
      <c r="AL2705" s="227"/>
      <c r="AM2705" s="225"/>
      <c r="AN2705" s="227"/>
      <c r="AO2705" s="227"/>
      <c r="AP2705" s="227"/>
      <c r="AQ2705" s="227"/>
    </row>
    <row r="2706" spans="35:43">
      <c r="AI2706" s="227"/>
      <c r="AJ2706" s="227"/>
      <c r="AK2706" s="227"/>
      <c r="AL2706" s="227"/>
      <c r="AM2706" s="225"/>
      <c r="AN2706" s="227"/>
      <c r="AO2706" s="227"/>
      <c r="AP2706" s="227"/>
      <c r="AQ2706" s="227"/>
    </row>
    <row r="2707" spans="35:43">
      <c r="AI2707" s="227"/>
      <c r="AJ2707" s="227"/>
      <c r="AK2707" s="227"/>
      <c r="AL2707" s="227"/>
      <c r="AM2707" s="225"/>
      <c r="AN2707" s="227"/>
      <c r="AO2707" s="227"/>
      <c r="AP2707" s="227"/>
      <c r="AQ2707" s="227"/>
    </row>
    <row r="2708" spans="35:43">
      <c r="AI2708" s="227"/>
      <c r="AJ2708" s="227"/>
      <c r="AK2708" s="227"/>
      <c r="AL2708" s="227"/>
      <c r="AM2708" s="225"/>
      <c r="AN2708" s="227"/>
      <c r="AO2708" s="227"/>
      <c r="AP2708" s="227"/>
      <c r="AQ2708" s="227"/>
    </row>
    <row r="2709" spans="35:43">
      <c r="AI2709" s="227"/>
      <c r="AJ2709" s="227"/>
      <c r="AK2709" s="227"/>
      <c r="AL2709" s="227"/>
      <c r="AM2709" s="225"/>
      <c r="AN2709" s="227"/>
      <c r="AO2709" s="227"/>
      <c r="AP2709" s="227"/>
      <c r="AQ2709" s="227"/>
    </row>
    <row r="2710" spans="35:43">
      <c r="AI2710" s="227"/>
      <c r="AJ2710" s="227"/>
      <c r="AK2710" s="227"/>
      <c r="AL2710" s="227"/>
      <c r="AM2710" s="225"/>
      <c r="AN2710" s="227"/>
      <c r="AO2710" s="227"/>
      <c r="AP2710" s="227"/>
      <c r="AQ2710" s="227"/>
    </row>
    <row r="2711" spans="35:43">
      <c r="AI2711" s="227"/>
      <c r="AJ2711" s="227"/>
      <c r="AK2711" s="227"/>
      <c r="AL2711" s="227"/>
      <c r="AM2711" s="225"/>
      <c r="AN2711" s="227"/>
      <c r="AO2711" s="227"/>
      <c r="AP2711" s="227"/>
      <c r="AQ2711" s="227"/>
    </row>
    <row r="2712" spans="35:43">
      <c r="AI2712" s="227"/>
      <c r="AJ2712" s="227"/>
      <c r="AK2712" s="227"/>
      <c r="AL2712" s="227"/>
      <c r="AM2712" s="225"/>
      <c r="AN2712" s="227"/>
      <c r="AO2712" s="227"/>
      <c r="AP2712" s="227"/>
      <c r="AQ2712" s="227"/>
    </row>
    <row r="2713" spans="35:43">
      <c r="AI2713" s="227"/>
      <c r="AJ2713" s="227"/>
      <c r="AK2713" s="227"/>
      <c r="AL2713" s="227"/>
      <c r="AM2713" s="225"/>
      <c r="AN2713" s="227"/>
      <c r="AO2713" s="227"/>
      <c r="AP2713" s="227"/>
      <c r="AQ2713" s="227"/>
    </row>
    <row r="2714" spans="35:43">
      <c r="AI2714" s="227"/>
      <c r="AJ2714" s="227"/>
      <c r="AK2714" s="227"/>
      <c r="AL2714" s="227"/>
      <c r="AM2714" s="225"/>
      <c r="AN2714" s="227"/>
      <c r="AO2714" s="227"/>
      <c r="AP2714" s="227"/>
      <c r="AQ2714" s="227"/>
    </row>
    <row r="2715" spans="35:43">
      <c r="AI2715" s="227"/>
      <c r="AJ2715" s="227"/>
      <c r="AK2715" s="227"/>
      <c r="AL2715" s="227"/>
      <c r="AM2715" s="225"/>
      <c r="AN2715" s="227"/>
      <c r="AO2715" s="227"/>
      <c r="AP2715" s="227"/>
      <c r="AQ2715" s="227"/>
    </row>
    <row r="2716" spans="35:43">
      <c r="AI2716" s="227"/>
      <c r="AJ2716" s="227"/>
      <c r="AK2716" s="227"/>
      <c r="AL2716" s="227"/>
      <c r="AM2716" s="225"/>
      <c r="AN2716" s="227"/>
      <c r="AO2716" s="227"/>
      <c r="AP2716" s="227"/>
      <c r="AQ2716" s="227"/>
    </row>
    <row r="2717" spans="35:43">
      <c r="AI2717" s="227"/>
      <c r="AJ2717" s="227"/>
      <c r="AK2717" s="227"/>
      <c r="AL2717" s="227"/>
      <c r="AM2717" s="225"/>
      <c r="AN2717" s="227"/>
      <c r="AO2717" s="227"/>
      <c r="AP2717" s="227"/>
      <c r="AQ2717" s="227"/>
    </row>
    <row r="2718" spans="35:43">
      <c r="AI2718" s="227"/>
      <c r="AJ2718" s="227"/>
      <c r="AK2718" s="227"/>
      <c r="AL2718" s="227"/>
      <c r="AM2718" s="225"/>
      <c r="AN2718" s="227"/>
      <c r="AO2718" s="227"/>
      <c r="AP2718" s="227"/>
      <c r="AQ2718" s="227"/>
    </row>
    <row r="2719" spans="35:43">
      <c r="AI2719" s="227"/>
      <c r="AJ2719" s="227"/>
      <c r="AK2719" s="227"/>
      <c r="AL2719" s="227"/>
      <c r="AM2719" s="225"/>
      <c r="AN2719" s="227"/>
      <c r="AO2719" s="227"/>
      <c r="AP2719" s="227"/>
      <c r="AQ2719" s="227"/>
    </row>
    <row r="2720" spans="35:43">
      <c r="AI2720" s="227"/>
      <c r="AJ2720" s="227"/>
      <c r="AK2720" s="227"/>
      <c r="AL2720" s="227"/>
      <c r="AM2720" s="225"/>
      <c r="AN2720" s="227"/>
      <c r="AO2720" s="227"/>
      <c r="AP2720" s="227"/>
      <c r="AQ2720" s="227"/>
    </row>
    <row r="2721" spans="35:43">
      <c r="AI2721" s="227"/>
      <c r="AJ2721" s="227"/>
      <c r="AK2721" s="227"/>
      <c r="AL2721" s="227"/>
      <c r="AM2721" s="225"/>
      <c r="AN2721" s="227"/>
      <c r="AO2721" s="227"/>
      <c r="AP2721" s="227"/>
      <c r="AQ2721" s="227"/>
    </row>
    <row r="2722" spans="35:43">
      <c r="AI2722" s="227"/>
      <c r="AJ2722" s="227"/>
      <c r="AK2722" s="227"/>
      <c r="AL2722" s="227"/>
      <c r="AM2722" s="225"/>
      <c r="AN2722" s="227"/>
      <c r="AO2722" s="227"/>
      <c r="AP2722" s="227"/>
      <c r="AQ2722" s="227"/>
    </row>
    <row r="2723" spans="35:43">
      <c r="AI2723" s="227"/>
      <c r="AJ2723" s="227"/>
      <c r="AK2723" s="227"/>
      <c r="AL2723" s="227"/>
      <c r="AM2723" s="225"/>
      <c r="AN2723" s="227"/>
      <c r="AO2723" s="227"/>
      <c r="AP2723" s="227"/>
      <c r="AQ2723" s="227"/>
    </row>
    <row r="2724" spans="35:43">
      <c r="AI2724" s="227"/>
      <c r="AJ2724" s="227"/>
      <c r="AK2724" s="227"/>
      <c r="AL2724" s="227"/>
      <c r="AM2724" s="225"/>
      <c r="AN2724" s="227"/>
      <c r="AO2724" s="227"/>
      <c r="AP2724" s="227"/>
      <c r="AQ2724" s="227"/>
    </row>
    <row r="2725" spans="35:43">
      <c r="AI2725" s="227"/>
      <c r="AJ2725" s="227"/>
      <c r="AK2725" s="227"/>
      <c r="AL2725" s="227"/>
      <c r="AM2725" s="225"/>
      <c r="AN2725" s="227"/>
      <c r="AO2725" s="227"/>
      <c r="AP2725" s="227"/>
      <c r="AQ2725" s="227"/>
    </row>
    <row r="2726" spans="35:43">
      <c r="AI2726" s="227"/>
      <c r="AJ2726" s="227"/>
      <c r="AK2726" s="227"/>
      <c r="AL2726" s="227"/>
      <c r="AM2726" s="225"/>
      <c r="AN2726" s="227"/>
      <c r="AO2726" s="227"/>
      <c r="AP2726" s="227"/>
      <c r="AQ2726" s="227"/>
    </row>
    <row r="2727" spans="35:43">
      <c r="AI2727" s="227"/>
      <c r="AJ2727" s="227"/>
      <c r="AK2727" s="227"/>
      <c r="AL2727" s="227"/>
      <c r="AM2727" s="225"/>
      <c r="AN2727" s="227"/>
      <c r="AO2727" s="227"/>
      <c r="AP2727" s="227"/>
      <c r="AQ2727" s="227"/>
    </row>
    <row r="2728" spans="35:43">
      <c r="AI2728" s="227"/>
      <c r="AJ2728" s="227"/>
      <c r="AK2728" s="227"/>
      <c r="AL2728" s="227"/>
      <c r="AM2728" s="225"/>
      <c r="AN2728" s="227"/>
      <c r="AO2728" s="227"/>
      <c r="AP2728" s="227"/>
      <c r="AQ2728" s="227"/>
    </row>
    <row r="2729" spans="35:43">
      <c r="AI2729" s="227"/>
      <c r="AJ2729" s="227"/>
      <c r="AK2729" s="227"/>
      <c r="AL2729" s="227"/>
      <c r="AM2729" s="225"/>
      <c r="AN2729" s="227"/>
      <c r="AO2729" s="227"/>
      <c r="AP2729" s="227"/>
      <c r="AQ2729" s="227"/>
    </row>
    <row r="2730" spans="35:43">
      <c r="AI2730" s="227"/>
      <c r="AJ2730" s="227"/>
      <c r="AK2730" s="227"/>
      <c r="AL2730" s="227"/>
      <c r="AM2730" s="225"/>
      <c r="AN2730" s="227"/>
      <c r="AO2730" s="227"/>
      <c r="AP2730" s="227"/>
      <c r="AQ2730" s="227"/>
    </row>
    <row r="2731" spans="35:43">
      <c r="AI2731" s="227"/>
      <c r="AJ2731" s="227"/>
      <c r="AK2731" s="227"/>
      <c r="AL2731" s="227"/>
      <c r="AM2731" s="225"/>
      <c r="AN2731" s="227"/>
      <c r="AO2731" s="227"/>
      <c r="AP2731" s="227"/>
      <c r="AQ2731" s="227"/>
    </row>
    <row r="2732" spans="35:43">
      <c r="AI2732" s="227"/>
      <c r="AJ2732" s="227"/>
      <c r="AK2732" s="227"/>
      <c r="AL2732" s="227"/>
      <c r="AM2732" s="225"/>
      <c r="AN2732" s="227"/>
      <c r="AO2732" s="227"/>
      <c r="AP2732" s="227"/>
      <c r="AQ2732" s="227"/>
    </row>
    <row r="2733" spans="35:43">
      <c r="AI2733" s="227"/>
      <c r="AJ2733" s="227"/>
      <c r="AK2733" s="227"/>
      <c r="AL2733" s="227"/>
      <c r="AM2733" s="225"/>
      <c r="AN2733" s="227"/>
      <c r="AO2733" s="227"/>
      <c r="AP2733" s="227"/>
      <c r="AQ2733" s="227"/>
    </row>
    <row r="2734" spans="35:43">
      <c r="AI2734" s="227"/>
      <c r="AJ2734" s="227"/>
      <c r="AK2734" s="227"/>
      <c r="AL2734" s="227"/>
      <c r="AM2734" s="225"/>
      <c r="AN2734" s="227"/>
      <c r="AO2734" s="227"/>
      <c r="AP2734" s="227"/>
      <c r="AQ2734" s="227"/>
    </row>
    <row r="2735" spans="35:43">
      <c r="AI2735" s="227"/>
      <c r="AJ2735" s="227"/>
      <c r="AK2735" s="227"/>
      <c r="AL2735" s="227"/>
      <c r="AM2735" s="225"/>
      <c r="AN2735" s="227"/>
      <c r="AO2735" s="227"/>
      <c r="AP2735" s="227"/>
      <c r="AQ2735" s="227"/>
    </row>
    <row r="2736" spans="35:43">
      <c r="AI2736" s="227"/>
      <c r="AJ2736" s="227"/>
      <c r="AK2736" s="227"/>
      <c r="AL2736" s="227"/>
      <c r="AM2736" s="225"/>
      <c r="AN2736" s="227"/>
      <c r="AO2736" s="227"/>
      <c r="AP2736" s="227"/>
      <c r="AQ2736" s="227"/>
    </row>
    <row r="2737" spans="1:43">
      <c r="AI2737" s="227"/>
      <c r="AJ2737" s="227"/>
      <c r="AK2737" s="227"/>
      <c r="AL2737" s="227"/>
      <c r="AM2737" s="225"/>
      <c r="AN2737" s="227"/>
      <c r="AO2737" s="227"/>
      <c r="AP2737" s="227"/>
      <c r="AQ2737" s="227"/>
    </row>
    <row r="2738" spans="1:43">
      <c r="AI2738" s="227"/>
      <c r="AJ2738" s="227"/>
      <c r="AK2738" s="227"/>
      <c r="AL2738" s="227"/>
      <c r="AM2738" s="225"/>
      <c r="AN2738" s="227"/>
      <c r="AO2738" s="227"/>
      <c r="AP2738" s="227"/>
      <c r="AQ2738" s="227"/>
    </row>
    <row r="2739" spans="1:43">
      <c r="AI2739" s="227"/>
      <c r="AJ2739" s="227"/>
      <c r="AK2739" s="227"/>
      <c r="AL2739" s="227"/>
      <c r="AM2739" s="225"/>
      <c r="AN2739" s="227"/>
      <c r="AO2739" s="227"/>
      <c r="AP2739" s="227"/>
      <c r="AQ2739" s="227"/>
    </row>
    <row r="2740" spans="1:43">
      <c r="AI2740" s="227"/>
      <c r="AJ2740" s="227"/>
      <c r="AK2740" s="227"/>
      <c r="AL2740" s="227"/>
      <c r="AM2740" s="225"/>
      <c r="AN2740" s="227"/>
      <c r="AO2740" s="227"/>
      <c r="AP2740" s="227"/>
      <c r="AQ2740" s="227"/>
    </row>
    <row r="2741" spans="1:43">
      <c r="AI2741" s="227"/>
      <c r="AJ2741" s="227"/>
      <c r="AK2741" s="227"/>
      <c r="AL2741" s="227"/>
      <c r="AM2741" s="225"/>
      <c r="AN2741" s="227"/>
      <c r="AO2741" s="227"/>
      <c r="AP2741" s="227"/>
      <c r="AQ2741" s="227"/>
    </row>
    <row r="2742" spans="1:43">
      <c r="AI2742" s="227"/>
      <c r="AJ2742" s="227"/>
      <c r="AK2742" s="227"/>
      <c r="AL2742" s="227"/>
      <c r="AM2742" s="225"/>
      <c r="AN2742" s="227"/>
      <c r="AO2742" s="227"/>
      <c r="AP2742" s="227"/>
      <c r="AQ2742" s="227"/>
    </row>
    <row r="2743" spans="1:43">
      <c r="AI2743" s="227"/>
      <c r="AJ2743" s="227"/>
      <c r="AK2743" s="227"/>
      <c r="AL2743" s="227"/>
      <c r="AM2743" s="225"/>
      <c r="AN2743" s="227"/>
      <c r="AO2743" s="227"/>
      <c r="AP2743" s="227"/>
      <c r="AQ2743" s="227"/>
    </row>
    <row r="2744" spans="1:43">
      <c r="AI2744" s="227"/>
      <c r="AJ2744" s="227"/>
      <c r="AK2744" s="227"/>
      <c r="AL2744" s="227"/>
      <c r="AM2744" s="225"/>
      <c r="AN2744" s="227"/>
      <c r="AO2744" s="227"/>
      <c r="AP2744" s="227"/>
      <c r="AQ2744" s="227"/>
    </row>
    <row r="2745" spans="1:43">
      <c r="AI2745" s="430"/>
      <c r="AJ2745" s="430"/>
      <c r="AK2745" s="430"/>
      <c r="AL2745" s="430"/>
      <c r="AM2745" s="431"/>
      <c r="AN2745" s="430"/>
      <c r="AO2745" s="430"/>
      <c r="AP2745" s="430"/>
      <c r="AQ2745" s="430"/>
    </row>
    <row r="2746" spans="1:43">
      <c r="AI2746" s="430"/>
      <c r="AJ2746" s="430"/>
      <c r="AK2746" s="430"/>
      <c r="AL2746" s="430"/>
      <c r="AM2746" s="431"/>
      <c r="AN2746" s="430"/>
      <c r="AO2746" s="430"/>
      <c r="AP2746" s="430"/>
      <c r="AQ2746" s="430"/>
    </row>
    <row r="2747" spans="1:43">
      <c r="AI2747" s="227"/>
      <c r="AJ2747" s="227"/>
      <c r="AK2747" s="227"/>
      <c r="AL2747" s="227"/>
      <c r="AM2747" s="225"/>
      <c r="AN2747" s="227"/>
      <c r="AO2747" s="227"/>
      <c r="AP2747" s="227"/>
      <c r="AQ2747" s="227"/>
    </row>
    <row r="2748" spans="1:43">
      <c r="A2748" s="430"/>
      <c r="B2748" s="430"/>
      <c r="AI2748" s="227"/>
      <c r="AJ2748" s="227"/>
      <c r="AK2748" s="227"/>
      <c r="AL2748" s="227"/>
      <c r="AM2748" s="225"/>
      <c r="AN2748" s="227"/>
      <c r="AO2748" s="227"/>
      <c r="AP2748" s="227"/>
      <c r="AQ2748" s="227"/>
    </row>
    <row r="2749" spans="1:43">
      <c r="A2749" s="430"/>
      <c r="B2749" s="430"/>
      <c r="AI2749" s="227"/>
      <c r="AJ2749" s="227"/>
      <c r="AK2749" s="227"/>
      <c r="AL2749" s="227"/>
      <c r="AM2749" s="225"/>
      <c r="AN2749" s="227"/>
      <c r="AO2749" s="227"/>
      <c r="AP2749" s="227"/>
      <c r="AQ2749" s="227"/>
    </row>
    <row r="2750" spans="1:43">
      <c r="AI2750" s="227"/>
      <c r="AJ2750" s="227"/>
      <c r="AK2750" s="227"/>
      <c r="AL2750" s="227"/>
      <c r="AM2750" s="225"/>
      <c r="AN2750" s="227"/>
      <c r="AO2750" s="227"/>
      <c r="AP2750" s="227"/>
      <c r="AQ2750" s="227"/>
    </row>
    <row r="2751" spans="1:43">
      <c r="AI2751" s="227"/>
      <c r="AJ2751" s="227"/>
      <c r="AK2751" s="227"/>
      <c r="AL2751" s="227"/>
      <c r="AM2751" s="225"/>
      <c r="AN2751" s="227"/>
      <c r="AO2751" s="227"/>
      <c r="AP2751" s="227"/>
      <c r="AQ2751" s="227"/>
    </row>
    <row r="2752" spans="1:43">
      <c r="AI2752" s="227"/>
      <c r="AJ2752" s="227"/>
      <c r="AK2752" s="227"/>
      <c r="AL2752" s="227"/>
      <c r="AM2752" s="225"/>
      <c r="AN2752" s="227"/>
      <c r="AO2752" s="227"/>
      <c r="AP2752" s="227"/>
      <c r="AQ2752" s="227"/>
    </row>
    <row r="2753" spans="23:43">
      <c r="AI2753" s="430"/>
      <c r="AJ2753" s="430"/>
      <c r="AK2753" s="430"/>
      <c r="AL2753" s="430"/>
      <c r="AM2753" s="431"/>
      <c r="AN2753" s="430"/>
      <c r="AO2753" s="430"/>
      <c r="AP2753" s="430"/>
      <c r="AQ2753" s="430"/>
    </row>
    <row r="2754" spans="23:43">
      <c r="AI2754" s="430"/>
      <c r="AJ2754" s="430"/>
      <c r="AK2754" s="430"/>
      <c r="AL2754" s="430"/>
      <c r="AM2754" s="431"/>
      <c r="AN2754" s="430"/>
      <c r="AO2754" s="430"/>
      <c r="AP2754" s="430"/>
      <c r="AQ2754" s="430"/>
    </row>
    <row r="2755" spans="23:43">
      <c r="AI2755" s="227"/>
      <c r="AJ2755" s="227"/>
      <c r="AK2755" s="227"/>
      <c r="AL2755" s="227"/>
      <c r="AM2755" s="225"/>
      <c r="AN2755" s="227"/>
      <c r="AO2755" s="227"/>
      <c r="AP2755" s="227"/>
      <c r="AQ2755" s="227"/>
    </row>
    <row r="2756" spans="23:43">
      <c r="W2756" s="430"/>
      <c r="X2756" s="430"/>
      <c r="AI2756" s="227"/>
      <c r="AJ2756" s="227"/>
      <c r="AK2756" s="227"/>
      <c r="AL2756" s="227"/>
      <c r="AM2756" s="225"/>
      <c r="AN2756" s="227"/>
      <c r="AO2756" s="227"/>
      <c r="AP2756" s="227"/>
      <c r="AQ2756" s="227"/>
    </row>
    <row r="2757" spans="23:43">
      <c r="W2757" s="430"/>
      <c r="X2757" s="430"/>
      <c r="AI2757" s="227"/>
      <c r="AJ2757" s="227"/>
      <c r="AK2757" s="227"/>
      <c r="AL2757" s="227"/>
      <c r="AM2757" s="225"/>
      <c r="AN2757" s="227"/>
      <c r="AO2757" s="227"/>
      <c r="AP2757" s="227"/>
      <c r="AQ2757" s="227"/>
    </row>
    <row r="2758" spans="23:43">
      <c r="AI2758" s="227"/>
      <c r="AJ2758" s="227"/>
      <c r="AK2758" s="227"/>
      <c r="AL2758" s="227"/>
      <c r="AM2758" s="225"/>
      <c r="AN2758" s="227"/>
      <c r="AO2758" s="227"/>
      <c r="AP2758" s="227"/>
      <c r="AQ2758" s="227"/>
    </row>
    <row r="2759" spans="23:43">
      <c r="AI2759" s="227"/>
      <c r="AJ2759" s="227"/>
      <c r="AK2759" s="227"/>
      <c r="AL2759" s="227"/>
      <c r="AM2759" s="225"/>
      <c r="AN2759" s="227"/>
      <c r="AO2759" s="227"/>
      <c r="AP2759" s="227"/>
      <c r="AQ2759" s="227"/>
    </row>
    <row r="2760" spans="23:43">
      <c r="AI2760" s="227"/>
      <c r="AJ2760" s="227"/>
      <c r="AK2760" s="227"/>
      <c r="AL2760" s="227"/>
      <c r="AM2760" s="225"/>
      <c r="AN2760" s="227"/>
      <c r="AO2760" s="227"/>
      <c r="AP2760" s="227"/>
      <c r="AQ2760" s="227"/>
    </row>
    <row r="2761" spans="23:43">
      <c r="AI2761" s="227"/>
      <c r="AJ2761" s="227"/>
      <c r="AK2761" s="227"/>
      <c r="AL2761" s="227"/>
      <c r="AM2761" s="225"/>
      <c r="AN2761" s="227"/>
      <c r="AO2761" s="227"/>
      <c r="AP2761" s="227"/>
      <c r="AQ2761" s="227"/>
    </row>
    <row r="2762" spans="23:43">
      <c r="AI2762" s="227"/>
      <c r="AJ2762" s="227"/>
      <c r="AK2762" s="227"/>
      <c r="AL2762" s="227"/>
      <c r="AM2762" s="225"/>
      <c r="AN2762" s="227"/>
      <c r="AO2762" s="227"/>
      <c r="AP2762" s="227"/>
      <c r="AQ2762" s="227"/>
    </row>
    <row r="2763" spans="23:43">
      <c r="AI2763" s="227"/>
      <c r="AJ2763" s="227"/>
      <c r="AK2763" s="227"/>
      <c r="AL2763" s="227"/>
      <c r="AM2763" s="225"/>
      <c r="AN2763" s="227"/>
      <c r="AO2763" s="227"/>
      <c r="AP2763" s="227"/>
      <c r="AQ2763" s="227"/>
    </row>
    <row r="2764" spans="23:43">
      <c r="AI2764" s="227"/>
      <c r="AJ2764" s="227"/>
      <c r="AK2764" s="227"/>
      <c r="AL2764" s="227"/>
      <c r="AM2764" s="225"/>
      <c r="AN2764" s="227"/>
      <c r="AO2764" s="227"/>
      <c r="AP2764" s="227"/>
      <c r="AQ2764" s="227"/>
    </row>
    <row r="2765" spans="23:43">
      <c r="AI2765" s="227"/>
      <c r="AJ2765" s="227"/>
      <c r="AK2765" s="227"/>
      <c r="AL2765" s="227"/>
      <c r="AM2765" s="225"/>
      <c r="AN2765" s="227"/>
      <c r="AO2765" s="227"/>
      <c r="AP2765" s="227"/>
      <c r="AQ2765" s="227"/>
    </row>
    <row r="2766" spans="23:43">
      <c r="AI2766" s="227"/>
      <c r="AJ2766" s="227"/>
      <c r="AK2766" s="227"/>
      <c r="AL2766" s="227"/>
      <c r="AM2766" s="225"/>
      <c r="AN2766" s="227"/>
      <c r="AO2766" s="227"/>
      <c r="AP2766" s="227"/>
      <c r="AQ2766" s="227"/>
    </row>
    <row r="2767" spans="23:43">
      <c r="AI2767" s="227"/>
      <c r="AJ2767" s="227"/>
      <c r="AK2767" s="227"/>
      <c r="AL2767" s="227"/>
      <c r="AM2767" s="225"/>
      <c r="AN2767" s="227"/>
      <c r="AO2767" s="227"/>
      <c r="AP2767" s="227"/>
      <c r="AQ2767" s="227"/>
    </row>
    <row r="2768" spans="23:43">
      <c r="AI2768" s="227"/>
      <c r="AJ2768" s="227"/>
      <c r="AK2768" s="227"/>
      <c r="AL2768" s="227"/>
      <c r="AM2768" s="225"/>
      <c r="AN2768" s="227"/>
      <c r="AO2768" s="227"/>
      <c r="AP2768" s="227"/>
      <c r="AQ2768" s="227"/>
    </row>
    <row r="2769" spans="35:43">
      <c r="AI2769" s="227"/>
      <c r="AJ2769" s="227"/>
      <c r="AK2769" s="227"/>
      <c r="AL2769" s="227"/>
      <c r="AM2769" s="225"/>
      <c r="AN2769" s="227"/>
      <c r="AO2769" s="227"/>
      <c r="AP2769" s="227"/>
      <c r="AQ2769" s="227"/>
    </row>
    <row r="2770" spans="35:43">
      <c r="AI2770" s="227"/>
      <c r="AJ2770" s="227"/>
      <c r="AK2770" s="227"/>
      <c r="AL2770" s="227"/>
      <c r="AM2770" s="225"/>
      <c r="AN2770" s="227"/>
      <c r="AO2770" s="227"/>
      <c r="AP2770" s="227"/>
      <c r="AQ2770" s="227"/>
    </row>
    <row r="2771" spans="35:43">
      <c r="AI2771" s="227"/>
      <c r="AJ2771" s="227"/>
      <c r="AK2771" s="227"/>
      <c r="AL2771" s="227"/>
      <c r="AM2771" s="225"/>
      <c r="AN2771" s="227"/>
      <c r="AO2771" s="227"/>
      <c r="AP2771" s="227"/>
      <c r="AQ2771" s="227"/>
    </row>
    <row r="2772" spans="35:43">
      <c r="AI2772" s="227"/>
      <c r="AJ2772" s="227"/>
      <c r="AK2772" s="227"/>
      <c r="AL2772" s="227"/>
      <c r="AM2772" s="225"/>
      <c r="AN2772" s="227"/>
      <c r="AO2772" s="227"/>
      <c r="AP2772" s="227"/>
      <c r="AQ2772" s="227"/>
    </row>
    <row r="2773" spans="35:43">
      <c r="AI2773" s="227"/>
      <c r="AJ2773" s="227"/>
      <c r="AK2773" s="227"/>
      <c r="AL2773" s="227"/>
      <c r="AM2773" s="225"/>
      <c r="AN2773" s="227"/>
      <c r="AO2773" s="227"/>
      <c r="AP2773" s="227"/>
      <c r="AQ2773" s="227"/>
    </row>
    <row r="2774" spans="35:43">
      <c r="AI2774" s="227"/>
      <c r="AJ2774" s="227"/>
      <c r="AK2774" s="227"/>
      <c r="AL2774" s="227"/>
      <c r="AM2774" s="225"/>
      <c r="AN2774" s="227"/>
      <c r="AO2774" s="227"/>
      <c r="AP2774" s="227"/>
      <c r="AQ2774" s="227"/>
    </row>
    <row r="2775" spans="35:43">
      <c r="AI2775" s="227"/>
      <c r="AJ2775" s="227"/>
      <c r="AK2775" s="227"/>
      <c r="AL2775" s="227"/>
      <c r="AM2775" s="225"/>
      <c r="AN2775" s="227"/>
      <c r="AO2775" s="227"/>
      <c r="AP2775" s="227"/>
      <c r="AQ2775" s="227"/>
    </row>
    <row r="2776" spans="35:43">
      <c r="AI2776" s="227"/>
      <c r="AJ2776" s="227"/>
      <c r="AK2776" s="227"/>
      <c r="AL2776" s="227"/>
      <c r="AM2776" s="225"/>
      <c r="AN2776" s="227"/>
      <c r="AO2776" s="227"/>
      <c r="AP2776" s="227"/>
      <c r="AQ2776" s="227"/>
    </row>
    <row r="2777" spans="35:43">
      <c r="AI2777" s="227"/>
      <c r="AJ2777" s="227"/>
      <c r="AK2777" s="227"/>
      <c r="AL2777" s="227"/>
      <c r="AM2777" s="225"/>
      <c r="AN2777" s="227"/>
      <c r="AO2777" s="227"/>
      <c r="AP2777" s="227"/>
      <c r="AQ2777" s="227"/>
    </row>
    <row r="2778" spans="35:43">
      <c r="AI2778" s="227"/>
      <c r="AJ2778" s="227"/>
      <c r="AK2778" s="227"/>
      <c r="AL2778" s="227"/>
      <c r="AM2778" s="225"/>
      <c r="AN2778" s="227"/>
      <c r="AO2778" s="227"/>
      <c r="AP2778" s="227"/>
      <c r="AQ2778" s="227"/>
    </row>
    <row r="2779" spans="35:43">
      <c r="AI2779" s="227"/>
      <c r="AJ2779" s="227"/>
      <c r="AK2779" s="227"/>
      <c r="AL2779" s="227"/>
      <c r="AM2779" s="225"/>
      <c r="AN2779" s="227"/>
      <c r="AO2779" s="227"/>
      <c r="AP2779" s="227"/>
      <c r="AQ2779" s="227"/>
    </row>
    <row r="2780" spans="35:43">
      <c r="AI2780" s="227"/>
      <c r="AJ2780" s="227"/>
      <c r="AK2780" s="227"/>
      <c r="AL2780" s="227"/>
      <c r="AM2780" s="225"/>
      <c r="AN2780" s="227"/>
      <c r="AO2780" s="227"/>
      <c r="AP2780" s="227"/>
      <c r="AQ2780" s="227"/>
    </row>
    <row r="2781" spans="35:43">
      <c r="AI2781" s="227"/>
      <c r="AJ2781" s="227"/>
      <c r="AK2781" s="227"/>
      <c r="AL2781" s="227"/>
      <c r="AM2781" s="225"/>
      <c r="AN2781" s="227"/>
      <c r="AO2781" s="227"/>
      <c r="AP2781" s="227"/>
      <c r="AQ2781" s="227"/>
    </row>
    <row r="2782" spans="35:43">
      <c r="AI2782" s="227"/>
      <c r="AJ2782" s="227"/>
      <c r="AK2782" s="227"/>
      <c r="AL2782" s="227"/>
      <c r="AM2782" s="225"/>
      <c r="AN2782" s="227"/>
      <c r="AO2782" s="227"/>
      <c r="AP2782" s="227"/>
      <c r="AQ2782" s="227"/>
    </row>
    <row r="2783" spans="35:43">
      <c r="AI2783" s="227"/>
      <c r="AJ2783" s="227"/>
      <c r="AK2783" s="227"/>
      <c r="AL2783" s="227"/>
      <c r="AM2783" s="225"/>
      <c r="AN2783" s="227"/>
      <c r="AO2783" s="227"/>
      <c r="AP2783" s="227"/>
      <c r="AQ2783" s="227"/>
    </row>
    <row r="2784" spans="35:43">
      <c r="AI2784" s="227"/>
      <c r="AJ2784" s="227"/>
      <c r="AK2784" s="227"/>
      <c r="AL2784" s="227"/>
      <c r="AM2784" s="225"/>
      <c r="AN2784" s="227"/>
      <c r="AO2784" s="227"/>
      <c r="AP2784" s="227"/>
      <c r="AQ2784" s="227"/>
    </row>
    <row r="2785" spans="35:43">
      <c r="AI2785" s="227"/>
      <c r="AJ2785" s="227"/>
      <c r="AK2785" s="227"/>
      <c r="AL2785" s="227"/>
      <c r="AM2785" s="225"/>
      <c r="AN2785" s="227"/>
      <c r="AO2785" s="227"/>
      <c r="AP2785" s="227"/>
      <c r="AQ2785" s="227"/>
    </row>
    <row r="2786" spans="35:43">
      <c r="AI2786" s="227"/>
      <c r="AJ2786" s="227"/>
      <c r="AK2786" s="227"/>
      <c r="AL2786" s="227"/>
      <c r="AM2786" s="225"/>
      <c r="AN2786" s="227"/>
      <c r="AO2786" s="227"/>
      <c r="AP2786" s="227"/>
      <c r="AQ2786" s="227"/>
    </row>
    <row r="2787" spans="35:43">
      <c r="AI2787" s="227"/>
      <c r="AJ2787" s="227"/>
      <c r="AK2787" s="227"/>
      <c r="AL2787" s="227"/>
      <c r="AM2787" s="225"/>
      <c r="AN2787" s="227"/>
      <c r="AO2787" s="227"/>
      <c r="AP2787" s="227"/>
      <c r="AQ2787" s="227"/>
    </row>
    <row r="2788" spans="35:43">
      <c r="AI2788" s="227"/>
      <c r="AJ2788" s="227"/>
      <c r="AK2788" s="227"/>
      <c r="AL2788" s="227"/>
      <c r="AM2788" s="225"/>
      <c r="AN2788" s="227"/>
      <c r="AO2788" s="227"/>
      <c r="AP2788" s="227"/>
      <c r="AQ2788" s="227"/>
    </row>
    <row r="2789" spans="35:43">
      <c r="AI2789" s="227"/>
      <c r="AJ2789" s="227"/>
      <c r="AK2789" s="227"/>
      <c r="AL2789" s="227"/>
      <c r="AM2789" s="225"/>
      <c r="AN2789" s="227"/>
      <c r="AO2789" s="227"/>
      <c r="AP2789" s="227"/>
      <c r="AQ2789" s="227"/>
    </row>
    <row r="2790" spans="35:43">
      <c r="AI2790" s="227"/>
      <c r="AJ2790" s="227"/>
      <c r="AK2790" s="227"/>
      <c r="AL2790" s="227"/>
      <c r="AM2790" s="225"/>
      <c r="AN2790" s="227"/>
      <c r="AO2790" s="227"/>
      <c r="AP2790" s="227"/>
      <c r="AQ2790" s="227"/>
    </row>
    <row r="2791" spans="35:43">
      <c r="AI2791" s="227"/>
      <c r="AJ2791" s="227"/>
      <c r="AK2791" s="227"/>
      <c r="AL2791" s="227"/>
      <c r="AM2791" s="225"/>
      <c r="AN2791" s="227"/>
      <c r="AO2791" s="227"/>
      <c r="AP2791" s="227"/>
      <c r="AQ2791" s="227"/>
    </row>
    <row r="2792" spans="35:43">
      <c r="AI2792" s="227"/>
      <c r="AJ2792" s="227"/>
      <c r="AK2792" s="227"/>
      <c r="AL2792" s="227"/>
      <c r="AM2792" s="225"/>
      <c r="AN2792" s="227"/>
      <c r="AO2792" s="227"/>
      <c r="AP2792" s="227"/>
      <c r="AQ2792" s="227"/>
    </row>
    <row r="2793" spans="35:43">
      <c r="AI2793" s="227"/>
      <c r="AJ2793" s="227"/>
      <c r="AK2793" s="227"/>
      <c r="AL2793" s="227"/>
      <c r="AM2793" s="225"/>
      <c r="AN2793" s="227"/>
      <c r="AO2793" s="227"/>
      <c r="AP2793" s="227"/>
      <c r="AQ2793" s="227"/>
    </row>
    <row r="2794" spans="35:43">
      <c r="AI2794" s="227"/>
      <c r="AJ2794" s="227"/>
      <c r="AK2794" s="227"/>
      <c r="AL2794" s="227"/>
      <c r="AM2794" s="225"/>
      <c r="AN2794" s="227"/>
      <c r="AO2794" s="227"/>
      <c r="AP2794" s="227"/>
      <c r="AQ2794" s="227"/>
    </row>
    <row r="2795" spans="35:43">
      <c r="AI2795" s="227"/>
      <c r="AJ2795" s="227"/>
      <c r="AK2795" s="227"/>
      <c r="AL2795" s="227"/>
      <c r="AM2795" s="225"/>
      <c r="AN2795" s="227"/>
      <c r="AO2795" s="227"/>
      <c r="AP2795" s="227"/>
      <c r="AQ2795" s="227"/>
    </row>
    <row r="2796" spans="35:43">
      <c r="AI2796" s="227"/>
      <c r="AJ2796" s="227"/>
      <c r="AK2796" s="227"/>
      <c r="AL2796" s="227"/>
      <c r="AM2796" s="225"/>
      <c r="AN2796" s="227"/>
      <c r="AO2796" s="227"/>
      <c r="AP2796" s="227"/>
      <c r="AQ2796" s="227"/>
    </row>
    <row r="2797" spans="35:43">
      <c r="AI2797" s="227"/>
      <c r="AJ2797" s="227"/>
      <c r="AK2797" s="227"/>
      <c r="AL2797" s="227"/>
      <c r="AM2797" s="225"/>
      <c r="AN2797" s="227"/>
      <c r="AO2797" s="227"/>
      <c r="AP2797" s="227"/>
      <c r="AQ2797" s="227"/>
    </row>
    <row r="2798" spans="35:43">
      <c r="AI2798" s="227"/>
      <c r="AJ2798" s="227"/>
      <c r="AK2798" s="227"/>
      <c r="AL2798" s="227"/>
      <c r="AM2798" s="225"/>
      <c r="AN2798" s="227"/>
      <c r="AO2798" s="227"/>
      <c r="AP2798" s="227"/>
      <c r="AQ2798" s="227"/>
    </row>
    <row r="2799" spans="35:43">
      <c r="AI2799" s="227"/>
      <c r="AJ2799" s="227"/>
      <c r="AK2799" s="227"/>
      <c r="AL2799" s="227"/>
      <c r="AM2799" s="225"/>
      <c r="AN2799" s="227"/>
      <c r="AO2799" s="227"/>
      <c r="AP2799" s="227"/>
      <c r="AQ2799" s="227"/>
    </row>
    <row r="2800" spans="35:43">
      <c r="AI2800" s="227"/>
      <c r="AJ2800" s="227"/>
      <c r="AK2800" s="227"/>
      <c r="AL2800" s="227"/>
      <c r="AM2800" s="225"/>
      <c r="AN2800" s="227"/>
      <c r="AO2800" s="227"/>
      <c r="AP2800" s="227"/>
      <c r="AQ2800" s="227"/>
    </row>
    <row r="2801" spans="35:43">
      <c r="AI2801" s="227"/>
      <c r="AJ2801" s="227"/>
      <c r="AK2801" s="227"/>
      <c r="AL2801" s="227"/>
      <c r="AM2801" s="225"/>
      <c r="AN2801" s="227"/>
      <c r="AO2801" s="227"/>
      <c r="AP2801" s="227"/>
      <c r="AQ2801" s="227"/>
    </row>
    <row r="2802" spans="35:43">
      <c r="AI2802" s="227"/>
      <c r="AJ2802" s="227"/>
      <c r="AK2802" s="227"/>
      <c r="AL2802" s="227"/>
      <c r="AM2802" s="225"/>
      <c r="AN2802" s="227"/>
      <c r="AO2802" s="227"/>
      <c r="AP2802" s="227"/>
      <c r="AQ2802" s="227"/>
    </row>
    <row r="2803" spans="35:43">
      <c r="AI2803" s="227"/>
      <c r="AJ2803" s="227"/>
      <c r="AK2803" s="227"/>
      <c r="AL2803" s="227"/>
      <c r="AM2803" s="225"/>
      <c r="AN2803" s="227"/>
      <c r="AO2803" s="227"/>
      <c r="AP2803" s="227"/>
      <c r="AQ2803" s="227"/>
    </row>
    <row r="2804" spans="35:43">
      <c r="AI2804" s="227"/>
      <c r="AJ2804" s="227"/>
      <c r="AK2804" s="227"/>
      <c r="AL2804" s="227"/>
      <c r="AM2804" s="225"/>
      <c r="AN2804" s="227"/>
      <c r="AO2804" s="227"/>
      <c r="AP2804" s="227"/>
      <c r="AQ2804" s="227"/>
    </row>
    <row r="2805" spans="35:43">
      <c r="AI2805" s="227"/>
      <c r="AJ2805" s="227"/>
      <c r="AK2805" s="227"/>
      <c r="AL2805" s="227"/>
      <c r="AM2805" s="225"/>
      <c r="AN2805" s="227"/>
      <c r="AO2805" s="227"/>
      <c r="AP2805" s="227"/>
      <c r="AQ2805" s="227"/>
    </row>
    <row r="2806" spans="35:43">
      <c r="AI2806" s="227"/>
      <c r="AJ2806" s="227"/>
      <c r="AK2806" s="227"/>
      <c r="AL2806" s="227"/>
      <c r="AM2806" s="225"/>
      <c r="AN2806" s="227"/>
      <c r="AO2806" s="227"/>
      <c r="AP2806" s="227"/>
      <c r="AQ2806" s="227"/>
    </row>
    <row r="2807" spans="35:43">
      <c r="AI2807" s="227"/>
      <c r="AJ2807" s="227"/>
      <c r="AK2807" s="227"/>
      <c r="AL2807" s="227"/>
      <c r="AM2807" s="225"/>
      <c r="AN2807" s="227"/>
      <c r="AO2807" s="227"/>
      <c r="AP2807" s="227"/>
      <c r="AQ2807" s="227"/>
    </row>
    <row r="2808" spans="35:43">
      <c r="AI2808" s="227"/>
      <c r="AJ2808" s="227"/>
      <c r="AK2808" s="227"/>
      <c r="AL2808" s="227"/>
      <c r="AM2808" s="225"/>
      <c r="AN2808" s="227"/>
      <c r="AO2808" s="227"/>
      <c r="AP2808" s="227"/>
      <c r="AQ2808" s="227"/>
    </row>
    <row r="2809" spans="35:43">
      <c r="AI2809" s="227"/>
      <c r="AJ2809" s="227"/>
      <c r="AK2809" s="227"/>
      <c r="AL2809" s="227"/>
      <c r="AM2809" s="225"/>
      <c r="AN2809" s="227"/>
      <c r="AO2809" s="227"/>
      <c r="AP2809" s="227"/>
      <c r="AQ2809" s="227"/>
    </row>
    <row r="2810" spans="35:43">
      <c r="AI2810" s="227"/>
      <c r="AJ2810" s="227"/>
      <c r="AK2810" s="227"/>
      <c r="AL2810" s="227"/>
      <c r="AM2810" s="225"/>
      <c r="AN2810" s="227"/>
      <c r="AO2810" s="227"/>
      <c r="AP2810" s="227"/>
      <c r="AQ2810" s="227"/>
    </row>
    <row r="2811" spans="35:43">
      <c r="AI2811" s="227"/>
      <c r="AJ2811" s="227"/>
      <c r="AK2811" s="227"/>
      <c r="AL2811" s="227"/>
      <c r="AM2811" s="225"/>
      <c r="AN2811" s="227"/>
      <c r="AO2811" s="227"/>
      <c r="AP2811" s="227"/>
      <c r="AQ2811" s="227"/>
    </row>
    <row r="2812" spans="35:43">
      <c r="AI2812" s="227"/>
      <c r="AJ2812" s="227"/>
      <c r="AK2812" s="227"/>
      <c r="AL2812" s="227"/>
      <c r="AM2812" s="225"/>
      <c r="AN2812" s="227"/>
      <c r="AO2812" s="227"/>
      <c r="AP2812" s="227"/>
      <c r="AQ2812" s="227"/>
    </row>
    <row r="2813" spans="35:43">
      <c r="AI2813" s="227"/>
      <c r="AJ2813" s="227"/>
      <c r="AK2813" s="227"/>
      <c r="AL2813" s="227"/>
      <c r="AM2813" s="225"/>
      <c r="AN2813" s="227"/>
      <c r="AO2813" s="227"/>
      <c r="AP2813" s="227"/>
      <c r="AQ2813" s="227"/>
    </row>
    <row r="2814" spans="35:43">
      <c r="AI2814" s="227"/>
      <c r="AJ2814" s="227"/>
      <c r="AK2814" s="227"/>
      <c r="AL2814" s="227"/>
      <c r="AM2814" s="225"/>
      <c r="AN2814" s="227"/>
      <c r="AO2814" s="227"/>
      <c r="AP2814" s="227"/>
      <c r="AQ2814" s="227"/>
    </row>
    <row r="2815" spans="35:43">
      <c r="AI2815" s="227"/>
      <c r="AJ2815" s="227"/>
      <c r="AK2815" s="227"/>
      <c r="AL2815" s="227"/>
      <c r="AM2815" s="225"/>
      <c r="AN2815" s="227"/>
      <c r="AO2815" s="227"/>
      <c r="AP2815" s="227"/>
      <c r="AQ2815" s="227"/>
    </row>
    <row r="2816" spans="35:43">
      <c r="AI2816" s="227"/>
      <c r="AJ2816" s="227"/>
      <c r="AK2816" s="227"/>
      <c r="AL2816" s="227"/>
      <c r="AM2816" s="225"/>
      <c r="AN2816" s="227"/>
      <c r="AO2816" s="227"/>
      <c r="AP2816" s="227"/>
      <c r="AQ2816" s="227"/>
    </row>
    <row r="2817" spans="35:43">
      <c r="AI2817" s="227"/>
      <c r="AJ2817" s="227"/>
      <c r="AK2817" s="227"/>
      <c r="AL2817" s="227"/>
      <c r="AM2817" s="225"/>
      <c r="AN2817" s="227"/>
      <c r="AO2817" s="227"/>
      <c r="AP2817" s="227"/>
      <c r="AQ2817" s="227"/>
    </row>
    <row r="2818" spans="35:43">
      <c r="AI2818" s="227"/>
      <c r="AJ2818" s="227"/>
      <c r="AK2818" s="227"/>
      <c r="AL2818" s="227"/>
      <c r="AM2818" s="225"/>
      <c r="AN2818" s="227"/>
      <c r="AO2818" s="227"/>
      <c r="AP2818" s="227"/>
      <c r="AQ2818" s="227"/>
    </row>
    <row r="2819" spans="35:43">
      <c r="AI2819" s="227"/>
      <c r="AJ2819" s="227"/>
      <c r="AK2819" s="227"/>
      <c r="AL2819" s="227"/>
      <c r="AM2819" s="225"/>
      <c r="AN2819" s="227"/>
      <c r="AO2819" s="227"/>
      <c r="AP2819" s="227"/>
      <c r="AQ2819" s="227"/>
    </row>
    <row r="2820" spans="35:43">
      <c r="AI2820" s="227"/>
      <c r="AJ2820" s="227"/>
      <c r="AK2820" s="227"/>
      <c r="AL2820" s="227"/>
      <c r="AM2820" s="225"/>
      <c r="AN2820" s="227"/>
      <c r="AO2820" s="227"/>
      <c r="AP2820" s="227"/>
      <c r="AQ2820" s="227"/>
    </row>
    <row r="2821" spans="35:43">
      <c r="AI2821" s="227"/>
      <c r="AJ2821" s="227"/>
      <c r="AK2821" s="227"/>
      <c r="AL2821" s="227"/>
      <c r="AM2821" s="225"/>
      <c r="AN2821" s="227"/>
      <c r="AO2821" s="227"/>
      <c r="AP2821" s="227"/>
      <c r="AQ2821" s="227"/>
    </row>
    <row r="2822" spans="35:43">
      <c r="AI2822" s="227"/>
      <c r="AJ2822" s="227"/>
      <c r="AK2822" s="227"/>
      <c r="AL2822" s="227"/>
      <c r="AM2822" s="225"/>
      <c r="AN2822" s="227"/>
      <c r="AO2822" s="227"/>
      <c r="AP2822" s="227"/>
      <c r="AQ2822" s="227"/>
    </row>
    <row r="2823" spans="35:43">
      <c r="AI2823" s="227"/>
      <c r="AJ2823" s="227"/>
      <c r="AK2823" s="227"/>
      <c r="AL2823" s="227"/>
      <c r="AM2823" s="225"/>
      <c r="AN2823" s="227"/>
      <c r="AO2823" s="227"/>
      <c r="AP2823" s="227"/>
      <c r="AQ2823" s="227"/>
    </row>
    <row r="2824" spans="35:43">
      <c r="AI2824" s="227"/>
      <c r="AJ2824" s="227"/>
      <c r="AK2824" s="227"/>
      <c r="AL2824" s="227"/>
      <c r="AM2824" s="225"/>
      <c r="AN2824" s="227"/>
      <c r="AO2824" s="227"/>
      <c r="AP2824" s="227"/>
      <c r="AQ2824" s="227"/>
    </row>
    <row r="2825" spans="35:43">
      <c r="AI2825" s="227"/>
      <c r="AJ2825" s="227"/>
      <c r="AK2825" s="227"/>
      <c r="AL2825" s="227"/>
      <c r="AM2825" s="225"/>
      <c r="AN2825" s="227"/>
      <c r="AO2825" s="227"/>
      <c r="AP2825" s="227"/>
      <c r="AQ2825" s="227"/>
    </row>
    <row r="2826" spans="35:43">
      <c r="AI2826" s="227"/>
      <c r="AJ2826" s="227"/>
      <c r="AK2826" s="227"/>
      <c r="AL2826" s="227"/>
      <c r="AM2826" s="225"/>
      <c r="AN2826" s="227"/>
      <c r="AO2826" s="227"/>
      <c r="AP2826" s="227"/>
      <c r="AQ2826" s="227"/>
    </row>
    <row r="2827" spans="35:43">
      <c r="AI2827" s="227"/>
      <c r="AJ2827" s="227"/>
      <c r="AK2827" s="227"/>
      <c r="AL2827" s="227"/>
      <c r="AM2827" s="225"/>
      <c r="AN2827" s="227"/>
      <c r="AO2827" s="227"/>
      <c r="AP2827" s="227"/>
      <c r="AQ2827" s="227"/>
    </row>
    <row r="2828" spans="35:43">
      <c r="AI2828" s="227"/>
      <c r="AJ2828" s="227"/>
      <c r="AK2828" s="227"/>
      <c r="AL2828" s="227"/>
      <c r="AM2828" s="225"/>
      <c r="AN2828" s="227"/>
      <c r="AO2828" s="227"/>
      <c r="AP2828" s="227"/>
      <c r="AQ2828" s="227"/>
    </row>
    <row r="2829" spans="35:43">
      <c r="AI2829" s="227"/>
      <c r="AJ2829" s="227"/>
      <c r="AK2829" s="227"/>
      <c r="AL2829" s="227"/>
      <c r="AM2829" s="225"/>
      <c r="AN2829" s="227"/>
      <c r="AO2829" s="227"/>
      <c r="AP2829" s="227"/>
      <c r="AQ2829" s="227"/>
    </row>
    <row r="2830" spans="35:43">
      <c r="AI2830" s="227"/>
      <c r="AJ2830" s="227"/>
      <c r="AK2830" s="227"/>
      <c r="AL2830" s="227"/>
      <c r="AM2830" s="225"/>
      <c r="AN2830" s="227"/>
      <c r="AO2830" s="227"/>
      <c r="AP2830" s="227"/>
      <c r="AQ2830" s="227"/>
    </row>
    <row r="2831" spans="35:43">
      <c r="AI2831" s="227"/>
      <c r="AJ2831" s="227"/>
      <c r="AK2831" s="227"/>
      <c r="AL2831" s="227"/>
      <c r="AM2831" s="225"/>
      <c r="AN2831" s="227"/>
      <c r="AO2831" s="227"/>
      <c r="AP2831" s="227"/>
      <c r="AQ2831" s="227"/>
    </row>
    <row r="2832" spans="35:43">
      <c r="AI2832" s="227"/>
      <c r="AJ2832" s="227"/>
      <c r="AK2832" s="227"/>
      <c r="AL2832" s="227"/>
      <c r="AM2832" s="225"/>
      <c r="AN2832" s="227"/>
      <c r="AO2832" s="227"/>
      <c r="AP2832" s="227"/>
      <c r="AQ2832" s="227"/>
    </row>
    <row r="2833" spans="35:43">
      <c r="AI2833" s="227"/>
      <c r="AJ2833" s="227"/>
      <c r="AK2833" s="227"/>
      <c r="AL2833" s="227"/>
      <c r="AM2833" s="225"/>
      <c r="AN2833" s="227"/>
      <c r="AO2833" s="227"/>
      <c r="AP2833" s="227"/>
      <c r="AQ2833" s="227"/>
    </row>
    <row r="2834" spans="35:43">
      <c r="AI2834" s="227"/>
      <c r="AJ2834" s="227"/>
      <c r="AK2834" s="227"/>
      <c r="AL2834" s="227"/>
      <c r="AM2834" s="225"/>
      <c r="AN2834" s="227"/>
      <c r="AO2834" s="227"/>
      <c r="AP2834" s="227"/>
      <c r="AQ2834" s="227"/>
    </row>
    <row r="2835" spans="35:43">
      <c r="AI2835" s="227"/>
      <c r="AJ2835" s="227"/>
      <c r="AK2835" s="227"/>
      <c r="AL2835" s="227"/>
      <c r="AM2835" s="225"/>
      <c r="AN2835" s="227"/>
      <c r="AO2835" s="227"/>
      <c r="AP2835" s="227"/>
      <c r="AQ2835" s="227"/>
    </row>
    <row r="2836" spans="35:43">
      <c r="AI2836" s="227"/>
      <c r="AJ2836" s="227"/>
      <c r="AK2836" s="227"/>
      <c r="AL2836" s="227"/>
      <c r="AM2836" s="225"/>
      <c r="AN2836" s="227"/>
      <c r="AO2836" s="227"/>
      <c r="AP2836" s="227"/>
      <c r="AQ2836" s="227"/>
    </row>
    <row r="2837" spans="35:43">
      <c r="AI2837" s="227"/>
      <c r="AJ2837" s="227"/>
      <c r="AK2837" s="227"/>
      <c r="AL2837" s="227"/>
      <c r="AM2837" s="225"/>
      <c r="AN2837" s="227"/>
      <c r="AO2837" s="227"/>
      <c r="AP2837" s="227"/>
      <c r="AQ2837" s="227"/>
    </row>
    <row r="2838" spans="35:43">
      <c r="AI2838" s="227"/>
      <c r="AJ2838" s="227"/>
      <c r="AK2838" s="227"/>
      <c r="AL2838" s="227"/>
      <c r="AM2838" s="225"/>
      <c r="AN2838" s="227"/>
      <c r="AO2838" s="227"/>
      <c r="AP2838" s="227"/>
      <c r="AQ2838" s="227"/>
    </row>
    <row r="2839" spans="35:43">
      <c r="AI2839" s="227"/>
      <c r="AJ2839" s="227"/>
      <c r="AK2839" s="227"/>
      <c r="AL2839" s="227"/>
      <c r="AM2839" s="225"/>
      <c r="AN2839" s="227"/>
      <c r="AO2839" s="227"/>
      <c r="AP2839" s="227"/>
      <c r="AQ2839" s="227"/>
    </row>
    <row r="2840" spans="35:43">
      <c r="AI2840" s="227"/>
      <c r="AJ2840" s="227"/>
      <c r="AK2840" s="227"/>
      <c r="AL2840" s="227"/>
      <c r="AM2840" s="225"/>
      <c r="AN2840" s="227"/>
      <c r="AO2840" s="227"/>
      <c r="AP2840" s="227"/>
      <c r="AQ2840" s="227"/>
    </row>
    <row r="2841" spans="35:43">
      <c r="AI2841" s="227"/>
      <c r="AJ2841" s="227"/>
      <c r="AK2841" s="227"/>
      <c r="AL2841" s="227"/>
      <c r="AM2841" s="225"/>
      <c r="AN2841" s="227"/>
      <c r="AO2841" s="227"/>
      <c r="AP2841" s="227"/>
      <c r="AQ2841" s="227"/>
    </row>
    <row r="2842" spans="35:43">
      <c r="AI2842" s="227"/>
      <c r="AJ2842" s="227"/>
      <c r="AK2842" s="227"/>
      <c r="AL2842" s="227"/>
      <c r="AM2842" s="225"/>
      <c r="AN2842" s="227"/>
      <c r="AO2842" s="227"/>
      <c r="AP2842" s="227"/>
      <c r="AQ2842" s="227"/>
    </row>
    <row r="2843" spans="35:43">
      <c r="AI2843" s="227"/>
      <c r="AJ2843" s="227"/>
      <c r="AK2843" s="227"/>
      <c r="AL2843" s="227"/>
      <c r="AM2843" s="225"/>
      <c r="AN2843" s="227"/>
      <c r="AO2843" s="227"/>
      <c r="AP2843" s="227"/>
      <c r="AQ2843" s="227"/>
    </row>
    <row r="2844" spans="35:43">
      <c r="AI2844" s="227"/>
      <c r="AJ2844" s="227"/>
      <c r="AK2844" s="227"/>
      <c r="AL2844" s="227"/>
      <c r="AM2844" s="225"/>
      <c r="AN2844" s="227"/>
      <c r="AO2844" s="227"/>
      <c r="AP2844" s="227"/>
      <c r="AQ2844" s="227"/>
    </row>
    <row r="2845" spans="35:43">
      <c r="AI2845" s="227"/>
      <c r="AJ2845" s="227"/>
      <c r="AK2845" s="227"/>
      <c r="AL2845" s="227"/>
      <c r="AM2845" s="225"/>
      <c r="AN2845" s="227"/>
      <c r="AO2845" s="227"/>
      <c r="AP2845" s="227"/>
      <c r="AQ2845" s="227"/>
    </row>
    <row r="2846" spans="35:43">
      <c r="AI2846" s="227"/>
      <c r="AJ2846" s="227"/>
      <c r="AK2846" s="227"/>
      <c r="AL2846" s="227"/>
      <c r="AM2846" s="225"/>
      <c r="AN2846" s="227"/>
      <c r="AO2846" s="227"/>
      <c r="AP2846" s="227"/>
      <c r="AQ2846" s="227"/>
    </row>
    <row r="2847" spans="35:43">
      <c r="AI2847" s="227"/>
      <c r="AJ2847" s="227"/>
      <c r="AK2847" s="227"/>
      <c r="AL2847" s="227"/>
      <c r="AM2847" s="225"/>
      <c r="AN2847" s="227"/>
      <c r="AO2847" s="227"/>
      <c r="AP2847" s="227"/>
      <c r="AQ2847" s="227"/>
    </row>
    <row r="2848" spans="35:43">
      <c r="AI2848" s="227"/>
      <c r="AJ2848" s="227"/>
      <c r="AK2848" s="227"/>
      <c r="AL2848" s="227"/>
      <c r="AM2848" s="225"/>
      <c r="AN2848" s="227"/>
      <c r="AO2848" s="227"/>
      <c r="AP2848" s="227"/>
      <c r="AQ2848" s="227"/>
    </row>
    <row r="2849" spans="35:43">
      <c r="AI2849" s="227"/>
      <c r="AJ2849" s="227"/>
      <c r="AK2849" s="227"/>
      <c r="AL2849" s="227"/>
      <c r="AM2849" s="225"/>
      <c r="AN2849" s="227"/>
      <c r="AO2849" s="227"/>
      <c r="AP2849" s="227"/>
      <c r="AQ2849" s="227"/>
    </row>
    <row r="2850" spans="35:43">
      <c r="AI2850" s="227"/>
      <c r="AJ2850" s="227"/>
      <c r="AK2850" s="227"/>
      <c r="AL2850" s="227"/>
      <c r="AM2850" s="225"/>
      <c r="AN2850" s="227"/>
      <c r="AO2850" s="227"/>
      <c r="AP2850" s="227"/>
      <c r="AQ2850" s="227"/>
    </row>
    <row r="2851" spans="35:43">
      <c r="AI2851" s="227"/>
      <c r="AJ2851" s="227"/>
      <c r="AK2851" s="227"/>
      <c r="AL2851" s="227"/>
      <c r="AM2851" s="225"/>
      <c r="AN2851" s="227"/>
      <c r="AO2851" s="227"/>
      <c r="AP2851" s="227"/>
      <c r="AQ2851" s="227"/>
    </row>
    <row r="2852" spans="35:43">
      <c r="AI2852" s="227"/>
      <c r="AJ2852" s="227"/>
      <c r="AK2852" s="227"/>
      <c r="AL2852" s="227"/>
      <c r="AM2852" s="225"/>
      <c r="AN2852" s="227"/>
      <c r="AO2852" s="227"/>
      <c r="AP2852" s="227"/>
      <c r="AQ2852" s="227"/>
    </row>
    <row r="2853" spans="35:43">
      <c r="AI2853" s="227"/>
      <c r="AJ2853" s="227"/>
      <c r="AK2853" s="227"/>
      <c r="AL2853" s="227"/>
      <c r="AM2853" s="225"/>
      <c r="AN2853" s="227"/>
      <c r="AO2853" s="227"/>
      <c r="AP2853" s="227"/>
      <c r="AQ2853" s="227"/>
    </row>
    <row r="2854" spans="35:43">
      <c r="AI2854" s="227"/>
      <c r="AJ2854" s="227"/>
      <c r="AK2854" s="227"/>
      <c r="AL2854" s="227"/>
      <c r="AM2854" s="225"/>
      <c r="AN2854" s="227"/>
      <c r="AO2854" s="227"/>
      <c r="AP2854" s="227"/>
      <c r="AQ2854" s="227"/>
    </row>
    <row r="2855" spans="35:43">
      <c r="AI2855" s="227"/>
      <c r="AJ2855" s="227"/>
      <c r="AK2855" s="227"/>
      <c r="AL2855" s="227"/>
      <c r="AM2855" s="225"/>
      <c r="AN2855" s="227"/>
      <c r="AO2855" s="227"/>
      <c r="AP2855" s="227"/>
      <c r="AQ2855" s="227"/>
    </row>
    <row r="2856" spans="35:43">
      <c r="AI2856" s="227"/>
      <c r="AJ2856" s="227"/>
      <c r="AK2856" s="227"/>
      <c r="AL2856" s="227"/>
      <c r="AM2856" s="225"/>
      <c r="AN2856" s="227"/>
      <c r="AO2856" s="227"/>
      <c r="AP2856" s="227"/>
      <c r="AQ2856" s="227"/>
    </row>
    <row r="2857" spans="35:43">
      <c r="AI2857" s="227"/>
      <c r="AJ2857" s="227"/>
      <c r="AK2857" s="227"/>
      <c r="AL2857" s="227"/>
      <c r="AM2857" s="225"/>
      <c r="AN2857" s="227"/>
      <c r="AO2857" s="227"/>
      <c r="AP2857" s="227"/>
      <c r="AQ2857" s="227"/>
    </row>
    <row r="2858" spans="35:43">
      <c r="AI2858" s="227"/>
      <c r="AJ2858" s="227"/>
      <c r="AK2858" s="227"/>
      <c r="AL2858" s="227"/>
      <c r="AM2858" s="225"/>
      <c r="AN2858" s="227"/>
      <c r="AO2858" s="227"/>
      <c r="AP2858" s="227"/>
      <c r="AQ2858" s="227"/>
    </row>
    <row r="2859" spans="35:43">
      <c r="AI2859" s="227"/>
      <c r="AJ2859" s="227"/>
      <c r="AK2859" s="227"/>
      <c r="AL2859" s="227"/>
      <c r="AM2859" s="225"/>
      <c r="AN2859" s="227"/>
      <c r="AO2859" s="227"/>
      <c r="AP2859" s="227"/>
      <c r="AQ2859" s="227"/>
    </row>
    <row r="2860" spans="35:43">
      <c r="AI2860" s="227"/>
      <c r="AJ2860" s="227"/>
      <c r="AK2860" s="227"/>
      <c r="AL2860" s="227"/>
      <c r="AM2860" s="225"/>
      <c r="AN2860" s="227"/>
      <c r="AO2860" s="227"/>
      <c r="AP2860" s="227"/>
      <c r="AQ2860" s="227"/>
    </row>
    <row r="2861" spans="35:43">
      <c r="AI2861" s="227"/>
      <c r="AJ2861" s="227"/>
      <c r="AK2861" s="227"/>
      <c r="AL2861" s="227"/>
      <c r="AM2861" s="225"/>
      <c r="AN2861" s="227"/>
      <c r="AO2861" s="227"/>
      <c r="AP2861" s="227"/>
      <c r="AQ2861" s="227"/>
    </row>
    <row r="2862" spans="35:43">
      <c r="AI2862" s="227"/>
      <c r="AJ2862" s="227"/>
      <c r="AK2862" s="227"/>
      <c r="AL2862" s="227"/>
      <c r="AM2862" s="225"/>
      <c r="AN2862" s="227"/>
      <c r="AO2862" s="227"/>
      <c r="AP2862" s="227"/>
      <c r="AQ2862" s="227"/>
    </row>
    <row r="2863" spans="35:43">
      <c r="AI2863" s="227"/>
      <c r="AJ2863" s="227"/>
      <c r="AK2863" s="227"/>
      <c r="AL2863" s="227"/>
      <c r="AM2863" s="225"/>
      <c r="AN2863" s="227"/>
      <c r="AO2863" s="227"/>
      <c r="AP2863" s="227"/>
      <c r="AQ2863" s="227"/>
    </row>
    <row r="2864" spans="35:43">
      <c r="AI2864" s="227"/>
      <c r="AJ2864" s="227"/>
      <c r="AK2864" s="227"/>
      <c r="AL2864" s="227"/>
      <c r="AM2864" s="225"/>
      <c r="AN2864" s="227"/>
      <c r="AO2864" s="227"/>
      <c r="AP2864" s="227"/>
      <c r="AQ2864" s="227"/>
    </row>
    <row r="2865" spans="35:43">
      <c r="AI2865" s="227"/>
      <c r="AJ2865" s="227"/>
      <c r="AK2865" s="227"/>
      <c r="AL2865" s="227"/>
      <c r="AM2865" s="225"/>
      <c r="AN2865" s="227"/>
      <c r="AO2865" s="227"/>
      <c r="AP2865" s="227"/>
      <c r="AQ2865" s="227"/>
    </row>
    <row r="2866" spans="35:43">
      <c r="AI2866" s="227"/>
      <c r="AJ2866" s="227"/>
      <c r="AK2866" s="227"/>
      <c r="AL2866" s="227"/>
      <c r="AM2866" s="225"/>
      <c r="AN2866" s="227"/>
      <c r="AO2866" s="227"/>
      <c r="AP2866" s="227"/>
      <c r="AQ2866" s="227"/>
    </row>
    <row r="2867" spans="35:43">
      <c r="AI2867" s="227"/>
      <c r="AJ2867" s="227"/>
      <c r="AK2867" s="227"/>
      <c r="AL2867" s="227"/>
      <c r="AM2867" s="225"/>
      <c r="AN2867" s="227"/>
      <c r="AO2867" s="227"/>
      <c r="AP2867" s="227"/>
      <c r="AQ2867" s="227"/>
    </row>
    <row r="2868" spans="35:43">
      <c r="AI2868" s="227"/>
      <c r="AJ2868" s="227"/>
      <c r="AK2868" s="227"/>
      <c r="AL2868" s="227"/>
      <c r="AM2868" s="225"/>
      <c r="AN2868" s="227"/>
      <c r="AO2868" s="227"/>
      <c r="AP2868" s="227"/>
      <c r="AQ2868" s="227"/>
    </row>
    <row r="2869" spans="35:43">
      <c r="AI2869" s="227"/>
      <c r="AJ2869" s="227"/>
      <c r="AK2869" s="227"/>
      <c r="AL2869" s="227"/>
      <c r="AM2869" s="225"/>
      <c r="AN2869" s="227"/>
      <c r="AO2869" s="227"/>
      <c r="AP2869" s="227"/>
      <c r="AQ2869" s="227"/>
    </row>
    <row r="2870" spans="35:43">
      <c r="AI2870" s="227"/>
      <c r="AJ2870" s="227"/>
      <c r="AK2870" s="227"/>
      <c r="AL2870" s="227"/>
      <c r="AM2870" s="225"/>
      <c r="AN2870" s="227"/>
      <c r="AO2870" s="227"/>
      <c r="AP2870" s="227"/>
      <c r="AQ2870" s="227"/>
    </row>
    <row r="2871" spans="35:43">
      <c r="AI2871" s="227"/>
      <c r="AJ2871" s="227"/>
      <c r="AK2871" s="227"/>
      <c r="AL2871" s="227"/>
      <c r="AM2871" s="225"/>
      <c r="AN2871" s="227"/>
      <c r="AO2871" s="227"/>
      <c r="AP2871" s="227"/>
      <c r="AQ2871" s="227"/>
    </row>
    <row r="2872" spans="35:43">
      <c r="AI2872" s="227"/>
      <c r="AJ2872" s="227"/>
      <c r="AK2872" s="227"/>
      <c r="AL2872" s="227"/>
      <c r="AM2872" s="225"/>
      <c r="AN2872" s="227"/>
      <c r="AO2872" s="227"/>
      <c r="AP2872" s="227"/>
      <c r="AQ2872" s="227"/>
    </row>
    <row r="2873" spans="35:43">
      <c r="AI2873" s="227"/>
      <c r="AJ2873" s="227"/>
      <c r="AK2873" s="227"/>
      <c r="AL2873" s="227"/>
      <c r="AM2873" s="225"/>
      <c r="AN2873" s="227"/>
      <c r="AO2873" s="227"/>
      <c r="AP2873" s="227"/>
      <c r="AQ2873" s="227"/>
    </row>
    <row r="2874" spans="35:43">
      <c r="AI2874" s="227"/>
      <c r="AJ2874" s="227"/>
      <c r="AK2874" s="227"/>
      <c r="AL2874" s="227"/>
      <c r="AM2874" s="225"/>
      <c r="AN2874" s="227"/>
      <c r="AO2874" s="227"/>
      <c r="AP2874" s="227"/>
      <c r="AQ2874" s="227"/>
    </row>
    <row r="2875" spans="35:43">
      <c r="AI2875" s="227"/>
      <c r="AJ2875" s="227"/>
      <c r="AK2875" s="227"/>
      <c r="AL2875" s="227"/>
      <c r="AM2875" s="225"/>
      <c r="AN2875" s="227"/>
      <c r="AO2875" s="227"/>
      <c r="AP2875" s="227"/>
      <c r="AQ2875" s="227"/>
    </row>
    <row r="2876" spans="35:43">
      <c r="AI2876" s="227"/>
      <c r="AJ2876" s="227"/>
      <c r="AK2876" s="227"/>
      <c r="AL2876" s="227"/>
      <c r="AM2876" s="225"/>
      <c r="AN2876" s="227"/>
      <c r="AO2876" s="227"/>
      <c r="AP2876" s="227"/>
      <c r="AQ2876" s="227"/>
    </row>
    <row r="2877" spans="35:43">
      <c r="AI2877" s="227"/>
      <c r="AJ2877" s="227"/>
      <c r="AK2877" s="227"/>
      <c r="AL2877" s="227"/>
      <c r="AM2877" s="225"/>
      <c r="AN2877" s="227"/>
      <c r="AO2877" s="227"/>
      <c r="AP2877" s="227"/>
      <c r="AQ2877" s="227"/>
    </row>
    <row r="2878" spans="35:43">
      <c r="AI2878" s="227"/>
      <c r="AJ2878" s="227"/>
      <c r="AK2878" s="227"/>
      <c r="AL2878" s="227"/>
      <c r="AM2878" s="225"/>
      <c r="AN2878" s="227"/>
      <c r="AO2878" s="227"/>
      <c r="AP2878" s="227"/>
      <c r="AQ2878" s="227"/>
    </row>
    <row r="2879" spans="35:43">
      <c r="AI2879" s="227"/>
      <c r="AJ2879" s="227"/>
      <c r="AK2879" s="227"/>
      <c r="AL2879" s="227"/>
      <c r="AM2879" s="225"/>
      <c r="AN2879" s="227"/>
      <c r="AO2879" s="227"/>
      <c r="AP2879" s="227"/>
      <c r="AQ2879" s="227"/>
    </row>
    <row r="2880" spans="35:43">
      <c r="AI2880" s="227"/>
      <c r="AJ2880" s="227"/>
      <c r="AK2880" s="227"/>
      <c r="AL2880" s="227"/>
      <c r="AM2880" s="225"/>
      <c r="AN2880" s="227"/>
      <c r="AO2880" s="227"/>
      <c r="AP2880" s="227"/>
      <c r="AQ2880" s="227"/>
    </row>
    <row r="2881" spans="35:43">
      <c r="AI2881" s="227"/>
      <c r="AJ2881" s="227"/>
      <c r="AK2881" s="227"/>
      <c r="AL2881" s="227"/>
      <c r="AM2881" s="225"/>
      <c r="AN2881" s="227"/>
      <c r="AO2881" s="227"/>
      <c r="AP2881" s="227"/>
      <c r="AQ2881" s="227"/>
    </row>
    <row r="2882" spans="35:43">
      <c r="AI2882" s="227"/>
      <c r="AJ2882" s="227"/>
      <c r="AK2882" s="227"/>
      <c r="AL2882" s="227"/>
      <c r="AM2882" s="225"/>
      <c r="AN2882" s="227"/>
      <c r="AO2882" s="227"/>
      <c r="AP2882" s="227"/>
      <c r="AQ2882" s="227"/>
    </row>
    <row r="2883" spans="35:43">
      <c r="AI2883" s="227"/>
      <c r="AJ2883" s="227"/>
      <c r="AK2883" s="227"/>
      <c r="AL2883" s="227"/>
      <c r="AM2883" s="225"/>
      <c r="AN2883" s="227"/>
      <c r="AO2883" s="227"/>
      <c r="AP2883" s="227"/>
      <c r="AQ2883" s="227"/>
    </row>
    <row r="2884" spans="35:43">
      <c r="AI2884" s="227"/>
      <c r="AJ2884" s="227"/>
      <c r="AK2884" s="227"/>
      <c r="AL2884" s="227"/>
      <c r="AM2884" s="225"/>
      <c r="AN2884" s="227"/>
      <c r="AO2884" s="227"/>
      <c r="AP2884" s="227"/>
      <c r="AQ2884" s="227"/>
    </row>
    <row r="2885" spans="35:43">
      <c r="AI2885" s="227"/>
      <c r="AJ2885" s="227"/>
      <c r="AK2885" s="227"/>
      <c r="AL2885" s="227"/>
      <c r="AM2885" s="225"/>
      <c r="AN2885" s="227"/>
      <c r="AO2885" s="227"/>
      <c r="AP2885" s="227"/>
      <c r="AQ2885" s="227"/>
    </row>
    <row r="2886" spans="35:43">
      <c r="AI2886" s="227"/>
      <c r="AJ2886" s="227"/>
      <c r="AK2886" s="227"/>
      <c r="AL2886" s="227"/>
      <c r="AM2886" s="225"/>
      <c r="AN2886" s="227"/>
      <c r="AO2886" s="227"/>
      <c r="AP2886" s="227"/>
      <c r="AQ2886" s="227"/>
    </row>
    <row r="2887" spans="35:43">
      <c r="AI2887" s="227"/>
      <c r="AJ2887" s="227"/>
      <c r="AK2887" s="227"/>
      <c r="AL2887" s="227"/>
      <c r="AM2887" s="225"/>
      <c r="AN2887" s="227"/>
      <c r="AO2887" s="227"/>
      <c r="AP2887" s="227"/>
      <c r="AQ2887" s="227"/>
    </row>
    <row r="2888" spans="35:43">
      <c r="AI2888" s="227"/>
      <c r="AJ2888" s="227"/>
      <c r="AK2888" s="227"/>
      <c r="AL2888" s="227"/>
      <c r="AM2888" s="225"/>
      <c r="AN2888" s="227"/>
      <c r="AO2888" s="227"/>
      <c r="AP2888" s="227"/>
      <c r="AQ2888" s="227"/>
    </row>
    <row r="2889" spans="35:43">
      <c r="AI2889" s="227"/>
      <c r="AJ2889" s="227"/>
      <c r="AK2889" s="227"/>
      <c r="AL2889" s="227"/>
      <c r="AM2889" s="225"/>
      <c r="AN2889" s="227"/>
      <c r="AO2889" s="227"/>
      <c r="AP2889" s="227"/>
      <c r="AQ2889" s="227"/>
    </row>
    <row r="2890" spans="35:43">
      <c r="AI2890" s="227"/>
      <c r="AJ2890" s="227"/>
      <c r="AK2890" s="227"/>
      <c r="AL2890" s="227"/>
      <c r="AM2890" s="225"/>
      <c r="AN2890" s="227"/>
      <c r="AO2890" s="227"/>
      <c r="AP2890" s="227"/>
      <c r="AQ2890" s="227"/>
    </row>
    <row r="2891" spans="35:43">
      <c r="AI2891" s="227"/>
      <c r="AJ2891" s="227"/>
      <c r="AK2891" s="227"/>
      <c r="AL2891" s="227"/>
      <c r="AM2891" s="225"/>
      <c r="AN2891" s="227"/>
      <c r="AO2891" s="227"/>
      <c r="AP2891" s="227"/>
      <c r="AQ2891" s="227"/>
    </row>
    <row r="2892" spans="35:43">
      <c r="AI2892" s="227"/>
      <c r="AJ2892" s="227"/>
      <c r="AK2892" s="227"/>
      <c r="AL2892" s="227"/>
      <c r="AM2892" s="225"/>
      <c r="AN2892" s="227"/>
      <c r="AO2892" s="227"/>
      <c r="AP2892" s="227"/>
      <c r="AQ2892" s="227"/>
    </row>
    <row r="2893" spans="35:43">
      <c r="AI2893" s="227"/>
      <c r="AJ2893" s="227"/>
      <c r="AK2893" s="227"/>
      <c r="AL2893" s="227"/>
      <c r="AM2893" s="225"/>
      <c r="AN2893" s="227"/>
      <c r="AO2893" s="227"/>
      <c r="AP2893" s="227"/>
      <c r="AQ2893" s="227"/>
    </row>
    <row r="2894" spans="35:43">
      <c r="AI2894" s="227"/>
      <c r="AJ2894" s="227"/>
      <c r="AK2894" s="227"/>
      <c r="AL2894" s="227"/>
      <c r="AM2894" s="225"/>
      <c r="AN2894" s="227"/>
      <c r="AO2894" s="227"/>
      <c r="AP2894" s="227"/>
      <c r="AQ2894" s="227"/>
    </row>
    <row r="2895" spans="35:43">
      <c r="AI2895" s="227"/>
      <c r="AJ2895" s="227"/>
      <c r="AK2895" s="227"/>
      <c r="AL2895" s="227"/>
      <c r="AM2895" s="225"/>
      <c r="AN2895" s="227"/>
      <c r="AO2895" s="227"/>
      <c r="AP2895" s="227"/>
      <c r="AQ2895" s="227"/>
    </row>
    <row r="2896" spans="35:43">
      <c r="AI2896" s="227"/>
      <c r="AJ2896" s="227"/>
      <c r="AK2896" s="227"/>
      <c r="AL2896" s="227"/>
      <c r="AM2896" s="225"/>
      <c r="AN2896" s="227"/>
      <c r="AO2896" s="227"/>
      <c r="AP2896" s="227"/>
      <c r="AQ2896" s="227"/>
    </row>
    <row r="2897" spans="35:43">
      <c r="AI2897" s="227"/>
      <c r="AJ2897" s="227"/>
      <c r="AK2897" s="227"/>
      <c r="AL2897" s="227"/>
      <c r="AM2897" s="225"/>
      <c r="AN2897" s="227"/>
      <c r="AO2897" s="227"/>
      <c r="AP2897" s="227"/>
      <c r="AQ2897" s="227"/>
    </row>
    <row r="2898" spans="35:43">
      <c r="AI2898" s="227"/>
      <c r="AJ2898" s="227"/>
      <c r="AK2898" s="227"/>
      <c r="AL2898" s="227"/>
      <c r="AM2898" s="225"/>
      <c r="AN2898" s="227"/>
      <c r="AO2898" s="227"/>
      <c r="AP2898" s="227"/>
      <c r="AQ2898" s="227"/>
    </row>
    <row r="2899" spans="35:43">
      <c r="AI2899" s="227"/>
      <c r="AJ2899" s="227"/>
      <c r="AK2899" s="227"/>
      <c r="AL2899" s="227"/>
      <c r="AM2899" s="225"/>
      <c r="AN2899" s="227"/>
      <c r="AO2899" s="227"/>
      <c r="AP2899" s="227"/>
      <c r="AQ2899" s="227"/>
    </row>
    <row r="2900" spans="35:43">
      <c r="AI2900" s="227"/>
      <c r="AJ2900" s="227"/>
      <c r="AK2900" s="227"/>
      <c r="AL2900" s="227"/>
      <c r="AM2900" s="225"/>
      <c r="AN2900" s="227"/>
      <c r="AO2900" s="227"/>
      <c r="AP2900" s="227"/>
      <c r="AQ2900" s="227"/>
    </row>
    <row r="2901" spans="35:43">
      <c r="AI2901" s="227"/>
      <c r="AJ2901" s="227"/>
      <c r="AK2901" s="227"/>
      <c r="AL2901" s="227"/>
      <c r="AM2901" s="225"/>
      <c r="AN2901" s="227"/>
      <c r="AO2901" s="227"/>
      <c r="AP2901" s="227"/>
      <c r="AQ2901" s="227"/>
    </row>
    <row r="2902" spans="35:43">
      <c r="AI2902" s="227"/>
      <c r="AJ2902" s="227"/>
      <c r="AK2902" s="227"/>
      <c r="AL2902" s="227"/>
      <c r="AM2902" s="225"/>
      <c r="AN2902" s="227"/>
      <c r="AO2902" s="227"/>
      <c r="AP2902" s="227"/>
      <c r="AQ2902" s="227"/>
    </row>
    <row r="2903" spans="35:43">
      <c r="AI2903" s="227"/>
      <c r="AJ2903" s="227"/>
      <c r="AK2903" s="227"/>
      <c r="AL2903" s="227"/>
      <c r="AM2903" s="225"/>
      <c r="AN2903" s="227"/>
      <c r="AO2903" s="227"/>
      <c r="AP2903" s="227"/>
      <c r="AQ2903" s="227"/>
    </row>
    <row r="2904" spans="35:43">
      <c r="AI2904" s="227"/>
      <c r="AJ2904" s="227"/>
      <c r="AK2904" s="227"/>
      <c r="AL2904" s="227"/>
      <c r="AM2904" s="225"/>
      <c r="AN2904" s="227"/>
      <c r="AO2904" s="227"/>
      <c r="AP2904" s="227"/>
      <c r="AQ2904" s="227"/>
    </row>
    <row r="2905" spans="35:43">
      <c r="AI2905" s="227"/>
      <c r="AJ2905" s="227"/>
      <c r="AK2905" s="227"/>
      <c r="AL2905" s="227"/>
      <c r="AM2905" s="225"/>
      <c r="AN2905" s="227"/>
      <c r="AO2905" s="227"/>
      <c r="AP2905" s="227"/>
      <c r="AQ2905" s="227"/>
    </row>
    <row r="2906" spans="35:43">
      <c r="AI2906" s="227"/>
      <c r="AJ2906" s="227"/>
      <c r="AK2906" s="227"/>
      <c r="AL2906" s="227"/>
      <c r="AM2906" s="225"/>
      <c r="AN2906" s="227"/>
      <c r="AO2906" s="227"/>
      <c r="AP2906" s="227"/>
      <c r="AQ2906" s="227"/>
    </row>
    <row r="2907" spans="35:43">
      <c r="AI2907" s="227"/>
      <c r="AJ2907" s="227"/>
      <c r="AK2907" s="227"/>
      <c r="AL2907" s="227"/>
      <c r="AM2907" s="225"/>
      <c r="AN2907" s="227"/>
      <c r="AO2907" s="227"/>
      <c r="AP2907" s="227"/>
      <c r="AQ2907" s="227"/>
    </row>
    <row r="2908" spans="35:43">
      <c r="AI2908" s="227"/>
      <c r="AJ2908" s="227"/>
      <c r="AK2908" s="227"/>
      <c r="AL2908" s="227"/>
      <c r="AM2908" s="225"/>
      <c r="AN2908" s="227"/>
      <c r="AO2908" s="227"/>
      <c r="AP2908" s="227"/>
      <c r="AQ2908" s="227"/>
    </row>
    <row r="2909" spans="35:43">
      <c r="AI2909" s="227"/>
      <c r="AJ2909" s="227"/>
      <c r="AK2909" s="227"/>
      <c r="AL2909" s="227"/>
      <c r="AM2909" s="225"/>
      <c r="AN2909" s="227"/>
      <c r="AO2909" s="227"/>
      <c r="AP2909" s="227"/>
      <c r="AQ2909" s="227"/>
    </row>
    <row r="2910" spans="35:43">
      <c r="AI2910" s="227"/>
      <c r="AJ2910" s="227"/>
      <c r="AK2910" s="227"/>
      <c r="AL2910" s="227"/>
      <c r="AM2910" s="225"/>
      <c r="AN2910" s="227"/>
      <c r="AO2910" s="227"/>
      <c r="AP2910" s="227"/>
      <c r="AQ2910" s="227"/>
    </row>
    <row r="2911" spans="35:43">
      <c r="AI2911" s="227"/>
      <c r="AJ2911" s="227"/>
      <c r="AK2911" s="227"/>
      <c r="AL2911" s="227"/>
      <c r="AM2911" s="225"/>
      <c r="AN2911" s="227"/>
      <c r="AO2911" s="227"/>
      <c r="AP2911" s="227"/>
      <c r="AQ2911" s="227"/>
    </row>
    <row r="2912" spans="35:43">
      <c r="AI2912" s="227"/>
      <c r="AJ2912" s="227"/>
      <c r="AK2912" s="227"/>
      <c r="AL2912" s="227"/>
      <c r="AM2912" s="225"/>
      <c r="AN2912" s="227"/>
      <c r="AO2912" s="227"/>
      <c r="AP2912" s="227"/>
      <c r="AQ2912" s="227"/>
    </row>
    <row r="2913" spans="35:43">
      <c r="AI2913" s="227"/>
      <c r="AJ2913" s="227"/>
      <c r="AK2913" s="227"/>
      <c r="AL2913" s="227"/>
      <c r="AM2913" s="225"/>
      <c r="AN2913" s="227"/>
      <c r="AO2913" s="227"/>
      <c r="AP2913" s="227"/>
      <c r="AQ2913" s="227"/>
    </row>
    <row r="2914" spans="35:43">
      <c r="AI2914" s="227"/>
      <c r="AJ2914" s="227"/>
      <c r="AK2914" s="227"/>
      <c r="AL2914" s="227"/>
      <c r="AM2914" s="225"/>
      <c r="AN2914" s="227"/>
      <c r="AO2914" s="227"/>
      <c r="AP2914" s="227"/>
      <c r="AQ2914" s="227"/>
    </row>
    <row r="2915" spans="35:43">
      <c r="AI2915" s="227"/>
      <c r="AJ2915" s="227"/>
      <c r="AK2915" s="227"/>
      <c r="AL2915" s="227"/>
      <c r="AM2915" s="225"/>
      <c r="AN2915" s="227"/>
      <c r="AO2915" s="227"/>
      <c r="AP2915" s="227"/>
      <c r="AQ2915" s="227"/>
    </row>
    <row r="2916" spans="35:43">
      <c r="AI2916" s="227"/>
      <c r="AJ2916" s="227"/>
      <c r="AK2916" s="227"/>
      <c r="AL2916" s="227"/>
      <c r="AM2916" s="225"/>
      <c r="AN2916" s="227"/>
      <c r="AO2916" s="227"/>
      <c r="AP2916" s="227"/>
      <c r="AQ2916" s="227"/>
    </row>
    <row r="2917" spans="35:43">
      <c r="AI2917" s="227"/>
      <c r="AJ2917" s="227"/>
      <c r="AK2917" s="227"/>
      <c r="AL2917" s="227"/>
      <c r="AM2917" s="225"/>
      <c r="AN2917" s="227"/>
      <c r="AO2917" s="227"/>
      <c r="AP2917" s="227"/>
      <c r="AQ2917" s="227"/>
    </row>
    <row r="2918" spans="35:43">
      <c r="AI2918" s="227"/>
      <c r="AJ2918" s="227"/>
      <c r="AK2918" s="227"/>
      <c r="AL2918" s="227"/>
      <c r="AM2918" s="225"/>
      <c r="AN2918" s="227"/>
      <c r="AO2918" s="227"/>
      <c r="AP2918" s="227"/>
      <c r="AQ2918" s="227"/>
    </row>
    <row r="2919" spans="35:43">
      <c r="AI2919" s="227"/>
      <c r="AJ2919" s="227"/>
      <c r="AK2919" s="227"/>
      <c r="AL2919" s="227"/>
      <c r="AM2919" s="225"/>
      <c r="AN2919" s="227"/>
      <c r="AO2919" s="227"/>
      <c r="AP2919" s="227"/>
      <c r="AQ2919" s="227"/>
    </row>
    <row r="2920" spans="35:43">
      <c r="AI2920" s="227"/>
      <c r="AJ2920" s="227"/>
      <c r="AK2920" s="227"/>
      <c r="AL2920" s="227"/>
      <c r="AM2920" s="225"/>
      <c r="AN2920" s="227"/>
      <c r="AO2920" s="227"/>
      <c r="AP2920" s="227"/>
      <c r="AQ2920" s="227"/>
    </row>
    <row r="2921" spans="35:43">
      <c r="AI2921" s="227"/>
      <c r="AJ2921" s="227"/>
      <c r="AK2921" s="227"/>
      <c r="AL2921" s="227"/>
      <c r="AM2921" s="225"/>
      <c r="AN2921" s="227"/>
      <c r="AO2921" s="227"/>
      <c r="AP2921" s="227"/>
      <c r="AQ2921" s="227"/>
    </row>
    <row r="2922" spans="35:43">
      <c r="AI2922" s="227"/>
      <c r="AJ2922" s="227"/>
      <c r="AK2922" s="227"/>
      <c r="AL2922" s="227"/>
      <c r="AM2922" s="225"/>
      <c r="AN2922" s="227"/>
      <c r="AO2922" s="227"/>
      <c r="AP2922" s="227"/>
      <c r="AQ2922" s="227"/>
    </row>
    <row r="2923" spans="35:43">
      <c r="AI2923" s="227"/>
      <c r="AJ2923" s="227"/>
      <c r="AK2923" s="227"/>
      <c r="AL2923" s="227"/>
      <c r="AM2923" s="225"/>
      <c r="AN2923" s="227"/>
      <c r="AO2923" s="227"/>
      <c r="AP2923" s="227"/>
      <c r="AQ2923" s="227"/>
    </row>
    <row r="2924" spans="35:43">
      <c r="AI2924" s="227"/>
      <c r="AJ2924" s="227"/>
      <c r="AK2924" s="227"/>
      <c r="AL2924" s="227"/>
      <c r="AM2924" s="225"/>
      <c r="AN2924" s="227"/>
      <c r="AO2924" s="227"/>
      <c r="AP2924" s="227"/>
      <c r="AQ2924" s="227"/>
    </row>
    <row r="2925" spans="35:43">
      <c r="AI2925" s="227"/>
      <c r="AJ2925" s="227"/>
      <c r="AK2925" s="227"/>
      <c r="AL2925" s="227"/>
      <c r="AM2925" s="225"/>
      <c r="AN2925" s="227"/>
      <c r="AO2925" s="227"/>
      <c r="AP2925" s="227"/>
      <c r="AQ2925" s="227"/>
    </row>
    <row r="2926" spans="35:43">
      <c r="AI2926" s="227"/>
      <c r="AJ2926" s="227"/>
      <c r="AK2926" s="227"/>
      <c r="AL2926" s="227"/>
      <c r="AM2926" s="225"/>
      <c r="AN2926" s="227"/>
      <c r="AO2926" s="227"/>
      <c r="AP2926" s="227"/>
      <c r="AQ2926" s="227"/>
    </row>
    <row r="2927" spans="35:43">
      <c r="AI2927" s="227"/>
      <c r="AJ2927" s="227"/>
      <c r="AK2927" s="227"/>
      <c r="AL2927" s="227"/>
      <c r="AM2927" s="225"/>
      <c r="AN2927" s="227"/>
      <c r="AO2927" s="227"/>
      <c r="AP2927" s="227"/>
      <c r="AQ2927" s="227"/>
    </row>
    <row r="2928" spans="35:43">
      <c r="AI2928" s="227"/>
      <c r="AJ2928" s="227"/>
      <c r="AK2928" s="227"/>
      <c r="AL2928" s="227"/>
      <c r="AM2928" s="225"/>
      <c r="AN2928" s="227"/>
      <c r="AO2928" s="227"/>
      <c r="AP2928" s="227"/>
      <c r="AQ2928" s="227"/>
    </row>
    <row r="2929" spans="35:43">
      <c r="AI2929" s="227"/>
      <c r="AJ2929" s="227"/>
      <c r="AK2929" s="227"/>
      <c r="AL2929" s="227"/>
      <c r="AM2929" s="225"/>
      <c r="AN2929" s="227"/>
      <c r="AO2929" s="227"/>
      <c r="AP2929" s="227"/>
      <c r="AQ2929" s="227"/>
    </row>
    <row r="2930" spans="35:43">
      <c r="AI2930" s="227"/>
      <c r="AJ2930" s="227"/>
      <c r="AK2930" s="227"/>
      <c r="AL2930" s="227"/>
      <c r="AM2930" s="225"/>
      <c r="AN2930" s="227"/>
      <c r="AO2930" s="227"/>
      <c r="AP2930" s="227"/>
      <c r="AQ2930" s="227"/>
    </row>
    <row r="2931" spans="35:43">
      <c r="AI2931" s="227"/>
      <c r="AJ2931" s="227"/>
      <c r="AK2931" s="227"/>
      <c r="AL2931" s="227"/>
      <c r="AM2931" s="225"/>
      <c r="AN2931" s="227"/>
      <c r="AO2931" s="227"/>
      <c r="AP2931" s="227"/>
      <c r="AQ2931" s="227"/>
    </row>
    <row r="2932" spans="35:43">
      <c r="AI2932" s="227"/>
      <c r="AJ2932" s="227"/>
      <c r="AK2932" s="227"/>
      <c r="AL2932" s="227"/>
      <c r="AM2932" s="225"/>
      <c r="AN2932" s="227"/>
      <c r="AO2932" s="227"/>
      <c r="AP2932" s="227"/>
      <c r="AQ2932" s="227"/>
    </row>
    <row r="2933" spans="35:43">
      <c r="AI2933" s="227"/>
      <c r="AJ2933" s="227"/>
      <c r="AK2933" s="227"/>
      <c r="AL2933" s="227"/>
      <c r="AM2933" s="225"/>
      <c r="AN2933" s="227"/>
      <c r="AO2933" s="227"/>
      <c r="AP2933" s="227"/>
      <c r="AQ2933" s="227"/>
    </row>
    <row r="2934" spans="35:43">
      <c r="AI2934" s="227"/>
      <c r="AJ2934" s="227"/>
      <c r="AK2934" s="227"/>
      <c r="AL2934" s="227"/>
      <c r="AM2934" s="225"/>
      <c r="AN2934" s="227"/>
      <c r="AO2934" s="227"/>
      <c r="AP2934" s="227"/>
      <c r="AQ2934" s="227"/>
    </row>
    <row r="2935" spans="35:43">
      <c r="AI2935" s="227"/>
      <c r="AJ2935" s="227"/>
      <c r="AK2935" s="227"/>
      <c r="AL2935" s="227"/>
      <c r="AM2935" s="225"/>
      <c r="AN2935" s="227"/>
      <c r="AO2935" s="227"/>
      <c r="AP2935" s="227"/>
      <c r="AQ2935" s="227"/>
    </row>
    <row r="2936" spans="35:43">
      <c r="AI2936" s="227"/>
      <c r="AJ2936" s="227"/>
      <c r="AK2936" s="227"/>
      <c r="AL2936" s="227"/>
      <c r="AM2936" s="225"/>
      <c r="AN2936" s="227"/>
      <c r="AO2936" s="227"/>
      <c r="AP2936" s="227"/>
      <c r="AQ2936" s="227"/>
    </row>
    <row r="2937" spans="35:43">
      <c r="AI2937" s="227"/>
      <c r="AJ2937" s="227"/>
      <c r="AK2937" s="227"/>
      <c r="AL2937" s="227"/>
      <c r="AM2937" s="225"/>
      <c r="AN2937" s="227"/>
      <c r="AO2937" s="227"/>
      <c r="AP2937" s="227"/>
      <c r="AQ2937" s="227"/>
    </row>
    <row r="2938" spans="35:43">
      <c r="AI2938" s="227"/>
      <c r="AJ2938" s="227"/>
      <c r="AK2938" s="227"/>
      <c r="AL2938" s="227"/>
      <c r="AM2938" s="225"/>
      <c r="AN2938" s="227"/>
      <c r="AO2938" s="227"/>
      <c r="AP2938" s="227"/>
      <c r="AQ2938" s="227"/>
    </row>
    <row r="2939" spans="35:43">
      <c r="AI2939" s="227"/>
      <c r="AJ2939" s="227"/>
      <c r="AK2939" s="227"/>
      <c r="AL2939" s="227"/>
      <c r="AM2939" s="225"/>
      <c r="AN2939" s="227"/>
      <c r="AO2939" s="227"/>
      <c r="AP2939" s="227"/>
      <c r="AQ2939" s="227"/>
    </row>
    <row r="2940" spans="35:43">
      <c r="AI2940" s="227"/>
      <c r="AJ2940" s="227"/>
      <c r="AK2940" s="227"/>
      <c r="AL2940" s="227"/>
      <c r="AM2940" s="225"/>
      <c r="AN2940" s="227"/>
      <c r="AO2940" s="227"/>
      <c r="AP2940" s="227"/>
      <c r="AQ2940" s="227"/>
    </row>
    <row r="2941" spans="35:43">
      <c r="AI2941" s="227"/>
      <c r="AJ2941" s="227"/>
      <c r="AK2941" s="227"/>
      <c r="AL2941" s="227"/>
      <c r="AM2941" s="225"/>
      <c r="AN2941" s="227"/>
      <c r="AO2941" s="227"/>
      <c r="AP2941" s="227"/>
      <c r="AQ2941" s="227"/>
    </row>
    <row r="2942" spans="35:43">
      <c r="AI2942" s="227"/>
      <c r="AJ2942" s="227"/>
      <c r="AK2942" s="227"/>
      <c r="AL2942" s="227"/>
      <c r="AM2942" s="225"/>
      <c r="AN2942" s="227"/>
      <c r="AO2942" s="227"/>
      <c r="AP2942" s="227"/>
      <c r="AQ2942" s="227"/>
    </row>
    <row r="2943" spans="35:43">
      <c r="AI2943" s="227"/>
      <c r="AJ2943" s="227"/>
      <c r="AK2943" s="227"/>
      <c r="AL2943" s="227"/>
      <c r="AM2943" s="225"/>
      <c r="AN2943" s="227"/>
      <c r="AO2943" s="227"/>
      <c r="AP2943" s="227"/>
      <c r="AQ2943" s="227"/>
    </row>
    <row r="2944" spans="35:43">
      <c r="AI2944" s="227"/>
      <c r="AJ2944" s="227"/>
      <c r="AK2944" s="227"/>
      <c r="AL2944" s="227"/>
      <c r="AM2944" s="225"/>
      <c r="AN2944" s="227"/>
      <c r="AO2944" s="227"/>
      <c r="AP2944" s="227"/>
      <c r="AQ2944" s="227"/>
    </row>
    <row r="2945" spans="35:43">
      <c r="AI2945" s="227"/>
      <c r="AJ2945" s="227"/>
      <c r="AK2945" s="227"/>
      <c r="AL2945" s="227"/>
      <c r="AM2945" s="225"/>
      <c r="AN2945" s="227"/>
      <c r="AO2945" s="227"/>
      <c r="AP2945" s="227"/>
      <c r="AQ2945" s="227"/>
    </row>
    <row r="2946" spans="35:43">
      <c r="AI2946" s="227"/>
      <c r="AJ2946" s="227"/>
      <c r="AK2946" s="227"/>
      <c r="AL2946" s="227"/>
      <c r="AM2946" s="225"/>
      <c r="AN2946" s="227"/>
      <c r="AO2946" s="227"/>
      <c r="AP2946" s="227"/>
      <c r="AQ2946" s="227"/>
    </row>
    <row r="2947" spans="35:43">
      <c r="AI2947" s="227"/>
      <c r="AJ2947" s="227"/>
      <c r="AK2947" s="227"/>
      <c r="AL2947" s="227"/>
      <c r="AM2947" s="225"/>
      <c r="AN2947" s="227"/>
      <c r="AO2947" s="227"/>
      <c r="AP2947" s="227"/>
      <c r="AQ2947" s="227"/>
    </row>
    <row r="2948" spans="35:43">
      <c r="AI2948" s="227"/>
      <c r="AJ2948" s="227"/>
      <c r="AK2948" s="227"/>
      <c r="AL2948" s="227"/>
      <c r="AM2948" s="225"/>
      <c r="AN2948" s="227"/>
      <c r="AO2948" s="227"/>
      <c r="AP2948" s="227"/>
      <c r="AQ2948" s="227"/>
    </row>
    <row r="2949" spans="35:43">
      <c r="AI2949" s="227"/>
      <c r="AJ2949" s="227"/>
      <c r="AK2949" s="227"/>
      <c r="AL2949" s="227"/>
      <c r="AM2949" s="225"/>
      <c r="AN2949" s="227"/>
      <c r="AO2949" s="227"/>
      <c r="AP2949" s="227"/>
      <c r="AQ2949" s="227"/>
    </row>
    <row r="2950" spans="35:43">
      <c r="AI2950" s="227"/>
      <c r="AJ2950" s="227"/>
      <c r="AK2950" s="227"/>
      <c r="AL2950" s="227"/>
      <c r="AM2950" s="225"/>
      <c r="AN2950" s="227"/>
      <c r="AO2950" s="227"/>
      <c r="AP2950" s="227"/>
      <c r="AQ2950" s="227"/>
    </row>
    <row r="2951" spans="35:43">
      <c r="AI2951" s="227"/>
      <c r="AJ2951" s="227"/>
      <c r="AK2951" s="227"/>
      <c r="AL2951" s="227"/>
      <c r="AM2951" s="225"/>
      <c r="AN2951" s="227"/>
      <c r="AO2951" s="227"/>
      <c r="AP2951" s="227"/>
      <c r="AQ2951" s="227"/>
    </row>
    <row r="2952" spans="35:43">
      <c r="AI2952" s="227"/>
      <c r="AJ2952" s="227"/>
      <c r="AK2952" s="227"/>
      <c r="AL2952" s="227"/>
      <c r="AM2952" s="225"/>
      <c r="AN2952" s="227"/>
      <c r="AO2952" s="227"/>
      <c r="AP2952" s="227"/>
      <c r="AQ2952" s="227"/>
    </row>
    <row r="2953" spans="35:43">
      <c r="AI2953" s="227"/>
      <c r="AJ2953" s="227"/>
      <c r="AK2953" s="227"/>
      <c r="AL2953" s="227"/>
      <c r="AM2953" s="225"/>
      <c r="AN2953" s="227"/>
      <c r="AO2953" s="227"/>
      <c r="AP2953" s="227"/>
      <c r="AQ2953" s="227"/>
    </row>
    <row r="2954" spans="35:43">
      <c r="AI2954" s="227"/>
      <c r="AJ2954" s="227"/>
      <c r="AK2954" s="227"/>
      <c r="AL2954" s="227"/>
      <c r="AM2954" s="225"/>
      <c r="AN2954" s="227"/>
      <c r="AO2954" s="227"/>
      <c r="AP2954" s="227"/>
      <c r="AQ2954" s="227"/>
    </row>
    <row r="2955" spans="35:43">
      <c r="AI2955" s="227"/>
      <c r="AJ2955" s="227"/>
      <c r="AK2955" s="227"/>
      <c r="AL2955" s="227"/>
      <c r="AM2955" s="225"/>
      <c r="AN2955" s="227"/>
      <c r="AO2955" s="227"/>
      <c r="AP2955" s="227"/>
      <c r="AQ2955" s="227"/>
    </row>
    <row r="2956" spans="35:43">
      <c r="AI2956" s="227"/>
      <c r="AJ2956" s="227"/>
      <c r="AK2956" s="227"/>
      <c r="AL2956" s="227"/>
      <c r="AM2956" s="225"/>
      <c r="AN2956" s="227"/>
      <c r="AO2956" s="227"/>
      <c r="AP2956" s="227"/>
      <c r="AQ2956" s="227"/>
    </row>
    <row r="2957" spans="35:43">
      <c r="AI2957" s="227"/>
      <c r="AJ2957" s="227"/>
      <c r="AK2957" s="227"/>
      <c r="AL2957" s="227"/>
      <c r="AM2957" s="225"/>
      <c r="AN2957" s="227"/>
      <c r="AO2957" s="227"/>
      <c r="AP2957" s="227"/>
      <c r="AQ2957" s="227"/>
    </row>
    <row r="2958" spans="35:43">
      <c r="AI2958" s="227"/>
      <c r="AJ2958" s="227"/>
      <c r="AK2958" s="227"/>
      <c r="AL2958" s="227"/>
      <c r="AM2958" s="225"/>
      <c r="AN2958" s="227"/>
      <c r="AO2958" s="227"/>
      <c r="AP2958" s="227"/>
      <c r="AQ2958" s="227"/>
    </row>
    <row r="2959" spans="35:43">
      <c r="AI2959" s="227"/>
      <c r="AJ2959" s="227"/>
      <c r="AK2959" s="227"/>
      <c r="AL2959" s="227"/>
      <c r="AM2959" s="225"/>
      <c r="AN2959" s="227"/>
      <c r="AO2959" s="227"/>
      <c r="AP2959" s="227"/>
      <c r="AQ2959" s="227"/>
    </row>
    <row r="2960" spans="35:43">
      <c r="AI2960" s="227"/>
      <c r="AJ2960" s="227"/>
      <c r="AK2960" s="227"/>
      <c r="AL2960" s="227"/>
      <c r="AM2960" s="225"/>
      <c r="AN2960" s="227"/>
      <c r="AO2960" s="227"/>
      <c r="AP2960" s="227"/>
      <c r="AQ2960" s="227"/>
    </row>
    <row r="2961" spans="35:43">
      <c r="AI2961" s="227"/>
      <c r="AJ2961" s="227"/>
      <c r="AK2961" s="227"/>
      <c r="AL2961" s="227"/>
      <c r="AM2961" s="225"/>
      <c r="AN2961" s="227"/>
      <c r="AO2961" s="227"/>
      <c r="AP2961" s="227"/>
      <c r="AQ2961" s="227"/>
    </row>
    <row r="2962" spans="35:43">
      <c r="AI2962" s="227"/>
      <c r="AJ2962" s="227"/>
      <c r="AK2962" s="227"/>
      <c r="AL2962" s="227"/>
      <c r="AM2962" s="225"/>
      <c r="AN2962" s="227"/>
      <c r="AO2962" s="227"/>
      <c r="AP2962" s="227"/>
      <c r="AQ2962" s="227"/>
    </row>
    <row r="2963" spans="35:43">
      <c r="AI2963" s="227"/>
      <c r="AJ2963" s="227"/>
      <c r="AK2963" s="227"/>
      <c r="AL2963" s="227"/>
      <c r="AM2963" s="225"/>
      <c r="AN2963" s="227"/>
      <c r="AO2963" s="227"/>
      <c r="AP2963" s="227"/>
      <c r="AQ2963" s="227"/>
    </row>
    <row r="2964" spans="35:43">
      <c r="AI2964" s="227"/>
      <c r="AJ2964" s="227"/>
      <c r="AK2964" s="227"/>
      <c r="AL2964" s="227"/>
      <c r="AM2964" s="225"/>
      <c r="AN2964" s="227"/>
      <c r="AO2964" s="227"/>
      <c r="AP2964" s="227"/>
      <c r="AQ2964" s="227"/>
    </row>
    <row r="2965" spans="35:43">
      <c r="AI2965" s="227"/>
      <c r="AJ2965" s="227"/>
      <c r="AK2965" s="227"/>
      <c r="AL2965" s="227"/>
      <c r="AM2965" s="225"/>
      <c r="AN2965" s="227"/>
      <c r="AO2965" s="227"/>
      <c r="AP2965" s="227"/>
      <c r="AQ2965" s="227"/>
    </row>
    <row r="2966" spans="35:43">
      <c r="AI2966" s="227"/>
      <c r="AJ2966" s="227"/>
      <c r="AK2966" s="227"/>
      <c r="AL2966" s="227"/>
      <c r="AM2966" s="225"/>
      <c r="AN2966" s="227"/>
      <c r="AO2966" s="227"/>
      <c r="AP2966" s="227"/>
      <c r="AQ2966" s="227"/>
    </row>
    <row r="2967" spans="35:43">
      <c r="AI2967" s="227"/>
      <c r="AJ2967" s="227"/>
      <c r="AK2967" s="227"/>
      <c r="AL2967" s="227"/>
      <c r="AM2967" s="225"/>
      <c r="AN2967" s="227"/>
      <c r="AO2967" s="227"/>
      <c r="AP2967" s="227"/>
      <c r="AQ2967" s="227"/>
    </row>
    <row r="2968" spans="35:43">
      <c r="AI2968" s="227"/>
      <c r="AJ2968" s="227"/>
      <c r="AK2968" s="227"/>
      <c r="AL2968" s="227"/>
      <c r="AM2968" s="225"/>
      <c r="AN2968" s="227"/>
      <c r="AO2968" s="227"/>
      <c r="AP2968" s="227"/>
      <c r="AQ2968" s="227"/>
    </row>
    <row r="2969" spans="35:43">
      <c r="AI2969" s="227"/>
      <c r="AJ2969" s="227"/>
      <c r="AK2969" s="227"/>
      <c r="AL2969" s="227"/>
      <c r="AM2969" s="225"/>
      <c r="AN2969" s="227"/>
      <c r="AO2969" s="227"/>
      <c r="AP2969" s="227"/>
      <c r="AQ2969" s="227"/>
    </row>
    <row r="2970" spans="35:43">
      <c r="AI2970" s="227"/>
      <c r="AJ2970" s="227"/>
      <c r="AK2970" s="227"/>
      <c r="AL2970" s="227"/>
      <c r="AM2970" s="225"/>
      <c r="AN2970" s="227"/>
      <c r="AO2970" s="227"/>
      <c r="AP2970" s="227"/>
      <c r="AQ2970" s="227"/>
    </row>
    <row r="2971" spans="35:43">
      <c r="AI2971" s="227"/>
      <c r="AJ2971" s="227"/>
      <c r="AK2971" s="227"/>
      <c r="AL2971" s="227"/>
      <c r="AM2971" s="225"/>
      <c r="AN2971" s="227"/>
      <c r="AO2971" s="227"/>
      <c r="AP2971" s="227"/>
      <c r="AQ2971" s="227"/>
    </row>
    <row r="2972" spans="35:43">
      <c r="AI2972" s="227"/>
      <c r="AJ2972" s="227"/>
      <c r="AK2972" s="227"/>
      <c r="AL2972" s="227"/>
      <c r="AM2972" s="225"/>
      <c r="AN2972" s="227"/>
      <c r="AO2972" s="227"/>
      <c r="AP2972" s="227"/>
      <c r="AQ2972" s="227"/>
    </row>
    <row r="2973" spans="35:43">
      <c r="AI2973" s="227"/>
      <c r="AJ2973" s="227"/>
      <c r="AK2973" s="227"/>
      <c r="AL2973" s="227"/>
      <c r="AM2973" s="225"/>
      <c r="AN2973" s="227"/>
      <c r="AO2973" s="227"/>
      <c r="AP2973" s="227"/>
      <c r="AQ2973" s="227"/>
    </row>
    <row r="2974" spans="35:43">
      <c r="AI2974" s="227"/>
      <c r="AJ2974" s="227"/>
      <c r="AK2974" s="227"/>
      <c r="AL2974" s="227"/>
      <c r="AM2974" s="225"/>
      <c r="AN2974" s="227"/>
      <c r="AO2974" s="227"/>
      <c r="AP2974" s="227"/>
      <c r="AQ2974" s="227"/>
    </row>
    <row r="2975" spans="35:43">
      <c r="AI2975" s="227"/>
      <c r="AJ2975" s="227"/>
      <c r="AK2975" s="227"/>
      <c r="AL2975" s="227"/>
      <c r="AM2975" s="225"/>
      <c r="AN2975" s="227"/>
      <c r="AO2975" s="227"/>
      <c r="AP2975" s="227"/>
      <c r="AQ2975" s="227"/>
    </row>
    <row r="2976" spans="35:43">
      <c r="AI2976" s="227"/>
      <c r="AJ2976" s="227"/>
      <c r="AK2976" s="227"/>
      <c r="AL2976" s="227"/>
      <c r="AM2976" s="225"/>
      <c r="AN2976" s="227"/>
      <c r="AO2976" s="227"/>
      <c r="AP2976" s="227"/>
      <c r="AQ2976" s="227"/>
    </row>
    <row r="2977" spans="35:43">
      <c r="AI2977" s="227"/>
      <c r="AJ2977" s="227"/>
      <c r="AK2977" s="227"/>
      <c r="AL2977" s="227"/>
      <c r="AM2977" s="225"/>
      <c r="AN2977" s="227"/>
      <c r="AO2977" s="227"/>
      <c r="AP2977" s="227"/>
      <c r="AQ2977" s="227"/>
    </row>
    <row r="2978" spans="35:43">
      <c r="AI2978" s="227"/>
      <c r="AJ2978" s="227"/>
      <c r="AK2978" s="227"/>
      <c r="AL2978" s="227"/>
      <c r="AM2978" s="225"/>
      <c r="AN2978" s="227"/>
      <c r="AO2978" s="227"/>
      <c r="AP2978" s="227"/>
      <c r="AQ2978" s="227"/>
    </row>
    <row r="2979" spans="35:43">
      <c r="AI2979" s="227"/>
      <c r="AJ2979" s="227"/>
      <c r="AK2979" s="227"/>
      <c r="AL2979" s="227"/>
      <c r="AM2979" s="225"/>
      <c r="AN2979" s="227"/>
      <c r="AO2979" s="227"/>
      <c r="AP2979" s="227"/>
      <c r="AQ2979" s="227"/>
    </row>
    <row r="2980" spans="35:43">
      <c r="AI2980" s="227"/>
      <c r="AJ2980" s="227"/>
      <c r="AK2980" s="227"/>
      <c r="AL2980" s="227"/>
      <c r="AM2980" s="225"/>
      <c r="AN2980" s="227"/>
      <c r="AO2980" s="227"/>
      <c r="AP2980" s="227"/>
      <c r="AQ2980" s="227"/>
    </row>
    <row r="2981" spans="35:43">
      <c r="AI2981" s="227"/>
      <c r="AJ2981" s="227"/>
      <c r="AK2981" s="227"/>
      <c r="AL2981" s="227"/>
      <c r="AM2981" s="225"/>
      <c r="AN2981" s="227"/>
      <c r="AO2981" s="227"/>
      <c r="AP2981" s="227"/>
      <c r="AQ2981" s="227"/>
    </row>
    <row r="2982" spans="35:43">
      <c r="AI2982" s="227"/>
      <c r="AJ2982" s="227"/>
      <c r="AK2982" s="227"/>
      <c r="AL2982" s="227"/>
      <c r="AM2982" s="225"/>
      <c r="AN2982" s="227"/>
      <c r="AO2982" s="227"/>
      <c r="AP2982" s="227"/>
      <c r="AQ2982" s="227"/>
    </row>
    <row r="2983" spans="35:43">
      <c r="AI2983" s="227"/>
      <c r="AJ2983" s="227"/>
      <c r="AK2983" s="227"/>
      <c r="AL2983" s="227"/>
      <c r="AM2983" s="225"/>
      <c r="AN2983" s="227"/>
      <c r="AO2983" s="227"/>
      <c r="AP2983" s="227"/>
      <c r="AQ2983" s="227"/>
    </row>
    <row r="2984" spans="35:43">
      <c r="AI2984" s="227"/>
      <c r="AJ2984" s="227"/>
      <c r="AK2984" s="227"/>
      <c r="AL2984" s="227"/>
      <c r="AM2984" s="225"/>
      <c r="AN2984" s="227"/>
      <c r="AO2984" s="227"/>
      <c r="AP2984" s="227"/>
      <c r="AQ2984" s="227"/>
    </row>
    <row r="2985" spans="35:43">
      <c r="AI2985" s="227"/>
      <c r="AJ2985" s="227"/>
      <c r="AK2985" s="227"/>
      <c r="AL2985" s="227"/>
      <c r="AM2985" s="225"/>
      <c r="AN2985" s="227"/>
      <c r="AO2985" s="227"/>
      <c r="AP2985" s="227"/>
      <c r="AQ2985" s="227"/>
    </row>
    <row r="2986" spans="35:43">
      <c r="AI2986" s="227"/>
      <c r="AJ2986" s="227"/>
      <c r="AK2986" s="227"/>
      <c r="AL2986" s="227"/>
      <c r="AM2986" s="225"/>
      <c r="AN2986" s="227"/>
      <c r="AO2986" s="227"/>
      <c r="AP2986" s="227"/>
      <c r="AQ2986" s="227"/>
    </row>
    <row r="2987" spans="35:43">
      <c r="AI2987" s="227"/>
      <c r="AJ2987" s="227"/>
      <c r="AK2987" s="227"/>
      <c r="AL2987" s="227"/>
      <c r="AM2987" s="225"/>
      <c r="AN2987" s="227"/>
      <c r="AO2987" s="227"/>
      <c r="AP2987" s="227"/>
      <c r="AQ2987" s="227"/>
    </row>
    <row r="2988" spans="35:43">
      <c r="AI2988" s="227"/>
      <c r="AJ2988" s="227"/>
      <c r="AK2988" s="227"/>
      <c r="AL2988" s="227"/>
      <c r="AM2988" s="225"/>
      <c r="AN2988" s="227"/>
      <c r="AO2988" s="227"/>
      <c r="AP2988" s="227"/>
      <c r="AQ2988" s="227"/>
    </row>
    <row r="2989" spans="35:43">
      <c r="AI2989" s="227"/>
      <c r="AJ2989" s="227"/>
      <c r="AK2989" s="227"/>
      <c r="AL2989" s="227"/>
      <c r="AM2989" s="225"/>
      <c r="AN2989" s="227"/>
      <c r="AO2989" s="227"/>
      <c r="AP2989" s="227"/>
      <c r="AQ2989" s="227"/>
    </row>
    <row r="2990" spans="35:43">
      <c r="AI2990" s="227"/>
      <c r="AJ2990" s="227"/>
      <c r="AK2990" s="227"/>
      <c r="AL2990" s="227"/>
      <c r="AM2990" s="225"/>
      <c r="AN2990" s="227"/>
      <c r="AO2990" s="227"/>
      <c r="AP2990" s="227"/>
      <c r="AQ2990" s="227"/>
    </row>
    <row r="2991" spans="35:43">
      <c r="AI2991" s="227"/>
      <c r="AJ2991" s="227"/>
      <c r="AK2991" s="227"/>
      <c r="AL2991" s="227"/>
      <c r="AM2991" s="225"/>
      <c r="AN2991" s="227"/>
      <c r="AO2991" s="227"/>
      <c r="AP2991" s="227"/>
      <c r="AQ2991" s="227"/>
    </row>
    <row r="2992" spans="35:43">
      <c r="AI2992" s="227"/>
      <c r="AJ2992" s="227"/>
      <c r="AK2992" s="227"/>
      <c r="AL2992" s="227"/>
      <c r="AM2992" s="225"/>
      <c r="AN2992" s="227"/>
      <c r="AO2992" s="227"/>
      <c r="AP2992" s="227"/>
      <c r="AQ2992" s="227"/>
    </row>
    <row r="2993" spans="35:43">
      <c r="AI2993" s="227"/>
      <c r="AJ2993" s="227"/>
      <c r="AK2993" s="227"/>
      <c r="AL2993" s="227"/>
      <c r="AM2993" s="225"/>
      <c r="AN2993" s="227"/>
      <c r="AO2993" s="227"/>
      <c r="AP2993" s="227"/>
      <c r="AQ2993" s="227"/>
    </row>
    <row r="2994" spans="35:43">
      <c r="AI2994" s="227"/>
      <c r="AJ2994" s="227"/>
      <c r="AK2994" s="227"/>
      <c r="AL2994" s="227"/>
      <c r="AM2994" s="225"/>
      <c r="AN2994" s="227"/>
      <c r="AO2994" s="227"/>
      <c r="AP2994" s="227"/>
      <c r="AQ2994" s="227"/>
    </row>
    <row r="2995" spans="35:43">
      <c r="AI2995" s="227"/>
      <c r="AJ2995" s="227"/>
      <c r="AK2995" s="227"/>
      <c r="AL2995" s="227"/>
      <c r="AM2995" s="225"/>
      <c r="AN2995" s="227"/>
      <c r="AO2995" s="227"/>
      <c r="AP2995" s="227"/>
      <c r="AQ2995" s="227"/>
    </row>
    <row r="2996" spans="35:43">
      <c r="AI2996" s="227"/>
      <c r="AJ2996" s="227"/>
      <c r="AK2996" s="227"/>
      <c r="AL2996" s="227"/>
      <c r="AM2996" s="225"/>
      <c r="AN2996" s="227"/>
      <c r="AO2996" s="227"/>
      <c r="AP2996" s="227"/>
      <c r="AQ2996" s="227"/>
    </row>
    <row r="2997" spans="35:43">
      <c r="AI2997" s="227"/>
      <c r="AJ2997" s="227"/>
      <c r="AK2997" s="227"/>
      <c r="AL2997" s="227"/>
      <c r="AM2997" s="225"/>
      <c r="AN2997" s="227"/>
      <c r="AO2997" s="227"/>
      <c r="AP2997" s="227"/>
      <c r="AQ2997" s="227"/>
    </row>
    <row r="2998" spans="35:43">
      <c r="AI2998" s="227"/>
      <c r="AJ2998" s="227"/>
      <c r="AK2998" s="227"/>
      <c r="AL2998" s="227"/>
      <c r="AM2998" s="225"/>
      <c r="AN2998" s="227"/>
      <c r="AO2998" s="227"/>
      <c r="AP2998" s="227"/>
      <c r="AQ2998" s="227"/>
    </row>
    <row r="2999" spans="35:43">
      <c r="AI2999" s="227"/>
      <c r="AJ2999" s="227"/>
      <c r="AK2999" s="227"/>
      <c r="AL2999" s="227"/>
      <c r="AM2999" s="225"/>
      <c r="AN2999" s="227"/>
      <c r="AO2999" s="227"/>
      <c r="AP2999" s="227"/>
      <c r="AQ2999" s="227"/>
    </row>
    <row r="3000" spans="35:43">
      <c r="AI3000" s="227"/>
      <c r="AJ3000" s="227"/>
      <c r="AK3000" s="227"/>
      <c r="AL3000" s="227"/>
      <c r="AM3000" s="225"/>
      <c r="AN3000" s="227"/>
      <c r="AO3000" s="227"/>
      <c r="AP3000" s="227"/>
      <c r="AQ3000" s="227"/>
    </row>
    <row r="3001" spans="35:43">
      <c r="AI3001" s="227"/>
      <c r="AJ3001" s="227"/>
      <c r="AK3001" s="227"/>
      <c r="AL3001" s="227"/>
      <c r="AM3001" s="225"/>
      <c r="AN3001" s="227"/>
      <c r="AO3001" s="227"/>
      <c r="AP3001" s="227"/>
      <c r="AQ3001" s="227"/>
    </row>
    <row r="3002" spans="35:43">
      <c r="AI3002" s="227"/>
      <c r="AJ3002" s="227"/>
      <c r="AK3002" s="227"/>
      <c r="AL3002" s="227"/>
      <c r="AM3002" s="225"/>
      <c r="AN3002" s="227"/>
      <c r="AO3002" s="227"/>
      <c r="AP3002" s="227"/>
      <c r="AQ3002" s="227"/>
    </row>
    <row r="3003" spans="35:43">
      <c r="AI3003" s="227"/>
      <c r="AJ3003" s="227"/>
      <c r="AK3003" s="227"/>
      <c r="AL3003" s="227"/>
      <c r="AM3003" s="225"/>
      <c r="AN3003" s="227"/>
      <c r="AO3003" s="227"/>
      <c r="AP3003" s="227"/>
      <c r="AQ3003" s="227"/>
    </row>
    <row r="3004" spans="35:43">
      <c r="AI3004" s="227"/>
      <c r="AJ3004" s="227"/>
      <c r="AK3004" s="227"/>
      <c r="AL3004" s="227"/>
      <c r="AM3004" s="225"/>
      <c r="AN3004" s="227"/>
      <c r="AO3004" s="227"/>
      <c r="AP3004" s="227"/>
      <c r="AQ3004" s="227"/>
    </row>
    <row r="3005" spans="35:43">
      <c r="AI3005" s="227"/>
      <c r="AJ3005" s="227"/>
      <c r="AK3005" s="227"/>
      <c r="AL3005" s="227"/>
      <c r="AM3005" s="225"/>
      <c r="AN3005" s="227"/>
      <c r="AO3005" s="227"/>
      <c r="AP3005" s="227"/>
      <c r="AQ3005" s="227"/>
    </row>
    <row r="3006" spans="35:43">
      <c r="AI3006" s="227"/>
      <c r="AJ3006" s="227"/>
      <c r="AK3006" s="227"/>
      <c r="AL3006" s="227"/>
      <c r="AM3006" s="225"/>
      <c r="AN3006" s="227"/>
      <c r="AO3006" s="227"/>
      <c r="AP3006" s="227"/>
      <c r="AQ3006" s="227"/>
    </row>
    <row r="3007" spans="35:43">
      <c r="AI3007" s="227"/>
      <c r="AJ3007" s="227"/>
      <c r="AK3007" s="227"/>
      <c r="AL3007" s="227"/>
      <c r="AM3007" s="225"/>
      <c r="AN3007" s="227"/>
      <c r="AO3007" s="227"/>
      <c r="AP3007" s="227"/>
      <c r="AQ3007" s="227"/>
    </row>
    <row r="3008" spans="35:43">
      <c r="AI3008" s="227"/>
      <c r="AJ3008" s="227"/>
      <c r="AK3008" s="227"/>
      <c r="AL3008" s="227"/>
      <c r="AM3008" s="225"/>
      <c r="AN3008" s="227"/>
      <c r="AO3008" s="227"/>
      <c r="AP3008" s="227"/>
      <c r="AQ3008" s="227"/>
    </row>
    <row r="3009" spans="35:43">
      <c r="AI3009" s="227"/>
      <c r="AJ3009" s="227"/>
      <c r="AK3009" s="227"/>
      <c r="AL3009" s="227"/>
      <c r="AM3009" s="225"/>
      <c r="AN3009" s="227"/>
      <c r="AO3009" s="227"/>
      <c r="AP3009" s="227"/>
      <c r="AQ3009" s="227"/>
    </row>
    <row r="3010" spans="35:43">
      <c r="AI3010" s="227"/>
      <c r="AJ3010" s="227"/>
      <c r="AK3010" s="227"/>
      <c r="AL3010" s="227"/>
      <c r="AM3010" s="225"/>
      <c r="AN3010" s="227"/>
      <c r="AO3010" s="227"/>
      <c r="AP3010" s="227"/>
      <c r="AQ3010" s="227"/>
    </row>
    <row r="3011" spans="35:43">
      <c r="AI3011" s="227"/>
      <c r="AJ3011" s="227"/>
      <c r="AK3011" s="227"/>
      <c r="AL3011" s="227"/>
      <c r="AM3011" s="225"/>
      <c r="AN3011" s="227"/>
      <c r="AO3011" s="227"/>
      <c r="AP3011" s="227"/>
      <c r="AQ3011" s="227"/>
    </row>
    <row r="3012" spans="35:43">
      <c r="AI3012" s="227"/>
      <c r="AJ3012" s="227"/>
      <c r="AK3012" s="227"/>
      <c r="AL3012" s="227"/>
      <c r="AM3012" s="225"/>
      <c r="AN3012" s="227"/>
      <c r="AO3012" s="227"/>
      <c r="AP3012" s="227"/>
      <c r="AQ3012" s="227"/>
    </row>
    <row r="3013" spans="35:43">
      <c r="AI3013" s="227"/>
      <c r="AJ3013" s="227"/>
      <c r="AK3013" s="227"/>
      <c r="AL3013" s="227"/>
      <c r="AM3013" s="225"/>
      <c r="AN3013" s="227"/>
      <c r="AO3013" s="227"/>
      <c r="AP3013" s="227"/>
      <c r="AQ3013" s="227"/>
    </row>
    <row r="3014" spans="35:43">
      <c r="AI3014" s="227"/>
      <c r="AJ3014" s="227"/>
      <c r="AK3014" s="227"/>
      <c r="AL3014" s="227"/>
      <c r="AM3014" s="225"/>
      <c r="AN3014" s="227"/>
      <c r="AO3014" s="227"/>
      <c r="AP3014" s="227"/>
      <c r="AQ3014" s="227"/>
    </row>
    <row r="3015" spans="35:43">
      <c r="AI3015" s="227"/>
      <c r="AJ3015" s="227"/>
      <c r="AK3015" s="227"/>
      <c r="AL3015" s="227"/>
      <c r="AM3015" s="225"/>
      <c r="AN3015" s="227"/>
      <c r="AO3015" s="227"/>
      <c r="AP3015" s="227"/>
      <c r="AQ3015" s="227"/>
    </row>
    <row r="3016" spans="35:43">
      <c r="AI3016" s="227"/>
      <c r="AJ3016" s="227"/>
      <c r="AK3016" s="227"/>
      <c r="AL3016" s="227"/>
      <c r="AM3016" s="225"/>
      <c r="AN3016" s="227"/>
      <c r="AO3016" s="227"/>
      <c r="AP3016" s="227"/>
      <c r="AQ3016" s="227"/>
    </row>
    <row r="3017" spans="35:43">
      <c r="AI3017" s="227"/>
      <c r="AJ3017" s="227"/>
      <c r="AK3017" s="227"/>
      <c r="AL3017" s="227"/>
      <c r="AM3017" s="225"/>
      <c r="AN3017" s="227"/>
      <c r="AO3017" s="227"/>
      <c r="AP3017" s="227"/>
      <c r="AQ3017" s="227"/>
    </row>
    <row r="3018" spans="35:43">
      <c r="AI3018" s="227"/>
      <c r="AJ3018" s="227"/>
      <c r="AK3018" s="227"/>
      <c r="AL3018" s="227"/>
      <c r="AM3018" s="225"/>
      <c r="AN3018" s="227"/>
      <c r="AO3018" s="227"/>
      <c r="AP3018" s="227"/>
      <c r="AQ3018" s="227"/>
    </row>
    <row r="3019" spans="35:43">
      <c r="AI3019" s="227"/>
      <c r="AJ3019" s="227"/>
      <c r="AK3019" s="227"/>
      <c r="AL3019" s="227"/>
      <c r="AM3019" s="225"/>
      <c r="AN3019" s="227"/>
      <c r="AO3019" s="227"/>
      <c r="AP3019" s="227"/>
      <c r="AQ3019" s="227"/>
    </row>
    <row r="3020" spans="35:43">
      <c r="AI3020" s="227"/>
      <c r="AJ3020" s="227"/>
      <c r="AK3020" s="227"/>
      <c r="AL3020" s="227"/>
      <c r="AM3020" s="225"/>
      <c r="AN3020" s="227"/>
      <c r="AO3020" s="227"/>
      <c r="AP3020" s="227"/>
      <c r="AQ3020" s="227"/>
    </row>
    <row r="3021" spans="35:43">
      <c r="AI3021" s="227"/>
      <c r="AJ3021" s="227"/>
      <c r="AK3021" s="227"/>
      <c r="AL3021" s="227"/>
      <c r="AM3021" s="225"/>
      <c r="AN3021" s="227"/>
      <c r="AO3021" s="227"/>
      <c r="AP3021" s="227"/>
      <c r="AQ3021" s="227"/>
    </row>
    <row r="3022" spans="35:43">
      <c r="AI3022" s="227"/>
      <c r="AJ3022" s="227"/>
      <c r="AK3022" s="227"/>
      <c r="AL3022" s="227"/>
      <c r="AM3022" s="225"/>
      <c r="AN3022" s="227"/>
      <c r="AO3022" s="227"/>
      <c r="AP3022" s="227"/>
      <c r="AQ3022" s="227"/>
    </row>
    <row r="3023" spans="35:43">
      <c r="AI3023" s="227"/>
      <c r="AJ3023" s="227"/>
      <c r="AK3023" s="227"/>
      <c r="AL3023" s="227"/>
      <c r="AM3023" s="225"/>
      <c r="AN3023" s="227"/>
      <c r="AO3023" s="227"/>
      <c r="AP3023" s="227"/>
      <c r="AQ3023" s="227"/>
    </row>
    <row r="3024" spans="35:43">
      <c r="AI3024" s="227"/>
      <c r="AJ3024" s="227"/>
      <c r="AK3024" s="227"/>
      <c r="AL3024" s="227"/>
      <c r="AM3024" s="225"/>
      <c r="AN3024" s="227"/>
      <c r="AO3024" s="227"/>
      <c r="AP3024" s="227"/>
      <c r="AQ3024" s="227"/>
    </row>
    <row r="3025" spans="35:43">
      <c r="AI3025" s="227"/>
      <c r="AJ3025" s="227"/>
      <c r="AK3025" s="227"/>
      <c r="AL3025" s="227"/>
      <c r="AM3025" s="225"/>
      <c r="AN3025" s="227"/>
      <c r="AO3025" s="227"/>
      <c r="AP3025" s="227"/>
      <c r="AQ3025" s="227"/>
    </row>
    <row r="3026" spans="35:43">
      <c r="AI3026" s="227"/>
      <c r="AJ3026" s="227"/>
      <c r="AK3026" s="227"/>
      <c r="AL3026" s="227"/>
      <c r="AM3026" s="225"/>
      <c r="AN3026" s="227"/>
      <c r="AO3026" s="227"/>
      <c r="AP3026" s="227"/>
      <c r="AQ3026" s="227"/>
    </row>
    <row r="3027" spans="35:43">
      <c r="AI3027" s="227"/>
      <c r="AJ3027" s="227"/>
      <c r="AK3027" s="227"/>
      <c r="AL3027" s="227"/>
      <c r="AM3027" s="225"/>
      <c r="AN3027" s="227"/>
      <c r="AO3027" s="227"/>
      <c r="AP3027" s="227"/>
      <c r="AQ3027" s="227"/>
    </row>
    <row r="3028" spans="35:43">
      <c r="AI3028" s="227"/>
      <c r="AJ3028" s="227"/>
      <c r="AK3028" s="227"/>
      <c r="AL3028" s="227"/>
      <c r="AM3028" s="225"/>
      <c r="AN3028" s="227"/>
      <c r="AO3028" s="227"/>
      <c r="AP3028" s="227"/>
      <c r="AQ3028" s="227"/>
    </row>
    <row r="3029" spans="35:43">
      <c r="AI3029" s="227"/>
      <c r="AJ3029" s="227"/>
      <c r="AK3029" s="227"/>
      <c r="AL3029" s="227"/>
      <c r="AM3029" s="225"/>
      <c r="AN3029" s="227"/>
      <c r="AO3029" s="227"/>
      <c r="AP3029" s="227"/>
      <c r="AQ3029" s="227"/>
    </row>
    <row r="3030" spans="35:43">
      <c r="AI3030" s="227"/>
      <c r="AJ3030" s="227"/>
      <c r="AK3030" s="227"/>
      <c r="AL3030" s="227"/>
      <c r="AM3030" s="225"/>
      <c r="AN3030" s="227"/>
      <c r="AO3030" s="227"/>
      <c r="AP3030" s="227"/>
      <c r="AQ3030" s="227"/>
    </row>
    <row r="3031" spans="35:43">
      <c r="AI3031" s="227"/>
      <c r="AJ3031" s="227"/>
      <c r="AK3031" s="227"/>
      <c r="AL3031" s="227"/>
      <c r="AM3031" s="225"/>
      <c r="AN3031" s="227"/>
      <c r="AO3031" s="227"/>
      <c r="AP3031" s="227"/>
      <c r="AQ3031" s="227"/>
    </row>
    <row r="3032" spans="35:43">
      <c r="AI3032" s="227"/>
      <c r="AJ3032" s="227"/>
      <c r="AK3032" s="227"/>
      <c r="AL3032" s="227"/>
      <c r="AM3032" s="225"/>
      <c r="AN3032" s="227"/>
      <c r="AO3032" s="227"/>
      <c r="AP3032" s="227"/>
      <c r="AQ3032" s="227"/>
    </row>
    <row r="3033" spans="35:43">
      <c r="AI3033" s="227"/>
      <c r="AJ3033" s="227"/>
      <c r="AK3033" s="227"/>
      <c r="AL3033" s="227"/>
      <c r="AM3033" s="225"/>
      <c r="AN3033" s="227"/>
      <c r="AO3033" s="227"/>
      <c r="AP3033" s="227"/>
      <c r="AQ3033" s="227"/>
    </row>
    <row r="3034" spans="35:43">
      <c r="AI3034" s="227"/>
      <c r="AJ3034" s="227"/>
      <c r="AK3034" s="227"/>
      <c r="AL3034" s="227"/>
      <c r="AM3034" s="225"/>
      <c r="AN3034" s="227"/>
      <c r="AO3034" s="227"/>
      <c r="AP3034" s="227"/>
      <c r="AQ3034" s="227"/>
    </row>
    <row r="3035" spans="35:43">
      <c r="AI3035" s="227"/>
      <c r="AJ3035" s="227"/>
      <c r="AK3035" s="227"/>
      <c r="AL3035" s="227"/>
      <c r="AM3035" s="225"/>
      <c r="AN3035" s="227"/>
      <c r="AO3035" s="227"/>
      <c r="AP3035" s="227"/>
      <c r="AQ3035" s="227"/>
    </row>
    <row r="3036" spans="35:43">
      <c r="AI3036" s="227"/>
      <c r="AJ3036" s="227"/>
      <c r="AK3036" s="227"/>
      <c r="AL3036" s="227"/>
      <c r="AM3036" s="225"/>
      <c r="AN3036" s="227"/>
      <c r="AO3036" s="227"/>
      <c r="AP3036" s="227"/>
      <c r="AQ3036" s="227"/>
    </row>
    <row r="3037" spans="35:43">
      <c r="AI3037" s="227"/>
      <c r="AJ3037" s="227"/>
      <c r="AK3037" s="227"/>
      <c r="AL3037" s="227"/>
      <c r="AM3037" s="225"/>
      <c r="AN3037" s="227"/>
      <c r="AO3037" s="227"/>
      <c r="AP3037" s="227"/>
      <c r="AQ3037" s="227"/>
    </row>
    <row r="3038" spans="35:43">
      <c r="AI3038" s="227"/>
      <c r="AJ3038" s="227"/>
      <c r="AK3038" s="227"/>
      <c r="AL3038" s="227"/>
      <c r="AM3038" s="225"/>
      <c r="AN3038" s="227"/>
      <c r="AO3038" s="227"/>
      <c r="AP3038" s="227"/>
      <c r="AQ3038" s="227"/>
    </row>
    <row r="3039" spans="35:43">
      <c r="AI3039" s="227"/>
      <c r="AJ3039" s="227"/>
      <c r="AK3039" s="227"/>
      <c r="AL3039" s="227"/>
      <c r="AM3039" s="225"/>
      <c r="AN3039" s="227"/>
      <c r="AO3039" s="227"/>
      <c r="AP3039" s="227"/>
      <c r="AQ3039" s="227"/>
    </row>
    <row r="3040" spans="35:43">
      <c r="AI3040" s="227"/>
      <c r="AJ3040" s="227"/>
      <c r="AK3040" s="227"/>
      <c r="AL3040" s="227"/>
      <c r="AM3040" s="225"/>
      <c r="AN3040" s="227"/>
      <c r="AO3040" s="227"/>
      <c r="AP3040" s="227"/>
      <c r="AQ3040" s="227"/>
    </row>
    <row r="3041" spans="35:43">
      <c r="AI3041" s="227"/>
      <c r="AJ3041" s="227"/>
      <c r="AK3041" s="227"/>
      <c r="AL3041" s="227"/>
      <c r="AM3041" s="225"/>
      <c r="AN3041" s="227"/>
      <c r="AO3041" s="227"/>
      <c r="AP3041" s="227"/>
      <c r="AQ3041" s="227"/>
    </row>
    <row r="3042" spans="35:43">
      <c r="AI3042" s="227"/>
      <c r="AJ3042" s="227"/>
      <c r="AK3042" s="227"/>
      <c r="AL3042" s="227"/>
      <c r="AM3042" s="225"/>
      <c r="AN3042" s="227"/>
      <c r="AO3042" s="227"/>
      <c r="AP3042" s="227"/>
      <c r="AQ3042" s="227"/>
    </row>
    <row r="3043" spans="35:43">
      <c r="AI3043" s="227"/>
      <c r="AJ3043" s="227"/>
      <c r="AK3043" s="227"/>
      <c r="AL3043" s="227"/>
      <c r="AM3043" s="225"/>
      <c r="AN3043" s="227"/>
      <c r="AO3043" s="227"/>
      <c r="AP3043" s="227"/>
      <c r="AQ3043" s="227"/>
    </row>
    <row r="3044" spans="35:43">
      <c r="AI3044" s="227"/>
      <c r="AJ3044" s="227"/>
      <c r="AK3044" s="227"/>
      <c r="AL3044" s="227"/>
      <c r="AM3044" s="225"/>
      <c r="AN3044" s="227"/>
      <c r="AO3044" s="227"/>
      <c r="AP3044" s="227"/>
      <c r="AQ3044" s="227"/>
    </row>
    <row r="3045" spans="35:43">
      <c r="AI3045" s="227"/>
      <c r="AJ3045" s="227"/>
      <c r="AK3045" s="227"/>
      <c r="AL3045" s="227"/>
      <c r="AM3045" s="225"/>
      <c r="AN3045" s="227"/>
      <c r="AO3045" s="227"/>
      <c r="AP3045" s="227"/>
      <c r="AQ3045" s="227"/>
    </row>
    <row r="3046" spans="35:43">
      <c r="AI3046" s="227"/>
      <c r="AJ3046" s="227"/>
      <c r="AK3046" s="227"/>
      <c r="AL3046" s="227"/>
      <c r="AM3046" s="225"/>
      <c r="AN3046" s="227"/>
      <c r="AO3046" s="227"/>
      <c r="AP3046" s="227"/>
      <c r="AQ3046" s="227"/>
    </row>
    <row r="3047" spans="35:43">
      <c r="AI3047" s="227"/>
      <c r="AJ3047" s="227"/>
      <c r="AK3047" s="227"/>
      <c r="AL3047" s="227"/>
      <c r="AM3047" s="225"/>
      <c r="AN3047" s="227"/>
      <c r="AO3047" s="227"/>
      <c r="AP3047" s="227"/>
      <c r="AQ3047" s="227"/>
    </row>
    <row r="3048" spans="35:43">
      <c r="AI3048" s="227"/>
      <c r="AJ3048" s="227"/>
      <c r="AK3048" s="227"/>
      <c r="AL3048" s="227"/>
      <c r="AM3048" s="225"/>
      <c r="AN3048" s="227"/>
      <c r="AO3048" s="227"/>
      <c r="AP3048" s="227"/>
      <c r="AQ3048" s="227"/>
    </row>
    <row r="3049" spans="35:43">
      <c r="AI3049" s="227"/>
      <c r="AJ3049" s="227"/>
      <c r="AK3049" s="227"/>
      <c r="AL3049" s="227"/>
      <c r="AM3049" s="225"/>
      <c r="AN3049" s="227"/>
      <c r="AO3049" s="227"/>
      <c r="AP3049" s="227"/>
      <c r="AQ3049" s="227"/>
    </row>
    <row r="3050" spans="35:43">
      <c r="AI3050" s="227"/>
      <c r="AJ3050" s="227"/>
      <c r="AK3050" s="227"/>
      <c r="AL3050" s="227"/>
      <c r="AM3050" s="225"/>
      <c r="AN3050" s="227"/>
      <c r="AO3050" s="227"/>
      <c r="AP3050" s="227"/>
      <c r="AQ3050" s="227"/>
    </row>
    <row r="3051" spans="35:43">
      <c r="AI3051" s="227"/>
      <c r="AJ3051" s="227"/>
      <c r="AK3051" s="227"/>
      <c r="AL3051" s="227"/>
      <c r="AM3051" s="225"/>
      <c r="AN3051" s="227"/>
      <c r="AO3051" s="227"/>
      <c r="AP3051" s="227"/>
      <c r="AQ3051" s="227"/>
    </row>
    <row r="3052" spans="35:43">
      <c r="AI3052" s="227"/>
      <c r="AJ3052" s="227"/>
      <c r="AK3052" s="227"/>
      <c r="AL3052" s="227"/>
      <c r="AM3052" s="225"/>
      <c r="AN3052" s="227"/>
      <c r="AO3052" s="227"/>
      <c r="AP3052" s="227"/>
      <c r="AQ3052" s="227"/>
    </row>
    <row r="3053" spans="35:43">
      <c r="AI3053" s="227"/>
      <c r="AJ3053" s="227"/>
      <c r="AK3053" s="227"/>
      <c r="AL3053" s="227"/>
      <c r="AM3053" s="225"/>
      <c r="AN3053" s="227"/>
      <c r="AO3053" s="227"/>
      <c r="AP3053" s="227"/>
      <c r="AQ3053" s="227"/>
    </row>
    <row r="3054" spans="35:43">
      <c r="AI3054" s="227"/>
      <c r="AJ3054" s="227"/>
      <c r="AK3054" s="227"/>
      <c r="AL3054" s="227"/>
      <c r="AM3054" s="225"/>
      <c r="AN3054" s="227"/>
      <c r="AO3054" s="227"/>
      <c r="AP3054" s="227"/>
      <c r="AQ3054" s="227"/>
    </row>
    <row r="3055" spans="35:43">
      <c r="AI3055" s="227"/>
      <c r="AJ3055" s="227"/>
      <c r="AK3055" s="227"/>
      <c r="AL3055" s="227"/>
      <c r="AM3055" s="225"/>
      <c r="AN3055" s="227"/>
      <c r="AO3055" s="227"/>
      <c r="AP3055" s="227"/>
      <c r="AQ3055" s="227"/>
    </row>
    <row r="3056" spans="35:43">
      <c r="AI3056" s="227"/>
      <c r="AJ3056" s="227"/>
      <c r="AK3056" s="227"/>
      <c r="AL3056" s="227"/>
      <c r="AM3056" s="225"/>
      <c r="AN3056" s="227"/>
      <c r="AO3056" s="227"/>
      <c r="AP3056" s="227"/>
      <c r="AQ3056" s="227"/>
    </row>
    <row r="3057" spans="35:43">
      <c r="AI3057" s="227"/>
      <c r="AJ3057" s="227"/>
      <c r="AK3057" s="227"/>
      <c r="AL3057" s="227"/>
      <c r="AM3057" s="225"/>
      <c r="AN3057" s="227"/>
      <c r="AO3057" s="227"/>
      <c r="AP3057" s="227"/>
      <c r="AQ3057" s="227"/>
    </row>
    <row r="3058" spans="35:43">
      <c r="AI3058" s="227"/>
      <c r="AJ3058" s="227"/>
      <c r="AK3058" s="227"/>
      <c r="AL3058" s="227"/>
      <c r="AM3058" s="225"/>
      <c r="AN3058" s="227"/>
      <c r="AO3058" s="227"/>
      <c r="AP3058" s="227"/>
      <c r="AQ3058" s="227"/>
    </row>
    <row r="3059" spans="35:43">
      <c r="AI3059" s="227"/>
      <c r="AJ3059" s="227"/>
      <c r="AK3059" s="227"/>
      <c r="AL3059" s="227"/>
      <c r="AM3059" s="225"/>
      <c r="AN3059" s="227"/>
      <c r="AO3059" s="227"/>
      <c r="AP3059" s="227"/>
      <c r="AQ3059" s="227"/>
    </row>
    <row r="3060" spans="35:43">
      <c r="AI3060" s="227"/>
      <c r="AJ3060" s="227"/>
      <c r="AK3060" s="227"/>
      <c r="AL3060" s="227"/>
      <c r="AM3060" s="225"/>
      <c r="AN3060" s="227"/>
      <c r="AO3060" s="227"/>
      <c r="AP3060" s="227"/>
      <c r="AQ3060" s="227"/>
    </row>
    <row r="3061" spans="35:43">
      <c r="AI3061" s="227"/>
      <c r="AJ3061" s="227"/>
      <c r="AK3061" s="227"/>
      <c r="AL3061" s="227"/>
      <c r="AM3061" s="225"/>
      <c r="AN3061" s="227"/>
      <c r="AO3061" s="227"/>
      <c r="AP3061" s="227"/>
      <c r="AQ3061" s="227"/>
    </row>
    <row r="3062" spans="35:43">
      <c r="AI3062" s="227"/>
      <c r="AJ3062" s="227"/>
      <c r="AK3062" s="227"/>
      <c r="AL3062" s="227"/>
      <c r="AM3062" s="225"/>
      <c r="AN3062" s="227"/>
      <c r="AO3062" s="227"/>
      <c r="AP3062" s="227"/>
      <c r="AQ3062" s="227"/>
    </row>
    <row r="3063" spans="35:43">
      <c r="AI3063" s="227"/>
      <c r="AJ3063" s="227"/>
      <c r="AK3063" s="227"/>
      <c r="AL3063" s="227"/>
      <c r="AM3063" s="225"/>
      <c r="AN3063" s="227"/>
      <c r="AO3063" s="227"/>
      <c r="AP3063" s="227"/>
      <c r="AQ3063" s="227"/>
    </row>
    <row r="3064" spans="35:43">
      <c r="AI3064" s="227"/>
      <c r="AJ3064" s="227"/>
      <c r="AK3064" s="227"/>
      <c r="AL3064" s="227"/>
      <c r="AM3064" s="225"/>
      <c r="AN3064" s="227"/>
      <c r="AO3064" s="227"/>
      <c r="AP3064" s="227"/>
      <c r="AQ3064" s="227"/>
    </row>
    <row r="3065" spans="35:43">
      <c r="AI3065" s="227"/>
      <c r="AJ3065" s="227"/>
      <c r="AK3065" s="227"/>
      <c r="AL3065" s="227"/>
      <c r="AM3065" s="225"/>
      <c r="AN3065" s="227"/>
      <c r="AO3065" s="227"/>
      <c r="AP3065" s="227"/>
      <c r="AQ3065" s="227"/>
    </row>
    <row r="3066" spans="35:43">
      <c r="AI3066" s="227"/>
      <c r="AJ3066" s="227"/>
      <c r="AK3066" s="227"/>
      <c r="AL3066" s="227"/>
      <c r="AM3066" s="225"/>
      <c r="AN3066" s="227"/>
      <c r="AO3066" s="227"/>
      <c r="AP3066" s="227"/>
      <c r="AQ3066" s="227"/>
    </row>
    <row r="3067" spans="35:43">
      <c r="AI3067" s="227"/>
      <c r="AJ3067" s="227"/>
      <c r="AK3067" s="227"/>
      <c r="AL3067" s="227"/>
      <c r="AM3067" s="225"/>
      <c r="AN3067" s="227"/>
      <c r="AO3067" s="227"/>
      <c r="AP3067" s="227"/>
      <c r="AQ3067" s="227"/>
    </row>
    <row r="3068" spans="35:43">
      <c r="AI3068" s="227"/>
      <c r="AJ3068" s="227"/>
      <c r="AK3068" s="227"/>
      <c r="AL3068" s="227"/>
      <c r="AM3068" s="225"/>
      <c r="AN3068" s="227"/>
      <c r="AO3068" s="227"/>
      <c r="AP3068" s="227"/>
      <c r="AQ3068" s="227"/>
    </row>
    <row r="3069" spans="35:43">
      <c r="AI3069" s="227"/>
      <c r="AJ3069" s="227"/>
      <c r="AK3069" s="227"/>
      <c r="AL3069" s="227"/>
      <c r="AM3069" s="225"/>
      <c r="AN3069" s="227"/>
      <c r="AO3069" s="227"/>
      <c r="AP3069" s="227"/>
      <c r="AQ3069" s="227"/>
    </row>
    <row r="3070" spans="35:43">
      <c r="AI3070" s="227"/>
      <c r="AJ3070" s="227"/>
      <c r="AK3070" s="227"/>
      <c r="AL3070" s="227"/>
      <c r="AM3070" s="225"/>
      <c r="AN3070" s="227"/>
      <c r="AO3070" s="227"/>
      <c r="AP3070" s="227"/>
      <c r="AQ3070" s="227"/>
    </row>
    <row r="3071" spans="35:43">
      <c r="AI3071" s="227"/>
      <c r="AJ3071" s="227"/>
      <c r="AK3071" s="227"/>
      <c r="AL3071" s="227"/>
      <c r="AM3071" s="225"/>
      <c r="AN3071" s="227"/>
      <c r="AO3071" s="227"/>
      <c r="AP3071" s="227"/>
      <c r="AQ3071" s="227"/>
    </row>
    <row r="3072" spans="35:43">
      <c r="AI3072" s="227"/>
      <c r="AJ3072" s="227"/>
      <c r="AK3072" s="227"/>
      <c r="AL3072" s="227"/>
      <c r="AM3072" s="225"/>
      <c r="AN3072" s="227"/>
      <c r="AO3072" s="227"/>
      <c r="AP3072" s="227"/>
      <c r="AQ3072" s="227"/>
    </row>
    <row r="3073" spans="35:43">
      <c r="AI3073" s="227"/>
      <c r="AJ3073" s="227"/>
      <c r="AK3073" s="227"/>
      <c r="AL3073" s="227"/>
      <c r="AM3073" s="225"/>
      <c r="AN3073" s="227"/>
      <c r="AO3073" s="227"/>
      <c r="AP3073" s="227"/>
      <c r="AQ3073" s="227"/>
    </row>
    <row r="3074" spans="35:43">
      <c r="AI3074" s="227"/>
      <c r="AJ3074" s="227"/>
      <c r="AK3074" s="227"/>
      <c r="AL3074" s="227"/>
      <c r="AM3074" s="225"/>
      <c r="AN3074" s="227"/>
      <c r="AO3074" s="227"/>
      <c r="AP3074" s="227"/>
      <c r="AQ3074" s="227"/>
    </row>
    <row r="3075" spans="35:43">
      <c r="AI3075" s="227"/>
      <c r="AJ3075" s="227"/>
      <c r="AK3075" s="227"/>
      <c r="AL3075" s="227"/>
      <c r="AM3075" s="225"/>
      <c r="AN3075" s="227"/>
      <c r="AO3075" s="227"/>
      <c r="AP3075" s="227"/>
      <c r="AQ3075" s="227"/>
    </row>
    <row r="3076" spans="35:43">
      <c r="AI3076" s="227"/>
      <c r="AJ3076" s="227"/>
      <c r="AK3076" s="227"/>
      <c r="AL3076" s="227"/>
      <c r="AM3076" s="225"/>
      <c r="AN3076" s="227"/>
      <c r="AO3076" s="227"/>
      <c r="AP3076" s="227"/>
      <c r="AQ3076" s="227"/>
    </row>
    <row r="3077" spans="35:43">
      <c r="AI3077" s="227"/>
      <c r="AJ3077" s="227"/>
      <c r="AK3077" s="227"/>
      <c r="AL3077" s="227"/>
      <c r="AM3077" s="225"/>
      <c r="AN3077" s="227"/>
      <c r="AO3077" s="227"/>
      <c r="AP3077" s="227"/>
      <c r="AQ3077" s="227"/>
    </row>
    <row r="3078" spans="35:43">
      <c r="AI3078" s="227"/>
      <c r="AJ3078" s="227"/>
      <c r="AK3078" s="227"/>
      <c r="AL3078" s="227"/>
      <c r="AM3078" s="225"/>
      <c r="AN3078" s="227"/>
      <c r="AO3078" s="227"/>
      <c r="AP3078" s="227"/>
      <c r="AQ3078" s="227"/>
    </row>
    <row r="3079" spans="35:43">
      <c r="AI3079" s="227"/>
      <c r="AJ3079" s="227"/>
      <c r="AK3079" s="227"/>
      <c r="AL3079" s="227"/>
      <c r="AM3079" s="225"/>
      <c r="AN3079" s="227"/>
      <c r="AO3079" s="227"/>
      <c r="AP3079" s="227"/>
      <c r="AQ3079" s="227"/>
    </row>
    <row r="3080" spans="35:43">
      <c r="AI3080" s="227"/>
      <c r="AJ3080" s="227"/>
      <c r="AK3080" s="227"/>
      <c r="AL3080" s="227"/>
      <c r="AM3080" s="225"/>
      <c r="AN3080" s="227"/>
      <c r="AO3080" s="227"/>
      <c r="AP3080" s="227"/>
      <c r="AQ3080" s="227"/>
    </row>
    <row r="3081" spans="35:43">
      <c r="AI3081" s="227"/>
      <c r="AJ3081" s="227"/>
      <c r="AK3081" s="227"/>
      <c r="AL3081" s="227"/>
      <c r="AM3081" s="225"/>
      <c r="AN3081" s="227"/>
      <c r="AO3081" s="227"/>
      <c r="AP3081" s="227"/>
      <c r="AQ3081" s="227"/>
    </row>
    <row r="3082" spans="35:43">
      <c r="AI3082" s="227"/>
      <c r="AJ3082" s="227"/>
      <c r="AK3082" s="227"/>
      <c r="AL3082" s="227"/>
      <c r="AM3082" s="225"/>
      <c r="AN3082" s="227"/>
      <c r="AO3082" s="227"/>
      <c r="AP3082" s="227"/>
      <c r="AQ3082" s="227"/>
    </row>
    <row r="3083" spans="35:43">
      <c r="AI3083" s="227"/>
      <c r="AJ3083" s="227"/>
      <c r="AK3083" s="227"/>
      <c r="AL3083" s="227"/>
      <c r="AM3083" s="225"/>
      <c r="AN3083" s="227"/>
      <c r="AO3083" s="227"/>
      <c r="AP3083" s="227"/>
      <c r="AQ3083" s="227"/>
    </row>
    <row r="3084" spans="35:43">
      <c r="AI3084" s="227"/>
      <c r="AJ3084" s="227"/>
      <c r="AK3084" s="227"/>
      <c r="AL3084" s="227"/>
      <c r="AM3084" s="225"/>
      <c r="AN3084" s="227"/>
      <c r="AO3084" s="227"/>
      <c r="AP3084" s="227"/>
      <c r="AQ3084" s="227"/>
    </row>
    <row r="3085" spans="35:43">
      <c r="AI3085" s="227"/>
      <c r="AJ3085" s="227"/>
      <c r="AK3085" s="227"/>
      <c r="AL3085" s="227"/>
      <c r="AM3085" s="225"/>
      <c r="AN3085" s="227"/>
      <c r="AO3085" s="227"/>
      <c r="AP3085" s="227"/>
      <c r="AQ3085" s="227"/>
    </row>
    <row r="3086" spans="35:43">
      <c r="AI3086" s="227"/>
      <c r="AJ3086" s="227"/>
      <c r="AK3086" s="227"/>
      <c r="AL3086" s="227"/>
      <c r="AM3086" s="225"/>
      <c r="AN3086" s="227"/>
      <c r="AO3086" s="227"/>
      <c r="AP3086" s="227"/>
      <c r="AQ3086" s="227"/>
    </row>
    <row r="3087" spans="35:43">
      <c r="AI3087" s="227"/>
      <c r="AJ3087" s="227"/>
      <c r="AK3087" s="227"/>
      <c r="AL3087" s="227"/>
      <c r="AM3087" s="225"/>
      <c r="AN3087" s="227"/>
      <c r="AO3087" s="227"/>
      <c r="AP3087" s="227"/>
      <c r="AQ3087" s="227"/>
    </row>
    <row r="3088" spans="35:43">
      <c r="AI3088" s="227"/>
      <c r="AJ3088" s="227"/>
      <c r="AK3088" s="227"/>
      <c r="AL3088" s="227"/>
      <c r="AM3088" s="225"/>
      <c r="AN3088" s="227"/>
      <c r="AO3088" s="227"/>
      <c r="AP3088" s="227"/>
      <c r="AQ3088" s="227"/>
    </row>
    <row r="3089" spans="35:43">
      <c r="AI3089" s="227"/>
      <c r="AJ3089" s="227"/>
      <c r="AK3089" s="227"/>
      <c r="AL3089" s="227"/>
      <c r="AM3089" s="225"/>
      <c r="AN3089" s="227"/>
      <c r="AO3089" s="227"/>
      <c r="AP3089" s="227"/>
      <c r="AQ3089" s="227"/>
    </row>
    <row r="3090" spans="35:43">
      <c r="AI3090" s="227"/>
      <c r="AJ3090" s="227"/>
      <c r="AK3090" s="227"/>
      <c r="AL3090" s="227"/>
      <c r="AM3090" s="225"/>
      <c r="AN3090" s="227"/>
      <c r="AO3090" s="227"/>
      <c r="AP3090" s="227"/>
      <c r="AQ3090" s="227"/>
    </row>
    <row r="3091" spans="35:43">
      <c r="AI3091" s="227"/>
      <c r="AJ3091" s="227"/>
      <c r="AK3091" s="227"/>
      <c r="AL3091" s="227"/>
      <c r="AM3091" s="225"/>
      <c r="AN3091" s="227"/>
      <c r="AO3091" s="227"/>
      <c r="AP3091" s="227"/>
      <c r="AQ3091" s="227"/>
    </row>
    <row r="3092" spans="35:43">
      <c r="AI3092" s="227"/>
      <c r="AJ3092" s="227"/>
      <c r="AK3092" s="227"/>
      <c r="AL3092" s="227"/>
      <c r="AM3092" s="225"/>
      <c r="AN3092" s="227"/>
      <c r="AO3092" s="227"/>
      <c r="AP3092" s="227"/>
      <c r="AQ3092" s="227"/>
    </row>
    <row r="3093" spans="35:43">
      <c r="AI3093" s="227"/>
      <c r="AJ3093" s="227"/>
      <c r="AK3093" s="227"/>
      <c r="AL3093" s="227"/>
      <c r="AM3093" s="225"/>
      <c r="AN3093" s="227"/>
      <c r="AO3093" s="227"/>
      <c r="AP3093" s="227"/>
      <c r="AQ3093" s="227"/>
    </row>
    <row r="3094" spans="35:43">
      <c r="AI3094" s="227"/>
      <c r="AJ3094" s="227"/>
      <c r="AK3094" s="227"/>
      <c r="AL3094" s="227"/>
      <c r="AM3094" s="225"/>
      <c r="AN3094" s="227"/>
      <c r="AO3094" s="227"/>
      <c r="AP3094" s="227"/>
      <c r="AQ3094" s="227"/>
    </row>
    <row r="3095" spans="35:43">
      <c r="AI3095" s="227"/>
      <c r="AJ3095" s="227"/>
      <c r="AK3095" s="227"/>
      <c r="AL3095" s="227"/>
      <c r="AM3095" s="225"/>
      <c r="AN3095" s="227"/>
      <c r="AO3095" s="227"/>
      <c r="AP3095" s="227"/>
      <c r="AQ3095" s="227"/>
    </row>
    <row r="3096" spans="35:43">
      <c r="AI3096" s="227"/>
      <c r="AJ3096" s="227"/>
      <c r="AK3096" s="227"/>
      <c r="AL3096" s="227"/>
      <c r="AM3096" s="225"/>
      <c r="AN3096" s="227"/>
      <c r="AO3096" s="227"/>
      <c r="AP3096" s="227"/>
      <c r="AQ3096" s="227"/>
    </row>
    <row r="3097" spans="35:43">
      <c r="AI3097" s="227"/>
      <c r="AJ3097" s="227"/>
      <c r="AK3097" s="227"/>
      <c r="AL3097" s="227"/>
      <c r="AM3097" s="225"/>
      <c r="AN3097" s="227"/>
      <c r="AO3097" s="227"/>
      <c r="AP3097" s="227"/>
      <c r="AQ3097" s="227"/>
    </row>
    <row r="3098" spans="35:43">
      <c r="AI3098" s="227"/>
      <c r="AJ3098" s="227"/>
      <c r="AK3098" s="227"/>
      <c r="AL3098" s="227"/>
      <c r="AM3098" s="225"/>
      <c r="AN3098" s="227"/>
      <c r="AO3098" s="227"/>
      <c r="AP3098" s="227"/>
      <c r="AQ3098" s="227"/>
    </row>
    <row r="3099" spans="35:43">
      <c r="AI3099" s="227"/>
      <c r="AJ3099" s="227"/>
      <c r="AK3099" s="227"/>
      <c r="AL3099" s="227"/>
      <c r="AM3099" s="225"/>
      <c r="AN3099" s="227"/>
      <c r="AO3099" s="227"/>
      <c r="AP3099" s="227"/>
      <c r="AQ3099" s="227"/>
    </row>
    <row r="3100" spans="35:43">
      <c r="AI3100" s="227"/>
      <c r="AJ3100" s="227"/>
      <c r="AK3100" s="227"/>
      <c r="AL3100" s="227"/>
      <c r="AM3100" s="225"/>
      <c r="AN3100" s="227"/>
      <c r="AO3100" s="227"/>
      <c r="AP3100" s="227"/>
      <c r="AQ3100" s="227"/>
    </row>
    <row r="3101" spans="35:43">
      <c r="AI3101" s="227"/>
      <c r="AJ3101" s="227"/>
      <c r="AK3101" s="227"/>
      <c r="AL3101" s="227"/>
      <c r="AM3101" s="225"/>
      <c r="AN3101" s="227"/>
      <c r="AO3101" s="227"/>
      <c r="AP3101" s="227"/>
      <c r="AQ3101" s="227"/>
    </row>
    <row r="3102" spans="35:43">
      <c r="AI3102" s="227"/>
      <c r="AJ3102" s="227"/>
      <c r="AK3102" s="227"/>
      <c r="AL3102" s="227"/>
      <c r="AM3102" s="225"/>
      <c r="AN3102" s="227"/>
      <c r="AO3102" s="227"/>
      <c r="AP3102" s="227"/>
      <c r="AQ3102" s="227"/>
    </row>
    <row r="3103" spans="35:43">
      <c r="AI3103" s="227"/>
      <c r="AJ3103" s="227"/>
      <c r="AK3103" s="227"/>
      <c r="AL3103" s="227"/>
      <c r="AM3103" s="225"/>
      <c r="AN3103" s="227"/>
      <c r="AO3103" s="227"/>
      <c r="AP3103" s="227"/>
      <c r="AQ3103" s="227"/>
    </row>
    <row r="3104" spans="35:43">
      <c r="AI3104" s="227"/>
      <c r="AJ3104" s="227"/>
      <c r="AK3104" s="227"/>
      <c r="AL3104" s="227"/>
      <c r="AM3104" s="225"/>
      <c r="AN3104" s="227"/>
      <c r="AO3104" s="227"/>
      <c r="AP3104" s="227"/>
      <c r="AQ3104" s="227"/>
    </row>
    <row r="3105" spans="35:43">
      <c r="AI3105" s="227"/>
      <c r="AJ3105" s="227"/>
      <c r="AK3105" s="227"/>
      <c r="AL3105" s="227"/>
      <c r="AM3105" s="225"/>
      <c r="AN3105" s="227"/>
      <c r="AO3105" s="227"/>
      <c r="AP3105" s="227"/>
      <c r="AQ3105" s="227"/>
    </row>
    <row r="3106" spans="35:43">
      <c r="AI3106" s="227"/>
      <c r="AJ3106" s="227"/>
      <c r="AK3106" s="227"/>
      <c r="AL3106" s="227"/>
      <c r="AM3106" s="225"/>
      <c r="AN3106" s="227"/>
      <c r="AO3106" s="227"/>
      <c r="AP3106" s="227"/>
      <c r="AQ3106" s="227"/>
    </row>
    <row r="3107" spans="35:43">
      <c r="AI3107" s="227"/>
      <c r="AJ3107" s="227"/>
      <c r="AK3107" s="227"/>
      <c r="AL3107" s="227"/>
      <c r="AM3107" s="225"/>
      <c r="AN3107" s="227"/>
      <c r="AO3107" s="227"/>
      <c r="AP3107" s="227"/>
      <c r="AQ3107" s="227"/>
    </row>
    <row r="3108" spans="35:43">
      <c r="AI3108" s="227"/>
      <c r="AJ3108" s="227"/>
      <c r="AK3108" s="227"/>
      <c r="AL3108" s="227"/>
      <c r="AM3108" s="225"/>
      <c r="AN3108" s="227"/>
      <c r="AO3108" s="227"/>
      <c r="AP3108" s="227"/>
      <c r="AQ3108" s="227"/>
    </row>
    <row r="3109" spans="35:43">
      <c r="AI3109" s="227"/>
      <c r="AJ3109" s="227"/>
      <c r="AK3109" s="227"/>
      <c r="AL3109" s="227"/>
      <c r="AM3109" s="225"/>
      <c r="AN3109" s="227"/>
      <c r="AO3109" s="227"/>
      <c r="AP3109" s="227"/>
      <c r="AQ3109" s="227"/>
    </row>
    <row r="3110" spans="35:43">
      <c r="AI3110" s="227"/>
      <c r="AJ3110" s="227"/>
      <c r="AK3110" s="227"/>
      <c r="AL3110" s="227"/>
      <c r="AM3110" s="225"/>
      <c r="AN3110" s="227"/>
      <c r="AO3110" s="227"/>
      <c r="AP3110" s="227"/>
      <c r="AQ3110" s="227"/>
    </row>
    <row r="3111" spans="35:43">
      <c r="AI3111" s="227"/>
      <c r="AJ3111" s="227"/>
      <c r="AK3111" s="227"/>
      <c r="AL3111" s="227"/>
      <c r="AM3111" s="225"/>
      <c r="AN3111" s="227"/>
      <c r="AO3111" s="227"/>
      <c r="AP3111" s="227"/>
      <c r="AQ3111" s="227"/>
    </row>
    <row r="3112" spans="35:43">
      <c r="AI3112" s="227"/>
      <c r="AJ3112" s="227"/>
      <c r="AK3112" s="227"/>
      <c r="AL3112" s="227"/>
      <c r="AM3112" s="225"/>
      <c r="AN3112" s="227"/>
      <c r="AO3112" s="227"/>
      <c r="AP3112" s="227"/>
      <c r="AQ3112" s="227"/>
    </row>
    <row r="3113" spans="35:43">
      <c r="AI3113" s="227"/>
      <c r="AJ3113" s="227"/>
      <c r="AK3113" s="227"/>
      <c r="AL3113" s="227"/>
      <c r="AM3113" s="225"/>
      <c r="AN3113" s="227"/>
      <c r="AO3113" s="227"/>
      <c r="AP3113" s="227"/>
      <c r="AQ3113" s="227"/>
    </row>
    <row r="3114" spans="35:43">
      <c r="AI3114" s="227"/>
      <c r="AJ3114" s="227"/>
      <c r="AK3114" s="227"/>
      <c r="AL3114" s="227"/>
      <c r="AM3114" s="225"/>
      <c r="AN3114" s="227"/>
      <c r="AO3114" s="227"/>
      <c r="AP3114" s="227"/>
      <c r="AQ3114" s="227"/>
    </row>
    <row r="3115" spans="35:43">
      <c r="AI3115" s="227"/>
      <c r="AJ3115" s="227"/>
      <c r="AK3115" s="227"/>
      <c r="AL3115" s="227"/>
      <c r="AM3115" s="225"/>
      <c r="AN3115" s="227"/>
      <c r="AO3115" s="227"/>
      <c r="AP3115" s="227"/>
      <c r="AQ3115" s="227"/>
    </row>
    <row r="3116" spans="35:43">
      <c r="AI3116" s="227"/>
      <c r="AJ3116" s="227"/>
      <c r="AK3116" s="227"/>
      <c r="AL3116" s="227"/>
      <c r="AM3116" s="225"/>
      <c r="AN3116" s="227"/>
      <c r="AO3116" s="227"/>
      <c r="AP3116" s="227"/>
      <c r="AQ3116" s="227"/>
    </row>
    <row r="3117" spans="35:43">
      <c r="AI3117" s="227"/>
      <c r="AJ3117" s="227"/>
      <c r="AK3117" s="227"/>
      <c r="AL3117" s="227"/>
      <c r="AM3117" s="225"/>
      <c r="AN3117" s="227"/>
      <c r="AO3117" s="227"/>
      <c r="AP3117" s="227"/>
      <c r="AQ3117" s="227"/>
    </row>
    <row r="3118" spans="35:43">
      <c r="AI3118" s="227"/>
      <c r="AJ3118" s="227"/>
      <c r="AK3118" s="227"/>
      <c r="AL3118" s="227"/>
      <c r="AM3118" s="225"/>
      <c r="AN3118" s="227"/>
      <c r="AO3118" s="227"/>
      <c r="AP3118" s="227"/>
      <c r="AQ3118" s="227"/>
    </row>
    <row r="3119" spans="35:43">
      <c r="AI3119" s="227"/>
      <c r="AJ3119" s="227"/>
      <c r="AK3119" s="227"/>
      <c r="AL3119" s="227"/>
      <c r="AM3119" s="225"/>
      <c r="AN3119" s="227"/>
      <c r="AO3119" s="227"/>
      <c r="AP3119" s="227"/>
      <c r="AQ3119" s="227"/>
    </row>
    <row r="3120" spans="35:43">
      <c r="AI3120" s="227"/>
      <c r="AJ3120" s="227"/>
      <c r="AK3120" s="227"/>
      <c r="AL3120" s="227"/>
      <c r="AM3120" s="225"/>
      <c r="AN3120" s="227"/>
      <c r="AO3120" s="227"/>
      <c r="AP3120" s="227"/>
      <c r="AQ3120" s="227"/>
    </row>
    <row r="3121" spans="35:43">
      <c r="AI3121" s="227"/>
      <c r="AJ3121" s="227"/>
      <c r="AK3121" s="227"/>
      <c r="AL3121" s="227"/>
      <c r="AM3121" s="225"/>
      <c r="AN3121" s="227"/>
      <c r="AO3121" s="227"/>
      <c r="AP3121" s="227"/>
      <c r="AQ3121" s="227"/>
    </row>
    <row r="3122" spans="35:43">
      <c r="AI3122" s="227"/>
      <c r="AJ3122" s="227"/>
      <c r="AK3122" s="227"/>
      <c r="AL3122" s="227"/>
      <c r="AM3122" s="225"/>
      <c r="AN3122" s="227"/>
      <c r="AO3122" s="227"/>
      <c r="AP3122" s="227"/>
      <c r="AQ3122" s="227"/>
    </row>
    <row r="3123" spans="35:43">
      <c r="AI3123" s="227"/>
      <c r="AJ3123" s="227"/>
      <c r="AK3123" s="227"/>
      <c r="AL3123" s="227"/>
      <c r="AM3123" s="225"/>
      <c r="AN3123" s="227"/>
      <c r="AO3123" s="227"/>
      <c r="AP3123" s="227"/>
      <c r="AQ3123" s="227"/>
    </row>
    <row r="3124" spans="35:43">
      <c r="AI3124" s="227"/>
      <c r="AJ3124" s="227"/>
      <c r="AK3124" s="227"/>
      <c r="AL3124" s="227"/>
      <c r="AM3124" s="225"/>
      <c r="AN3124" s="227"/>
      <c r="AO3124" s="227"/>
      <c r="AP3124" s="227"/>
      <c r="AQ3124" s="227"/>
    </row>
    <row r="3125" spans="35:43">
      <c r="AI3125" s="227"/>
      <c r="AJ3125" s="227"/>
      <c r="AK3125" s="227"/>
      <c r="AL3125" s="227"/>
      <c r="AM3125" s="225"/>
      <c r="AN3125" s="227"/>
      <c r="AO3125" s="227"/>
      <c r="AP3125" s="227"/>
      <c r="AQ3125" s="227"/>
    </row>
    <row r="3126" spans="35:43">
      <c r="AI3126" s="227"/>
      <c r="AJ3126" s="227"/>
      <c r="AK3126" s="227"/>
      <c r="AL3126" s="227"/>
      <c r="AM3126" s="225"/>
      <c r="AN3126" s="227"/>
      <c r="AO3126" s="227"/>
      <c r="AP3126" s="227"/>
      <c r="AQ3126" s="227"/>
    </row>
    <row r="3127" spans="35:43">
      <c r="AI3127" s="227"/>
      <c r="AJ3127" s="227"/>
      <c r="AK3127" s="227"/>
      <c r="AL3127" s="227"/>
      <c r="AM3127" s="225"/>
      <c r="AN3127" s="227"/>
      <c r="AO3127" s="227"/>
      <c r="AP3127" s="227"/>
      <c r="AQ3127" s="227"/>
    </row>
    <row r="3128" spans="35:43">
      <c r="AI3128" s="227"/>
      <c r="AJ3128" s="227"/>
      <c r="AK3128" s="227"/>
      <c r="AL3128" s="227"/>
      <c r="AM3128" s="225"/>
      <c r="AN3128" s="227"/>
      <c r="AO3128" s="227"/>
      <c r="AP3128" s="227"/>
      <c r="AQ3128" s="227"/>
    </row>
    <row r="3129" spans="35:43">
      <c r="AI3129" s="227"/>
      <c r="AJ3129" s="227"/>
      <c r="AK3129" s="227"/>
      <c r="AL3129" s="227"/>
      <c r="AM3129" s="225"/>
      <c r="AN3129" s="227"/>
      <c r="AO3129" s="227"/>
      <c r="AP3129" s="227"/>
      <c r="AQ3129" s="227"/>
    </row>
    <row r="3130" spans="35:43">
      <c r="AI3130" s="227"/>
      <c r="AJ3130" s="227"/>
      <c r="AK3130" s="227"/>
      <c r="AL3130" s="227"/>
      <c r="AM3130" s="225"/>
      <c r="AN3130" s="227"/>
      <c r="AO3130" s="227"/>
      <c r="AP3130" s="227"/>
      <c r="AQ3130" s="227"/>
    </row>
    <row r="3131" spans="35:43">
      <c r="AI3131" s="227"/>
      <c r="AJ3131" s="227"/>
      <c r="AK3131" s="227"/>
      <c r="AL3131" s="227"/>
      <c r="AM3131" s="225"/>
      <c r="AN3131" s="227"/>
      <c r="AO3131" s="227"/>
      <c r="AP3131" s="227"/>
      <c r="AQ3131" s="227"/>
    </row>
    <row r="3132" spans="35:43">
      <c r="AI3132" s="227"/>
      <c r="AJ3132" s="227"/>
      <c r="AK3132" s="227"/>
      <c r="AL3132" s="227"/>
      <c r="AM3132" s="225"/>
      <c r="AN3132" s="227"/>
      <c r="AO3132" s="227"/>
      <c r="AP3132" s="227"/>
      <c r="AQ3132" s="227"/>
    </row>
    <row r="3133" spans="35:43">
      <c r="AI3133" s="227"/>
      <c r="AJ3133" s="227"/>
      <c r="AK3133" s="227"/>
      <c r="AL3133" s="227"/>
      <c r="AM3133" s="225"/>
      <c r="AN3133" s="227"/>
      <c r="AO3133" s="227"/>
      <c r="AP3133" s="227"/>
      <c r="AQ3133" s="227"/>
    </row>
    <row r="3134" spans="35:43">
      <c r="AI3134" s="227"/>
      <c r="AJ3134" s="227"/>
      <c r="AK3134" s="227"/>
      <c r="AL3134" s="227"/>
      <c r="AM3134" s="225"/>
      <c r="AN3134" s="227"/>
      <c r="AO3134" s="227"/>
      <c r="AP3134" s="227"/>
      <c r="AQ3134" s="227"/>
    </row>
    <row r="3135" spans="35:43">
      <c r="AI3135" s="227"/>
      <c r="AJ3135" s="227"/>
      <c r="AK3135" s="227"/>
      <c r="AL3135" s="227"/>
      <c r="AM3135" s="225"/>
      <c r="AN3135" s="227"/>
      <c r="AO3135" s="227"/>
      <c r="AP3135" s="227"/>
      <c r="AQ3135" s="227"/>
    </row>
    <row r="3136" spans="35:43">
      <c r="AI3136" s="227"/>
      <c r="AJ3136" s="227"/>
      <c r="AK3136" s="227"/>
      <c r="AL3136" s="227"/>
      <c r="AM3136" s="225"/>
      <c r="AN3136" s="227"/>
      <c r="AO3136" s="227"/>
      <c r="AP3136" s="227"/>
      <c r="AQ3136" s="227"/>
    </row>
    <row r="3137" spans="35:43">
      <c r="AI3137" s="227"/>
      <c r="AJ3137" s="227"/>
      <c r="AK3137" s="227"/>
      <c r="AL3137" s="227"/>
      <c r="AM3137" s="225"/>
      <c r="AN3137" s="227"/>
      <c r="AO3137" s="227"/>
      <c r="AP3137" s="227"/>
      <c r="AQ3137" s="227"/>
    </row>
    <row r="3138" spans="35:43">
      <c r="AI3138" s="227"/>
      <c r="AJ3138" s="227"/>
      <c r="AK3138" s="227"/>
      <c r="AL3138" s="227"/>
      <c r="AM3138" s="225"/>
      <c r="AN3138" s="227"/>
      <c r="AO3138" s="227"/>
      <c r="AP3138" s="227"/>
      <c r="AQ3138" s="227"/>
    </row>
    <row r="3139" spans="35:43">
      <c r="AI3139" s="227"/>
      <c r="AJ3139" s="227"/>
      <c r="AK3139" s="227"/>
      <c r="AL3139" s="227"/>
      <c r="AM3139" s="225"/>
      <c r="AN3139" s="227"/>
      <c r="AO3139" s="227"/>
      <c r="AP3139" s="227"/>
      <c r="AQ3139" s="227"/>
    </row>
    <row r="3140" spans="35:43">
      <c r="AI3140" s="227"/>
      <c r="AJ3140" s="227"/>
      <c r="AK3140" s="227"/>
      <c r="AL3140" s="227"/>
      <c r="AM3140" s="225"/>
      <c r="AN3140" s="227"/>
      <c r="AO3140" s="227"/>
      <c r="AP3140" s="227"/>
      <c r="AQ3140" s="227"/>
    </row>
    <row r="3141" spans="35:43">
      <c r="AI3141" s="227"/>
      <c r="AJ3141" s="227"/>
      <c r="AK3141" s="227"/>
      <c r="AL3141" s="227"/>
      <c r="AM3141" s="225"/>
      <c r="AN3141" s="227"/>
      <c r="AO3141" s="227"/>
      <c r="AP3141" s="227"/>
      <c r="AQ3141" s="227"/>
    </row>
    <row r="3142" spans="35:43">
      <c r="AI3142" s="227"/>
      <c r="AJ3142" s="227"/>
      <c r="AK3142" s="227"/>
      <c r="AL3142" s="227"/>
      <c r="AM3142" s="225"/>
      <c r="AN3142" s="227"/>
      <c r="AO3142" s="227"/>
      <c r="AP3142" s="227"/>
      <c r="AQ3142" s="227"/>
    </row>
    <row r="3143" spans="35:43">
      <c r="AI3143" s="227"/>
      <c r="AJ3143" s="227"/>
      <c r="AK3143" s="227"/>
      <c r="AL3143" s="227"/>
      <c r="AM3143" s="225"/>
      <c r="AN3143" s="227"/>
      <c r="AO3143" s="227"/>
      <c r="AP3143" s="227"/>
      <c r="AQ3143" s="227"/>
    </row>
    <row r="3144" spans="35:43">
      <c r="AI3144" s="227"/>
      <c r="AJ3144" s="227"/>
      <c r="AK3144" s="227"/>
      <c r="AL3144" s="227"/>
      <c r="AM3144" s="225"/>
      <c r="AN3144" s="227"/>
      <c r="AO3144" s="227"/>
      <c r="AP3144" s="227"/>
      <c r="AQ3144" s="227"/>
    </row>
    <row r="3145" spans="35:43">
      <c r="AI3145" s="227"/>
      <c r="AJ3145" s="227"/>
      <c r="AK3145" s="227"/>
      <c r="AL3145" s="227"/>
      <c r="AM3145" s="225"/>
      <c r="AN3145" s="227"/>
      <c r="AO3145" s="227"/>
      <c r="AP3145" s="227"/>
      <c r="AQ3145" s="227"/>
    </row>
    <row r="3146" spans="35:43">
      <c r="AI3146" s="227"/>
      <c r="AJ3146" s="227"/>
      <c r="AK3146" s="227"/>
      <c r="AL3146" s="227"/>
      <c r="AM3146" s="225"/>
      <c r="AN3146" s="227"/>
      <c r="AO3146" s="227"/>
      <c r="AP3146" s="227"/>
      <c r="AQ3146" s="227"/>
    </row>
    <row r="3147" spans="35:43">
      <c r="AI3147" s="227"/>
      <c r="AJ3147" s="227"/>
      <c r="AK3147" s="227"/>
      <c r="AL3147" s="227"/>
      <c r="AM3147" s="225"/>
      <c r="AN3147" s="227"/>
      <c r="AO3147" s="227"/>
      <c r="AP3147" s="227"/>
      <c r="AQ3147" s="227"/>
    </row>
    <row r="3148" spans="35:43">
      <c r="AI3148" s="227"/>
      <c r="AJ3148" s="227"/>
      <c r="AK3148" s="227"/>
      <c r="AL3148" s="227"/>
      <c r="AM3148" s="225"/>
      <c r="AN3148" s="227"/>
      <c r="AO3148" s="227"/>
      <c r="AP3148" s="227"/>
      <c r="AQ3148" s="227"/>
    </row>
    <row r="3149" spans="35:43">
      <c r="AI3149" s="227"/>
      <c r="AJ3149" s="227"/>
      <c r="AK3149" s="227"/>
      <c r="AL3149" s="227"/>
      <c r="AM3149" s="225"/>
      <c r="AN3149" s="227"/>
      <c r="AO3149" s="227"/>
      <c r="AP3149" s="227"/>
      <c r="AQ3149" s="227"/>
    </row>
    <row r="3150" spans="35:43">
      <c r="AI3150" s="227"/>
      <c r="AJ3150" s="227"/>
      <c r="AK3150" s="227"/>
      <c r="AL3150" s="227"/>
      <c r="AM3150" s="225"/>
      <c r="AN3150" s="227"/>
      <c r="AO3150" s="227"/>
      <c r="AP3150" s="227"/>
      <c r="AQ3150" s="227"/>
    </row>
    <row r="3151" spans="35:43">
      <c r="AI3151" s="227"/>
      <c r="AJ3151" s="227"/>
      <c r="AK3151" s="227"/>
      <c r="AL3151" s="227"/>
      <c r="AM3151" s="225"/>
      <c r="AN3151" s="227"/>
      <c r="AO3151" s="227"/>
      <c r="AP3151" s="227"/>
      <c r="AQ3151" s="227"/>
    </row>
    <row r="3152" spans="35:43">
      <c r="AI3152" s="227"/>
      <c r="AJ3152" s="227"/>
      <c r="AK3152" s="227"/>
      <c r="AL3152" s="227"/>
      <c r="AM3152" s="225"/>
      <c r="AN3152" s="227"/>
      <c r="AO3152" s="227"/>
      <c r="AP3152" s="227"/>
      <c r="AQ3152" s="227"/>
    </row>
    <row r="3153" spans="35:43">
      <c r="AI3153" s="227"/>
      <c r="AJ3153" s="227"/>
      <c r="AK3153" s="227"/>
      <c r="AL3153" s="227"/>
      <c r="AM3153" s="225"/>
      <c r="AN3153" s="227"/>
      <c r="AO3153" s="227"/>
      <c r="AP3153" s="227"/>
      <c r="AQ3153" s="227"/>
    </row>
    <row r="3154" spans="35:43">
      <c r="AI3154" s="227"/>
      <c r="AJ3154" s="227"/>
      <c r="AK3154" s="227"/>
      <c r="AL3154" s="227"/>
      <c r="AM3154" s="225"/>
      <c r="AN3154" s="227"/>
      <c r="AO3154" s="227"/>
      <c r="AP3154" s="227"/>
      <c r="AQ3154" s="227"/>
    </row>
    <row r="3155" spans="35:43">
      <c r="AI3155" s="227"/>
      <c r="AJ3155" s="227"/>
      <c r="AK3155" s="227"/>
      <c r="AL3155" s="227"/>
      <c r="AM3155" s="225"/>
      <c r="AN3155" s="227"/>
      <c r="AO3155" s="227"/>
      <c r="AP3155" s="227"/>
      <c r="AQ3155" s="227"/>
    </row>
    <row r="3156" spans="35:43">
      <c r="AI3156" s="227"/>
      <c r="AJ3156" s="227"/>
      <c r="AK3156" s="227"/>
      <c r="AL3156" s="227"/>
      <c r="AM3156" s="225"/>
      <c r="AN3156" s="227"/>
      <c r="AO3156" s="227"/>
      <c r="AP3156" s="227"/>
      <c r="AQ3156" s="227"/>
    </row>
    <row r="3157" spans="35:43">
      <c r="AI3157" s="227"/>
      <c r="AJ3157" s="227"/>
      <c r="AK3157" s="227"/>
      <c r="AL3157" s="227"/>
      <c r="AM3157" s="225"/>
      <c r="AN3157" s="227"/>
      <c r="AO3157" s="227"/>
      <c r="AP3157" s="227"/>
      <c r="AQ3157" s="227"/>
    </row>
    <row r="3158" spans="35:43">
      <c r="AI3158" s="227"/>
      <c r="AJ3158" s="227"/>
      <c r="AK3158" s="227"/>
      <c r="AL3158" s="227"/>
      <c r="AM3158" s="225"/>
      <c r="AN3158" s="227"/>
      <c r="AO3158" s="227"/>
      <c r="AP3158" s="227"/>
      <c r="AQ3158" s="227"/>
    </row>
    <row r="3159" spans="35:43">
      <c r="AI3159" s="227"/>
      <c r="AJ3159" s="227"/>
      <c r="AK3159" s="227"/>
      <c r="AL3159" s="227"/>
      <c r="AM3159" s="225"/>
      <c r="AN3159" s="227"/>
      <c r="AO3159" s="227"/>
      <c r="AP3159" s="227"/>
      <c r="AQ3159" s="227"/>
    </row>
    <row r="3160" spans="35:43">
      <c r="AI3160" s="227"/>
      <c r="AJ3160" s="227"/>
      <c r="AK3160" s="227"/>
      <c r="AL3160" s="227"/>
      <c r="AM3160" s="225"/>
      <c r="AN3160" s="227"/>
      <c r="AO3160" s="227"/>
      <c r="AP3160" s="227"/>
      <c r="AQ3160" s="227"/>
    </row>
    <row r="3161" spans="35:43">
      <c r="AI3161" s="227"/>
      <c r="AJ3161" s="227"/>
      <c r="AK3161" s="227"/>
      <c r="AL3161" s="227"/>
      <c r="AM3161" s="225"/>
      <c r="AN3161" s="227"/>
      <c r="AO3161" s="227"/>
      <c r="AP3161" s="227"/>
      <c r="AQ3161" s="227"/>
    </row>
    <row r="3162" spans="35:43">
      <c r="AI3162" s="227"/>
      <c r="AJ3162" s="227"/>
      <c r="AK3162" s="227"/>
      <c r="AL3162" s="227"/>
      <c r="AM3162" s="225"/>
      <c r="AN3162" s="227"/>
      <c r="AO3162" s="227"/>
      <c r="AP3162" s="227"/>
      <c r="AQ3162" s="227"/>
    </row>
    <row r="3163" spans="35:43">
      <c r="AI3163" s="227"/>
      <c r="AJ3163" s="227"/>
      <c r="AK3163" s="227"/>
      <c r="AL3163" s="227"/>
      <c r="AM3163" s="225"/>
      <c r="AN3163" s="227"/>
      <c r="AO3163" s="227"/>
      <c r="AP3163" s="227"/>
      <c r="AQ3163" s="227"/>
    </row>
    <row r="3164" spans="35:43">
      <c r="AI3164" s="227"/>
      <c r="AJ3164" s="227"/>
      <c r="AK3164" s="227"/>
      <c r="AL3164" s="227"/>
      <c r="AM3164" s="225"/>
      <c r="AN3164" s="227"/>
      <c r="AO3164" s="227"/>
      <c r="AP3164" s="227"/>
      <c r="AQ3164" s="227"/>
    </row>
    <row r="3165" spans="35:43">
      <c r="AI3165" s="227"/>
      <c r="AJ3165" s="227"/>
      <c r="AK3165" s="227"/>
      <c r="AL3165" s="227"/>
      <c r="AM3165" s="225"/>
      <c r="AN3165" s="227"/>
      <c r="AO3165" s="227"/>
      <c r="AP3165" s="227"/>
      <c r="AQ3165" s="227"/>
    </row>
    <row r="3166" spans="35:43">
      <c r="AI3166" s="227"/>
      <c r="AJ3166" s="227"/>
      <c r="AK3166" s="227"/>
      <c r="AL3166" s="227"/>
      <c r="AM3166" s="225"/>
      <c r="AN3166" s="227"/>
      <c r="AO3166" s="227"/>
      <c r="AP3166" s="227"/>
      <c r="AQ3166" s="227"/>
    </row>
    <row r="3167" spans="35:43">
      <c r="AI3167" s="227"/>
      <c r="AJ3167" s="227"/>
      <c r="AK3167" s="227"/>
      <c r="AL3167" s="227"/>
      <c r="AM3167" s="225"/>
      <c r="AN3167" s="227"/>
      <c r="AO3167" s="227"/>
      <c r="AP3167" s="227"/>
      <c r="AQ3167" s="227"/>
    </row>
    <row r="3168" spans="35:43">
      <c r="AI3168" s="227"/>
      <c r="AJ3168" s="227"/>
      <c r="AK3168" s="227"/>
      <c r="AL3168" s="227"/>
      <c r="AM3168" s="225"/>
      <c r="AN3168" s="227"/>
      <c r="AO3168" s="227"/>
      <c r="AP3168" s="227"/>
      <c r="AQ3168" s="227"/>
    </row>
    <row r="3169" spans="35:43">
      <c r="AI3169" s="227"/>
      <c r="AJ3169" s="227"/>
      <c r="AK3169" s="227"/>
      <c r="AL3169" s="227"/>
      <c r="AM3169" s="225"/>
      <c r="AN3169" s="227"/>
      <c r="AO3169" s="227"/>
      <c r="AP3169" s="227"/>
      <c r="AQ3169" s="227"/>
    </row>
    <row r="3170" spans="35:43">
      <c r="AI3170" s="227"/>
      <c r="AJ3170" s="227"/>
      <c r="AK3170" s="227"/>
      <c r="AL3170" s="227"/>
      <c r="AM3170" s="225"/>
      <c r="AN3170" s="227"/>
      <c r="AO3170" s="227"/>
      <c r="AP3170" s="227"/>
      <c r="AQ3170" s="227"/>
    </row>
    <row r="3171" spans="35:43">
      <c r="AI3171" s="227"/>
      <c r="AJ3171" s="227"/>
      <c r="AK3171" s="227"/>
      <c r="AL3171" s="227"/>
      <c r="AM3171" s="225"/>
      <c r="AN3171" s="227"/>
      <c r="AO3171" s="227"/>
      <c r="AP3171" s="227"/>
      <c r="AQ3171" s="227"/>
    </row>
    <row r="3172" spans="35:43">
      <c r="AI3172" s="227"/>
      <c r="AJ3172" s="227"/>
      <c r="AK3172" s="227"/>
      <c r="AL3172" s="227"/>
      <c r="AM3172" s="225"/>
      <c r="AN3172" s="227"/>
      <c r="AO3172" s="227"/>
      <c r="AP3172" s="227"/>
      <c r="AQ3172" s="227"/>
    </row>
    <row r="3173" spans="35:43">
      <c r="AI3173" s="227"/>
      <c r="AJ3173" s="227"/>
      <c r="AK3173" s="227"/>
      <c r="AL3173" s="227"/>
      <c r="AM3173" s="225"/>
      <c r="AN3173" s="227"/>
      <c r="AO3173" s="227"/>
      <c r="AP3173" s="227"/>
      <c r="AQ3173" s="227"/>
    </row>
    <row r="3174" spans="35:43">
      <c r="AI3174" s="227"/>
      <c r="AJ3174" s="227"/>
      <c r="AK3174" s="227"/>
      <c r="AL3174" s="227"/>
      <c r="AM3174" s="225"/>
      <c r="AN3174" s="227"/>
      <c r="AO3174" s="227"/>
      <c r="AP3174" s="227"/>
      <c r="AQ3174" s="227"/>
    </row>
    <row r="3175" spans="35:43">
      <c r="AI3175" s="227"/>
      <c r="AJ3175" s="227"/>
      <c r="AK3175" s="227"/>
      <c r="AL3175" s="227"/>
      <c r="AM3175" s="225"/>
      <c r="AN3175" s="227"/>
      <c r="AO3175" s="227"/>
      <c r="AP3175" s="227"/>
      <c r="AQ3175" s="227"/>
    </row>
    <row r="3176" spans="35:43">
      <c r="AI3176" s="227"/>
      <c r="AJ3176" s="227"/>
      <c r="AK3176" s="227"/>
      <c r="AL3176" s="227"/>
      <c r="AM3176" s="225"/>
      <c r="AN3176" s="227"/>
      <c r="AO3176" s="227"/>
      <c r="AP3176" s="227"/>
      <c r="AQ3176" s="227"/>
    </row>
    <row r="3177" spans="35:43">
      <c r="AI3177" s="227"/>
      <c r="AJ3177" s="227"/>
      <c r="AK3177" s="227"/>
      <c r="AL3177" s="227"/>
      <c r="AM3177" s="225"/>
      <c r="AN3177" s="227"/>
      <c r="AO3177" s="227"/>
      <c r="AP3177" s="227"/>
      <c r="AQ3177" s="227"/>
    </row>
    <row r="3178" spans="35:43">
      <c r="AI3178" s="227"/>
      <c r="AJ3178" s="227"/>
      <c r="AK3178" s="227"/>
      <c r="AL3178" s="227"/>
      <c r="AM3178" s="225"/>
      <c r="AN3178" s="227"/>
      <c r="AO3178" s="227"/>
      <c r="AP3178" s="227"/>
      <c r="AQ3178" s="227"/>
    </row>
    <row r="3179" spans="35:43">
      <c r="AI3179" s="227"/>
      <c r="AJ3179" s="227"/>
      <c r="AK3179" s="227"/>
      <c r="AL3179" s="227"/>
      <c r="AM3179" s="225"/>
      <c r="AN3179" s="227"/>
      <c r="AO3179" s="227"/>
      <c r="AP3179" s="227"/>
      <c r="AQ3179" s="227"/>
    </row>
    <row r="3180" spans="35:43">
      <c r="AI3180" s="227"/>
      <c r="AJ3180" s="227"/>
      <c r="AK3180" s="227"/>
      <c r="AL3180" s="227"/>
      <c r="AM3180" s="225"/>
      <c r="AN3180" s="227"/>
      <c r="AO3180" s="227"/>
      <c r="AP3180" s="227"/>
      <c r="AQ3180" s="227"/>
    </row>
    <row r="3181" spans="35:43">
      <c r="AI3181" s="227"/>
      <c r="AJ3181" s="227"/>
      <c r="AK3181" s="227"/>
      <c r="AL3181" s="227"/>
      <c r="AM3181" s="225"/>
      <c r="AN3181" s="227"/>
      <c r="AO3181" s="227"/>
      <c r="AP3181" s="227"/>
      <c r="AQ3181" s="227"/>
    </row>
    <row r="3182" spans="35:43">
      <c r="AI3182" s="227"/>
      <c r="AJ3182" s="227"/>
      <c r="AK3182" s="227"/>
      <c r="AL3182" s="227"/>
      <c r="AM3182" s="225"/>
      <c r="AN3182" s="227"/>
      <c r="AO3182" s="227"/>
      <c r="AP3182" s="227"/>
      <c r="AQ3182" s="227"/>
    </row>
    <row r="3183" spans="35:43">
      <c r="AI3183" s="227"/>
      <c r="AJ3183" s="227"/>
      <c r="AK3183" s="227"/>
      <c r="AL3183" s="227"/>
      <c r="AM3183" s="225"/>
      <c r="AN3183" s="227"/>
      <c r="AO3183" s="227"/>
      <c r="AP3183" s="227"/>
      <c r="AQ3183" s="227"/>
    </row>
    <row r="3184" spans="35:43">
      <c r="AI3184" s="227"/>
      <c r="AJ3184" s="227"/>
      <c r="AK3184" s="227"/>
      <c r="AL3184" s="227"/>
      <c r="AM3184" s="225"/>
      <c r="AN3184" s="227"/>
      <c r="AO3184" s="227"/>
      <c r="AP3184" s="227"/>
      <c r="AQ3184" s="227"/>
    </row>
    <row r="3185" spans="35:43">
      <c r="AI3185" s="227"/>
      <c r="AJ3185" s="227"/>
      <c r="AK3185" s="227"/>
      <c r="AL3185" s="227"/>
      <c r="AM3185" s="225"/>
      <c r="AN3185" s="227"/>
      <c r="AO3185" s="227"/>
      <c r="AP3185" s="227"/>
      <c r="AQ3185" s="227"/>
    </row>
    <row r="3186" spans="35:43">
      <c r="AI3186" s="227"/>
      <c r="AJ3186" s="227"/>
      <c r="AK3186" s="227"/>
      <c r="AL3186" s="227"/>
      <c r="AM3186" s="225"/>
      <c r="AN3186" s="227"/>
      <c r="AO3186" s="227"/>
      <c r="AP3186" s="227"/>
      <c r="AQ3186" s="227"/>
    </row>
    <row r="3187" spans="35:43">
      <c r="AI3187" s="227"/>
      <c r="AJ3187" s="227"/>
      <c r="AK3187" s="227"/>
      <c r="AL3187" s="227"/>
      <c r="AM3187" s="225"/>
      <c r="AN3187" s="227"/>
      <c r="AO3187" s="227"/>
      <c r="AP3187" s="227"/>
      <c r="AQ3187" s="227"/>
    </row>
    <row r="3188" spans="35:43">
      <c r="AI3188" s="227"/>
      <c r="AJ3188" s="227"/>
      <c r="AK3188" s="227"/>
      <c r="AL3188" s="227"/>
      <c r="AM3188" s="225"/>
      <c r="AN3188" s="227"/>
      <c r="AO3188" s="227"/>
      <c r="AP3188" s="227"/>
      <c r="AQ3188" s="227"/>
    </row>
    <row r="3189" spans="35:43">
      <c r="AI3189" s="227"/>
      <c r="AJ3189" s="227"/>
      <c r="AK3189" s="227"/>
      <c r="AL3189" s="227"/>
      <c r="AM3189" s="225"/>
      <c r="AN3189" s="227"/>
      <c r="AO3189" s="227"/>
      <c r="AP3189" s="227"/>
      <c r="AQ3189" s="227"/>
    </row>
    <row r="3190" spans="35:43">
      <c r="AI3190" s="227"/>
      <c r="AJ3190" s="227"/>
      <c r="AK3190" s="227"/>
      <c r="AL3190" s="227"/>
      <c r="AM3190" s="225"/>
      <c r="AN3190" s="227"/>
      <c r="AO3190" s="227"/>
      <c r="AP3190" s="227"/>
      <c r="AQ3190" s="227"/>
    </row>
    <row r="3191" spans="35:43">
      <c r="AI3191" s="227"/>
      <c r="AJ3191" s="227"/>
      <c r="AK3191" s="227"/>
      <c r="AL3191" s="227"/>
      <c r="AM3191" s="225"/>
      <c r="AN3191" s="227"/>
      <c r="AO3191" s="227"/>
      <c r="AP3191" s="227"/>
      <c r="AQ3191" s="227"/>
    </row>
    <row r="3192" spans="35:43">
      <c r="AI3192" s="227"/>
      <c r="AJ3192" s="227"/>
      <c r="AK3192" s="227"/>
      <c r="AL3192" s="227"/>
      <c r="AM3192" s="225"/>
      <c r="AN3192" s="227"/>
      <c r="AO3192" s="227"/>
      <c r="AP3192" s="227"/>
      <c r="AQ3192" s="227"/>
    </row>
    <row r="3193" spans="35:43">
      <c r="AI3193" s="227"/>
      <c r="AJ3193" s="227"/>
      <c r="AK3193" s="227"/>
      <c r="AL3193" s="227"/>
      <c r="AM3193" s="225"/>
      <c r="AN3193" s="227"/>
      <c r="AO3193" s="227"/>
      <c r="AP3193" s="227"/>
      <c r="AQ3193" s="227"/>
    </row>
    <row r="3194" spans="35:43">
      <c r="AI3194" s="227"/>
      <c r="AJ3194" s="227"/>
      <c r="AK3194" s="227"/>
      <c r="AL3194" s="227"/>
      <c r="AM3194" s="225"/>
      <c r="AN3194" s="227"/>
      <c r="AO3194" s="227"/>
      <c r="AP3194" s="227"/>
      <c r="AQ3194" s="227"/>
    </row>
    <row r="3195" spans="35:43">
      <c r="AI3195" s="227"/>
      <c r="AJ3195" s="227"/>
      <c r="AK3195" s="227"/>
      <c r="AL3195" s="227"/>
      <c r="AM3195" s="225"/>
      <c r="AN3195" s="227"/>
      <c r="AO3195" s="227"/>
      <c r="AP3195" s="227"/>
      <c r="AQ3195" s="227"/>
    </row>
    <row r="3196" spans="35:43">
      <c r="AI3196" s="227"/>
      <c r="AJ3196" s="227"/>
      <c r="AK3196" s="227"/>
      <c r="AL3196" s="227"/>
      <c r="AM3196" s="225"/>
      <c r="AN3196" s="227"/>
      <c r="AO3196" s="227"/>
      <c r="AP3196" s="227"/>
      <c r="AQ3196" s="227"/>
    </row>
    <row r="3197" spans="35:43">
      <c r="AI3197" s="227"/>
      <c r="AJ3197" s="227"/>
      <c r="AK3197" s="227"/>
      <c r="AL3197" s="227"/>
      <c r="AM3197" s="225"/>
      <c r="AN3197" s="227"/>
      <c r="AO3197" s="227"/>
      <c r="AP3197" s="227"/>
      <c r="AQ3197" s="227"/>
    </row>
    <row r="3198" spans="35:43">
      <c r="AI3198" s="227"/>
      <c r="AJ3198" s="227"/>
      <c r="AK3198" s="227"/>
      <c r="AL3198" s="227"/>
      <c r="AM3198" s="225"/>
      <c r="AN3198" s="227"/>
      <c r="AO3198" s="227"/>
      <c r="AP3198" s="227"/>
      <c r="AQ3198" s="227"/>
    </row>
    <row r="3199" spans="35:43">
      <c r="AI3199" s="227"/>
      <c r="AJ3199" s="227"/>
      <c r="AK3199" s="227"/>
      <c r="AL3199" s="227"/>
      <c r="AM3199" s="225"/>
      <c r="AN3199" s="227"/>
      <c r="AO3199" s="227"/>
      <c r="AP3199" s="227"/>
      <c r="AQ3199" s="227"/>
    </row>
    <row r="3200" spans="35:43">
      <c r="AI3200" s="227"/>
      <c r="AJ3200" s="227"/>
      <c r="AK3200" s="227"/>
      <c r="AL3200" s="227"/>
      <c r="AM3200" s="225"/>
      <c r="AN3200" s="227"/>
      <c r="AO3200" s="227"/>
      <c r="AP3200" s="227"/>
      <c r="AQ3200" s="227"/>
    </row>
    <row r="3201" spans="35:43">
      <c r="AI3201" s="227"/>
      <c r="AJ3201" s="227"/>
      <c r="AK3201" s="227"/>
      <c r="AL3201" s="227"/>
      <c r="AM3201" s="225"/>
      <c r="AN3201" s="227"/>
      <c r="AO3201" s="227"/>
      <c r="AP3201" s="227"/>
      <c r="AQ3201" s="227"/>
    </row>
    <row r="3202" spans="35:43">
      <c r="AI3202" s="227"/>
      <c r="AJ3202" s="227"/>
      <c r="AK3202" s="227"/>
      <c r="AL3202" s="227"/>
      <c r="AM3202" s="225"/>
      <c r="AN3202" s="227"/>
      <c r="AO3202" s="227"/>
      <c r="AP3202" s="227"/>
      <c r="AQ3202" s="227"/>
    </row>
    <row r="3203" spans="35:43">
      <c r="AI3203" s="227"/>
      <c r="AJ3203" s="227"/>
      <c r="AK3203" s="227"/>
      <c r="AL3203" s="227"/>
      <c r="AM3203" s="225"/>
      <c r="AN3203" s="227"/>
      <c r="AO3203" s="227"/>
      <c r="AP3203" s="227"/>
      <c r="AQ3203" s="227"/>
    </row>
    <row r="3204" spans="35:43">
      <c r="AI3204" s="227"/>
      <c r="AJ3204" s="227"/>
      <c r="AK3204" s="227"/>
      <c r="AL3204" s="227"/>
      <c r="AM3204" s="225"/>
      <c r="AN3204" s="227"/>
      <c r="AO3204" s="227"/>
      <c r="AP3204" s="227"/>
      <c r="AQ3204" s="227"/>
    </row>
    <row r="3205" spans="35:43">
      <c r="AI3205" s="227"/>
      <c r="AJ3205" s="227"/>
      <c r="AK3205" s="227"/>
      <c r="AL3205" s="227"/>
      <c r="AM3205" s="225"/>
      <c r="AN3205" s="227"/>
      <c r="AO3205" s="227"/>
      <c r="AP3205" s="227"/>
      <c r="AQ3205" s="227"/>
    </row>
    <row r="3206" spans="35:43">
      <c r="AI3206" s="227"/>
      <c r="AJ3206" s="227"/>
      <c r="AK3206" s="227"/>
      <c r="AL3206" s="227"/>
      <c r="AM3206" s="225"/>
      <c r="AN3206" s="227"/>
      <c r="AO3206" s="227"/>
      <c r="AP3206" s="227"/>
      <c r="AQ3206" s="227"/>
    </row>
    <row r="3207" spans="35:43">
      <c r="AI3207" s="227"/>
      <c r="AJ3207" s="227"/>
      <c r="AK3207" s="227"/>
      <c r="AL3207" s="227"/>
      <c r="AM3207" s="225"/>
      <c r="AN3207" s="227"/>
      <c r="AO3207" s="227"/>
      <c r="AP3207" s="227"/>
      <c r="AQ3207" s="227"/>
    </row>
    <row r="3208" spans="35:43">
      <c r="AI3208" s="227"/>
      <c r="AJ3208" s="227"/>
      <c r="AK3208" s="227"/>
      <c r="AL3208" s="227"/>
      <c r="AM3208" s="225"/>
      <c r="AN3208" s="227"/>
      <c r="AO3208" s="227"/>
      <c r="AP3208" s="227"/>
      <c r="AQ3208" s="227"/>
    </row>
    <row r="3209" spans="35:43">
      <c r="AI3209" s="227"/>
      <c r="AJ3209" s="227"/>
      <c r="AK3209" s="227"/>
      <c r="AL3209" s="227"/>
      <c r="AM3209" s="225"/>
      <c r="AN3209" s="227"/>
      <c r="AO3209" s="227"/>
      <c r="AP3209" s="227"/>
      <c r="AQ3209" s="227"/>
    </row>
    <row r="3210" spans="35:43">
      <c r="AI3210" s="227"/>
      <c r="AJ3210" s="227"/>
      <c r="AK3210" s="227"/>
      <c r="AL3210" s="227"/>
      <c r="AM3210" s="225"/>
      <c r="AN3210" s="227"/>
      <c r="AO3210" s="227"/>
      <c r="AP3210" s="227"/>
      <c r="AQ3210" s="227"/>
    </row>
    <row r="3211" spans="35:43">
      <c r="AI3211" s="227"/>
      <c r="AJ3211" s="227"/>
      <c r="AK3211" s="227"/>
      <c r="AL3211" s="227"/>
      <c r="AM3211" s="225"/>
      <c r="AN3211" s="227"/>
      <c r="AO3211" s="227"/>
      <c r="AP3211" s="227"/>
      <c r="AQ3211" s="227"/>
    </row>
    <row r="3212" spans="35:43">
      <c r="AI3212" s="227"/>
      <c r="AJ3212" s="227"/>
      <c r="AK3212" s="227"/>
      <c r="AL3212" s="227"/>
      <c r="AM3212" s="225"/>
      <c r="AN3212" s="227"/>
      <c r="AO3212" s="227"/>
      <c r="AP3212" s="227"/>
      <c r="AQ3212" s="227"/>
    </row>
    <row r="3213" spans="35:43">
      <c r="AI3213" s="227"/>
      <c r="AJ3213" s="227"/>
      <c r="AK3213" s="227"/>
      <c r="AL3213" s="227"/>
      <c r="AM3213" s="225"/>
      <c r="AN3213" s="227"/>
      <c r="AO3213" s="227"/>
      <c r="AP3213" s="227"/>
      <c r="AQ3213" s="227"/>
    </row>
    <row r="3214" spans="35:43">
      <c r="AI3214" s="227"/>
      <c r="AJ3214" s="227"/>
      <c r="AK3214" s="227"/>
      <c r="AL3214" s="227"/>
      <c r="AM3214" s="225"/>
      <c r="AN3214" s="227"/>
      <c r="AO3214" s="227"/>
      <c r="AP3214" s="227"/>
      <c r="AQ3214" s="227"/>
    </row>
    <row r="3215" spans="35:43">
      <c r="AI3215" s="227"/>
      <c r="AJ3215" s="227"/>
      <c r="AK3215" s="227"/>
      <c r="AL3215" s="227"/>
      <c r="AM3215" s="225"/>
      <c r="AN3215" s="227"/>
      <c r="AO3215" s="227"/>
      <c r="AP3215" s="227"/>
      <c r="AQ3215" s="227"/>
    </row>
    <row r="3216" spans="35:43">
      <c r="AI3216" s="227"/>
      <c r="AJ3216" s="227"/>
      <c r="AK3216" s="227"/>
      <c r="AL3216" s="227"/>
      <c r="AM3216" s="225"/>
      <c r="AN3216" s="227"/>
      <c r="AO3216" s="227"/>
      <c r="AP3216" s="227"/>
      <c r="AQ3216" s="227"/>
    </row>
    <row r="3217" spans="35:43">
      <c r="AI3217" s="227"/>
      <c r="AJ3217" s="227"/>
      <c r="AK3217" s="227"/>
      <c r="AL3217" s="227"/>
      <c r="AM3217" s="225"/>
      <c r="AN3217" s="227"/>
      <c r="AO3217" s="227"/>
      <c r="AP3217" s="227"/>
      <c r="AQ3217" s="227"/>
    </row>
    <row r="3218" spans="35:43">
      <c r="AI3218" s="227"/>
      <c r="AJ3218" s="227"/>
      <c r="AK3218" s="227"/>
      <c r="AL3218" s="227"/>
      <c r="AM3218" s="225"/>
      <c r="AN3218" s="227"/>
      <c r="AO3218" s="227"/>
      <c r="AP3218" s="227"/>
      <c r="AQ3218" s="227"/>
    </row>
    <row r="3219" spans="35:43">
      <c r="AI3219" s="227"/>
      <c r="AJ3219" s="227"/>
      <c r="AK3219" s="227"/>
      <c r="AL3219" s="227"/>
      <c r="AM3219" s="225"/>
      <c r="AN3219" s="227"/>
      <c r="AO3219" s="227"/>
      <c r="AP3219" s="227"/>
      <c r="AQ3219" s="227"/>
    </row>
    <row r="3220" spans="35:43">
      <c r="AI3220" s="227"/>
      <c r="AJ3220" s="227"/>
      <c r="AK3220" s="227"/>
      <c r="AL3220" s="227"/>
      <c r="AM3220" s="225"/>
      <c r="AN3220" s="227"/>
      <c r="AO3220" s="227"/>
      <c r="AP3220" s="227"/>
      <c r="AQ3220" s="227"/>
    </row>
    <row r="3221" spans="35:43">
      <c r="AI3221" s="227"/>
      <c r="AJ3221" s="227"/>
      <c r="AK3221" s="227"/>
      <c r="AL3221" s="227"/>
      <c r="AM3221" s="225"/>
      <c r="AN3221" s="227"/>
      <c r="AO3221" s="227"/>
      <c r="AP3221" s="227"/>
      <c r="AQ3221" s="227"/>
    </row>
    <row r="3222" spans="35:43">
      <c r="AI3222" s="227"/>
      <c r="AJ3222" s="227"/>
      <c r="AK3222" s="227"/>
      <c r="AL3222" s="227"/>
      <c r="AM3222" s="225"/>
      <c r="AN3222" s="227"/>
      <c r="AO3222" s="227"/>
      <c r="AP3222" s="227"/>
      <c r="AQ3222" s="227"/>
    </row>
    <row r="3223" spans="35:43">
      <c r="AI3223" s="227"/>
      <c r="AJ3223" s="227"/>
      <c r="AK3223" s="227"/>
      <c r="AL3223" s="227"/>
      <c r="AM3223" s="225"/>
      <c r="AN3223" s="227"/>
      <c r="AO3223" s="227"/>
      <c r="AP3223" s="227"/>
      <c r="AQ3223" s="227"/>
    </row>
    <row r="3224" spans="35:43">
      <c r="AI3224" s="227"/>
      <c r="AJ3224" s="227"/>
      <c r="AK3224" s="227"/>
      <c r="AL3224" s="227"/>
      <c r="AM3224" s="225"/>
      <c r="AN3224" s="227"/>
      <c r="AO3224" s="227"/>
      <c r="AP3224" s="227"/>
      <c r="AQ3224" s="227"/>
    </row>
    <row r="3225" spans="35:43">
      <c r="AI3225" s="227"/>
      <c r="AJ3225" s="227"/>
      <c r="AK3225" s="227"/>
      <c r="AL3225" s="227"/>
      <c r="AM3225" s="225"/>
      <c r="AN3225" s="227"/>
      <c r="AO3225" s="227"/>
      <c r="AP3225" s="227"/>
      <c r="AQ3225" s="227"/>
    </row>
    <row r="3226" spans="35:43">
      <c r="AI3226" s="227"/>
      <c r="AJ3226" s="227"/>
      <c r="AK3226" s="227"/>
      <c r="AL3226" s="227"/>
      <c r="AM3226" s="225"/>
      <c r="AN3226" s="227"/>
      <c r="AO3226" s="227"/>
      <c r="AP3226" s="227"/>
      <c r="AQ3226" s="227"/>
    </row>
    <row r="3227" spans="35:43">
      <c r="AI3227" s="227"/>
      <c r="AJ3227" s="227"/>
      <c r="AK3227" s="227"/>
      <c r="AL3227" s="227"/>
      <c r="AM3227" s="225"/>
      <c r="AN3227" s="227"/>
      <c r="AO3227" s="227"/>
      <c r="AP3227" s="227"/>
      <c r="AQ3227" s="227"/>
    </row>
    <row r="3228" spans="35:43">
      <c r="AI3228" s="227"/>
      <c r="AJ3228" s="227"/>
      <c r="AK3228" s="227"/>
      <c r="AL3228" s="227"/>
      <c r="AM3228" s="225"/>
      <c r="AN3228" s="227"/>
      <c r="AO3228" s="227"/>
      <c r="AP3228" s="227"/>
      <c r="AQ3228" s="227"/>
    </row>
    <row r="3229" spans="35:43">
      <c r="AI3229" s="227"/>
      <c r="AJ3229" s="227"/>
      <c r="AK3229" s="227"/>
      <c r="AL3229" s="227"/>
      <c r="AM3229" s="225"/>
      <c r="AN3229" s="227"/>
      <c r="AO3229" s="227"/>
      <c r="AP3229" s="227"/>
      <c r="AQ3229" s="227"/>
    </row>
    <row r="3230" spans="35:43">
      <c r="AI3230" s="227"/>
      <c r="AJ3230" s="227"/>
      <c r="AK3230" s="227"/>
      <c r="AL3230" s="227"/>
      <c r="AM3230" s="225"/>
      <c r="AN3230" s="227"/>
      <c r="AO3230" s="227"/>
      <c r="AP3230" s="227"/>
      <c r="AQ3230" s="227"/>
    </row>
    <row r="3231" spans="35:43">
      <c r="AI3231" s="227"/>
      <c r="AJ3231" s="227"/>
      <c r="AK3231" s="227"/>
      <c r="AL3231" s="227"/>
      <c r="AM3231" s="225"/>
      <c r="AN3231" s="227"/>
      <c r="AO3231" s="227"/>
      <c r="AP3231" s="227"/>
      <c r="AQ3231" s="227"/>
    </row>
    <row r="3232" spans="35:43">
      <c r="AI3232" s="227"/>
      <c r="AJ3232" s="227"/>
      <c r="AK3232" s="227"/>
      <c r="AL3232" s="227"/>
      <c r="AM3232" s="225"/>
      <c r="AN3232" s="227"/>
      <c r="AO3232" s="227"/>
      <c r="AP3232" s="227"/>
      <c r="AQ3232" s="227"/>
    </row>
    <row r="3233" spans="35:43">
      <c r="AI3233" s="227"/>
      <c r="AJ3233" s="227"/>
      <c r="AK3233" s="227"/>
      <c r="AL3233" s="227"/>
      <c r="AM3233" s="225"/>
      <c r="AN3233" s="227"/>
      <c r="AO3233" s="227"/>
      <c r="AP3233" s="227"/>
      <c r="AQ3233" s="227"/>
    </row>
    <row r="3234" spans="35:43">
      <c r="AI3234" s="227"/>
      <c r="AJ3234" s="227"/>
      <c r="AK3234" s="227"/>
      <c r="AL3234" s="227"/>
      <c r="AM3234" s="225"/>
      <c r="AN3234" s="227"/>
      <c r="AO3234" s="227"/>
      <c r="AP3234" s="227"/>
      <c r="AQ3234" s="227"/>
    </row>
    <row r="3235" spans="35:43">
      <c r="AI3235" s="227"/>
      <c r="AJ3235" s="227"/>
      <c r="AK3235" s="227"/>
      <c r="AL3235" s="227"/>
      <c r="AM3235" s="225"/>
      <c r="AN3235" s="227"/>
      <c r="AO3235" s="227"/>
      <c r="AP3235" s="227"/>
      <c r="AQ3235" s="227"/>
    </row>
    <row r="3236" spans="35:43">
      <c r="AI3236" s="227"/>
      <c r="AJ3236" s="227"/>
      <c r="AK3236" s="227"/>
      <c r="AL3236" s="227"/>
      <c r="AM3236" s="225"/>
      <c r="AN3236" s="227"/>
      <c r="AO3236" s="227"/>
      <c r="AP3236" s="227"/>
      <c r="AQ3236" s="227"/>
    </row>
    <row r="3237" spans="35:43">
      <c r="AI3237" s="227"/>
      <c r="AJ3237" s="227"/>
      <c r="AK3237" s="227"/>
      <c r="AL3237" s="227"/>
      <c r="AM3237" s="225"/>
      <c r="AN3237" s="227"/>
      <c r="AO3237" s="227"/>
      <c r="AP3237" s="227"/>
      <c r="AQ3237" s="227"/>
    </row>
    <row r="3238" spans="35:43">
      <c r="AI3238" s="227"/>
      <c r="AJ3238" s="227"/>
      <c r="AK3238" s="227"/>
      <c r="AL3238" s="227"/>
      <c r="AM3238" s="225"/>
      <c r="AN3238" s="227"/>
      <c r="AO3238" s="227"/>
      <c r="AP3238" s="227"/>
      <c r="AQ3238" s="227"/>
    </row>
    <row r="3239" spans="35:43">
      <c r="AI3239" s="227"/>
      <c r="AJ3239" s="227"/>
      <c r="AK3239" s="227"/>
      <c r="AL3239" s="227"/>
      <c r="AM3239" s="225"/>
      <c r="AN3239" s="227"/>
      <c r="AO3239" s="227"/>
      <c r="AP3239" s="227"/>
      <c r="AQ3239" s="227"/>
    </row>
    <row r="3240" spans="35:43">
      <c r="AI3240" s="227"/>
      <c r="AJ3240" s="227"/>
      <c r="AK3240" s="227"/>
      <c r="AL3240" s="227"/>
      <c r="AM3240" s="225"/>
      <c r="AN3240" s="227"/>
      <c r="AO3240" s="227"/>
      <c r="AP3240" s="227"/>
      <c r="AQ3240" s="227"/>
    </row>
    <row r="3241" spans="35:43">
      <c r="AI3241" s="227"/>
      <c r="AJ3241" s="227"/>
      <c r="AK3241" s="227"/>
      <c r="AL3241" s="227"/>
      <c r="AM3241" s="225"/>
      <c r="AN3241" s="227"/>
      <c r="AO3241" s="227"/>
      <c r="AP3241" s="227"/>
      <c r="AQ3241" s="227"/>
    </row>
    <row r="3242" spans="35:43">
      <c r="AI3242" s="227"/>
      <c r="AJ3242" s="227"/>
      <c r="AK3242" s="227"/>
      <c r="AL3242" s="227"/>
      <c r="AM3242" s="225"/>
      <c r="AN3242" s="227"/>
      <c r="AO3242" s="227"/>
      <c r="AP3242" s="227"/>
      <c r="AQ3242" s="227"/>
    </row>
    <row r="3243" spans="35:43">
      <c r="AI3243" s="227"/>
      <c r="AJ3243" s="227"/>
      <c r="AK3243" s="227"/>
      <c r="AL3243" s="227"/>
      <c r="AM3243" s="225"/>
      <c r="AN3243" s="227"/>
      <c r="AO3243" s="227"/>
      <c r="AP3243" s="227"/>
      <c r="AQ3243" s="227"/>
    </row>
    <row r="3244" spans="35:43">
      <c r="AI3244" s="227"/>
      <c r="AJ3244" s="227"/>
      <c r="AK3244" s="227"/>
      <c r="AL3244" s="227"/>
      <c r="AM3244" s="225"/>
      <c r="AN3244" s="227"/>
      <c r="AO3244" s="227"/>
      <c r="AP3244" s="227"/>
      <c r="AQ3244" s="227"/>
    </row>
    <row r="3245" spans="35:43">
      <c r="AI3245" s="227"/>
      <c r="AJ3245" s="227"/>
      <c r="AK3245" s="227"/>
      <c r="AL3245" s="227"/>
      <c r="AM3245" s="225"/>
      <c r="AN3245" s="227"/>
      <c r="AO3245" s="227"/>
      <c r="AP3245" s="227"/>
      <c r="AQ3245" s="227"/>
    </row>
    <row r="3246" spans="35:43">
      <c r="AI3246" s="227"/>
      <c r="AJ3246" s="227"/>
      <c r="AK3246" s="227"/>
      <c r="AL3246" s="227"/>
      <c r="AM3246" s="225"/>
      <c r="AN3246" s="227"/>
      <c r="AO3246" s="227"/>
      <c r="AP3246" s="227"/>
      <c r="AQ3246" s="227"/>
    </row>
    <row r="3247" spans="35:43">
      <c r="AI3247" s="227"/>
      <c r="AJ3247" s="227"/>
      <c r="AK3247" s="227"/>
      <c r="AL3247" s="227"/>
      <c r="AM3247" s="225"/>
      <c r="AN3247" s="227"/>
      <c r="AO3247" s="227"/>
      <c r="AP3247" s="227"/>
      <c r="AQ3247" s="227"/>
    </row>
    <row r="3248" spans="35:43">
      <c r="AI3248" s="227"/>
      <c r="AJ3248" s="227"/>
      <c r="AK3248" s="227"/>
      <c r="AL3248" s="227"/>
      <c r="AM3248" s="225"/>
      <c r="AN3248" s="227"/>
      <c r="AO3248" s="227"/>
      <c r="AP3248" s="227"/>
      <c r="AQ3248" s="227"/>
    </row>
    <row r="3249" spans="35:43">
      <c r="AI3249" s="227"/>
      <c r="AJ3249" s="227"/>
      <c r="AK3249" s="227"/>
      <c r="AL3249" s="227"/>
      <c r="AM3249" s="225"/>
      <c r="AN3249" s="227"/>
      <c r="AO3249" s="227"/>
      <c r="AP3249" s="227"/>
      <c r="AQ3249" s="227"/>
    </row>
    <row r="3250" spans="35:43">
      <c r="AI3250" s="227"/>
      <c r="AJ3250" s="227"/>
      <c r="AK3250" s="227"/>
      <c r="AL3250" s="227"/>
      <c r="AM3250" s="225"/>
      <c r="AN3250" s="227"/>
      <c r="AO3250" s="227"/>
      <c r="AP3250" s="227"/>
      <c r="AQ3250" s="227"/>
    </row>
    <row r="3251" spans="35:43">
      <c r="AI3251" s="227"/>
      <c r="AJ3251" s="227"/>
      <c r="AK3251" s="227"/>
      <c r="AL3251" s="227"/>
      <c r="AM3251" s="225"/>
      <c r="AN3251" s="227"/>
      <c r="AO3251" s="227"/>
      <c r="AP3251" s="227"/>
      <c r="AQ3251" s="227"/>
    </row>
    <row r="3252" spans="35:43">
      <c r="AI3252" s="227"/>
      <c r="AJ3252" s="227"/>
      <c r="AK3252" s="227"/>
      <c r="AL3252" s="227"/>
      <c r="AM3252" s="225"/>
      <c r="AN3252" s="227"/>
      <c r="AO3252" s="227"/>
      <c r="AP3252" s="227"/>
      <c r="AQ3252" s="227"/>
    </row>
    <row r="3253" spans="35:43">
      <c r="AI3253" s="227"/>
      <c r="AJ3253" s="227"/>
      <c r="AK3253" s="227"/>
      <c r="AL3253" s="227"/>
      <c r="AM3253" s="225"/>
      <c r="AN3253" s="227"/>
      <c r="AO3253" s="227"/>
      <c r="AP3253" s="227"/>
      <c r="AQ3253" s="227"/>
    </row>
    <row r="3254" spans="35:43">
      <c r="AI3254" s="227"/>
      <c r="AJ3254" s="227"/>
      <c r="AK3254" s="227"/>
      <c r="AL3254" s="227"/>
      <c r="AM3254" s="225"/>
      <c r="AN3254" s="227"/>
      <c r="AO3254" s="227"/>
      <c r="AP3254" s="227"/>
      <c r="AQ3254" s="227"/>
    </row>
    <row r="3255" spans="35:43">
      <c r="AI3255" s="227"/>
      <c r="AJ3255" s="227"/>
      <c r="AK3255" s="227"/>
      <c r="AL3255" s="227"/>
      <c r="AM3255" s="225"/>
      <c r="AN3255" s="227"/>
      <c r="AO3255" s="227"/>
      <c r="AP3255" s="227"/>
      <c r="AQ3255" s="227"/>
    </row>
    <row r="3256" spans="35:43">
      <c r="AI3256" s="227"/>
      <c r="AJ3256" s="227"/>
      <c r="AK3256" s="227"/>
      <c r="AL3256" s="227"/>
      <c r="AM3256" s="225"/>
      <c r="AN3256" s="227"/>
      <c r="AO3256" s="227"/>
      <c r="AP3256" s="227"/>
      <c r="AQ3256" s="227"/>
    </row>
    <row r="3257" spans="35:43">
      <c r="AI3257" s="227"/>
      <c r="AJ3257" s="227"/>
      <c r="AK3257" s="227"/>
      <c r="AL3257" s="227"/>
      <c r="AM3257" s="225"/>
      <c r="AN3257" s="227"/>
      <c r="AO3257" s="227"/>
      <c r="AP3257" s="227"/>
      <c r="AQ3257" s="227"/>
    </row>
    <row r="3258" spans="35:43">
      <c r="AI3258" s="227"/>
      <c r="AJ3258" s="227"/>
      <c r="AK3258" s="227"/>
      <c r="AL3258" s="227"/>
      <c r="AM3258" s="225"/>
      <c r="AN3258" s="227"/>
      <c r="AO3258" s="227"/>
      <c r="AP3258" s="227"/>
      <c r="AQ3258" s="227"/>
    </row>
    <row r="3259" spans="35:43">
      <c r="AI3259" s="227"/>
      <c r="AJ3259" s="227"/>
      <c r="AK3259" s="227"/>
      <c r="AL3259" s="227"/>
      <c r="AM3259" s="225"/>
      <c r="AN3259" s="227"/>
      <c r="AO3259" s="227"/>
      <c r="AP3259" s="227"/>
      <c r="AQ3259" s="227"/>
    </row>
    <row r="3260" spans="35:43">
      <c r="AI3260" s="227"/>
      <c r="AJ3260" s="227"/>
      <c r="AK3260" s="227"/>
      <c r="AL3260" s="227"/>
      <c r="AM3260" s="225"/>
      <c r="AN3260" s="227"/>
      <c r="AO3260" s="227"/>
      <c r="AP3260" s="227"/>
      <c r="AQ3260" s="227"/>
    </row>
    <row r="3261" spans="35:43">
      <c r="AI3261" s="227"/>
      <c r="AJ3261" s="227"/>
      <c r="AK3261" s="227"/>
      <c r="AL3261" s="227"/>
      <c r="AM3261" s="225"/>
      <c r="AN3261" s="227"/>
      <c r="AO3261" s="227"/>
      <c r="AP3261" s="227"/>
      <c r="AQ3261" s="227"/>
    </row>
    <row r="3262" spans="35:43">
      <c r="AI3262" s="227"/>
      <c r="AJ3262" s="227"/>
      <c r="AK3262" s="227"/>
      <c r="AL3262" s="227"/>
      <c r="AM3262" s="225"/>
      <c r="AN3262" s="227"/>
      <c r="AO3262" s="227"/>
      <c r="AP3262" s="227"/>
      <c r="AQ3262" s="227"/>
    </row>
    <row r="3263" spans="35:43">
      <c r="AI3263" s="227"/>
      <c r="AJ3263" s="227"/>
      <c r="AK3263" s="227"/>
      <c r="AL3263" s="227"/>
      <c r="AM3263" s="225"/>
      <c r="AN3263" s="227"/>
      <c r="AO3263" s="227"/>
      <c r="AP3263" s="227"/>
      <c r="AQ3263" s="227"/>
    </row>
    <row r="3264" spans="35:43">
      <c r="AI3264" s="227"/>
      <c r="AJ3264" s="227"/>
      <c r="AK3264" s="227"/>
      <c r="AL3264" s="227"/>
      <c r="AM3264" s="225"/>
      <c r="AN3264" s="227"/>
      <c r="AO3264" s="227"/>
      <c r="AP3264" s="227"/>
      <c r="AQ3264" s="227"/>
    </row>
    <row r="3265" spans="35:43">
      <c r="AI3265" s="227"/>
      <c r="AJ3265" s="227"/>
      <c r="AK3265" s="227"/>
      <c r="AL3265" s="227"/>
      <c r="AM3265" s="225"/>
      <c r="AN3265" s="227"/>
      <c r="AO3265" s="227"/>
      <c r="AP3265" s="227"/>
      <c r="AQ3265" s="227"/>
    </row>
    <row r="3266" spans="35:43">
      <c r="AI3266" s="227"/>
      <c r="AJ3266" s="227"/>
      <c r="AK3266" s="227"/>
      <c r="AL3266" s="227"/>
      <c r="AM3266" s="225"/>
      <c r="AN3266" s="227"/>
      <c r="AO3266" s="227"/>
      <c r="AP3266" s="227"/>
      <c r="AQ3266" s="227"/>
    </row>
    <row r="3267" spans="35:43">
      <c r="AI3267" s="227"/>
      <c r="AJ3267" s="227"/>
      <c r="AK3267" s="227"/>
      <c r="AL3267" s="227"/>
      <c r="AM3267" s="225"/>
      <c r="AN3267" s="227"/>
      <c r="AO3267" s="227"/>
      <c r="AP3267" s="227"/>
      <c r="AQ3267" s="227"/>
    </row>
    <row r="3268" spans="35:43">
      <c r="AI3268" s="227"/>
      <c r="AJ3268" s="227"/>
      <c r="AK3268" s="227"/>
      <c r="AL3268" s="227"/>
      <c r="AM3268" s="225"/>
      <c r="AN3268" s="227"/>
      <c r="AO3268" s="227"/>
      <c r="AP3268" s="227"/>
      <c r="AQ3268" s="227"/>
    </row>
    <row r="3269" spans="35:43">
      <c r="AI3269" s="227"/>
      <c r="AJ3269" s="227"/>
      <c r="AK3269" s="227"/>
      <c r="AL3269" s="227"/>
      <c r="AM3269" s="225"/>
      <c r="AN3269" s="227"/>
      <c r="AO3269" s="227"/>
      <c r="AP3269" s="227"/>
      <c r="AQ3269" s="227"/>
    </row>
    <row r="3270" spans="35:43">
      <c r="AI3270" s="227"/>
      <c r="AJ3270" s="227"/>
      <c r="AK3270" s="227"/>
      <c r="AL3270" s="227"/>
      <c r="AM3270" s="225"/>
      <c r="AN3270" s="227"/>
      <c r="AO3270" s="227"/>
      <c r="AP3270" s="227"/>
      <c r="AQ3270" s="227"/>
    </row>
    <row r="3271" spans="35:43">
      <c r="AI3271" s="227"/>
      <c r="AJ3271" s="227"/>
      <c r="AK3271" s="227"/>
      <c r="AL3271" s="227"/>
      <c r="AM3271" s="225"/>
      <c r="AN3271" s="227"/>
      <c r="AO3271" s="227"/>
      <c r="AP3271" s="227"/>
      <c r="AQ3271" s="227"/>
    </row>
    <row r="3272" spans="35:43">
      <c r="AI3272" s="227"/>
      <c r="AJ3272" s="227"/>
      <c r="AK3272" s="227"/>
      <c r="AL3272" s="227"/>
      <c r="AM3272" s="225"/>
      <c r="AN3272" s="227"/>
      <c r="AO3272" s="227"/>
      <c r="AP3272" s="227"/>
      <c r="AQ3272" s="227"/>
    </row>
    <row r="3273" spans="35:43">
      <c r="AI3273" s="227"/>
      <c r="AJ3273" s="227"/>
      <c r="AK3273" s="227"/>
      <c r="AL3273" s="227"/>
      <c r="AM3273" s="225"/>
      <c r="AN3273" s="227"/>
      <c r="AO3273" s="227"/>
      <c r="AP3273" s="227"/>
      <c r="AQ3273" s="227"/>
    </row>
    <row r="3274" spans="35:43">
      <c r="AI3274" s="227"/>
      <c r="AJ3274" s="227"/>
      <c r="AK3274" s="227"/>
      <c r="AL3274" s="227"/>
      <c r="AM3274" s="225"/>
      <c r="AN3274" s="227"/>
      <c r="AO3274" s="227"/>
      <c r="AP3274" s="227"/>
      <c r="AQ3274" s="227"/>
    </row>
    <row r="3275" spans="35:43">
      <c r="AI3275" s="227"/>
      <c r="AJ3275" s="227"/>
      <c r="AK3275" s="227"/>
      <c r="AL3275" s="227"/>
      <c r="AM3275" s="225"/>
      <c r="AN3275" s="227"/>
      <c r="AO3275" s="227"/>
      <c r="AP3275" s="227"/>
      <c r="AQ3275" s="227"/>
    </row>
    <row r="3276" spans="35:43">
      <c r="AI3276" s="227"/>
      <c r="AJ3276" s="227"/>
      <c r="AK3276" s="227"/>
      <c r="AL3276" s="227"/>
      <c r="AM3276" s="225"/>
      <c r="AN3276" s="227"/>
      <c r="AO3276" s="227"/>
      <c r="AP3276" s="227"/>
      <c r="AQ3276" s="227"/>
    </row>
    <row r="3277" spans="35:43">
      <c r="AI3277" s="227"/>
      <c r="AJ3277" s="227"/>
      <c r="AK3277" s="227"/>
      <c r="AL3277" s="227"/>
      <c r="AM3277" s="225"/>
      <c r="AN3277" s="227"/>
      <c r="AO3277" s="227"/>
      <c r="AP3277" s="227"/>
      <c r="AQ3277" s="227"/>
    </row>
    <row r="3278" spans="35:43">
      <c r="AI3278" s="227"/>
      <c r="AJ3278" s="227"/>
      <c r="AK3278" s="227"/>
      <c r="AL3278" s="227"/>
      <c r="AM3278" s="225"/>
      <c r="AN3278" s="227"/>
      <c r="AO3278" s="227"/>
      <c r="AP3278" s="227"/>
      <c r="AQ3278" s="227"/>
    </row>
    <row r="3279" spans="35:43">
      <c r="AI3279" s="227"/>
      <c r="AJ3279" s="227"/>
      <c r="AK3279" s="227"/>
      <c r="AL3279" s="227"/>
      <c r="AM3279" s="225"/>
      <c r="AN3279" s="227"/>
      <c r="AO3279" s="227"/>
      <c r="AP3279" s="227"/>
      <c r="AQ3279" s="227"/>
    </row>
    <row r="3280" spans="35:43">
      <c r="AI3280" s="227"/>
      <c r="AJ3280" s="227"/>
      <c r="AK3280" s="227"/>
      <c r="AL3280" s="227"/>
      <c r="AM3280" s="225"/>
      <c r="AN3280" s="227"/>
      <c r="AO3280" s="227"/>
      <c r="AP3280" s="227"/>
      <c r="AQ3280" s="227"/>
    </row>
    <row r="3281" spans="35:43">
      <c r="AI3281" s="227"/>
      <c r="AJ3281" s="227"/>
      <c r="AK3281" s="227"/>
      <c r="AL3281" s="227"/>
      <c r="AM3281" s="225"/>
      <c r="AN3281" s="227"/>
      <c r="AO3281" s="227"/>
      <c r="AP3281" s="227"/>
      <c r="AQ3281" s="227"/>
    </row>
    <row r="3282" spans="35:43">
      <c r="AI3282" s="227"/>
      <c r="AJ3282" s="227"/>
      <c r="AK3282" s="227"/>
      <c r="AL3282" s="227"/>
      <c r="AM3282" s="225"/>
      <c r="AN3282" s="227"/>
      <c r="AO3282" s="227"/>
      <c r="AP3282" s="227"/>
      <c r="AQ3282" s="227"/>
    </row>
    <row r="3283" spans="35:43">
      <c r="AI3283" s="227"/>
      <c r="AJ3283" s="227"/>
      <c r="AK3283" s="227"/>
      <c r="AL3283" s="227"/>
      <c r="AM3283" s="225"/>
      <c r="AN3283" s="227"/>
      <c r="AO3283" s="227"/>
      <c r="AP3283" s="227"/>
      <c r="AQ3283" s="227"/>
    </row>
    <row r="3284" spans="35:43">
      <c r="AI3284" s="227"/>
      <c r="AJ3284" s="227"/>
      <c r="AK3284" s="227"/>
      <c r="AL3284" s="227"/>
      <c r="AM3284" s="225"/>
      <c r="AN3284" s="227"/>
      <c r="AO3284" s="227"/>
      <c r="AP3284" s="227"/>
      <c r="AQ3284" s="227"/>
    </row>
    <row r="3285" spans="35:43">
      <c r="AI3285" s="227"/>
      <c r="AJ3285" s="227"/>
      <c r="AK3285" s="227"/>
      <c r="AL3285" s="227"/>
      <c r="AM3285" s="225"/>
      <c r="AN3285" s="227"/>
      <c r="AO3285" s="227"/>
      <c r="AP3285" s="227"/>
      <c r="AQ3285" s="227"/>
    </row>
    <row r="3286" spans="35:43">
      <c r="AI3286" s="227"/>
      <c r="AJ3286" s="227"/>
      <c r="AK3286" s="227"/>
      <c r="AL3286" s="227"/>
      <c r="AM3286" s="225"/>
      <c r="AN3286" s="227"/>
      <c r="AO3286" s="227"/>
      <c r="AP3286" s="227"/>
      <c r="AQ3286" s="227"/>
    </row>
    <row r="3287" spans="35:43">
      <c r="AI3287" s="227"/>
      <c r="AJ3287" s="227"/>
      <c r="AK3287" s="227"/>
      <c r="AL3287" s="227"/>
      <c r="AM3287" s="225"/>
      <c r="AN3287" s="227"/>
      <c r="AO3287" s="227"/>
      <c r="AP3287" s="227"/>
      <c r="AQ3287" s="227"/>
    </row>
    <row r="3288" spans="35:43">
      <c r="AI3288" s="227"/>
      <c r="AJ3288" s="227"/>
      <c r="AK3288" s="227"/>
      <c r="AL3288" s="227"/>
      <c r="AM3288" s="225"/>
      <c r="AN3288" s="227"/>
      <c r="AO3288" s="227"/>
      <c r="AP3288" s="227"/>
      <c r="AQ3288" s="227"/>
    </row>
    <row r="3289" spans="35:43">
      <c r="AI3289" s="227"/>
      <c r="AJ3289" s="227"/>
      <c r="AK3289" s="227"/>
      <c r="AL3289" s="227"/>
      <c r="AM3289" s="225"/>
      <c r="AN3289" s="227"/>
      <c r="AO3289" s="227"/>
      <c r="AP3289" s="227"/>
      <c r="AQ3289" s="227"/>
    </row>
    <row r="3290" spans="35:43">
      <c r="AI3290" s="227"/>
      <c r="AJ3290" s="227"/>
      <c r="AK3290" s="227"/>
      <c r="AL3290" s="227"/>
      <c r="AM3290" s="225"/>
      <c r="AN3290" s="227"/>
      <c r="AO3290" s="227"/>
      <c r="AP3290" s="227"/>
      <c r="AQ3290" s="227"/>
    </row>
    <row r="3291" spans="35:43">
      <c r="AI3291" s="227"/>
      <c r="AJ3291" s="227"/>
      <c r="AK3291" s="227"/>
      <c r="AL3291" s="227"/>
      <c r="AM3291" s="225"/>
      <c r="AN3291" s="227"/>
      <c r="AO3291" s="227"/>
      <c r="AP3291" s="227"/>
      <c r="AQ3291" s="227"/>
    </row>
    <row r="3292" spans="35:43">
      <c r="AI3292" s="227"/>
      <c r="AJ3292" s="227"/>
      <c r="AK3292" s="227"/>
      <c r="AL3292" s="227"/>
      <c r="AM3292" s="225"/>
      <c r="AN3292" s="227"/>
      <c r="AO3292" s="227"/>
      <c r="AP3292" s="227"/>
      <c r="AQ3292" s="227"/>
    </row>
    <row r="3293" spans="35:43">
      <c r="AI3293" s="227"/>
      <c r="AJ3293" s="227"/>
      <c r="AK3293" s="227"/>
      <c r="AL3293" s="227"/>
      <c r="AM3293" s="225"/>
      <c r="AN3293" s="227"/>
      <c r="AO3293" s="227"/>
      <c r="AP3293" s="227"/>
      <c r="AQ3293" s="227"/>
    </row>
    <row r="3294" spans="35:43">
      <c r="AI3294" s="227"/>
      <c r="AJ3294" s="227"/>
      <c r="AK3294" s="227"/>
      <c r="AL3294" s="227"/>
      <c r="AM3294" s="225"/>
      <c r="AN3294" s="227"/>
      <c r="AO3294" s="227"/>
      <c r="AP3294" s="227"/>
      <c r="AQ3294" s="227"/>
    </row>
    <row r="3295" spans="35:43">
      <c r="AI3295" s="227"/>
      <c r="AJ3295" s="227"/>
      <c r="AK3295" s="227"/>
      <c r="AL3295" s="227"/>
      <c r="AM3295" s="225"/>
      <c r="AN3295" s="227"/>
      <c r="AO3295" s="227"/>
      <c r="AP3295" s="227"/>
      <c r="AQ3295" s="227"/>
    </row>
    <row r="3296" spans="35:43">
      <c r="AI3296" s="227"/>
      <c r="AJ3296" s="227"/>
      <c r="AK3296" s="227"/>
      <c r="AL3296" s="227"/>
      <c r="AM3296" s="225"/>
      <c r="AN3296" s="227"/>
      <c r="AO3296" s="227"/>
      <c r="AP3296" s="227"/>
      <c r="AQ3296" s="227"/>
    </row>
    <row r="3297" spans="35:43">
      <c r="AI3297" s="227"/>
      <c r="AJ3297" s="227"/>
      <c r="AK3297" s="227"/>
      <c r="AL3297" s="227"/>
      <c r="AM3297" s="225"/>
      <c r="AN3297" s="227"/>
      <c r="AO3297" s="227"/>
      <c r="AP3297" s="227"/>
      <c r="AQ3297" s="227"/>
    </row>
    <row r="3298" spans="35:43">
      <c r="AI3298" s="227"/>
      <c r="AJ3298" s="227"/>
      <c r="AK3298" s="227"/>
      <c r="AL3298" s="227"/>
      <c r="AM3298" s="225"/>
      <c r="AN3298" s="227"/>
      <c r="AO3298" s="227"/>
      <c r="AP3298" s="227"/>
      <c r="AQ3298" s="227"/>
    </row>
    <row r="3299" spans="35:43">
      <c r="AI3299" s="227"/>
      <c r="AJ3299" s="227"/>
      <c r="AK3299" s="227"/>
      <c r="AL3299" s="227"/>
      <c r="AM3299" s="225"/>
      <c r="AN3299" s="227"/>
      <c r="AO3299" s="227"/>
      <c r="AP3299" s="227"/>
      <c r="AQ3299" s="227"/>
    </row>
    <row r="3300" spans="35:43">
      <c r="AI3300" s="227"/>
      <c r="AJ3300" s="227"/>
      <c r="AK3300" s="227"/>
      <c r="AL3300" s="227"/>
      <c r="AM3300" s="225"/>
      <c r="AN3300" s="227"/>
      <c r="AO3300" s="227"/>
      <c r="AP3300" s="227"/>
      <c r="AQ3300" s="227"/>
    </row>
    <row r="3301" spans="35:43">
      <c r="AI3301" s="227"/>
      <c r="AJ3301" s="227"/>
      <c r="AK3301" s="227"/>
      <c r="AL3301" s="227"/>
      <c r="AM3301" s="225"/>
      <c r="AN3301" s="227"/>
      <c r="AO3301" s="227"/>
      <c r="AP3301" s="227"/>
      <c r="AQ3301" s="227"/>
    </row>
    <row r="3302" spans="35:43">
      <c r="AI3302" s="227"/>
      <c r="AJ3302" s="227"/>
      <c r="AK3302" s="227"/>
      <c r="AL3302" s="227"/>
      <c r="AM3302" s="225"/>
      <c r="AN3302" s="227"/>
      <c r="AO3302" s="227"/>
      <c r="AP3302" s="227"/>
      <c r="AQ3302" s="227"/>
    </row>
    <row r="3303" spans="35:43">
      <c r="AI3303" s="227"/>
      <c r="AJ3303" s="227"/>
      <c r="AK3303" s="227"/>
      <c r="AL3303" s="227"/>
      <c r="AM3303" s="225"/>
      <c r="AN3303" s="227"/>
      <c r="AO3303" s="227"/>
      <c r="AP3303" s="227"/>
      <c r="AQ3303" s="227"/>
    </row>
    <row r="3304" spans="35:43">
      <c r="AI3304" s="227"/>
      <c r="AJ3304" s="227"/>
      <c r="AK3304" s="227"/>
      <c r="AL3304" s="227"/>
      <c r="AM3304" s="225"/>
      <c r="AN3304" s="227"/>
      <c r="AO3304" s="227"/>
      <c r="AP3304" s="227"/>
      <c r="AQ3304" s="227"/>
    </row>
    <row r="3305" spans="35:43">
      <c r="AI3305" s="227"/>
      <c r="AJ3305" s="227"/>
      <c r="AK3305" s="227"/>
      <c r="AL3305" s="227"/>
      <c r="AM3305" s="225"/>
      <c r="AN3305" s="227"/>
      <c r="AO3305" s="227"/>
      <c r="AP3305" s="227"/>
      <c r="AQ3305" s="227"/>
    </row>
    <row r="3306" spans="35:43">
      <c r="AI3306" s="227"/>
      <c r="AJ3306" s="227"/>
      <c r="AK3306" s="227"/>
      <c r="AL3306" s="227"/>
      <c r="AM3306" s="225"/>
      <c r="AN3306" s="227"/>
      <c r="AO3306" s="227"/>
      <c r="AP3306" s="227"/>
      <c r="AQ3306" s="227"/>
    </row>
    <row r="3307" spans="35:43">
      <c r="AI3307" s="227"/>
      <c r="AJ3307" s="227"/>
      <c r="AK3307" s="227"/>
      <c r="AL3307" s="227"/>
      <c r="AM3307" s="225"/>
      <c r="AN3307" s="227"/>
      <c r="AO3307" s="227"/>
      <c r="AP3307" s="227"/>
      <c r="AQ3307" s="227"/>
    </row>
    <row r="3308" spans="35:43">
      <c r="AI3308" s="227"/>
      <c r="AJ3308" s="227"/>
      <c r="AK3308" s="227"/>
      <c r="AL3308" s="227"/>
      <c r="AM3308" s="225"/>
      <c r="AN3308" s="227"/>
      <c r="AO3308" s="227"/>
      <c r="AP3308" s="227"/>
      <c r="AQ3308" s="227"/>
    </row>
    <row r="3309" spans="35:43">
      <c r="AI3309" s="227"/>
      <c r="AJ3309" s="227"/>
      <c r="AK3309" s="227"/>
      <c r="AL3309" s="227"/>
      <c r="AM3309" s="225"/>
      <c r="AN3309" s="227"/>
      <c r="AO3309" s="227"/>
      <c r="AP3309" s="227"/>
      <c r="AQ3309" s="227"/>
    </row>
    <row r="3310" spans="35:43">
      <c r="AI3310" s="227"/>
      <c r="AJ3310" s="227"/>
      <c r="AK3310" s="227"/>
      <c r="AL3310" s="227"/>
      <c r="AM3310" s="225"/>
      <c r="AN3310" s="227"/>
      <c r="AO3310" s="227"/>
      <c r="AP3310" s="227"/>
      <c r="AQ3310" s="227"/>
    </row>
    <row r="3311" spans="35:43">
      <c r="AI3311" s="227"/>
      <c r="AJ3311" s="227"/>
      <c r="AK3311" s="227"/>
      <c r="AL3311" s="227"/>
      <c r="AM3311" s="225"/>
      <c r="AN3311" s="227"/>
      <c r="AO3311" s="227"/>
      <c r="AP3311" s="227"/>
      <c r="AQ3311" s="227"/>
    </row>
    <row r="3312" spans="35:43">
      <c r="AI3312" s="227"/>
      <c r="AJ3312" s="227"/>
      <c r="AK3312" s="227"/>
      <c r="AL3312" s="227"/>
      <c r="AM3312" s="225"/>
      <c r="AN3312" s="227"/>
      <c r="AO3312" s="227"/>
      <c r="AP3312" s="227"/>
      <c r="AQ3312" s="227"/>
    </row>
    <row r="3313" spans="35:43">
      <c r="AI3313" s="227"/>
      <c r="AJ3313" s="227"/>
      <c r="AK3313" s="227"/>
      <c r="AL3313" s="227"/>
      <c r="AM3313" s="225"/>
      <c r="AN3313" s="227"/>
      <c r="AO3313" s="227"/>
      <c r="AP3313" s="227"/>
      <c r="AQ3313" s="227"/>
    </row>
    <row r="3314" spans="35:43">
      <c r="AI3314" s="227"/>
      <c r="AJ3314" s="227"/>
      <c r="AK3314" s="227"/>
      <c r="AL3314" s="227"/>
      <c r="AM3314" s="225"/>
      <c r="AN3314" s="227"/>
      <c r="AO3314" s="227"/>
      <c r="AP3314" s="227"/>
      <c r="AQ3314" s="227"/>
    </row>
    <row r="3315" spans="35:43">
      <c r="AI3315" s="227"/>
      <c r="AJ3315" s="227"/>
      <c r="AK3315" s="227"/>
      <c r="AL3315" s="227"/>
      <c r="AM3315" s="225"/>
      <c r="AN3315" s="227"/>
      <c r="AO3315" s="227"/>
      <c r="AP3315" s="227"/>
      <c r="AQ3315" s="227"/>
    </row>
    <row r="3316" spans="35:43">
      <c r="AI3316" s="227"/>
      <c r="AJ3316" s="227"/>
      <c r="AK3316" s="227"/>
      <c r="AL3316" s="227"/>
      <c r="AM3316" s="225"/>
      <c r="AN3316" s="227"/>
      <c r="AO3316" s="227"/>
      <c r="AP3316" s="227"/>
      <c r="AQ3316" s="227"/>
    </row>
    <row r="3317" spans="35:43">
      <c r="AI3317" s="227"/>
      <c r="AJ3317" s="227"/>
      <c r="AK3317" s="227"/>
      <c r="AL3317" s="227"/>
      <c r="AM3317" s="225"/>
      <c r="AN3317" s="227"/>
      <c r="AO3317" s="227"/>
      <c r="AP3317" s="227"/>
      <c r="AQ3317" s="227"/>
    </row>
    <row r="3318" spans="35:43">
      <c r="AI3318" s="227"/>
      <c r="AJ3318" s="227"/>
      <c r="AK3318" s="227"/>
      <c r="AL3318" s="227"/>
      <c r="AM3318" s="225"/>
      <c r="AN3318" s="227"/>
      <c r="AO3318" s="227"/>
      <c r="AP3318" s="227"/>
      <c r="AQ3318" s="227"/>
    </row>
    <row r="3319" spans="35:43">
      <c r="AI3319" s="227"/>
      <c r="AJ3319" s="227"/>
      <c r="AK3319" s="227"/>
      <c r="AL3319" s="227"/>
      <c r="AM3319" s="225"/>
      <c r="AN3319" s="227"/>
      <c r="AO3319" s="227"/>
      <c r="AP3319" s="227"/>
      <c r="AQ3319" s="227"/>
    </row>
    <row r="3320" spans="35:43">
      <c r="AI3320" s="227"/>
      <c r="AJ3320" s="227"/>
      <c r="AK3320" s="227"/>
      <c r="AL3320" s="227"/>
      <c r="AM3320" s="225"/>
      <c r="AN3320" s="227"/>
      <c r="AO3320" s="227"/>
      <c r="AP3320" s="227"/>
      <c r="AQ3320" s="227"/>
    </row>
    <row r="3321" spans="35:43">
      <c r="AI3321" s="227"/>
      <c r="AJ3321" s="227"/>
      <c r="AK3321" s="227"/>
      <c r="AL3321" s="227"/>
      <c r="AM3321" s="225"/>
      <c r="AN3321" s="227"/>
      <c r="AO3321" s="227"/>
      <c r="AP3321" s="227"/>
      <c r="AQ3321" s="227"/>
    </row>
    <row r="3322" spans="35:43">
      <c r="AI3322" s="227"/>
      <c r="AJ3322" s="227"/>
      <c r="AK3322" s="227"/>
      <c r="AL3322" s="227"/>
      <c r="AM3322" s="225"/>
      <c r="AN3322" s="227"/>
      <c r="AO3322" s="227"/>
      <c r="AP3322" s="227"/>
      <c r="AQ3322" s="227"/>
    </row>
    <row r="3323" spans="35:43">
      <c r="AI3323" s="227"/>
      <c r="AJ3323" s="227"/>
      <c r="AK3323" s="227"/>
      <c r="AL3323" s="227"/>
      <c r="AM3323" s="225"/>
      <c r="AN3323" s="227"/>
      <c r="AO3323" s="227"/>
      <c r="AP3323" s="227"/>
      <c r="AQ3323" s="227"/>
    </row>
    <row r="3324" spans="35:43">
      <c r="AI3324" s="227"/>
      <c r="AJ3324" s="227"/>
      <c r="AK3324" s="227"/>
      <c r="AL3324" s="227"/>
      <c r="AM3324" s="225"/>
      <c r="AN3324" s="227"/>
      <c r="AO3324" s="227"/>
      <c r="AP3324" s="227"/>
      <c r="AQ3324" s="227"/>
    </row>
    <row r="3325" spans="35:43">
      <c r="AI3325" s="227"/>
      <c r="AJ3325" s="227"/>
      <c r="AK3325" s="227"/>
      <c r="AL3325" s="227"/>
      <c r="AM3325" s="225"/>
      <c r="AN3325" s="227"/>
      <c r="AO3325" s="227"/>
      <c r="AP3325" s="227"/>
      <c r="AQ3325" s="227"/>
    </row>
    <row r="3326" spans="35:43">
      <c r="AI3326" s="227"/>
      <c r="AJ3326" s="227"/>
      <c r="AK3326" s="227"/>
      <c r="AL3326" s="227"/>
      <c r="AM3326" s="225"/>
      <c r="AN3326" s="227"/>
      <c r="AO3326" s="227"/>
      <c r="AP3326" s="227"/>
      <c r="AQ3326" s="227"/>
    </row>
    <row r="3327" spans="35:43">
      <c r="AI3327" s="227"/>
      <c r="AJ3327" s="227"/>
      <c r="AK3327" s="227"/>
      <c r="AL3327" s="227"/>
      <c r="AM3327" s="225"/>
      <c r="AN3327" s="227"/>
      <c r="AO3327" s="227"/>
      <c r="AP3327" s="227"/>
      <c r="AQ3327" s="227"/>
    </row>
    <row r="3328" spans="35:43">
      <c r="AI3328" s="227"/>
      <c r="AJ3328" s="227"/>
      <c r="AK3328" s="227"/>
      <c r="AL3328" s="227"/>
      <c r="AM3328" s="225"/>
      <c r="AN3328" s="227"/>
      <c r="AO3328" s="227"/>
      <c r="AP3328" s="227"/>
      <c r="AQ3328" s="227"/>
    </row>
    <row r="3329" spans="35:43">
      <c r="AI3329" s="227"/>
      <c r="AJ3329" s="227"/>
      <c r="AK3329" s="227"/>
      <c r="AL3329" s="227"/>
      <c r="AM3329" s="225"/>
      <c r="AN3329" s="227"/>
      <c r="AO3329" s="227"/>
      <c r="AP3329" s="227"/>
      <c r="AQ3329" s="227"/>
    </row>
    <row r="3330" spans="35:43">
      <c r="AI3330" s="227"/>
      <c r="AJ3330" s="227"/>
      <c r="AK3330" s="227"/>
      <c r="AL3330" s="227"/>
      <c r="AM3330" s="225"/>
      <c r="AN3330" s="227"/>
      <c r="AO3330" s="227"/>
      <c r="AP3330" s="227"/>
      <c r="AQ3330" s="227"/>
    </row>
    <row r="3331" spans="35:43">
      <c r="AI3331" s="227"/>
      <c r="AJ3331" s="227"/>
      <c r="AK3331" s="227"/>
      <c r="AL3331" s="227"/>
      <c r="AM3331" s="225"/>
      <c r="AN3331" s="227"/>
      <c r="AO3331" s="227"/>
      <c r="AP3331" s="227"/>
      <c r="AQ3331" s="227"/>
    </row>
    <row r="3332" spans="35:43">
      <c r="AI3332" s="227"/>
      <c r="AJ3332" s="227"/>
      <c r="AK3332" s="227"/>
      <c r="AL3332" s="227"/>
      <c r="AM3332" s="225"/>
      <c r="AN3332" s="227"/>
      <c r="AO3332" s="227"/>
      <c r="AP3332" s="227"/>
      <c r="AQ3332" s="227"/>
    </row>
    <row r="3333" spans="35:43">
      <c r="AI3333" s="227"/>
      <c r="AJ3333" s="227"/>
      <c r="AK3333" s="227"/>
      <c r="AL3333" s="227"/>
      <c r="AM3333" s="225"/>
      <c r="AN3333" s="227"/>
      <c r="AO3333" s="227"/>
      <c r="AP3333" s="227"/>
      <c r="AQ3333" s="227"/>
    </row>
    <row r="3334" spans="35:43">
      <c r="AI3334" s="227"/>
      <c r="AJ3334" s="227"/>
      <c r="AK3334" s="227"/>
      <c r="AL3334" s="227"/>
      <c r="AM3334" s="225"/>
      <c r="AN3334" s="227"/>
      <c r="AO3334" s="227"/>
      <c r="AP3334" s="227"/>
      <c r="AQ3334" s="227"/>
    </row>
    <row r="3335" spans="35:43">
      <c r="AI3335" s="227"/>
      <c r="AJ3335" s="227"/>
      <c r="AK3335" s="227"/>
      <c r="AL3335" s="227"/>
      <c r="AM3335" s="225"/>
      <c r="AN3335" s="227"/>
      <c r="AO3335" s="227"/>
      <c r="AP3335" s="227"/>
      <c r="AQ3335" s="227"/>
    </row>
    <row r="3336" spans="35:43">
      <c r="AI3336" s="227"/>
      <c r="AJ3336" s="227"/>
      <c r="AK3336" s="227"/>
      <c r="AL3336" s="227"/>
      <c r="AM3336" s="225"/>
      <c r="AN3336" s="227"/>
      <c r="AO3336" s="227"/>
      <c r="AP3336" s="227"/>
      <c r="AQ3336" s="227"/>
    </row>
    <row r="3337" spans="35:43">
      <c r="AI3337" s="227"/>
      <c r="AJ3337" s="227"/>
      <c r="AK3337" s="227"/>
      <c r="AL3337" s="227"/>
      <c r="AM3337" s="225"/>
      <c r="AN3337" s="227"/>
      <c r="AO3337" s="227"/>
      <c r="AP3337" s="227"/>
      <c r="AQ3337" s="227"/>
    </row>
    <row r="3338" spans="35:43">
      <c r="AI3338" s="227"/>
      <c r="AJ3338" s="227"/>
      <c r="AK3338" s="227"/>
      <c r="AL3338" s="227"/>
      <c r="AM3338" s="225"/>
      <c r="AN3338" s="227"/>
      <c r="AO3338" s="227"/>
      <c r="AP3338" s="227"/>
      <c r="AQ3338" s="227"/>
    </row>
    <row r="3339" spans="35:43">
      <c r="AI3339" s="227"/>
      <c r="AJ3339" s="227"/>
      <c r="AK3339" s="227"/>
      <c r="AL3339" s="227"/>
      <c r="AM3339" s="225"/>
      <c r="AN3339" s="227"/>
      <c r="AO3339" s="227"/>
      <c r="AP3339" s="227"/>
      <c r="AQ3339" s="227"/>
    </row>
    <row r="3340" spans="35:43">
      <c r="AI3340" s="227"/>
      <c r="AJ3340" s="227"/>
      <c r="AK3340" s="227"/>
      <c r="AL3340" s="227"/>
      <c r="AM3340" s="225"/>
      <c r="AN3340" s="227"/>
      <c r="AO3340" s="227"/>
      <c r="AP3340" s="227"/>
      <c r="AQ3340" s="227"/>
    </row>
    <row r="3341" spans="35:43">
      <c r="AI3341" s="227"/>
      <c r="AJ3341" s="227"/>
      <c r="AK3341" s="227"/>
      <c r="AL3341" s="227"/>
      <c r="AM3341" s="225"/>
      <c r="AN3341" s="227"/>
      <c r="AO3341" s="227"/>
      <c r="AP3341" s="227"/>
      <c r="AQ3341" s="227"/>
    </row>
    <row r="3342" spans="35:43">
      <c r="AI3342" s="227"/>
      <c r="AJ3342" s="227"/>
      <c r="AK3342" s="227"/>
      <c r="AL3342" s="227"/>
      <c r="AM3342" s="225"/>
      <c r="AN3342" s="227"/>
      <c r="AO3342" s="227"/>
      <c r="AP3342" s="227"/>
      <c r="AQ3342" s="227"/>
    </row>
    <row r="3343" spans="35:43">
      <c r="AI3343" s="227"/>
      <c r="AJ3343" s="227"/>
      <c r="AK3343" s="227"/>
      <c r="AL3343" s="227"/>
      <c r="AM3343" s="225"/>
      <c r="AN3343" s="227"/>
      <c r="AO3343" s="227"/>
      <c r="AP3343" s="227"/>
      <c r="AQ3343" s="227"/>
    </row>
    <row r="3344" spans="35:43">
      <c r="AI3344" s="227"/>
      <c r="AJ3344" s="227"/>
      <c r="AK3344" s="227"/>
      <c r="AL3344" s="227"/>
      <c r="AM3344" s="225"/>
      <c r="AN3344" s="227"/>
      <c r="AO3344" s="227"/>
      <c r="AP3344" s="227"/>
      <c r="AQ3344" s="227"/>
    </row>
    <row r="3345" spans="35:43">
      <c r="AI3345" s="227"/>
      <c r="AJ3345" s="227"/>
      <c r="AK3345" s="227"/>
      <c r="AL3345" s="227"/>
      <c r="AM3345" s="225"/>
      <c r="AN3345" s="227"/>
      <c r="AO3345" s="227"/>
      <c r="AP3345" s="227"/>
      <c r="AQ3345" s="227"/>
    </row>
    <row r="3346" spans="35:43">
      <c r="AI3346" s="227"/>
      <c r="AJ3346" s="227"/>
      <c r="AK3346" s="227"/>
      <c r="AL3346" s="227"/>
      <c r="AM3346" s="225"/>
      <c r="AN3346" s="227"/>
      <c r="AO3346" s="227"/>
      <c r="AP3346" s="227"/>
      <c r="AQ3346" s="227"/>
    </row>
    <row r="3347" spans="35:43">
      <c r="AI3347" s="227"/>
      <c r="AJ3347" s="227"/>
      <c r="AK3347" s="227"/>
      <c r="AL3347" s="227"/>
      <c r="AM3347" s="225"/>
      <c r="AN3347" s="227"/>
      <c r="AO3347" s="227"/>
      <c r="AP3347" s="227"/>
      <c r="AQ3347" s="227"/>
    </row>
    <row r="3348" spans="35:43">
      <c r="AI3348" s="227"/>
      <c r="AJ3348" s="227"/>
      <c r="AK3348" s="227"/>
      <c r="AL3348" s="227"/>
      <c r="AM3348" s="225"/>
      <c r="AN3348" s="227"/>
      <c r="AO3348" s="227"/>
      <c r="AP3348" s="227"/>
      <c r="AQ3348" s="227"/>
    </row>
    <row r="3349" spans="35:43">
      <c r="AI3349" s="227"/>
      <c r="AJ3349" s="227"/>
      <c r="AK3349" s="227"/>
      <c r="AL3349" s="227"/>
      <c r="AM3349" s="225"/>
      <c r="AN3349" s="227"/>
      <c r="AO3349" s="227"/>
      <c r="AP3349" s="227"/>
      <c r="AQ3349" s="227"/>
    </row>
    <row r="3350" spans="35:43">
      <c r="AI3350" s="227"/>
      <c r="AJ3350" s="227"/>
      <c r="AK3350" s="227"/>
      <c r="AL3350" s="227"/>
      <c r="AM3350" s="225"/>
      <c r="AN3350" s="227"/>
      <c r="AO3350" s="227"/>
      <c r="AP3350" s="227"/>
      <c r="AQ3350" s="227"/>
    </row>
    <row r="3351" spans="35:43">
      <c r="AI3351" s="227"/>
      <c r="AJ3351" s="227"/>
      <c r="AK3351" s="227"/>
      <c r="AL3351" s="227"/>
      <c r="AM3351" s="225"/>
      <c r="AN3351" s="227"/>
      <c r="AO3351" s="227"/>
      <c r="AP3351" s="227"/>
      <c r="AQ3351" s="227"/>
    </row>
    <row r="3352" spans="35:43">
      <c r="AI3352" s="227"/>
      <c r="AJ3352" s="227"/>
      <c r="AK3352" s="227"/>
      <c r="AL3352" s="227"/>
      <c r="AM3352" s="225"/>
      <c r="AN3352" s="227"/>
      <c r="AO3352" s="227"/>
      <c r="AP3352" s="227"/>
      <c r="AQ3352" s="227"/>
    </row>
    <row r="3353" spans="35:43">
      <c r="AI3353" s="227"/>
      <c r="AJ3353" s="227"/>
      <c r="AK3353" s="227"/>
      <c r="AL3353" s="227"/>
      <c r="AM3353" s="225"/>
      <c r="AN3353" s="227"/>
      <c r="AO3353" s="227"/>
      <c r="AP3353" s="227"/>
      <c r="AQ3353" s="227"/>
    </row>
    <row r="3354" spans="35:43">
      <c r="AI3354" s="227"/>
      <c r="AJ3354" s="227"/>
      <c r="AK3354" s="227"/>
      <c r="AL3354" s="227"/>
      <c r="AM3354" s="225"/>
      <c r="AN3354" s="227"/>
      <c r="AO3354" s="227"/>
      <c r="AP3354" s="227"/>
      <c r="AQ3354" s="227"/>
    </row>
    <row r="3355" spans="35:43">
      <c r="AI3355" s="227"/>
      <c r="AJ3355" s="227"/>
      <c r="AK3355" s="227"/>
      <c r="AL3355" s="227"/>
      <c r="AM3355" s="225"/>
      <c r="AN3355" s="227"/>
      <c r="AO3355" s="227"/>
      <c r="AP3355" s="227"/>
      <c r="AQ3355" s="227"/>
    </row>
    <row r="3356" spans="35:43">
      <c r="AI3356" s="227"/>
      <c r="AJ3356" s="227"/>
      <c r="AK3356" s="227"/>
      <c r="AL3356" s="227"/>
      <c r="AM3356" s="225"/>
      <c r="AN3356" s="227"/>
      <c r="AO3356" s="227"/>
      <c r="AP3356" s="227"/>
      <c r="AQ3356" s="227"/>
    </row>
    <row r="3357" spans="35:43">
      <c r="AI3357" s="227"/>
      <c r="AJ3357" s="227"/>
      <c r="AK3357" s="227"/>
      <c r="AL3357" s="227"/>
      <c r="AM3357" s="225"/>
      <c r="AN3357" s="227"/>
      <c r="AO3357" s="227"/>
      <c r="AP3357" s="227"/>
      <c r="AQ3357" s="227"/>
    </row>
    <row r="3358" spans="35:43">
      <c r="AI3358" s="227"/>
      <c r="AJ3358" s="227"/>
      <c r="AK3358" s="227"/>
      <c r="AL3358" s="227"/>
      <c r="AM3358" s="225"/>
      <c r="AN3358" s="227"/>
      <c r="AO3358" s="227"/>
      <c r="AP3358" s="227"/>
      <c r="AQ3358" s="227"/>
    </row>
    <row r="3359" spans="35:43">
      <c r="AI3359" s="227"/>
      <c r="AJ3359" s="227"/>
      <c r="AK3359" s="227"/>
      <c r="AL3359" s="227"/>
      <c r="AM3359" s="225"/>
      <c r="AN3359" s="227"/>
      <c r="AO3359" s="227"/>
      <c r="AP3359" s="227"/>
      <c r="AQ3359" s="227"/>
    </row>
    <row r="3360" spans="35:43">
      <c r="AI3360" s="227"/>
      <c r="AJ3360" s="227"/>
      <c r="AK3360" s="227"/>
      <c r="AL3360" s="227"/>
      <c r="AM3360" s="225"/>
      <c r="AN3360" s="227"/>
      <c r="AO3360" s="227"/>
      <c r="AP3360" s="227"/>
      <c r="AQ3360" s="227"/>
    </row>
    <row r="3361" spans="35:43">
      <c r="AI3361" s="227"/>
      <c r="AJ3361" s="227"/>
      <c r="AK3361" s="227"/>
      <c r="AL3361" s="227"/>
      <c r="AM3361" s="225"/>
      <c r="AN3361" s="227"/>
      <c r="AO3361" s="227"/>
      <c r="AP3361" s="227"/>
      <c r="AQ3361" s="227"/>
    </row>
    <row r="3362" spans="35:43">
      <c r="AI3362" s="227"/>
      <c r="AJ3362" s="227"/>
      <c r="AK3362" s="227"/>
      <c r="AL3362" s="227"/>
      <c r="AM3362" s="225"/>
      <c r="AN3362" s="227"/>
      <c r="AO3362" s="227"/>
      <c r="AP3362" s="227"/>
      <c r="AQ3362" s="227"/>
    </row>
    <row r="3363" spans="35:43">
      <c r="AI3363" s="227"/>
      <c r="AJ3363" s="227"/>
      <c r="AK3363" s="227"/>
      <c r="AL3363" s="227"/>
      <c r="AM3363" s="225"/>
      <c r="AN3363" s="227"/>
      <c r="AO3363" s="227"/>
      <c r="AP3363" s="227"/>
      <c r="AQ3363" s="227"/>
    </row>
    <row r="3364" spans="35:43">
      <c r="AI3364" s="227"/>
      <c r="AJ3364" s="227"/>
      <c r="AK3364" s="227"/>
      <c r="AL3364" s="227"/>
      <c r="AM3364" s="225"/>
      <c r="AN3364" s="227"/>
      <c r="AO3364" s="227"/>
      <c r="AP3364" s="227"/>
      <c r="AQ3364" s="227"/>
    </row>
    <row r="3365" spans="35:43">
      <c r="AI3365" s="227"/>
      <c r="AJ3365" s="227"/>
      <c r="AK3365" s="227"/>
      <c r="AL3365" s="227"/>
      <c r="AM3365" s="225"/>
      <c r="AN3365" s="227"/>
      <c r="AO3365" s="227"/>
      <c r="AP3365" s="227"/>
      <c r="AQ3365" s="227"/>
    </row>
    <row r="3366" spans="35:43">
      <c r="AI3366" s="227"/>
      <c r="AJ3366" s="227"/>
      <c r="AK3366" s="227"/>
      <c r="AL3366" s="227"/>
      <c r="AM3366" s="225"/>
      <c r="AN3366" s="227"/>
      <c r="AO3366" s="227"/>
      <c r="AP3366" s="227"/>
      <c r="AQ3366" s="227"/>
    </row>
    <row r="3367" spans="35:43">
      <c r="AI3367" s="227"/>
      <c r="AJ3367" s="227"/>
      <c r="AK3367" s="227"/>
      <c r="AL3367" s="227"/>
      <c r="AM3367" s="225"/>
      <c r="AN3367" s="227"/>
      <c r="AO3367" s="227"/>
      <c r="AP3367" s="227"/>
      <c r="AQ3367" s="227"/>
    </row>
    <row r="3368" spans="35:43">
      <c r="AI3368" s="227"/>
      <c r="AJ3368" s="227"/>
      <c r="AK3368" s="227"/>
      <c r="AL3368" s="227"/>
      <c r="AM3368" s="225"/>
      <c r="AN3368" s="227"/>
      <c r="AO3368" s="227"/>
      <c r="AP3368" s="227"/>
      <c r="AQ3368" s="227"/>
    </row>
    <row r="3369" spans="35:43">
      <c r="AI3369" s="227"/>
      <c r="AJ3369" s="227"/>
      <c r="AK3369" s="227"/>
      <c r="AL3369" s="227"/>
      <c r="AM3369" s="225"/>
      <c r="AN3369" s="227"/>
      <c r="AO3369" s="227"/>
      <c r="AP3369" s="227"/>
      <c r="AQ3369" s="227"/>
    </row>
    <row r="3370" spans="35:43">
      <c r="AI3370" s="227"/>
      <c r="AJ3370" s="227"/>
      <c r="AK3370" s="227"/>
      <c r="AL3370" s="227"/>
      <c r="AM3370" s="225"/>
      <c r="AN3370" s="227"/>
      <c r="AO3370" s="227"/>
      <c r="AP3370" s="227"/>
      <c r="AQ3370" s="227"/>
    </row>
    <row r="3371" spans="35:43">
      <c r="AI3371" s="227"/>
      <c r="AJ3371" s="227"/>
      <c r="AK3371" s="227"/>
      <c r="AL3371" s="227"/>
      <c r="AM3371" s="225"/>
      <c r="AN3371" s="227"/>
      <c r="AO3371" s="227"/>
      <c r="AP3371" s="227"/>
      <c r="AQ3371" s="227"/>
    </row>
    <row r="3372" spans="35:43">
      <c r="AI3372" s="227"/>
      <c r="AJ3372" s="227"/>
      <c r="AK3372" s="227"/>
      <c r="AL3372" s="227"/>
      <c r="AM3372" s="225"/>
      <c r="AN3372" s="227"/>
      <c r="AO3372" s="227"/>
      <c r="AP3372" s="227"/>
      <c r="AQ3372" s="227"/>
    </row>
    <row r="3373" spans="35:43">
      <c r="AI3373" s="227"/>
      <c r="AJ3373" s="227"/>
      <c r="AK3373" s="227"/>
      <c r="AL3373" s="227"/>
      <c r="AM3373" s="225"/>
      <c r="AN3373" s="227"/>
      <c r="AO3373" s="227"/>
      <c r="AP3373" s="227"/>
      <c r="AQ3373" s="227"/>
    </row>
    <row r="3374" spans="35:43">
      <c r="AI3374" s="227"/>
      <c r="AJ3374" s="227"/>
      <c r="AK3374" s="227"/>
      <c r="AL3374" s="227"/>
      <c r="AM3374" s="225"/>
      <c r="AN3374" s="227"/>
      <c r="AO3374" s="227"/>
      <c r="AP3374" s="227"/>
      <c r="AQ3374" s="227"/>
    </row>
    <row r="3375" spans="35:43">
      <c r="AI3375" s="227"/>
      <c r="AJ3375" s="227"/>
      <c r="AK3375" s="227"/>
      <c r="AL3375" s="227"/>
      <c r="AM3375" s="225"/>
      <c r="AN3375" s="227"/>
      <c r="AO3375" s="227"/>
      <c r="AP3375" s="227"/>
      <c r="AQ3375" s="227"/>
    </row>
    <row r="3376" spans="35:43">
      <c r="AI3376" s="227"/>
      <c r="AJ3376" s="227"/>
      <c r="AK3376" s="227"/>
      <c r="AL3376" s="227"/>
      <c r="AM3376" s="225"/>
      <c r="AN3376" s="227"/>
      <c r="AO3376" s="227"/>
      <c r="AP3376" s="227"/>
      <c r="AQ3376" s="227"/>
    </row>
    <row r="3377" spans="35:43">
      <c r="AI3377" s="227"/>
      <c r="AJ3377" s="227"/>
      <c r="AK3377" s="227"/>
      <c r="AL3377" s="227"/>
      <c r="AM3377" s="225"/>
      <c r="AN3377" s="227"/>
      <c r="AO3377" s="227"/>
      <c r="AP3377" s="227"/>
      <c r="AQ3377" s="227"/>
    </row>
    <row r="3378" spans="35:43">
      <c r="AI3378" s="227"/>
      <c r="AJ3378" s="227"/>
      <c r="AK3378" s="227"/>
      <c r="AL3378" s="227"/>
      <c r="AM3378" s="225"/>
      <c r="AN3378" s="227"/>
      <c r="AO3378" s="227"/>
      <c r="AP3378" s="227"/>
      <c r="AQ3378" s="227"/>
    </row>
    <row r="3379" spans="35:43">
      <c r="AI3379" s="227"/>
      <c r="AJ3379" s="227"/>
      <c r="AK3379" s="227"/>
      <c r="AL3379" s="227"/>
      <c r="AM3379" s="225"/>
      <c r="AN3379" s="227"/>
      <c r="AO3379" s="227"/>
      <c r="AP3379" s="227"/>
      <c r="AQ3379" s="227"/>
    </row>
    <row r="3380" spans="35:43">
      <c r="AI3380" s="227"/>
      <c r="AJ3380" s="227"/>
      <c r="AK3380" s="227"/>
      <c r="AL3380" s="227"/>
      <c r="AM3380" s="225"/>
      <c r="AN3380" s="227"/>
      <c r="AO3380" s="227"/>
      <c r="AP3380" s="227"/>
      <c r="AQ3380" s="227"/>
    </row>
    <row r="3381" spans="35:43">
      <c r="AI3381" s="227"/>
      <c r="AJ3381" s="227"/>
      <c r="AK3381" s="227"/>
      <c r="AL3381" s="227"/>
      <c r="AM3381" s="225"/>
      <c r="AN3381" s="227"/>
      <c r="AO3381" s="227"/>
      <c r="AP3381" s="227"/>
      <c r="AQ3381" s="227"/>
    </row>
    <row r="3382" spans="35:43">
      <c r="AI3382" s="227"/>
      <c r="AJ3382" s="227"/>
      <c r="AK3382" s="227"/>
      <c r="AL3382" s="227"/>
      <c r="AM3382" s="225"/>
      <c r="AN3382" s="227"/>
      <c r="AO3382" s="227"/>
      <c r="AP3382" s="227"/>
      <c r="AQ3382" s="227"/>
    </row>
    <row r="3383" spans="35:43">
      <c r="AI3383" s="227"/>
      <c r="AJ3383" s="227"/>
      <c r="AK3383" s="227"/>
      <c r="AL3383" s="227"/>
      <c r="AM3383" s="225"/>
      <c r="AN3383" s="227"/>
      <c r="AO3383" s="227"/>
      <c r="AP3383" s="227"/>
      <c r="AQ3383" s="227"/>
    </row>
    <row r="3384" spans="35:43">
      <c r="AI3384" s="227"/>
      <c r="AJ3384" s="227"/>
      <c r="AK3384" s="227"/>
      <c r="AL3384" s="227"/>
      <c r="AM3384" s="225"/>
      <c r="AN3384" s="227"/>
      <c r="AO3384" s="227"/>
      <c r="AP3384" s="227"/>
      <c r="AQ3384" s="227"/>
    </row>
    <row r="3385" spans="35:43">
      <c r="AI3385" s="227"/>
      <c r="AJ3385" s="227"/>
      <c r="AK3385" s="227"/>
      <c r="AL3385" s="227"/>
      <c r="AM3385" s="225"/>
      <c r="AN3385" s="227"/>
      <c r="AO3385" s="227"/>
      <c r="AP3385" s="227"/>
      <c r="AQ3385" s="227"/>
    </row>
    <row r="3386" spans="35:43">
      <c r="AI3386" s="227"/>
      <c r="AJ3386" s="227"/>
      <c r="AK3386" s="227"/>
      <c r="AL3386" s="227"/>
      <c r="AM3386" s="225"/>
      <c r="AN3386" s="227"/>
      <c r="AO3386" s="227"/>
      <c r="AP3386" s="227"/>
      <c r="AQ3386" s="227"/>
    </row>
    <row r="3387" spans="35:43">
      <c r="AI3387" s="227"/>
      <c r="AJ3387" s="227"/>
      <c r="AK3387" s="227"/>
      <c r="AL3387" s="227"/>
      <c r="AM3387" s="225"/>
      <c r="AN3387" s="227"/>
      <c r="AO3387" s="227"/>
      <c r="AP3387" s="227"/>
      <c r="AQ3387" s="227"/>
    </row>
    <row r="3388" spans="35:43">
      <c r="AI3388" s="227"/>
      <c r="AJ3388" s="227"/>
      <c r="AK3388" s="227"/>
      <c r="AL3388" s="227"/>
      <c r="AM3388" s="225"/>
      <c r="AN3388" s="227"/>
      <c r="AO3388" s="227"/>
      <c r="AP3388" s="227"/>
      <c r="AQ3388" s="227"/>
    </row>
    <row r="3389" spans="35:43">
      <c r="AI3389" s="227"/>
      <c r="AJ3389" s="227"/>
      <c r="AK3389" s="227"/>
      <c r="AL3389" s="227"/>
      <c r="AM3389" s="225"/>
      <c r="AN3389" s="227"/>
      <c r="AO3389" s="227"/>
      <c r="AP3389" s="227"/>
      <c r="AQ3389" s="227"/>
    </row>
    <row r="3390" spans="35:43">
      <c r="AI3390" s="227"/>
      <c r="AJ3390" s="227"/>
      <c r="AK3390" s="227"/>
      <c r="AL3390" s="227"/>
      <c r="AM3390" s="225"/>
      <c r="AN3390" s="227"/>
      <c r="AO3390" s="227"/>
      <c r="AP3390" s="227"/>
      <c r="AQ3390" s="227"/>
    </row>
    <row r="3391" spans="35:43">
      <c r="AI3391" s="227"/>
      <c r="AJ3391" s="227"/>
      <c r="AK3391" s="227"/>
      <c r="AL3391" s="227"/>
      <c r="AM3391" s="225"/>
      <c r="AN3391" s="227"/>
      <c r="AO3391" s="227"/>
      <c r="AP3391" s="227"/>
      <c r="AQ3391" s="227"/>
    </row>
    <row r="3392" spans="35:43">
      <c r="AI3392" s="227"/>
      <c r="AJ3392" s="227"/>
      <c r="AK3392" s="227"/>
      <c r="AL3392" s="227"/>
      <c r="AM3392" s="225"/>
      <c r="AN3392" s="227"/>
      <c r="AO3392" s="227"/>
      <c r="AP3392" s="227"/>
      <c r="AQ3392" s="227"/>
    </row>
    <row r="3393" spans="35:43">
      <c r="AI3393" s="227"/>
      <c r="AJ3393" s="227"/>
      <c r="AK3393" s="227"/>
      <c r="AL3393" s="227"/>
      <c r="AM3393" s="225"/>
      <c r="AN3393" s="227"/>
      <c r="AO3393" s="227"/>
      <c r="AP3393" s="227"/>
      <c r="AQ3393" s="227"/>
    </row>
    <row r="3394" spans="35:43">
      <c r="AI3394" s="227"/>
      <c r="AJ3394" s="227"/>
      <c r="AK3394" s="227"/>
      <c r="AL3394" s="227"/>
      <c r="AM3394" s="225"/>
      <c r="AN3394" s="227"/>
      <c r="AO3394" s="227"/>
      <c r="AP3394" s="227"/>
      <c r="AQ3394" s="227"/>
    </row>
    <row r="3395" spans="35:43">
      <c r="AI3395" s="227"/>
      <c r="AJ3395" s="227"/>
      <c r="AK3395" s="227"/>
      <c r="AL3395" s="227"/>
      <c r="AM3395" s="225"/>
      <c r="AN3395" s="227"/>
      <c r="AO3395" s="227"/>
      <c r="AP3395" s="227"/>
      <c r="AQ3395" s="227"/>
    </row>
    <row r="3396" spans="35:43">
      <c r="AI3396" s="227"/>
      <c r="AJ3396" s="227"/>
      <c r="AK3396" s="227"/>
      <c r="AL3396" s="227"/>
      <c r="AM3396" s="225"/>
      <c r="AN3396" s="227"/>
      <c r="AO3396" s="227"/>
      <c r="AP3396" s="227"/>
      <c r="AQ3396" s="227"/>
    </row>
    <row r="3397" spans="35:43">
      <c r="AI3397" s="227"/>
      <c r="AJ3397" s="227"/>
      <c r="AK3397" s="227"/>
      <c r="AL3397" s="227"/>
      <c r="AM3397" s="225"/>
      <c r="AN3397" s="227"/>
      <c r="AO3397" s="227"/>
      <c r="AP3397" s="227"/>
      <c r="AQ3397" s="227"/>
    </row>
    <row r="3398" spans="35:43">
      <c r="AI3398" s="227"/>
      <c r="AJ3398" s="227"/>
      <c r="AK3398" s="227"/>
      <c r="AL3398" s="227"/>
      <c r="AM3398" s="225"/>
      <c r="AN3398" s="227"/>
      <c r="AO3398" s="227"/>
      <c r="AP3398" s="227"/>
      <c r="AQ3398" s="227"/>
    </row>
    <row r="3399" spans="35:43">
      <c r="AI3399" s="227"/>
      <c r="AJ3399" s="227"/>
      <c r="AK3399" s="227"/>
      <c r="AL3399" s="227"/>
      <c r="AM3399" s="225"/>
      <c r="AN3399" s="227"/>
      <c r="AO3399" s="227"/>
      <c r="AP3399" s="227"/>
      <c r="AQ3399" s="227"/>
    </row>
    <row r="3400" spans="35:43">
      <c r="AI3400" s="227"/>
      <c r="AJ3400" s="227"/>
      <c r="AK3400" s="227"/>
      <c r="AL3400" s="227"/>
      <c r="AM3400" s="225"/>
      <c r="AN3400" s="227"/>
      <c r="AO3400" s="227"/>
      <c r="AP3400" s="227"/>
      <c r="AQ3400" s="227"/>
    </row>
    <row r="3401" spans="35:43">
      <c r="AI3401" s="227"/>
      <c r="AJ3401" s="227"/>
      <c r="AK3401" s="227"/>
      <c r="AL3401" s="227"/>
      <c r="AM3401" s="225"/>
      <c r="AN3401" s="227"/>
      <c r="AO3401" s="227"/>
      <c r="AP3401" s="227"/>
      <c r="AQ3401" s="227"/>
    </row>
    <row r="3402" spans="35:43">
      <c r="AI3402" s="227"/>
      <c r="AJ3402" s="227"/>
      <c r="AK3402" s="227"/>
      <c r="AL3402" s="227"/>
      <c r="AM3402" s="225"/>
      <c r="AN3402" s="227"/>
      <c r="AO3402" s="227"/>
      <c r="AP3402" s="227"/>
      <c r="AQ3402" s="227"/>
    </row>
    <row r="3403" spans="35:43">
      <c r="AI3403" s="227"/>
      <c r="AJ3403" s="227"/>
      <c r="AK3403" s="227"/>
      <c r="AL3403" s="227"/>
      <c r="AM3403" s="225"/>
      <c r="AN3403" s="227"/>
      <c r="AO3403" s="227"/>
      <c r="AP3403" s="227"/>
      <c r="AQ3403" s="227"/>
    </row>
    <row r="3404" spans="35:43">
      <c r="AI3404" s="227"/>
      <c r="AJ3404" s="227"/>
      <c r="AK3404" s="227"/>
      <c r="AL3404" s="227"/>
      <c r="AM3404" s="225"/>
      <c r="AN3404" s="227"/>
      <c r="AO3404" s="227"/>
      <c r="AP3404" s="227"/>
      <c r="AQ3404" s="227"/>
    </row>
    <row r="3405" spans="35:43">
      <c r="AI3405" s="227"/>
      <c r="AJ3405" s="227"/>
      <c r="AK3405" s="227"/>
      <c r="AL3405" s="227"/>
      <c r="AM3405" s="225"/>
      <c r="AN3405" s="227"/>
      <c r="AO3405" s="227"/>
      <c r="AP3405" s="227"/>
      <c r="AQ3405" s="227"/>
    </row>
    <row r="3406" spans="35:43">
      <c r="AI3406" s="227"/>
      <c r="AJ3406" s="227"/>
      <c r="AK3406" s="227"/>
      <c r="AL3406" s="227"/>
      <c r="AM3406" s="225"/>
      <c r="AN3406" s="227"/>
      <c r="AO3406" s="227"/>
      <c r="AP3406" s="227"/>
      <c r="AQ3406" s="227"/>
    </row>
    <row r="3407" spans="35:43">
      <c r="AI3407" s="227"/>
      <c r="AJ3407" s="227"/>
      <c r="AK3407" s="227"/>
      <c r="AL3407" s="227"/>
      <c r="AM3407" s="225"/>
      <c r="AN3407" s="227"/>
      <c r="AO3407" s="227"/>
      <c r="AP3407" s="227"/>
      <c r="AQ3407" s="227"/>
    </row>
    <row r="3408" spans="35:43">
      <c r="AI3408" s="227"/>
      <c r="AJ3408" s="227"/>
      <c r="AK3408" s="227"/>
      <c r="AL3408" s="227"/>
      <c r="AM3408" s="225"/>
      <c r="AN3408" s="227"/>
      <c r="AO3408" s="227"/>
      <c r="AP3408" s="227"/>
      <c r="AQ3408" s="227"/>
    </row>
    <row r="3409" spans="35:43">
      <c r="AI3409" s="227"/>
      <c r="AJ3409" s="227"/>
      <c r="AK3409" s="227"/>
      <c r="AL3409" s="227"/>
      <c r="AM3409" s="225"/>
      <c r="AN3409" s="227"/>
      <c r="AO3409" s="227"/>
      <c r="AP3409" s="227"/>
      <c r="AQ3409" s="227"/>
    </row>
    <row r="3410" spans="35:43">
      <c r="AI3410" s="227"/>
      <c r="AJ3410" s="227"/>
      <c r="AK3410" s="227"/>
      <c r="AL3410" s="227"/>
      <c r="AM3410" s="225"/>
      <c r="AN3410" s="227"/>
      <c r="AO3410" s="227"/>
      <c r="AP3410" s="227"/>
      <c r="AQ3410" s="227"/>
    </row>
    <row r="3411" spans="35:43">
      <c r="AI3411" s="227"/>
      <c r="AJ3411" s="227"/>
      <c r="AK3411" s="227"/>
      <c r="AL3411" s="227"/>
      <c r="AM3411" s="225"/>
      <c r="AN3411" s="227"/>
      <c r="AO3411" s="227"/>
      <c r="AP3411" s="227"/>
      <c r="AQ3411" s="227"/>
    </row>
    <row r="3412" spans="35:43">
      <c r="AI3412" s="227"/>
      <c r="AJ3412" s="227"/>
      <c r="AK3412" s="227"/>
      <c r="AL3412" s="227"/>
      <c r="AM3412" s="225"/>
      <c r="AN3412" s="227"/>
      <c r="AO3412" s="227"/>
      <c r="AP3412" s="227"/>
      <c r="AQ3412" s="227"/>
    </row>
    <row r="3413" spans="35:43">
      <c r="AI3413" s="227"/>
      <c r="AJ3413" s="227"/>
      <c r="AK3413" s="227"/>
      <c r="AL3413" s="227"/>
      <c r="AM3413" s="225"/>
      <c r="AN3413" s="227"/>
      <c r="AO3413" s="227"/>
      <c r="AP3413" s="227"/>
      <c r="AQ3413" s="227"/>
    </row>
    <row r="3414" spans="35:43">
      <c r="AI3414" s="227"/>
      <c r="AJ3414" s="227"/>
      <c r="AK3414" s="227"/>
      <c r="AL3414" s="227"/>
      <c r="AM3414" s="225"/>
      <c r="AN3414" s="227"/>
      <c r="AO3414" s="227"/>
      <c r="AP3414" s="227"/>
      <c r="AQ3414" s="227"/>
    </row>
    <row r="3415" spans="35:43">
      <c r="AI3415" s="227"/>
      <c r="AJ3415" s="227"/>
      <c r="AK3415" s="227"/>
      <c r="AL3415" s="227"/>
      <c r="AM3415" s="225"/>
      <c r="AN3415" s="227"/>
      <c r="AO3415" s="227"/>
      <c r="AP3415" s="227"/>
      <c r="AQ3415" s="227"/>
    </row>
    <row r="3416" spans="35:43">
      <c r="AI3416" s="227"/>
      <c r="AJ3416" s="227"/>
      <c r="AK3416" s="227"/>
      <c r="AL3416" s="227"/>
      <c r="AM3416" s="225"/>
      <c r="AN3416" s="227"/>
      <c r="AO3416" s="227"/>
      <c r="AP3416" s="227"/>
      <c r="AQ3416" s="227"/>
    </row>
    <row r="3417" spans="35:43">
      <c r="AI3417" s="227"/>
      <c r="AJ3417" s="227"/>
      <c r="AK3417" s="227"/>
      <c r="AL3417" s="227"/>
      <c r="AM3417" s="225"/>
      <c r="AN3417" s="227"/>
      <c r="AO3417" s="227"/>
      <c r="AP3417" s="227"/>
      <c r="AQ3417" s="227"/>
    </row>
    <row r="3418" spans="35:43">
      <c r="AI3418" s="227"/>
      <c r="AJ3418" s="227"/>
      <c r="AK3418" s="227"/>
      <c r="AL3418" s="227"/>
      <c r="AM3418" s="225"/>
      <c r="AN3418" s="227"/>
      <c r="AO3418" s="227"/>
      <c r="AP3418" s="227"/>
      <c r="AQ3418" s="227"/>
    </row>
    <row r="3419" spans="35:43">
      <c r="AI3419" s="227"/>
      <c r="AJ3419" s="227"/>
      <c r="AK3419" s="227"/>
      <c r="AL3419" s="227"/>
      <c r="AM3419" s="225"/>
      <c r="AN3419" s="227"/>
      <c r="AO3419" s="227"/>
      <c r="AP3419" s="227"/>
      <c r="AQ3419" s="227"/>
    </row>
    <row r="3420" spans="35:43">
      <c r="AI3420" s="227"/>
      <c r="AJ3420" s="227"/>
      <c r="AK3420" s="227"/>
      <c r="AL3420" s="227"/>
      <c r="AM3420" s="225"/>
      <c r="AN3420" s="227"/>
      <c r="AO3420" s="227"/>
      <c r="AP3420" s="227"/>
      <c r="AQ3420" s="227"/>
    </row>
    <row r="3421" spans="35:43">
      <c r="AI3421" s="227"/>
      <c r="AJ3421" s="227"/>
      <c r="AK3421" s="227"/>
      <c r="AL3421" s="227"/>
      <c r="AM3421" s="225"/>
      <c r="AN3421" s="227"/>
      <c r="AO3421" s="227"/>
      <c r="AP3421" s="227"/>
      <c r="AQ3421" s="227"/>
    </row>
    <row r="3422" spans="35:43">
      <c r="AI3422" s="227"/>
      <c r="AJ3422" s="227"/>
      <c r="AK3422" s="227"/>
      <c r="AL3422" s="227"/>
      <c r="AM3422" s="225"/>
      <c r="AN3422" s="227"/>
      <c r="AO3422" s="227"/>
      <c r="AP3422" s="227"/>
      <c r="AQ3422" s="227"/>
    </row>
    <row r="3423" spans="35:43">
      <c r="AI3423" s="227"/>
      <c r="AJ3423" s="227"/>
      <c r="AK3423" s="227"/>
      <c r="AL3423" s="227"/>
      <c r="AM3423" s="225"/>
      <c r="AN3423" s="227"/>
      <c r="AO3423" s="227"/>
      <c r="AP3423" s="227"/>
      <c r="AQ3423" s="227"/>
    </row>
    <row r="3424" spans="35:43">
      <c r="AI3424" s="227"/>
      <c r="AJ3424" s="227"/>
      <c r="AK3424" s="227"/>
      <c r="AL3424" s="227"/>
      <c r="AM3424" s="225"/>
      <c r="AN3424" s="227"/>
      <c r="AO3424" s="227"/>
      <c r="AP3424" s="227"/>
      <c r="AQ3424" s="227"/>
    </row>
    <row r="3425" spans="35:43">
      <c r="AI3425" s="227"/>
      <c r="AJ3425" s="227"/>
      <c r="AK3425" s="227"/>
      <c r="AL3425" s="227"/>
      <c r="AM3425" s="225"/>
      <c r="AN3425" s="227"/>
      <c r="AO3425" s="227"/>
      <c r="AP3425" s="227"/>
      <c r="AQ3425" s="227"/>
    </row>
    <row r="3426" spans="35:43">
      <c r="AI3426" s="227"/>
      <c r="AJ3426" s="227"/>
      <c r="AK3426" s="227"/>
      <c r="AL3426" s="227"/>
      <c r="AM3426" s="225"/>
      <c r="AN3426" s="227"/>
      <c r="AO3426" s="227"/>
      <c r="AP3426" s="227"/>
      <c r="AQ3426" s="227"/>
    </row>
    <row r="3427" spans="35:43">
      <c r="AI3427" s="227"/>
      <c r="AJ3427" s="227"/>
      <c r="AK3427" s="227"/>
      <c r="AL3427" s="227"/>
      <c r="AM3427" s="225"/>
      <c r="AN3427" s="227"/>
      <c r="AO3427" s="227"/>
      <c r="AP3427" s="227"/>
      <c r="AQ3427" s="227"/>
    </row>
    <row r="3428" spans="35:43">
      <c r="AI3428" s="227"/>
      <c r="AJ3428" s="227"/>
      <c r="AK3428" s="227"/>
      <c r="AL3428" s="227"/>
      <c r="AM3428" s="225"/>
      <c r="AN3428" s="227"/>
      <c r="AO3428" s="227"/>
      <c r="AP3428" s="227"/>
      <c r="AQ3428" s="227"/>
    </row>
    <row r="3429" spans="35:43">
      <c r="AI3429" s="227"/>
      <c r="AJ3429" s="227"/>
      <c r="AK3429" s="227"/>
      <c r="AL3429" s="227"/>
      <c r="AM3429" s="225"/>
      <c r="AN3429" s="227"/>
      <c r="AO3429" s="227"/>
      <c r="AP3429" s="227"/>
      <c r="AQ3429" s="227"/>
    </row>
    <row r="3430" spans="35:43">
      <c r="AI3430" s="227"/>
      <c r="AJ3430" s="227"/>
      <c r="AK3430" s="227"/>
      <c r="AL3430" s="227"/>
      <c r="AM3430" s="225"/>
      <c r="AN3430" s="227"/>
      <c r="AO3430" s="227"/>
      <c r="AP3430" s="227"/>
      <c r="AQ3430" s="227"/>
    </row>
    <row r="3431" spans="35:43">
      <c r="AI3431" s="227"/>
      <c r="AJ3431" s="227"/>
      <c r="AK3431" s="227"/>
      <c r="AL3431" s="227"/>
      <c r="AM3431" s="225"/>
      <c r="AN3431" s="227"/>
      <c r="AO3431" s="227"/>
      <c r="AP3431" s="227"/>
      <c r="AQ3431" s="227"/>
    </row>
    <row r="3432" spans="35:43">
      <c r="AI3432" s="227"/>
      <c r="AJ3432" s="227"/>
      <c r="AK3432" s="227"/>
      <c r="AL3432" s="227"/>
      <c r="AM3432" s="225"/>
      <c r="AN3432" s="227"/>
      <c r="AO3432" s="227"/>
      <c r="AP3432" s="227"/>
      <c r="AQ3432" s="227"/>
    </row>
    <row r="3433" spans="35:43">
      <c r="AI3433" s="227"/>
      <c r="AJ3433" s="227"/>
      <c r="AK3433" s="227"/>
      <c r="AL3433" s="227"/>
      <c r="AM3433" s="225"/>
      <c r="AN3433" s="227"/>
      <c r="AO3433" s="227"/>
      <c r="AP3433" s="227"/>
      <c r="AQ3433" s="227"/>
    </row>
    <row r="3434" spans="35:43">
      <c r="AI3434" s="227"/>
      <c r="AJ3434" s="227"/>
      <c r="AK3434" s="227"/>
      <c r="AL3434" s="227"/>
      <c r="AM3434" s="225"/>
      <c r="AN3434" s="227"/>
      <c r="AO3434" s="227"/>
      <c r="AP3434" s="227"/>
      <c r="AQ3434" s="227"/>
    </row>
    <row r="3435" spans="35:43">
      <c r="AI3435" s="227"/>
      <c r="AJ3435" s="227"/>
      <c r="AK3435" s="227"/>
      <c r="AL3435" s="227"/>
      <c r="AM3435" s="225"/>
      <c r="AN3435" s="227"/>
      <c r="AO3435" s="227"/>
      <c r="AP3435" s="227"/>
      <c r="AQ3435" s="227"/>
    </row>
    <row r="3436" spans="35:43">
      <c r="AI3436" s="227"/>
      <c r="AJ3436" s="227"/>
      <c r="AK3436" s="227"/>
      <c r="AL3436" s="227"/>
      <c r="AM3436" s="225"/>
      <c r="AN3436" s="227"/>
      <c r="AO3436" s="227"/>
      <c r="AP3436" s="227"/>
      <c r="AQ3436" s="227"/>
    </row>
    <row r="3437" spans="35:43">
      <c r="AI3437" s="227"/>
      <c r="AJ3437" s="227"/>
      <c r="AK3437" s="227"/>
      <c r="AL3437" s="227"/>
      <c r="AM3437" s="225"/>
      <c r="AN3437" s="227"/>
      <c r="AO3437" s="227"/>
      <c r="AP3437" s="227"/>
      <c r="AQ3437" s="227"/>
    </row>
    <row r="3438" spans="35:43">
      <c r="AI3438" s="227"/>
      <c r="AJ3438" s="227"/>
      <c r="AK3438" s="227"/>
      <c r="AL3438" s="227"/>
      <c r="AM3438" s="225"/>
      <c r="AN3438" s="227"/>
      <c r="AO3438" s="227"/>
      <c r="AP3438" s="227"/>
      <c r="AQ3438" s="227"/>
    </row>
    <row r="3439" spans="35:43">
      <c r="AI3439" s="227"/>
      <c r="AJ3439" s="227"/>
      <c r="AK3439" s="227"/>
      <c r="AL3439" s="227"/>
      <c r="AM3439" s="225"/>
      <c r="AN3439" s="227"/>
      <c r="AO3439" s="227"/>
      <c r="AP3439" s="227"/>
      <c r="AQ3439" s="227"/>
    </row>
    <row r="3440" spans="35:43">
      <c r="AI3440" s="227"/>
      <c r="AJ3440" s="227"/>
      <c r="AK3440" s="227"/>
      <c r="AL3440" s="227"/>
      <c r="AM3440" s="225"/>
      <c r="AN3440" s="227"/>
      <c r="AO3440" s="227"/>
      <c r="AP3440" s="227"/>
      <c r="AQ3440" s="227"/>
    </row>
    <row r="3441" spans="35:43">
      <c r="AI3441" s="227"/>
      <c r="AJ3441" s="227"/>
      <c r="AK3441" s="227"/>
      <c r="AL3441" s="227"/>
      <c r="AM3441" s="225"/>
      <c r="AN3441" s="227"/>
      <c r="AO3441" s="227"/>
      <c r="AP3441" s="227"/>
      <c r="AQ3441" s="227"/>
    </row>
    <row r="3442" spans="35:43">
      <c r="AI3442" s="227"/>
      <c r="AJ3442" s="227"/>
      <c r="AK3442" s="227"/>
      <c r="AL3442" s="227"/>
      <c r="AM3442" s="225"/>
      <c r="AN3442" s="227"/>
      <c r="AO3442" s="227"/>
      <c r="AP3442" s="227"/>
      <c r="AQ3442" s="227"/>
    </row>
    <row r="3443" spans="35:43">
      <c r="AI3443" s="227"/>
      <c r="AJ3443" s="227"/>
      <c r="AK3443" s="227"/>
      <c r="AL3443" s="227"/>
      <c r="AM3443" s="225"/>
      <c r="AN3443" s="227"/>
      <c r="AO3443" s="227"/>
      <c r="AP3443" s="227"/>
      <c r="AQ3443" s="227"/>
    </row>
    <row r="3444" spans="35:43">
      <c r="AI3444" s="227"/>
      <c r="AJ3444" s="227"/>
      <c r="AK3444" s="227"/>
      <c r="AL3444" s="227"/>
      <c r="AM3444" s="225"/>
      <c r="AN3444" s="227"/>
      <c r="AO3444" s="227"/>
      <c r="AP3444" s="227"/>
      <c r="AQ3444" s="227"/>
    </row>
    <row r="3445" spans="35:43">
      <c r="AI3445" s="227"/>
      <c r="AJ3445" s="227"/>
      <c r="AK3445" s="227"/>
      <c r="AL3445" s="227"/>
      <c r="AM3445" s="225"/>
      <c r="AN3445" s="227"/>
      <c r="AO3445" s="227"/>
      <c r="AP3445" s="227"/>
      <c r="AQ3445" s="227"/>
    </row>
    <row r="3446" spans="35:43">
      <c r="AI3446" s="227"/>
      <c r="AJ3446" s="227"/>
      <c r="AK3446" s="227"/>
      <c r="AL3446" s="227"/>
      <c r="AM3446" s="225"/>
      <c r="AN3446" s="227"/>
      <c r="AO3446" s="227"/>
      <c r="AP3446" s="227"/>
      <c r="AQ3446" s="227"/>
    </row>
    <row r="3447" spans="35:43">
      <c r="AI3447" s="227"/>
      <c r="AJ3447" s="227"/>
      <c r="AK3447" s="227"/>
      <c r="AL3447" s="227"/>
      <c r="AM3447" s="225"/>
      <c r="AN3447" s="227"/>
      <c r="AO3447" s="227"/>
      <c r="AP3447" s="227"/>
      <c r="AQ3447" s="227"/>
    </row>
    <row r="3448" spans="35:43">
      <c r="AI3448" s="227"/>
      <c r="AJ3448" s="227"/>
      <c r="AK3448" s="227"/>
      <c r="AL3448" s="227"/>
      <c r="AM3448" s="225"/>
      <c r="AN3448" s="227"/>
      <c r="AO3448" s="227"/>
      <c r="AP3448" s="227"/>
      <c r="AQ3448" s="227"/>
    </row>
    <row r="3449" spans="35:43">
      <c r="AI3449" s="227"/>
      <c r="AJ3449" s="227"/>
      <c r="AK3449" s="227"/>
      <c r="AL3449" s="227"/>
      <c r="AM3449" s="225"/>
      <c r="AN3449" s="227"/>
      <c r="AO3449" s="227"/>
      <c r="AP3449" s="227"/>
      <c r="AQ3449" s="227"/>
    </row>
    <row r="3450" spans="35:43">
      <c r="AI3450" s="227"/>
      <c r="AJ3450" s="227"/>
      <c r="AK3450" s="227"/>
      <c r="AL3450" s="227"/>
      <c r="AM3450" s="225"/>
      <c r="AN3450" s="227"/>
      <c r="AO3450" s="227"/>
      <c r="AP3450" s="227"/>
      <c r="AQ3450" s="227"/>
    </row>
    <row r="3451" spans="35:43">
      <c r="AI3451" s="227"/>
      <c r="AJ3451" s="227"/>
      <c r="AK3451" s="227"/>
      <c r="AL3451" s="227"/>
      <c r="AM3451" s="225"/>
      <c r="AN3451" s="227"/>
      <c r="AO3451" s="227"/>
      <c r="AP3451" s="227"/>
      <c r="AQ3451" s="227"/>
    </row>
    <row r="3452" spans="35:43">
      <c r="AI3452" s="227"/>
      <c r="AJ3452" s="227"/>
      <c r="AK3452" s="227"/>
      <c r="AL3452" s="227"/>
      <c r="AM3452" s="225"/>
      <c r="AN3452" s="227"/>
      <c r="AO3452" s="227"/>
      <c r="AP3452" s="227"/>
      <c r="AQ3452" s="227"/>
    </row>
    <row r="3453" spans="35:43">
      <c r="AI3453" s="227"/>
      <c r="AJ3453" s="227"/>
      <c r="AK3453" s="227"/>
      <c r="AL3453" s="227"/>
      <c r="AM3453" s="225"/>
      <c r="AN3453" s="227"/>
      <c r="AO3453" s="227"/>
      <c r="AP3453" s="227"/>
      <c r="AQ3453" s="227"/>
    </row>
    <row r="3454" spans="35:43">
      <c r="AI3454" s="227"/>
      <c r="AJ3454" s="227"/>
      <c r="AK3454" s="227"/>
      <c r="AL3454" s="227"/>
      <c r="AM3454" s="225"/>
      <c r="AN3454" s="227"/>
      <c r="AO3454" s="227"/>
      <c r="AP3454" s="227"/>
      <c r="AQ3454" s="227"/>
    </row>
    <row r="3455" spans="35:43">
      <c r="AI3455" s="227"/>
      <c r="AJ3455" s="227"/>
      <c r="AK3455" s="227"/>
      <c r="AL3455" s="227"/>
      <c r="AM3455" s="225"/>
      <c r="AN3455" s="227"/>
      <c r="AO3455" s="227"/>
      <c r="AP3455" s="227"/>
      <c r="AQ3455" s="227"/>
    </row>
    <row r="3456" spans="35:43">
      <c r="AI3456" s="227"/>
      <c r="AJ3456" s="227"/>
      <c r="AK3456" s="227"/>
      <c r="AL3456" s="227"/>
      <c r="AM3456" s="225"/>
      <c r="AN3456" s="227"/>
      <c r="AO3456" s="227"/>
      <c r="AP3456" s="227"/>
      <c r="AQ3456" s="227"/>
    </row>
    <row r="3457" spans="35:43">
      <c r="AI3457" s="227"/>
      <c r="AJ3457" s="227"/>
      <c r="AK3457" s="227"/>
      <c r="AL3457" s="227"/>
      <c r="AM3457" s="225"/>
      <c r="AN3457" s="227"/>
      <c r="AO3457" s="227"/>
      <c r="AP3457" s="227"/>
      <c r="AQ3457" s="227"/>
    </row>
    <row r="3458" spans="35:43">
      <c r="AI3458" s="227"/>
      <c r="AJ3458" s="227"/>
      <c r="AK3458" s="227"/>
      <c r="AL3458" s="227"/>
      <c r="AM3458" s="225"/>
      <c r="AN3458" s="227"/>
      <c r="AO3458" s="227"/>
      <c r="AP3458" s="227"/>
      <c r="AQ3458" s="227"/>
    </row>
    <row r="3459" spans="35:43">
      <c r="AI3459" s="227"/>
      <c r="AJ3459" s="227"/>
      <c r="AK3459" s="227"/>
      <c r="AL3459" s="227"/>
      <c r="AM3459" s="225"/>
      <c r="AN3459" s="227"/>
      <c r="AO3459" s="227"/>
      <c r="AP3459" s="227"/>
      <c r="AQ3459" s="227"/>
    </row>
    <row r="3460" spans="35:43">
      <c r="AI3460" s="227"/>
      <c r="AJ3460" s="227"/>
      <c r="AK3460" s="227"/>
      <c r="AL3460" s="227"/>
      <c r="AM3460" s="225"/>
      <c r="AN3460" s="227"/>
      <c r="AO3460" s="227"/>
      <c r="AP3460" s="227"/>
      <c r="AQ3460" s="227"/>
    </row>
    <row r="3461" spans="35:43">
      <c r="AI3461" s="227"/>
      <c r="AJ3461" s="227"/>
      <c r="AK3461" s="227"/>
      <c r="AL3461" s="227"/>
      <c r="AM3461" s="225"/>
      <c r="AN3461" s="227"/>
      <c r="AO3461" s="227"/>
      <c r="AP3461" s="227"/>
      <c r="AQ3461" s="227"/>
    </row>
    <row r="3462" spans="35:43">
      <c r="AI3462" s="227"/>
      <c r="AJ3462" s="227"/>
      <c r="AK3462" s="227"/>
      <c r="AL3462" s="227"/>
      <c r="AM3462" s="225"/>
      <c r="AN3462" s="227"/>
      <c r="AO3462" s="227"/>
      <c r="AP3462" s="227"/>
      <c r="AQ3462" s="227"/>
    </row>
    <row r="3463" spans="35:43">
      <c r="AI3463" s="227"/>
      <c r="AJ3463" s="227"/>
      <c r="AK3463" s="227"/>
      <c r="AL3463" s="227"/>
      <c r="AM3463" s="225"/>
      <c r="AN3463" s="227"/>
      <c r="AO3463" s="227"/>
      <c r="AP3463" s="227"/>
      <c r="AQ3463" s="227"/>
    </row>
    <row r="3464" spans="35:43">
      <c r="AI3464" s="227"/>
      <c r="AJ3464" s="227"/>
      <c r="AK3464" s="227"/>
      <c r="AL3464" s="227"/>
      <c r="AM3464" s="225"/>
      <c r="AN3464" s="227"/>
      <c r="AO3464" s="227"/>
      <c r="AP3464" s="227"/>
      <c r="AQ3464" s="227"/>
    </row>
    <row r="3465" spans="35:43">
      <c r="AI3465" s="227"/>
      <c r="AJ3465" s="227"/>
      <c r="AK3465" s="227"/>
      <c r="AL3465" s="227"/>
      <c r="AM3465" s="225"/>
      <c r="AN3465" s="227"/>
      <c r="AO3465" s="227"/>
      <c r="AP3465" s="227"/>
      <c r="AQ3465" s="227"/>
    </row>
    <row r="3466" spans="35:43">
      <c r="AI3466" s="227"/>
      <c r="AJ3466" s="227"/>
      <c r="AK3466" s="227"/>
      <c r="AL3466" s="227"/>
      <c r="AM3466" s="225"/>
      <c r="AN3466" s="227"/>
      <c r="AO3466" s="227"/>
      <c r="AP3466" s="227"/>
      <c r="AQ3466" s="227"/>
    </row>
    <row r="3467" spans="35:43">
      <c r="AI3467" s="227"/>
      <c r="AJ3467" s="227"/>
      <c r="AK3467" s="227"/>
      <c r="AL3467" s="227"/>
      <c r="AM3467" s="225"/>
      <c r="AN3467" s="227"/>
      <c r="AO3467" s="227"/>
      <c r="AP3467" s="227"/>
      <c r="AQ3467" s="227"/>
    </row>
    <row r="3468" spans="35:43">
      <c r="AI3468" s="227"/>
      <c r="AJ3468" s="227"/>
      <c r="AK3468" s="227"/>
      <c r="AL3468" s="227"/>
      <c r="AM3468" s="225"/>
      <c r="AN3468" s="227"/>
      <c r="AO3468" s="227"/>
      <c r="AP3468" s="227"/>
      <c r="AQ3468" s="227"/>
    </row>
    <row r="3469" spans="35:43">
      <c r="AI3469" s="227"/>
      <c r="AJ3469" s="227"/>
      <c r="AK3469" s="227"/>
      <c r="AL3469" s="227"/>
      <c r="AM3469" s="225"/>
      <c r="AN3469" s="227"/>
      <c r="AO3469" s="227"/>
      <c r="AP3469" s="227"/>
      <c r="AQ3469" s="227"/>
    </row>
    <row r="3470" spans="35:43">
      <c r="AI3470" s="227"/>
      <c r="AJ3470" s="227"/>
      <c r="AK3470" s="227"/>
      <c r="AL3470" s="227"/>
      <c r="AM3470" s="225"/>
      <c r="AN3470" s="227"/>
      <c r="AO3470" s="227"/>
      <c r="AP3470" s="227"/>
      <c r="AQ3470" s="227"/>
    </row>
    <row r="3471" spans="35:43">
      <c r="AI3471" s="227"/>
      <c r="AJ3471" s="227"/>
      <c r="AK3471" s="227"/>
      <c r="AL3471" s="227"/>
      <c r="AM3471" s="225"/>
      <c r="AN3471" s="227"/>
      <c r="AO3471" s="227"/>
      <c r="AP3471" s="227"/>
      <c r="AQ3471" s="227"/>
    </row>
    <row r="3472" spans="35:43">
      <c r="AI3472" s="227"/>
      <c r="AJ3472" s="227"/>
      <c r="AK3472" s="227"/>
      <c r="AL3472" s="227"/>
      <c r="AM3472" s="225"/>
      <c r="AN3472" s="227"/>
      <c r="AO3472" s="227"/>
      <c r="AP3472" s="227"/>
      <c r="AQ3472" s="227"/>
    </row>
    <row r="3473" spans="35:43">
      <c r="AI3473" s="227"/>
      <c r="AJ3473" s="227"/>
      <c r="AK3473" s="227"/>
      <c r="AL3473" s="227"/>
      <c r="AM3473" s="225"/>
      <c r="AN3473" s="227"/>
      <c r="AO3473" s="227"/>
      <c r="AP3473" s="227"/>
      <c r="AQ3473" s="227"/>
    </row>
    <row r="3474" spans="35:43">
      <c r="AI3474" s="227"/>
      <c r="AJ3474" s="227"/>
      <c r="AK3474" s="227"/>
      <c r="AL3474" s="227"/>
      <c r="AM3474" s="225"/>
      <c r="AN3474" s="227"/>
      <c r="AO3474" s="227"/>
      <c r="AP3474" s="227"/>
      <c r="AQ3474" s="227"/>
    </row>
    <row r="3475" spans="35:43">
      <c r="AI3475" s="227"/>
      <c r="AJ3475" s="227"/>
      <c r="AK3475" s="227"/>
      <c r="AL3475" s="227"/>
      <c r="AM3475" s="225"/>
      <c r="AN3475" s="227"/>
      <c r="AO3475" s="227"/>
      <c r="AP3475" s="227"/>
      <c r="AQ3475" s="227"/>
    </row>
    <row r="3476" spans="35:43">
      <c r="AI3476" s="227"/>
      <c r="AJ3476" s="227"/>
      <c r="AK3476" s="227"/>
      <c r="AL3476" s="227"/>
      <c r="AM3476" s="225"/>
      <c r="AN3476" s="227"/>
      <c r="AO3476" s="227"/>
      <c r="AP3476" s="227"/>
      <c r="AQ3476" s="227"/>
    </row>
    <row r="3477" spans="35:43">
      <c r="AI3477" s="227"/>
      <c r="AJ3477" s="227"/>
      <c r="AK3477" s="227"/>
      <c r="AL3477" s="227"/>
      <c r="AM3477" s="225"/>
      <c r="AN3477" s="227"/>
      <c r="AO3477" s="227"/>
      <c r="AP3477" s="227"/>
      <c r="AQ3477" s="227"/>
    </row>
    <row r="3478" spans="35:43">
      <c r="AI3478" s="227"/>
      <c r="AJ3478" s="227"/>
      <c r="AK3478" s="227"/>
      <c r="AL3478" s="227"/>
      <c r="AM3478" s="225"/>
      <c r="AN3478" s="227"/>
      <c r="AO3478" s="227"/>
      <c r="AP3478" s="227"/>
      <c r="AQ3478" s="227"/>
    </row>
    <row r="3479" spans="35:43">
      <c r="AI3479" s="227"/>
      <c r="AJ3479" s="227"/>
      <c r="AK3479" s="227"/>
      <c r="AL3479" s="227"/>
      <c r="AM3479" s="225"/>
      <c r="AN3479" s="227"/>
      <c r="AO3479" s="227"/>
      <c r="AP3479" s="227"/>
      <c r="AQ3479" s="227"/>
    </row>
    <row r="3480" spans="35:43">
      <c r="AI3480" s="227"/>
      <c r="AJ3480" s="227"/>
      <c r="AK3480" s="227"/>
      <c r="AL3480" s="227"/>
      <c r="AM3480" s="225"/>
      <c r="AN3480" s="227"/>
      <c r="AO3480" s="227"/>
      <c r="AP3480" s="227"/>
      <c r="AQ3480" s="227"/>
    </row>
    <row r="3481" spans="35:43">
      <c r="AI3481" s="227"/>
      <c r="AJ3481" s="227"/>
      <c r="AK3481" s="227"/>
      <c r="AL3481" s="227"/>
      <c r="AM3481" s="225"/>
      <c r="AN3481" s="227"/>
      <c r="AO3481" s="227"/>
      <c r="AP3481" s="227"/>
      <c r="AQ3481" s="227"/>
    </row>
    <row r="3482" spans="35:43">
      <c r="AI3482" s="227"/>
      <c r="AJ3482" s="227"/>
      <c r="AK3482" s="227"/>
      <c r="AL3482" s="227"/>
      <c r="AM3482" s="225"/>
      <c r="AN3482" s="227"/>
      <c r="AO3482" s="227"/>
      <c r="AP3482" s="227"/>
      <c r="AQ3482" s="227"/>
    </row>
    <row r="3483" spans="35:43">
      <c r="AI3483" s="227"/>
      <c r="AJ3483" s="227"/>
      <c r="AK3483" s="227"/>
      <c r="AL3483" s="227"/>
      <c r="AM3483" s="225"/>
      <c r="AN3483" s="227"/>
      <c r="AO3483" s="227"/>
      <c r="AP3483" s="227"/>
      <c r="AQ3483" s="227"/>
    </row>
    <row r="3484" spans="35:43">
      <c r="AI3484" s="227"/>
      <c r="AJ3484" s="227"/>
      <c r="AK3484" s="227"/>
      <c r="AL3484" s="227"/>
      <c r="AM3484" s="225"/>
      <c r="AN3484" s="227"/>
      <c r="AO3484" s="227"/>
      <c r="AP3484" s="227"/>
      <c r="AQ3484" s="227"/>
    </row>
    <row r="3485" spans="35:43">
      <c r="AI3485" s="227"/>
      <c r="AJ3485" s="227"/>
      <c r="AK3485" s="227"/>
      <c r="AL3485" s="227"/>
      <c r="AM3485" s="225"/>
      <c r="AN3485" s="227"/>
      <c r="AO3485" s="227"/>
      <c r="AP3485" s="227"/>
      <c r="AQ3485" s="227"/>
    </row>
    <row r="3486" spans="35:43">
      <c r="AI3486" s="227"/>
      <c r="AJ3486" s="227"/>
      <c r="AK3486" s="227"/>
      <c r="AL3486" s="227"/>
      <c r="AM3486" s="225"/>
      <c r="AN3486" s="227"/>
      <c r="AO3486" s="227"/>
      <c r="AP3486" s="227"/>
      <c r="AQ3486" s="227"/>
    </row>
    <row r="3487" spans="35:43">
      <c r="AI3487" s="227"/>
      <c r="AJ3487" s="227"/>
      <c r="AK3487" s="227"/>
      <c r="AL3487" s="227"/>
      <c r="AM3487" s="225"/>
      <c r="AN3487" s="227"/>
      <c r="AO3487" s="227"/>
      <c r="AP3487" s="227"/>
      <c r="AQ3487" s="227"/>
    </row>
    <row r="3488" spans="35:43">
      <c r="AI3488" s="227"/>
      <c r="AJ3488" s="227"/>
      <c r="AK3488" s="227"/>
      <c r="AL3488" s="227"/>
      <c r="AM3488" s="225"/>
      <c r="AN3488" s="227"/>
      <c r="AO3488" s="227"/>
      <c r="AP3488" s="227"/>
      <c r="AQ3488" s="227"/>
    </row>
    <row r="3489" spans="35:43">
      <c r="AI3489" s="227"/>
      <c r="AJ3489" s="227"/>
      <c r="AK3489" s="227"/>
      <c r="AL3489" s="227"/>
      <c r="AM3489" s="225"/>
      <c r="AN3489" s="227"/>
      <c r="AO3489" s="227"/>
      <c r="AP3489" s="227"/>
      <c r="AQ3489" s="227"/>
    </row>
    <row r="3490" spans="35:43">
      <c r="AI3490" s="227"/>
      <c r="AJ3490" s="227"/>
      <c r="AK3490" s="227"/>
      <c r="AL3490" s="227"/>
      <c r="AM3490" s="225"/>
      <c r="AN3490" s="227"/>
      <c r="AO3490" s="227"/>
      <c r="AP3490" s="227"/>
      <c r="AQ3490" s="227"/>
    </row>
    <row r="3491" spans="35:43">
      <c r="AI3491" s="227"/>
      <c r="AJ3491" s="227"/>
      <c r="AK3491" s="227"/>
      <c r="AL3491" s="227"/>
      <c r="AM3491" s="225"/>
      <c r="AN3491" s="227"/>
      <c r="AO3491" s="227"/>
      <c r="AP3491" s="227"/>
      <c r="AQ3491" s="227"/>
    </row>
    <row r="3492" spans="35:43">
      <c r="AI3492" s="227"/>
      <c r="AJ3492" s="227"/>
      <c r="AK3492" s="227"/>
      <c r="AL3492" s="227"/>
      <c r="AM3492" s="225"/>
      <c r="AN3492" s="227"/>
      <c r="AO3492" s="227"/>
      <c r="AP3492" s="227"/>
      <c r="AQ3492" s="227"/>
    </row>
    <row r="3493" spans="35:43">
      <c r="AI3493" s="227"/>
      <c r="AJ3493" s="227"/>
      <c r="AK3493" s="227"/>
      <c r="AL3493" s="227"/>
      <c r="AM3493" s="225"/>
      <c r="AN3493" s="227"/>
      <c r="AO3493" s="227"/>
      <c r="AP3493" s="227"/>
      <c r="AQ3493" s="227"/>
    </row>
    <row r="3494" spans="35:43">
      <c r="AI3494" s="227"/>
      <c r="AJ3494" s="227"/>
      <c r="AK3494" s="227"/>
      <c r="AL3494" s="227"/>
      <c r="AM3494" s="225"/>
      <c r="AN3494" s="227"/>
      <c r="AO3494" s="227"/>
      <c r="AP3494" s="227"/>
      <c r="AQ3494" s="227"/>
    </row>
    <row r="3495" spans="35:43">
      <c r="AI3495" s="227"/>
      <c r="AJ3495" s="227"/>
      <c r="AK3495" s="227"/>
      <c r="AL3495" s="227"/>
      <c r="AM3495" s="225"/>
      <c r="AN3495" s="227"/>
      <c r="AO3495" s="227"/>
      <c r="AP3495" s="227"/>
      <c r="AQ3495" s="227"/>
    </row>
    <row r="3496" spans="35:43">
      <c r="AI3496" s="227"/>
      <c r="AJ3496" s="227"/>
      <c r="AK3496" s="227"/>
      <c r="AL3496" s="227"/>
      <c r="AM3496" s="225"/>
      <c r="AN3496" s="227"/>
      <c r="AO3496" s="227"/>
      <c r="AP3496" s="227"/>
      <c r="AQ3496" s="227"/>
    </row>
    <row r="3497" spans="35:43">
      <c r="AI3497" s="227"/>
      <c r="AJ3497" s="227"/>
      <c r="AK3497" s="227"/>
      <c r="AL3497" s="227"/>
      <c r="AM3497" s="225"/>
      <c r="AN3497" s="227"/>
      <c r="AO3497" s="227"/>
      <c r="AP3497" s="227"/>
      <c r="AQ3497" s="227"/>
    </row>
    <row r="3498" spans="35:43">
      <c r="AI3498" s="227"/>
      <c r="AJ3498" s="227"/>
      <c r="AK3498" s="227"/>
      <c r="AL3498" s="227"/>
      <c r="AM3498" s="225"/>
      <c r="AN3498" s="227"/>
      <c r="AO3498" s="227"/>
      <c r="AP3498" s="227"/>
      <c r="AQ3498" s="227"/>
    </row>
    <row r="3499" spans="35:43">
      <c r="AI3499" s="227"/>
      <c r="AJ3499" s="227"/>
      <c r="AK3499" s="227"/>
      <c r="AL3499" s="227"/>
      <c r="AM3499" s="225"/>
      <c r="AN3499" s="227"/>
      <c r="AO3499" s="227"/>
      <c r="AP3499" s="227"/>
      <c r="AQ3499" s="227"/>
    </row>
    <row r="3500" spans="35:43">
      <c r="AI3500" s="227"/>
      <c r="AJ3500" s="227"/>
      <c r="AK3500" s="227"/>
      <c r="AL3500" s="227"/>
      <c r="AM3500" s="225"/>
      <c r="AN3500" s="227"/>
      <c r="AO3500" s="227"/>
      <c r="AP3500" s="227"/>
      <c r="AQ3500" s="227"/>
    </row>
    <row r="3501" spans="35:43">
      <c r="AI3501" s="227"/>
      <c r="AJ3501" s="227"/>
      <c r="AK3501" s="227"/>
      <c r="AL3501" s="227"/>
      <c r="AM3501" s="225"/>
      <c r="AN3501" s="227"/>
      <c r="AO3501" s="227"/>
      <c r="AP3501" s="227"/>
      <c r="AQ3501" s="227"/>
    </row>
    <row r="3502" spans="35:43">
      <c r="AI3502" s="227"/>
      <c r="AJ3502" s="227"/>
      <c r="AK3502" s="227"/>
      <c r="AL3502" s="227"/>
      <c r="AM3502" s="225"/>
      <c r="AN3502" s="227"/>
      <c r="AO3502" s="227"/>
      <c r="AP3502" s="227"/>
      <c r="AQ3502" s="227"/>
    </row>
    <row r="3503" spans="35:43">
      <c r="AI3503" s="227"/>
      <c r="AJ3503" s="227"/>
      <c r="AK3503" s="227"/>
      <c r="AL3503" s="227"/>
      <c r="AM3503" s="225"/>
      <c r="AN3503" s="227"/>
      <c r="AO3503" s="227"/>
      <c r="AP3503" s="227"/>
      <c r="AQ3503" s="227"/>
    </row>
    <row r="3504" spans="35:43">
      <c r="AI3504" s="227"/>
      <c r="AJ3504" s="227"/>
      <c r="AK3504" s="227"/>
      <c r="AL3504" s="227"/>
      <c r="AM3504" s="225"/>
      <c r="AN3504" s="227"/>
      <c r="AO3504" s="227"/>
      <c r="AP3504" s="227"/>
      <c r="AQ3504" s="227"/>
    </row>
    <row r="3505" spans="35:43">
      <c r="AI3505" s="227"/>
      <c r="AJ3505" s="227"/>
      <c r="AK3505" s="227"/>
      <c r="AL3505" s="227"/>
      <c r="AM3505" s="225"/>
      <c r="AN3505" s="227"/>
      <c r="AO3505" s="227"/>
      <c r="AP3505" s="227"/>
      <c r="AQ3505" s="227"/>
    </row>
    <row r="3506" spans="35:43">
      <c r="AI3506" s="227"/>
      <c r="AJ3506" s="227"/>
      <c r="AK3506" s="227"/>
      <c r="AL3506" s="227"/>
      <c r="AM3506" s="225"/>
      <c r="AN3506" s="227"/>
      <c r="AO3506" s="227"/>
      <c r="AP3506" s="227"/>
      <c r="AQ3506" s="227"/>
    </row>
    <row r="3507" spans="35:43">
      <c r="AI3507" s="227"/>
      <c r="AJ3507" s="227"/>
      <c r="AK3507" s="227"/>
      <c r="AL3507" s="227"/>
      <c r="AM3507" s="225"/>
      <c r="AN3507" s="227"/>
      <c r="AO3507" s="227"/>
      <c r="AP3507" s="227"/>
      <c r="AQ3507" s="227"/>
    </row>
    <row r="3508" spans="35:43">
      <c r="AI3508" s="227"/>
      <c r="AJ3508" s="227"/>
      <c r="AK3508" s="227"/>
      <c r="AL3508" s="227"/>
      <c r="AM3508" s="225"/>
      <c r="AN3508" s="227"/>
      <c r="AO3508" s="227"/>
      <c r="AP3508" s="227"/>
      <c r="AQ3508" s="227"/>
    </row>
    <row r="3509" spans="35:43">
      <c r="AI3509" s="227"/>
      <c r="AJ3509" s="227"/>
      <c r="AK3509" s="227"/>
      <c r="AL3509" s="227"/>
      <c r="AM3509" s="225"/>
      <c r="AN3509" s="227"/>
      <c r="AO3509" s="227"/>
      <c r="AP3509" s="227"/>
      <c r="AQ3509" s="227"/>
    </row>
    <row r="3510" spans="35:43">
      <c r="AI3510" s="227"/>
      <c r="AJ3510" s="227"/>
      <c r="AK3510" s="227"/>
      <c r="AL3510" s="227"/>
      <c r="AM3510" s="225"/>
      <c r="AN3510" s="227"/>
      <c r="AO3510" s="227"/>
      <c r="AP3510" s="227"/>
      <c r="AQ3510" s="227"/>
    </row>
    <row r="3511" spans="35:43">
      <c r="AI3511" s="227"/>
      <c r="AJ3511" s="227"/>
      <c r="AK3511" s="227"/>
      <c r="AL3511" s="227"/>
      <c r="AM3511" s="225"/>
      <c r="AN3511" s="227"/>
      <c r="AO3511" s="227"/>
      <c r="AP3511" s="227"/>
      <c r="AQ3511" s="227"/>
    </row>
    <row r="3512" spans="35:43">
      <c r="AI3512" s="227"/>
      <c r="AJ3512" s="227"/>
      <c r="AK3512" s="227"/>
      <c r="AL3512" s="227"/>
      <c r="AM3512" s="225"/>
      <c r="AN3512" s="227"/>
      <c r="AO3512" s="227"/>
      <c r="AP3512" s="227"/>
      <c r="AQ3512" s="227"/>
    </row>
    <row r="3513" spans="35:43">
      <c r="AI3513" s="227"/>
      <c r="AJ3513" s="227"/>
      <c r="AK3513" s="227"/>
      <c r="AL3513" s="227"/>
      <c r="AM3513" s="225"/>
      <c r="AN3513" s="227"/>
      <c r="AO3513" s="227"/>
      <c r="AP3513" s="227"/>
      <c r="AQ3513" s="227"/>
    </row>
    <row r="3514" spans="35:43">
      <c r="AI3514" s="227"/>
      <c r="AJ3514" s="227"/>
      <c r="AK3514" s="227"/>
      <c r="AL3514" s="227"/>
      <c r="AM3514" s="225"/>
      <c r="AN3514" s="227"/>
      <c r="AO3514" s="227"/>
      <c r="AP3514" s="227"/>
      <c r="AQ3514" s="227"/>
    </row>
    <row r="3515" spans="35:43">
      <c r="AI3515" s="227"/>
      <c r="AJ3515" s="227"/>
      <c r="AK3515" s="227"/>
      <c r="AL3515" s="227"/>
      <c r="AM3515" s="225"/>
      <c r="AN3515" s="227"/>
      <c r="AO3515" s="227"/>
      <c r="AP3515" s="227"/>
      <c r="AQ3515" s="227"/>
    </row>
    <row r="3516" spans="35:43">
      <c r="AI3516" s="227"/>
      <c r="AJ3516" s="227"/>
      <c r="AK3516" s="227"/>
      <c r="AL3516" s="227"/>
      <c r="AM3516" s="225"/>
      <c r="AN3516" s="227"/>
      <c r="AO3516" s="227"/>
      <c r="AP3516" s="227"/>
      <c r="AQ3516" s="227"/>
    </row>
    <row r="3517" spans="35:43">
      <c r="AI3517" s="227"/>
      <c r="AJ3517" s="227"/>
      <c r="AK3517" s="227"/>
      <c r="AL3517" s="227"/>
      <c r="AM3517" s="225"/>
      <c r="AN3517" s="227"/>
      <c r="AO3517" s="227"/>
      <c r="AP3517" s="227"/>
      <c r="AQ3517" s="227"/>
    </row>
    <row r="3518" spans="35:43">
      <c r="AI3518" s="227"/>
      <c r="AJ3518" s="227"/>
      <c r="AK3518" s="227"/>
      <c r="AL3518" s="227"/>
      <c r="AM3518" s="225"/>
      <c r="AN3518" s="227"/>
      <c r="AO3518" s="227"/>
      <c r="AP3518" s="227"/>
      <c r="AQ3518" s="227"/>
    </row>
    <row r="3519" spans="35:43">
      <c r="AI3519" s="227"/>
      <c r="AJ3519" s="227"/>
      <c r="AK3519" s="227"/>
      <c r="AL3519" s="227"/>
      <c r="AM3519" s="225"/>
      <c r="AN3519" s="227"/>
      <c r="AO3519" s="227"/>
      <c r="AP3519" s="227"/>
      <c r="AQ3519" s="227"/>
    </row>
    <row r="3520" spans="35:43">
      <c r="AI3520" s="227"/>
      <c r="AJ3520" s="227"/>
      <c r="AK3520" s="227"/>
      <c r="AL3520" s="227"/>
      <c r="AM3520" s="225"/>
      <c r="AN3520" s="227"/>
      <c r="AO3520" s="227"/>
      <c r="AP3520" s="227"/>
      <c r="AQ3520" s="227"/>
    </row>
    <row r="3521" spans="35:43">
      <c r="AI3521" s="227"/>
      <c r="AJ3521" s="227"/>
      <c r="AK3521" s="227"/>
      <c r="AL3521" s="227"/>
      <c r="AM3521" s="225"/>
      <c r="AN3521" s="227"/>
      <c r="AO3521" s="227"/>
      <c r="AP3521" s="227"/>
      <c r="AQ3521" s="227"/>
    </row>
    <row r="3522" spans="35:43">
      <c r="AI3522" s="227"/>
      <c r="AJ3522" s="227"/>
      <c r="AK3522" s="227"/>
      <c r="AL3522" s="227"/>
      <c r="AM3522" s="225"/>
      <c r="AN3522" s="227"/>
      <c r="AO3522" s="227"/>
      <c r="AP3522" s="227"/>
      <c r="AQ3522" s="227"/>
    </row>
    <row r="3523" spans="35:43">
      <c r="AI3523" s="227"/>
      <c r="AJ3523" s="227"/>
      <c r="AK3523" s="227"/>
      <c r="AL3523" s="227"/>
      <c r="AM3523" s="225"/>
      <c r="AN3523" s="227"/>
      <c r="AO3523" s="227"/>
      <c r="AP3523" s="227"/>
      <c r="AQ3523" s="227"/>
    </row>
    <row r="3524" spans="35:43">
      <c r="AI3524" s="227"/>
      <c r="AJ3524" s="227"/>
      <c r="AK3524" s="227"/>
      <c r="AL3524" s="227"/>
      <c r="AM3524" s="225"/>
      <c r="AN3524" s="227"/>
      <c r="AO3524" s="227"/>
      <c r="AP3524" s="227"/>
      <c r="AQ3524" s="227"/>
    </row>
    <row r="3525" spans="35:43">
      <c r="AI3525" s="227"/>
      <c r="AJ3525" s="227"/>
      <c r="AK3525" s="227"/>
      <c r="AL3525" s="227"/>
      <c r="AM3525" s="225"/>
      <c r="AN3525" s="227"/>
      <c r="AO3525" s="227"/>
      <c r="AP3525" s="227"/>
      <c r="AQ3525" s="227"/>
    </row>
    <row r="3526" spans="35:43">
      <c r="AI3526" s="227"/>
      <c r="AJ3526" s="227"/>
      <c r="AK3526" s="227"/>
      <c r="AL3526" s="227"/>
      <c r="AM3526" s="225"/>
      <c r="AN3526" s="227"/>
      <c r="AO3526" s="227"/>
      <c r="AP3526" s="227"/>
      <c r="AQ3526" s="227"/>
    </row>
    <row r="3527" spans="35:43">
      <c r="AI3527" s="227"/>
      <c r="AJ3527" s="227"/>
      <c r="AK3527" s="227"/>
      <c r="AL3527" s="227"/>
      <c r="AM3527" s="225"/>
      <c r="AN3527" s="227"/>
      <c r="AO3527" s="227"/>
      <c r="AP3527" s="227"/>
      <c r="AQ3527" s="227"/>
    </row>
    <row r="3528" spans="35:43">
      <c r="AI3528" s="227"/>
      <c r="AJ3528" s="227"/>
      <c r="AK3528" s="227"/>
      <c r="AL3528" s="227"/>
      <c r="AM3528" s="225"/>
      <c r="AN3528" s="227"/>
      <c r="AO3528" s="227"/>
      <c r="AP3528" s="227"/>
      <c r="AQ3528" s="227"/>
    </row>
    <row r="3529" spans="35:43">
      <c r="AI3529" s="227"/>
      <c r="AJ3529" s="227"/>
      <c r="AK3529" s="227"/>
      <c r="AL3529" s="227"/>
      <c r="AM3529" s="225"/>
      <c r="AN3529" s="227"/>
      <c r="AO3529" s="227"/>
      <c r="AP3529" s="227"/>
      <c r="AQ3529" s="227"/>
    </row>
    <row r="3530" spans="35:43">
      <c r="AI3530" s="227"/>
      <c r="AJ3530" s="227"/>
      <c r="AK3530" s="227"/>
      <c r="AL3530" s="227"/>
      <c r="AM3530" s="225"/>
      <c r="AN3530" s="227"/>
      <c r="AO3530" s="227"/>
      <c r="AP3530" s="227"/>
      <c r="AQ3530" s="227"/>
    </row>
    <row r="3531" spans="35:43">
      <c r="AI3531" s="227"/>
      <c r="AJ3531" s="227"/>
      <c r="AK3531" s="227"/>
      <c r="AL3531" s="227"/>
      <c r="AM3531" s="225"/>
      <c r="AN3531" s="227"/>
      <c r="AO3531" s="227"/>
      <c r="AP3531" s="227"/>
      <c r="AQ3531" s="227"/>
    </row>
    <row r="3532" spans="35:43">
      <c r="AI3532" s="227"/>
      <c r="AJ3532" s="227"/>
      <c r="AK3532" s="227"/>
      <c r="AL3532" s="227"/>
      <c r="AM3532" s="225"/>
      <c r="AN3532" s="227"/>
      <c r="AO3532" s="227"/>
      <c r="AP3532" s="227"/>
      <c r="AQ3532" s="227"/>
    </row>
    <row r="3533" spans="35:43">
      <c r="AI3533" s="227"/>
      <c r="AJ3533" s="227"/>
      <c r="AK3533" s="227"/>
      <c r="AL3533" s="227"/>
      <c r="AM3533" s="225"/>
      <c r="AN3533" s="227"/>
      <c r="AO3533" s="227"/>
      <c r="AP3533" s="227"/>
      <c r="AQ3533" s="227"/>
    </row>
    <row r="3534" spans="35:43">
      <c r="AI3534" s="227"/>
      <c r="AJ3534" s="227"/>
      <c r="AK3534" s="227"/>
      <c r="AL3534" s="227"/>
      <c r="AM3534" s="225"/>
      <c r="AN3534" s="227"/>
      <c r="AO3534" s="227"/>
      <c r="AP3534" s="227"/>
      <c r="AQ3534" s="227"/>
    </row>
    <row r="3535" spans="35:43">
      <c r="AI3535" s="227"/>
      <c r="AJ3535" s="227"/>
      <c r="AK3535" s="227"/>
      <c r="AL3535" s="227"/>
      <c r="AM3535" s="225"/>
      <c r="AN3535" s="227"/>
      <c r="AO3535" s="227"/>
      <c r="AP3535" s="227"/>
      <c r="AQ3535" s="227"/>
    </row>
    <row r="3536" spans="35:43">
      <c r="AI3536" s="227"/>
      <c r="AJ3536" s="227"/>
      <c r="AK3536" s="227"/>
      <c r="AL3536" s="227"/>
      <c r="AM3536" s="225"/>
      <c r="AN3536" s="227"/>
      <c r="AO3536" s="227"/>
      <c r="AP3536" s="227"/>
      <c r="AQ3536" s="227"/>
    </row>
    <row r="3537" spans="35:43">
      <c r="AI3537" s="227"/>
      <c r="AJ3537" s="227"/>
      <c r="AK3537" s="227"/>
      <c r="AL3537" s="227"/>
      <c r="AM3537" s="225"/>
      <c r="AN3537" s="227"/>
      <c r="AO3537" s="227"/>
      <c r="AP3537" s="227"/>
      <c r="AQ3537" s="227"/>
    </row>
    <row r="3538" spans="35:43">
      <c r="AI3538" s="227"/>
      <c r="AJ3538" s="227"/>
      <c r="AK3538" s="227"/>
      <c r="AL3538" s="227"/>
      <c r="AM3538" s="225"/>
      <c r="AN3538" s="227"/>
      <c r="AO3538" s="227"/>
      <c r="AP3538" s="227"/>
      <c r="AQ3538" s="227"/>
    </row>
    <row r="3539" spans="35:43">
      <c r="AI3539" s="227"/>
      <c r="AJ3539" s="227"/>
      <c r="AK3539" s="227"/>
      <c r="AL3539" s="227"/>
      <c r="AM3539" s="225"/>
      <c r="AN3539" s="227"/>
      <c r="AO3539" s="227"/>
      <c r="AP3539" s="227"/>
      <c r="AQ3539" s="227"/>
    </row>
    <row r="3540" spans="35:43">
      <c r="AI3540" s="227"/>
      <c r="AJ3540" s="227"/>
      <c r="AK3540" s="227"/>
      <c r="AL3540" s="227"/>
      <c r="AM3540" s="225"/>
      <c r="AN3540" s="227"/>
      <c r="AO3540" s="227"/>
      <c r="AP3540" s="227"/>
      <c r="AQ3540" s="227"/>
    </row>
    <row r="3541" spans="35:43">
      <c r="AI3541" s="227"/>
      <c r="AJ3541" s="227"/>
      <c r="AK3541" s="227"/>
      <c r="AL3541" s="227"/>
      <c r="AM3541" s="225"/>
      <c r="AN3541" s="227"/>
      <c r="AO3541" s="227"/>
      <c r="AP3541" s="227"/>
      <c r="AQ3541" s="227"/>
    </row>
    <row r="3542" spans="35:43">
      <c r="AI3542" s="227"/>
      <c r="AJ3542" s="227"/>
      <c r="AK3542" s="227"/>
      <c r="AL3542" s="227"/>
      <c r="AM3542" s="225"/>
      <c r="AN3542" s="227"/>
      <c r="AO3542" s="227"/>
      <c r="AP3542" s="227"/>
      <c r="AQ3542" s="227"/>
    </row>
    <row r="3543" spans="35:43">
      <c r="AI3543" s="227"/>
      <c r="AJ3543" s="227"/>
      <c r="AK3543" s="227"/>
      <c r="AL3543" s="227"/>
      <c r="AM3543" s="225"/>
      <c r="AN3543" s="227"/>
      <c r="AO3543" s="227"/>
      <c r="AP3543" s="227"/>
      <c r="AQ3543" s="227"/>
    </row>
    <row r="3544" spans="35:43">
      <c r="AI3544" s="227"/>
      <c r="AJ3544" s="227"/>
      <c r="AK3544" s="227"/>
      <c r="AL3544" s="227"/>
      <c r="AM3544" s="225"/>
      <c r="AN3544" s="227"/>
      <c r="AO3544" s="227"/>
      <c r="AP3544" s="227"/>
      <c r="AQ3544" s="227"/>
    </row>
    <row r="3545" spans="35:43">
      <c r="AI3545" s="227"/>
      <c r="AJ3545" s="227"/>
      <c r="AK3545" s="227"/>
      <c r="AL3545" s="227"/>
      <c r="AM3545" s="225"/>
      <c r="AN3545" s="227"/>
      <c r="AO3545" s="227"/>
      <c r="AP3545" s="227"/>
      <c r="AQ3545" s="227"/>
    </row>
    <row r="3546" spans="35:43">
      <c r="AI3546" s="227"/>
      <c r="AJ3546" s="227"/>
      <c r="AK3546" s="227"/>
      <c r="AL3546" s="227"/>
      <c r="AM3546" s="225"/>
      <c r="AN3546" s="227"/>
      <c r="AO3546" s="227"/>
      <c r="AP3546" s="227"/>
      <c r="AQ3546" s="227"/>
    </row>
    <row r="3547" spans="35:43">
      <c r="AI3547" s="227"/>
      <c r="AJ3547" s="227"/>
      <c r="AK3547" s="227"/>
      <c r="AL3547" s="227"/>
      <c r="AM3547" s="225"/>
      <c r="AN3547" s="227"/>
      <c r="AO3547" s="227"/>
      <c r="AP3547" s="227"/>
      <c r="AQ3547" s="227"/>
    </row>
    <row r="3548" spans="35:43">
      <c r="AI3548" s="227"/>
      <c r="AJ3548" s="227"/>
      <c r="AK3548" s="227"/>
      <c r="AL3548" s="227"/>
      <c r="AM3548" s="225"/>
      <c r="AN3548" s="227"/>
      <c r="AO3548" s="227"/>
      <c r="AP3548" s="227"/>
      <c r="AQ3548" s="227"/>
    </row>
    <row r="3549" spans="35:43">
      <c r="AI3549" s="227"/>
      <c r="AJ3549" s="227"/>
      <c r="AK3549" s="227"/>
      <c r="AL3549" s="227"/>
      <c r="AM3549" s="225"/>
      <c r="AN3549" s="227"/>
      <c r="AO3549" s="227"/>
      <c r="AP3549" s="227"/>
      <c r="AQ3549" s="227"/>
    </row>
    <row r="3550" spans="35:43">
      <c r="AI3550" s="227"/>
      <c r="AJ3550" s="227"/>
      <c r="AK3550" s="227"/>
      <c r="AL3550" s="227"/>
      <c r="AM3550" s="225"/>
      <c r="AN3550" s="227"/>
      <c r="AO3550" s="227"/>
      <c r="AP3550" s="227"/>
      <c r="AQ3550" s="227"/>
    </row>
    <row r="3551" spans="35:43">
      <c r="AI3551" s="227"/>
      <c r="AJ3551" s="227"/>
      <c r="AK3551" s="227"/>
      <c r="AL3551" s="227"/>
      <c r="AM3551" s="225"/>
      <c r="AN3551" s="227"/>
      <c r="AO3551" s="227"/>
      <c r="AP3551" s="227"/>
      <c r="AQ3551" s="227"/>
    </row>
    <row r="3552" spans="35:43">
      <c r="AI3552" s="227"/>
      <c r="AJ3552" s="227"/>
      <c r="AK3552" s="227"/>
      <c r="AL3552" s="227"/>
      <c r="AM3552" s="225"/>
      <c r="AN3552" s="227"/>
      <c r="AO3552" s="227"/>
      <c r="AP3552" s="227"/>
      <c r="AQ3552" s="227"/>
    </row>
    <row r="3553" spans="35:43">
      <c r="AI3553" s="227"/>
      <c r="AJ3553" s="227"/>
      <c r="AK3553" s="227"/>
      <c r="AL3553" s="227"/>
      <c r="AM3553" s="225"/>
      <c r="AN3553" s="227"/>
      <c r="AO3553" s="227"/>
      <c r="AP3553" s="227"/>
      <c r="AQ3553" s="227"/>
    </row>
    <row r="3554" spans="35:43">
      <c r="AI3554" s="227"/>
      <c r="AJ3554" s="227"/>
      <c r="AK3554" s="227"/>
      <c r="AL3554" s="227"/>
      <c r="AM3554" s="225"/>
      <c r="AN3554" s="227"/>
      <c r="AO3554" s="227"/>
      <c r="AP3554" s="227"/>
      <c r="AQ3554" s="227"/>
    </row>
    <row r="3555" spans="35:43">
      <c r="AI3555" s="227"/>
      <c r="AJ3555" s="227"/>
      <c r="AK3555" s="227"/>
      <c r="AL3555" s="227"/>
      <c r="AM3555" s="225"/>
      <c r="AN3555" s="227"/>
      <c r="AO3555" s="227"/>
      <c r="AP3555" s="227"/>
      <c r="AQ3555" s="227"/>
    </row>
    <row r="3556" spans="35:43">
      <c r="AI3556" s="227"/>
      <c r="AJ3556" s="227"/>
      <c r="AK3556" s="227"/>
      <c r="AL3556" s="227"/>
      <c r="AM3556" s="225"/>
      <c r="AN3556" s="227"/>
      <c r="AO3556" s="227"/>
      <c r="AP3556" s="227"/>
      <c r="AQ3556" s="227"/>
    </row>
    <row r="3557" spans="35:43">
      <c r="AI3557" s="227"/>
      <c r="AJ3557" s="227"/>
      <c r="AK3557" s="227"/>
      <c r="AL3557" s="227"/>
      <c r="AM3557" s="225"/>
      <c r="AN3557" s="227"/>
      <c r="AO3557" s="227"/>
      <c r="AP3557" s="227"/>
      <c r="AQ3557" s="227"/>
    </row>
    <row r="3558" spans="35:43">
      <c r="AI3558" s="227"/>
      <c r="AJ3558" s="227"/>
      <c r="AK3558" s="227"/>
      <c r="AL3558" s="227"/>
      <c r="AM3558" s="225"/>
      <c r="AN3558" s="227"/>
      <c r="AO3558" s="227"/>
      <c r="AP3558" s="227"/>
      <c r="AQ3558" s="227"/>
    </row>
    <row r="3559" spans="35:43">
      <c r="AI3559" s="227"/>
      <c r="AJ3559" s="227"/>
      <c r="AK3559" s="227"/>
      <c r="AL3559" s="227"/>
      <c r="AM3559" s="225"/>
      <c r="AN3559" s="227"/>
      <c r="AO3559" s="227"/>
      <c r="AP3559" s="227"/>
      <c r="AQ3559" s="227"/>
    </row>
    <row r="3560" spans="35:43">
      <c r="AI3560" s="227"/>
      <c r="AJ3560" s="227"/>
      <c r="AK3560" s="227"/>
      <c r="AL3560" s="227"/>
      <c r="AM3560" s="225"/>
      <c r="AN3560" s="227"/>
      <c r="AO3560" s="227"/>
      <c r="AP3560" s="227"/>
      <c r="AQ3560" s="227"/>
    </row>
    <row r="3561" spans="35:43">
      <c r="AI3561" s="227"/>
      <c r="AJ3561" s="227"/>
      <c r="AK3561" s="227"/>
      <c r="AL3561" s="227"/>
      <c r="AM3561" s="225"/>
      <c r="AN3561" s="227"/>
      <c r="AO3561" s="227"/>
      <c r="AP3561" s="227"/>
      <c r="AQ3561" s="227"/>
    </row>
    <row r="3562" spans="35:43">
      <c r="AI3562" s="227"/>
      <c r="AJ3562" s="227"/>
      <c r="AK3562" s="227"/>
      <c r="AL3562" s="227"/>
      <c r="AM3562" s="225"/>
      <c r="AN3562" s="227"/>
      <c r="AO3562" s="227"/>
      <c r="AP3562" s="227"/>
      <c r="AQ3562" s="227"/>
    </row>
    <row r="3563" spans="35:43">
      <c r="AI3563" s="227"/>
      <c r="AJ3563" s="227"/>
      <c r="AK3563" s="227"/>
      <c r="AL3563" s="227"/>
      <c r="AM3563" s="225"/>
      <c r="AN3563" s="227"/>
      <c r="AO3563" s="227"/>
      <c r="AP3563" s="227"/>
      <c r="AQ3563" s="227"/>
    </row>
    <row r="3564" spans="35:43">
      <c r="AI3564" s="227"/>
      <c r="AJ3564" s="227"/>
      <c r="AK3564" s="227"/>
      <c r="AL3564" s="227"/>
      <c r="AM3564" s="225"/>
      <c r="AN3564" s="227"/>
      <c r="AO3564" s="227"/>
      <c r="AP3564" s="227"/>
      <c r="AQ3564" s="227"/>
    </row>
    <row r="3565" spans="35:43">
      <c r="AI3565" s="227"/>
      <c r="AJ3565" s="227"/>
      <c r="AK3565" s="227"/>
      <c r="AL3565" s="227"/>
      <c r="AM3565" s="225"/>
      <c r="AN3565" s="227"/>
      <c r="AO3565" s="227"/>
      <c r="AP3565" s="227"/>
      <c r="AQ3565" s="227"/>
    </row>
    <row r="3566" spans="35:43">
      <c r="AI3566" s="227"/>
      <c r="AJ3566" s="227"/>
      <c r="AK3566" s="227"/>
      <c r="AL3566" s="227"/>
      <c r="AM3566" s="225"/>
      <c r="AN3566" s="227"/>
      <c r="AO3566" s="227"/>
      <c r="AP3566" s="227"/>
      <c r="AQ3566" s="227"/>
    </row>
    <row r="3567" spans="35:43">
      <c r="AI3567" s="227"/>
      <c r="AJ3567" s="227"/>
      <c r="AK3567" s="227"/>
      <c r="AL3567" s="227"/>
      <c r="AM3567" s="225"/>
      <c r="AN3567" s="227"/>
      <c r="AO3567" s="227"/>
      <c r="AP3567" s="227"/>
      <c r="AQ3567" s="227"/>
    </row>
    <row r="3568" spans="35:43">
      <c r="AI3568" s="227"/>
      <c r="AJ3568" s="227"/>
      <c r="AK3568" s="227"/>
      <c r="AL3568" s="227"/>
      <c r="AM3568" s="225"/>
      <c r="AN3568" s="227"/>
      <c r="AO3568" s="227"/>
      <c r="AP3568" s="227"/>
      <c r="AQ3568" s="227"/>
    </row>
    <row r="3569" spans="35:43">
      <c r="AI3569" s="227"/>
      <c r="AJ3569" s="227"/>
      <c r="AK3569" s="227"/>
      <c r="AL3569" s="227"/>
      <c r="AM3569" s="225"/>
      <c r="AN3569" s="227"/>
      <c r="AO3569" s="227"/>
      <c r="AP3569" s="227"/>
      <c r="AQ3569" s="227"/>
    </row>
    <row r="3570" spans="35:43">
      <c r="AI3570" s="227"/>
      <c r="AJ3570" s="227"/>
      <c r="AK3570" s="227"/>
      <c r="AL3570" s="227"/>
      <c r="AM3570" s="225"/>
      <c r="AN3570" s="227"/>
      <c r="AO3570" s="227"/>
      <c r="AP3570" s="227"/>
      <c r="AQ3570" s="227"/>
    </row>
    <row r="3571" spans="35:43">
      <c r="AI3571" s="227"/>
      <c r="AJ3571" s="227"/>
      <c r="AK3571" s="227"/>
      <c r="AL3571" s="227"/>
      <c r="AM3571" s="225"/>
      <c r="AN3571" s="227"/>
      <c r="AO3571" s="227"/>
      <c r="AP3571" s="227"/>
      <c r="AQ3571" s="227"/>
    </row>
    <row r="3572" spans="35:43">
      <c r="AI3572" s="227"/>
      <c r="AJ3572" s="227"/>
      <c r="AK3572" s="227"/>
      <c r="AL3572" s="227"/>
      <c r="AM3572" s="225"/>
      <c r="AN3572" s="227"/>
      <c r="AO3572" s="227"/>
      <c r="AP3572" s="227"/>
      <c r="AQ3572" s="227"/>
    </row>
    <row r="3573" spans="35:43">
      <c r="AI3573" s="227"/>
      <c r="AJ3573" s="227"/>
      <c r="AK3573" s="227"/>
      <c r="AL3573" s="227"/>
      <c r="AM3573" s="225"/>
      <c r="AN3573" s="227"/>
      <c r="AO3573" s="227"/>
      <c r="AP3573" s="227"/>
      <c r="AQ3573" s="227"/>
    </row>
    <row r="3574" spans="35:43">
      <c r="AI3574" s="227"/>
      <c r="AJ3574" s="227"/>
      <c r="AK3574" s="227"/>
      <c r="AL3574" s="227"/>
      <c r="AM3574" s="225"/>
      <c r="AN3574" s="227"/>
      <c r="AO3574" s="227"/>
      <c r="AP3574" s="227"/>
      <c r="AQ3574" s="227"/>
    </row>
    <row r="3575" spans="35:43">
      <c r="AI3575" s="227"/>
      <c r="AJ3575" s="227"/>
      <c r="AK3575" s="227"/>
      <c r="AL3575" s="227"/>
      <c r="AM3575" s="225"/>
      <c r="AN3575" s="227"/>
      <c r="AO3575" s="227"/>
      <c r="AP3575" s="227"/>
      <c r="AQ3575" s="227"/>
    </row>
    <row r="3576" spans="35:43">
      <c r="AI3576" s="227"/>
      <c r="AJ3576" s="227"/>
      <c r="AK3576" s="227"/>
      <c r="AL3576" s="227"/>
      <c r="AM3576" s="225"/>
      <c r="AN3576" s="227"/>
      <c r="AO3576" s="227"/>
      <c r="AP3576" s="227"/>
      <c r="AQ3576" s="227"/>
    </row>
    <row r="3577" spans="35:43">
      <c r="AI3577" s="227"/>
      <c r="AJ3577" s="227"/>
      <c r="AK3577" s="227"/>
      <c r="AL3577" s="227"/>
      <c r="AM3577" s="225"/>
      <c r="AN3577" s="227"/>
      <c r="AO3577" s="227"/>
      <c r="AP3577" s="227"/>
      <c r="AQ3577" s="227"/>
    </row>
    <row r="3578" spans="35:43">
      <c r="AI3578" s="227"/>
      <c r="AJ3578" s="227"/>
      <c r="AK3578" s="227"/>
      <c r="AL3578" s="227"/>
      <c r="AM3578" s="225"/>
      <c r="AN3578" s="227"/>
      <c r="AO3578" s="227"/>
      <c r="AP3578" s="227"/>
      <c r="AQ3578" s="227"/>
    </row>
    <row r="3579" spans="35:43">
      <c r="AI3579" s="227"/>
      <c r="AJ3579" s="227"/>
      <c r="AK3579" s="227"/>
      <c r="AL3579" s="227"/>
      <c r="AM3579" s="225"/>
      <c r="AN3579" s="227"/>
      <c r="AO3579" s="227"/>
      <c r="AP3579" s="227"/>
      <c r="AQ3579" s="227"/>
    </row>
    <row r="3580" spans="35:43">
      <c r="AI3580" s="227"/>
      <c r="AJ3580" s="227"/>
      <c r="AK3580" s="227"/>
      <c r="AL3580" s="227"/>
      <c r="AM3580" s="225"/>
      <c r="AN3580" s="227"/>
      <c r="AO3580" s="227"/>
      <c r="AP3580" s="227"/>
      <c r="AQ3580" s="227"/>
    </row>
    <row r="3581" spans="35:43">
      <c r="AI3581" s="227"/>
      <c r="AJ3581" s="227"/>
      <c r="AK3581" s="227"/>
      <c r="AL3581" s="227"/>
      <c r="AM3581" s="225"/>
      <c r="AN3581" s="227"/>
      <c r="AO3581" s="227"/>
      <c r="AP3581" s="227"/>
      <c r="AQ3581" s="227"/>
    </row>
    <row r="3582" spans="35:43">
      <c r="AI3582" s="227"/>
      <c r="AJ3582" s="227"/>
      <c r="AK3582" s="227"/>
      <c r="AL3582" s="227"/>
      <c r="AM3582" s="225"/>
      <c r="AN3582" s="227"/>
      <c r="AO3582" s="227"/>
      <c r="AP3582" s="227"/>
      <c r="AQ3582" s="227"/>
    </row>
    <row r="3583" spans="35:43">
      <c r="AI3583" s="227"/>
      <c r="AJ3583" s="227"/>
      <c r="AK3583" s="227"/>
      <c r="AL3583" s="227"/>
      <c r="AM3583" s="225"/>
      <c r="AN3583" s="227"/>
      <c r="AO3583" s="227"/>
      <c r="AP3583" s="227"/>
      <c r="AQ3583" s="227"/>
    </row>
    <row r="3584" spans="35:43">
      <c r="AI3584" s="227"/>
      <c r="AJ3584" s="227"/>
      <c r="AK3584" s="227"/>
      <c r="AL3584" s="227"/>
      <c r="AM3584" s="225"/>
      <c r="AN3584" s="227"/>
      <c r="AO3584" s="227"/>
      <c r="AP3584" s="227"/>
      <c r="AQ3584" s="227"/>
    </row>
    <row r="3585" spans="35:43">
      <c r="AI3585" s="227"/>
      <c r="AJ3585" s="227"/>
      <c r="AK3585" s="227"/>
      <c r="AL3585" s="227"/>
      <c r="AM3585" s="225"/>
      <c r="AN3585" s="227"/>
      <c r="AO3585" s="227"/>
      <c r="AP3585" s="227"/>
      <c r="AQ3585" s="227"/>
    </row>
    <row r="3586" spans="35:43">
      <c r="AI3586" s="227"/>
      <c r="AJ3586" s="227"/>
      <c r="AK3586" s="227"/>
      <c r="AL3586" s="227"/>
      <c r="AM3586" s="225"/>
      <c r="AN3586" s="227"/>
      <c r="AO3586" s="227"/>
      <c r="AP3586" s="227"/>
      <c r="AQ3586" s="227"/>
    </row>
    <row r="3587" spans="35:43">
      <c r="AI3587" s="227"/>
      <c r="AJ3587" s="227"/>
      <c r="AK3587" s="227"/>
      <c r="AL3587" s="227"/>
      <c r="AM3587" s="225"/>
      <c r="AN3587" s="227"/>
      <c r="AO3587" s="227"/>
      <c r="AP3587" s="227"/>
      <c r="AQ3587" s="227"/>
    </row>
    <row r="3588" spans="35:43">
      <c r="AI3588" s="227"/>
      <c r="AJ3588" s="227"/>
      <c r="AK3588" s="227"/>
      <c r="AL3588" s="227"/>
      <c r="AM3588" s="225"/>
      <c r="AN3588" s="227"/>
      <c r="AO3588" s="227"/>
      <c r="AP3588" s="227"/>
      <c r="AQ3588" s="227"/>
    </row>
    <row r="3589" spans="35:43">
      <c r="AI3589" s="227"/>
      <c r="AJ3589" s="227"/>
      <c r="AK3589" s="227"/>
      <c r="AL3589" s="227"/>
      <c r="AM3589" s="225"/>
      <c r="AN3589" s="227"/>
      <c r="AO3589" s="227"/>
      <c r="AP3589" s="227"/>
      <c r="AQ3589" s="227"/>
    </row>
    <row r="3590" spans="35:43">
      <c r="AI3590" s="227"/>
      <c r="AJ3590" s="227"/>
      <c r="AK3590" s="227"/>
      <c r="AL3590" s="227"/>
      <c r="AM3590" s="225"/>
      <c r="AN3590" s="227"/>
      <c r="AO3590" s="227"/>
      <c r="AP3590" s="227"/>
      <c r="AQ3590" s="227"/>
    </row>
    <row r="3591" spans="35:43">
      <c r="AI3591" s="227"/>
      <c r="AJ3591" s="227"/>
      <c r="AK3591" s="227"/>
      <c r="AL3591" s="227"/>
      <c r="AM3591" s="225"/>
      <c r="AN3591" s="227"/>
      <c r="AO3591" s="227"/>
      <c r="AP3591" s="227"/>
      <c r="AQ3591" s="227"/>
    </row>
    <row r="3592" spans="35:43">
      <c r="AI3592" s="227"/>
      <c r="AJ3592" s="227"/>
      <c r="AK3592" s="227"/>
      <c r="AL3592" s="227"/>
      <c r="AM3592" s="225"/>
      <c r="AN3592" s="227"/>
      <c r="AO3592" s="227"/>
      <c r="AP3592" s="227"/>
      <c r="AQ3592" s="227"/>
    </row>
    <row r="3593" spans="35:43">
      <c r="AI3593" s="227"/>
      <c r="AJ3593" s="227"/>
      <c r="AK3593" s="227"/>
      <c r="AL3593" s="227"/>
      <c r="AM3593" s="225"/>
      <c r="AN3593" s="227"/>
      <c r="AO3593" s="227"/>
      <c r="AP3593" s="227"/>
      <c r="AQ3593" s="227"/>
    </row>
    <row r="3594" spans="35:43">
      <c r="AI3594" s="227"/>
      <c r="AJ3594" s="227"/>
      <c r="AK3594" s="227"/>
      <c r="AL3594" s="227"/>
      <c r="AM3594" s="225"/>
      <c r="AN3594" s="227"/>
      <c r="AO3594" s="227"/>
      <c r="AP3594" s="227"/>
      <c r="AQ3594" s="227"/>
    </row>
    <row r="3595" spans="35:43">
      <c r="AI3595" s="227"/>
      <c r="AJ3595" s="227"/>
      <c r="AK3595" s="227"/>
      <c r="AL3595" s="227"/>
      <c r="AM3595" s="225"/>
      <c r="AN3595" s="227"/>
      <c r="AO3595" s="227"/>
      <c r="AP3595" s="227"/>
      <c r="AQ3595" s="227"/>
    </row>
    <row r="3596" spans="35:43">
      <c r="AI3596" s="227"/>
      <c r="AJ3596" s="227"/>
      <c r="AK3596" s="227"/>
      <c r="AL3596" s="227"/>
      <c r="AM3596" s="225"/>
      <c r="AN3596" s="227"/>
      <c r="AO3596" s="227"/>
      <c r="AP3596" s="227"/>
      <c r="AQ3596" s="227"/>
    </row>
    <row r="3597" spans="35:43">
      <c r="AI3597" s="227"/>
      <c r="AJ3597" s="227"/>
      <c r="AK3597" s="227"/>
      <c r="AL3597" s="227"/>
      <c r="AM3597" s="225"/>
      <c r="AN3597" s="227"/>
      <c r="AO3597" s="227"/>
      <c r="AP3597" s="227"/>
      <c r="AQ3597" s="227"/>
    </row>
    <row r="3598" spans="35:43">
      <c r="AI3598" s="227"/>
      <c r="AJ3598" s="227"/>
      <c r="AK3598" s="227"/>
      <c r="AL3598" s="227"/>
      <c r="AM3598" s="225"/>
      <c r="AN3598" s="227"/>
      <c r="AO3598" s="227"/>
      <c r="AP3598" s="227"/>
      <c r="AQ3598" s="227"/>
    </row>
    <row r="3599" spans="35:43">
      <c r="AI3599" s="227"/>
      <c r="AJ3599" s="227"/>
      <c r="AK3599" s="227"/>
      <c r="AL3599" s="227"/>
      <c r="AM3599" s="225"/>
      <c r="AN3599" s="227"/>
      <c r="AO3599" s="227"/>
      <c r="AP3599" s="227"/>
      <c r="AQ3599" s="227"/>
    </row>
    <row r="3600" spans="35:43">
      <c r="AI3600" s="227"/>
      <c r="AJ3600" s="227"/>
      <c r="AK3600" s="227"/>
      <c r="AL3600" s="227"/>
      <c r="AM3600" s="225"/>
      <c r="AN3600" s="227"/>
      <c r="AO3600" s="227"/>
      <c r="AP3600" s="227"/>
      <c r="AQ3600" s="227"/>
    </row>
    <row r="3601" spans="35:43">
      <c r="AI3601" s="227"/>
      <c r="AJ3601" s="227"/>
      <c r="AK3601" s="227"/>
      <c r="AL3601" s="227"/>
      <c r="AM3601" s="225"/>
      <c r="AN3601" s="227"/>
      <c r="AO3601" s="227"/>
      <c r="AP3601" s="227"/>
      <c r="AQ3601" s="227"/>
    </row>
    <row r="3602" spans="35:43">
      <c r="AI3602" s="227"/>
      <c r="AJ3602" s="227"/>
      <c r="AK3602" s="227"/>
      <c r="AL3602" s="227"/>
      <c r="AM3602" s="225"/>
      <c r="AN3602" s="227"/>
      <c r="AO3602" s="227"/>
      <c r="AP3602" s="227"/>
      <c r="AQ3602" s="227"/>
    </row>
    <row r="3603" spans="35:43">
      <c r="AI3603" s="227"/>
      <c r="AJ3603" s="227"/>
      <c r="AK3603" s="227"/>
      <c r="AL3603" s="227"/>
      <c r="AM3603" s="225"/>
      <c r="AN3603" s="227"/>
      <c r="AO3603" s="227"/>
      <c r="AP3603" s="227"/>
      <c r="AQ3603" s="227"/>
    </row>
    <row r="3604" spans="35:43">
      <c r="AI3604" s="227"/>
      <c r="AJ3604" s="227"/>
      <c r="AK3604" s="227"/>
      <c r="AL3604" s="227"/>
      <c r="AM3604" s="225"/>
      <c r="AN3604" s="227"/>
      <c r="AO3604" s="227"/>
      <c r="AP3604" s="227"/>
      <c r="AQ3604" s="227"/>
    </row>
    <row r="3605" spans="35:43">
      <c r="AI3605" s="227"/>
      <c r="AJ3605" s="227"/>
      <c r="AK3605" s="227"/>
      <c r="AL3605" s="227"/>
      <c r="AM3605" s="225"/>
      <c r="AN3605" s="227"/>
      <c r="AO3605" s="227"/>
      <c r="AP3605" s="227"/>
      <c r="AQ3605" s="227"/>
    </row>
    <row r="3606" spans="35:43">
      <c r="AI3606" s="227"/>
      <c r="AJ3606" s="227"/>
      <c r="AK3606" s="227"/>
      <c r="AL3606" s="227"/>
      <c r="AM3606" s="225"/>
      <c r="AN3606" s="227"/>
      <c r="AO3606" s="227"/>
      <c r="AP3606" s="227"/>
      <c r="AQ3606" s="227"/>
    </row>
    <row r="3607" spans="35:43">
      <c r="AI3607" s="227"/>
      <c r="AJ3607" s="227"/>
      <c r="AK3607" s="227"/>
      <c r="AL3607" s="227"/>
      <c r="AM3607" s="225"/>
      <c r="AN3607" s="227"/>
      <c r="AO3607" s="227"/>
      <c r="AP3607" s="227"/>
      <c r="AQ3607" s="227"/>
    </row>
    <row r="3608" spans="35:43">
      <c r="AI3608" s="227"/>
      <c r="AJ3608" s="227"/>
      <c r="AK3608" s="227"/>
      <c r="AL3608" s="227"/>
      <c r="AM3608" s="225"/>
      <c r="AN3608" s="227"/>
      <c r="AO3608" s="227"/>
      <c r="AP3608" s="227"/>
      <c r="AQ3608" s="227"/>
    </row>
    <row r="3609" spans="35:43">
      <c r="AI3609" s="227"/>
      <c r="AJ3609" s="227"/>
      <c r="AK3609" s="227"/>
      <c r="AL3609" s="227"/>
      <c r="AM3609" s="225"/>
      <c r="AN3609" s="227"/>
      <c r="AO3609" s="227"/>
      <c r="AP3609" s="227"/>
      <c r="AQ3609" s="227"/>
    </row>
    <row r="3610" spans="35:43">
      <c r="AI3610" s="227"/>
      <c r="AJ3610" s="227"/>
      <c r="AK3610" s="227"/>
      <c r="AL3610" s="227"/>
      <c r="AM3610" s="225"/>
      <c r="AN3610" s="227"/>
      <c r="AO3610" s="227"/>
      <c r="AP3610" s="227"/>
      <c r="AQ3610" s="227"/>
    </row>
    <row r="3611" spans="35:43">
      <c r="AI3611" s="227"/>
      <c r="AJ3611" s="227"/>
      <c r="AK3611" s="227"/>
      <c r="AL3611" s="227"/>
      <c r="AM3611" s="225"/>
      <c r="AN3611" s="227"/>
      <c r="AO3611" s="227"/>
      <c r="AP3611" s="227"/>
      <c r="AQ3611" s="227"/>
    </row>
    <row r="3612" spans="35:43">
      <c r="AI3612" s="227"/>
      <c r="AJ3612" s="227"/>
      <c r="AK3612" s="227"/>
      <c r="AL3612" s="227"/>
      <c r="AM3612" s="225"/>
      <c r="AN3612" s="227"/>
      <c r="AO3612" s="227"/>
      <c r="AP3612" s="227"/>
      <c r="AQ3612" s="227"/>
    </row>
    <row r="3613" spans="35:43">
      <c r="AI3613" s="227"/>
      <c r="AJ3613" s="227"/>
      <c r="AK3613" s="227"/>
      <c r="AL3613" s="227"/>
      <c r="AM3613" s="225"/>
      <c r="AN3613" s="227"/>
      <c r="AO3613" s="227"/>
      <c r="AP3613" s="227"/>
      <c r="AQ3613" s="227"/>
    </row>
    <row r="3614" spans="35:43">
      <c r="AI3614" s="227"/>
      <c r="AJ3614" s="227"/>
      <c r="AK3614" s="227"/>
      <c r="AL3614" s="227"/>
      <c r="AM3614" s="225"/>
      <c r="AN3614" s="227"/>
      <c r="AO3614" s="227"/>
      <c r="AP3614" s="227"/>
      <c r="AQ3614" s="227"/>
    </row>
    <row r="3615" spans="35:43">
      <c r="AI3615" s="227"/>
      <c r="AJ3615" s="227"/>
      <c r="AK3615" s="227"/>
      <c r="AL3615" s="227"/>
      <c r="AM3615" s="225"/>
      <c r="AN3615" s="227"/>
      <c r="AO3615" s="227"/>
      <c r="AP3615" s="227"/>
      <c r="AQ3615" s="227"/>
    </row>
    <row r="3616" spans="35:43">
      <c r="AI3616" s="227"/>
      <c r="AJ3616" s="227"/>
      <c r="AK3616" s="227"/>
      <c r="AL3616" s="227"/>
      <c r="AM3616" s="225"/>
      <c r="AN3616" s="227"/>
      <c r="AO3616" s="227"/>
      <c r="AP3616" s="227"/>
      <c r="AQ3616" s="227"/>
    </row>
    <row r="3617" spans="35:43">
      <c r="AI3617" s="227"/>
      <c r="AJ3617" s="227"/>
      <c r="AK3617" s="227"/>
      <c r="AL3617" s="227"/>
      <c r="AM3617" s="225"/>
      <c r="AN3617" s="227"/>
      <c r="AO3617" s="227"/>
      <c r="AP3617" s="227"/>
      <c r="AQ3617" s="227"/>
    </row>
    <row r="3618" spans="35:43">
      <c r="AI3618" s="227"/>
      <c r="AJ3618" s="227"/>
      <c r="AK3618" s="227"/>
      <c r="AL3618" s="227"/>
      <c r="AM3618" s="225"/>
      <c r="AN3618" s="227"/>
      <c r="AO3618" s="227"/>
      <c r="AP3618" s="227"/>
      <c r="AQ3618" s="227"/>
    </row>
    <row r="3619" spans="35:43">
      <c r="AI3619" s="227"/>
      <c r="AJ3619" s="227"/>
      <c r="AK3619" s="227"/>
      <c r="AL3619" s="227"/>
      <c r="AM3619" s="225"/>
      <c r="AN3619" s="227"/>
      <c r="AO3619" s="227"/>
      <c r="AP3619" s="227"/>
      <c r="AQ3619" s="227"/>
    </row>
    <row r="3620" spans="35:43">
      <c r="AI3620" s="227"/>
      <c r="AJ3620" s="227"/>
      <c r="AK3620" s="227"/>
      <c r="AL3620" s="227"/>
      <c r="AM3620" s="225"/>
      <c r="AN3620" s="227"/>
      <c r="AO3620" s="227"/>
      <c r="AP3620" s="227"/>
      <c r="AQ3620" s="227"/>
    </row>
    <row r="3621" spans="35:43">
      <c r="AI3621" s="227"/>
      <c r="AJ3621" s="227"/>
      <c r="AK3621" s="227"/>
      <c r="AL3621" s="227"/>
      <c r="AM3621" s="225"/>
      <c r="AN3621" s="227"/>
      <c r="AO3621" s="227"/>
      <c r="AP3621" s="227"/>
      <c r="AQ3621" s="227"/>
    </row>
    <row r="3622" spans="35:43">
      <c r="AI3622" s="227"/>
      <c r="AJ3622" s="227"/>
      <c r="AK3622" s="227"/>
      <c r="AL3622" s="227"/>
      <c r="AM3622" s="225"/>
      <c r="AN3622" s="227"/>
      <c r="AO3622" s="227"/>
      <c r="AP3622" s="227"/>
      <c r="AQ3622" s="227"/>
    </row>
    <row r="3623" spans="35:43">
      <c r="AI3623" s="227"/>
      <c r="AJ3623" s="227"/>
      <c r="AK3623" s="227"/>
      <c r="AL3623" s="227"/>
      <c r="AM3623" s="225"/>
      <c r="AN3623" s="227"/>
      <c r="AO3623" s="227"/>
      <c r="AP3623" s="227"/>
      <c r="AQ3623" s="227"/>
    </row>
    <row r="3624" spans="35:43">
      <c r="AI3624" s="227"/>
      <c r="AJ3624" s="227"/>
      <c r="AK3624" s="227"/>
      <c r="AL3624" s="227"/>
      <c r="AM3624" s="225"/>
      <c r="AN3624" s="227"/>
      <c r="AO3624" s="227"/>
      <c r="AP3624" s="227"/>
      <c r="AQ3624" s="227"/>
    </row>
    <row r="3625" spans="35:43">
      <c r="AI3625" s="227"/>
      <c r="AJ3625" s="227"/>
      <c r="AK3625" s="227"/>
      <c r="AL3625" s="227"/>
      <c r="AM3625" s="225"/>
      <c r="AN3625" s="227"/>
      <c r="AO3625" s="227"/>
      <c r="AP3625" s="227"/>
      <c r="AQ3625" s="227"/>
    </row>
    <row r="3626" spans="35:43">
      <c r="AI3626" s="227"/>
      <c r="AJ3626" s="227"/>
      <c r="AK3626" s="227"/>
      <c r="AL3626" s="227"/>
      <c r="AM3626" s="225"/>
      <c r="AN3626" s="227"/>
      <c r="AO3626" s="227"/>
      <c r="AP3626" s="227"/>
      <c r="AQ3626" s="227"/>
    </row>
    <row r="3627" spans="35:43">
      <c r="AI3627" s="227"/>
      <c r="AJ3627" s="227"/>
      <c r="AK3627" s="227"/>
      <c r="AL3627" s="227"/>
      <c r="AM3627" s="225"/>
      <c r="AN3627" s="227"/>
      <c r="AO3627" s="227"/>
      <c r="AP3627" s="227"/>
      <c r="AQ3627" s="227"/>
    </row>
    <row r="3628" spans="35:43">
      <c r="AI3628" s="227"/>
      <c r="AJ3628" s="227"/>
      <c r="AK3628" s="227"/>
      <c r="AL3628" s="227"/>
      <c r="AM3628" s="225"/>
      <c r="AN3628" s="227"/>
      <c r="AO3628" s="227"/>
      <c r="AP3628" s="227"/>
      <c r="AQ3628" s="227"/>
    </row>
    <row r="3629" spans="35:43">
      <c r="AI3629" s="227"/>
      <c r="AJ3629" s="227"/>
      <c r="AK3629" s="227"/>
      <c r="AL3629" s="227"/>
      <c r="AM3629" s="225"/>
      <c r="AN3629" s="227"/>
      <c r="AO3629" s="227"/>
      <c r="AP3629" s="227"/>
      <c r="AQ3629" s="227"/>
    </row>
    <row r="3630" spans="35:43">
      <c r="AI3630" s="227"/>
      <c r="AJ3630" s="227"/>
      <c r="AK3630" s="227"/>
      <c r="AL3630" s="227"/>
      <c r="AM3630" s="225"/>
      <c r="AN3630" s="227"/>
      <c r="AO3630" s="227"/>
      <c r="AP3630" s="227"/>
      <c r="AQ3630" s="227"/>
    </row>
    <row r="3631" spans="35:43">
      <c r="AI3631" s="227"/>
      <c r="AJ3631" s="227"/>
      <c r="AK3631" s="227"/>
      <c r="AL3631" s="227"/>
      <c r="AM3631" s="225"/>
      <c r="AN3631" s="227"/>
      <c r="AO3631" s="227"/>
      <c r="AP3631" s="227"/>
      <c r="AQ3631" s="227"/>
    </row>
    <row r="3632" spans="35:43">
      <c r="AI3632" s="227"/>
      <c r="AJ3632" s="227"/>
      <c r="AK3632" s="227"/>
      <c r="AL3632" s="227"/>
      <c r="AM3632" s="225"/>
      <c r="AN3632" s="227"/>
      <c r="AO3632" s="227"/>
      <c r="AP3632" s="227"/>
      <c r="AQ3632" s="227"/>
    </row>
    <row r="3633" spans="35:43">
      <c r="AI3633" s="227"/>
      <c r="AJ3633" s="227"/>
      <c r="AK3633" s="227"/>
      <c r="AL3633" s="227"/>
      <c r="AM3633" s="225"/>
      <c r="AN3633" s="227"/>
      <c r="AO3633" s="227"/>
      <c r="AP3633" s="227"/>
      <c r="AQ3633" s="227"/>
    </row>
    <row r="3634" spans="35:43">
      <c r="AI3634" s="227"/>
      <c r="AJ3634" s="227"/>
      <c r="AK3634" s="227"/>
      <c r="AL3634" s="227"/>
      <c r="AM3634" s="225"/>
      <c r="AN3634" s="227"/>
      <c r="AO3634" s="227"/>
      <c r="AP3634" s="227"/>
      <c r="AQ3634" s="227"/>
    </row>
    <row r="3635" spans="35:43">
      <c r="AI3635" s="227"/>
      <c r="AJ3635" s="227"/>
      <c r="AK3635" s="227"/>
      <c r="AL3635" s="227"/>
      <c r="AM3635" s="225"/>
      <c r="AN3635" s="227"/>
      <c r="AO3635" s="227"/>
      <c r="AP3635" s="227"/>
      <c r="AQ3635" s="227"/>
    </row>
    <row r="3636" spans="35:43">
      <c r="AI3636" s="227"/>
      <c r="AJ3636" s="227"/>
      <c r="AK3636" s="227"/>
      <c r="AL3636" s="227"/>
      <c r="AM3636" s="225"/>
      <c r="AN3636" s="227"/>
      <c r="AO3636" s="227"/>
      <c r="AP3636" s="227"/>
      <c r="AQ3636" s="227"/>
    </row>
    <row r="3637" spans="35:43">
      <c r="AI3637" s="227"/>
      <c r="AJ3637" s="227"/>
      <c r="AK3637" s="227"/>
      <c r="AL3637" s="227"/>
      <c r="AM3637" s="225"/>
      <c r="AN3637" s="227"/>
      <c r="AO3637" s="227"/>
      <c r="AP3637" s="227"/>
      <c r="AQ3637" s="227"/>
    </row>
    <row r="3638" spans="35:43">
      <c r="AI3638" s="227"/>
      <c r="AJ3638" s="227"/>
      <c r="AK3638" s="227"/>
      <c r="AL3638" s="227"/>
      <c r="AM3638" s="225"/>
      <c r="AN3638" s="227"/>
      <c r="AO3638" s="227"/>
      <c r="AP3638" s="227"/>
      <c r="AQ3638" s="227"/>
    </row>
    <row r="3639" spans="35:43">
      <c r="AI3639" s="227"/>
      <c r="AJ3639" s="227"/>
      <c r="AK3639" s="227"/>
      <c r="AL3639" s="227"/>
      <c r="AM3639" s="225"/>
      <c r="AN3639" s="227"/>
      <c r="AO3639" s="227"/>
      <c r="AP3639" s="227"/>
      <c r="AQ3639" s="227"/>
    </row>
    <row r="3640" spans="35:43">
      <c r="AI3640" s="227"/>
      <c r="AJ3640" s="227"/>
      <c r="AK3640" s="227"/>
      <c r="AL3640" s="227"/>
      <c r="AM3640" s="225"/>
      <c r="AN3640" s="227"/>
      <c r="AO3640" s="227"/>
      <c r="AP3640" s="227"/>
      <c r="AQ3640" s="227"/>
    </row>
    <row r="3641" spans="35:43">
      <c r="AI3641" s="227"/>
      <c r="AJ3641" s="227"/>
      <c r="AK3641" s="227"/>
      <c r="AL3641" s="227"/>
      <c r="AM3641" s="225"/>
      <c r="AN3641" s="227"/>
      <c r="AO3641" s="227"/>
      <c r="AP3641" s="227"/>
      <c r="AQ3641" s="227"/>
    </row>
    <row r="3642" spans="35:43">
      <c r="AI3642" s="227"/>
      <c r="AJ3642" s="227"/>
      <c r="AK3642" s="227"/>
      <c r="AL3642" s="227"/>
      <c r="AM3642" s="225"/>
      <c r="AN3642" s="227"/>
      <c r="AO3642" s="227"/>
      <c r="AP3642" s="227"/>
      <c r="AQ3642" s="227"/>
    </row>
    <row r="3643" spans="35:43">
      <c r="AI3643" s="227"/>
      <c r="AJ3643" s="227"/>
      <c r="AK3643" s="227"/>
      <c r="AL3643" s="227"/>
      <c r="AM3643" s="225"/>
      <c r="AN3643" s="227"/>
      <c r="AO3643" s="227"/>
      <c r="AP3643" s="227"/>
      <c r="AQ3643" s="227"/>
    </row>
    <row r="3644" spans="35:43">
      <c r="AI3644" s="227"/>
      <c r="AJ3644" s="227"/>
      <c r="AK3644" s="227"/>
      <c r="AL3644" s="227"/>
      <c r="AM3644" s="225"/>
      <c r="AN3644" s="227"/>
      <c r="AO3644" s="227"/>
      <c r="AP3644" s="227"/>
      <c r="AQ3644" s="227"/>
    </row>
    <row r="3645" spans="35:43">
      <c r="AI3645" s="227"/>
      <c r="AJ3645" s="227"/>
      <c r="AK3645" s="227"/>
      <c r="AL3645" s="227"/>
      <c r="AM3645" s="225"/>
      <c r="AN3645" s="227"/>
      <c r="AO3645" s="227"/>
      <c r="AP3645" s="227"/>
      <c r="AQ3645" s="227"/>
    </row>
    <row r="3646" spans="35:43">
      <c r="AI3646" s="227"/>
      <c r="AJ3646" s="227"/>
      <c r="AK3646" s="227"/>
      <c r="AL3646" s="227"/>
      <c r="AM3646" s="225"/>
      <c r="AN3646" s="227"/>
      <c r="AO3646" s="227"/>
      <c r="AP3646" s="227"/>
      <c r="AQ3646" s="227"/>
    </row>
    <row r="3647" spans="35:43">
      <c r="AI3647" s="227"/>
      <c r="AJ3647" s="227"/>
      <c r="AK3647" s="227"/>
      <c r="AL3647" s="227"/>
      <c r="AM3647" s="225"/>
      <c r="AN3647" s="227"/>
      <c r="AO3647" s="227"/>
      <c r="AP3647" s="227"/>
      <c r="AQ3647" s="227"/>
    </row>
    <row r="3648" spans="35:43">
      <c r="AI3648" s="227"/>
      <c r="AJ3648" s="227"/>
      <c r="AK3648" s="227"/>
      <c r="AL3648" s="227"/>
      <c r="AM3648" s="225"/>
      <c r="AN3648" s="227"/>
      <c r="AO3648" s="227"/>
      <c r="AP3648" s="227"/>
      <c r="AQ3648" s="227"/>
    </row>
    <row r="3649" spans="35:43">
      <c r="AI3649" s="227"/>
      <c r="AJ3649" s="227"/>
      <c r="AK3649" s="227"/>
      <c r="AL3649" s="227"/>
      <c r="AM3649" s="225"/>
      <c r="AN3649" s="227"/>
      <c r="AO3649" s="227"/>
      <c r="AP3649" s="227"/>
      <c r="AQ3649" s="227"/>
    </row>
    <row r="3650" spans="35:43">
      <c r="AI3650" s="227"/>
      <c r="AJ3650" s="227"/>
      <c r="AK3650" s="227"/>
      <c r="AL3650" s="227"/>
      <c r="AM3650" s="225"/>
      <c r="AN3650" s="227"/>
      <c r="AO3650" s="227"/>
      <c r="AP3650" s="227"/>
      <c r="AQ3650" s="227"/>
    </row>
    <row r="3651" spans="35:43">
      <c r="AI3651" s="227"/>
      <c r="AJ3651" s="227"/>
      <c r="AK3651" s="227"/>
      <c r="AL3651" s="227"/>
      <c r="AM3651" s="225"/>
      <c r="AN3651" s="227"/>
      <c r="AO3651" s="227"/>
      <c r="AP3651" s="227"/>
      <c r="AQ3651" s="227"/>
    </row>
    <row r="3652" spans="35:43">
      <c r="AI3652" s="227"/>
      <c r="AJ3652" s="227"/>
      <c r="AK3652" s="227"/>
      <c r="AL3652" s="227"/>
      <c r="AM3652" s="225"/>
      <c r="AN3652" s="227"/>
      <c r="AO3652" s="227"/>
      <c r="AP3652" s="227"/>
      <c r="AQ3652" s="227"/>
    </row>
    <row r="3653" spans="35:43">
      <c r="AI3653" s="227"/>
      <c r="AJ3653" s="227"/>
      <c r="AK3653" s="227"/>
      <c r="AL3653" s="227"/>
      <c r="AM3653" s="225"/>
      <c r="AN3653" s="227"/>
      <c r="AO3653" s="227"/>
      <c r="AP3653" s="227"/>
      <c r="AQ3653" s="227"/>
    </row>
    <row r="3654" spans="35:43">
      <c r="AI3654" s="227"/>
      <c r="AJ3654" s="227"/>
      <c r="AK3654" s="227"/>
      <c r="AL3654" s="227"/>
      <c r="AM3654" s="225"/>
      <c r="AN3654" s="227"/>
      <c r="AO3654" s="227"/>
      <c r="AP3654" s="227"/>
      <c r="AQ3654" s="227"/>
    </row>
    <row r="3655" spans="35:43">
      <c r="AI3655" s="227"/>
      <c r="AJ3655" s="227"/>
      <c r="AK3655" s="227"/>
      <c r="AL3655" s="227"/>
      <c r="AM3655" s="225"/>
      <c r="AN3655" s="227"/>
      <c r="AO3655" s="227"/>
      <c r="AP3655" s="227"/>
      <c r="AQ3655" s="227"/>
    </row>
    <row r="3656" spans="35:43">
      <c r="AI3656" s="227"/>
      <c r="AJ3656" s="227"/>
      <c r="AK3656" s="227"/>
      <c r="AL3656" s="227"/>
      <c r="AM3656" s="225"/>
      <c r="AN3656" s="227"/>
      <c r="AO3656" s="227"/>
      <c r="AP3656" s="227"/>
      <c r="AQ3656" s="227"/>
    </row>
    <row r="3657" spans="35:43">
      <c r="AI3657" s="227"/>
      <c r="AJ3657" s="227"/>
      <c r="AK3657" s="227"/>
      <c r="AL3657" s="227"/>
      <c r="AM3657" s="225"/>
      <c r="AN3657" s="227"/>
      <c r="AO3657" s="227"/>
      <c r="AP3657" s="227"/>
      <c r="AQ3657" s="227"/>
    </row>
    <row r="3658" spans="35:43">
      <c r="AI3658" s="227"/>
      <c r="AJ3658" s="227"/>
      <c r="AK3658" s="227"/>
      <c r="AL3658" s="227"/>
      <c r="AM3658" s="225"/>
      <c r="AN3658" s="227"/>
      <c r="AO3658" s="227"/>
      <c r="AP3658" s="227"/>
      <c r="AQ3658" s="227"/>
    </row>
    <row r="3659" spans="35:43">
      <c r="AI3659" s="227"/>
      <c r="AJ3659" s="227"/>
      <c r="AK3659" s="227"/>
      <c r="AL3659" s="227"/>
      <c r="AM3659" s="225"/>
      <c r="AN3659" s="227"/>
      <c r="AO3659" s="227"/>
      <c r="AP3659" s="227"/>
      <c r="AQ3659" s="227"/>
    </row>
    <row r="3660" spans="35:43">
      <c r="AI3660" s="227"/>
      <c r="AJ3660" s="227"/>
      <c r="AK3660" s="227"/>
      <c r="AL3660" s="227"/>
      <c r="AM3660" s="225"/>
      <c r="AN3660" s="227"/>
      <c r="AO3660" s="227"/>
      <c r="AP3660" s="227"/>
      <c r="AQ3660" s="227"/>
    </row>
    <row r="3661" spans="35:43">
      <c r="AI3661" s="227"/>
      <c r="AJ3661" s="227"/>
      <c r="AK3661" s="227"/>
      <c r="AL3661" s="227"/>
      <c r="AM3661" s="225"/>
      <c r="AN3661" s="227"/>
      <c r="AO3661" s="227"/>
      <c r="AP3661" s="227"/>
      <c r="AQ3661" s="227"/>
    </row>
    <row r="3662" spans="35:43">
      <c r="AI3662" s="227"/>
      <c r="AJ3662" s="227"/>
      <c r="AK3662" s="227"/>
      <c r="AL3662" s="227"/>
      <c r="AM3662" s="225"/>
      <c r="AN3662" s="227"/>
      <c r="AO3662" s="227"/>
      <c r="AP3662" s="227"/>
      <c r="AQ3662" s="227"/>
    </row>
    <row r="3663" spans="35:43">
      <c r="AI3663" s="227"/>
      <c r="AJ3663" s="227"/>
      <c r="AK3663" s="227"/>
      <c r="AL3663" s="227"/>
      <c r="AM3663" s="225"/>
      <c r="AN3663" s="227"/>
      <c r="AO3663" s="227"/>
      <c r="AP3663" s="227"/>
      <c r="AQ3663" s="227"/>
    </row>
    <row r="3664" spans="35:43">
      <c r="AI3664" s="227"/>
      <c r="AJ3664" s="227"/>
      <c r="AK3664" s="227"/>
      <c r="AL3664" s="227"/>
      <c r="AM3664" s="225"/>
      <c r="AN3664" s="227"/>
      <c r="AO3664" s="227"/>
      <c r="AP3664" s="227"/>
      <c r="AQ3664" s="227"/>
    </row>
    <row r="3665" spans="35:43">
      <c r="AI3665" s="227"/>
      <c r="AJ3665" s="227"/>
      <c r="AK3665" s="227"/>
      <c r="AL3665" s="227"/>
      <c r="AM3665" s="225"/>
      <c r="AN3665" s="227"/>
      <c r="AO3665" s="227"/>
      <c r="AP3665" s="227"/>
      <c r="AQ3665" s="227"/>
    </row>
    <row r="3666" spans="35:43">
      <c r="AI3666" s="227"/>
      <c r="AJ3666" s="227"/>
      <c r="AK3666" s="227"/>
      <c r="AL3666" s="227"/>
      <c r="AM3666" s="225"/>
      <c r="AN3666" s="227"/>
      <c r="AO3666" s="227"/>
      <c r="AP3666" s="227"/>
      <c r="AQ3666" s="227"/>
    </row>
    <row r="3667" spans="35:43">
      <c r="AI3667" s="227"/>
      <c r="AJ3667" s="227"/>
      <c r="AK3667" s="227"/>
      <c r="AL3667" s="227"/>
      <c r="AM3667" s="225"/>
      <c r="AN3667" s="227"/>
      <c r="AO3667" s="227"/>
      <c r="AP3667" s="227"/>
      <c r="AQ3667" s="227"/>
    </row>
    <row r="3668" spans="35:43">
      <c r="AI3668" s="227"/>
      <c r="AJ3668" s="227"/>
      <c r="AK3668" s="227"/>
      <c r="AL3668" s="227"/>
      <c r="AM3668" s="225"/>
      <c r="AN3668" s="227"/>
      <c r="AO3668" s="227"/>
      <c r="AP3668" s="227"/>
      <c r="AQ3668" s="227"/>
    </row>
    <row r="3669" spans="35:43">
      <c r="AI3669" s="227"/>
      <c r="AJ3669" s="227"/>
      <c r="AK3669" s="227"/>
      <c r="AL3669" s="227"/>
      <c r="AM3669" s="225"/>
      <c r="AN3669" s="227"/>
      <c r="AO3669" s="227"/>
      <c r="AP3669" s="227"/>
      <c r="AQ3669" s="227"/>
    </row>
    <row r="3670" spans="35:43">
      <c r="AI3670" s="227"/>
      <c r="AJ3670" s="227"/>
      <c r="AK3670" s="227"/>
      <c r="AL3670" s="227"/>
      <c r="AM3670" s="225"/>
      <c r="AN3670" s="227"/>
      <c r="AO3670" s="227"/>
      <c r="AP3670" s="227"/>
      <c r="AQ3670" s="227"/>
    </row>
    <row r="3671" spans="35:43">
      <c r="AI3671" s="227"/>
      <c r="AJ3671" s="227"/>
      <c r="AK3671" s="227"/>
      <c r="AL3671" s="227"/>
      <c r="AM3671" s="225"/>
      <c r="AN3671" s="227"/>
      <c r="AO3671" s="227"/>
      <c r="AP3671" s="227"/>
      <c r="AQ3671" s="227"/>
    </row>
    <row r="3672" spans="35:43">
      <c r="AI3672" s="227"/>
      <c r="AJ3672" s="227"/>
      <c r="AK3672" s="227"/>
      <c r="AL3672" s="227"/>
      <c r="AM3672" s="225"/>
      <c r="AN3672" s="227"/>
      <c r="AO3672" s="227"/>
      <c r="AP3672" s="227"/>
      <c r="AQ3672" s="227"/>
    </row>
    <row r="3673" spans="35:43">
      <c r="AI3673" s="227"/>
      <c r="AJ3673" s="227"/>
      <c r="AK3673" s="227"/>
      <c r="AL3673" s="227"/>
      <c r="AM3673" s="225"/>
      <c r="AN3673" s="227"/>
      <c r="AO3673" s="227"/>
      <c r="AP3673" s="227"/>
      <c r="AQ3673" s="227"/>
    </row>
    <row r="3674" spans="35:43">
      <c r="AI3674" s="227"/>
      <c r="AJ3674" s="227"/>
      <c r="AK3674" s="227"/>
      <c r="AL3674" s="227"/>
      <c r="AM3674" s="225"/>
      <c r="AN3674" s="227"/>
      <c r="AO3674" s="227"/>
      <c r="AP3674" s="227"/>
      <c r="AQ3674" s="227"/>
    </row>
    <row r="3675" spans="35:43">
      <c r="AI3675" s="227"/>
      <c r="AJ3675" s="227"/>
      <c r="AK3675" s="227"/>
      <c r="AL3675" s="227"/>
      <c r="AM3675" s="225"/>
      <c r="AN3675" s="227"/>
      <c r="AO3675" s="227"/>
      <c r="AP3675" s="227"/>
      <c r="AQ3675" s="227"/>
    </row>
    <row r="3676" spans="35:43">
      <c r="AI3676" s="227"/>
      <c r="AJ3676" s="227"/>
      <c r="AK3676" s="227"/>
      <c r="AL3676" s="227"/>
      <c r="AM3676" s="225"/>
      <c r="AN3676" s="227"/>
      <c r="AO3676" s="227"/>
      <c r="AP3676" s="227"/>
      <c r="AQ3676" s="227"/>
    </row>
    <row r="3677" spans="35:43">
      <c r="AI3677" s="227"/>
      <c r="AJ3677" s="227"/>
      <c r="AK3677" s="227"/>
      <c r="AL3677" s="227"/>
      <c r="AM3677" s="225"/>
      <c r="AN3677" s="227"/>
      <c r="AO3677" s="227"/>
      <c r="AP3677" s="227"/>
      <c r="AQ3677" s="227"/>
    </row>
    <row r="3678" spans="35:43">
      <c r="AI3678" s="227"/>
      <c r="AJ3678" s="227"/>
      <c r="AK3678" s="227"/>
      <c r="AL3678" s="227"/>
      <c r="AM3678" s="225"/>
      <c r="AN3678" s="227"/>
      <c r="AO3678" s="227"/>
      <c r="AP3678" s="227"/>
      <c r="AQ3678" s="227"/>
    </row>
    <row r="3679" spans="35:43">
      <c r="AI3679" s="227"/>
      <c r="AJ3679" s="227"/>
      <c r="AK3679" s="227"/>
      <c r="AL3679" s="227"/>
      <c r="AM3679" s="225"/>
      <c r="AN3679" s="227"/>
      <c r="AO3679" s="227"/>
      <c r="AP3679" s="227"/>
      <c r="AQ3679" s="227"/>
    </row>
    <row r="3680" spans="35:43">
      <c r="AI3680" s="227"/>
      <c r="AJ3680" s="227"/>
      <c r="AK3680" s="227"/>
      <c r="AL3680" s="227"/>
      <c r="AM3680" s="225"/>
      <c r="AN3680" s="227"/>
      <c r="AO3680" s="227"/>
      <c r="AP3680" s="227"/>
      <c r="AQ3680" s="227"/>
    </row>
    <row r="3681" spans="35:43">
      <c r="AI3681" s="227"/>
      <c r="AJ3681" s="227"/>
      <c r="AK3681" s="227"/>
      <c r="AL3681" s="227"/>
      <c r="AM3681" s="225"/>
      <c r="AN3681" s="227"/>
      <c r="AO3681" s="227"/>
      <c r="AP3681" s="227"/>
      <c r="AQ3681" s="227"/>
    </row>
    <row r="3682" spans="35:43">
      <c r="AI3682" s="227"/>
      <c r="AJ3682" s="227"/>
      <c r="AK3682" s="227"/>
      <c r="AL3682" s="227"/>
      <c r="AM3682" s="225"/>
      <c r="AN3682" s="227"/>
      <c r="AO3682" s="227"/>
      <c r="AP3682" s="227"/>
      <c r="AQ3682" s="227"/>
    </row>
    <row r="3683" spans="35:43">
      <c r="AI3683" s="227"/>
      <c r="AJ3683" s="227"/>
      <c r="AK3683" s="227"/>
      <c r="AL3683" s="227"/>
      <c r="AM3683" s="225"/>
      <c r="AN3683" s="227"/>
      <c r="AO3683" s="227"/>
      <c r="AP3683" s="227"/>
      <c r="AQ3683" s="227"/>
    </row>
    <row r="3684" spans="35:43">
      <c r="AI3684" s="227"/>
      <c r="AJ3684" s="227"/>
      <c r="AK3684" s="227"/>
      <c r="AL3684" s="227"/>
      <c r="AM3684" s="225"/>
      <c r="AN3684" s="227"/>
      <c r="AO3684" s="227"/>
      <c r="AP3684" s="227"/>
      <c r="AQ3684" s="227"/>
    </row>
    <row r="3685" spans="35:43">
      <c r="AI3685" s="227"/>
      <c r="AJ3685" s="227"/>
      <c r="AK3685" s="227"/>
      <c r="AL3685" s="227"/>
      <c r="AM3685" s="225"/>
      <c r="AN3685" s="227"/>
      <c r="AO3685" s="227"/>
      <c r="AP3685" s="227"/>
      <c r="AQ3685" s="227"/>
    </row>
    <row r="3686" spans="35:43">
      <c r="AI3686" s="227"/>
      <c r="AJ3686" s="227"/>
      <c r="AK3686" s="227"/>
      <c r="AL3686" s="227"/>
      <c r="AM3686" s="225"/>
      <c r="AN3686" s="227"/>
      <c r="AO3686" s="227"/>
      <c r="AP3686" s="227"/>
      <c r="AQ3686" s="227"/>
    </row>
    <row r="3687" spans="35:43">
      <c r="AI3687" s="227"/>
      <c r="AJ3687" s="227"/>
      <c r="AK3687" s="227"/>
      <c r="AL3687" s="227"/>
      <c r="AM3687" s="225"/>
      <c r="AN3687" s="227"/>
      <c r="AO3687" s="227"/>
      <c r="AP3687" s="227"/>
      <c r="AQ3687" s="227"/>
    </row>
    <row r="3688" spans="35:43">
      <c r="AI3688" s="227"/>
      <c r="AJ3688" s="227"/>
      <c r="AK3688" s="227"/>
      <c r="AL3688" s="227"/>
      <c r="AM3688" s="225"/>
      <c r="AN3688" s="227"/>
      <c r="AO3688" s="227"/>
      <c r="AP3688" s="227"/>
      <c r="AQ3688" s="227"/>
    </row>
    <row r="3689" spans="35:43">
      <c r="AI3689" s="227"/>
      <c r="AJ3689" s="227"/>
      <c r="AK3689" s="227"/>
      <c r="AL3689" s="227"/>
      <c r="AM3689" s="225"/>
      <c r="AN3689" s="227"/>
      <c r="AO3689" s="227"/>
      <c r="AP3689" s="227"/>
      <c r="AQ3689" s="227"/>
    </row>
    <row r="3690" spans="35:43">
      <c r="AI3690" s="227"/>
      <c r="AJ3690" s="227"/>
      <c r="AK3690" s="227"/>
      <c r="AL3690" s="227"/>
      <c r="AM3690" s="225"/>
      <c r="AN3690" s="227"/>
      <c r="AO3690" s="227"/>
      <c r="AP3690" s="227"/>
      <c r="AQ3690" s="227"/>
    </row>
    <row r="3691" spans="35:43">
      <c r="AI3691" s="227"/>
      <c r="AJ3691" s="227"/>
      <c r="AK3691" s="227"/>
      <c r="AL3691" s="227"/>
      <c r="AM3691" s="225"/>
      <c r="AN3691" s="227"/>
      <c r="AO3691" s="227"/>
      <c r="AP3691" s="227"/>
      <c r="AQ3691" s="227"/>
    </row>
    <row r="3692" spans="35:43">
      <c r="AI3692" s="227"/>
      <c r="AJ3692" s="227"/>
      <c r="AK3692" s="227"/>
      <c r="AL3692" s="227"/>
      <c r="AM3692" s="225"/>
      <c r="AN3692" s="227"/>
      <c r="AO3692" s="227"/>
      <c r="AP3692" s="227"/>
      <c r="AQ3692" s="227"/>
    </row>
    <row r="3693" spans="35:43">
      <c r="AI3693" s="227"/>
      <c r="AJ3693" s="227"/>
      <c r="AK3693" s="227"/>
      <c r="AL3693" s="227"/>
      <c r="AM3693" s="225"/>
      <c r="AN3693" s="227"/>
      <c r="AO3693" s="227"/>
      <c r="AP3693" s="227"/>
      <c r="AQ3693" s="227"/>
    </row>
    <row r="3694" spans="35:43">
      <c r="AI3694" s="227"/>
      <c r="AJ3694" s="227"/>
      <c r="AK3694" s="227"/>
      <c r="AL3694" s="227"/>
      <c r="AM3694" s="225"/>
      <c r="AN3694" s="227"/>
      <c r="AO3694" s="227"/>
      <c r="AP3694" s="227"/>
      <c r="AQ3694" s="227"/>
    </row>
    <row r="3695" spans="35:43">
      <c r="AI3695" s="227"/>
      <c r="AJ3695" s="227"/>
      <c r="AK3695" s="227"/>
      <c r="AL3695" s="227"/>
      <c r="AM3695" s="225"/>
      <c r="AN3695" s="227"/>
      <c r="AO3695" s="227"/>
      <c r="AP3695" s="227"/>
      <c r="AQ3695" s="227"/>
    </row>
    <row r="3696" spans="35:43">
      <c r="AI3696" s="227"/>
      <c r="AJ3696" s="227"/>
      <c r="AK3696" s="227"/>
      <c r="AL3696" s="227"/>
      <c r="AM3696" s="225"/>
      <c r="AN3696" s="227"/>
      <c r="AO3696" s="227"/>
      <c r="AP3696" s="227"/>
      <c r="AQ3696" s="227"/>
    </row>
    <row r="3697" spans="35:43">
      <c r="AI3697" s="227"/>
      <c r="AJ3697" s="227"/>
      <c r="AK3697" s="227"/>
      <c r="AL3697" s="227"/>
      <c r="AM3697" s="225"/>
      <c r="AN3697" s="227"/>
      <c r="AO3697" s="227"/>
      <c r="AP3697" s="227"/>
      <c r="AQ3697" s="227"/>
    </row>
    <row r="3698" spans="35:43">
      <c r="AI3698" s="227"/>
      <c r="AJ3698" s="227"/>
      <c r="AK3698" s="227"/>
      <c r="AL3698" s="227"/>
      <c r="AM3698" s="225"/>
      <c r="AN3698" s="227"/>
      <c r="AO3698" s="227"/>
      <c r="AP3698" s="227"/>
      <c r="AQ3698" s="227"/>
    </row>
    <row r="3699" spans="35:43">
      <c r="AI3699" s="227"/>
      <c r="AJ3699" s="227"/>
      <c r="AK3699" s="227"/>
      <c r="AL3699" s="227"/>
      <c r="AM3699" s="225"/>
      <c r="AN3699" s="227"/>
      <c r="AO3699" s="227"/>
      <c r="AP3699" s="227"/>
      <c r="AQ3699" s="227"/>
    </row>
    <row r="3700" spans="35:43">
      <c r="AI3700" s="227"/>
      <c r="AJ3700" s="227"/>
      <c r="AK3700" s="227"/>
      <c r="AL3700" s="227"/>
      <c r="AM3700" s="225"/>
      <c r="AN3700" s="227"/>
      <c r="AO3700" s="227"/>
      <c r="AP3700" s="227"/>
      <c r="AQ3700" s="227"/>
    </row>
    <row r="3701" spans="35:43">
      <c r="AI3701" s="227"/>
      <c r="AJ3701" s="227"/>
      <c r="AK3701" s="227"/>
      <c r="AL3701" s="227"/>
      <c r="AM3701" s="225"/>
      <c r="AN3701" s="227"/>
      <c r="AO3701" s="227"/>
      <c r="AP3701" s="227"/>
      <c r="AQ3701" s="227"/>
    </row>
    <row r="3702" spans="35:43">
      <c r="AI3702" s="227"/>
      <c r="AJ3702" s="227"/>
      <c r="AK3702" s="227"/>
      <c r="AL3702" s="227"/>
      <c r="AM3702" s="225"/>
      <c r="AN3702" s="227"/>
      <c r="AO3702" s="227"/>
      <c r="AP3702" s="227"/>
      <c r="AQ3702" s="227"/>
    </row>
    <row r="3703" spans="35:43">
      <c r="AI3703" s="227"/>
      <c r="AJ3703" s="227"/>
      <c r="AK3703" s="227"/>
      <c r="AL3703" s="227"/>
      <c r="AM3703" s="225"/>
      <c r="AN3703" s="227"/>
      <c r="AO3703" s="227"/>
      <c r="AP3703" s="227"/>
      <c r="AQ3703" s="227"/>
    </row>
    <row r="3704" spans="35:43">
      <c r="AI3704" s="227"/>
      <c r="AJ3704" s="227"/>
      <c r="AK3704" s="227"/>
      <c r="AL3704" s="227"/>
      <c r="AM3704" s="225"/>
      <c r="AN3704" s="227"/>
      <c r="AO3704" s="227"/>
      <c r="AP3704" s="227"/>
      <c r="AQ3704" s="227"/>
    </row>
    <row r="3705" spans="35:43">
      <c r="AI3705" s="227"/>
      <c r="AJ3705" s="227"/>
      <c r="AK3705" s="227"/>
      <c r="AL3705" s="227"/>
      <c r="AM3705" s="225"/>
      <c r="AN3705" s="227"/>
      <c r="AO3705" s="227"/>
      <c r="AP3705" s="227"/>
      <c r="AQ3705" s="227"/>
    </row>
    <row r="3706" spans="35:43">
      <c r="AI3706" s="227"/>
      <c r="AJ3706" s="227"/>
      <c r="AK3706" s="227"/>
      <c r="AL3706" s="227"/>
      <c r="AM3706" s="225"/>
      <c r="AN3706" s="227"/>
      <c r="AO3706" s="227"/>
      <c r="AP3706" s="227"/>
      <c r="AQ3706" s="227"/>
    </row>
    <row r="3707" spans="35:43">
      <c r="AI3707" s="227"/>
      <c r="AJ3707" s="227"/>
      <c r="AK3707" s="227"/>
      <c r="AL3707" s="227"/>
      <c r="AM3707" s="225"/>
      <c r="AN3707" s="227"/>
      <c r="AO3707" s="227"/>
      <c r="AP3707" s="227"/>
      <c r="AQ3707" s="227"/>
    </row>
    <row r="3708" spans="35:43">
      <c r="AI3708" s="227"/>
      <c r="AJ3708" s="227"/>
      <c r="AK3708" s="227"/>
      <c r="AL3708" s="227"/>
      <c r="AM3708" s="225"/>
      <c r="AN3708" s="227"/>
      <c r="AO3708" s="227"/>
      <c r="AP3708" s="227"/>
      <c r="AQ3708" s="227"/>
    </row>
    <row r="3709" spans="35:43">
      <c r="AI3709" s="227"/>
      <c r="AJ3709" s="227"/>
      <c r="AK3709" s="227"/>
      <c r="AL3709" s="227"/>
      <c r="AM3709" s="225"/>
      <c r="AN3709" s="227"/>
      <c r="AO3709" s="227"/>
      <c r="AP3709" s="227"/>
      <c r="AQ3709" s="227"/>
    </row>
    <row r="3710" spans="35:43">
      <c r="AI3710" s="227"/>
      <c r="AJ3710" s="227"/>
      <c r="AK3710" s="227"/>
      <c r="AL3710" s="227"/>
      <c r="AM3710" s="225"/>
      <c r="AN3710" s="227"/>
      <c r="AO3710" s="227"/>
      <c r="AP3710" s="227"/>
      <c r="AQ3710" s="227"/>
    </row>
    <row r="3711" spans="35:43">
      <c r="AI3711" s="227"/>
      <c r="AJ3711" s="227"/>
      <c r="AK3711" s="227"/>
      <c r="AL3711" s="227"/>
      <c r="AM3711" s="225"/>
      <c r="AN3711" s="227"/>
      <c r="AO3711" s="227"/>
      <c r="AP3711" s="227"/>
      <c r="AQ3711" s="227"/>
    </row>
    <row r="3712" spans="35:43">
      <c r="AI3712" s="227"/>
      <c r="AJ3712" s="227"/>
      <c r="AK3712" s="227"/>
      <c r="AL3712" s="227"/>
      <c r="AM3712" s="225"/>
      <c r="AN3712" s="227"/>
      <c r="AO3712" s="227"/>
      <c r="AP3712" s="227"/>
      <c r="AQ3712" s="227"/>
    </row>
    <row r="3713" spans="35:43">
      <c r="AI3713" s="227"/>
      <c r="AJ3713" s="227"/>
      <c r="AK3713" s="227"/>
      <c r="AL3713" s="227"/>
      <c r="AM3713" s="225"/>
      <c r="AN3713" s="227"/>
      <c r="AO3713" s="227"/>
      <c r="AP3713" s="227"/>
      <c r="AQ3713" s="227"/>
    </row>
    <row r="3714" spans="35:43">
      <c r="AI3714" s="227"/>
      <c r="AJ3714" s="227"/>
      <c r="AK3714" s="227"/>
      <c r="AL3714" s="227"/>
      <c r="AM3714" s="225"/>
      <c r="AN3714" s="227"/>
      <c r="AO3714" s="227"/>
      <c r="AP3714" s="227"/>
      <c r="AQ3714" s="227"/>
    </row>
    <row r="3715" spans="35:43">
      <c r="AI3715" s="227"/>
      <c r="AJ3715" s="227"/>
      <c r="AK3715" s="227"/>
      <c r="AL3715" s="227"/>
      <c r="AM3715" s="225"/>
      <c r="AN3715" s="227"/>
      <c r="AO3715" s="227"/>
      <c r="AP3715" s="227"/>
      <c r="AQ3715" s="227"/>
    </row>
    <row r="3716" spans="35:43">
      <c r="AI3716" s="227"/>
      <c r="AJ3716" s="227"/>
      <c r="AK3716" s="227"/>
      <c r="AL3716" s="227"/>
      <c r="AM3716" s="225"/>
      <c r="AN3716" s="227"/>
      <c r="AO3716" s="227"/>
      <c r="AP3716" s="227"/>
      <c r="AQ3716" s="227"/>
    </row>
    <row r="3717" spans="35:43">
      <c r="AI3717" s="227"/>
      <c r="AJ3717" s="227"/>
      <c r="AK3717" s="227"/>
      <c r="AL3717" s="227"/>
      <c r="AM3717" s="225"/>
      <c r="AN3717" s="227"/>
      <c r="AO3717" s="227"/>
      <c r="AP3717" s="227"/>
      <c r="AQ3717" s="227"/>
    </row>
    <row r="3718" spans="35:43">
      <c r="AI3718" s="227"/>
      <c r="AJ3718" s="227"/>
      <c r="AK3718" s="227"/>
      <c r="AL3718" s="227"/>
      <c r="AM3718" s="225"/>
      <c r="AN3718" s="227"/>
      <c r="AO3718" s="227"/>
      <c r="AP3718" s="227"/>
      <c r="AQ3718" s="227"/>
    </row>
    <row r="3719" spans="35:43">
      <c r="AI3719" s="227"/>
      <c r="AJ3719" s="227"/>
      <c r="AK3719" s="227"/>
      <c r="AL3719" s="227"/>
      <c r="AM3719" s="225"/>
      <c r="AN3719" s="227"/>
      <c r="AO3719" s="227"/>
      <c r="AP3719" s="227"/>
      <c r="AQ3719" s="227"/>
    </row>
    <row r="3720" spans="35:43">
      <c r="AI3720" s="227"/>
      <c r="AJ3720" s="227"/>
      <c r="AK3720" s="227"/>
      <c r="AL3720" s="227"/>
      <c r="AM3720" s="225"/>
      <c r="AN3720" s="227"/>
      <c r="AO3720" s="227"/>
      <c r="AP3720" s="227"/>
      <c r="AQ3720" s="227"/>
    </row>
    <row r="3721" spans="35:43">
      <c r="AI3721" s="227"/>
      <c r="AJ3721" s="227"/>
      <c r="AK3721" s="227"/>
      <c r="AL3721" s="227"/>
      <c r="AM3721" s="225"/>
      <c r="AN3721" s="227"/>
      <c r="AO3721" s="227"/>
      <c r="AP3721" s="227"/>
      <c r="AQ3721" s="227"/>
    </row>
    <row r="3722" spans="35:43">
      <c r="AI3722" s="227"/>
      <c r="AJ3722" s="227"/>
      <c r="AK3722" s="227"/>
      <c r="AL3722" s="227"/>
      <c r="AM3722" s="225"/>
      <c r="AN3722" s="227"/>
      <c r="AO3722" s="227"/>
      <c r="AP3722" s="227"/>
      <c r="AQ3722" s="227"/>
    </row>
    <row r="3723" spans="35:43">
      <c r="AI3723" s="227"/>
      <c r="AJ3723" s="227"/>
      <c r="AK3723" s="227"/>
      <c r="AL3723" s="227"/>
      <c r="AM3723" s="225"/>
      <c r="AN3723" s="227"/>
      <c r="AO3723" s="227"/>
      <c r="AP3723" s="227"/>
      <c r="AQ3723" s="227"/>
    </row>
    <row r="3724" spans="35:43">
      <c r="AI3724" s="227"/>
      <c r="AJ3724" s="227"/>
      <c r="AK3724" s="227"/>
      <c r="AL3724" s="227"/>
      <c r="AM3724" s="225"/>
      <c r="AN3724" s="227"/>
      <c r="AO3724" s="227"/>
      <c r="AP3724" s="227"/>
      <c r="AQ3724" s="227"/>
    </row>
    <row r="3725" spans="35:43">
      <c r="AI3725" s="227"/>
      <c r="AJ3725" s="227"/>
      <c r="AK3725" s="227"/>
      <c r="AL3725" s="227"/>
      <c r="AM3725" s="225"/>
      <c r="AN3725" s="227"/>
      <c r="AO3725" s="227"/>
      <c r="AP3725" s="227"/>
      <c r="AQ3725" s="227"/>
    </row>
    <row r="3726" spans="35:43">
      <c r="AI3726" s="227"/>
      <c r="AJ3726" s="227"/>
      <c r="AK3726" s="227"/>
      <c r="AL3726" s="227"/>
      <c r="AM3726" s="225"/>
      <c r="AN3726" s="227"/>
      <c r="AO3726" s="227"/>
      <c r="AP3726" s="227"/>
      <c r="AQ3726" s="227"/>
    </row>
    <row r="3727" spans="35:43">
      <c r="AI3727" s="227"/>
      <c r="AJ3727" s="227"/>
      <c r="AK3727" s="227"/>
      <c r="AL3727" s="227"/>
      <c r="AM3727" s="225"/>
      <c r="AN3727" s="227"/>
      <c r="AO3727" s="227"/>
      <c r="AP3727" s="227"/>
      <c r="AQ3727" s="227"/>
    </row>
    <row r="3728" spans="35:43">
      <c r="AI3728" s="227"/>
      <c r="AJ3728" s="227"/>
      <c r="AK3728" s="227"/>
      <c r="AL3728" s="227"/>
      <c r="AM3728" s="225"/>
      <c r="AN3728" s="227"/>
      <c r="AO3728" s="227"/>
      <c r="AP3728" s="227"/>
      <c r="AQ3728" s="227"/>
    </row>
    <row r="3729" spans="35:43">
      <c r="AI3729" s="227"/>
      <c r="AJ3729" s="227"/>
      <c r="AK3729" s="227"/>
      <c r="AL3729" s="227"/>
      <c r="AM3729" s="225"/>
      <c r="AN3729" s="227"/>
      <c r="AO3729" s="227"/>
      <c r="AP3729" s="227"/>
      <c r="AQ3729" s="227"/>
    </row>
    <row r="3730" spans="35:43">
      <c r="AI3730" s="227"/>
      <c r="AJ3730" s="227"/>
      <c r="AK3730" s="227"/>
      <c r="AL3730" s="227"/>
      <c r="AM3730" s="225"/>
      <c r="AN3730" s="227"/>
      <c r="AO3730" s="227"/>
      <c r="AP3730" s="227"/>
      <c r="AQ3730" s="227"/>
    </row>
    <row r="3731" spans="35:43">
      <c r="AI3731" s="227"/>
      <c r="AJ3731" s="227"/>
      <c r="AK3731" s="227"/>
      <c r="AL3731" s="227"/>
      <c r="AM3731" s="225"/>
      <c r="AN3731" s="227"/>
      <c r="AO3731" s="227"/>
      <c r="AP3731" s="227"/>
      <c r="AQ3731" s="227"/>
    </row>
    <row r="3732" spans="35:43">
      <c r="AI3732" s="227"/>
      <c r="AJ3732" s="227"/>
      <c r="AK3732" s="227"/>
      <c r="AL3732" s="227"/>
      <c r="AM3732" s="225"/>
      <c r="AN3732" s="227"/>
      <c r="AO3732" s="227"/>
      <c r="AP3732" s="227"/>
      <c r="AQ3732" s="227"/>
    </row>
    <row r="3733" spans="35:43">
      <c r="AI3733" s="227"/>
      <c r="AJ3733" s="227"/>
      <c r="AK3733" s="227"/>
      <c r="AL3733" s="227"/>
      <c r="AM3733" s="225"/>
      <c r="AN3733" s="227"/>
      <c r="AO3733" s="227"/>
      <c r="AP3733" s="227"/>
      <c r="AQ3733" s="227"/>
    </row>
    <row r="3734" spans="35:43">
      <c r="AI3734" s="227"/>
      <c r="AJ3734" s="227"/>
      <c r="AK3734" s="227"/>
      <c r="AL3734" s="227"/>
      <c r="AM3734" s="225"/>
      <c r="AN3734" s="227"/>
      <c r="AO3734" s="227"/>
      <c r="AP3734" s="227"/>
      <c r="AQ3734" s="227"/>
    </row>
    <row r="3735" spans="35:43">
      <c r="AI3735" s="227"/>
      <c r="AJ3735" s="227"/>
      <c r="AK3735" s="227"/>
      <c r="AL3735" s="227"/>
      <c r="AM3735" s="225"/>
      <c r="AN3735" s="227"/>
      <c r="AO3735" s="227"/>
      <c r="AP3735" s="227"/>
      <c r="AQ3735" s="227"/>
    </row>
    <row r="3736" spans="35:43">
      <c r="AI3736" s="227"/>
      <c r="AJ3736" s="227"/>
      <c r="AK3736" s="227"/>
      <c r="AL3736" s="227"/>
      <c r="AM3736" s="225"/>
      <c r="AN3736" s="227"/>
      <c r="AO3736" s="227"/>
      <c r="AP3736" s="227"/>
      <c r="AQ3736" s="227"/>
    </row>
    <row r="3737" spans="35:43">
      <c r="AI3737" s="227"/>
      <c r="AJ3737" s="227"/>
      <c r="AK3737" s="227"/>
      <c r="AL3737" s="227"/>
      <c r="AM3737" s="225"/>
      <c r="AN3737" s="227"/>
      <c r="AO3737" s="227"/>
      <c r="AP3737" s="227"/>
      <c r="AQ3737" s="227"/>
    </row>
    <row r="3738" spans="35:43">
      <c r="AI3738" s="227"/>
      <c r="AJ3738" s="227"/>
      <c r="AK3738" s="227"/>
      <c r="AL3738" s="227"/>
      <c r="AM3738" s="225"/>
      <c r="AN3738" s="227"/>
      <c r="AO3738" s="227"/>
      <c r="AP3738" s="227"/>
      <c r="AQ3738" s="227"/>
    </row>
    <row r="3739" spans="35:43">
      <c r="AI3739" s="227"/>
      <c r="AJ3739" s="227"/>
      <c r="AK3739" s="227"/>
      <c r="AL3739" s="227"/>
      <c r="AM3739" s="225"/>
      <c r="AN3739" s="227"/>
      <c r="AO3739" s="227"/>
      <c r="AP3739" s="227"/>
      <c r="AQ3739" s="227"/>
    </row>
    <row r="3740" spans="35:43">
      <c r="AI3740" s="227"/>
      <c r="AJ3740" s="227"/>
      <c r="AK3740" s="227"/>
      <c r="AL3740" s="227"/>
      <c r="AM3740" s="225"/>
      <c r="AN3740" s="227"/>
      <c r="AO3740" s="227"/>
      <c r="AP3740" s="227"/>
      <c r="AQ3740" s="227"/>
    </row>
    <row r="3741" spans="35:43">
      <c r="AI3741" s="227"/>
      <c r="AJ3741" s="227"/>
      <c r="AK3741" s="227"/>
      <c r="AL3741" s="227"/>
      <c r="AM3741" s="225"/>
      <c r="AN3741" s="227"/>
      <c r="AO3741" s="227"/>
      <c r="AP3741" s="227"/>
      <c r="AQ3741" s="227"/>
    </row>
    <row r="3742" spans="35:43">
      <c r="AI3742" s="227"/>
      <c r="AJ3742" s="227"/>
      <c r="AK3742" s="227"/>
      <c r="AL3742" s="227"/>
      <c r="AM3742" s="225"/>
      <c r="AN3742" s="227"/>
      <c r="AO3742" s="227"/>
      <c r="AP3742" s="227"/>
      <c r="AQ3742" s="227"/>
    </row>
    <row r="3743" spans="35:43">
      <c r="AI3743" s="227"/>
      <c r="AJ3743" s="227"/>
      <c r="AK3743" s="227"/>
      <c r="AL3743" s="227"/>
      <c r="AM3743" s="225"/>
      <c r="AN3743" s="227"/>
      <c r="AO3743" s="227"/>
      <c r="AP3743" s="227"/>
      <c r="AQ3743" s="227"/>
    </row>
    <row r="3744" spans="35:43">
      <c r="AI3744" s="227"/>
      <c r="AJ3744" s="227"/>
      <c r="AK3744" s="227"/>
      <c r="AL3744" s="227"/>
      <c r="AM3744" s="225"/>
      <c r="AN3744" s="227"/>
      <c r="AO3744" s="227"/>
      <c r="AP3744" s="227"/>
      <c r="AQ3744" s="227"/>
    </row>
    <row r="3745" spans="35:43">
      <c r="AI3745" s="227"/>
      <c r="AJ3745" s="227"/>
      <c r="AK3745" s="227"/>
      <c r="AL3745" s="227"/>
      <c r="AM3745" s="225"/>
      <c r="AN3745" s="227"/>
      <c r="AO3745" s="227"/>
      <c r="AP3745" s="227"/>
      <c r="AQ3745" s="227"/>
    </row>
    <row r="3746" spans="35:43">
      <c r="AI3746" s="227"/>
      <c r="AJ3746" s="227"/>
      <c r="AK3746" s="227"/>
      <c r="AL3746" s="227"/>
      <c r="AM3746" s="225"/>
      <c r="AN3746" s="227"/>
      <c r="AO3746" s="227"/>
      <c r="AP3746" s="227"/>
      <c r="AQ3746" s="227"/>
    </row>
    <row r="3747" spans="35:43">
      <c r="AI3747" s="227"/>
      <c r="AJ3747" s="227"/>
      <c r="AK3747" s="227"/>
      <c r="AL3747" s="227"/>
      <c r="AM3747" s="225"/>
      <c r="AN3747" s="227"/>
      <c r="AO3747" s="227"/>
      <c r="AP3747" s="227"/>
      <c r="AQ3747" s="227"/>
    </row>
    <row r="3748" spans="35:43">
      <c r="AI3748" s="227"/>
      <c r="AJ3748" s="227"/>
      <c r="AK3748" s="227"/>
      <c r="AL3748" s="227"/>
      <c r="AM3748" s="225"/>
      <c r="AN3748" s="227"/>
      <c r="AO3748" s="227"/>
      <c r="AP3748" s="227"/>
      <c r="AQ3748" s="227"/>
    </row>
    <row r="3749" spans="35:43">
      <c r="AI3749" s="227"/>
      <c r="AJ3749" s="227"/>
      <c r="AK3749" s="227"/>
      <c r="AL3749" s="227"/>
      <c r="AM3749" s="225"/>
      <c r="AN3749" s="227"/>
      <c r="AO3749" s="227"/>
      <c r="AP3749" s="227"/>
      <c r="AQ3749" s="227"/>
    </row>
    <row r="3750" spans="35:43">
      <c r="AI3750" s="227"/>
      <c r="AJ3750" s="227"/>
      <c r="AK3750" s="227"/>
      <c r="AL3750" s="227"/>
      <c r="AM3750" s="225"/>
      <c r="AN3750" s="227"/>
      <c r="AO3750" s="227"/>
      <c r="AP3750" s="227"/>
      <c r="AQ3750" s="227"/>
    </row>
    <row r="3751" spans="35:43">
      <c r="AI3751" s="227"/>
      <c r="AJ3751" s="227"/>
      <c r="AK3751" s="227"/>
      <c r="AL3751" s="227"/>
      <c r="AM3751" s="225"/>
      <c r="AN3751" s="227"/>
      <c r="AO3751" s="227"/>
      <c r="AP3751" s="227"/>
      <c r="AQ3751" s="227"/>
    </row>
    <row r="3752" spans="35:43">
      <c r="AI3752" s="227"/>
      <c r="AJ3752" s="227"/>
      <c r="AK3752" s="227"/>
      <c r="AL3752" s="227"/>
      <c r="AM3752" s="225"/>
      <c r="AN3752" s="227"/>
      <c r="AO3752" s="227"/>
      <c r="AP3752" s="227"/>
      <c r="AQ3752" s="227"/>
    </row>
    <row r="3753" spans="35:43">
      <c r="AI3753" s="227"/>
      <c r="AJ3753" s="227"/>
      <c r="AK3753" s="227"/>
      <c r="AL3753" s="227"/>
      <c r="AM3753" s="225"/>
      <c r="AN3753" s="227"/>
      <c r="AO3753" s="227"/>
      <c r="AP3753" s="227"/>
      <c r="AQ3753" s="227"/>
    </row>
    <row r="3754" spans="35:43">
      <c r="AI3754" s="227"/>
      <c r="AJ3754" s="227"/>
      <c r="AK3754" s="227"/>
      <c r="AL3754" s="227"/>
      <c r="AM3754" s="225"/>
      <c r="AN3754" s="227"/>
      <c r="AO3754" s="227"/>
      <c r="AP3754" s="227"/>
      <c r="AQ3754" s="227"/>
    </row>
    <row r="3755" spans="35:43">
      <c r="AI3755" s="227"/>
      <c r="AJ3755" s="227"/>
      <c r="AK3755" s="227"/>
      <c r="AL3755" s="227"/>
      <c r="AM3755" s="225"/>
      <c r="AN3755" s="227"/>
      <c r="AO3755" s="227"/>
      <c r="AP3755" s="227"/>
      <c r="AQ3755" s="227"/>
    </row>
    <row r="3756" spans="35:43">
      <c r="AI3756" s="227"/>
      <c r="AJ3756" s="227"/>
      <c r="AK3756" s="227"/>
      <c r="AL3756" s="227"/>
      <c r="AM3756" s="225"/>
      <c r="AN3756" s="227"/>
      <c r="AO3756" s="227"/>
      <c r="AP3756" s="227"/>
      <c r="AQ3756" s="227"/>
    </row>
    <row r="3757" spans="35:43">
      <c r="AI3757" s="227"/>
      <c r="AJ3757" s="227"/>
      <c r="AK3757" s="227"/>
      <c r="AL3757" s="227"/>
      <c r="AM3757" s="225"/>
      <c r="AN3757" s="227"/>
      <c r="AO3757" s="227"/>
      <c r="AP3757" s="227"/>
      <c r="AQ3757" s="227"/>
    </row>
    <row r="3758" spans="35:43">
      <c r="AI3758" s="227"/>
      <c r="AJ3758" s="227"/>
      <c r="AK3758" s="227"/>
      <c r="AL3758" s="227"/>
      <c r="AM3758" s="225"/>
      <c r="AN3758" s="227"/>
      <c r="AO3758" s="227"/>
      <c r="AP3758" s="227"/>
      <c r="AQ3758" s="227"/>
    </row>
    <row r="3759" spans="35:43">
      <c r="AI3759" s="227"/>
      <c r="AJ3759" s="227"/>
      <c r="AK3759" s="227"/>
      <c r="AL3759" s="227"/>
      <c r="AM3759" s="225"/>
      <c r="AN3759" s="227"/>
      <c r="AO3759" s="227"/>
      <c r="AP3759" s="227"/>
      <c r="AQ3759" s="227"/>
    </row>
    <row r="3760" spans="35:43">
      <c r="AI3760" s="227"/>
      <c r="AJ3760" s="227"/>
      <c r="AK3760" s="227"/>
      <c r="AL3760" s="227"/>
      <c r="AM3760" s="225"/>
      <c r="AN3760" s="227"/>
      <c r="AO3760" s="227"/>
      <c r="AP3760" s="227"/>
      <c r="AQ3760" s="227"/>
    </row>
    <row r="3761" spans="35:43">
      <c r="AI3761" s="227"/>
      <c r="AJ3761" s="227"/>
      <c r="AK3761" s="227"/>
      <c r="AL3761" s="227"/>
      <c r="AM3761" s="225"/>
      <c r="AN3761" s="227"/>
      <c r="AO3761" s="227"/>
      <c r="AP3761" s="227"/>
      <c r="AQ3761" s="227"/>
    </row>
    <row r="3762" spans="35:43">
      <c r="AI3762" s="227"/>
      <c r="AJ3762" s="227"/>
      <c r="AK3762" s="227"/>
      <c r="AL3762" s="227"/>
      <c r="AM3762" s="225"/>
      <c r="AN3762" s="227"/>
      <c r="AO3762" s="227"/>
      <c r="AP3762" s="227"/>
      <c r="AQ3762" s="227"/>
    </row>
    <row r="3763" spans="35:43">
      <c r="AI3763" s="227"/>
      <c r="AJ3763" s="227"/>
      <c r="AK3763" s="227"/>
      <c r="AL3763" s="227"/>
      <c r="AM3763" s="225"/>
      <c r="AN3763" s="227"/>
      <c r="AO3763" s="227"/>
      <c r="AP3763" s="227"/>
      <c r="AQ3763" s="227"/>
    </row>
    <row r="3764" spans="35:43">
      <c r="AI3764" s="227"/>
      <c r="AJ3764" s="227"/>
      <c r="AK3764" s="227"/>
      <c r="AL3764" s="227"/>
      <c r="AM3764" s="225"/>
      <c r="AN3764" s="227"/>
      <c r="AO3764" s="227"/>
      <c r="AP3764" s="227"/>
      <c r="AQ3764" s="227"/>
    </row>
    <row r="3765" spans="35:43">
      <c r="AI3765" s="227"/>
      <c r="AJ3765" s="227"/>
      <c r="AK3765" s="227"/>
      <c r="AL3765" s="227"/>
      <c r="AM3765" s="225"/>
      <c r="AN3765" s="227"/>
      <c r="AO3765" s="227"/>
      <c r="AP3765" s="227"/>
      <c r="AQ3765" s="227"/>
    </row>
    <row r="3766" spans="35:43">
      <c r="AI3766" s="227"/>
      <c r="AJ3766" s="227"/>
      <c r="AK3766" s="227"/>
      <c r="AL3766" s="227"/>
      <c r="AM3766" s="225"/>
      <c r="AN3766" s="227"/>
      <c r="AO3766" s="227"/>
      <c r="AP3766" s="227"/>
      <c r="AQ3766" s="227"/>
    </row>
    <row r="3767" spans="35:43">
      <c r="AI3767" s="227"/>
      <c r="AJ3767" s="227"/>
      <c r="AK3767" s="227"/>
      <c r="AL3767" s="227"/>
      <c r="AM3767" s="225"/>
      <c r="AN3767" s="227"/>
      <c r="AO3767" s="227"/>
      <c r="AP3767" s="227"/>
      <c r="AQ3767" s="227"/>
    </row>
    <row r="3768" spans="35:43">
      <c r="AI3768" s="227"/>
      <c r="AJ3768" s="227"/>
      <c r="AK3768" s="227"/>
      <c r="AL3768" s="227"/>
      <c r="AM3768" s="225"/>
      <c r="AN3768" s="227"/>
      <c r="AO3768" s="227"/>
      <c r="AP3768" s="227"/>
      <c r="AQ3768" s="227"/>
    </row>
    <row r="3769" spans="35:43">
      <c r="AI3769" s="227"/>
      <c r="AJ3769" s="227"/>
      <c r="AK3769" s="227"/>
      <c r="AL3769" s="227"/>
      <c r="AM3769" s="225"/>
      <c r="AN3769" s="227"/>
      <c r="AO3769" s="227"/>
      <c r="AP3769" s="227"/>
      <c r="AQ3769" s="227"/>
    </row>
    <row r="3770" spans="35:43">
      <c r="AI3770" s="227"/>
      <c r="AJ3770" s="227"/>
      <c r="AK3770" s="227"/>
      <c r="AL3770" s="227"/>
      <c r="AM3770" s="225"/>
      <c r="AN3770" s="227"/>
      <c r="AO3770" s="227"/>
      <c r="AP3770" s="227"/>
      <c r="AQ3770" s="227"/>
    </row>
    <row r="3771" spans="35:43">
      <c r="AI3771" s="227"/>
      <c r="AJ3771" s="227"/>
      <c r="AK3771" s="227"/>
      <c r="AL3771" s="227"/>
      <c r="AM3771" s="225"/>
      <c r="AN3771" s="227"/>
      <c r="AO3771" s="227"/>
      <c r="AP3771" s="227"/>
      <c r="AQ3771" s="227"/>
    </row>
    <row r="3772" spans="35:43">
      <c r="AI3772" s="227"/>
      <c r="AJ3772" s="227"/>
      <c r="AK3772" s="227"/>
      <c r="AL3772" s="227"/>
      <c r="AM3772" s="225"/>
      <c r="AN3772" s="227"/>
      <c r="AO3772" s="227"/>
      <c r="AP3772" s="227"/>
      <c r="AQ3772" s="227"/>
    </row>
    <row r="3773" spans="35:43">
      <c r="AI3773" s="227"/>
      <c r="AJ3773" s="227"/>
      <c r="AK3773" s="227"/>
      <c r="AL3773" s="227"/>
      <c r="AM3773" s="225"/>
      <c r="AN3773" s="227"/>
      <c r="AO3773" s="227"/>
      <c r="AP3773" s="227"/>
      <c r="AQ3773" s="227"/>
    </row>
    <row r="3774" spans="35:43">
      <c r="AI3774" s="227"/>
      <c r="AJ3774" s="227"/>
      <c r="AK3774" s="227"/>
      <c r="AL3774" s="227"/>
      <c r="AM3774" s="225"/>
      <c r="AN3774" s="227"/>
      <c r="AO3774" s="227"/>
      <c r="AP3774" s="227"/>
      <c r="AQ3774" s="227"/>
    </row>
    <row r="3775" spans="35:43">
      <c r="AI3775" s="227"/>
      <c r="AJ3775" s="227"/>
      <c r="AK3775" s="227"/>
      <c r="AL3775" s="227"/>
      <c r="AM3775" s="225"/>
      <c r="AN3775" s="227"/>
      <c r="AO3775" s="227"/>
      <c r="AP3775" s="227"/>
      <c r="AQ3775" s="227"/>
    </row>
    <row r="3776" spans="35:43">
      <c r="AI3776" s="227"/>
      <c r="AJ3776" s="227"/>
      <c r="AK3776" s="227"/>
      <c r="AL3776" s="227"/>
      <c r="AM3776" s="225"/>
      <c r="AN3776" s="227"/>
      <c r="AO3776" s="227"/>
      <c r="AP3776" s="227"/>
      <c r="AQ3776" s="227"/>
    </row>
    <row r="3777" spans="35:43">
      <c r="AI3777" s="227"/>
      <c r="AJ3777" s="227"/>
      <c r="AK3777" s="227"/>
      <c r="AL3777" s="227"/>
      <c r="AM3777" s="225"/>
      <c r="AN3777" s="227"/>
      <c r="AO3777" s="227"/>
      <c r="AP3777" s="227"/>
      <c r="AQ3777" s="227"/>
    </row>
    <row r="3778" spans="35:43">
      <c r="AI3778" s="227"/>
      <c r="AJ3778" s="227"/>
      <c r="AK3778" s="227"/>
      <c r="AL3778" s="227"/>
      <c r="AM3778" s="225"/>
      <c r="AN3778" s="227"/>
      <c r="AO3778" s="227"/>
      <c r="AP3778" s="227"/>
      <c r="AQ3778" s="227"/>
    </row>
    <row r="3779" spans="35:43">
      <c r="AI3779" s="227"/>
      <c r="AJ3779" s="227"/>
      <c r="AK3779" s="227"/>
      <c r="AL3779" s="227"/>
      <c r="AM3779" s="225"/>
      <c r="AN3779" s="227"/>
      <c r="AO3779" s="227"/>
      <c r="AP3779" s="227"/>
      <c r="AQ3779" s="227"/>
    </row>
    <row r="3780" spans="35:43">
      <c r="AI3780" s="227"/>
      <c r="AJ3780" s="227"/>
      <c r="AK3780" s="227"/>
      <c r="AL3780" s="227"/>
      <c r="AM3780" s="225"/>
      <c r="AN3780" s="227"/>
      <c r="AO3780" s="227"/>
      <c r="AP3780" s="227"/>
      <c r="AQ3780" s="227"/>
    </row>
    <row r="3781" spans="35:43">
      <c r="AI3781" s="227"/>
      <c r="AJ3781" s="227"/>
      <c r="AK3781" s="227"/>
      <c r="AL3781" s="227"/>
      <c r="AM3781" s="225"/>
      <c r="AN3781" s="227"/>
      <c r="AO3781" s="227"/>
      <c r="AP3781" s="227"/>
      <c r="AQ3781" s="227"/>
    </row>
    <row r="3782" spans="35:43">
      <c r="AI3782" s="227"/>
      <c r="AJ3782" s="227"/>
      <c r="AK3782" s="227"/>
      <c r="AL3782" s="227"/>
      <c r="AM3782" s="225"/>
      <c r="AN3782" s="227"/>
      <c r="AO3782" s="227"/>
      <c r="AP3782" s="227"/>
      <c r="AQ3782" s="227"/>
    </row>
    <row r="3783" spans="35:43">
      <c r="AI3783" s="227"/>
      <c r="AJ3783" s="227"/>
      <c r="AK3783" s="227"/>
      <c r="AL3783" s="227"/>
      <c r="AM3783" s="225"/>
      <c r="AN3783" s="227"/>
      <c r="AO3783" s="227"/>
      <c r="AP3783" s="227"/>
      <c r="AQ3783" s="227"/>
    </row>
    <row r="3784" spans="35:43">
      <c r="AI3784" s="227"/>
      <c r="AJ3784" s="227"/>
      <c r="AK3784" s="227"/>
      <c r="AL3784" s="227"/>
      <c r="AM3784" s="225"/>
      <c r="AN3784" s="227"/>
      <c r="AO3784" s="227"/>
      <c r="AP3784" s="227"/>
      <c r="AQ3784" s="227"/>
    </row>
    <row r="3785" spans="35:43">
      <c r="AI3785" s="227"/>
      <c r="AJ3785" s="227"/>
      <c r="AK3785" s="227"/>
      <c r="AL3785" s="227"/>
      <c r="AM3785" s="225"/>
      <c r="AN3785" s="227"/>
      <c r="AO3785" s="227"/>
      <c r="AP3785" s="227"/>
      <c r="AQ3785" s="227"/>
    </row>
    <row r="3786" spans="35:43">
      <c r="AI3786" s="227"/>
      <c r="AJ3786" s="227"/>
      <c r="AK3786" s="227"/>
      <c r="AL3786" s="227"/>
      <c r="AM3786" s="225"/>
      <c r="AN3786" s="227"/>
      <c r="AO3786" s="227"/>
      <c r="AP3786" s="227"/>
      <c r="AQ3786" s="227"/>
    </row>
    <row r="3787" spans="35:43">
      <c r="AI3787" s="227"/>
      <c r="AJ3787" s="227"/>
      <c r="AK3787" s="227"/>
      <c r="AL3787" s="227"/>
      <c r="AM3787" s="225"/>
      <c r="AN3787" s="227"/>
      <c r="AO3787" s="227"/>
      <c r="AP3787" s="227"/>
      <c r="AQ3787" s="227"/>
    </row>
    <row r="3788" spans="35:43">
      <c r="AI3788" s="227"/>
      <c r="AJ3788" s="227"/>
      <c r="AK3788" s="227"/>
      <c r="AL3788" s="227"/>
      <c r="AM3788" s="225"/>
      <c r="AN3788" s="227"/>
      <c r="AO3788" s="227"/>
      <c r="AP3788" s="227"/>
      <c r="AQ3788" s="227"/>
    </row>
    <row r="3789" spans="35:43">
      <c r="AI3789" s="227"/>
      <c r="AJ3789" s="227"/>
      <c r="AK3789" s="227"/>
      <c r="AL3789" s="227"/>
      <c r="AM3789" s="225"/>
      <c r="AN3789" s="227"/>
      <c r="AO3789" s="227"/>
      <c r="AP3789" s="227"/>
      <c r="AQ3789" s="227"/>
    </row>
    <row r="3790" spans="35:43">
      <c r="AI3790" s="227"/>
      <c r="AJ3790" s="227"/>
      <c r="AK3790" s="227"/>
      <c r="AL3790" s="227"/>
      <c r="AM3790" s="225"/>
      <c r="AN3790" s="227"/>
      <c r="AO3790" s="227"/>
      <c r="AP3790" s="227"/>
      <c r="AQ3790" s="227"/>
    </row>
    <row r="3791" spans="35:43">
      <c r="AI3791" s="227"/>
      <c r="AJ3791" s="227"/>
      <c r="AK3791" s="227"/>
      <c r="AL3791" s="227"/>
      <c r="AM3791" s="225"/>
      <c r="AN3791" s="227"/>
      <c r="AO3791" s="227"/>
      <c r="AP3791" s="227"/>
      <c r="AQ3791" s="227"/>
    </row>
    <row r="3792" spans="35:43">
      <c r="AI3792" s="227"/>
      <c r="AJ3792" s="227"/>
      <c r="AK3792" s="227"/>
      <c r="AL3792" s="227"/>
      <c r="AM3792" s="225"/>
      <c r="AN3792" s="227"/>
      <c r="AO3792" s="227"/>
      <c r="AP3792" s="227"/>
      <c r="AQ3792" s="227"/>
    </row>
    <row r="3793" spans="35:43">
      <c r="AI3793" s="227"/>
      <c r="AJ3793" s="227"/>
      <c r="AK3793" s="227"/>
      <c r="AL3793" s="227"/>
      <c r="AM3793" s="225"/>
      <c r="AN3793" s="227"/>
      <c r="AO3793" s="227"/>
      <c r="AP3793" s="227"/>
      <c r="AQ3793" s="227"/>
    </row>
    <row r="3794" spans="35:43">
      <c r="AI3794" s="227"/>
      <c r="AJ3794" s="227"/>
      <c r="AK3794" s="227"/>
      <c r="AL3794" s="227"/>
      <c r="AM3794" s="225"/>
      <c r="AN3794" s="227"/>
      <c r="AO3794" s="227"/>
      <c r="AP3794" s="227"/>
      <c r="AQ3794" s="227"/>
    </row>
    <row r="3795" spans="35:43">
      <c r="AI3795" s="227"/>
      <c r="AJ3795" s="227"/>
      <c r="AK3795" s="227"/>
      <c r="AL3795" s="227"/>
      <c r="AM3795" s="225"/>
      <c r="AN3795" s="227"/>
      <c r="AO3795" s="227"/>
      <c r="AP3795" s="227"/>
      <c r="AQ3795" s="227"/>
    </row>
    <row r="3796" spans="35:43">
      <c r="AI3796" s="227"/>
      <c r="AJ3796" s="227"/>
      <c r="AK3796" s="227"/>
      <c r="AL3796" s="227"/>
      <c r="AM3796" s="225"/>
      <c r="AN3796" s="227"/>
      <c r="AO3796" s="227"/>
      <c r="AP3796" s="227"/>
      <c r="AQ3796" s="227"/>
    </row>
    <row r="3797" spans="35:43">
      <c r="AI3797" s="227"/>
      <c r="AJ3797" s="227"/>
      <c r="AK3797" s="227"/>
      <c r="AL3797" s="227"/>
      <c r="AM3797" s="225"/>
      <c r="AN3797" s="227"/>
      <c r="AO3797" s="227"/>
      <c r="AP3797" s="227"/>
      <c r="AQ3797" s="227"/>
    </row>
    <row r="3798" spans="35:43">
      <c r="AI3798" s="227"/>
      <c r="AJ3798" s="227"/>
      <c r="AK3798" s="227"/>
      <c r="AL3798" s="227"/>
      <c r="AM3798" s="225"/>
      <c r="AN3798" s="227"/>
      <c r="AO3798" s="227"/>
      <c r="AP3798" s="227"/>
      <c r="AQ3798" s="227"/>
    </row>
    <row r="3799" spans="35:43">
      <c r="AI3799" s="227"/>
      <c r="AJ3799" s="227"/>
      <c r="AK3799" s="227"/>
      <c r="AL3799" s="227"/>
      <c r="AM3799" s="225"/>
      <c r="AN3799" s="227"/>
      <c r="AO3799" s="227"/>
      <c r="AP3799" s="227"/>
      <c r="AQ3799" s="227"/>
    </row>
    <row r="3800" spans="35:43">
      <c r="AI3800" s="227"/>
      <c r="AJ3800" s="227"/>
      <c r="AK3800" s="227"/>
      <c r="AL3800" s="227"/>
      <c r="AM3800" s="225"/>
      <c r="AN3800" s="227"/>
      <c r="AO3800" s="227"/>
      <c r="AP3800" s="227"/>
      <c r="AQ3800" s="227"/>
    </row>
    <row r="3801" spans="35:43">
      <c r="AI3801" s="227"/>
      <c r="AJ3801" s="227"/>
      <c r="AK3801" s="227"/>
      <c r="AL3801" s="227"/>
      <c r="AM3801" s="225"/>
      <c r="AN3801" s="227"/>
      <c r="AO3801" s="227"/>
      <c r="AP3801" s="227"/>
      <c r="AQ3801" s="227"/>
    </row>
    <row r="3802" spans="35:43">
      <c r="AI3802" s="227"/>
      <c r="AJ3802" s="227"/>
      <c r="AK3802" s="227"/>
      <c r="AL3802" s="227"/>
      <c r="AM3802" s="225"/>
      <c r="AN3802" s="227"/>
      <c r="AO3802" s="227"/>
      <c r="AP3802" s="227"/>
      <c r="AQ3802" s="227"/>
    </row>
    <row r="3803" spans="35:43">
      <c r="AI3803" s="227"/>
      <c r="AJ3803" s="227"/>
      <c r="AK3803" s="227"/>
      <c r="AL3803" s="227"/>
      <c r="AM3803" s="225"/>
      <c r="AN3803" s="227"/>
      <c r="AO3803" s="227"/>
      <c r="AP3803" s="227"/>
      <c r="AQ3803" s="227"/>
    </row>
    <row r="3804" spans="35:43">
      <c r="AI3804" s="227"/>
      <c r="AJ3804" s="227"/>
      <c r="AK3804" s="227"/>
      <c r="AL3804" s="227"/>
      <c r="AM3804" s="225"/>
      <c r="AN3804" s="227"/>
      <c r="AO3804" s="227"/>
      <c r="AP3804" s="227"/>
      <c r="AQ3804" s="227"/>
    </row>
    <row r="3805" spans="35:43">
      <c r="AI3805" s="227"/>
      <c r="AJ3805" s="227"/>
      <c r="AK3805" s="227"/>
      <c r="AL3805" s="227"/>
      <c r="AM3805" s="225"/>
      <c r="AN3805" s="227"/>
      <c r="AO3805" s="227"/>
      <c r="AP3805" s="227"/>
      <c r="AQ3805" s="227"/>
    </row>
    <row r="3806" spans="35:43">
      <c r="AI3806" s="227"/>
      <c r="AJ3806" s="227"/>
      <c r="AK3806" s="227"/>
      <c r="AL3806" s="227"/>
      <c r="AM3806" s="225"/>
      <c r="AN3806" s="227"/>
      <c r="AO3806" s="227"/>
      <c r="AP3806" s="227"/>
      <c r="AQ3806" s="227"/>
    </row>
    <row r="3807" spans="35:43">
      <c r="AI3807" s="227"/>
      <c r="AJ3807" s="227"/>
      <c r="AK3807" s="227"/>
      <c r="AL3807" s="227"/>
      <c r="AM3807" s="225"/>
      <c r="AN3807" s="227"/>
      <c r="AO3807" s="227"/>
      <c r="AP3807" s="227"/>
      <c r="AQ3807" s="227"/>
    </row>
    <row r="3808" spans="35:43">
      <c r="AI3808" s="227"/>
      <c r="AJ3808" s="227"/>
      <c r="AK3808" s="227"/>
      <c r="AL3808" s="227"/>
      <c r="AM3808" s="225"/>
      <c r="AN3808" s="227"/>
      <c r="AO3808" s="227"/>
      <c r="AP3808" s="227"/>
      <c r="AQ3808" s="227"/>
    </row>
    <row r="3809" spans="35:43">
      <c r="AI3809" s="227"/>
      <c r="AJ3809" s="227"/>
      <c r="AK3809" s="227"/>
      <c r="AL3809" s="227"/>
      <c r="AM3809" s="225"/>
      <c r="AN3809" s="227"/>
      <c r="AO3809" s="227"/>
      <c r="AP3809" s="227"/>
      <c r="AQ3809" s="227"/>
    </row>
    <row r="3810" spans="35:43">
      <c r="AI3810" s="227"/>
      <c r="AJ3810" s="227"/>
      <c r="AK3810" s="227"/>
      <c r="AL3810" s="227"/>
      <c r="AM3810" s="225"/>
      <c r="AN3810" s="227"/>
      <c r="AO3810" s="227"/>
      <c r="AP3810" s="227"/>
      <c r="AQ3810" s="227"/>
    </row>
    <row r="3811" spans="35:43">
      <c r="AI3811" s="227"/>
      <c r="AJ3811" s="227"/>
      <c r="AK3811" s="227"/>
      <c r="AL3811" s="227"/>
      <c r="AM3811" s="225"/>
      <c r="AN3811" s="227"/>
      <c r="AO3811" s="227"/>
      <c r="AP3811" s="227"/>
      <c r="AQ3811" s="227"/>
    </row>
    <row r="3812" spans="35:43">
      <c r="AI3812" s="227"/>
      <c r="AJ3812" s="227"/>
      <c r="AK3812" s="227"/>
      <c r="AL3812" s="227"/>
      <c r="AM3812" s="225"/>
      <c r="AN3812" s="227"/>
      <c r="AO3812" s="227"/>
      <c r="AP3812" s="227"/>
      <c r="AQ3812" s="227"/>
    </row>
    <row r="3813" spans="35:43">
      <c r="AI3813" s="227"/>
      <c r="AJ3813" s="227"/>
      <c r="AK3813" s="227"/>
      <c r="AL3813" s="227"/>
      <c r="AM3813" s="225"/>
      <c r="AN3813" s="227"/>
      <c r="AO3813" s="227"/>
      <c r="AP3813" s="227"/>
      <c r="AQ3813" s="227"/>
    </row>
    <row r="3814" spans="35:43">
      <c r="AI3814" s="227"/>
      <c r="AJ3814" s="227"/>
      <c r="AK3814" s="227"/>
      <c r="AL3814" s="227"/>
      <c r="AM3814" s="225"/>
      <c r="AN3814" s="227"/>
      <c r="AO3814" s="227"/>
      <c r="AP3814" s="227"/>
      <c r="AQ3814" s="227"/>
    </row>
    <row r="3815" spans="35:43">
      <c r="AI3815" s="227"/>
      <c r="AJ3815" s="227"/>
      <c r="AK3815" s="227"/>
      <c r="AL3815" s="227"/>
      <c r="AM3815" s="225"/>
      <c r="AN3815" s="227"/>
      <c r="AO3815" s="227"/>
      <c r="AP3815" s="227"/>
      <c r="AQ3815" s="227"/>
    </row>
    <row r="3816" spans="35:43">
      <c r="AI3816" s="227"/>
      <c r="AJ3816" s="227"/>
      <c r="AK3816" s="227"/>
      <c r="AL3816" s="227"/>
      <c r="AM3816" s="225"/>
      <c r="AN3816" s="227"/>
      <c r="AO3816" s="227"/>
      <c r="AP3816" s="227"/>
      <c r="AQ3816" s="227"/>
    </row>
    <row r="3817" spans="35:43">
      <c r="AI3817" s="227"/>
      <c r="AJ3817" s="227"/>
      <c r="AK3817" s="227"/>
      <c r="AL3817" s="227"/>
      <c r="AM3817" s="225"/>
      <c r="AN3817" s="227"/>
      <c r="AO3817" s="227"/>
      <c r="AP3817" s="227"/>
      <c r="AQ3817" s="227"/>
    </row>
    <row r="3818" spans="35:43">
      <c r="AI3818" s="227"/>
      <c r="AJ3818" s="227"/>
      <c r="AK3818" s="227"/>
      <c r="AL3818" s="227"/>
      <c r="AM3818" s="225"/>
      <c r="AN3818" s="227"/>
      <c r="AO3818" s="227"/>
      <c r="AP3818" s="227"/>
      <c r="AQ3818" s="227"/>
    </row>
    <row r="3819" spans="35:43">
      <c r="AI3819" s="227"/>
      <c r="AJ3819" s="227"/>
      <c r="AK3819" s="227"/>
      <c r="AL3819" s="227"/>
      <c r="AM3819" s="225"/>
      <c r="AN3819" s="227"/>
      <c r="AO3819" s="227"/>
      <c r="AP3819" s="227"/>
      <c r="AQ3819" s="227"/>
    </row>
    <row r="3820" spans="35:43">
      <c r="AI3820" s="227"/>
      <c r="AJ3820" s="227"/>
      <c r="AK3820" s="227"/>
      <c r="AL3820" s="227"/>
      <c r="AM3820" s="225"/>
      <c r="AN3820" s="227"/>
      <c r="AO3820" s="227"/>
      <c r="AP3820" s="227"/>
      <c r="AQ3820" s="227"/>
    </row>
    <row r="3821" spans="35:43">
      <c r="AI3821" s="227"/>
      <c r="AJ3821" s="227"/>
      <c r="AK3821" s="227"/>
      <c r="AL3821" s="227"/>
      <c r="AM3821" s="225"/>
      <c r="AN3821" s="227"/>
      <c r="AO3821" s="227"/>
      <c r="AP3821" s="227"/>
      <c r="AQ3821" s="227"/>
    </row>
    <row r="3822" spans="35:43">
      <c r="AI3822" s="227"/>
      <c r="AJ3822" s="227"/>
      <c r="AK3822" s="227"/>
      <c r="AL3822" s="227"/>
      <c r="AM3822" s="225"/>
      <c r="AN3822" s="227"/>
      <c r="AO3822" s="227"/>
      <c r="AP3822" s="227"/>
      <c r="AQ3822" s="227"/>
    </row>
    <row r="3823" spans="35:43">
      <c r="AI3823" s="227"/>
      <c r="AJ3823" s="227"/>
      <c r="AK3823" s="227"/>
      <c r="AL3823" s="227"/>
      <c r="AM3823" s="225"/>
      <c r="AN3823" s="227"/>
      <c r="AO3823" s="227"/>
      <c r="AP3823" s="227"/>
      <c r="AQ3823" s="227"/>
    </row>
    <row r="3824" spans="35:43">
      <c r="AI3824" s="227"/>
      <c r="AJ3824" s="227"/>
      <c r="AK3824" s="227"/>
      <c r="AL3824" s="227"/>
      <c r="AM3824" s="225"/>
      <c r="AN3824" s="227"/>
      <c r="AO3824" s="227"/>
      <c r="AP3824" s="227"/>
      <c r="AQ3824" s="227"/>
    </row>
    <row r="3825" spans="35:43">
      <c r="AI3825" s="227"/>
      <c r="AJ3825" s="227"/>
      <c r="AK3825" s="227"/>
      <c r="AL3825" s="227"/>
      <c r="AM3825" s="225"/>
      <c r="AN3825" s="227"/>
      <c r="AO3825" s="227"/>
      <c r="AP3825" s="227"/>
      <c r="AQ3825" s="227"/>
    </row>
    <row r="3826" spans="35:43">
      <c r="AI3826" s="227"/>
      <c r="AJ3826" s="227"/>
      <c r="AK3826" s="227"/>
      <c r="AL3826" s="227"/>
      <c r="AM3826" s="225"/>
      <c r="AN3826" s="227"/>
      <c r="AO3826" s="227"/>
      <c r="AP3826" s="227"/>
      <c r="AQ3826" s="227"/>
    </row>
    <row r="3827" spans="35:43">
      <c r="AI3827" s="227"/>
      <c r="AJ3827" s="227"/>
      <c r="AK3827" s="227"/>
      <c r="AL3827" s="227"/>
      <c r="AM3827" s="225"/>
      <c r="AN3827" s="227"/>
      <c r="AO3827" s="227"/>
      <c r="AP3827" s="227"/>
      <c r="AQ3827" s="227"/>
    </row>
    <row r="3828" spans="35:43">
      <c r="AI3828" s="227"/>
      <c r="AJ3828" s="227"/>
      <c r="AK3828" s="227"/>
      <c r="AL3828" s="227"/>
      <c r="AM3828" s="225"/>
      <c r="AN3828" s="227"/>
      <c r="AO3828" s="227"/>
      <c r="AP3828" s="227"/>
      <c r="AQ3828" s="227"/>
    </row>
    <row r="3829" spans="35:43">
      <c r="AI3829" s="227"/>
      <c r="AJ3829" s="227"/>
      <c r="AK3829" s="227"/>
      <c r="AL3829" s="227"/>
      <c r="AM3829" s="225"/>
      <c r="AN3829" s="227"/>
      <c r="AO3829" s="227"/>
      <c r="AP3829" s="227"/>
      <c r="AQ3829" s="227"/>
    </row>
    <row r="3830" spans="35:43">
      <c r="AI3830" s="227"/>
      <c r="AJ3830" s="227"/>
      <c r="AK3830" s="227"/>
      <c r="AL3830" s="227"/>
      <c r="AM3830" s="225"/>
      <c r="AN3830" s="227"/>
      <c r="AO3830" s="227"/>
      <c r="AP3830" s="227"/>
      <c r="AQ3830" s="227"/>
    </row>
    <row r="3831" spans="35:43">
      <c r="AI3831" s="227"/>
      <c r="AJ3831" s="227"/>
      <c r="AK3831" s="227"/>
      <c r="AL3831" s="227"/>
      <c r="AM3831" s="225"/>
      <c r="AN3831" s="227"/>
      <c r="AO3831" s="227"/>
      <c r="AP3831" s="227"/>
      <c r="AQ3831" s="227"/>
    </row>
    <row r="3832" spans="35:43">
      <c r="AI3832" s="227"/>
      <c r="AJ3832" s="227"/>
      <c r="AK3832" s="227"/>
      <c r="AL3832" s="227"/>
      <c r="AM3832" s="225"/>
      <c r="AN3832" s="227"/>
      <c r="AO3832" s="227"/>
      <c r="AP3832" s="227"/>
      <c r="AQ3832" s="227"/>
    </row>
    <row r="3833" spans="35:43">
      <c r="AI3833" s="227"/>
      <c r="AJ3833" s="227"/>
      <c r="AK3833" s="227"/>
      <c r="AL3833" s="227"/>
      <c r="AM3833" s="225"/>
      <c r="AN3833" s="227"/>
      <c r="AO3833" s="227"/>
      <c r="AP3833" s="227"/>
      <c r="AQ3833" s="227"/>
    </row>
    <row r="3834" spans="35:43">
      <c r="AI3834" s="227"/>
      <c r="AJ3834" s="227"/>
      <c r="AK3834" s="227"/>
      <c r="AL3834" s="227"/>
      <c r="AM3834" s="225"/>
      <c r="AN3834" s="227"/>
      <c r="AO3834" s="227"/>
      <c r="AP3834" s="227"/>
      <c r="AQ3834" s="227"/>
    </row>
    <row r="3835" spans="35:43">
      <c r="AI3835" s="227"/>
      <c r="AJ3835" s="227"/>
      <c r="AK3835" s="227"/>
      <c r="AL3835" s="227"/>
      <c r="AM3835" s="225"/>
      <c r="AN3835" s="227"/>
      <c r="AO3835" s="227"/>
      <c r="AP3835" s="227"/>
      <c r="AQ3835" s="227"/>
    </row>
    <row r="3836" spans="35:43">
      <c r="AI3836" s="227"/>
      <c r="AJ3836" s="227"/>
      <c r="AK3836" s="227"/>
      <c r="AL3836" s="227"/>
      <c r="AM3836" s="225"/>
      <c r="AN3836" s="227"/>
      <c r="AO3836" s="227"/>
      <c r="AP3836" s="227"/>
      <c r="AQ3836" s="227"/>
    </row>
    <row r="3837" spans="35:43">
      <c r="AI3837" s="227"/>
      <c r="AJ3837" s="227"/>
      <c r="AK3837" s="227"/>
      <c r="AL3837" s="227"/>
      <c r="AM3837" s="225"/>
      <c r="AN3837" s="227"/>
      <c r="AO3837" s="227"/>
      <c r="AP3837" s="227"/>
      <c r="AQ3837" s="227"/>
    </row>
    <row r="3838" spans="35:43">
      <c r="AI3838" s="227"/>
      <c r="AJ3838" s="227"/>
      <c r="AK3838" s="227"/>
      <c r="AL3838" s="227"/>
      <c r="AM3838" s="225"/>
      <c r="AN3838" s="227"/>
      <c r="AO3838" s="227"/>
      <c r="AP3838" s="227"/>
      <c r="AQ3838" s="227"/>
    </row>
    <row r="3839" spans="35:43">
      <c r="AI3839" s="227"/>
      <c r="AJ3839" s="227"/>
      <c r="AK3839" s="227"/>
      <c r="AL3839" s="227"/>
      <c r="AM3839" s="225"/>
      <c r="AN3839" s="227"/>
      <c r="AO3839" s="227"/>
      <c r="AP3839" s="227"/>
      <c r="AQ3839" s="227"/>
    </row>
    <row r="3840" spans="35:43">
      <c r="AI3840" s="227"/>
      <c r="AJ3840" s="227"/>
      <c r="AK3840" s="227"/>
      <c r="AL3840" s="227"/>
      <c r="AM3840" s="225"/>
      <c r="AN3840" s="227"/>
      <c r="AO3840" s="227"/>
      <c r="AP3840" s="227"/>
      <c r="AQ3840" s="227"/>
    </row>
    <row r="3841" spans="35:43">
      <c r="AI3841" s="227"/>
      <c r="AJ3841" s="227"/>
      <c r="AK3841" s="227"/>
      <c r="AL3841" s="227"/>
      <c r="AM3841" s="225"/>
      <c r="AN3841" s="227"/>
      <c r="AO3841" s="227"/>
      <c r="AP3841" s="227"/>
      <c r="AQ3841" s="227"/>
    </row>
    <row r="3842" spans="35:43">
      <c r="AI3842" s="227"/>
      <c r="AJ3842" s="227"/>
      <c r="AK3842" s="227"/>
      <c r="AL3842" s="227"/>
      <c r="AM3842" s="225"/>
      <c r="AN3842" s="227"/>
      <c r="AO3842" s="227"/>
      <c r="AP3842" s="227"/>
      <c r="AQ3842" s="227"/>
    </row>
    <row r="3843" spans="35:43">
      <c r="AI3843" s="227"/>
      <c r="AJ3843" s="227"/>
      <c r="AK3843" s="227"/>
      <c r="AL3843" s="227"/>
      <c r="AM3843" s="225"/>
      <c r="AN3843" s="227"/>
      <c r="AO3843" s="227"/>
      <c r="AP3843" s="227"/>
      <c r="AQ3843" s="227"/>
    </row>
    <row r="3844" spans="35:43">
      <c r="AI3844" s="227"/>
      <c r="AJ3844" s="227"/>
      <c r="AK3844" s="227"/>
      <c r="AL3844" s="227"/>
      <c r="AM3844" s="225"/>
      <c r="AN3844" s="227"/>
      <c r="AO3844" s="227"/>
      <c r="AP3844" s="227"/>
      <c r="AQ3844" s="227"/>
    </row>
    <row r="3845" spans="35:43">
      <c r="AI3845" s="227"/>
      <c r="AJ3845" s="227"/>
      <c r="AK3845" s="227"/>
      <c r="AL3845" s="227"/>
      <c r="AM3845" s="225"/>
      <c r="AN3845" s="227"/>
      <c r="AO3845" s="227"/>
      <c r="AP3845" s="227"/>
      <c r="AQ3845" s="227"/>
    </row>
    <row r="3846" spans="35:43">
      <c r="AI3846" s="227"/>
      <c r="AJ3846" s="227"/>
      <c r="AK3846" s="227"/>
      <c r="AL3846" s="227"/>
      <c r="AM3846" s="225"/>
      <c r="AN3846" s="227"/>
      <c r="AO3846" s="227"/>
      <c r="AP3846" s="227"/>
      <c r="AQ3846" s="227"/>
    </row>
    <row r="3847" spans="35:43">
      <c r="AI3847" s="227"/>
      <c r="AJ3847" s="227"/>
      <c r="AK3847" s="227"/>
      <c r="AL3847" s="227"/>
      <c r="AM3847" s="225"/>
      <c r="AN3847" s="227"/>
      <c r="AO3847" s="227"/>
      <c r="AP3847" s="227"/>
      <c r="AQ3847" s="227"/>
    </row>
    <row r="3848" spans="35:43">
      <c r="AI3848" s="227"/>
      <c r="AJ3848" s="227"/>
      <c r="AK3848" s="227"/>
      <c r="AL3848" s="227"/>
      <c r="AM3848" s="225"/>
      <c r="AN3848" s="227"/>
      <c r="AO3848" s="227"/>
      <c r="AP3848" s="227"/>
      <c r="AQ3848" s="227"/>
    </row>
    <row r="3849" spans="35:43">
      <c r="AI3849" s="227"/>
      <c r="AJ3849" s="227"/>
      <c r="AK3849" s="227"/>
      <c r="AL3849" s="227"/>
      <c r="AM3849" s="225"/>
      <c r="AN3849" s="227"/>
      <c r="AO3849" s="227"/>
      <c r="AP3849" s="227"/>
      <c r="AQ3849" s="227"/>
    </row>
    <row r="3850" spans="35:43">
      <c r="AI3850" s="227"/>
      <c r="AJ3850" s="227"/>
      <c r="AK3850" s="227"/>
      <c r="AL3850" s="227"/>
      <c r="AM3850" s="225"/>
      <c r="AN3850" s="227"/>
      <c r="AO3850" s="227"/>
      <c r="AP3850" s="227"/>
      <c r="AQ3850" s="227"/>
    </row>
    <row r="3851" spans="35:43">
      <c r="AI3851" s="227"/>
      <c r="AJ3851" s="227"/>
      <c r="AK3851" s="227"/>
      <c r="AL3851" s="227"/>
      <c r="AM3851" s="225"/>
      <c r="AN3851" s="227"/>
      <c r="AO3851" s="227"/>
      <c r="AP3851" s="227"/>
      <c r="AQ3851" s="227"/>
    </row>
    <row r="3852" spans="35:43">
      <c r="AI3852" s="227"/>
      <c r="AJ3852" s="227"/>
      <c r="AK3852" s="227"/>
      <c r="AL3852" s="227"/>
      <c r="AM3852" s="225"/>
      <c r="AN3852" s="227"/>
      <c r="AO3852" s="227"/>
      <c r="AP3852" s="227"/>
      <c r="AQ3852" s="227"/>
    </row>
    <row r="3853" spans="35:43">
      <c r="AI3853" s="227"/>
      <c r="AJ3853" s="227"/>
      <c r="AK3853" s="227"/>
      <c r="AL3853" s="227"/>
      <c r="AM3853" s="225"/>
      <c r="AN3853" s="227"/>
      <c r="AO3853" s="227"/>
      <c r="AP3853" s="227"/>
      <c r="AQ3853" s="227"/>
    </row>
    <row r="3854" spans="35:43">
      <c r="AI3854" s="227"/>
      <c r="AJ3854" s="227"/>
      <c r="AK3854" s="227"/>
      <c r="AL3854" s="227"/>
      <c r="AM3854" s="225"/>
      <c r="AN3854" s="227"/>
      <c r="AO3854" s="227"/>
      <c r="AP3854" s="227"/>
      <c r="AQ3854" s="227"/>
    </row>
    <row r="3855" spans="35:43">
      <c r="AI3855" s="227"/>
      <c r="AJ3855" s="227"/>
      <c r="AK3855" s="227"/>
      <c r="AL3855" s="227"/>
      <c r="AM3855" s="225"/>
      <c r="AN3855" s="227"/>
      <c r="AO3855" s="227"/>
      <c r="AP3855" s="227"/>
      <c r="AQ3855" s="227"/>
    </row>
    <row r="3856" spans="35:43">
      <c r="AI3856" s="227"/>
      <c r="AJ3856" s="227"/>
      <c r="AK3856" s="227"/>
      <c r="AL3856" s="227"/>
      <c r="AM3856" s="225"/>
      <c r="AN3856" s="227"/>
      <c r="AO3856" s="227"/>
      <c r="AP3856" s="227"/>
      <c r="AQ3856" s="227"/>
    </row>
    <row r="3857" spans="35:43">
      <c r="AI3857" s="227"/>
      <c r="AJ3857" s="227"/>
      <c r="AK3857" s="227"/>
      <c r="AL3857" s="227"/>
      <c r="AM3857" s="225"/>
      <c r="AN3857" s="227"/>
      <c r="AO3857" s="227"/>
      <c r="AP3857" s="227"/>
      <c r="AQ3857" s="227"/>
    </row>
    <row r="3858" spans="35:43">
      <c r="AI3858" s="227"/>
      <c r="AJ3858" s="227"/>
      <c r="AK3858" s="227"/>
      <c r="AL3858" s="227"/>
      <c r="AM3858" s="225"/>
      <c r="AN3858" s="227"/>
      <c r="AO3858" s="227"/>
      <c r="AP3858" s="227"/>
      <c r="AQ3858" s="227"/>
    </row>
    <row r="3859" spans="35:43">
      <c r="AI3859" s="227"/>
      <c r="AJ3859" s="227"/>
      <c r="AK3859" s="227"/>
      <c r="AL3859" s="227"/>
      <c r="AM3859" s="225"/>
      <c r="AN3859" s="227"/>
      <c r="AO3859" s="227"/>
      <c r="AP3859" s="227"/>
      <c r="AQ3859" s="227"/>
    </row>
    <row r="3860" spans="35:43">
      <c r="AI3860" s="227"/>
      <c r="AJ3860" s="227"/>
      <c r="AK3860" s="227"/>
      <c r="AL3860" s="227"/>
      <c r="AM3860" s="225"/>
      <c r="AN3860" s="227"/>
      <c r="AO3860" s="227"/>
      <c r="AP3860" s="227"/>
      <c r="AQ3860" s="227"/>
    </row>
    <row r="3861" spans="35:43">
      <c r="AI3861" s="227"/>
      <c r="AJ3861" s="227"/>
      <c r="AK3861" s="227"/>
      <c r="AL3861" s="227"/>
      <c r="AM3861" s="225"/>
      <c r="AN3861" s="227"/>
      <c r="AO3861" s="227"/>
      <c r="AP3861" s="227"/>
      <c r="AQ3861" s="227"/>
    </row>
    <row r="3862" spans="35:43">
      <c r="AI3862" s="227"/>
      <c r="AJ3862" s="227"/>
      <c r="AK3862" s="227"/>
      <c r="AL3862" s="227"/>
      <c r="AM3862" s="225"/>
      <c r="AN3862" s="227"/>
      <c r="AO3862" s="227"/>
      <c r="AP3862" s="227"/>
      <c r="AQ3862" s="227"/>
    </row>
    <row r="3863" spans="35:43">
      <c r="AI3863" s="227"/>
      <c r="AJ3863" s="227"/>
      <c r="AK3863" s="227"/>
      <c r="AL3863" s="227"/>
      <c r="AM3863" s="225"/>
      <c r="AN3863" s="227"/>
      <c r="AO3863" s="227"/>
      <c r="AP3863" s="227"/>
      <c r="AQ3863" s="227"/>
    </row>
    <row r="3864" spans="35:43">
      <c r="AI3864" s="227"/>
      <c r="AJ3864" s="227"/>
      <c r="AK3864" s="227"/>
      <c r="AL3864" s="227"/>
      <c r="AM3864" s="225"/>
      <c r="AN3864" s="227"/>
      <c r="AO3864" s="227"/>
      <c r="AP3864" s="227"/>
      <c r="AQ3864" s="227"/>
    </row>
    <row r="3865" spans="35:43">
      <c r="AI3865" s="227"/>
      <c r="AJ3865" s="227"/>
      <c r="AK3865" s="227"/>
      <c r="AL3865" s="227"/>
      <c r="AM3865" s="225"/>
      <c r="AN3865" s="227"/>
      <c r="AO3865" s="227"/>
      <c r="AP3865" s="227"/>
      <c r="AQ3865" s="227"/>
    </row>
    <row r="3866" spans="35:43">
      <c r="AI3866" s="227"/>
      <c r="AJ3866" s="227"/>
      <c r="AK3866" s="227"/>
      <c r="AL3866" s="227"/>
      <c r="AM3866" s="225"/>
      <c r="AN3866" s="227"/>
      <c r="AO3866" s="227"/>
      <c r="AP3866" s="227"/>
      <c r="AQ3866" s="227"/>
    </row>
    <row r="3867" spans="35:43">
      <c r="AI3867" s="227"/>
      <c r="AJ3867" s="227"/>
      <c r="AK3867" s="227"/>
      <c r="AL3867" s="227"/>
      <c r="AM3867" s="225"/>
      <c r="AN3867" s="227"/>
      <c r="AO3867" s="227"/>
      <c r="AP3867" s="227"/>
      <c r="AQ3867" s="227"/>
    </row>
    <row r="3868" spans="35:43">
      <c r="AI3868" s="227"/>
      <c r="AJ3868" s="227"/>
      <c r="AK3868" s="227"/>
      <c r="AL3868" s="227"/>
      <c r="AM3868" s="225"/>
      <c r="AN3868" s="227"/>
      <c r="AO3868" s="227"/>
      <c r="AP3868" s="227"/>
      <c r="AQ3868" s="227"/>
    </row>
    <row r="3869" spans="35:43">
      <c r="AI3869" s="227"/>
      <c r="AJ3869" s="227"/>
      <c r="AK3869" s="227"/>
      <c r="AL3869" s="227"/>
      <c r="AM3869" s="225"/>
      <c r="AN3869" s="227"/>
      <c r="AO3869" s="227"/>
      <c r="AP3869" s="227"/>
      <c r="AQ3869" s="227"/>
    </row>
    <row r="3870" spans="35:43">
      <c r="AI3870" s="227"/>
      <c r="AJ3870" s="227"/>
      <c r="AK3870" s="227"/>
      <c r="AL3870" s="227"/>
      <c r="AM3870" s="225"/>
      <c r="AN3870" s="227"/>
      <c r="AO3870" s="227"/>
      <c r="AP3870" s="227"/>
      <c r="AQ3870" s="227"/>
    </row>
    <row r="3871" spans="35:43">
      <c r="AI3871" s="227"/>
      <c r="AJ3871" s="227"/>
      <c r="AK3871" s="227"/>
      <c r="AL3871" s="227"/>
      <c r="AM3871" s="225"/>
      <c r="AN3871" s="227"/>
      <c r="AO3871" s="227"/>
      <c r="AP3871" s="227"/>
      <c r="AQ3871" s="227"/>
    </row>
    <row r="3872" spans="35:43">
      <c r="AI3872" s="227"/>
      <c r="AJ3872" s="227"/>
      <c r="AK3872" s="227"/>
      <c r="AL3872" s="227"/>
      <c r="AM3872" s="225"/>
      <c r="AN3872" s="227"/>
      <c r="AO3872" s="227"/>
      <c r="AP3872" s="227"/>
      <c r="AQ3872" s="227"/>
    </row>
    <row r="3873" spans="35:43">
      <c r="AI3873" s="227"/>
      <c r="AJ3873" s="227"/>
      <c r="AK3873" s="227"/>
      <c r="AL3873" s="227"/>
      <c r="AM3873" s="225"/>
      <c r="AN3873" s="227"/>
      <c r="AO3873" s="227"/>
      <c r="AP3873" s="227"/>
      <c r="AQ3873" s="227"/>
    </row>
    <row r="3874" spans="35:43">
      <c r="AI3874" s="227"/>
      <c r="AJ3874" s="227"/>
      <c r="AK3874" s="227"/>
      <c r="AL3874" s="227"/>
      <c r="AM3874" s="225"/>
      <c r="AN3874" s="227"/>
      <c r="AO3874" s="227"/>
      <c r="AP3874" s="227"/>
      <c r="AQ3874" s="227"/>
    </row>
    <row r="3875" spans="35:43">
      <c r="AI3875" s="227"/>
      <c r="AJ3875" s="227"/>
      <c r="AK3875" s="227"/>
      <c r="AL3875" s="227"/>
      <c r="AM3875" s="225"/>
      <c r="AN3875" s="227"/>
      <c r="AO3875" s="227"/>
      <c r="AP3875" s="227"/>
      <c r="AQ3875" s="227"/>
    </row>
    <row r="3876" spans="35:43">
      <c r="AI3876" s="227"/>
      <c r="AJ3876" s="227"/>
      <c r="AK3876" s="227"/>
      <c r="AL3876" s="227"/>
      <c r="AM3876" s="225"/>
      <c r="AN3876" s="227"/>
      <c r="AO3876" s="227"/>
      <c r="AP3876" s="227"/>
      <c r="AQ3876" s="227"/>
    </row>
    <row r="3877" spans="35:43">
      <c r="AI3877" s="227"/>
      <c r="AJ3877" s="227"/>
      <c r="AK3877" s="227"/>
      <c r="AL3877" s="227"/>
      <c r="AM3877" s="225"/>
      <c r="AN3877" s="227"/>
      <c r="AO3877" s="227"/>
      <c r="AP3877" s="227"/>
      <c r="AQ3877" s="227"/>
    </row>
    <row r="3878" spans="35:43">
      <c r="AI3878" s="227"/>
      <c r="AJ3878" s="227"/>
      <c r="AK3878" s="227"/>
      <c r="AL3878" s="227"/>
      <c r="AM3878" s="225"/>
      <c r="AN3878" s="227"/>
      <c r="AO3878" s="227"/>
      <c r="AP3878" s="227"/>
      <c r="AQ3878" s="227"/>
    </row>
    <row r="3879" spans="35:43">
      <c r="AI3879" s="227"/>
      <c r="AJ3879" s="227"/>
      <c r="AK3879" s="227"/>
      <c r="AL3879" s="227"/>
      <c r="AM3879" s="225"/>
      <c r="AN3879" s="227"/>
      <c r="AO3879" s="227"/>
      <c r="AP3879" s="227"/>
      <c r="AQ3879" s="227"/>
    </row>
    <row r="3880" spans="35:43">
      <c r="AI3880" s="227"/>
      <c r="AJ3880" s="227"/>
      <c r="AK3880" s="227"/>
      <c r="AL3880" s="227"/>
      <c r="AM3880" s="225"/>
      <c r="AN3880" s="227"/>
      <c r="AO3880" s="227"/>
      <c r="AP3880" s="227"/>
      <c r="AQ3880" s="227"/>
    </row>
    <row r="3881" spans="35:43">
      <c r="AI3881" s="227"/>
      <c r="AJ3881" s="227"/>
      <c r="AK3881" s="227"/>
      <c r="AL3881" s="227"/>
      <c r="AM3881" s="225"/>
      <c r="AN3881" s="227"/>
      <c r="AO3881" s="227"/>
      <c r="AP3881" s="227"/>
      <c r="AQ3881" s="227"/>
    </row>
    <row r="3882" spans="35:43">
      <c r="AI3882" s="227"/>
      <c r="AJ3882" s="227"/>
      <c r="AK3882" s="227"/>
      <c r="AL3882" s="227"/>
      <c r="AM3882" s="225"/>
      <c r="AN3882" s="227"/>
      <c r="AO3882" s="227"/>
      <c r="AP3882" s="227"/>
      <c r="AQ3882" s="227"/>
    </row>
    <row r="3883" spans="35:43">
      <c r="AI3883" s="227"/>
      <c r="AJ3883" s="227"/>
      <c r="AK3883" s="227"/>
      <c r="AL3883" s="227"/>
      <c r="AM3883" s="225"/>
      <c r="AN3883" s="227"/>
      <c r="AO3883" s="227"/>
      <c r="AP3883" s="227"/>
      <c r="AQ3883" s="227"/>
    </row>
    <row r="3884" spans="35:43">
      <c r="AI3884" s="227"/>
      <c r="AJ3884" s="227"/>
      <c r="AK3884" s="227"/>
      <c r="AL3884" s="227"/>
      <c r="AM3884" s="225"/>
      <c r="AN3884" s="227"/>
      <c r="AO3884" s="227"/>
      <c r="AP3884" s="227"/>
      <c r="AQ3884" s="227"/>
    </row>
    <row r="3885" spans="35:43">
      <c r="AI3885" s="227"/>
      <c r="AJ3885" s="227"/>
      <c r="AK3885" s="227"/>
      <c r="AL3885" s="227"/>
      <c r="AM3885" s="225"/>
      <c r="AN3885" s="227"/>
      <c r="AO3885" s="227"/>
      <c r="AP3885" s="227"/>
      <c r="AQ3885" s="227"/>
    </row>
    <row r="3886" spans="35:43">
      <c r="AI3886" s="227"/>
      <c r="AJ3886" s="227"/>
      <c r="AK3886" s="227"/>
      <c r="AL3886" s="227"/>
      <c r="AM3886" s="225"/>
      <c r="AN3886" s="227"/>
      <c r="AO3886" s="227"/>
      <c r="AP3886" s="227"/>
      <c r="AQ3886" s="227"/>
    </row>
    <row r="3887" spans="35:43">
      <c r="AI3887" s="227"/>
      <c r="AJ3887" s="227"/>
      <c r="AK3887" s="227"/>
      <c r="AL3887" s="227"/>
      <c r="AM3887" s="225"/>
      <c r="AN3887" s="227"/>
      <c r="AO3887" s="227"/>
      <c r="AP3887" s="227"/>
      <c r="AQ3887" s="227"/>
    </row>
    <row r="3888" spans="35:43">
      <c r="AI3888" s="227"/>
      <c r="AJ3888" s="227"/>
      <c r="AK3888" s="227"/>
      <c r="AL3888" s="227"/>
      <c r="AM3888" s="225"/>
      <c r="AN3888" s="227"/>
      <c r="AO3888" s="227"/>
      <c r="AP3888" s="227"/>
      <c r="AQ3888" s="227"/>
    </row>
    <row r="3889" spans="35:43">
      <c r="AI3889" s="227"/>
      <c r="AJ3889" s="227"/>
      <c r="AK3889" s="227"/>
      <c r="AL3889" s="227"/>
      <c r="AM3889" s="225"/>
      <c r="AN3889" s="227"/>
      <c r="AO3889" s="227"/>
      <c r="AP3889" s="227"/>
      <c r="AQ3889" s="227"/>
    </row>
    <row r="3890" spans="35:43">
      <c r="AI3890" s="227"/>
      <c r="AJ3890" s="227"/>
      <c r="AK3890" s="227"/>
      <c r="AL3890" s="227"/>
      <c r="AM3890" s="225"/>
      <c r="AN3890" s="227"/>
      <c r="AO3890" s="227"/>
      <c r="AP3890" s="227"/>
      <c r="AQ3890" s="227"/>
    </row>
    <row r="3891" spans="35:43">
      <c r="AI3891" s="227"/>
      <c r="AJ3891" s="227"/>
      <c r="AK3891" s="227"/>
      <c r="AL3891" s="227"/>
      <c r="AM3891" s="225"/>
      <c r="AN3891" s="227"/>
      <c r="AO3891" s="227"/>
      <c r="AP3891" s="227"/>
      <c r="AQ3891" s="227"/>
    </row>
    <row r="3892" spans="35:43">
      <c r="AI3892" s="227"/>
      <c r="AJ3892" s="227"/>
      <c r="AK3892" s="227"/>
      <c r="AL3892" s="227"/>
      <c r="AM3892" s="225"/>
      <c r="AN3892" s="227"/>
      <c r="AO3892" s="227"/>
      <c r="AP3892" s="227"/>
      <c r="AQ3892" s="227"/>
    </row>
    <row r="3893" spans="35:43">
      <c r="AI3893" s="227"/>
      <c r="AJ3893" s="227"/>
      <c r="AK3893" s="227"/>
      <c r="AL3893" s="227"/>
      <c r="AM3893" s="225"/>
      <c r="AN3893" s="227"/>
      <c r="AO3893" s="227"/>
      <c r="AP3893" s="227"/>
      <c r="AQ3893" s="227"/>
    </row>
    <row r="3894" spans="35:43">
      <c r="AI3894" s="227"/>
      <c r="AJ3894" s="227"/>
      <c r="AK3894" s="227"/>
      <c r="AL3894" s="227"/>
      <c r="AM3894" s="225"/>
      <c r="AN3894" s="227"/>
      <c r="AO3894" s="227"/>
      <c r="AP3894" s="227"/>
      <c r="AQ3894" s="227"/>
    </row>
    <row r="3895" spans="35:43">
      <c r="AI3895" s="227"/>
      <c r="AJ3895" s="227"/>
      <c r="AK3895" s="227"/>
      <c r="AL3895" s="227"/>
      <c r="AM3895" s="225"/>
      <c r="AN3895" s="227"/>
      <c r="AO3895" s="227"/>
      <c r="AP3895" s="227"/>
      <c r="AQ3895" s="227"/>
    </row>
    <row r="3896" spans="35:43">
      <c r="AI3896" s="227"/>
      <c r="AJ3896" s="227"/>
      <c r="AK3896" s="227"/>
      <c r="AL3896" s="227"/>
      <c r="AM3896" s="225"/>
      <c r="AN3896" s="227"/>
      <c r="AO3896" s="227"/>
      <c r="AP3896" s="227"/>
      <c r="AQ3896" s="227"/>
    </row>
    <row r="3897" spans="35:43">
      <c r="AI3897" s="227"/>
      <c r="AJ3897" s="227"/>
      <c r="AK3897" s="227"/>
      <c r="AL3897" s="227"/>
      <c r="AM3897" s="225"/>
      <c r="AN3897" s="227"/>
      <c r="AO3897" s="227"/>
      <c r="AP3897" s="227"/>
      <c r="AQ3897" s="227"/>
    </row>
    <row r="3898" spans="35:43">
      <c r="AI3898" s="227"/>
      <c r="AJ3898" s="227"/>
      <c r="AK3898" s="227"/>
      <c r="AL3898" s="227"/>
      <c r="AM3898" s="225"/>
      <c r="AN3898" s="227"/>
      <c r="AO3898" s="227"/>
      <c r="AP3898" s="227"/>
      <c r="AQ3898" s="227"/>
    </row>
    <row r="3899" spans="35:43">
      <c r="AI3899" s="227"/>
      <c r="AJ3899" s="227"/>
      <c r="AK3899" s="227"/>
      <c r="AL3899" s="227"/>
      <c r="AM3899" s="225"/>
      <c r="AN3899" s="227"/>
      <c r="AO3899" s="227"/>
      <c r="AP3899" s="227"/>
      <c r="AQ3899" s="227"/>
    </row>
    <row r="3900" spans="35:43">
      <c r="AI3900" s="227"/>
      <c r="AJ3900" s="227"/>
      <c r="AK3900" s="227"/>
      <c r="AL3900" s="227"/>
      <c r="AM3900" s="225"/>
      <c r="AN3900" s="227"/>
      <c r="AO3900" s="227"/>
      <c r="AP3900" s="227"/>
      <c r="AQ3900" s="227"/>
    </row>
    <row r="3901" spans="35:43">
      <c r="AI3901" s="227"/>
      <c r="AJ3901" s="227"/>
      <c r="AK3901" s="227"/>
      <c r="AL3901" s="227"/>
      <c r="AM3901" s="225"/>
      <c r="AN3901" s="227"/>
      <c r="AO3901" s="227"/>
      <c r="AP3901" s="227"/>
      <c r="AQ3901" s="227"/>
    </row>
    <row r="3902" spans="35:43">
      <c r="AI3902" s="227"/>
      <c r="AJ3902" s="227"/>
      <c r="AK3902" s="227"/>
      <c r="AL3902" s="227"/>
      <c r="AM3902" s="225"/>
      <c r="AN3902" s="227"/>
      <c r="AO3902" s="227"/>
      <c r="AP3902" s="227"/>
      <c r="AQ3902" s="227"/>
    </row>
    <row r="3903" spans="35:43">
      <c r="AI3903" s="227"/>
      <c r="AJ3903" s="227"/>
      <c r="AK3903" s="227"/>
      <c r="AL3903" s="227"/>
      <c r="AM3903" s="225"/>
      <c r="AN3903" s="227"/>
      <c r="AO3903" s="227"/>
      <c r="AP3903" s="227"/>
      <c r="AQ3903" s="227"/>
    </row>
    <row r="3904" spans="35:43">
      <c r="AI3904" s="227"/>
      <c r="AJ3904" s="227"/>
      <c r="AK3904" s="227"/>
      <c r="AL3904" s="227"/>
      <c r="AM3904" s="225"/>
      <c r="AN3904" s="227"/>
      <c r="AO3904" s="227"/>
      <c r="AP3904" s="227"/>
      <c r="AQ3904" s="227"/>
    </row>
    <row r="3905" spans="35:43">
      <c r="AI3905" s="227"/>
      <c r="AJ3905" s="227"/>
      <c r="AK3905" s="227"/>
      <c r="AL3905" s="227"/>
      <c r="AM3905" s="225"/>
      <c r="AN3905" s="227"/>
      <c r="AO3905" s="227"/>
      <c r="AP3905" s="227"/>
      <c r="AQ3905" s="227"/>
    </row>
    <row r="3906" spans="35:43">
      <c r="AI3906" s="227"/>
      <c r="AJ3906" s="227"/>
      <c r="AK3906" s="227"/>
      <c r="AL3906" s="227"/>
      <c r="AM3906" s="225"/>
      <c r="AN3906" s="227"/>
      <c r="AO3906" s="227"/>
      <c r="AP3906" s="227"/>
      <c r="AQ3906" s="227"/>
    </row>
    <row r="3907" spans="35:43">
      <c r="AI3907" s="227"/>
      <c r="AJ3907" s="227"/>
      <c r="AK3907" s="227"/>
      <c r="AL3907" s="227"/>
      <c r="AM3907" s="225"/>
      <c r="AN3907" s="227"/>
      <c r="AO3907" s="227"/>
      <c r="AP3907" s="227"/>
      <c r="AQ3907" s="227"/>
    </row>
    <row r="3908" spans="35:43">
      <c r="AI3908" s="227"/>
      <c r="AJ3908" s="227"/>
      <c r="AK3908" s="227"/>
      <c r="AL3908" s="227"/>
      <c r="AM3908" s="225"/>
      <c r="AN3908" s="227"/>
      <c r="AO3908" s="227"/>
      <c r="AP3908" s="227"/>
      <c r="AQ3908" s="227"/>
    </row>
    <row r="3909" spans="35:43">
      <c r="AI3909" s="227"/>
      <c r="AJ3909" s="227"/>
      <c r="AK3909" s="227"/>
      <c r="AL3909" s="227"/>
      <c r="AM3909" s="225"/>
      <c r="AN3909" s="227"/>
      <c r="AO3909" s="227"/>
      <c r="AP3909" s="227"/>
      <c r="AQ3909" s="227"/>
    </row>
    <row r="3910" spans="35:43">
      <c r="AI3910" s="227"/>
      <c r="AJ3910" s="227"/>
      <c r="AK3910" s="227"/>
      <c r="AL3910" s="227"/>
      <c r="AM3910" s="225"/>
      <c r="AN3910" s="227"/>
      <c r="AO3910" s="227"/>
      <c r="AP3910" s="227"/>
      <c r="AQ3910" s="227"/>
    </row>
    <row r="3911" spans="35:43">
      <c r="AI3911" s="227"/>
      <c r="AJ3911" s="227"/>
      <c r="AK3911" s="227"/>
      <c r="AL3911" s="227"/>
      <c r="AM3911" s="225"/>
      <c r="AN3911" s="227"/>
      <c r="AO3911" s="227"/>
      <c r="AP3911" s="227"/>
      <c r="AQ3911" s="227"/>
    </row>
    <row r="3912" spans="35:43">
      <c r="AI3912" s="227"/>
      <c r="AJ3912" s="227"/>
      <c r="AK3912" s="227"/>
      <c r="AL3912" s="227"/>
      <c r="AM3912" s="225"/>
      <c r="AN3912" s="227"/>
      <c r="AO3912" s="227"/>
      <c r="AP3912" s="227"/>
      <c r="AQ3912" s="227"/>
    </row>
    <row r="3913" spans="35:43">
      <c r="AI3913" s="227"/>
      <c r="AJ3913" s="227"/>
      <c r="AK3913" s="227"/>
      <c r="AL3913" s="227"/>
      <c r="AM3913" s="225"/>
      <c r="AN3913" s="227"/>
      <c r="AO3913" s="227"/>
      <c r="AP3913" s="227"/>
      <c r="AQ3913" s="227"/>
    </row>
    <row r="3914" spans="35:43">
      <c r="AI3914" s="227"/>
      <c r="AJ3914" s="227"/>
      <c r="AK3914" s="227"/>
      <c r="AL3914" s="227"/>
      <c r="AM3914" s="225"/>
      <c r="AN3914" s="227"/>
      <c r="AO3914" s="227"/>
      <c r="AP3914" s="227"/>
      <c r="AQ3914" s="227"/>
    </row>
    <row r="3915" spans="35:43">
      <c r="AI3915" s="227"/>
      <c r="AJ3915" s="227"/>
      <c r="AK3915" s="227"/>
      <c r="AL3915" s="227"/>
      <c r="AM3915" s="225"/>
      <c r="AN3915" s="227"/>
      <c r="AO3915" s="227"/>
      <c r="AP3915" s="227"/>
      <c r="AQ3915" s="227"/>
    </row>
    <row r="3916" spans="35:43">
      <c r="AI3916" s="227"/>
      <c r="AJ3916" s="227"/>
      <c r="AK3916" s="227"/>
      <c r="AL3916" s="227"/>
      <c r="AM3916" s="225"/>
      <c r="AN3916" s="227"/>
      <c r="AO3916" s="227"/>
      <c r="AP3916" s="227"/>
      <c r="AQ3916" s="227"/>
    </row>
    <row r="3917" spans="35:43">
      <c r="AI3917" s="227"/>
      <c r="AJ3917" s="227"/>
      <c r="AK3917" s="227"/>
      <c r="AL3917" s="227"/>
      <c r="AM3917" s="225"/>
      <c r="AN3917" s="227"/>
      <c r="AO3917" s="227"/>
      <c r="AP3917" s="227"/>
      <c r="AQ3917" s="227"/>
    </row>
    <row r="3918" spans="35:43">
      <c r="AI3918" s="227"/>
      <c r="AJ3918" s="227"/>
      <c r="AK3918" s="227"/>
      <c r="AL3918" s="227"/>
      <c r="AM3918" s="225"/>
      <c r="AN3918" s="227"/>
      <c r="AO3918" s="227"/>
      <c r="AP3918" s="227"/>
      <c r="AQ3918" s="227"/>
    </row>
    <row r="3919" spans="35:43">
      <c r="AI3919" s="227"/>
      <c r="AJ3919" s="227"/>
      <c r="AK3919" s="227"/>
      <c r="AL3919" s="227"/>
      <c r="AM3919" s="225"/>
      <c r="AN3919" s="227"/>
      <c r="AO3919" s="227"/>
      <c r="AP3919" s="227"/>
      <c r="AQ3919" s="227"/>
    </row>
    <row r="3920" spans="35:43">
      <c r="AI3920" s="227"/>
      <c r="AJ3920" s="227"/>
      <c r="AK3920" s="227"/>
      <c r="AL3920" s="227"/>
      <c r="AM3920" s="225"/>
      <c r="AN3920" s="227"/>
      <c r="AO3920" s="227"/>
      <c r="AP3920" s="227"/>
      <c r="AQ3920" s="227"/>
    </row>
    <row r="3921" spans="35:43">
      <c r="AI3921" s="227"/>
      <c r="AJ3921" s="227"/>
      <c r="AK3921" s="227"/>
      <c r="AL3921" s="227"/>
      <c r="AM3921" s="225"/>
      <c r="AN3921" s="227"/>
      <c r="AO3921" s="227"/>
      <c r="AP3921" s="227"/>
      <c r="AQ3921" s="227"/>
    </row>
    <row r="3922" spans="35:43">
      <c r="AI3922" s="227"/>
      <c r="AJ3922" s="227"/>
      <c r="AK3922" s="227"/>
      <c r="AL3922" s="227"/>
      <c r="AM3922" s="225"/>
      <c r="AN3922" s="227"/>
      <c r="AO3922" s="227"/>
      <c r="AP3922" s="227"/>
      <c r="AQ3922" s="227"/>
    </row>
    <row r="3923" spans="35:43">
      <c r="AI3923" s="227"/>
      <c r="AJ3923" s="227"/>
      <c r="AK3923" s="227"/>
      <c r="AL3923" s="227"/>
      <c r="AM3923" s="225"/>
      <c r="AN3923" s="227"/>
      <c r="AO3923" s="227"/>
      <c r="AP3923" s="227"/>
      <c r="AQ3923" s="227"/>
    </row>
    <row r="3924" spans="35:43">
      <c r="AI3924" s="227"/>
      <c r="AJ3924" s="227"/>
      <c r="AK3924" s="227"/>
      <c r="AL3924" s="227"/>
      <c r="AM3924" s="225"/>
      <c r="AN3924" s="227"/>
      <c r="AO3924" s="227"/>
      <c r="AP3924" s="227"/>
      <c r="AQ3924" s="227"/>
    </row>
    <row r="3925" spans="35:43">
      <c r="AI3925" s="227"/>
      <c r="AJ3925" s="227"/>
      <c r="AK3925" s="227"/>
      <c r="AL3925" s="227"/>
      <c r="AM3925" s="225"/>
      <c r="AN3925" s="227"/>
      <c r="AO3925" s="227"/>
      <c r="AP3925" s="227"/>
      <c r="AQ3925" s="227"/>
    </row>
    <row r="3926" spans="35:43">
      <c r="AI3926" s="227"/>
      <c r="AJ3926" s="227"/>
      <c r="AK3926" s="227"/>
      <c r="AL3926" s="227"/>
      <c r="AM3926" s="225"/>
      <c r="AN3926" s="227"/>
      <c r="AO3926" s="227"/>
      <c r="AP3926" s="227"/>
      <c r="AQ3926" s="227"/>
    </row>
    <row r="3927" spans="35:43">
      <c r="AI3927" s="227"/>
      <c r="AJ3927" s="227"/>
      <c r="AK3927" s="227"/>
      <c r="AL3927" s="227"/>
      <c r="AM3927" s="225"/>
      <c r="AN3927" s="227"/>
      <c r="AO3927" s="227"/>
      <c r="AP3927" s="227"/>
      <c r="AQ3927" s="227"/>
    </row>
    <row r="3928" spans="35:43">
      <c r="AI3928" s="227"/>
      <c r="AJ3928" s="227"/>
      <c r="AK3928" s="227"/>
      <c r="AL3928" s="227"/>
      <c r="AM3928" s="225"/>
      <c r="AN3928" s="227"/>
      <c r="AO3928" s="227"/>
      <c r="AP3928" s="227"/>
      <c r="AQ3928" s="227"/>
    </row>
    <row r="3929" spans="35:43">
      <c r="AI3929" s="227"/>
      <c r="AJ3929" s="227"/>
      <c r="AK3929" s="227"/>
      <c r="AL3929" s="227"/>
      <c r="AM3929" s="225"/>
      <c r="AN3929" s="227"/>
      <c r="AO3929" s="227"/>
      <c r="AP3929" s="227"/>
      <c r="AQ3929" s="227"/>
    </row>
    <row r="3930" spans="35:43">
      <c r="AI3930" s="227"/>
      <c r="AJ3930" s="227"/>
      <c r="AK3930" s="227"/>
      <c r="AL3930" s="227"/>
      <c r="AM3930" s="225"/>
      <c r="AN3930" s="227"/>
      <c r="AO3930" s="227"/>
      <c r="AP3930" s="227"/>
      <c r="AQ3930" s="227"/>
    </row>
    <row r="3931" spans="35:43">
      <c r="AI3931" s="227"/>
      <c r="AJ3931" s="227"/>
      <c r="AK3931" s="227"/>
      <c r="AL3931" s="227"/>
      <c r="AM3931" s="225"/>
      <c r="AN3931" s="227"/>
      <c r="AO3931" s="227"/>
      <c r="AP3931" s="227"/>
      <c r="AQ3931" s="227"/>
    </row>
    <row r="3932" spans="35:43">
      <c r="AI3932" s="227"/>
      <c r="AJ3932" s="227"/>
      <c r="AK3932" s="227"/>
      <c r="AL3932" s="227"/>
      <c r="AM3932" s="225"/>
      <c r="AN3932" s="227"/>
      <c r="AO3932" s="227"/>
      <c r="AP3932" s="227"/>
      <c r="AQ3932" s="227"/>
    </row>
    <row r="3933" spans="35:43">
      <c r="AI3933" s="227"/>
      <c r="AJ3933" s="227"/>
      <c r="AK3933" s="227"/>
      <c r="AL3933" s="227"/>
      <c r="AM3933" s="225"/>
      <c r="AN3933" s="227"/>
      <c r="AO3933" s="227"/>
      <c r="AP3933" s="227"/>
      <c r="AQ3933" s="227"/>
    </row>
    <row r="3934" spans="35:43">
      <c r="AI3934" s="227"/>
      <c r="AJ3934" s="227"/>
      <c r="AK3934" s="227"/>
      <c r="AL3934" s="227"/>
      <c r="AM3934" s="225"/>
      <c r="AN3934" s="227"/>
      <c r="AO3934" s="227"/>
      <c r="AP3934" s="227"/>
      <c r="AQ3934" s="227"/>
    </row>
    <row r="3935" spans="35:43">
      <c r="AI3935" s="227"/>
      <c r="AJ3935" s="227"/>
      <c r="AK3935" s="227"/>
      <c r="AL3935" s="227"/>
      <c r="AM3935" s="225"/>
      <c r="AN3935" s="227"/>
      <c r="AO3935" s="227"/>
      <c r="AP3935" s="227"/>
      <c r="AQ3935" s="227"/>
    </row>
    <row r="3936" spans="35:43">
      <c r="AI3936" s="227"/>
      <c r="AJ3936" s="227"/>
      <c r="AK3936" s="227"/>
      <c r="AL3936" s="227"/>
      <c r="AM3936" s="225"/>
      <c r="AN3936" s="227"/>
      <c r="AO3936" s="227"/>
      <c r="AP3936" s="227"/>
      <c r="AQ3936" s="227"/>
    </row>
    <row r="3937" spans="35:43">
      <c r="AI3937" s="227"/>
      <c r="AJ3937" s="227"/>
      <c r="AK3937" s="227"/>
      <c r="AL3937" s="227"/>
      <c r="AM3937" s="225"/>
      <c r="AN3937" s="227"/>
      <c r="AO3937" s="227"/>
      <c r="AP3937" s="227"/>
      <c r="AQ3937" s="227"/>
    </row>
    <row r="3938" spans="35:43">
      <c r="AI3938" s="227"/>
      <c r="AJ3938" s="227"/>
      <c r="AK3938" s="227"/>
      <c r="AL3938" s="227"/>
      <c r="AM3938" s="225"/>
      <c r="AN3938" s="227"/>
      <c r="AO3938" s="227"/>
      <c r="AP3938" s="227"/>
      <c r="AQ3938" s="227"/>
    </row>
    <row r="3939" spans="35:43">
      <c r="AI3939" s="227"/>
      <c r="AJ3939" s="227"/>
      <c r="AK3939" s="227"/>
      <c r="AL3939" s="227"/>
      <c r="AM3939" s="225"/>
      <c r="AN3939" s="227"/>
      <c r="AO3939" s="227"/>
      <c r="AP3939" s="227"/>
      <c r="AQ3939" s="227"/>
    </row>
    <row r="3940" spans="35:43">
      <c r="AI3940" s="227"/>
      <c r="AJ3940" s="227"/>
      <c r="AK3940" s="227"/>
      <c r="AL3940" s="227"/>
      <c r="AM3940" s="225"/>
      <c r="AN3940" s="227"/>
      <c r="AO3940" s="227"/>
      <c r="AP3940" s="227"/>
      <c r="AQ3940" s="227"/>
    </row>
    <row r="3941" spans="35:43">
      <c r="AI3941" s="227"/>
      <c r="AJ3941" s="227"/>
      <c r="AK3941" s="227"/>
      <c r="AL3941" s="227"/>
      <c r="AM3941" s="225"/>
      <c r="AN3941" s="227"/>
      <c r="AO3941" s="227"/>
      <c r="AP3941" s="227"/>
      <c r="AQ3941" s="227"/>
    </row>
    <row r="3942" spans="35:43">
      <c r="AI3942" s="227"/>
      <c r="AJ3942" s="227"/>
      <c r="AK3942" s="227"/>
      <c r="AL3942" s="227"/>
      <c r="AM3942" s="225"/>
      <c r="AN3942" s="227"/>
      <c r="AO3942" s="227"/>
      <c r="AP3942" s="227"/>
      <c r="AQ3942" s="227"/>
    </row>
    <row r="3943" spans="35:43">
      <c r="AI3943" s="227"/>
      <c r="AJ3943" s="227"/>
      <c r="AK3943" s="227"/>
      <c r="AL3943" s="227"/>
      <c r="AM3943" s="225"/>
      <c r="AN3943" s="227"/>
      <c r="AO3943" s="227"/>
      <c r="AP3943" s="227"/>
      <c r="AQ3943" s="227"/>
    </row>
    <row r="3944" spans="35:43">
      <c r="AI3944" s="227"/>
      <c r="AJ3944" s="227"/>
      <c r="AK3944" s="227"/>
      <c r="AL3944" s="227"/>
      <c r="AM3944" s="225"/>
      <c r="AN3944" s="227"/>
      <c r="AO3944" s="227"/>
      <c r="AP3944" s="227"/>
      <c r="AQ3944" s="227"/>
    </row>
    <row r="3945" spans="35:43">
      <c r="AI3945" s="227"/>
      <c r="AJ3945" s="227"/>
      <c r="AK3945" s="227"/>
      <c r="AL3945" s="227"/>
      <c r="AM3945" s="225"/>
      <c r="AN3945" s="227"/>
      <c r="AO3945" s="227"/>
      <c r="AP3945" s="227"/>
      <c r="AQ3945" s="227"/>
    </row>
    <row r="3946" spans="35:43">
      <c r="AI3946" s="227"/>
      <c r="AJ3946" s="227"/>
      <c r="AK3946" s="227"/>
      <c r="AL3946" s="227"/>
      <c r="AM3946" s="225"/>
      <c r="AN3946" s="227"/>
      <c r="AO3946" s="227"/>
      <c r="AP3946" s="227"/>
      <c r="AQ3946" s="227"/>
    </row>
    <row r="3947" spans="35:43">
      <c r="AI3947" s="227"/>
      <c r="AJ3947" s="227"/>
      <c r="AK3947" s="227"/>
      <c r="AL3947" s="227"/>
      <c r="AM3947" s="225"/>
      <c r="AN3947" s="227"/>
      <c r="AO3947" s="227"/>
      <c r="AP3947" s="227"/>
      <c r="AQ3947" s="227"/>
    </row>
    <row r="3948" spans="35:43">
      <c r="AI3948" s="227"/>
      <c r="AJ3948" s="227"/>
      <c r="AK3948" s="227"/>
      <c r="AL3948" s="227"/>
      <c r="AM3948" s="225"/>
      <c r="AN3948" s="227"/>
      <c r="AO3948" s="227"/>
      <c r="AP3948" s="227"/>
      <c r="AQ3948" s="227"/>
    </row>
    <row r="3949" spans="35:43">
      <c r="AI3949" s="227"/>
      <c r="AJ3949" s="227"/>
      <c r="AK3949" s="227"/>
      <c r="AL3949" s="227"/>
      <c r="AM3949" s="225"/>
      <c r="AN3949" s="227"/>
      <c r="AO3949" s="227"/>
      <c r="AP3949" s="227"/>
      <c r="AQ3949" s="227"/>
    </row>
    <row r="3950" spans="35:43">
      <c r="AI3950" s="227"/>
      <c r="AJ3950" s="227"/>
      <c r="AK3950" s="227"/>
      <c r="AL3950" s="227"/>
      <c r="AM3950" s="225"/>
      <c r="AN3950" s="227"/>
      <c r="AO3950" s="227"/>
      <c r="AP3950" s="227"/>
      <c r="AQ3950" s="227"/>
    </row>
    <row r="3951" spans="35:43">
      <c r="AI3951" s="227"/>
      <c r="AJ3951" s="227"/>
      <c r="AK3951" s="227"/>
      <c r="AL3951" s="227"/>
      <c r="AM3951" s="225"/>
      <c r="AN3951" s="227"/>
      <c r="AO3951" s="227"/>
      <c r="AP3951" s="227"/>
      <c r="AQ3951" s="227"/>
    </row>
    <row r="3952" spans="35:43">
      <c r="AI3952" s="227"/>
      <c r="AJ3952" s="227"/>
      <c r="AK3952" s="227"/>
      <c r="AL3952" s="227"/>
      <c r="AM3952" s="225"/>
      <c r="AN3952" s="227"/>
      <c r="AO3952" s="227"/>
      <c r="AP3952" s="227"/>
      <c r="AQ3952" s="227"/>
    </row>
    <row r="3953" spans="35:43">
      <c r="AI3953" s="227"/>
      <c r="AJ3953" s="227"/>
      <c r="AK3953" s="227"/>
      <c r="AL3953" s="227"/>
      <c r="AM3953" s="225"/>
      <c r="AN3953" s="227"/>
      <c r="AO3953" s="227"/>
      <c r="AP3953" s="227"/>
      <c r="AQ3953" s="227"/>
    </row>
    <row r="3954" spans="35:43">
      <c r="AI3954" s="227"/>
      <c r="AJ3954" s="227"/>
      <c r="AK3954" s="227"/>
      <c r="AL3954" s="227"/>
      <c r="AM3954" s="225"/>
      <c r="AN3954" s="227"/>
      <c r="AO3954" s="227"/>
      <c r="AP3954" s="227"/>
      <c r="AQ3954" s="227"/>
    </row>
    <row r="3955" spans="35:43">
      <c r="AI3955" s="227"/>
      <c r="AJ3955" s="227"/>
      <c r="AK3955" s="227"/>
      <c r="AL3955" s="227"/>
      <c r="AM3955" s="225"/>
      <c r="AN3955" s="227"/>
      <c r="AO3955" s="227"/>
      <c r="AP3955" s="227"/>
      <c r="AQ3955" s="227"/>
    </row>
    <row r="3956" spans="35:43">
      <c r="AI3956" s="227"/>
      <c r="AJ3956" s="227"/>
      <c r="AK3956" s="227"/>
      <c r="AL3956" s="227"/>
      <c r="AM3956" s="225"/>
      <c r="AN3956" s="227"/>
      <c r="AO3956" s="227"/>
      <c r="AP3956" s="227"/>
      <c r="AQ3956" s="227"/>
    </row>
    <row r="3957" spans="35:43">
      <c r="AI3957" s="227"/>
      <c r="AJ3957" s="227"/>
      <c r="AK3957" s="227"/>
      <c r="AL3957" s="227"/>
      <c r="AM3957" s="225"/>
      <c r="AN3957" s="227"/>
      <c r="AO3957" s="227"/>
      <c r="AP3957" s="227"/>
      <c r="AQ3957" s="227"/>
    </row>
    <row r="3958" spans="35:43">
      <c r="AI3958" s="227"/>
      <c r="AJ3958" s="227"/>
      <c r="AK3958" s="227"/>
      <c r="AL3958" s="227"/>
      <c r="AM3958" s="225"/>
      <c r="AN3958" s="227"/>
      <c r="AO3958" s="227"/>
      <c r="AP3958" s="227"/>
      <c r="AQ3958" s="227"/>
    </row>
    <row r="3959" spans="35:43">
      <c r="AI3959" s="227"/>
      <c r="AJ3959" s="227"/>
      <c r="AK3959" s="227"/>
      <c r="AL3959" s="227"/>
      <c r="AM3959" s="225"/>
      <c r="AN3959" s="227"/>
      <c r="AO3959" s="227"/>
      <c r="AP3959" s="227"/>
      <c r="AQ3959" s="227"/>
    </row>
    <row r="3960" spans="35:43">
      <c r="AI3960" s="227"/>
      <c r="AJ3960" s="227"/>
      <c r="AK3960" s="227"/>
      <c r="AL3960" s="227"/>
      <c r="AM3960" s="225"/>
      <c r="AN3960" s="227"/>
      <c r="AO3960" s="227"/>
      <c r="AP3960" s="227"/>
      <c r="AQ3960" s="227"/>
    </row>
    <row r="3961" spans="35:43">
      <c r="AI3961" s="227"/>
      <c r="AJ3961" s="227"/>
      <c r="AK3961" s="227"/>
      <c r="AL3961" s="227"/>
      <c r="AM3961" s="225"/>
      <c r="AN3961" s="227"/>
      <c r="AO3961" s="227"/>
      <c r="AP3961" s="227"/>
      <c r="AQ3961" s="227"/>
    </row>
    <row r="3962" spans="35:43">
      <c r="AI3962" s="227"/>
      <c r="AJ3962" s="227"/>
      <c r="AK3962" s="227"/>
      <c r="AL3962" s="227"/>
      <c r="AM3962" s="225"/>
      <c r="AN3962" s="227"/>
      <c r="AO3962" s="227"/>
      <c r="AP3962" s="227"/>
      <c r="AQ3962" s="227"/>
    </row>
    <row r="3963" spans="35:43">
      <c r="AI3963" s="227"/>
      <c r="AJ3963" s="227"/>
      <c r="AK3963" s="227"/>
      <c r="AL3963" s="227"/>
      <c r="AM3963" s="225"/>
      <c r="AN3963" s="227"/>
      <c r="AO3963" s="227"/>
      <c r="AP3963" s="227"/>
      <c r="AQ3963" s="227"/>
    </row>
    <row r="3964" spans="35:43">
      <c r="AI3964" s="227"/>
      <c r="AJ3964" s="227"/>
      <c r="AK3964" s="227"/>
      <c r="AL3964" s="227"/>
      <c r="AM3964" s="225"/>
      <c r="AN3964" s="227"/>
      <c r="AO3964" s="227"/>
      <c r="AP3964" s="227"/>
      <c r="AQ3964" s="227"/>
    </row>
    <row r="3965" spans="35:43">
      <c r="AI3965" s="227"/>
      <c r="AJ3965" s="227"/>
      <c r="AK3965" s="227"/>
      <c r="AL3965" s="227"/>
      <c r="AM3965" s="225"/>
      <c r="AN3965" s="227"/>
      <c r="AO3965" s="227"/>
      <c r="AP3965" s="227"/>
      <c r="AQ3965" s="227"/>
    </row>
    <row r="3966" spans="35:43">
      <c r="AI3966" s="227"/>
      <c r="AJ3966" s="227"/>
      <c r="AK3966" s="227"/>
      <c r="AL3966" s="227"/>
      <c r="AM3966" s="225"/>
      <c r="AN3966" s="227"/>
      <c r="AO3966" s="227"/>
      <c r="AP3966" s="227"/>
      <c r="AQ3966" s="227"/>
    </row>
    <row r="3967" spans="35:43">
      <c r="AI3967" s="227"/>
      <c r="AJ3967" s="227"/>
      <c r="AK3967" s="227"/>
      <c r="AL3967" s="227"/>
      <c r="AM3967" s="225"/>
      <c r="AN3967" s="227"/>
      <c r="AO3967" s="227"/>
      <c r="AP3967" s="227"/>
      <c r="AQ3967" s="227"/>
    </row>
    <row r="3968" spans="35:43">
      <c r="AI3968" s="227"/>
      <c r="AJ3968" s="227"/>
      <c r="AK3968" s="227"/>
      <c r="AL3968" s="227"/>
      <c r="AM3968" s="225"/>
      <c r="AN3968" s="227"/>
      <c r="AO3968" s="227"/>
      <c r="AP3968" s="227"/>
      <c r="AQ3968" s="227"/>
    </row>
    <row r="3969" spans="35:43">
      <c r="AI3969" s="227"/>
      <c r="AJ3969" s="227"/>
      <c r="AK3969" s="227"/>
      <c r="AL3969" s="227"/>
      <c r="AM3969" s="225"/>
      <c r="AN3969" s="227"/>
      <c r="AO3969" s="227"/>
      <c r="AP3969" s="227"/>
      <c r="AQ3969" s="227"/>
    </row>
    <row r="3970" spans="35:43">
      <c r="AI3970" s="227"/>
      <c r="AJ3970" s="227"/>
      <c r="AK3970" s="227"/>
      <c r="AL3970" s="227"/>
      <c r="AM3970" s="225"/>
      <c r="AN3970" s="227"/>
      <c r="AO3970" s="227"/>
      <c r="AP3970" s="227"/>
      <c r="AQ3970" s="227"/>
    </row>
    <row r="3971" spans="35:43">
      <c r="AI3971" s="227"/>
      <c r="AJ3971" s="227"/>
      <c r="AK3971" s="227"/>
      <c r="AL3971" s="227"/>
      <c r="AM3971" s="225"/>
      <c r="AN3971" s="227"/>
      <c r="AO3971" s="227"/>
      <c r="AP3971" s="227"/>
      <c r="AQ3971" s="227"/>
    </row>
    <row r="3972" spans="35:43">
      <c r="AI3972" s="227"/>
      <c r="AJ3972" s="227"/>
      <c r="AK3972" s="227"/>
      <c r="AL3972" s="227"/>
      <c r="AM3972" s="225"/>
      <c r="AN3972" s="227"/>
      <c r="AO3972" s="227"/>
      <c r="AP3972" s="227"/>
      <c r="AQ3972" s="227"/>
    </row>
    <row r="3973" spans="35:43">
      <c r="AI3973" s="227"/>
      <c r="AJ3973" s="227"/>
      <c r="AK3973" s="227"/>
      <c r="AL3973" s="227"/>
      <c r="AM3973" s="225"/>
      <c r="AN3973" s="227"/>
      <c r="AO3973" s="227"/>
      <c r="AP3973" s="227"/>
      <c r="AQ3973" s="227"/>
    </row>
    <row r="3974" spans="35:43">
      <c r="AI3974" s="227"/>
      <c r="AJ3974" s="227"/>
      <c r="AK3974" s="227"/>
      <c r="AL3974" s="227"/>
      <c r="AM3974" s="225"/>
      <c r="AN3974" s="227"/>
      <c r="AO3974" s="227"/>
      <c r="AP3974" s="227"/>
      <c r="AQ3974" s="227"/>
    </row>
    <row r="3975" spans="35:43">
      <c r="AI3975" s="227"/>
      <c r="AJ3975" s="227"/>
      <c r="AK3975" s="227"/>
      <c r="AL3975" s="227"/>
      <c r="AM3975" s="225"/>
      <c r="AN3975" s="227"/>
      <c r="AO3975" s="227"/>
      <c r="AP3975" s="227"/>
      <c r="AQ3975" s="227"/>
    </row>
    <row r="3976" spans="35:43">
      <c r="AI3976" s="227"/>
      <c r="AJ3976" s="227"/>
      <c r="AK3976" s="227"/>
      <c r="AL3976" s="227"/>
      <c r="AM3976" s="225"/>
      <c r="AN3976" s="227"/>
      <c r="AO3976" s="227"/>
      <c r="AP3976" s="227"/>
      <c r="AQ3976" s="227"/>
    </row>
    <row r="3977" spans="35:43">
      <c r="AI3977" s="227"/>
      <c r="AJ3977" s="227"/>
      <c r="AK3977" s="227"/>
      <c r="AL3977" s="227"/>
      <c r="AM3977" s="225"/>
      <c r="AN3977" s="227"/>
      <c r="AO3977" s="227"/>
      <c r="AP3977" s="227"/>
      <c r="AQ3977" s="227"/>
    </row>
    <row r="3978" spans="35:43">
      <c r="AI3978" s="227"/>
      <c r="AJ3978" s="227"/>
      <c r="AK3978" s="227"/>
      <c r="AL3978" s="227"/>
      <c r="AM3978" s="225"/>
      <c r="AN3978" s="227"/>
      <c r="AO3978" s="227"/>
      <c r="AP3978" s="227"/>
      <c r="AQ3978" s="227"/>
    </row>
    <row r="3979" spans="35:43">
      <c r="AI3979" s="227"/>
      <c r="AJ3979" s="227"/>
      <c r="AK3979" s="227"/>
      <c r="AL3979" s="227"/>
      <c r="AM3979" s="225"/>
      <c r="AN3979" s="227"/>
      <c r="AO3979" s="227"/>
      <c r="AP3979" s="227"/>
      <c r="AQ3979" s="227"/>
    </row>
    <row r="3980" spans="35:43">
      <c r="AI3980" s="227"/>
      <c r="AJ3980" s="227"/>
      <c r="AK3980" s="227"/>
      <c r="AL3980" s="227"/>
      <c r="AM3980" s="225"/>
      <c r="AN3980" s="227"/>
      <c r="AO3980" s="227"/>
      <c r="AP3980" s="227"/>
      <c r="AQ3980" s="227"/>
    </row>
    <row r="3981" spans="35:43">
      <c r="AI3981" s="227"/>
      <c r="AJ3981" s="227"/>
      <c r="AK3981" s="227"/>
      <c r="AL3981" s="227"/>
      <c r="AM3981" s="225"/>
      <c r="AN3981" s="227"/>
      <c r="AO3981" s="227"/>
      <c r="AP3981" s="227"/>
      <c r="AQ3981" s="227"/>
    </row>
    <row r="3982" spans="35:43">
      <c r="AI3982" s="227"/>
      <c r="AJ3982" s="227"/>
      <c r="AK3982" s="227"/>
      <c r="AL3982" s="227"/>
      <c r="AM3982" s="225"/>
      <c r="AN3982" s="227"/>
      <c r="AO3982" s="227"/>
      <c r="AP3982" s="227"/>
      <c r="AQ3982" s="227"/>
    </row>
    <row r="3983" spans="35:43">
      <c r="AI3983" s="227"/>
      <c r="AJ3983" s="227"/>
      <c r="AK3983" s="227"/>
      <c r="AL3983" s="227"/>
      <c r="AM3983" s="225"/>
      <c r="AN3983" s="227"/>
      <c r="AO3983" s="227"/>
      <c r="AP3983" s="227"/>
      <c r="AQ3983" s="227"/>
    </row>
    <row r="3984" spans="35:43">
      <c r="AI3984" s="227"/>
      <c r="AJ3984" s="227"/>
      <c r="AK3984" s="227"/>
      <c r="AL3984" s="227"/>
      <c r="AM3984" s="225"/>
      <c r="AN3984" s="227"/>
      <c r="AO3984" s="227"/>
      <c r="AP3984" s="227"/>
      <c r="AQ3984" s="227"/>
    </row>
    <row r="3985" spans="35:43">
      <c r="AI3985" s="227"/>
      <c r="AJ3985" s="227"/>
      <c r="AK3985" s="227"/>
      <c r="AL3985" s="227"/>
      <c r="AM3985" s="225"/>
      <c r="AN3985" s="227"/>
      <c r="AO3985" s="227"/>
      <c r="AP3985" s="227"/>
      <c r="AQ3985" s="227"/>
    </row>
    <row r="3986" spans="35:43">
      <c r="AI3986" s="227"/>
      <c r="AJ3986" s="227"/>
      <c r="AK3986" s="227"/>
      <c r="AL3986" s="227"/>
      <c r="AM3986" s="225"/>
      <c r="AN3986" s="227"/>
      <c r="AO3986" s="227"/>
      <c r="AP3986" s="227"/>
      <c r="AQ3986" s="227"/>
    </row>
    <row r="3987" spans="35:43">
      <c r="AI3987" s="227"/>
      <c r="AJ3987" s="227"/>
      <c r="AK3987" s="227"/>
      <c r="AL3987" s="227"/>
      <c r="AM3987" s="225"/>
      <c r="AN3987" s="227"/>
      <c r="AO3987" s="227"/>
      <c r="AP3987" s="227"/>
      <c r="AQ3987" s="227"/>
    </row>
    <row r="3988" spans="35:43">
      <c r="AI3988" s="227"/>
      <c r="AJ3988" s="227"/>
      <c r="AK3988" s="227"/>
      <c r="AL3988" s="227"/>
      <c r="AM3988" s="225"/>
      <c r="AN3988" s="227"/>
      <c r="AO3988" s="227"/>
      <c r="AP3988" s="227"/>
      <c r="AQ3988" s="227"/>
    </row>
    <row r="3989" spans="35:43">
      <c r="AI3989" s="227"/>
      <c r="AJ3989" s="227"/>
      <c r="AK3989" s="227"/>
      <c r="AL3989" s="227"/>
      <c r="AM3989" s="225"/>
      <c r="AN3989" s="227"/>
      <c r="AO3989" s="227"/>
      <c r="AP3989" s="227"/>
      <c r="AQ3989" s="227"/>
    </row>
    <row r="3990" spans="35:43">
      <c r="AI3990" s="227"/>
      <c r="AJ3990" s="227"/>
      <c r="AK3990" s="227"/>
      <c r="AL3990" s="227"/>
      <c r="AM3990" s="225"/>
      <c r="AN3990" s="227"/>
      <c r="AO3990" s="227"/>
      <c r="AP3990" s="227"/>
      <c r="AQ3990" s="227"/>
    </row>
    <row r="3991" spans="35:43">
      <c r="AI3991" s="227"/>
      <c r="AJ3991" s="227"/>
      <c r="AK3991" s="227"/>
      <c r="AL3991" s="227"/>
      <c r="AM3991" s="225"/>
      <c r="AN3991" s="227"/>
      <c r="AO3991" s="227"/>
      <c r="AP3991" s="227"/>
      <c r="AQ3991" s="227"/>
    </row>
    <row r="3992" spans="35:43">
      <c r="AI3992" s="227"/>
      <c r="AJ3992" s="227"/>
      <c r="AK3992" s="227"/>
      <c r="AL3992" s="227"/>
      <c r="AM3992" s="225"/>
      <c r="AN3992" s="227"/>
      <c r="AO3992" s="227"/>
      <c r="AP3992" s="227"/>
      <c r="AQ3992" s="227"/>
    </row>
    <row r="3993" spans="35:43">
      <c r="AI3993" s="227"/>
      <c r="AJ3993" s="227"/>
      <c r="AK3993" s="227"/>
      <c r="AL3993" s="227"/>
      <c r="AM3993" s="225"/>
      <c r="AN3993" s="227"/>
      <c r="AO3993" s="227"/>
      <c r="AP3993" s="227"/>
      <c r="AQ3993" s="227"/>
    </row>
    <row r="3994" spans="35:43">
      <c r="AI3994" s="227"/>
      <c r="AJ3994" s="227"/>
      <c r="AK3994" s="227"/>
      <c r="AL3994" s="227"/>
      <c r="AM3994" s="225"/>
      <c r="AN3994" s="227"/>
      <c r="AO3994" s="227"/>
      <c r="AP3994" s="227"/>
      <c r="AQ3994" s="227"/>
    </row>
    <row r="3995" spans="35:43">
      <c r="AI3995" s="227"/>
      <c r="AJ3995" s="227"/>
      <c r="AK3995" s="227"/>
      <c r="AL3995" s="227"/>
      <c r="AM3995" s="225"/>
      <c r="AN3995" s="227"/>
      <c r="AO3995" s="227"/>
      <c r="AP3995" s="227"/>
      <c r="AQ3995" s="227"/>
    </row>
    <row r="3996" spans="35:43">
      <c r="AI3996" s="227"/>
      <c r="AJ3996" s="227"/>
      <c r="AK3996" s="227"/>
      <c r="AL3996" s="227"/>
      <c r="AM3996" s="225"/>
      <c r="AN3996" s="227"/>
      <c r="AO3996" s="227"/>
      <c r="AP3996" s="227"/>
      <c r="AQ3996" s="227"/>
    </row>
    <row r="3997" spans="35:43">
      <c r="AI3997" s="227"/>
      <c r="AJ3997" s="227"/>
      <c r="AK3997" s="227"/>
      <c r="AL3997" s="227"/>
      <c r="AM3997" s="225"/>
      <c r="AN3997" s="227"/>
      <c r="AO3997" s="227"/>
      <c r="AP3997" s="227"/>
      <c r="AQ3997" s="227"/>
    </row>
    <row r="3998" spans="35:43">
      <c r="AI3998" s="227"/>
      <c r="AJ3998" s="227"/>
      <c r="AK3998" s="227"/>
      <c r="AL3998" s="227"/>
      <c r="AM3998" s="225"/>
      <c r="AN3998" s="227"/>
      <c r="AO3998" s="227"/>
      <c r="AP3998" s="227"/>
      <c r="AQ3998" s="227"/>
    </row>
    <row r="3999" spans="35:43">
      <c r="AI3999" s="227"/>
      <c r="AJ3999" s="227"/>
      <c r="AK3999" s="227"/>
      <c r="AL3999" s="227"/>
      <c r="AM3999" s="225"/>
      <c r="AN3999" s="227"/>
      <c r="AO3999" s="227"/>
      <c r="AP3999" s="227"/>
      <c r="AQ3999" s="227"/>
    </row>
    <row r="4000" spans="35:43">
      <c r="AI4000" s="227"/>
      <c r="AJ4000" s="227"/>
      <c r="AK4000" s="227"/>
      <c r="AL4000" s="227"/>
      <c r="AM4000" s="225"/>
      <c r="AN4000" s="227"/>
      <c r="AO4000" s="227"/>
      <c r="AP4000" s="227"/>
      <c r="AQ4000" s="227"/>
    </row>
    <row r="4001" spans="35:43">
      <c r="AI4001" s="227"/>
      <c r="AJ4001" s="227"/>
      <c r="AK4001" s="227"/>
      <c r="AL4001" s="227"/>
      <c r="AM4001" s="225"/>
      <c r="AN4001" s="227"/>
      <c r="AO4001" s="227"/>
      <c r="AP4001" s="227"/>
      <c r="AQ4001" s="227"/>
    </row>
    <row r="4002" spans="35:43">
      <c r="AI4002" s="227"/>
      <c r="AJ4002" s="227"/>
      <c r="AK4002" s="227"/>
      <c r="AL4002" s="227"/>
      <c r="AM4002" s="225"/>
      <c r="AN4002" s="227"/>
      <c r="AO4002" s="227"/>
      <c r="AP4002" s="227"/>
      <c r="AQ4002" s="227"/>
    </row>
    <row r="4003" spans="35:43">
      <c r="AI4003" s="227"/>
      <c r="AJ4003" s="227"/>
      <c r="AK4003" s="227"/>
      <c r="AL4003" s="227"/>
      <c r="AM4003" s="225"/>
      <c r="AN4003" s="227"/>
      <c r="AO4003" s="227"/>
      <c r="AP4003" s="227"/>
      <c r="AQ4003" s="227"/>
    </row>
    <row r="4004" spans="35:43">
      <c r="AI4004" s="227"/>
      <c r="AJ4004" s="227"/>
      <c r="AK4004" s="227"/>
      <c r="AL4004" s="227"/>
      <c r="AM4004" s="225"/>
      <c r="AN4004" s="227"/>
      <c r="AO4004" s="227"/>
      <c r="AP4004" s="227"/>
      <c r="AQ4004" s="227"/>
    </row>
    <row r="4005" spans="35:43">
      <c r="AI4005" s="227"/>
      <c r="AJ4005" s="227"/>
      <c r="AK4005" s="227"/>
      <c r="AL4005" s="227"/>
      <c r="AM4005" s="225"/>
      <c r="AN4005" s="227"/>
      <c r="AO4005" s="227"/>
      <c r="AP4005" s="227"/>
      <c r="AQ4005" s="227"/>
    </row>
    <row r="4006" spans="35:43">
      <c r="AI4006" s="227"/>
      <c r="AJ4006" s="227"/>
      <c r="AK4006" s="227"/>
      <c r="AL4006" s="227"/>
      <c r="AM4006" s="225"/>
      <c r="AN4006" s="227"/>
      <c r="AO4006" s="227"/>
      <c r="AP4006" s="227"/>
      <c r="AQ4006" s="227"/>
    </row>
    <row r="4007" spans="35:43">
      <c r="AI4007" s="227"/>
      <c r="AJ4007" s="227"/>
      <c r="AK4007" s="227"/>
      <c r="AL4007" s="227"/>
      <c r="AM4007" s="225"/>
      <c r="AN4007" s="227"/>
      <c r="AO4007" s="227"/>
      <c r="AP4007" s="227"/>
      <c r="AQ4007" s="227"/>
    </row>
    <row r="4008" spans="35:43">
      <c r="AI4008" s="227"/>
      <c r="AJ4008" s="227"/>
      <c r="AK4008" s="227"/>
      <c r="AL4008" s="227"/>
      <c r="AM4008" s="225"/>
      <c r="AN4008" s="227"/>
      <c r="AO4008" s="227"/>
      <c r="AP4008" s="227"/>
      <c r="AQ4008" s="227"/>
    </row>
    <row r="4009" spans="35:43">
      <c r="AI4009" s="227"/>
      <c r="AJ4009" s="227"/>
      <c r="AK4009" s="227"/>
      <c r="AL4009" s="227"/>
      <c r="AM4009" s="225"/>
      <c r="AN4009" s="227"/>
      <c r="AO4009" s="227"/>
      <c r="AP4009" s="227"/>
      <c r="AQ4009" s="227"/>
    </row>
    <row r="4010" spans="35:43">
      <c r="AI4010" s="227"/>
      <c r="AJ4010" s="227"/>
      <c r="AK4010" s="227"/>
      <c r="AL4010" s="227"/>
      <c r="AM4010" s="225"/>
      <c r="AN4010" s="227"/>
      <c r="AO4010" s="227"/>
      <c r="AP4010" s="227"/>
      <c r="AQ4010" s="227"/>
    </row>
    <row r="4011" spans="35:43">
      <c r="AI4011" s="227"/>
      <c r="AJ4011" s="227"/>
      <c r="AK4011" s="227"/>
      <c r="AL4011" s="227"/>
      <c r="AM4011" s="225"/>
      <c r="AN4011" s="227"/>
      <c r="AO4011" s="227"/>
      <c r="AP4011" s="227"/>
      <c r="AQ4011" s="227"/>
    </row>
    <row r="4012" spans="35:43">
      <c r="AI4012" s="227"/>
      <c r="AJ4012" s="227"/>
      <c r="AK4012" s="227"/>
      <c r="AL4012" s="227"/>
      <c r="AM4012" s="225"/>
      <c r="AN4012" s="227"/>
      <c r="AO4012" s="227"/>
      <c r="AP4012" s="227"/>
      <c r="AQ4012" s="227"/>
    </row>
    <row r="4013" spans="35:43">
      <c r="AI4013" s="227"/>
      <c r="AJ4013" s="227"/>
      <c r="AK4013" s="227"/>
      <c r="AL4013" s="227"/>
      <c r="AM4013" s="225"/>
      <c r="AN4013" s="227"/>
      <c r="AO4013" s="227"/>
      <c r="AP4013" s="227"/>
      <c r="AQ4013" s="227"/>
    </row>
    <row r="4014" spans="35:43">
      <c r="AI4014" s="227"/>
      <c r="AJ4014" s="227"/>
      <c r="AK4014" s="227"/>
      <c r="AL4014" s="227"/>
      <c r="AM4014" s="225"/>
      <c r="AN4014" s="227"/>
      <c r="AO4014" s="227"/>
      <c r="AP4014" s="227"/>
      <c r="AQ4014" s="227"/>
    </row>
    <row r="4015" spans="35:43">
      <c r="AI4015" s="227"/>
      <c r="AJ4015" s="227"/>
      <c r="AK4015" s="227"/>
      <c r="AL4015" s="227"/>
      <c r="AM4015" s="225"/>
      <c r="AN4015" s="227"/>
      <c r="AO4015" s="227"/>
      <c r="AP4015" s="227"/>
      <c r="AQ4015" s="227"/>
    </row>
    <row r="4016" spans="35:43">
      <c r="AI4016" s="227"/>
      <c r="AJ4016" s="227"/>
      <c r="AK4016" s="227"/>
      <c r="AL4016" s="227"/>
      <c r="AM4016" s="225"/>
      <c r="AN4016" s="227"/>
      <c r="AO4016" s="227"/>
      <c r="AP4016" s="227"/>
      <c r="AQ4016" s="227"/>
    </row>
    <row r="4017" spans="35:43">
      <c r="AI4017" s="227"/>
      <c r="AJ4017" s="227"/>
      <c r="AK4017" s="227"/>
      <c r="AL4017" s="227"/>
      <c r="AM4017" s="225"/>
      <c r="AN4017" s="227"/>
      <c r="AO4017" s="227"/>
      <c r="AP4017" s="227"/>
      <c r="AQ4017" s="227"/>
    </row>
    <row r="4018" spans="35:43">
      <c r="AI4018" s="227"/>
      <c r="AJ4018" s="227"/>
      <c r="AK4018" s="227"/>
      <c r="AL4018" s="227"/>
      <c r="AM4018" s="225"/>
      <c r="AN4018" s="227"/>
      <c r="AO4018" s="227"/>
      <c r="AP4018" s="227"/>
      <c r="AQ4018" s="227"/>
    </row>
    <row r="4019" spans="35:43">
      <c r="AI4019" s="227"/>
      <c r="AJ4019" s="227"/>
      <c r="AK4019" s="227"/>
      <c r="AL4019" s="227"/>
      <c r="AM4019" s="225"/>
      <c r="AN4019" s="227"/>
      <c r="AO4019" s="227"/>
      <c r="AP4019" s="227"/>
      <c r="AQ4019" s="227"/>
    </row>
    <row r="4020" spans="35:43">
      <c r="AI4020" s="227"/>
      <c r="AJ4020" s="227"/>
      <c r="AK4020" s="227"/>
      <c r="AL4020" s="227"/>
      <c r="AM4020" s="225"/>
      <c r="AN4020" s="227"/>
      <c r="AO4020" s="227"/>
      <c r="AP4020" s="227"/>
      <c r="AQ4020" s="227"/>
    </row>
    <row r="4021" spans="35:43">
      <c r="AI4021" s="227"/>
      <c r="AJ4021" s="227"/>
      <c r="AK4021" s="227"/>
      <c r="AL4021" s="227"/>
      <c r="AM4021" s="225"/>
      <c r="AN4021" s="227"/>
      <c r="AO4021" s="227"/>
      <c r="AP4021" s="227"/>
      <c r="AQ4021" s="227"/>
    </row>
    <row r="4022" spans="35:43">
      <c r="AI4022" s="227"/>
      <c r="AJ4022" s="227"/>
      <c r="AK4022" s="227"/>
      <c r="AL4022" s="227"/>
      <c r="AM4022" s="225"/>
      <c r="AN4022" s="227"/>
      <c r="AO4022" s="227"/>
      <c r="AP4022" s="227"/>
      <c r="AQ4022" s="227"/>
    </row>
    <row r="4023" spans="35:43">
      <c r="AI4023" s="227"/>
      <c r="AJ4023" s="227"/>
      <c r="AK4023" s="227"/>
      <c r="AL4023" s="227"/>
      <c r="AM4023" s="225"/>
      <c r="AN4023" s="227"/>
      <c r="AO4023" s="227"/>
      <c r="AP4023" s="227"/>
      <c r="AQ4023" s="227"/>
    </row>
    <row r="4024" spans="35:43">
      <c r="AI4024" s="227"/>
      <c r="AJ4024" s="227"/>
      <c r="AK4024" s="227"/>
      <c r="AL4024" s="227"/>
      <c r="AM4024" s="225"/>
      <c r="AN4024" s="227"/>
      <c r="AO4024" s="227"/>
      <c r="AP4024" s="227"/>
      <c r="AQ4024" s="227"/>
    </row>
    <row r="4025" spans="35:43">
      <c r="AI4025" s="227"/>
      <c r="AJ4025" s="227"/>
      <c r="AK4025" s="227"/>
      <c r="AL4025" s="227"/>
      <c r="AM4025" s="225"/>
      <c r="AN4025" s="227"/>
      <c r="AO4025" s="227"/>
      <c r="AP4025" s="227"/>
      <c r="AQ4025" s="227"/>
    </row>
    <row r="4026" spans="35:43">
      <c r="AI4026" s="227"/>
      <c r="AJ4026" s="227"/>
      <c r="AK4026" s="227"/>
      <c r="AL4026" s="227"/>
      <c r="AM4026" s="225"/>
      <c r="AN4026" s="227"/>
      <c r="AO4026" s="227"/>
      <c r="AP4026" s="227"/>
      <c r="AQ4026" s="227"/>
    </row>
    <row r="4027" spans="35:43">
      <c r="AI4027" s="227"/>
      <c r="AJ4027" s="227"/>
      <c r="AK4027" s="227"/>
      <c r="AL4027" s="227"/>
      <c r="AM4027" s="225"/>
      <c r="AN4027" s="227"/>
      <c r="AO4027" s="227"/>
      <c r="AP4027" s="227"/>
      <c r="AQ4027" s="227"/>
    </row>
    <row r="4028" spans="35:43">
      <c r="AI4028" s="227"/>
      <c r="AJ4028" s="227"/>
      <c r="AK4028" s="227"/>
      <c r="AL4028" s="227"/>
      <c r="AM4028" s="225"/>
      <c r="AN4028" s="227"/>
      <c r="AO4028" s="227"/>
      <c r="AP4028" s="227"/>
      <c r="AQ4028" s="227"/>
    </row>
    <row r="4029" spans="35:43">
      <c r="AI4029" s="227"/>
      <c r="AJ4029" s="227"/>
      <c r="AK4029" s="227"/>
      <c r="AL4029" s="227"/>
      <c r="AM4029" s="225"/>
      <c r="AN4029" s="227"/>
      <c r="AO4029" s="227"/>
      <c r="AP4029" s="227"/>
      <c r="AQ4029" s="227"/>
    </row>
    <row r="4030" spans="35:43">
      <c r="AI4030" s="227"/>
      <c r="AJ4030" s="227"/>
      <c r="AK4030" s="227"/>
      <c r="AL4030" s="227"/>
      <c r="AM4030" s="225"/>
      <c r="AN4030" s="227"/>
      <c r="AO4030" s="227"/>
      <c r="AP4030" s="227"/>
      <c r="AQ4030" s="227"/>
    </row>
    <row r="4031" spans="35:43">
      <c r="AI4031" s="227"/>
      <c r="AJ4031" s="227"/>
      <c r="AK4031" s="227"/>
      <c r="AL4031" s="227"/>
      <c r="AM4031" s="225"/>
      <c r="AN4031" s="227"/>
      <c r="AO4031" s="227"/>
      <c r="AP4031" s="227"/>
      <c r="AQ4031" s="227"/>
    </row>
    <row r="4032" spans="35:43">
      <c r="AI4032" s="227"/>
      <c r="AJ4032" s="227"/>
      <c r="AK4032" s="227"/>
      <c r="AL4032" s="227"/>
      <c r="AM4032" s="225"/>
      <c r="AN4032" s="227"/>
      <c r="AO4032" s="227"/>
      <c r="AP4032" s="227"/>
      <c r="AQ4032" s="227"/>
    </row>
    <row r="4033" spans="35:43">
      <c r="AI4033" s="227"/>
      <c r="AJ4033" s="227"/>
      <c r="AK4033" s="227"/>
      <c r="AL4033" s="227"/>
      <c r="AM4033" s="225"/>
      <c r="AN4033" s="227"/>
      <c r="AO4033" s="227"/>
      <c r="AP4033" s="227"/>
      <c r="AQ4033" s="227"/>
    </row>
    <row r="4034" spans="35:43">
      <c r="AI4034" s="227"/>
      <c r="AJ4034" s="227"/>
      <c r="AK4034" s="227"/>
      <c r="AL4034" s="227"/>
      <c r="AM4034" s="225"/>
      <c r="AN4034" s="227"/>
      <c r="AO4034" s="227"/>
      <c r="AP4034" s="227"/>
      <c r="AQ4034" s="227"/>
    </row>
    <row r="4035" spans="35:43">
      <c r="AI4035" s="227"/>
      <c r="AJ4035" s="227"/>
      <c r="AK4035" s="227"/>
      <c r="AL4035" s="227"/>
      <c r="AM4035" s="225"/>
      <c r="AN4035" s="227"/>
      <c r="AO4035" s="227"/>
      <c r="AP4035" s="227"/>
      <c r="AQ4035" s="227"/>
    </row>
    <row r="4036" spans="35:43">
      <c r="AI4036" s="227"/>
      <c r="AJ4036" s="227"/>
      <c r="AK4036" s="227"/>
      <c r="AL4036" s="227"/>
      <c r="AM4036" s="225"/>
      <c r="AN4036" s="227"/>
      <c r="AO4036" s="227"/>
      <c r="AP4036" s="227"/>
      <c r="AQ4036" s="227"/>
    </row>
    <row r="4037" spans="35:43">
      <c r="AI4037" s="227"/>
      <c r="AJ4037" s="227"/>
      <c r="AK4037" s="227"/>
      <c r="AL4037" s="227"/>
      <c r="AM4037" s="225"/>
      <c r="AN4037" s="227"/>
      <c r="AO4037" s="227"/>
      <c r="AP4037" s="227"/>
      <c r="AQ4037" s="227"/>
    </row>
    <row r="4038" spans="35:43">
      <c r="AI4038" s="227"/>
      <c r="AJ4038" s="227"/>
      <c r="AK4038" s="227"/>
      <c r="AL4038" s="227"/>
      <c r="AM4038" s="225"/>
      <c r="AN4038" s="227"/>
      <c r="AO4038" s="227"/>
      <c r="AP4038" s="227"/>
      <c r="AQ4038" s="227"/>
    </row>
    <row r="4039" spans="35:43">
      <c r="AI4039" s="227"/>
      <c r="AJ4039" s="227"/>
      <c r="AK4039" s="227"/>
      <c r="AL4039" s="227"/>
      <c r="AM4039" s="225"/>
      <c r="AN4039" s="227"/>
      <c r="AO4039" s="227"/>
      <c r="AP4039" s="227"/>
      <c r="AQ4039" s="227"/>
    </row>
    <row r="4040" spans="35:43">
      <c r="AI4040" s="227"/>
      <c r="AJ4040" s="227"/>
      <c r="AK4040" s="227"/>
      <c r="AL4040" s="227"/>
      <c r="AM4040" s="225"/>
      <c r="AN4040" s="227"/>
      <c r="AO4040" s="227"/>
      <c r="AP4040" s="227"/>
      <c r="AQ4040" s="227"/>
    </row>
    <row r="4041" spans="35:43">
      <c r="AI4041" s="227"/>
      <c r="AJ4041" s="227"/>
      <c r="AK4041" s="227"/>
      <c r="AL4041" s="227"/>
      <c r="AM4041" s="225"/>
      <c r="AN4041" s="227"/>
      <c r="AO4041" s="227"/>
      <c r="AP4041" s="227"/>
      <c r="AQ4041" s="227"/>
    </row>
    <row r="4042" spans="35:43">
      <c r="AI4042" s="227"/>
      <c r="AJ4042" s="227"/>
      <c r="AK4042" s="227"/>
      <c r="AL4042" s="227"/>
      <c r="AM4042" s="225"/>
      <c r="AN4042" s="227"/>
      <c r="AO4042" s="227"/>
      <c r="AP4042" s="227"/>
      <c r="AQ4042" s="227"/>
    </row>
    <row r="4043" spans="35:43">
      <c r="AI4043" s="227"/>
      <c r="AJ4043" s="227"/>
      <c r="AK4043" s="227"/>
      <c r="AL4043" s="227"/>
      <c r="AM4043" s="225"/>
      <c r="AN4043" s="227"/>
      <c r="AO4043" s="227"/>
      <c r="AP4043" s="227"/>
      <c r="AQ4043" s="227"/>
    </row>
    <row r="4044" spans="35:43">
      <c r="AI4044" s="227"/>
      <c r="AJ4044" s="227"/>
      <c r="AK4044" s="227"/>
      <c r="AL4044" s="227"/>
      <c r="AM4044" s="225"/>
      <c r="AN4044" s="227"/>
      <c r="AO4044" s="227"/>
      <c r="AP4044" s="227"/>
      <c r="AQ4044" s="227"/>
    </row>
    <row r="4045" spans="35:43">
      <c r="AI4045" s="227"/>
      <c r="AJ4045" s="227"/>
      <c r="AK4045" s="227"/>
      <c r="AL4045" s="227"/>
      <c r="AM4045" s="225"/>
      <c r="AN4045" s="227"/>
      <c r="AO4045" s="227"/>
      <c r="AP4045" s="227"/>
      <c r="AQ4045" s="227"/>
    </row>
    <row r="4046" spans="35:43">
      <c r="AI4046" s="227"/>
      <c r="AJ4046" s="227"/>
      <c r="AK4046" s="227"/>
      <c r="AL4046" s="227"/>
      <c r="AM4046" s="225"/>
      <c r="AN4046" s="227"/>
      <c r="AO4046" s="227"/>
      <c r="AP4046" s="227"/>
      <c r="AQ4046" s="227"/>
    </row>
    <row r="4047" spans="35:43">
      <c r="AI4047" s="227"/>
      <c r="AJ4047" s="227"/>
      <c r="AK4047" s="227"/>
      <c r="AL4047" s="227"/>
      <c r="AM4047" s="225"/>
      <c r="AN4047" s="227"/>
      <c r="AO4047" s="227"/>
      <c r="AP4047" s="227"/>
      <c r="AQ4047" s="227"/>
    </row>
    <row r="4048" spans="35:43">
      <c r="AI4048" s="227"/>
      <c r="AJ4048" s="227"/>
      <c r="AK4048" s="227"/>
      <c r="AL4048" s="227"/>
      <c r="AM4048" s="225"/>
      <c r="AN4048" s="227"/>
      <c r="AO4048" s="227"/>
      <c r="AP4048" s="227"/>
      <c r="AQ4048" s="227"/>
    </row>
    <row r="4049" spans="35:43">
      <c r="AI4049" s="227"/>
      <c r="AJ4049" s="227"/>
      <c r="AK4049" s="227"/>
      <c r="AL4049" s="227"/>
      <c r="AM4049" s="225"/>
      <c r="AN4049" s="227"/>
      <c r="AO4049" s="227"/>
      <c r="AP4049" s="227"/>
      <c r="AQ4049" s="227"/>
    </row>
    <row r="4050" spans="35:43">
      <c r="AI4050" s="227"/>
      <c r="AJ4050" s="227"/>
      <c r="AK4050" s="227"/>
      <c r="AL4050" s="227"/>
      <c r="AM4050" s="225"/>
      <c r="AN4050" s="227"/>
      <c r="AO4050" s="227"/>
      <c r="AP4050" s="227"/>
      <c r="AQ4050" s="227"/>
    </row>
    <row r="4051" spans="35:43">
      <c r="AI4051" s="227"/>
      <c r="AJ4051" s="227"/>
      <c r="AK4051" s="227"/>
      <c r="AL4051" s="227"/>
      <c r="AM4051" s="225"/>
      <c r="AN4051" s="227"/>
      <c r="AO4051" s="227"/>
      <c r="AP4051" s="227"/>
      <c r="AQ4051" s="227"/>
    </row>
    <row r="4052" spans="35:43">
      <c r="AI4052" s="227"/>
      <c r="AJ4052" s="227"/>
      <c r="AK4052" s="227"/>
      <c r="AL4052" s="227"/>
      <c r="AM4052" s="225"/>
      <c r="AN4052" s="227"/>
      <c r="AO4052" s="227"/>
      <c r="AP4052" s="227"/>
      <c r="AQ4052" s="227"/>
    </row>
    <row r="4053" spans="35:43">
      <c r="AI4053" s="227"/>
      <c r="AJ4053" s="227"/>
      <c r="AK4053" s="227"/>
      <c r="AL4053" s="227"/>
      <c r="AM4053" s="225"/>
      <c r="AN4053" s="227"/>
      <c r="AO4053" s="227"/>
      <c r="AP4053" s="227"/>
      <c r="AQ4053" s="227"/>
    </row>
    <row r="4054" spans="35:43">
      <c r="AI4054" s="227"/>
      <c r="AJ4054" s="227"/>
      <c r="AK4054" s="227"/>
      <c r="AL4054" s="227"/>
      <c r="AM4054" s="225"/>
      <c r="AN4054" s="227"/>
      <c r="AO4054" s="227"/>
      <c r="AP4054" s="227"/>
      <c r="AQ4054" s="227"/>
    </row>
    <row r="4055" spans="35:43">
      <c r="AI4055" s="227"/>
      <c r="AJ4055" s="227"/>
      <c r="AK4055" s="227"/>
      <c r="AL4055" s="227"/>
      <c r="AM4055" s="225"/>
      <c r="AN4055" s="227"/>
      <c r="AO4055" s="227"/>
      <c r="AP4055" s="227"/>
      <c r="AQ4055" s="227"/>
    </row>
    <row r="4056" spans="35:43">
      <c r="AI4056" s="227"/>
      <c r="AJ4056" s="227"/>
      <c r="AK4056" s="227"/>
      <c r="AL4056" s="227"/>
      <c r="AM4056" s="225"/>
      <c r="AN4056" s="227"/>
      <c r="AO4056" s="227"/>
      <c r="AP4056" s="227"/>
      <c r="AQ4056" s="227"/>
    </row>
    <row r="4057" spans="35:43">
      <c r="AI4057" s="227"/>
      <c r="AJ4057" s="227"/>
      <c r="AK4057" s="227"/>
      <c r="AL4057" s="227"/>
      <c r="AM4057" s="225"/>
      <c r="AN4057" s="227"/>
      <c r="AO4057" s="227"/>
      <c r="AP4057" s="227"/>
      <c r="AQ4057" s="227"/>
    </row>
    <row r="4058" spans="35:43">
      <c r="AI4058" s="227"/>
      <c r="AJ4058" s="227"/>
      <c r="AK4058" s="227"/>
      <c r="AL4058" s="227"/>
      <c r="AM4058" s="225"/>
      <c r="AN4058" s="227"/>
      <c r="AO4058" s="227"/>
      <c r="AP4058" s="227"/>
      <c r="AQ4058" s="227"/>
    </row>
    <row r="4059" spans="35:43">
      <c r="AI4059" s="227"/>
      <c r="AJ4059" s="227"/>
      <c r="AK4059" s="227"/>
      <c r="AL4059" s="227"/>
      <c r="AM4059" s="225"/>
      <c r="AN4059" s="227"/>
      <c r="AO4059" s="227"/>
      <c r="AP4059" s="227"/>
      <c r="AQ4059" s="227"/>
    </row>
    <row r="4060" spans="35:43">
      <c r="AI4060" s="227"/>
      <c r="AJ4060" s="227"/>
      <c r="AK4060" s="227"/>
      <c r="AL4060" s="227"/>
      <c r="AM4060" s="225"/>
      <c r="AN4060" s="227"/>
      <c r="AO4060" s="227"/>
      <c r="AP4060" s="227"/>
      <c r="AQ4060" s="227"/>
    </row>
    <row r="4061" spans="35:43">
      <c r="AI4061" s="227"/>
      <c r="AJ4061" s="227"/>
      <c r="AK4061" s="227"/>
      <c r="AL4061" s="227"/>
      <c r="AM4061" s="225"/>
      <c r="AN4061" s="227"/>
      <c r="AO4061" s="227"/>
      <c r="AP4061" s="227"/>
      <c r="AQ4061" s="227"/>
    </row>
    <row r="4062" spans="35:43">
      <c r="AI4062" s="227"/>
      <c r="AJ4062" s="227"/>
      <c r="AK4062" s="227"/>
      <c r="AL4062" s="227"/>
      <c r="AM4062" s="225"/>
      <c r="AN4062" s="227"/>
      <c r="AO4062" s="227"/>
      <c r="AP4062" s="227"/>
      <c r="AQ4062" s="227"/>
    </row>
    <row r="4063" spans="35:43">
      <c r="AI4063" s="227"/>
      <c r="AJ4063" s="227"/>
      <c r="AK4063" s="227"/>
      <c r="AL4063" s="227"/>
      <c r="AM4063" s="225"/>
      <c r="AN4063" s="227"/>
      <c r="AO4063" s="227"/>
      <c r="AP4063" s="227"/>
      <c r="AQ4063" s="227"/>
    </row>
    <row r="4064" spans="35:43">
      <c r="AI4064" s="227"/>
      <c r="AJ4064" s="227"/>
      <c r="AK4064" s="227"/>
      <c r="AL4064" s="227"/>
      <c r="AM4064" s="225"/>
      <c r="AN4064" s="227"/>
      <c r="AO4064" s="227"/>
      <c r="AP4064" s="227"/>
      <c r="AQ4064" s="227"/>
    </row>
    <row r="4065" spans="35:43">
      <c r="AI4065" s="227"/>
      <c r="AJ4065" s="227"/>
      <c r="AK4065" s="227"/>
      <c r="AL4065" s="227"/>
      <c r="AM4065" s="225"/>
      <c r="AN4065" s="227"/>
      <c r="AO4065" s="227"/>
      <c r="AP4065" s="227"/>
      <c r="AQ4065" s="227"/>
    </row>
    <row r="4066" spans="35:43">
      <c r="AI4066" s="227"/>
      <c r="AJ4066" s="227"/>
      <c r="AK4066" s="227"/>
      <c r="AL4066" s="227"/>
      <c r="AM4066" s="225"/>
      <c r="AN4066" s="227"/>
      <c r="AO4066" s="227"/>
      <c r="AP4066" s="227"/>
      <c r="AQ4066" s="227"/>
    </row>
    <row r="4067" spans="35:43">
      <c r="AI4067" s="227"/>
      <c r="AJ4067" s="227"/>
      <c r="AK4067" s="227"/>
      <c r="AL4067" s="227"/>
      <c r="AM4067" s="225"/>
      <c r="AN4067" s="227"/>
      <c r="AO4067" s="227"/>
      <c r="AP4067" s="227"/>
      <c r="AQ4067" s="227"/>
    </row>
    <row r="4068" spans="35:43">
      <c r="AI4068" s="227"/>
      <c r="AJ4068" s="227"/>
      <c r="AK4068" s="227"/>
      <c r="AL4068" s="227"/>
      <c r="AM4068" s="225"/>
      <c r="AN4068" s="227"/>
      <c r="AO4068" s="227"/>
      <c r="AP4068" s="227"/>
      <c r="AQ4068" s="227"/>
    </row>
    <row r="4069" spans="35:43">
      <c r="AI4069" s="227"/>
      <c r="AJ4069" s="227"/>
      <c r="AK4069" s="227"/>
      <c r="AL4069" s="227"/>
      <c r="AM4069" s="225"/>
      <c r="AN4069" s="227"/>
      <c r="AO4069" s="227"/>
      <c r="AP4069" s="227"/>
      <c r="AQ4069" s="227"/>
    </row>
    <row r="4070" spans="35:43">
      <c r="AI4070" s="227"/>
      <c r="AJ4070" s="227"/>
      <c r="AK4070" s="227"/>
      <c r="AL4070" s="227"/>
      <c r="AM4070" s="225"/>
      <c r="AN4070" s="227"/>
      <c r="AO4070" s="227"/>
      <c r="AP4070" s="227"/>
      <c r="AQ4070" s="227"/>
    </row>
    <row r="4071" spans="35:43">
      <c r="AI4071" s="227"/>
      <c r="AJ4071" s="227"/>
      <c r="AK4071" s="227"/>
      <c r="AL4071" s="227"/>
      <c r="AM4071" s="225"/>
      <c r="AN4071" s="227"/>
      <c r="AO4071" s="227"/>
      <c r="AP4071" s="227"/>
      <c r="AQ4071" s="227"/>
    </row>
    <row r="4072" spans="35:43">
      <c r="AI4072" s="227"/>
      <c r="AJ4072" s="227"/>
      <c r="AK4072" s="227"/>
      <c r="AL4072" s="227"/>
      <c r="AM4072" s="225"/>
      <c r="AN4072" s="227"/>
      <c r="AO4072" s="227"/>
      <c r="AP4072" s="227"/>
      <c r="AQ4072" s="227"/>
    </row>
    <row r="4073" spans="35:43">
      <c r="AI4073" s="227"/>
      <c r="AJ4073" s="227"/>
      <c r="AK4073" s="227"/>
      <c r="AL4073" s="227"/>
      <c r="AM4073" s="225"/>
      <c r="AN4073" s="227"/>
      <c r="AO4073" s="227"/>
      <c r="AP4073" s="227"/>
      <c r="AQ4073" s="227"/>
    </row>
    <row r="4074" spans="35:43">
      <c r="AI4074" s="227"/>
      <c r="AJ4074" s="227"/>
      <c r="AK4074" s="227"/>
      <c r="AL4074" s="227"/>
      <c r="AM4074" s="225"/>
      <c r="AN4074" s="227"/>
      <c r="AO4074" s="227"/>
      <c r="AP4074" s="227"/>
      <c r="AQ4074" s="227"/>
    </row>
    <row r="4075" spans="35:43">
      <c r="AI4075" s="227"/>
      <c r="AJ4075" s="227"/>
      <c r="AK4075" s="227"/>
      <c r="AL4075" s="227"/>
      <c r="AM4075" s="225"/>
      <c r="AN4075" s="227"/>
      <c r="AO4075" s="227"/>
      <c r="AP4075" s="227"/>
      <c r="AQ4075" s="227"/>
    </row>
    <row r="4076" spans="35:43">
      <c r="AI4076" s="227"/>
      <c r="AJ4076" s="227"/>
      <c r="AK4076" s="227"/>
      <c r="AL4076" s="227"/>
      <c r="AM4076" s="225"/>
      <c r="AN4076" s="227"/>
      <c r="AO4076" s="227"/>
      <c r="AP4076" s="227"/>
      <c r="AQ4076" s="227"/>
    </row>
    <row r="4077" spans="35:43">
      <c r="AI4077" s="227"/>
      <c r="AJ4077" s="227"/>
      <c r="AK4077" s="227"/>
      <c r="AL4077" s="227"/>
      <c r="AM4077" s="225"/>
      <c r="AN4077" s="227"/>
      <c r="AO4077" s="227"/>
      <c r="AP4077" s="227"/>
      <c r="AQ4077" s="227"/>
    </row>
    <row r="4078" spans="35:43">
      <c r="AI4078" s="227"/>
      <c r="AJ4078" s="227"/>
      <c r="AK4078" s="227"/>
      <c r="AL4078" s="227"/>
      <c r="AM4078" s="225"/>
      <c r="AN4078" s="227"/>
      <c r="AO4078" s="227"/>
      <c r="AP4078" s="227"/>
      <c r="AQ4078" s="227"/>
    </row>
    <row r="4079" spans="35:43">
      <c r="AI4079" s="227"/>
      <c r="AJ4079" s="227"/>
      <c r="AK4079" s="227"/>
      <c r="AL4079" s="227"/>
      <c r="AM4079" s="225"/>
      <c r="AN4079" s="227"/>
      <c r="AO4079" s="227"/>
      <c r="AP4079" s="227"/>
      <c r="AQ4079" s="227"/>
    </row>
    <row r="4080" spans="35:43">
      <c r="AI4080" s="227"/>
      <c r="AJ4080" s="227"/>
      <c r="AK4080" s="227"/>
      <c r="AL4080" s="227"/>
      <c r="AM4080" s="225"/>
      <c r="AN4080" s="227"/>
      <c r="AO4080" s="227"/>
      <c r="AP4080" s="227"/>
      <c r="AQ4080" s="227"/>
    </row>
    <row r="4081" spans="35:43">
      <c r="AI4081" s="227"/>
      <c r="AJ4081" s="227"/>
      <c r="AK4081" s="227"/>
      <c r="AL4081" s="227"/>
      <c r="AM4081" s="225"/>
      <c r="AN4081" s="227"/>
      <c r="AO4081" s="227"/>
      <c r="AP4081" s="227"/>
      <c r="AQ4081" s="227"/>
    </row>
    <row r="4082" spans="35:43">
      <c r="AI4082" s="227"/>
      <c r="AJ4082" s="227"/>
      <c r="AK4082" s="227"/>
      <c r="AL4082" s="227"/>
      <c r="AM4082" s="225"/>
      <c r="AN4082" s="227"/>
      <c r="AO4082" s="227"/>
      <c r="AP4082" s="227"/>
      <c r="AQ4082" s="227"/>
    </row>
    <row r="4083" spans="35:43">
      <c r="AI4083" s="227"/>
      <c r="AJ4083" s="227"/>
      <c r="AK4083" s="227"/>
      <c r="AL4083" s="227"/>
      <c r="AM4083" s="225"/>
      <c r="AN4083" s="227"/>
      <c r="AO4083" s="227"/>
      <c r="AP4083" s="227"/>
      <c r="AQ4083" s="227"/>
    </row>
    <row r="4084" spans="35:43">
      <c r="AI4084" s="227"/>
      <c r="AJ4084" s="227"/>
      <c r="AK4084" s="227"/>
      <c r="AL4084" s="227"/>
      <c r="AM4084" s="225"/>
      <c r="AN4084" s="227"/>
      <c r="AO4084" s="227"/>
      <c r="AP4084" s="227"/>
      <c r="AQ4084" s="227"/>
    </row>
    <row r="4085" spans="35:43">
      <c r="AI4085" s="227"/>
      <c r="AJ4085" s="227"/>
      <c r="AK4085" s="227"/>
      <c r="AL4085" s="227"/>
      <c r="AM4085" s="225"/>
      <c r="AN4085" s="227"/>
      <c r="AO4085" s="227"/>
      <c r="AP4085" s="227"/>
      <c r="AQ4085" s="227"/>
    </row>
    <row r="4086" spans="35:43">
      <c r="AI4086" s="227"/>
      <c r="AJ4086" s="227"/>
      <c r="AK4086" s="227"/>
      <c r="AL4086" s="227"/>
      <c r="AM4086" s="225"/>
      <c r="AN4086" s="227"/>
      <c r="AO4086" s="227"/>
      <c r="AP4086" s="227"/>
      <c r="AQ4086" s="227"/>
    </row>
    <row r="4087" spans="35:43">
      <c r="AI4087" s="227"/>
      <c r="AJ4087" s="227"/>
      <c r="AK4087" s="227"/>
      <c r="AL4087" s="227"/>
      <c r="AM4087" s="225"/>
      <c r="AN4087" s="227"/>
      <c r="AO4087" s="227"/>
      <c r="AP4087" s="227"/>
      <c r="AQ4087" s="227"/>
    </row>
    <row r="4088" spans="35:43">
      <c r="AI4088" s="227"/>
      <c r="AJ4088" s="227"/>
      <c r="AK4088" s="227"/>
      <c r="AL4088" s="227"/>
      <c r="AM4088" s="225"/>
      <c r="AN4088" s="227"/>
      <c r="AO4088" s="227"/>
      <c r="AP4088" s="227"/>
      <c r="AQ4088" s="227"/>
    </row>
    <row r="4089" spans="35:43">
      <c r="AI4089" s="227"/>
      <c r="AJ4089" s="227"/>
      <c r="AK4089" s="227"/>
      <c r="AL4089" s="227"/>
      <c r="AM4089" s="225"/>
      <c r="AN4089" s="227"/>
      <c r="AO4089" s="227"/>
      <c r="AP4089" s="227"/>
      <c r="AQ4089" s="227"/>
    </row>
    <row r="4090" spans="35:43">
      <c r="AI4090" s="227"/>
      <c r="AJ4090" s="227"/>
      <c r="AK4090" s="227"/>
      <c r="AL4090" s="227"/>
      <c r="AM4090" s="225"/>
      <c r="AN4090" s="227"/>
      <c r="AO4090" s="227"/>
      <c r="AP4090" s="227"/>
      <c r="AQ4090" s="227"/>
    </row>
    <row r="4091" spans="35:43">
      <c r="AI4091" s="227"/>
      <c r="AJ4091" s="227"/>
      <c r="AK4091" s="227"/>
      <c r="AL4091" s="227"/>
      <c r="AM4091" s="225"/>
      <c r="AN4091" s="227"/>
      <c r="AO4091" s="227"/>
      <c r="AP4091" s="227"/>
      <c r="AQ4091" s="227"/>
    </row>
    <row r="4092" spans="35:43">
      <c r="AI4092" s="227"/>
      <c r="AJ4092" s="227"/>
      <c r="AK4092" s="227"/>
      <c r="AL4092" s="227"/>
      <c r="AM4092" s="225"/>
      <c r="AN4092" s="227"/>
      <c r="AO4092" s="227"/>
      <c r="AP4092" s="227"/>
      <c r="AQ4092" s="227"/>
    </row>
    <row r="4093" spans="35:43">
      <c r="AI4093" s="227"/>
      <c r="AJ4093" s="227"/>
      <c r="AK4093" s="227"/>
      <c r="AL4093" s="227"/>
      <c r="AM4093" s="225"/>
      <c r="AN4093" s="227"/>
      <c r="AO4093" s="227"/>
      <c r="AP4093" s="227"/>
      <c r="AQ4093" s="227"/>
    </row>
    <row r="4094" spans="35:43">
      <c r="AI4094" s="227"/>
      <c r="AJ4094" s="227"/>
      <c r="AK4094" s="227"/>
      <c r="AL4094" s="227"/>
      <c r="AM4094" s="225"/>
      <c r="AN4094" s="227"/>
      <c r="AO4094" s="227"/>
      <c r="AP4094" s="227"/>
      <c r="AQ4094" s="227"/>
    </row>
    <row r="4095" spans="35:43">
      <c r="AI4095" s="227"/>
      <c r="AJ4095" s="227"/>
      <c r="AK4095" s="227"/>
      <c r="AL4095" s="227"/>
      <c r="AM4095" s="225"/>
      <c r="AN4095" s="227"/>
      <c r="AO4095" s="227"/>
      <c r="AP4095" s="227"/>
      <c r="AQ4095" s="227"/>
    </row>
    <row r="4096" spans="35:43">
      <c r="AI4096" s="227"/>
      <c r="AJ4096" s="227"/>
      <c r="AK4096" s="227"/>
      <c r="AL4096" s="227"/>
      <c r="AM4096" s="225"/>
      <c r="AN4096" s="227"/>
      <c r="AO4096" s="227"/>
      <c r="AP4096" s="227"/>
      <c r="AQ4096" s="227"/>
    </row>
    <row r="4097" spans="35:43">
      <c r="AI4097" s="227"/>
      <c r="AJ4097" s="227"/>
      <c r="AK4097" s="227"/>
      <c r="AL4097" s="227"/>
      <c r="AM4097" s="225"/>
      <c r="AN4097" s="227"/>
      <c r="AO4097" s="227"/>
      <c r="AP4097" s="227"/>
      <c r="AQ4097" s="227"/>
    </row>
    <row r="4098" spans="35:43">
      <c r="AI4098" s="227"/>
      <c r="AJ4098" s="227"/>
      <c r="AK4098" s="227"/>
      <c r="AL4098" s="227"/>
      <c r="AM4098" s="225"/>
      <c r="AN4098" s="227"/>
      <c r="AO4098" s="227"/>
      <c r="AP4098" s="227"/>
      <c r="AQ4098" s="227"/>
    </row>
    <row r="4099" spans="35:43">
      <c r="AI4099" s="227"/>
      <c r="AJ4099" s="227"/>
      <c r="AK4099" s="227"/>
      <c r="AL4099" s="227"/>
      <c r="AM4099" s="225"/>
      <c r="AN4099" s="227"/>
      <c r="AO4099" s="227"/>
      <c r="AP4099" s="227"/>
      <c r="AQ4099" s="227"/>
    </row>
    <row r="4100" spans="35:43">
      <c r="AI4100" s="227"/>
      <c r="AJ4100" s="227"/>
      <c r="AK4100" s="227"/>
      <c r="AL4100" s="227"/>
      <c r="AM4100" s="225"/>
      <c r="AN4100" s="227"/>
      <c r="AO4100" s="227"/>
      <c r="AP4100" s="227"/>
      <c r="AQ4100" s="227"/>
    </row>
    <row r="4101" spans="35:43">
      <c r="AI4101" s="227"/>
      <c r="AJ4101" s="227"/>
      <c r="AK4101" s="227"/>
      <c r="AL4101" s="227"/>
      <c r="AM4101" s="225"/>
      <c r="AN4101" s="227"/>
      <c r="AO4101" s="227"/>
      <c r="AP4101" s="227"/>
      <c r="AQ4101" s="227"/>
    </row>
    <row r="4102" spans="35:43">
      <c r="AI4102" s="227"/>
      <c r="AJ4102" s="227"/>
      <c r="AK4102" s="227"/>
      <c r="AL4102" s="227"/>
      <c r="AM4102" s="225"/>
      <c r="AN4102" s="227"/>
      <c r="AO4102" s="227"/>
      <c r="AP4102" s="227"/>
      <c r="AQ4102" s="227"/>
    </row>
    <row r="4103" spans="35:43">
      <c r="AI4103" s="227"/>
      <c r="AJ4103" s="227"/>
      <c r="AK4103" s="227"/>
      <c r="AL4103" s="227"/>
      <c r="AM4103" s="225"/>
      <c r="AN4103" s="227"/>
      <c r="AO4103" s="227"/>
      <c r="AP4103" s="227"/>
      <c r="AQ4103" s="227"/>
    </row>
    <row r="4104" spans="35:43">
      <c r="AI4104" s="227"/>
      <c r="AJ4104" s="227"/>
      <c r="AK4104" s="227"/>
      <c r="AL4104" s="227"/>
      <c r="AM4104" s="225"/>
      <c r="AN4104" s="227"/>
      <c r="AO4104" s="227"/>
      <c r="AP4104" s="227"/>
      <c r="AQ4104" s="227"/>
    </row>
    <row r="4105" spans="35:43">
      <c r="AI4105" s="227"/>
      <c r="AJ4105" s="227"/>
      <c r="AK4105" s="227"/>
      <c r="AL4105" s="227"/>
      <c r="AM4105" s="225"/>
      <c r="AN4105" s="227"/>
      <c r="AO4105" s="227"/>
      <c r="AP4105" s="227"/>
      <c r="AQ4105" s="227"/>
    </row>
    <row r="4106" spans="35:43">
      <c r="AI4106" s="227"/>
      <c r="AJ4106" s="227"/>
      <c r="AK4106" s="227"/>
      <c r="AL4106" s="227"/>
      <c r="AM4106" s="225"/>
      <c r="AN4106" s="227"/>
      <c r="AO4106" s="227"/>
      <c r="AP4106" s="227"/>
      <c r="AQ4106" s="227"/>
    </row>
    <row r="4107" spans="35:43">
      <c r="AI4107" s="227"/>
      <c r="AJ4107" s="227"/>
      <c r="AK4107" s="227"/>
      <c r="AL4107" s="227"/>
      <c r="AM4107" s="225"/>
      <c r="AN4107" s="227"/>
      <c r="AO4107" s="227"/>
      <c r="AP4107" s="227"/>
      <c r="AQ4107" s="227"/>
    </row>
    <row r="4108" spans="35:43">
      <c r="AI4108" s="227"/>
      <c r="AJ4108" s="227"/>
      <c r="AK4108" s="227"/>
      <c r="AL4108" s="227"/>
      <c r="AM4108" s="225"/>
      <c r="AN4108" s="227"/>
      <c r="AO4108" s="227"/>
      <c r="AP4108" s="227"/>
      <c r="AQ4108" s="227"/>
    </row>
    <row r="4109" spans="35:43">
      <c r="AI4109" s="227"/>
      <c r="AJ4109" s="227"/>
      <c r="AK4109" s="227"/>
      <c r="AL4109" s="227"/>
      <c r="AM4109" s="225"/>
      <c r="AN4109" s="227"/>
      <c r="AO4109" s="227"/>
      <c r="AP4109" s="227"/>
      <c r="AQ4109" s="227"/>
    </row>
    <row r="4110" spans="35:43">
      <c r="AI4110" s="227"/>
      <c r="AJ4110" s="227"/>
      <c r="AK4110" s="227"/>
      <c r="AL4110" s="227"/>
      <c r="AM4110" s="225"/>
      <c r="AN4110" s="227"/>
      <c r="AO4110" s="227"/>
      <c r="AP4110" s="227"/>
      <c r="AQ4110" s="227"/>
    </row>
    <row r="4111" spans="35:43">
      <c r="AI4111" s="227"/>
      <c r="AJ4111" s="227"/>
      <c r="AK4111" s="227"/>
      <c r="AL4111" s="227"/>
      <c r="AM4111" s="225"/>
      <c r="AN4111" s="227"/>
      <c r="AO4111" s="227"/>
      <c r="AP4111" s="227"/>
      <c r="AQ4111" s="227"/>
    </row>
    <row r="4112" spans="35:43">
      <c r="AI4112" s="227"/>
      <c r="AJ4112" s="227"/>
      <c r="AK4112" s="227"/>
      <c r="AL4112" s="227"/>
      <c r="AM4112" s="225"/>
      <c r="AN4112" s="227"/>
      <c r="AO4112" s="227"/>
      <c r="AP4112" s="227"/>
      <c r="AQ4112" s="227"/>
    </row>
    <row r="4113" spans="35:43">
      <c r="AI4113" s="227"/>
      <c r="AJ4113" s="227"/>
      <c r="AK4113" s="227"/>
      <c r="AL4113" s="227"/>
      <c r="AM4113" s="225"/>
      <c r="AN4113" s="227"/>
      <c r="AO4113" s="227"/>
      <c r="AP4113" s="227"/>
      <c r="AQ4113" s="227"/>
    </row>
    <row r="4114" spans="35:43">
      <c r="AI4114" s="227"/>
      <c r="AJ4114" s="227"/>
      <c r="AK4114" s="227"/>
      <c r="AL4114" s="227"/>
      <c r="AM4114" s="225"/>
      <c r="AN4114" s="227"/>
      <c r="AO4114" s="227"/>
      <c r="AP4114" s="227"/>
      <c r="AQ4114" s="227"/>
    </row>
    <row r="4115" spans="35:43">
      <c r="AI4115" s="227"/>
      <c r="AJ4115" s="227"/>
      <c r="AK4115" s="227"/>
      <c r="AL4115" s="227"/>
      <c r="AM4115" s="225"/>
      <c r="AN4115" s="227"/>
      <c r="AO4115" s="227"/>
      <c r="AP4115" s="227"/>
      <c r="AQ4115" s="227"/>
    </row>
    <row r="4116" spans="35:43">
      <c r="AI4116" s="227"/>
      <c r="AJ4116" s="227"/>
      <c r="AK4116" s="227"/>
      <c r="AL4116" s="227"/>
      <c r="AM4116" s="225"/>
      <c r="AN4116" s="227"/>
      <c r="AO4116" s="227"/>
      <c r="AP4116" s="227"/>
      <c r="AQ4116" s="227"/>
    </row>
    <row r="4117" spans="35:43">
      <c r="AI4117" s="227"/>
      <c r="AJ4117" s="227"/>
      <c r="AK4117" s="227"/>
      <c r="AL4117" s="227"/>
      <c r="AM4117" s="225"/>
      <c r="AN4117" s="227"/>
      <c r="AO4117" s="227"/>
      <c r="AP4117" s="227"/>
      <c r="AQ4117" s="227"/>
    </row>
    <row r="4118" spans="35:43">
      <c r="AI4118" s="227"/>
      <c r="AJ4118" s="227"/>
      <c r="AK4118" s="227"/>
      <c r="AL4118" s="227"/>
      <c r="AM4118" s="225"/>
      <c r="AN4118" s="227"/>
      <c r="AO4118" s="227"/>
      <c r="AP4118" s="227"/>
      <c r="AQ4118" s="227"/>
    </row>
    <row r="4119" spans="35:43">
      <c r="AI4119" s="227"/>
      <c r="AJ4119" s="227"/>
      <c r="AK4119" s="227"/>
      <c r="AL4119" s="227"/>
      <c r="AM4119" s="225"/>
      <c r="AN4119" s="227"/>
      <c r="AO4119" s="227"/>
      <c r="AP4119" s="227"/>
      <c r="AQ4119" s="227"/>
    </row>
    <row r="4120" spans="35:43">
      <c r="AI4120" s="227"/>
      <c r="AJ4120" s="227"/>
      <c r="AK4120" s="227"/>
      <c r="AL4120" s="227"/>
      <c r="AM4120" s="225"/>
      <c r="AN4120" s="227"/>
      <c r="AO4120" s="227"/>
      <c r="AP4120" s="227"/>
      <c r="AQ4120" s="227"/>
    </row>
    <row r="4121" spans="35:43">
      <c r="AI4121" s="227"/>
      <c r="AJ4121" s="227"/>
      <c r="AK4121" s="227"/>
      <c r="AL4121" s="227"/>
      <c r="AM4121" s="225"/>
      <c r="AN4121" s="227"/>
      <c r="AO4121" s="227"/>
      <c r="AP4121" s="227"/>
      <c r="AQ4121" s="227"/>
    </row>
    <row r="4122" spans="35:43">
      <c r="AI4122" s="227"/>
      <c r="AJ4122" s="227"/>
      <c r="AK4122" s="227"/>
      <c r="AL4122" s="227"/>
      <c r="AM4122" s="225"/>
      <c r="AN4122" s="227"/>
      <c r="AO4122" s="227"/>
      <c r="AP4122" s="227"/>
      <c r="AQ4122" s="227"/>
    </row>
    <row r="4123" spans="35:43">
      <c r="AI4123" s="227"/>
      <c r="AJ4123" s="227"/>
      <c r="AK4123" s="227"/>
      <c r="AL4123" s="227"/>
      <c r="AM4123" s="225"/>
      <c r="AN4123" s="227"/>
      <c r="AO4123" s="227"/>
      <c r="AP4123" s="227"/>
      <c r="AQ4123" s="227"/>
    </row>
    <row r="4124" spans="35:43">
      <c r="AI4124" s="227"/>
      <c r="AJ4124" s="227"/>
      <c r="AK4124" s="227"/>
      <c r="AL4124" s="227"/>
      <c r="AM4124" s="225"/>
      <c r="AN4124" s="227"/>
      <c r="AO4124" s="227"/>
      <c r="AP4124" s="227"/>
      <c r="AQ4124" s="227"/>
    </row>
    <row r="4125" spans="35:43">
      <c r="AI4125" s="227"/>
      <c r="AJ4125" s="227"/>
      <c r="AK4125" s="227"/>
      <c r="AL4125" s="227"/>
      <c r="AM4125" s="225"/>
      <c r="AN4125" s="227"/>
      <c r="AO4125" s="227"/>
      <c r="AP4125" s="227"/>
      <c r="AQ4125" s="227"/>
    </row>
    <row r="4126" spans="35:43">
      <c r="AI4126" s="227"/>
      <c r="AJ4126" s="227"/>
      <c r="AK4126" s="227"/>
      <c r="AL4126" s="227"/>
      <c r="AM4126" s="225"/>
      <c r="AN4126" s="227"/>
      <c r="AO4126" s="227"/>
      <c r="AP4126" s="227"/>
      <c r="AQ4126" s="227"/>
    </row>
    <row r="4127" spans="35:43">
      <c r="AI4127" s="227"/>
      <c r="AJ4127" s="227"/>
      <c r="AK4127" s="227"/>
      <c r="AL4127" s="227"/>
      <c r="AM4127" s="225"/>
      <c r="AN4127" s="227"/>
      <c r="AO4127" s="227"/>
      <c r="AP4127" s="227"/>
      <c r="AQ4127" s="227"/>
    </row>
    <row r="4128" spans="35:43">
      <c r="AI4128" s="227"/>
      <c r="AJ4128" s="227"/>
      <c r="AK4128" s="227"/>
      <c r="AL4128" s="227"/>
      <c r="AM4128" s="225"/>
      <c r="AN4128" s="227"/>
      <c r="AO4128" s="227"/>
      <c r="AP4128" s="227"/>
      <c r="AQ4128" s="227"/>
    </row>
    <row r="4129" spans="35:43">
      <c r="AI4129" s="227"/>
      <c r="AJ4129" s="227"/>
      <c r="AK4129" s="227"/>
      <c r="AL4129" s="227"/>
      <c r="AM4129" s="225"/>
      <c r="AN4129" s="227"/>
      <c r="AO4129" s="227"/>
      <c r="AP4129" s="227"/>
      <c r="AQ4129" s="227"/>
    </row>
    <row r="4130" spans="35:43">
      <c r="AI4130" s="227"/>
      <c r="AJ4130" s="227"/>
      <c r="AK4130" s="227"/>
      <c r="AL4130" s="227"/>
      <c r="AM4130" s="225"/>
      <c r="AN4130" s="227"/>
      <c r="AO4130" s="227"/>
      <c r="AP4130" s="227"/>
      <c r="AQ4130" s="227"/>
    </row>
    <row r="4131" spans="35:43">
      <c r="AI4131" s="227"/>
      <c r="AJ4131" s="227"/>
      <c r="AK4131" s="227"/>
      <c r="AL4131" s="227"/>
      <c r="AM4131" s="225"/>
      <c r="AN4131" s="227"/>
      <c r="AO4131" s="227"/>
      <c r="AP4131" s="227"/>
      <c r="AQ4131" s="227"/>
    </row>
    <row r="4132" spans="35:43">
      <c r="AI4132" s="227"/>
      <c r="AJ4132" s="227"/>
      <c r="AK4132" s="227"/>
      <c r="AL4132" s="227"/>
      <c r="AM4132" s="225"/>
      <c r="AN4132" s="227"/>
      <c r="AO4132" s="227"/>
      <c r="AP4132" s="227"/>
      <c r="AQ4132" s="227"/>
    </row>
    <row r="4133" spans="35:43">
      <c r="AI4133" s="227"/>
      <c r="AJ4133" s="227"/>
      <c r="AK4133" s="227"/>
      <c r="AL4133" s="227"/>
      <c r="AM4133" s="225"/>
      <c r="AN4133" s="227"/>
      <c r="AO4133" s="227"/>
      <c r="AP4133" s="227"/>
      <c r="AQ4133" s="227"/>
    </row>
    <row r="4134" spans="35:43">
      <c r="AI4134" s="227"/>
      <c r="AJ4134" s="227"/>
      <c r="AK4134" s="227"/>
      <c r="AL4134" s="227"/>
      <c r="AM4134" s="225"/>
      <c r="AN4134" s="227"/>
      <c r="AO4134" s="227"/>
      <c r="AP4134" s="227"/>
      <c r="AQ4134" s="227"/>
    </row>
    <row r="4135" spans="35:43">
      <c r="AI4135" s="227"/>
      <c r="AJ4135" s="227"/>
      <c r="AK4135" s="227"/>
      <c r="AL4135" s="227"/>
      <c r="AM4135" s="225"/>
      <c r="AN4135" s="227"/>
      <c r="AO4135" s="227"/>
      <c r="AP4135" s="227"/>
      <c r="AQ4135" s="227"/>
    </row>
    <row r="4136" spans="35:43">
      <c r="AI4136" s="227"/>
      <c r="AJ4136" s="227"/>
      <c r="AK4136" s="227"/>
      <c r="AL4136" s="227"/>
      <c r="AM4136" s="225"/>
      <c r="AN4136" s="227"/>
      <c r="AO4136" s="227"/>
      <c r="AP4136" s="227"/>
      <c r="AQ4136" s="227"/>
    </row>
    <row r="4137" spans="35:43">
      <c r="AI4137" s="227"/>
      <c r="AJ4137" s="227"/>
      <c r="AK4137" s="227"/>
      <c r="AL4137" s="227"/>
      <c r="AM4137" s="225"/>
      <c r="AN4137" s="227"/>
      <c r="AO4137" s="227"/>
      <c r="AP4137" s="227"/>
      <c r="AQ4137" s="227"/>
    </row>
    <row r="4138" spans="35:43">
      <c r="AI4138" s="227"/>
      <c r="AJ4138" s="227"/>
      <c r="AK4138" s="227"/>
      <c r="AL4138" s="227"/>
      <c r="AM4138" s="225"/>
      <c r="AN4138" s="227"/>
      <c r="AO4138" s="227"/>
      <c r="AP4138" s="227"/>
      <c r="AQ4138" s="227"/>
    </row>
    <row r="4139" spans="35:43">
      <c r="AI4139" s="227"/>
      <c r="AJ4139" s="227"/>
      <c r="AK4139" s="227"/>
      <c r="AL4139" s="227"/>
      <c r="AM4139" s="225"/>
      <c r="AN4139" s="227"/>
      <c r="AO4139" s="227"/>
      <c r="AP4139" s="227"/>
      <c r="AQ4139" s="227"/>
    </row>
    <row r="4140" spans="35:43">
      <c r="AI4140" s="227"/>
      <c r="AJ4140" s="227"/>
      <c r="AK4140" s="227"/>
      <c r="AL4140" s="227"/>
      <c r="AM4140" s="225"/>
      <c r="AN4140" s="227"/>
      <c r="AO4140" s="227"/>
      <c r="AP4140" s="227"/>
      <c r="AQ4140" s="227"/>
    </row>
    <row r="4141" spans="35:43">
      <c r="AI4141" s="227"/>
      <c r="AJ4141" s="227"/>
      <c r="AK4141" s="227"/>
      <c r="AL4141" s="227"/>
      <c r="AM4141" s="225"/>
      <c r="AN4141" s="227"/>
      <c r="AO4141" s="227"/>
      <c r="AP4141" s="227"/>
      <c r="AQ4141" s="227"/>
    </row>
    <row r="4142" spans="35:43">
      <c r="AI4142" s="227"/>
      <c r="AJ4142" s="227"/>
      <c r="AK4142" s="227"/>
      <c r="AL4142" s="227"/>
      <c r="AM4142" s="225"/>
      <c r="AN4142" s="227"/>
      <c r="AO4142" s="227"/>
      <c r="AP4142" s="227"/>
      <c r="AQ4142" s="227"/>
    </row>
    <row r="4143" spans="35:43">
      <c r="AI4143" s="227"/>
      <c r="AJ4143" s="227"/>
      <c r="AK4143" s="227"/>
      <c r="AL4143" s="227"/>
      <c r="AM4143" s="225"/>
      <c r="AN4143" s="227"/>
      <c r="AO4143" s="227"/>
      <c r="AP4143" s="227"/>
      <c r="AQ4143" s="227"/>
    </row>
    <row r="4144" spans="35:43">
      <c r="AI4144" s="227"/>
      <c r="AJ4144" s="227"/>
      <c r="AK4144" s="227"/>
      <c r="AL4144" s="227"/>
      <c r="AM4144" s="225"/>
      <c r="AN4144" s="227"/>
      <c r="AO4144" s="227"/>
      <c r="AP4144" s="227"/>
      <c r="AQ4144" s="227"/>
    </row>
    <row r="4145" spans="35:43">
      <c r="AI4145" s="227"/>
      <c r="AJ4145" s="227"/>
      <c r="AK4145" s="227"/>
      <c r="AL4145" s="227"/>
      <c r="AM4145" s="225"/>
      <c r="AN4145" s="227"/>
      <c r="AO4145" s="227"/>
      <c r="AP4145" s="227"/>
      <c r="AQ4145" s="227"/>
    </row>
    <row r="4146" spans="35:43">
      <c r="AI4146" s="227"/>
      <c r="AJ4146" s="227"/>
      <c r="AK4146" s="227"/>
      <c r="AL4146" s="227"/>
      <c r="AM4146" s="225"/>
      <c r="AN4146" s="227"/>
      <c r="AO4146" s="227"/>
      <c r="AP4146" s="227"/>
      <c r="AQ4146" s="227"/>
    </row>
    <row r="4147" spans="35:43">
      <c r="AI4147" s="227"/>
      <c r="AJ4147" s="227"/>
      <c r="AK4147" s="227"/>
      <c r="AL4147" s="227"/>
      <c r="AM4147" s="225"/>
      <c r="AN4147" s="227"/>
      <c r="AO4147" s="227"/>
      <c r="AP4147" s="227"/>
      <c r="AQ4147" s="227"/>
    </row>
    <row r="4148" spans="35:43">
      <c r="AI4148" s="227"/>
      <c r="AJ4148" s="227"/>
      <c r="AK4148" s="227"/>
      <c r="AL4148" s="227"/>
      <c r="AM4148" s="225"/>
      <c r="AN4148" s="227"/>
      <c r="AO4148" s="227"/>
      <c r="AP4148" s="227"/>
      <c r="AQ4148" s="227"/>
    </row>
    <row r="4149" spans="35:43">
      <c r="AI4149" s="227"/>
      <c r="AJ4149" s="227"/>
      <c r="AK4149" s="227"/>
      <c r="AL4149" s="227"/>
      <c r="AM4149" s="225"/>
      <c r="AN4149" s="227"/>
      <c r="AO4149" s="227"/>
      <c r="AP4149" s="227"/>
      <c r="AQ4149" s="227"/>
    </row>
    <row r="4150" spans="35:43">
      <c r="AI4150" s="227"/>
      <c r="AJ4150" s="227"/>
      <c r="AK4150" s="227"/>
      <c r="AL4150" s="227"/>
      <c r="AM4150" s="225"/>
      <c r="AN4150" s="227"/>
      <c r="AO4150" s="227"/>
      <c r="AP4150" s="227"/>
      <c r="AQ4150" s="227"/>
    </row>
    <row r="4151" spans="35:43">
      <c r="AI4151" s="227"/>
      <c r="AJ4151" s="227"/>
      <c r="AK4151" s="227"/>
      <c r="AL4151" s="227"/>
      <c r="AM4151" s="225"/>
      <c r="AN4151" s="227"/>
      <c r="AO4151" s="227"/>
      <c r="AP4151" s="227"/>
      <c r="AQ4151" s="227"/>
    </row>
    <row r="4152" spans="35:43">
      <c r="AI4152" s="227"/>
      <c r="AJ4152" s="227"/>
      <c r="AK4152" s="227"/>
      <c r="AL4152" s="227"/>
      <c r="AM4152" s="225"/>
      <c r="AN4152" s="227"/>
      <c r="AO4152" s="227"/>
      <c r="AP4152" s="227"/>
      <c r="AQ4152" s="227"/>
    </row>
    <row r="4153" spans="35:43">
      <c r="AI4153" s="227"/>
      <c r="AJ4153" s="227"/>
      <c r="AK4153" s="227"/>
      <c r="AL4153" s="227"/>
      <c r="AM4153" s="225"/>
      <c r="AN4153" s="227"/>
      <c r="AO4153" s="227"/>
      <c r="AP4153" s="227"/>
      <c r="AQ4153" s="227"/>
    </row>
    <row r="4154" spans="35:43">
      <c r="AI4154" s="227"/>
      <c r="AJ4154" s="227"/>
      <c r="AK4154" s="227"/>
      <c r="AL4154" s="227"/>
      <c r="AM4154" s="225"/>
      <c r="AN4154" s="227"/>
      <c r="AO4154" s="227"/>
      <c r="AP4154" s="227"/>
      <c r="AQ4154" s="227"/>
    </row>
    <row r="4155" spans="35:43">
      <c r="AI4155" s="227"/>
      <c r="AJ4155" s="227"/>
      <c r="AK4155" s="227"/>
      <c r="AL4155" s="227"/>
      <c r="AM4155" s="225"/>
      <c r="AN4155" s="227"/>
      <c r="AO4155" s="227"/>
      <c r="AP4155" s="227"/>
      <c r="AQ4155" s="227"/>
    </row>
    <row r="4156" spans="35:43">
      <c r="AI4156" s="227"/>
      <c r="AJ4156" s="227"/>
      <c r="AK4156" s="227"/>
      <c r="AL4156" s="227"/>
      <c r="AM4156" s="225"/>
      <c r="AN4156" s="227"/>
      <c r="AO4156" s="227"/>
      <c r="AP4156" s="227"/>
      <c r="AQ4156" s="227"/>
    </row>
    <row r="4157" spans="35:43">
      <c r="AI4157" s="227"/>
      <c r="AJ4157" s="227"/>
      <c r="AK4157" s="227"/>
      <c r="AL4157" s="227"/>
      <c r="AM4157" s="225"/>
      <c r="AN4157" s="227"/>
      <c r="AO4157" s="227"/>
      <c r="AP4157" s="227"/>
      <c r="AQ4157" s="227"/>
    </row>
    <row r="4158" spans="35:43">
      <c r="AI4158" s="227"/>
      <c r="AJ4158" s="227"/>
      <c r="AK4158" s="227"/>
      <c r="AL4158" s="227"/>
      <c r="AM4158" s="225"/>
      <c r="AN4158" s="227"/>
      <c r="AO4158" s="227"/>
      <c r="AP4158" s="227"/>
      <c r="AQ4158" s="227"/>
    </row>
    <row r="4159" spans="35:43">
      <c r="AI4159" s="227"/>
      <c r="AJ4159" s="227"/>
      <c r="AK4159" s="227"/>
      <c r="AL4159" s="227"/>
      <c r="AM4159" s="225"/>
      <c r="AN4159" s="227"/>
      <c r="AO4159" s="227"/>
      <c r="AP4159" s="227"/>
      <c r="AQ4159" s="227"/>
    </row>
    <row r="4160" spans="35:43">
      <c r="AI4160" s="227"/>
      <c r="AJ4160" s="227"/>
      <c r="AK4160" s="227"/>
      <c r="AL4160" s="227"/>
      <c r="AM4160" s="225"/>
      <c r="AN4160" s="227"/>
      <c r="AO4160" s="227"/>
      <c r="AP4160" s="227"/>
      <c r="AQ4160" s="227"/>
    </row>
    <row r="4161" spans="35:43">
      <c r="AI4161" s="227"/>
      <c r="AJ4161" s="227"/>
      <c r="AK4161" s="227"/>
      <c r="AL4161" s="227"/>
      <c r="AM4161" s="225"/>
      <c r="AN4161" s="227"/>
      <c r="AO4161" s="227"/>
      <c r="AP4161" s="227"/>
      <c r="AQ4161" s="227"/>
    </row>
    <row r="4162" spans="35:43">
      <c r="AI4162" s="227"/>
      <c r="AJ4162" s="227"/>
      <c r="AK4162" s="227"/>
      <c r="AL4162" s="227"/>
      <c r="AM4162" s="225"/>
      <c r="AN4162" s="227"/>
      <c r="AO4162" s="227"/>
      <c r="AP4162" s="227"/>
      <c r="AQ4162" s="227"/>
    </row>
    <row r="4163" spans="35:43">
      <c r="AI4163" s="227"/>
      <c r="AJ4163" s="227"/>
      <c r="AK4163" s="227"/>
      <c r="AL4163" s="227"/>
      <c r="AM4163" s="225"/>
      <c r="AN4163" s="227"/>
      <c r="AO4163" s="227"/>
      <c r="AP4163" s="227"/>
      <c r="AQ4163" s="227"/>
    </row>
    <row r="4164" spans="35:43">
      <c r="AI4164" s="227"/>
      <c r="AJ4164" s="227"/>
      <c r="AK4164" s="227"/>
      <c r="AL4164" s="227"/>
      <c r="AM4164" s="225"/>
      <c r="AN4164" s="227"/>
      <c r="AO4164" s="227"/>
      <c r="AP4164" s="227"/>
      <c r="AQ4164" s="227"/>
    </row>
    <row r="4165" spans="35:43">
      <c r="AI4165" s="227"/>
      <c r="AJ4165" s="227"/>
      <c r="AK4165" s="227"/>
      <c r="AL4165" s="227"/>
      <c r="AM4165" s="225"/>
      <c r="AN4165" s="227"/>
      <c r="AO4165" s="227"/>
      <c r="AP4165" s="227"/>
      <c r="AQ4165" s="227"/>
    </row>
    <row r="4166" spans="35:43">
      <c r="AI4166" s="227"/>
      <c r="AJ4166" s="227"/>
      <c r="AK4166" s="227"/>
      <c r="AL4166" s="227"/>
      <c r="AM4166" s="225"/>
      <c r="AN4166" s="227"/>
      <c r="AO4166" s="227"/>
      <c r="AP4166" s="227"/>
      <c r="AQ4166" s="227"/>
    </row>
    <row r="4167" spans="35:43">
      <c r="AI4167" s="227"/>
      <c r="AJ4167" s="227"/>
      <c r="AK4167" s="227"/>
      <c r="AL4167" s="227"/>
      <c r="AM4167" s="225"/>
      <c r="AN4167" s="227"/>
      <c r="AO4167" s="227"/>
      <c r="AP4167" s="227"/>
      <c r="AQ4167" s="227"/>
    </row>
    <row r="4168" spans="35:43">
      <c r="AI4168" s="227"/>
      <c r="AJ4168" s="227"/>
      <c r="AK4168" s="227"/>
      <c r="AL4168" s="227"/>
      <c r="AM4168" s="225"/>
      <c r="AN4168" s="227"/>
      <c r="AO4168" s="227"/>
      <c r="AP4168" s="227"/>
      <c r="AQ4168" s="227"/>
    </row>
    <row r="4169" spans="35:43">
      <c r="AI4169" s="227"/>
      <c r="AJ4169" s="227"/>
      <c r="AK4169" s="227"/>
      <c r="AL4169" s="227"/>
      <c r="AM4169" s="225"/>
      <c r="AN4169" s="227"/>
      <c r="AO4169" s="227"/>
      <c r="AP4169" s="227"/>
      <c r="AQ4169" s="227"/>
    </row>
    <row r="4170" spans="35:43">
      <c r="AI4170" s="227"/>
      <c r="AJ4170" s="227"/>
      <c r="AK4170" s="227"/>
      <c r="AL4170" s="227"/>
      <c r="AM4170" s="225"/>
      <c r="AN4170" s="227"/>
      <c r="AO4170" s="227"/>
      <c r="AP4170" s="227"/>
      <c r="AQ4170" s="227"/>
    </row>
    <row r="4171" spans="35:43">
      <c r="AI4171" s="227"/>
      <c r="AJ4171" s="227"/>
      <c r="AK4171" s="227"/>
      <c r="AL4171" s="227"/>
      <c r="AM4171" s="225"/>
      <c r="AN4171" s="227"/>
      <c r="AO4171" s="227"/>
      <c r="AP4171" s="227"/>
      <c r="AQ4171" s="227"/>
    </row>
    <row r="4172" spans="35:43">
      <c r="AI4172" s="227"/>
      <c r="AJ4172" s="227"/>
      <c r="AK4172" s="227"/>
      <c r="AL4172" s="227"/>
      <c r="AM4172" s="225"/>
      <c r="AN4172" s="227"/>
      <c r="AO4172" s="227"/>
      <c r="AP4172" s="227"/>
      <c r="AQ4172" s="227"/>
    </row>
    <row r="4173" spans="35:43">
      <c r="AI4173" s="227"/>
      <c r="AJ4173" s="227"/>
      <c r="AK4173" s="227"/>
      <c r="AL4173" s="227"/>
      <c r="AM4173" s="225"/>
      <c r="AN4173" s="227"/>
      <c r="AO4173" s="227"/>
      <c r="AP4173" s="227"/>
      <c r="AQ4173" s="227"/>
    </row>
    <row r="4174" spans="35:43">
      <c r="AI4174" s="227"/>
      <c r="AJ4174" s="227"/>
      <c r="AK4174" s="227"/>
      <c r="AL4174" s="227"/>
      <c r="AM4174" s="225"/>
      <c r="AN4174" s="227"/>
      <c r="AO4174" s="227"/>
      <c r="AP4174" s="227"/>
      <c r="AQ4174" s="227"/>
    </row>
    <row r="4175" spans="35:43">
      <c r="AI4175" s="227"/>
      <c r="AJ4175" s="227"/>
      <c r="AK4175" s="227"/>
      <c r="AL4175" s="227"/>
      <c r="AM4175" s="225"/>
      <c r="AN4175" s="227"/>
      <c r="AO4175" s="227"/>
      <c r="AP4175" s="227"/>
      <c r="AQ4175" s="227"/>
    </row>
    <row r="4176" spans="35:43">
      <c r="AI4176" s="227"/>
      <c r="AJ4176" s="227"/>
      <c r="AK4176" s="227"/>
      <c r="AL4176" s="227"/>
      <c r="AM4176" s="225"/>
      <c r="AN4176" s="227"/>
      <c r="AO4176" s="227"/>
      <c r="AP4176" s="227"/>
      <c r="AQ4176" s="227"/>
    </row>
    <row r="4177" spans="35:43">
      <c r="AI4177" s="227"/>
      <c r="AJ4177" s="227"/>
      <c r="AK4177" s="227"/>
      <c r="AL4177" s="227"/>
      <c r="AM4177" s="225"/>
      <c r="AN4177" s="227"/>
      <c r="AO4177" s="227"/>
      <c r="AP4177" s="227"/>
      <c r="AQ4177" s="227"/>
    </row>
    <row r="4178" spans="35:43">
      <c r="AI4178" s="227"/>
      <c r="AJ4178" s="227"/>
      <c r="AK4178" s="227"/>
      <c r="AL4178" s="227"/>
      <c r="AM4178" s="225"/>
      <c r="AN4178" s="227"/>
      <c r="AO4178" s="227"/>
      <c r="AP4178" s="227"/>
      <c r="AQ4178" s="227"/>
    </row>
    <row r="4179" spans="35:43">
      <c r="AI4179" s="227"/>
      <c r="AJ4179" s="227"/>
      <c r="AK4179" s="227"/>
      <c r="AL4179" s="227"/>
      <c r="AM4179" s="225"/>
      <c r="AN4179" s="227"/>
      <c r="AO4179" s="227"/>
      <c r="AP4179" s="227"/>
      <c r="AQ4179" s="227"/>
    </row>
    <row r="4180" spans="35:43">
      <c r="AI4180" s="227"/>
      <c r="AJ4180" s="227"/>
      <c r="AK4180" s="227"/>
      <c r="AL4180" s="227"/>
      <c r="AM4180" s="225"/>
      <c r="AN4180" s="227"/>
      <c r="AO4180" s="227"/>
      <c r="AP4180" s="227"/>
      <c r="AQ4180" s="227"/>
    </row>
    <row r="4181" spans="35:43">
      <c r="AI4181" s="227"/>
      <c r="AJ4181" s="227"/>
      <c r="AK4181" s="227"/>
      <c r="AL4181" s="227"/>
      <c r="AM4181" s="225"/>
      <c r="AN4181" s="227"/>
      <c r="AO4181" s="227"/>
      <c r="AP4181" s="227"/>
      <c r="AQ4181" s="227"/>
    </row>
    <row r="4182" spans="35:43">
      <c r="AI4182" s="227"/>
      <c r="AJ4182" s="227"/>
      <c r="AK4182" s="227"/>
      <c r="AL4182" s="227"/>
      <c r="AM4182" s="225"/>
      <c r="AN4182" s="227"/>
      <c r="AO4182" s="227"/>
      <c r="AP4182" s="227"/>
      <c r="AQ4182" s="227"/>
    </row>
    <row r="4183" spans="35:43">
      <c r="AI4183" s="227"/>
      <c r="AJ4183" s="227"/>
      <c r="AK4183" s="227"/>
      <c r="AL4183" s="227"/>
      <c r="AM4183" s="225"/>
      <c r="AN4183" s="227"/>
      <c r="AO4183" s="227"/>
      <c r="AP4183" s="227"/>
      <c r="AQ4183" s="227"/>
    </row>
    <row r="4184" spans="35:43">
      <c r="AI4184" s="227"/>
      <c r="AJ4184" s="227"/>
      <c r="AK4184" s="227"/>
      <c r="AL4184" s="227"/>
      <c r="AM4184" s="225"/>
      <c r="AN4184" s="227"/>
      <c r="AO4184" s="227"/>
      <c r="AP4184" s="227"/>
      <c r="AQ4184" s="227"/>
    </row>
    <row r="4185" spans="35:43">
      <c r="AI4185" s="227"/>
      <c r="AJ4185" s="227"/>
      <c r="AK4185" s="227"/>
      <c r="AL4185" s="227"/>
      <c r="AM4185" s="225"/>
      <c r="AN4185" s="227"/>
      <c r="AO4185" s="227"/>
      <c r="AP4185" s="227"/>
      <c r="AQ4185" s="227"/>
    </row>
    <row r="4186" spans="35:43">
      <c r="AI4186" s="227"/>
      <c r="AJ4186" s="227"/>
      <c r="AK4186" s="227"/>
      <c r="AL4186" s="227"/>
      <c r="AM4186" s="225"/>
      <c r="AN4186" s="227"/>
      <c r="AO4186" s="227"/>
      <c r="AP4186" s="227"/>
      <c r="AQ4186" s="227"/>
    </row>
    <row r="4187" spans="35:43">
      <c r="AI4187" s="227"/>
      <c r="AJ4187" s="227"/>
      <c r="AK4187" s="227"/>
      <c r="AL4187" s="227"/>
      <c r="AM4187" s="225"/>
      <c r="AN4187" s="227"/>
      <c r="AO4187" s="227"/>
      <c r="AP4187" s="227"/>
      <c r="AQ4187" s="227"/>
    </row>
    <row r="4188" spans="35:43">
      <c r="AI4188" s="227"/>
      <c r="AJ4188" s="227"/>
      <c r="AK4188" s="227"/>
      <c r="AL4188" s="227"/>
      <c r="AM4188" s="225"/>
      <c r="AN4188" s="227"/>
      <c r="AO4188" s="227"/>
      <c r="AP4188" s="227"/>
      <c r="AQ4188" s="227"/>
    </row>
    <row r="4189" spans="35:43">
      <c r="AI4189" s="227"/>
      <c r="AJ4189" s="227"/>
      <c r="AK4189" s="227"/>
      <c r="AL4189" s="227"/>
      <c r="AM4189" s="225"/>
      <c r="AN4189" s="227"/>
      <c r="AO4189" s="227"/>
      <c r="AP4189" s="227"/>
      <c r="AQ4189" s="227"/>
    </row>
    <row r="4190" spans="35:43">
      <c r="AI4190" s="227"/>
      <c r="AJ4190" s="227"/>
      <c r="AK4190" s="227"/>
      <c r="AL4190" s="227"/>
      <c r="AM4190" s="225"/>
      <c r="AN4190" s="227"/>
      <c r="AO4190" s="227"/>
      <c r="AP4190" s="227"/>
      <c r="AQ4190" s="227"/>
    </row>
    <row r="4191" spans="35:43">
      <c r="AI4191" s="227"/>
      <c r="AJ4191" s="227"/>
      <c r="AK4191" s="227"/>
      <c r="AL4191" s="227"/>
      <c r="AM4191" s="225"/>
      <c r="AN4191" s="227"/>
      <c r="AO4191" s="227"/>
      <c r="AP4191" s="227"/>
      <c r="AQ4191" s="227"/>
    </row>
    <row r="4192" spans="35:43">
      <c r="AI4192" s="227"/>
      <c r="AJ4192" s="227"/>
      <c r="AK4192" s="227"/>
      <c r="AL4192" s="227"/>
      <c r="AM4192" s="225"/>
      <c r="AN4192" s="227"/>
      <c r="AO4192" s="227"/>
      <c r="AP4192" s="227"/>
      <c r="AQ4192" s="227"/>
    </row>
    <row r="4193" spans="35:43">
      <c r="AI4193" s="227"/>
      <c r="AJ4193" s="227"/>
      <c r="AK4193" s="227"/>
      <c r="AL4193" s="227"/>
      <c r="AM4193" s="225"/>
      <c r="AN4193" s="227"/>
      <c r="AO4193" s="227"/>
      <c r="AP4193" s="227"/>
      <c r="AQ4193" s="227"/>
    </row>
    <row r="4194" spans="35:43">
      <c r="AI4194" s="227"/>
      <c r="AJ4194" s="227"/>
      <c r="AK4194" s="227"/>
      <c r="AL4194" s="227"/>
      <c r="AM4194" s="225"/>
      <c r="AN4194" s="227"/>
      <c r="AO4194" s="227"/>
      <c r="AP4194" s="227"/>
      <c r="AQ4194" s="227"/>
    </row>
    <row r="4195" spans="35:43">
      <c r="AI4195" s="227"/>
      <c r="AJ4195" s="227"/>
      <c r="AK4195" s="227"/>
      <c r="AL4195" s="227"/>
      <c r="AM4195" s="225"/>
      <c r="AN4195" s="227"/>
      <c r="AO4195" s="227"/>
      <c r="AP4195" s="227"/>
      <c r="AQ4195" s="227"/>
    </row>
    <row r="4196" spans="35:43">
      <c r="AI4196" s="227"/>
      <c r="AJ4196" s="227"/>
      <c r="AK4196" s="227"/>
      <c r="AL4196" s="227"/>
      <c r="AM4196" s="225"/>
      <c r="AN4196" s="227"/>
      <c r="AO4196" s="227"/>
      <c r="AP4196" s="227"/>
      <c r="AQ4196" s="227"/>
    </row>
    <row r="4197" spans="35:43">
      <c r="AI4197" s="227"/>
      <c r="AJ4197" s="227"/>
      <c r="AK4197" s="227"/>
      <c r="AL4197" s="227"/>
      <c r="AM4197" s="225"/>
      <c r="AN4197" s="227"/>
      <c r="AO4197" s="227"/>
      <c r="AP4197" s="227"/>
      <c r="AQ4197" s="227"/>
    </row>
    <row r="4198" spans="35:43">
      <c r="AI4198" s="227"/>
      <c r="AJ4198" s="227"/>
      <c r="AK4198" s="227"/>
      <c r="AL4198" s="227"/>
      <c r="AM4198" s="225"/>
      <c r="AN4198" s="227"/>
      <c r="AO4198" s="227"/>
      <c r="AP4198" s="227"/>
      <c r="AQ4198" s="227"/>
    </row>
    <row r="4199" spans="35:43">
      <c r="AI4199" s="227"/>
      <c r="AJ4199" s="227"/>
      <c r="AK4199" s="227"/>
      <c r="AL4199" s="227"/>
      <c r="AM4199" s="225"/>
      <c r="AN4199" s="227"/>
      <c r="AO4199" s="227"/>
      <c r="AP4199" s="227"/>
      <c r="AQ4199" s="227"/>
    </row>
    <row r="4200" spans="35:43">
      <c r="AI4200" s="227"/>
      <c r="AJ4200" s="227"/>
      <c r="AK4200" s="227"/>
      <c r="AL4200" s="227"/>
      <c r="AM4200" s="225"/>
      <c r="AN4200" s="227"/>
      <c r="AO4200" s="227"/>
      <c r="AP4200" s="227"/>
      <c r="AQ4200" s="227"/>
    </row>
    <row r="4201" spans="35:43">
      <c r="AI4201" s="227"/>
      <c r="AJ4201" s="227"/>
      <c r="AK4201" s="227"/>
      <c r="AL4201" s="227"/>
      <c r="AM4201" s="225"/>
      <c r="AN4201" s="227"/>
      <c r="AO4201" s="227"/>
      <c r="AP4201" s="227"/>
      <c r="AQ4201" s="227"/>
    </row>
    <row r="4202" spans="35:43">
      <c r="AI4202" s="227"/>
      <c r="AJ4202" s="227"/>
      <c r="AK4202" s="227"/>
      <c r="AL4202" s="227"/>
      <c r="AM4202" s="225"/>
      <c r="AN4202" s="227"/>
      <c r="AO4202" s="227"/>
      <c r="AP4202" s="227"/>
      <c r="AQ4202" s="227"/>
    </row>
    <row r="4203" spans="35:43">
      <c r="AI4203" s="227"/>
      <c r="AJ4203" s="227"/>
      <c r="AK4203" s="227"/>
      <c r="AL4203" s="227"/>
      <c r="AM4203" s="225"/>
      <c r="AN4203" s="227"/>
      <c r="AO4203" s="227"/>
      <c r="AP4203" s="227"/>
      <c r="AQ4203" s="227"/>
    </row>
    <row r="4204" spans="35:43">
      <c r="AI4204" s="227"/>
      <c r="AJ4204" s="227"/>
      <c r="AK4204" s="227"/>
      <c r="AL4204" s="227"/>
      <c r="AM4204" s="225"/>
      <c r="AN4204" s="227"/>
      <c r="AO4204" s="227"/>
      <c r="AP4204" s="227"/>
      <c r="AQ4204" s="227"/>
    </row>
    <row r="4205" spans="35:43">
      <c r="AI4205" s="227"/>
      <c r="AJ4205" s="227"/>
      <c r="AK4205" s="227"/>
      <c r="AL4205" s="227"/>
      <c r="AM4205" s="225"/>
      <c r="AN4205" s="227"/>
      <c r="AO4205" s="227"/>
      <c r="AP4205" s="227"/>
      <c r="AQ4205" s="227"/>
    </row>
    <row r="4206" spans="35:43">
      <c r="AI4206" s="227"/>
      <c r="AJ4206" s="227"/>
      <c r="AK4206" s="227"/>
      <c r="AL4206" s="227"/>
      <c r="AM4206" s="225"/>
      <c r="AN4206" s="227"/>
      <c r="AO4206" s="227"/>
      <c r="AP4206" s="227"/>
      <c r="AQ4206" s="227"/>
    </row>
    <row r="4207" spans="35:43">
      <c r="AI4207" s="227"/>
      <c r="AJ4207" s="227"/>
      <c r="AK4207" s="227"/>
      <c r="AL4207" s="227"/>
      <c r="AM4207" s="225"/>
      <c r="AN4207" s="227"/>
      <c r="AO4207" s="227"/>
      <c r="AP4207" s="227"/>
      <c r="AQ4207" s="227"/>
    </row>
    <row r="4208" spans="35:43">
      <c r="AI4208" s="227"/>
      <c r="AJ4208" s="227"/>
      <c r="AK4208" s="227"/>
      <c r="AL4208" s="227"/>
      <c r="AM4208" s="225"/>
      <c r="AN4208" s="227"/>
      <c r="AO4208" s="227"/>
      <c r="AP4208" s="227"/>
      <c r="AQ4208" s="227"/>
    </row>
    <row r="4209" spans="35:43">
      <c r="AI4209" s="227"/>
      <c r="AJ4209" s="227"/>
      <c r="AK4209" s="227"/>
      <c r="AL4209" s="227"/>
      <c r="AM4209" s="225"/>
      <c r="AN4209" s="227"/>
      <c r="AO4209" s="227"/>
      <c r="AP4209" s="227"/>
      <c r="AQ4209" s="227"/>
    </row>
    <row r="4210" spans="35:43">
      <c r="AI4210" s="227"/>
      <c r="AJ4210" s="227"/>
      <c r="AK4210" s="227"/>
      <c r="AL4210" s="227"/>
      <c r="AM4210" s="225"/>
      <c r="AN4210" s="227"/>
      <c r="AO4210" s="227"/>
      <c r="AP4210" s="227"/>
      <c r="AQ4210" s="227"/>
    </row>
    <row r="4211" spans="35:43">
      <c r="AI4211" s="227"/>
      <c r="AJ4211" s="227"/>
      <c r="AK4211" s="227"/>
      <c r="AL4211" s="227"/>
      <c r="AM4211" s="225"/>
      <c r="AN4211" s="227"/>
      <c r="AO4211" s="227"/>
      <c r="AP4211" s="227"/>
      <c r="AQ4211" s="227"/>
    </row>
    <row r="4212" spans="35:43">
      <c r="AI4212" s="227"/>
      <c r="AJ4212" s="227"/>
      <c r="AK4212" s="227"/>
      <c r="AL4212" s="227"/>
      <c r="AM4212" s="225"/>
      <c r="AN4212" s="227"/>
      <c r="AO4212" s="227"/>
      <c r="AP4212" s="227"/>
      <c r="AQ4212" s="227"/>
    </row>
    <row r="4213" spans="35:43">
      <c r="AI4213" s="227"/>
      <c r="AJ4213" s="227"/>
      <c r="AK4213" s="227"/>
      <c r="AL4213" s="227"/>
      <c r="AM4213" s="225"/>
      <c r="AN4213" s="227"/>
      <c r="AO4213" s="227"/>
      <c r="AP4213" s="227"/>
      <c r="AQ4213" s="227"/>
    </row>
    <row r="4214" spans="35:43">
      <c r="AI4214" s="227"/>
      <c r="AJ4214" s="227"/>
      <c r="AK4214" s="227"/>
      <c r="AL4214" s="227"/>
      <c r="AM4214" s="225"/>
      <c r="AN4214" s="227"/>
      <c r="AO4214" s="227"/>
      <c r="AP4214" s="227"/>
      <c r="AQ4214" s="227"/>
    </row>
    <row r="4215" spans="35:43">
      <c r="AI4215" s="227"/>
      <c r="AJ4215" s="227"/>
      <c r="AK4215" s="227"/>
      <c r="AL4215" s="227"/>
      <c r="AM4215" s="225"/>
      <c r="AN4215" s="227"/>
      <c r="AO4215" s="227"/>
      <c r="AP4215" s="227"/>
      <c r="AQ4215" s="227"/>
    </row>
    <row r="4216" spans="35:43">
      <c r="AI4216" s="227"/>
      <c r="AJ4216" s="227"/>
      <c r="AK4216" s="227"/>
      <c r="AL4216" s="227"/>
      <c r="AM4216" s="225"/>
      <c r="AN4216" s="227"/>
      <c r="AO4216" s="227"/>
      <c r="AP4216" s="227"/>
      <c r="AQ4216" s="227"/>
    </row>
    <row r="4217" spans="35:43">
      <c r="AI4217" s="227"/>
      <c r="AJ4217" s="227"/>
      <c r="AK4217" s="227"/>
      <c r="AL4217" s="227"/>
      <c r="AM4217" s="225"/>
      <c r="AN4217" s="227"/>
      <c r="AO4217" s="227"/>
      <c r="AP4217" s="227"/>
      <c r="AQ4217" s="227"/>
    </row>
    <row r="4218" spans="35:43">
      <c r="AI4218" s="227"/>
      <c r="AJ4218" s="227"/>
      <c r="AK4218" s="227"/>
      <c r="AL4218" s="227"/>
      <c r="AM4218" s="225"/>
      <c r="AN4218" s="227"/>
      <c r="AO4218" s="227"/>
      <c r="AP4218" s="227"/>
      <c r="AQ4218" s="227"/>
    </row>
    <row r="4219" spans="35:43">
      <c r="AI4219" s="227"/>
      <c r="AJ4219" s="227"/>
      <c r="AK4219" s="227"/>
      <c r="AL4219" s="227"/>
      <c r="AM4219" s="225"/>
      <c r="AN4219" s="227"/>
      <c r="AO4219" s="227"/>
      <c r="AP4219" s="227"/>
      <c r="AQ4219" s="227"/>
    </row>
    <row r="4220" spans="35:43">
      <c r="AI4220" s="227"/>
      <c r="AJ4220" s="227"/>
      <c r="AK4220" s="227"/>
      <c r="AL4220" s="227"/>
      <c r="AM4220" s="225"/>
      <c r="AN4220" s="227"/>
      <c r="AO4220" s="227"/>
      <c r="AP4220" s="227"/>
      <c r="AQ4220" s="227"/>
    </row>
    <row r="4221" spans="35:43">
      <c r="AI4221" s="227"/>
      <c r="AJ4221" s="227"/>
      <c r="AK4221" s="227"/>
      <c r="AL4221" s="227"/>
      <c r="AM4221" s="225"/>
      <c r="AN4221" s="227"/>
      <c r="AO4221" s="227"/>
      <c r="AP4221" s="227"/>
      <c r="AQ4221" s="227"/>
    </row>
    <row r="4222" spans="35:43">
      <c r="AI4222" s="227"/>
      <c r="AJ4222" s="227"/>
      <c r="AK4222" s="227"/>
      <c r="AL4222" s="227"/>
      <c r="AM4222" s="225"/>
      <c r="AN4222" s="227"/>
      <c r="AO4222" s="227"/>
      <c r="AP4222" s="227"/>
      <c r="AQ4222" s="227"/>
    </row>
    <row r="4223" spans="35:43">
      <c r="AI4223" s="227"/>
      <c r="AJ4223" s="227"/>
      <c r="AK4223" s="227"/>
      <c r="AL4223" s="227"/>
      <c r="AM4223" s="225"/>
      <c r="AN4223" s="227"/>
      <c r="AO4223" s="227"/>
      <c r="AP4223" s="227"/>
      <c r="AQ4223" s="227"/>
    </row>
    <row r="4224" spans="35:43">
      <c r="AI4224" s="227"/>
      <c r="AJ4224" s="227"/>
      <c r="AK4224" s="227"/>
      <c r="AL4224" s="227"/>
      <c r="AM4224" s="225"/>
      <c r="AN4224" s="227"/>
      <c r="AO4224" s="227"/>
      <c r="AP4224" s="227"/>
      <c r="AQ4224" s="227"/>
    </row>
    <row r="4225" spans="35:43">
      <c r="AI4225" s="227"/>
      <c r="AJ4225" s="227"/>
      <c r="AK4225" s="227"/>
      <c r="AL4225" s="227"/>
      <c r="AM4225" s="225"/>
      <c r="AN4225" s="227"/>
      <c r="AO4225" s="227"/>
      <c r="AP4225" s="227"/>
      <c r="AQ4225" s="227"/>
    </row>
    <row r="4226" spans="35:43">
      <c r="AI4226" s="227"/>
      <c r="AJ4226" s="227"/>
      <c r="AK4226" s="227"/>
      <c r="AL4226" s="227"/>
      <c r="AM4226" s="225"/>
      <c r="AN4226" s="227"/>
      <c r="AO4226" s="227"/>
      <c r="AP4226" s="227"/>
      <c r="AQ4226" s="227"/>
    </row>
    <row r="4227" spans="35:43">
      <c r="AI4227" s="227"/>
      <c r="AJ4227" s="227"/>
      <c r="AK4227" s="227"/>
      <c r="AL4227" s="227"/>
      <c r="AM4227" s="225"/>
      <c r="AN4227" s="227"/>
      <c r="AO4227" s="227"/>
      <c r="AP4227" s="227"/>
      <c r="AQ4227" s="227"/>
    </row>
    <row r="4228" spans="35:43">
      <c r="AI4228" s="227"/>
      <c r="AJ4228" s="227"/>
      <c r="AK4228" s="227"/>
      <c r="AL4228" s="227"/>
      <c r="AM4228" s="225"/>
      <c r="AN4228" s="227"/>
      <c r="AO4228" s="227"/>
      <c r="AP4228" s="227"/>
      <c r="AQ4228" s="227"/>
    </row>
    <row r="4229" spans="35:43">
      <c r="AI4229" s="227"/>
      <c r="AJ4229" s="227"/>
      <c r="AK4229" s="227"/>
      <c r="AL4229" s="227"/>
      <c r="AM4229" s="225"/>
      <c r="AN4229" s="227"/>
      <c r="AO4229" s="227"/>
      <c r="AP4229" s="227"/>
      <c r="AQ4229" s="227"/>
    </row>
    <row r="4230" spans="35:43">
      <c r="AI4230" s="227"/>
      <c r="AJ4230" s="227"/>
      <c r="AK4230" s="227"/>
      <c r="AL4230" s="227"/>
      <c r="AM4230" s="225"/>
      <c r="AN4230" s="227"/>
      <c r="AO4230" s="227"/>
      <c r="AP4230" s="227"/>
      <c r="AQ4230" s="227"/>
    </row>
    <row r="4231" spans="35:43">
      <c r="AI4231" s="227"/>
      <c r="AJ4231" s="227"/>
      <c r="AK4231" s="227"/>
      <c r="AL4231" s="227"/>
      <c r="AM4231" s="225"/>
      <c r="AN4231" s="227"/>
      <c r="AO4231" s="227"/>
      <c r="AP4231" s="227"/>
      <c r="AQ4231" s="227"/>
    </row>
    <row r="4232" spans="35:43">
      <c r="AI4232" s="227"/>
      <c r="AJ4232" s="227"/>
      <c r="AK4232" s="227"/>
      <c r="AL4232" s="227"/>
      <c r="AM4232" s="225"/>
      <c r="AN4232" s="227"/>
      <c r="AO4232" s="227"/>
      <c r="AP4232" s="227"/>
      <c r="AQ4232" s="227"/>
    </row>
    <row r="4233" spans="35:43">
      <c r="AI4233" s="227"/>
      <c r="AJ4233" s="227"/>
      <c r="AK4233" s="227"/>
      <c r="AL4233" s="227"/>
      <c r="AM4233" s="225"/>
      <c r="AN4233" s="227"/>
      <c r="AO4233" s="227"/>
      <c r="AP4233" s="227"/>
      <c r="AQ4233" s="227"/>
    </row>
    <row r="4234" spans="35:43">
      <c r="AI4234" s="227"/>
      <c r="AJ4234" s="227"/>
      <c r="AK4234" s="227"/>
      <c r="AL4234" s="227"/>
      <c r="AM4234" s="225"/>
      <c r="AN4234" s="227"/>
      <c r="AO4234" s="227"/>
      <c r="AP4234" s="227"/>
      <c r="AQ4234" s="227"/>
    </row>
    <row r="4235" spans="35:43">
      <c r="AI4235" s="227"/>
      <c r="AJ4235" s="227"/>
      <c r="AK4235" s="227"/>
      <c r="AL4235" s="227"/>
      <c r="AM4235" s="225"/>
      <c r="AN4235" s="227"/>
      <c r="AO4235" s="227"/>
      <c r="AP4235" s="227"/>
      <c r="AQ4235" s="227"/>
    </row>
    <row r="4236" spans="35:43">
      <c r="AI4236" s="227"/>
      <c r="AJ4236" s="227"/>
      <c r="AK4236" s="227"/>
      <c r="AL4236" s="227"/>
      <c r="AM4236" s="225"/>
      <c r="AN4236" s="227"/>
      <c r="AO4236" s="227"/>
      <c r="AP4236" s="227"/>
      <c r="AQ4236" s="227"/>
    </row>
    <row r="4237" spans="35:43">
      <c r="AI4237" s="227"/>
      <c r="AJ4237" s="227"/>
      <c r="AK4237" s="227"/>
      <c r="AL4237" s="227"/>
      <c r="AM4237" s="225"/>
      <c r="AN4237" s="227"/>
      <c r="AO4237" s="227"/>
      <c r="AP4237" s="227"/>
      <c r="AQ4237" s="227"/>
    </row>
    <row r="4238" spans="35:43">
      <c r="AI4238" s="227"/>
      <c r="AJ4238" s="227"/>
      <c r="AK4238" s="227"/>
      <c r="AL4238" s="227"/>
      <c r="AM4238" s="225"/>
      <c r="AN4238" s="227"/>
      <c r="AO4238" s="227"/>
      <c r="AP4238" s="227"/>
      <c r="AQ4238" s="227"/>
    </row>
    <row r="4239" spans="35:43">
      <c r="AI4239" s="227"/>
      <c r="AJ4239" s="227"/>
      <c r="AK4239" s="227"/>
      <c r="AL4239" s="227"/>
      <c r="AM4239" s="225"/>
      <c r="AN4239" s="227"/>
      <c r="AO4239" s="227"/>
      <c r="AP4239" s="227"/>
      <c r="AQ4239" s="227"/>
    </row>
    <row r="4240" spans="35:43">
      <c r="AI4240" s="227"/>
      <c r="AJ4240" s="227"/>
      <c r="AK4240" s="227"/>
      <c r="AL4240" s="227"/>
      <c r="AM4240" s="225"/>
      <c r="AN4240" s="227"/>
      <c r="AO4240" s="227"/>
      <c r="AP4240" s="227"/>
      <c r="AQ4240" s="227"/>
    </row>
    <row r="4241" spans="35:43">
      <c r="AI4241" s="227"/>
      <c r="AJ4241" s="227"/>
      <c r="AK4241" s="227"/>
      <c r="AL4241" s="227"/>
      <c r="AM4241" s="225"/>
      <c r="AN4241" s="227"/>
      <c r="AO4241" s="227"/>
      <c r="AP4241" s="227"/>
      <c r="AQ4241" s="227"/>
    </row>
    <row r="4242" spans="35:43">
      <c r="AI4242" s="227"/>
      <c r="AJ4242" s="227"/>
      <c r="AK4242" s="227"/>
      <c r="AL4242" s="227"/>
      <c r="AM4242" s="225"/>
      <c r="AN4242" s="227"/>
      <c r="AO4242" s="227"/>
      <c r="AP4242" s="227"/>
      <c r="AQ4242" s="227"/>
    </row>
    <row r="4243" spans="35:43">
      <c r="AI4243" s="227"/>
      <c r="AJ4243" s="227"/>
      <c r="AK4243" s="227"/>
      <c r="AL4243" s="227"/>
      <c r="AM4243" s="225"/>
      <c r="AN4243" s="227"/>
      <c r="AO4243" s="227"/>
      <c r="AP4243" s="227"/>
      <c r="AQ4243" s="227"/>
    </row>
    <row r="4244" spans="35:43">
      <c r="AI4244" s="227"/>
      <c r="AJ4244" s="227"/>
      <c r="AK4244" s="227"/>
      <c r="AL4244" s="227"/>
      <c r="AM4244" s="225"/>
      <c r="AN4244" s="227"/>
      <c r="AO4244" s="227"/>
      <c r="AP4244" s="227"/>
      <c r="AQ4244" s="227"/>
    </row>
    <row r="4245" spans="35:43">
      <c r="AI4245" s="227"/>
      <c r="AJ4245" s="227"/>
      <c r="AK4245" s="227"/>
      <c r="AL4245" s="227"/>
      <c r="AM4245" s="225"/>
      <c r="AN4245" s="227"/>
      <c r="AO4245" s="227"/>
      <c r="AP4245" s="227"/>
      <c r="AQ4245" s="227"/>
    </row>
    <row r="4246" spans="35:43">
      <c r="AI4246" s="227"/>
      <c r="AJ4246" s="227"/>
      <c r="AK4246" s="227"/>
      <c r="AL4246" s="227"/>
      <c r="AM4246" s="225"/>
      <c r="AN4246" s="227"/>
      <c r="AO4246" s="227"/>
      <c r="AP4246" s="227"/>
      <c r="AQ4246" s="227"/>
    </row>
    <row r="4247" spans="35:43">
      <c r="AI4247" s="227"/>
      <c r="AJ4247" s="227"/>
      <c r="AK4247" s="227"/>
      <c r="AL4247" s="227"/>
      <c r="AM4247" s="225"/>
      <c r="AN4247" s="227"/>
      <c r="AO4247" s="227"/>
      <c r="AP4247" s="227"/>
      <c r="AQ4247" s="227"/>
    </row>
    <row r="4248" spans="35:43">
      <c r="AI4248" s="227"/>
      <c r="AJ4248" s="227"/>
      <c r="AK4248" s="227"/>
      <c r="AL4248" s="227"/>
      <c r="AM4248" s="225"/>
      <c r="AN4248" s="227"/>
      <c r="AO4248" s="227"/>
      <c r="AP4248" s="227"/>
      <c r="AQ4248" s="227"/>
    </row>
    <row r="4249" spans="35:43">
      <c r="AI4249" s="227"/>
      <c r="AJ4249" s="227"/>
      <c r="AK4249" s="227"/>
      <c r="AL4249" s="227"/>
      <c r="AM4249" s="225"/>
      <c r="AN4249" s="227"/>
      <c r="AO4249" s="227"/>
      <c r="AP4249" s="227"/>
      <c r="AQ4249" s="227"/>
    </row>
    <row r="4250" spans="35:43">
      <c r="AI4250" s="227"/>
      <c r="AJ4250" s="227"/>
      <c r="AK4250" s="227"/>
      <c r="AL4250" s="227"/>
      <c r="AM4250" s="225"/>
      <c r="AN4250" s="227"/>
      <c r="AO4250" s="227"/>
      <c r="AP4250" s="227"/>
      <c r="AQ4250" s="227"/>
    </row>
    <row r="4251" spans="35:43">
      <c r="AI4251" s="227"/>
      <c r="AJ4251" s="227"/>
      <c r="AK4251" s="227"/>
      <c r="AL4251" s="227"/>
      <c r="AM4251" s="225"/>
      <c r="AN4251" s="227"/>
      <c r="AO4251" s="227"/>
      <c r="AP4251" s="227"/>
      <c r="AQ4251" s="227"/>
    </row>
    <row r="4252" spans="35:43">
      <c r="AI4252" s="227"/>
      <c r="AJ4252" s="227"/>
      <c r="AK4252" s="227"/>
      <c r="AL4252" s="227"/>
      <c r="AM4252" s="225"/>
      <c r="AN4252" s="227"/>
      <c r="AO4252" s="227"/>
      <c r="AP4252" s="227"/>
      <c r="AQ4252" s="227"/>
    </row>
    <row r="4253" spans="35:43">
      <c r="AI4253" s="227"/>
      <c r="AJ4253" s="227"/>
      <c r="AK4253" s="227"/>
      <c r="AL4253" s="227"/>
      <c r="AM4253" s="225"/>
      <c r="AN4253" s="227"/>
      <c r="AO4253" s="227"/>
      <c r="AP4253" s="227"/>
      <c r="AQ4253" s="227"/>
    </row>
    <row r="4254" spans="35:43">
      <c r="AI4254" s="227"/>
      <c r="AJ4254" s="227"/>
      <c r="AK4254" s="227"/>
      <c r="AL4254" s="227"/>
      <c r="AM4254" s="225"/>
      <c r="AN4254" s="227"/>
      <c r="AO4254" s="227"/>
      <c r="AP4254" s="227"/>
      <c r="AQ4254" s="227"/>
    </row>
    <row r="4255" spans="35:43">
      <c r="AI4255" s="227"/>
      <c r="AJ4255" s="227"/>
      <c r="AK4255" s="227"/>
      <c r="AL4255" s="227"/>
      <c r="AM4255" s="225"/>
      <c r="AN4255" s="227"/>
      <c r="AO4255" s="227"/>
      <c r="AP4255" s="227"/>
      <c r="AQ4255" s="227"/>
    </row>
    <row r="4256" spans="35:43">
      <c r="AI4256" s="227"/>
      <c r="AJ4256" s="227"/>
      <c r="AK4256" s="227"/>
      <c r="AL4256" s="227"/>
      <c r="AM4256" s="225"/>
      <c r="AN4256" s="227"/>
      <c r="AO4256" s="227"/>
      <c r="AP4256" s="227"/>
      <c r="AQ4256" s="227"/>
    </row>
    <row r="4257" spans="35:43">
      <c r="AI4257" s="227"/>
      <c r="AJ4257" s="227"/>
      <c r="AK4257" s="227"/>
      <c r="AL4257" s="227"/>
      <c r="AM4257" s="225"/>
      <c r="AN4257" s="227"/>
      <c r="AO4257" s="227"/>
      <c r="AP4257" s="227"/>
      <c r="AQ4257" s="227"/>
    </row>
    <row r="4258" spans="35:43">
      <c r="AI4258" s="227"/>
      <c r="AJ4258" s="227"/>
      <c r="AK4258" s="227"/>
      <c r="AL4258" s="227"/>
      <c r="AM4258" s="225"/>
      <c r="AN4258" s="227"/>
      <c r="AO4258" s="227"/>
      <c r="AP4258" s="227"/>
      <c r="AQ4258" s="227"/>
    </row>
    <row r="4259" spans="35:43">
      <c r="AI4259" s="227"/>
      <c r="AJ4259" s="227"/>
      <c r="AK4259" s="227"/>
      <c r="AL4259" s="227"/>
      <c r="AM4259" s="225"/>
      <c r="AN4259" s="227"/>
      <c r="AO4259" s="227"/>
      <c r="AP4259" s="227"/>
      <c r="AQ4259" s="227"/>
    </row>
    <row r="4260" spans="35:43">
      <c r="AI4260" s="227"/>
      <c r="AJ4260" s="227"/>
      <c r="AK4260" s="227"/>
      <c r="AL4260" s="227"/>
      <c r="AM4260" s="225"/>
      <c r="AN4260" s="227"/>
      <c r="AO4260" s="227"/>
      <c r="AP4260" s="227"/>
      <c r="AQ4260" s="227"/>
    </row>
    <row r="4261" spans="35:43">
      <c r="AI4261" s="227"/>
      <c r="AJ4261" s="227"/>
      <c r="AK4261" s="227"/>
      <c r="AL4261" s="227"/>
      <c r="AM4261" s="225"/>
      <c r="AN4261" s="227"/>
      <c r="AO4261" s="227"/>
      <c r="AP4261" s="227"/>
      <c r="AQ4261" s="227"/>
    </row>
    <row r="4262" spans="35:43">
      <c r="AI4262" s="227"/>
      <c r="AJ4262" s="227"/>
      <c r="AK4262" s="227"/>
      <c r="AL4262" s="227"/>
      <c r="AM4262" s="225"/>
      <c r="AN4262" s="227"/>
      <c r="AO4262" s="227"/>
      <c r="AP4262" s="227"/>
      <c r="AQ4262" s="227"/>
    </row>
    <row r="4263" spans="35:43">
      <c r="AI4263" s="227"/>
      <c r="AJ4263" s="227"/>
      <c r="AK4263" s="227"/>
      <c r="AL4263" s="227"/>
      <c r="AM4263" s="225"/>
      <c r="AN4263" s="227"/>
      <c r="AO4263" s="227"/>
      <c r="AP4263" s="227"/>
      <c r="AQ4263" s="227"/>
    </row>
    <row r="4264" spans="35:43">
      <c r="AI4264" s="227"/>
      <c r="AJ4264" s="227"/>
      <c r="AK4264" s="227"/>
      <c r="AL4264" s="227"/>
      <c r="AM4264" s="225"/>
      <c r="AN4264" s="227"/>
      <c r="AO4264" s="227"/>
      <c r="AP4264" s="227"/>
      <c r="AQ4264" s="227"/>
    </row>
    <row r="4265" spans="35:43">
      <c r="AI4265" s="227"/>
      <c r="AJ4265" s="227"/>
      <c r="AK4265" s="227"/>
      <c r="AL4265" s="227"/>
      <c r="AM4265" s="225"/>
      <c r="AN4265" s="227"/>
      <c r="AO4265" s="227"/>
      <c r="AP4265" s="227"/>
      <c r="AQ4265" s="227"/>
    </row>
    <row r="4266" spans="35:43">
      <c r="AI4266" s="227"/>
      <c r="AJ4266" s="227"/>
      <c r="AK4266" s="227"/>
      <c r="AL4266" s="227"/>
      <c r="AM4266" s="225"/>
      <c r="AN4266" s="227"/>
      <c r="AO4266" s="227"/>
      <c r="AP4266" s="227"/>
      <c r="AQ4266" s="227"/>
    </row>
    <row r="4267" spans="35:43">
      <c r="AI4267" s="227"/>
      <c r="AJ4267" s="227"/>
      <c r="AK4267" s="227"/>
      <c r="AL4267" s="227"/>
      <c r="AM4267" s="225"/>
      <c r="AN4267" s="227"/>
      <c r="AO4267" s="227"/>
      <c r="AP4267" s="227"/>
      <c r="AQ4267" s="227"/>
    </row>
    <row r="4268" spans="35:43">
      <c r="AI4268" s="227"/>
      <c r="AJ4268" s="227"/>
      <c r="AK4268" s="227"/>
      <c r="AL4268" s="227"/>
      <c r="AM4268" s="225"/>
      <c r="AN4268" s="227"/>
      <c r="AO4268" s="227"/>
      <c r="AP4268" s="227"/>
      <c r="AQ4268" s="227"/>
    </row>
    <row r="4269" spans="35:43">
      <c r="AI4269" s="227"/>
      <c r="AJ4269" s="227"/>
      <c r="AK4269" s="227"/>
      <c r="AL4269" s="227"/>
      <c r="AM4269" s="225"/>
      <c r="AN4269" s="227"/>
      <c r="AO4269" s="227"/>
      <c r="AP4269" s="227"/>
      <c r="AQ4269" s="227"/>
    </row>
    <row r="4270" spans="35:43">
      <c r="AI4270" s="227"/>
      <c r="AJ4270" s="227"/>
      <c r="AK4270" s="227"/>
      <c r="AL4270" s="227"/>
      <c r="AM4270" s="225"/>
      <c r="AN4270" s="227"/>
      <c r="AO4270" s="227"/>
      <c r="AP4270" s="227"/>
      <c r="AQ4270" s="227"/>
    </row>
    <row r="4271" spans="35:43">
      <c r="AI4271" s="227"/>
      <c r="AJ4271" s="227"/>
      <c r="AK4271" s="227"/>
      <c r="AL4271" s="227"/>
      <c r="AM4271" s="225"/>
      <c r="AN4271" s="227"/>
      <c r="AO4271" s="227"/>
      <c r="AP4271" s="227"/>
      <c r="AQ4271" s="227"/>
    </row>
    <row r="4272" spans="35:43">
      <c r="AI4272" s="227"/>
      <c r="AJ4272" s="227"/>
      <c r="AK4272" s="227"/>
      <c r="AL4272" s="227"/>
      <c r="AM4272" s="225"/>
      <c r="AN4272" s="227"/>
      <c r="AO4272" s="227"/>
      <c r="AP4272" s="227"/>
      <c r="AQ4272" s="227"/>
    </row>
    <row r="4273" spans="35:43">
      <c r="AI4273" s="227"/>
      <c r="AJ4273" s="227"/>
      <c r="AK4273" s="227"/>
      <c r="AL4273" s="227"/>
      <c r="AM4273" s="225"/>
      <c r="AN4273" s="227"/>
      <c r="AO4273" s="227"/>
      <c r="AP4273" s="227"/>
      <c r="AQ4273" s="227"/>
    </row>
    <row r="4274" spans="35:43">
      <c r="AI4274" s="227"/>
      <c r="AJ4274" s="227"/>
      <c r="AK4274" s="227"/>
      <c r="AL4274" s="227"/>
      <c r="AM4274" s="225"/>
      <c r="AN4274" s="227"/>
      <c r="AO4274" s="227"/>
      <c r="AP4274" s="227"/>
      <c r="AQ4274" s="227"/>
    </row>
    <row r="4275" spans="35:43">
      <c r="AI4275" s="227"/>
      <c r="AJ4275" s="227"/>
      <c r="AK4275" s="227"/>
      <c r="AL4275" s="227"/>
      <c r="AM4275" s="225"/>
      <c r="AN4275" s="227"/>
      <c r="AO4275" s="227"/>
      <c r="AP4275" s="227"/>
      <c r="AQ4275" s="227"/>
    </row>
    <row r="4276" spans="35:43">
      <c r="AI4276" s="227"/>
      <c r="AJ4276" s="227"/>
      <c r="AK4276" s="227"/>
      <c r="AL4276" s="227"/>
      <c r="AM4276" s="225"/>
      <c r="AN4276" s="227"/>
      <c r="AO4276" s="227"/>
      <c r="AP4276" s="227"/>
      <c r="AQ4276" s="227"/>
    </row>
    <row r="4277" spans="35:43">
      <c r="AI4277" s="227"/>
      <c r="AJ4277" s="227"/>
      <c r="AK4277" s="227"/>
      <c r="AL4277" s="227"/>
      <c r="AM4277" s="225"/>
      <c r="AN4277" s="227"/>
      <c r="AO4277" s="227"/>
      <c r="AP4277" s="227"/>
      <c r="AQ4277" s="227"/>
    </row>
    <row r="4278" spans="35:43">
      <c r="AI4278" s="227"/>
      <c r="AJ4278" s="227"/>
      <c r="AK4278" s="227"/>
      <c r="AL4278" s="227"/>
      <c r="AM4278" s="225"/>
      <c r="AN4278" s="227"/>
      <c r="AO4278" s="227"/>
      <c r="AP4278" s="227"/>
      <c r="AQ4278" s="227"/>
    </row>
    <row r="4279" spans="35:43">
      <c r="AI4279" s="227"/>
      <c r="AJ4279" s="227"/>
      <c r="AK4279" s="227"/>
      <c r="AL4279" s="227"/>
      <c r="AM4279" s="225"/>
      <c r="AN4279" s="227"/>
      <c r="AO4279" s="227"/>
      <c r="AP4279" s="227"/>
      <c r="AQ4279" s="227"/>
    </row>
    <row r="4280" spans="35:43">
      <c r="AI4280" s="227"/>
      <c r="AJ4280" s="227"/>
      <c r="AK4280" s="227"/>
      <c r="AL4280" s="227"/>
      <c r="AM4280" s="225"/>
      <c r="AN4280" s="227"/>
      <c r="AO4280" s="227"/>
      <c r="AP4280" s="227"/>
      <c r="AQ4280" s="227"/>
    </row>
    <row r="4281" spans="35:43">
      <c r="AI4281" s="227"/>
      <c r="AJ4281" s="227"/>
      <c r="AK4281" s="227"/>
      <c r="AL4281" s="227"/>
      <c r="AM4281" s="225"/>
      <c r="AN4281" s="227"/>
      <c r="AO4281" s="227"/>
      <c r="AP4281" s="227"/>
      <c r="AQ4281" s="227"/>
    </row>
    <row r="4282" spans="35:43">
      <c r="AI4282" s="227"/>
      <c r="AJ4282" s="227"/>
      <c r="AK4282" s="227"/>
      <c r="AL4282" s="227"/>
      <c r="AM4282" s="225"/>
      <c r="AN4282" s="227"/>
      <c r="AO4282" s="227"/>
      <c r="AP4282" s="227"/>
      <c r="AQ4282" s="227"/>
    </row>
    <row r="4283" spans="35:43">
      <c r="AI4283" s="227"/>
      <c r="AJ4283" s="227"/>
      <c r="AK4283" s="227"/>
      <c r="AL4283" s="227"/>
      <c r="AM4283" s="225"/>
      <c r="AN4283" s="227"/>
      <c r="AO4283" s="227"/>
      <c r="AP4283" s="227"/>
      <c r="AQ4283" s="227"/>
    </row>
    <row r="4284" spans="35:43">
      <c r="AI4284" s="227"/>
      <c r="AJ4284" s="227"/>
      <c r="AK4284" s="227"/>
      <c r="AL4284" s="227"/>
      <c r="AM4284" s="225"/>
      <c r="AN4284" s="227"/>
      <c r="AO4284" s="227"/>
      <c r="AP4284" s="227"/>
      <c r="AQ4284" s="227"/>
    </row>
    <row r="4285" spans="35:43">
      <c r="AI4285" s="227"/>
      <c r="AJ4285" s="227"/>
      <c r="AK4285" s="227"/>
      <c r="AL4285" s="227"/>
      <c r="AM4285" s="225"/>
      <c r="AN4285" s="227"/>
      <c r="AO4285" s="227"/>
      <c r="AP4285" s="227"/>
      <c r="AQ4285" s="227"/>
    </row>
    <row r="4286" spans="35:43">
      <c r="AI4286" s="227"/>
      <c r="AJ4286" s="227"/>
      <c r="AK4286" s="227"/>
      <c r="AL4286" s="227"/>
      <c r="AM4286" s="225"/>
      <c r="AN4286" s="227"/>
      <c r="AO4286" s="227"/>
      <c r="AP4286" s="227"/>
      <c r="AQ4286" s="227"/>
    </row>
    <row r="4287" spans="35:43">
      <c r="AI4287" s="227"/>
      <c r="AJ4287" s="227"/>
      <c r="AK4287" s="227"/>
      <c r="AL4287" s="227"/>
      <c r="AM4287" s="225"/>
      <c r="AN4287" s="227"/>
      <c r="AO4287" s="227"/>
      <c r="AP4287" s="227"/>
      <c r="AQ4287" s="227"/>
    </row>
    <row r="4288" spans="35:43">
      <c r="AI4288" s="227"/>
      <c r="AJ4288" s="227"/>
      <c r="AK4288" s="227"/>
      <c r="AL4288" s="227"/>
      <c r="AM4288" s="225"/>
      <c r="AN4288" s="227"/>
      <c r="AO4288" s="227"/>
      <c r="AP4288" s="227"/>
      <c r="AQ4288" s="227"/>
    </row>
    <row r="4289" spans="35:43">
      <c r="AI4289" s="227"/>
      <c r="AJ4289" s="227"/>
      <c r="AK4289" s="227"/>
      <c r="AL4289" s="227"/>
      <c r="AM4289" s="225"/>
      <c r="AN4289" s="227"/>
      <c r="AO4289" s="227"/>
      <c r="AP4289" s="227"/>
      <c r="AQ4289" s="227"/>
    </row>
    <row r="4290" spans="35:43">
      <c r="AI4290" s="227"/>
      <c r="AJ4290" s="227"/>
      <c r="AK4290" s="227"/>
      <c r="AL4290" s="227"/>
      <c r="AM4290" s="225"/>
      <c r="AN4290" s="227"/>
      <c r="AO4290" s="227"/>
      <c r="AP4290" s="227"/>
      <c r="AQ4290" s="227"/>
    </row>
    <row r="4291" spans="35:43">
      <c r="AI4291" s="227"/>
      <c r="AJ4291" s="227"/>
      <c r="AK4291" s="227"/>
      <c r="AL4291" s="227"/>
      <c r="AM4291" s="225"/>
      <c r="AN4291" s="227"/>
      <c r="AO4291" s="227"/>
      <c r="AP4291" s="227"/>
      <c r="AQ4291" s="227"/>
    </row>
    <row r="4292" spans="35:43">
      <c r="AI4292" s="227"/>
      <c r="AJ4292" s="227"/>
      <c r="AK4292" s="227"/>
      <c r="AL4292" s="227"/>
      <c r="AM4292" s="225"/>
      <c r="AN4292" s="227"/>
      <c r="AO4292" s="227"/>
      <c r="AP4292" s="227"/>
      <c r="AQ4292" s="227"/>
    </row>
    <row r="4293" spans="35:43">
      <c r="AI4293" s="227"/>
      <c r="AJ4293" s="227"/>
      <c r="AK4293" s="227"/>
      <c r="AL4293" s="227"/>
      <c r="AM4293" s="225"/>
      <c r="AN4293" s="227"/>
      <c r="AO4293" s="227"/>
      <c r="AP4293" s="227"/>
      <c r="AQ4293" s="227"/>
    </row>
    <row r="4294" spans="35:43">
      <c r="AI4294" s="227"/>
      <c r="AJ4294" s="227"/>
      <c r="AK4294" s="227"/>
      <c r="AL4294" s="227"/>
      <c r="AM4294" s="225"/>
      <c r="AN4294" s="227"/>
      <c r="AO4294" s="227"/>
      <c r="AP4294" s="227"/>
      <c r="AQ4294" s="227"/>
    </row>
    <row r="4295" spans="35:43">
      <c r="AI4295" s="227"/>
      <c r="AJ4295" s="227"/>
      <c r="AK4295" s="227"/>
      <c r="AL4295" s="227"/>
      <c r="AM4295" s="225"/>
      <c r="AN4295" s="227"/>
      <c r="AO4295" s="227"/>
      <c r="AP4295" s="227"/>
      <c r="AQ4295" s="227"/>
    </row>
    <row r="4296" spans="35:43">
      <c r="AI4296" s="227"/>
      <c r="AJ4296" s="227"/>
      <c r="AK4296" s="227"/>
      <c r="AL4296" s="227"/>
      <c r="AM4296" s="225"/>
      <c r="AN4296" s="227"/>
      <c r="AO4296" s="227"/>
      <c r="AP4296" s="227"/>
      <c r="AQ4296" s="227"/>
    </row>
    <row r="4297" spans="35:43">
      <c r="AI4297" s="227"/>
      <c r="AJ4297" s="227"/>
      <c r="AK4297" s="227"/>
      <c r="AL4297" s="227"/>
      <c r="AM4297" s="225"/>
      <c r="AN4297" s="227"/>
      <c r="AO4297" s="227"/>
      <c r="AP4297" s="227"/>
      <c r="AQ4297" s="227"/>
    </row>
    <row r="4298" spans="35:43">
      <c r="AI4298" s="227"/>
      <c r="AJ4298" s="227"/>
      <c r="AK4298" s="227"/>
      <c r="AL4298" s="227"/>
      <c r="AM4298" s="225"/>
      <c r="AN4298" s="227"/>
      <c r="AO4298" s="227"/>
      <c r="AP4298" s="227"/>
      <c r="AQ4298" s="227"/>
    </row>
    <row r="4299" spans="35:43">
      <c r="AI4299" s="227"/>
      <c r="AJ4299" s="227"/>
      <c r="AK4299" s="227"/>
      <c r="AL4299" s="227"/>
      <c r="AM4299" s="225"/>
      <c r="AN4299" s="227"/>
      <c r="AO4299" s="227"/>
      <c r="AP4299" s="227"/>
      <c r="AQ4299" s="227"/>
    </row>
    <row r="4300" spans="35:43">
      <c r="AI4300" s="227"/>
      <c r="AJ4300" s="227"/>
      <c r="AK4300" s="227"/>
      <c r="AL4300" s="227"/>
      <c r="AM4300" s="225"/>
      <c r="AN4300" s="227"/>
      <c r="AO4300" s="227"/>
      <c r="AP4300" s="227"/>
      <c r="AQ4300" s="227"/>
    </row>
    <row r="4301" spans="35:43">
      <c r="AI4301" s="227"/>
      <c r="AJ4301" s="227"/>
      <c r="AK4301" s="227"/>
      <c r="AL4301" s="227"/>
      <c r="AM4301" s="225"/>
      <c r="AN4301" s="227"/>
      <c r="AO4301" s="227"/>
      <c r="AP4301" s="227"/>
      <c r="AQ4301" s="227"/>
    </row>
    <row r="4302" spans="35:43">
      <c r="AI4302" s="227"/>
      <c r="AJ4302" s="227"/>
      <c r="AK4302" s="227"/>
      <c r="AL4302" s="227"/>
      <c r="AM4302" s="225"/>
      <c r="AN4302" s="227"/>
      <c r="AO4302" s="227"/>
      <c r="AP4302" s="227"/>
      <c r="AQ4302" s="227"/>
    </row>
    <row r="4303" spans="35:43">
      <c r="AI4303" s="227"/>
      <c r="AJ4303" s="227"/>
      <c r="AK4303" s="227"/>
      <c r="AL4303" s="227"/>
      <c r="AM4303" s="225"/>
      <c r="AN4303" s="227"/>
      <c r="AO4303" s="227"/>
      <c r="AP4303" s="227"/>
      <c r="AQ4303" s="227"/>
    </row>
    <row r="4304" spans="35:43">
      <c r="AI4304" s="227"/>
      <c r="AJ4304" s="227"/>
      <c r="AK4304" s="227"/>
      <c r="AL4304" s="227"/>
      <c r="AM4304" s="225"/>
      <c r="AN4304" s="227"/>
      <c r="AO4304" s="227"/>
      <c r="AP4304" s="227"/>
      <c r="AQ4304" s="227"/>
    </row>
    <row r="4305" spans="35:43">
      <c r="AI4305" s="227"/>
      <c r="AJ4305" s="227"/>
      <c r="AK4305" s="227"/>
      <c r="AL4305" s="227"/>
      <c r="AM4305" s="225"/>
      <c r="AN4305" s="227"/>
      <c r="AO4305" s="227"/>
      <c r="AP4305" s="227"/>
      <c r="AQ4305" s="227"/>
    </row>
    <row r="4306" spans="35:43">
      <c r="AI4306" s="227"/>
      <c r="AJ4306" s="227"/>
      <c r="AK4306" s="227"/>
      <c r="AL4306" s="227"/>
      <c r="AM4306" s="225"/>
      <c r="AN4306" s="227"/>
      <c r="AO4306" s="227"/>
      <c r="AP4306" s="227"/>
      <c r="AQ4306" s="227"/>
    </row>
    <row r="4307" spans="35:43">
      <c r="AI4307" s="227"/>
      <c r="AJ4307" s="227"/>
      <c r="AK4307" s="227"/>
      <c r="AL4307" s="227"/>
      <c r="AM4307" s="225"/>
      <c r="AN4307" s="227"/>
      <c r="AO4307" s="227"/>
      <c r="AP4307" s="227"/>
      <c r="AQ4307" s="227"/>
    </row>
    <row r="4308" spans="35:43">
      <c r="AI4308" s="227"/>
      <c r="AJ4308" s="227"/>
      <c r="AK4308" s="227"/>
      <c r="AL4308" s="227"/>
      <c r="AM4308" s="225"/>
      <c r="AN4308" s="227"/>
      <c r="AO4308" s="227"/>
      <c r="AP4308" s="227"/>
      <c r="AQ4308" s="227"/>
    </row>
    <row r="4309" spans="35:43">
      <c r="AI4309" s="227"/>
      <c r="AJ4309" s="227"/>
      <c r="AK4309" s="227"/>
      <c r="AL4309" s="227"/>
      <c r="AM4309" s="225"/>
      <c r="AN4309" s="227"/>
      <c r="AO4309" s="227"/>
      <c r="AP4309" s="227"/>
      <c r="AQ4309" s="227"/>
    </row>
    <row r="4310" spans="35:43">
      <c r="AI4310" s="227"/>
      <c r="AJ4310" s="227"/>
      <c r="AK4310" s="227"/>
      <c r="AL4310" s="227"/>
      <c r="AM4310" s="225"/>
      <c r="AN4310" s="227"/>
      <c r="AO4310" s="227"/>
      <c r="AP4310" s="227"/>
      <c r="AQ4310" s="227"/>
    </row>
    <row r="4311" spans="35:43">
      <c r="AI4311" s="227"/>
      <c r="AJ4311" s="227"/>
      <c r="AK4311" s="227"/>
      <c r="AL4311" s="227"/>
      <c r="AM4311" s="225"/>
      <c r="AN4311" s="227"/>
      <c r="AO4311" s="227"/>
      <c r="AP4311" s="227"/>
      <c r="AQ4311" s="227"/>
    </row>
    <row r="4312" spans="35:43">
      <c r="AI4312" s="227"/>
      <c r="AJ4312" s="227"/>
      <c r="AK4312" s="227"/>
      <c r="AL4312" s="227"/>
      <c r="AM4312" s="225"/>
      <c r="AN4312" s="227"/>
      <c r="AO4312" s="227"/>
      <c r="AP4312" s="227"/>
      <c r="AQ4312" s="227"/>
    </row>
    <row r="4313" spans="35:43">
      <c r="AI4313" s="227"/>
      <c r="AJ4313" s="227"/>
      <c r="AK4313" s="227"/>
      <c r="AL4313" s="227"/>
      <c r="AM4313" s="225"/>
      <c r="AN4313" s="227"/>
      <c r="AO4313" s="227"/>
      <c r="AP4313" s="227"/>
      <c r="AQ4313" s="227"/>
    </row>
    <row r="4314" spans="35:43">
      <c r="AI4314" s="227"/>
      <c r="AJ4314" s="227"/>
      <c r="AK4314" s="227"/>
      <c r="AL4314" s="227"/>
      <c r="AM4314" s="225"/>
      <c r="AN4314" s="227"/>
      <c r="AO4314" s="227"/>
      <c r="AP4314" s="227"/>
      <c r="AQ4314" s="227"/>
    </row>
    <row r="4315" spans="35:43">
      <c r="AI4315" s="227"/>
      <c r="AJ4315" s="227"/>
      <c r="AK4315" s="227"/>
      <c r="AL4315" s="227"/>
      <c r="AM4315" s="225"/>
      <c r="AN4315" s="227"/>
      <c r="AO4315" s="227"/>
      <c r="AP4315" s="227"/>
      <c r="AQ4315" s="227"/>
    </row>
    <row r="4316" spans="35:43">
      <c r="AI4316" s="227"/>
      <c r="AJ4316" s="227"/>
      <c r="AK4316" s="227"/>
      <c r="AL4316" s="227"/>
      <c r="AM4316" s="225"/>
      <c r="AN4316" s="227"/>
      <c r="AO4316" s="227"/>
      <c r="AP4316" s="227"/>
      <c r="AQ4316" s="227"/>
    </row>
    <row r="4317" spans="35:43">
      <c r="AI4317" s="227"/>
      <c r="AJ4317" s="227"/>
      <c r="AK4317" s="227"/>
      <c r="AL4317" s="227"/>
      <c r="AM4317" s="225"/>
      <c r="AN4317" s="227"/>
      <c r="AO4317" s="227"/>
      <c r="AP4317" s="227"/>
      <c r="AQ4317" s="227"/>
    </row>
    <row r="4318" spans="35:43">
      <c r="AI4318" s="227"/>
      <c r="AJ4318" s="227"/>
      <c r="AK4318" s="227"/>
      <c r="AL4318" s="227"/>
      <c r="AM4318" s="225"/>
      <c r="AN4318" s="227"/>
      <c r="AO4318" s="227"/>
      <c r="AP4318" s="227"/>
      <c r="AQ4318" s="227"/>
    </row>
    <row r="4319" spans="35:43">
      <c r="AI4319" s="227"/>
      <c r="AJ4319" s="227"/>
      <c r="AK4319" s="227"/>
      <c r="AL4319" s="227"/>
      <c r="AM4319" s="225"/>
      <c r="AN4319" s="227"/>
      <c r="AO4319" s="227"/>
      <c r="AP4319" s="227"/>
      <c r="AQ4319" s="227"/>
    </row>
    <row r="4320" spans="35:43">
      <c r="AI4320" s="227"/>
      <c r="AJ4320" s="227"/>
      <c r="AK4320" s="227"/>
      <c r="AL4320" s="227"/>
      <c r="AM4320" s="225"/>
      <c r="AN4320" s="227"/>
      <c r="AO4320" s="227"/>
      <c r="AP4320" s="227"/>
      <c r="AQ4320" s="227"/>
    </row>
    <row r="4321" spans="35:43">
      <c r="AI4321" s="227"/>
      <c r="AJ4321" s="227"/>
      <c r="AK4321" s="227"/>
      <c r="AL4321" s="227"/>
      <c r="AM4321" s="225"/>
      <c r="AN4321" s="227"/>
      <c r="AO4321" s="227"/>
      <c r="AP4321" s="227"/>
      <c r="AQ4321" s="227"/>
    </row>
    <row r="4322" spans="35:43">
      <c r="AI4322" s="227"/>
      <c r="AJ4322" s="227"/>
      <c r="AK4322" s="227"/>
      <c r="AL4322" s="227"/>
      <c r="AM4322" s="225"/>
      <c r="AN4322" s="227"/>
      <c r="AO4322" s="227"/>
      <c r="AP4322" s="227"/>
      <c r="AQ4322" s="227"/>
    </row>
    <row r="4323" spans="35:43">
      <c r="AI4323" s="227"/>
      <c r="AJ4323" s="227"/>
      <c r="AK4323" s="227"/>
      <c r="AL4323" s="227"/>
      <c r="AM4323" s="225"/>
      <c r="AN4323" s="227"/>
      <c r="AO4323" s="227"/>
      <c r="AP4323" s="227"/>
      <c r="AQ4323" s="227"/>
    </row>
    <row r="4324" spans="35:43">
      <c r="AI4324" s="227"/>
      <c r="AJ4324" s="227"/>
      <c r="AK4324" s="227"/>
      <c r="AL4324" s="227"/>
      <c r="AM4324" s="225"/>
      <c r="AN4324" s="227"/>
      <c r="AO4324" s="227"/>
      <c r="AP4324" s="227"/>
      <c r="AQ4324" s="227"/>
    </row>
    <row r="4325" spans="35:43">
      <c r="AI4325" s="227"/>
      <c r="AJ4325" s="227"/>
      <c r="AK4325" s="227"/>
      <c r="AL4325" s="227"/>
      <c r="AM4325" s="225"/>
      <c r="AN4325" s="227"/>
      <c r="AO4325" s="227"/>
      <c r="AP4325" s="227"/>
      <c r="AQ4325" s="227"/>
    </row>
    <row r="4326" spans="35:43">
      <c r="AI4326" s="227"/>
      <c r="AJ4326" s="227"/>
      <c r="AK4326" s="227"/>
      <c r="AL4326" s="227"/>
      <c r="AM4326" s="225"/>
      <c r="AN4326" s="227"/>
      <c r="AO4326" s="227"/>
      <c r="AP4326" s="227"/>
      <c r="AQ4326" s="227"/>
    </row>
    <row r="4327" spans="35:43">
      <c r="AI4327" s="227"/>
      <c r="AJ4327" s="227"/>
      <c r="AK4327" s="227"/>
      <c r="AL4327" s="227"/>
      <c r="AM4327" s="225"/>
      <c r="AN4327" s="227"/>
      <c r="AO4327" s="227"/>
      <c r="AP4327" s="227"/>
      <c r="AQ4327" s="227"/>
    </row>
    <row r="4328" spans="35:43">
      <c r="AI4328" s="227"/>
      <c r="AJ4328" s="227"/>
      <c r="AK4328" s="227"/>
      <c r="AL4328" s="227"/>
      <c r="AM4328" s="225"/>
      <c r="AN4328" s="227"/>
      <c r="AO4328" s="227"/>
      <c r="AP4328" s="227"/>
      <c r="AQ4328" s="227"/>
    </row>
    <row r="4329" spans="35:43">
      <c r="AI4329" s="227"/>
      <c r="AJ4329" s="227"/>
      <c r="AK4329" s="227"/>
      <c r="AL4329" s="227"/>
      <c r="AM4329" s="225"/>
      <c r="AN4329" s="227"/>
      <c r="AO4329" s="227"/>
      <c r="AP4329" s="227"/>
      <c r="AQ4329" s="227"/>
    </row>
    <row r="4330" spans="35:43">
      <c r="AI4330" s="227"/>
      <c r="AJ4330" s="227"/>
      <c r="AK4330" s="227"/>
      <c r="AL4330" s="227"/>
      <c r="AM4330" s="225"/>
      <c r="AN4330" s="227"/>
      <c r="AO4330" s="227"/>
      <c r="AP4330" s="227"/>
      <c r="AQ4330" s="227"/>
    </row>
    <row r="4331" spans="35:43">
      <c r="AI4331" s="227"/>
      <c r="AJ4331" s="227"/>
      <c r="AK4331" s="227"/>
      <c r="AL4331" s="227"/>
      <c r="AM4331" s="225"/>
      <c r="AN4331" s="227"/>
      <c r="AO4331" s="227"/>
      <c r="AP4331" s="227"/>
      <c r="AQ4331" s="227"/>
    </row>
    <row r="4332" spans="35:43">
      <c r="AI4332" s="227"/>
      <c r="AJ4332" s="227"/>
      <c r="AK4332" s="227"/>
      <c r="AL4332" s="227"/>
      <c r="AM4332" s="225"/>
      <c r="AN4332" s="227"/>
      <c r="AO4332" s="227"/>
      <c r="AP4332" s="227"/>
      <c r="AQ4332" s="227"/>
    </row>
    <row r="4333" spans="35:43">
      <c r="AI4333" s="227"/>
      <c r="AJ4333" s="227"/>
      <c r="AK4333" s="227"/>
      <c r="AL4333" s="227"/>
      <c r="AM4333" s="225"/>
      <c r="AN4333" s="227"/>
      <c r="AO4333" s="227"/>
      <c r="AP4333" s="227"/>
      <c r="AQ4333" s="227"/>
    </row>
    <row r="4334" spans="35:43">
      <c r="AI4334" s="227"/>
      <c r="AJ4334" s="227"/>
      <c r="AK4334" s="227"/>
      <c r="AL4334" s="227"/>
      <c r="AM4334" s="225"/>
      <c r="AN4334" s="227"/>
      <c r="AO4334" s="227"/>
      <c r="AP4334" s="227"/>
      <c r="AQ4334" s="227"/>
    </row>
    <row r="4335" spans="35:43">
      <c r="AI4335" s="227"/>
      <c r="AJ4335" s="227"/>
      <c r="AK4335" s="227"/>
      <c r="AL4335" s="227"/>
      <c r="AM4335" s="225"/>
      <c r="AN4335" s="227"/>
      <c r="AO4335" s="227"/>
      <c r="AP4335" s="227"/>
      <c r="AQ4335" s="227"/>
    </row>
    <row r="4336" spans="35:43">
      <c r="AI4336" s="227"/>
      <c r="AJ4336" s="227"/>
      <c r="AK4336" s="227"/>
      <c r="AL4336" s="227"/>
      <c r="AM4336" s="225"/>
      <c r="AN4336" s="227"/>
      <c r="AO4336" s="227"/>
      <c r="AP4336" s="227"/>
      <c r="AQ4336" s="227"/>
    </row>
    <row r="4337" spans="35:43">
      <c r="AI4337" s="227"/>
      <c r="AJ4337" s="227"/>
      <c r="AK4337" s="227"/>
      <c r="AL4337" s="227"/>
      <c r="AM4337" s="225"/>
      <c r="AN4337" s="227"/>
      <c r="AO4337" s="227"/>
      <c r="AP4337" s="227"/>
      <c r="AQ4337" s="227"/>
    </row>
    <row r="4338" spans="35:43">
      <c r="AI4338" s="227"/>
      <c r="AJ4338" s="227"/>
      <c r="AK4338" s="227"/>
      <c r="AL4338" s="227"/>
      <c r="AM4338" s="225"/>
      <c r="AN4338" s="227"/>
      <c r="AO4338" s="227"/>
      <c r="AP4338" s="227"/>
      <c r="AQ4338" s="227"/>
    </row>
    <row r="4339" spans="35:43">
      <c r="AI4339" s="227"/>
      <c r="AJ4339" s="227"/>
      <c r="AK4339" s="227"/>
      <c r="AL4339" s="227"/>
      <c r="AM4339" s="225"/>
      <c r="AN4339" s="227"/>
      <c r="AO4339" s="227"/>
      <c r="AP4339" s="227"/>
      <c r="AQ4339" s="227"/>
    </row>
    <row r="4340" spans="35:43">
      <c r="AI4340" s="227"/>
      <c r="AJ4340" s="227"/>
      <c r="AK4340" s="227"/>
      <c r="AL4340" s="227"/>
      <c r="AM4340" s="225"/>
      <c r="AN4340" s="227"/>
      <c r="AO4340" s="227"/>
      <c r="AP4340" s="227"/>
      <c r="AQ4340" s="227"/>
    </row>
    <row r="4341" spans="35:43">
      <c r="AI4341" s="227"/>
      <c r="AJ4341" s="227"/>
      <c r="AK4341" s="227"/>
      <c r="AL4341" s="227"/>
      <c r="AM4341" s="225"/>
      <c r="AN4341" s="227"/>
      <c r="AO4341" s="227"/>
      <c r="AP4341" s="227"/>
      <c r="AQ4341" s="227"/>
    </row>
    <row r="4342" spans="35:43">
      <c r="AI4342" s="227"/>
      <c r="AJ4342" s="227"/>
      <c r="AK4342" s="227"/>
      <c r="AL4342" s="227"/>
      <c r="AM4342" s="225"/>
      <c r="AN4342" s="227"/>
      <c r="AO4342" s="227"/>
      <c r="AP4342" s="227"/>
      <c r="AQ4342" s="227"/>
    </row>
    <row r="4343" spans="35:43">
      <c r="AI4343" s="227"/>
      <c r="AJ4343" s="227"/>
      <c r="AK4343" s="227"/>
      <c r="AL4343" s="227"/>
      <c r="AM4343" s="225"/>
      <c r="AN4343" s="227"/>
      <c r="AO4343" s="227"/>
      <c r="AP4343" s="227"/>
      <c r="AQ4343" s="227"/>
    </row>
    <row r="4344" spans="35:43">
      <c r="AI4344" s="227"/>
      <c r="AJ4344" s="227"/>
      <c r="AK4344" s="227"/>
      <c r="AL4344" s="227"/>
      <c r="AM4344" s="225"/>
      <c r="AN4344" s="227"/>
      <c r="AO4344" s="227"/>
      <c r="AP4344" s="227"/>
      <c r="AQ4344" s="227"/>
    </row>
    <row r="4345" spans="35:43">
      <c r="AI4345" s="227"/>
      <c r="AJ4345" s="227"/>
      <c r="AK4345" s="227"/>
      <c r="AL4345" s="227"/>
      <c r="AM4345" s="225"/>
      <c r="AN4345" s="227"/>
      <c r="AO4345" s="227"/>
      <c r="AP4345" s="227"/>
      <c r="AQ4345" s="227"/>
    </row>
    <row r="4346" spans="35:43">
      <c r="AI4346" s="227"/>
      <c r="AJ4346" s="227"/>
      <c r="AK4346" s="227"/>
      <c r="AL4346" s="227"/>
      <c r="AM4346" s="225"/>
      <c r="AN4346" s="227"/>
      <c r="AO4346" s="227"/>
      <c r="AP4346" s="227"/>
      <c r="AQ4346" s="227"/>
    </row>
    <row r="4347" spans="35:43">
      <c r="AI4347" s="227"/>
      <c r="AJ4347" s="227"/>
      <c r="AK4347" s="227"/>
      <c r="AL4347" s="227"/>
      <c r="AM4347" s="225"/>
      <c r="AN4347" s="227"/>
      <c r="AO4347" s="227"/>
      <c r="AP4347" s="227"/>
      <c r="AQ4347" s="227"/>
    </row>
    <row r="4348" spans="35:43">
      <c r="AI4348" s="227"/>
      <c r="AJ4348" s="227"/>
      <c r="AK4348" s="227"/>
      <c r="AL4348" s="227"/>
      <c r="AM4348" s="225"/>
      <c r="AN4348" s="227"/>
      <c r="AO4348" s="227"/>
      <c r="AP4348" s="227"/>
      <c r="AQ4348" s="227"/>
    </row>
    <row r="4349" spans="35:43">
      <c r="AI4349" s="227"/>
      <c r="AJ4349" s="227"/>
      <c r="AK4349" s="227"/>
      <c r="AL4349" s="227"/>
      <c r="AM4349" s="225"/>
      <c r="AN4349" s="227"/>
      <c r="AO4349" s="227"/>
      <c r="AP4349" s="227"/>
      <c r="AQ4349" s="227"/>
    </row>
    <row r="4350" spans="35:43">
      <c r="AI4350" s="227"/>
      <c r="AJ4350" s="227"/>
      <c r="AK4350" s="227"/>
      <c r="AL4350" s="227"/>
      <c r="AM4350" s="225"/>
      <c r="AN4350" s="227"/>
      <c r="AO4350" s="227"/>
      <c r="AP4350" s="227"/>
      <c r="AQ4350" s="227"/>
    </row>
    <row r="4351" spans="35:43">
      <c r="AI4351" s="227"/>
      <c r="AJ4351" s="227"/>
      <c r="AK4351" s="227"/>
      <c r="AL4351" s="227"/>
      <c r="AM4351" s="225"/>
      <c r="AN4351" s="227"/>
      <c r="AO4351" s="227"/>
      <c r="AP4351" s="227"/>
      <c r="AQ4351" s="227"/>
    </row>
    <row r="4352" spans="35:43">
      <c r="AI4352" s="227"/>
      <c r="AJ4352" s="227"/>
      <c r="AK4352" s="227"/>
      <c r="AL4352" s="227"/>
      <c r="AM4352" s="225"/>
      <c r="AN4352" s="227"/>
      <c r="AO4352" s="227"/>
      <c r="AP4352" s="227"/>
      <c r="AQ4352" s="227"/>
    </row>
    <row r="4353" spans="35:43">
      <c r="AI4353" s="227"/>
      <c r="AJ4353" s="227"/>
      <c r="AK4353" s="227"/>
      <c r="AL4353" s="227"/>
      <c r="AM4353" s="225"/>
      <c r="AN4353" s="227"/>
      <c r="AO4353" s="227"/>
      <c r="AP4353" s="227"/>
      <c r="AQ4353" s="227"/>
    </row>
    <row r="4354" spans="35:43">
      <c r="AI4354" s="227"/>
      <c r="AJ4354" s="227"/>
      <c r="AK4354" s="227"/>
      <c r="AL4354" s="227"/>
      <c r="AM4354" s="225"/>
      <c r="AN4354" s="227"/>
      <c r="AO4354" s="227"/>
      <c r="AP4354" s="227"/>
      <c r="AQ4354" s="227"/>
    </row>
    <row r="4355" spans="35:43">
      <c r="AI4355" s="227"/>
      <c r="AJ4355" s="227"/>
      <c r="AK4355" s="227"/>
      <c r="AL4355" s="227"/>
      <c r="AM4355" s="225"/>
      <c r="AN4355" s="227"/>
      <c r="AO4355" s="227"/>
      <c r="AP4355" s="227"/>
      <c r="AQ4355" s="227"/>
    </row>
    <row r="4356" spans="35:43">
      <c r="AI4356" s="227"/>
      <c r="AJ4356" s="227"/>
      <c r="AK4356" s="227"/>
      <c r="AL4356" s="227"/>
      <c r="AM4356" s="225"/>
      <c r="AN4356" s="227"/>
      <c r="AO4356" s="227"/>
      <c r="AP4356" s="227"/>
      <c r="AQ4356" s="227"/>
    </row>
    <row r="4357" spans="35:43">
      <c r="AI4357" s="227"/>
      <c r="AJ4357" s="227"/>
      <c r="AK4357" s="227"/>
      <c r="AL4357" s="227"/>
      <c r="AM4357" s="225"/>
      <c r="AN4357" s="227"/>
      <c r="AO4357" s="227"/>
      <c r="AP4357" s="227"/>
      <c r="AQ4357" s="227"/>
    </row>
    <row r="4358" spans="35:43">
      <c r="AI4358" s="227"/>
      <c r="AJ4358" s="227"/>
      <c r="AK4358" s="227"/>
      <c r="AL4358" s="227"/>
      <c r="AM4358" s="225"/>
      <c r="AN4358" s="227"/>
      <c r="AO4358" s="227"/>
      <c r="AP4358" s="227"/>
      <c r="AQ4358" s="227"/>
    </row>
    <row r="4359" spans="35:43">
      <c r="AI4359" s="227"/>
      <c r="AJ4359" s="227"/>
      <c r="AK4359" s="227"/>
      <c r="AL4359" s="227"/>
      <c r="AM4359" s="225"/>
      <c r="AN4359" s="227"/>
      <c r="AO4359" s="227"/>
      <c r="AP4359" s="227"/>
      <c r="AQ4359" s="227"/>
    </row>
    <row r="4360" spans="35:43">
      <c r="AI4360" s="227"/>
      <c r="AJ4360" s="227"/>
      <c r="AK4360" s="227"/>
      <c r="AL4360" s="227"/>
      <c r="AM4360" s="225"/>
      <c r="AN4360" s="227"/>
      <c r="AO4360" s="227"/>
      <c r="AP4360" s="227"/>
      <c r="AQ4360" s="227"/>
    </row>
    <row r="4361" spans="35:43">
      <c r="AI4361" s="227"/>
      <c r="AJ4361" s="227"/>
      <c r="AK4361" s="227"/>
      <c r="AL4361" s="227"/>
      <c r="AM4361" s="225"/>
      <c r="AN4361" s="227"/>
      <c r="AO4361" s="227"/>
      <c r="AP4361" s="227"/>
      <c r="AQ4361" s="227"/>
    </row>
    <row r="4362" spans="35:43">
      <c r="AI4362" s="227"/>
      <c r="AJ4362" s="227"/>
      <c r="AK4362" s="227"/>
      <c r="AL4362" s="227"/>
      <c r="AM4362" s="225"/>
      <c r="AN4362" s="227"/>
      <c r="AO4362" s="227"/>
      <c r="AP4362" s="227"/>
      <c r="AQ4362" s="227"/>
    </row>
    <row r="4363" spans="35:43">
      <c r="AI4363" s="227"/>
      <c r="AJ4363" s="227"/>
      <c r="AK4363" s="227"/>
      <c r="AL4363" s="227"/>
      <c r="AM4363" s="225"/>
      <c r="AN4363" s="227"/>
      <c r="AO4363" s="227"/>
      <c r="AP4363" s="227"/>
      <c r="AQ4363" s="227"/>
    </row>
    <row r="4364" spans="35:43">
      <c r="AI4364" s="227"/>
      <c r="AJ4364" s="227"/>
      <c r="AK4364" s="227"/>
      <c r="AL4364" s="227"/>
      <c r="AM4364" s="225"/>
      <c r="AN4364" s="227"/>
      <c r="AO4364" s="227"/>
      <c r="AP4364" s="227"/>
      <c r="AQ4364" s="227"/>
    </row>
    <row r="4365" spans="35:43">
      <c r="AI4365" s="227"/>
      <c r="AJ4365" s="227"/>
      <c r="AK4365" s="227"/>
      <c r="AL4365" s="227"/>
      <c r="AM4365" s="225"/>
      <c r="AN4365" s="227"/>
      <c r="AO4365" s="227"/>
      <c r="AP4365" s="227"/>
      <c r="AQ4365" s="227"/>
    </row>
    <row r="4366" spans="35:43">
      <c r="AI4366" s="227"/>
      <c r="AJ4366" s="227"/>
      <c r="AK4366" s="227"/>
      <c r="AL4366" s="227"/>
      <c r="AM4366" s="225"/>
      <c r="AN4366" s="227"/>
      <c r="AO4366" s="227"/>
      <c r="AP4366" s="227"/>
      <c r="AQ4366" s="227"/>
    </row>
    <row r="4367" spans="35:43">
      <c r="AI4367" s="227"/>
      <c r="AJ4367" s="227"/>
      <c r="AK4367" s="227"/>
      <c r="AL4367" s="227"/>
      <c r="AM4367" s="225"/>
      <c r="AN4367" s="227"/>
      <c r="AO4367" s="227"/>
      <c r="AP4367" s="227"/>
      <c r="AQ4367" s="227"/>
    </row>
    <row r="4368" spans="35:43">
      <c r="AI4368" s="227"/>
      <c r="AJ4368" s="227"/>
      <c r="AK4368" s="227"/>
      <c r="AL4368" s="227"/>
      <c r="AM4368" s="225"/>
      <c r="AN4368" s="227"/>
      <c r="AO4368" s="227"/>
      <c r="AP4368" s="227"/>
      <c r="AQ4368" s="227"/>
    </row>
    <row r="4369" spans="35:43">
      <c r="AI4369" s="227"/>
      <c r="AJ4369" s="227"/>
      <c r="AK4369" s="227"/>
      <c r="AL4369" s="227"/>
      <c r="AM4369" s="225"/>
      <c r="AN4369" s="227"/>
      <c r="AO4369" s="227"/>
      <c r="AP4369" s="227"/>
      <c r="AQ4369" s="227"/>
    </row>
    <row r="4370" spans="35:43">
      <c r="AI4370" s="227"/>
      <c r="AJ4370" s="227"/>
      <c r="AK4370" s="227"/>
      <c r="AL4370" s="227"/>
      <c r="AM4370" s="225"/>
      <c r="AN4370" s="227"/>
      <c r="AO4370" s="227"/>
      <c r="AP4370" s="227"/>
      <c r="AQ4370" s="227"/>
    </row>
    <row r="4371" spans="35:43">
      <c r="AI4371" s="227"/>
      <c r="AJ4371" s="227"/>
      <c r="AK4371" s="227"/>
      <c r="AL4371" s="227"/>
      <c r="AM4371" s="225"/>
      <c r="AN4371" s="227"/>
      <c r="AO4371" s="227"/>
      <c r="AP4371" s="227"/>
      <c r="AQ4371" s="227"/>
    </row>
    <row r="4372" spans="35:43">
      <c r="AI4372" s="227"/>
      <c r="AJ4372" s="227"/>
      <c r="AK4372" s="227"/>
      <c r="AL4372" s="227"/>
      <c r="AM4372" s="225"/>
      <c r="AN4372" s="227"/>
      <c r="AO4372" s="227"/>
      <c r="AP4372" s="227"/>
      <c r="AQ4372" s="227"/>
    </row>
    <row r="4373" spans="35:43">
      <c r="AI4373" s="227"/>
      <c r="AJ4373" s="227"/>
      <c r="AK4373" s="227"/>
      <c r="AL4373" s="227"/>
      <c r="AM4373" s="225"/>
      <c r="AN4373" s="227"/>
      <c r="AO4373" s="227"/>
      <c r="AP4373" s="227"/>
      <c r="AQ4373" s="227"/>
    </row>
    <row r="4374" spans="35:43">
      <c r="AI4374" s="227"/>
      <c r="AJ4374" s="227"/>
      <c r="AK4374" s="227"/>
      <c r="AL4374" s="227"/>
      <c r="AM4374" s="225"/>
      <c r="AN4374" s="227"/>
      <c r="AO4374" s="227"/>
      <c r="AP4374" s="227"/>
      <c r="AQ4374" s="227"/>
    </row>
    <row r="4375" spans="35:43">
      <c r="AI4375" s="227"/>
      <c r="AJ4375" s="227"/>
      <c r="AK4375" s="227"/>
      <c r="AL4375" s="227"/>
      <c r="AM4375" s="225"/>
      <c r="AN4375" s="227"/>
      <c r="AO4375" s="227"/>
      <c r="AP4375" s="227"/>
      <c r="AQ4375" s="227"/>
    </row>
    <row r="4376" spans="35:43">
      <c r="AI4376" s="227"/>
      <c r="AJ4376" s="227"/>
      <c r="AK4376" s="227"/>
      <c r="AL4376" s="227"/>
      <c r="AM4376" s="225"/>
      <c r="AN4376" s="227"/>
      <c r="AO4376" s="227"/>
      <c r="AP4376" s="227"/>
      <c r="AQ4376" s="227"/>
    </row>
    <row r="4377" spans="35:43">
      <c r="AI4377" s="227"/>
      <c r="AJ4377" s="227"/>
      <c r="AK4377" s="227"/>
      <c r="AL4377" s="227"/>
      <c r="AM4377" s="225"/>
      <c r="AN4377" s="227"/>
      <c r="AO4377" s="227"/>
      <c r="AP4377" s="227"/>
      <c r="AQ4377" s="227"/>
    </row>
    <row r="4378" spans="35:43">
      <c r="AI4378" s="227"/>
      <c r="AJ4378" s="227"/>
      <c r="AK4378" s="227"/>
      <c r="AL4378" s="227"/>
      <c r="AM4378" s="225"/>
      <c r="AN4378" s="227"/>
      <c r="AO4378" s="227"/>
      <c r="AP4378" s="227"/>
      <c r="AQ4378" s="227"/>
    </row>
    <row r="4379" spans="35:43">
      <c r="AI4379" s="227"/>
      <c r="AJ4379" s="227"/>
      <c r="AK4379" s="227"/>
      <c r="AL4379" s="227"/>
      <c r="AM4379" s="225"/>
      <c r="AN4379" s="227"/>
      <c r="AO4379" s="227"/>
      <c r="AP4379" s="227"/>
      <c r="AQ4379" s="227"/>
    </row>
    <row r="4380" spans="35:43">
      <c r="AI4380" s="227"/>
      <c r="AJ4380" s="227"/>
      <c r="AK4380" s="227"/>
      <c r="AL4380" s="227"/>
      <c r="AM4380" s="225"/>
      <c r="AN4380" s="227"/>
      <c r="AO4380" s="227"/>
      <c r="AP4380" s="227"/>
      <c r="AQ4380" s="227"/>
    </row>
    <row r="4381" spans="35:43">
      <c r="AI4381" s="227"/>
      <c r="AJ4381" s="227"/>
      <c r="AK4381" s="227"/>
      <c r="AL4381" s="227"/>
      <c r="AM4381" s="225"/>
      <c r="AN4381" s="227"/>
      <c r="AO4381" s="227"/>
      <c r="AP4381" s="227"/>
      <c r="AQ4381" s="227"/>
    </row>
    <row r="4382" spans="35:43">
      <c r="AI4382" s="227"/>
      <c r="AJ4382" s="227"/>
      <c r="AK4382" s="227"/>
      <c r="AL4382" s="227"/>
      <c r="AM4382" s="225"/>
      <c r="AN4382" s="227"/>
      <c r="AO4382" s="227"/>
      <c r="AP4382" s="227"/>
      <c r="AQ4382" s="227"/>
    </row>
    <row r="4383" spans="35:43">
      <c r="AI4383" s="227"/>
      <c r="AJ4383" s="227"/>
      <c r="AK4383" s="227"/>
      <c r="AL4383" s="227"/>
      <c r="AM4383" s="225"/>
      <c r="AN4383" s="227"/>
      <c r="AO4383" s="227"/>
      <c r="AP4383" s="227"/>
      <c r="AQ4383" s="227"/>
    </row>
    <row r="4384" spans="35:43">
      <c r="AI4384" s="227"/>
      <c r="AJ4384" s="227"/>
      <c r="AK4384" s="227"/>
      <c r="AL4384" s="227"/>
      <c r="AM4384" s="225"/>
      <c r="AN4384" s="227"/>
      <c r="AO4384" s="227"/>
      <c r="AP4384" s="227"/>
      <c r="AQ4384" s="227"/>
    </row>
    <row r="4385" spans="35:43">
      <c r="AI4385" s="227"/>
      <c r="AJ4385" s="227"/>
      <c r="AK4385" s="227"/>
      <c r="AL4385" s="227"/>
      <c r="AM4385" s="225"/>
      <c r="AN4385" s="227"/>
      <c r="AO4385" s="227"/>
      <c r="AP4385" s="227"/>
      <c r="AQ4385" s="227"/>
    </row>
    <row r="4386" spans="35:43">
      <c r="AI4386" s="227"/>
      <c r="AJ4386" s="227"/>
      <c r="AK4386" s="227"/>
      <c r="AL4386" s="227"/>
      <c r="AM4386" s="225"/>
      <c r="AN4386" s="227"/>
      <c r="AO4386" s="227"/>
      <c r="AP4386" s="227"/>
      <c r="AQ4386" s="227"/>
    </row>
    <row r="4387" spans="35:43">
      <c r="AI4387" s="227"/>
      <c r="AJ4387" s="227"/>
      <c r="AK4387" s="227"/>
      <c r="AL4387" s="227"/>
      <c r="AM4387" s="225"/>
      <c r="AN4387" s="227"/>
      <c r="AO4387" s="227"/>
      <c r="AP4387" s="227"/>
      <c r="AQ4387" s="227"/>
    </row>
    <row r="4388" spans="35:43">
      <c r="AI4388" s="227"/>
      <c r="AJ4388" s="227"/>
      <c r="AK4388" s="227"/>
      <c r="AL4388" s="227"/>
      <c r="AM4388" s="225"/>
      <c r="AN4388" s="227"/>
      <c r="AO4388" s="227"/>
      <c r="AP4388" s="227"/>
      <c r="AQ4388" s="227"/>
    </row>
    <row r="4389" spans="35:43">
      <c r="AI4389" s="227"/>
      <c r="AJ4389" s="227"/>
      <c r="AK4389" s="227"/>
      <c r="AL4389" s="227"/>
      <c r="AM4389" s="225"/>
      <c r="AN4389" s="227"/>
      <c r="AO4389" s="227"/>
      <c r="AP4389" s="227"/>
      <c r="AQ4389" s="227"/>
    </row>
    <row r="4390" spans="35:43">
      <c r="AI4390" s="227"/>
      <c r="AJ4390" s="227"/>
      <c r="AK4390" s="227"/>
      <c r="AL4390" s="227"/>
      <c r="AM4390" s="225"/>
      <c r="AN4390" s="227"/>
      <c r="AO4390" s="227"/>
      <c r="AP4390" s="227"/>
      <c r="AQ4390" s="227"/>
    </row>
    <row r="4391" spans="35:43">
      <c r="AI4391" s="227"/>
      <c r="AJ4391" s="227"/>
      <c r="AK4391" s="227"/>
      <c r="AL4391" s="227"/>
      <c r="AM4391" s="225"/>
      <c r="AN4391" s="227"/>
      <c r="AO4391" s="227"/>
      <c r="AP4391" s="227"/>
      <c r="AQ4391" s="227"/>
    </row>
    <row r="4392" spans="35:43">
      <c r="AI4392" s="227"/>
      <c r="AJ4392" s="227"/>
      <c r="AK4392" s="227"/>
      <c r="AL4392" s="227"/>
      <c r="AM4392" s="225"/>
      <c r="AN4392" s="227"/>
      <c r="AO4392" s="227"/>
      <c r="AP4392" s="227"/>
      <c r="AQ4392" s="227"/>
    </row>
    <row r="4393" spans="35:43">
      <c r="AI4393" s="227"/>
      <c r="AJ4393" s="227"/>
      <c r="AK4393" s="227"/>
      <c r="AL4393" s="227"/>
      <c r="AM4393" s="225"/>
      <c r="AN4393" s="227"/>
      <c r="AO4393" s="227"/>
      <c r="AP4393" s="227"/>
      <c r="AQ4393" s="227"/>
    </row>
    <row r="4394" spans="35:43">
      <c r="AI4394" s="227"/>
      <c r="AJ4394" s="227"/>
      <c r="AK4394" s="227"/>
      <c r="AL4394" s="227"/>
      <c r="AM4394" s="225"/>
      <c r="AN4394" s="227"/>
      <c r="AO4394" s="227"/>
      <c r="AP4394" s="227"/>
      <c r="AQ4394" s="227"/>
    </row>
    <row r="4395" spans="35:43">
      <c r="AI4395" s="227"/>
      <c r="AJ4395" s="227"/>
      <c r="AK4395" s="227"/>
      <c r="AL4395" s="227"/>
      <c r="AM4395" s="225"/>
      <c r="AN4395" s="227"/>
      <c r="AO4395" s="227"/>
      <c r="AP4395" s="227"/>
      <c r="AQ4395" s="227"/>
    </row>
    <row r="4396" spans="35:43">
      <c r="AI4396" s="227"/>
      <c r="AJ4396" s="227"/>
      <c r="AK4396" s="227"/>
      <c r="AL4396" s="227"/>
      <c r="AM4396" s="225"/>
      <c r="AN4396" s="227"/>
      <c r="AO4396" s="227"/>
      <c r="AP4396" s="227"/>
      <c r="AQ4396" s="227"/>
    </row>
    <row r="4397" spans="35:43">
      <c r="AI4397" s="227"/>
      <c r="AJ4397" s="227"/>
      <c r="AK4397" s="227"/>
      <c r="AL4397" s="227"/>
      <c r="AM4397" s="225"/>
      <c r="AN4397" s="227"/>
      <c r="AO4397" s="227"/>
      <c r="AP4397" s="227"/>
      <c r="AQ4397" s="227"/>
    </row>
    <row r="4398" spans="35:43">
      <c r="AI4398" s="227"/>
      <c r="AJ4398" s="227"/>
      <c r="AK4398" s="227"/>
      <c r="AL4398" s="227"/>
      <c r="AM4398" s="225"/>
      <c r="AN4398" s="227"/>
      <c r="AO4398" s="227"/>
      <c r="AP4398" s="227"/>
      <c r="AQ4398" s="227"/>
    </row>
    <row r="4399" spans="35:43">
      <c r="AI4399" s="227"/>
      <c r="AJ4399" s="227"/>
      <c r="AK4399" s="227"/>
      <c r="AL4399" s="227"/>
      <c r="AM4399" s="225"/>
      <c r="AN4399" s="227"/>
      <c r="AO4399" s="227"/>
      <c r="AP4399" s="227"/>
      <c r="AQ4399" s="227"/>
    </row>
    <row r="4400" spans="35:43">
      <c r="AI4400" s="227"/>
      <c r="AJ4400" s="227"/>
      <c r="AK4400" s="227"/>
      <c r="AL4400" s="227"/>
      <c r="AM4400" s="225"/>
      <c r="AN4400" s="227"/>
      <c r="AO4400" s="227"/>
      <c r="AP4400" s="227"/>
      <c r="AQ4400" s="227"/>
    </row>
    <row r="4401" spans="35:43">
      <c r="AI4401" s="227"/>
      <c r="AJ4401" s="227"/>
      <c r="AK4401" s="227"/>
      <c r="AL4401" s="227"/>
      <c r="AM4401" s="225"/>
      <c r="AN4401" s="227"/>
      <c r="AO4401" s="227"/>
      <c r="AP4401" s="227"/>
      <c r="AQ4401" s="227"/>
    </row>
    <row r="4402" spans="35:43">
      <c r="AI4402" s="227"/>
      <c r="AJ4402" s="227"/>
      <c r="AK4402" s="227"/>
      <c r="AL4402" s="227"/>
      <c r="AM4402" s="225"/>
      <c r="AN4402" s="227"/>
      <c r="AO4402" s="227"/>
      <c r="AP4402" s="227"/>
      <c r="AQ4402" s="227"/>
    </row>
    <row r="4403" spans="35:43">
      <c r="AI4403" s="227"/>
      <c r="AJ4403" s="227"/>
      <c r="AK4403" s="227"/>
      <c r="AL4403" s="227"/>
      <c r="AM4403" s="225"/>
      <c r="AN4403" s="227"/>
      <c r="AO4403" s="227"/>
      <c r="AP4403" s="227"/>
      <c r="AQ4403" s="227"/>
    </row>
    <row r="4404" spans="35:43">
      <c r="AI4404" s="227"/>
      <c r="AJ4404" s="227"/>
      <c r="AK4404" s="227"/>
      <c r="AL4404" s="227"/>
      <c r="AM4404" s="225"/>
      <c r="AN4404" s="227"/>
      <c r="AO4404" s="227"/>
      <c r="AP4404" s="227"/>
      <c r="AQ4404" s="227"/>
    </row>
    <row r="4405" spans="35:43">
      <c r="AI4405" s="227"/>
      <c r="AJ4405" s="227"/>
      <c r="AK4405" s="227"/>
      <c r="AL4405" s="227"/>
      <c r="AM4405" s="225"/>
      <c r="AN4405" s="227"/>
      <c r="AO4405" s="227"/>
      <c r="AP4405" s="227"/>
      <c r="AQ4405" s="227"/>
    </row>
    <row r="4406" spans="35:43">
      <c r="AI4406" s="227"/>
      <c r="AJ4406" s="227"/>
      <c r="AK4406" s="227"/>
      <c r="AL4406" s="227"/>
      <c r="AM4406" s="225"/>
      <c r="AN4406" s="227"/>
      <c r="AO4406" s="227"/>
      <c r="AP4406" s="227"/>
      <c r="AQ4406" s="227"/>
    </row>
    <row r="4407" spans="35:43">
      <c r="AI4407" s="227"/>
      <c r="AJ4407" s="227"/>
      <c r="AK4407" s="227"/>
      <c r="AL4407" s="227"/>
      <c r="AM4407" s="225"/>
      <c r="AN4407" s="227"/>
      <c r="AO4407" s="227"/>
      <c r="AP4407" s="227"/>
      <c r="AQ4407" s="227"/>
    </row>
    <row r="4408" spans="35:43">
      <c r="AI4408" s="227"/>
      <c r="AJ4408" s="227"/>
      <c r="AK4408" s="227"/>
      <c r="AL4408" s="227"/>
      <c r="AM4408" s="225"/>
      <c r="AN4408" s="227"/>
      <c r="AO4408" s="227"/>
      <c r="AP4408" s="227"/>
      <c r="AQ4408" s="227"/>
    </row>
    <row r="4409" spans="35:43">
      <c r="AI4409" s="227"/>
      <c r="AJ4409" s="227"/>
      <c r="AK4409" s="227"/>
      <c r="AL4409" s="227"/>
      <c r="AM4409" s="225"/>
      <c r="AN4409" s="227"/>
      <c r="AO4409" s="227"/>
      <c r="AP4409" s="227"/>
      <c r="AQ4409" s="227"/>
    </row>
    <row r="4410" spans="35:43">
      <c r="AI4410" s="227"/>
      <c r="AJ4410" s="227"/>
      <c r="AK4410" s="227"/>
      <c r="AL4410" s="227"/>
      <c r="AM4410" s="225"/>
      <c r="AN4410" s="227"/>
      <c r="AO4410" s="227"/>
      <c r="AP4410" s="227"/>
      <c r="AQ4410" s="227"/>
    </row>
    <row r="4411" spans="35:43">
      <c r="AI4411" s="227"/>
      <c r="AJ4411" s="227"/>
      <c r="AK4411" s="227"/>
      <c r="AL4411" s="227"/>
      <c r="AM4411" s="225"/>
      <c r="AN4411" s="227"/>
      <c r="AO4411" s="227"/>
      <c r="AP4411" s="227"/>
      <c r="AQ4411" s="227"/>
    </row>
    <row r="4412" spans="35:43">
      <c r="AI4412" s="227"/>
      <c r="AJ4412" s="227"/>
      <c r="AK4412" s="227"/>
      <c r="AL4412" s="227"/>
      <c r="AM4412" s="225"/>
      <c r="AN4412" s="227"/>
      <c r="AO4412" s="227"/>
      <c r="AP4412" s="227"/>
      <c r="AQ4412" s="227"/>
    </row>
    <row r="4413" spans="35:43">
      <c r="AI4413" s="227"/>
      <c r="AJ4413" s="227"/>
      <c r="AK4413" s="227"/>
      <c r="AL4413" s="227"/>
      <c r="AM4413" s="225"/>
      <c r="AN4413" s="227"/>
      <c r="AO4413" s="227"/>
      <c r="AP4413" s="227"/>
      <c r="AQ4413" s="227"/>
    </row>
    <row r="4414" spans="35:43">
      <c r="AI4414" s="227"/>
      <c r="AJ4414" s="227"/>
      <c r="AK4414" s="227"/>
      <c r="AL4414" s="227"/>
      <c r="AM4414" s="225"/>
      <c r="AN4414" s="227"/>
      <c r="AO4414" s="227"/>
      <c r="AP4414" s="227"/>
      <c r="AQ4414" s="227"/>
    </row>
    <row r="4415" spans="35:43">
      <c r="AI4415" s="227"/>
      <c r="AJ4415" s="227"/>
      <c r="AK4415" s="227"/>
      <c r="AL4415" s="227"/>
      <c r="AM4415" s="225"/>
      <c r="AN4415" s="227"/>
      <c r="AO4415" s="227"/>
      <c r="AP4415" s="227"/>
      <c r="AQ4415" s="227"/>
    </row>
    <row r="4416" spans="35:43">
      <c r="AI4416" s="227"/>
      <c r="AJ4416" s="227"/>
      <c r="AK4416" s="227"/>
      <c r="AL4416" s="227"/>
      <c r="AM4416" s="225"/>
      <c r="AN4416" s="227"/>
      <c r="AO4416" s="227"/>
      <c r="AP4416" s="227"/>
      <c r="AQ4416" s="227"/>
    </row>
    <row r="4417" spans="35:43">
      <c r="AI4417" s="227"/>
      <c r="AJ4417" s="227"/>
      <c r="AK4417" s="227"/>
      <c r="AL4417" s="227"/>
      <c r="AM4417" s="225"/>
      <c r="AN4417" s="227"/>
      <c r="AO4417" s="227"/>
      <c r="AP4417" s="227"/>
      <c r="AQ4417" s="227"/>
    </row>
    <row r="4418" spans="35:43">
      <c r="AI4418" s="227"/>
      <c r="AJ4418" s="227"/>
      <c r="AK4418" s="227"/>
      <c r="AL4418" s="227"/>
      <c r="AM4418" s="225"/>
      <c r="AN4418" s="227"/>
      <c r="AO4418" s="227"/>
      <c r="AP4418" s="227"/>
      <c r="AQ4418" s="227"/>
    </row>
    <row r="4419" spans="35:43">
      <c r="AI4419" s="227"/>
      <c r="AJ4419" s="227"/>
      <c r="AK4419" s="227"/>
      <c r="AL4419" s="227"/>
      <c r="AM4419" s="225"/>
      <c r="AN4419" s="227"/>
      <c r="AO4419" s="227"/>
      <c r="AP4419" s="227"/>
      <c r="AQ4419" s="227"/>
    </row>
    <row r="4420" spans="35:43">
      <c r="AI4420" s="227"/>
      <c r="AJ4420" s="227"/>
      <c r="AK4420" s="227"/>
      <c r="AL4420" s="227"/>
      <c r="AM4420" s="225"/>
      <c r="AN4420" s="227"/>
      <c r="AO4420" s="227"/>
      <c r="AP4420" s="227"/>
      <c r="AQ4420" s="227"/>
    </row>
    <row r="4421" spans="35:43">
      <c r="AI4421" s="227"/>
      <c r="AJ4421" s="227"/>
      <c r="AK4421" s="227"/>
      <c r="AL4421" s="227"/>
      <c r="AM4421" s="225"/>
      <c r="AN4421" s="227"/>
      <c r="AO4421" s="227"/>
      <c r="AP4421" s="227"/>
      <c r="AQ4421" s="227"/>
    </row>
    <row r="4422" spans="35:43">
      <c r="AI4422" s="227"/>
      <c r="AJ4422" s="227"/>
      <c r="AK4422" s="227"/>
      <c r="AL4422" s="227"/>
      <c r="AM4422" s="225"/>
      <c r="AN4422" s="227"/>
      <c r="AO4422" s="227"/>
      <c r="AP4422" s="227"/>
      <c r="AQ4422" s="227"/>
    </row>
    <row r="4423" spans="35:43">
      <c r="AI4423" s="227"/>
      <c r="AJ4423" s="227"/>
      <c r="AK4423" s="227"/>
      <c r="AL4423" s="227"/>
      <c r="AM4423" s="225"/>
      <c r="AN4423" s="227"/>
      <c r="AO4423" s="227"/>
      <c r="AP4423" s="227"/>
      <c r="AQ4423" s="227"/>
    </row>
    <row r="4424" spans="35:43">
      <c r="AI4424" s="227"/>
      <c r="AJ4424" s="227"/>
      <c r="AK4424" s="227"/>
      <c r="AL4424" s="227"/>
      <c r="AM4424" s="225"/>
      <c r="AN4424" s="227"/>
      <c r="AO4424" s="227"/>
      <c r="AP4424" s="227"/>
      <c r="AQ4424" s="227"/>
    </row>
    <row r="4425" spans="35:43">
      <c r="AI4425" s="227"/>
      <c r="AJ4425" s="227"/>
      <c r="AK4425" s="227"/>
      <c r="AL4425" s="227"/>
      <c r="AM4425" s="225"/>
      <c r="AN4425" s="227"/>
      <c r="AO4425" s="227"/>
      <c r="AP4425" s="227"/>
      <c r="AQ4425" s="227"/>
    </row>
    <row r="4426" spans="35:43">
      <c r="AI4426" s="227"/>
      <c r="AJ4426" s="227"/>
      <c r="AK4426" s="227"/>
      <c r="AL4426" s="227"/>
      <c r="AM4426" s="225"/>
      <c r="AN4426" s="227"/>
      <c r="AO4426" s="227"/>
      <c r="AP4426" s="227"/>
      <c r="AQ4426" s="227"/>
    </row>
    <row r="4427" spans="35:43">
      <c r="AI4427" s="227"/>
      <c r="AJ4427" s="227"/>
      <c r="AK4427" s="227"/>
      <c r="AL4427" s="227"/>
      <c r="AM4427" s="225"/>
      <c r="AN4427" s="227"/>
      <c r="AO4427" s="227"/>
      <c r="AP4427" s="227"/>
      <c r="AQ4427" s="227"/>
    </row>
    <row r="4428" spans="35:43">
      <c r="AI4428" s="227"/>
      <c r="AJ4428" s="227"/>
      <c r="AK4428" s="227"/>
      <c r="AL4428" s="227"/>
      <c r="AM4428" s="225"/>
      <c r="AN4428" s="227"/>
      <c r="AO4428" s="227"/>
      <c r="AP4428" s="227"/>
      <c r="AQ4428" s="227"/>
    </row>
    <row r="4429" spans="35:43">
      <c r="AI4429" s="227"/>
      <c r="AJ4429" s="227"/>
      <c r="AK4429" s="227"/>
      <c r="AL4429" s="227"/>
      <c r="AM4429" s="225"/>
      <c r="AN4429" s="227"/>
      <c r="AO4429" s="227"/>
      <c r="AP4429" s="227"/>
      <c r="AQ4429" s="227"/>
    </row>
    <row r="4430" spans="35:43">
      <c r="AI4430" s="227"/>
      <c r="AJ4430" s="227"/>
      <c r="AK4430" s="227"/>
      <c r="AL4430" s="227"/>
      <c r="AM4430" s="225"/>
      <c r="AN4430" s="227"/>
      <c r="AO4430" s="227"/>
      <c r="AP4430" s="227"/>
      <c r="AQ4430" s="227"/>
    </row>
    <row r="4431" spans="35:43">
      <c r="AI4431" s="227"/>
      <c r="AJ4431" s="227"/>
      <c r="AK4431" s="227"/>
      <c r="AL4431" s="227"/>
      <c r="AM4431" s="225"/>
      <c r="AN4431" s="227"/>
      <c r="AO4431" s="227"/>
      <c r="AP4431" s="227"/>
      <c r="AQ4431" s="227"/>
    </row>
    <row r="4432" spans="35:43">
      <c r="AI4432" s="227"/>
      <c r="AJ4432" s="227"/>
      <c r="AK4432" s="227"/>
      <c r="AL4432" s="227"/>
      <c r="AM4432" s="225"/>
      <c r="AN4432" s="227"/>
      <c r="AO4432" s="227"/>
      <c r="AP4432" s="227"/>
      <c r="AQ4432" s="227"/>
    </row>
    <row r="4433" spans="35:43">
      <c r="AI4433" s="227"/>
      <c r="AJ4433" s="227"/>
      <c r="AK4433" s="227"/>
      <c r="AL4433" s="227"/>
      <c r="AM4433" s="225"/>
      <c r="AN4433" s="227"/>
      <c r="AO4433" s="227"/>
      <c r="AP4433" s="227"/>
      <c r="AQ4433" s="227"/>
    </row>
    <row r="4434" spans="35:43">
      <c r="AI4434" s="227"/>
      <c r="AJ4434" s="227"/>
      <c r="AK4434" s="227"/>
      <c r="AL4434" s="227"/>
      <c r="AM4434" s="225"/>
      <c r="AN4434" s="227"/>
      <c r="AO4434" s="227"/>
      <c r="AP4434" s="227"/>
      <c r="AQ4434" s="227"/>
    </row>
    <row r="4435" spans="35:43">
      <c r="AI4435" s="227"/>
      <c r="AJ4435" s="227"/>
      <c r="AK4435" s="227"/>
      <c r="AL4435" s="227"/>
      <c r="AM4435" s="225"/>
      <c r="AN4435" s="227"/>
      <c r="AO4435" s="227"/>
      <c r="AP4435" s="227"/>
      <c r="AQ4435" s="227"/>
    </row>
    <row r="4436" spans="35:43">
      <c r="AI4436" s="227"/>
      <c r="AJ4436" s="227"/>
      <c r="AK4436" s="227"/>
      <c r="AL4436" s="227"/>
      <c r="AM4436" s="225"/>
      <c r="AN4436" s="227"/>
      <c r="AO4436" s="227"/>
      <c r="AP4436" s="227"/>
      <c r="AQ4436" s="227"/>
    </row>
    <row r="4437" spans="35:43">
      <c r="AI4437" s="227"/>
      <c r="AJ4437" s="227"/>
      <c r="AK4437" s="227"/>
      <c r="AL4437" s="227"/>
      <c r="AM4437" s="225"/>
      <c r="AN4437" s="227"/>
      <c r="AO4437" s="227"/>
      <c r="AP4437" s="227"/>
      <c r="AQ4437" s="227"/>
    </row>
    <row r="4438" spans="35:43">
      <c r="AI4438" s="227"/>
      <c r="AJ4438" s="227"/>
      <c r="AK4438" s="227"/>
      <c r="AL4438" s="227"/>
      <c r="AM4438" s="225"/>
      <c r="AN4438" s="227"/>
      <c r="AO4438" s="227"/>
      <c r="AP4438" s="227"/>
      <c r="AQ4438" s="227"/>
    </row>
    <row r="4439" spans="35:43">
      <c r="AI4439" s="227"/>
      <c r="AJ4439" s="227"/>
      <c r="AK4439" s="227"/>
      <c r="AL4439" s="227"/>
      <c r="AM4439" s="225"/>
      <c r="AN4439" s="227"/>
      <c r="AO4439" s="227"/>
      <c r="AP4439" s="227"/>
      <c r="AQ4439" s="227"/>
    </row>
    <row r="4440" spans="35:43">
      <c r="AI4440" s="227"/>
      <c r="AJ4440" s="227"/>
      <c r="AK4440" s="227"/>
      <c r="AL4440" s="227"/>
      <c r="AM4440" s="225"/>
      <c r="AN4440" s="227"/>
      <c r="AO4440" s="227"/>
      <c r="AP4440" s="227"/>
      <c r="AQ4440" s="227"/>
    </row>
    <row r="4441" spans="35:43">
      <c r="AI4441" s="227"/>
      <c r="AJ4441" s="227"/>
      <c r="AK4441" s="227"/>
      <c r="AL4441" s="227"/>
      <c r="AM4441" s="225"/>
      <c r="AN4441" s="227"/>
      <c r="AO4441" s="227"/>
      <c r="AP4441" s="227"/>
      <c r="AQ4441" s="227"/>
    </row>
    <row r="4442" spans="35:43">
      <c r="AI4442" s="227"/>
      <c r="AJ4442" s="227"/>
      <c r="AK4442" s="227"/>
      <c r="AL4442" s="227"/>
      <c r="AM4442" s="225"/>
      <c r="AN4442" s="227"/>
      <c r="AO4442" s="227"/>
      <c r="AP4442" s="227"/>
      <c r="AQ4442" s="227"/>
    </row>
    <row r="4443" spans="35:43">
      <c r="AI4443" s="227"/>
      <c r="AJ4443" s="227"/>
      <c r="AK4443" s="227"/>
      <c r="AL4443" s="227"/>
      <c r="AM4443" s="225"/>
      <c r="AN4443" s="227"/>
      <c r="AO4443" s="227"/>
      <c r="AP4443" s="227"/>
      <c r="AQ4443" s="227"/>
    </row>
    <row r="4444" spans="35:43">
      <c r="AI4444" s="227"/>
      <c r="AJ4444" s="227"/>
      <c r="AK4444" s="227"/>
      <c r="AL4444" s="227"/>
      <c r="AM4444" s="225"/>
      <c r="AN4444" s="227"/>
      <c r="AO4444" s="227"/>
      <c r="AP4444" s="227"/>
      <c r="AQ4444" s="227"/>
    </row>
    <row r="4445" spans="35:43">
      <c r="AI4445" s="227"/>
      <c r="AJ4445" s="227"/>
      <c r="AK4445" s="227"/>
      <c r="AL4445" s="227"/>
      <c r="AM4445" s="225"/>
      <c r="AN4445" s="227"/>
      <c r="AO4445" s="227"/>
      <c r="AP4445" s="227"/>
      <c r="AQ4445" s="227"/>
    </row>
    <row r="4446" spans="35:43">
      <c r="AI4446" s="227"/>
      <c r="AJ4446" s="227"/>
      <c r="AK4446" s="227"/>
      <c r="AL4446" s="227"/>
      <c r="AM4446" s="225"/>
      <c r="AN4446" s="227"/>
      <c r="AO4446" s="227"/>
      <c r="AP4446" s="227"/>
      <c r="AQ4446" s="227"/>
    </row>
    <row r="4447" spans="35:43">
      <c r="AI4447" s="227"/>
      <c r="AJ4447" s="227"/>
      <c r="AK4447" s="227"/>
      <c r="AL4447" s="227"/>
      <c r="AM4447" s="225"/>
      <c r="AN4447" s="227"/>
      <c r="AO4447" s="227"/>
      <c r="AP4447" s="227"/>
      <c r="AQ4447" s="227"/>
    </row>
    <row r="4448" spans="35:43">
      <c r="AI4448" s="227"/>
      <c r="AJ4448" s="227"/>
      <c r="AK4448" s="227"/>
      <c r="AL4448" s="227"/>
      <c r="AM4448" s="225"/>
      <c r="AN4448" s="227"/>
      <c r="AO4448" s="227"/>
      <c r="AP4448" s="227"/>
      <c r="AQ4448" s="227"/>
    </row>
    <row r="4449" spans="35:43">
      <c r="AI4449" s="227"/>
      <c r="AJ4449" s="227"/>
      <c r="AK4449" s="227"/>
      <c r="AL4449" s="227"/>
      <c r="AM4449" s="225"/>
      <c r="AN4449" s="227"/>
      <c r="AO4449" s="227"/>
      <c r="AP4449" s="227"/>
      <c r="AQ4449" s="227"/>
    </row>
    <row r="4450" spans="35:43">
      <c r="AI4450" s="227"/>
      <c r="AJ4450" s="227"/>
      <c r="AK4450" s="227"/>
      <c r="AL4450" s="227"/>
      <c r="AM4450" s="225"/>
      <c r="AN4450" s="227"/>
      <c r="AO4450" s="227"/>
      <c r="AP4450" s="227"/>
      <c r="AQ4450" s="227"/>
    </row>
    <row r="4451" spans="35:43">
      <c r="AI4451" s="227"/>
      <c r="AJ4451" s="227"/>
      <c r="AK4451" s="227"/>
      <c r="AL4451" s="227"/>
      <c r="AM4451" s="225"/>
      <c r="AN4451" s="227"/>
      <c r="AO4451" s="227"/>
      <c r="AP4451" s="227"/>
      <c r="AQ4451" s="227"/>
    </row>
    <row r="4452" spans="35:43">
      <c r="AI4452" s="227"/>
      <c r="AJ4452" s="227"/>
      <c r="AK4452" s="227"/>
      <c r="AL4452" s="227"/>
      <c r="AM4452" s="225"/>
      <c r="AN4452" s="227"/>
      <c r="AO4452" s="227"/>
      <c r="AP4452" s="227"/>
      <c r="AQ4452" s="227"/>
    </row>
    <row r="4453" spans="35:43">
      <c r="AI4453" s="227"/>
      <c r="AJ4453" s="227"/>
      <c r="AK4453" s="227"/>
      <c r="AL4453" s="227"/>
      <c r="AM4453" s="225"/>
      <c r="AN4453" s="227"/>
      <c r="AO4453" s="227"/>
      <c r="AP4453" s="227"/>
      <c r="AQ4453" s="227"/>
    </row>
    <row r="4454" spans="35:43">
      <c r="AI4454" s="227"/>
      <c r="AJ4454" s="227"/>
      <c r="AK4454" s="227"/>
      <c r="AL4454" s="227"/>
      <c r="AM4454" s="225"/>
      <c r="AN4454" s="227"/>
      <c r="AO4454" s="227"/>
      <c r="AP4454" s="227"/>
      <c r="AQ4454" s="227"/>
    </row>
    <row r="4455" spans="35:43">
      <c r="AI4455" s="227"/>
      <c r="AJ4455" s="227"/>
      <c r="AK4455" s="227"/>
      <c r="AL4455" s="227"/>
      <c r="AM4455" s="225"/>
      <c r="AN4455" s="227"/>
      <c r="AO4455" s="227"/>
      <c r="AP4455" s="227"/>
      <c r="AQ4455" s="227"/>
    </row>
    <row r="4456" spans="35:43">
      <c r="AI4456" s="227"/>
      <c r="AJ4456" s="227"/>
      <c r="AK4456" s="227"/>
      <c r="AL4456" s="227"/>
      <c r="AM4456" s="225"/>
      <c r="AN4456" s="227"/>
      <c r="AO4456" s="227"/>
      <c r="AP4456" s="227"/>
      <c r="AQ4456" s="227"/>
    </row>
    <row r="4457" spans="35:43">
      <c r="AI4457" s="227"/>
      <c r="AJ4457" s="227"/>
      <c r="AK4457" s="227"/>
      <c r="AL4457" s="227"/>
      <c r="AM4457" s="225"/>
      <c r="AN4457" s="227"/>
      <c r="AO4457" s="227"/>
      <c r="AP4457" s="227"/>
      <c r="AQ4457" s="227"/>
    </row>
    <row r="4458" spans="35:43">
      <c r="AI4458" s="227"/>
      <c r="AJ4458" s="227"/>
      <c r="AK4458" s="227"/>
      <c r="AL4458" s="227"/>
      <c r="AM4458" s="225"/>
      <c r="AN4458" s="227"/>
      <c r="AO4458" s="227"/>
      <c r="AP4458" s="227"/>
      <c r="AQ4458" s="227"/>
    </row>
    <row r="4459" spans="35:43">
      <c r="AI4459" s="227"/>
      <c r="AJ4459" s="227"/>
      <c r="AK4459" s="227"/>
      <c r="AL4459" s="227"/>
      <c r="AM4459" s="225"/>
      <c r="AN4459" s="227"/>
      <c r="AO4459" s="227"/>
      <c r="AP4459" s="227"/>
      <c r="AQ4459" s="227"/>
    </row>
    <row r="4460" spans="35:43">
      <c r="AI4460" s="227"/>
      <c r="AJ4460" s="227"/>
      <c r="AK4460" s="227"/>
      <c r="AL4460" s="227"/>
      <c r="AM4460" s="225"/>
      <c r="AN4460" s="227"/>
      <c r="AO4460" s="227"/>
      <c r="AP4460" s="227"/>
      <c r="AQ4460" s="227"/>
    </row>
    <row r="4461" spans="35:43">
      <c r="AI4461" s="227"/>
      <c r="AJ4461" s="227"/>
      <c r="AK4461" s="227"/>
      <c r="AL4461" s="227"/>
      <c r="AM4461" s="225"/>
      <c r="AN4461" s="227"/>
      <c r="AO4461" s="227"/>
      <c r="AP4461" s="227"/>
      <c r="AQ4461" s="227"/>
    </row>
    <row r="4462" spans="35:43">
      <c r="AI4462" s="227"/>
      <c r="AJ4462" s="227"/>
      <c r="AK4462" s="227"/>
      <c r="AL4462" s="227"/>
      <c r="AM4462" s="225"/>
      <c r="AN4462" s="227"/>
      <c r="AO4462" s="227"/>
      <c r="AP4462" s="227"/>
      <c r="AQ4462" s="227"/>
    </row>
    <row r="4463" spans="35:43">
      <c r="AI4463" s="227"/>
      <c r="AJ4463" s="227"/>
      <c r="AK4463" s="227"/>
      <c r="AL4463" s="227"/>
      <c r="AM4463" s="225"/>
      <c r="AN4463" s="227"/>
      <c r="AO4463" s="227"/>
      <c r="AP4463" s="227"/>
      <c r="AQ4463" s="227"/>
    </row>
    <row r="4464" spans="35:43">
      <c r="AI4464" s="227"/>
      <c r="AJ4464" s="227"/>
      <c r="AK4464" s="227"/>
      <c r="AL4464" s="227"/>
      <c r="AM4464" s="225"/>
      <c r="AN4464" s="227"/>
      <c r="AO4464" s="227"/>
      <c r="AP4464" s="227"/>
      <c r="AQ4464" s="227"/>
    </row>
    <row r="4465" spans="35:43">
      <c r="AI4465" s="227"/>
      <c r="AJ4465" s="227"/>
      <c r="AK4465" s="227"/>
      <c r="AL4465" s="227"/>
      <c r="AM4465" s="225"/>
      <c r="AN4465" s="227"/>
      <c r="AO4465" s="227"/>
      <c r="AP4465" s="227"/>
      <c r="AQ4465" s="227"/>
    </row>
    <row r="4466" spans="35:43">
      <c r="AI4466" s="227"/>
      <c r="AJ4466" s="227"/>
      <c r="AK4466" s="227"/>
      <c r="AL4466" s="227"/>
      <c r="AM4466" s="225"/>
      <c r="AN4466" s="227"/>
      <c r="AO4466" s="227"/>
      <c r="AP4466" s="227"/>
      <c r="AQ4466" s="227"/>
    </row>
    <row r="4467" spans="35:43">
      <c r="AI4467" s="227"/>
      <c r="AJ4467" s="227"/>
      <c r="AK4467" s="227"/>
      <c r="AL4467" s="227"/>
      <c r="AM4467" s="225"/>
      <c r="AN4467" s="227"/>
      <c r="AO4467" s="227"/>
      <c r="AP4467" s="227"/>
      <c r="AQ4467" s="227"/>
    </row>
    <row r="4468" spans="35:43">
      <c r="AI4468" s="227"/>
      <c r="AJ4468" s="227"/>
      <c r="AK4468" s="227"/>
      <c r="AL4468" s="227"/>
      <c r="AM4468" s="225"/>
      <c r="AN4468" s="227"/>
      <c r="AO4468" s="227"/>
      <c r="AP4468" s="227"/>
      <c r="AQ4468" s="227"/>
    </row>
    <row r="4469" spans="35:43">
      <c r="AI4469" s="227"/>
      <c r="AJ4469" s="227"/>
      <c r="AK4469" s="227"/>
      <c r="AL4469" s="227"/>
      <c r="AM4469" s="225"/>
      <c r="AN4469" s="227"/>
      <c r="AO4469" s="227"/>
      <c r="AP4469" s="227"/>
      <c r="AQ4469" s="227"/>
    </row>
    <row r="4470" spans="35:43">
      <c r="AI4470" s="227"/>
      <c r="AJ4470" s="227"/>
      <c r="AK4470" s="227"/>
      <c r="AL4470" s="227"/>
      <c r="AM4470" s="225"/>
      <c r="AN4470" s="227"/>
      <c r="AO4470" s="227"/>
      <c r="AP4470" s="227"/>
      <c r="AQ4470" s="227"/>
    </row>
    <row r="4471" spans="35:43">
      <c r="AI4471" s="227"/>
      <c r="AJ4471" s="227"/>
      <c r="AK4471" s="227"/>
      <c r="AL4471" s="227"/>
      <c r="AM4471" s="225"/>
      <c r="AN4471" s="227"/>
      <c r="AO4471" s="227"/>
      <c r="AP4471" s="227"/>
      <c r="AQ4471" s="227"/>
    </row>
    <row r="4472" spans="35:43">
      <c r="AI4472" s="227"/>
      <c r="AJ4472" s="227"/>
      <c r="AK4472" s="227"/>
      <c r="AL4472" s="227"/>
      <c r="AM4472" s="225"/>
      <c r="AN4472" s="227"/>
      <c r="AO4472" s="227"/>
      <c r="AP4472" s="227"/>
      <c r="AQ4472" s="227"/>
    </row>
    <row r="4473" spans="35:43">
      <c r="AI4473" s="227"/>
      <c r="AJ4473" s="227"/>
      <c r="AK4473" s="227"/>
      <c r="AL4473" s="227"/>
      <c r="AM4473" s="225"/>
      <c r="AN4473" s="227"/>
      <c r="AO4473" s="227"/>
      <c r="AP4473" s="227"/>
      <c r="AQ4473" s="227"/>
    </row>
    <row r="4474" spans="35:43">
      <c r="AI4474" s="227"/>
      <c r="AJ4474" s="227"/>
      <c r="AK4474" s="227"/>
      <c r="AL4474" s="227"/>
      <c r="AM4474" s="225"/>
      <c r="AN4474" s="227"/>
      <c r="AO4474" s="227"/>
      <c r="AP4474" s="227"/>
      <c r="AQ4474" s="227"/>
    </row>
    <row r="4475" spans="35:43">
      <c r="AI4475" s="227"/>
      <c r="AJ4475" s="227"/>
      <c r="AK4475" s="227"/>
      <c r="AL4475" s="227"/>
      <c r="AM4475" s="225"/>
      <c r="AN4475" s="227"/>
      <c r="AO4475" s="227"/>
      <c r="AP4475" s="227"/>
      <c r="AQ4475" s="227"/>
    </row>
    <row r="4476" spans="35:43">
      <c r="AI4476" s="227"/>
      <c r="AJ4476" s="227"/>
      <c r="AK4476" s="227"/>
      <c r="AL4476" s="227"/>
      <c r="AM4476" s="225"/>
      <c r="AN4476" s="227"/>
      <c r="AO4476" s="227"/>
      <c r="AP4476" s="227"/>
      <c r="AQ4476" s="227"/>
    </row>
    <row r="4477" spans="35:43">
      <c r="AI4477" s="227"/>
      <c r="AJ4477" s="227"/>
      <c r="AK4477" s="227"/>
      <c r="AL4477" s="227"/>
      <c r="AM4477" s="225"/>
      <c r="AN4477" s="227"/>
      <c r="AO4477" s="227"/>
      <c r="AP4477" s="227"/>
      <c r="AQ4477" s="227"/>
    </row>
    <row r="4478" spans="35:43">
      <c r="AI4478" s="227"/>
      <c r="AJ4478" s="227"/>
      <c r="AK4478" s="227"/>
      <c r="AL4478" s="227"/>
      <c r="AM4478" s="225"/>
      <c r="AN4478" s="227"/>
      <c r="AO4478" s="227"/>
      <c r="AP4478" s="227"/>
      <c r="AQ4478" s="227"/>
    </row>
    <row r="4479" spans="35:43">
      <c r="AI4479" s="227"/>
      <c r="AJ4479" s="227"/>
      <c r="AK4479" s="227"/>
      <c r="AL4479" s="227"/>
      <c r="AM4479" s="225"/>
      <c r="AN4479" s="227"/>
      <c r="AO4479" s="227"/>
      <c r="AP4479" s="227"/>
      <c r="AQ4479" s="227"/>
    </row>
    <row r="4480" spans="35:43">
      <c r="AI4480" s="227"/>
      <c r="AJ4480" s="227"/>
      <c r="AK4480" s="227"/>
      <c r="AL4480" s="227"/>
      <c r="AM4480" s="225"/>
      <c r="AN4480" s="227"/>
      <c r="AO4480" s="227"/>
      <c r="AP4480" s="227"/>
      <c r="AQ4480" s="227"/>
    </row>
    <row r="4481" spans="35:43">
      <c r="AI4481" s="227"/>
      <c r="AJ4481" s="227"/>
      <c r="AK4481" s="227"/>
      <c r="AL4481" s="227"/>
      <c r="AM4481" s="225"/>
      <c r="AN4481" s="227"/>
      <c r="AO4481" s="227"/>
      <c r="AP4481" s="227"/>
      <c r="AQ4481" s="227"/>
    </row>
    <row r="4482" spans="35:43">
      <c r="AI4482" s="227"/>
      <c r="AJ4482" s="227"/>
      <c r="AK4482" s="227"/>
      <c r="AL4482" s="227"/>
      <c r="AM4482" s="225"/>
      <c r="AN4482" s="227"/>
      <c r="AO4482" s="227"/>
      <c r="AP4482" s="227"/>
      <c r="AQ4482" s="227"/>
    </row>
    <row r="4483" spans="35:43">
      <c r="AI4483" s="227"/>
      <c r="AJ4483" s="227"/>
      <c r="AK4483" s="227"/>
      <c r="AL4483" s="227"/>
      <c r="AM4483" s="225"/>
      <c r="AN4483" s="227"/>
      <c r="AO4483" s="227"/>
      <c r="AP4483" s="227"/>
      <c r="AQ4483" s="227"/>
    </row>
    <row r="4484" spans="35:43">
      <c r="AI4484" s="227"/>
      <c r="AJ4484" s="227"/>
      <c r="AK4484" s="227"/>
      <c r="AL4484" s="227"/>
      <c r="AM4484" s="225"/>
      <c r="AN4484" s="227"/>
      <c r="AO4484" s="227"/>
      <c r="AP4484" s="227"/>
      <c r="AQ4484" s="227"/>
    </row>
    <row r="4485" spans="35:43">
      <c r="AI4485" s="227"/>
      <c r="AJ4485" s="227"/>
      <c r="AK4485" s="227"/>
      <c r="AL4485" s="227"/>
      <c r="AM4485" s="225"/>
      <c r="AN4485" s="227"/>
      <c r="AO4485" s="227"/>
      <c r="AP4485" s="227"/>
      <c r="AQ4485" s="227"/>
    </row>
    <row r="4486" spans="35:43">
      <c r="AI4486" s="227"/>
      <c r="AJ4486" s="227"/>
      <c r="AK4486" s="227"/>
      <c r="AL4486" s="227"/>
      <c r="AM4486" s="225"/>
      <c r="AN4486" s="227"/>
      <c r="AO4486" s="227"/>
      <c r="AP4486" s="227"/>
      <c r="AQ4486" s="227"/>
    </row>
    <row r="4487" spans="35:43">
      <c r="AI4487" s="227"/>
      <c r="AJ4487" s="227"/>
      <c r="AK4487" s="227"/>
      <c r="AL4487" s="227"/>
      <c r="AM4487" s="225"/>
      <c r="AN4487" s="227"/>
      <c r="AO4487" s="227"/>
      <c r="AP4487" s="227"/>
      <c r="AQ4487" s="227"/>
    </row>
    <row r="4488" spans="35:43">
      <c r="AI4488" s="227"/>
      <c r="AJ4488" s="227"/>
      <c r="AK4488" s="227"/>
      <c r="AL4488" s="227"/>
      <c r="AM4488" s="225"/>
      <c r="AN4488" s="227"/>
      <c r="AO4488" s="227"/>
      <c r="AP4488" s="227"/>
      <c r="AQ4488" s="227"/>
    </row>
    <row r="4489" spans="35:43">
      <c r="AI4489" s="227"/>
      <c r="AJ4489" s="227"/>
      <c r="AK4489" s="227"/>
      <c r="AL4489" s="227"/>
      <c r="AM4489" s="225"/>
      <c r="AN4489" s="227"/>
      <c r="AO4489" s="227"/>
      <c r="AP4489" s="227"/>
      <c r="AQ4489" s="227"/>
    </row>
    <row r="4490" spans="35:43">
      <c r="AI4490" s="227"/>
      <c r="AJ4490" s="227"/>
      <c r="AK4490" s="227"/>
      <c r="AL4490" s="227"/>
      <c r="AM4490" s="225"/>
      <c r="AN4490" s="227"/>
      <c r="AO4490" s="227"/>
      <c r="AP4490" s="227"/>
      <c r="AQ4490" s="227"/>
    </row>
    <row r="4491" spans="35:43">
      <c r="AI4491" s="227"/>
      <c r="AJ4491" s="227"/>
      <c r="AK4491" s="227"/>
      <c r="AL4491" s="227"/>
      <c r="AM4491" s="225"/>
      <c r="AN4491" s="227"/>
      <c r="AO4491" s="227"/>
      <c r="AP4491" s="227"/>
      <c r="AQ4491" s="227"/>
    </row>
    <row r="4492" spans="35:43">
      <c r="AI4492" s="227"/>
      <c r="AJ4492" s="227"/>
      <c r="AK4492" s="227"/>
      <c r="AL4492" s="227"/>
      <c r="AM4492" s="225"/>
      <c r="AN4492" s="227"/>
      <c r="AO4492" s="227"/>
      <c r="AP4492" s="227"/>
      <c r="AQ4492" s="227"/>
    </row>
    <row r="4493" spans="35:43">
      <c r="AI4493" s="227"/>
      <c r="AJ4493" s="227"/>
      <c r="AK4493" s="227"/>
      <c r="AL4493" s="227"/>
      <c r="AM4493" s="225"/>
      <c r="AN4493" s="227"/>
      <c r="AO4493" s="227"/>
      <c r="AP4493" s="227"/>
      <c r="AQ4493" s="227"/>
    </row>
    <row r="4494" spans="35:43">
      <c r="AI4494" s="227"/>
      <c r="AJ4494" s="227"/>
      <c r="AK4494" s="227"/>
      <c r="AL4494" s="227"/>
      <c r="AM4494" s="225"/>
      <c r="AN4494" s="227"/>
      <c r="AO4494" s="227"/>
      <c r="AP4494" s="227"/>
      <c r="AQ4494" s="227"/>
    </row>
    <row r="4495" spans="35:43">
      <c r="AI4495" s="227"/>
      <c r="AJ4495" s="227"/>
      <c r="AK4495" s="227"/>
      <c r="AL4495" s="227"/>
      <c r="AM4495" s="225"/>
      <c r="AN4495" s="227"/>
      <c r="AO4495" s="227"/>
      <c r="AP4495" s="227"/>
      <c r="AQ4495" s="227"/>
    </row>
    <row r="4496" spans="35:43">
      <c r="AI4496" s="227"/>
      <c r="AJ4496" s="227"/>
      <c r="AK4496" s="227"/>
      <c r="AL4496" s="227"/>
      <c r="AM4496" s="225"/>
      <c r="AN4496" s="227"/>
      <c r="AO4496" s="227"/>
      <c r="AP4496" s="227"/>
      <c r="AQ4496" s="227"/>
    </row>
    <row r="4497" spans="35:43">
      <c r="AI4497" s="227"/>
      <c r="AJ4497" s="227"/>
      <c r="AK4497" s="227"/>
      <c r="AL4497" s="227"/>
      <c r="AM4497" s="225"/>
      <c r="AN4497" s="227"/>
      <c r="AO4497" s="227"/>
      <c r="AP4497" s="227"/>
      <c r="AQ4497" s="227"/>
    </row>
    <row r="4498" spans="35:43">
      <c r="AI4498" s="227"/>
      <c r="AJ4498" s="227"/>
      <c r="AK4498" s="227"/>
      <c r="AL4498" s="227"/>
      <c r="AM4498" s="225"/>
      <c r="AN4498" s="227"/>
      <c r="AO4498" s="227"/>
      <c r="AP4498" s="227"/>
      <c r="AQ4498" s="227"/>
    </row>
    <row r="4499" spans="35:43">
      <c r="AI4499" s="227"/>
      <c r="AJ4499" s="227"/>
      <c r="AK4499" s="227"/>
      <c r="AL4499" s="227"/>
      <c r="AM4499" s="225"/>
      <c r="AN4499" s="227"/>
      <c r="AO4499" s="227"/>
      <c r="AP4499" s="227"/>
      <c r="AQ4499" s="227"/>
    </row>
    <row r="4500" spans="35:43">
      <c r="AI4500" s="227"/>
      <c r="AJ4500" s="227"/>
      <c r="AK4500" s="227"/>
      <c r="AL4500" s="227"/>
      <c r="AM4500" s="225"/>
      <c r="AN4500" s="227"/>
      <c r="AO4500" s="227"/>
      <c r="AP4500" s="227"/>
      <c r="AQ4500" s="227"/>
    </row>
    <row r="4501" spans="35:43">
      <c r="AI4501" s="227"/>
      <c r="AJ4501" s="227"/>
      <c r="AK4501" s="227"/>
      <c r="AL4501" s="227"/>
      <c r="AM4501" s="225"/>
      <c r="AN4501" s="227"/>
      <c r="AO4501" s="227"/>
      <c r="AP4501" s="227"/>
      <c r="AQ4501" s="227"/>
    </row>
    <row r="4502" spans="35:43">
      <c r="AI4502" s="227"/>
      <c r="AJ4502" s="227"/>
      <c r="AK4502" s="227"/>
      <c r="AL4502" s="227"/>
      <c r="AM4502" s="225"/>
      <c r="AN4502" s="227"/>
      <c r="AO4502" s="227"/>
      <c r="AP4502" s="227"/>
      <c r="AQ4502" s="227"/>
    </row>
    <row r="4503" spans="35:43">
      <c r="AI4503" s="227"/>
      <c r="AJ4503" s="227"/>
      <c r="AK4503" s="227"/>
      <c r="AL4503" s="227"/>
      <c r="AM4503" s="225"/>
      <c r="AN4503" s="227"/>
      <c r="AO4503" s="227"/>
      <c r="AP4503" s="227"/>
      <c r="AQ4503" s="227"/>
    </row>
    <row r="4504" spans="35:43">
      <c r="AI4504" s="227"/>
      <c r="AJ4504" s="227"/>
      <c r="AK4504" s="227"/>
      <c r="AL4504" s="227"/>
      <c r="AM4504" s="225"/>
      <c r="AN4504" s="227"/>
      <c r="AO4504" s="227"/>
      <c r="AP4504" s="227"/>
      <c r="AQ4504" s="227"/>
    </row>
    <row r="4505" spans="35:43">
      <c r="AI4505" s="227"/>
      <c r="AJ4505" s="227"/>
      <c r="AK4505" s="227"/>
      <c r="AL4505" s="227"/>
      <c r="AM4505" s="225"/>
      <c r="AN4505" s="227"/>
      <c r="AO4505" s="227"/>
      <c r="AP4505" s="227"/>
      <c r="AQ4505" s="227"/>
    </row>
    <row r="4506" spans="35:43">
      <c r="AI4506" s="227"/>
      <c r="AJ4506" s="227"/>
      <c r="AK4506" s="227"/>
      <c r="AL4506" s="227"/>
      <c r="AM4506" s="225"/>
      <c r="AN4506" s="227"/>
      <c r="AO4506" s="227"/>
      <c r="AP4506" s="227"/>
      <c r="AQ4506" s="227"/>
    </row>
    <row r="4507" spans="35:43">
      <c r="AI4507" s="227"/>
      <c r="AJ4507" s="227"/>
      <c r="AK4507" s="227"/>
      <c r="AL4507" s="227"/>
      <c r="AM4507" s="225"/>
      <c r="AN4507" s="227"/>
      <c r="AO4507" s="227"/>
      <c r="AP4507" s="227"/>
      <c r="AQ4507" s="227"/>
    </row>
    <row r="4508" spans="35:43">
      <c r="AI4508" s="227"/>
      <c r="AJ4508" s="227"/>
      <c r="AK4508" s="227"/>
      <c r="AL4508" s="227"/>
      <c r="AM4508" s="225"/>
      <c r="AN4508" s="227"/>
      <c r="AO4508" s="227"/>
      <c r="AP4508" s="227"/>
      <c r="AQ4508" s="227"/>
    </row>
    <row r="4509" spans="35:43">
      <c r="AI4509" s="227"/>
      <c r="AJ4509" s="227"/>
      <c r="AK4509" s="227"/>
      <c r="AL4509" s="227"/>
      <c r="AM4509" s="225"/>
      <c r="AN4509" s="227"/>
      <c r="AO4509" s="227"/>
      <c r="AP4509" s="227"/>
      <c r="AQ4509" s="227"/>
    </row>
    <row r="4510" spans="35:43">
      <c r="AI4510" s="227"/>
      <c r="AJ4510" s="227"/>
      <c r="AK4510" s="227"/>
      <c r="AL4510" s="227"/>
      <c r="AM4510" s="225"/>
      <c r="AN4510" s="227"/>
      <c r="AO4510" s="227"/>
      <c r="AP4510" s="227"/>
      <c r="AQ4510" s="227"/>
    </row>
    <row r="4511" spans="35:43">
      <c r="AI4511" s="227"/>
      <c r="AJ4511" s="227"/>
      <c r="AK4511" s="227"/>
      <c r="AL4511" s="227"/>
      <c r="AM4511" s="225"/>
      <c r="AN4511" s="227"/>
      <c r="AO4511" s="227"/>
      <c r="AP4511" s="227"/>
      <c r="AQ4511" s="227"/>
    </row>
    <row r="4512" spans="35:43">
      <c r="AI4512" s="227"/>
      <c r="AJ4512" s="227"/>
      <c r="AK4512" s="227"/>
      <c r="AL4512" s="227"/>
      <c r="AM4512" s="225"/>
      <c r="AN4512" s="227"/>
      <c r="AO4512" s="227"/>
      <c r="AP4512" s="227"/>
      <c r="AQ4512" s="227"/>
    </row>
    <row r="4513" spans="35:43">
      <c r="AI4513" s="227"/>
      <c r="AJ4513" s="227"/>
      <c r="AK4513" s="227"/>
      <c r="AL4513" s="227"/>
      <c r="AM4513" s="225"/>
      <c r="AN4513" s="227"/>
      <c r="AO4513" s="227"/>
      <c r="AP4513" s="227"/>
      <c r="AQ4513" s="227"/>
    </row>
    <row r="4514" spans="35:43">
      <c r="AI4514" s="227"/>
      <c r="AJ4514" s="227"/>
      <c r="AK4514" s="227"/>
      <c r="AL4514" s="227"/>
      <c r="AM4514" s="225"/>
      <c r="AN4514" s="227"/>
      <c r="AO4514" s="227"/>
      <c r="AP4514" s="227"/>
      <c r="AQ4514" s="227"/>
    </row>
    <row r="4515" spans="35:43">
      <c r="AI4515" s="227"/>
      <c r="AJ4515" s="227"/>
      <c r="AK4515" s="227"/>
      <c r="AL4515" s="227"/>
      <c r="AM4515" s="225"/>
      <c r="AN4515" s="227"/>
      <c r="AO4515" s="227"/>
      <c r="AP4515" s="227"/>
      <c r="AQ4515" s="227"/>
    </row>
    <row r="4516" spans="35:43">
      <c r="AI4516" s="227"/>
      <c r="AJ4516" s="227"/>
      <c r="AK4516" s="227"/>
      <c r="AL4516" s="227"/>
      <c r="AM4516" s="225"/>
      <c r="AN4516" s="227"/>
      <c r="AO4516" s="227"/>
      <c r="AP4516" s="227"/>
      <c r="AQ4516" s="227"/>
    </row>
    <row r="4517" spans="35:43">
      <c r="AI4517" s="227"/>
      <c r="AJ4517" s="227"/>
      <c r="AK4517" s="227"/>
      <c r="AL4517" s="227"/>
      <c r="AM4517" s="225"/>
      <c r="AN4517" s="227"/>
      <c r="AO4517" s="227"/>
      <c r="AP4517" s="227"/>
      <c r="AQ4517" s="227"/>
    </row>
    <row r="4518" spans="35:43">
      <c r="AI4518" s="227"/>
      <c r="AJ4518" s="227"/>
      <c r="AK4518" s="227"/>
      <c r="AL4518" s="227"/>
      <c r="AM4518" s="225"/>
      <c r="AN4518" s="227"/>
      <c r="AO4518" s="227"/>
      <c r="AP4518" s="227"/>
      <c r="AQ4518" s="227"/>
    </row>
    <row r="4519" spans="35:43">
      <c r="AI4519" s="227"/>
      <c r="AJ4519" s="227"/>
      <c r="AK4519" s="227"/>
      <c r="AL4519" s="227"/>
      <c r="AM4519" s="225"/>
      <c r="AN4519" s="227"/>
      <c r="AO4519" s="227"/>
      <c r="AP4519" s="227"/>
      <c r="AQ4519" s="227"/>
    </row>
    <row r="4520" spans="35:43">
      <c r="AI4520" s="227"/>
      <c r="AJ4520" s="227"/>
      <c r="AK4520" s="227"/>
      <c r="AL4520" s="227"/>
      <c r="AM4520" s="225"/>
      <c r="AN4520" s="227"/>
      <c r="AO4520" s="227"/>
      <c r="AP4520" s="227"/>
      <c r="AQ4520" s="227"/>
    </row>
    <row r="4521" spans="35:43">
      <c r="AI4521" s="227"/>
      <c r="AJ4521" s="227"/>
      <c r="AK4521" s="227"/>
      <c r="AL4521" s="227"/>
      <c r="AM4521" s="225"/>
      <c r="AN4521" s="227"/>
      <c r="AO4521" s="227"/>
      <c r="AP4521" s="227"/>
      <c r="AQ4521" s="227"/>
    </row>
    <row r="4522" spans="35:43">
      <c r="AI4522" s="227"/>
      <c r="AJ4522" s="227"/>
      <c r="AK4522" s="227"/>
      <c r="AL4522" s="227"/>
      <c r="AM4522" s="225"/>
      <c r="AN4522" s="227"/>
      <c r="AO4522" s="227"/>
      <c r="AP4522" s="227"/>
      <c r="AQ4522" s="227"/>
    </row>
    <row r="4523" spans="35:43">
      <c r="AI4523" s="227"/>
      <c r="AJ4523" s="227"/>
      <c r="AK4523" s="227"/>
      <c r="AL4523" s="227"/>
      <c r="AM4523" s="225"/>
      <c r="AN4523" s="227"/>
      <c r="AO4523" s="227"/>
      <c r="AP4523" s="227"/>
      <c r="AQ4523" s="227"/>
    </row>
    <row r="4524" spans="35:43">
      <c r="AI4524" s="227"/>
      <c r="AJ4524" s="227"/>
      <c r="AK4524" s="227"/>
      <c r="AL4524" s="227"/>
      <c r="AM4524" s="225"/>
      <c r="AN4524" s="227"/>
      <c r="AO4524" s="227"/>
      <c r="AP4524" s="227"/>
      <c r="AQ4524" s="227"/>
    </row>
    <row r="4525" spans="35:43">
      <c r="AI4525" s="227"/>
      <c r="AJ4525" s="227"/>
      <c r="AK4525" s="227"/>
      <c r="AL4525" s="227"/>
      <c r="AM4525" s="225"/>
      <c r="AN4525" s="227"/>
      <c r="AO4525" s="227"/>
      <c r="AP4525" s="227"/>
      <c r="AQ4525" s="227"/>
    </row>
    <row r="4526" spans="35:43">
      <c r="AI4526" s="227"/>
      <c r="AJ4526" s="227"/>
      <c r="AK4526" s="227"/>
      <c r="AL4526" s="227"/>
      <c r="AM4526" s="225"/>
      <c r="AN4526" s="227"/>
      <c r="AO4526" s="227"/>
      <c r="AP4526" s="227"/>
      <c r="AQ4526" s="227"/>
    </row>
    <row r="4527" spans="35:43">
      <c r="AI4527" s="227"/>
      <c r="AJ4527" s="227"/>
      <c r="AK4527" s="227"/>
      <c r="AL4527" s="227"/>
      <c r="AM4527" s="225"/>
      <c r="AN4527" s="227"/>
      <c r="AO4527" s="227"/>
      <c r="AP4527" s="227"/>
      <c r="AQ4527" s="227"/>
    </row>
    <row r="4528" spans="35:43">
      <c r="AI4528" s="227"/>
      <c r="AJ4528" s="227"/>
      <c r="AK4528" s="227"/>
      <c r="AL4528" s="227"/>
      <c r="AM4528" s="225"/>
      <c r="AN4528" s="227"/>
      <c r="AO4528" s="227"/>
      <c r="AP4528" s="227"/>
      <c r="AQ4528" s="227"/>
    </row>
    <row r="4529" spans="35:43">
      <c r="AI4529" s="227"/>
      <c r="AJ4529" s="227"/>
      <c r="AK4529" s="227"/>
      <c r="AL4529" s="227"/>
      <c r="AM4529" s="225"/>
      <c r="AN4529" s="227"/>
      <c r="AO4529" s="227"/>
      <c r="AP4529" s="227"/>
      <c r="AQ4529" s="227"/>
    </row>
    <row r="4530" spans="35:43">
      <c r="AI4530" s="227"/>
      <c r="AJ4530" s="227"/>
      <c r="AK4530" s="227"/>
      <c r="AL4530" s="227"/>
      <c r="AM4530" s="225"/>
      <c r="AN4530" s="227"/>
      <c r="AO4530" s="227"/>
      <c r="AP4530" s="227"/>
      <c r="AQ4530" s="227"/>
    </row>
    <row r="4531" spans="35:43">
      <c r="AI4531" s="227"/>
      <c r="AJ4531" s="227"/>
      <c r="AK4531" s="227"/>
      <c r="AL4531" s="227"/>
      <c r="AM4531" s="225"/>
      <c r="AN4531" s="227"/>
      <c r="AO4531" s="227"/>
      <c r="AP4531" s="227"/>
      <c r="AQ4531" s="227"/>
    </row>
    <row r="4532" spans="35:43">
      <c r="AI4532" s="227"/>
      <c r="AJ4532" s="227"/>
      <c r="AK4532" s="227"/>
      <c r="AL4532" s="227"/>
      <c r="AM4532" s="225"/>
      <c r="AN4532" s="227"/>
      <c r="AO4532" s="227"/>
      <c r="AP4532" s="227"/>
      <c r="AQ4532" s="227"/>
    </row>
    <row r="4533" spans="35:43">
      <c r="AI4533" s="227"/>
      <c r="AJ4533" s="227"/>
      <c r="AK4533" s="227"/>
      <c r="AL4533" s="227"/>
      <c r="AM4533" s="225"/>
      <c r="AN4533" s="227"/>
      <c r="AO4533" s="227"/>
      <c r="AP4533" s="227"/>
      <c r="AQ4533" s="227"/>
    </row>
    <row r="4534" spans="35:43">
      <c r="AI4534" s="227"/>
      <c r="AJ4534" s="227"/>
      <c r="AK4534" s="227"/>
      <c r="AL4534" s="227"/>
      <c r="AM4534" s="225"/>
      <c r="AN4534" s="227"/>
      <c r="AO4534" s="227"/>
      <c r="AP4534" s="227"/>
      <c r="AQ4534" s="227"/>
    </row>
    <row r="4535" spans="35:43">
      <c r="AI4535" s="227"/>
      <c r="AJ4535" s="227"/>
      <c r="AK4535" s="227"/>
      <c r="AL4535" s="227"/>
      <c r="AM4535" s="225"/>
      <c r="AN4535" s="227"/>
      <c r="AO4535" s="227"/>
      <c r="AP4535" s="227"/>
      <c r="AQ4535" s="227"/>
    </row>
    <row r="4536" spans="35:43">
      <c r="AI4536" s="227"/>
      <c r="AJ4536" s="227"/>
      <c r="AK4536" s="227"/>
      <c r="AL4536" s="227"/>
      <c r="AM4536" s="225"/>
      <c r="AN4536" s="227"/>
      <c r="AO4536" s="227"/>
      <c r="AP4536" s="227"/>
      <c r="AQ4536" s="227"/>
    </row>
    <row r="4537" spans="35:43">
      <c r="AI4537" s="227"/>
      <c r="AJ4537" s="227"/>
      <c r="AK4537" s="227"/>
      <c r="AL4537" s="227"/>
      <c r="AM4537" s="225"/>
      <c r="AN4537" s="227"/>
      <c r="AO4537" s="227"/>
      <c r="AP4537" s="227"/>
      <c r="AQ4537" s="227"/>
    </row>
    <row r="4538" spans="35:43">
      <c r="AI4538" s="227"/>
      <c r="AJ4538" s="227"/>
      <c r="AK4538" s="227"/>
      <c r="AL4538" s="227"/>
      <c r="AM4538" s="225"/>
      <c r="AN4538" s="227"/>
      <c r="AO4538" s="227"/>
      <c r="AP4538" s="227"/>
      <c r="AQ4538" s="227"/>
    </row>
    <row r="4539" spans="35:43">
      <c r="AI4539" s="227"/>
      <c r="AJ4539" s="227"/>
      <c r="AK4539" s="227"/>
      <c r="AL4539" s="227"/>
      <c r="AM4539" s="225"/>
      <c r="AN4539" s="227"/>
      <c r="AO4539" s="227"/>
      <c r="AP4539" s="227"/>
      <c r="AQ4539" s="227"/>
    </row>
    <row r="4540" spans="35:43">
      <c r="AI4540" s="227"/>
      <c r="AJ4540" s="227"/>
      <c r="AK4540" s="227"/>
      <c r="AL4540" s="227"/>
      <c r="AM4540" s="225"/>
      <c r="AN4540" s="227"/>
      <c r="AO4540" s="227"/>
      <c r="AP4540" s="227"/>
      <c r="AQ4540" s="227"/>
    </row>
    <row r="4541" spans="35:43">
      <c r="AI4541" s="227"/>
      <c r="AJ4541" s="227"/>
      <c r="AK4541" s="227"/>
      <c r="AL4541" s="227"/>
      <c r="AM4541" s="225"/>
      <c r="AN4541" s="227"/>
      <c r="AO4541" s="227"/>
      <c r="AP4541" s="227"/>
      <c r="AQ4541" s="227"/>
    </row>
    <row r="4542" spans="35:43">
      <c r="AI4542" s="227"/>
      <c r="AJ4542" s="227"/>
      <c r="AK4542" s="227"/>
      <c r="AL4542" s="227"/>
      <c r="AM4542" s="225"/>
      <c r="AN4542" s="227"/>
      <c r="AO4542" s="227"/>
      <c r="AP4542" s="227"/>
      <c r="AQ4542" s="227"/>
    </row>
    <row r="4543" spans="35:43">
      <c r="AI4543" s="227"/>
      <c r="AJ4543" s="227"/>
      <c r="AK4543" s="227"/>
      <c r="AL4543" s="227"/>
      <c r="AM4543" s="225"/>
      <c r="AN4543" s="227"/>
      <c r="AO4543" s="227"/>
      <c r="AP4543" s="227"/>
      <c r="AQ4543" s="227"/>
    </row>
    <row r="4544" spans="35:43">
      <c r="AI4544" s="227"/>
      <c r="AJ4544" s="227"/>
      <c r="AK4544" s="227"/>
      <c r="AL4544" s="227"/>
      <c r="AM4544" s="225"/>
      <c r="AN4544" s="227"/>
      <c r="AO4544" s="227"/>
      <c r="AP4544" s="227"/>
      <c r="AQ4544" s="227"/>
    </row>
    <row r="4545" spans="35:43">
      <c r="AI4545" s="227"/>
      <c r="AJ4545" s="227"/>
      <c r="AK4545" s="227"/>
      <c r="AL4545" s="227"/>
      <c r="AM4545" s="225"/>
      <c r="AN4545" s="227"/>
      <c r="AO4545" s="227"/>
      <c r="AP4545" s="227"/>
      <c r="AQ4545" s="227"/>
    </row>
    <row r="4546" spans="35:43">
      <c r="AI4546" s="227"/>
      <c r="AJ4546" s="227"/>
      <c r="AK4546" s="227"/>
      <c r="AL4546" s="227"/>
      <c r="AM4546" s="225"/>
      <c r="AN4546" s="227"/>
      <c r="AO4546" s="227"/>
      <c r="AP4546" s="227"/>
      <c r="AQ4546" s="227"/>
    </row>
    <row r="4547" spans="35:43">
      <c r="AI4547" s="227"/>
      <c r="AJ4547" s="227"/>
      <c r="AK4547" s="227"/>
      <c r="AL4547" s="227"/>
      <c r="AM4547" s="225"/>
      <c r="AN4547" s="227"/>
      <c r="AO4547" s="227"/>
      <c r="AP4547" s="227"/>
      <c r="AQ4547" s="227"/>
    </row>
    <row r="4548" spans="35:43">
      <c r="AI4548" s="227"/>
      <c r="AJ4548" s="227"/>
      <c r="AK4548" s="227"/>
      <c r="AL4548" s="227"/>
      <c r="AM4548" s="225"/>
      <c r="AN4548" s="227"/>
      <c r="AO4548" s="227"/>
      <c r="AP4548" s="227"/>
      <c r="AQ4548" s="227"/>
    </row>
    <row r="4549" spans="35:43">
      <c r="AI4549" s="227"/>
      <c r="AJ4549" s="227"/>
      <c r="AK4549" s="227"/>
      <c r="AL4549" s="227"/>
      <c r="AM4549" s="225"/>
      <c r="AN4549" s="227"/>
      <c r="AO4549" s="227"/>
      <c r="AP4549" s="227"/>
      <c r="AQ4549" s="227"/>
    </row>
    <row r="4550" spans="35:43">
      <c r="AI4550" s="227"/>
      <c r="AJ4550" s="227"/>
      <c r="AK4550" s="227"/>
      <c r="AL4550" s="227"/>
      <c r="AM4550" s="225"/>
      <c r="AN4550" s="227"/>
      <c r="AO4550" s="227"/>
      <c r="AP4550" s="227"/>
      <c r="AQ4550" s="227"/>
    </row>
    <row r="4551" spans="35:43">
      <c r="AI4551" s="227"/>
      <c r="AJ4551" s="227"/>
      <c r="AK4551" s="227"/>
      <c r="AL4551" s="227"/>
      <c r="AM4551" s="225"/>
      <c r="AN4551" s="227"/>
      <c r="AO4551" s="227"/>
      <c r="AP4551" s="227"/>
      <c r="AQ4551" s="227"/>
    </row>
    <row r="4552" spans="35:43">
      <c r="AI4552" s="227"/>
      <c r="AJ4552" s="227"/>
      <c r="AK4552" s="227"/>
      <c r="AL4552" s="227"/>
      <c r="AM4552" s="225"/>
      <c r="AN4552" s="227"/>
      <c r="AO4552" s="227"/>
      <c r="AP4552" s="227"/>
      <c r="AQ4552" s="227"/>
    </row>
    <row r="4553" spans="35:43">
      <c r="AI4553" s="227"/>
      <c r="AJ4553" s="227"/>
      <c r="AK4553" s="227"/>
      <c r="AL4553" s="227"/>
      <c r="AM4553" s="225"/>
      <c r="AN4553" s="227"/>
      <c r="AO4553" s="227"/>
      <c r="AP4553" s="227"/>
      <c r="AQ4553" s="227"/>
    </row>
    <row r="4554" spans="35:43">
      <c r="AI4554" s="227"/>
      <c r="AJ4554" s="227"/>
      <c r="AK4554" s="227"/>
      <c r="AL4554" s="227"/>
      <c r="AM4554" s="225"/>
      <c r="AN4554" s="227"/>
      <c r="AO4554" s="227"/>
      <c r="AP4554" s="227"/>
      <c r="AQ4554" s="227"/>
    </row>
    <row r="4555" spans="35:43">
      <c r="AI4555" s="227"/>
      <c r="AJ4555" s="227"/>
      <c r="AK4555" s="227"/>
      <c r="AL4555" s="227"/>
      <c r="AM4555" s="225"/>
      <c r="AN4555" s="227"/>
      <c r="AO4555" s="227"/>
      <c r="AP4555" s="227"/>
      <c r="AQ4555" s="227"/>
    </row>
    <row r="4556" spans="35:43">
      <c r="AI4556" s="227"/>
      <c r="AJ4556" s="227"/>
      <c r="AK4556" s="227"/>
      <c r="AL4556" s="227"/>
      <c r="AM4556" s="225"/>
      <c r="AN4556" s="227"/>
      <c r="AO4556" s="227"/>
      <c r="AP4556" s="227"/>
      <c r="AQ4556" s="227"/>
    </row>
    <row r="4557" spans="35:43">
      <c r="AI4557" s="227"/>
      <c r="AJ4557" s="227"/>
      <c r="AK4557" s="227"/>
      <c r="AL4557" s="227"/>
      <c r="AM4557" s="225"/>
      <c r="AN4557" s="227"/>
      <c r="AO4557" s="227"/>
      <c r="AP4557" s="227"/>
      <c r="AQ4557" s="227"/>
    </row>
    <row r="4558" spans="35:43">
      <c r="AI4558" s="227"/>
      <c r="AJ4558" s="227"/>
      <c r="AK4558" s="227"/>
      <c r="AL4558" s="227"/>
      <c r="AM4558" s="225"/>
      <c r="AN4558" s="227"/>
      <c r="AO4558" s="227"/>
      <c r="AP4558" s="227"/>
      <c r="AQ4558" s="227"/>
    </row>
    <row r="4559" spans="35:43">
      <c r="AI4559" s="227"/>
      <c r="AJ4559" s="227"/>
      <c r="AK4559" s="227"/>
      <c r="AL4559" s="227"/>
      <c r="AM4559" s="225"/>
      <c r="AN4559" s="227"/>
      <c r="AO4559" s="227"/>
      <c r="AP4559" s="227"/>
      <c r="AQ4559" s="227"/>
    </row>
    <row r="4560" spans="35:43">
      <c r="AI4560" s="227"/>
      <c r="AJ4560" s="227"/>
      <c r="AK4560" s="227"/>
      <c r="AL4560" s="227"/>
      <c r="AM4560" s="225"/>
      <c r="AN4560" s="227"/>
      <c r="AO4560" s="227"/>
      <c r="AP4560" s="227"/>
      <c r="AQ4560" s="227"/>
    </row>
    <row r="4561" spans="35:43">
      <c r="AI4561" s="227"/>
      <c r="AJ4561" s="227"/>
      <c r="AK4561" s="227"/>
      <c r="AL4561" s="227"/>
      <c r="AM4561" s="225"/>
      <c r="AN4561" s="227"/>
      <c r="AO4561" s="227"/>
      <c r="AP4561" s="227"/>
      <c r="AQ4561" s="227"/>
    </row>
    <row r="4562" spans="35:43">
      <c r="AI4562" s="227"/>
      <c r="AJ4562" s="227"/>
      <c r="AK4562" s="227"/>
      <c r="AL4562" s="227"/>
      <c r="AM4562" s="225"/>
      <c r="AN4562" s="227"/>
      <c r="AO4562" s="227"/>
      <c r="AP4562" s="227"/>
      <c r="AQ4562" s="227"/>
    </row>
    <row r="4563" spans="35:43">
      <c r="AI4563" s="227"/>
      <c r="AJ4563" s="227"/>
      <c r="AK4563" s="227"/>
      <c r="AL4563" s="227"/>
      <c r="AM4563" s="225"/>
      <c r="AN4563" s="227"/>
      <c r="AO4563" s="227"/>
      <c r="AP4563" s="227"/>
      <c r="AQ4563" s="227"/>
    </row>
    <row r="4564" spans="35:43">
      <c r="AI4564" s="227"/>
      <c r="AJ4564" s="227"/>
      <c r="AK4564" s="227"/>
      <c r="AL4564" s="227"/>
      <c r="AM4564" s="225"/>
      <c r="AN4564" s="227"/>
      <c r="AO4564" s="227"/>
      <c r="AP4564" s="227"/>
      <c r="AQ4564" s="227"/>
    </row>
    <row r="4565" spans="35:43">
      <c r="AI4565" s="227"/>
      <c r="AJ4565" s="227"/>
      <c r="AK4565" s="227"/>
      <c r="AL4565" s="227"/>
      <c r="AM4565" s="225"/>
      <c r="AN4565" s="227"/>
      <c r="AO4565" s="227"/>
      <c r="AP4565" s="227"/>
      <c r="AQ4565" s="227"/>
    </row>
    <row r="4566" spans="35:43">
      <c r="AI4566" s="227"/>
      <c r="AJ4566" s="227"/>
      <c r="AK4566" s="227"/>
      <c r="AL4566" s="227"/>
      <c r="AM4566" s="225"/>
      <c r="AN4566" s="227"/>
      <c r="AO4566" s="227"/>
      <c r="AP4566" s="227"/>
      <c r="AQ4566" s="227"/>
    </row>
    <row r="4567" spans="35:43">
      <c r="AI4567" s="227"/>
      <c r="AJ4567" s="227"/>
      <c r="AK4567" s="227"/>
      <c r="AL4567" s="227"/>
      <c r="AM4567" s="225"/>
      <c r="AN4567" s="227"/>
      <c r="AO4567" s="227"/>
      <c r="AP4567" s="227"/>
      <c r="AQ4567" s="227"/>
    </row>
    <row r="4568" spans="35:43">
      <c r="AI4568" s="227"/>
      <c r="AJ4568" s="227"/>
      <c r="AK4568" s="227"/>
      <c r="AL4568" s="227"/>
      <c r="AM4568" s="225"/>
      <c r="AN4568" s="227"/>
      <c r="AO4568" s="227"/>
      <c r="AP4568" s="227"/>
      <c r="AQ4568" s="227"/>
    </row>
    <row r="4569" spans="35:43">
      <c r="AI4569" s="227"/>
      <c r="AJ4569" s="227"/>
      <c r="AK4569" s="227"/>
      <c r="AL4569" s="227"/>
      <c r="AM4569" s="225"/>
      <c r="AN4569" s="227"/>
      <c r="AO4569" s="227"/>
      <c r="AP4569" s="227"/>
      <c r="AQ4569" s="227"/>
    </row>
    <row r="4570" spans="35:43">
      <c r="AI4570" s="227"/>
      <c r="AJ4570" s="227"/>
      <c r="AK4570" s="227"/>
      <c r="AL4570" s="227"/>
      <c r="AM4570" s="225"/>
      <c r="AN4570" s="227"/>
      <c r="AO4570" s="227"/>
      <c r="AP4570" s="227"/>
      <c r="AQ4570" s="227"/>
    </row>
    <row r="4571" spans="35:43">
      <c r="AI4571" s="227"/>
      <c r="AJ4571" s="227"/>
      <c r="AK4571" s="227"/>
      <c r="AL4571" s="227"/>
      <c r="AM4571" s="225"/>
      <c r="AN4571" s="227"/>
      <c r="AO4571" s="227"/>
      <c r="AP4571" s="227"/>
      <c r="AQ4571" s="227"/>
    </row>
    <row r="4572" spans="35:43">
      <c r="AI4572" s="227"/>
      <c r="AJ4572" s="227"/>
      <c r="AK4572" s="227"/>
      <c r="AL4572" s="227"/>
      <c r="AM4572" s="225"/>
      <c r="AN4572" s="227"/>
      <c r="AO4572" s="227"/>
      <c r="AP4572" s="227"/>
      <c r="AQ4572" s="227"/>
    </row>
    <row r="4573" spans="35:43">
      <c r="AI4573" s="227"/>
      <c r="AJ4573" s="227"/>
      <c r="AK4573" s="227"/>
      <c r="AL4573" s="227"/>
      <c r="AM4573" s="225"/>
      <c r="AN4573" s="227"/>
      <c r="AO4573" s="227"/>
      <c r="AP4573" s="227"/>
      <c r="AQ4573" s="227"/>
    </row>
    <row r="4574" spans="35:43">
      <c r="AI4574" s="227"/>
      <c r="AJ4574" s="227"/>
      <c r="AK4574" s="227"/>
      <c r="AL4574" s="227"/>
      <c r="AM4574" s="225"/>
      <c r="AN4574" s="227"/>
      <c r="AO4574" s="227"/>
      <c r="AP4574" s="227"/>
      <c r="AQ4574" s="227"/>
    </row>
    <row r="4575" spans="35:43">
      <c r="AI4575" s="227"/>
      <c r="AJ4575" s="227"/>
      <c r="AK4575" s="227"/>
      <c r="AL4575" s="227"/>
      <c r="AM4575" s="225"/>
      <c r="AN4575" s="227"/>
      <c r="AO4575" s="227"/>
      <c r="AP4575" s="227"/>
      <c r="AQ4575" s="227"/>
    </row>
    <row r="4576" spans="35:43">
      <c r="AI4576" s="227"/>
      <c r="AJ4576" s="227"/>
      <c r="AK4576" s="227"/>
      <c r="AL4576" s="227"/>
      <c r="AM4576" s="225"/>
      <c r="AN4576" s="227"/>
      <c r="AO4576" s="227"/>
      <c r="AP4576" s="227"/>
      <c r="AQ4576" s="227"/>
    </row>
    <row r="4577" spans="35:43">
      <c r="AI4577" s="227"/>
      <c r="AJ4577" s="227"/>
      <c r="AK4577" s="227"/>
      <c r="AL4577" s="227"/>
      <c r="AM4577" s="225"/>
      <c r="AN4577" s="227"/>
      <c r="AO4577" s="227"/>
      <c r="AP4577" s="227"/>
      <c r="AQ4577" s="227"/>
    </row>
    <row r="4578" spans="35:43">
      <c r="AI4578" s="227"/>
      <c r="AJ4578" s="227"/>
      <c r="AK4578" s="227"/>
      <c r="AL4578" s="227"/>
      <c r="AM4578" s="225"/>
      <c r="AN4578" s="227"/>
      <c r="AO4578" s="227"/>
      <c r="AP4578" s="227"/>
      <c r="AQ4578" s="227"/>
    </row>
    <row r="4579" spans="35:43">
      <c r="AI4579" s="227"/>
      <c r="AJ4579" s="227"/>
      <c r="AK4579" s="227"/>
      <c r="AL4579" s="227"/>
      <c r="AM4579" s="225"/>
      <c r="AN4579" s="227"/>
      <c r="AO4579" s="227"/>
      <c r="AP4579" s="227"/>
      <c r="AQ4579" s="227"/>
    </row>
    <row r="4580" spans="35:43">
      <c r="AI4580" s="227"/>
      <c r="AJ4580" s="227"/>
      <c r="AK4580" s="227"/>
      <c r="AL4580" s="227"/>
      <c r="AM4580" s="225"/>
      <c r="AN4580" s="227"/>
      <c r="AO4580" s="227"/>
      <c r="AP4580" s="227"/>
      <c r="AQ4580" s="227"/>
    </row>
    <row r="4581" spans="35:43">
      <c r="AI4581" s="227"/>
      <c r="AJ4581" s="227"/>
      <c r="AK4581" s="227"/>
      <c r="AL4581" s="227"/>
      <c r="AM4581" s="225"/>
      <c r="AN4581" s="227"/>
      <c r="AO4581" s="227"/>
      <c r="AP4581" s="227"/>
      <c r="AQ4581" s="227"/>
    </row>
    <row r="4582" spans="35:43">
      <c r="AI4582" s="227"/>
      <c r="AJ4582" s="227"/>
      <c r="AK4582" s="227"/>
      <c r="AL4582" s="227"/>
      <c r="AM4582" s="225"/>
      <c r="AN4582" s="227"/>
      <c r="AO4582" s="227"/>
      <c r="AP4582" s="227"/>
      <c r="AQ4582" s="227"/>
    </row>
    <row r="4583" spans="35:43">
      <c r="AI4583" s="227"/>
      <c r="AJ4583" s="227"/>
      <c r="AK4583" s="227"/>
      <c r="AL4583" s="227"/>
      <c r="AM4583" s="225"/>
      <c r="AN4583" s="227"/>
      <c r="AO4583" s="227"/>
      <c r="AP4583" s="227"/>
      <c r="AQ4583" s="227"/>
    </row>
    <row r="4584" spans="35:43">
      <c r="AI4584" s="227"/>
      <c r="AJ4584" s="227"/>
      <c r="AK4584" s="227"/>
      <c r="AL4584" s="227"/>
      <c r="AM4584" s="225"/>
      <c r="AN4584" s="227"/>
      <c r="AO4584" s="227"/>
      <c r="AP4584" s="227"/>
      <c r="AQ4584" s="227"/>
    </row>
    <row r="4585" spans="35:43">
      <c r="AI4585" s="227"/>
      <c r="AJ4585" s="227"/>
      <c r="AK4585" s="227"/>
      <c r="AL4585" s="227"/>
      <c r="AM4585" s="225"/>
      <c r="AN4585" s="227"/>
      <c r="AO4585" s="227"/>
      <c r="AP4585" s="227"/>
      <c r="AQ4585" s="227"/>
    </row>
    <row r="4586" spans="35:43">
      <c r="AI4586" s="227"/>
      <c r="AJ4586" s="227"/>
      <c r="AK4586" s="227"/>
      <c r="AL4586" s="227"/>
      <c r="AM4586" s="225"/>
      <c r="AN4586" s="227"/>
      <c r="AO4586" s="227"/>
      <c r="AP4586" s="227"/>
      <c r="AQ4586" s="227"/>
    </row>
    <row r="4587" spans="35:43">
      <c r="AI4587" s="227"/>
      <c r="AJ4587" s="227"/>
      <c r="AK4587" s="227"/>
      <c r="AL4587" s="227"/>
      <c r="AM4587" s="225"/>
      <c r="AN4587" s="227"/>
      <c r="AO4587" s="227"/>
      <c r="AP4587" s="227"/>
      <c r="AQ4587" s="227"/>
    </row>
    <row r="4588" spans="35:43">
      <c r="AI4588" s="227"/>
      <c r="AJ4588" s="227"/>
      <c r="AK4588" s="227"/>
      <c r="AL4588" s="227"/>
      <c r="AM4588" s="225"/>
      <c r="AN4588" s="227"/>
      <c r="AO4588" s="227"/>
      <c r="AP4588" s="227"/>
      <c r="AQ4588" s="227"/>
    </row>
    <row r="4589" spans="35:43">
      <c r="AI4589" s="227"/>
      <c r="AJ4589" s="227"/>
      <c r="AK4589" s="227"/>
      <c r="AL4589" s="227"/>
      <c r="AM4589" s="225"/>
      <c r="AN4589" s="227"/>
      <c r="AO4589" s="227"/>
      <c r="AP4589" s="227"/>
      <c r="AQ4589" s="227"/>
    </row>
    <row r="4590" spans="35:43">
      <c r="AI4590" s="227"/>
      <c r="AJ4590" s="227"/>
      <c r="AK4590" s="227"/>
      <c r="AL4590" s="227"/>
      <c r="AM4590" s="225"/>
      <c r="AN4590" s="227"/>
      <c r="AO4590" s="227"/>
      <c r="AP4590" s="227"/>
      <c r="AQ4590" s="227"/>
    </row>
    <row r="4591" spans="35:43">
      <c r="AI4591" s="227"/>
      <c r="AJ4591" s="227"/>
      <c r="AK4591" s="227"/>
      <c r="AL4591" s="227"/>
      <c r="AM4591" s="225"/>
      <c r="AN4591" s="227"/>
      <c r="AO4591" s="227"/>
      <c r="AP4591" s="227"/>
      <c r="AQ4591" s="227"/>
    </row>
    <row r="4592" spans="35:43">
      <c r="AI4592" s="227"/>
      <c r="AJ4592" s="227"/>
      <c r="AK4592" s="227"/>
      <c r="AL4592" s="227"/>
      <c r="AM4592" s="225"/>
      <c r="AN4592" s="227"/>
      <c r="AO4592" s="227"/>
      <c r="AP4592" s="227"/>
      <c r="AQ4592" s="227"/>
    </row>
    <row r="4593" spans="35:43">
      <c r="AI4593" s="227"/>
      <c r="AJ4593" s="227"/>
      <c r="AK4593" s="227"/>
      <c r="AL4593" s="227"/>
      <c r="AM4593" s="225"/>
      <c r="AN4593" s="227"/>
      <c r="AO4593" s="227"/>
      <c r="AP4593" s="227"/>
      <c r="AQ4593" s="227"/>
    </row>
    <row r="4594" spans="35:43">
      <c r="AI4594" s="227"/>
      <c r="AJ4594" s="227"/>
      <c r="AK4594" s="227"/>
      <c r="AL4594" s="227"/>
      <c r="AM4594" s="225"/>
      <c r="AN4594" s="227"/>
      <c r="AO4594" s="227"/>
      <c r="AP4594" s="227"/>
      <c r="AQ4594" s="227"/>
    </row>
    <row r="4595" spans="35:43">
      <c r="AI4595" s="227"/>
      <c r="AJ4595" s="227"/>
      <c r="AK4595" s="227"/>
      <c r="AL4595" s="227"/>
      <c r="AM4595" s="225"/>
      <c r="AN4595" s="227"/>
      <c r="AO4595" s="227"/>
      <c r="AP4595" s="227"/>
      <c r="AQ4595" s="227"/>
    </row>
    <row r="4596" spans="35:43">
      <c r="AI4596" s="227"/>
      <c r="AJ4596" s="227"/>
      <c r="AK4596" s="227"/>
      <c r="AL4596" s="227"/>
      <c r="AM4596" s="225"/>
      <c r="AN4596" s="227"/>
      <c r="AO4596" s="227"/>
      <c r="AP4596" s="227"/>
      <c r="AQ4596" s="227"/>
    </row>
    <row r="4597" spans="35:43">
      <c r="AI4597" s="227"/>
      <c r="AJ4597" s="227"/>
      <c r="AK4597" s="227"/>
      <c r="AL4597" s="227"/>
      <c r="AM4597" s="225"/>
      <c r="AN4597" s="227"/>
      <c r="AO4597" s="227"/>
      <c r="AP4597" s="227"/>
      <c r="AQ4597" s="227"/>
    </row>
    <row r="4598" spans="35:43">
      <c r="AI4598" s="227"/>
      <c r="AJ4598" s="227"/>
      <c r="AK4598" s="227"/>
      <c r="AL4598" s="227"/>
      <c r="AM4598" s="225"/>
      <c r="AN4598" s="227"/>
      <c r="AO4598" s="227"/>
      <c r="AP4598" s="227"/>
      <c r="AQ4598" s="227"/>
    </row>
    <row r="4599" spans="35:43">
      <c r="AI4599" s="227"/>
      <c r="AJ4599" s="227"/>
      <c r="AK4599" s="227"/>
      <c r="AL4599" s="227"/>
      <c r="AM4599" s="225"/>
      <c r="AN4599" s="227"/>
      <c r="AO4599" s="227"/>
      <c r="AP4599" s="227"/>
      <c r="AQ4599" s="227"/>
    </row>
    <row r="4600" spans="35:43">
      <c r="AI4600" s="227"/>
      <c r="AJ4600" s="227"/>
      <c r="AK4600" s="227"/>
      <c r="AL4600" s="227"/>
      <c r="AM4600" s="225"/>
      <c r="AN4600" s="227"/>
      <c r="AO4600" s="227"/>
      <c r="AP4600" s="227"/>
      <c r="AQ4600" s="227"/>
    </row>
    <row r="4601" spans="35:43">
      <c r="AI4601" s="227"/>
      <c r="AJ4601" s="227"/>
      <c r="AK4601" s="227"/>
      <c r="AL4601" s="227"/>
      <c r="AM4601" s="225"/>
      <c r="AN4601" s="227"/>
      <c r="AO4601" s="227"/>
      <c r="AP4601" s="227"/>
      <c r="AQ4601" s="227"/>
    </row>
    <row r="4602" spans="35:43">
      <c r="AI4602" s="227"/>
      <c r="AJ4602" s="227"/>
      <c r="AK4602" s="227"/>
      <c r="AL4602" s="227"/>
      <c r="AM4602" s="225"/>
      <c r="AN4602" s="227"/>
      <c r="AO4602" s="227"/>
      <c r="AP4602" s="227"/>
      <c r="AQ4602" s="227"/>
    </row>
    <row r="4603" spans="35:43">
      <c r="AI4603" s="227"/>
      <c r="AJ4603" s="227"/>
      <c r="AK4603" s="227"/>
      <c r="AL4603" s="227"/>
      <c r="AM4603" s="225"/>
      <c r="AN4603" s="227"/>
      <c r="AO4603" s="227"/>
      <c r="AP4603" s="227"/>
      <c r="AQ4603" s="227"/>
    </row>
    <row r="4604" spans="35:43">
      <c r="AI4604" s="227"/>
      <c r="AJ4604" s="227"/>
      <c r="AK4604" s="227"/>
      <c r="AL4604" s="227"/>
      <c r="AM4604" s="225"/>
      <c r="AN4604" s="227"/>
      <c r="AO4604" s="227"/>
      <c r="AP4604" s="227"/>
      <c r="AQ4604" s="227"/>
    </row>
    <row r="4605" spans="35:43">
      <c r="AI4605" s="227"/>
      <c r="AJ4605" s="227"/>
      <c r="AK4605" s="227"/>
      <c r="AL4605" s="227"/>
      <c r="AM4605" s="225"/>
      <c r="AN4605" s="227"/>
      <c r="AO4605" s="227"/>
      <c r="AP4605" s="227"/>
      <c r="AQ4605" s="227"/>
    </row>
    <row r="4606" spans="35:43">
      <c r="AI4606" s="227"/>
      <c r="AJ4606" s="227"/>
      <c r="AK4606" s="227"/>
      <c r="AL4606" s="227"/>
      <c r="AM4606" s="225"/>
      <c r="AN4606" s="227"/>
      <c r="AO4606" s="227"/>
      <c r="AP4606" s="227"/>
      <c r="AQ4606" s="227"/>
    </row>
    <row r="4607" spans="35:43">
      <c r="AI4607" s="227"/>
      <c r="AJ4607" s="227"/>
      <c r="AK4607" s="227"/>
      <c r="AL4607" s="227"/>
      <c r="AM4607" s="225"/>
      <c r="AN4607" s="227"/>
      <c r="AO4607" s="227"/>
      <c r="AP4607" s="227"/>
      <c r="AQ4607" s="227"/>
    </row>
    <row r="4608" spans="35:43">
      <c r="AI4608" s="227"/>
      <c r="AJ4608" s="227"/>
      <c r="AK4608" s="227"/>
      <c r="AL4608" s="227"/>
      <c r="AM4608" s="225"/>
      <c r="AN4608" s="227"/>
      <c r="AO4608" s="227"/>
      <c r="AP4608" s="227"/>
      <c r="AQ4608" s="227"/>
    </row>
    <row r="4609" spans="35:43">
      <c r="AI4609" s="227"/>
      <c r="AJ4609" s="227"/>
      <c r="AK4609" s="227"/>
      <c r="AL4609" s="227"/>
      <c r="AM4609" s="225"/>
      <c r="AN4609" s="227"/>
      <c r="AO4609" s="227"/>
      <c r="AP4609" s="227"/>
      <c r="AQ4609" s="227"/>
    </row>
    <row r="4610" spans="35:43">
      <c r="AI4610" s="227"/>
      <c r="AJ4610" s="227"/>
      <c r="AK4610" s="227"/>
      <c r="AL4610" s="227"/>
      <c r="AM4610" s="225"/>
      <c r="AN4610" s="227"/>
      <c r="AO4610" s="227"/>
      <c r="AP4610" s="227"/>
      <c r="AQ4610" s="227"/>
    </row>
    <row r="4611" spans="35:43">
      <c r="AI4611" s="227"/>
      <c r="AJ4611" s="227"/>
      <c r="AK4611" s="227"/>
      <c r="AL4611" s="227"/>
      <c r="AM4611" s="225"/>
      <c r="AN4611" s="227"/>
      <c r="AO4611" s="227"/>
      <c r="AP4611" s="227"/>
      <c r="AQ4611" s="227"/>
    </row>
    <row r="4612" spans="35:43">
      <c r="AI4612" s="227"/>
      <c r="AJ4612" s="227"/>
      <c r="AK4612" s="227"/>
      <c r="AL4612" s="227"/>
      <c r="AM4612" s="225"/>
      <c r="AN4612" s="227"/>
      <c r="AO4612" s="227"/>
      <c r="AP4612" s="227"/>
      <c r="AQ4612" s="227"/>
    </row>
    <row r="4613" spans="35:43">
      <c r="AI4613" s="227"/>
      <c r="AJ4613" s="227"/>
      <c r="AK4613" s="227"/>
      <c r="AL4613" s="227"/>
      <c r="AM4613" s="225"/>
      <c r="AN4613" s="227"/>
      <c r="AO4613" s="227"/>
      <c r="AP4613" s="227"/>
      <c r="AQ4613" s="227"/>
    </row>
    <row r="4614" spans="35:43">
      <c r="AI4614" s="227"/>
      <c r="AJ4614" s="227"/>
      <c r="AK4614" s="227"/>
      <c r="AL4614" s="227"/>
      <c r="AM4614" s="225"/>
      <c r="AN4614" s="227"/>
      <c r="AO4614" s="227"/>
      <c r="AP4614" s="227"/>
      <c r="AQ4614" s="227"/>
    </row>
    <row r="4615" spans="35:43">
      <c r="AI4615" s="227"/>
      <c r="AJ4615" s="227"/>
      <c r="AK4615" s="227"/>
      <c r="AL4615" s="227"/>
      <c r="AM4615" s="225"/>
      <c r="AN4615" s="227"/>
      <c r="AO4615" s="227"/>
      <c r="AP4615" s="227"/>
      <c r="AQ4615" s="227"/>
    </row>
    <row r="4616" spans="35:43">
      <c r="AI4616" s="227"/>
      <c r="AJ4616" s="227"/>
      <c r="AK4616" s="227"/>
      <c r="AL4616" s="227"/>
      <c r="AM4616" s="225"/>
      <c r="AN4616" s="227"/>
      <c r="AO4616" s="227"/>
      <c r="AP4616" s="227"/>
      <c r="AQ4616" s="227"/>
    </row>
    <row r="4617" spans="35:43">
      <c r="AI4617" s="227"/>
      <c r="AJ4617" s="227"/>
      <c r="AK4617" s="227"/>
      <c r="AL4617" s="227"/>
      <c r="AM4617" s="225"/>
      <c r="AN4617" s="227"/>
      <c r="AO4617" s="227"/>
      <c r="AP4617" s="227"/>
      <c r="AQ4617" s="227"/>
    </row>
    <row r="4618" spans="35:43">
      <c r="AI4618" s="227"/>
      <c r="AJ4618" s="227"/>
      <c r="AK4618" s="227"/>
      <c r="AL4618" s="227"/>
      <c r="AM4618" s="225"/>
      <c r="AN4618" s="227"/>
      <c r="AO4618" s="227"/>
      <c r="AP4618" s="227"/>
      <c r="AQ4618" s="227"/>
    </row>
    <row r="4619" spans="35:43">
      <c r="AI4619" s="227"/>
      <c r="AJ4619" s="227"/>
      <c r="AK4619" s="227"/>
      <c r="AL4619" s="227"/>
      <c r="AM4619" s="225"/>
      <c r="AN4619" s="227"/>
      <c r="AO4619" s="227"/>
      <c r="AP4619" s="227"/>
      <c r="AQ4619" s="227"/>
    </row>
    <row r="4620" spans="35:43">
      <c r="AI4620" s="227"/>
      <c r="AJ4620" s="227"/>
      <c r="AK4620" s="227"/>
      <c r="AL4620" s="227"/>
      <c r="AM4620" s="225"/>
      <c r="AN4620" s="227"/>
      <c r="AO4620" s="227"/>
      <c r="AP4620" s="227"/>
      <c r="AQ4620" s="227"/>
    </row>
    <row r="4621" spans="35:43">
      <c r="AI4621" s="227"/>
      <c r="AJ4621" s="227"/>
      <c r="AK4621" s="227"/>
      <c r="AL4621" s="227"/>
      <c r="AM4621" s="225"/>
      <c r="AN4621" s="227"/>
      <c r="AO4621" s="227"/>
      <c r="AP4621" s="227"/>
      <c r="AQ4621" s="227"/>
    </row>
    <row r="4622" spans="35:43">
      <c r="AI4622" s="227"/>
      <c r="AJ4622" s="227"/>
      <c r="AK4622" s="227"/>
      <c r="AL4622" s="227"/>
      <c r="AM4622" s="225"/>
      <c r="AN4622" s="227"/>
      <c r="AO4622" s="227"/>
      <c r="AP4622" s="227"/>
      <c r="AQ4622" s="227"/>
    </row>
    <row r="4623" spans="35:43">
      <c r="AI4623" s="227"/>
      <c r="AJ4623" s="227"/>
      <c r="AK4623" s="227"/>
      <c r="AL4623" s="227"/>
      <c r="AM4623" s="225"/>
      <c r="AN4623" s="227"/>
      <c r="AO4623" s="227"/>
      <c r="AP4623" s="227"/>
      <c r="AQ4623" s="227"/>
    </row>
    <row r="4624" spans="35:43">
      <c r="AI4624" s="227"/>
      <c r="AJ4624" s="227"/>
      <c r="AK4624" s="227"/>
      <c r="AL4624" s="227"/>
      <c r="AM4624" s="225"/>
      <c r="AN4624" s="227"/>
      <c r="AO4624" s="227"/>
      <c r="AP4624" s="227"/>
      <c r="AQ4624" s="227"/>
    </row>
    <row r="4625" spans="35:43">
      <c r="AI4625" s="227"/>
      <c r="AJ4625" s="227"/>
      <c r="AK4625" s="227"/>
      <c r="AL4625" s="227"/>
      <c r="AM4625" s="225"/>
      <c r="AN4625" s="227"/>
      <c r="AO4625" s="227"/>
      <c r="AP4625" s="227"/>
      <c r="AQ4625" s="227"/>
    </row>
    <row r="4626" spans="35:43">
      <c r="AI4626" s="227"/>
      <c r="AJ4626" s="227"/>
      <c r="AK4626" s="227"/>
      <c r="AL4626" s="227"/>
      <c r="AM4626" s="225"/>
      <c r="AN4626" s="227"/>
      <c r="AO4626" s="227"/>
      <c r="AP4626" s="227"/>
      <c r="AQ4626" s="227"/>
    </row>
    <row r="4627" spans="35:43">
      <c r="AI4627" s="227"/>
      <c r="AJ4627" s="227"/>
      <c r="AK4627" s="227"/>
      <c r="AL4627" s="227"/>
      <c r="AM4627" s="225"/>
      <c r="AN4627" s="227"/>
      <c r="AO4627" s="227"/>
      <c r="AP4627" s="227"/>
      <c r="AQ4627" s="227"/>
    </row>
  </sheetData>
  <autoFilter ref="A8:XEK1814"/>
  <conditionalFormatting sqref="C7 F7 AV7:AW7">
    <cfRule type="cellIs" dxfId="39" priority="19" stopIfTrue="1" operator="equal">
      <formula>"NOT OK!"</formula>
    </cfRule>
    <cfRule type="cellIs" dxfId="38" priority="20" stopIfTrue="1" operator="equal">
      <formula>"OK!"</formula>
    </cfRule>
  </conditionalFormatting>
  <conditionalFormatting sqref="AN2">
    <cfRule type="cellIs" dxfId="37" priority="17" operator="equal">
      <formula>0</formula>
    </cfRule>
    <cfRule type="cellIs" dxfId="36" priority="18" operator="notEqual">
      <formula>0</formula>
    </cfRule>
  </conditionalFormatting>
  <conditionalFormatting sqref="AO2">
    <cfRule type="cellIs" dxfId="35" priority="15" operator="equal">
      <formula>0</formula>
    </cfRule>
    <cfRule type="cellIs" dxfId="34" priority="16" operator="notEqual">
      <formula>0</formula>
    </cfRule>
  </conditionalFormatting>
  <conditionalFormatting sqref="AD2">
    <cfRule type="cellIs" dxfId="33" priority="13" operator="equal">
      <formula>0</formula>
    </cfRule>
    <cfRule type="cellIs" dxfId="32" priority="14" operator="notEqual">
      <formula>0</formula>
    </cfRule>
  </conditionalFormatting>
  <conditionalFormatting sqref="AE2">
    <cfRule type="cellIs" dxfId="31" priority="11" operator="equal">
      <formula>0</formula>
    </cfRule>
    <cfRule type="cellIs" dxfId="30" priority="12" operator="notEqual">
      <formula>0</formula>
    </cfRule>
  </conditionalFormatting>
  <conditionalFormatting sqref="AX7">
    <cfRule type="cellIs" dxfId="29" priority="9" stopIfTrue="1" operator="equal">
      <formula>"NOT OK!"</formula>
    </cfRule>
    <cfRule type="cellIs" dxfId="28" priority="10" stopIfTrue="1" operator="equal">
      <formula>"OK!"</formula>
    </cfRule>
  </conditionalFormatting>
  <conditionalFormatting sqref="AY7">
    <cfRule type="cellIs" dxfId="27" priority="7" stopIfTrue="1" operator="equal">
      <formula>"NOT OK!"</formula>
    </cfRule>
    <cfRule type="cellIs" dxfId="26" priority="8" stopIfTrue="1" operator="equal">
      <formula>"OK!"</formula>
    </cfRule>
  </conditionalFormatting>
  <conditionalFormatting sqref="AZ7:BA7">
    <cfRule type="cellIs" dxfId="25" priority="5" stopIfTrue="1" operator="equal">
      <formula>"NOT OK!"</formula>
    </cfRule>
    <cfRule type="cellIs" dxfId="24" priority="6" stopIfTrue="1" operator="equal">
      <formula>"OK!"</formula>
    </cfRule>
  </conditionalFormatting>
  <conditionalFormatting sqref="A7">
    <cfRule type="cellIs" dxfId="23" priority="3" operator="equal">
      <formula>"ERROR"</formula>
    </cfRule>
    <cfRule type="cellIs" dxfId="22" priority="4" operator="equal">
      <formula>"OK"</formula>
    </cfRule>
  </conditionalFormatting>
  <conditionalFormatting sqref="B7">
    <cfRule type="cellIs" dxfId="21" priority="1" operator="equal">
      <formula>"ERROR"</formula>
    </cfRule>
    <cfRule type="cellIs" dxfId="20" priority="2" operator="equal">
      <formula>"OK"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K4593"/>
  <sheetViews>
    <sheetView zoomScale="89" zoomScaleNormal="89" workbookViewId="0">
      <pane xSplit="4" ySplit="8" topLeftCell="E9" activePane="bottomRight" state="frozen"/>
      <selection activeCell="C58" sqref="C58"/>
      <selection pane="topRight" activeCell="C58" sqref="C58"/>
      <selection pane="bottomLeft" activeCell="C58" sqref="C58"/>
      <selection pane="bottomRight" activeCell="H35" sqref="H35"/>
    </sheetView>
  </sheetViews>
  <sheetFormatPr defaultColWidth="11.6640625" defaultRowHeight="12.75" outlineLevelCol="2"/>
  <cols>
    <col min="1" max="1" width="13.5" style="223" customWidth="1"/>
    <col min="2" max="2" width="19.33203125" style="223" customWidth="1"/>
    <col min="3" max="3" width="54.1640625" style="430" customWidth="1"/>
    <col min="4" max="4" width="16" style="430" customWidth="1"/>
    <col min="5" max="5" width="2.5" style="430" customWidth="1"/>
    <col min="6" max="6" width="12.5" style="430" customWidth="1"/>
    <col min="7" max="7" width="2.5" style="430" customWidth="1"/>
    <col min="8" max="19" width="21.83203125" style="430" customWidth="1" outlineLevel="1"/>
    <col min="20" max="20" width="21.83203125" style="222" customWidth="1" outlineLevel="1"/>
    <col min="21" max="21" width="3" style="430" customWidth="1"/>
    <col min="22" max="22" width="23.6640625" style="430" customWidth="1"/>
    <col min="23" max="24" width="12.6640625" style="223" customWidth="1"/>
    <col min="25" max="25" width="26.5" style="430" hidden="1" customWidth="1" outlineLevel="1"/>
    <col min="26" max="26" width="19.1640625" style="430" hidden="1" customWidth="1" outlineLevel="1"/>
    <col min="27" max="27" width="22.6640625" style="430" hidden="1" customWidth="1" outlineLevel="1"/>
    <col min="28" max="28" width="20.1640625" style="430" hidden="1" customWidth="1" outlineLevel="1"/>
    <col min="29" max="29" width="5.1640625" style="431" hidden="1" customWidth="1" outlineLevel="1"/>
    <col min="30" max="30" width="20" style="430" hidden="1" customWidth="1" outlineLevel="1"/>
    <col min="31" max="31" width="19.6640625" style="430" hidden="1" customWidth="1" outlineLevel="1"/>
    <col min="32" max="33" width="20.5" style="430" hidden="1" customWidth="1" outlineLevel="1"/>
    <col min="34" max="34" width="4.5" style="431" hidden="1" customWidth="1" outlineLevel="1"/>
    <col min="35" max="35" width="19.6640625" style="381" hidden="1" customWidth="1" outlineLevel="1"/>
    <col min="36" max="36" width="19.1640625" style="381" hidden="1" customWidth="1" outlineLevel="1"/>
    <col min="37" max="37" width="23" style="381" hidden="1" customWidth="1" outlineLevel="1"/>
    <col min="38" max="38" width="20.5" style="381" hidden="1" customWidth="1" outlineLevel="1"/>
    <col min="39" max="39" width="5.1640625" style="382" hidden="1" customWidth="1" outlineLevel="1"/>
    <col min="40" max="40" width="19.33203125" style="381" hidden="1" customWidth="1" outlineLevel="1"/>
    <col min="41" max="41" width="21" style="381" hidden="1" customWidth="1" outlineLevel="1"/>
    <col min="42" max="42" width="21.5" style="381" hidden="1" customWidth="1" outlineLevel="1"/>
    <col min="43" max="43" width="20.5" style="381" hidden="1" customWidth="1" outlineLevel="1"/>
    <col min="44" max="44" width="4.5" style="431" hidden="1" customWidth="1" outlineLevel="1"/>
    <col min="45" max="45" width="0" style="435" hidden="1" customWidth="1" outlineLevel="1"/>
    <col min="46" max="46" width="25" style="430" hidden="1" customWidth="1" outlineLevel="1"/>
    <col min="47" max="47" width="16.33203125" style="430" hidden="1" customWidth="1" outlineLevel="1"/>
    <col min="48" max="48" width="11.6640625" style="430" hidden="1" customWidth="1" outlineLevel="2"/>
    <col min="49" max="49" width="12.6640625" style="430" hidden="1" customWidth="1" outlineLevel="2"/>
    <col min="50" max="52" width="11.6640625" style="430" hidden="1" customWidth="1" outlineLevel="2"/>
    <col min="53" max="53" width="13" style="430" hidden="1" customWidth="1" outlineLevel="2"/>
    <col min="54" max="54" width="0" style="435" hidden="1" customWidth="1" outlineLevel="1"/>
    <col min="55" max="55" width="11.5" style="430" hidden="1" customWidth="1" outlineLevel="1"/>
    <col min="56" max="56" width="21.83203125" style="435" hidden="1" customWidth="1" outlineLevel="1"/>
    <col min="57" max="57" width="11.6640625" style="430" customWidth="1" collapsed="1"/>
    <col min="58" max="60" width="11.6640625" style="435" customWidth="1"/>
    <col min="61" max="61" width="13" style="435" customWidth="1"/>
    <col min="62" max="62" width="11.6640625" style="435" customWidth="1"/>
    <col min="63" max="63" width="12.6640625" style="435" customWidth="1"/>
    <col min="64" max="64" width="11.6640625" style="435" customWidth="1"/>
    <col min="65" max="65" width="11.6640625" style="430" customWidth="1"/>
    <col min="66" max="66" width="11.6640625" style="427" customWidth="1"/>
    <col min="67" max="67" width="11.6640625" style="430" customWidth="1"/>
    <col min="68" max="16384" width="11.6640625" style="430"/>
  </cols>
  <sheetData>
    <row r="1" spans="1:66">
      <c r="A1" s="221" t="s">
        <v>1154</v>
      </c>
      <c r="B1" s="221"/>
      <c r="C1" s="426"/>
      <c r="D1" s="426"/>
      <c r="E1" s="426"/>
      <c r="F1" s="426"/>
      <c r="G1" s="426"/>
      <c r="H1" s="427"/>
      <c r="I1" s="427"/>
      <c r="J1" s="428" t="s">
        <v>2542</v>
      </c>
      <c r="K1" s="429"/>
      <c r="L1" s="429"/>
      <c r="M1" s="429"/>
      <c r="N1" s="429"/>
      <c r="O1" s="429"/>
      <c r="P1" s="427"/>
      <c r="R1" s="427"/>
      <c r="S1" s="427"/>
      <c r="U1" s="427"/>
      <c r="V1" s="427"/>
      <c r="AI1" s="432"/>
      <c r="AJ1" s="433"/>
      <c r="AK1" s="434">
        <v>0.66249999999999998</v>
      </c>
      <c r="AL1" s="543" t="s">
        <v>2543</v>
      </c>
      <c r="AM1" s="225"/>
      <c r="AN1" s="226"/>
      <c r="AO1" s="227"/>
      <c r="AP1" s="227"/>
      <c r="AQ1" s="227"/>
      <c r="BC1" s="426"/>
    </row>
    <row r="2" spans="1:66" ht="13.5" thickBot="1">
      <c r="A2" s="221" t="s">
        <v>1155</v>
      </c>
      <c r="B2" s="221"/>
      <c r="H2" s="435"/>
      <c r="I2" s="435"/>
      <c r="J2" s="435"/>
      <c r="K2" s="435"/>
      <c r="L2" s="435"/>
      <c r="M2" s="435"/>
      <c r="N2" s="435"/>
      <c r="Q2" s="544"/>
      <c r="R2" s="544"/>
      <c r="S2" s="544"/>
      <c r="T2" s="589"/>
      <c r="U2" s="544"/>
      <c r="V2" s="544"/>
      <c r="AD2" s="226">
        <v>0</v>
      </c>
      <c r="AE2" s="226">
        <v>0</v>
      </c>
      <c r="AF2" s="436" t="s">
        <v>1157</v>
      </c>
      <c r="AI2" s="227"/>
      <c r="AJ2" s="228"/>
      <c r="AK2" s="437">
        <v>0.33750000000000002</v>
      </c>
      <c r="AL2" s="227"/>
      <c r="AM2" s="225"/>
      <c r="AN2" s="226">
        <v>0</v>
      </c>
      <c r="AO2" s="226">
        <v>0</v>
      </c>
      <c r="AP2" s="227"/>
      <c r="AQ2" s="227"/>
    </row>
    <row r="3" spans="1:66">
      <c r="A3" s="229">
        <v>44531</v>
      </c>
      <c r="B3" s="230"/>
      <c r="C3" s="231" t="s">
        <v>2539</v>
      </c>
      <c r="H3" s="435"/>
      <c r="I3" s="435"/>
      <c r="J3" s="435"/>
      <c r="K3" s="435"/>
      <c r="L3" s="435"/>
      <c r="M3" s="435"/>
      <c r="N3" s="232"/>
      <c r="O3" s="232"/>
      <c r="P3" s="232"/>
      <c r="Q3" s="233"/>
      <c r="R3" s="233"/>
      <c r="S3" s="233"/>
      <c r="T3" s="233"/>
      <c r="U3" s="233"/>
      <c r="V3" s="233"/>
      <c r="Y3" s="438"/>
      <c r="Z3" s="438"/>
      <c r="AA3" s="438"/>
      <c r="AI3" s="226"/>
      <c r="AJ3" s="227"/>
      <c r="AK3" s="227"/>
      <c r="AL3" s="227"/>
      <c r="AM3" s="225"/>
      <c r="AN3" s="226"/>
      <c r="AO3" s="234"/>
      <c r="AP3" s="227"/>
      <c r="AQ3" s="227"/>
      <c r="BC3" s="232"/>
    </row>
    <row r="4" spans="1:66">
      <c r="A4" s="230"/>
      <c r="B4" s="230"/>
      <c r="C4" s="235" t="s">
        <v>1156</v>
      </c>
      <c r="H4" s="435"/>
      <c r="I4" s="435"/>
      <c r="J4" s="435"/>
      <c r="K4" s="435"/>
      <c r="L4" s="435"/>
      <c r="M4" s="435"/>
      <c r="N4" s="232"/>
      <c r="O4" s="232"/>
      <c r="P4" s="232"/>
      <c r="Q4" s="233"/>
      <c r="R4" s="233"/>
      <c r="S4" s="233"/>
      <c r="T4" s="233"/>
      <c r="U4" s="233"/>
      <c r="V4" s="233"/>
      <c r="AD4" s="439" t="s">
        <v>2087</v>
      </c>
      <c r="AE4" s="439" t="s">
        <v>2087</v>
      </c>
      <c r="AF4" s="439" t="s">
        <v>2087</v>
      </c>
      <c r="AI4" s="236"/>
      <c r="AJ4" s="236"/>
      <c r="AK4" s="236"/>
      <c r="AL4" s="236"/>
      <c r="AM4" s="225"/>
      <c r="AN4" s="439" t="s">
        <v>2087</v>
      </c>
      <c r="AO4" s="439" t="s">
        <v>2087</v>
      </c>
      <c r="AP4" s="439" t="s">
        <v>2087</v>
      </c>
      <c r="AQ4" s="236"/>
      <c r="AS4" s="440"/>
      <c r="AT4" s="441"/>
      <c r="AU4" s="441"/>
      <c r="BC4" s="232"/>
    </row>
    <row r="5" spans="1:66">
      <c r="A5" s="237"/>
      <c r="B5" s="237"/>
      <c r="C5" s="238" t="s">
        <v>2093</v>
      </c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590"/>
      <c r="U5" s="237"/>
      <c r="V5" s="237"/>
      <c r="W5" s="237"/>
      <c r="X5" s="237"/>
      <c r="Y5" s="239" t="s">
        <v>2091</v>
      </c>
      <c r="Z5" s="240" t="s">
        <v>2092</v>
      </c>
      <c r="AA5" s="240" t="s">
        <v>1162</v>
      </c>
      <c r="AD5" s="439" t="s">
        <v>1163</v>
      </c>
      <c r="AE5" s="439" t="s">
        <v>1164</v>
      </c>
      <c r="AF5" s="439" t="s">
        <v>1165</v>
      </c>
      <c r="AI5" s="239" t="s">
        <v>2091</v>
      </c>
      <c r="AJ5" s="240" t="s">
        <v>2092</v>
      </c>
      <c r="AK5" s="240" t="s">
        <v>1162</v>
      </c>
      <c r="AL5" s="240"/>
      <c r="AM5" s="241"/>
      <c r="AN5" s="439" t="s">
        <v>1163</v>
      </c>
      <c r="AO5" s="439" t="s">
        <v>1164</v>
      </c>
      <c r="AP5" s="439" t="s">
        <v>1165</v>
      </c>
      <c r="AQ5" s="240"/>
      <c r="AS5" s="440"/>
      <c r="AT5" s="441"/>
      <c r="AU5" s="441"/>
      <c r="BC5" s="237"/>
    </row>
    <row r="6" spans="1:66" ht="13.5" thickBot="1">
      <c r="A6" s="237"/>
      <c r="B6" s="237"/>
      <c r="C6" s="232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590"/>
      <c r="U6" s="237"/>
      <c r="V6" s="237"/>
      <c r="W6" s="237"/>
      <c r="X6" s="237"/>
      <c r="Y6" s="242" t="s">
        <v>1159</v>
      </c>
      <c r="Z6" s="242"/>
      <c r="AA6" s="242"/>
      <c r="AB6" s="242"/>
      <c r="AC6" s="243"/>
      <c r="AD6" s="242"/>
      <c r="AE6" s="242"/>
      <c r="AF6" s="242"/>
      <c r="AG6" s="242"/>
      <c r="AH6" s="244"/>
      <c r="AI6" s="245" t="s">
        <v>1158</v>
      </c>
      <c r="AJ6" s="245"/>
      <c r="AK6" s="246"/>
      <c r="AL6" s="245"/>
      <c r="AM6" s="247"/>
      <c r="AN6" s="245"/>
      <c r="AO6" s="245"/>
      <c r="AP6" s="245"/>
      <c r="AQ6" s="245"/>
      <c r="AR6" s="244"/>
      <c r="AV6" s="442"/>
      <c r="AW6" s="442"/>
      <c r="AX6" s="442" t="s">
        <v>1160</v>
      </c>
      <c r="AY6" s="442"/>
      <c r="AZ6" s="442"/>
      <c r="BA6" s="442"/>
      <c r="BC6" s="237"/>
    </row>
    <row r="7" spans="1:66" ht="16.5" customHeight="1" thickBot="1">
      <c r="A7" s="248" t="str">
        <f>IF((ROUND(T1767-SUM(Y1767:AB1767),0))=0,"OK","ERROR")</f>
        <v>OK</v>
      </c>
      <c r="B7" s="248" t="str">
        <f>IF((ROUND(V1767-SUM(AI1767:AL1767),0))=0,"OK","ERROR")</f>
        <v>OK</v>
      </c>
      <c r="C7" s="443" t="s">
        <v>1161</v>
      </c>
      <c r="F7" s="443"/>
      <c r="H7" s="233"/>
      <c r="I7" s="233"/>
      <c r="J7" s="233"/>
      <c r="K7" s="233"/>
      <c r="L7" s="233"/>
      <c r="M7" s="233"/>
      <c r="N7" s="233"/>
      <c r="O7" s="233"/>
      <c r="P7" s="233"/>
      <c r="Q7" s="233"/>
      <c r="R7" s="233"/>
      <c r="S7" s="233"/>
      <c r="T7" s="233"/>
      <c r="U7" s="233"/>
      <c r="V7" s="233"/>
      <c r="W7" s="249" t="s">
        <v>1153</v>
      </c>
      <c r="X7" s="250" t="s">
        <v>298</v>
      </c>
      <c r="Y7" s="251" t="s">
        <v>1166</v>
      </c>
      <c r="Z7" s="252"/>
      <c r="AA7" s="253"/>
      <c r="AB7" s="253"/>
      <c r="AC7" s="254"/>
      <c r="AD7" s="255" t="s">
        <v>2094</v>
      </c>
      <c r="AE7" s="256"/>
      <c r="AF7" s="257"/>
      <c r="AG7" s="258"/>
      <c r="AH7" s="259"/>
      <c r="AI7" s="251" t="s">
        <v>1166</v>
      </c>
      <c r="AJ7" s="252"/>
      <c r="AK7" s="253"/>
      <c r="AL7" s="253"/>
      <c r="AM7" s="254"/>
      <c r="AN7" s="255" t="s">
        <v>2095</v>
      </c>
      <c r="AO7" s="256"/>
      <c r="AP7" s="257"/>
      <c r="AQ7" s="258"/>
      <c r="AR7" s="259"/>
      <c r="AV7" s="443" t="s">
        <v>2091</v>
      </c>
      <c r="AW7" s="443" t="s">
        <v>2092</v>
      </c>
      <c r="AX7" s="443" t="s">
        <v>1162</v>
      </c>
      <c r="AY7" s="443" t="s">
        <v>1163</v>
      </c>
      <c r="AZ7" s="443" t="s">
        <v>1164</v>
      </c>
      <c r="BA7" s="443" t="s">
        <v>1165</v>
      </c>
    </row>
    <row r="8" spans="1:66" ht="37.5" customHeight="1" thickBot="1">
      <c r="A8" s="260" t="s">
        <v>43</v>
      </c>
      <c r="B8" s="261" t="s">
        <v>1167</v>
      </c>
      <c r="C8" s="262" t="s">
        <v>44</v>
      </c>
      <c r="D8" s="263" t="s">
        <v>1168</v>
      </c>
      <c r="E8" s="264"/>
      <c r="F8" s="265" t="s">
        <v>1169</v>
      </c>
      <c r="G8" s="264"/>
      <c r="H8" s="266">
        <v>44166</v>
      </c>
      <c r="I8" s="266">
        <v>44197</v>
      </c>
      <c r="J8" s="266">
        <v>44255</v>
      </c>
      <c r="K8" s="266">
        <v>44286</v>
      </c>
      <c r="L8" s="266">
        <v>44316</v>
      </c>
      <c r="M8" s="266">
        <v>44347</v>
      </c>
      <c r="N8" s="266">
        <v>44377</v>
      </c>
      <c r="O8" s="266">
        <v>44408</v>
      </c>
      <c r="P8" s="266">
        <v>44439</v>
      </c>
      <c r="Q8" s="266">
        <v>44469</v>
      </c>
      <c r="R8" s="266">
        <v>44500</v>
      </c>
      <c r="S8" s="266">
        <v>44530</v>
      </c>
      <c r="T8" s="266">
        <v>44561</v>
      </c>
      <c r="U8" s="266"/>
      <c r="V8" s="266" t="s">
        <v>2544</v>
      </c>
      <c r="W8" s="267" t="s">
        <v>1176</v>
      </c>
      <c r="X8" s="267" t="s">
        <v>1176</v>
      </c>
      <c r="Y8" s="268" t="s">
        <v>1174</v>
      </c>
      <c r="Z8" s="269" t="s">
        <v>1175</v>
      </c>
      <c r="AA8" s="270" t="s">
        <v>1170</v>
      </c>
      <c r="AB8" s="271" t="s">
        <v>1180</v>
      </c>
      <c r="AC8" s="272"/>
      <c r="AD8" s="271" t="s">
        <v>1177</v>
      </c>
      <c r="AE8" s="271" t="s">
        <v>1178</v>
      </c>
      <c r="AF8" s="270" t="s">
        <v>1179</v>
      </c>
      <c r="AG8" s="273" t="s">
        <v>1180</v>
      </c>
      <c r="AH8" s="274" t="s">
        <v>2096</v>
      </c>
      <c r="AI8" s="275" t="s">
        <v>1174</v>
      </c>
      <c r="AJ8" s="271" t="s">
        <v>1175</v>
      </c>
      <c r="AK8" s="275" t="s">
        <v>1170</v>
      </c>
      <c r="AL8" s="271" t="s">
        <v>1180</v>
      </c>
      <c r="AM8" s="276"/>
      <c r="AN8" s="271" t="s">
        <v>1177</v>
      </c>
      <c r="AO8" s="271" t="s">
        <v>2097</v>
      </c>
      <c r="AP8" s="271" t="s">
        <v>1179</v>
      </c>
      <c r="AQ8" s="273" t="s">
        <v>1180</v>
      </c>
      <c r="AR8" s="274" t="s">
        <v>2096</v>
      </c>
      <c r="AT8" s="616" t="s">
        <v>2063</v>
      </c>
      <c r="AV8" s="265" t="s">
        <v>1174</v>
      </c>
      <c r="AW8" s="265" t="s">
        <v>1175</v>
      </c>
      <c r="AX8" s="265" t="s">
        <v>1170</v>
      </c>
      <c r="AY8" s="265" t="s">
        <v>1171</v>
      </c>
      <c r="AZ8" s="265" t="s">
        <v>1172</v>
      </c>
      <c r="BA8" s="265" t="s">
        <v>1173</v>
      </c>
      <c r="BC8" s="277" t="s">
        <v>2098</v>
      </c>
      <c r="BD8" s="277" t="s">
        <v>2099</v>
      </c>
    </row>
    <row r="9" spans="1:66" s="28" customFormat="1" ht="12" customHeight="1">
      <c r="A9" s="545">
        <v>10100501</v>
      </c>
      <c r="B9" s="546" t="str">
        <f t="shared" ref="B9:B72" si="0">TEXT(A9,"##")</f>
        <v>10100501</v>
      </c>
      <c r="C9" s="444" t="s">
        <v>282</v>
      </c>
      <c r="D9" s="445" t="s">
        <v>1163</v>
      </c>
      <c r="E9" s="445"/>
      <c r="F9" s="444"/>
      <c r="G9" s="445"/>
      <c r="H9" s="547">
        <v>10098262140.34</v>
      </c>
      <c r="I9" s="547">
        <v>10107383563.17</v>
      </c>
      <c r="J9" s="547">
        <v>10147619991.059999</v>
      </c>
      <c r="K9" s="547">
        <v>10234748380.709999</v>
      </c>
      <c r="L9" s="547">
        <v>10246595149.23</v>
      </c>
      <c r="M9" s="547">
        <v>10264669204.639999</v>
      </c>
      <c r="N9" s="547">
        <v>10300690516.57</v>
      </c>
      <c r="O9" s="547">
        <v>10314390292.959999</v>
      </c>
      <c r="P9" s="547">
        <v>10324352099.1</v>
      </c>
      <c r="Q9" s="547">
        <v>10363088394.969999</v>
      </c>
      <c r="R9" s="547">
        <v>10388954695.389999</v>
      </c>
      <c r="S9" s="547">
        <v>10398261754.76</v>
      </c>
      <c r="T9" s="547">
        <v>10466825672.15</v>
      </c>
      <c r="U9" s="547"/>
      <c r="V9" s="547">
        <f t="shared" ref="V9:V72" si="1">(H9+T9+SUM(I9:S9)*2)/24</f>
        <v>10281108162.400415</v>
      </c>
      <c r="W9" s="279">
        <v>4</v>
      </c>
      <c r="X9" s="279"/>
      <c r="Y9" s="548">
        <f t="shared" ref="Y9:AA28" si="2">IF($D9=Y$5,$T9,0)</f>
        <v>0</v>
      </c>
      <c r="Z9" s="549">
        <f t="shared" si="2"/>
        <v>0</v>
      </c>
      <c r="AA9" s="549">
        <f t="shared" si="2"/>
        <v>0</v>
      </c>
      <c r="AB9" s="280">
        <f t="shared" ref="AB9:AB72" si="3">T9-SUM(Y9:AA9)</f>
        <v>10466825672.15</v>
      </c>
      <c r="AC9" s="281">
        <f t="shared" ref="AC9:AC72" si="4">T9-SUM(Y9:AA9)-AB9</f>
        <v>0</v>
      </c>
      <c r="AD9" s="550">
        <f t="shared" ref="AD9:AD72" si="5">IF($D9=AD$5,$T9,IF($D9=AD$4, $T9*$AK$1,0))</f>
        <v>10466825672.15</v>
      </c>
      <c r="AE9" s="550">
        <f t="shared" ref="AE9:AE72" si="6">IF($D9=AE$5,$T9,IF($D9=AE$4, $T9*$AK$2,0))</f>
        <v>0</v>
      </c>
      <c r="AF9" s="282">
        <f t="shared" ref="AF9:AF72" si="7">IF($D9=AF$5,$T9,IF($D9=AF$4, $T9*$AL$2,0))</f>
        <v>0</v>
      </c>
      <c r="AG9" s="283">
        <f t="shared" ref="AG9:AG72" si="8">SUM(AD9:AF9)</f>
        <v>10466825672.15</v>
      </c>
      <c r="AH9" s="281">
        <f t="shared" ref="AH9:AH72" si="9">AG9-AB9</f>
        <v>0</v>
      </c>
      <c r="AI9" s="551">
        <f t="shared" ref="AI9:AK28" si="10">IF($D9=AI$5,$V9,0)</f>
        <v>0</v>
      </c>
      <c r="AJ9" s="550">
        <f t="shared" si="10"/>
        <v>0</v>
      </c>
      <c r="AK9" s="550">
        <f t="shared" si="10"/>
        <v>0</v>
      </c>
      <c r="AL9" s="280">
        <f t="shared" ref="AL9:AL72" si="11">V9-SUM(AI9:AK9)</f>
        <v>10281108162.400415</v>
      </c>
      <c r="AM9" s="281">
        <f t="shared" ref="AM9:AM72" si="12">V9-SUM(AI9:AK9)-AL9</f>
        <v>0</v>
      </c>
      <c r="AN9" s="550">
        <f t="shared" ref="AN9:AN72" si="13">IF($D9=AN$5,$V9,IF($D9=AN$4, $V9*$AK$1,0))</f>
        <v>10281108162.400415</v>
      </c>
      <c r="AO9" s="550">
        <f t="shared" ref="AO9:AO72" si="14">IF($D9=AO$5,$V9,IF($D9=AO$4, $V9*$AK$2,0))</f>
        <v>0</v>
      </c>
      <c r="AP9" s="550">
        <f t="shared" ref="AP9:AP72" si="15">IF($D9=AP$5,$V9,IF($D9=AP$4, $V9*$AL$2,0))</f>
        <v>0</v>
      </c>
      <c r="AQ9" s="283">
        <f t="shared" ref="AQ9:AQ40" si="16">SUM(AN9:AP9)</f>
        <v>10281108162.400415</v>
      </c>
      <c r="AR9" s="281">
        <f t="shared" ref="AR9:AR72" si="17">AQ9-AL9</f>
        <v>0</v>
      </c>
      <c r="AT9" s="446"/>
      <c r="AU9" s="284"/>
      <c r="AV9" s="447" t="str">
        <f t="shared" ref="AV9:AV72" si="18">IF(VALUE(Y9),AV$7,IF(ISBLANK(Y9),"",AV$7))</f>
        <v>CA</v>
      </c>
      <c r="AW9" s="447" t="str">
        <f t="shared" ref="AW9:AW72" si="19">IF(VALUE(Z9),AW$7,IF(ISBLANK(Z9),"",AW$7))</f>
        <v>CL</v>
      </c>
      <c r="AX9" s="447" t="str">
        <f t="shared" ref="AX9:AX72" si="20">IF(VALUE(AA9),AX$7,IF(ISBLANK(AA9),"",AX$7))</f>
        <v>AIC</v>
      </c>
      <c r="AY9" s="447" t="str">
        <f t="shared" ref="AY9:AY72" si="21">IF(VALUE(AD9),AY$7,IF(ISBLANK(AD9),"",AY$7))</f>
        <v>ERB</v>
      </c>
      <c r="AZ9" s="447" t="str">
        <f t="shared" ref="AZ9:AZ72" si="22">IF(VALUE(AE9),AZ$7,IF(ISBLANK(AE9),"",AZ$7))</f>
        <v>GRB</v>
      </c>
      <c r="BA9" s="447" t="str">
        <f t="shared" ref="BA9:BA72" si="23">IF(VALUE(AF9),BA$7,IF(ISBLANK(AF9),"",BA$7))</f>
        <v>Non-Op</v>
      </c>
      <c r="BC9" s="445" t="s">
        <v>762</v>
      </c>
      <c r="BD9" s="552">
        <f t="shared" ref="BD9:BD72" si="24">+T9</f>
        <v>10466825672.15</v>
      </c>
      <c r="BF9" s="435"/>
      <c r="BG9" s="435"/>
      <c r="BH9" s="435"/>
      <c r="BI9" s="435"/>
      <c r="BJ9" s="435"/>
      <c r="BK9" s="435"/>
      <c r="BL9" s="435"/>
      <c r="BN9" s="617"/>
    </row>
    <row r="10" spans="1:66" s="28" customFormat="1" ht="12" customHeight="1">
      <c r="A10" s="545">
        <v>10100502</v>
      </c>
      <c r="B10" s="546" t="str">
        <f t="shared" si="0"/>
        <v>10100502</v>
      </c>
      <c r="C10" s="444" t="s">
        <v>285</v>
      </c>
      <c r="D10" s="445" t="s">
        <v>1164</v>
      </c>
      <c r="E10" s="445"/>
      <c r="F10" s="444"/>
      <c r="G10" s="445"/>
      <c r="H10" s="547">
        <v>4380638188.7299995</v>
      </c>
      <c r="I10" s="547">
        <v>4399534189.8500004</v>
      </c>
      <c r="J10" s="547">
        <v>4424497537.4399996</v>
      </c>
      <c r="K10" s="547">
        <v>4450113489.8400002</v>
      </c>
      <c r="L10" s="547">
        <v>4468759964.04</v>
      </c>
      <c r="M10" s="547">
        <v>4477237225.0100002</v>
      </c>
      <c r="N10" s="547">
        <v>4502680152.2700005</v>
      </c>
      <c r="O10" s="547">
        <v>4514052584.7299995</v>
      </c>
      <c r="P10" s="547">
        <v>4528909346.9099998</v>
      </c>
      <c r="Q10" s="547">
        <v>4544873677.54</v>
      </c>
      <c r="R10" s="547">
        <v>4557153644.0699997</v>
      </c>
      <c r="S10" s="547">
        <v>4570854258.9799995</v>
      </c>
      <c r="T10" s="547">
        <v>4663894934.7799997</v>
      </c>
      <c r="U10" s="547"/>
      <c r="V10" s="547">
        <f t="shared" si="1"/>
        <v>4496744386.0362492</v>
      </c>
      <c r="W10" s="285"/>
      <c r="X10" s="285">
        <v>1</v>
      </c>
      <c r="Y10" s="548">
        <f t="shared" si="2"/>
        <v>0</v>
      </c>
      <c r="Z10" s="549">
        <f t="shared" si="2"/>
        <v>0</v>
      </c>
      <c r="AA10" s="549">
        <f t="shared" si="2"/>
        <v>0</v>
      </c>
      <c r="AB10" s="282">
        <f t="shared" si="3"/>
        <v>4663894934.7799997</v>
      </c>
      <c r="AC10" s="281">
        <f t="shared" si="4"/>
        <v>0</v>
      </c>
      <c r="AD10" s="549">
        <f t="shared" si="5"/>
        <v>0</v>
      </c>
      <c r="AE10" s="553">
        <f t="shared" si="6"/>
        <v>4663894934.7799997</v>
      </c>
      <c r="AF10" s="282">
        <f t="shared" si="7"/>
        <v>0</v>
      </c>
      <c r="AG10" s="283">
        <f t="shared" si="8"/>
        <v>4663894934.7799997</v>
      </c>
      <c r="AH10" s="281">
        <f t="shared" si="9"/>
        <v>0</v>
      </c>
      <c r="AI10" s="551">
        <f t="shared" si="10"/>
        <v>0</v>
      </c>
      <c r="AJ10" s="549">
        <f t="shared" si="10"/>
        <v>0</v>
      </c>
      <c r="AK10" s="549">
        <f t="shared" si="10"/>
        <v>0</v>
      </c>
      <c r="AL10" s="282">
        <f t="shared" si="11"/>
        <v>4496744386.0362492</v>
      </c>
      <c r="AM10" s="281">
        <f t="shared" si="12"/>
        <v>0</v>
      </c>
      <c r="AN10" s="549">
        <f t="shared" si="13"/>
        <v>0</v>
      </c>
      <c r="AO10" s="549">
        <f t="shared" si="14"/>
        <v>4496744386.0362492</v>
      </c>
      <c r="AP10" s="549">
        <f t="shared" si="15"/>
        <v>0</v>
      </c>
      <c r="AQ10" s="283">
        <f t="shared" si="16"/>
        <v>4496744386.0362492</v>
      </c>
      <c r="AR10" s="281">
        <f t="shared" si="17"/>
        <v>0</v>
      </c>
      <c r="AT10" s="446"/>
      <c r="AU10" s="284"/>
      <c r="AV10" s="447" t="str">
        <f t="shared" si="18"/>
        <v>CA</v>
      </c>
      <c r="AW10" s="447" t="str">
        <f t="shared" si="19"/>
        <v>CL</v>
      </c>
      <c r="AX10" s="447" t="str">
        <f t="shared" si="20"/>
        <v>AIC</v>
      </c>
      <c r="AY10" s="447" t="str">
        <f t="shared" si="21"/>
        <v>ERB</v>
      </c>
      <c r="AZ10" s="447" t="str">
        <f t="shared" si="22"/>
        <v>GRB</v>
      </c>
      <c r="BA10" s="447" t="str">
        <f t="shared" si="23"/>
        <v>Non-Op</v>
      </c>
      <c r="BC10" s="445" t="s">
        <v>762</v>
      </c>
      <c r="BD10" s="552">
        <f t="shared" si="24"/>
        <v>4663894934.7799997</v>
      </c>
      <c r="BF10" s="435"/>
      <c r="BG10" s="435"/>
      <c r="BH10" s="435"/>
      <c r="BI10" s="435"/>
      <c r="BJ10" s="435"/>
      <c r="BK10" s="435"/>
      <c r="BL10" s="435"/>
      <c r="BN10" s="617"/>
    </row>
    <row r="11" spans="1:66" s="28" customFormat="1" ht="12" customHeight="1">
      <c r="A11" s="545">
        <v>10100503</v>
      </c>
      <c r="B11" s="546" t="str">
        <f t="shared" si="0"/>
        <v>10100503</v>
      </c>
      <c r="C11" s="444" t="s">
        <v>1181</v>
      </c>
      <c r="D11" s="445" t="s">
        <v>2087</v>
      </c>
      <c r="E11" s="445"/>
      <c r="F11" s="444"/>
      <c r="G11" s="445"/>
      <c r="H11" s="547">
        <v>1046634590.9</v>
      </c>
      <c r="I11" s="547">
        <v>1010696578.14</v>
      </c>
      <c r="J11" s="547">
        <v>1010343625.64</v>
      </c>
      <c r="K11" s="547">
        <v>1009561021.28</v>
      </c>
      <c r="L11" s="547">
        <v>1014442362.47</v>
      </c>
      <c r="M11" s="547">
        <v>1011504651.17</v>
      </c>
      <c r="N11" s="547">
        <v>1012934801.01</v>
      </c>
      <c r="O11" s="547">
        <v>989354199.22000003</v>
      </c>
      <c r="P11" s="547">
        <v>988855476.48000002</v>
      </c>
      <c r="Q11" s="547">
        <v>983707162.00999999</v>
      </c>
      <c r="R11" s="547">
        <v>978627837.30999994</v>
      </c>
      <c r="S11" s="547">
        <v>975424518.28999996</v>
      </c>
      <c r="T11" s="547">
        <v>1038564049.92</v>
      </c>
      <c r="U11" s="547"/>
      <c r="V11" s="547">
        <f t="shared" si="1"/>
        <v>1002337629.4525</v>
      </c>
      <c r="W11" s="285">
        <v>5</v>
      </c>
      <c r="X11" s="286" t="s">
        <v>1182</v>
      </c>
      <c r="Y11" s="548">
        <f t="shared" si="2"/>
        <v>0</v>
      </c>
      <c r="Z11" s="549">
        <f t="shared" si="2"/>
        <v>0</v>
      </c>
      <c r="AA11" s="549">
        <f t="shared" si="2"/>
        <v>0</v>
      </c>
      <c r="AB11" s="282">
        <f t="shared" si="3"/>
        <v>1038564049.92</v>
      </c>
      <c r="AC11" s="281">
        <f t="shared" si="4"/>
        <v>0</v>
      </c>
      <c r="AD11" s="549">
        <f t="shared" si="5"/>
        <v>688048683.07199991</v>
      </c>
      <c r="AE11" s="553">
        <f t="shared" si="6"/>
        <v>350515366.84799999</v>
      </c>
      <c r="AF11" s="282">
        <f t="shared" si="7"/>
        <v>0</v>
      </c>
      <c r="AG11" s="283">
        <f t="shared" si="8"/>
        <v>1038564049.9199998</v>
      </c>
      <c r="AH11" s="281">
        <f t="shared" si="9"/>
        <v>0</v>
      </c>
      <c r="AI11" s="551">
        <f t="shared" si="10"/>
        <v>0</v>
      </c>
      <c r="AJ11" s="549">
        <f t="shared" si="10"/>
        <v>0</v>
      </c>
      <c r="AK11" s="549">
        <f t="shared" si="10"/>
        <v>0</v>
      </c>
      <c r="AL11" s="282">
        <f t="shared" si="11"/>
        <v>1002337629.4525</v>
      </c>
      <c r="AM11" s="281">
        <f t="shared" si="12"/>
        <v>0</v>
      </c>
      <c r="AN11" s="549">
        <f t="shared" si="13"/>
        <v>664048679.51228118</v>
      </c>
      <c r="AO11" s="549">
        <f t="shared" si="14"/>
        <v>338288949.94021875</v>
      </c>
      <c r="AP11" s="549">
        <f t="shared" si="15"/>
        <v>0</v>
      </c>
      <c r="AQ11" s="283">
        <f t="shared" si="16"/>
        <v>1002337629.4524999</v>
      </c>
      <c r="AR11" s="281">
        <f t="shared" si="17"/>
        <v>0</v>
      </c>
      <c r="AT11" s="446"/>
      <c r="AU11" s="284"/>
      <c r="AV11" s="447" t="str">
        <f t="shared" si="18"/>
        <v>CA</v>
      </c>
      <c r="AW11" s="447" t="str">
        <f t="shared" si="19"/>
        <v>CL</v>
      </c>
      <c r="AX11" s="447" t="str">
        <f t="shared" si="20"/>
        <v>AIC</v>
      </c>
      <c r="AY11" s="447" t="str">
        <f t="shared" si="21"/>
        <v>ERB</v>
      </c>
      <c r="AZ11" s="447" t="str">
        <f t="shared" si="22"/>
        <v>GRB</v>
      </c>
      <c r="BA11" s="447" t="str">
        <f t="shared" si="23"/>
        <v>Non-Op</v>
      </c>
      <c r="BC11" s="445" t="s">
        <v>762</v>
      </c>
      <c r="BD11" s="552">
        <f t="shared" si="24"/>
        <v>1038564049.92</v>
      </c>
      <c r="BF11" s="435"/>
      <c r="BG11" s="435"/>
      <c r="BH11" s="435"/>
      <c r="BI11" s="435"/>
      <c r="BJ11" s="435"/>
      <c r="BK11" s="435"/>
      <c r="BL11" s="435"/>
      <c r="BN11" s="617"/>
    </row>
    <row r="12" spans="1:66" s="28" customFormat="1" ht="12" customHeight="1">
      <c r="A12" s="545">
        <v>10100601</v>
      </c>
      <c r="B12" s="546" t="str">
        <f t="shared" si="0"/>
        <v>10100601</v>
      </c>
      <c r="C12" s="444" t="s">
        <v>620</v>
      </c>
      <c r="D12" s="445" t="s">
        <v>1163</v>
      </c>
      <c r="E12" s="445"/>
      <c r="F12" s="444"/>
      <c r="G12" s="445"/>
      <c r="H12" s="547">
        <v>0</v>
      </c>
      <c r="I12" s="547">
        <v>0</v>
      </c>
      <c r="J12" s="547">
        <v>0</v>
      </c>
      <c r="K12" s="547">
        <v>0</v>
      </c>
      <c r="L12" s="547">
        <v>0</v>
      </c>
      <c r="M12" s="547">
        <v>0</v>
      </c>
      <c r="N12" s="547">
        <v>-336261.98</v>
      </c>
      <c r="O12" s="547">
        <v>0</v>
      </c>
      <c r="P12" s="547">
        <v>0</v>
      </c>
      <c r="Q12" s="547">
        <v>0</v>
      </c>
      <c r="R12" s="547">
        <v>0</v>
      </c>
      <c r="S12" s="547">
        <v>0</v>
      </c>
      <c r="T12" s="547">
        <v>0</v>
      </c>
      <c r="U12" s="547"/>
      <c r="V12" s="547">
        <f t="shared" si="1"/>
        <v>-28021.831666666665</v>
      </c>
      <c r="W12" s="285" t="s">
        <v>1183</v>
      </c>
      <c r="X12" s="286"/>
      <c r="Y12" s="548">
        <f t="shared" si="2"/>
        <v>0</v>
      </c>
      <c r="Z12" s="549">
        <f t="shared" si="2"/>
        <v>0</v>
      </c>
      <c r="AA12" s="549">
        <f t="shared" si="2"/>
        <v>0</v>
      </c>
      <c r="AB12" s="282">
        <f t="shared" si="3"/>
        <v>0</v>
      </c>
      <c r="AC12" s="281">
        <f t="shared" si="4"/>
        <v>0</v>
      </c>
      <c r="AD12" s="549">
        <f t="shared" si="5"/>
        <v>0</v>
      </c>
      <c r="AE12" s="553">
        <f t="shared" si="6"/>
        <v>0</v>
      </c>
      <c r="AF12" s="282">
        <f t="shared" si="7"/>
        <v>0</v>
      </c>
      <c r="AG12" s="283">
        <f t="shared" si="8"/>
        <v>0</v>
      </c>
      <c r="AH12" s="281">
        <f t="shared" si="9"/>
        <v>0</v>
      </c>
      <c r="AI12" s="551">
        <f t="shared" si="10"/>
        <v>0</v>
      </c>
      <c r="AJ12" s="549">
        <f t="shared" si="10"/>
        <v>0</v>
      </c>
      <c r="AK12" s="549">
        <f t="shared" si="10"/>
        <v>0</v>
      </c>
      <c r="AL12" s="282">
        <f t="shared" si="11"/>
        <v>-28021.831666666665</v>
      </c>
      <c r="AM12" s="281">
        <f t="shared" si="12"/>
        <v>0</v>
      </c>
      <c r="AN12" s="549">
        <f t="shared" si="13"/>
        <v>-28021.831666666665</v>
      </c>
      <c r="AO12" s="549">
        <f t="shared" si="14"/>
        <v>0</v>
      </c>
      <c r="AP12" s="549">
        <f t="shared" si="15"/>
        <v>0</v>
      </c>
      <c r="AQ12" s="283">
        <f t="shared" si="16"/>
        <v>-28021.831666666665</v>
      </c>
      <c r="AR12" s="281">
        <f t="shared" si="17"/>
        <v>0</v>
      </c>
      <c r="AT12" s="446"/>
      <c r="AU12" s="284"/>
      <c r="AV12" s="447" t="str">
        <f t="shared" si="18"/>
        <v>CA</v>
      </c>
      <c r="AW12" s="447" t="str">
        <f t="shared" si="19"/>
        <v>CL</v>
      </c>
      <c r="AX12" s="447" t="str">
        <f t="shared" si="20"/>
        <v>AIC</v>
      </c>
      <c r="AY12" s="447" t="str">
        <f t="shared" si="21"/>
        <v>ERB</v>
      </c>
      <c r="AZ12" s="447" t="str">
        <f t="shared" si="22"/>
        <v>GRB</v>
      </c>
      <c r="BA12" s="447" t="str">
        <f t="shared" si="23"/>
        <v>Non-Op</v>
      </c>
      <c r="BC12" s="445" t="s">
        <v>762</v>
      </c>
      <c r="BD12" s="552">
        <f t="shared" si="24"/>
        <v>0</v>
      </c>
      <c r="BF12" s="435"/>
      <c r="BG12" s="435"/>
      <c r="BH12" s="435"/>
      <c r="BI12" s="435"/>
      <c r="BJ12" s="435"/>
      <c r="BK12" s="435"/>
      <c r="BL12" s="435"/>
      <c r="BN12" s="617"/>
    </row>
    <row r="13" spans="1:66" s="28" customFormat="1" ht="12" customHeight="1">
      <c r="A13" s="545">
        <v>10100602</v>
      </c>
      <c r="B13" s="546" t="str">
        <f t="shared" si="0"/>
        <v>10100602</v>
      </c>
      <c r="C13" s="444" t="s">
        <v>622</v>
      </c>
      <c r="D13" s="445" t="s">
        <v>1164</v>
      </c>
      <c r="E13" s="445"/>
      <c r="F13" s="444"/>
      <c r="G13" s="445"/>
      <c r="H13" s="547">
        <v>0</v>
      </c>
      <c r="I13" s="547">
        <v>0</v>
      </c>
      <c r="J13" s="547">
        <v>0</v>
      </c>
      <c r="K13" s="547">
        <v>0</v>
      </c>
      <c r="L13" s="547">
        <v>0</v>
      </c>
      <c r="M13" s="547">
        <v>0</v>
      </c>
      <c r="N13" s="547">
        <v>0</v>
      </c>
      <c r="O13" s="547">
        <v>0</v>
      </c>
      <c r="P13" s="547">
        <v>0</v>
      </c>
      <c r="Q13" s="547">
        <v>0</v>
      </c>
      <c r="R13" s="547">
        <v>0</v>
      </c>
      <c r="S13" s="547">
        <v>0</v>
      </c>
      <c r="T13" s="547">
        <v>0</v>
      </c>
      <c r="U13" s="547"/>
      <c r="V13" s="547">
        <f t="shared" si="1"/>
        <v>0</v>
      </c>
      <c r="W13" s="285"/>
      <c r="X13" s="286" t="s">
        <v>213</v>
      </c>
      <c r="Y13" s="548">
        <f t="shared" si="2"/>
        <v>0</v>
      </c>
      <c r="Z13" s="549">
        <f t="shared" si="2"/>
        <v>0</v>
      </c>
      <c r="AA13" s="549">
        <f t="shared" si="2"/>
        <v>0</v>
      </c>
      <c r="AB13" s="282">
        <f t="shared" si="3"/>
        <v>0</v>
      </c>
      <c r="AC13" s="281">
        <f t="shared" si="4"/>
        <v>0</v>
      </c>
      <c r="AD13" s="549">
        <f t="shared" si="5"/>
        <v>0</v>
      </c>
      <c r="AE13" s="553">
        <f t="shared" si="6"/>
        <v>0</v>
      </c>
      <c r="AF13" s="282">
        <f t="shared" si="7"/>
        <v>0</v>
      </c>
      <c r="AG13" s="283">
        <f t="shared" si="8"/>
        <v>0</v>
      </c>
      <c r="AH13" s="281">
        <f t="shared" si="9"/>
        <v>0</v>
      </c>
      <c r="AI13" s="551">
        <f t="shared" si="10"/>
        <v>0</v>
      </c>
      <c r="AJ13" s="549">
        <f t="shared" si="10"/>
        <v>0</v>
      </c>
      <c r="AK13" s="549">
        <f t="shared" si="10"/>
        <v>0</v>
      </c>
      <c r="AL13" s="282">
        <f t="shared" si="11"/>
        <v>0</v>
      </c>
      <c r="AM13" s="281">
        <f t="shared" si="12"/>
        <v>0</v>
      </c>
      <c r="AN13" s="549">
        <f t="shared" si="13"/>
        <v>0</v>
      </c>
      <c r="AO13" s="549">
        <f t="shared" si="14"/>
        <v>0</v>
      </c>
      <c r="AP13" s="549">
        <f t="shared" si="15"/>
        <v>0</v>
      </c>
      <c r="AQ13" s="283">
        <f t="shared" si="16"/>
        <v>0</v>
      </c>
      <c r="AR13" s="281">
        <f t="shared" si="17"/>
        <v>0</v>
      </c>
      <c r="AT13" s="446"/>
      <c r="AU13" s="284"/>
      <c r="AV13" s="447" t="str">
        <f t="shared" si="18"/>
        <v>CA</v>
      </c>
      <c r="AW13" s="447" t="str">
        <f t="shared" si="19"/>
        <v>CL</v>
      </c>
      <c r="AX13" s="447" t="str">
        <f t="shared" si="20"/>
        <v>AIC</v>
      </c>
      <c r="AY13" s="447" t="str">
        <f t="shared" si="21"/>
        <v>ERB</v>
      </c>
      <c r="AZ13" s="447" t="str">
        <f t="shared" si="22"/>
        <v>GRB</v>
      </c>
      <c r="BA13" s="447" t="str">
        <f t="shared" si="23"/>
        <v>Non-Op</v>
      </c>
      <c r="BC13" s="445" t="s">
        <v>762</v>
      </c>
      <c r="BD13" s="552">
        <f t="shared" si="24"/>
        <v>0</v>
      </c>
      <c r="BF13" s="448"/>
      <c r="BG13" s="448"/>
      <c r="BH13" s="448"/>
      <c r="BI13" s="448"/>
      <c r="BJ13" s="448"/>
      <c r="BK13" s="448"/>
      <c r="BL13" s="448"/>
      <c r="BN13" s="617"/>
    </row>
    <row r="14" spans="1:66" s="28" customFormat="1" ht="12" customHeight="1">
      <c r="A14" s="554">
        <v>10100603</v>
      </c>
      <c r="B14" s="546" t="str">
        <f t="shared" si="0"/>
        <v>10100603</v>
      </c>
      <c r="C14" s="444" t="s">
        <v>2545</v>
      </c>
      <c r="D14" s="445" t="s">
        <v>2087</v>
      </c>
      <c r="E14" s="445"/>
      <c r="F14" s="289">
        <v>43435</v>
      </c>
      <c r="G14" s="445"/>
      <c r="H14" s="547">
        <v>0</v>
      </c>
      <c r="I14" s="547">
        <v>0</v>
      </c>
      <c r="J14" s="547">
        <v>0</v>
      </c>
      <c r="K14" s="547">
        <v>0</v>
      </c>
      <c r="L14" s="547">
        <v>0</v>
      </c>
      <c r="M14" s="547">
        <v>0</v>
      </c>
      <c r="N14" s="547">
        <v>0</v>
      </c>
      <c r="O14" s="547">
        <v>0</v>
      </c>
      <c r="P14" s="547">
        <v>0</v>
      </c>
      <c r="Q14" s="547">
        <v>0</v>
      </c>
      <c r="R14" s="547">
        <v>0</v>
      </c>
      <c r="S14" s="547">
        <v>0</v>
      </c>
      <c r="T14" s="547">
        <v>0</v>
      </c>
      <c r="U14" s="547"/>
      <c r="V14" s="547">
        <f t="shared" si="1"/>
        <v>0</v>
      </c>
      <c r="W14" s="285">
        <v>5</v>
      </c>
      <c r="X14" s="286" t="s">
        <v>1182</v>
      </c>
      <c r="Y14" s="548">
        <f t="shared" si="2"/>
        <v>0</v>
      </c>
      <c r="Z14" s="549">
        <f t="shared" si="2"/>
        <v>0</v>
      </c>
      <c r="AA14" s="549">
        <f t="shared" si="2"/>
        <v>0</v>
      </c>
      <c r="AB14" s="282">
        <f t="shared" si="3"/>
        <v>0</v>
      </c>
      <c r="AC14" s="281">
        <f t="shared" si="4"/>
        <v>0</v>
      </c>
      <c r="AD14" s="549">
        <f t="shared" si="5"/>
        <v>0</v>
      </c>
      <c r="AE14" s="553">
        <f t="shared" si="6"/>
        <v>0</v>
      </c>
      <c r="AF14" s="282">
        <f t="shared" si="7"/>
        <v>0</v>
      </c>
      <c r="AG14" s="283">
        <f t="shared" si="8"/>
        <v>0</v>
      </c>
      <c r="AH14" s="281">
        <f t="shared" si="9"/>
        <v>0</v>
      </c>
      <c r="AI14" s="551">
        <f t="shared" si="10"/>
        <v>0</v>
      </c>
      <c r="AJ14" s="549">
        <f t="shared" si="10"/>
        <v>0</v>
      </c>
      <c r="AK14" s="549">
        <f t="shared" si="10"/>
        <v>0</v>
      </c>
      <c r="AL14" s="282">
        <f t="shared" si="11"/>
        <v>0</v>
      </c>
      <c r="AM14" s="281">
        <f t="shared" si="12"/>
        <v>0</v>
      </c>
      <c r="AN14" s="549">
        <f t="shared" si="13"/>
        <v>0</v>
      </c>
      <c r="AO14" s="549">
        <f t="shared" si="14"/>
        <v>0</v>
      </c>
      <c r="AP14" s="549">
        <f t="shared" si="15"/>
        <v>0</v>
      </c>
      <c r="AQ14" s="283">
        <f t="shared" si="16"/>
        <v>0</v>
      </c>
      <c r="AR14" s="281">
        <f t="shared" si="17"/>
        <v>0</v>
      </c>
      <c r="AT14" s="446"/>
      <c r="AU14" s="284"/>
      <c r="AV14" s="447" t="str">
        <f t="shared" si="18"/>
        <v>CA</v>
      </c>
      <c r="AW14" s="447" t="str">
        <f t="shared" si="19"/>
        <v>CL</v>
      </c>
      <c r="AX14" s="447" t="str">
        <f t="shared" si="20"/>
        <v>AIC</v>
      </c>
      <c r="AY14" s="447" t="str">
        <f t="shared" si="21"/>
        <v>ERB</v>
      </c>
      <c r="AZ14" s="447" t="str">
        <f t="shared" si="22"/>
        <v>GRB</v>
      </c>
      <c r="BA14" s="447" t="str">
        <f t="shared" si="23"/>
        <v>Non-Op</v>
      </c>
      <c r="BC14" s="445" t="s">
        <v>762</v>
      </c>
      <c r="BD14" s="552">
        <f t="shared" si="24"/>
        <v>0</v>
      </c>
      <c r="BF14" s="448"/>
      <c r="BG14" s="448"/>
      <c r="BH14" s="448"/>
      <c r="BI14" s="448"/>
      <c r="BJ14" s="448"/>
      <c r="BK14" s="448"/>
      <c r="BL14" s="448"/>
      <c r="BN14" s="617"/>
    </row>
    <row r="15" spans="1:66" s="28" customFormat="1" ht="12" customHeight="1">
      <c r="A15" s="554">
        <v>10100651</v>
      </c>
      <c r="B15" s="555" t="str">
        <f t="shared" si="0"/>
        <v>10100651</v>
      </c>
      <c r="C15" s="444" t="s">
        <v>714</v>
      </c>
      <c r="D15" s="445" t="s">
        <v>1163</v>
      </c>
      <c r="E15" s="445"/>
      <c r="F15" s="444"/>
      <c r="G15" s="445"/>
      <c r="H15" s="547">
        <v>0</v>
      </c>
      <c r="I15" s="547">
        <v>0</v>
      </c>
      <c r="J15" s="547">
        <v>0</v>
      </c>
      <c r="K15" s="547">
        <v>0</v>
      </c>
      <c r="L15" s="547">
        <v>0</v>
      </c>
      <c r="M15" s="547">
        <v>0</v>
      </c>
      <c r="N15" s="547">
        <v>0</v>
      </c>
      <c r="O15" s="547">
        <v>0</v>
      </c>
      <c r="P15" s="547">
        <v>0</v>
      </c>
      <c r="Q15" s="547">
        <v>0</v>
      </c>
      <c r="R15" s="547">
        <v>0</v>
      </c>
      <c r="S15" s="547">
        <v>0</v>
      </c>
      <c r="T15" s="547">
        <v>0</v>
      </c>
      <c r="U15" s="547"/>
      <c r="V15" s="547">
        <f t="shared" si="1"/>
        <v>0</v>
      </c>
      <c r="W15" s="285" t="s">
        <v>1183</v>
      </c>
      <c r="X15" s="286"/>
      <c r="Y15" s="548">
        <f t="shared" si="2"/>
        <v>0</v>
      </c>
      <c r="Z15" s="549">
        <f t="shared" si="2"/>
        <v>0</v>
      </c>
      <c r="AA15" s="549">
        <f t="shared" si="2"/>
        <v>0</v>
      </c>
      <c r="AB15" s="282">
        <f t="shared" si="3"/>
        <v>0</v>
      </c>
      <c r="AC15" s="281">
        <f t="shared" si="4"/>
        <v>0</v>
      </c>
      <c r="AD15" s="549">
        <f t="shared" si="5"/>
        <v>0</v>
      </c>
      <c r="AE15" s="553">
        <f t="shared" si="6"/>
        <v>0</v>
      </c>
      <c r="AF15" s="282">
        <f t="shared" si="7"/>
        <v>0</v>
      </c>
      <c r="AG15" s="283">
        <f t="shared" si="8"/>
        <v>0</v>
      </c>
      <c r="AH15" s="281">
        <f t="shared" si="9"/>
        <v>0</v>
      </c>
      <c r="AI15" s="551">
        <f t="shared" si="10"/>
        <v>0</v>
      </c>
      <c r="AJ15" s="549">
        <f t="shared" si="10"/>
        <v>0</v>
      </c>
      <c r="AK15" s="549">
        <f t="shared" si="10"/>
        <v>0</v>
      </c>
      <c r="AL15" s="282">
        <f t="shared" si="11"/>
        <v>0</v>
      </c>
      <c r="AM15" s="281">
        <f t="shared" si="12"/>
        <v>0</v>
      </c>
      <c r="AN15" s="549">
        <f t="shared" si="13"/>
        <v>0</v>
      </c>
      <c r="AO15" s="549">
        <f t="shared" si="14"/>
        <v>0</v>
      </c>
      <c r="AP15" s="549">
        <f t="shared" si="15"/>
        <v>0</v>
      </c>
      <c r="AQ15" s="283">
        <f t="shared" si="16"/>
        <v>0</v>
      </c>
      <c r="AR15" s="281">
        <f t="shared" si="17"/>
        <v>0</v>
      </c>
      <c r="AT15" s="446"/>
      <c r="AU15" s="284"/>
      <c r="AV15" s="447" t="str">
        <f t="shared" si="18"/>
        <v>CA</v>
      </c>
      <c r="AW15" s="447" t="str">
        <f t="shared" si="19"/>
        <v>CL</v>
      </c>
      <c r="AX15" s="447" t="str">
        <f t="shared" si="20"/>
        <v>AIC</v>
      </c>
      <c r="AY15" s="447" t="str">
        <f t="shared" si="21"/>
        <v>ERB</v>
      </c>
      <c r="AZ15" s="447" t="str">
        <f t="shared" si="22"/>
        <v>GRB</v>
      </c>
      <c r="BA15" s="447" t="str">
        <f t="shared" si="23"/>
        <v>Non-Op</v>
      </c>
      <c r="BC15" s="445" t="s">
        <v>762</v>
      </c>
      <c r="BD15" s="552">
        <f t="shared" si="24"/>
        <v>0</v>
      </c>
      <c r="BF15" s="435"/>
      <c r="BG15" s="435"/>
      <c r="BH15" s="435"/>
      <c r="BI15" s="435"/>
      <c r="BJ15" s="435"/>
      <c r="BK15" s="435"/>
      <c r="BL15" s="435"/>
      <c r="BN15" s="617"/>
    </row>
    <row r="16" spans="1:66" s="28" customFormat="1" ht="12" customHeight="1">
      <c r="A16" s="554">
        <v>10100661</v>
      </c>
      <c r="B16" s="555" t="str">
        <f t="shared" si="0"/>
        <v>10100661</v>
      </c>
      <c r="C16" s="444" t="s">
        <v>715</v>
      </c>
      <c r="D16" s="445" t="s">
        <v>1163</v>
      </c>
      <c r="E16" s="445"/>
      <c r="F16" s="444"/>
      <c r="G16" s="445"/>
      <c r="H16" s="547">
        <v>0</v>
      </c>
      <c r="I16" s="547">
        <v>0</v>
      </c>
      <c r="J16" s="547">
        <v>0</v>
      </c>
      <c r="K16" s="547">
        <v>0</v>
      </c>
      <c r="L16" s="547">
        <v>0</v>
      </c>
      <c r="M16" s="547">
        <v>0</v>
      </c>
      <c r="N16" s="547">
        <v>0</v>
      </c>
      <c r="O16" s="547">
        <v>0</v>
      </c>
      <c r="P16" s="547">
        <v>0</v>
      </c>
      <c r="Q16" s="547">
        <v>0</v>
      </c>
      <c r="R16" s="547">
        <v>0</v>
      </c>
      <c r="S16" s="547">
        <v>0</v>
      </c>
      <c r="T16" s="547">
        <v>0</v>
      </c>
      <c r="U16" s="547"/>
      <c r="V16" s="547">
        <f t="shared" si="1"/>
        <v>0</v>
      </c>
      <c r="W16" s="285" t="s">
        <v>1183</v>
      </c>
      <c r="X16" s="286"/>
      <c r="Y16" s="548">
        <f t="shared" si="2"/>
        <v>0</v>
      </c>
      <c r="Z16" s="549">
        <f t="shared" si="2"/>
        <v>0</v>
      </c>
      <c r="AA16" s="549">
        <f t="shared" si="2"/>
        <v>0</v>
      </c>
      <c r="AB16" s="282">
        <f t="shared" si="3"/>
        <v>0</v>
      </c>
      <c r="AC16" s="281">
        <f t="shared" si="4"/>
        <v>0</v>
      </c>
      <c r="AD16" s="549">
        <f t="shared" si="5"/>
        <v>0</v>
      </c>
      <c r="AE16" s="553">
        <f t="shared" si="6"/>
        <v>0</v>
      </c>
      <c r="AF16" s="282">
        <f t="shared" si="7"/>
        <v>0</v>
      </c>
      <c r="AG16" s="283">
        <f t="shared" si="8"/>
        <v>0</v>
      </c>
      <c r="AH16" s="281">
        <f t="shared" si="9"/>
        <v>0</v>
      </c>
      <c r="AI16" s="551">
        <f t="shared" si="10"/>
        <v>0</v>
      </c>
      <c r="AJ16" s="549">
        <f t="shared" si="10"/>
        <v>0</v>
      </c>
      <c r="AK16" s="549">
        <f t="shared" si="10"/>
        <v>0</v>
      </c>
      <c r="AL16" s="282">
        <f t="shared" si="11"/>
        <v>0</v>
      </c>
      <c r="AM16" s="281">
        <f t="shared" si="12"/>
        <v>0</v>
      </c>
      <c r="AN16" s="549">
        <f t="shared" si="13"/>
        <v>0</v>
      </c>
      <c r="AO16" s="549">
        <f t="shared" si="14"/>
        <v>0</v>
      </c>
      <c r="AP16" s="549">
        <f t="shared" si="15"/>
        <v>0</v>
      </c>
      <c r="AQ16" s="283">
        <f t="shared" si="16"/>
        <v>0</v>
      </c>
      <c r="AR16" s="281">
        <f t="shared" si="17"/>
        <v>0</v>
      </c>
      <c r="AT16" s="446"/>
      <c r="AU16" s="284"/>
      <c r="AV16" s="447" t="str">
        <f t="shared" si="18"/>
        <v>CA</v>
      </c>
      <c r="AW16" s="447" t="str">
        <f t="shared" si="19"/>
        <v>CL</v>
      </c>
      <c r="AX16" s="447" t="str">
        <f t="shared" si="20"/>
        <v>AIC</v>
      </c>
      <c r="AY16" s="447" t="str">
        <f t="shared" si="21"/>
        <v>ERB</v>
      </c>
      <c r="AZ16" s="447" t="str">
        <f t="shared" si="22"/>
        <v>GRB</v>
      </c>
      <c r="BA16" s="447" t="str">
        <f t="shared" si="23"/>
        <v>Non-Op</v>
      </c>
      <c r="BC16" s="445" t="s">
        <v>762</v>
      </c>
      <c r="BD16" s="552">
        <f t="shared" si="24"/>
        <v>0</v>
      </c>
      <c r="BF16" s="435"/>
      <c r="BG16" s="435"/>
      <c r="BH16" s="435"/>
      <c r="BI16" s="435"/>
      <c r="BJ16" s="435"/>
      <c r="BK16" s="435"/>
      <c r="BL16" s="435"/>
      <c r="BN16" s="546"/>
    </row>
    <row r="17" spans="1:66" s="28" customFormat="1" ht="12" customHeight="1">
      <c r="A17" s="287">
        <v>10110013</v>
      </c>
      <c r="B17" s="288" t="str">
        <f t="shared" si="0"/>
        <v>10110013</v>
      </c>
      <c r="C17" s="444" t="s">
        <v>2546</v>
      </c>
      <c r="D17" s="445" t="s">
        <v>1165</v>
      </c>
      <c r="E17" s="445"/>
      <c r="F17" s="444"/>
      <c r="G17" s="445"/>
      <c r="H17" s="547">
        <v>0</v>
      </c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/>
      <c r="V17" s="547">
        <f t="shared" si="1"/>
        <v>0</v>
      </c>
      <c r="W17" s="285"/>
      <c r="X17" s="286"/>
      <c r="Y17" s="548">
        <f t="shared" si="2"/>
        <v>0</v>
      </c>
      <c r="Z17" s="549">
        <f t="shared" si="2"/>
        <v>0</v>
      </c>
      <c r="AA17" s="549">
        <f t="shared" si="2"/>
        <v>0</v>
      </c>
      <c r="AB17" s="282">
        <f t="shared" si="3"/>
        <v>0</v>
      </c>
      <c r="AC17" s="281">
        <f t="shared" si="4"/>
        <v>0</v>
      </c>
      <c r="AD17" s="549">
        <f t="shared" si="5"/>
        <v>0</v>
      </c>
      <c r="AE17" s="553">
        <f t="shared" si="6"/>
        <v>0</v>
      </c>
      <c r="AF17" s="282">
        <f t="shared" si="7"/>
        <v>0</v>
      </c>
      <c r="AG17" s="283">
        <f t="shared" si="8"/>
        <v>0</v>
      </c>
      <c r="AH17" s="281">
        <f t="shared" si="9"/>
        <v>0</v>
      </c>
      <c r="AI17" s="551">
        <f t="shared" si="10"/>
        <v>0</v>
      </c>
      <c r="AJ17" s="549">
        <f t="shared" si="10"/>
        <v>0</v>
      </c>
      <c r="AK17" s="549">
        <f t="shared" si="10"/>
        <v>0</v>
      </c>
      <c r="AL17" s="282">
        <f t="shared" si="11"/>
        <v>0</v>
      </c>
      <c r="AM17" s="281">
        <f t="shared" si="12"/>
        <v>0</v>
      </c>
      <c r="AN17" s="549">
        <f t="shared" si="13"/>
        <v>0</v>
      </c>
      <c r="AO17" s="549">
        <f t="shared" si="14"/>
        <v>0</v>
      </c>
      <c r="AP17" s="549">
        <f t="shared" si="15"/>
        <v>0</v>
      </c>
      <c r="AQ17" s="283">
        <f t="shared" si="16"/>
        <v>0</v>
      </c>
      <c r="AR17" s="281">
        <f t="shared" si="17"/>
        <v>0</v>
      </c>
      <c r="AT17" s="446" t="s">
        <v>2064</v>
      </c>
      <c r="AU17" s="284"/>
      <c r="AV17" s="447" t="str">
        <f t="shared" si="18"/>
        <v>CA</v>
      </c>
      <c r="AW17" s="447" t="str">
        <f t="shared" si="19"/>
        <v>CL</v>
      </c>
      <c r="AX17" s="447" t="str">
        <f t="shared" si="20"/>
        <v>AIC</v>
      </c>
      <c r="AY17" s="447" t="str">
        <f t="shared" si="21"/>
        <v>ERB</v>
      </c>
      <c r="AZ17" s="447" t="str">
        <f t="shared" si="22"/>
        <v>GRB</v>
      </c>
      <c r="BA17" s="447" t="str">
        <f t="shared" si="23"/>
        <v>Non-Op</v>
      </c>
      <c r="BC17" s="449" t="s">
        <v>2100</v>
      </c>
      <c r="BD17" s="552">
        <f t="shared" si="24"/>
        <v>0</v>
      </c>
      <c r="BF17" s="435"/>
      <c r="BG17" s="435"/>
      <c r="BH17" s="435"/>
      <c r="BI17" s="435"/>
      <c r="BJ17" s="435"/>
      <c r="BK17" s="435"/>
      <c r="BL17" s="435"/>
      <c r="BN17" s="546"/>
    </row>
    <row r="18" spans="1:66" s="28" customFormat="1" ht="12" customHeight="1">
      <c r="A18" s="287">
        <v>10110023</v>
      </c>
      <c r="B18" s="288" t="str">
        <f t="shared" si="0"/>
        <v>10110023</v>
      </c>
      <c r="C18" s="444" t="s">
        <v>1184</v>
      </c>
      <c r="D18" s="445" t="s">
        <v>1165</v>
      </c>
      <c r="E18" s="445"/>
      <c r="F18" s="289">
        <v>42752</v>
      </c>
      <c r="G18" s="445"/>
      <c r="H18" s="547">
        <v>881290.91</v>
      </c>
      <c r="I18" s="547">
        <v>830701.51</v>
      </c>
      <c r="J18" s="547">
        <v>780111.88</v>
      </c>
      <c r="K18" s="547">
        <v>729522.48</v>
      </c>
      <c r="L18" s="547">
        <v>678932.87</v>
      </c>
      <c r="M18" s="547">
        <v>628343.46</v>
      </c>
      <c r="N18" s="547">
        <v>45948497.270000003</v>
      </c>
      <c r="O18" s="547">
        <v>45916142.359999999</v>
      </c>
      <c r="P18" s="547">
        <v>45060051.460000001</v>
      </c>
      <c r="Q18" s="547">
        <v>495458.55</v>
      </c>
      <c r="R18" s="547">
        <v>463103.65</v>
      </c>
      <c r="S18" s="547">
        <v>61505555.630000003</v>
      </c>
      <c r="T18" s="547">
        <v>61226575.270000003</v>
      </c>
      <c r="U18" s="547"/>
      <c r="V18" s="547">
        <f t="shared" si="1"/>
        <v>19507529.517500002</v>
      </c>
      <c r="W18" s="285"/>
      <c r="X18" s="286"/>
      <c r="Y18" s="548">
        <f t="shared" si="2"/>
        <v>0</v>
      </c>
      <c r="Z18" s="549">
        <f t="shared" si="2"/>
        <v>0</v>
      </c>
      <c r="AA18" s="549">
        <f t="shared" si="2"/>
        <v>0</v>
      </c>
      <c r="AB18" s="282">
        <f t="shared" si="3"/>
        <v>61226575.270000003</v>
      </c>
      <c r="AC18" s="281">
        <f t="shared" si="4"/>
        <v>0</v>
      </c>
      <c r="AD18" s="549">
        <f t="shared" si="5"/>
        <v>0</v>
      </c>
      <c r="AE18" s="553">
        <f t="shared" si="6"/>
        <v>0</v>
      </c>
      <c r="AF18" s="282">
        <f t="shared" si="7"/>
        <v>61226575.270000003</v>
      </c>
      <c r="AG18" s="283">
        <f t="shared" si="8"/>
        <v>61226575.270000003</v>
      </c>
      <c r="AH18" s="281">
        <f t="shared" si="9"/>
        <v>0</v>
      </c>
      <c r="AI18" s="551">
        <f t="shared" si="10"/>
        <v>0</v>
      </c>
      <c r="AJ18" s="549">
        <f t="shared" si="10"/>
        <v>0</v>
      </c>
      <c r="AK18" s="549">
        <f t="shared" si="10"/>
        <v>0</v>
      </c>
      <c r="AL18" s="282">
        <f t="shared" si="11"/>
        <v>19507529.517500002</v>
      </c>
      <c r="AM18" s="281">
        <f t="shared" si="12"/>
        <v>0</v>
      </c>
      <c r="AN18" s="549">
        <f t="shared" si="13"/>
        <v>0</v>
      </c>
      <c r="AO18" s="549">
        <f t="shared" si="14"/>
        <v>0</v>
      </c>
      <c r="AP18" s="549">
        <f t="shared" si="15"/>
        <v>19507529.517500002</v>
      </c>
      <c r="AQ18" s="283">
        <f t="shared" si="16"/>
        <v>19507529.517500002</v>
      </c>
      <c r="AR18" s="281">
        <f t="shared" si="17"/>
        <v>0</v>
      </c>
      <c r="AT18" s="446" t="s">
        <v>2064</v>
      </c>
      <c r="AU18" s="284"/>
      <c r="AV18" s="447" t="str">
        <f t="shared" si="18"/>
        <v>CA</v>
      </c>
      <c r="AW18" s="447" t="str">
        <f t="shared" si="19"/>
        <v>CL</v>
      </c>
      <c r="AX18" s="447" t="str">
        <f t="shared" si="20"/>
        <v>AIC</v>
      </c>
      <c r="AY18" s="447" t="str">
        <f t="shared" si="21"/>
        <v>ERB</v>
      </c>
      <c r="AZ18" s="447" t="str">
        <f t="shared" si="22"/>
        <v>GRB</v>
      </c>
      <c r="BA18" s="447" t="str">
        <f t="shared" si="23"/>
        <v>Non-Op</v>
      </c>
      <c r="BC18" s="449" t="s">
        <v>2100</v>
      </c>
      <c r="BD18" s="552">
        <f t="shared" si="24"/>
        <v>61226575.270000003</v>
      </c>
      <c r="BF18" s="448"/>
      <c r="BG18" s="448"/>
      <c r="BH18" s="448"/>
      <c r="BI18" s="448"/>
      <c r="BJ18" s="448"/>
      <c r="BK18" s="448"/>
      <c r="BL18" s="448"/>
      <c r="BN18" s="546"/>
    </row>
    <row r="19" spans="1:66" s="28" customFormat="1" ht="12" customHeight="1">
      <c r="A19" s="324" t="s">
        <v>2547</v>
      </c>
      <c r="B19" s="290" t="str">
        <f t="shared" si="0"/>
        <v>10110031</v>
      </c>
      <c r="C19" s="450" t="s">
        <v>2548</v>
      </c>
      <c r="D19" s="451" t="s">
        <v>1165</v>
      </c>
      <c r="E19" s="451"/>
      <c r="F19" s="291">
        <v>44469</v>
      </c>
      <c r="G19" s="451"/>
      <c r="H19" s="556"/>
      <c r="I19" s="556"/>
      <c r="J19" s="556"/>
      <c r="K19" s="556"/>
      <c r="L19" s="556"/>
      <c r="M19" s="556"/>
      <c r="N19" s="556"/>
      <c r="O19" s="556"/>
      <c r="P19" s="556"/>
      <c r="Q19" s="556">
        <v>44347457.240000002</v>
      </c>
      <c r="R19" s="556">
        <v>44162676.020000003</v>
      </c>
      <c r="S19" s="556">
        <v>43977894.969999999</v>
      </c>
      <c r="T19" s="591">
        <v>43793113.93</v>
      </c>
      <c r="U19" s="556"/>
      <c r="V19" s="556">
        <f t="shared" si="1"/>
        <v>12865382.099583333</v>
      </c>
      <c r="W19" s="285"/>
      <c r="X19" s="286"/>
      <c r="Y19" s="548">
        <f t="shared" si="2"/>
        <v>0</v>
      </c>
      <c r="Z19" s="549">
        <f t="shared" si="2"/>
        <v>0</v>
      </c>
      <c r="AA19" s="549">
        <f t="shared" si="2"/>
        <v>0</v>
      </c>
      <c r="AB19" s="282">
        <f t="shared" si="3"/>
        <v>43793113.93</v>
      </c>
      <c r="AC19" s="281">
        <f t="shared" si="4"/>
        <v>0</v>
      </c>
      <c r="AD19" s="549">
        <f t="shared" si="5"/>
        <v>0</v>
      </c>
      <c r="AE19" s="553">
        <f t="shared" si="6"/>
        <v>0</v>
      </c>
      <c r="AF19" s="282">
        <f t="shared" si="7"/>
        <v>43793113.93</v>
      </c>
      <c r="AG19" s="283">
        <f t="shared" si="8"/>
        <v>43793113.93</v>
      </c>
      <c r="AH19" s="281">
        <f t="shared" si="9"/>
        <v>0</v>
      </c>
      <c r="AI19" s="551">
        <f t="shared" si="10"/>
        <v>0</v>
      </c>
      <c r="AJ19" s="549">
        <f t="shared" si="10"/>
        <v>0</v>
      </c>
      <c r="AK19" s="549">
        <f t="shared" si="10"/>
        <v>0</v>
      </c>
      <c r="AL19" s="282">
        <f t="shared" si="11"/>
        <v>12865382.099583333</v>
      </c>
      <c r="AM19" s="281">
        <f t="shared" si="12"/>
        <v>0</v>
      </c>
      <c r="AN19" s="549">
        <f t="shared" si="13"/>
        <v>0</v>
      </c>
      <c r="AO19" s="549">
        <f t="shared" si="14"/>
        <v>0</v>
      </c>
      <c r="AP19" s="549">
        <f t="shared" si="15"/>
        <v>12865382.099583333</v>
      </c>
      <c r="AQ19" s="283">
        <f t="shared" si="16"/>
        <v>12865382.099583333</v>
      </c>
      <c r="AR19" s="281">
        <f t="shared" si="17"/>
        <v>0</v>
      </c>
      <c r="AT19" s="446" t="s">
        <v>2064</v>
      </c>
      <c r="AU19" s="284"/>
      <c r="AV19" s="447" t="str">
        <f t="shared" si="18"/>
        <v>CA</v>
      </c>
      <c r="AW19" s="447" t="str">
        <f t="shared" si="19"/>
        <v>CL</v>
      </c>
      <c r="AX19" s="447" t="str">
        <f t="shared" si="20"/>
        <v>AIC</v>
      </c>
      <c r="AY19" s="447" t="str">
        <f t="shared" si="21"/>
        <v>ERB</v>
      </c>
      <c r="AZ19" s="447" t="str">
        <f t="shared" si="22"/>
        <v>GRB</v>
      </c>
      <c r="BA19" s="447" t="str">
        <f t="shared" si="23"/>
        <v>Non-Op</v>
      </c>
      <c r="BC19" s="449" t="s">
        <v>2100</v>
      </c>
      <c r="BD19" s="552">
        <f t="shared" si="24"/>
        <v>43793113.93</v>
      </c>
      <c r="BF19" s="448"/>
      <c r="BG19" s="448"/>
      <c r="BH19" s="448"/>
      <c r="BI19" s="448"/>
      <c r="BJ19" s="448"/>
      <c r="BK19" s="448"/>
      <c r="BL19" s="448"/>
      <c r="BN19" s="546"/>
    </row>
    <row r="20" spans="1:66" s="28" customFormat="1" ht="12" customHeight="1">
      <c r="A20" s="452">
        <v>10199911</v>
      </c>
      <c r="B20" s="453" t="str">
        <f t="shared" si="0"/>
        <v>10199911</v>
      </c>
      <c r="C20" s="454" t="s">
        <v>2101</v>
      </c>
      <c r="D20" s="455" t="s">
        <v>1163</v>
      </c>
      <c r="E20" s="455"/>
      <c r="F20" s="456">
        <v>44196</v>
      </c>
      <c r="G20" s="455"/>
      <c r="H20" s="557">
        <v>67979520.289999992</v>
      </c>
      <c r="I20" s="557">
        <v>68027217.819999993</v>
      </c>
      <c r="J20" s="557">
        <v>67862613.859999985</v>
      </c>
      <c r="K20" s="557">
        <v>67675401.999999985</v>
      </c>
      <c r="L20" s="557">
        <v>66757738.559999987</v>
      </c>
      <c r="M20" s="557">
        <v>66393866.239999987</v>
      </c>
      <c r="N20" s="557">
        <v>66074914.639999986</v>
      </c>
      <c r="O20" s="557">
        <v>64994992.61999999</v>
      </c>
      <c r="P20" s="557">
        <v>64043308.949999988</v>
      </c>
      <c r="Q20" s="557">
        <v>63490449.529999986</v>
      </c>
      <c r="R20" s="557">
        <v>0</v>
      </c>
      <c r="S20" s="557">
        <v>0</v>
      </c>
      <c r="T20" s="592">
        <v>0</v>
      </c>
      <c r="U20" s="557"/>
      <c r="V20" s="557">
        <f t="shared" si="1"/>
        <v>52442522.03041666</v>
      </c>
      <c r="W20" s="457" t="s">
        <v>1183</v>
      </c>
      <c r="X20" s="458"/>
      <c r="Y20" s="548">
        <f t="shared" si="2"/>
        <v>0</v>
      </c>
      <c r="Z20" s="549">
        <f t="shared" si="2"/>
        <v>0</v>
      </c>
      <c r="AA20" s="549">
        <f t="shared" si="2"/>
        <v>0</v>
      </c>
      <c r="AB20" s="282">
        <f t="shared" si="3"/>
        <v>0</v>
      </c>
      <c r="AC20" s="281">
        <f t="shared" si="4"/>
        <v>0</v>
      </c>
      <c r="AD20" s="549">
        <f t="shared" si="5"/>
        <v>0</v>
      </c>
      <c r="AE20" s="553">
        <f t="shared" si="6"/>
        <v>0</v>
      </c>
      <c r="AF20" s="282">
        <f t="shared" si="7"/>
        <v>0</v>
      </c>
      <c r="AG20" s="283">
        <f t="shared" si="8"/>
        <v>0</v>
      </c>
      <c r="AH20" s="281">
        <f t="shared" si="9"/>
        <v>0</v>
      </c>
      <c r="AI20" s="551">
        <f t="shared" si="10"/>
        <v>0</v>
      </c>
      <c r="AJ20" s="549">
        <f t="shared" si="10"/>
        <v>0</v>
      </c>
      <c r="AK20" s="549">
        <f t="shared" si="10"/>
        <v>0</v>
      </c>
      <c r="AL20" s="282">
        <f t="shared" si="11"/>
        <v>52442522.03041666</v>
      </c>
      <c r="AM20" s="281">
        <f t="shared" si="12"/>
        <v>0</v>
      </c>
      <c r="AN20" s="549">
        <f t="shared" si="13"/>
        <v>52442522.03041666</v>
      </c>
      <c r="AO20" s="549">
        <f t="shared" si="14"/>
        <v>0</v>
      </c>
      <c r="AP20" s="549">
        <f t="shared" si="15"/>
        <v>0</v>
      </c>
      <c r="AQ20" s="283">
        <f t="shared" si="16"/>
        <v>52442522.03041666</v>
      </c>
      <c r="AR20" s="281">
        <f t="shared" si="17"/>
        <v>0</v>
      </c>
      <c r="AT20" s="446"/>
      <c r="AU20" s="284"/>
      <c r="AV20" s="447" t="str">
        <f t="shared" si="18"/>
        <v>CA</v>
      </c>
      <c r="AW20" s="447" t="str">
        <f t="shared" si="19"/>
        <v>CL</v>
      </c>
      <c r="AX20" s="447" t="str">
        <f t="shared" si="20"/>
        <v>AIC</v>
      </c>
      <c r="AY20" s="447" t="str">
        <f t="shared" si="21"/>
        <v>ERB</v>
      </c>
      <c r="AZ20" s="447" t="str">
        <f t="shared" si="22"/>
        <v>GRB</v>
      </c>
      <c r="BA20" s="447" t="str">
        <f t="shared" si="23"/>
        <v>Non-Op</v>
      </c>
      <c r="BC20" s="445" t="s">
        <v>762</v>
      </c>
      <c r="BD20" s="552">
        <f t="shared" si="24"/>
        <v>0</v>
      </c>
      <c r="BF20" s="448"/>
      <c r="BG20" s="448"/>
      <c r="BH20" s="448"/>
      <c r="BI20" s="448"/>
      <c r="BJ20" s="448"/>
      <c r="BK20" s="448"/>
      <c r="BL20" s="448"/>
      <c r="BN20" s="546"/>
    </row>
    <row r="21" spans="1:66" s="28" customFormat="1" ht="12" customHeight="1">
      <c r="A21" s="452">
        <v>10199921</v>
      </c>
      <c r="B21" s="453" t="str">
        <f t="shared" si="0"/>
        <v>10199921</v>
      </c>
      <c r="C21" s="454" t="s">
        <v>2103</v>
      </c>
      <c r="D21" s="455" t="s">
        <v>1165</v>
      </c>
      <c r="E21" s="455"/>
      <c r="F21" s="456">
        <v>44196</v>
      </c>
      <c r="G21" s="455"/>
      <c r="H21" s="557">
        <v>-67979520.289999992</v>
      </c>
      <c r="I21" s="557">
        <v>-68027217.819999993</v>
      </c>
      <c r="J21" s="557">
        <v>-67862613.859999985</v>
      </c>
      <c r="K21" s="557">
        <v>-67675401.999999985</v>
      </c>
      <c r="L21" s="557">
        <v>-66757738.559999987</v>
      </c>
      <c r="M21" s="557">
        <v>-66393866.239999987</v>
      </c>
      <c r="N21" s="557">
        <v>-66074914.639999986</v>
      </c>
      <c r="O21" s="557">
        <v>-64994992.61999999</v>
      </c>
      <c r="P21" s="557">
        <v>-64043308.949999988</v>
      </c>
      <c r="Q21" s="557">
        <v>-63490449.529999986</v>
      </c>
      <c r="R21" s="557">
        <v>0</v>
      </c>
      <c r="S21" s="557">
        <v>0</v>
      </c>
      <c r="T21" s="592">
        <v>0</v>
      </c>
      <c r="U21" s="557"/>
      <c r="V21" s="557">
        <f t="shared" si="1"/>
        <v>-52442522.03041666</v>
      </c>
      <c r="W21" s="457"/>
      <c r="X21" s="458"/>
      <c r="Y21" s="548">
        <f t="shared" si="2"/>
        <v>0</v>
      </c>
      <c r="Z21" s="549">
        <f t="shared" si="2"/>
        <v>0</v>
      </c>
      <c r="AA21" s="549">
        <f t="shared" si="2"/>
        <v>0</v>
      </c>
      <c r="AB21" s="282">
        <f t="shared" si="3"/>
        <v>0</v>
      </c>
      <c r="AC21" s="281">
        <f t="shared" si="4"/>
        <v>0</v>
      </c>
      <c r="AD21" s="549">
        <f t="shared" si="5"/>
        <v>0</v>
      </c>
      <c r="AE21" s="553">
        <f t="shared" si="6"/>
        <v>0</v>
      </c>
      <c r="AF21" s="282">
        <f t="shared" si="7"/>
        <v>0</v>
      </c>
      <c r="AG21" s="283">
        <f t="shared" si="8"/>
        <v>0</v>
      </c>
      <c r="AH21" s="281">
        <f t="shared" si="9"/>
        <v>0</v>
      </c>
      <c r="AI21" s="551">
        <f t="shared" si="10"/>
        <v>0</v>
      </c>
      <c r="AJ21" s="549">
        <f t="shared" si="10"/>
        <v>0</v>
      </c>
      <c r="AK21" s="549">
        <f t="shared" si="10"/>
        <v>0</v>
      </c>
      <c r="AL21" s="282">
        <f t="shared" si="11"/>
        <v>-52442522.03041666</v>
      </c>
      <c r="AM21" s="281">
        <f t="shared" si="12"/>
        <v>0</v>
      </c>
      <c r="AN21" s="549">
        <f t="shared" si="13"/>
        <v>0</v>
      </c>
      <c r="AO21" s="549">
        <f t="shared" si="14"/>
        <v>0</v>
      </c>
      <c r="AP21" s="549">
        <f t="shared" si="15"/>
        <v>-52442522.03041666</v>
      </c>
      <c r="AQ21" s="283">
        <f t="shared" si="16"/>
        <v>-52442522.03041666</v>
      </c>
      <c r="AR21" s="281">
        <f t="shared" si="17"/>
        <v>0</v>
      </c>
      <c r="AT21" s="446" t="s">
        <v>2067</v>
      </c>
      <c r="AU21" s="284"/>
      <c r="AV21" s="447" t="str">
        <f t="shared" si="18"/>
        <v>CA</v>
      </c>
      <c r="AW21" s="447" t="str">
        <f t="shared" si="19"/>
        <v>CL</v>
      </c>
      <c r="AX21" s="447" t="str">
        <f t="shared" si="20"/>
        <v>AIC</v>
      </c>
      <c r="AY21" s="447" t="str">
        <f t="shared" si="21"/>
        <v>ERB</v>
      </c>
      <c r="AZ21" s="447" t="str">
        <f t="shared" si="22"/>
        <v>GRB</v>
      </c>
      <c r="BA21" s="447" t="str">
        <f t="shared" si="23"/>
        <v>Non-Op</v>
      </c>
      <c r="BC21" s="449" t="s">
        <v>2100</v>
      </c>
      <c r="BD21" s="552">
        <f t="shared" si="24"/>
        <v>0</v>
      </c>
      <c r="BF21" s="448"/>
      <c r="BG21" s="448"/>
      <c r="BH21" s="448"/>
      <c r="BI21" s="448"/>
      <c r="BJ21" s="448"/>
      <c r="BK21" s="448"/>
      <c r="BL21" s="448"/>
      <c r="BN21" s="546"/>
    </row>
    <row r="22" spans="1:66" s="28" customFormat="1" ht="12" customHeight="1">
      <c r="A22" s="545">
        <v>10500501</v>
      </c>
      <c r="B22" s="546" t="str">
        <f t="shared" si="0"/>
        <v>10500501</v>
      </c>
      <c r="C22" s="444" t="s">
        <v>1185</v>
      </c>
      <c r="D22" s="445" t="s">
        <v>1163</v>
      </c>
      <c r="E22" s="445"/>
      <c r="F22" s="444"/>
      <c r="G22" s="445"/>
      <c r="H22" s="547">
        <v>38707048.439999998</v>
      </c>
      <c r="I22" s="547">
        <v>38712742.810000002</v>
      </c>
      <c r="J22" s="547">
        <v>38713313.840000004</v>
      </c>
      <c r="K22" s="547">
        <v>38719997.740000002</v>
      </c>
      <c r="L22" s="547">
        <v>38756377.329999998</v>
      </c>
      <c r="M22" s="547">
        <v>38756567.670000002</v>
      </c>
      <c r="N22" s="547">
        <v>38778380.990000002</v>
      </c>
      <c r="O22" s="547">
        <v>38792958.439999998</v>
      </c>
      <c r="P22" s="547">
        <v>38795741.229999997</v>
      </c>
      <c r="Q22" s="547">
        <v>38796208.420000002</v>
      </c>
      <c r="R22" s="547">
        <v>38797049.359999999</v>
      </c>
      <c r="S22" s="547">
        <v>38797656.710000001</v>
      </c>
      <c r="T22" s="547">
        <v>38798123.880000003</v>
      </c>
      <c r="U22" s="547"/>
      <c r="V22" s="547">
        <f t="shared" si="1"/>
        <v>38764131.725000001</v>
      </c>
      <c r="W22" s="285">
        <v>14</v>
      </c>
      <c r="X22" s="286"/>
      <c r="Y22" s="548">
        <f t="shared" si="2"/>
        <v>0</v>
      </c>
      <c r="Z22" s="549">
        <f t="shared" si="2"/>
        <v>0</v>
      </c>
      <c r="AA22" s="549">
        <f t="shared" si="2"/>
        <v>0</v>
      </c>
      <c r="AB22" s="282">
        <f t="shared" si="3"/>
        <v>38798123.880000003</v>
      </c>
      <c r="AC22" s="281">
        <f t="shared" si="4"/>
        <v>0</v>
      </c>
      <c r="AD22" s="549">
        <f t="shared" si="5"/>
        <v>38798123.880000003</v>
      </c>
      <c r="AE22" s="553">
        <f t="shared" si="6"/>
        <v>0</v>
      </c>
      <c r="AF22" s="282">
        <f t="shared" si="7"/>
        <v>0</v>
      </c>
      <c r="AG22" s="283">
        <f t="shared" si="8"/>
        <v>38798123.880000003</v>
      </c>
      <c r="AH22" s="281">
        <f t="shared" si="9"/>
        <v>0</v>
      </c>
      <c r="AI22" s="551">
        <f t="shared" si="10"/>
        <v>0</v>
      </c>
      <c r="AJ22" s="549">
        <f t="shared" si="10"/>
        <v>0</v>
      </c>
      <c r="AK22" s="549">
        <f t="shared" si="10"/>
        <v>0</v>
      </c>
      <c r="AL22" s="282">
        <f t="shared" si="11"/>
        <v>38764131.725000001</v>
      </c>
      <c r="AM22" s="281">
        <f t="shared" si="12"/>
        <v>0</v>
      </c>
      <c r="AN22" s="549">
        <f t="shared" si="13"/>
        <v>38764131.725000001</v>
      </c>
      <c r="AO22" s="549">
        <f t="shared" si="14"/>
        <v>0</v>
      </c>
      <c r="AP22" s="549">
        <f t="shared" si="15"/>
        <v>0</v>
      </c>
      <c r="AQ22" s="283">
        <f t="shared" si="16"/>
        <v>38764131.725000001</v>
      </c>
      <c r="AR22" s="281">
        <f t="shared" si="17"/>
        <v>0</v>
      </c>
      <c r="AT22" s="446"/>
      <c r="AU22" s="284"/>
      <c r="AV22" s="447" t="str">
        <f t="shared" si="18"/>
        <v>CA</v>
      </c>
      <c r="AW22" s="447" t="str">
        <f t="shared" si="19"/>
        <v>CL</v>
      </c>
      <c r="AX22" s="447" t="str">
        <f t="shared" si="20"/>
        <v>AIC</v>
      </c>
      <c r="AY22" s="447" t="str">
        <f t="shared" si="21"/>
        <v>ERB</v>
      </c>
      <c r="AZ22" s="447" t="str">
        <f t="shared" si="22"/>
        <v>GRB</v>
      </c>
      <c r="BA22" s="447" t="str">
        <f t="shared" si="23"/>
        <v>Non-Op</v>
      </c>
      <c r="BC22" s="445" t="s">
        <v>762</v>
      </c>
      <c r="BD22" s="552">
        <f t="shared" si="24"/>
        <v>38798123.880000003</v>
      </c>
      <c r="BF22" s="435"/>
      <c r="BG22" s="435"/>
      <c r="BH22" s="435"/>
      <c r="BI22" s="435"/>
      <c r="BJ22" s="435"/>
      <c r="BK22" s="435"/>
      <c r="BL22" s="435"/>
      <c r="BN22" s="546"/>
    </row>
    <row r="23" spans="1:66" s="28" customFormat="1" ht="12" customHeight="1">
      <c r="A23" s="545">
        <v>10500502</v>
      </c>
      <c r="B23" s="546" t="str">
        <f t="shared" si="0"/>
        <v>10500502</v>
      </c>
      <c r="C23" s="444" t="s">
        <v>1186</v>
      </c>
      <c r="D23" s="445" t="s">
        <v>1164</v>
      </c>
      <c r="E23" s="445"/>
      <c r="F23" s="444"/>
      <c r="G23" s="445"/>
      <c r="H23" s="547">
        <v>7374233.6200000001</v>
      </c>
      <c r="I23" s="547">
        <v>7374233.6200000001</v>
      </c>
      <c r="J23" s="547">
        <v>7374233.6200000001</v>
      </c>
      <c r="K23" s="547">
        <v>7374233.6200000001</v>
      </c>
      <c r="L23" s="547">
        <v>7374233.6200000001</v>
      </c>
      <c r="M23" s="547">
        <v>7374233.6200000001</v>
      </c>
      <c r="N23" s="547">
        <v>7374233.6200000001</v>
      </c>
      <c r="O23" s="547">
        <v>7374233.6200000001</v>
      </c>
      <c r="P23" s="547">
        <v>7374233.6200000001</v>
      </c>
      <c r="Q23" s="547">
        <v>7374233.6200000001</v>
      </c>
      <c r="R23" s="547">
        <v>7374233.6200000001</v>
      </c>
      <c r="S23" s="547">
        <v>7374233.6200000001</v>
      </c>
      <c r="T23" s="547">
        <v>7374233.6200000001</v>
      </c>
      <c r="U23" s="547"/>
      <c r="V23" s="547">
        <f t="shared" si="1"/>
        <v>7374233.6200000001</v>
      </c>
      <c r="W23" s="285"/>
      <c r="X23" s="285">
        <v>1</v>
      </c>
      <c r="Y23" s="548">
        <f t="shared" si="2"/>
        <v>0</v>
      </c>
      <c r="Z23" s="549">
        <f t="shared" si="2"/>
        <v>0</v>
      </c>
      <c r="AA23" s="549">
        <f t="shared" si="2"/>
        <v>0</v>
      </c>
      <c r="AB23" s="282">
        <f t="shared" si="3"/>
        <v>7374233.6200000001</v>
      </c>
      <c r="AC23" s="281">
        <f t="shared" si="4"/>
        <v>0</v>
      </c>
      <c r="AD23" s="549">
        <f t="shared" si="5"/>
        <v>0</v>
      </c>
      <c r="AE23" s="553">
        <f t="shared" si="6"/>
        <v>7374233.6200000001</v>
      </c>
      <c r="AF23" s="282">
        <f t="shared" si="7"/>
        <v>0</v>
      </c>
      <c r="AG23" s="283">
        <f t="shared" si="8"/>
        <v>7374233.6200000001</v>
      </c>
      <c r="AH23" s="281">
        <f t="shared" si="9"/>
        <v>0</v>
      </c>
      <c r="AI23" s="551">
        <f t="shared" si="10"/>
        <v>0</v>
      </c>
      <c r="AJ23" s="549">
        <f t="shared" si="10"/>
        <v>0</v>
      </c>
      <c r="AK23" s="549">
        <f t="shared" si="10"/>
        <v>0</v>
      </c>
      <c r="AL23" s="282">
        <f t="shared" si="11"/>
        <v>7374233.6200000001</v>
      </c>
      <c r="AM23" s="281">
        <f t="shared" si="12"/>
        <v>0</v>
      </c>
      <c r="AN23" s="549">
        <f t="shared" si="13"/>
        <v>0</v>
      </c>
      <c r="AO23" s="549">
        <f t="shared" si="14"/>
        <v>7374233.6200000001</v>
      </c>
      <c r="AP23" s="549">
        <f t="shared" si="15"/>
        <v>0</v>
      </c>
      <c r="AQ23" s="283">
        <f t="shared" si="16"/>
        <v>7374233.6200000001</v>
      </c>
      <c r="AR23" s="281">
        <f t="shared" si="17"/>
        <v>0</v>
      </c>
      <c r="AT23" s="446"/>
      <c r="AU23" s="284"/>
      <c r="AV23" s="447" t="str">
        <f t="shared" si="18"/>
        <v>CA</v>
      </c>
      <c r="AW23" s="447" t="str">
        <f t="shared" si="19"/>
        <v>CL</v>
      </c>
      <c r="AX23" s="447" t="str">
        <f t="shared" si="20"/>
        <v>AIC</v>
      </c>
      <c r="AY23" s="447" t="str">
        <f t="shared" si="21"/>
        <v>ERB</v>
      </c>
      <c r="AZ23" s="447" t="str">
        <f t="shared" si="22"/>
        <v>GRB</v>
      </c>
      <c r="BA23" s="447" t="str">
        <f t="shared" si="23"/>
        <v>Non-Op</v>
      </c>
      <c r="BC23" s="445" t="s">
        <v>762</v>
      </c>
      <c r="BD23" s="552">
        <f t="shared" si="24"/>
        <v>7374233.6200000001</v>
      </c>
      <c r="BF23" s="435"/>
      <c r="BG23" s="435"/>
      <c r="BH23" s="435"/>
      <c r="BI23" s="435"/>
      <c r="BJ23" s="435"/>
      <c r="BK23" s="435"/>
      <c r="BL23" s="435"/>
      <c r="BN23" s="546"/>
    </row>
    <row r="24" spans="1:66" s="28" customFormat="1" ht="12" customHeight="1">
      <c r="A24" s="554">
        <v>10500503</v>
      </c>
      <c r="B24" s="555" t="str">
        <f t="shared" si="0"/>
        <v>10500503</v>
      </c>
      <c r="C24" s="444" t="s">
        <v>2549</v>
      </c>
      <c r="D24" s="445" t="s">
        <v>2087</v>
      </c>
      <c r="E24" s="445"/>
      <c r="F24" s="444"/>
      <c r="G24" s="445"/>
      <c r="H24" s="547">
        <v>0</v>
      </c>
      <c r="I24" s="547">
        <v>0</v>
      </c>
      <c r="J24" s="547">
        <v>0</v>
      </c>
      <c r="K24" s="547">
        <v>0</v>
      </c>
      <c r="L24" s="547">
        <v>0</v>
      </c>
      <c r="M24" s="547">
        <v>0</v>
      </c>
      <c r="N24" s="547">
        <v>0</v>
      </c>
      <c r="O24" s="547">
        <v>0</v>
      </c>
      <c r="P24" s="547">
        <v>0</v>
      </c>
      <c r="Q24" s="547">
        <v>0</v>
      </c>
      <c r="R24" s="547">
        <v>0</v>
      </c>
      <c r="S24" s="547">
        <v>0</v>
      </c>
      <c r="T24" s="547">
        <v>0</v>
      </c>
      <c r="U24" s="547"/>
      <c r="V24" s="547">
        <f t="shared" si="1"/>
        <v>0</v>
      </c>
      <c r="W24" s="285" t="s">
        <v>2550</v>
      </c>
      <c r="X24" s="286" t="s">
        <v>1182</v>
      </c>
      <c r="Y24" s="548">
        <f t="shared" si="2"/>
        <v>0</v>
      </c>
      <c r="Z24" s="549">
        <f t="shared" si="2"/>
        <v>0</v>
      </c>
      <c r="AA24" s="549">
        <f t="shared" si="2"/>
        <v>0</v>
      </c>
      <c r="AB24" s="282">
        <f t="shared" si="3"/>
        <v>0</v>
      </c>
      <c r="AC24" s="281">
        <f t="shared" si="4"/>
        <v>0</v>
      </c>
      <c r="AD24" s="549">
        <f t="shared" si="5"/>
        <v>0</v>
      </c>
      <c r="AE24" s="553">
        <f t="shared" si="6"/>
        <v>0</v>
      </c>
      <c r="AF24" s="282">
        <f t="shared" si="7"/>
        <v>0</v>
      </c>
      <c r="AG24" s="283">
        <f t="shared" si="8"/>
        <v>0</v>
      </c>
      <c r="AH24" s="281">
        <f t="shared" si="9"/>
        <v>0</v>
      </c>
      <c r="AI24" s="551">
        <f t="shared" si="10"/>
        <v>0</v>
      </c>
      <c r="AJ24" s="549">
        <f t="shared" si="10"/>
        <v>0</v>
      </c>
      <c r="AK24" s="549">
        <f t="shared" si="10"/>
        <v>0</v>
      </c>
      <c r="AL24" s="282">
        <f t="shared" si="11"/>
        <v>0</v>
      </c>
      <c r="AM24" s="281">
        <f t="shared" si="12"/>
        <v>0</v>
      </c>
      <c r="AN24" s="549">
        <f t="shared" si="13"/>
        <v>0</v>
      </c>
      <c r="AO24" s="549">
        <f t="shared" si="14"/>
        <v>0</v>
      </c>
      <c r="AP24" s="549">
        <f t="shared" si="15"/>
        <v>0</v>
      </c>
      <c r="AQ24" s="283">
        <f t="shared" si="16"/>
        <v>0</v>
      </c>
      <c r="AR24" s="281">
        <f t="shared" si="17"/>
        <v>0</v>
      </c>
      <c r="AT24" s="446"/>
      <c r="AU24" s="284"/>
      <c r="AV24" s="447" t="str">
        <f t="shared" si="18"/>
        <v>CA</v>
      </c>
      <c r="AW24" s="447" t="str">
        <f t="shared" si="19"/>
        <v>CL</v>
      </c>
      <c r="AX24" s="447" t="str">
        <f t="shared" si="20"/>
        <v>AIC</v>
      </c>
      <c r="AY24" s="447" t="str">
        <f t="shared" si="21"/>
        <v>ERB</v>
      </c>
      <c r="AZ24" s="447" t="str">
        <f t="shared" si="22"/>
        <v>GRB</v>
      </c>
      <c r="BA24" s="447" t="str">
        <f t="shared" si="23"/>
        <v>Non-Op</v>
      </c>
      <c r="BC24" s="445" t="s">
        <v>762</v>
      </c>
      <c r="BD24" s="552">
        <f t="shared" si="24"/>
        <v>0</v>
      </c>
      <c r="BF24" s="435"/>
      <c r="BG24" s="435"/>
      <c r="BH24" s="435"/>
      <c r="BI24" s="435"/>
      <c r="BJ24" s="435"/>
      <c r="BK24" s="435"/>
      <c r="BL24" s="435"/>
      <c r="BN24" s="546"/>
    </row>
    <row r="25" spans="1:66" s="28" customFormat="1" ht="12" customHeight="1">
      <c r="A25" s="545">
        <v>10600501</v>
      </c>
      <c r="B25" s="546" t="str">
        <f t="shared" si="0"/>
        <v>10600501</v>
      </c>
      <c r="C25" s="444" t="s">
        <v>1187</v>
      </c>
      <c r="D25" s="445" t="s">
        <v>1163</v>
      </c>
      <c r="E25" s="445"/>
      <c r="F25" s="444"/>
      <c r="G25" s="445"/>
      <c r="H25" s="547">
        <v>234046692.94999999</v>
      </c>
      <c r="I25" s="547">
        <v>227525917.68000001</v>
      </c>
      <c r="J25" s="547">
        <v>220396703.58000001</v>
      </c>
      <c r="K25" s="547">
        <v>157904224.72</v>
      </c>
      <c r="L25" s="547">
        <v>161903089.43000001</v>
      </c>
      <c r="M25" s="547">
        <v>169472903.11000001</v>
      </c>
      <c r="N25" s="547">
        <v>157021736.09999999</v>
      </c>
      <c r="O25" s="547">
        <v>157234322.27000001</v>
      </c>
      <c r="P25" s="547">
        <v>157029388.90000001</v>
      </c>
      <c r="Q25" s="547">
        <v>169485614.88</v>
      </c>
      <c r="R25" s="547">
        <v>164731213.21000001</v>
      </c>
      <c r="S25" s="547">
        <v>192044824.62</v>
      </c>
      <c r="T25" s="547">
        <v>207606428</v>
      </c>
      <c r="U25" s="547"/>
      <c r="V25" s="547">
        <f t="shared" si="1"/>
        <v>179631374.91458333</v>
      </c>
      <c r="W25" s="285" t="s">
        <v>42</v>
      </c>
      <c r="X25" s="286"/>
      <c r="Y25" s="548">
        <f t="shared" si="2"/>
        <v>0</v>
      </c>
      <c r="Z25" s="549">
        <f t="shared" si="2"/>
        <v>0</v>
      </c>
      <c r="AA25" s="549">
        <f t="shared" si="2"/>
        <v>0</v>
      </c>
      <c r="AB25" s="282">
        <f t="shared" si="3"/>
        <v>207606428</v>
      </c>
      <c r="AC25" s="281">
        <f t="shared" si="4"/>
        <v>0</v>
      </c>
      <c r="AD25" s="549">
        <f t="shared" si="5"/>
        <v>207606428</v>
      </c>
      <c r="AE25" s="553">
        <f t="shared" si="6"/>
        <v>0</v>
      </c>
      <c r="AF25" s="282">
        <f t="shared" si="7"/>
        <v>0</v>
      </c>
      <c r="AG25" s="283">
        <f t="shared" si="8"/>
        <v>207606428</v>
      </c>
      <c r="AH25" s="281">
        <f t="shared" si="9"/>
        <v>0</v>
      </c>
      <c r="AI25" s="551">
        <f t="shared" si="10"/>
        <v>0</v>
      </c>
      <c r="AJ25" s="549">
        <f t="shared" si="10"/>
        <v>0</v>
      </c>
      <c r="AK25" s="549">
        <f t="shared" si="10"/>
        <v>0</v>
      </c>
      <c r="AL25" s="282">
        <f t="shared" si="11"/>
        <v>179631374.91458333</v>
      </c>
      <c r="AM25" s="281">
        <f t="shared" si="12"/>
        <v>0</v>
      </c>
      <c r="AN25" s="549">
        <f t="shared" si="13"/>
        <v>179631374.91458333</v>
      </c>
      <c r="AO25" s="549">
        <f t="shared" si="14"/>
        <v>0</v>
      </c>
      <c r="AP25" s="549">
        <f t="shared" si="15"/>
        <v>0</v>
      </c>
      <c r="AQ25" s="283">
        <f t="shared" si="16"/>
        <v>179631374.91458333</v>
      </c>
      <c r="AR25" s="281">
        <f t="shared" si="17"/>
        <v>0</v>
      </c>
      <c r="AT25" s="446"/>
      <c r="AU25" s="284"/>
      <c r="AV25" s="447" t="str">
        <f t="shared" si="18"/>
        <v>CA</v>
      </c>
      <c r="AW25" s="447" t="str">
        <f t="shared" si="19"/>
        <v>CL</v>
      </c>
      <c r="AX25" s="447" t="str">
        <f t="shared" si="20"/>
        <v>AIC</v>
      </c>
      <c r="AY25" s="447" t="str">
        <f t="shared" si="21"/>
        <v>ERB</v>
      </c>
      <c r="AZ25" s="447" t="str">
        <f t="shared" si="22"/>
        <v>GRB</v>
      </c>
      <c r="BA25" s="447" t="str">
        <f t="shared" si="23"/>
        <v>Non-Op</v>
      </c>
      <c r="BC25" s="445" t="s">
        <v>762</v>
      </c>
      <c r="BD25" s="552">
        <f t="shared" si="24"/>
        <v>207606428</v>
      </c>
      <c r="BF25" s="435"/>
      <c r="BG25" s="435"/>
      <c r="BH25" s="435"/>
      <c r="BI25" s="435"/>
      <c r="BJ25" s="435"/>
      <c r="BK25" s="435"/>
      <c r="BL25" s="435"/>
      <c r="BN25" s="617"/>
    </row>
    <row r="26" spans="1:66" s="28" customFormat="1" ht="12" customHeight="1">
      <c r="A26" s="545">
        <v>10600502</v>
      </c>
      <c r="B26" s="546" t="str">
        <f t="shared" si="0"/>
        <v>10600502</v>
      </c>
      <c r="C26" s="444" t="s">
        <v>1188</v>
      </c>
      <c r="D26" s="445" t="s">
        <v>1164</v>
      </c>
      <c r="E26" s="445"/>
      <c r="F26" s="444"/>
      <c r="G26" s="445"/>
      <c r="H26" s="547">
        <v>127004026.87</v>
      </c>
      <c r="I26" s="547">
        <v>129099879.66</v>
      </c>
      <c r="J26" s="547">
        <v>118305387.22</v>
      </c>
      <c r="K26" s="547">
        <v>120208472.98999999</v>
      </c>
      <c r="L26" s="547">
        <v>119761277.31</v>
      </c>
      <c r="M26" s="547">
        <v>126835891.97</v>
      </c>
      <c r="N26" s="547">
        <v>120979513.04000001</v>
      </c>
      <c r="O26" s="547">
        <v>122653152.78</v>
      </c>
      <c r="P26" s="547">
        <v>125222443.73999999</v>
      </c>
      <c r="Q26" s="547">
        <v>124100521.68000001</v>
      </c>
      <c r="R26" s="547">
        <v>130234000.98999999</v>
      </c>
      <c r="S26" s="547">
        <v>129545580.59999999</v>
      </c>
      <c r="T26" s="547">
        <v>82986885.659999996</v>
      </c>
      <c r="U26" s="547"/>
      <c r="V26" s="547">
        <f t="shared" si="1"/>
        <v>122661798.18708332</v>
      </c>
      <c r="W26" s="285"/>
      <c r="X26" s="285">
        <v>1</v>
      </c>
      <c r="Y26" s="548">
        <f t="shared" si="2"/>
        <v>0</v>
      </c>
      <c r="Z26" s="549">
        <f t="shared" si="2"/>
        <v>0</v>
      </c>
      <c r="AA26" s="549">
        <f t="shared" si="2"/>
        <v>0</v>
      </c>
      <c r="AB26" s="282">
        <f t="shared" si="3"/>
        <v>82986885.659999996</v>
      </c>
      <c r="AC26" s="281">
        <f t="shared" si="4"/>
        <v>0</v>
      </c>
      <c r="AD26" s="549">
        <f t="shared" si="5"/>
        <v>0</v>
      </c>
      <c r="AE26" s="553">
        <f t="shared" si="6"/>
        <v>82986885.659999996</v>
      </c>
      <c r="AF26" s="282">
        <f t="shared" si="7"/>
        <v>0</v>
      </c>
      <c r="AG26" s="283">
        <f t="shared" si="8"/>
        <v>82986885.659999996</v>
      </c>
      <c r="AH26" s="281">
        <f t="shared" si="9"/>
        <v>0</v>
      </c>
      <c r="AI26" s="551">
        <f t="shared" si="10"/>
        <v>0</v>
      </c>
      <c r="AJ26" s="549">
        <f t="shared" si="10"/>
        <v>0</v>
      </c>
      <c r="AK26" s="549">
        <f t="shared" si="10"/>
        <v>0</v>
      </c>
      <c r="AL26" s="282">
        <f t="shared" si="11"/>
        <v>122661798.18708332</v>
      </c>
      <c r="AM26" s="281">
        <f t="shared" si="12"/>
        <v>0</v>
      </c>
      <c r="AN26" s="549">
        <f t="shared" si="13"/>
        <v>0</v>
      </c>
      <c r="AO26" s="549">
        <f t="shared" si="14"/>
        <v>122661798.18708332</v>
      </c>
      <c r="AP26" s="549">
        <f t="shared" si="15"/>
        <v>0</v>
      </c>
      <c r="AQ26" s="283">
        <f t="shared" si="16"/>
        <v>122661798.18708332</v>
      </c>
      <c r="AR26" s="281">
        <f t="shared" si="17"/>
        <v>0</v>
      </c>
      <c r="AT26" s="446"/>
      <c r="AU26" s="284"/>
      <c r="AV26" s="447" t="str">
        <f t="shared" si="18"/>
        <v>CA</v>
      </c>
      <c r="AW26" s="447" t="str">
        <f t="shared" si="19"/>
        <v>CL</v>
      </c>
      <c r="AX26" s="447" t="str">
        <f t="shared" si="20"/>
        <v>AIC</v>
      </c>
      <c r="AY26" s="447" t="str">
        <f t="shared" si="21"/>
        <v>ERB</v>
      </c>
      <c r="AZ26" s="447" t="str">
        <f t="shared" si="22"/>
        <v>GRB</v>
      </c>
      <c r="BA26" s="447" t="str">
        <f t="shared" si="23"/>
        <v>Non-Op</v>
      </c>
      <c r="BC26" s="445" t="s">
        <v>762</v>
      </c>
      <c r="BD26" s="552">
        <f t="shared" si="24"/>
        <v>82986885.659999996</v>
      </c>
      <c r="BF26" s="435"/>
      <c r="BG26" s="435"/>
      <c r="BH26" s="435"/>
      <c r="BI26" s="435"/>
      <c r="BJ26" s="435"/>
      <c r="BK26" s="435"/>
      <c r="BL26" s="435"/>
      <c r="BN26" s="617"/>
    </row>
    <row r="27" spans="1:66" s="28" customFormat="1" ht="12" customHeight="1">
      <c r="A27" s="545">
        <v>10600503</v>
      </c>
      <c r="B27" s="546" t="str">
        <f t="shared" si="0"/>
        <v>10600503</v>
      </c>
      <c r="C27" s="444" t="s">
        <v>1189</v>
      </c>
      <c r="D27" s="445" t="s">
        <v>2087</v>
      </c>
      <c r="E27" s="445"/>
      <c r="F27" s="444"/>
      <c r="G27" s="445"/>
      <c r="H27" s="547">
        <v>23743165.300000001</v>
      </c>
      <c r="I27" s="547">
        <v>24775451.940000001</v>
      </c>
      <c r="J27" s="547">
        <v>25537206.579999998</v>
      </c>
      <c r="K27" s="547">
        <v>19342297.75</v>
      </c>
      <c r="L27" s="547">
        <v>20719500.829999998</v>
      </c>
      <c r="M27" s="547">
        <v>20422652.73</v>
      </c>
      <c r="N27" s="547">
        <v>17987304.57</v>
      </c>
      <c r="O27" s="547">
        <v>25844851.210000001</v>
      </c>
      <c r="P27" s="547">
        <v>26505008.899999999</v>
      </c>
      <c r="Q27" s="547">
        <v>26804451.329999998</v>
      </c>
      <c r="R27" s="547">
        <v>29654417.18</v>
      </c>
      <c r="S27" s="547">
        <v>27061574.629999999</v>
      </c>
      <c r="T27" s="547">
        <v>18892108.82</v>
      </c>
      <c r="U27" s="547"/>
      <c r="V27" s="547">
        <f t="shared" si="1"/>
        <v>23831029.55916667</v>
      </c>
      <c r="W27" s="285" t="s">
        <v>1190</v>
      </c>
      <c r="X27" s="286" t="s">
        <v>1182</v>
      </c>
      <c r="Y27" s="548">
        <f t="shared" si="2"/>
        <v>0</v>
      </c>
      <c r="Z27" s="549">
        <f t="shared" si="2"/>
        <v>0</v>
      </c>
      <c r="AA27" s="549">
        <f t="shared" si="2"/>
        <v>0</v>
      </c>
      <c r="AB27" s="282">
        <f t="shared" si="3"/>
        <v>18892108.82</v>
      </c>
      <c r="AC27" s="281">
        <f t="shared" si="4"/>
        <v>0</v>
      </c>
      <c r="AD27" s="549">
        <f t="shared" si="5"/>
        <v>12516022.093249999</v>
      </c>
      <c r="AE27" s="553">
        <f t="shared" si="6"/>
        <v>6376086.7267500004</v>
      </c>
      <c r="AF27" s="282">
        <f t="shared" si="7"/>
        <v>0</v>
      </c>
      <c r="AG27" s="283">
        <f t="shared" si="8"/>
        <v>18892108.82</v>
      </c>
      <c r="AH27" s="281">
        <f t="shared" si="9"/>
        <v>0</v>
      </c>
      <c r="AI27" s="551">
        <f t="shared" si="10"/>
        <v>0</v>
      </c>
      <c r="AJ27" s="549">
        <f t="shared" si="10"/>
        <v>0</v>
      </c>
      <c r="AK27" s="549">
        <f t="shared" si="10"/>
        <v>0</v>
      </c>
      <c r="AL27" s="282">
        <f t="shared" si="11"/>
        <v>23831029.55916667</v>
      </c>
      <c r="AM27" s="281">
        <f t="shared" si="12"/>
        <v>0</v>
      </c>
      <c r="AN27" s="549">
        <f t="shared" si="13"/>
        <v>15788057.082947919</v>
      </c>
      <c r="AO27" s="549">
        <f t="shared" si="14"/>
        <v>8042972.4762187516</v>
      </c>
      <c r="AP27" s="549">
        <f t="shared" si="15"/>
        <v>0</v>
      </c>
      <c r="AQ27" s="283">
        <f t="shared" si="16"/>
        <v>23831029.55916667</v>
      </c>
      <c r="AR27" s="281">
        <f t="shared" si="17"/>
        <v>0</v>
      </c>
      <c r="AT27" s="446"/>
      <c r="AU27" s="284"/>
      <c r="AV27" s="447" t="str">
        <f t="shared" si="18"/>
        <v>CA</v>
      </c>
      <c r="AW27" s="447" t="str">
        <f t="shared" si="19"/>
        <v>CL</v>
      </c>
      <c r="AX27" s="447" t="str">
        <f t="shared" si="20"/>
        <v>AIC</v>
      </c>
      <c r="AY27" s="447" t="str">
        <f t="shared" si="21"/>
        <v>ERB</v>
      </c>
      <c r="AZ27" s="447" t="str">
        <f t="shared" si="22"/>
        <v>GRB</v>
      </c>
      <c r="BA27" s="447" t="str">
        <f t="shared" si="23"/>
        <v>Non-Op</v>
      </c>
      <c r="BC27" s="445" t="s">
        <v>762</v>
      </c>
      <c r="BD27" s="552">
        <f t="shared" si="24"/>
        <v>18892108.82</v>
      </c>
      <c r="BF27" s="435"/>
      <c r="BG27" s="435"/>
      <c r="BH27" s="435"/>
      <c r="BI27" s="435"/>
      <c r="BJ27" s="435"/>
      <c r="BK27" s="435"/>
      <c r="BL27" s="435"/>
      <c r="BN27" s="617"/>
    </row>
    <row r="28" spans="1:66" s="28" customFormat="1" ht="12" customHeight="1">
      <c r="A28" s="558" t="s">
        <v>2551</v>
      </c>
      <c r="B28" s="559" t="str">
        <f t="shared" si="0"/>
        <v>10600601</v>
      </c>
      <c r="C28" s="450" t="s">
        <v>652</v>
      </c>
      <c r="D28" s="451" t="s">
        <v>1163</v>
      </c>
      <c r="E28" s="451"/>
      <c r="F28" s="291">
        <v>44377</v>
      </c>
      <c r="G28" s="451"/>
      <c r="H28" s="556"/>
      <c r="I28" s="556"/>
      <c r="J28" s="556"/>
      <c r="K28" s="556"/>
      <c r="L28" s="556"/>
      <c r="M28" s="556"/>
      <c r="N28" s="556">
        <v>6307870.46</v>
      </c>
      <c r="O28" s="556">
        <v>0</v>
      </c>
      <c r="P28" s="556">
        <v>0</v>
      </c>
      <c r="Q28" s="556">
        <v>0</v>
      </c>
      <c r="R28" s="556">
        <v>0</v>
      </c>
      <c r="S28" s="556">
        <v>18319754.949999999</v>
      </c>
      <c r="T28" s="591">
        <v>0</v>
      </c>
      <c r="U28" s="556"/>
      <c r="V28" s="556">
        <f t="shared" si="1"/>
        <v>2052302.1174999999</v>
      </c>
      <c r="W28" s="292" t="s">
        <v>42</v>
      </c>
      <c r="X28" s="293"/>
      <c r="Y28" s="548">
        <f t="shared" si="2"/>
        <v>0</v>
      </c>
      <c r="Z28" s="549">
        <f t="shared" si="2"/>
        <v>0</v>
      </c>
      <c r="AA28" s="549">
        <f t="shared" si="2"/>
        <v>0</v>
      </c>
      <c r="AB28" s="282">
        <f t="shared" si="3"/>
        <v>0</v>
      </c>
      <c r="AC28" s="281">
        <f t="shared" si="4"/>
        <v>0</v>
      </c>
      <c r="AD28" s="549">
        <f t="shared" si="5"/>
        <v>0</v>
      </c>
      <c r="AE28" s="553">
        <f t="shared" si="6"/>
        <v>0</v>
      </c>
      <c r="AF28" s="282">
        <f t="shared" si="7"/>
        <v>0</v>
      </c>
      <c r="AG28" s="283">
        <f t="shared" si="8"/>
        <v>0</v>
      </c>
      <c r="AH28" s="281">
        <f t="shared" si="9"/>
        <v>0</v>
      </c>
      <c r="AI28" s="551">
        <f t="shared" si="10"/>
        <v>0</v>
      </c>
      <c r="AJ28" s="549">
        <f t="shared" si="10"/>
        <v>0</v>
      </c>
      <c r="AK28" s="549">
        <f t="shared" si="10"/>
        <v>0</v>
      </c>
      <c r="AL28" s="282">
        <f t="shared" si="11"/>
        <v>2052302.1174999999</v>
      </c>
      <c r="AM28" s="281">
        <f t="shared" si="12"/>
        <v>0</v>
      </c>
      <c r="AN28" s="549">
        <f t="shared" si="13"/>
        <v>2052302.1174999999</v>
      </c>
      <c r="AO28" s="549">
        <f t="shared" si="14"/>
        <v>0</v>
      </c>
      <c r="AP28" s="549">
        <f t="shared" si="15"/>
        <v>0</v>
      </c>
      <c r="AQ28" s="283">
        <f t="shared" si="16"/>
        <v>2052302.1174999999</v>
      </c>
      <c r="AR28" s="281">
        <f t="shared" si="17"/>
        <v>0</v>
      </c>
      <c r="AT28" s="446"/>
      <c r="AU28" s="284"/>
      <c r="AV28" s="447" t="str">
        <f t="shared" si="18"/>
        <v>CA</v>
      </c>
      <c r="AW28" s="447" t="str">
        <f t="shared" si="19"/>
        <v>CL</v>
      </c>
      <c r="AX28" s="447" t="str">
        <f t="shared" si="20"/>
        <v>AIC</v>
      </c>
      <c r="AY28" s="447" t="str">
        <f t="shared" si="21"/>
        <v>ERB</v>
      </c>
      <c r="AZ28" s="447" t="str">
        <f t="shared" si="22"/>
        <v>GRB</v>
      </c>
      <c r="BA28" s="447" t="str">
        <f t="shared" si="23"/>
        <v>Non-Op</v>
      </c>
      <c r="BC28" s="445" t="s">
        <v>762</v>
      </c>
      <c r="BD28" s="552">
        <f t="shared" si="24"/>
        <v>0</v>
      </c>
      <c r="BF28" s="435"/>
      <c r="BG28" s="435"/>
      <c r="BH28" s="435"/>
      <c r="BI28" s="435"/>
      <c r="BJ28" s="435"/>
      <c r="BK28" s="435"/>
      <c r="BL28" s="435"/>
      <c r="BN28" s="617"/>
    </row>
    <row r="29" spans="1:66" s="28" customFormat="1" ht="12" customHeight="1">
      <c r="A29" s="545">
        <v>10600602</v>
      </c>
      <c r="B29" s="546" t="str">
        <f t="shared" si="0"/>
        <v>10600602</v>
      </c>
      <c r="C29" s="444" t="s">
        <v>653</v>
      </c>
      <c r="D29" s="445" t="s">
        <v>1164</v>
      </c>
      <c r="E29" s="445"/>
      <c r="F29" s="444"/>
      <c r="G29" s="445"/>
      <c r="H29" s="547">
        <v>0</v>
      </c>
      <c r="I29" s="547">
        <v>0</v>
      </c>
      <c r="J29" s="547">
        <v>0</v>
      </c>
      <c r="K29" s="547">
        <v>0</v>
      </c>
      <c r="L29" s="547">
        <v>0</v>
      </c>
      <c r="M29" s="547">
        <v>0</v>
      </c>
      <c r="N29" s="547">
        <v>0</v>
      </c>
      <c r="O29" s="547">
        <v>0</v>
      </c>
      <c r="P29" s="547">
        <v>0</v>
      </c>
      <c r="Q29" s="547">
        <v>0</v>
      </c>
      <c r="R29" s="547">
        <v>0</v>
      </c>
      <c r="S29" s="547">
        <v>0</v>
      </c>
      <c r="T29" s="547">
        <v>0</v>
      </c>
      <c r="U29" s="547"/>
      <c r="V29" s="547">
        <f t="shared" si="1"/>
        <v>0</v>
      </c>
      <c r="W29" s="285"/>
      <c r="X29" s="286" t="s">
        <v>213</v>
      </c>
      <c r="Y29" s="548">
        <f t="shared" ref="Y29:AA48" si="25">IF($D29=Y$5,$T29,0)</f>
        <v>0</v>
      </c>
      <c r="Z29" s="549">
        <f t="shared" si="25"/>
        <v>0</v>
      </c>
      <c r="AA29" s="549">
        <f t="shared" si="25"/>
        <v>0</v>
      </c>
      <c r="AB29" s="282">
        <f t="shared" si="3"/>
        <v>0</v>
      </c>
      <c r="AC29" s="281">
        <f t="shared" si="4"/>
        <v>0</v>
      </c>
      <c r="AD29" s="549">
        <f t="shared" si="5"/>
        <v>0</v>
      </c>
      <c r="AE29" s="553">
        <f t="shared" si="6"/>
        <v>0</v>
      </c>
      <c r="AF29" s="282">
        <f t="shared" si="7"/>
        <v>0</v>
      </c>
      <c r="AG29" s="283">
        <f t="shared" si="8"/>
        <v>0</v>
      </c>
      <c r="AH29" s="281">
        <f t="shared" si="9"/>
        <v>0</v>
      </c>
      <c r="AI29" s="551">
        <f t="shared" ref="AI29:AK48" si="26">IF($D29=AI$5,$V29,0)</f>
        <v>0</v>
      </c>
      <c r="AJ29" s="549">
        <f t="shared" si="26"/>
        <v>0</v>
      </c>
      <c r="AK29" s="549">
        <f t="shared" si="26"/>
        <v>0</v>
      </c>
      <c r="AL29" s="282">
        <f t="shared" si="11"/>
        <v>0</v>
      </c>
      <c r="AM29" s="281">
        <f t="shared" si="12"/>
        <v>0</v>
      </c>
      <c r="AN29" s="549">
        <f t="shared" si="13"/>
        <v>0</v>
      </c>
      <c r="AO29" s="549">
        <f t="shared" si="14"/>
        <v>0</v>
      </c>
      <c r="AP29" s="549">
        <f t="shared" si="15"/>
        <v>0</v>
      </c>
      <c r="AQ29" s="283">
        <f t="shared" si="16"/>
        <v>0</v>
      </c>
      <c r="AR29" s="281">
        <f t="shared" si="17"/>
        <v>0</v>
      </c>
      <c r="AT29" s="446"/>
      <c r="AU29" s="284"/>
      <c r="AV29" s="447" t="str">
        <f t="shared" si="18"/>
        <v>CA</v>
      </c>
      <c r="AW29" s="447" t="str">
        <f t="shared" si="19"/>
        <v>CL</v>
      </c>
      <c r="AX29" s="447" t="str">
        <f t="shared" si="20"/>
        <v>AIC</v>
      </c>
      <c r="AY29" s="447" t="str">
        <f t="shared" si="21"/>
        <v>ERB</v>
      </c>
      <c r="AZ29" s="447" t="str">
        <f t="shared" si="22"/>
        <v>GRB</v>
      </c>
      <c r="BA29" s="447" t="str">
        <f t="shared" si="23"/>
        <v>Non-Op</v>
      </c>
      <c r="BC29" s="445" t="s">
        <v>762</v>
      </c>
      <c r="BD29" s="552">
        <f t="shared" si="24"/>
        <v>0</v>
      </c>
      <c r="BF29" s="435"/>
      <c r="BG29" s="435"/>
      <c r="BH29" s="435"/>
      <c r="BI29" s="435"/>
      <c r="BJ29" s="435"/>
      <c r="BK29" s="435"/>
      <c r="BL29" s="435"/>
      <c r="BN29" s="617"/>
    </row>
    <row r="30" spans="1:66" s="28" customFormat="1" ht="12" customHeight="1">
      <c r="A30" s="545">
        <v>10600603</v>
      </c>
      <c r="B30" s="546" t="str">
        <f t="shared" si="0"/>
        <v>10600603</v>
      </c>
      <c r="C30" s="444" t="s">
        <v>2552</v>
      </c>
      <c r="D30" s="445" t="s">
        <v>2087</v>
      </c>
      <c r="E30" s="445"/>
      <c r="F30" s="444"/>
      <c r="G30" s="445"/>
      <c r="H30" s="547">
        <v>0</v>
      </c>
      <c r="I30" s="547">
        <v>0</v>
      </c>
      <c r="J30" s="547">
        <v>0</v>
      </c>
      <c r="K30" s="547">
        <v>0</v>
      </c>
      <c r="L30" s="547">
        <v>0</v>
      </c>
      <c r="M30" s="547">
        <v>0</v>
      </c>
      <c r="N30" s="547">
        <v>0</v>
      </c>
      <c r="O30" s="547">
        <v>0</v>
      </c>
      <c r="P30" s="547">
        <v>0</v>
      </c>
      <c r="Q30" s="547">
        <v>0</v>
      </c>
      <c r="R30" s="547">
        <v>0</v>
      </c>
      <c r="S30" s="547">
        <v>0</v>
      </c>
      <c r="T30" s="547">
        <v>5461266.6900000004</v>
      </c>
      <c r="U30" s="547"/>
      <c r="V30" s="547">
        <f t="shared" si="1"/>
        <v>227552.77875000003</v>
      </c>
      <c r="W30" s="285" t="s">
        <v>214</v>
      </c>
      <c r="X30" s="286" t="s">
        <v>1182</v>
      </c>
      <c r="Y30" s="548">
        <f t="shared" si="25"/>
        <v>0</v>
      </c>
      <c r="Z30" s="549">
        <f t="shared" si="25"/>
        <v>0</v>
      </c>
      <c r="AA30" s="549">
        <f t="shared" si="25"/>
        <v>0</v>
      </c>
      <c r="AB30" s="282">
        <f t="shared" si="3"/>
        <v>5461266.6900000004</v>
      </c>
      <c r="AC30" s="281">
        <f t="shared" si="4"/>
        <v>0</v>
      </c>
      <c r="AD30" s="549">
        <f t="shared" si="5"/>
        <v>3618089.1821250003</v>
      </c>
      <c r="AE30" s="553">
        <f t="shared" si="6"/>
        <v>1843177.5078750004</v>
      </c>
      <c r="AF30" s="282">
        <f t="shared" si="7"/>
        <v>0</v>
      </c>
      <c r="AG30" s="283">
        <f t="shared" si="8"/>
        <v>5461266.6900000004</v>
      </c>
      <c r="AH30" s="281">
        <f t="shared" si="9"/>
        <v>0</v>
      </c>
      <c r="AI30" s="551">
        <f t="shared" si="26"/>
        <v>0</v>
      </c>
      <c r="AJ30" s="549">
        <f t="shared" si="26"/>
        <v>0</v>
      </c>
      <c r="AK30" s="549">
        <f t="shared" si="26"/>
        <v>0</v>
      </c>
      <c r="AL30" s="282">
        <f t="shared" si="11"/>
        <v>227552.77875000003</v>
      </c>
      <c r="AM30" s="281">
        <f t="shared" si="12"/>
        <v>0</v>
      </c>
      <c r="AN30" s="549">
        <f t="shared" si="13"/>
        <v>150753.715921875</v>
      </c>
      <c r="AO30" s="549">
        <f t="shared" si="14"/>
        <v>76799.06282812501</v>
      </c>
      <c r="AP30" s="549">
        <f t="shared" si="15"/>
        <v>0</v>
      </c>
      <c r="AQ30" s="283">
        <f t="shared" si="16"/>
        <v>227552.77875</v>
      </c>
      <c r="AR30" s="281">
        <f t="shared" si="17"/>
        <v>0</v>
      </c>
      <c r="AT30" s="446"/>
      <c r="AU30" s="284"/>
      <c r="AV30" s="447" t="str">
        <f t="shared" si="18"/>
        <v>CA</v>
      </c>
      <c r="AW30" s="447" t="str">
        <f t="shared" si="19"/>
        <v>CL</v>
      </c>
      <c r="AX30" s="447" t="str">
        <f t="shared" si="20"/>
        <v>AIC</v>
      </c>
      <c r="AY30" s="447" t="str">
        <f t="shared" si="21"/>
        <v>ERB</v>
      </c>
      <c r="AZ30" s="447" t="str">
        <f t="shared" si="22"/>
        <v>GRB</v>
      </c>
      <c r="BA30" s="447" t="str">
        <f t="shared" si="23"/>
        <v>Non-Op</v>
      </c>
      <c r="BC30" s="445" t="s">
        <v>762</v>
      </c>
      <c r="BD30" s="552">
        <f t="shared" si="24"/>
        <v>5461266.6900000004</v>
      </c>
      <c r="BF30" s="435"/>
      <c r="BG30" s="435"/>
      <c r="BH30" s="435"/>
      <c r="BI30" s="435"/>
      <c r="BJ30" s="435"/>
      <c r="BK30" s="435"/>
      <c r="BL30" s="435"/>
      <c r="BN30" s="617"/>
    </row>
    <row r="31" spans="1:66" s="28" customFormat="1" ht="12" customHeight="1">
      <c r="A31" s="287">
        <v>10700011</v>
      </c>
      <c r="B31" s="288" t="str">
        <f t="shared" si="0"/>
        <v>10700011</v>
      </c>
      <c r="C31" s="444" t="s">
        <v>1191</v>
      </c>
      <c r="D31" s="445" t="s">
        <v>1165</v>
      </c>
      <c r="E31" s="445"/>
      <c r="F31" s="289">
        <v>42752</v>
      </c>
      <c r="G31" s="445"/>
      <c r="H31" s="547">
        <v>-484719.49</v>
      </c>
      <c r="I31" s="547">
        <v>390345.97</v>
      </c>
      <c r="J31" s="547">
        <v>834178.26</v>
      </c>
      <c r="K31" s="547">
        <v>893419.99</v>
      </c>
      <c r="L31" s="547">
        <v>973671.9</v>
      </c>
      <c r="M31" s="547">
        <v>885282.37</v>
      </c>
      <c r="N31" s="547">
        <v>1593361.15</v>
      </c>
      <c r="O31" s="547">
        <v>2141377.23</v>
      </c>
      <c r="P31" s="547">
        <v>2340453.2599999998</v>
      </c>
      <c r="Q31" s="547">
        <v>2754565.4</v>
      </c>
      <c r="R31" s="547">
        <v>3039991.71</v>
      </c>
      <c r="S31" s="547">
        <v>3332687.41</v>
      </c>
      <c r="T31" s="547">
        <v>2848982.36</v>
      </c>
      <c r="U31" s="547"/>
      <c r="V31" s="547">
        <f t="shared" si="1"/>
        <v>1696788.8404166664</v>
      </c>
      <c r="W31" s="285"/>
      <c r="X31" s="286"/>
      <c r="Y31" s="548">
        <f t="shared" si="25"/>
        <v>0</v>
      </c>
      <c r="Z31" s="549">
        <f t="shared" si="25"/>
        <v>0</v>
      </c>
      <c r="AA31" s="549">
        <f t="shared" si="25"/>
        <v>0</v>
      </c>
      <c r="AB31" s="282">
        <f t="shared" si="3"/>
        <v>2848982.36</v>
      </c>
      <c r="AC31" s="281">
        <f t="shared" si="4"/>
        <v>0</v>
      </c>
      <c r="AD31" s="549">
        <f t="shared" si="5"/>
        <v>0</v>
      </c>
      <c r="AE31" s="553">
        <f t="shared" si="6"/>
        <v>0</v>
      </c>
      <c r="AF31" s="282">
        <f t="shared" si="7"/>
        <v>2848982.36</v>
      </c>
      <c r="AG31" s="283">
        <f t="shared" si="8"/>
        <v>2848982.36</v>
      </c>
      <c r="AH31" s="281">
        <f t="shared" si="9"/>
        <v>0</v>
      </c>
      <c r="AI31" s="551">
        <f t="shared" si="26"/>
        <v>0</v>
      </c>
      <c r="AJ31" s="549">
        <f t="shared" si="26"/>
        <v>0</v>
      </c>
      <c r="AK31" s="549">
        <f t="shared" si="26"/>
        <v>0</v>
      </c>
      <c r="AL31" s="282">
        <f t="shared" si="11"/>
        <v>1696788.8404166664</v>
      </c>
      <c r="AM31" s="281">
        <f t="shared" si="12"/>
        <v>0</v>
      </c>
      <c r="AN31" s="549">
        <f t="shared" si="13"/>
        <v>0</v>
      </c>
      <c r="AO31" s="549">
        <f t="shared" si="14"/>
        <v>0</v>
      </c>
      <c r="AP31" s="549">
        <f t="shared" si="15"/>
        <v>1696788.8404166664</v>
      </c>
      <c r="AQ31" s="283">
        <f t="shared" si="16"/>
        <v>1696788.8404166664</v>
      </c>
      <c r="AR31" s="281">
        <f t="shared" si="17"/>
        <v>0</v>
      </c>
      <c r="AT31" s="446" t="s">
        <v>2065</v>
      </c>
      <c r="AU31" s="284"/>
      <c r="AV31" s="447" t="str">
        <f t="shared" si="18"/>
        <v>CA</v>
      </c>
      <c r="AW31" s="447" t="str">
        <f t="shared" si="19"/>
        <v>CL</v>
      </c>
      <c r="AX31" s="447" t="str">
        <f t="shared" si="20"/>
        <v>AIC</v>
      </c>
      <c r="AY31" s="447" t="str">
        <f t="shared" si="21"/>
        <v>ERB</v>
      </c>
      <c r="AZ31" s="447" t="str">
        <f t="shared" si="22"/>
        <v>GRB</v>
      </c>
      <c r="BA31" s="447" t="str">
        <f t="shared" si="23"/>
        <v>Non-Op</v>
      </c>
      <c r="BC31" s="449" t="s">
        <v>2100</v>
      </c>
      <c r="BD31" s="552">
        <f t="shared" si="24"/>
        <v>2848982.36</v>
      </c>
      <c r="BF31" s="448"/>
      <c r="BG31" s="448"/>
      <c r="BH31" s="448"/>
      <c r="BI31" s="448"/>
      <c r="BJ31" s="448"/>
      <c r="BK31" s="448"/>
      <c r="BL31" s="448"/>
      <c r="BN31" s="617"/>
    </row>
    <row r="32" spans="1:66" s="28" customFormat="1" ht="12" customHeight="1">
      <c r="A32" s="287">
        <v>10700012</v>
      </c>
      <c r="B32" s="288" t="str">
        <f t="shared" si="0"/>
        <v>10700012</v>
      </c>
      <c r="C32" s="444" t="s">
        <v>1192</v>
      </c>
      <c r="D32" s="445" t="s">
        <v>1165</v>
      </c>
      <c r="E32" s="445"/>
      <c r="F32" s="289">
        <v>42752</v>
      </c>
      <c r="G32" s="445"/>
      <c r="H32" s="547">
        <v>508526.09</v>
      </c>
      <c r="I32" s="547">
        <v>1463616.14</v>
      </c>
      <c r="J32" s="547">
        <v>2451294.35</v>
      </c>
      <c r="K32" s="547">
        <v>2928464.76</v>
      </c>
      <c r="L32" s="547">
        <v>2882474.8</v>
      </c>
      <c r="M32" s="547">
        <v>3604377.92</v>
      </c>
      <c r="N32" s="547">
        <v>3747020.26</v>
      </c>
      <c r="O32" s="547">
        <v>4477678.28</v>
      </c>
      <c r="P32" s="547">
        <v>4772536.07</v>
      </c>
      <c r="Q32" s="547">
        <v>5031708.5599999996</v>
      </c>
      <c r="R32" s="547">
        <v>5080385.1399999997</v>
      </c>
      <c r="S32" s="547">
        <v>5480287.3600000003</v>
      </c>
      <c r="T32" s="547">
        <v>6353625.9100000001</v>
      </c>
      <c r="U32" s="547"/>
      <c r="V32" s="547">
        <f t="shared" si="1"/>
        <v>3779243.3033333332</v>
      </c>
      <c r="W32" s="285"/>
      <c r="X32" s="286"/>
      <c r="Y32" s="548">
        <f t="shared" si="25"/>
        <v>0</v>
      </c>
      <c r="Z32" s="549">
        <f t="shared" si="25"/>
        <v>0</v>
      </c>
      <c r="AA32" s="549">
        <f t="shared" si="25"/>
        <v>0</v>
      </c>
      <c r="AB32" s="282">
        <f t="shared" si="3"/>
        <v>6353625.9100000001</v>
      </c>
      <c r="AC32" s="281">
        <f t="shared" si="4"/>
        <v>0</v>
      </c>
      <c r="AD32" s="549">
        <f t="shared" si="5"/>
        <v>0</v>
      </c>
      <c r="AE32" s="553">
        <f t="shared" si="6"/>
        <v>0</v>
      </c>
      <c r="AF32" s="282">
        <f t="shared" si="7"/>
        <v>6353625.9100000001</v>
      </c>
      <c r="AG32" s="283">
        <f t="shared" si="8"/>
        <v>6353625.9100000001</v>
      </c>
      <c r="AH32" s="281">
        <f t="shared" si="9"/>
        <v>0</v>
      </c>
      <c r="AI32" s="551">
        <f t="shared" si="26"/>
        <v>0</v>
      </c>
      <c r="AJ32" s="549">
        <f t="shared" si="26"/>
        <v>0</v>
      </c>
      <c r="AK32" s="549">
        <f t="shared" si="26"/>
        <v>0</v>
      </c>
      <c r="AL32" s="282">
        <f t="shared" si="11"/>
        <v>3779243.3033333332</v>
      </c>
      <c r="AM32" s="281">
        <f t="shared" si="12"/>
        <v>0</v>
      </c>
      <c r="AN32" s="549">
        <f t="shared" si="13"/>
        <v>0</v>
      </c>
      <c r="AO32" s="549">
        <f t="shared" si="14"/>
        <v>0</v>
      </c>
      <c r="AP32" s="549">
        <f t="shared" si="15"/>
        <v>3779243.3033333332</v>
      </c>
      <c r="AQ32" s="283">
        <f t="shared" si="16"/>
        <v>3779243.3033333332</v>
      </c>
      <c r="AR32" s="281">
        <f t="shared" si="17"/>
        <v>0</v>
      </c>
      <c r="AT32" s="446" t="s">
        <v>2065</v>
      </c>
      <c r="AU32" s="284"/>
      <c r="AV32" s="447" t="str">
        <f t="shared" si="18"/>
        <v>CA</v>
      </c>
      <c r="AW32" s="447" t="str">
        <f t="shared" si="19"/>
        <v>CL</v>
      </c>
      <c r="AX32" s="447" t="str">
        <f t="shared" si="20"/>
        <v>AIC</v>
      </c>
      <c r="AY32" s="447" t="str">
        <f t="shared" si="21"/>
        <v>ERB</v>
      </c>
      <c r="AZ32" s="447" t="str">
        <f t="shared" si="22"/>
        <v>GRB</v>
      </c>
      <c r="BA32" s="447" t="str">
        <f t="shared" si="23"/>
        <v>Non-Op</v>
      </c>
      <c r="BC32" s="449" t="s">
        <v>2100</v>
      </c>
      <c r="BD32" s="552">
        <f t="shared" si="24"/>
        <v>6353625.9100000001</v>
      </c>
      <c r="BF32" s="448"/>
      <c r="BG32" s="448"/>
      <c r="BH32" s="448"/>
      <c r="BI32" s="448"/>
      <c r="BJ32" s="448"/>
      <c r="BK32" s="448"/>
      <c r="BL32" s="448"/>
      <c r="BN32" s="617"/>
    </row>
    <row r="33" spans="1:66" s="28" customFormat="1" ht="12" customHeight="1">
      <c r="A33" s="287">
        <v>10700013</v>
      </c>
      <c r="B33" s="288" t="str">
        <f t="shared" si="0"/>
        <v>10700013</v>
      </c>
      <c r="C33" s="444" t="s">
        <v>1193</v>
      </c>
      <c r="D33" s="445" t="s">
        <v>1165</v>
      </c>
      <c r="E33" s="445"/>
      <c r="F33" s="444"/>
      <c r="G33" s="445"/>
      <c r="H33" s="547">
        <v>-4359975.78</v>
      </c>
      <c r="I33" s="547">
        <v>-2531962.4700000002</v>
      </c>
      <c r="J33" s="547">
        <v>-2322340.87</v>
      </c>
      <c r="K33" s="547">
        <v>-285942.94</v>
      </c>
      <c r="L33" s="547">
        <v>-2409191.4500000002</v>
      </c>
      <c r="M33" s="547">
        <v>-2486861.65</v>
      </c>
      <c r="N33" s="547">
        <v>-335009.56</v>
      </c>
      <c r="O33" s="547">
        <v>1123442.77</v>
      </c>
      <c r="P33" s="547">
        <v>2249786.39</v>
      </c>
      <c r="Q33" s="547">
        <v>4443283.66</v>
      </c>
      <c r="R33" s="547">
        <v>4377620.8899999997</v>
      </c>
      <c r="S33" s="547">
        <v>2955420.47</v>
      </c>
      <c r="T33" s="547">
        <v>13081228.02</v>
      </c>
      <c r="U33" s="547"/>
      <c r="V33" s="547">
        <f t="shared" si="1"/>
        <v>761572.61333333317</v>
      </c>
      <c r="W33" s="285"/>
      <c r="X33" s="286"/>
      <c r="Y33" s="548">
        <f t="shared" si="25"/>
        <v>0</v>
      </c>
      <c r="Z33" s="549">
        <f t="shared" si="25"/>
        <v>0</v>
      </c>
      <c r="AA33" s="549">
        <f t="shared" si="25"/>
        <v>0</v>
      </c>
      <c r="AB33" s="282">
        <f t="shared" si="3"/>
        <v>13081228.02</v>
      </c>
      <c r="AC33" s="281">
        <f t="shared" si="4"/>
        <v>0</v>
      </c>
      <c r="AD33" s="549">
        <f t="shared" si="5"/>
        <v>0</v>
      </c>
      <c r="AE33" s="553">
        <f t="shared" si="6"/>
        <v>0</v>
      </c>
      <c r="AF33" s="282">
        <f t="shared" si="7"/>
        <v>13081228.02</v>
      </c>
      <c r="AG33" s="283">
        <f t="shared" si="8"/>
        <v>13081228.02</v>
      </c>
      <c r="AH33" s="281">
        <f t="shared" si="9"/>
        <v>0</v>
      </c>
      <c r="AI33" s="551">
        <f t="shared" si="26"/>
        <v>0</v>
      </c>
      <c r="AJ33" s="549">
        <f t="shared" si="26"/>
        <v>0</v>
      </c>
      <c r="AK33" s="549">
        <f t="shared" si="26"/>
        <v>0</v>
      </c>
      <c r="AL33" s="282">
        <f t="shared" si="11"/>
        <v>761572.61333333317</v>
      </c>
      <c r="AM33" s="281">
        <f t="shared" si="12"/>
        <v>0</v>
      </c>
      <c r="AN33" s="549">
        <f t="shared" si="13"/>
        <v>0</v>
      </c>
      <c r="AO33" s="549">
        <f t="shared" si="14"/>
        <v>0</v>
      </c>
      <c r="AP33" s="549">
        <f t="shared" si="15"/>
        <v>761572.61333333317</v>
      </c>
      <c r="AQ33" s="283">
        <f t="shared" si="16"/>
        <v>761572.61333333317</v>
      </c>
      <c r="AR33" s="281">
        <f t="shared" si="17"/>
        <v>0</v>
      </c>
      <c r="AT33" s="446" t="s">
        <v>2065</v>
      </c>
      <c r="AU33" s="284"/>
      <c r="AV33" s="447" t="str">
        <f t="shared" si="18"/>
        <v>CA</v>
      </c>
      <c r="AW33" s="447" t="str">
        <f t="shared" si="19"/>
        <v>CL</v>
      </c>
      <c r="AX33" s="447" t="str">
        <f t="shared" si="20"/>
        <v>AIC</v>
      </c>
      <c r="AY33" s="447" t="str">
        <f t="shared" si="21"/>
        <v>ERB</v>
      </c>
      <c r="AZ33" s="447" t="str">
        <f t="shared" si="22"/>
        <v>GRB</v>
      </c>
      <c r="BA33" s="447" t="str">
        <f t="shared" si="23"/>
        <v>Non-Op</v>
      </c>
      <c r="BC33" s="449" t="s">
        <v>2100</v>
      </c>
      <c r="BD33" s="552">
        <f t="shared" si="24"/>
        <v>13081228.02</v>
      </c>
      <c r="BF33" s="448"/>
      <c r="BG33" s="448"/>
      <c r="BH33" s="448"/>
      <c r="BI33" s="448"/>
      <c r="BJ33" s="448"/>
      <c r="BK33" s="448"/>
      <c r="BL33" s="448"/>
      <c r="BN33" s="617"/>
    </row>
    <row r="34" spans="1:66" s="28" customFormat="1" ht="12" customHeight="1">
      <c r="A34" s="287">
        <v>10700023</v>
      </c>
      <c r="B34" s="288" t="str">
        <f t="shared" si="0"/>
        <v>10700023</v>
      </c>
      <c r="C34" s="444" t="s">
        <v>2553</v>
      </c>
      <c r="D34" s="445" t="s">
        <v>1165</v>
      </c>
      <c r="E34" s="445"/>
      <c r="F34" s="444"/>
      <c r="G34" s="445"/>
      <c r="H34" s="547">
        <v>0</v>
      </c>
      <c r="I34" s="547">
        <v>0</v>
      </c>
      <c r="J34" s="547">
        <v>0</v>
      </c>
      <c r="K34" s="547">
        <v>0</v>
      </c>
      <c r="L34" s="547">
        <v>0</v>
      </c>
      <c r="M34" s="547">
        <v>0</v>
      </c>
      <c r="N34" s="547">
        <v>0</v>
      </c>
      <c r="O34" s="547">
        <v>0</v>
      </c>
      <c r="P34" s="547">
        <v>0</v>
      </c>
      <c r="Q34" s="547">
        <v>0</v>
      </c>
      <c r="R34" s="547">
        <v>0</v>
      </c>
      <c r="S34" s="547">
        <v>0</v>
      </c>
      <c r="T34" s="547">
        <v>0</v>
      </c>
      <c r="U34" s="547"/>
      <c r="V34" s="547">
        <f t="shared" si="1"/>
        <v>0</v>
      </c>
      <c r="W34" s="285"/>
      <c r="X34" s="286"/>
      <c r="Y34" s="548">
        <f t="shared" si="25"/>
        <v>0</v>
      </c>
      <c r="Z34" s="549">
        <f t="shared" si="25"/>
        <v>0</v>
      </c>
      <c r="AA34" s="549">
        <f t="shared" si="25"/>
        <v>0</v>
      </c>
      <c r="AB34" s="282">
        <f t="shared" si="3"/>
        <v>0</v>
      </c>
      <c r="AC34" s="281">
        <f t="shared" si="4"/>
        <v>0</v>
      </c>
      <c r="AD34" s="549">
        <f t="shared" si="5"/>
        <v>0</v>
      </c>
      <c r="AE34" s="553">
        <f t="shared" si="6"/>
        <v>0</v>
      </c>
      <c r="AF34" s="282">
        <f t="shared" si="7"/>
        <v>0</v>
      </c>
      <c r="AG34" s="283">
        <f t="shared" si="8"/>
        <v>0</v>
      </c>
      <c r="AH34" s="281">
        <f t="shared" si="9"/>
        <v>0</v>
      </c>
      <c r="AI34" s="551">
        <f t="shared" si="26"/>
        <v>0</v>
      </c>
      <c r="AJ34" s="549">
        <f t="shared" si="26"/>
        <v>0</v>
      </c>
      <c r="AK34" s="549">
        <f t="shared" si="26"/>
        <v>0</v>
      </c>
      <c r="AL34" s="282">
        <f t="shared" si="11"/>
        <v>0</v>
      </c>
      <c r="AM34" s="281">
        <f t="shared" si="12"/>
        <v>0</v>
      </c>
      <c r="AN34" s="549">
        <f t="shared" si="13"/>
        <v>0</v>
      </c>
      <c r="AO34" s="549">
        <f t="shared" si="14"/>
        <v>0</v>
      </c>
      <c r="AP34" s="549">
        <f t="shared" si="15"/>
        <v>0</v>
      </c>
      <c r="AQ34" s="283">
        <f t="shared" si="16"/>
        <v>0</v>
      </c>
      <c r="AR34" s="281">
        <f t="shared" si="17"/>
        <v>0</v>
      </c>
      <c r="AT34" s="446" t="s">
        <v>2065</v>
      </c>
      <c r="AU34" s="284"/>
      <c r="AV34" s="447" t="str">
        <f t="shared" si="18"/>
        <v>CA</v>
      </c>
      <c r="AW34" s="447" t="str">
        <f t="shared" si="19"/>
        <v>CL</v>
      </c>
      <c r="AX34" s="447" t="str">
        <f t="shared" si="20"/>
        <v>AIC</v>
      </c>
      <c r="AY34" s="447" t="str">
        <f t="shared" si="21"/>
        <v>ERB</v>
      </c>
      <c r="AZ34" s="447" t="str">
        <f t="shared" si="22"/>
        <v>GRB</v>
      </c>
      <c r="BA34" s="447" t="str">
        <f t="shared" si="23"/>
        <v>Non-Op</v>
      </c>
      <c r="BC34" s="449" t="s">
        <v>2100</v>
      </c>
      <c r="BD34" s="552">
        <f t="shared" si="24"/>
        <v>0</v>
      </c>
      <c r="BF34" s="448"/>
      <c r="BG34" s="448"/>
      <c r="BH34" s="448"/>
      <c r="BI34" s="448"/>
      <c r="BJ34" s="448"/>
      <c r="BK34" s="448"/>
      <c r="BL34" s="448"/>
      <c r="BN34" s="546"/>
    </row>
    <row r="35" spans="1:66" s="28" customFormat="1" ht="12" customHeight="1">
      <c r="A35" s="287">
        <v>10700051</v>
      </c>
      <c r="B35" s="288" t="str">
        <f t="shared" si="0"/>
        <v>10700051</v>
      </c>
      <c r="C35" s="444" t="s">
        <v>1191</v>
      </c>
      <c r="D35" s="445" t="s">
        <v>1165</v>
      </c>
      <c r="E35" s="445"/>
      <c r="F35" s="289">
        <v>42752</v>
      </c>
      <c r="G35" s="445"/>
      <c r="H35" s="547">
        <v>1950042.65</v>
      </c>
      <c r="I35" s="547">
        <v>2227750.94</v>
      </c>
      <c r="J35" s="547">
        <v>2070151.6</v>
      </c>
      <c r="K35" s="547">
        <v>2092063.71</v>
      </c>
      <c r="L35" s="547">
        <v>1891391.87</v>
      </c>
      <c r="M35" s="547">
        <v>1821437.29</v>
      </c>
      <c r="N35" s="547">
        <v>1725254.51</v>
      </c>
      <c r="O35" s="547">
        <v>1636399.6</v>
      </c>
      <c r="P35" s="547">
        <v>1732758.83</v>
      </c>
      <c r="Q35" s="547">
        <v>1732615.53</v>
      </c>
      <c r="R35" s="547">
        <v>1252506.18</v>
      </c>
      <c r="S35" s="547">
        <v>-23421.72</v>
      </c>
      <c r="T35" s="547">
        <v>-81278.98</v>
      </c>
      <c r="U35" s="547"/>
      <c r="V35" s="547">
        <f t="shared" si="1"/>
        <v>1591107.5145833334</v>
      </c>
      <c r="W35" s="285"/>
      <c r="X35" s="286"/>
      <c r="Y35" s="548">
        <f t="shared" si="25"/>
        <v>0</v>
      </c>
      <c r="Z35" s="549">
        <f t="shared" si="25"/>
        <v>0</v>
      </c>
      <c r="AA35" s="549">
        <f t="shared" si="25"/>
        <v>0</v>
      </c>
      <c r="AB35" s="282">
        <f t="shared" si="3"/>
        <v>-81278.98</v>
      </c>
      <c r="AC35" s="281">
        <f t="shared" si="4"/>
        <v>0</v>
      </c>
      <c r="AD35" s="549">
        <f t="shared" si="5"/>
        <v>0</v>
      </c>
      <c r="AE35" s="553">
        <f t="shared" si="6"/>
        <v>0</v>
      </c>
      <c r="AF35" s="282">
        <f t="shared" si="7"/>
        <v>-81278.98</v>
      </c>
      <c r="AG35" s="283">
        <f t="shared" si="8"/>
        <v>-81278.98</v>
      </c>
      <c r="AH35" s="281">
        <f t="shared" si="9"/>
        <v>0</v>
      </c>
      <c r="AI35" s="551">
        <f t="shared" si="26"/>
        <v>0</v>
      </c>
      <c r="AJ35" s="549">
        <f t="shared" si="26"/>
        <v>0</v>
      </c>
      <c r="AK35" s="549">
        <f t="shared" si="26"/>
        <v>0</v>
      </c>
      <c r="AL35" s="282">
        <f t="shared" si="11"/>
        <v>1591107.5145833334</v>
      </c>
      <c r="AM35" s="281">
        <f t="shared" si="12"/>
        <v>0</v>
      </c>
      <c r="AN35" s="549">
        <f t="shared" si="13"/>
        <v>0</v>
      </c>
      <c r="AO35" s="549">
        <f t="shared" si="14"/>
        <v>0</v>
      </c>
      <c r="AP35" s="549">
        <f t="shared" si="15"/>
        <v>1591107.5145833334</v>
      </c>
      <c r="AQ35" s="283">
        <f t="shared" si="16"/>
        <v>1591107.5145833334</v>
      </c>
      <c r="AR35" s="281">
        <f t="shared" si="17"/>
        <v>0</v>
      </c>
      <c r="AT35" s="446" t="s">
        <v>2065</v>
      </c>
      <c r="AU35" s="284"/>
      <c r="AV35" s="447" t="str">
        <f t="shared" si="18"/>
        <v>CA</v>
      </c>
      <c r="AW35" s="447" t="str">
        <f t="shared" si="19"/>
        <v>CL</v>
      </c>
      <c r="AX35" s="447" t="str">
        <f t="shared" si="20"/>
        <v>AIC</v>
      </c>
      <c r="AY35" s="447" t="str">
        <f t="shared" si="21"/>
        <v>ERB</v>
      </c>
      <c r="AZ35" s="447" t="str">
        <f t="shared" si="22"/>
        <v>GRB</v>
      </c>
      <c r="BA35" s="447" t="str">
        <f t="shared" si="23"/>
        <v>Non-Op</v>
      </c>
      <c r="BC35" s="449" t="s">
        <v>2100</v>
      </c>
      <c r="BD35" s="552">
        <f t="shared" si="24"/>
        <v>-81278.98</v>
      </c>
      <c r="BF35" s="448"/>
      <c r="BG35" s="448"/>
      <c r="BH35" s="448"/>
      <c r="BI35" s="448"/>
      <c r="BJ35" s="448"/>
      <c r="BK35" s="448"/>
      <c r="BL35" s="448"/>
      <c r="BN35" s="617"/>
    </row>
    <row r="36" spans="1:66" s="28" customFormat="1" ht="12" customHeight="1">
      <c r="A36" s="545">
        <v>10700501</v>
      </c>
      <c r="B36" s="546" t="str">
        <f t="shared" si="0"/>
        <v>10700501</v>
      </c>
      <c r="C36" s="444" t="s">
        <v>1194</v>
      </c>
      <c r="D36" s="445" t="s">
        <v>1165</v>
      </c>
      <c r="E36" s="445"/>
      <c r="F36" s="444"/>
      <c r="G36" s="445"/>
      <c r="H36" s="547">
        <v>379769321.05000001</v>
      </c>
      <c r="I36" s="547">
        <v>390367861.14999998</v>
      </c>
      <c r="J36" s="547">
        <v>383728051.43000001</v>
      </c>
      <c r="K36" s="547">
        <v>399241322.61000001</v>
      </c>
      <c r="L36" s="547">
        <v>415468691.13</v>
      </c>
      <c r="M36" s="547">
        <v>429249393.07999998</v>
      </c>
      <c r="N36" s="547">
        <v>454164839.25999999</v>
      </c>
      <c r="O36" s="547">
        <v>465831197.24000001</v>
      </c>
      <c r="P36" s="547">
        <v>487956585.06</v>
      </c>
      <c r="Q36" s="547">
        <v>473611577.19999999</v>
      </c>
      <c r="R36" s="547">
        <v>499572771.98000002</v>
      </c>
      <c r="S36" s="547">
        <v>526243245.56</v>
      </c>
      <c r="T36" s="547">
        <v>504230184.81999999</v>
      </c>
      <c r="U36" s="547"/>
      <c r="V36" s="547">
        <f t="shared" si="1"/>
        <v>447286274.05291671</v>
      </c>
      <c r="W36" s="285"/>
      <c r="X36" s="286"/>
      <c r="Y36" s="548">
        <f t="shared" si="25"/>
        <v>0</v>
      </c>
      <c r="Z36" s="549">
        <f t="shared" si="25"/>
        <v>0</v>
      </c>
      <c r="AA36" s="549">
        <f t="shared" si="25"/>
        <v>0</v>
      </c>
      <c r="AB36" s="282">
        <f t="shared" si="3"/>
        <v>504230184.81999999</v>
      </c>
      <c r="AC36" s="281">
        <f t="shared" si="4"/>
        <v>0</v>
      </c>
      <c r="AD36" s="549">
        <f t="shared" si="5"/>
        <v>0</v>
      </c>
      <c r="AE36" s="553">
        <f t="shared" si="6"/>
        <v>0</v>
      </c>
      <c r="AF36" s="282">
        <f t="shared" si="7"/>
        <v>504230184.81999999</v>
      </c>
      <c r="AG36" s="283">
        <f t="shared" si="8"/>
        <v>504230184.81999999</v>
      </c>
      <c r="AH36" s="281">
        <f t="shared" si="9"/>
        <v>0</v>
      </c>
      <c r="AI36" s="551">
        <f t="shared" si="26"/>
        <v>0</v>
      </c>
      <c r="AJ36" s="549">
        <f t="shared" si="26"/>
        <v>0</v>
      </c>
      <c r="AK36" s="549">
        <f t="shared" si="26"/>
        <v>0</v>
      </c>
      <c r="AL36" s="282">
        <f t="shared" si="11"/>
        <v>447286274.05291671</v>
      </c>
      <c r="AM36" s="281">
        <f t="shared" si="12"/>
        <v>0</v>
      </c>
      <c r="AN36" s="549">
        <f t="shared" si="13"/>
        <v>0</v>
      </c>
      <c r="AO36" s="549">
        <f t="shared" si="14"/>
        <v>0</v>
      </c>
      <c r="AP36" s="549">
        <f t="shared" si="15"/>
        <v>447286274.05291671</v>
      </c>
      <c r="AQ36" s="283">
        <f t="shared" si="16"/>
        <v>447286274.05291671</v>
      </c>
      <c r="AR36" s="281">
        <f t="shared" si="17"/>
        <v>0</v>
      </c>
      <c r="AT36" s="446" t="s">
        <v>2065</v>
      </c>
      <c r="AU36" s="284"/>
      <c r="AV36" s="447" t="str">
        <f t="shared" si="18"/>
        <v>CA</v>
      </c>
      <c r="AW36" s="447" t="str">
        <f t="shared" si="19"/>
        <v>CL</v>
      </c>
      <c r="AX36" s="447" t="str">
        <f t="shared" si="20"/>
        <v>AIC</v>
      </c>
      <c r="AY36" s="447" t="str">
        <f t="shared" si="21"/>
        <v>ERB</v>
      </c>
      <c r="AZ36" s="447" t="str">
        <f t="shared" si="22"/>
        <v>GRB</v>
      </c>
      <c r="BA36" s="447" t="str">
        <f t="shared" si="23"/>
        <v>Non-Op</v>
      </c>
      <c r="BC36" s="449" t="s">
        <v>2100</v>
      </c>
      <c r="BD36" s="552">
        <f t="shared" si="24"/>
        <v>504230184.81999999</v>
      </c>
      <c r="BF36" s="448"/>
      <c r="BG36" s="448"/>
      <c r="BH36" s="448"/>
      <c r="BI36" s="448"/>
      <c r="BJ36" s="448"/>
      <c r="BK36" s="448"/>
      <c r="BL36" s="448"/>
      <c r="BN36" s="617"/>
    </row>
    <row r="37" spans="1:66" s="28" customFormat="1" ht="12" customHeight="1">
      <c r="A37" s="545">
        <v>10700502</v>
      </c>
      <c r="B37" s="546" t="str">
        <f t="shared" si="0"/>
        <v>10700502</v>
      </c>
      <c r="C37" s="444" t="s">
        <v>1195</v>
      </c>
      <c r="D37" s="445" t="s">
        <v>1165</v>
      </c>
      <c r="E37" s="445"/>
      <c r="F37" s="444"/>
      <c r="G37" s="445"/>
      <c r="H37" s="547">
        <v>261787868.00999999</v>
      </c>
      <c r="I37" s="547">
        <v>262471042.91999999</v>
      </c>
      <c r="J37" s="547">
        <v>265875500.30000001</v>
      </c>
      <c r="K37" s="547">
        <v>265589312.36000001</v>
      </c>
      <c r="L37" s="547">
        <v>272598163.52999997</v>
      </c>
      <c r="M37" s="547">
        <v>276709249.56999999</v>
      </c>
      <c r="N37" s="547">
        <v>285232783.56</v>
      </c>
      <c r="O37" s="547">
        <v>288929374.93000001</v>
      </c>
      <c r="P37" s="547">
        <v>293195485.92000002</v>
      </c>
      <c r="Q37" s="547">
        <v>300097104.04000002</v>
      </c>
      <c r="R37" s="547">
        <v>303286396.48000002</v>
      </c>
      <c r="S37" s="547">
        <v>306232867.01999998</v>
      </c>
      <c r="T37" s="547">
        <v>302670239.5</v>
      </c>
      <c r="U37" s="547"/>
      <c r="V37" s="547">
        <f t="shared" si="1"/>
        <v>283537194.53208333</v>
      </c>
      <c r="W37" s="285"/>
      <c r="X37" s="286"/>
      <c r="Y37" s="548">
        <f t="shared" si="25"/>
        <v>0</v>
      </c>
      <c r="Z37" s="549">
        <f t="shared" si="25"/>
        <v>0</v>
      </c>
      <c r="AA37" s="549">
        <f t="shared" si="25"/>
        <v>0</v>
      </c>
      <c r="AB37" s="282">
        <f t="shared" si="3"/>
        <v>302670239.5</v>
      </c>
      <c r="AC37" s="281">
        <f t="shared" si="4"/>
        <v>0</v>
      </c>
      <c r="AD37" s="549">
        <f t="shared" si="5"/>
        <v>0</v>
      </c>
      <c r="AE37" s="553">
        <f t="shared" si="6"/>
        <v>0</v>
      </c>
      <c r="AF37" s="282">
        <f t="shared" si="7"/>
        <v>302670239.5</v>
      </c>
      <c r="AG37" s="283">
        <f t="shared" si="8"/>
        <v>302670239.5</v>
      </c>
      <c r="AH37" s="281">
        <f t="shared" si="9"/>
        <v>0</v>
      </c>
      <c r="AI37" s="551">
        <f t="shared" si="26"/>
        <v>0</v>
      </c>
      <c r="AJ37" s="549">
        <f t="shared" si="26"/>
        <v>0</v>
      </c>
      <c r="AK37" s="549">
        <f t="shared" si="26"/>
        <v>0</v>
      </c>
      <c r="AL37" s="282">
        <f t="shared" si="11"/>
        <v>283537194.53208333</v>
      </c>
      <c r="AM37" s="281">
        <f t="shared" si="12"/>
        <v>0</v>
      </c>
      <c r="AN37" s="549">
        <f t="shared" si="13"/>
        <v>0</v>
      </c>
      <c r="AO37" s="549">
        <f t="shared" si="14"/>
        <v>0</v>
      </c>
      <c r="AP37" s="549">
        <f t="shared" si="15"/>
        <v>283537194.53208333</v>
      </c>
      <c r="AQ37" s="283">
        <f t="shared" si="16"/>
        <v>283537194.53208333</v>
      </c>
      <c r="AR37" s="281">
        <f t="shared" si="17"/>
        <v>0</v>
      </c>
      <c r="AT37" s="446" t="s">
        <v>2065</v>
      </c>
      <c r="AU37" s="284"/>
      <c r="AV37" s="447" t="str">
        <f t="shared" si="18"/>
        <v>CA</v>
      </c>
      <c r="AW37" s="447" t="str">
        <f t="shared" si="19"/>
        <v>CL</v>
      </c>
      <c r="AX37" s="447" t="str">
        <f t="shared" si="20"/>
        <v>AIC</v>
      </c>
      <c r="AY37" s="447" t="str">
        <f t="shared" si="21"/>
        <v>ERB</v>
      </c>
      <c r="AZ37" s="447" t="str">
        <f t="shared" si="22"/>
        <v>GRB</v>
      </c>
      <c r="BA37" s="447" t="str">
        <f t="shared" si="23"/>
        <v>Non-Op</v>
      </c>
      <c r="BC37" s="449" t="s">
        <v>2100</v>
      </c>
      <c r="BD37" s="552">
        <f t="shared" si="24"/>
        <v>302670239.5</v>
      </c>
      <c r="BF37" s="448"/>
      <c r="BG37" s="448"/>
      <c r="BH37" s="448"/>
      <c r="BI37" s="448"/>
      <c r="BJ37" s="448"/>
      <c r="BK37" s="448"/>
      <c r="BL37" s="448"/>
      <c r="BN37" s="617"/>
    </row>
    <row r="38" spans="1:66" s="28" customFormat="1" ht="12" customHeight="1">
      <c r="A38" s="545">
        <v>10700503</v>
      </c>
      <c r="B38" s="546" t="str">
        <f t="shared" si="0"/>
        <v>10700503</v>
      </c>
      <c r="C38" s="444" t="s">
        <v>1196</v>
      </c>
      <c r="D38" s="445" t="s">
        <v>1165</v>
      </c>
      <c r="E38" s="445"/>
      <c r="F38" s="444"/>
      <c r="G38" s="445"/>
      <c r="H38" s="547">
        <v>73692500.230000004</v>
      </c>
      <c r="I38" s="547">
        <v>68415844.459999993</v>
      </c>
      <c r="J38" s="547">
        <v>74418847.239999995</v>
      </c>
      <c r="K38" s="547">
        <v>78371928.239999995</v>
      </c>
      <c r="L38" s="547">
        <v>77516105.200000003</v>
      </c>
      <c r="M38" s="547">
        <v>82835414.590000004</v>
      </c>
      <c r="N38" s="547">
        <v>83640138.180000007</v>
      </c>
      <c r="O38" s="547">
        <v>78929771.109999999</v>
      </c>
      <c r="P38" s="547">
        <v>86873259.260000005</v>
      </c>
      <c r="Q38" s="547">
        <v>88598022.620000005</v>
      </c>
      <c r="R38" s="547">
        <v>87657279.200000003</v>
      </c>
      <c r="S38" s="547">
        <v>92505185.269999996</v>
      </c>
      <c r="T38" s="547">
        <v>45833530.740000002</v>
      </c>
      <c r="U38" s="547"/>
      <c r="V38" s="547">
        <f t="shared" si="1"/>
        <v>79960400.904583335</v>
      </c>
      <c r="W38" s="285"/>
      <c r="X38" s="286"/>
      <c r="Y38" s="548">
        <f t="shared" si="25"/>
        <v>0</v>
      </c>
      <c r="Z38" s="549">
        <f t="shared" si="25"/>
        <v>0</v>
      </c>
      <c r="AA38" s="549">
        <f t="shared" si="25"/>
        <v>0</v>
      </c>
      <c r="AB38" s="282">
        <f t="shared" si="3"/>
        <v>45833530.740000002</v>
      </c>
      <c r="AC38" s="281">
        <f t="shared" si="4"/>
        <v>0</v>
      </c>
      <c r="AD38" s="549">
        <f t="shared" si="5"/>
        <v>0</v>
      </c>
      <c r="AE38" s="553">
        <f t="shared" si="6"/>
        <v>0</v>
      </c>
      <c r="AF38" s="282">
        <f t="shared" si="7"/>
        <v>45833530.740000002</v>
      </c>
      <c r="AG38" s="283">
        <f t="shared" si="8"/>
        <v>45833530.740000002</v>
      </c>
      <c r="AH38" s="281">
        <f t="shared" si="9"/>
        <v>0</v>
      </c>
      <c r="AI38" s="551">
        <f t="shared" si="26"/>
        <v>0</v>
      </c>
      <c r="AJ38" s="549">
        <f t="shared" si="26"/>
        <v>0</v>
      </c>
      <c r="AK38" s="549">
        <f t="shared" si="26"/>
        <v>0</v>
      </c>
      <c r="AL38" s="282">
        <f t="shared" si="11"/>
        <v>79960400.904583335</v>
      </c>
      <c r="AM38" s="281">
        <f t="shared" si="12"/>
        <v>0</v>
      </c>
      <c r="AN38" s="549">
        <f t="shared" si="13"/>
        <v>0</v>
      </c>
      <c r="AO38" s="549">
        <f t="shared" si="14"/>
        <v>0</v>
      </c>
      <c r="AP38" s="549">
        <f t="shared" si="15"/>
        <v>79960400.904583335</v>
      </c>
      <c r="AQ38" s="283">
        <f t="shared" si="16"/>
        <v>79960400.904583335</v>
      </c>
      <c r="AR38" s="281">
        <f t="shared" si="17"/>
        <v>0</v>
      </c>
      <c r="AT38" s="446" t="s">
        <v>2065</v>
      </c>
      <c r="AU38" s="284"/>
      <c r="AV38" s="447" t="str">
        <f t="shared" si="18"/>
        <v>CA</v>
      </c>
      <c r="AW38" s="447" t="str">
        <f t="shared" si="19"/>
        <v>CL</v>
      </c>
      <c r="AX38" s="447" t="str">
        <f t="shared" si="20"/>
        <v>AIC</v>
      </c>
      <c r="AY38" s="447" t="str">
        <f t="shared" si="21"/>
        <v>ERB</v>
      </c>
      <c r="AZ38" s="447" t="str">
        <f t="shared" si="22"/>
        <v>GRB</v>
      </c>
      <c r="BA38" s="447" t="str">
        <f t="shared" si="23"/>
        <v>Non-Op</v>
      </c>
      <c r="BC38" s="449" t="s">
        <v>2100</v>
      </c>
      <c r="BD38" s="552">
        <f t="shared" si="24"/>
        <v>45833530.740000002</v>
      </c>
      <c r="BF38" s="448"/>
      <c r="BG38" s="448"/>
      <c r="BH38" s="448"/>
      <c r="BI38" s="448"/>
      <c r="BJ38" s="448"/>
      <c r="BK38" s="448"/>
      <c r="BL38" s="448"/>
      <c r="BN38" s="617"/>
    </row>
    <row r="39" spans="1:66" s="28" customFormat="1" ht="12" customHeight="1">
      <c r="A39" s="545">
        <v>10700601</v>
      </c>
      <c r="B39" s="546" t="str">
        <f t="shared" si="0"/>
        <v>10700601</v>
      </c>
      <c r="C39" s="444" t="s">
        <v>1197</v>
      </c>
      <c r="D39" s="445" t="s">
        <v>1165</v>
      </c>
      <c r="E39" s="445"/>
      <c r="F39" s="444"/>
      <c r="G39" s="445"/>
      <c r="H39" s="547">
        <v>361250</v>
      </c>
      <c r="I39" s="547">
        <v>148750</v>
      </c>
      <c r="J39" s="547">
        <v>148750</v>
      </c>
      <c r="K39" s="547">
        <v>361250</v>
      </c>
      <c r="L39" s="547">
        <v>416500</v>
      </c>
      <c r="M39" s="547">
        <v>212500</v>
      </c>
      <c r="N39" s="547">
        <v>-5840370.46</v>
      </c>
      <c r="O39" s="547">
        <v>403750</v>
      </c>
      <c r="P39" s="547">
        <v>425000</v>
      </c>
      <c r="Q39" s="547">
        <v>488750</v>
      </c>
      <c r="R39" s="547">
        <v>467500</v>
      </c>
      <c r="S39" s="547">
        <v>-1401525.27</v>
      </c>
      <c r="T39" s="547">
        <v>467500</v>
      </c>
      <c r="U39" s="547"/>
      <c r="V39" s="547">
        <f t="shared" si="1"/>
        <v>-312897.56083333335</v>
      </c>
      <c r="W39" s="285"/>
      <c r="X39" s="286"/>
      <c r="Y39" s="548">
        <f t="shared" si="25"/>
        <v>0</v>
      </c>
      <c r="Z39" s="549">
        <f t="shared" si="25"/>
        <v>0</v>
      </c>
      <c r="AA39" s="549">
        <f t="shared" si="25"/>
        <v>0</v>
      </c>
      <c r="AB39" s="282">
        <f t="shared" si="3"/>
        <v>467500</v>
      </c>
      <c r="AC39" s="281">
        <f t="shared" si="4"/>
        <v>0</v>
      </c>
      <c r="AD39" s="549">
        <f t="shared" si="5"/>
        <v>0</v>
      </c>
      <c r="AE39" s="553">
        <f t="shared" si="6"/>
        <v>0</v>
      </c>
      <c r="AF39" s="282">
        <f t="shared" si="7"/>
        <v>467500</v>
      </c>
      <c r="AG39" s="283">
        <f t="shared" si="8"/>
        <v>467500</v>
      </c>
      <c r="AH39" s="281">
        <f t="shared" si="9"/>
        <v>0</v>
      </c>
      <c r="AI39" s="551">
        <f t="shared" si="26"/>
        <v>0</v>
      </c>
      <c r="AJ39" s="549">
        <f t="shared" si="26"/>
        <v>0</v>
      </c>
      <c r="AK39" s="549">
        <f t="shared" si="26"/>
        <v>0</v>
      </c>
      <c r="AL39" s="282">
        <f t="shared" si="11"/>
        <v>-312897.56083333335</v>
      </c>
      <c r="AM39" s="281">
        <f t="shared" si="12"/>
        <v>0</v>
      </c>
      <c r="AN39" s="549">
        <f t="shared" si="13"/>
        <v>0</v>
      </c>
      <c r="AO39" s="549">
        <f t="shared" si="14"/>
        <v>0</v>
      </c>
      <c r="AP39" s="549">
        <f t="shared" si="15"/>
        <v>-312897.56083333335</v>
      </c>
      <c r="AQ39" s="283">
        <f t="shared" si="16"/>
        <v>-312897.56083333335</v>
      </c>
      <c r="AR39" s="281">
        <f t="shared" si="17"/>
        <v>0</v>
      </c>
      <c r="AT39" s="446" t="s">
        <v>2065</v>
      </c>
      <c r="AU39" s="284"/>
      <c r="AV39" s="447" t="str">
        <f t="shared" si="18"/>
        <v>CA</v>
      </c>
      <c r="AW39" s="447" t="str">
        <f t="shared" si="19"/>
        <v>CL</v>
      </c>
      <c r="AX39" s="447" t="str">
        <f t="shared" si="20"/>
        <v>AIC</v>
      </c>
      <c r="AY39" s="447" t="str">
        <f t="shared" si="21"/>
        <v>ERB</v>
      </c>
      <c r="AZ39" s="447" t="str">
        <f t="shared" si="22"/>
        <v>GRB</v>
      </c>
      <c r="BA39" s="447" t="str">
        <f t="shared" si="23"/>
        <v>Non-Op</v>
      </c>
      <c r="BC39" s="449" t="s">
        <v>2100</v>
      </c>
      <c r="BD39" s="552">
        <f t="shared" si="24"/>
        <v>467500</v>
      </c>
      <c r="BF39" s="435"/>
      <c r="BG39" s="435"/>
      <c r="BH39" s="435"/>
      <c r="BI39" s="435"/>
      <c r="BJ39" s="435"/>
      <c r="BK39" s="435"/>
      <c r="BL39" s="435"/>
      <c r="BN39" s="617"/>
    </row>
    <row r="40" spans="1:66" s="28" customFormat="1" ht="12" customHeight="1">
      <c r="A40" s="545">
        <v>10700602</v>
      </c>
      <c r="B40" s="546" t="str">
        <f t="shared" si="0"/>
        <v>10700602</v>
      </c>
      <c r="C40" s="444" t="s">
        <v>1198</v>
      </c>
      <c r="D40" s="445" t="s">
        <v>1165</v>
      </c>
      <c r="E40" s="445"/>
      <c r="F40" s="444"/>
      <c r="G40" s="445"/>
      <c r="H40" s="547">
        <v>451250</v>
      </c>
      <c r="I40" s="547">
        <v>118750</v>
      </c>
      <c r="J40" s="547">
        <v>118750</v>
      </c>
      <c r="K40" s="547">
        <v>380000</v>
      </c>
      <c r="L40" s="547">
        <v>399000</v>
      </c>
      <c r="M40" s="547">
        <v>142500</v>
      </c>
      <c r="N40" s="547">
        <v>0</v>
      </c>
      <c r="O40" s="547">
        <v>979365.88</v>
      </c>
      <c r="P40" s="547">
        <v>427500</v>
      </c>
      <c r="Q40" s="547">
        <v>493433.07</v>
      </c>
      <c r="R40" s="547">
        <v>451250</v>
      </c>
      <c r="S40" s="547">
        <v>441750</v>
      </c>
      <c r="T40" s="547">
        <v>261250</v>
      </c>
      <c r="U40" s="547"/>
      <c r="V40" s="547">
        <f t="shared" si="1"/>
        <v>359045.74583333329</v>
      </c>
      <c r="W40" s="285"/>
      <c r="X40" s="286"/>
      <c r="Y40" s="548">
        <f t="shared" si="25"/>
        <v>0</v>
      </c>
      <c r="Z40" s="549">
        <f t="shared" si="25"/>
        <v>0</v>
      </c>
      <c r="AA40" s="549">
        <f t="shared" si="25"/>
        <v>0</v>
      </c>
      <c r="AB40" s="282">
        <f t="shared" si="3"/>
        <v>261250</v>
      </c>
      <c r="AC40" s="281">
        <f t="shared" si="4"/>
        <v>0</v>
      </c>
      <c r="AD40" s="549">
        <f t="shared" si="5"/>
        <v>0</v>
      </c>
      <c r="AE40" s="553">
        <f t="shared" si="6"/>
        <v>0</v>
      </c>
      <c r="AF40" s="282">
        <f t="shared" si="7"/>
        <v>261250</v>
      </c>
      <c r="AG40" s="283">
        <f t="shared" si="8"/>
        <v>261250</v>
      </c>
      <c r="AH40" s="281">
        <f t="shared" si="9"/>
        <v>0</v>
      </c>
      <c r="AI40" s="551">
        <f t="shared" si="26"/>
        <v>0</v>
      </c>
      <c r="AJ40" s="549">
        <f t="shared" si="26"/>
        <v>0</v>
      </c>
      <c r="AK40" s="549">
        <f t="shared" si="26"/>
        <v>0</v>
      </c>
      <c r="AL40" s="282">
        <f t="shared" si="11"/>
        <v>359045.74583333329</v>
      </c>
      <c r="AM40" s="281">
        <f t="shared" si="12"/>
        <v>0</v>
      </c>
      <c r="AN40" s="549">
        <f t="shared" si="13"/>
        <v>0</v>
      </c>
      <c r="AO40" s="549">
        <f t="shared" si="14"/>
        <v>0</v>
      </c>
      <c r="AP40" s="549">
        <f t="shared" si="15"/>
        <v>359045.74583333329</v>
      </c>
      <c r="AQ40" s="283">
        <f t="shared" si="16"/>
        <v>359045.74583333329</v>
      </c>
      <c r="AR40" s="281">
        <f t="shared" si="17"/>
        <v>0</v>
      </c>
      <c r="AT40" s="446" t="s">
        <v>2065</v>
      </c>
      <c r="AU40" s="284"/>
      <c r="AV40" s="447" t="str">
        <f t="shared" si="18"/>
        <v>CA</v>
      </c>
      <c r="AW40" s="447" t="str">
        <f t="shared" si="19"/>
        <v>CL</v>
      </c>
      <c r="AX40" s="447" t="str">
        <f t="shared" si="20"/>
        <v>AIC</v>
      </c>
      <c r="AY40" s="447" t="str">
        <f t="shared" si="21"/>
        <v>ERB</v>
      </c>
      <c r="AZ40" s="447" t="str">
        <f t="shared" si="22"/>
        <v>GRB</v>
      </c>
      <c r="BA40" s="447" t="str">
        <f t="shared" si="23"/>
        <v>Non-Op</v>
      </c>
      <c r="BC40" s="449" t="s">
        <v>2100</v>
      </c>
      <c r="BD40" s="552">
        <f t="shared" si="24"/>
        <v>261250</v>
      </c>
      <c r="BF40" s="435"/>
      <c r="BG40" s="435"/>
      <c r="BH40" s="435"/>
      <c r="BI40" s="435"/>
      <c r="BJ40" s="435"/>
      <c r="BK40" s="435"/>
      <c r="BL40" s="435"/>
      <c r="BN40" s="617"/>
    </row>
    <row r="41" spans="1:66" s="28" customFormat="1" ht="12" customHeight="1">
      <c r="A41" s="545">
        <v>10700603</v>
      </c>
      <c r="B41" s="546" t="str">
        <f t="shared" si="0"/>
        <v>10700603</v>
      </c>
      <c r="C41" s="444" t="s">
        <v>1199</v>
      </c>
      <c r="D41" s="445" t="s">
        <v>1165</v>
      </c>
      <c r="E41" s="445"/>
      <c r="F41" s="444"/>
      <c r="G41" s="445"/>
      <c r="H41" s="547">
        <v>-1471603.52</v>
      </c>
      <c r="I41" s="547">
        <v>0</v>
      </c>
      <c r="J41" s="547">
        <v>0</v>
      </c>
      <c r="K41" s="547">
        <v>0</v>
      </c>
      <c r="L41" s="547">
        <v>0</v>
      </c>
      <c r="M41" s="547">
        <v>0</v>
      </c>
      <c r="N41" s="547">
        <v>336261.98</v>
      </c>
      <c r="O41" s="547">
        <v>0</v>
      </c>
      <c r="P41" s="547">
        <v>0</v>
      </c>
      <c r="Q41" s="547">
        <v>0</v>
      </c>
      <c r="R41" s="547">
        <v>0</v>
      </c>
      <c r="S41" s="547">
        <v>0</v>
      </c>
      <c r="T41" s="547">
        <v>-5461266.6900000004</v>
      </c>
      <c r="U41" s="547"/>
      <c r="V41" s="547">
        <f t="shared" si="1"/>
        <v>-260847.76041666672</v>
      </c>
      <c r="W41" s="285"/>
      <c r="X41" s="286"/>
      <c r="Y41" s="548">
        <f t="shared" si="25"/>
        <v>0</v>
      </c>
      <c r="Z41" s="549">
        <f t="shared" si="25"/>
        <v>0</v>
      </c>
      <c r="AA41" s="549">
        <f t="shared" si="25"/>
        <v>0</v>
      </c>
      <c r="AB41" s="282">
        <f t="shared" si="3"/>
        <v>-5461266.6900000004</v>
      </c>
      <c r="AC41" s="281">
        <f t="shared" si="4"/>
        <v>0</v>
      </c>
      <c r="AD41" s="549">
        <f t="shared" si="5"/>
        <v>0</v>
      </c>
      <c r="AE41" s="553">
        <f t="shared" si="6"/>
        <v>0</v>
      </c>
      <c r="AF41" s="282">
        <f t="shared" si="7"/>
        <v>-5461266.6900000004</v>
      </c>
      <c r="AG41" s="283">
        <f t="shared" si="8"/>
        <v>-5461266.6900000004</v>
      </c>
      <c r="AH41" s="281">
        <f t="shared" si="9"/>
        <v>0</v>
      </c>
      <c r="AI41" s="551">
        <f t="shared" si="26"/>
        <v>0</v>
      </c>
      <c r="AJ41" s="549">
        <f t="shared" si="26"/>
        <v>0</v>
      </c>
      <c r="AK41" s="549">
        <f t="shared" si="26"/>
        <v>0</v>
      </c>
      <c r="AL41" s="282">
        <f t="shared" si="11"/>
        <v>-260847.76041666672</v>
      </c>
      <c r="AM41" s="281">
        <f t="shared" si="12"/>
        <v>0</v>
      </c>
      <c r="AN41" s="549">
        <f t="shared" si="13"/>
        <v>0</v>
      </c>
      <c r="AO41" s="549">
        <f t="shared" si="14"/>
        <v>0</v>
      </c>
      <c r="AP41" s="549">
        <f t="shared" si="15"/>
        <v>-260847.76041666672</v>
      </c>
      <c r="AQ41" s="283">
        <f t="shared" ref="AQ41:AQ72" si="27">SUM(AN41:AP41)</f>
        <v>-260847.76041666672</v>
      </c>
      <c r="AR41" s="281">
        <f t="shared" si="17"/>
        <v>0</v>
      </c>
      <c r="AT41" s="446" t="s">
        <v>2065</v>
      </c>
      <c r="AU41" s="284"/>
      <c r="AV41" s="447" t="str">
        <f t="shared" si="18"/>
        <v>CA</v>
      </c>
      <c r="AW41" s="447" t="str">
        <f t="shared" si="19"/>
        <v>CL</v>
      </c>
      <c r="AX41" s="447" t="str">
        <f t="shared" si="20"/>
        <v>AIC</v>
      </c>
      <c r="AY41" s="447" t="str">
        <f t="shared" si="21"/>
        <v>ERB</v>
      </c>
      <c r="AZ41" s="447" t="str">
        <f t="shared" si="22"/>
        <v>GRB</v>
      </c>
      <c r="BA41" s="447" t="str">
        <f t="shared" si="23"/>
        <v>Non-Op</v>
      </c>
      <c r="BC41" s="449" t="s">
        <v>2100</v>
      </c>
      <c r="BD41" s="552">
        <f t="shared" si="24"/>
        <v>-5461266.6900000004</v>
      </c>
      <c r="BF41" s="435"/>
      <c r="BG41" s="435"/>
      <c r="BH41" s="435"/>
      <c r="BI41" s="435"/>
      <c r="BJ41" s="435"/>
      <c r="BK41" s="435"/>
      <c r="BL41" s="435"/>
      <c r="BN41" s="617"/>
    </row>
    <row r="42" spans="1:66" s="28" customFormat="1" ht="12" customHeight="1">
      <c r="A42" s="287">
        <v>10800061</v>
      </c>
      <c r="B42" s="288" t="str">
        <f t="shared" si="0"/>
        <v>10800061</v>
      </c>
      <c r="C42" s="444" t="s">
        <v>1200</v>
      </c>
      <c r="D42" s="445" t="s">
        <v>1163</v>
      </c>
      <c r="E42" s="445"/>
      <c r="F42" s="444"/>
      <c r="G42" s="445"/>
      <c r="H42" s="547">
        <v>-117177018.59999999</v>
      </c>
      <c r="I42" s="547">
        <v>-117177018.59999999</v>
      </c>
      <c r="J42" s="547">
        <v>-117177018.59999999</v>
      </c>
      <c r="K42" s="547">
        <v>-128353082.26000001</v>
      </c>
      <c r="L42" s="547">
        <v>-128353082.26000001</v>
      </c>
      <c r="M42" s="547">
        <v>-128353082.26000001</v>
      </c>
      <c r="N42" s="547">
        <v>-131272990.26000001</v>
      </c>
      <c r="O42" s="547">
        <v>-131272990.26000001</v>
      </c>
      <c r="P42" s="547">
        <v>-131272990.26000001</v>
      </c>
      <c r="Q42" s="547">
        <v>-141239432.25999999</v>
      </c>
      <c r="R42" s="547">
        <v>-141239432.25999999</v>
      </c>
      <c r="S42" s="547">
        <v>-141239432.25999999</v>
      </c>
      <c r="T42" s="547">
        <v>-142447434.25999999</v>
      </c>
      <c r="U42" s="547"/>
      <c r="V42" s="547">
        <f t="shared" si="1"/>
        <v>-130563564.83083333</v>
      </c>
      <c r="W42" s="285">
        <v>17</v>
      </c>
      <c r="X42" s="286"/>
      <c r="Y42" s="548">
        <f t="shared" si="25"/>
        <v>0</v>
      </c>
      <c r="Z42" s="549">
        <f t="shared" si="25"/>
        <v>0</v>
      </c>
      <c r="AA42" s="549">
        <f t="shared" si="25"/>
        <v>0</v>
      </c>
      <c r="AB42" s="282">
        <f t="shared" si="3"/>
        <v>-142447434.25999999</v>
      </c>
      <c r="AC42" s="281">
        <f t="shared" si="4"/>
        <v>0</v>
      </c>
      <c r="AD42" s="549">
        <f t="shared" si="5"/>
        <v>-142447434.25999999</v>
      </c>
      <c r="AE42" s="553">
        <f t="shared" si="6"/>
        <v>0</v>
      </c>
      <c r="AF42" s="282">
        <f t="shared" si="7"/>
        <v>0</v>
      </c>
      <c r="AG42" s="283">
        <f t="shared" si="8"/>
        <v>-142447434.25999999</v>
      </c>
      <c r="AH42" s="281">
        <f t="shared" si="9"/>
        <v>0</v>
      </c>
      <c r="AI42" s="551">
        <f t="shared" si="26"/>
        <v>0</v>
      </c>
      <c r="AJ42" s="549">
        <f t="shared" si="26"/>
        <v>0</v>
      </c>
      <c r="AK42" s="549">
        <f t="shared" si="26"/>
        <v>0</v>
      </c>
      <c r="AL42" s="282">
        <f t="shared" si="11"/>
        <v>-130563564.83083333</v>
      </c>
      <c r="AM42" s="281">
        <f t="shared" si="12"/>
        <v>0</v>
      </c>
      <c r="AN42" s="549">
        <f t="shared" si="13"/>
        <v>-130563564.83083333</v>
      </c>
      <c r="AO42" s="549">
        <f t="shared" si="14"/>
        <v>0</v>
      </c>
      <c r="AP42" s="549">
        <f t="shared" si="15"/>
        <v>0</v>
      </c>
      <c r="AQ42" s="283">
        <f t="shared" si="27"/>
        <v>-130563564.83083333</v>
      </c>
      <c r="AR42" s="281">
        <f t="shared" si="17"/>
        <v>0</v>
      </c>
      <c r="AT42" s="446"/>
      <c r="AU42" s="284"/>
      <c r="AV42" s="447" t="str">
        <f t="shared" si="18"/>
        <v>CA</v>
      </c>
      <c r="AW42" s="447" t="str">
        <f t="shared" si="19"/>
        <v>CL</v>
      </c>
      <c r="AX42" s="447" t="str">
        <f t="shared" si="20"/>
        <v>AIC</v>
      </c>
      <c r="AY42" s="447" t="str">
        <f t="shared" si="21"/>
        <v>ERB</v>
      </c>
      <c r="AZ42" s="447" t="str">
        <f t="shared" si="22"/>
        <v>GRB</v>
      </c>
      <c r="BA42" s="447" t="str">
        <f t="shared" si="23"/>
        <v>Non-Op</v>
      </c>
      <c r="BC42" s="445" t="s">
        <v>2104</v>
      </c>
      <c r="BD42" s="552">
        <f t="shared" si="24"/>
        <v>-142447434.25999999</v>
      </c>
      <c r="BF42" s="435"/>
      <c r="BG42" s="435"/>
      <c r="BH42" s="435"/>
      <c r="BI42" s="435"/>
      <c r="BJ42" s="435"/>
      <c r="BK42" s="435"/>
      <c r="BL42" s="435"/>
      <c r="BN42" s="617"/>
    </row>
    <row r="43" spans="1:66" s="28" customFormat="1" ht="12" customHeight="1">
      <c r="A43" s="287">
        <v>10800062</v>
      </c>
      <c r="B43" s="288" t="str">
        <f t="shared" si="0"/>
        <v>10800062</v>
      </c>
      <c r="C43" s="444" t="s">
        <v>1200</v>
      </c>
      <c r="D43" s="445" t="s">
        <v>1164</v>
      </c>
      <c r="E43" s="445"/>
      <c r="F43" s="444"/>
      <c r="G43" s="445"/>
      <c r="H43" s="547">
        <v>-391530170.08999997</v>
      </c>
      <c r="I43" s="547">
        <v>-391530170.08999997</v>
      </c>
      <c r="J43" s="547">
        <v>-391530170.08999997</v>
      </c>
      <c r="K43" s="547">
        <v>-393028713.27999997</v>
      </c>
      <c r="L43" s="547">
        <v>-393028713.27999997</v>
      </c>
      <c r="M43" s="547">
        <v>-393028713.27999997</v>
      </c>
      <c r="N43" s="547">
        <v>-405376049.27999997</v>
      </c>
      <c r="O43" s="547">
        <v>-405376049.27999997</v>
      </c>
      <c r="P43" s="547">
        <v>-405376049.27999997</v>
      </c>
      <c r="Q43" s="547">
        <v>-412107186.27999997</v>
      </c>
      <c r="R43" s="547">
        <v>-412107186.27999997</v>
      </c>
      <c r="S43" s="547">
        <v>-412107186.27999997</v>
      </c>
      <c r="T43" s="547">
        <v>-420681123.27999997</v>
      </c>
      <c r="U43" s="547"/>
      <c r="V43" s="547">
        <f t="shared" si="1"/>
        <v>-401725152.78208321</v>
      </c>
      <c r="W43" s="285"/>
      <c r="X43" s="286">
        <v>5</v>
      </c>
      <c r="Y43" s="548">
        <f t="shared" si="25"/>
        <v>0</v>
      </c>
      <c r="Z43" s="549">
        <f t="shared" si="25"/>
        <v>0</v>
      </c>
      <c r="AA43" s="549">
        <f t="shared" si="25"/>
        <v>0</v>
      </c>
      <c r="AB43" s="282">
        <f t="shared" si="3"/>
        <v>-420681123.27999997</v>
      </c>
      <c r="AC43" s="281">
        <f t="shared" si="4"/>
        <v>0</v>
      </c>
      <c r="AD43" s="549">
        <f t="shared" si="5"/>
        <v>0</v>
      </c>
      <c r="AE43" s="553">
        <f t="shared" si="6"/>
        <v>-420681123.27999997</v>
      </c>
      <c r="AF43" s="282">
        <f t="shared" si="7"/>
        <v>0</v>
      </c>
      <c r="AG43" s="283">
        <f t="shared" si="8"/>
        <v>-420681123.27999997</v>
      </c>
      <c r="AH43" s="281">
        <f t="shared" si="9"/>
        <v>0</v>
      </c>
      <c r="AI43" s="551">
        <f t="shared" si="26"/>
        <v>0</v>
      </c>
      <c r="AJ43" s="549">
        <f t="shared" si="26"/>
        <v>0</v>
      </c>
      <c r="AK43" s="549">
        <f t="shared" si="26"/>
        <v>0</v>
      </c>
      <c r="AL43" s="282">
        <f t="shared" si="11"/>
        <v>-401725152.78208321</v>
      </c>
      <c r="AM43" s="281">
        <f t="shared" si="12"/>
        <v>0</v>
      </c>
      <c r="AN43" s="549">
        <f t="shared" si="13"/>
        <v>0</v>
      </c>
      <c r="AO43" s="549">
        <f t="shared" si="14"/>
        <v>-401725152.78208321</v>
      </c>
      <c r="AP43" s="549">
        <f t="shared" si="15"/>
        <v>0</v>
      </c>
      <c r="AQ43" s="283">
        <f t="shared" si="27"/>
        <v>-401725152.78208321</v>
      </c>
      <c r="AR43" s="281">
        <f t="shared" si="17"/>
        <v>0</v>
      </c>
      <c r="AT43" s="446"/>
      <c r="AU43" s="284"/>
      <c r="AV43" s="447" t="str">
        <f t="shared" si="18"/>
        <v>CA</v>
      </c>
      <c r="AW43" s="447" t="str">
        <f t="shared" si="19"/>
        <v>CL</v>
      </c>
      <c r="AX43" s="447" t="str">
        <f t="shared" si="20"/>
        <v>AIC</v>
      </c>
      <c r="AY43" s="447" t="str">
        <f t="shared" si="21"/>
        <v>ERB</v>
      </c>
      <c r="AZ43" s="447" t="str">
        <f t="shared" si="22"/>
        <v>GRB</v>
      </c>
      <c r="BA43" s="447" t="str">
        <f t="shared" si="23"/>
        <v>Non-Op</v>
      </c>
      <c r="BC43" s="445" t="s">
        <v>2104</v>
      </c>
      <c r="BD43" s="552">
        <f t="shared" si="24"/>
        <v>-420681123.27999997</v>
      </c>
      <c r="BF43" s="435"/>
      <c r="BG43" s="435"/>
      <c r="BH43" s="435"/>
      <c r="BI43" s="435"/>
      <c r="BJ43" s="435"/>
      <c r="BK43" s="435"/>
      <c r="BL43" s="435"/>
      <c r="BN43" s="459"/>
    </row>
    <row r="44" spans="1:66" s="28" customFormat="1" ht="12" customHeight="1">
      <c r="A44" s="287">
        <v>10800071</v>
      </c>
      <c r="B44" s="288" t="str">
        <f t="shared" si="0"/>
        <v>10800071</v>
      </c>
      <c r="C44" s="444" t="s">
        <v>1201</v>
      </c>
      <c r="D44" s="445" t="s">
        <v>1163</v>
      </c>
      <c r="E44" s="445"/>
      <c r="F44" s="444"/>
      <c r="G44" s="445"/>
      <c r="H44" s="547">
        <v>117177018.59999999</v>
      </c>
      <c r="I44" s="547">
        <v>117177018.59999999</v>
      </c>
      <c r="J44" s="547">
        <v>117177018.59999999</v>
      </c>
      <c r="K44" s="547">
        <v>128353082.26000001</v>
      </c>
      <c r="L44" s="547">
        <v>128353082.26000001</v>
      </c>
      <c r="M44" s="547">
        <v>128353082.26000001</v>
      </c>
      <c r="N44" s="547">
        <v>131272990.26000001</v>
      </c>
      <c r="O44" s="547">
        <v>131272990.26000001</v>
      </c>
      <c r="P44" s="547">
        <v>131272990.26000001</v>
      </c>
      <c r="Q44" s="547">
        <v>141239432.25999999</v>
      </c>
      <c r="R44" s="547">
        <v>141239432.25999999</v>
      </c>
      <c r="S44" s="547">
        <v>141239432.25999999</v>
      </c>
      <c r="T44" s="547">
        <v>142447434.25999999</v>
      </c>
      <c r="U44" s="547"/>
      <c r="V44" s="547">
        <f t="shared" si="1"/>
        <v>130563564.83083333</v>
      </c>
      <c r="W44" s="285">
        <v>17</v>
      </c>
      <c r="X44" s="286"/>
      <c r="Y44" s="548">
        <f t="shared" si="25"/>
        <v>0</v>
      </c>
      <c r="Z44" s="549">
        <f t="shared" si="25"/>
        <v>0</v>
      </c>
      <c r="AA44" s="549">
        <f t="shared" si="25"/>
        <v>0</v>
      </c>
      <c r="AB44" s="282">
        <f t="shared" si="3"/>
        <v>142447434.25999999</v>
      </c>
      <c r="AC44" s="281">
        <f t="shared" si="4"/>
        <v>0</v>
      </c>
      <c r="AD44" s="549">
        <f t="shared" si="5"/>
        <v>142447434.25999999</v>
      </c>
      <c r="AE44" s="553">
        <f t="shared" si="6"/>
        <v>0</v>
      </c>
      <c r="AF44" s="282">
        <f t="shared" si="7"/>
        <v>0</v>
      </c>
      <c r="AG44" s="283">
        <f t="shared" si="8"/>
        <v>142447434.25999999</v>
      </c>
      <c r="AH44" s="281">
        <f t="shared" si="9"/>
        <v>0</v>
      </c>
      <c r="AI44" s="551">
        <f t="shared" si="26"/>
        <v>0</v>
      </c>
      <c r="AJ44" s="549">
        <f t="shared" si="26"/>
        <v>0</v>
      </c>
      <c r="AK44" s="549">
        <f t="shared" si="26"/>
        <v>0</v>
      </c>
      <c r="AL44" s="282">
        <f t="shared" si="11"/>
        <v>130563564.83083333</v>
      </c>
      <c r="AM44" s="281">
        <f t="shared" si="12"/>
        <v>0</v>
      </c>
      <c r="AN44" s="549">
        <f t="shared" si="13"/>
        <v>130563564.83083333</v>
      </c>
      <c r="AO44" s="549">
        <f t="shared" si="14"/>
        <v>0</v>
      </c>
      <c r="AP44" s="549">
        <f t="shared" si="15"/>
        <v>0</v>
      </c>
      <c r="AQ44" s="283">
        <f t="shared" si="27"/>
        <v>130563564.83083333</v>
      </c>
      <c r="AR44" s="281">
        <f t="shared" si="17"/>
        <v>0</v>
      </c>
      <c r="AT44" s="446"/>
      <c r="AU44" s="284"/>
      <c r="AV44" s="447" t="str">
        <f t="shared" si="18"/>
        <v>CA</v>
      </c>
      <c r="AW44" s="447" t="str">
        <f t="shared" si="19"/>
        <v>CL</v>
      </c>
      <c r="AX44" s="447" t="str">
        <f t="shared" si="20"/>
        <v>AIC</v>
      </c>
      <c r="AY44" s="447" t="str">
        <f t="shared" si="21"/>
        <v>ERB</v>
      </c>
      <c r="AZ44" s="447" t="str">
        <f t="shared" si="22"/>
        <v>GRB</v>
      </c>
      <c r="BA44" s="447" t="str">
        <f t="shared" si="23"/>
        <v>Non-Op</v>
      </c>
      <c r="BC44" s="445" t="s">
        <v>2104</v>
      </c>
      <c r="BD44" s="552">
        <f t="shared" si="24"/>
        <v>142447434.25999999</v>
      </c>
      <c r="BF44" s="435"/>
      <c r="BG44" s="435"/>
      <c r="BH44" s="435"/>
      <c r="BI44" s="435"/>
      <c r="BJ44" s="435"/>
      <c r="BK44" s="435"/>
      <c r="BL44" s="435"/>
      <c r="BN44" s="459"/>
    </row>
    <row r="45" spans="1:66" s="28" customFormat="1" ht="12" customHeight="1">
      <c r="A45" s="287">
        <v>10800072</v>
      </c>
      <c r="B45" s="288" t="str">
        <f t="shared" si="0"/>
        <v>10800072</v>
      </c>
      <c r="C45" s="444" t="s">
        <v>1201</v>
      </c>
      <c r="D45" s="445" t="s">
        <v>1164</v>
      </c>
      <c r="E45" s="445"/>
      <c r="F45" s="444"/>
      <c r="G45" s="445"/>
      <c r="H45" s="547">
        <v>391530170.08999997</v>
      </c>
      <c r="I45" s="547">
        <v>391530170.08999997</v>
      </c>
      <c r="J45" s="547">
        <v>391530170.08999997</v>
      </c>
      <c r="K45" s="547">
        <v>393028713.27999997</v>
      </c>
      <c r="L45" s="547">
        <v>393028713.27999997</v>
      </c>
      <c r="M45" s="547">
        <v>393028713.27999997</v>
      </c>
      <c r="N45" s="547">
        <v>405376049.27999997</v>
      </c>
      <c r="O45" s="547">
        <v>405376049.27999997</v>
      </c>
      <c r="P45" s="547">
        <v>405376049.27999997</v>
      </c>
      <c r="Q45" s="547">
        <v>412107186.27999997</v>
      </c>
      <c r="R45" s="547">
        <v>412107186.27999997</v>
      </c>
      <c r="S45" s="547">
        <v>412107186.27999997</v>
      </c>
      <c r="T45" s="547">
        <v>420681123.27999997</v>
      </c>
      <c r="U45" s="547"/>
      <c r="V45" s="547">
        <f t="shared" si="1"/>
        <v>401725152.78208321</v>
      </c>
      <c r="W45" s="285"/>
      <c r="X45" s="286">
        <v>5</v>
      </c>
      <c r="Y45" s="548">
        <f t="shared" si="25"/>
        <v>0</v>
      </c>
      <c r="Z45" s="549">
        <f t="shared" si="25"/>
        <v>0</v>
      </c>
      <c r="AA45" s="549">
        <f t="shared" si="25"/>
        <v>0</v>
      </c>
      <c r="AB45" s="282">
        <f t="shared" si="3"/>
        <v>420681123.27999997</v>
      </c>
      <c r="AC45" s="281">
        <f t="shared" si="4"/>
        <v>0</v>
      </c>
      <c r="AD45" s="549">
        <f t="shared" si="5"/>
        <v>0</v>
      </c>
      <c r="AE45" s="553">
        <f t="shared" si="6"/>
        <v>420681123.27999997</v>
      </c>
      <c r="AF45" s="282">
        <f t="shared" si="7"/>
        <v>0</v>
      </c>
      <c r="AG45" s="283">
        <f t="shared" si="8"/>
        <v>420681123.27999997</v>
      </c>
      <c r="AH45" s="281">
        <f t="shared" si="9"/>
        <v>0</v>
      </c>
      <c r="AI45" s="551">
        <f t="shared" si="26"/>
        <v>0</v>
      </c>
      <c r="AJ45" s="549">
        <f t="shared" si="26"/>
        <v>0</v>
      </c>
      <c r="AK45" s="549">
        <f t="shared" si="26"/>
        <v>0</v>
      </c>
      <c r="AL45" s="282">
        <f t="shared" si="11"/>
        <v>401725152.78208321</v>
      </c>
      <c r="AM45" s="281">
        <f t="shared" si="12"/>
        <v>0</v>
      </c>
      <c r="AN45" s="549">
        <f t="shared" si="13"/>
        <v>0</v>
      </c>
      <c r="AO45" s="549">
        <f t="shared" si="14"/>
        <v>401725152.78208321</v>
      </c>
      <c r="AP45" s="549">
        <f t="shared" si="15"/>
        <v>0</v>
      </c>
      <c r="AQ45" s="283">
        <f t="shared" si="27"/>
        <v>401725152.78208321</v>
      </c>
      <c r="AR45" s="281">
        <f t="shared" si="17"/>
        <v>0</v>
      </c>
      <c r="AT45" s="446"/>
      <c r="AU45" s="284"/>
      <c r="AV45" s="447" t="str">
        <f t="shared" si="18"/>
        <v>CA</v>
      </c>
      <c r="AW45" s="447" t="str">
        <f t="shared" si="19"/>
        <v>CL</v>
      </c>
      <c r="AX45" s="447" t="str">
        <f t="shared" si="20"/>
        <v>AIC</v>
      </c>
      <c r="AY45" s="447" t="str">
        <f t="shared" si="21"/>
        <v>ERB</v>
      </c>
      <c r="AZ45" s="447" t="str">
        <f t="shared" si="22"/>
        <v>GRB</v>
      </c>
      <c r="BA45" s="447" t="str">
        <f t="shared" si="23"/>
        <v>Non-Op</v>
      </c>
      <c r="BC45" s="445" t="s">
        <v>2104</v>
      </c>
      <c r="BD45" s="552">
        <f t="shared" si="24"/>
        <v>420681123.27999997</v>
      </c>
      <c r="BF45" s="435"/>
      <c r="BG45" s="435"/>
      <c r="BH45" s="435"/>
      <c r="BI45" s="435"/>
      <c r="BJ45" s="435"/>
      <c r="BK45" s="435"/>
      <c r="BL45" s="435"/>
      <c r="BN45" s="459"/>
    </row>
    <row r="46" spans="1:66" s="28" customFormat="1" ht="12" customHeight="1">
      <c r="A46" s="287">
        <v>10800501</v>
      </c>
      <c r="B46" s="288" t="str">
        <f t="shared" si="0"/>
        <v>10800501</v>
      </c>
      <c r="C46" s="444" t="s">
        <v>102</v>
      </c>
      <c r="D46" s="445" t="s">
        <v>1163</v>
      </c>
      <c r="E46" s="445"/>
      <c r="F46" s="444"/>
      <c r="G46" s="445"/>
      <c r="H46" s="547">
        <v>-4210166898.0700002</v>
      </c>
      <c r="I46" s="547">
        <v>-4228203891.0700002</v>
      </c>
      <c r="J46" s="547">
        <v>-4251501551.0900002</v>
      </c>
      <c r="K46" s="547">
        <v>-4273100176.96</v>
      </c>
      <c r="L46" s="547">
        <v>-4295605327.0100002</v>
      </c>
      <c r="M46" s="547">
        <v>-4319408338.9300003</v>
      </c>
      <c r="N46" s="547">
        <v>-4342432439.0100002</v>
      </c>
      <c r="O46" s="547">
        <v>-4363540806.5200005</v>
      </c>
      <c r="P46" s="547">
        <v>-4385376072.3900003</v>
      </c>
      <c r="Q46" s="547">
        <v>-4404251242.4300003</v>
      </c>
      <c r="R46" s="547">
        <v>-4424662497.2600002</v>
      </c>
      <c r="S46" s="547">
        <v>-4447165384.4700003</v>
      </c>
      <c r="T46" s="547">
        <v>-4461235379.1400003</v>
      </c>
      <c r="U46" s="547"/>
      <c r="V46" s="547">
        <f t="shared" si="1"/>
        <v>-4339245738.8120842</v>
      </c>
      <c r="W46" s="285" t="s">
        <v>212</v>
      </c>
      <c r="X46" s="286"/>
      <c r="Y46" s="548">
        <f t="shared" si="25"/>
        <v>0</v>
      </c>
      <c r="Z46" s="549">
        <f t="shared" si="25"/>
        <v>0</v>
      </c>
      <c r="AA46" s="549">
        <f t="shared" si="25"/>
        <v>0</v>
      </c>
      <c r="AB46" s="282">
        <f t="shared" si="3"/>
        <v>-4461235379.1400003</v>
      </c>
      <c r="AC46" s="281">
        <f t="shared" si="4"/>
        <v>0</v>
      </c>
      <c r="AD46" s="549">
        <f t="shared" si="5"/>
        <v>-4461235379.1400003</v>
      </c>
      <c r="AE46" s="553">
        <f t="shared" si="6"/>
        <v>0</v>
      </c>
      <c r="AF46" s="282">
        <f t="shared" si="7"/>
        <v>0</v>
      </c>
      <c r="AG46" s="283">
        <f t="shared" si="8"/>
        <v>-4461235379.1400003</v>
      </c>
      <c r="AH46" s="281">
        <f t="shared" si="9"/>
        <v>0</v>
      </c>
      <c r="AI46" s="551">
        <f t="shared" si="26"/>
        <v>0</v>
      </c>
      <c r="AJ46" s="549">
        <f t="shared" si="26"/>
        <v>0</v>
      </c>
      <c r="AK46" s="549">
        <f t="shared" si="26"/>
        <v>0</v>
      </c>
      <c r="AL46" s="282">
        <f t="shared" si="11"/>
        <v>-4339245738.8120842</v>
      </c>
      <c r="AM46" s="281">
        <f t="shared" si="12"/>
        <v>0</v>
      </c>
      <c r="AN46" s="549">
        <f t="shared" si="13"/>
        <v>-4339245738.8120842</v>
      </c>
      <c r="AO46" s="549">
        <f t="shared" si="14"/>
        <v>0</v>
      </c>
      <c r="AP46" s="549">
        <f t="shared" si="15"/>
        <v>0</v>
      </c>
      <c r="AQ46" s="283">
        <f t="shared" si="27"/>
        <v>-4339245738.8120842</v>
      </c>
      <c r="AR46" s="281">
        <f t="shared" si="17"/>
        <v>0</v>
      </c>
      <c r="AT46" s="446"/>
      <c r="AU46" s="284"/>
      <c r="AV46" s="447" t="str">
        <f t="shared" si="18"/>
        <v>CA</v>
      </c>
      <c r="AW46" s="447" t="str">
        <f t="shared" si="19"/>
        <v>CL</v>
      </c>
      <c r="AX46" s="447" t="str">
        <f t="shared" si="20"/>
        <v>AIC</v>
      </c>
      <c r="AY46" s="447" t="str">
        <f t="shared" si="21"/>
        <v>ERB</v>
      </c>
      <c r="AZ46" s="447" t="str">
        <f t="shared" si="22"/>
        <v>GRB</v>
      </c>
      <c r="BA46" s="447" t="str">
        <f t="shared" si="23"/>
        <v>Non-Op</v>
      </c>
      <c r="BC46" s="445" t="s">
        <v>762</v>
      </c>
      <c r="BD46" s="552">
        <f t="shared" si="24"/>
        <v>-4461235379.1400003</v>
      </c>
      <c r="BF46" s="435"/>
      <c r="BG46" s="435"/>
      <c r="BH46" s="435"/>
      <c r="BI46" s="435"/>
      <c r="BJ46" s="435"/>
      <c r="BK46" s="435"/>
      <c r="BL46" s="435"/>
      <c r="BN46" s="617"/>
    </row>
    <row r="47" spans="1:66" s="28" customFormat="1" ht="12" customHeight="1">
      <c r="A47" s="287">
        <v>10800502</v>
      </c>
      <c r="B47" s="288" t="str">
        <f t="shared" si="0"/>
        <v>10800502</v>
      </c>
      <c r="C47" s="444" t="s">
        <v>1202</v>
      </c>
      <c r="D47" s="445" t="s">
        <v>1164</v>
      </c>
      <c r="E47" s="445"/>
      <c r="F47" s="444"/>
      <c r="G47" s="445"/>
      <c r="H47" s="547">
        <v>-1698391654.3</v>
      </c>
      <c r="I47" s="547">
        <v>-1707234328.29</v>
      </c>
      <c r="J47" s="547">
        <v>-1716565059.75</v>
      </c>
      <c r="K47" s="547">
        <v>-1724082863.53</v>
      </c>
      <c r="L47" s="547">
        <v>-1733289704.5699999</v>
      </c>
      <c r="M47" s="547">
        <v>-1742099880.8599999</v>
      </c>
      <c r="N47" s="547">
        <v>-1750932948.3399999</v>
      </c>
      <c r="O47" s="547">
        <v>-1760149890.3699999</v>
      </c>
      <c r="P47" s="547">
        <v>-1768819159.1900001</v>
      </c>
      <c r="Q47" s="547">
        <v>-1777837803.3599999</v>
      </c>
      <c r="R47" s="547">
        <v>-1787559766.7</v>
      </c>
      <c r="S47" s="547">
        <v>-1796999370.45</v>
      </c>
      <c r="T47" s="547">
        <v>-1806010716.3900001</v>
      </c>
      <c r="U47" s="547"/>
      <c r="V47" s="547">
        <f t="shared" si="1"/>
        <v>-1751480996.7295835</v>
      </c>
      <c r="W47" s="285"/>
      <c r="X47" s="286" t="s">
        <v>214</v>
      </c>
      <c r="Y47" s="548">
        <f t="shared" si="25"/>
        <v>0</v>
      </c>
      <c r="Z47" s="549">
        <f t="shared" si="25"/>
        <v>0</v>
      </c>
      <c r="AA47" s="549">
        <f t="shared" si="25"/>
        <v>0</v>
      </c>
      <c r="AB47" s="282">
        <f t="shared" si="3"/>
        <v>-1806010716.3900001</v>
      </c>
      <c r="AC47" s="281">
        <f t="shared" si="4"/>
        <v>0</v>
      </c>
      <c r="AD47" s="549">
        <f t="shared" si="5"/>
        <v>0</v>
      </c>
      <c r="AE47" s="553">
        <f t="shared" si="6"/>
        <v>-1806010716.3900001</v>
      </c>
      <c r="AF47" s="282">
        <f t="shared" si="7"/>
        <v>0</v>
      </c>
      <c r="AG47" s="283">
        <f t="shared" si="8"/>
        <v>-1806010716.3900001</v>
      </c>
      <c r="AH47" s="281">
        <f t="shared" si="9"/>
        <v>0</v>
      </c>
      <c r="AI47" s="551">
        <f t="shared" si="26"/>
        <v>0</v>
      </c>
      <c r="AJ47" s="549">
        <f t="shared" si="26"/>
        <v>0</v>
      </c>
      <c r="AK47" s="549">
        <f t="shared" si="26"/>
        <v>0</v>
      </c>
      <c r="AL47" s="282">
        <f t="shared" si="11"/>
        <v>-1751480996.7295835</v>
      </c>
      <c r="AM47" s="281">
        <f t="shared" si="12"/>
        <v>0</v>
      </c>
      <c r="AN47" s="549">
        <f t="shared" si="13"/>
        <v>0</v>
      </c>
      <c r="AO47" s="549">
        <f t="shared" si="14"/>
        <v>-1751480996.7295835</v>
      </c>
      <c r="AP47" s="549">
        <f t="shared" si="15"/>
        <v>0</v>
      </c>
      <c r="AQ47" s="283">
        <f t="shared" si="27"/>
        <v>-1751480996.7295835</v>
      </c>
      <c r="AR47" s="281">
        <f t="shared" si="17"/>
        <v>0</v>
      </c>
      <c r="AT47" s="446"/>
      <c r="AU47" s="284"/>
      <c r="AV47" s="447" t="str">
        <f t="shared" si="18"/>
        <v>CA</v>
      </c>
      <c r="AW47" s="447" t="str">
        <f t="shared" si="19"/>
        <v>CL</v>
      </c>
      <c r="AX47" s="447" t="str">
        <f t="shared" si="20"/>
        <v>AIC</v>
      </c>
      <c r="AY47" s="447" t="str">
        <f t="shared" si="21"/>
        <v>ERB</v>
      </c>
      <c r="AZ47" s="447" t="str">
        <f t="shared" si="22"/>
        <v>GRB</v>
      </c>
      <c r="BA47" s="447" t="str">
        <f t="shared" si="23"/>
        <v>Non-Op</v>
      </c>
      <c r="BC47" s="445" t="s">
        <v>762</v>
      </c>
      <c r="BD47" s="552">
        <f t="shared" si="24"/>
        <v>-1806010716.3900001</v>
      </c>
      <c r="BF47" s="435"/>
      <c r="BG47" s="435"/>
      <c r="BH47" s="435"/>
      <c r="BI47" s="435"/>
      <c r="BJ47" s="435"/>
      <c r="BK47" s="435"/>
      <c r="BL47" s="435"/>
      <c r="BN47" s="617"/>
    </row>
    <row r="48" spans="1:66" s="28" customFormat="1" ht="12" customHeight="1">
      <c r="A48" s="287">
        <v>10800503</v>
      </c>
      <c r="B48" s="288" t="str">
        <f t="shared" si="0"/>
        <v>10800503</v>
      </c>
      <c r="C48" s="444" t="s">
        <v>1203</v>
      </c>
      <c r="D48" s="445" t="s">
        <v>2087</v>
      </c>
      <c r="E48" s="445"/>
      <c r="F48" s="444"/>
      <c r="G48" s="445"/>
      <c r="H48" s="547">
        <v>-147876712</v>
      </c>
      <c r="I48" s="547">
        <v>-140158127.24000001</v>
      </c>
      <c r="J48" s="547">
        <v>-142447372.69999999</v>
      </c>
      <c r="K48" s="547">
        <v>-138993260.52000001</v>
      </c>
      <c r="L48" s="547">
        <v>-141219913.65000001</v>
      </c>
      <c r="M48" s="547">
        <v>-143442864.68000001</v>
      </c>
      <c r="N48" s="547">
        <v>-145675462.06999999</v>
      </c>
      <c r="O48" s="547">
        <v>-147902611.00999999</v>
      </c>
      <c r="P48" s="547">
        <v>-150223410.16999999</v>
      </c>
      <c r="Q48" s="547">
        <v>-152424479.91999999</v>
      </c>
      <c r="R48" s="547">
        <v>-154521632.38</v>
      </c>
      <c r="S48" s="547">
        <v>-156709276.66</v>
      </c>
      <c r="T48" s="547">
        <v>-155644358.47999999</v>
      </c>
      <c r="U48" s="547"/>
      <c r="V48" s="547">
        <f t="shared" si="1"/>
        <v>-147123245.52000001</v>
      </c>
      <c r="W48" s="285">
        <v>18</v>
      </c>
      <c r="X48" s="286" t="s">
        <v>1204</v>
      </c>
      <c r="Y48" s="548">
        <f t="shared" si="25"/>
        <v>0</v>
      </c>
      <c r="Z48" s="549">
        <f t="shared" si="25"/>
        <v>0</v>
      </c>
      <c r="AA48" s="549">
        <f t="shared" si="25"/>
        <v>0</v>
      </c>
      <c r="AB48" s="282">
        <f t="shared" si="3"/>
        <v>-155644358.47999999</v>
      </c>
      <c r="AC48" s="281">
        <f t="shared" si="4"/>
        <v>0</v>
      </c>
      <c r="AD48" s="549">
        <f t="shared" si="5"/>
        <v>-103114387.49299999</v>
      </c>
      <c r="AE48" s="553">
        <f t="shared" si="6"/>
        <v>-52529970.987000003</v>
      </c>
      <c r="AF48" s="282">
        <f t="shared" si="7"/>
        <v>0</v>
      </c>
      <c r="AG48" s="283">
        <f t="shared" si="8"/>
        <v>-155644358.47999999</v>
      </c>
      <c r="AH48" s="281">
        <f t="shared" si="9"/>
        <v>0</v>
      </c>
      <c r="AI48" s="551">
        <f t="shared" si="26"/>
        <v>0</v>
      </c>
      <c r="AJ48" s="549">
        <f t="shared" si="26"/>
        <v>0</v>
      </c>
      <c r="AK48" s="549">
        <f t="shared" si="26"/>
        <v>0</v>
      </c>
      <c r="AL48" s="282">
        <f t="shared" si="11"/>
        <v>-147123245.52000001</v>
      </c>
      <c r="AM48" s="281">
        <f t="shared" si="12"/>
        <v>0</v>
      </c>
      <c r="AN48" s="549">
        <f t="shared" si="13"/>
        <v>-97469150.157000005</v>
      </c>
      <c r="AO48" s="549">
        <f t="shared" si="14"/>
        <v>-49654095.363000005</v>
      </c>
      <c r="AP48" s="549">
        <f t="shared" si="15"/>
        <v>0</v>
      </c>
      <c r="AQ48" s="283">
        <f t="shared" si="27"/>
        <v>-147123245.52000001</v>
      </c>
      <c r="AR48" s="281">
        <f t="shared" si="17"/>
        <v>0</v>
      </c>
      <c r="AT48" s="446"/>
      <c r="AU48" s="284"/>
      <c r="AV48" s="447" t="str">
        <f t="shared" si="18"/>
        <v>CA</v>
      </c>
      <c r="AW48" s="447" t="str">
        <f t="shared" si="19"/>
        <v>CL</v>
      </c>
      <c r="AX48" s="447" t="str">
        <f t="shared" si="20"/>
        <v>AIC</v>
      </c>
      <c r="AY48" s="447" t="str">
        <f t="shared" si="21"/>
        <v>ERB</v>
      </c>
      <c r="AZ48" s="447" t="str">
        <f t="shared" si="22"/>
        <v>GRB</v>
      </c>
      <c r="BA48" s="447" t="str">
        <f t="shared" si="23"/>
        <v>Non-Op</v>
      </c>
      <c r="BC48" s="445" t="s">
        <v>762</v>
      </c>
      <c r="BD48" s="552">
        <f t="shared" si="24"/>
        <v>-155644358.47999999</v>
      </c>
      <c r="BF48" s="435"/>
      <c r="BG48" s="435"/>
      <c r="BH48" s="435"/>
      <c r="BI48" s="435"/>
      <c r="BJ48" s="435"/>
      <c r="BK48" s="435"/>
      <c r="BL48" s="435"/>
      <c r="BN48" s="617"/>
    </row>
    <row r="49" spans="1:66" s="28" customFormat="1" ht="12" customHeight="1">
      <c r="A49" s="287">
        <v>10800541</v>
      </c>
      <c r="B49" s="288" t="str">
        <f t="shared" si="0"/>
        <v>10800541</v>
      </c>
      <c r="C49" s="444" t="s">
        <v>283</v>
      </c>
      <c r="D49" s="445" t="s">
        <v>1163</v>
      </c>
      <c r="E49" s="445"/>
      <c r="F49" s="444"/>
      <c r="G49" s="445"/>
      <c r="H49" s="547">
        <v>22916181.890000001</v>
      </c>
      <c r="I49" s="547">
        <v>20189312.969999999</v>
      </c>
      <c r="J49" s="547">
        <v>21025043.68</v>
      </c>
      <c r="K49" s="547">
        <v>22102445.59</v>
      </c>
      <c r="L49" s="547">
        <v>24190843.609999999</v>
      </c>
      <c r="M49" s="547">
        <v>25373428.960000001</v>
      </c>
      <c r="N49" s="547">
        <v>26593382.690000001</v>
      </c>
      <c r="O49" s="547">
        <v>28017130.539999999</v>
      </c>
      <c r="P49" s="547">
        <v>28598742.960000001</v>
      </c>
      <c r="Q49" s="547">
        <v>27784498.32</v>
      </c>
      <c r="R49" s="547">
        <v>28768946.149999999</v>
      </c>
      <c r="S49" s="547">
        <v>33573858.609999999</v>
      </c>
      <c r="T49" s="547">
        <v>32266165.079999998</v>
      </c>
      <c r="U49" s="547"/>
      <c r="V49" s="547">
        <f t="shared" si="1"/>
        <v>26150733.963750001</v>
      </c>
      <c r="W49" s="285" t="s">
        <v>212</v>
      </c>
      <c r="X49" s="286"/>
      <c r="Y49" s="548">
        <f t="shared" ref="Y49:AA68" si="28">IF($D49=Y$5,$T49,0)</f>
        <v>0</v>
      </c>
      <c r="Z49" s="549">
        <f t="shared" si="28"/>
        <v>0</v>
      </c>
      <c r="AA49" s="549">
        <f t="shared" si="28"/>
        <v>0</v>
      </c>
      <c r="AB49" s="282">
        <f t="shared" si="3"/>
        <v>32266165.079999998</v>
      </c>
      <c r="AC49" s="281">
        <f t="shared" si="4"/>
        <v>0</v>
      </c>
      <c r="AD49" s="549">
        <f t="shared" si="5"/>
        <v>32266165.079999998</v>
      </c>
      <c r="AE49" s="553">
        <f t="shared" si="6"/>
        <v>0</v>
      </c>
      <c r="AF49" s="282">
        <f t="shared" si="7"/>
        <v>0</v>
      </c>
      <c r="AG49" s="283">
        <f t="shared" si="8"/>
        <v>32266165.079999998</v>
      </c>
      <c r="AH49" s="281">
        <f t="shared" si="9"/>
        <v>0</v>
      </c>
      <c r="AI49" s="551">
        <f t="shared" ref="AI49:AK68" si="29">IF($D49=AI$5,$V49,0)</f>
        <v>0</v>
      </c>
      <c r="AJ49" s="549">
        <f t="shared" si="29"/>
        <v>0</v>
      </c>
      <c r="AK49" s="549">
        <f t="shared" si="29"/>
        <v>0</v>
      </c>
      <c r="AL49" s="282">
        <f t="shared" si="11"/>
        <v>26150733.963750001</v>
      </c>
      <c r="AM49" s="281">
        <f t="shared" si="12"/>
        <v>0</v>
      </c>
      <c r="AN49" s="549">
        <f t="shared" si="13"/>
        <v>26150733.963750001</v>
      </c>
      <c r="AO49" s="549">
        <f t="shared" si="14"/>
        <v>0</v>
      </c>
      <c r="AP49" s="549">
        <f t="shared" si="15"/>
        <v>0</v>
      </c>
      <c r="AQ49" s="283">
        <f t="shared" si="27"/>
        <v>26150733.963750001</v>
      </c>
      <c r="AR49" s="281">
        <f t="shared" si="17"/>
        <v>0</v>
      </c>
      <c r="AT49" s="446"/>
      <c r="AU49" s="284"/>
      <c r="AV49" s="447" t="str">
        <f t="shared" si="18"/>
        <v>CA</v>
      </c>
      <c r="AW49" s="447" t="str">
        <f t="shared" si="19"/>
        <v>CL</v>
      </c>
      <c r="AX49" s="447" t="str">
        <f t="shared" si="20"/>
        <v>AIC</v>
      </c>
      <c r="AY49" s="447" t="str">
        <f t="shared" si="21"/>
        <v>ERB</v>
      </c>
      <c r="AZ49" s="447" t="str">
        <f t="shared" si="22"/>
        <v>GRB</v>
      </c>
      <c r="BA49" s="447" t="str">
        <f t="shared" si="23"/>
        <v>Non-Op</v>
      </c>
      <c r="BC49" s="445" t="s">
        <v>762</v>
      </c>
      <c r="BD49" s="552">
        <f t="shared" si="24"/>
        <v>32266165.079999998</v>
      </c>
      <c r="BF49" s="435"/>
      <c r="BG49" s="435"/>
      <c r="BH49" s="435"/>
      <c r="BI49" s="435"/>
      <c r="BJ49" s="435"/>
      <c r="BK49" s="435"/>
      <c r="BL49" s="435"/>
      <c r="BN49" s="617"/>
    </row>
    <row r="50" spans="1:66" s="28" customFormat="1" ht="12" customHeight="1">
      <c r="A50" s="287">
        <v>10800543</v>
      </c>
      <c r="B50" s="288" t="str">
        <f t="shared" si="0"/>
        <v>10800543</v>
      </c>
      <c r="C50" s="444" t="s">
        <v>1205</v>
      </c>
      <c r="D50" s="445" t="s">
        <v>2087</v>
      </c>
      <c r="E50" s="445"/>
      <c r="F50" s="444"/>
      <c r="G50" s="445"/>
      <c r="H50" s="547">
        <v>2085794.6</v>
      </c>
      <c r="I50" s="547">
        <v>2026664.46</v>
      </c>
      <c r="J50" s="547">
        <v>1961852.19</v>
      </c>
      <c r="K50" s="547">
        <v>2285522.29</v>
      </c>
      <c r="L50" s="547">
        <v>2212095.16</v>
      </c>
      <c r="M50" s="547">
        <v>2177596.29</v>
      </c>
      <c r="N50" s="547">
        <v>429867.41</v>
      </c>
      <c r="O50" s="547">
        <v>431931.13</v>
      </c>
      <c r="P50" s="547">
        <v>317799.59999999998</v>
      </c>
      <c r="Q50" s="547">
        <v>298857.18</v>
      </c>
      <c r="R50" s="547">
        <v>263748.88</v>
      </c>
      <c r="S50" s="547">
        <v>574633.68999999994</v>
      </c>
      <c r="T50" s="547">
        <v>499775.08</v>
      </c>
      <c r="U50" s="547"/>
      <c r="V50" s="547">
        <f t="shared" si="1"/>
        <v>1189446.0933333335</v>
      </c>
      <c r="W50" s="285">
        <v>18</v>
      </c>
      <c r="X50" s="286" t="s">
        <v>1204</v>
      </c>
      <c r="Y50" s="548">
        <f t="shared" si="28"/>
        <v>0</v>
      </c>
      <c r="Z50" s="549">
        <f t="shared" si="28"/>
        <v>0</v>
      </c>
      <c r="AA50" s="549">
        <f t="shared" si="28"/>
        <v>0</v>
      </c>
      <c r="AB50" s="282">
        <f t="shared" si="3"/>
        <v>499775.08</v>
      </c>
      <c r="AC50" s="281">
        <f t="shared" si="4"/>
        <v>0</v>
      </c>
      <c r="AD50" s="549">
        <f t="shared" si="5"/>
        <v>331100.99050000001</v>
      </c>
      <c r="AE50" s="553">
        <f t="shared" si="6"/>
        <v>168674.08950000003</v>
      </c>
      <c r="AF50" s="282">
        <f t="shared" si="7"/>
        <v>0</v>
      </c>
      <c r="AG50" s="283">
        <f t="shared" si="8"/>
        <v>499775.08000000007</v>
      </c>
      <c r="AH50" s="281">
        <f t="shared" si="9"/>
        <v>0</v>
      </c>
      <c r="AI50" s="551">
        <f t="shared" si="29"/>
        <v>0</v>
      </c>
      <c r="AJ50" s="549">
        <f t="shared" si="29"/>
        <v>0</v>
      </c>
      <c r="AK50" s="549">
        <f t="shared" si="29"/>
        <v>0</v>
      </c>
      <c r="AL50" s="282">
        <f t="shared" si="11"/>
        <v>1189446.0933333335</v>
      </c>
      <c r="AM50" s="281">
        <f t="shared" si="12"/>
        <v>0</v>
      </c>
      <c r="AN50" s="549">
        <f t="shared" si="13"/>
        <v>788008.03683333343</v>
      </c>
      <c r="AO50" s="549">
        <f t="shared" si="14"/>
        <v>401438.05650000006</v>
      </c>
      <c r="AP50" s="549">
        <f t="shared" si="15"/>
        <v>0</v>
      </c>
      <c r="AQ50" s="283">
        <f t="shared" si="27"/>
        <v>1189446.0933333335</v>
      </c>
      <c r="AR50" s="281">
        <f t="shared" si="17"/>
        <v>0</v>
      </c>
      <c r="AT50" s="446"/>
      <c r="AU50" s="284"/>
      <c r="AV50" s="447" t="str">
        <f t="shared" si="18"/>
        <v>CA</v>
      </c>
      <c r="AW50" s="447" t="str">
        <f t="shared" si="19"/>
        <v>CL</v>
      </c>
      <c r="AX50" s="447" t="str">
        <f t="shared" si="20"/>
        <v>AIC</v>
      </c>
      <c r="AY50" s="447" t="str">
        <f t="shared" si="21"/>
        <v>ERB</v>
      </c>
      <c r="AZ50" s="447" t="str">
        <f t="shared" si="22"/>
        <v>GRB</v>
      </c>
      <c r="BA50" s="447" t="str">
        <f t="shared" si="23"/>
        <v>Non-Op</v>
      </c>
      <c r="BC50" s="445" t="s">
        <v>762</v>
      </c>
      <c r="BD50" s="552">
        <f t="shared" si="24"/>
        <v>499775.08</v>
      </c>
      <c r="BF50" s="435"/>
      <c r="BG50" s="435"/>
      <c r="BH50" s="435"/>
      <c r="BI50" s="435"/>
      <c r="BJ50" s="435"/>
      <c r="BK50" s="435"/>
      <c r="BL50" s="435"/>
      <c r="BN50" s="617"/>
    </row>
    <row r="51" spans="1:66" s="28" customFormat="1" ht="12" customHeight="1">
      <c r="A51" s="287">
        <v>10800552</v>
      </c>
      <c r="B51" s="288" t="str">
        <f t="shared" si="0"/>
        <v>10800552</v>
      </c>
      <c r="C51" s="444" t="s">
        <v>286</v>
      </c>
      <c r="D51" s="445" t="s">
        <v>1164</v>
      </c>
      <c r="E51" s="445"/>
      <c r="F51" s="444"/>
      <c r="G51" s="445"/>
      <c r="H51" s="547">
        <v>3143075.08</v>
      </c>
      <c r="I51" s="547">
        <v>3070956.46</v>
      </c>
      <c r="J51" s="547">
        <v>3388921.97</v>
      </c>
      <c r="K51" s="547">
        <v>3761188.51</v>
      </c>
      <c r="L51" s="547">
        <v>10045676.57</v>
      </c>
      <c r="M51" s="547">
        <v>10134791.41</v>
      </c>
      <c r="N51" s="547">
        <v>10111472.77</v>
      </c>
      <c r="O51" s="547">
        <v>10425260.529999999</v>
      </c>
      <c r="P51" s="547">
        <v>10744764.08</v>
      </c>
      <c r="Q51" s="547">
        <v>10778097.529999999</v>
      </c>
      <c r="R51" s="547">
        <v>11334711.91</v>
      </c>
      <c r="S51" s="547">
        <v>11721645.33</v>
      </c>
      <c r="T51" s="547">
        <v>11829849.73</v>
      </c>
      <c r="U51" s="547"/>
      <c r="V51" s="547">
        <f t="shared" si="1"/>
        <v>8583662.4562499989</v>
      </c>
      <c r="W51" s="285"/>
      <c r="X51" s="286">
        <v>5</v>
      </c>
      <c r="Y51" s="548">
        <f t="shared" si="28"/>
        <v>0</v>
      </c>
      <c r="Z51" s="549">
        <f t="shared" si="28"/>
        <v>0</v>
      </c>
      <c r="AA51" s="549">
        <f t="shared" si="28"/>
        <v>0</v>
      </c>
      <c r="AB51" s="282">
        <f t="shared" si="3"/>
        <v>11829849.73</v>
      </c>
      <c r="AC51" s="281">
        <f t="shared" si="4"/>
        <v>0</v>
      </c>
      <c r="AD51" s="549">
        <f t="shared" si="5"/>
        <v>0</v>
      </c>
      <c r="AE51" s="553">
        <f t="shared" si="6"/>
        <v>11829849.73</v>
      </c>
      <c r="AF51" s="282">
        <f t="shared" si="7"/>
        <v>0</v>
      </c>
      <c r="AG51" s="283">
        <f t="shared" si="8"/>
        <v>11829849.73</v>
      </c>
      <c r="AH51" s="281">
        <f t="shared" si="9"/>
        <v>0</v>
      </c>
      <c r="AI51" s="551">
        <f t="shared" si="29"/>
        <v>0</v>
      </c>
      <c r="AJ51" s="549">
        <f t="shared" si="29"/>
        <v>0</v>
      </c>
      <c r="AK51" s="549">
        <f t="shared" si="29"/>
        <v>0</v>
      </c>
      <c r="AL51" s="282">
        <f t="shared" si="11"/>
        <v>8583662.4562499989</v>
      </c>
      <c r="AM51" s="281">
        <f t="shared" si="12"/>
        <v>0</v>
      </c>
      <c r="AN51" s="549">
        <f t="shared" si="13"/>
        <v>0</v>
      </c>
      <c r="AO51" s="549">
        <f t="shared" si="14"/>
        <v>8583662.4562499989</v>
      </c>
      <c r="AP51" s="549">
        <f t="shared" si="15"/>
        <v>0</v>
      </c>
      <c r="AQ51" s="283">
        <f t="shared" si="27"/>
        <v>8583662.4562499989</v>
      </c>
      <c r="AR51" s="281">
        <f t="shared" si="17"/>
        <v>0</v>
      </c>
      <c r="AT51" s="446"/>
      <c r="AU51" s="284"/>
      <c r="AV51" s="447" t="str">
        <f t="shared" si="18"/>
        <v>CA</v>
      </c>
      <c r="AW51" s="447" t="str">
        <f t="shared" si="19"/>
        <v>CL</v>
      </c>
      <c r="AX51" s="447" t="str">
        <f t="shared" si="20"/>
        <v>AIC</v>
      </c>
      <c r="AY51" s="447" t="str">
        <f t="shared" si="21"/>
        <v>ERB</v>
      </c>
      <c r="AZ51" s="447" t="str">
        <f t="shared" si="22"/>
        <v>GRB</v>
      </c>
      <c r="BA51" s="447" t="str">
        <f t="shared" si="23"/>
        <v>Non-Op</v>
      </c>
      <c r="BC51" s="445" t="s">
        <v>762</v>
      </c>
      <c r="BD51" s="552">
        <f t="shared" si="24"/>
        <v>11829849.73</v>
      </c>
      <c r="BF51" s="435"/>
      <c r="BG51" s="435"/>
      <c r="BH51" s="435"/>
      <c r="BI51" s="435"/>
      <c r="BJ51" s="435"/>
      <c r="BK51" s="435"/>
      <c r="BL51" s="435"/>
      <c r="BN51" s="617"/>
    </row>
    <row r="52" spans="1:66" s="28" customFormat="1" ht="12" customHeight="1">
      <c r="A52" s="287">
        <v>10800601</v>
      </c>
      <c r="B52" s="288" t="str">
        <f t="shared" si="0"/>
        <v>10800601</v>
      </c>
      <c r="C52" s="444" t="s">
        <v>621</v>
      </c>
      <c r="D52" s="445" t="s">
        <v>1163</v>
      </c>
      <c r="E52" s="445"/>
      <c r="F52" s="444"/>
      <c r="G52" s="445"/>
      <c r="H52" s="547">
        <v>-2656188.59</v>
      </c>
      <c r="I52" s="547">
        <v>0</v>
      </c>
      <c r="J52" s="547">
        <v>0</v>
      </c>
      <c r="K52" s="547">
        <v>-292982.06</v>
      </c>
      <c r="L52" s="547">
        <v>0</v>
      </c>
      <c r="M52" s="547">
        <v>0</v>
      </c>
      <c r="N52" s="547">
        <v>-831986.09</v>
      </c>
      <c r="O52" s="547">
        <v>0</v>
      </c>
      <c r="P52" s="547">
        <v>0</v>
      </c>
      <c r="Q52" s="547">
        <v>-864941.05</v>
      </c>
      <c r="R52" s="547">
        <v>0</v>
      </c>
      <c r="S52" s="547">
        <v>0</v>
      </c>
      <c r="T52" s="547">
        <v>0</v>
      </c>
      <c r="U52" s="547"/>
      <c r="V52" s="547">
        <f t="shared" si="1"/>
        <v>-276500.29125000001</v>
      </c>
      <c r="W52" s="285" t="s">
        <v>212</v>
      </c>
      <c r="X52" s="286"/>
      <c r="Y52" s="548">
        <f t="shared" si="28"/>
        <v>0</v>
      </c>
      <c r="Z52" s="549">
        <f t="shared" si="28"/>
        <v>0</v>
      </c>
      <c r="AA52" s="549">
        <f t="shared" si="28"/>
        <v>0</v>
      </c>
      <c r="AB52" s="282">
        <f t="shared" si="3"/>
        <v>0</v>
      </c>
      <c r="AC52" s="281">
        <f t="shared" si="4"/>
        <v>0</v>
      </c>
      <c r="AD52" s="549">
        <f t="shared" si="5"/>
        <v>0</v>
      </c>
      <c r="AE52" s="553">
        <f t="shared" si="6"/>
        <v>0</v>
      </c>
      <c r="AF52" s="282">
        <f t="shared" si="7"/>
        <v>0</v>
      </c>
      <c r="AG52" s="283">
        <f t="shared" si="8"/>
        <v>0</v>
      </c>
      <c r="AH52" s="281">
        <f t="shared" si="9"/>
        <v>0</v>
      </c>
      <c r="AI52" s="551">
        <f t="shared" si="29"/>
        <v>0</v>
      </c>
      <c r="AJ52" s="549">
        <f t="shared" si="29"/>
        <v>0</v>
      </c>
      <c r="AK52" s="549">
        <f t="shared" si="29"/>
        <v>0</v>
      </c>
      <c r="AL52" s="282">
        <f t="shared" si="11"/>
        <v>-276500.29125000001</v>
      </c>
      <c r="AM52" s="281">
        <f t="shared" si="12"/>
        <v>0</v>
      </c>
      <c r="AN52" s="549">
        <f t="shared" si="13"/>
        <v>-276500.29125000001</v>
      </c>
      <c r="AO52" s="549">
        <f t="shared" si="14"/>
        <v>0</v>
      </c>
      <c r="AP52" s="549">
        <f t="shared" si="15"/>
        <v>0</v>
      </c>
      <c r="AQ52" s="283">
        <f t="shared" si="27"/>
        <v>-276500.29125000001</v>
      </c>
      <c r="AR52" s="281">
        <f t="shared" si="17"/>
        <v>0</v>
      </c>
      <c r="AT52" s="446"/>
      <c r="AU52" s="284"/>
      <c r="AV52" s="447" t="str">
        <f t="shared" si="18"/>
        <v>CA</v>
      </c>
      <c r="AW52" s="447" t="str">
        <f t="shared" si="19"/>
        <v>CL</v>
      </c>
      <c r="AX52" s="447" t="str">
        <f t="shared" si="20"/>
        <v>AIC</v>
      </c>
      <c r="AY52" s="447" t="str">
        <f t="shared" si="21"/>
        <v>ERB</v>
      </c>
      <c r="AZ52" s="447" t="str">
        <f t="shared" si="22"/>
        <v>GRB</v>
      </c>
      <c r="BA52" s="447" t="str">
        <f t="shared" si="23"/>
        <v>Non-Op</v>
      </c>
      <c r="BC52" s="445" t="s">
        <v>762</v>
      </c>
      <c r="BD52" s="552">
        <f t="shared" si="24"/>
        <v>0</v>
      </c>
      <c r="BF52" s="435"/>
      <c r="BG52" s="435"/>
      <c r="BH52" s="435"/>
      <c r="BI52" s="435"/>
      <c r="BJ52" s="435"/>
      <c r="BK52" s="435"/>
      <c r="BL52" s="435"/>
      <c r="BN52" s="617"/>
    </row>
    <row r="53" spans="1:66" s="28" customFormat="1" ht="12" customHeight="1">
      <c r="A53" s="287">
        <v>10800602</v>
      </c>
      <c r="B53" s="288" t="str">
        <f t="shared" si="0"/>
        <v>10800602</v>
      </c>
      <c r="C53" s="444" t="s">
        <v>623</v>
      </c>
      <c r="D53" s="445" t="s">
        <v>1164</v>
      </c>
      <c r="E53" s="445"/>
      <c r="F53" s="444"/>
      <c r="G53" s="445"/>
      <c r="H53" s="547">
        <v>4469072.8</v>
      </c>
      <c r="I53" s="547">
        <v>4469072.8</v>
      </c>
      <c r="J53" s="547">
        <v>4469072.8</v>
      </c>
      <c r="K53" s="547">
        <v>4469072.8</v>
      </c>
      <c r="L53" s="547">
        <v>0</v>
      </c>
      <c r="M53" s="547">
        <v>0</v>
      </c>
      <c r="N53" s="547">
        <v>0</v>
      </c>
      <c r="O53" s="547">
        <v>0</v>
      </c>
      <c r="P53" s="547">
        <v>0</v>
      </c>
      <c r="Q53" s="547">
        <v>0</v>
      </c>
      <c r="R53" s="547">
        <v>0</v>
      </c>
      <c r="S53" s="547">
        <v>0</v>
      </c>
      <c r="T53" s="547">
        <v>0</v>
      </c>
      <c r="U53" s="547"/>
      <c r="V53" s="547">
        <f t="shared" si="1"/>
        <v>1303479.5666666667</v>
      </c>
      <c r="W53" s="285"/>
      <c r="X53" s="286" t="s">
        <v>214</v>
      </c>
      <c r="Y53" s="548">
        <f t="shared" si="28"/>
        <v>0</v>
      </c>
      <c r="Z53" s="549">
        <f t="shared" si="28"/>
        <v>0</v>
      </c>
      <c r="AA53" s="549">
        <f t="shared" si="28"/>
        <v>0</v>
      </c>
      <c r="AB53" s="282">
        <f t="shared" si="3"/>
        <v>0</v>
      </c>
      <c r="AC53" s="281">
        <f t="shared" si="4"/>
        <v>0</v>
      </c>
      <c r="AD53" s="549">
        <f t="shared" si="5"/>
        <v>0</v>
      </c>
      <c r="AE53" s="553">
        <f t="shared" si="6"/>
        <v>0</v>
      </c>
      <c r="AF53" s="282">
        <f t="shared" si="7"/>
        <v>0</v>
      </c>
      <c r="AG53" s="283">
        <f t="shared" si="8"/>
        <v>0</v>
      </c>
      <c r="AH53" s="281">
        <f t="shared" si="9"/>
        <v>0</v>
      </c>
      <c r="AI53" s="551">
        <f t="shared" si="29"/>
        <v>0</v>
      </c>
      <c r="AJ53" s="549">
        <f t="shared" si="29"/>
        <v>0</v>
      </c>
      <c r="AK53" s="549">
        <f t="shared" si="29"/>
        <v>0</v>
      </c>
      <c r="AL53" s="282">
        <f t="shared" si="11"/>
        <v>1303479.5666666667</v>
      </c>
      <c r="AM53" s="281">
        <f t="shared" si="12"/>
        <v>0</v>
      </c>
      <c r="AN53" s="549">
        <f t="shared" si="13"/>
        <v>0</v>
      </c>
      <c r="AO53" s="549">
        <f t="shared" si="14"/>
        <v>1303479.5666666667</v>
      </c>
      <c r="AP53" s="549">
        <f t="shared" si="15"/>
        <v>0</v>
      </c>
      <c r="AQ53" s="283">
        <f t="shared" si="27"/>
        <v>1303479.5666666667</v>
      </c>
      <c r="AR53" s="281">
        <f t="shared" si="17"/>
        <v>0</v>
      </c>
      <c r="AT53" s="446"/>
      <c r="AU53" s="284"/>
      <c r="AV53" s="447" t="str">
        <f t="shared" si="18"/>
        <v>CA</v>
      </c>
      <c r="AW53" s="447" t="str">
        <f t="shared" si="19"/>
        <v>CL</v>
      </c>
      <c r="AX53" s="447" t="str">
        <f t="shared" si="20"/>
        <v>AIC</v>
      </c>
      <c r="AY53" s="447" t="str">
        <f t="shared" si="21"/>
        <v>ERB</v>
      </c>
      <c r="AZ53" s="447" t="str">
        <f t="shared" si="22"/>
        <v>GRB</v>
      </c>
      <c r="BA53" s="447" t="str">
        <f t="shared" si="23"/>
        <v>Non-Op</v>
      </c>
      <c r="BC53" s="445" t="s">
        <v>762</v>
      </c>
      <c r="BD53" s="552">
        <f t="shared" si="24"/>
        <v>0</v>
      </c>
      <c r="BF53" s="435"/>
      <c r="BG53" s="435"/>
      <c r="BH53" s="435"/>
      <c r="BI53" s="435"/>
      <c r="BJ53" s="435"/>
      <c r="BK53" s="435"/>
      <c r="BL53" s="435"/>
      <c r="BN53" s="617"/>
    </row>
    <row r="54" spans="1:66" s="28" customFormat="1" ht="12" customHeight="1">
      <c r="A54" s="321">
        <v>10800603</v>
      </c>
      <c r="B54" s="288" t="str">
        <f t="shared" si="0"/>
        <v>10800603</v>
      </c>
      <c r="C54" s="444" t="s">
        <v>2554</v>
      </c>
      <c r="D54" s="445" t="s">
        <v>2087</v>
      </c>
      <c r="E54" s="445"/>
      <c r="F54" s="294">
        <v>43282</v>
      </c>
      <c r="G54" s="445"/>
      <c r="H54" s="547">
        <v>0</v>
      </c>
      <c r="I54" s="547">
        <v>0</v>
      </c>
      <c r="J54" s="547">
        <v>0</v>
      </c>
      <c r="K54" s="547">
        <v>0</v>
      </c>
      <c r="L54" s="547">
        <v>0</v>
      </c>
      <c r="M54" s="547">
        <v>0</v>
      </c>
      <c r="N54" s="547">
        <v>0</v>
      </c>
      <c r="O54" s="547">
        <v>0</v>
      </c>
      <c r="P54" s="547">
        <v>0</v>
      </c>
      <c r="Q54" s="547">
        <v>0</v>
      </c>
      <c r="R54" s="547">
        <v>0</v>
      </c>
      <c r="S54" s="547">
        <v>0</v>
      </c>
      <c r="T54" s="547">
        <v>0</v>
      </c>
      <c r="U54" s="547"/>
      <c r="V54" s="547">
        <f t="shared" si="1"/>
        <v>0</v>
      </c>
      <c r="W54" s="285" t="s">
        <v>2555</v>
      </c>
      <c r="X54" s="286" t="s">
        <v>1204</v>
      </c>
      <c r="Y54" s="548">
        <f t="shared" si="28"/>
        <v>0</v>
      </c>
      <c r="Z54" s="549">
        <f t="shared" si="28"/>
        <v>0</v>
      </c>
      <c r="AA54" s="549">
        <f t="shared" si="28"/>
        <v>0</v>
      </c>
      <c r="AB54" s="282">
        <f t="shared" si="3"/>
        <v>0</v>
      </c>
      <c r="AC54" s="281">
        <f t="shared" si="4"/>
        <v>0</v>
      </c>
      <c r="AD54" s="549">
        <f t="shared" si="5"/>
        <v>0</v>
      </c>
      <c r="AE54" s="553">
        <f t="shared" si="6"/>
        <v>0</v>
      </c>
      <c r="AF54" s="282">
        <f t="shared" si="7"/>
        <v>0</v>
      </c>
      <c r="AG54" s="283">
        <f t="shared" si="8"/>
        <v>0</v>
      </c>
      <c r="AH54" s="281">
        <f t="shared" si="9"/>
        <v>0</v>
      </c>
      <c r="AI54" s="551">
        <f t="shared" si="29"/>
        <v>0</v>
      </c>
      <c r="AJ54" s="549">
        <f t="shared" si="29"/>
        <v>0</v>
      </c>
      <c r="AK54" s="549">
        <f t="shared" si="29"/>
        <v>0</v>
      </c>
      <c r="AL54" s="282">
        <f t="shared" si="11"/>
        <v>0</v>
      </c>
      <c r="AM54" s="281">
        <f t="shared" si="12"/>
        <v>0</v>
      </c>
      <c r="AN54" s="549">
        <f t="shared" si="13"/>
        <v>0</v>
      </c>
      <c r="AO54" s="549">
        <f t="shared" si="14"/>
        <v>0</v>
      </c>
      <c r="AP54" s="549">
        <f t="shared" si="15"/>
        <v>0</v>
      </c>
      <c r="AQ54" s="283">
        <f t="shared" si="27"/>
        <v>0</v>
      </c>
      <c r="AR54" s="281">
        <f t="shared" si="17"/>
        <v>0</v>
      </c>
      <c r="AT54" s="446"/>
      <c r="AU54" s="284"/>
      <c r="AV54" s="447" t="str">
        <f t="shared" si="18"/>
        <v>CA</v>
      </c>
      <c r="AW54" s="447" t="str">
        <f t="shared" si="19"/>
        <v>CL</v>
      </c>
      <c r="AX54" s="447" t="str">
        <f t="shared" si="20"/>
        <v>AIC</v>
      </c>
      <c r="AY54" s="447" t="str">
        <f t="shared" si="21"/>
        <v>ERB</v>
      </c>
      <c r="AZ54" s="447" t="str">
        <f t="shared" si="22"/>
        <v>GRB</v>
      </c>
      <c r="BA54" s="447" t="str">
        <f t="shared" si="23"/>
        <v>Non-Op</v>
      </c>
      <c r="BC54" s="445" t="s">
        <v>762</v>
      </c>
      <c r="BD54" s="552">
        <f t="shared" si="24"/>
        <v>0</v>
      </c>
      <c r="BF54" s="448"/>
      <c r="BG54" s="448"/>
      <c r="BH54" s="448"/>
      <c r="BI54" s="448"/>
      <c r="BJ54" s="448"/>
      <c r="BK54" s="448"/>
      <c r="BL54" s="448"/>
      <c r="BN54" s="617"/>
    </row>
    <row r="55" spans="1:66" s="28" customFormat="1" ht="12" customHeight="1">
      <c r="A55" s="287">
        <v>10800611</v>
      </c>
      <c r="B55" s="288" t="str">
        <f t="shared" si="0"/>
        <v>10800611</v>
      </c>
      <c r="C55" s="444" t="s">
        <v>804</v>
      </c>
      <c r="D55" s="445" t="s">
        <v>1163</v>
      </c>
      <c r="E55" s="445"/>
      <c r="F55" s="294">
        <v>43070</v>
      </c>
      <c r="G55" s="445"/>
      <c r="H55" s="547">
        <v>-95934500</v>
      </c>
      <c r="I55" s="547">
        <v>-95934500</v>
      </c>
      <c r="J55" s="547">
        <v>-95934500</v>
      </c>
      <c r="K55" s="547">
        <v>-95934500</v>
      </c>
      <c r="L55" s="547">
        <v>-95934500</v>
      </c>
      <c r="M55" s="547">
        <v>-95934500</v>
      </c>
      <c r="N55" s="547">
        <v>-95934500</v>
      </c>
      <c r="O55" s="547">
        <v>-95934500</v>
      </c>
      <c r="P55" s="547">
        <v>-95934500</v>
      </c>
      <c r="Q55" s="547">
        <v>-95934500</v>
      </c>
      <c r="R55" s="547">
        <v>-95934500</v>
      </c>
      <c r="S55" s="547">
        <v>-95934500</v>
      </c>
      <c r="T55" s="547">
        <v>-95934500</v>
      </c>
      <c r="U55" s="547"/>
      <c r="V55" s="547">
        <f t="shared" si="1"/>
        <v>-95934500</v>
      </c>
      <c r="W55" s="285" t="s">
        <v>1206</v>
      </c>
      <c r="X55" s="286"/>
      <c r="Y55" s="548">
        <f t="shared" si="28"/>
        <v>0</v>
      </c>
      <c r="Z55" s="549">
        <f t="shared" si="28"/>
        <v>0</v>
      </c>
      <c r="AA55" s="549">
        <f t="shared" si="28"/>
        <v>0</v>
      </c>
      <c r="AB55" s="282">
        <f t="shared" si="3"/>
        <v>-95934500</v>
      </c>
      <c r="AC55" s="281">
        <f t="shared" si="4"/>
        <v>0</v>
      </c>
      <c r="AD55" s="549">
        <f t="shared" si="5"/>
        <v>-95934500</v>
      </c>
      <c r="AE55" s="553">
        <f t="shared" si="6"/>
        <v>0</v>
      </c>
      <c r="AF55" s="282">
        <f t="shared" si="7"/>
        <v>0</v>
      </c>
      <c r="AG55" s="283">
        <f t="shared" si="8"/>
        <v>-95934500</v>
      </c>
      <c r="AH55" s="281">
        <f t="shared" si="9"/>
        <v>0</v>
      </c>
      <c r="AI55" s="551">
        <f t="shared" si="29"/>
        <v>0</v>
      </c>
      <c r="AJ55" s="549">
        <f t="shared" si="29"/>
        <v>0</v>
      </c>
      <c r="AK55" s="549">
        <f t="shared" si="29"/>
        <v>0</v>
      </c>
      <c r="AL55" s="282">
        <f t="shared" si="11"/>
        <v>-95934500</v>
      </c>
      <c r="AM55" s="281">
        <f t="shared" si="12"/>
        <v>0</v>
      </c>
      <c r="AN55" s="549">
        <f t="shared" si="13"/>
        <v>-95934500</v>
      </c>
      <c r="AO55" s="549">
        <f t="shared" si="14"/>
        <v>0</v>
      </c>
      <c r="AP55" s="549">
        <f t="shared" si="15"/>
        <v>0</v>
      </c>
      <c r="AQ55" s="283">
        <f t="shared" si="27"/>
        <v>-95934500</v>
      </c>
      <c r="AR55" s="281">
        <f t="shared" si="17"/>
        <v>0</v>
      </c>
      <c r="AT55" s="446"/>
      <c r="AU55" s="284"/>
      <c r="AV55" s="447" t="str">
        <f t="shared" si="18"/>
        <v>CA</v>
      </c>
      <c r="AW55" s="447" t="str">
        <f t="shared" si="19"/>
        <v>CL</v>
      </c>
      <c r="AX55" s="447" t="str">
        <f t="shared" si="20"/>
        <v>AIC</v>
      </c>
      <c r="AY55" s="447" t="str">
        <f t="shared" si="21"/>
        <v>ERB</v>
      </c>
      <c r="AZ55" s="447" t="str">
        <f t="shared" si="22"/>
        <v>GRB</v>
      </c>
      <c r="BA55" s="447" t="str">
        <f t="shared" si="23"/>
        <v>Non-Op</v>
      </c>
      <c r="BC55" s="445" t="s">
        <v>762</v>
      </c>
      <c r="BD55" s="552">
        <f t="shared" si="24"/>
        <v>-95934500</v>
      </c>
      <c r="BF55" s="448"/>
      <c r="BG55" s="448"/>
      <c r="BH55" s="448"/>
      <c r="BI55" s="448"/>
      <c r="BJ55" s="448"/>
      <c r="BK55" s="448"/>
      <c r="BL55" s="448"/>
      <c r="BN55" s="617"/>
    </row>
    <row r="56" spans="1:66" s="28" customFormat="1" ht="12" customHeight="1">
      <c r="A56" s="295">
        <v>10800621</v>
      </c>
      <c r="B56" s="296" t="str">
        <f t="shared" si="0"/>
        <v>10800621</v>
      </c>
      <c r="C56" s="460" t="s">
        <v>1207</v>
      </c>
      <c r="D56" s="461" t="s">
        <v>1165</v>
      </c>
      <c r="E56" s="461"/>
      <c r="F56" s="297">
        <v>43070</v>
      </c>
      <c r="G56" s="461"/>
      <c r="H56" s="560">
        <v>75762071.019999996</v>
      </c>
      <c r="I56" s="560">
        <v>75762071.019999996</v>
      </c>
      <c r="J56" s="560">
        <v>75762071.019999996</v>
      </c>
      <c r="K56" s="560">
        <v>75762071.019999996</v>
      </c>
      <c r="L56" s="560">
        <v>75762071.019999996</v>
      </c>
      <c r="M56" s="560">
        <v>75762071.019999996</v>
      </c>
      <c r="N56" s="560">
        <v>75762071.019999996</v>
      </c>
      <c r="O56" s="560">
        <v>75762071.019999996</v>
      </c>
      <c r="P56" s="560">
        <v>75762071.019999996</v>
      </c>
      <c r="Q56" s="560">
        <v>75762071.019999996</v>
      </c>
      <c r="R56" s="560">
        <v>75762071.019999996</v>
      </c>
      <c r="S56" s="560">
        <v>75762071.019999996</v>
      </c>
      <c r="T56" s="593">
        <v>74296624.870000005</v>
      </c>
      <c r="U56" s="560"/>
      <c r="V56" s="560">
        <f t="shared" si="1"/>
        <v>75701010.763750002</v>
      </c>
      <c r="W56" s="298"/>
      <c r="X56" s="299"/>
      <c r="Y56" s="548">
        <f t="shared" si="28"/>
        <v>0</v>
      </c>
      <c r="Z56" s="549">
        <f t="shared" si="28"/>
        <v>0</v>
      </c>
      <c r="AA56" s="549">
        <f t="shared" si="28"/>
        <v>0</v>
      </c>
      <c r="AB56" s="282">
        <f t="shared" si="3"/>
        <v>74296624.870000005</v>
      </c>
      <c r="AC56" s="281">
        <f t="shared" si="4"/>
        <v>0</v>
      </c>
      <c r="AD56" s="549">
        <f t="shared" si="5"/>
        <v>0</v>
      </c>
      <c r="AE56" s="553">
        <f t="shared" si="6"/>
        <v>0</v>
      </c>
      <c r="AF56" s="282">
        <f t="shared" si="7"/>
        <v>74296624.870000005</v>
      </c>
      <c r="AG56" s="283">
        <f t="shared" si="8"/>
        <v>74296624.870000005</v>
      </c>
      <c r="AH56" s="281">
        <f t="shared" si="9"/>
        <v>0</v>
      </c>
      <c r="AI56" s="551">
        <f t="shared" si="29"/>
        <v>0</v>
      </c>
      <c r="AJ56" s="549">
        <f t="shared" si="29"/>
        <v>0</v>
      </c>
      <c r="AK56" s="549">
        <f t="shared" si="29"/>
        <v>0</v>
      </c>
      <c r="AL56" s="282">
        <f t="shared" si="11"/>
        <v>75701010.763750002</v>
      </c>
      <c r="AM56" s="281">
        <f t="shared" si="12"/>
        <v>0</v>
      </c>
      <c r="AN56" s="549">
        <f t="shared" si="13"/>
        <v>0</v>
      </c>
      <c r="AO56" s="549">
        <f t="shared" si="14"/>
        <v>0</v>
      </c>
      <c r="AP56" s="549">
        <f t="shared" si="15"/>
        <v>75701010.763750002</v>
      </c>
      <c r="AQ56" s="283">
        <f t="shared" si="27"/>
        <v>75701010.763750002</v>
      </c>
      <c r="AR56" s="281">
        <f t="shared" si="17"/>
        <v>0</v>
      </c>
      <c r="AT56" s="446" t="s">
        <v>2067</v>
      </c>
      <c r="AU56" s="284"/>
      <c r="AV56" s="447" t="str">
        <f t="shared" si="18"/>
        <v>CA</v>
      </c>
      <c r="AW56" s="447" t="str">
        <f t="shared" si="19"/>
        <v>CL</v>
      </c>
      <c r="AX56" s="447" t="str">
        <f t="shared" si="20"/>
        <v>AIC</v>
      </c>
      <c r="AY56" s="447" t="str">
        <f t="shared" si="21"/>
        <v>ERB</v>
      </c>
      <c r="AZ56" s="447" t="str">
        <f t="shared" si="22"/>
        <v>GRB</v>
      </c>
      <c r="BA56" s="447" t="str">
        <f t="shared" si="23"/>
        <v>Non-Op</v>
      </c>
      <c r="BC56" s="449" t="s">
        <v>2100</v>
      </c>
      <c r="BD56" s="552">
        <f t="shared" si="24"/>
        <v>74296624.870000005</v>
      </c>
      <c r="BF56" s="435"/>
      <c r="BG56" s="435"/>
      <c r="BH56" s="435"/>
      <c r="BI56" s="435"/>
      <c r="BJ56" s="435"/>
      <c r="BK56" s="435"/>
      <c r="BL56" s="435"/>
      <c r="BN56" s="617"/>
    </row>
    <row r="57" spans="1:66" s="28" customFormat="1" ht="12" customHeight="1">
      <c r="A57" s="295">
        <v>10800631</v>
      </c>
      <c r="B57" s="296" t="str">
        <f t="shared" si="0"/>
        <v>10800631</v>
      </c>
      <c r="C57" s="460" t="s">
        <v>1208</v>
      </c>
      <c r="D57" s="461" t="s">
        <v>1165</v>
      </c>
      <c r="E57" s="461"/>
      <c r="F57" s="297">
        <v>43070</v>
      </c>
      <c r="G57" s="461"/>
      <c r="H57" s="560">
        <v>5445453.8600000003</v>
      </c>
      <c r="I57" s="560">
        <v>5607803.2699999996</v>
      </c>
      <c r="J57" s="560">
        <v>5766867.5999999996</v>
      </c>
      <c r="K57" s="560">
        <v>5766867.5999999996</v>
      </c>
      <c r="L57" s="560">
        <v>5766867.5999999996</v>
      </c>
      <c r="M57" s="560">
        <v>5766867.5999999996</v>
      </c>
      <c r="N57" s="560">
        <v>5766867.5999999996</v>
      </c>
      <c r="O57" s="560">
        <v>5766867.5999999996</v>
      </c>
      <c r="P57" s="560">
        <v>5766867.5999999996</v>
      </c>
      <c r="Q57" s="560">
        <v>5766867.5999999996</v>
      </c>
      <c r="R57" s="560">
        <v>5766867.5999999996</v>
      </c>
      <c r="S57" s="560">
        <v>5766867.5999999996</v>
      </c>
      <c r="T57" s="593">
        <v>5766867.5999999996</v>
      </c>
      <c r="U57" s="560"/>
      <c r="V57" s="560">
        <f t="shared" si="1"/>
        <v>5740220.0000000009</v>
      </c>
      <c r="W57" s="298"/>
      <c r="X57" s="299"/>
      <c r="Y57" s="548">
        <f t="shared" si="28"/>
        <v>0</v>
      </c>
      <c r="Z57" s="549">
        <f t="shared" si="28"/>
        <v>0</v>
      </c>
      <c r="AA57" s="549">
        <f t="shared" si="28"/>
        <v>0</v>
      </c>
      <c r="AB57" s="282">
        <f t="shared" si="3"/>
        <v>5766867.5999999996</v>
      </c>
      <c r="AC57" s="281">
        <f t="shared" si="4"/>
        <v>0</v>
      </c>
      <c r="AD57" s="549">
        <f t="shared" si="5"/>
        <v>0</v>
      </c>
      <c r="AE57" s="553">
        <f t="shared" si="6"/>
        <v>0</v>
      </c>
      <c r="AF57" s="282">
        <f t="shared" si="7"/>
        <v>5766867.5999999996</v>
      </c>
      <c r="AG57" s="283">
        <f t="shared" si="8"/>
        <v>5766867.5999999996</v>
      </c>
      <c r="AH57" s="281">
        <f t="shared" si="9"/>
        <v>0</v>
      </c>
      <c r="AI57" s="551">
        <f t="shared" si="29"/>
        <v>0</v>
      </c>
      <c r="AJ57" s="549">
        <f t="shared" si="29"/>
        <v>0</v>
      </c>
      <c r="AK57" s="549">
        <f t="shared" si="29"/>
        <v>0</v>
      </c>
      <c r="AL57" s="282">
        <f t="shared" si="11"/>
        <v>5740220.0000000009</v>
      </c>
      <c r="AM57" s="281">
        <f t="shared" si="12"/>
        <v>0</v>
      </c>
      <c r="AN57" s="549">
        <f t="shared" si="13"/>
        <v>0</v>
      </c>
      <c r="AO57" s="549">
        <f t="shared" si="14"/>
        <v>0</v>
      </c>
      <c r="AP57" s="549">
        <f t="shared" si="15"/>
        <v>5740220.0000000009</v>
      </c>
      <c r="AQ57" s="283">
        <f t="shared" si="27"/>
        <v>5740220.0000000009</v>
      </c>
      <c r="AR57" s="281">
        <f t="shared" si="17"/>
        <v>0</v>
      </c>
      <c r="AT57" s="446" t="s">
        <v>2067</v>
      </c>
      <c r="AU57" s="284"/>
      <c r="AV57" s="447" t="str">
        <f t="shared" si="18"/>
        <v>CA</v>
      </c>
      <c r="AW57" s="447" t="str">
        <f t="shared" si="19"/>
        <v>CL</v>
      </c>
      <c r="AX57" s="447" t="str">
        <f t="shared" si="20"/>
        <v>AIC</v>
      </c>
      <c r="AY57" s="447" t="str">
        <f t="shared" si="21"/>
        <v>ERB</v>
      </c>
      <c r="AZ57" s="447" t="str">
        <f t="shared" si="22"/>
        <v>GRB</v>
      </c>
      <c r="BA57" s="447" t="str">
        <f t="shared" si="23"/>
        <v>Non-Op</v>
      </c>
      <c r="BC57" s="449" t="s">
        <v>2100</v>
      </c>
      <c r="BD57" s="552">
        <f t="shared" si="24"/>
        <v>5766867.5999999996</v>
      </c>
      <c r="BF57" s="435"/>
      <c r="BG57" s="435"/>
      <c r="BH57" s="435"/>
      <c r="BI57" s="435"/>
      <c r="BJ57" s="435"/>
      <c r="BK57" s="435"/>
      <c r="BL57" s="435"/>
      <c r="BN57" s="617"/>
    </row>
    <row r="58" spans="1:66" s="28" customFormat="1" ht="12" customHeight="1">
      <c r="A58" s="362">
        <v>10800641</v>
      </c>
      <c r="B58" s="290" t="str">
        <f t="shared" si="0"/>
        <v>10800641</v>
      </c>
      <c r="C58" s="656" t="s">
        <v>2105</v>
      </c>
      <c r="D58" s="451" t="s">
        <v>1165</v>
      </c>
      <c r="E58" s="451"/>
      <c r="F58" s="300">
        <v>43800</v>
      </c>
      <c r="G58" s="451"/>
      <c r="H58" s="556">
        <v>20144509.690000001</v>
      </c>
      <c r="I58" s="556">
        <v>14564625.710000001</v>
      </c>
      <c r="J58" s="556">
        <v>14564625.710000001</v>
      </c>
      <c r="K58" s="556">
        <v>14405561.380000001</v>
      </c>
      <c r="L58" s="556">
        <v>14405561.380000001</v>
      </c>
      <c r="M58" s="556">
        <v>14405561.380000001</v>
      </c>
      <c r="N58" s="556">
        <v>14405561.380000001</v>
      </c>
      <c r="O58" s="556">
        <v>14405561.380000001</v>
      </c>
      <c r="P58" s="556">
        <v>14405561.380000001</v>
      </c>
      <c r="Q58" s="556">
        <v>14405561.380000001</v>
      </c>
      <c r="R58" s="556">
        <v>14405561.380000001</v>
      </c>
      <c r="S58" s="556">
        <v>14405561.380000001</v>
      </c>
      <c r="T58" s="591">
        <v>15871007.529999999</v>
      </c>
      <c r="U58" s="556"/>
      <c r="V58" s="556">
        <f t="shared" si="1"/>
        <v>14732255.204166666</v>
      </c>
      <c r="W58" s="292"/>
      <c r="X58" s="293"/>
      <c r="Y58" s="548">
        <f t="shared" si="28"/>
        <v>0</v>
      </c>
      <c r="Z58" s="549">
        <f t="shared" si="28"/>
        <v>0</v>
      </c>
      <c r="AA58" s="549">
        <f t="shared" si="28"/>
        <v>0</v>
      </c>
      <c r="AB58" s="282">
        <f t="shared" si="3"/>
        <v>15871007.529999999</v>
      </c>
      <c r="AC58" s="281">
        <f t="shared" si="4"/>
        <v>0</v>
      </c>
      <c r="AD58" s="549">
        <f t="shared" si="5"/>
        <v>0</v>
      </c>
      <c r="AE58" s="553">
        <f t="shared" si="6"/>
        <v>0</v>
      </c>
      <c r="AF58" s="282">
        <f t="shared" si="7"/>
        <v>15871007.529999999</v>
      </c>
      <c r="AG58" s="283">
        <f t="shared" si="8"/>
        <v>15871007.529999999</v>
      </c>
      <c r="AH58" s="281">
        <f t="shared" si="9"/>
        <v>0</v>
      </c>
      <c r="AI58" s="551">
        <f t="shared" si="29"/>
        <v>0</v>
      </c>
      <c r="AJ58" s="549">
        <f t="shared" si="29"/>
        <v>0</v>
      </c>
      <c r="AK58" s="549">
        <f t="shared" si="29"/>
        <v>0</v>
      </c>
      <c r="AL58" s="282">
        <f t="shared" si="11"/>
        <v>14732255.204166666</v>
      </c>
      <c r="AM58" s="281">
        <f t="shared" si="12"/>
        <v>0</v>
      </c>
      <c r="AN58" s="549">
        <f t="shared" si="13"/>
        <v>0</v>
      </c>
      <c r="AO58" s="549">
        <f t="shared" si="14"/>
        <v>0</v>
      </c>
      <c r="AP58" s="549">
        <f t="shared" si="15"/>
        <v>14732255.204166666</v>
      </c>
      <c r="AQ58" s="283">
        <f t="shared" si="27"/>
        <v>14732255.204166666</v>
      </c>
      <c r="AR58" s="281">
        <f t="shared" si="17"/>
        <v>0</v>
      </c>
      <c r="AT58" s="446"/>
      <c r="AU58" s="284"/>
      <c r="AV58" s="447" t="str">
        <f t="shared" si="18"/>
        <v>CA</v>
      </c>
      <c r="AW58" s="447" t="str">
        <f t="shared" si="19"/>
        <v>CL</v>
      </c>
      <c r="AX58" s="447" t="str">
        <f t="shared" si="20"/>
        <v>AIC</v>
      </c>
      <c r="AY58" s="447" t="str">
        <f t="shared" si="21"/>
        <v>ERB</v>
      </c>
      <c r="AZ58" s="447" t="str">
        <f t="shared" si="22"/>
        <v>GRB</v>
      </c>
      <c r="BA58" s="447" t="str">
        <f t="shared" si="23"/>
        <v>Non-Op</v>
      </c>
      <c r="BC58" s="445" t="s">
        <v>762</v>
      </c>
      <c r="BD58" s="552">
        <f t="shared" si="24"/>
        <v>15871007.529999999</v>
      </c>
      <c r="BF58" s="435"/>
      <c r="BG58" s="435"/>
      <c r="BH58" s="435"/>
      <c r="BI58" s="435"/>
      <c r="BJ58" s="435"/>
      <c r="BK58" s="435"/>
      <c r="BL58" s="435"/>
      <c r="BN58" s="617"/>
    </row>
    <row r="59" spans="1:66" s="28" customFormat="1" ht="12" customHeight="1">
      <c r="A59" s="383">
        <v>10800651</v>
      </c>
      <c r="B59" s="296" t="str">
        <f t="shared" si="0"/>
        <v>10800651</v>
      </c>
      <c r="C59" s="460" t="s">
        <v>1209</v>
      </c>
      <c r="D59" s="461" t="s">
        <v>1163</v>
      </c>
      <c r="E59" s="461"/>
      <c r="F59" s="297">
        <v>43344</v>
      </c>
      <c r="G59" s="461"/>
      <c r="H59" s="560">
        <v>-155652868.28999999</v>
      </c>
      <c r="I59" s="560">
        <v>-155652868.28999999</v>
      </c>
      <c r="J59" s="560">
        <v>-155652868.28999999</v>
      </c>
      <c r="K59" s="560">
        <v>-155652868.28999999</v>
      </c>
      <c r="L59" s="560">
        <v>-155652868.28999999</v>
      </c>
      <c r="M59" s="560">
        <v>-155652868.28999999</v>
      </c>
      <c r="N59" s="560">
        <v>-155652868.28999999</v>
      </c>
      <c r="O59" s="560">
        <v>-155652868.28999999</v>
      </c>
      <c r="P59" s="560">
        <v>-155652868.28999999</v>
      </c>
      <c r="Q59" s="560">
        <v>-155652868.28999999</v>
      </c>
      <c r="R59" s="560">
        <v>-155652868.28999999</v>
      </c>
      <c r="S59" s="560">
        <v>-155652868.28999999</v>
      </c>
      <c r="T59" s="593">
        <v>-155652868.28999999</v>
      </c>
      <c r="U59" s="560"/>
      <c r="V59" s="560">
        <f t="shared" si="1"/>
        <v>-155652868.28999999</v>
      </c>
      <c r="W59" s="298" t="s">
        <v>1206</v>
      </c>
      <c r="X59" s="299"/>
      <c r="Y59" s="548">
        <f t="shared" si="28"/>
        <v>0</v>
      </c>
      <c r="Z59" s="549">
        <f t="shared" si="28"/>
        <v>0</v>
      </c>
      <c r="AA59" s="549">
        <f t="shared" si="28"/>
        <v>0</v>
      </c>
      <c r="AB59" s="282">
        <f t="shared" si="3"/>
        <v>-155652868.28999999</v>
      </c>
      <c r="AC59" s="281">
        <f t="shared" si="4"/>
        <v>0</v>
      </c>
      <c r="AD59" s="549">
        <f t="shared" si="5"/>
        <v>-155652868.28999999</v>
      </c>
      <c r="AE59" s="553">
        <f t="shared" si="6"/>
        <v>0</v>
      </c>
      <c r="AF59" s="282">
        <f t="shared" si="7"/>
        <v>0</v>
      </c>
      <c r="AG59" s="283">
        <f t="shared" si="8"/>
        <v>-155652868.28999999</v>
      </c>
      <c r="AH59" s="281">
        <f t="shared" si="9"/>
        <v>0</v>
      </c>
      <c r="AI59" s="551">
        <f t="shared" si="29"/>
        <v>0</v>
      </c>
      <c r="AJ59" s="549">
        <f t="shared" si="29"/>
        <v>0</v>
      </c>
      <c r="AK59" s="549">
        <f t="shared" si="29"/>
        <v>0</v>
      </c>
      <c r="AL59" s="282">
        <f t="shared" si="11"/>
        <v>-155652868.28999999</v>
      </c>
      <c r="AM59" s="281">
        <f t="shared" si="12"/>
        <v>0</v>
      </c>
      <c r="AN59" s="549">
        <f t="shared" si="13"/>
        <v>-155652868.28999999</v>
      </c>
      <c r="AO59" s="549">
        <f t="shared" si="14"/>
        <v>0</v>
      </c>
      <c r="AP59" s="549">
        <f t="shared" si="15"/>
        <v>0</v>
      </c>
      <c r="AQ59" s="283">
        <f t="shared" si="27"/>
        <v>-155652868.28999999</v>
      </c>
      <c r="AR59" s="281">
        <f t="shared" si="17"/>
        <v>0</v>
      </c>
      <c r="AT59" s="446" t="s">
        <v>2066</v>
      </c>
      <c r="AU59" s="284"/>
      <c r="AV59" s="447" t="str">
        <f t="shared" si="18"/>
        <v>CA</v>
      </c>
      <c r="AW59" s="447" t="str">
        <f t="shared" si="19"/>
        <v>CL</v>
      </c>
      <c r="AX59" s="447" t="str">
        <f t="shared" si="20"/>
        <v>AIC</v>
      </c>
      <c r="AY59" s="447" t="str">
        <f t="shared" si="21"/>
        <v>ERB</v>
      </c>
      <c r="AZ59" s="447" t="str">
        <f t="shared" si="22"/>
        <v>GRB</v>
      </c>
      <c r="BA59" s="447" t="str">
        <f t="shared" si="23"/>
        <v>Non-Op</v>
      </c>
      <c r="BC59" s="449" t="s">
        <v>2100</v>
      </c>
      <c r="BD59" s="552">
        <f t="shared" si="24"/>
        <v>-155652868.28999999</v>
      </c>
      <c r="BF59" s="448"/>
      <c r="BG59" s="448"/>
      <c r="BH59" s="448"/>
      <c r="BI59" s="448"/>
      <c r="BJ59" s="448"/>
      <c r="BK59" s="448"/>
      <c r="BL59" s="448"/>
      <c r="BN59" s="617"/>
    </row>
    <row r="60" spans="1:66" s="28" customFormat="1" ht="12" customHeight="1">
      <c r="A60" s="287">
        <v>10800701</v>
      </c>
      <c r="B60" s="288" t="str">
        <f t="shared" si="0"/>
        <v>10800701</v>
      </c>
      <c r="C60" s="444" t="s">
        <v>1210</v>
      </c>
      <c r="D60" s="445" t="s">
        <v>1165</v>
      </c>
      <c r="E60" s="445"/>
      <c r="F60" s="294">
        <v>43070</v>
      </c>
      <c r="G60" s="445"/>
      <c r="H60" s="547">
        <v>75762071.019999996</v>
      </c>
      <c r="I60" s="547">
        <v>75762071.019999996</v>
      </c>
      <c r="J60" s="547">
        <v>75762071.019999996</v>
      </c>
      <c r="K60" s="547">
        <v>75762071.019999996</v>
      </c>
      <c r="L60" s="547">
        <v>75762071.019999996</v>
      </c>
      <c r="M60" s="547">
        <v>75762071.019999996</v>
      </c>
      <c r="N60" s="547">
        <v>75762071.019999996</v>
      </c>
      <c r="O60" s="547">
        <v>75762071.019999996</v>
      </c>
      <c r="P60" s="547">
        <v>75762071.019999996</v>
      </c>
      <c r="Q60" s="547">
        <v>75762071.019999996</v>
      </c>
      <c r="R60" s="547">
        <v>75762071.019999996</v>
      </c>
      <c r="S60" s="547">
        <v>75762071.019999996</v>
      </c>
      <c r="T60" s="547">
        <v>74296624.870000005</v>
      </c>
      <c r="U60" s="547"/>
      <c r="V60" s="547">
        <f t="shared" si="1"/>
        <v>75701010.763750002</v>
      </c>
      <c r="W60" s="285"/>
      <c r="X60" s="286"/>
      <c r="Y60" s="548">
        <f t="shared" si="28"/>
        <v>0</v>
      </c>
      <c r="Z60" s="549">
        <f t="shared" si="28"/>
        <v>0</v>
      </c>
      <c r="AA60" s="549">
        <f t="shared" si="28"/>
        <v>0</v>
      </c>
      <c r="AB60" s="282">
        <f t="shared" si="3"/>
        <v>74296624.870000005</v>
      </c>
      <c r="AC60" s="281">
        <f t="shared" si="4"/>
        <v>0</v>
      </c>
      <c r="AD60" s="549">
        <f t="shared" si="5"/>
        <v>0</v>
      </c>
      <c r="AE60" s="553">
        <f t="shared" si="6"/>
        <v>0</v>
      </c>
      <c r="AF60" s="282">
        <f t="shared" si="7"/>
        <v>74296624.870000005</v>
      </c>
      <c r="AG60" s="283">
        <f t="shared" si="8"/>
        <v>74296624.870000005</v>
      </c>
      <c r="AH60" s="281">
        <f t="shared" si="9"/>
        <v>0</v>
      </c>
      <c r="AI60" s="551">
        <f t="shared" si="29"/>
        <v>0</v>
      </c>
      <c r="AJ60" s="549">
        <f t="shared" si="29"/>
        <v>0</v>
      </c>
      <c r="AK60" s="549">
        <f t="shared" si="29"/>
        <v>0</v>
      </c>
      <c r="AL60" s="282">
        <f t="shared" si="11"/>
        <v>75701010.763750002</v>
      </c>
      <c r="AM60" s="281">
        <f t="shared" si="12"/>
        <v>0</v>
      </c>
      <c r="AN60" s="549">
        <f t="shared" si="13"/>
        <v>0</v>
      </c>
      <c r="AO60" s="549">
        <f t="shared" si="14"/>
        <v>0</v>
      </c>
      <c r="AP60" s="549">
        <f t="shared" si="15"/>
        <v>75701010.763750002</v>
      </c>
      <c r="AQ60" s="283">
        <f t="shared" si="27"/>
        <v>75701010.763750002</v>
      </c>
      <c r="AR60" s="281">
        <f t="shared" si="17"/>
        <v>0</v>
      </c>
      <c r="AT60" s="446" t="s">
        <v>2067</v>
      </c>
      <c r="AU60" s="284"/>
      <c r="AV60" s="447" t="str">
        <f t="shared" si="18"/>
        <v>CA</v>
      </c>
      <c r="AW60" s="447" t="str">
        <f t="shared" si="19"/>
        <v>CL</v>
      </c>
      <c r="AX60" s="447" t="str">
        <f t="shared" si="20"/>
        <v>AIC</v>
      </c>
      <c r="AY60" s="447" t="str">
        <f t="shared" si="21"/>
        <v>ERB</v>
      </c>
      <c r="AZ60" s="447" t="str">
        <f t="shared" si="22"/>
        <v>GRB</v>
      </c>
      <c r="BA60" s="447" t="str">
        <f t="shared" si="23"/>
        <v>Non-Op</v>
      </c>
      <c r="BC60" s="449" t="s">
        <v>2100</v>
      </c>
      <c r="BD60" s="552">
        <f t="shared" si="24"/>
        <v>74296624.870000005</v>
      </c>
      <c r="BF60" s="448"/>
      <c r="BG60" s="448"/>
      <c r="BH60" s="448"/>
      <c r="BI60" s="448"/>
      <c r="BJ60" s="448"/>
      <c r="BK60" s="448"/>
      <c r="BL60" s="448"/>
      <c r="BN60" s="617"/>
    </row>
    <row r="61" spans="1:66" s="28" customFormat="1" ht="12" customHeight="1">
      <c r="A61" s="287">
        <v>10800711</v>
      </c>
      <c r="B61" s="288" t="str">
        <f t="shared" si="0"/>
        <v>10800711</v>
      </c>
      <c r="C61" s="444" t="s">
        <v>1211</v>
      </c>
      <c r="D61" s="445" t="s">
        <v>1165</v>
      </c>
      <c r="E61" s="445"/>
      <c r="F61" s="294">
        <v>43070</v>
      </c>
      <c r="G61" s="445"/>
      <c r="H61" s="547">
        <v>-75762071.019999996</v>
      </c>
      <c r="I61" s="547">
        <v>-75762071.019999996</v>
      </c>
      <c r="J61" s="547">
        <v>-75762071.019999996</v>
      </c>
      <c r="K61" s="547">
        <v>-75762071.019999996</v>
      </c>
      <c r="L61" s="547">
        <v>-75762071.019999996</v>
      </c>
      <c r="M61" s="547">
        <v>-75762071.019999996</v>
      </c>
      <c r="N61" s="547">
        <v>-75762071.019999996</v>
      </c>
      <c r="O61" s="547">
        <v>-75762071.019999996</v>
      </c>
      <c r="P61" s="547">
        <v>-75762071.019999996</v>
      </c>
      <c r="Q61" s="547">
        <v>-75762071.019999996</v>
      </c>
      <c r="R61" s="547">
        <v>-75762071.019999996</v>
      </c>
      <c r="S61" s="547">
        <v>-75762071.019999996</v>
      </c>
      <c r="T61" s="547">
        <v>-74296624.870000005</v>
      </c>
      <c r="U61" s="547"/>
      <c r="V61" s="547">
        <f t="shared" si="1"/>
        <v>-75701010.763750002</v>
      </c>
      <c r="W61" s="285"/>
      <c r="X61" s="286"/>
      <c r="Y61" s="548">
        <f t="shared" si="28"/>
        <v>0</v>
      </c>
      <c r="Z61" s="549">
        <f t="shared" si="28"/>
        <v>0</v>
      </c>
      <c r="AA61" s="549">
        <f t="shared" si="28"/>
        <v>0</v>
      </c>
      <c r="AB61" s="282">
        <f t="shared" si="3"/>
        <v>-74296624.870000005</v>
      </c>
      <c r="AC61" s="281">
        <f t="shared" si="4"/>
        <v>0</v>
      </c>
      <c r="AD61" s="549">
        <f t="shared" si="5"/>
        <v>0</v>
      </c>
      <c r="AE61" s="553">
        <f t="shared" si="6"/>
        <v>0</v>
      </c>
      <c r="AF61" s="282">
        <f t="shared" si="7"/>
        <v>-74296624.870000005</v>
      </c>
      <c r="AG61" s="283">
        <f t="shared" si="8"/>
        <v>-74296624.870000005</v>
      </c>
      <c r="AH61" s="281">
        <f t="shared" si="9"/>
        <v>0</v>
      </c>
      <c r="AI61" s="551">
        <f t="shared" si="29"/>
        <v>0</v>
      </c>
      <c r="AJ61" s="549">
        <f t="shared" si="29"/>
        <v>0</v>
      </c>
      <c r="AK61" s="549">
        <f t="shared" si="29"/>
        <v>0</v>
      </c>
      <c r="AL61" s="282">
        <f t="shared" si="11"/>
        <v>-75701010.763750002</v>
      </c>
      <c r="AM61" s="281">
        <f t="shared" si="12"/>
        <v>0</v>
      </c>
      <c r="AN61" s="549">
        <f t="shared" si="13"/>
        <v>0</v>
      </c>
      <c r="AO61" s="549">
        <f t="shared" si="14"/>
        <v>0</v>
      </c>
      <c r="AP61" s="549">
        <f t="shared" si="15"/>
        <v>-75701010.763750002</v>
      </c>
      <c r="AQ61" s="283">
        <f t="shared" si="27"/>
        <v>-75701010.763750002</v>
      </c>
      <c r="AR61" s="281">
        <f t="shared" si="17"/>
        <v>0</v>
      </c>
      <c r="AT61" s="446" t="s">
        <v>2067</v>
      </c>
      <c r="AU61" s="284"/>
      <c r="AV61" s="447" t="str">
        <f t="shared" si="18"/>
        <v>CA</v>
      </c>
      <c r="AW61" s="447" t="str">
        <f t="shared" si="19"/>
        <v>CL</v>
      </c>
      <c r="AX61" s="447" t="str">
        <f t="shared" si="20"/>
        <v>AIC</v>
      </c>
      <c r="AY61" s="447" t="str">
        <f t="shared" si="21"/>
        <v>ERB</v>
      </c>
      <c r="AZ61" s="447" t="str">
        <f t="shared" si="22"/>
        <v>GRB</v>
      </c>
      <c r="BA61" s="447" t="str">
        <f t="shared" si="23"/>
        <v>Non-Op</v>
      </c>
      <c r="BC61" s="449" t="s">
        <v>2100</v>
      </c>
      <c r="BD61" s="552">
        <f t="shared" si="24"/>
        <v>-74296624.870000005</v>
      </c>
      <c r="BF61" s="448"/>
      <c r="BG61" s="448"/>
      <c r="BH61" s="448"/>
      <c r="BI61" s="448"/>
      <c r="BJ61" s="448"/>
      <c r="BK61" s="448"/>
      <c r="BL61" s="448"/>
      <c r="BN61" s="617"/>
    </row>
    <row r="62" spans="1:66" s="28" customFormat="1" ht="12" customHeight="1">
      <c r="A62" s="287">
        <v>10800721</v>
      </c>
      <c r="B62" s="288" t="str">
        <f t="shared" si="0"/>
        <v>10800721</v>
      </c>
      <c r="C62" s="444" t="s">
        <v>1212</v>
      </c>
      <c r="D62" s="445" t="s">
        <v>1165</v>
      </c>
      <c r="E62" s="445"/>
      <c r="F62" s="294">
        <v>43070</v>
      </c>
      <c r="G62" s="445"/>
      <c r="H62" s="547">
        <v>0</v>
      </c>
      <c r="I62" s="547">
        <v>0</v>
      </c>
      <c r="J62" s="547">
        <v>0</v>
      </c>
      <c r="K62" s="547">
        <v>0</v>
      </c>
      <c r="L62" s="547">
        <v>0</v>
      </c>
      <c r="M62" s="547">
        <v>0</v>
      </c>
      <c r="N62" s="547">
        <v>0</v>
      </c>
      <c r="O62" s="547">
        <v>0</v>
      </c>
      <c r="P62" s="547">
        <v>0</v>
      </c>
      <c r="Q62" s="547">
        <v>0</v>
      </c>
      <c r="R62" s="547">
        <v>0</v>
      </c>
      <c r="S62" s="547">
        <v>0</v>
      </c>
      <c r="T62" s="547">
        <v>0</v>
      </c>
      <c r="U62" s="547"/>
      <c r="V62" s="547">
        <f t="shared" si="1"/>
        <v>0</v>
      </c>
      <c r="W62" s="285"/>
      <c r="X62" s="286"/>
      <c r="Y62" s="548">
        <f t="shared" si="28"/>
        <v>0</v>
      </c>
      <c r="Z62" s="549">
        <f t="shared" si="28"/>
        <v>0</v>
      </c>
      <c r="AA62" s="549">
        <f t="shared" si="28"/>
        <v>0</v>
      </c>
      <c r="AB62" s="282">
        <f t="shared" si="3"/>
        <v>0</v>
      </c>
      <c r="AC62" s="281">
        <f t="shared" si="4"/>
        <v>0</v>
      </c>
      <c r="AD62" s="549">
        <f t="shared" si="5"/>
        <v>0</v>
      </c>
      <c r="AE62" s="553">
        <f t="shared" si="6"/>
        <v>0</v>
      </c>
      <c r="AF62" s="282">
        <f t="shared" si="7"/>
        <v>0</v>
      </c>
      <c r="AG62" s="283">
        <f t="shared" si="8"/>
        <v>0</v>
      </c>
      <c r="AH62" s="281">
        <f t="shared" si="9"/>
        <v>0</v>
      </c>
      <c r="AI62" s="551">
        <f t="shared" si="29"/>
        <v>0</v>
      </c>
      <c r="AJ62" s="549">
        <f t="shared" si="29"/>
        <v>0</v>
      </c>
      <c r="AK62" s="549">
        <f t="shared" si="29"/>
        <v>0</v>
      </c>
      <c r="AL62" s="282">
        <f t="shared" si="11"/>
        <v>0</v>
      </c>
      <c r="AM62" s="281">
        <f t="shared" si="12"/>
        <v>0</v>
      </c>
      <c r="AN62" s="549">
        <f t="shared" si="13"/>
        <v>0</v>
      </c>
      <c r="AO62" s="549">
        <f t="shared" si="14"/>
        <v>0</v>
      </c>
      <c r="AP62" s="549">
        <f t="shared" si="15"/>
        <v>0</v>
      </c>
      <c r="AQ62" s="283">
        <f t="shared" si="27"/>
        <v>0</v>
      </c>
      <c r="AR62" s="281">
        <f t="shared" si="17"/>
        <v>0</v>
      </c>
      <c r="AT62" s="446" t="s">
        <v>2067</v>
      </c>
      <c r="AU62" s="284"/>
      <c r="AV62" s="447" t="str">
        <f t="shared" si="18"/>
        <v>CA</v>
      </c>
      <c r="AW62" s="447" t="str">
        <f t="shared" si="19"/>
        <v>CL</v>
      </c>
      <c r="AX62" s="447" t="str">
        <f t="shared" si="20"/>
        <v>AIC</v>
      </c>
      <c r="AY62" s="447" t="str">
        <f t="shared" si="21"/>
        <v>ERB</v>
      </c>
      <c r="AZ62" s="447" t="str">
        <f t="shared" si="22"/>
        <v>GRB</v>
      </c>
      <c r="BA62" s="447" t="str">
        <f t="shared" si="23"/>
        <v>Non-Op</v>
      </c>
      <c r="BC62" s="449" t="s">
        <v>2100</v>
      </c>
      <c r="BD62" s="552">
        <f t="shared" si="24"/>
        <v>0</v>
      </c>
      <c r="BF62" s="448"/>
      <c r="BG62" s="448"/>
      <c r="BH62" s="448"/>
      <c r="BI62" s="448"/>
      <c r="BJ62" s="448"/>
      <c r="BK62" s="448"/>
      <c r="BL62" s="448"/>
      <c r="BN62" s="617"/>
    </row>
    <row r="63" spans="1:66" s="28" customFormat="1" ht="12" customHeight="1">
      <c r="A63" s="362">
        <v>10800731</v>
      </c>
      <c r="B63" s="290" t="str">
        <f t="shared" si="0"/>
        <v>10800731</v>
      </c>
      <c r="C63" s="450" t="s">
        <v>2106</v>
      </c>
      <c r="D63" s="451" t="s">
        <v>1165</v>
      </c>
      <c r="E63" s="451"/>
      <c r="F63" s="300">
        <v>43709</v>
      </c>
      <c r="G63" s="451"/>
      <c r="H63" s="556">
        <v>-110972218.59999999</v>
      </c>
      <c r="I63" s="556">
        <v>-110972218.59999999</v>
      </c>
      <c r="J63" s="556">
        <v>-110972218.59999999</v>
      </c>
      <c r="K63" s="556">
        <v>-110972218.59999999</v>
      </c>
      <c r="L63" s="556">
        <v>-110972218.59999999</v>
      </c>
      <c r="M63" s="556">
        <v>-110972218.59999999</v>
      </c>
      <c r="N63" s="556">
        <v>-110972218.59999999</v>
      </c>
      <c r="O63" s="556">
        <v>-110972218.59999999</v>
      </c>
      <c r="P63" s="556">
        <v>-110972218.59999999</v>
      </c>
      <c r="Q63" s="556">
        <v>-110972218.59999999</v>
      </c>
      <c r="R63" s="556">
        <v>-110972218.59999999</v>
      </c>
      <c r="S63" s="556">
        <v>-110972218.59999999</v>
      </c>
      <c r="T63" s="591">
        <v>-110972218.59999999</v>
      </c>
      <c r="U63" s="556"/>
      <c r="V63" s="556">
        <f t="shared" si="1"/>
        <v>-110972218.59999998</v>
      </c>
      <c r="W63" s="292"/>
      <c r="X63" s="293"/>
      <c r="Y63" s="548">
        <f t="shared" si="28"/>
        <v>0</v>
      </c>
      <c r="Z63" s="549">
        <f t="shared" si="28"/>
        <v>0</v>
      </c>
      <c r="AA63" s="549">
        <f t="shared" si="28"/>
        <v>0</v>
      </c>
      <c r="AB63" s="282">
        <f t="shared" si="3"/>
        <v>-110972218.59999999</v>
      </c>
      <c r="AC63" s="281">
        <f t="shared" si="4"/>
        <v>0</v>
      </c>
      <c r="AD63" s="549">
        <f t="shared" si="5"/>
        <v>0</v>
      </c>
      <c r="AE63" s="553">
        <f t="shared" si="6"/>
        <v>0</v>
      </c>
      <c r="AF63" s="282">
        <f t="shared" si="7"/>
        <v>-110972218.59999999</v>
      </c>
      <c r="AG63" s="283">
        <f t="shared" si="8"/>
        <v>-110972218.59999999</v>
      </c>
      <c r="AH63" s="281">
        <f t="shared" si="9"/>
        <v>0</v>
      </c>
      <c r="AI63" s="551">
        <f t="shared" si="29"/>
        <v>0</v>
      </c>
      <c r="AJ63" s="549">
        <f t="shared" si="29"/>
        <v>0</v>
      </c>
      <c r="AK63" s="549">
        <f t="shared" si="29"/>
        <v>0</v>
      </c>
      <c r="AL63" s="282">
        <f t="shared" si="11"/>
        <v>-110972218.59999998</v>
      </c>
      <c r="AM63" s="281">
        <f t="shared" si="12"/>
        <v>0</v>
      </c>
      <c r="AN63" s="549">
        <f t="shared" si="13"/>
        <v>0</v>
      </c>
      <c r="AO63" s="549">
        <f t="shared" si="14"/>
        <v>0</v>
      </c>
      <c r="AP63" s="549">
        <f t="shared" si="15"/>
        <v>-110972218.59999998</v>
      </c>
      <c r="AQ63" s="283">
        <f t="shared" si="27"/>
        <v>-110972218.59999998</v>
      </c>
      <c r="AR63" s="281">
        <f t="shared" si="17"/>
        <v>0</v>
      </c>
      <c r="AT63" s="446" t="s">
        <v>2067</v>
      </c>
      <c r="AU63" s="284"/>
      <c r="AV63" s="447" t="str">
        <f t="shared" si="18"/>
        <v>CA</v>
      </c>
      <c r="AW63" s="447" t="str">
        <f t="shared" si="19"/>
        <v>CL</v>
      </c>
      <c r="AX63" s="447" t="str">
        <f t="shared" si="20"/>
        <v>AIC</v>
      </c>
      <c r="AY63" s="447" t="str">
        <f t="shared" si="21"/>
        <v>ERB</v>
      </c>
      <c r="AZ63" s="447" t="str">
        <f t="shared" si="22"/>
        <v>GRB</v>
      </c>
      <c r="BA63" s="447" t="str">
        <f t="shared" si="23"/>
        <v>Non-Op</v>
      </c>
      <c r="BC63" s="449" t="s">
        <v>2100</v>
      </c>
      <c r="BD63" s="552">
        <f t="shared" si="24"/>
        <v>-110972218.59999999</v>
      </c>
      <c r="BF63" s="435"/>
      <c r="BG63" s="435"/>
      <c r="BH63" s="435"/>
      <c r="BI63" s="435"/>
      <c r="BJ63" s="435"/>
      <c r="BK63" s="435"/>
      <c r="BL63" s="435"/>
      <c r="BN63" s="617"/>
    </row>
    <row r="64" spans="1:66" s="28" customFormat="1" ht="12" customHeight="1">
      <c r="A64" s="287">
        <v>10800741</v>
      </c>
      <c r="B64" s="288" t="str">
        <f t="shared" si="0"/>
        <v>10800741</v>
      </c>
      <c r="C64" s="444" t="s">
        <v>1213</v>
      </c>
      <c r="D64" s="445" t="s">
        <v>1165</v>
      </c>
      <c r="E64" s="445"/>
      <c r="F64" s="294">
        <v>43070</v>
      </c>
      <c r="G64" s="445"/>
      <c r="H64" s="547">
        <v>5445453.8600000003</v>
      </c>
      <c r="I64" s="547">
        <v>5607803.2699999996</v>
      </c>
      <c r="J64" s="547">
        <v>5766867.5999999996</v>
      </c>
      <c r="K64" s="547">
        <v>5925878.4699999997</v>
      </c>
      <c r="L64" s="547">
        <v>6084655.0899999999</v>
      </c>
      <c r="M64" s="547">
        <v>6242490.54</v>
      </c>
      <c r="N64" s="547">
        <v>6399639.75</v>
      </c>
      <c r="O64" s="547">
        <v>6556360.8799999999</v>
      </c>
      <c r="P64" s="547">
        <v>6712690.6500000004</v>
      </c>
      <c r="Q64" s="547">
        <v>6867147.6100000003</v>
      </c>
      <c r="R64" s="547">
        <v>7019969.46</v>
      </c>
      <c r="S64" s="547">
        <v>7171962.96</v>
      </c>
      <c r="T64" s="547">
        <v>7323255.0800000001</v>
      </c>
      <c r="U64" s="547"/>
      <c r="V64" s="547">
        <f t="shared" si="1"/>
        <v>6394985.0625</v>
      </c>
      <c r="W64" s="285"/>
      <c r="X64" s="286"/>
      <c r="Y64" s="548">
        <f t="shared" si="28"/>
        <v>0</v>
      </c>
      <c r="Z64" s="549">
        <f t="shared" si="28"/>
        <v>0</v>
      </c>
      <c r="AA64" s="549">
        <f t="shared" si="28"/>
        <v>0</v>
      </c>
      <c r="AB64" s="282">
        <f t="shared" si="3"/>
        <v>7323255.0800000001</v>
      </c>
      <c r="AC64" s="281">
        <f t="shared" si="4"/>
        <v>0</v>
      </c>
      <c r="AD64" s="549">
        <f t="shared" si="5"/>
        <v>0</v>
      </c>
      <c r="AE64" s="553">
        <f t="shared" si="6"/>
        <v>0</v>
      </c>
      <c r="AF64" s="282">
        <f t="shared" si="7"/>
        <v>7323255.0800000001</v>
      </c>
      <c r="AG64" s="283">
        <f t="shared" si="8"/>
        <v>7323255.0800000001</v>
      </c>
      <c r="AH64" s="281">
        <f t="shared" si="9"/>
        <v>0</v>
      </c>
      <c r="AI64" s="551">
        <f t="shared" si="29"/>
        <v>0</v>
      </c>
      <c r="AJ64" s="549">
        <f t="shared" si="29"/>
        <v>0</v>
      </c>
      <c r="AK64" s="549">
        <f t="shared" si="29"/>
        <v>0</v>
      </c>
      <c r="AL64" s="282">
        <f t="shared" si="11"/>
        <v>6394985.0625</v>
      </c>
      <c r="AM64" s="281">
        <f t="shared" si="12"/>
        <v>0</v>
      </c>
      <c r="AN64" s="549">
        <f t="shared" si="13"/>
        <v>0</v>
      </c>
      <c r="AO64" s="549">
        <f t="shared" si="14"/>
        <v>0</v>
      </c>
      <c r="AP64" s="549">
        <f t="shared" si="15"/>
        <v>6394985.0625</v>
      </c>
      <c r="AQ64" s="283">
        <f t="shared" si="27"/>
        <v>6394985.0625</v>
      </c>
      <c r="AR64" s="281">
        <f t="shared" si="17"/>
        <v>0</v>
      </c>
      <c r="AT64" s="446" t="s">
        <v>2067</v>
      </c>
      <c r="AU64" s="284"/>
      <c r="AV64" s="447" t="str">
        <f t="shared" si="18"/>
        <v>CA</v>
      </c>
      <c r="AW64" s="447" t="str">
        <f t="shared" si="19"/>
        <v>CL</v>
      </c>
      <c r="AX64" s="447" t="str">
        <f t="shared" si="20"/>
        <v>AIC</v>
      </c>
      <c r="AY64" s="447" t="str">
        <f t="shared" si="21"/>
        <v>ERB</v>
      </c>
      <c r="AZ64" s="447" t="str">
        <f t="shared" si="22"/>
        <v>GRB</v>
      </c>
      <c r="BA64" s="447" t="str">
        <f t="shared" si="23"/>
        <v>Non-Op</v>
      </c>
      <c r="BC64" s="449" t="s">
        <v>2100</v>
      </c>
      <c r="BD64" s="552">
        <f t="shared" si="24"/>
        <v>7323255.0800000001</v>
      </c>
      <c r="BF64" s="448"/>
      <c r="BG64" s="448"/>
      <c r="BH64" s="448"/>
      <c r="BI64" s="448"/>
      <c r="BJ64" s="448"/>
      <c r="BK64" s="448"/>
      <c r="BL64" s="448"/>
      <c r="BN64" s="617"/>
    </row>
    <row r="65" spans="1:66" s="28" customFormat="1" ht="12" customHeight="1">
      <c r="A65" s="287">
        <v>10800751</v>
      </c>
      <c r="B65" s="288" t="str">
        <f t="shared" si="0"/>
        <v>10800751</v>
      </c>
      <c r="C65" s="444" t="s">
        <v>1214</v>
      </c>
      <c r="D65" s="445" t="s">
        <v>1165</v>
      </c>
      <c r="E65" s="445"/>
      <c r="F65" s="294">
        <v>43070</v>
      </c>
      <c r="G65" s="445"/>
      <c r="H65" s="547">
        <v>-5445453.8600000003</v>
      </c>
      <c r="I65" s="547">
        <v>-5607803.2699999996</v>
      </c>
      <c r="J65" s="547">
        <v>-5766867.5999999996</v>
      </c>
      <c r="K65" s="547">
        <v>-5766867.5999999996</v>
      </c>
      <c r="L65" s="547">
        <v>-5766867.5999999996</v>
      </c>
      <c r="M65" s="547">
        <v>-5766867.5999999996</v>
      </c>
      <c r="N65" s="547">
        <v>-5766867.5999999996</v>
      </c>
      <c r="O65" s="547">
        <v>-5766867.5999999996</v>
      </c>
      <c r="P65" s="547">
        <v>-5766867.5999999996</v>
      </c>
      <c r="Q65" s="547">
        <v>-5766867.5999999996</v>
      </c>
      <c r="R65" s="547">
        <v>-5766867.5999999996</v>
      </c>
      <c r="S65" s="547">
        <v>-5766867.5999999996</v>
      </c>
      <c r="T65" s="547">
        <v>-5766867.5999999996</v>
      </c>
      <c r="U65" s="547"/>
      <c r="V65" s="547">
        <f t="shared" si="1"/>
        <v>-5740220.0000000009</v>
      </c>
      <c r="W65" s="285"/>
      <c r="X65" s="286"/>
      <c r="Y65" s="548">
        <f t="shared" si="28"/>
        <v>0</v>
      </c>
      <c r="Z65" s="549">
        <f t="shared" si="28"/>
        <v>0</v>
      </c>
      <c r="AA65" s="549">
        <f t="shared" si="28"/>
        <v>0</v>
      </c>
      <c r="AB65" s="282">
        <f t="shared" si="3"/>
        <v>-5766867.5999999996</v>
      </c>
      <c r="AC65" s="281">
        <f t="shared" si="4"/>
        <v>0</v>
      </c>
      <c r="AD65" s="549">
        <f t="shared" si="5"/>
        <v>0</v>
      </c>
      <c r="AE65" s="553">
        <f t="shared" si="6"/>
        <v>0</v>
      </c>
      <c r="AF65" s="282">
        <f t="shared" si="7"/>
        <v>-5766867.5999999996</v>
      </c>
      <c r="AG65" s="283">
        <f t="shared" si="8"/>
        <v>-5766867.5999999996</v>
      </c>
      <c r="AH65" s="281">
        <f t="shared" si="9"/>
        <v>0</v>
      </c>
      <c r="AI65" s="551">
        <f t="shared" si="29"/>
        <v>0</v>
      </c>
      <c r="AJ65" s="549">
        <f t="shared" si="29"/>
        <v>0</v>
      </c>
      <c r="AK65" s="549">
        <f t="shared" si="29"/>
        <v>0</v>
      </c>
      <c r="AL65" s="282">
        <f t="shared" si="11"/>
        <v>-5740220.0000000009</v>
      </c>
      <c r="AM65" s="281">
        <f t="shared" si="12"/>
        <v>0</v>
      </c>
      <c r="AN65" s="549">
        <f t="shared" si="13"/>
        <v>0</v>
      </c>
      <c r="AO65" s="549">
        <f t="shared" si="14"/>
        <v>0</v>
      </c>
      <c r="AP65" s="549">
        <f t="shared" si="15"/>
        <v>-5740220.0000000009</v>
      </c>
      <c r="AQ65" s="283">
        <f t="shared" si="27"/>
        <v>-5740220.0000000009</v>
      </c>
      <c r="AR65" s="281">
        <f t="shared" si="17"/>
        <v>0</v>
      </c>
      <c r="AT65" s="446" t="s">
        <v>2067</v>
      </c>
      <c r="AU65" s="284"/>
      <c r="AV65" s="447" t="str">
        <f t="shared" si="18"/>
        <v>CA</v>
      </c>
      <c r="AW65" s="447" t="str">
        <f t="shared" si="19"/>
        <v>CL</v>
      </c>
      <c r="AX65" s="447" t="str">
        <f t="shared" si="20"/>
        <v>AIC</v>
      </c>
      <c r="AY65" s="447" t="str">
        <f t="shared" si="21"/>
        <v>ERB</v>
      </c>
      <c r="AZ65" s="447" t="str">
        <f t="shared" si="22"/>
        <v>GRB</v>
      </c>
      <c r="BA65" s="447" t="str">
        <f t="shared" si="23"/>
        <v>Non-Op</v>
      </c>
      <c r="BC65" s="449" t="s">
        <v>2100</v>
      </c>
      <c r="BD65" s="552">
        <f t="shared" si="24"/>
        <v>-5766867.5999999996</v>
      </c>
      <c r="BF65" s="448"/>
      <c r="BG65" s="448"/>
      <c r="BH65" s="448"/>
      <c r="BI65" s="448"/>
      <c r="BJ65" s="448"/>
      <c r="BK65" s="448"/>
      <c r="BL65" s="448"/>
      <c r="BN65" s="617"/>
    </row>
    <row r="66" spans="1:66" s="28" customFormat="1" ht="12" customHeight="1">
      <c r="A66" s="362">
        <v>10800761</v>
      </c>
      <c r="B66" s="290" t="str">
        <f t="shared" si="0"/>
        <v>10800761</v>
      </c>
      <c r="C66" s="656" t="s">
        <v>2107</v>
      </c>
      <c r="D66" s="451" t="s">
        <v>1165</v>
      </c>
      <c r="E66" s="451"/>
      <c r="F66" s="300">
        <v>43800</v>
      </c>
      <c r="G66" s="451"/>
      <c r="H66" s="556">
        <v>-20144509.690000001</v>
      </c>
      <c r="I66" s="556">
        <v>-14564625.710000001</v>
      </c>
      <c r="J66" s="556">
        <v>-14564625.710000001</v>
      </c>
      <c r="K66" s="556">
        <v>-14405561.380000001</v>
      </c>
      <c r="L66" s="556">
        <v>-14405561.380000001</v>
      </c>
      <c r="M66" s="556">
        <v>-14405561.380000001</v>
      </c>
      <c r="N66" s="556">
        <v>-14405561.380000001</v>
      </c>
      <c r="O66" s="556">
        <v>-14405561.380000001</v>
      </c>
      <c r="P66" s="556">
        <v>-14405561.380000001</v>
      </c>
      <c r="Q66" s="556">
        <v>-14405561.380000001</v>
      </c>
      <c r="R66" s="556">
        <v>-14405561.380000001</v>
      </c>
      <c r="S66" s="556">
        <v>-14405561.380000001</v>
      </c>
      <c r="T66" s="591">
        <v>-15871007.529999999</v>
      </c>
      <c r="U66" s="556"/>
      <c r="V66" s="556">
        <f t="shared" si="1"/>
        <v>-14732255.204166666</v>
      </c>
      <c r="W66" s="292"/>
      <c r="X66" s="293"/>
      <c r="Y66" s="548">
        <f t="shared" si="28"/>
        <v>0</v>
      </c>
      <c r="Z66" s="549">
        <f t="shared" si="28"/>
        <v>0</v>
      </c>
      <c r="AA66" s="549">
        <f t="shared" si="28"/>
        <v>0</v>
      </c>
      <c r="AB66" s="282">
        <f t="shared" si="3"/>
        <v>-15871007.529999999</v>
      </c>
      <c r="AC66" s="281">
        <f t="shared" si="4"/>
        <v>0</v>
      </c>
      <c r="AD66" s="549">
        <f t="shared" si="5"/>
        <v>0</v>
      </c>
      <c r="AE66" s="553">
        <f t="shared" si="6"/>
        <v>0</v>
      </c>
      <c r="AF66" s="282">
        <f t="shared" si="7"/>
        <v>-15871007.529999999</v>
      </c>
      <c r="AG66" s="283">
        <f t="shared" si="8"/>
        <v>-15871007.529999999</v>
      </c>
      <c r="AH66" s="281">
        <f t="shared" si="9"/>
        <v>0</v>
      </c>
      <c r="AI66" s="551">
        <f t="shared" si="29"/>
        <v>0</v>
      </c>
      <c r="AJ66" s="549">
        <f t="shared" si="29"/>
        <v>0</v>
      </c>
      <c r="AK66" s="549">
        <f t="shared" si="29"/>
        <v>0</v>
      </c>
      <c r="AL66" s="282">
        <f t="shared" si="11"/>
        <v>-14732255.204166666</v>
      </c>
      <c r="AM66" s="281">
        <f t="shared" si="12"/>
        <v>0</v>
      </c>
      <c r="AN66" s="549">
        <f t="shared" si="13"/>
        <v>0</v>
      </c>
      <c r="AO66" s="549">
        <f t="shared" si="14"/>
        <v>0</v>
      </c>
      <c r="AP66" s="549">
        <f t="shared" si="15"/>
        <v>-14732255.204166666</v>
      </c>
      <c r="AQ66" s="283">
        <f t="shared" si="27"/>
        <v>-14732255.204166666</v>
      </c>
      <c r="AR66" s="281">
        <f t="shared" si="17"/>
        <v>0</v>
      </c>
      <c r="AT66" s="446"/>
      <c r="AU66" s="284"/>
      <c r="AV66" s="447" t="str">
        <f t="shared" si="18"/>
        <v>CA</v>
      </c>
      <c r="AW66" s="447" t="str">
        <f t="shared" si="19"/>
        <v>CL</v>
      </c>
      <c r="AX66" s="447" t="str">
        <f t="shared" si="20"/>
        <v>AIC</v>
      </c>
      <c r="AY66" s="447" t="str">
        <f t="shared" si="21"/>
        <v>ERB</v>
      </c>
      <c r="AZ66" s="447" t="str">
        <f t="shared" si="22"/>
        <v>GRB</v>
      </c>
      <c r="BA66" s="447" t="str">
        <f t="shared" si="23"/>
        <v>Non-Op</v>
      </c>
      <c r="BC66" s="445" t="s">
        <v>762</v>
      </c>
      <c r="BD66" s="552">
        <f t="shared" si="24"/>
        <v>-15871007.529999999</v>
      </c>
      <c r="BF66" s="435"/>
      <c r="BG66" s="435"/>
      <c r="BH66" s="435"/>
      <c r="BI66" s="435"/>
      <c r="BJ66" s="435"/>
      <c r="BK66" s="435"/>
      <c r="BL66" s="435"/>
      <c r="BN66" s="617"/>
    </row>
    <row r="67" spans="1:66" s="28" customFormat="1" ht="12" customHeight="1">
      <c r="A67" s="362">
        <v>10800771</v>
      </c>
      <c r="B67" s="290" t="str">
        <f t="shared" si="0"/>
        <v>10800771</v>
      </c>
      <c r="C67" s="656" t="s">
        <v>2108</v>
      </c>
      <c r="D67" s="451" t="s">
        <v>2091</v>
      </c>
      <c r="E67" s="451"/>
      <c r="F67" s="300">
        <v>43800</v>
      </c>
      <c r="G67" s="451"/>
      <c r="H67" s="556">
        <v>20144509.690000001</v>
      </c>
      <c r="I67" s="556">
        <v>20144509.690000001</v>
      </c>
      <c r="J67" s="556">
        <v>20144509.690000001</v>
      </c>
      <c r="K67" s="556">
        <v>20187525.27</v>
      </c>
      <c r="L67" s="556">
        <v>20187525.27</v>
      </c>
      <c r="M67" s="556">
        <v>18087525.27</v>
      </c>
      <c r="N67" s="556">
        <v>18087525.27</v>
      </c>
      <c r="O67" s="556">
        <v>18087525.27</v>
      </c>
      <c r="P67" s="556">
        <v>18087525.27</v>
      </c>
      <c r="Q67" s="556">
        <v>18087525.27</v>
      </c>
      <c r="R67" s="556">
        <v>18087525.27</v>
      </c>
      <c r="S67" s="556">
        <v>18087525.27</v>
      </c>
      <c r="T67" s="591">
        <v>18087525.27</v>
      </c>
      <c r="U67" s="556"/>
      <c r="V67" s="556">
        <f t="shared" si="1"/>
        <v>18866063.690833334</v>
      </c>
      <c r="W67" s="292"/>
      <c r="X67" s="293"/>
      <c r="Y67" s="548">
        <f t="shared" si="28"/>
        <v>18087525.27</v>
      </c>
      <c r="Z67" s="549">
        <f t="shared" si="28"/>
        <v>0</v>
      </c>
      <c r="AA67" s="549">
        <f t="shared" si="28"/>
        <v>0</v>
      </c>
      <c r="AB67" s="282">
        <f t="shared" si="3"/>
        <v>0</v>
      </c>
      <c r="AC67" s="281">
        <f t="shared" si="4"/>
        <v>0</v>
      </c>
      <c r="AD67" s="549">
        <f t="shared" si="5"/>
        <v>0</v>
      </c>
      <c r="AE67" s="553">
        <f t="shared" si="6"/>
        <v>0</v>
      </c>
      <c r="AF67" s="282">
        <f t="shared" si="7"/>
        <v>0</v>
      </c>
      <c r="AG67" s="283">
        <f t="shared" si="8"/>
        <v>0</v>
      </c>
      <c r="AH67" s="281">
        <f t="shared" si="9"/>
        <v>0</v>
      </c>
      <c r="AI67" s="551">
        <f t="shared" si="29"/>
        <v>18866063.690833334</v>
      </c>
      <c r="AJ67" s="549">
        <f t="shared" si="29"/>
        <v>0</v>
      </c>
      <c r="AK67" s="549">
        <f t="shared" si="29"/>
        <v>0</v>
      </c>
      <c r="AL67" s="282">
        <f t="shared" si="11"/>
        <v>0</v>
      </c>
      <c r="AM67" s="281">
        <f t="shared" si="12"/>
        <v>0</v>
      </c>
      <c r="AN67" s="549">
        <f t="shared" si="13"/>
        <v>0</v>
      </c>
      <c r="AO67" s="549">
        <f t="shared" si="14"/>
        <v>0</v>
      </c>
      <c r="AP67" s="549">
        <f t="shared" si="15"/>
        <v>0</v>
      </c>
      <c r="AQ67" s="283">
        <f t="shared" si="27"/>
        <v>0</v>
      </c>
      <c r="AR67" s="281">
        <f t="shared" si="17"/>
        <v>0</v>
      </c>
      <c r="AT67" s="446"/>
      <c r="AU67" s="284"/>
      <c r="AV67" s="447" t="str">
        <f t="shared" si="18"/>
        <v>CA</v>
      </c>
      <c r="AW67" s="447" t="str">
        <f t="shared" si="19"/>
        <v>CL</v>
      </c>
      <c r="AX67" s="447" t="str">
        <f t="shared" si="20"/>
        <v>AIC</v>
      </c>
      <c r="AY67" s="447" t="str">
        <f t="shared" si="21"/>
        <v>ERB</v>
      </c>
      <c r="AZ67" s="447" t="str">
        <f t="shared" si="22"/>
        <v>GRB</v>
      </c>
      <c r="BA67" s="447" t="str">
        <f t="shared" si="23"/>
        <v>Non-Op</v>
      </c>
      <c r="BC67" s="445" t="s">
        <v>762</v>
      </c>
      <c r="BD67" s="552">
        <f t="shared" si="24"/>
        <v>18087525.27</v>
      </c>
      <c r="BF67" s="435"/>
      <c r="BG67" s="435"/>
      <c r="BH67" s="435"/>
      <c r="BI67" s="435"/>
      <c r="BJ67" s="435"/>
      <c r="BK67" s="435"/>
      <c r="BL67" s="435"/>
      <c r="BN67" s="617"/>
    </row>
    <row r="68" spans="1:66" s="28" customFormat="1" ht="12" customHeight="1">
      <c r="A68" s="321">
        <v>10800791</v>
      </c>
      <c r="B68" s="288" t="str">
        <f t="shared" si="0"/>
        <v>10800791</v>
      </c>
      <c r="C68" s="444" t="s">
        <v>1215</v>
      </c>
      <c r="D68" s="445" t="s">
        <v>1165</v>
      </c>
      <c r="E68" s="445"/>
      <c r="F68" s="294">
        <v>43344</v>
      </c>
      <c r="G68" s="445"/>
      <c r="H68" s="547">
        <v>5000000</v>
      </c>
      <c r="I68" s="547">
        <v>5000000</v>
      </c>
      <c r="J68" s="547">
        <v>5000000</v>
      </c>
      <c r="K68" s="547">
        <v>5000000</v>
      </c>
      <c r="L68" s="547">
        <v>5000000</v>
      </c>
      <c r="M68" s="547">
        <v>5000000</v>
      </c>
      <c r="N68" s="547">
        <v>5000000</v>
      </c>
      <c r="O68" s="547">
        <v>5000000</v>
      </c>
      <c r="P68" s="547">
        <v>5000000</v>
      </c>
      <c r="Q68" s="547">
        <v>5000000</v>
      </c>
      <c r="R68" s="547">
        <v>5000000</v>
      </c>
      <c r="S68" s="547">
        <v>5000000</v>
      </c>
      <c r="T68" s="547">
        <v>5000000</v>
      </c>
      <c r="U68" s="547"/>
      <c r="V68" s="547">
        <f t="shared" si="1"/>
        <v>5000000</v>
      </c>
      <c r="W68" s="285"/>
      <c r="X68" s="286"/>
      <c r="Y68" s="548">
        <f t="shared" si="28"/>
        <v>0</v>
      </c>
      <c r="Z68" s="549">
        <f t="shared" si="28"/>
        <v>0</v>
      </c>
      <c r="AA68" s="549">
        <f t="shared" si="28"/>
        <v>0</v>
      </c>
      <c r="AB68" s="282">
        <f t="shared" si="3"/>
        <v>5000000</v>
      </c>
      <c r="AC68" s="281">
        <f t="shared" si="4"/>
        <v>0</v>
      </c>
      <c r="AD68" s="549">
        <f t="shared" si="5"/>
        <v>0</v>
      </c>
      <c r="AE68" s="553">
        <f t="shared" si="6"/>
        <v>0</v>
      </c>
      <c r="AF68" s="282">
        <f t="shared" si="7"/>
        <v>5000000</v>
      </c>
      <c r="AG68" s="283">
        <f t="shared" si="8"/>
        <v>5000000</v>
      </c>
      <c r="AH68" s="281">
        <f t="shared" si="9"/>
        <v>0</v>
      </c>
      <c r="AI68" s="551">
        <f t="shared" si="29"/>
        <v>0</v>
      </c>
      <c r="AJ68" s="549">
        <f t="shared" si="29"/>
        <v>0</v>
      </c>
      <c r="AK68" s="549">
        <f t="shared" si="29"/>
        <v>0</v>
      </c>
      <c r="AL68" s="282">
        <f t="shared" si="11"/>
        <v>5000000</v>
      </c>
      <c r="AM68" s="281">
        <f t="shared" si="12"/>
        <v>0</v>
      </c>
      <c r="AN68" s="549">
        <f t="shared" si="13"/>
        <v>0</v>
      </c>
      <c r="AO68" s="549">
        <f t="shared" si="14"/>
        <v>0</v>
      </c>
      <c r="AP68" s="549">
        <f t="shared" si="15"/>
        <v>5000000</v>
      </c>
      <c r="AQ68" s="283">
        <f t="shared" si="27"/>
        <v>5000000</v>
      </c>
      <c r="AR68" s="281">
        <f t="shared" si="17"/>
        <v>0</v>
      </c>
      <c r="AT68" s="446" t="s">
        <v>2067</v>
      </c>
      <c r="AU68" s="284"/>
      <c r="AV68" s="447" t="str">
        <f t="shared" si="18"/>
        <v>CA</v>
      </c>
      <c r="AW68" s="447" t="str">
        <f t="shared" si="19"/>
        <v>CL</v>
      </c>
      <c r="AX68" s="447" t="str">
        <f t="shared" si="20"/>
        <v>AIC</v>
      </c>
      <c r="AY68" s="447" t="str">
        <f t="shared" si="21"/>
        <v>ERB</v>
      </c>
      <c r="AZ68" s="447" t="str">
        <f t="shared" si="22"/>
        <v>GRB</v>
      </c>
      <c r="BA68" s="447" t="str">
        <f t="shared" si="23"/>
        <v>Non-Op</v>
      </c>
      <c r="BC68" s="449" t="s">
        <v>2100</v>
      </c>
      <c r="BD68" s="552">
        <f t="shared" si="24"/>
        <v>5000000</v>
      </c>
      <c r="BF68" s="448"/>
      <c r="BG68" s="448"/>
      <c r="BH68" s="448"/>
      <c r="BI68" s="448"/>
      <c r="BJ68" s="448"/>
      <c r="BK68" s="448"/>
      <c r="BL68" s="448"/>
      <c r="BN68" s="617"/>
    </row>
    <row r="69" spans="1:66" s="28" customFormat="1" ht="12" customHeight="1">
      <c r="A69" s="362">
        <v>10800801</v>
      </c>
      <c r="B69" s="290" t="str">
        <f t="shared" si="0"/>
        <v>10800801</v>
      </c>
      <c r="C69" s="450" t="s">
        <v>2109</v>
      </c>
      <c r="D69" s="451" t="s">
        <v>1165</v>
      </c>
      <c r="E69" s="451"/>
      <c r="F69" s="300">
        <v>43709</v>
      </c>
      <c r="G69" s="451"/>
      <c r="H69" s="556">
        <v>110972218.59999999</v>
      </c>
      <c r="I69" s="556">
        <v>110972218.59999999</v>
      </c>
      <c r="J69" s="556">
        <v>110972218.59999999</v>
      </c>
      <c r="K69" s="556">
        <v>110972218.59999999</v>
      </c>
      <c r="L69" s="556">
        <v>110972218.59999999</v>
      </c>
      <c r="M69" s="556">
        <v>110972218.59999999</v>
      </c>
      <c r="N69" s="556">
        <v>110972218.59999999</v>
      </c>
      <c r="O69" s="556">
        <v>110972218.59999999</v>
      </c>
      <c r="P69" s="556">
        <v>110972218.59999999</v>
      </c>
      <c r="Q69" s="556">
        <v>110972218.59999999</v>
      </c>
      <c r="R69" s="556">
        <v>110972218.59999999</v>
      </c>
      <c r="S69" s="556">
        <v>110972218.59999999</v>
      </c>
      <c r="T69" s="591">
        <v>110972218.59999999</v>
      </c>
      <c r="U69" s="556"/>
      <c r="V69" s="556">
        <f t="shared" si="1"/>
        <v>110972218.59999998</v>
      </c>
      <c r="W69" s="292"/>
      <c r="X69" s="293"/>
      <c r="Y69" s="548">
        <f t="shared" ref="Y69:AA88" si="30">IF($D69=Y$5,$T69,0)</f>
        <v>0</v>
      </c>
      <c r="Z69" s="549">
        <f t="shared" si="30"/>
        <v>0</v>
      </c>
      <c r="AA69" s="549">
        <f t="shared" si="30"/>
        <v>0</v>
      </c>
      <c r="AB69" s="282">
        <f t="shared" si="3"/>
        <v>110972218.59999999</v>
      </c>
      <c r="AC69" s="281">
        <f t="shared" si="4"/>
        <v>0</v>
      </c>
      <c r="AD69" s="549">
        <f t="shared" si="5"/>
        <v>0</v>
      </c>
      <c r="AE69" s="553">
        <f t="shared" si="6"/>
        <v>0</v>
      </c>
      <c r="AF69" s="282">
        <f t="shared" si="7"/>
        <v>110972218.59999999</v>
      </c>
      <c r="AG69" s="283">
        <f t="shared" si="8"/>
        <v>110972218.59999999</v>
      </c>
      <c r="AH69" s="281">
        <f t="shared" si="9"/>
        <v>0</v>
      </c>
      <c r="AI69" s="551">
        <f t="shared" ref="AI69:AK88" si="31">IF($D69=AI$5,$V69,0)</f>
        <v>0</v>
      </c>
      <c r="AJ69" s="549">
        <f t="shared" si="31"/>
        <v>0</v>
      </c>
      <c r="AK69" s="549">
        <f t="shared" si="31"/>
        <v>0</v>
      </c>
      <c r="AL69" s="282">
        <f t="shared" si="11"/>
        <v>110972218.59999998</v>
      </c>
      <c r="AM69" s="281">
        <f t="shared" si="12"/>
        <v>0</v>
      </c>
      <c r="AN69" s="549">
        <f t="shared" si="13"/>
        <v>0</v>
      </c>
      <c r="AO69" s="549">
        <f t="shared" si="14"/>
        <v>0</v>
      </c>
      <c r="AP69" s="549">
        <f t="shared" si="15"/>
        <v>110972218.59999998</v>
      </c>
      <c r="AQ69" s="283">
        <f t="shared" si="27"/>
        <v>110972218.59999998</v>
      </c>
      <c r="AR69" s="281">
        <f t="shared" si="17"/>
        <v>0</v>
      </c>
      <c r="AT69" s="446" t="s">
        <v>2067</v>
      </c>
      <c r="AU69" s="284"/>
      <c r="AV69" s="447" t="str">
        <f t="shared" si="18"/>
        <v>CA</v>
      </c>
      <c r="AW69" s="447" t="str">
        <f t="shared" si="19"/>
        <v>CL</v>
      </c>
      <c r="AX69" s="447" t="str">
        <f t="shared" si="20"/>
        <v>AIC</v>
      </c>
      <c r="AY69" s="447" t="str">
        <f t="shared" si="21"/>
        <v>ERB</v>
      </c>
      <c r="AZ69" s="447" t="str">
        <f t="shared" si="22"/>
        <v>GRB</v>
      </c>
      <c r="BA69" s="447" t="str">
        <f t="shared" si="23"/>
        <v>Non-Op</v>
      </c>
      <c r="BC69" s="449" t="s">
        <v>2100</v>
      </c>
      <c r="BD69" s="552">
        <f t="shared" si="24"/>
        <v>110972218.59999999</v>
      </c>
      <c r="BF69" s="435"/>
      <c r="BG69" s="435"/>
      <c r="BH69" s="435"/>
      <c r="BI69" s="435"/>
      <c r="BJ69" s="435"/>
      <c r="BK69" s="435"/>
      <c r="BL69" s="435"/>
      <c r="BN69" s="617"/>
    </row>
    <row r="70" spans="1:66" s="28" customFormat="1" ht="12" customHeight="1">
      <c r="A70" s="362">
        <v>10800811</v>
      </c>
      <c r="B70" s="290" t="str">
        <f t="shared" si="0"/>
        <v>10800811</v>
      </c>
      <c r="C70" s="450" t="s">
        <v>2110</v>
      </c>
      <c r="D70" s="451" t="s">
        <v>1165</v>
      </c>
      <c r="E70" s="451"/>
      <c r="F70" s="300">
        <v>44197</v>
      </c>
      <c r="G70" s="451"/>
      <c r="H70" s="556"/>
      <c r="I70" s="556">
        <v>5579883.9800000004</v>
      </c>
      <c r="J70" s="556">
        <v>5579883.9800000004</v>
      </c>
      <c r="K70" s="556">
        <v>5781963.8899999997</v>
      </c>
      <c r="L70" s="556">
        <v>5781963.8899999997</v>
      </c>
      <c r="M70" s="556">
        <v>3681963.89</v>
      </c>
      <c r="N70" s="556">
        <v>3681963.89</v>
      </c>
      <c r="O70" s="556">
        <v>3681963.89</v>
      </c>
      <c r="P70" s="556">
        <v>3681963.89</v>
      </c>
      <c r="Q70" s="556">
        <v>3681963.89</v>
      </c>
      <c r="R70" s="556">
        <v>3681963.89</v>
      </c>
      <c r="S70" s="556">
        <v>3681963.89</v>
      </c>
      <c r="T70" s="591">
        <v>2216517.7400000002</v>
      </c>
      <c r="U70" s="556"/>
      <c r="V70" s="556">
        <f t="shared" si="1"/>
        <v>4133808.4866666668</v>
      </c>
      <c r="W70" s="292"/>
      <c r="X70" s="293"/>
      <c r="Y70" s="548">
        <f t="shared" si="30"/>
        <v>0</v>
      </c>
      <c r="Z70" s="549">
        <f t="shared" si="30"/>
        <v>0</v>
      </c>
      <c r="AA70" s="549">
        <f t="shared" si="30"/>
        <v>0</v>
      </c>
      <c r="AB70" s="282">
        <f t="shared" si="3"/>
        <v>2216517.7400000002</v>
      </c>
      <c r="AC70" s="281">
        <f t="shared" si="4"/>
        <v>0</v>
      </c>
      <c r="AD70" s="549">
        <f t="shared" si="5"/>
        <v>0</v>
      </c>
      <c r="AE70" s="553">
        <f t="shared" si="6"/>
        <v>0</v>
      </c>
      <c r="AF70" s="282">
        <f t="shared" si="7"/>
        <v>2216517.7400000002</v>
      </c>
      <c r="AG70" s="283">
        <f t="shared" si="8"/>
        <v>2216517.7400000002</v>
      </c>
      <c r="AH70" s="281">
        <f t="shared" si="9"/>
        <v>0</v>
      </c>
      <c r="AI70" s="551">
        <f t="shared" si="31"/>
        <v>0</v>
      </c>
      <c r="AJ70" s="549">
        <f t="shared" si="31"/>
        <v>0</v>
      </c>
      <c r="AK70" s="549">
        <f t="shared" si="31"/>
        <v>0</v>
      </c>
      <c r="AL70" s="282">
        <f t="shared" si="11"/>
        <v>4133808.4866666668</v>
      </c>
      <c r="AM70" s="281">
        <f t="shared" si="12"/>
        <v>0</v>
      </c>
      <c r="AN70" s="549">
        <f t="shared" si="13"/>
        <v>0</v>
      </c>
      <c r="AO70" s="549">
        <f t="shared" si="14"/>
        <v>0</v>
      </c>
      <c r="AP70" s="549">
        <f t="shared" si="15"/>
        <v>4133808.4866666668</v>
      </c>
      <c r="AQ70" s="283">
        <f t="shared" si="27"/>
        <v>4133808.4866666668</v>
      </c>
      <c r="AR70" s="281">
        <f t="shared" si="17"/>
        <v>0</v>
      </c>
      <c r="AT70" s="446" t="s">
        <v>2067</v>
      </c>
      <c r="AU70" s="284"/>
      <c r="AV70" s="447" t="str">
        <f t="shared" si="18"/>
        <v>CA</v>
      </c>
      <c r="AW70" s="447" t="str">
        <f t="shared" si="19"/>
        <v>CL</v>
      </c>
      <c r="AX70" s="447" t="str">
        <f t="shared" si="20"/>
        <v>AIC</v>
      </c>
      <c r="AY70" s="447" t="str">
        <f t="shared" si="21"/>
        <v>ERB</v>
      </c>
      <c r="AZ70" s="447" t="str">
        <f t="shared" si="22"/>
        <v>GRB</v>
      </c>
      <c r="BA70" s="447" t="str">
        <f t="shared" si="23"/>
        <v>Non-Op</v>
      </c>
      <c r="BC70" s="449" t="s">
        <v>2100</v>
      </c>
      <c r="BD70" s="552">
        <f t="shared" si="24"/>
        <v>2216517.7400000002</v>
      </c>
      <c r="BF70" s="435"/>
      <c r="BG70" s="435"/>
      <c r="BH70" s="435"/>
      <c r="BI70" s="435"/>
      <c r="BJ70" s="435"/>
      <c r="BK70" s="435"/>
      <c r="BL70" s="435"/>
      <c r="BN70" s="617"/>
    </row>
    <row r="71" spans="1:66" s="28" customFormat="1" ht="12" customHeight="1">
      <c r="A71" s="362">
        <v>10800821</v>
      </c>
      <c r="B71" s="290" t="str">
        <f t="shared" si="0"/>
        <v>10800821</v>
      </c>
      <c r="C71" s="450" t="s">
        <v>2111</v>
      </c>
      <c r="D71" s="451" t="s">
        <v>1165</v>
      </c>
      <c r="E71" s="451"/>
      <c r="F71" s="300">
        <v>44197</v>
      </c>
      <c r="G71" s="451"/>
      <c r="H71" s="556"/>
      <c r="I71" s="556">
        <v>-5579883.9800000004</v>
      </c>
      <c r="J71" s="556">
        <v>-5579883.9800000004</v>
      </c>
      <c r="K71" s="556">
        <v>-5781963.8899999997</v>
      </c>
      <c r="L71" s="556">
        <v>-5781963.8899999997</v>
      </c>
      <c r="M71" s="556">
        <v>-3681963.89</v>
      </c>
      <c r="N71" s="556">
        <v>-3681963.89</v>
      </c>
      <c r="O71" s="556">
        <v>-3681963.89</v>
      </c>
      <c r="P71" s="556">
        <v>-3681963.89</v>
      </c>
      <c r="Q71" s="556">
        <v>-3681963.89</v>
      </c>
      <c r="R71" s="556">
        <v>-3681963.89</v>
      </c>
      <c r="S71" s="556">
        <v>-3681963.89</v>
      </c>
      <c r="T71" s="591">
        <v>-2216517.7400000002</v>
      </c>
      <c r="U71" s="556"/>
      <c r="V71" s="556">
        <f t="shared" si="1"/>
        <v>-4133808.4866666668</v>
      </c>
      <c r="W71" s="292"/>
      <c r="X71" s="293"/>
      <c r="Y71" s="548">
        <f t="shared" si="30"/>
        <v>0</v>
      </c>
      <c r="Z71" s="549">
        <f t="shared" si="30"/>
        <v>0</v>
      </c>
      <c r="AA71" s="549">
        <f t="shared" si="30"/>
        <v>0</v>
      </c>
      <c r="AB71" s="282">
        <f t="shared" si="3"/>
        <v>-2216517.7400000002</v>
      </c>
      <c r="AC71" s="281">
        <f t="shared" si="4"/>
        <v>0</v>
      </c>
      <c r="AD71" s="549">
        <f t="shared" si="5"/>
        <v>0</v>
      </c>
      <c r="AE71" s="553">
        <f t="shared" si="6"/>
        <v>0</v>
      </c>
      <c r="AF71" s="282">
        <f t="shared" si="7"/>
        <v>-2216517.7400000002</v>
      </c>
      <c r="AG71" s="283">
        <f t="shared" si="8"/>
        <v>-2216517.7400000002</v>
      </c>
      <c r="AH71" s="281">
        <f t="shared" si="9"/>
        <v>0</v>
      </c>
      <c r="AI71" s="551">
        <f t="shared" si="31"/>
        <v>0</v>
      </c>
      <c r="AJ71" s="549">
        <f t="shared" si="31"/>
        <v>0</v>
      </c>
      <c r="AK71" s="549">
        <f t="shared" si="31"/>
        <v>0</v>
      </c>
      <c r="AL71" s="282">
        <f t="shared" si="11"/>
        <v>-4133808.4866666668</v>
      </c>
      <c r="AM71" s="281">
        <f t="shared" si="12"/>
        <v>0</v>
      </c>
      <c r="AN71" s="549">
        <f t="shared" si="13"/>
        <v>0</v>
      </c>
      <c r="AO71" s="549">
        <f t="shared" si="14"/>
        <v>0</v>
      </c>
      <c r="AP71" s="549">
        <f t="shared" si="15"/>
        <v>-4133808.4866666668</v>
      </c>
      <c r="AQ71" s="283">
        <f t="shared" si="27"/>
        <v>-4133808.4866666668</v>
      </c>
      <c r="AR71" s="281">
        <f t="shared" si="17"/>
        <v>0</v>
      </c>
      <c r="AT71" s="446" t="s">
        <v>2067</v>
      </c>
      <c r="AU71" s="284"/>
      <c r="AV71" s="447" t="str">
        <f t="shared" si="18"/>
        <v>CA</v>
      </c>
      <c r="AW71" s="447" t="str">
        <f t="shared" si="19"/>
        <v>CL</v>
      </c>
      <c r="AX71" s="447" t="str">
        <f t="shared" si="20"/>
        <v>AIC</v>
      </c>
      <c r="AY71" s="447" t="str">
        <f t="shared" si="21"/>
        <v>ERB</v>
      </c>
      <c r="AZ71" s="447" t="str">
        <f t="shared" si="22"/>
        <v>GRB</v>
      </c>
      <c r="BA71" s="447" t="str">
        <f t="shared" si="23"/>
        <v>Non-Op</v>
      </c>
      <c r="BC71" s="449" t="s">
        <v>2100</v>
      </c>
      <c r="BD71" s="552">
        <f t="shared" si="24"/>
        <v>-2216517.7400000002</v>
      </c>
      <c r="BF71" s="435"/>
      <c r="BG71" s="435"/>
      <c r="BH71" s="435"/>
      <c r="BI71" s="435"/>
      <c r="BJ71" s="435"/>
      <c r="BK71" s="435"/>
      <c r="BL71" s="435"/>
      <c r="BN71" s="617"/>
    </row>
    <row r="72" spans="1:66" s="28" customFormat="1" ht="12" customHeight="1">
      <c r="A72" s="287">
        <v>10800831</v>
      </c>
      <c r="B72" s="288" t="str">
        <f t="shared" si="0"/>
        <v>10800831</v>
      </c>
      <c r="C72" s="444" t="s">
        <v>1216</v>
      </c>
      <c r="D72" s="445" t="s">
        <v>1165</v>
      </c>
      <c r="E72" s="445"/>
      <c r="F72" s="294">
        <v>43070</v>
      </c>
      <c r="G72" s="445"/>
      <c r="H72" s="547">
        <v>0</v>
      </c>
      <c r="I72" s="547">
        <v>0</v>
      </c>
      <c r="J72" s="547">
        <v>0</v>
      </c>
      <c r="K72" s="547">
        <v>0</v>
      </c>
      <c r="L72" s="547">
        <v>0</v>
      </c>
      <c r="M72" s="547">
        <v>0</v>
      </c>
      <c r="N72" s="547">
        <v>0</v>
      </c>
      <c r="O72" s="547">
        <v>0</v>
      </c>
      <c r="P72" s="547">
        <v>0</v>
      </c>
      <c r="Q72" s="547">
        <v>0</v>
      </c>
      <c r="R72" s="547">
        <v>0</v>
      </c>
      <c r="S72" s="547">
        <v>0</v>
      </c>
      <c r="T72" s="547">
        <v>0</v>
      </c>
      <c r="U72" s="547"/>
      <c r="V72" s="547">
        <f t="shared" si="1"/>
        <v>0</v>
      </c>
      <c r="W72" s="285"/>
      <c r="X72" s="286"/>
      <c r="Y72" s="548">
        <f t="shared" si="30"/>
        <v>0</v>
      </c>
      <c r="Z72" s="549">
        <f t="shared" si="30"/>
        <v>0</v>
      </c>
      <c r="AA72" s="549">
        <f t="shared" si="30"/>
        <v>0</v>
      </c>
      <c r="AB72" s="282">
        <f t="shared" si="3"/>
        <v>0</v>
      </c>
      <c r="AC72" s="281">
        <f t="shared" si="4"/>
        <v>0</v>
      </c>
      <c r="AD72" s="549">
        <f t="shared" si="5"/>
        <v>0</v>
      </c>
      <c r="AE72" s="553">
        <f t="shared" si="6"/>
        <v>0</v>
      </c>
      <c r="AF72" s="282">
        <f t="shared" si="7"/>
        <v>0</v>
      </c>
      <c r="AG72" s="283">
        <f t="shared" si="8"/>
        <v>0</v>
      </c>
      <c r="AH72" s="281">
        <f t="shared" si="9"/>
        <v>0</v>
      </c>
      <c r="AI72" s="551">
        <f t="shared" si="31"/>
        <v>0</v>
      </c>
      <c r="AJ72" s="549">
        <f t="shared" si="31"/>
        <v>0</v>
      </c>
      <c r="AK72" s="549">
        <f t="shared" si="31"/>
        <v>0</v>
      </c>
      <c r="AL72" s="282">
        <f t="shared" si="11"/>
        <v>0</v>
      </c>
      <c r="AM72" s="281">
        <f t="shared" si="12"/>
        <v>0</v>
      </c>
      <c r="AN72" s="549">
        <f t="shared" si="13"/>
        <v>0</v>
      </c>
      <c r="AO72" s="549">
        <f t="shared" si="14"/>
        <v>0</v>
      </c>
      <c r="AP72" s="549">
        <f t="shared" si="15"/>
        <v>0</v>
      </c>
      <c r="AQ72" s="283">
        <f t="shared" si="27"/>
        <v>0</v>
      </c>
      <c r="AR72" s="281">
        <f t="shared" si="17"/>
        <v>0</v>
      </c>
      <c r="AT72" s="446" t="s">
        <v>2067</v>
      </c>
      <c r="AU72" s="284"/>
      <c r="AV72" s="447" t="str">
        <f t="shared" si="18"/>
        <v>CA</v>
      </c>
      <c r="AW72" s="447" t="str">
        <f t="shared" si="19"/>
        <v>CL</v>
      </c>
      <c r="AX72" s="447" t="str">
        <f t="shared" si="20"/>
        <v>AIC</v>
      </c>
      <c r="AY72" s="447" t="str">
        <f t="shared" si="21"/>
        <v>ERB</v>
      </c>
      <c r="AZ72" s="447" t="str">
        <f t="shared" si="22"/>
        <v>GRB</v>
      </c>
      <c r="BA72" s="447" t="str">
        <f t="shared" si="23"/>
        <v>Non-Op</v>
      </c>
      <c r="BC72" s="449" t="s">
        <v>2100</v>
      </c>
      <c r="BD72" s="552">
        <f t="shared" si="24"/>
        <v>0</v>
      </c>
      <c r="BF72" s="448"/>
      <c r="BG72" s="448"/>
      <c r="BH72" s="448"/>
      <c r="BI72" s="448"/>
      <c r="BJ72" s="448"/>
      <c r="BK72" s="448"/>
      <c r="BL72" s="448"/>
      <c r="BN72" s="617"/>
    </row>
    <row r="73" spans="1:66" s="28" customFormat="1" ht="12" customHeight="1">
      <c r="A73" s="383">
        <v>10800861</v>
      </c>
      <c r="B73" s="296" t="str">
        <f t="shared" ref="B73:B136" si="32">TEXT(A73,"##")</f>
        <v>10800861</v>
      </c>
      <c r="C73" s="460" t="s">
        <v>1217</v>
      </c>
      <c r="D73" s="461" t="s">
        <v>1163</v>
      </c>
      <c r="E73" s="461"/>
      <c r="F73" s="297">
        <v>43344</v>
      </c>
      <c r="G73" s="461"/>
      <c r="H73" s="560">
        <v>5000000</v>
      </c>
      <c r="I73" s="560">
        <v>5000000</v>
      </c>
      <c r="J73" s="560">
        <v>5000000</v>
      </c>
      <c r="K73" s="560">
        <v>5000000</v>
      </c>
      <c r="L73" s="560">
        <v>5000000</v>
      </c>
      <c r="M73" s="560">
        <v>5000000</v>
      </c>
      <c r="N73" s="560">
        <v>5000000</v>
      </c>
      <c r="O73" s="560">
        <v>5000000</v>
      </c>
      <c r="P73" s="560">
        <v>5000000</v>
      </c>
      <c r="Q73" s="560">
        <v>5000000</v>
      </c>
      <c r="R73" s="560">
        <v>5000000</v>
      </c>
      <c r="S73" s="560">
        <v>5000000</v>
      </c>
      <c r="T73" s="593">
        <v>5000000</v>
      </c>
      <c r="U73" s="560"/>
      <c r="V73" s="560">
        <f t="shared" ref="V73:V136" si="33">(H73+T73+SUM(I73:S73)*2)/24</f>
        <v>5000000</v>
      </c>
      <c r="W73" s="298" t="s">
        <v>1206</v>
      </c>
      <c r="X73" s="299"/>
      <c r="Y73" s="548">
        <f t="shared" si="30"/>
        <v>0</v>
      </c>
      <c r="Z73" s="549">
        <f t="shared" si="30"/>
        <v>0</v>
      </c>
      <c r="AA73" s="549">
        <f t="shared" si="30"/>
        <v>0</v>
      </c>
      <c r="AB73" s="282">
        <f t="shared" ref="AB73:AB136" si="34">T73-SUM(Y73:AA73)</f>
        <v>5000000</v>
      </c>
      <c r="AC73" s="281">
        <f t="shared" ref="AC73:AC136" si="35">T73-SUM(Y73:AA73)-AB73</f>
        <v>0</v>
      </c>
      <c r="AD73" s="549">
        <f t="shared" ref="AD73:AD136" si="36">IF($D73=AD$5,$T73,IF($D73=AD$4, $T73*$AK$1,0))</f>
        <v>5000000</v>
      </c>
      <c r="AE73" s="553">
        <f t="shared" ref="AE73:AE136" si="37">IF($D73=AE$5,$T73,IF($D73=AE$4, $T73*$AK$2,0))</f>
        <v>0</v>
      </c>
      <c r="AF73" s="282">
        <f t="shared" ref="AF73:AF136" si="38">IF($D73=AF$5,$T73,IF($D73=AF$4, $T73*$AL$2,0))</f>
        <v>0</v>
      </c>
      <c r="AG73" s="283">
        <f t="shared" ref="AG73:AG136" si="39">SUM(AD73:AF73)</f>
        <v>5000000</v>
      </c>
      <c r="AH73" s="281">
        <f t="shared" ref="AH73:AH136" si="40">AG73-AB73</f>
        <v>0</v>
      </c>
      <c r="AI73" s="551">
        <f t="shared" si="31"/>
        <v>0</v>
      </c>
      <c r="AJ73" s="549">
        <f t="shared" si="31"/>
        <v>0</v>
      </c>
      <c r="AK73" s="549">
        <f t="shared" si="31"/>
        <v>0</v>
      </c>
      <c r="AL73" s="282">
        <f t="shared" ref="AL73:AL136" si="41">V73-SUM(AI73:AK73)</f>
        <v>5000000</v>
      </c>
      <c r="AM73" s="281">
        <f t="shared" ref="AM73:AM136" si="42">V73-SUM(AI73:AK73)-AL73</f>
        <v>0</v>
      </c>
      <c r="AN73" s="549">
        <f t="shared" ref="AN73:AN136" si="43">IF($D73=AN$5,$V73,IF($D73=AN$4, $V73*$AK$1,0))</f>
        <v>5000000</v>
      </c>
      <c r="AO73" s="549">
        <f t="shared" ref="AO73:AO136" si="44">IF($D73=AO$5,$V73,IF($D73=AO$4, $V73*$AK$2,0))</f>
        <v>0</v>
      </c>
      <c r="AP73" s="549">
        <f t="shared" ref="AP73:AP136" si="45">IF($D73=AP$5,$V73,IF($D73=AP$4, $V73*$AL$2,0))</f>
        <v>0</v>
      </c>
      <c r="AQ73" s="283">
        <f t="shared" ref="AQ73:AQ104" si="46">SUM(AN73:AP73)</f>
        <v>5000000</v>
      </c>
      <c r="AR73" s="281">
        <f t="shared" ref="AR73:AR136" si="47">AQ73-AL73</f>
        <v>0</v>
      </c>
      <c r="AT73" s="446" t="s">
        <v>2066</v>
      </c>
      <c r="AU73" s="284"/>
      <c r="AV73" s="447" t="str">
        <f t="shared" ref="AV73:AV136" si="48">IF(VALUE(Y73),AV$7,IF(ISBLANK(Y73),"",AV$7))</f>
        <v>CA</v>
      </c>
      <c r="AW73" s="447" t="str">
        <f t="shared" ref="AW73:AW136" si="49">IF(VALUE(Z73),AW$7,IF(ISBLANK(Z73),"",AW$7))</f>
        <v>CL</v>
      </c>
      <c r="AX73" s="447" t="str">
        <f t="shared" ref="AX73:AX136" si="50">IF(VALUE(AA73),AX$7,IF(ISBLANK(AA73),"",AX$7))</f>
        <v>AIC</v>
      </c>
      <c r="AY73" s="447" t="str">
        <f t="shared" ref="AY73:AY136" si="51">IF(VALUE(AD73),AY$7,IF(ISBLANK(AD73),"",AY$7))</f>
        <v>ERB</v>
      </c>
      <c r="AZ73" s="447" t="str">
        <f t="shared" ref="AZ73:AZ136" si="52">IF(VALUE(AE73),AZ$7,IF(ISBLANK(AE73),"",AZ$7))</f>
        <v>GRB</v>
      </c>
      <c r="BA73" s="447" t="str">
        <f t="shared" ref="BA73:BA136" si="53">IF(VALUE(AF73),BA$7,IF(ISBLANK(AF73),"",BA$7))</f>
        <v>Non-Op</v>
      </c>
      <c r="BC73" s="449" t="s">
        <v>2100</v>
      </c>
      <c r="BD73" s="552">
        <f t="shared" ref="BD73:BD136" si="54">+T73</f>
        <v>5000000</v>
      </c>
      <c r="BF73" s="448"/>
      <c r="BG73" s="448"/>
      <c r="BH73" s="448"/>
      <c r="BI73" s="448"/>
      <c r="BJ73" s="448"/>
      <c r="BK73" s="448"/>
      <c r="BL73" s="448"/>
      <c r="BN73" s="617"/>
    </row>
    <row r="74" spans="1:66" s="28" customFormat="1" ht="12" customHeight="1">
      <c r="A74" s="462">
        <v>10800871</v>
      </c>
      <c r="B74" s="463" t="str">
        <f t="shared" si="32"/>
        <v>10800871</v>
      </c>
      <c r="C74" s="464" t="s">
        <v>2112</v>
      </c>
      <c r="D74" s="465" t="s">
        <v>1165</v>
      </c>
      <c r="E74" s="465"/>
      <c r="F74" s="466">
        <v>44256</v>
      </c>
      <c r="G74" s="465"/>
      <c r="H74" s="561"/>
      <c r="I74" s="561"/>
      <c r="J74" s="561"/>
      <c r="K74" s="561">
        <v>-159010.87</v>
      </c>
      <c r="L74" s="561">
        <v>-317787.49</v>
      </c>
      <c r="M74" s="561">
        <v>-475622.94</v>
      </c>
      <c r="N74" s="561">
        <v>-632772.15</v>
      </c>
      <c r="O74" s="561">
        <v>-789493.28</v>
      </c>
      <c r="P74" s="561">
        <v>-945823.05</v>
      </c>
      <c r="Q74" s="561">
        <v>-1100280.01</v>
      </c>
      <c r="R74" s="561">
        <v>-1253101.8600000001</v>
      </c>
      <c r="S74" s="561">
        <v>-1405095.36</v>
      </c>
      <c r="T74" s="594">
        <v>-1556387.48</v>
      </c>
      <c r="U74" s="561"/>
      <c r="V74" s="561">
        <f t="shared" si="33"/>
        <v>-654765.06250000012</v>
      </c>
      <c r="W74" s="467"/>
      <c r="X74" s="468"/>
      <c r="Y74" s="548">
        <f t="shared" si="30"/>
        <v>0</v>
      </c>
      <c r="Z74" s="549">
        <f t="shared" si="30"/>
        <v>0</v>
      </c>
      <c r="AA74" s="549">
        <f t="shared" si="30"/>
        <v>0</v>
      </c>
      <c r="AB74" s="282">
        <f t="shared" si="34"/>
        <v>-1556387.48</v>
      </c>
      <c r="AC74" s="281">
        <f t="shared" si="35"/>
        <v>0</v>
      </c>
      <c r="AD74" s="549">
        <f t="shared" si="36"/>
        <v>0</v>
      </c>
      <c r="AE74" s="553">
        <f t="shared" si="37"/>
        <v>0</v>
      </c>
      <c r="AF74" s="282">
        <f t="shared" si="38"/>
        <v>-1556387.48</v>
      </c>
      <c r="AG74" s="283">
        <f t="shared" si="39"/>
        <v>-1556387.48</v>
      </c>
      <c r="AH74" s="281">
        <f t="shared" si="40"/>
        <v>0</v>
      </c>
      <c r="AI74" s="551">
        <f t="shared" si="31"/>
        <v>0</v>
      </c>
      <c r="AJ74" s="549">
        <f t="shared" si="31"/>
        <v>0</v>
      </c>
      <c r="AK74" s="549">
        <f t="shared" si="31"/>
        <v>0</v>
      </c>
      <c r="AL74" s="282">
        <f t="shared" si="41"/>
        <v>-654765.06250000012</v>
      </c>
      <c r="AM74" s="281">
        <f t="shared" si="42"/>
        <v>0</v>
      </c>
      <c r="AN74" s="549">
        <f t="shared" si="43"/>
        <v>0</v>
      </c>
      <c r="AO74" s="549">
        <f t="shared" si="44"/>
        <v>0</v>
      </c>
      <c r="AP74" s="549">
        <f t="shared" si="45"/>
        <v>-654765.06250000012</v>
      </c>
      <c r="AQ74" s="283">
        <f t="shared" si="46"/>
        <v>-654765.06250000012</v>
      </c>
      <c r="AR74" s="281">
        <f t="shared" si="47"/>
        <v>0</v>
      </c>
      <c r="AT74" s="446" t="s">
        <v>2067</v>
      </c>
      <c r="AU74" s="284"/>
      <c r="AV74" s="447" t="str">
        <f t="shared" si="48"/>
        <v>CA</v>
      </c>
      <c r="AW74" s="447" t="str">
        <f t="shared" si="49"/>
        <v>CL</v>
      </c>
      <c r="AX74" s="447" t="str">
        <f t="shared" si="50"/>
        <v>AIC</v>
      </c>
      <c r="AY74" s="447" t="str">
        <f t="shared" si="51"/>
        <v>ERB</v>
      </c>
      <c r="AZ74" s="447" t="str">
        <f t="shared" si="52"/>
        <v>GRB</v>
      </c>
      <c r="BA74" s="447" t="str">
        <f t="shared" si="53"/>
        <v>Non-Op</v>
      </c>
      <c r="BC74" s="449" t="s">
        <v>2100</v>
      </c>
      <c r="BD74" s="552">
        <f t="shared" si="54"/>
        <v>-1556387.48</v>
      </c>
      <c r="BF74" s="435"/>
      <c r="BG74" s="435"/>
      <c r="BH74" s="435"/>
      <c r="BI74" s="435"/>
      <c r="BJ74" s="435"/>
      <c r="BK74" s="435"/>
      <c r="BL74" s="435"/>
      <c r="BN74" s="617"/>
    </row>
    <row r="75" spans="1:66" s="28" customFormat="1" ht="12" customHeight="1">
      <c r="A75" s="462">
        <v>10800881</v>
      </c>
      <c r="B75" s="463" t="str">
        <f t="shared" si="32"/>
        <v>10800881</v>
      </c>
      <c r="C75" s="464" t="s">
        <v>2113</v>
      </c>
      <c r="D75" s="465" t="s">
        <v>1165</v>
      </c>
      <c r="E75" s="465"/>
      <c r="F75" s="466">
        <v>44256</v>
      </c>
      <c r="G75" s="465"/>
      <c r="H75" s="561"/>
      <c r="I75" s="561"/>
      <c r="J75" s="561"/>
      <c r="K75" s="561">
        <v>159010.87</v>
      </c>
      <c r="L75" s="561">
        <v>317787.49</v>
      </c>
      <c r="M75" s="561">
        <v>475622.94</v>
      </c>
      <c r="N75" s="561">
        <v>632772.15</v>
      </c>
      <c r="O75" s="561">
        <v>789493.28</v>
      </c>
      <c r="P75" s="561">
        <v>945823.05</v>
      </c>
      <c r="Q75" s="561">
        <v>1100280.01</v>
      </c>
      <c r="R75" s="561">
        <v>1253101.8600000001</v>
      </c>
      <c r="S75" s="561">
        <v>1405095.36</v>
      </c>
      <c r="T75" s="594">
        <v>1556387.48</v>
      </c>
      <c r="U75" s="561"/>
      <c r="V75" s="561">
        <f t="shared" si="33"/>
        <v>654765.06250000012</v>
      </c>
      <c r="W75" s="467"/>
      <c r="X75" s="468"/>
      <c r="Y75" s="548">
        <f t="shared" si="30"/>
        <v>0</v>
      </c>
      <c r="Z75" s="549">
        <f t="shared" si="30"/>
        <v>0</v>
      </c>
      <c r="AA75" s="549">
        <f t="shared" si="30"/>
        <v>0</v>
      </c>
      <c r="AB75" s="282">
        <f t="shared" si="34"/>
        <v>1556387.48</v>
      </c>
      <c r="AC75" s="281">
        <f t="shared" si="35"/>
        <v>0</v>
      </c>
      <c r="AD75" s="549">
        <f t="shared" si="36"/>
        <v>0</v>
      </c>
      <c r="AE75" s="553">
        <f t="shared" si="37"/>
        <v>0</v>
      </c>
      <c r="AF75" s="282">
        <f t="shared" si="38"/>
        <v>1556387.48</v>
      </c>
      <c r="AG75" s="283">
        <f t="shared" si="39"/>
        <v>1556387.48</v>
      </c>
      <c r="AH75" s="281">
        <f t="shared" si="40"/>
        <v>0</v>
      </c>
      <c r="AI75" s="551">
        <f t="shared" si="31"/>
        <v>0</v>
      </c>
      <c r="AJ75" s="549">
        <f t="shared" si="31"/>
        <v>0</v>
      </c>
      <c r="AK75" s="549">
        <f t="shared" si="31"/>
        <v>0</v>
      </c>
      <c r="AL75" s="282">
        <f t="shared" si="41"/>
        <v>654765.06250000012</v>
      </c>
      <c r="AM75" s="281">
        <f t="shared" si="42"/>
        <v>0</v>
      </c>
      <c r="AN75" s="549">
        <f t="shared" si="43"/>
        <v>0</v>
      </c>
      <c r="AO75" s="549">
        <f t="shared" si="44"/>
        <v>0</v>
      </c>
      <c r="AP75" s="549">
        <f t="shared" si="45"/>
        <v>654765.06250000012</v>
      </c>
      <c r="AQ75" s="283">
        <f t="shared" si="46"/>
        <v>654765.06250000012</v>
      </c>
      <c r="AR75" s="281">
        <f t="shared" si="47"/>
        <v>0</v>
      </c>
      <c r="AT75" s="446" t="s">
        <v>2067</v>
      </c>
      <c r="AU75" s="284"/>
      <c r="AV75" s="447" t="str">
        <f t="shared" si="48"/>
        <v>CA</v>
      </c>
      <c r="AW75" s="447" t="str">
        <f t="shared" si="49"/>
        <v>CL</v>
      </c>
      <c r="AX75" s="447" t="str">
        <f t="shared" si="50"/>
        <v>AIC</v>
      </c>
      <c r="AY75" s="447" t="str">
        <f t="shared" si="51"/>
        <v>ERB</v>
      </c>
      <c r="AZ75" s="447" t="str">
        <f t="shared" si="52"/>
        <v>GRB</v>
      </c>
      <c r="BA75" s="447" t="str">
        <f t="shared" si="53"/>
        <v>Non-Op</v>
      </c>
      <c r="BC75" s="449" t="s">
        <v>2100</v>
      </c>
      <c r="BD75" s="552">
        <f t="shared" si="54"/>
        <v>1556387.48</v>
      </c>
      <c r="BF75" s="435"/>
      <c r="BG75" s="435"/>
      <c r="BH75" s="435"/>
      <c r="BI75" s="435"/>
      <c r="BJ75" s="435"/>
      <c r="BK75" s="435"/>
      <c r="BL75" s="435"/>
      <c r="BN75" s="617"/>
    </row>
    <row r="76" spans="1:66" s="28" customFormat="1" ht="12" customHeight="1">
      <c r="A76" s="462">
        <v>10800891</v>
      </c>
      <c r="B76" s="463" t="str">
        <f t="shared" si="32"/>
        <v>10800891</v>
      </c>
      <c r="C76" s="464" t="s">
        <v>2556</v>
      </c>
      <c r="D76" s="465" t="s">
        <v>1165</v>
      </c>
      <c r="E76" s="465"/>
      <c r="F76" s="466">
        <v>44470</v>
      </c>
      <c r="G76" s="465"/>
      <c r="H76" s="561"/>
      <c r="I76" s="561"/>
      <c r="J76" s="561"/>
      <c r="K76" s="561"/>
      <c r="L76" s="561"/>
      <c r="M76" s="561"/>
      <c r="N76" s="561"/>
      <c r="O76" s="561"/>
      <c r="P76" s="561"/>
      <c r="Q76" s="561"/>
      <c r="R76" s="561">
        <v>-39061655.700000003</v>
      </c>
      <c r="S76" s="561">
        <v>-39061655.700000003</v>
      </c>
      <c r="T76" s="594">
        <v>-39061655.700000003</v>
      </c>
      <c r="U76" s="561"/>
      <c r="V76" s="561">
        <f t="shared" si="33"/>
        <v>-8137844.9375</v>
      </c>
      <c r="W76" s="467"/>
      <c r="X76" s="468"/>
      <c r="Y76" s="548">
        <f t="shared" si="30"/>
        <v>0</v>
      </c>
      <c r="Z76" s="549">
        <f t="shared" si="30"/>
        <v>0</v>
      </c>
      <c r="AA76" s="549">
        <f t="shared" si="30"/>
        <v>0</v>
      </c>
      <c r="AB76" s="282">
        <f t="shared" si="34"/>
        <v>-39061655.700000003</v>
      </c>
      <c r="AC76" s="281">
        <f t="shared" si="35"/>
        <v>0</v>
      </c>
      <c r="AD76" s="549">
        <f t="shared" si="36"/>
        <v>0</v>
      </c>
      <c r="AE76" s="553">
        <f t="shared" si="37"/>
        <v>0</v>
      </c>
      <c r="AF76" s="282">
        <f t="shared" si="38"/>
        <v>-39061655.700000003</v>
      </c>
      <c r="AG76" s="283">
        <f t="shared" si="39"/>
        <v>-39061655.700000003</v>
      </c>
      <c r="AH76" s="281">
        <f t="shared" si="40"/>
        <v>0</v>
      </c>
      <c r="AI76" s="551">
        <f t="shared" si="31"/>
        <v>0</v>
      </c>
      <c r="AJ76" s="549">
        <f t="shared" si="31"/>
        <v>0</v>
      </c>
      <c r="AK76" s="549">
        <f t="shared" si="31"/>
        <v>0</v>
      </c>
      <c r="AL76" s="282">
        <f t="shared" si="41"/>
        <v>-8137844.9375</v>
      </c>
      <c r="AM76" s="281">
        <f t="shared" si="42"/>
        <v>0</v>
      </c>
      <c r="AN76" s="549">
        <f t="shared" si="43"/>
        <v>0</v>
      </c>
      <c r="AO76" s="549">
        <f t="shared" si="44"/>
        <v>0</v>
      </c>
      <c r="AP76" s="549">
        <f t="shared" si="45"/>
        <v>-8137844.9375</v>
      </c>
      <c r="AQ76" s="283">
        <f t="shared" si="46"/>
        <v>-8137844.9375</v>
      </c>
      <c r="AR76" s="281">
        <f t="shared" si="47"/>
        <v>0</v>
      </c>
      <c r="AT76" s="446" t="s">
        <v>2067</v>
      </c>
      <c r="AU76" s="284"/>
      <c r="AV76" s="447" t="str">
        <f t="shared" si="48"/>
        <v>CA</v>
      </c>
      <c r="AW76" s="447" t="str">
        <f t="shared" si="49"/>
        <v>CL</v>
      </c>
      <c r="AX76" s="447" t="str">
        <f t="shared" si="50"/>
        <v>AIC</v>
      </c>
      <c r="AY76" s="447" t="str">
        <f t="shared" si="51"/>
        <v>ERB</v>
      </c>
      <c r="AZ76" s="447" t="str">
        <f t="shared" si="52"/>
        <v>GRB</v>
      </c>
      <c r="BA76" s="447" t="str">
        <f t="shared" si="53"/>
        <v>Non-Op</v>
      </c>
      <c r="BC76" s="449" t="s">
        <v>2100</v>
      </c>
      <c r="BD76" s="552">
        <f t="shared" si="54"/>
        <v>-39061655.700000003</v>
      </c>
      <c r="BF76" s="435"/>
      <c r="BG76" s="435"/>
      <c r="BH76" s="435"/>
      <c r="BI76" s="435"/>
      <c r="BJ76" s="435"/>
      <c r="BK76" s="435"/>
      <c r="BL76" s="435"/>
      <c r="BN76" s="617"/>
    </row>
    <row r="77" spans="1:66" s="28" customFormat="1" ht="12" customHeight="1">
      <c r="A77" s="462">
        <v>10800921</v>
      </c>
      <c r="B77" s="463" t="str">
        <f t="shared" si="32"/>
        <v>10800921</v>
      </c>
      <c r="C77" s="464" t="s">
        <v>2114</v>
      </c>
      <c r="D77" s="465" t="s">
        <v>1165</v>
      </c>
      <c r="E77" s="465"/>
      <c r="F77" s="466">
        <v>43709</v>
      </c>
      <c r="G77" s="465"/>
      <c r="H77" s="561">
        <v>-8184302.0800000001</v>
      </c>
      <c r="I77" s="561">
        <v>-9038240.1999999993</v>
      </c>
      <c r="J77" s="561">
        <v>-9852142.6500000004</v>
      </c>
      <c r="K77" s="561">
        <v>-10666045.1</v>
      </c>
      <c r="L77" s="561">
        <v>-11478497.630000001</v>
      </c>
      <c r="M77" s="561">
        <v>-12290950.16</v>
      </c>
      <c r="N77" s="561">
        <v>-13118470.189999999</v>
      </c>
      <c r="O77" s="561">
        <v>-13307930.800000001</v>
      </c>
      <c r="P77" s="561">
        <v>-13307930.800000001</v>
      </c>
      <c r="Q77" s="561">
        <v>-13307930.800000001</v>
      </c>
      <c r="R77" s="561">
        <v>-13529280.18</v>
      </c>
      <c r="S77" s="561">
        <v>-13750629.560000001</v>
      </c>
      <c r="T77" s="594">
        <v>-13971978.939999999</v>
      </c>
      <c r="U77" s="561"/>
      <c r="V77" s="561">
        <f t="shared" si="33"/>
        <v>-12060515.714999998</v>
      </c>
      <c r="W77" s="467"/>
      <c r="X77" s="468"/>
      <c r="Y77" s="548">
        <f t="shared" si="30"/>
        <v>0</v>
      </c>
      <c r="Z77" s="549">
        <f t="shared" si="30"/>
        <v>0</v>
      </c>
      <c r="AA77" s="549">
        <f t="shared" si="30"/>
        <v>0</v>
      </c>
      <c r="AB77" s="282">
        <f t="shared" si="34"/>
        <v>-13971978.939999999</v>
      </c>
      <c r="AC77" s="281">
        <f t="shared" si="35"/>
        <v>0</v>
      </c>
      <c r="AD77" s="549">
        <f t="shared" si="36"/>
        <v>0</v>
      </c>
      <c r="AE77" s="553">
        <f t="shared" si="37"/>
        <v>0</v>
      </c>
      <c r="AF77" s="282">
        <f t="shared" si="38"/>
        <v>-13971978.939999999</v>
      </c>
      <c r="AG77" s="283">
        <f t="shared" si="39"/>
        <v>-13971978.939999999</v>
      </c>
      <c r="AH77" s="281">
        <f t="shared" si="40"/>
        <v>0</v>
      </c>
      <c r="AI77" s="551">
        <f t="shared" si="31"/>
        <v>0</v>
      </c>
      <c r="AJ77" s="549">
        <f t="shared" si="31"/>
        <v>0</v>
      </c>
      <c r="AK77" s="549">
        <f t="shared" si="31"/>
        <v>0</v>
      </c>
      <c r="AL77" s="282">
        <f t="shared" si="41"/>
        <v>-12060515.714999998</v>
      </c>
      <c r="AM77" s="281">
        <f t="shared" si="42"/>
        <v>0</v>
      </c>
      <c r="AN77" s="549">
        <f t="shared" si="43"/>
        <v>0</v>
      </c>
      <c r="AO77" s="549">
        <f t="shared" si="44"/>
        <v>0</v>
      </c>
      <c r="AP77" s="549">
        <f t="shared" si="45"/>
        <v>-12060515.714999998</v>
      </c>
      <c r="AQ77" s="283">
        <f t="shared" si="46"/>
        <v>-12060515.714999998</v>
      </c>
      <c r="AR77" s="281">
        <f t="shared" si="47"/>
        <v>0</v>
      </c>
      <c r="AT77" s="446" t="s">
        <v>2067</v>
      </c>
      <c r="AU77" s="284"/>
      <c r="AV77" s="447" t="str">
        <f t="shared" si="48"/>
        <v>CA</v>
      </c>
      <c r="AW77" s="447" t="str">
        <f t="shared" si="49"/>
        <v>CL</v>
      </c>
      <c r="AX77" s="447" t="str">
        <f t="shared" si="50"/>
        <v>AIC</v>
      </c>
      <c r="AY77" s="447" t="str">
        <f t="shared" si="51"/>
        <v>ERB</v>
      </c>
      <c r="AZ77" s="447" t="str">
        <f t="shared" si="52"/>
        <v>GRB</v>
      </c>
      <c r="BA77" s="447" t="str">
        <f t="shared" si="53"/>
        <v>Non-Op</v>
      </c>
      <c r="BC77" s="449" t="s">
        <v>2100</v>
      </c>
      <c r="BD77" s="552">
        <f t="shared" si="54"/>
        <v>-13971978.939999999</v>
      </c>
      <c r="BF77" s="435"/>
      <c r="BG77" s="435"/>
      <c r="BH77" s="435"/>
      <c r="BI77" s="435"/>
      <c r="BJ77" s="435"/>
      <c r="BK77" s="435"/>
      <c r="BL77" s="435"/>
      <c r="BN77" s="617"/>
    </row>
    <row r="78" spans="1:66" s="28" customFormat="1" ht="12" customHeight="1">
      <c r="A78" s="321">
        <v>10800931</v>
      </c>
      <c r="B78" s="288" t="str">
        <f t="shared" si="32"/>
        <v>10800931</v>
      </c>
      <c r="C78" s="444" t="s">
        <v>1218</v>
      </c>
      <c r="D78" s="445" t="s">
        <v>1165</v>
      </c>
      <c r="E78" s="445"/>
      <c r="F78" s="294">
        <v>43344</v>
      </c>
      <c r="G78" s="445"/>
      <c r="H78" s="547">
        <v>-5000000</v>
      </c>
      <c r="I78" s="547">
        <v>-5000000</v>
      </c>
      <c r="J78" s="547">
        <v>-5000000</v>
      </c>
      <c r="K78" s="547">
        <v>-5000000</v>
      </c>
      <c r="L78" s="547">
        <v>-5000000</v>
      </c>
      <c r="M78" s="547">
        <v>-5000000</v>
      </c>
      <c r="N78" s="547">
        <v>-5000000</v>
      </c>
      <c r="O78" s="547">
        <v>-5000000</v>
      </c>
      <c r="P78" s="547">
        <v>-5000000</v>
      </c>
      <c r="Q78" s="547">
        <v>-5000000</v>
      </c>
      <c r="R78" s="547">
        <v>-5000000</v>
      </c>
      <c r="S78" s="547">
        <v>-5000000</v>
      </c>
      <c r="T78" s="547">
        <v>-5000000</v>
      </c>
      <c r="U78" s="547"/>
      <c r="V78" s="547">
        <f t="shared" si="33"/>
        <v>-5000000</v>
      </c>
      <c r="W78" s="285"/>
      <c r="X78" s="286"/>
      <c r="Y78" s="548">
        <f t="shared" si="30"/>
        <v>0</v>
      </c>
      <c r="Z78" s="549">
        <f t="shared" si="30"/>
        <v>0</v>
      </c>
      <c r="AA78" s="549">
        <f t="shared" si="30"/>
        <v>0</v>
      </c>
      <c r="AB78" s="282">
        <f t="shared" si="34"/>
        <v>-5000000</v>
      </c>
      <c r="AC78" s="281">
        <f t="shared" si="35"/>
        <v>0</v>
      </c>
      <c r="AD78" s="549">
        <f t="shared" si="36"/>
        <v>0</v>
      </c>
      <c r="AE78" s="553">
        <f t="shared" si="37"/>
        <v>0</v>
      </c>
      <c r="AF78" s="282">
        <f t="shared" si="38"/>
        <v>-5000000</v>
      </c>
      <c r="AG78" s="283">
        <f t="shared" si="39"/>
        <v>-5000000</v>
      </c>
      <c r="AH78" s="281">
        <f t="shared" si="40"/>
        <v>0</v>
      </c>
      <c r="AI78" s="551">
        <f t="shared" si="31"/>
        <v>0</v>
      </c>
      <c r="AJ78" s="549">
        <f t="shared" si="31"/>
        <v>0</v>
      </c>
      <c r="AK78" s="549">
        <f t="shared" si="31"/>
        <v>0</v>
      </c>
      <c r="AL78" s="282">
        <f t="shared" si="41"/>
        <v>-5000000</v>
      </c>
      <c r="AM78" s="281">
        <f t="shared" si="42"/>
        <v>0</v>
      </c>
      <c r="AN78" s="549">
        <f t="shared" si="43"/>
        <v>0</v>
      </c>
      <c r="AO78" s="549">
        <f t="shared" si="44"/>
        <v>0</v>
      </c>
      <c r="AP78" s="549">
        <f t="shared" si="45"/>
        <v>-5000000</v>
      </c>
      <c r="AQ78" s="283">
        <f t="shared" si="46"/>
        <v>-5000000</v>
      </c>
      <c r="AR78" s="281">
        <f t="shared" si="47"/>
        <v>0</v>
      </c>
      <c r="AT78" s="446" t="s">
        <v>2067</v>
      </c>
      <c r="AU78" s="284"/>
      <c r="AV78" s="447" t="str">
        <f t="shared" si="48"/>
        <v>CA</v>
      </c>
      <c r="AW78" s="447" t="str">
        <f t="shared" si="49"/>
        <v>CL</v>
      </c>
      <c r="AX78" s="447" t="str">
        <f t="shared" si="50"/>
        <v>AIC</v>
      </c>
      <c r="AY78" s="447" t="str">
        <f t="shared" si="51"/>
        <v>ERB</v>
      </c>
      <c r="AZ78" s="447" t="str">
        <f t="shared" si="52"/>
        <v>GRB</v>
      </c>
      <c r="BA78" s="447" t="str">
        <f t="shared" si="53"/>
        <v>Non-Op</v>
      </c>
      <c r="BC78" s="449" t="s">
        <v>2100</v>
      </c>
      <c r="BD78" s="552">
        <f t="shared" si="54"/>
        <v>-5000000</v>
      </c>
      <c r="BF78" s="448"/>
      <c r="BG78" s="448"/>
      <c r="BH78" s="448"/>
      <c r="BI78" s="448"/>
      <c r="BJ78" s="448"/>
      <c r="BK78" s="448"/>
      <c r="BL78" s="448"/>
      <c r="BN78" s="617"/>
    </row>
    <row r="79" spans="1:66" s="28" customFormat="1" ht="12" customHeight="1">
      <c r="A79" s="362">
        <v>10801011</v>
      </c>
      <c r="B79" s="290" t="str">
        <f t="shared" si="32"/>
        <v>10801011</v>
      </c>
      <c r="C79" s="656" t="s">
        <v>2115</v>
      </c>
      <c r="D79" s="451" t="s">
        <v>1165</v>
      </c>
      <c r="E79" s="451"/>
      <c r="F79" s="300">
        <v>43800</v>
      </c>
      <c r="G79" s="451"/>
      <c r="H79" s="556">
        <v>110972218.59999999</v>
      </c>
      <c r="I79" s="556">
        <v>110972218.59999999</v>
      </c>
      <c r="J79" s="556">
        <v>110972218.59999999</v>
      </c>
      <c r="K79" s="556">
        <v>110972218.59999999</v>
      </c>
      <c r="L79" s="556">
        <v>110972218.59999999</v>
      </c>
      <c r="M79" s="556">
        <v>110972218.59999999</v>
      </c>
      <c r="N79" s="556">
        <v>110972218.59999999</v>
      </c>
      <c r="O79" s="556">
        <v>110972218.59999999</v>
      </c>
      <c r="P79" s="556">
        <v>110972218.59999999</v>
      </c>
      <c r="Q79" s="556">
        <v>110972218.59999999</v>
      </c>
      <c r="R79" s="556">
        <v>110972218.59999999</v>
      </c>
      <c r="S79" s="556">
        <v>110972218.59999999</v>
      </c>
      <c r="T79" s="591">
        <v>110972218.59999999</v>
      </c>
      <c r="U79" s="556"/>
      <c r="V79" s="556">
        <f t="shared" si="33"/>
        <v>110972218.59999998</v>
      </c>
      <c r="W79" s="292"/>
      <c r="X79" s="293"/>
      <c r="Y79" s="548">
        <f t="shared" si="30"/>
        <v>0</v>
      </c>
      <c r="Z79" s="549">
        <f t="shared" si="30"/>
        <v>0</v>
      </c>
      <c r="AA79" s="549">
        <f t="shared" si="30"/>
        <v>0</v>
      </c>
      <c r="AB79" s="282">
        <f t="shared" si="34"/>
        <v>110972218.59999999</v>
      </c>
      <c r="AC79" s="281">
        <f t="shared" si="35"/>
        <v>0</v>
      </c>
      <c r="AD79" s="549">
        <f t="shared" si="36"/>
        <v>0</v>
      </c>
      <c r="AE79" s="553">
        <f t="shared" si="37"/>
        <v>0</v>
      </c>
      <c r="AF79" s="282">
        <f t="shared" si="38"/>
        <v>110972218.59999999</v>
      </c>
      <c r="AG79" s="283">
        <f t="shared" si="39"/>
        <v>110972218.59999999</v>
      </c>
      <c r="AH79" s="281">
        <f t="shared" si="40"/>
        <v>0</v>
      </c>
      <c r="AI79" s="551">
        <f t="shared" si="31"/>
        <v>0</v>
      </c>
      <c r="AJ79" s="549">
        <f t="shared" si="31"/>
        <v>0</v>
      </c>
      <c r="AK79" s="549">
        <f t="shared" si="31"/>
        <v>0</v>
      </c>
      <c r="AL79" s="282">
        <f t="shared" si="41"/>
        <v>110972218.59999998</v>
      </c>
      <c r="AM79" s="281">
        <f t="shared" si="42"/>
        <v>0</v>
      </c>
      <c r="AN79" s="549">
        <f t="shared" si="43"/>
        <v>0</v>
      </c>
      <c r="AO79" s="549">
        <f t="shared" si="44"/>
        <v>0</v>
      </c>
      <c r="AP79" s="549">
        <f t="shared" si="45"/>
        <v>110972218.59999998</v>
      </c>
      <c r="AQ79" s="283">
        <f t="shared" si="46"/>
        <v>110972218.59999998</v>
      </c>
      <c r="AR79" s="281">
        <f t="shared" si="47"/>
        <v>0</v>
      </c>
      <c r="AT79" s="446" t="s">
        <v>2067</v>
      </c>
      <c r="AU79" s="284"/>
      <c r="AV79" s="447" t="str">
        <f t="shared" si="48"/>
        <v>CA</v>
      </c>
      <c r="AW79" s="447" t="str">
        <f t="shared" si="49"/>
        <v>CL</v>
      </c>
      <c r="AX79" s="447" t="str">
        <f t="shared" si="50"/>
        <v>AIC</v>
      </c>
      <c r="AY79" s="447" t="str">
        <f t="shared" si="51"/>
        <v>ERB</v>
      </c>
      <c r="AZ79" s="447" t="str">
        <f t="shared" si="52"/>
        <v>GRB</v>
      </c>
      <c r="BA79" s="447" t="str">
        <f t="shared" si="53"/>
        <v>Non-Op</v>
      </c>
      <c r="BC79" s="449" t="s">
        <v>2100</v>
      </c>
      <c r="BD79" s="552">
        <f t="shared" si="54"/>
        <v>110972218.59999999</v>
      </c>
      <c r="BF79" s="435"/>
      <c r="BG79" s="435"/>
      <c r="BH79" s="435"/>
      <c r="BI79" s="435"/>
      <c r="BJ79" s="435"/>
      <c r="BK79" s="435"/>
      <c r="BL79" s="435"/>
      <c r="BN79" s="617"/>
    </row>
    <row r="80" spans="1:66" s="28" customFormat="1" ht="12" customHeight="1">
      <c r="A80" s="469">
        <v>10899911</v>
      </c>
      <c r="B80" s="453" t="str">
        <f t="shared" si="32"/>
        <v>10899911</v>
      </c>
      <c r="C80" s="470" t="s">
        <v>2116</v>
      </c>
      <c r="D80" s="455" t="s">
        <v>1163</v>
      </c>
      <c r="E80" s="455"/>
      <c r="F80" s="471">
        <v>43800</v>
      </c>
      <c r="G80" s="455"/>
      <c r="H80" s="557">
        <v>13228004.590000002</v>
      </c>
      <c r="I80" s="557">
        <v>13342656.470000003</v>
      </c>
      <c r="J80" s="557">
        <v>13666324.760000002</v>
      </c>
      <c r="K80" s="557">
        <v>13853536.620000001</v>
      </c>
      <c r="L80" s="557">
        <v>14771200.060000002</v>
      </c>
      <c r="M80" s="557">
        <v>15135072.380000001</v>
      </c>
      <c r="N80" s="557">
        <v>15454023.980000002</v>
      </c>
      <c r="O80" s="557">
        <v>16533946.000000002</v>
      </c>
      <c r="P80" s="557">
        <v>17485629.670000002</v>
      </c>
      <c r="Q80" s="557">
        <v>18038489.090000004</v>
      </c>
      <c r="R80" s="557">
        <v>0</v>
      </c>
      <c r="S80" s="557">
        <v>0</v>
      </c>
      <c r="T80" s="592">
        <v>0</v>
      </c>
      <c r="U80" s="557"/>
      <c r="V80" s="557">
        <f t="shared" si="33"/>
        <v>12074573.443750001</v>
      </c>
      <c r="W80" s="457" t="s">
        <v>1206</v>
      </c>
      <c r="X80" s="458"/>
      <c r="Y80" s="548">
        <f t="shared" si="30"/>
        <v>0</v>
      </c>
      <c r="Z80" s="549">
        <f t="shared" si="30"/>
        <v>0</v>
      </c>
      <c r="AA80" s="549">
        <f t="shared" si="30"/>
        <v>0</v>
      </c>
      <c r="AB80" s="282">
        <f t="shared" si="34"/>
        <v>0</v>
      </c>
      <c r="AC80" s="281">
        <f t="shared" si="35"/>
        <v>0</v>
      </c>
      <c r="AD80" s="549">
        <f t="shared" si="36"/>
        <v>0</v>
      </c>
      <c r="AE80" s="553">
        <f t="shared" si="37"/>
        <v>0</v>
      </c>
      <c r="AF80" s="282">
        <f t="shared" si="38"/>
        <v>0</v>
      </c>
      <c r="AG80" s="283">
        <f t="shared" si="39"/>
        <v>0</v>
      </c>
      <c r="AH80" s="281">
        <f t="shared" si="40"/>
        <v>0</v>
      </c>
      <c r="AI80" s="551">
        <f t="shared" si="31"/>
        <v>0</v>
      </c>
      <c r="AJ80" s="549">
        <f t="shared" si="31"/>
        <v>0</v>
      </c>
      <c r="AK80" s="549">
        <f t="shared" si="31"/>
        <v>0</v>
      </c>
      <c r="AL80" s="282">
        <f t="shared" si="41"/>
        <v>12074573.443750001</v>
      </c>
      <c r="AM80" s="281">
        <f t="shared" si="42"/>
        <v>0</v>
      </c>
      <c r="AN80" s="549">
        <f t="shared" si="43"/>
        <v>12074573.443750001</v>
      </c>
      <c r="AO80" s="549">
        <f t="shared" si="44"/>
        <v>0</v>
      </c>
      <c r="AP80" s="549">
        <f t="shared" si="45"/>
        <v>0</v>
      </c>
      <c r="AQ80" s="283">
        <f t="shared" si="46"/>
        <v>12074573.443750001</v>
      </c>
      <c r="AR80" s="281">
        <f t="shared" si="47"/>
        <v>0</v>
      </c>
      <c r="AT80" s="446"/>
      <c r="AU80" s="284"/>
      <c r="AV80" s="447" t="str">
        <f t="shared" si="48"/>
        <v>CA</v>
      </c>
      <c r="AW80" s="447" t="str">
        <f t="shared" si="49"/>
        <v>CL</v>
      </c>
      <c r="AX80" s="447" t="str">
        <f t="shared" si="50"/>
        <v>AIC</v>
      </c>
      <c r="AY80" s="447" t="str">
        <f t="shared" si="51"/>
        <v>ERB</v>
      </c>
      <c r="AZ80" s="447" t="str">
        <f t="shared" si="52"/>
        <v>GRB</v>
      </c>
      <c r="BA80" s="447" t="str">
        <f t="shared" si="53"/>
        <v>Non-Op</v>
      </c>
      <c r="BC80" s="445" t="s">
        <v>762</v>
      </c>
      <c r="BD80" s="552">
        <f t="shared" si="54"/>
        <v>0</v>
      </c>
      <c r="BF80" s="435"/>
      <c r="BG80" s="435"/>
      <c r="BH80" s="435"/>
      <c r="BI80" s="435"/>
      <c r="BJ80" s="435"/>
      <c r="BK80" s="435"/>
      <c r="BL80" s="435"/>
      <c r="BN80" s="617"/>
    </row>
    <row r="81" spans="1:66" s="28" customFormat="1" ht="12" customHeight="1">
      <c r="A81" s="469">
        <v>10899921</v>
      </c>
      <c r="B81" s="453" t="str">
        <f t="shared" si="32"/>
        <v>10899921</v>
      </c>
      <c r="C81" s="470" t="s">
        <v>2116</v>
      </c>
      <c r="D81" s="455" t="s">
        <v>1165</v>
      </c>
      <c r="E81" s="455"/>
      <c r="F81" s="471">
        <v>43800</v>
      </c>
      <c r="G81" s="455"/>
      <c r="H81" s="557">
        <v>-13228004.590000002</v>
      </c>
      <c r="I81" s="557">
        <v>-13342656.470000003</v>
      </c>
      <c r="J81" s="557">
        <v>-13666324.760000002</v>
      </c>
      <c r="K81" s="557">
        <v>-13853536.620000001</v>
      </c>
      <c r="L81" s="557">
        <v>-14771200.060000002</v>
      </c>
      <c r="M81" s="557">
        <v>-15135072.380000001</v>
      </c>
      <c r="N81" s="557">
        <v>-15454023.980000002</v>
      </c>
      <c r="O81" s="557">
        <v>-16533946.000000002</v>
      </c>
      <c r="P81" s="557">
        <v>-17485629.670000002</v>
      </c>
      <c r="Q81" s="557">
        <v>-18038489.090000004</v>
      </c>
      <c r="R81" s="557">
        <v>0</v>
      </c>
      <c r="S81" s="557">
        <v>0</v>
      </c>
      <c r="T81" s="592">
        <v>0</v>
      </c>
      <c r="U81" s="557"/>
      <c r="V81" s="557">
        <f t="shared" si="33"/>
        <v>-12074573.443750001</v>
      </c>
      <c r="W81" s="457"/>
      <c r="X81" s="458"/>
      <c r="Y81" s="548">
        <f t="shared" si="30"/>
        <v>0</v>
      </c>
      <c r="Z81" s="549">
        <f t="shared" si="30"/>
        <v>0</v>
      </c>
      <c r="AA81" s="549">
        <f t="shared" si="30"/>
        <v>0</v>
      </c>
      <c r="AB81" s="282">
        <f t="shared" si="34"/>
        <v>0</v>
      </c>
      <c r="AC81" s="281">
        <f t="shared" si="35"/>
        <v>0</v>
      </c>
      <c r="AD81" s="549">
        <f t="shared" si="36"/>
        <v>0</v>
      </c>
      <c r="AE81" s="553">
        <f t="shared" si="37"/>
        <v>0</v>
      </c>
      <c r="AF81" s="282">
        <f t="shared" si="38"/>
        <v>0</v>
      </c>
      <c r="AG81" s="283">
        <f t="shared" si="39"/>
        <v>0</v>
      </c>
      <c r="AH81" s="281">
        <f t="shared" si="40"/>
        <v>0</v>
      </c>
      <c r="AI81" s="551">
        <f t="shared" si="31"/>
        <v>0</v>
      </c>
      <c r="AJ81" s="549">
        <f t="shared" si="31"/>
        <v>0</v>
      </c>
      <c r="AK81" s="549">
        <f t="shared" si="31"/>
        <v>0</v>
      </c>
      <c r="AL81" s="282">
        <f t="shared" si="41"/>
        <v>-12074573.443750001</v>
      </c>
      <c r="AM81" s="281">
        <f t="shared" si="42"/>
        <v>0</v>
      </c>
      <c r="AN81" s="549">
        <f t="shared" si="43"/>
        <v>0</v>
      </c>
      <c r="AO81" s="549">
        <f t="shared" si="44"/>
        <v>0</v>
      </c>
      <c r="AP81" s="549">
        <f t="shared" si="45"/>
        <v>-12074573.443750001</v>
      </c>
      <c r="AQ81" s="283">
        <f t="shared" si="46"/>
        <v>-12074573.443750001</v>
      </c>
      <c r="AR81" s="281">
        <f t="shared" si="47"/>
        <v>0</v>
      </c>
      <c r="AT81" s="446" t="s">
        <v>2067</v>
      </c>
      <c r="AU81" s="284"/>
      <c r="AV81" s="447" t="str">
        <f t="shared" si="48"/>
        <v>CA</v>
      </c>
      <c r="AW81" s="447" t="str">
        <f t="shared" si="49"/>
        <v>CL</v>
      </c>
      <c r="AX81" s="447" t="str">
        <f t="shared" si="50"/>
        <v>AIC</v>
      </c>
      <c r="AY81" s="447" t="str">
        <f t="shared" si="51"/>
        <v>ERB</v>
      </c>
      <c r="AZ81" s="447" t="str">
        <f t="shared" si="52"/>
        <v>GRB</v>
      </c>
      <c r="BA81" s="447" t="str">
        <f t="shared" si="53"/>
        <v>Non-Op</v>
      </c>
      <c r="BC81" s="449" t="s">
        <v>2100</v>
      </c>
      <c r="BD81" s="552">
        <f t="shared" si="54"/>
        <v>0</v>
      </c>
      <c r="BF81" s="435"/>
      <c r="BG81" s="435"/>
      <c r="BH81" s="435"/>
      <c r="BI81" s="435"/>
      <c r="BJ81" s="435"/>
      <c r="BK81" s="435"/>
      <c r="BL81" s="435"/>
      <c r="BN81" s="617"/>
    </row>
    <row r="82" spans="1:66" s="28" customFormat="1" ht="12" customHeight="1">
      <c r="A82" s="545">
        <v>11100501</v>
      </c>
      <c r="B82" s="546" t="str">
        <f t="shared" si="32"/>
        <v>11100501</v>
      </c>
      <c r="C82" s="444" t="s">
        <v>1219</v>
      </c>
      <c r="D82" s="445" t="s">
        <v>1163</v>
      </c>
      <c r="E82" s="445"/>
      <c r="F82" s="444"/>
      <c r="G82" s="445"/>
      <c r="H82" s="547">
        <v>-70201868.819999993</v>
      </c>
      <c r="I82" s="547">
        <v>-68611463.579999998</v>
      </c>
      <c r="J82" s="547">
        <v>-69763759.5</v>
      </c>
      <c r="K82" s="547">
        <v>-71047710.849999994</v>
      </c>
      <c r="L82" s="547">
        <v>-72352516.420000002</v>
      </c>
      <c r="M82" s="547">
        <v>-73727311.900000006</v>
      </c>
      <c r="N82" s="547">
        <v>-74992493.870000005</v>
      </c>
      <c r="O82" s="547">
        <v>-75183596.239999995</v>
      </c>
      <c r="P82" s="547">
        <v>-76273424.469999999</v>
      </c>
      <c r="Q82" s="547">
        <v>-77506427.189999998</v>
      </c>
      <c r="R82" s="547">
        <v>-78828657.129999995</v>
      </c>
      <c r="S82" s="547">
        <v>-80674713.950000003</v>
      </c>
      <c r="T82" s="547">
        <v>-85831845.760000005</v>
      </c>
      <c r="U82" s="547"/>
      <c r="V82" s="547">
        <f t="shared" si="33"/>
        <v>-74748244.365833327</v>
      </c>
      <c r="W82" s="285">
        <v>19</v>
      </c>
      <c r="X82" s="286"/>
      <c r="Y82" s="548">
        <f t="shared" si="30"/>
        <v>0</v>
      </c>
      <c r="Z82" s="549">
        <f t="shared" si="30"/>
        <v>0</v>
      </c>
      <c r="AA82" s="549">
        <f t="shared" si="30"/>
        <v>0</v>
      </c>
      <c r="AB82" s="282">
        <f t="shared" si="34"/>
        <v>-85831845.760000005</v>
      </c>
      <c r="AC82" s="281">
        <f t="shared" si="35"/>
        <v>0</v>
      </c>
      <c r="AD82" s="549">
        <f t="shared" si="36"/>
        <v>-85831845.760000005</v>
      </c>
      <c r="AE82" s="553">
        <f t="shared" si="37"/>
        <v>0</v>
      </c>
      <c r="AF82" s="282">
        <f t="shared" si="38"/>
        <v>0</v>
      </c>
      <c r="AG82" s="283">
        <f t="shared" si="39"/>
        <v>-85831845.760000005</v>
      </c>
      <c r="AH82" s="281">
        <f t="shared" si="40"/>
        <v>0</v>
      </c>
      <c r="AI82" s="551">
        <f t="shared" si="31"/>
        <v>0</v>
      </c>
      <c r="AJ82" s="549">
        <f t="shared" si="31"/>
        <v>0</v>
      </c>
      <c r="AK82" s="549">
        <f t="shared" si="31"/>
        <v>0</v>
      </c>
      <c r="AL82" s="282">
        <f t="shared" si="41"/>
        <v>-74748244.365833327</v>
      </c>
      <c r="AM82" s="281">
        <f t="shared" si="42"/>
        <v>0</v>
      </c>
      <c r="AN82" s="549">
        <f t="shared" si="43"/>
        <v>-74748244.365833327</v>
      </c>
      <c r="AO82" s="549">
        <f t="shared" si="44"/>
        <v>0</v>
      </c>
      <c r="AP82" s="549">
        <f t="shared" si="45"/>
        <v>0</v>
      </c>
      <c r="AQ82" s="283">
        <f t="shared" si="46"/>
        <v>-74748244.365833327</v>
      </c>
      <c r="AR82" s="281">
        <f t="shared" si="47"/>
        <v>0</v>
      </c>
      <c r="AT82" s="446"/>
      <c r="AU82" s="284"/>
      <c r="AV82" s="447" t="str">
        <f t="shared" si="48"/>
        <v>CA</v>
      </c>
      <c r="AW82" s="447" t="str">
        <f t="shared" si="49"/>
        <v>CL</v>
      </c>
      <c r="AX82" s="447" t="str">
        <f t="shared" si="50"/>
        <v>AIC</v>
      </c>
      <c r="AY82" s="447" t="str">
        <f t="shared" si="51"/>
        <v>ERB</v>
      </c>
      <c r="AZ82" s="447" t="str">
        <f t="shared" si="52"/>
        <v>GRB</v>
      </c>
      <c r="BA82" s="447" t="str">
        <f t="shared" si="53"/>
        <v>Non-Op</v>
      </c>
      <c r="BC82" s="445" t="s">
        <v>762</v>
      </c>
      <c r="BD82" s="552">
        <f t="shared" si="54"/>
        <v>-85831845.760000005</v>
      </c>
      <c r="BF82" s="435"/>
      <c r="BG82" s="435"/>
      <c r="BH82" s="435"/>
      <c r="BI82" s="435"/>
      <c r="BJ82" s="435"/>
      <c r="BK82" s="435"/>
      <c r="BL82" s="435"/>
      <c r="BN82" s="617"/>
    </row>
    <row r="83" spans="1:66" s="28" customFormat="1" ht="12" customHeight="1">
      <c r="A83" s="545">
        <v>11100502</v>
      </c>
      <c r="B83" s="546" t="str">
        <f t="shared" si="32"/>
        <v>11100502</v>
      </c>
      <c r="C83" s="444" t="s">
        <v>1220</v>
      </c>
      <c r="D83" s="445" t="s">
        <v>1164</v>
      </c>
      <c r="E83" s="445"/>
      <c r="F83" s="444"/>
      <c r="G83" s="445"/>
      <c r="H83" s="547">
        <v>-20810654.07</v>
      </c>
      <c r="I83" s="547">
        <v>-21317985.77</v>
      </c>
      <c r="J83" s="547">
        <v>-21835110.77</v>
      </c>
      <c r="K83" s="547">
        <v>-22355946.460000001</v>
      </c>
      <c r="L83" s="547">
        <v>-22878316.120000001</v>
      </c>
      <c r="M83" s="547">
        <v>-23399422.98</v>
      </c>
      <c r="N83" s="547">
        <v>-23903178.239999998</v>
      </c>
      <c r="O83" s="547">
        <v>-24422875.77</v>
      </c>
      <c r="P83" s="547">
        <v>-24942387.27</v>
      </c>
      <c r="Q83" s="547">
        <v>-25439371.289999999</v>
      </c>
      <c r="R83" s="547">
        <v>-25958475.949999999</v>
      </c>
      <c r="S83" s="547">
        <v>-26477169.530000001</v>
      </c>
      <c r="T83" s="547">
        <v>-26981646.420000002</v>
      </c>
      <c r="U83" s="547"/>
      <c r="V83" s="547">
        <f t="shared" si="33"/>
        <v>-23902199.199583333</v>
      </c>
      <c r="W83" s="285"/>
      <c r="X83" s="286">
        <v>5</v>
      </c>
      <c r="Y83" s="548">
        <f t="shared" si="30"/>
        <v>0</v>
      </c>
      <c r="Z83" s="549">
        <f t="shared" si="30"/>
        <v>0</v>
      </c>
      <c r="AA83" s="549">
        <f t="shared" si="30"/>
        <v>0</v>
      </c>
      <c r="AB83" s="282">
        <f t="shared" si="34"/>
        <v>-26981646.420000002</v>
      </c>
      <c r="AC83" s="281">
        <f t="shared" si="35"/>
        <v>0</v>
      </c>
      <c r="AD83" s="549">
        <f t="shared" si="36"/>
        <v>0</v>
      </c>
      <c r="AE83" s="553">
        <f t="shared" si="37"/>
        <v>-26981646.420000002</v>
      </c>
      <c r="AF83" s="282">
        <f t="shared" si="38"/>
        <v>0</v>
      </c>
      <c r="AG83" s="283">
        <f t="shared" si="39"/>
        <v>-26981646.420000002</v>
      </c>
      <c r="AH83" s="281">
        <f t="shared" si="40"/>
        <v>0</v>
      </c>
      <c r="AI83" s="551">
        <f t="shared" si="31"/>
        <v>0</v>
      </c>
      <c r="AJ83" s="549">
        <f t="shared" si="31"/>
        <v>0</v>
      </c>
      <c r="AK83" s="549">
        <f t="shared" si="31"/>
        <v>0</v>
      </c>
      <c r="AL83" s="282">
        <f t="shared" si="41"/>
        <v>-23902199.199583333</v>
      </c>
      <c r="AM83" s="281">
        <f t="shared" si="42"/>
        <v>0</v>
      </c>
      <c r="AN83" s="549">
        <f t="shared" si="43"/>
        <v>0</v>
      </c>
      <c r="AO83" s="549">
        <f t="shared" si="44"/>
        <v>-23902199.199583333</v>
      </c>
      <c r="AP83" s="549">
        <f t="shared" si="45"/>
        <v>0</v>
      </c>
      <c r="AQ83" s="283">
        <f t="shared" si="46"/>
        <v>-23902199.199583333</v>
      </c>
      <c r="AR83" s="281">
        <f t="shared" si="47"/>
        <v>0</v>
      </c>
      <c r="AT83" s="446"/>
      <c r="AU83" s="284"/>
      <c r="AV83" s="447" t="str">
        <f t="shared" si="48"/>
        <v>CA</v>
      </c>
      <c r="AW83" s="447" t="str">
        <f t="shared" si="49"/>
        <v>CL</v>
      </c>
      <c r="AX83" s="447" t="str">
        <f t="shared" si="50"/>
        <v>AIC</v>
      </c>
      <c r="AY83" s="447" t="str">
        <f t="shared" si="51"/>
        <v>ERB</v>
      </c>
      <c r="AZ83" s="447" t="str">
        <f t="shared" si="52"/>
        <v>GRB</v>
      </c>
      <c r="BA83" s="447" t="str">
        <f t="shared" si="53"/>
        <v>Non-Op</v>
      </c>
      <c r="BC83" s="445" t="s">
        <v>762</v>
      </c>
      <c r="BD83" s="552">
        <f t="shared" si="54"/>
        <v>-26981646.420000002</v>
      </c>
      <c r="BF83" s="435"/>
      <c r="BG83" s="435"/>
      <c r="BH83" s="435"/>
      <c r="BI83" s="435"/>
      <c r="BJ83" s="435"/>
      <c r="BK83" s="435"/>
      <c r="BL83" s="435"/>
      <c r="BN83" s="617"/>
    </row>
    <row r="84" spans="1:66" s="28" customFormat="1" ht="12" customHeight="1">
      <c r="A84" s="545">
        <v>11100503</v>
      </c>
      <c r="B84" s="546" t="str">
        <f t="shared" si="32"/>
        <v>11100503</v>
      </c>
      <c r="C84" s="444" t="s">
        <v>1221</v>
      </c>
      <c r="D84" s="445" t="s">
        <v>2087</v>
      </c>
      <c r="E84" s="445"/>
      <c r="F84" s="444"/>
      <c r="G84" s="445"/>
      <c r="H84" s="547">
        <v>-324055216.56999999</v>
      </c>
      <c r="I84" s="547">
        <v>-299068251.24000001</v>
      </c>
      <c r="J84" s="547">
        <v>-308213325.61000001</v>
      </c>
      <c r="K84" s="547">
        <v>-313043806.44</v>
      </c>
      <c r="L84" s="547">
        <v>-319711192.44</v>
      </c>
      <c r="M84" s="547">
        <v>-325424199.05000001</v>
      </c>
      <c r="N84" s="547">
        <v>-332080833.69</v>
      </c>
      <c r="O84" s="547">
        <v>-312644968.97000003</v>
      </c>
      <c r="P84" s="547">
        <v>-319683095.81</v>
      </c>
      <c r="Q84" s="547">
        <v>-318352180.22000003</v>
      </c>
      <c r="R84" s="547">
        <v>-318838688.91000003</v>
      </c>
      <c r="S84" s="547">
        <v>-319836967.80000001</v>
      </c>
      <c r="T84" s="547">
        <v>-324943084.85000002</v>
      </c>
      <c r="U84" s="547"/>
      <c r="V84" s="547">
        <f t="shared" si="33"/>
        <v>-317616388.40750003</v>
      </c>
      <c r="W84" s="285">
        <v>20</v>
      </c>
      <c r="X84" s="286" t="s">
        <v>1204</v>
      </c>
      <c r="Y84" s="548">
        <f t="shared" si="30"/>
        <v>0</v>
      </c>
      <c r="Z84" s="549">
        <f t="shared" si="30"/>
        <v>0</v>
      </c>
      <c r="AA84" s="549">
        <f t="shared" si="30"/>
        <v>0</v>
      </c>
      <c r="AB84" s="282">
        <f t="shared" si="34"/>
        <v>-324943084.85000002</v>
      </c>
      <c r="AC84" s="281">
        <f t="shared" si="35"/>
        <v>0</v>
      </c>
      <c r="AD84" s="549">
        <f t="shared" si="36"/>
        <v>-215274793.71312502</v>
      </c>
      <c r="AE84" s="553">
        <f t="shared" si="37"/>
        <v>-109668291.13687502</v>
      </c>
      <c r="AF84" s="282">
        <f t="shared" si="38"/>
        <v>0</v>
      </c>
      <c r="AG84" s="283">
        <f t="shared" si="39"/>
        <v>-324943084.85000002</v>
      </c>
      <c r="AH84" s="281">
        <f t="shared" si="40"/>
        <v>0</v>
      </c>
      <c r="AI84" s="551">
        <f t="shared" si="31"/>
        <v>0</v>
      </c>
      <c r="AJ84" s="549">
        <f t="shared" si="31"/>
        <v>0</v>
      </c>
      <c r="AK84" s="549">
        <f t="shared" si="31"/>
        <v>0</v>
      </c>
      <c r="AL84" s="282">
        <f t="shared" si="41"/>
        <v>-317616388.40750003</v>
      </c>
      <c r="AM84" s="281">
        <f t="shared" si="42"/>
        <v>0</v>
      </c>
      <c r="AN84" s="549">
        <f t="shared" si="43"/>
        <v>-210420857.31996876</v>
      </c>
      <c r="AO84" s="549">
        <f t="shared" si="44"/>
        <v>-107195531.08753127</v>
      </c>
      <c r="AP84" s="549">
        <f t="shared" si="45"/>
        <v>0</v>
      </c>
      <c r="AQ84" s="283">
        <f t="shared" si="46"/>
        <v>-317616388.40750003</v>
      </c>
      <c r="AR84" s="281">
        <f t="shared" si="47"/>
        <v>0</v>
      </c>
      <c r="AT84" s="446"/>
      <c r="AU84" s="284"/>
      <c r="AV84" s="447" t="str">
        <f t="shared" si="48"/>
        <v>CA</v>
      </c>
      <c r="AW84" s="447" t="str">
        <f t="shared" si="49"/>
        <v>CL</v>
      </c>
      <c r="AX84" s="447" t="str">
        <f t="shared" si="50"/>
        <v>AIC</v>
      </c>
      <c r="AY84" s="447" t="str">
        <f t="shared" si="51"/>
        <v>ERB</v>
      </c>
      <c r="AZ84" s="447" t="str">
        <f t="shared" si="52"/>
        <v>GRB</v>
      </c>
      <c r="BA84" s="447" t="str">
        <f t="shared" si="53"/>
        <v>Non-Op</v>
      </c>
      <c r="BC84" s="445" t="s">
        <v>762</v>
      </c>
      <c r="BD84" s="552">
        <f t="shared" si="54"/>
        <v>-324943084.85000002</v>
      </c>
      <c r="BF84" s="435"/>
      <c r="BG84" s="435"/>
      <c r="BH84" s="435"/>
      <c r="BI84" s="435"/>
      <c r="BJ84" s="435"/>
      <c r="BK84" s="435"/>
      <c r="BL84" s="435"/>
      <c r="BN84" s="617"/>
    </row>
    <row r="85" spans="1:66" s="28" customFormat="1" ht="12" customHeight="1">
      <c r="A85" s="287">
        <v>11400001</v>
      </c>
      <c r="B85" s="288" t="str">
        <f t="shared" si="32"/>
        <v>11400001</v>
      </c>
      <c r="C85" s="444" t="s">
        <v>1222</v>
      </c>
      <c r="D85" s="445" t="s">
        <v>1163</v>
      </c>
      <c r="E85" s="445"/>
      <c r="F85" s="444"/>
      <c r="G85" s="445"/>
      <c r="H85" s="547">
        <v>946172.25</v>
      </c>
      <c r="I85" s="547">
        <v>946172.25</v>
      </c>
      <c r="J85" s="547">
        <v>946172.25</v>
      </c>
      <c r="K85" s="547">
        <v>946172.25</v>
      </c>
      <c r="L85" s="547">
        <v>946172.25</v>
      </c>
      <c r="M85" s="547">
        <v>946172.25</v>
      </c>
      <c r="N85" s="547">
        <v>946172.25</v>
      </c>
      <c r="O85" s="547">
        <v>946172.25</v>
      </c>
      <c r="P85" s="547">
        <v>946172.25</v>
      </c>
      <c r="Q85" s="547">
        <v>946172.25</v>
      </c>
      <c r="R85" s="547">
        <v>946172.25</v>
      </c>
      <c r="S85" s="547">
        <v>946172.25</v>
      </c>
      <c r="T85" s="547">
        <v>946172.25</v>
      </c>
      <c r="U85" s="547"/>
      <c r="V85" s="547">
        <f t="shared" si="33"/>
        <v>946172.25</v>
      </c>
      <c r="W85" s="285">
        <v>6</v>
      </c>
      <c r="X85" s="286"/>
      <c r="Y85" s="548">
        <f t="shared" si="30"/>
        <v>0</v>
      </c>
      <c r="Z85" s="549">
        <f t="shared" si="30"/>
        <v>0</v>
      </c>
      <c r="AA85" s="549">
        <f t="shared" si="30"/>
        <v>0</v>
      </c>
      <c r="AB85" s="282">
        <f t="shared" si="34"/>
        <v>946172.25</v>
      </c>
      <c r="AC85" s="281">
        <f t="shared" si="35"/>
        <v>0</v>
      </c>
      <c r="AD85" s="549">
        <f t="shared" si="36"/>
        <v>946172.25</v>
      </c>
      <c r="AE85" s="553">
        <f t="shared" si="37"/>
        <v>0</v>
      </c>
      <c r="AF85" s="282">
        <f t="shared" si="38"/>
        <v>0</v>
      </c>
      <c r="AG85" s="283">
        <f t="shared" si="39"/>
        <v>946172.25</v>
      </c>
      <c r="AH85" s="281">
        <f t="shared" si="40"/>
        <v>0</v>
      </c>
      <c r="AI85" s="551">
        <f t="shared" si="31"/>
        <v>0</v>
      </c>
      <c r="AJ85" s="549">
        <f t="shared" si="31"/>
        <v>0</v>
      </c>
      <c r="AK85" s="549">
        <f t="shared" si="31"/>
        <v>0</v>
      </c>
      <c r="AL85" s="282">
        <f t="shared" si="41"/>
        <v>946172.25</v>
      </c>
      <c r="AM85" s="281">
        <f t="shared" si="42"/>
        <v>0</v>
      </c>
      <c r="AN85" s="549">
        <f t="shared" si="43"/>
        <v>946172.25</v>
      </c>
      <c r="AO85" s="549">
        <f t="shared" si="44"/>
        <v>0</v>
      </c>
      <c r="AP85" s="549">
        <f t="shared" si="45"/>
        <v>0</v>
      </c>
      <c r="AQ85" s="283">
        <f t="shared" si="46"/>
        <v>946172.25</v>
      </c>
      <c r="AR85" s="281">
        <f t="shared" si="47"/>
        <v>0</v>
      </c>
      <c r="AT85" s="446"/>
      <c r="AU85" s="284"/>
      <c r="AV85" s="447" t="str">
        <f t="shared" si="48"/>
        <v>CA</v>
      </c>
      <c r="AW85" s="447" t="str">
        <f t="shared" si="49"/>
        <v>CL</v>
      </c>
      <c r="AX85" s="447" t="str">
        <f t="shared" si="50"/>
        <v>AIC</v>
      </c>
      <c r="AY85" s="447" t="str">
        <f t="shared" si="51"/>
        <v>ERB</v>
      </c>
      <c r="AZ85" s="447" t="str">
        <f t="shared" si="52"/>
        <v>GRB</v>
      </c>
      <c r="BA85" s="447" t="str">
        <f t="shared" si="53"/>
        <v>Non-Op</v>
      </c>
      <c r="BC85" s="445" t="s">
        <v>762</v>
      </c>
      <c r="BD85" s="552">
        <f t="shared" si="54"/>
        <v>946172.25</v>
      </c>
      <c r="BF85" s="435"/>
      <c r="BG85" s="435"/>
      <c r="BH85" s="435"/>
      <c r="BI85" s="435"/>
      <c r="BJ85" s="435"/>
      <c r="BK85" s="435"/>
      <c r="BL85" s="435"/>
      <c r="BN85" s="617"/>
    </row>
    <row r="86" spans="1:66" s="28" customFormat="1" ht="12" customHeight="1">
      <c r="A86" s="287">
        <v>11400011</v>
      </c>
      <c r="B86" s="288" t="str">
        <f t="shared" si="32"/>
        <v>11400011</v>
      </c>
      <c r="C86" s="444" t="s">
        <v>1223</v>
      </c>
      <c r="D86" s="445" t="s">
        <v>1163</v>
      </c>
      <c r="E86" s="445"/>
      <c r="F86" s="444"/>
      <c r="G86" s="445"/>
      <c r="H86" s="547">
        <v>302358.01</v>
      </c>
      <c r="I86" s="547">
        <v>302358.01</v>
      </c>
      <c r="J86" s="547">
        <v>302358.01</v>
      </c>
      <c r="K86" s="547">
        <v>302358.01</v>
      </c>
      <c r="L86" s="547">
        <v>302358.01</v>
      </c>
      <c r="M86" s="547">
        <v>302358.01</v>
      </c>
      <c r="N86" s="547">
        <v>302358.01</v>
      </c>
      <c r="O86" s="547">
        <v>302358.01</v>
      </c>
      <c r="P86" s="547">
        <v>302358.01</v>
      </c>
      <c r="Q86" s="547">
        <v>302358.01</v>
      </c>
      <c r="R86" s="547">
        <v>302358.01</v>
      </c>
      <c r="S86" s="547">
        <v>302358.01</v>
      </c>
      <c r="T86" s="547">
        <v>302358.01</v>
      </c>
      <c r="U86" s="547"/>
      <c r="V86" s="547">
        <f t="shared" si="33"/>
        <v>302358.00999999995</v>
      </c>
      <c r="W86" s="285">
        <v>6</v>
      </c>
      <c r="X86" s="286"/>
      <c r="Y86" s="548">
        <f t="shared" si="30"/>
        <v>0</v>
      </c>
      <c r="Z86" s="549">
        <f t="shared" si="30"/>
        <v>0</v>
      </c>
      <c r="AA86" s="549">
        <f t="shared" si="30"/>
        <v>0</v>
      </c>
      <c r="AB86" s="282">
        <f t="shared" si="34"/>
        <v>302358.01</v>
      </c>
      <c r="AC86" s="281">
        <f t="shared" si="35"/>
        <v>0</v>
      </c>
      <c r="AD86" s="549">
        <f t="shared" si="36"/>
        <v>302358.01</v>
      </c>
      <c r="AE86" s="553">
        <f t="shared" si="37"/>
        <v>0</v>
      </c>
      <c r="AF86" s="282">
        <f t="shared" si="38"/>
        <v>0</v>
      </c>
      <c r="AG86" s="283">
        <f t="shared" si="39"/>
        <v>302358.01</v>
      </c>
      <c r="AH86" s="281">
        <f t="shared" si="40"/>
        <v>0</v>
      </c>
      <c r="AI86" s="551">
        <f t="shared" si="31"/>
        <v>0</v>
      </c>
      <c r="AJ86" s="549">
        <f t="shared" si="31"/>
        <v>0</v>
      </c>
      <c r="AK86" s="549">
        <f t="shared" si="31"/>
        <v>0</v>
      </c>
      <c r="AL86" s="282">
        <f t="shared" si="41"/>
        <v>302358.00999999995</v>
      </c>
      <c r="AM86" s="281">
        <f t="shared" si="42"/>
        <v>0</v>
      </c>
      <c r="AN86" s="549">
        <f t="shared" si="43"/>
        <v>302358.00999999995</v>
      </c>
      <c r="AO86" s="549">
        <f t="shared" si="44"/>
        <v>0</v>
      </c>
      <c r="AP86" s="549">
        <f t="shared" si="45"/>
        <v>0</v>
      </c>
      <c r="AQ86" s="283">
        <f t="shared" si="46"/>
        <v>302358.00999999995</v>
      </c>
      <c r="AR86" s="281">
        <f t="shared" si="47"/>
        <v>0</v>
      </c>
      <c r="AT86" s="446"/>
      <c r="AU86" s="284"/>
      <c r="AV86" s="447" t="str">
        <f t="shared" si="48"/>
        <v>CA</v>
      </c>
      <c r="AW86" s="447" t="str">
        <f t="shared" si="49"/>
        <v>CL</v>
      </c>
      <c r="AX86" s="447" t="str">
        <f t="shared" si="50"/>
        <v>AIC</v>
      </c>
      <c r="AY86" s="447" t="str">
        <f t="shared" si="51"/>
        <v>ERB</v>
      </c>
      <c r="AZ86" s="447" t="str">
        <f t="shared" si="52"/>
        <v>GRB</v>
      </c>
      <c r="BA86" s="447" t="str">
        <f t="shared" si="53"/>
        <v>Non-Op</v>
      </c>
      <c r="BC86" s="445" t="s">
        <v>762</v>
      </c>
      <c r="BD86" s="552">
        <f t="shared" si="54"/>
        <v>302358.01</v>
      </c>
      <c r="BF86" s="435"/>
      <c r="BG86" s="435"/>
      <c r="BH86" s="435"/>
      <c r="BI86" s="435"/>
      <c r="BJ86" s="435"/>
      <c r="BK86" s="435"/>
      <c r="BL86" s="435"/>
      <c r="BN86" s="617"/>
    </row>
    <row r="87" spans="1:66" s="28" customFormat="1" ht="12" customHeight="1">
      <c r="A87" s="287">
        <v>11400031</v>
      </c>
      <c r="B87" s="288" t="str">
        <f t="shared" si="32"/>
        <v>11400031</v>
      </c>
      <c r="C87" s="444" t="s">
        <v>1224</v>
      </c>
      <c r="D87" s="445" t="s">
        <v>1163</v>
      </c>
      <c r="E87" s="445"/>
      <c r="F87" s="444"/>
      <c r="G87" s="445"/>
      <c r="H87" s="547">
        <v>76622596.840000004</v>
      </c>
      <c r="I87" s="547">
        <v>76622596.840000004</v>
      </c>
      <c r="J87" s="547">
        <v>76622596.840000004</v>
      </c>
      <c r="K87" s="547">
        <v>76622596.840000004</v>
      </c>
      <c r="L87" s="547">
        <v>76622596.840000004</v>
      </c>
      <c r="M87" s="547">
        <v>76622596.840000004</v>
      </c>
      <c r="N87" s="547">
        <v>76622596.840000004</v>
      </c>
      <c r="O87" s="547">
        <v>76622596.840000004</v>
      </c>
      <c r="P87" s="547">
        <v>76622596.840000004</v>
      </c>
      <c r="Q87" s="547">
        <v>76622596.840000004</v>
      </c>
      <c r="R87" s="547">
        <v>76622596.840000004</v>
      </c>
      <c r="S87" s="547">
        <v>76622596.840000004</v>
      </c>
      <c r="T87" s="547">
        <v>76622596.840000004</v>
      </c>
      <c r="U87" s="547"/>
      <c r="V87" s="547">
        <f t="shared" si="33"/>
        <v>76622596.840000018</v>
      </c>
      <c r="W87" s="285">
        <v>6</v>
      </c>
      <c r="X87" s="286"/>
      <c r="Y87" s="548">
        <f t="shared" si="30"/>
        <v>0</v>
      </c>
      <c r="Z87" s="549">
        <f t="shared" si="30"/>
        <v>0</v>
      </c>
      <c r="AA87" s="549">
        <f t="shared" si="30"/>
        <v>0</v>
      </c>
      <c r="AB87" s="282">
        <f t="shared" si="34"/>
        <v>76622596.840000004</v>
      </c>
      <c r="AC87" s="281">
        <f t="shared" si="35"/>
        <v>0</v>
      </c>
      <c r="AD87" s="549">
        <f t="shared" si="36"/>
        <v>76622596.840000004</v>
      </c>
      <c r="AE87" s="553">
        <f t="shared" si="37"/>
        <v>0</v>
      </c>
      <c r="AF87" s="282">
        <f t="shared" si="38"/>
        <v>0</v>
      </c>
      <c r="AG87" s="283">
        <f t="shared" si="39"/>
        <v>76622596.840000004</v>
      </c>
      <c r="AH87" s="281">
        <f t="shared" si="40"/>
        <v>0</v>
      </c>
      <c r="AI87" s="551">
        <f t="shared" si="31"/>
        <v>0</v>
      </c>
      <c r="AJ87" s="549">
        <f t="shared" si="31"/>
        <v>0</v>
      </c>
      <c r="AK87" s="549">
        <f t="shared" si="31"/>
        <v>0</v>
      </c>
      <c r="AL87" s="282">
        <f t="shared" si="41"/>
        <v>76622596.840000018</v>
      </c>
      <c r="AM87" s="281">
        <f t="shared" si="42"/>
        <v>0</v>
      </c>
      <c r="AN87" s="549">
        <f t="shared" si="43"/>
        <v>76622596.840000018</v>
      </c>
      <c r="AO87" s="549">
        <f t="shared" si="44"/>
        <v>0</v>
      </c>
      <c r="AP87" s="549">
        <f t="shared" si="45"/>
        <v>0</v>
      </c>
      <c r="AQ87" s="283">
        <f t="shared" si="46"/>
        <v>76622596.840000018</v>
      </c>
      <c r="AR87" s="281">
        <f t="shared" si="47"/>
        <v>0</v>
      </c>
      <c r="AT87" s="446"/>
      <c r="AU87" s="284"/>
      <c r="AV87" s="447" t="str">
        <f t="shared" si="48"/>
        <v>CA</v>
      </c>
      <c r="AW87" s="447" t="str">
        <f t="shared" si="49"/>
        <v>CL</v>
      </c>
      <c r="AX87" s="447" t="str">
        <f t="shared" si="50"/>
        <v>AIC</v>
      </c>
      <c r="AY87" s="447" t="str">
        <f t="shared" si="51"/>
        <v>ERB</v>
      </c>
      <c r="AZ87" s="447" t="str">
        <f t="shared" si="52"/>
        <v>GRB</v>
      </c>
      <c r="BA87" s="447" t="str">
        <f t="shared" si="53"/>
        <v>Non-Op</v>
      </c>
      <c r="BC87" s="445" t="s">
        <v>762</v>
      </c>
      <c r="BD87" s="552">
        <f t="shared" si="54"/>
        <v>76622596.840000004</v>
      </c>
      <c r="BF87" s="435"/>
      <c r="BG87" s="435"/>
      <c r="BH87" s="435"/>
      <c r="BI87" s="435"/>
      <c r="BJ87" s="435"/>
      <c r="BK87" s="435"/>
      <c r="BL87" s="435"/>
      <c r="BN87" s="617"/>
    </row>
    <row r="88" spans="1:66" s="28" customFormat="1" ht="12" customHeight="1">
      <c r="A88" s="287">
        <v>11400061</v>
      </c>
      <c r="B88" s="288" t="str">
        <f t="shared" si="32"/>
        <v>11400061</v>
      </c>
      <c r="C88" s="444" t="s">
        <v>1225</v>
      </c>
      <c r="D88" s="445" t="s">
        <v>1163</v>
      </c>
      <c r="E88" s="445"/>
      <c r="F88" s="444"/>
      <c r="G88" s="445"/>
      <c r="H88" s="547">
        <v>156960790.84</v>
      </c>
      <c r="I88" s="547">
        <v>156960790.84</v>
      </c>
      <c r="J88" s="547">
        <v>156960790.84</v>
      </c>
      <c r="K88" s="547">
        <v>156960790.84</v>
      </c>
      <c r="L88" s="547">
        <v>156960790.84</v>
      </c>
      <c r="M88" s="547">
        <v>156960790.84</v>
      </c>
      <c r="N88" s="547">
        <v>156960790.84</v>
      </c>
      <c r="O88" s="547">
        <v>156960790.84</v>
      </c>
      <c r="P88" s="547">
        <v>156960790.84</v>
      </c>
      <c r="Q88" s="547">
        <v>156960790.84</v>
      </c>
      <c r="R88" s="547">
        <v>156960790.84</v>
      </c>
      <c r="S88" s="547">
        <v>156960790.84</v>
      </c>
      <c r="T88" s="547">
        <v>156960790.84</v>
      </c>
      <c r="U88" s="547"/>
      <c r="V88" s="547">
        <f t="shared" si="33"/>
        <v>156960790.83999997</v>
      </c>
      <c r="W88" s="285">
        <v>6</v>
      </c>
      <c r="X88" s="286"/>
      <c r="Y88" s="548">
        <f t="shared" si="30"/>
        <v>0</v>
      </c>
      <c r="Z88" s="549">
        <f t="shared" si="30"/>
        <v>0</v>
      </c>
      <c r="AA88" s="549">
        <f t="shared" si="30"/>
        <v>0</v>
      </c>
      <c r="AB88" s="282">
        <f t="shared" si="34"/>
        <v>156960790.84</v>
      </c>
      <c r="AC88" s="281">
        <f t="shared" si="35"/>
        <v>0</v>
      </c>
      <c r="AD88" s="549">
        <f t="shared" si="36"/>
        <v>156960790.84</v>
      </c>
      <c r="AE88" s="553">
        <f t="shared" si="37"/>
        <v>0</v>
      </c>
      <c r="AF88" s="282">
        <f t="shared" si="38"/>
        <v>0</v>
      </c>
      <c r="AG88" s="283">
        <f t="shared" si="39"/>
        <v>156960790.84</v>
      </c>
      <c r="AH88" s="281">
        <f t="shared" si="40"/>
        <v>0</v>
      </c>
      <c r="AI88" s="551">
        <f t="shared" si="31"/>
        <v>0</v>
      </c>
      <c r="AJ88" s="549">
        <f t="shared" si="31"/>
        <v>0</v>
      </c>
      <c r="AK88" s="549">
        <f t="shared" si="31"/>
        <v>0</v>
      </c>
      <c r="AL88" s="282">
        <f t="shared" si="41"/>
        <v>156960790.83999997</v>
      </c>
      <c r="AM88" s="281">
        <f t="shared" si="42"/>
        <v>0</v>
      </c>
      <c r="AN88" s="549">
        <f t="shared" si="43"/>
        <v>156960790.83999997</v>
      </c>
      <c r="AO88" s="549">
        <f t="shared" si="44"/>
        <v>0</v>
      </c>
      <c r="AP88" s="549">
        <f t="shared" si="45"/>
        <v>0</v>
      </c>
      <c r="AQ88" s="283">
        <f t="shared" si="46"/>
        <v>156960790.83999997</v>
      </c>
      <c r="AR88" s="281">
        <f t="shared" si="47"/>
        <v>0</v>
      </c>
      <c r="AT88" s="446"/>
      <c r="AU88" s="284"/>
      <c r="AV88" s="447" t="str">
        <f t="shared" si="48"/>
        <v>CA</v>
      </c>
      <c r="AW88" s="447" t="str">
        <f t="shared" si="49"/>
        <v>CL</v>
      </c>
      <c r="AX88" s="447" t="str">
        <f t="shared" si="50"/>
        <v>AIC</v>
      </c>
      <c r="AY88" s="447" t="str">
        <f t="shared" si="51"/>
        <v>ERB</v>
      </c>
      <c r="AZ88" s="447" t="str">
        <f t="shared" si="52"/>
        <v>GRB</v>
      </c>
      <c r="BA88" s="447" t="str">
        <f t="shared" si="53"/>
        <v>Non-Op</v>
      </c>
      <c r="BC88" s="445" t="s">
        <v>762</v>
      </c>
      <c r="BD88" s="552">
        <f t="shared" si="54"/>
        <v>156960790.84</v>
      </c>
      <c r="BF88" s="435"/>
      <c r="BG88" s="435"/>
      <c r="BH88" s="435"/>
      <c r="BI88" s="435"/>
      <c r="BJ88" s="435"/>
      <c r="BK88" s="435"/>
      <c r="BL88" s="435"/>
      <c r="BN88" s="617"/>
    </row>
    <row r="89" spans="1:66" s="28" customFormat="1" ht="12" customHeight="1">
      <c r="A89" s="302">
        <v>11400071</v>
      </c>
      <c r="B89" s="303" t="str">
        <f t="shared" si="32"/>
        <v>11400071</v>
      </c>
      <c r="C89" s="357" t="s">
        <v>1226</v>
      </c>
      <c r="D89" s="445" t="s">
        <v>1163</v>
      </c>
      <c r="E89" s="445"/>
      <c r="F89" s="357"/>
      <c r="G89" s="445"/>
      <c r="H89" s="547">
        <v>16950332.899999999</v>
      </c>
      <c r="I89" s="547">
        <v>16950332.899999999</v>
      </c>
      <c r="J89" s="547">
        <v>16950332.899999999</v>
      </c>
      <c r="K89" s="547">
        <v>16950332.899999999</v>
      </c>
      <c r="L89" s="547">
        <v>16950332.899999999</v>
      </c>
      <c r="M89" s="547">
        <v>16950332.899999999</v>
      </c>
      <c r="N89" s="547">
        <v>16950332.899999999</v>
      </c>
      <c r="O89" s="547">
        <v>16950332.899999999</v>
      </c>
      <c r="P89" s="547">
        <v>16950332.899999999</v>
      </c>
      <c r="Q89" s="547">
        <v>16950332.899999999</v>
      </c>
      <c r="R89" s="547">
        <v>16950332.899999999</v>
      </c>
      <c r="S89" s="547">
        <v>16950332.899999999</v>
      </c>
      <c r="T89" s="547">
        <v>16950332.899999999</v>
      </c>
      <c r="U89" s="547"/>
      <c r="V89" s="547">
        <f t="shared" si="33"/>
        <v>16950332.900000002</v>
      </c>
      <c r="W89" s="285">
        <v>6</v>
      </c>
      <c r="X89" s="286"/>
      <c r="Y89" s="548">
        <f t="shared" ref="Y89:AA108" si="55">IF($D89=Y$5,$T89,0)</f>
        <v>0</v>
      </c>
      <c r="Z89" s="549">
        <f t="shared" si="55"/>
        <v>0</v>
      </c>
      <c r="AA89" s="549">
        <f t="shared" si="55"/>
        <v>0</v>
      </c>
      <c r="AB89" s="282">
        <f t="shared" si="34"/>
        <v>16950332.899999999</v>
      </c>
      <c r="AC89" s="281">
        <f t="shared" si="35"/>
        <v>0</v>
      </c>
      <c r="AD89" s="549">
        <f t="shared" si="36"/>
        <v>16950332.899999999</v>
      </c>
      <c r="AE89" s="553">
        <f t="shared" si="37"/>
        <v>0</v>
      </c>
      <c r="AF89" s="282">
        <f t="shared" si="38"/>
        <v>0</v>
      </c>
      <c r="AG89" s="283">
        <f t="shared" si="39"/>
        <v>16950332.899999999</v>
      </c>
      <c r="AH89" s="281">
        <f t="shared" si="40"/>
        <v>0</v>
      </c>
      <c r="AI89" s="551">
        <f t="shared" ref="AI89:AK108" si="56">IF($D89=AI$5,$V89,0)</f>
        <v>0</v>
      </c>
      <c r="AJ89" s="549">
        <f t="shared" si="56"/>
        <v>0</v>
      </c>
      <c r="AK89" s="549">
        <f t="shared" si="56"/>
        <v>0</v>
      </c>
      <c r="AL89" s="282">
        <f t="shared" si="41"/>
        <v>16950332.900000002</v>
      </c>
      <c r="AM89" s="281">
        <f t="shared" si="42"/>
        <v>0</v>
      </c>
      <c r="AN89" s="549">
        <f t="shared" si="43"/>
        <v>16950332.900000002</v>
      </c>
      <c r="AO89" s="549">
        <f t="shared" si="44"/>
        <v>0</v>
      </c>
      <c r="AP89" s="549">
        <f t="shared" si="45"/>
        <v>0</v>
      </c>
      <c r="AQ89" s="283">
        <f t="shared" si="46"/>
        <v>16950332.900000002</v>
      </c>
      <c r="AR89" s="281">
        <f t="shared" si="47"/>
        <v>0</v>
      </c>
      <c r="AT89" s="446"/>
      <c r="AU89" s="284"/>
      <c r="AV89" s="447" t="str">
        <f t="shared" si="48"/>
        <v>CA</v>
      </c>
      <c r="AW89" s="447" t="str">
        <f t="shared" si="49"/>
        <v>CL</v>
      </c>
      <c r="AX89" s="447" t="str">
        <f t="shared" si="50"/>
        <v>AIC</v>
      </c>
      <c r="AY89" s="447" t="str">
        <f t="shared" si="51"/>
        <v>ERB</v>
      </c>
      <c r="AZ89" s="447" t="str">
        <f t="shared" si="52"/>
        <v>GRB</v>
      </c>
      <c r="BA89" s="447" t="str">
        <f t="shared" si="53"/>
        <v>Non-Op</v>
      </c>
      <c r="BC89" s="445" t="s">
        <v>762</v>
      </c>
      <c r="BD89" s="552">
        <f t="shared" si="54"/>
        <v>16950332.899999999</v>
      </c>
      <c r="BF89" s="435"/>
      <c r="BG89" s="435"/>
      <c r="BH89" s="435"/>
      <c r="BI89" s="435"/>
      <c r="BJ89" s="435"/>
      <c r="BK89" s="435"/>
      <c r="BL89" s="435"/>
      <c r="BN89" s="617"/>
    </row>
    <row r="90" spans="1:66" s="28" customFormat="1" ht="12" customHeight="1">
      <c r="A90" s="302">
        <v>11400091</v>
      </c>
      <c r="B90" s="303" t="str">
        <f t="shared" si="32"/>
        <v>11400091</v>
      </c>
      <c r="C90" s="357" t="s">
        <v>1227</v>
      </c>
      <c r="D90" s="445" t="s">
        <v>1163</v>
      </c>
      <c r="E90" s="445"/>
      <c r="F90" s="357"/>
      <c r="G90" s="445"/>
      <c r="H90" s="547">
        <v>31009424.030000001</v>
      </c>
      <c r="I90" s="547">
        <v>31009424.030000001</v>
      </c>
      <c r="J90" s="547">
        <v>31009424.030000001</v>
      </c>
      <c r="K90" s="547">
        <v>31009424.030000001</v>
      </c>
      <c r="L90" s="547">
        <v>31009424.030000001</v>
      </c>
      <c r="M90" s="547">
        <v>31009424.030000001</v>
      </c>
      <c r="N90" s="547">
        <v>31009424.030000001</v>
      </c>
      <c r="O90" s="547">
        <v>31009424.030000001</v>
      </c>
      <c r="P90" s="547">
        <v>31009424.030000001</v>
      </c>
      <c r="Q90" s="547">
        <v>31009424.030000001</v>
      </c>
      <c r="R90" s="547">
        <v>31009424.030000001</v>
      </c>
      <c r="S90" s="547">
        <v>31009424.030000001</v>
      </c>
      <c r="T90" s="547">
        <v>31009424.030000001</v>
      </c>
      <c r="U90" s="547"/>
      <c r="V90" s="547">
        <f t="shared" si="33"/>
        <v>31009424.02999999</v>
      </c>
      <c r="W90" s="285" t="s">
        <v>1228</v>
      </c>
      <c r="X90" s="286"/>
      <c r="Y90" s="548">
        <f t="shared" si="55"/>
        <v>0</v>
      </c>
      <c r="Z90" s="549">
        <f t="shared" si="55"/>
        <v>0</v>
      </c>
      <c r="AA90" s="549">
        <f t="shared" si="55"/>
        <v>0</v>
      </c>
      <c r="AB90" s="282">
        <f t="shared" si="34"/>
        <v>31009424.030000001</v>
      </c>
      <c r="AC90" s="281">
        <f t="shared" si="35"/>
        <v>0</v>
      </c>
      <c r="AD90" s="549">
        <f t="shared" si="36"/>
        <v>31009424.030000001</v>
      </c>
      <c r="AE90" s="553">
        <f t="shared" si="37"/>
        <v>0</v>
      </c>
      <c r="AF90" s="282">
        <f t="shared" si="38"/>
        <v>0</v>
      </c>
      <c r="AG90" s="283">
        <f t="shared" si="39"/>
        <v>31009424.030000001</v>
      </c>
      <c r="AH90" s="281">
        <f t="shared" si="40"/>
        <v>0</v>
      </c>
      <c r="AI90" s="551">
        <f t="shared" si="56"/>
        <v>0</v>
      </c>
      <c r="AJ90" s="549">
        <f t="shared" si="56"/>
        <v>0</v>
      </c>
      <c r="AK90" s="549">
        <f t="shared" si="56"/>
        <v>0</v>
      </c>
      <c r="AL90" s="282">
        <f t="shared" si="41"/>
        <v>31009424.02999999</v>
      </c>
      <c r="AM90" s="281">
        <f t="shared" si="42"/>
        <v>0</v>
      </c>
      <c r="AN90" s="549">
        <f t="shared" si="43"/>
        <v>31009424.02999999</v>
      </c>
      <c r="AO90" s="549">
        <f t="shared" si="44"/>
        <v>0</v>
      </c>
      <c r="AP90" s="549">
        <f t="shared" si="45"/>
        <v>0</v>
      </c>
      <c r="AQ90" s="283">
        <f t="shared" si="46"/>
        <v>31009424.02999999</v>
      </c>
      <c r="AR90" s="281">
        <f t="shared" si="47"/>
        <v>0</v>
      </c>
      <c r="AT90" s="446"/>
      <c r="AU90" s="284"/>
      <c r="AV90" s="447" t="str">
        <f t="shared" si="48"/>
        <v>CA</v>
      </c>
      <c r="AW90" s="447" t="str">
        <f t="shared" si="49"/>
        <v>CL</v>
      </c>
      <c r="AX90" s="447" t="str">
        <f t="shared" si="50"/>
        <v>AIC</v>
      </c>
      <c r="AY90" s="447" t="str">
        <f t="shared" si="51"/>
        <v>ERB</v>
      </c>
      <c r="AZ90" s="447" t="str">
        <f t="shared" si="52"/>
        <v>GRB</v>
      </c>
      <c r="BA90" s="447" t="str">
        <f t="shared" si="53"/>
        <v>Non-Op</v>
      </c>
      <c r="BC90" s="445" t="s">
        <v>762</v>
      </c>
      <c r="BD90" s="552">
        <f t="shared" si="54"/>
        <v>31009424.030000001</v>
      </c>
      <c r="BF90" s="435"/>
      <c r="BG90" s="435"/>
      <c r="BH90" s="435"/>
      <c r="BI90" s="435"/>
      <c r="BJ90" s="435"/>
      <c r="BK90" s="435"/>
      <c r="BL90" s="435"/>
      <c r="BN90" s="617"/>
    </row>
    <row r="91" spans="1:66" s="28" customFormat="1" ht="12" customHeight="1">
      <c r="A91" s="287">
        <v>11500001</v>
      </c>
      <c r="B91" s="288" t="str">
        <f t="shared" si="32"/>
        <v>11500001</v>
      </c>
      <c r="C91" s="444" t="s">
        <v>1229</v>
      </c>
      <c r="D91" s="445" t="s">
        <v>1163</v>
      </c>
      <c r="E91" s="445"/>
      <c r="F91" s="444"/>
      <c r="G91" s="445"/>
      <c r="H91" s="547">
        <v>-946172.25</v>
      </c>
      <c r="I91" s="547">
        <v>-946172.25</v>
      </c>
      <c r="J91" s="547">
        <v>-946172.25</v>
      </c>
      <c r="K91" s="547">
        <v>-946172.25</v>
      </c>
      <c r="L91" s="547">
        <v>-946172.25</v>
      </c>
      <c r="M91" s="547">
        <v>-946172.25</v>
      </c>
      <c r="N91" s="547">
        <v>-946172.25</v>
      </c>
      <c r="O91" s="547">
        <v>-946172.25</v>
      </c>
      <c r="P91" s="547">
        <v>-946172.25</v>
      </c>
      <c r="Q91" s="547">
        <v>-946172.25</v>
      </c>
      <c r="R91" s="547">
        <v>-946172.25</v>
      </c>
      <c r="S91" s="547">
        <v>-946172.25</v>
      </c>
      <c r="T91" s="547">
        <v>-946172.25</v>
      </c>
      <c r="U91" s="547"/>
      <c r="V91" s="547">
        <f t="shared" si="33"/>
        <v>-946172.25</v>
      </c>
      <c r="W91" s="285">
        <v>21</v>
      </c>
      <c r="X91" s="286"/>
      <c r="Y91" s="548">
        <f t="shared" si="55"/>
        <v>0</v>
      </c>
      <c r="Z91" s="549">
        <f t="shared" si="55"/>
        <v>0</v>
      </c>
      <c r="AA91" s="549">
        <f t="shared" si="55"/>
        <v>0</v>
      </c>
      <c r="AB91" s="282">
        <f t="shared" si="34"/>
        <v>-946172.25</v>
      </c>
      <c r="AC91" s="281">
        <f t="shared" si="35"/>
        <v>0</v>
      </c>
      <c r="AD91" s="549">
        <f t="shared" si="36"/>
        <v>-946172.25</v>
      </c>
      <c r="AE91" s="553">
        <f t="shared" si="37"/>
        <v>0</v>
      </c>
      <c r="AF91" s="282">
        <f t="shared" si="38"/>
        <v>0</v>
      </c>
      <c r="AG91" s="283">
        <f t="shared" si="39"/>
        <v>-946172.25</v>
      </c>
      <c r="AH91" s="281">
        <f t="shared" si="40"/>
        <v>0</v>
      </c>
      <c r="AI91" s="551">
        <f t="shared" si="56"/>
        <v>0</v>
      </c>
      <c r="AJ91" s="549">
        <f t="shared" si="56"/>
        <v>0</v>
      </c>
      <c r="AK91" s="549">
        <f t="shared" si="56"/>
        <v>0</v>
      </c>
      <c r="AL91" s="282">
        <f t="shared" si="41"/>
        <v>-946172.25</v>
      </c>
      <c r="AM91" s="281">
        <f t="shared" si="42"/>
        <v>0</v>
      </c>
      <c r="AN91" s="549">
        <f t="shared" si="43"/>
        <v>-946172.25</v>
      </c>
      <c r="AO91" s="549">
        <f t="shared" si="44"/>
        <v>0</v>
      </c>
      <c r="AP91" s="549">
        <f t="shared" si="45"/>
        <v>0</v>
      </c>
      <c r="AQ91" s="283">
        <f t="shared" si="46"/>
        <v>-946172.25</v>
      </c>
      <c r="AR91" s="281">
        <f t="shared" si="47"/>
        <v>0</v>
      </c>
      <c r="AT91" s="446"/>
      <c r="AU91" s="284"/>
      <c r="AV91" s="447" t="str">
        <f t="shared" si="48"/>
        <v>CA</v>
      </c>
      <c r="AW91" s="447" t="str">
        <f t="shared" si="49"/>
        <v>CL</v>
      </c>
      <c r="AX91" s="447" t="str">
        <f t="shared" si="50"/>
        <v>AIC</v>
      </c>
      <c r="AY91" s="447" t="str">
        <f t="shared" si="51"/>
        <v>ERB</v>
      </c>
      <c r="AZ91" s="447" t="str">
        <f t="shared" si="52"/>
        <v>GRB</v>
      </c>
      <c r="BA91" s="447" t="str">
        <f t="shared" si="53"/>
        <v>Non-Op</v>
      </c>
      <c r="BC91" s="445" t="s">
        <v>762</v>
      </c>
      <c r="BD91" s="552">
        <f t="shared" si="54"/>
        <v>-946172.25</v>
      </c>
      <c r="BF91" s="435"/>
      <c r="BG91" s="435"/>
      <c r="BH91" s="435"/>
      <c r="BI91" s="435"/>
      <c r="BJ91" s="435"/>
      <c r="BK91" s="435"/>
      <c r="BL91" s="435"/>
      <c r="BN91" s="617"/>
    </row>
    <row r="92" spans="1:66" s="28" customFormat="1" ht="12" customHeight="1">
      <c r="A92" s="287">
        <v>11500011</v>
      </c>
      <c r="B92" s="288" t="str">
        <f t="shared" si="32"/>
        <v>11500011</v>
      </c>
      <c r="C92" s="444" t="s">
        <v>1230</v>
      </c>
      <c r="D92" s="445" t="s">
        <v>1163</v>
      </c>
      <c r="E92" s="445"/>
      <c r="F92" s="444"/>
      <c r="G92" s="445"/>
      <c r="H92" s="547">
        <v>-302358.01</v>
      </c>
      <c r="I92" s="547">
        <v>-302358.01</v>
      </c>
      <c r="J92" s="547">
        <v>-302358.01</v>
      </c>
      <c r="K92" s="547">
        <v>-302358.01</v>
      </c>
      <c r="L92" s="547">
        <v>-302358.01</v>
      </c>
      <c r="M92" s="547">
        <v>-302358.01</v>
      </c>
      <c r="N92" s="547">
        <v>-302358.01</v>
      </c>
      <c r="O92" s="547">
        <v>-302358.01</v>
      </c>
      <c r="P92" s="547">
        <v>-302358.01</v>
      </c>
      <c r="Q92" s="547">
        <v>-302358.01</v>
      </c>
      <c r="R92" s="547">
        <v>-302358.01</v>
      </c>
      <c r="S92" s="547">
        <v>-302358.01</v>
      </c>
      <c r="T92" s="547">
        <v>-302358.01</v>
      </c>
      <c r="U92" s="547"/>
      <c r="V92" s="547">
        <f t="shared" si="33"/>
        <v>-302358.00999999995</v>
      </c>
      <c r="W92" s="285">
        <v>21</v>
      </c>
      <c r="X92" s="286"/>
      <c r="Y92" s="548">
        <f t="shared" si="55"/>
        <v>0</v>
      </c>
      <c r="Z92" s="549">
        <f t="shared" si="55"/>
        <v>0</v>
      </c>
      <c r="AA92" s="549">
        <f t="shared" si="55"/>
        <v>0</v>
      </c>
      <c r="AB92" s="282">
        <f t="shared" si="34"/>
        <v>-302358.01</v>
      </c>
      <c r="AC92" s="281">
        <f t="shared" si="35"/>
        <v>0</v>
      </c>
      <c r="AD92" s="549">
        <f t="shared" si="36"/>
        <v>-302358.01</v>
      </c>
      <c r="AE92" s="553">
        <f t="shared" si="37"/>
        <v>0</v>
      </c>
      <c r="AF92" s="282">
        <f t="shared" si="38"/>
        <v>0</v>
      </c>
      <c r="AG92" s="283">
        <f t="shared" si="39"/>
        <v>-302358.01</v>
      </c>
      <c r="AH92" s="281">
        <f t="shared" si="40"/>
        <v>0</v>
      </c>
      <c r="AI92" s="551">
        <f t="shared" si="56"/>
        <v>0</v>
      </c>
      <c r="AJ92" s="549">
        <f t="shared" si="56"/>
        <v>0</v>
      </c>
      <c r="AK92" s="549">
        <f t="shared" si="56"/>
        <v>0</v>
      </c>
      <c r="AL92" s="282">
        <f t="shared" si="41"/>
        <v>-302358.00999999995</v>
      </c>
      <c r="AM92" s="281">
        <f t="shared" si="42"/>
        <v>0</v>
      </c>
      <c r="AN92" s="549">
        <f t="shared" si="43"/>
        <v>-302358.00999999995</v>
      </c>
      <c r="AO92" s="549">
        <f t="shared" si="44"/>
        <v>0</v>
      </c>
      <c r="AP92" s="549">
        <f t="shared" si="45"/>
        <v>0</v>
      </c>
      <c r="AQ92" s="283">
        <f t="shared" si="46"/>
        <v>-302358.00999999995</v>
      </c>
      <c r="AR92" s="281">
        <f t="shared" si="47"/>
        <v>0</v>
      </c>
      <c r="AT92" s="446"/>
      <c r="AU92" s="284"/>
      <c r="AV92" s="447" t="str">
        <f t="shared" si="48"/>
        <v>CA</v>
      </c>
      <c r="AW92" s="447" t="str">
        <f t="shared" si="49"/>
        <v>CL</v>
      </c>
      <c r="AX92" s="447" t="str">
        <f t="shared" si="50"/>
        <v>AIC</v>
      </c>
      <c r="AY92" s="447" t="str">
        <f t="shared" si="51"/>
        <v>ERB</v>
      </c>
      <c r="AZ92" s="447" t="str">
        <f t="shared" si="52"/>
        <v>GRB</v>
      </c>
      <c r="BA92" s="447" t="str">
        <f t="shared" si="53"/>
        <v>Non-Op</v>
      </c>
      <c r="BC92" s="445" t="s">
        <v>762</v>
      </c>
      <c r="BD92" s="552">
        <f t="shared" si="54"/>
        <v>-302358.01</v>
      </c>
      <c r="BF92" s="435"/>
      <c r="BG92" s="435"/>
      <c r="BH92" s="435"/>
      <c r="BI92" s="435"/>
      <c r="BJ92" s="435"/>
      <c r="BK92" s="435"/>
      <c r="BL92" s="435"/>
      <c r="BN92" s="617"/>
    </row>
    <row r="93" spans="1:66" s="28" customFormat="1" ht="12" customHeight="1">
      <c r="A93" s="287">
        <v>11500031</v>
      </c>
      <c r="B93" s="288" t="str">
        <f t="shared" si="32"/>
        <v>11500031</v>
      </c>
      <c r="C93" s="444" t="s">
        <v>1231</v>
      </c>
      <c r="D93" s="445" t="s">
        <v>1163</v>
      </c>
      <c r="E93" s="445"/>
      <c r="F93" s="444"/>
      <c r="G93" s="445"/>
      <c r="H93" s="547">
        <v>-71758938.659999996</v>
      </c>
      <c r="I93" s="547">
        <v>-71980013.659999996</v>
      </c>
      <c r="J93" s="547">
        <v>-72201088.659999996</v>
      </c>
      <c r="K93" s="547">
        <v>-72422163.659999996</v>
      </c>
      <c r="L93" s="547">
        <v>-72643238.659999996</v>
      </c>
      <c r="M93" s="547">
        <v>-72864313.659999996</v>
      </c>
      <c r="N93" s="547">
        <v>-73085388.659999996</v>
      </c>
      <c r="O93" s="547">
        <v>-73306463.659999996</v>
      </c>
      <c r="P93" s="547">
        <v>-73527538.659999996</v>
      </c>
      <c r="Q93" s="547">
        <v>-73748613.659999996</v>
      </c>
      <c r="R93" s="547">
        <v>-73969688.659999996</v>
      </c>
      <c r="S93" s="547">
        <v>-74190763.659999996</v>
      </c>
      <c r="T93" s="547">
        <v>-74411838.659999996</v>
      </c>
      <c r="U93" s="547"/>
      <c r="V93" s="547">
        <f t="shared" si="33"/>
        <v>-73085388.659999982</v>
      </c>
      <c r="W93" s="285">
        <v>21</v>
      </c>
      <c r="X93" s="286"/>
      <c r="Y93" s="548">
        <f t="shared" si="55"/>
        <v>0</v>
      </c>
      <c r="Z93" s="549">
        <f t="shared" si="55"/>
        <v>0</v>
      </c>
      <c r="AA93" s="549">
        <f t="shared" si="55"/>
        <v>0</v>
      </c>
      <c r="AB93" s="282">
        <f t="shared" si="34"/>
        <v>-74411838.659999996</v>
      </c>
      <c r="AC93" s="281">
        <f t="shared" si="35"/>
        <v>0</v>
      </c>
      <c r="AD93" s="549">
        <f t="shared" si="36"/>
        <v>-74411838.659999996</v>
      </c>
      <c r="AE93" s="553">
        <f t="shared" si="37"/>
        <v>0</v>
      </c>
      <c r="AF93" s="282">
        <f t="shared" si="38"/>
        <v>0</v>
      </c>
      <c r="AG93" s="283">
        <f t="shared" si="39"/>
        <v>-74411838.659999996</v>
      </c>
      <c r="AH93" s="281">
        <f t="shared" si="40"/>
        <v>0</v>
      </c>
      <c r="AI93" s="551">
        <f t="shared" si="56"/>
        <v>0</v>
      </c>
      <c r="AJ93" s="549">
        <f t="shared" si="56"/>
        <v>0</v>
      </c>
      <c r="AK93" s="549">
        <f t="shared" si="56"/>
        <v>0</v>
      </c>
      <c r="AL93" s="282">
        <f t="shared" si="41"/>
        <v>-73085388.659999982</v>
      </c>
      <c r="AM93" s="281">
        <f t="shared" si="42"/>
        <v>0</v>
      </c>
      <c r="AN93" s="549">
        <f t="shared" si="43"/>
        <v>-73085388.659999982</v>
      </c>
      <c r="AO93" s="549">
        <f t="shared" si="44"/>
        <v>0</v>
      </c>
      <c r="AP93" s="549">
        <f t="shared" si="45"/>
        <v>0</v>
      </c>
      <c r="AQ93" s="283">
        <f t="shared" si="46"/>
        <v>-73085388.659999982</v>
      </c>
      <c r="AR93" s="281">
        <f t="shared" si="47"/>
        <v>0</v>
      </c>
      <c r="AT93" s="446"/>
      <c r="AU93" s="284"/>
      <c r="AV93" s="447" t="str">
        <f t="shared" si="48"/>
        <v>CA</v>
      </c>
      <c r="AW93" s="447" t="str">
        <f t="shared" si="49"/>
        <v>CL</v>
      </c>
      <c r="AX93" s="447" t="str">
        <f t="shared" si="50"/>
        <v>AIC</v>
      </c>
      <c r="AY93" s="447" t="str">
        <f t="shared" si="51"/>
        <v>ERB</v>
      </c>
      <c r="AZ93" s="447" t="str">
        <f t="shared" si="52"/>
        <v>GRB</v>
      </c>
      <c r="BA93" s="447" t="str">
        <f t="shared" si="53"/>
        <v>Non-Op</v>
      </c>
      <c r="BC93" s="445" t="s">
        <v>762</v>
      </c>
      <c r="BD93" s="552">
        <f t="shared" si="54"/>
        <v>-74411838.659999996</v>
      </c>
      <c r="BF93" s="435"/>
      <c r="BG93" s="435"/>
      <c r="BH93" s="435"/>
      <c r="BI93" s="435"/>
      <c r="BJ93" s="435"/>
      <c r="BK93" s="435"/>
      <c r="BL93" s="435"/>
      <c r="BN93" s="617"/>
    </row>
    <row r="94" spans="1:66" s="28" customFormat="1" ht="12" customHeight="1">
      <c r="A94" s="287">
        <v>11500041</v>
      </c>
      <c r="B94" s="288" t="str">
        <f t="shared" si="32"/>
        <v>11500041</v>
      </c>
      <c r="C94" s="444" t="s">
        <v>1232</v>
      </c>
      <c r="D94" s="445" t="s">
        <v>1163</v>
      </c>
      <c r="E94" s="445"/>
      <c r="F94" s="444"/>
      <c r="G94" s="445"/>
      <c r="H94" s="547">
        <v>-55649636.600000001</v>
      </c>
      <c r="I94" s="547">
        <v>-56034344.880000003</v>
      </c>
      <c r="J94" s="547">
        <v>-56419053.159999996</v>
      </c>
      <c r="K94" s="547">
        <v>-56803761.439999998</v>
      </c>
      <c r="L94" s="547">
        <v>-57188469.719999999</v>
      </c>
      <c r="M94" s="547">
        <v>-57573178</v>
      </c>
      <c r="N94" s="547">
        <v>-57957886.280000001</v>
      </c>
      <c r="O94" s="547">
        <v>-58342594.560000002</v>
      </c>
      <c r="P94" s="547">
        <v>-58727302.840000004</v>
      </c>
      <c r="Q94" s="547">
        <v>-59112011.119999997</v>
      </c>
      <c r="R94" s="547">
        <v>-59496719.399999999</v>
      </c>
      <c r="S94" s="547">
        <v>-59881427.68</v>
      </c>
      <c r="T94" s="547">
        <v>-60266135.960000001</v>
      </c>
      <c r="U94" s="547"/>
      <c r="V94" s="547">
        <f t="shared" si="33"/>
        <v>-57957886.279999994</v>
      </c>
      <c r="W94" s="285" t="s">
        <v>1233</v>
      </c>
      <c r="X94" s="286"/>
      <c r="Y94" s="548">
        <f t="shared" si="55"/>
        <v>0</v>
      </c>
      <c r="Z94" s="549">
        <f t="shared" si="55"/>
        <v>0</v>
      </c>
      <c r="AA94" s="549">
        <f t="shared" si="55"/>
        <v>0</v>
      </c>
      <c r="AB94" s="282">
        <f t="shared" si="34"/>
        <v>-60266135.960000001</v>
      </c>
      <c r="AC94" s="281">
        <f t="shared" si="35"/>
        <v>0</v>
      </c>
      <c r="AD94" s="549">
        <f t="shared" si="36"/>
        <v>-60266135.960000001</v>
      </c>
      <c r="AE94" s="553">
        <f t="shared" si="37"/>
        <v>0</v>
      </c>
      <c r="AF94" s="282">
        <f t="shared" si="38"/>
        <v>0</v>
      </c>
      <c r="AG94" s="283">
        <f t="shared" si="39"/>
        <v>-60266135.960000001</v>
      </c>
      <c r="AH94" s="281">
        <f t="shared" si="40"/>
        <v>0</v>
      </c>
      <c r="AI94" s="551">
        <f t="shared" si="56"/>
        <v>0</v>
      </c>
      <c r="AJ94" s="549">
        <f t="shared" si="56"/>
        <v>0</v>
      </c>
      <c r="AK94" s="549">
        <f t="shared" si="56"/>
        <v>0</v>
      </c>
      <c r="AL94" s="282">
        <f t="shared" si="41"/>
        <v>-57957886.279999994</v>
      </c>
      <c r="AM94" s="281">
        <f t="shared" si="42"/>
        <v>0</v>
      </c>
      <c r="AN94" s="549">
        <f t="shared" si="43"/>
        <v>-57957886.279999994</v>
      </c>
      <c r="AO94" s="549">
        <f t="shared" si="44"/>
        <v>0</v>
      </c>
      <c r="AP94" s="549">
        <f t="shared" si="45"/>
        <v>0</v>
      </c>
      <c r="AQ94" s="283">
        <f t="shared" si="46"/>
        <v>-57957886.279999994</v>
      </c>
      <c r="AR94" s="281">
        <f t="shared" si="47"/>
        <v>0</v>
      </c>
      <c r="AT94" s="446"/>
      <c r="AU94" s="284"/>
      <c r="AV94" s="447" t="str">
        <f t="shared" si="48"/>
        <v>CA</v>
      </c>
      <c r="AW94" s="447" t="str">
        <f t="shared" si="49"/>
        <v>CL</v>
      </c>
      <c r="AX94" s="447" t="str">
        <f t="shared" si="50"/>
        <v>AIC</v>
      </c>
      <c r="AY94" s="447" t="str">
        <f t="shared" si="51"/>
        <v>ERB</v>
      </c>
      <c r="AZ94" s="447" t="str">
        <f t="shared" si="52"/>
        <v>GRB</v>
      </c>
      <c r="BA94" s="447" t="str">
        <f t="shared" si="53"/>
        <v>Non-Op</v>
      </c>
      <c r="BC94" s="445" t="s">
        <v>762</v>
      </c>
      <c r="BD94" s="552">
        <f t="shared" si="54"/>
        <v>-60266135.960000001</v>
      </c>
      <c r="BF94" s="435"/>
      <c r="BG94" s="435"/>
      <c r="BH94" s="435"/>
      <c r="BI94" s="435"/>
      <c r="BJ94" s="435"/>
      <c r="BK94" s="435"/>
      <c r="BL94" s="435"/>
      <c r="BN94" s="617"/>
    </row>
    <row r="95" spans="1:66" s="28" customFormat="1" ht="12" customHeight="1">
      <c r="A95" s="302">
        <v>11500051</v>
      </c>
      <c r="B95" s="303" t="str">
        <f t="shared" si="32"/>
        <v>11500051</v>
      </c>
      <c r="C95" s="357" t="s">
        <v>1234</v>
      </c>
      <c r="D95" s="445" t="s">
        <v>1163</v>
      </c>
      <c r="E95" s="445"/>
      <c r="F95" s="357"/>
      <c r="G95" s="445"/>
      <c r="H95" s="547">
        <v>-16950332.899999999</v>
      </c>
      <c r="I95" s="547">
        <v>-16950332.899999999</v>
      </c>
      <c r="J95" s="547">
        <v>-16950332.899999999</v>
      </c>
      <c r="K95" s="547">
        <v>-16950332.899999999</v>
      </c>
      <c r="L95" s="547">
        <v>-16950332.899999999</v>
      </c>
      <c r="M95" s="547">
        <v>-16950332.899999999</v>
      </c>
      <c r="N95" s="547">
        <v>-16950332.899999999</v>
      </c>
      <c r="O95" s="547">
        <v>-16950332.899999999</v>
      </c>
      <c r="P95" s="547">
        <v>-16950332.899999999</v>
      </c>
      <c r="Q95" s="547">
        <v>-16950332.899999999</v>
      </c>
      <c r="R95" s="547">
        <v>-16950332.899999999</v>
      </c>
      <c r="S95" s="547">
        <v>-16950332.899999999</v>
      </c>
      <c r="T95" s="547">
        <v>-16950332.899999999</v>
      </c>
      <c r="U95" s="547"/>
      <c r="V95" s="547">
        <f t="shared" si="33"/>
        <v>-16950332.900000002</v>
      </c>
      <c r="W95" s="285" t="s">
        <v>1233</v>
      </c>
      <c r="X95" s="286"/>
      <c r="Y95" s="548">
        <f t="shared" si="55"/>
        <v>0</v>
      </c>
      <c r="Z95" s="549">
        <f t="shared" si="55"/>
        <v>0</v>
      </c>
      <c r="AA95" s="549">
        <f t="shared" si="55"/>
        <v>0</v>
      </c>
      <c r="AB95" s="282">
        <f t="shared" si="34"/>
        <v>-16950332.899999999</v>
      </c>
      <c r="AC95" s="281">
        <f t="shared" si="35"/>
        <v>0</v>
      </c>
      <c r="AD95" s="549">
        <f t="shared" si="36"/>
        <v>-16950332.899999999</v>
      </c>
      <c r="AE95" s="553">
        <f t="shared" si="37"/>
        <v>0</v>
      </c>
      <c r="AF95" s="282">
        <f t="shared" si="38"/>
        <v>0</v>
      </c>
      <c r="AG95" s="283">
        <f t="shared" si="39"/>
        <v>-16950332.899999999</v>
      </c>
      <c r="AH95" s="281">
        <f t="shared" si="40"/>
        <v>0</v>
      </c>
      <c r="AI95" s="551">
        <f t="shared" si="56"/>
        <v>0</v>
      </c>
      <c r="AJ95" s="549">
        <f t="shared" si="56"/>
        <v>0</v>
      </c>
      <c r="AK95" s="549">
        <f t="shared" si="56"/>
        <v>0</v>
      </c>
      <c r="AL95" s="282">
        <f t="shared" si="41"/>
        <v>-16950332.900000002</v>
      </c>
      <c r="AM95" s="281">
        <f t="shared" si="42"/>
        <v>0</v>
      </c>
      <c r="AN95" s="549">
        <f t="shared" si="43"/>
        <v>-16950332.900000002</v>
      </c>
      <c r="AO95" s="549">
        <f t="shared" si="44"/>
        <v>0</v>
      </c>
      <c r="AP95" s="549">
        <f t="shared" si="45"/>
        <v>0</v>
      </c>
      <c r="AQ95" s="283">
        <f t="shared" si="46"/>
        <v>-16950332.900000002</v>
      </c>
      <c r="AR95" s="281">
        <f t="shared" si="47"/>
        <v>0</v>
      </c>
      <c r="AT95" s="446"/>
      <c r="AU95" s="284"/>
      <c r="AV95" s="447" t="str">
        <f t="shared" si="48"/>
        <v>CA</v>
      </c>
      <c r="AW95" s="447" t="str">
        <f t="shared" si="49"/>
        <v>CL</v>
      </c>
      <c r="AX95" s="447" t="str">
        <f t="shared" si="50"/>
        <v>AIC</v>
      </c>
      <c r="AY95" s="447" t="str">
        <f t="shared" si="51"/>
        <v>ERB</v>
      </c>
      <c r="AZ95" s="447" t="str">
        <f t="shared" si="52"/>
        <v>GRB</v>
      </c>
      <c r="BA95" s="447" t="str">
        <f t="shared" si="53"/>
        <v>Non-Op</v>
      </c>
      <c r="BC95" s="445" t="s">
        <v>762</v>
      </c>
      <c r="BD95" s="552">
        <f t="shared" si="54"/>
        <v>-16950332.899999999</v>
      </c>
      <c r="BF95" s="435"/>
      <c r="BG95" s="435"/>
      <c r="BH95" s="435"/>
      <c r="BI95" s="435"/>
      <c r="BJ95" s="435"/>
      <c r="BK95" s="435"/>
      <c r="BL95" s="435"/>
      <c r="BN95" s="617"/>
    </row>
    <row r="96" spans="1:66" s="28" customFormat="1" ht="12" customHeight="1">
      <c r="A96" s="302">
        <v>11500061</v>
      </c>
      <c r="B96" s="303" t="str">
        <f t="shared" si="32"/>
        <v>11500061</v>
      </c>
      <c r="C96" s="444" t="s">
        <v>1235</v>
      </c>
      <c r="D96" s="445" t="s">
        <v>1163</v>
      </c>
      <c r="E96" s="445"/>
      <c r="F96" s="444"/>
      <c r="G96" s="445"/>
      <c r="H96" s="547">
        <v>-9302249.5700000003</v>
      </c>
      <c r="I96" s="547">
        <v>-9397665.7200000007</v>
      </c>
      <c r="J96" s="547">
        <v>-9493081.8699999992</v>
      </c>
      <c r="K96" s="547">
        <v>-9588498.0199999996</v>
      </c>
      <c r="L96" s="547">
        <v>-9683914.1699999999</v>
      </c>
      <c r="M96" s="547">
        <v>-9779330.3200000003</v>
      </c>
      <c r="N96" s="547">
        <v>-9874746.4700000007</v>
      </c>
      <c r="O96" s="547">
        <v>-9970162.6199999992</v>
      </c>
      <c r="P96" s="547">
        <v>-10065578.77</v>
      </c>
      <c r="Q96" s="547">
        <v>-10160994.92</v>
      </c>
      <c r="R96" s="547">
        <v>-10256411.07</v>
      </c>
      <c r="S96" s="547">
        <v>-10351827.220000001</v>
      </c>
      <c r="T96" s="547">
        <v>-10447243.369999999</v>
      </c>
      <c r="U96" s="547"/>
      <c r="V96" s="547">
        <f t="shared" si="33"/>
        <v>-9874746.4699999988</v>
      </c>
      <c r="W96" s="285" t="s">
        <v>1233</v>
      </c>
      <c r="X96" s="286"/>
      <c r="Y96" s="548">
        <f t="shared" si="55"/>
        <v>0</v>
      </c>
      <c r="Z96" s="549">
        <f t="shared" si="55"/>
        <v>0</v>
      </c>
      <c r="AA96" s="549">
        <f t="shared" si="55"/>
        <v>0</v>
      </c>
      <c r="AB96" s="282">
        <f t="shared" si="34"/>
        <v>-10447243.369999999</v>
      </c>
      <c r="AC96" s="281">
        <f t="shared" si="35"/>
        <v>0</v>
      </c>
      <c r="AD96" s="549">
        <f t="shared" si="36"/>
        <v>-10447243.369999999</v>
      </c>
      <c r="AE96" s="553">
        <f t="shared" si="37"/>
        <v>0</v>
      </c>
      <c r="AF96" s="282">
        <f t="shared" si="38"/>
        <v>0</v>
      </c>
      <c r="AG96" s="283">
        <f t="shared" si="39"/>
        <v>-10447243.369999999</v>
      </c>
      <c r="AH96" s="281">
        <f t="shared" si="40"/>
        <v>0</v>
      </c>
      <c r="AI96" s="551">
        <f t="shared" si="56"/>
        <v>0</v>
      </c>
      <c r="AJ96" s="549">
        <f t="shared" si="56"/>
        <v>0</v>
      </c>
      <c r="AK96" s="549">
        <f t="shared" si="56"/>
        <v>0</v>
      </c>
      <c r="AL96" s="282">
        <f t="shared" si="41"/>
        <v>-9874746.4699999988</v>
      </c>
      <c r="AM96" s="281">
        <f t="shared" si="42"/>
        <v>0</v>
      </c>
      <c r="AN96" s="549">
        <f t="shared" si="43"/>
        <v>-9874746.4699999988</v>
      </c>
      <c r="AO96" s="549">
        <f t="shared" si="44"/>
        <v>0</v>
      </c>
      <c r="AP96" s="549">
        <f t="shared" si="45"/>
        <v>0</v>
      </c>
      <c r="AQ96" s="283">
        <f t="shared" si="46"/>
        <v>-9874746.4699999988</v>
      </c>
      <c r="AR96" s="281">
        <f t="shared" si="47"/>
        <v>0</v>
      </c>
      <c r="AT96" s="446"/>
      <c r="AU96" s="284"/>
      <c r="AV96" s="447" t="str">
        <f t="shared" si="48"/>
        <v>CA</v>
      </c>
      <c r="AW96" s="447" t="str">
        <f t="shared" si="49"/>
        <v>CL</v>
      </c>
      <c r="AX96" s="447" t="str">
        <f t="shared" si="50"/>
        <v>AIC</v>
      </c>
      <c r="AY96" s="447" t="str">
        <f t="shared" si="51"/>
        <v>ERB</v>
      </c>
      <c r="AZ96" s="447" t="str">
        <f t="shared" si="52"/>
        <v>GRB</v>
      </c>
      <c r="BA96" s="447" t="str">
        <f t="shared" si="53"/>
        <v>Non-Op</v>
      </c>
      <c r="BC96" s="445" t="s">
        <v>762</v>
      </c>
      <c r="BD96" s="552">
        <f t="shared" si="54"/>
        <v>-10447243.369999999</v>
      </c>
      <c r="BF96" s="435"/>
      <c r="BG96" s="435"/>
      <c r="BH96" s="435"/>
      <c r="BI96" s="435"/>
      <c r="BJ96" s="435"/>
      <c r="BK96" s="435"/>
      <c r="BL96" s="435"/>
      <c r="BN96" s="617"/>
    </row>
    <row r="97" spans="1:66" s="28" customFormat="1" ht="12" customHeight="1">
      <c r="A97" s="302">
        <v>11710002</v>
      </c>
      <c r="B97" s="303" t="str">
        <f t="shared" si="32"/>
        <v>11710002</v>
      </c>
      <c r="C97" s="444" t="s">
        <v>1236</v>
      </c>
      <c r="D97" s="445" t="s">
        <v>1164</v>
      </c>
      <c r="E97" s="445"/>
      <c r="F97" s="294">
        <v>43070</v>
      </c>
      <c r="G97" s="445"/>
      <c r="H97" s="547">
        <v>8654564.4700000007</v>
      </c>
      <c r="I97" s="547">
        <v>8654564.4700000007</v>
      </c>
      <c r="J97" s="547">
        <v>8654564.4700000007</v>
      </c>
      <c r="K97" s="547">
        <v>8654564.4700000007</v>
      </c>
      <c r="L97" s="547">
        <v>8654564.4700000007</v>
      </c>
      <c r="M97" s="547">
        <v>8654564.4700000007</v>
      </c>
      <c r="N97" s="547">
        <v>8654564.4700000007</v>
      </c>
      <c r="O97" s="547">
        <v>8654564.4700000007</v>
      </c>
      <c r="P97" s="547">
        <v>8654564.4700000007</v>
      </c>
      <c r="Q97" s="547">
        <v>8654564.4700000007</v>
      </c>
      <c r="R97" s="547">
        <v>8654564.4700000007</v>
      </c>
      <c r="S97" s="547">
        <v>8654564.4700000007</v>
      </c>
      <c r="T97" s="547">
        <v>8654564.4700000007</v>
      </c>
      <c r="U97" s="547"/>
      <c r="V97" s="547">
        <f t="shared" si="33"/>
        <v>8654564.4700000007</v>
      </c>
      <c r="W97" s="285"/>
      <c r="X97" s="286">
        <v>3</v>
      </c>
      <c r="Y97" s="548">
        <f t="shared" si="55"/>
        <v>0</v>
      </c>
      <c r="Z97" s="549">
        <f t="shared" si="55"/>
        <v>0</v>
      </c>
      <c r="AA97" s="549">
        <f t="shared" si="55"/>
        <v>0</v>
      </c>
      <c r="AB97" s="282">
        <f t="shared" si="34"/>
        <v>8654564.4700000007</v>
      </c>
      <c r="AC97" s="281">
        <f t="shared" si="35"/>
        <v>0</v>
      </c>
      <c r="AD97" s="549">
        <f t="shared" si="36"/>
        <v>0</v>
      </c>
      <c r="AE97" s="553">
        <f t="shared" si="37"/>
        <v>8654564.4700000007</v>
      </c>
      <c r="AF97" s="282">
        <f t="shared" si="38"/>
        <v>0</v>
      </c>
      <c r="AG97" s="283">
        <f t="shared" si="39"/>
        <v>8654564.4700000007</v>
      </c>
      <c r="AH97" s="281">
        <f t="shared" si="40"/>
        <v>0</v>
      </c>
      <c r="AI97" s="551">
        <f t="shared" si="56"/>
        <v>0</v>
      </c>
      <c r="AJ97" s="549">
        <f t="shared" si="56"/>
        <v>0</v>
      </c>
      <c r="AK97" s="549">
        <f t="shared" si="56"/>
        <v>0</v>
      </c>
      <c r="AL97" s="282">
        <f t="shared" si="41"/>
        <v>8654564.4700000007</v>
      </c>
      <c r="AM97" s="281">
        <f t="shared" si="42"/>
        <v>0</v>
      </c>
      <c r="AN97" s="549">
        <f t="shared" si="43"/>
        <v>0</v>
      </c>
      <c r="AO97" s="549">
        <f t="shared" si="44"/>
        <v>8654564.4700000007</v>
      </c>
      <c r="AP97" s="549">
        <f t="shared" si="45"/>
        <v>0</v>
      </c>
      <c r="AQ97" s="283">
        <f t="shared" si="46"/>
        <v>8654564.4700000007</v>
      </c>
      <c r="AR97" s="281">
        <f t="shared" si="47"/>
        <v>0</v>
      </c>
      <c r="AT97" s="446"/>
      <c r="AU97" s="284"/>
      <c r="AV97" s="447" t="str">
        <f t="shared" si="48"/>
        <v>CA</v>
      </c>
      <c r="AW97" s="447" t="str">
        <f t="shared" si="49"/>
        <v>CL</v>
      </c>
      <c r="AX97" s="447" t="str">
        <f t="shared" si="50"/>
        <v>AIC</v>
      </c>
      <c r="AY97" s="447" t="str">
        <f t="shared" si="51"/>
        <v>ERB</v>
      </c>
      <c r="AZ97" s="447" t="str">
        <f t="shared" si="52"/>
        <v>GRB</v>
      </c>
      <c r="BA97" s="447" t="str">
        <f t="shared" si="53"/>
        <v>Non-Op</v>
      </c>
      <c r="BC97" s="445" t="s">
        <v>762</v>
      </c>
      <c r="BD97" s="552">
        <f t="shared" si="54"/>
        <v>8654564.4700000007</v>
      </c>
      <c r="BF97" s="448"/>
      <c r="BG97" s="448"/>
      <c r="BH97" s="448"/>
      <c r="BI97" s="448"/>
      <c r="BJ97" s="448"/>
      <c r="BK97" s="448"/>
      <c r="BL97" s="448"/>
      <c r="BN97" s="617"/>
    </row>
    <row r="98" spans="1:66" s="28" customFormat="1" ht="12" customHeight="1">
      <c r="A98" s="287">
        <v>11730002</v>
      </c>
      <c r="B98" s="288" t="str">
        <f t="shared" si="32"/>
        <v>11730002</v>
      </c>
      <c r="C98" s="444" t="s">
        <v>2557</v>
      </c>
      <c r="D98" s="445" t="s">
        <v>1164</v>
      </c>
      <c r="E98" s="445"/>
      <c r="F98" s="444"/>
      <c r="G98" s="445"/>
      <c r="H98" s="547">
        <v>0</v>
      </c>
      <c r="I98" s="547">
        <v>0</v>
      </c>
      <c r="J98" s="547">
        <v>0</v>
      </c>
      <c r="K98" s="547">
        <v>0</v>
      </c>
      <c r="L98" s="547">
        <v>0</v>
      </c>
      <c r="M98" s="547">
        <v>0</v>
      </c>
      <c r="N98" s="547">
        <v>0</v>
      </c>
      <c r="O98" s="547">
        <v>0</v>
      </c>
      <c r="P98" s="547">
        <v>0</v>
      </c>
      <c r="Q98" s="547">
        <v>0</v>
      </c>
      <c r="R98" s="547">
        <v>0</v>
      </c>
      <c r="S98" s="547">
        <v>0</v>
      </c>
      <c r="T98" s="547">
        <v>0</v>
      </c>
      <c r="U98" s="547"/>
      <c r="V98" s="547">
        <f t="shared" si="33"/>
        <v>0</v>
      </c>
      <c r="W98" s="285"/>
      <c r="X98" s="286">
        <v>3</v>
      </c>
      <c r="Y98" s="548">
        <f t="shared" si="55"/>
        <v>0</v>
      </c>
      <c r="Z98" s="549">
        <f t="shared" si="55"/>
        <v>0</v>
      </c>
      <c r="AA98" s="549">
        <f t="shared" si="55"/>
        <v>0</v>
      </c>
      <c r="AB98" s="282">
        <f t="shared" si="34"/>
        <v>0</v>
      </c>
      <c r="AC98" s="281">
        <f t="shared" si="35"/>
        <v>0</v>
      </c>
      <c r="AD98" s="549">
        <f t="shared" si="36"/>
        <v>0</v>
      </c>
      <c r="AE98" s="553">
        <f t="shared" si="37"/>
        <v>0</v>
      </c>
      <c r="AF98" s="282">
        <f t="shared" si="38"/>
        <v>0</v>
      </c>
      <c r="AG98" s="283">
        <f t="shared" si="39"/>
        <v>0</v>
      </c>
      <c r="AH98" s="281">
        <f t="shared" si="40"/>
        <v>0</v>
      </c>
      <c r="AI98" s="551">
        <f t="shared" si="56"/>
        <v>0</v>
      </c>
      <c r="AJ98" s="549">
        <f t="shared" si="56"/>
        <v>0</v>
      </c>
      <c r="AK98" s="549">
        <f t="shared" si="56"/>
        <v>0</v>
      </c>
      <c r="AL98" s="282">
        <f t="shared" si="41"/>
        <v>0</v>
      </c>
      <c r="AM98" s="281">
        <f t="shared" si="42"/>
        <v>0</v>
      </c>
      <c r="AN98" s="549">
        <f t="shared" si="43"/>
        <v>0</v>
      </c>
      <c r="AO98" s="549">
        <f t="shared" si="44"/>
        <v>0</v>
      </c>
      <c r="AP98" s="549">
        <f t="shared" si="45"/>
        <v>0</v>
      </c>
      <c r="AQ98" s="283">
        <f t="shared" si="46"/>
        <v>0</v>
      </c>
      <c r="AR98" s="281">
        <f t="shared" si="47"/>
        <v>0</v>
      </c>
      <c r="AT98" s="446"/>
      <c r="AU98" s="284"/>
      <c r="AV98" s="447" t="str">
        <f t="shared" si="48"/>
        <v>CA</v>
      </c>
      <c r="AW98" s="447" t="str">
        <f t="shared" si="49"/>
        <v>CL</v>
      </c>
      <c r="AX98" s="447" t="str">
        <f t="shared" si="50"/>
        <v>AIC</v>
      </c>
      <c r="AY98" s="447" t="str">
        <f t="shared" si="51"/>
        <v>ERB</v>
      </c>
      <c r="AZ98" s="447" t="str">
        <f t="shared" si="52"/>
        <v>GRB</v>
      </c>
      <c r="BA98" s="447" t="str">
        <f t="shared" si="53"/>
        <v>Non-Op</v>
      </c>
      <c r="BC98" s="445" t="s">
        <v>762</v>
      </c>
      <c r="BD98" s="552">
        <f t="shared" si="54"/>
        <v>0</v>
      </c>
      <c r="BF98" s="435"/>
      <c r="BG98" s="435"/>
      <c r="BH98" s="435"/>
      <c r="BI98" s="435"/>
      <c r="BJ98" s="435"/>
      <c r="BK98" s="435"/>
      <c r="BL98" s="435"/>
      <c r="BN98" s="617"/>
    </row>
    <row r="99" spans="1:66" s="28" customFormat="1" ht="12" customHeight="1">
      <c r="A99" s="287">
        <v>12100503</v>
      </c>
      <c r="B99" s="288" t="str">
        <f t="shared" si="32"/>
        <v>12100503</v>
      </c>
      <c r="C99" s="444" t="s">
        <v>1237</v>
      </c>
      <c r="D99" s="445" t="s">
        <v>1165</v>
      </c>
      <c r="E99" s="445"/>
      <c r="F99" s="444"/>
      <c r="G99" s="445"/>
      <c r="H99" s="547">
        <v>12525598.76</v>
      </c>
      <c r="I99" s="547">
        <v>29864.17</v>
      </c>
      <c r="J99" s="547">
        <v>30332.36</v>
      </c>
      <c r="K99" s="547">
        <v>30947.16</v>
      </c>
      <c r="L99" s="547">
        <v>32112.1</v>
      </c>
      <c r="M99" s="547">
        <v>30738.51</v>
      </c>
      <c r="N99" s="547">
        <v>21202.34</v>
      </c>
      <c r="O99" s="547">
        <v>21340.1</v>
      </c>
      <c r="P99" s="547">
        <v>21477.86</v>
      </c>
      <c r="Q99" s="547">
        <v>21477.86</v>
      </c>
      <c r="R99" s="547">
        <v>27895.74</v>
      </c>
      <c r="S99" s="547">
        <v>27503.09</v>
      </c>
      <c r="T99" s="547">
        <v>27503.09</v>
      </c>
      <c r="U99" s="547"/>
      <c r="V99" s="547">
        <f t="shared" si="33"/>
        <v>547620.18458333332</v>
      </c>
      <c r="W99" s="285"/>
      <c r="X99" s="286"/>
      <c r="Y99" s="548">
        <f t="shared" si="55"/>
        <v>0</v>
      </c>
      <c r="Z99" s="549">
        <f t="shared" si="55"/>
        <v>0</v>
      </c>
      <c r="AA99" s="549">
        <f t="shared" si="55"/>
        <v>0</v>
      </c>
      <c r="AB99" s="282">
        <f t="shared" si="34"/>
        <v>27503.09</v>
      </c>
      <c r="AC99" s="281">
        <f t="shared" si="35"/>
        <v>0</v>
      </c>
      <c r="AD99" s="549">
        <f t="shared" si="36"/>
        <v>0</v>
      </c>
      <c r="AE99" s="553">
        <f t="shared" si="37"/>
        <v>0</v>
      </c>
      <c r="AF99" s="282">
        <f t="shared" si="38"/>
        <v>27503.09</v>
      </c>
      <c r="AG99" s="283">
        <f t="shared" si="39"/>
        <v>27503.09</v>
      </c>
      <c r="AH99" s="281">
        <f t="shared" si="40"/>
        <v>0</v>
      </c>
      <c r="AI99" s="551">
        <f t="shared" si="56"/>
        <v>0</v>
      </c>
      <c r="AJ99" s="549">
        <f t="shared" si="56"/>
        <v>0</v>
      </c>
      <c r="AK99" s="549">
        <f t="shared" si="56"/>
        <v>0</v>
      </c>
      <c r="AL99" s="282">
        <f t="shared" si="41"/>
        <v>547620.18458333332</v>
      </c>
      <c r="AM99" s="281">
        <f t="shared" si="42"/>
        <v>0</v>
      </c>
      <c r="AN99" s="549">
        <f t="shared" si="43"/>
        <v>0</v>
      </c>
      <c r="AO99" s="549">
        <f t="shared" si="44"/>
        <v>0</v>
      </c>
      <c r="AP99" s="549">
        <f t="shared" si="45"/>
        <v>547620.18458333332</v>
      </c>
      <c r="AQ99" s="283">
        <f t="shared" si="46"/>
        <v>547620.18458333332</v>
      </c>
      <c r="AR99" s="281">
        <f t="shared" si="47"/>
        <v>0</v>
      </c>
      <c r="AT99" s="446">
        <v>121</v>
      </c>
      <c r="AU99" s="284"/>
      <c r="AV99" s="447" t="str">
        <f t="shared" si="48"/>
        <v>CA</v>
      </c>
      <c r="AW99" s="447" t="str">
        <f t="shared" si="49"/>
        <v>CL</v>
      </c>
      <c r="AX99" s="447" t="str">
        <f t="shared" si="50"/>
        <v>AIC</v>
      </c>
      <c r="AY99" s="447" t="str">
        <f t="shared" si="51"/>
        <v>ERB</v>
      </c>
      <c r="AZ99" s="447" t="str">
        <f t="shared" si="52"/>
        <v>GRB</v>
      </c>
      <c r="BA99" s="447" t="str">
        <f t="shared" si="53"/>
        <v>Non-Op</v>
      </c>
      <c r="BC99" s="449" t="s">
        <v>2100</v>
      </c>
      <c r="BD99" s="552">
        <f t="shared" si="54"/>
        <v>27503.09</v>
      </c>
      <c r="BF99" s="435"/>
      <c r="BG99" s="435"/>
      <c r="BH99" s="435"/>
      <c r="BI99" s="435"/>
      <c r="BJ99" s="435"/>
      <c r="BK99" s="435"/>
      <c r="BL99" s="435"/>
      <c r="BN99" s="617"/>
    </row>
    <row r="100" spans="1:66" s="28" customFormat="1" ht="12" customHeight="1">
      <c r="A100" s="287">
        <v>12100513</v>
      </c>
      <c r="B100" s="288" t="str">
        <f t="shared" si="32"/>
        <v>12100513</v>
      </c>
      <c r="C100" s="444" t="s">
        <v>1237</v>
      </c>
      <c r="D100" s="445" t="s">
        <v>1165</v>
      </c>
      <c r="E100" s="445"/>
      <c r="F100" s="444"/>
      <c r="G100" s="445"/>
      <c r="H100" s="547">
        <v>3613496.51</v>
      </c>
      <c r="I100" s="547">
        <v>3613496.51</v>
      </c>
      <c r="J100" s="547">
        <v>3613496.51</v>
      </c>
      <c r="K100" s="547">
        <v>3613496.51</v>
      </c>
      <c r="L100" s="547">
        <v>3613725.85</v>
      </c>
      <c r="M100" s="547">
        <v>3613496.51</v>
      </c>
      <c r="N100" s="547">
        <v>3613496.51</v>
      </c>
      <c r="O100" s="547">
        <v>3613496.51</v>
      </c>
      <c r="P100" s="547">
        <v>3613496.51</v>
      </c>
      <c r="Q100" s="547">
        <v>3613496.51</v>
      </c>
      <c r="R100" s="547">
        <v>3613496.51</v>
      </c>
      <c r="S100" s="547">
        <v>3613496.51</v>
      </c>
      <c r="T100" s="547">
        <v>3613496.51</v>
      </c>
      <c r="U100" s="547"/>
      <c r="V100" s="547">
        <f t="shared" si="33"/>
        <v>3613515.6216666657</v>
      </c>
      <c r="W100" s="285"/>
      <c r="X100" s="286"/>
      <c r="Y100" s="548">
        <f t="shared" si="55"/>
        <v>0</v>
      </c>
      <c r="Z100" s="549">
        <f t="shared" si="55"/>
        <v>0</v>
      </c>
      <c r="AA100" s="549">
        <f t="shared" si="55"/>
        <v>0</v>
      </c>
      <c r="AB100" s="282">
        <f t="shared" si="34"/>
        <v>3613496.51</v>
      </c>
      <c r="AC100" s="281">
        <f t="shared" si="35"/>
        <v>0</v>
      </c>
      <c r="AD100" s="549">
        <f t="shared" si="36"/>
        <v>0</v>
      </c>
      <c r="AE100" s="553">
        <f t="shared" si="37"/>
        <v>0</v>
      </c>
      <c r="AF100" s="282">
        <f t="shared" si="38"/>
        <v>3613496.51</v>
      </c>
      <c r="AG100" s="283">
        <f t="shared" si="39"/>
        <v>3613496.51</v>
      </c>
      <c r="AH100" s="281">
        <f t="shared" si="40"/>
        <v>0</v>
      </c>
      <c r="AI100" s="551">
        <f t="shared" si="56"/>
        <v>0</v>
      </c>
      <c r="AJ100" s="549">
        <f t="shared" si="56"/>
        <v>0</v>
      </c>
      <c r="AK100" s="549">
        <f t="shared" si="56"/>
        <v>0</v>
      </c>
      <c r="AL100" s="282">
        <f t="shared" si="41"/>
        <v>3613515.6216666657</v>
      </c>
      <c r="AM100" s="281">
        <f t="shared" si="42"/>
        <v>0</v>
      </c>
      <c r="AN100" s="549">
        <f t="shared" si="43"/>
        <v>0</v>
      </c>
      <c r="AO100" s="549">
        <f t="shared" si="44"/>
        <v>0</v>
      </c>
      <c r="AP100" s="549">
        <f t="shared" si="45"/>
        <v>3613515.6216666657</v>
      </c>
      <c r="AQ100" s="283">
        <f t="shared" si="46"/>
        <v>3613515.6216666657</v>
      </c>
      <c r="AR100" s="281">
        <f t="shared" si="47"/>
        <v>0</v>
      </c>
      <c r="AT100" s="446">
        <v>121</v>
      </c>
      <c r="AU100" s="284"/>
      <c r="AV100" s="447" t="str">
        <f t="shared" si="48"/>
        <v>CA</v>
      </c>
      <c r="AW100" s="447" t="str">
        <f t="shared" si="49"/>
        <v>CL</v>
      </c>
      <c r="AX100" s="447" t="str">
        <f t="shared" si="50"/>
        <v>AIC</v>
      </c>
      <c r="AY100" s="447" t="str">
        <f t="shared" si="51"/>
        <v>ERB</v>
      </c>
      <c r="AZ100" s="447" t="str">
        <f t="shared" si="52"/>
        <v>GRB</v>
      </c>
      <c r="BA100" s="447" t="str">
        <f t="shared" si="53"/>
        <v>Non-Op</v>
      </c>
      <c r="BC100" s="449" t="s">
        <v>2100</v>
      </c>
      <c r="BD100" s="552">
        <f t="shared" si="54"/>
        <v>3613496.51</v>
      </c>
      <c r="BF100" s="435"/>
      <c r="BG100" s="435"/>
      <c r="BH100" s="435"/>
      <c r="BI100" s="435"/>
      <c r="BJ100" s="435"/>
      <c r="BK100" s="435"/>
      <c r="BL100" s="435"/>
      <c r="BN100" s="617"/>
    </row>
    <row r="101" spans="1:66" s="28" customFormat="1" ht="12" customHeight="1">
      <c r="A101" s="545">
        <v>12200503</v>
      </c>
      <c r="B101" s="546" t="str">
        <f t="shared" si="32"/>
        <v>12200503</v>
      </c>
      <c r="C101" s="444" t="s">
        <v>1238</v>
      </c>
      <c r="D101" s="445" t="s">
        <v>1165</v>
      </c>
      <c r="E101" s="445"/>
      <c r="F101" s="444"/>
      <c r="G101" s="445"/>
      <c r="H101" s="547">
        <v>-12520388.220000001</v>
      </c>
      <c r="I101" s="547">
        <v>-24653.63</v>
      </c>
      <c r="J101" s="547">
        <v>-24653.63</v>
      </c>
      <c r="K101" s="547">
        <v>-24653.63</v>
      </c>
      <c r="L101" s="547">
        <v>-24653.63</v>
      </c>
      <c r="M101" s="547">
        <v>-24653.71</v>
      </c>
      <c r="N101" s="547">
        <v>-24654.59</v>
      </c>
      <c r="O101" s="547">
        <v>-24654.59</v>
      </c>
      <c r="P101" s="547">
        <v>-24654.59</v>
      </c>
      <c r="Q101" s="547">
        <v>-24654.59</v>
      </c>
      <c r="R101" s="547">
        <v>-24654.59</v>
      </c>
      <c r="S101" s="547">
        <v>-24654.59</v>
      </c>
      <c r="T101" s="547">
        <v>-24654.59</v>
      </c>
      <c r="U101" s="547"/>
      <c r="V101" s="547">
        <f t="shared" si="33"/>
        <v>-545309.7645833334</v>
      </c>
      <c r="W101" s="285"/>
      <c r="X101" s="286"/>
      <c r="Y101" s="548">
        <f t="shared" si="55"/>
        <v>0</v>
      </c>
      <c r="Z101" s="549">
        <f t="shared" si="55"/>
        <v>0</v>
      </c>
      <c r="AA101" s="549">
        <f t="shared" si="55"/>
        <v>0</v>
      </c>
      <c r="AB101" s="282">
        <f t="shared" si="34"/>
        <v>-24654.59</v>
      </c>
      <c r="AC101" s="281">
        <f t="shared" si="35"/>
        <v>0</v>
      </c>
      <c r="AD101" s="549">
        <f t="shared" si="36"/>
        <v>0</v>
      </c>
      <c r="AE101" s="553">
        <f t="shared" si="37"/>
        <v>0</v>
      </c>
      <c r="AF101" s="282">
        <f t="shared" si="38"/>
        <v>-24654.59</v>
      </c>
      <c r="AG101" s="283">
        <f t="shared" si="39"/>
        <v>-24654.59</v>
      </c>
      <c r="AH101" s="281">
        <f t="shared" si="40"/>
        <v>0</v>
      </c>
      <c r="AI101" s="551">
        <f t="shared" si="56"/>
        <v>0</v>
      </c>
      <c r="AJ101" s="549">
        <f t="shared" si="56"/>
        <v>0</v>
      </c>
      <c r="AK101" s="549">
        <f t="shared" si="56"/>
        <v>0</v>
      </c>
      <c r="AL101" s="282">
        <f t="shared" si="41"/>
        <v>-545309.7645833334</v>
      </c>
      <c r="AM101" s="281">
        <f t="shared" si="42"/>
        <v>0</v>
      </c>
      <c r="AN101" s="549">
        <f t="shared" si="43"/>
        <v>0</v>
      </c>
      <c r="AO101" s="549">
        <f t="shared" si="44"/>
        <v>0</v>
      </c>
      <c r="AP101" s="549">
        <f t="shared" si="45"/>
        <v>-545309.7645833334</v>
      </c>
      <c r="AQ101" s="283">
        <f t="shared" si="46"/>
        <v>-545309.7645833334</v>
      </c>
      <c r="AR101" s="281">
        <f t="shared" si="47"/>
        <v>0</v>
      </c>
      <c r="AT101" s="446">
        <v>121</v>
      </c>
      <c r="AU101" s="284"/>
      <c r="AV101" s="447" t="str">
        <f t="shared" si="48"/>
        <v>CA</v>
      </c>
      <c r="AW101" s="447" t="str">
        <f t="shared" si="49"/>
        <v>CL</v>
      </c>
      <c r="AX101" s="447" t="str">
        <f t="shared" si="50"/>
        <v>AIC</v>
      </c>
      <c r="AY101" s="447" t="str">
        <f t="shared" si="51"/>
        <v>ERB</v>
      </c>
      <c r="AZ101" s="447" t="str">
        <f t="shared" si="52"/>
        <v>GRB</v>
      </c>
      <c r="BA101" s="447" t="str">
        <f t="shared" si="53"/>
        <v>Non-Op</v>
      </c>
      <c r="BC101" s="449" t="s">
        <v>2100</v>
      </c>
      <c r="BD101" s="552">
        <f t="shared" si="54"/>
        <v>-24654.59</v>
      </c>
      <c r="BF101" s="435"/>
      <c r="BG101" s="435"/>
      <c r="BH101" s="435"/>
      <c r="BI101" s="435"/>
      <c r="BJ101" s="435"/>
      <c r="BK101" s="435"/>
      <c r="BL101" s="435"/>
      <c r="BN101" s="617"/>
    </row>
    <row r="102" spans="1:66" s="28" customFormat="1" ht="12" customHeight="1">
      <c r="A102" s="287">
        <v>12310000</v>
      </c>
      <c r="B102" s="288" t="str">
        <f t="shared" si="32"/>
        <v>12310000</v>
      </c>
      <c r="C102" s="444" t="s">
        <v>1239</v>
      </c>
      <c r="D102" s="445" t="s">
        <v>1165</v>
      </c>
      <c r="E102" s="445"/>
      <c r="F102" s="444"/>
      <c r="G102" s="445"/>
      <c r="H102" s="547">
        <v>28773057.34</v>
      </c>
      <c r="I102" s="547">
        <v>28739282.550000001</v>
      </c>
      <c r="J102" s="547">
        <v>28739282.550000001</v>
      </c>
      <c r="K102" s="547">
        <v>28376211.460000001</v>
      </c>
      <c r="L102" s="547">
        <v>28376211.460000001</v>
      </c>
      <c r="M102" s="547">
        <v>29076211.460000001</v>
      </c>
      <c r="N102" s="547">
        <v>29718427.600000001</v>
      </c>
      <c r="O102" s="547">
        <v>29718427.600000001</v>
      </c>
      <c r="P102" s="547">
        <v>30408427.600000001</v>
      </c>
      <c r="Q102" s="547">
        <v>38417074.880000003</v>
      </c>
      <c r="R102" s="547">
        <v>38417074.880000003</v>
      </c>
      <c r="S102" s="547">
        <v>38417074.880000003</v>
      </c>
      <c r="T102" s="547">
        <v>38311819.579999998</v>
      </c>
      <c r="U102" s="547"/>
      <c r="V102" s="547">
        <f t="shared" si="33"/>
        <v>31828845.448333334</v>
      </c>
      <c r="W102" s="285"/>
      <c r="X102" s="286"/>
      <c r="Y102" s="548">
        <f t="shared" si="55"/>
        <v>0</v>
      </c>
      <c r="Z102" s="549">
        <f t="shared" si="55"/>
        <v>0</v>
      </c>
      <c r="AA102" s="549">
        <f t="shared" si="55"/>
        <v>0</v>
      </c>
      <c r="AB102" s="282">
        <f t="shared" si="34"/>
        <v>38311819.579999998</v>
      </c>
      <c r="AC102" s="281">
        <f t="shared" si="35"/>
        <v>0</v>
      </c>
      <c r="AD102" s="549">
        <f t="shared" si="36"/>
        <v>0</v>
      </c>
      <c r="AE102" s="553">
        <f t="shared" si="37"/>
        <v>0</v>
      </c>
      <c r="AF102" s="282">
        <f t="shared" si="38"/>
        <v>38311819.579999998</v>
      </c>
      <c r="AG102" s="283">
        <f t="shared" si="39"/>
        <v>38311819.579999998</v>
      </c>
      <c r="AH102" s="281">
        <f t="shared" si="40"/>
        <v>0</v>
      </c>
      <c r="AI102" s="551">
        <f t="shared" si="56"/>
        <v>0</v>
      </c>
      <c r="AJ102" s="549">
        <f t="shared" si="56"/>
        <v>0</v>
      </c>
      <c r="AK102" s="549">
        <f t="shared" si="56"/>
        <v>0</v>
      </c>
      <c r="AL102" s="282">
        <f t="shared" si="41"/>
        <v>31828845.448333334</v>
      </c>
      <c r="AM102" s="281">
        <f t="shared" si="42"/>
        <v>0</v>
      </c>
      <c r="AN102" s="549">
        <f t="shared" si="43"/>
        <v>0</v>
      </c>
      <c r="AO102" s="549">
        <f t="shared" si="44"/>
        <v>0</v>
      </c>
      <c r="AP102" s="549">
        <f t="shared" si="45"/>
        <v>31828845.448333334</v>
      </c>
      <c r="AQ102" s="283">
        <f t="shared" si="46"/>
        <v>31828845.448333334</v>
      </c>
      <c r="AR102" s="281">
        <f t="shared" si="47"/>
        <v>0</v>
      </c>
      <c r="AT102" s="446" t="s">
        <v>2068</v>
      </c>
      <c r="AU102" s="284"/>
      <c r="AV102" s="447" t="str">
        <f t="shared" si="48"/>
        <v>CA</v>
      </c>
      <c r="AW102" s="447" t="str">
        <f t="shared" si="49"/>
        <v>CL</v>
      </c>
      <c r="AX102" s="447" t="str">
        <f t="shared" si="50"/>
        <v>AIC</v>
      </c>
      <c r="AY102" s="447" t="str">
        <f t="shared" si="51"/>
        <v>ERB</v>
      </c>
      <c r="AZ102" s="447" t="str">
        <f t="shared" si="52"/>
        <v>GRB</v>
      </c>
      <c r="BA102" s="447" t="str">
        <f t="shared" si="53"/>
        <v>Non-Op</v>
      </c>
      <c r="BC102" s="449" t="s">
        <v>2100</v>
      </c>
      <c r="BD102" s="552">
        <f t="shared" si="54"/>
        <v>38311819.579999998</v>
      </c>
      <c r="BF102" s="435"/>
      <c r="BG102" s="435"/>
      <c r="BH102" s="435"/>
      <c r="BI102" s="435"/>
      <c r="BJ102" s="435"/>
      <c r="BK102" s="435"/>
      <c r="BL102" s="435"/>
      <c r="BN102" s="562"/>
    </row>
    <row r="103" spans="1:66" s="28" customFormat="1" ht="12" customHeight="1">
      <c r="A103" s="287">
        <v>12400043</v>
      </c>
      <c r="B103" s="288" t="str">
        <f t="shared" si="32"/>
        <v>12400043</v>
      </c>
      <c r="C103" s="444" t="s">
        <v>1240</v>
      </c>
      <c r="D103" s="445" t="s">
        <v>1165</v>
      </c>
      <c r="E103" s="445"/>
      <c r="F103" s="444"/>
      <c r="G103" s="445"/>
      <c r="H103" s="547">
        <v>51705969.880000003</v>
      </c>
      <c r="I103" s="547">
        <v>51705969.880000003</v>
      </c>
      <c r="J103" s="547">
        <v>51705969.880000003</v>
      </c>
      <c r="K103" s="547">
        <v>51082575</v>
      </c>
      <c r="L103" s="547">
        <v>51082575</v>
      </c>
      <c r="M103" s="547">
        <v>51082575</v>
      </c>
      <c r="N103" s="547">
        <v>52150967.670000002</v>
      </c>
      <c r="O103" s="547">
        <v>52150967.670000002</v>
      </c>
      <c r="P103" s="547">
        <v>52150967.670000002</v>
      </c>
      <c r="Q103" s="547">
        <v>52313575.57</v>
      </c>
      <c r="R103" s="547">
        <v>52313575.57</v>
      </c>
      <c r="S103" s="547">
        <v>52313575.57</v>
      </c>
      <c r="T103" s="547">
        <v>52659716.390000001</v>
      </c>
      <c r="U103" s="547"/>
      <c r="V103" s="547">
        <f t="shared" si="33"/>
        <v>51853011.467916667</v>
      </c>
      <c r="W103" s="285"/>
      <c r="X103" s="286"/>
      <c r="Y103" s="548">
        <f t="shared" si="55"/>
        <v>0</v>
      </c>
      <c r="Z103" s="549">
        <f t="shared" si="55"/>
        <v>0</v>
      </c>
      <c r="AA103" s="549">
        <f t="shared" si="55"/>
        <v>0</v>
      </c>
      <c r="AB103" s="282">
        <f t="shared" si="34"/>
        <v>52659716.390000001</v>
      </c>
      <c r="AC103" s="281">
        <f t="shared" si="35"/>
        <v>0</v>
      </c>
      <c r="AD103" s="549">
        <f t="shared" si="36"/>
        <v>0</v>
      </c>
      <c r="AE103" s="553">
        <f t="shared" si="37"/>
        <v>0</v>
      </c>
      <c r="AF103" s="282">
        <f t="shared" si="38"/>
        <v>52659716.390000001</v>
      </c>
      <c r="AG103" s="283">
        <f t="shared" si="39"/>
        <v>52659716.390000001</v>
      </c>
      <c r="AH103" s="281">
        <f t="shared" si="40"/>
        <v>0</v>
      </c>
      <c r="AI103" s="551">
        <f t="shared" si="56"/>
        <v>0</v>
      </c>
      <c r="AJ103" s="549">
        <f t="shared" si="56"/>
        <v>0</v>
      </c>
      <c r="AK103" s="549">
        <f t="shared" si="56"/>
        <v>0</v>
      </c>
      <c r="AL103" s="282">
        <f t="shared" si="41"/>
        <v>51853011.467916667</v>
      </c>
      <c r="AM103" s="281">
        <f t="shared" si="42"/>
        <v>0</v>
      </c>
      <c r="AN103" s="549">
        <f t="shared" si="43"/>
        <v>0</v>
      </c>
      <c r="AO103" s="549">
        <f t="shared" si="44"/>
        <v>0</v>
      </c>
      <c r="AP103" s="549">
        <f t="shared" si="45"/>
        <v>51853011.467916667</v>
      </c>
      <c r="AQ103" s="283">
        <f t="shared" si="46"/>
        <v>51853011.467916667</v>
      </c>
      <c r="AR103" s="281">
        <f t="shared" si="47"/>
        <v>0</v>
      </c>
      <c r="AT103" s="446" t="s">
        <v>2069</v>
      </c>
      <c r="AU103" s="284"/>
      <c r="AV103" s="447" t="str">
        <f t="shared" si="48"/>
        <v>CA</v>
      </c>
      <c r="AW103" s="447" t="str">
        <f t="shared" si="49"/>
        <v>CL</v>
      </c>
      <c r="AX103" s="447" t="str">
        <f t="shared" si="50"/>
        <v>AIC</v>
      </c>
      <c r="AY103" s="447" t="str">
        <f t="shared" si="51"/>
        <v>ERB</v>
      </c>
      <c r="AZ103" s="447" t="str">
        <f t="shared" si="52"/>
        <v>GRB</v>
      </c>
      <c r="BA103" s="447" t="str">
        <f t="shared" si="53"/>
        <v>Non-Op</v>
      </c>
      <c r="BC103" s="449" t="s">
        <v>2100</v>
      </c>
      <c r="BD103" s="552">
        <f t="shared" si="54"/>
        <v>52659716.390000001</v>
      </c>
      <c r="BF103" s="435"/>
      <c r="BG103" s="435"/>
      <c r="BH103" s="435"/>
      <c r="BI103" s="435"/>
      <c r="BJ103" s="435"/>
      <c r="BK103" s="435"/>
      <c r="BL103" s="435"/>
      <c r="BN103" s="562"/>
    </row>
    <row r="104" spans="1:66" s="28" customFormat="1" ht="12" customHeight="1">
      <c r="A104" s="362">
        <v>12400261</v>
      </c>
      <c r="B104" s="290" t="str">
        <f t="shared" si="32"/>
        <v>12400261</v>
      </c>
      <c r="C104" s="450" t="s">
        <v>2117</v>
      </c>
      <c r="D104" s="451" t="s">
        <v>1165</v>
      </c>
      <c r="E104" s="451"/>
      <c r="F104" s="304">
        <v>43739</v>
      </c>
      <c r="G104" s="451"/>
      <c r="H104" s="556">
        <v>259530.63</v>
      </c>
      <c r="I104" s="556">
        <v>259530.63</v>
      </c>
      <c r="J104" s="556">
        <v>259530.63</v>
      </c>
      <c r="K104" s="556">
        <v>259530.63</v>
      </c>
      <c r="L104" s="556">
        <v>259530.63</v>
      </c>
      <c r="M104" s="556">
        <v>259530.63</v>
      </c>
      <c r="N104" s="556">
        <v>259530.63</v>
      </c>
      <c r="O104" s="556">
        <v>259530.63</v>
      </c>
      <c r="P104" s="556">
        <v>259530.63</v>
      </c>
      <c r="Q104" s="556">
        <v>259530.63</v>
      </c>
      <c r="R104" s="556">
        <v>259530.63</v>
      </c>
      <c r="S104" s="556">
        <v>259530.63</v>
      </c>
      <c r="T104" s="591">
        <v>0</v>
      </c>
      <c r="U104" s="556"/>
      <c r="V104" s="556">
        <f t="shared" si="33"/>
        <v>248716.85374999992</v>
      </c>
      <c r="W104" s="292"/>
      <c r="X104" s="293"/>
      <c r="Y104" s="548">
        <f t="shared" si="55"/>
        <v>0</v>
      </c>
      <c r="Z104" s="549">
        <f t="shared" si="55"/>
        <v>0</v>
      </c>
      <c r="AA104" s="549">
        <f t="shared" si="55"/>
        <v>0</v>
      </c>
      <c r="AB104" s="282">
        <f t="shared" si="34"/>
        <v>0</v>
      </c>
      <c r="AC104" s="281">
        <f t="shared" si="35"/>
        <v>0</v>
      </c>
      <c r="AD104" s="549">
        <f t="shared" si="36"/>
        <v>0</v>
      </c>
      <c r="AE104" s="553">
        <f t="shared" si="37"/>
        <v>0</v>
      </c>
      <c r="AF104" s="282">
        <f t="shared" si="38"/>
        <v>0</v>
      </c>
      <c r="AG104" s="283">
        <f t="shared" si="39"/>
        <v>0</v>
      </c>
      <c r="AH104" s="281">
        <f t="shared" si="40"/>
        <v>0</v>
      </c>
      <c r="AI104" s="551">
        <f t="shared" si="56"/>
        <v>0</v>
      </c>
      <c r="AJ104" s="549">
        <f t="shared" si="56"/>
        <v>0</v>
      </c>
      <c r="AK104" s="549">
        <f t="shared" si="56"/>
        <v>0</v>
      </c>
      <c r="AL104" s="282">
        <f t="shared" si="41"/>
        <v>248716.85374999992</v>
      </c>
      <c r="AM104" s="281">
        <f t="shared" si="42"/>
        <v>0</v>
      </c>
      <c r="AN104" s="549">
        <f t="shared" si="43"/>
        <v>0</v>
      </c>
      <c r="AO104" s="549">
        <f t="shared" si="44"/>
        <v>0</v>
      </c>
      <c r="AP104" s="549">
        <f t="shared" si="45"/>
        <v>248716.85374999992</v>
      </c>
      <c r="AQ104" s="283">
        <f t="shared" si="46"/>
        <v>248716.85374999992</v>
      </c>
      <c r="AR104" s="281">
        <f t="shared" si="47"/>
        <v>0</v>
      </c>
      <c r="AT104" s="446" t="s">
        <v>2064</v>
      </c>
      <c r="AU104" s="284"/>
      <c r="AV104" s="447" t="str">
        <f t="shared" si="48"/>
        <v>CA</v>
      </c>
      <c r="AW104" s="447" t="str">
        <f t="shared" si="49"/>
        <v>CL</v>
      </c>
      <c r="AX104" s="447" t="str">
        <f t="shared" si="50"/>
        <v>AIC</v>
      </c>
      <c r="AY104" s="447" t="str">
        <f t="shared" si="51"/>
        <v>ERB</v>
      </c>
      <c r="AZ104" s="447" t="str">
        <f t="shared" si="52"/>
        <v>GRB</v>
      </c>
      <c r="BA104" s="447" t="str">
        <f t="shared" si="53"/>
        <v>Non-Op</v>
      </c>
      <c r="BC104" s="449" t="s">
        <v>2100</v>
      </c>
      <c r="BD104" s="552">
        <f t="shared" si="54"/>
        <v>0</v>
      </c>
      <c r="BF104" s="435"/>
      <c r="BG104" s="435"/>
      <c r="BH104" s="435"/>
      <c r="BI104" s="435"/>
      <c r="BJ104" s="435"/>
      <c r="BK104" s="435"/>
      <c r="BL104" s="435"/>
      <c r="BN104" s="562"/>
    </row>
    <row r="105" spans="1:66" s="28" customFormat="1" ht="12" customHeight="1">
      <c r="A105" s="287">
        <v>12400503</v>
      </c>
      <c r="B105" s="288" t="str">
        <f t="shared" si="32"/>
        <v>12400503</v>
      </c>
      <c r="C105" s="444" t="s">
        <v>1241</v>
      </c>
      <c r="D105" s="445" t="s">
        <v>1165</v>
      </c>
      <c r="E105" s="445"/>
      <c r="F105" s="444"/>
      <c r="G105" s="445"/>
      <c r="H105" s="547">
        <v>68624.210000000006</v>
      </c>
      <c r="I105" s="547">
        <v>68624.210000000006</v>
      </c>
      <c r="J105" s="547">
        <v>62720.27</v>
      </c>
      <c r="K105" s="547">
        <v>59744.27</v>
      </c>
      <c r="L105" s="547">
        <v>56724.9</v>
      </c>
      <c r="M105" s="547">
        <v>53092.89</v>
      </c>
      <c r="N105" s="547">
        <v>50258.04</v>
      </c>
      <c r="O105" s="547">
        <v>50258.04</v>
      </c>
      <c r="P105" s="547">
        <v>47395.16</v>
      </c>
      <c r="Q105" s="547">
        <v>46001.05</v>
      </c>
      <c r="R105" s="547">
        <v>46001.05</v>
      </c>
      <c r="S105" s="547">
        <v>43841.25</v>
      </c>
      <c r="T105" s="547">
        <v>39507.9</v>
      </c>
      <c r="U105" s="547"/>
      <c r="V105" s="547">
        <f t="shared" si="33"/>
        <v>53227.265416666662</v>
      </c>
      <c r="W105" s="285"/>
      <c r="X105" s="286"/>
      <c r="Y105" s="548">
        <f t="shared" si="55"/>
        <v>0</v>
      </c>
      <c r="Z105" s="549">
        <f t="shared" si="55"/>
        <v>0</v>
      </c>
      <c r="AA105" s="549">
        <f t="shared" si="55"/>
        <v>0</v>
      </c>
      <c r="AB105" s="282">
        <f t="shared" si="34"/>
        <v>39507.9</v>
      </c>
      <c r="AC105" s="281">
        <f t="shared" si="35"/>
        <v>0</v>
      </c>
      <c r="AD105" s="549">
        <f t="shared" si="36"/>
        <v>0</v>
      </c>
      <c r="AE105" s="553">
        <f t="shared" si="37"/>
        <v>0</v>
      </c>
      <c r="AF105" s="282">
        <f t="shared" si="38"/>
        <v>39507.9</v>
      </c>
      <c r="AG105" s="283">
        <f t="shared" si="39"/>
        <v>39507.9</v>
      </c>
      <c r="AH105" s="281">
        <f t="shared" si="40"/>
        <v>0</v>
      </c>
      <c r="AI105" s="551">
        <f t="shared" si="56"/>
        <v>0</v>
      </c>
      <c r="AJ105" s="549">
        <f t="shared" si="56"/>
        <v>0</v>
      </c>
      <c r="AK105" s="549">
        <f t="shared" si="56"/>
        <v>0</v>
      </c>
      <c r="AL105" s="282">
        <f t="shared" si="41"/>
        <v>53227.265416666662</v>
      </c>
      <c r="AM105" s="281">
        <f t="shared" si="42"/>
        <v>0</v>
      </c>
      <c r="AN105" s="549">
        <f t="shared" si="43"/>
        <v>0</v>
      </c>
      <c r="AO105" s="549">
        <f t="shared" si="44"/>
        <v>0</v>
      </c>
      <c r="AP105" s="549">
        <f t="shared" si="45"/>
        <v>53227.265416666662</v>
      </c>
      <c r="AQ105" s="283">
        <f t="shared" ref="AQ105:AQ134" si="57">SUM(AN105:AP105)</f>
        <v>53227.265416666662</v>
      </c>
      <c r="AR105" s="281">
        <f t="shared" si="47"/>
        <v>0</v>
      </c>
      <c r="AT105" s="446" t="s">
        <v>2064</v>
      </c>
      <c r="AU105" s="284"/>
      <c r="AV105" s="447" t="str">
        <f t="shared" si="48"/>
        <v>CA</v>
      </c>
      <c r="AW105" s="447" t="str">
        <f t="shared" si="49"/>
        <v>CL</v>
      </c>
      <c r="AX105" s="447" t="str">
        <f t="shared" si="50"/>
        <v>AIC</v>
      </c>
      <c r="AY105" s="447" t="str">
        <f t="shared" si="51"/>
        <v>ERB</v>
      </c>
      <c r="AZ105" s="447" t="str">
        <f t="shared" si="52"/>
        <v>GRB</v>
      </c>
      <c r="BA105" s="447" t="str">
        <f t="shared" si="53"/>
        <v>Non-Op</v>
      </c>
      <c r="BC105" s="449" t="s">
        <v>2100</v>
      </c>
      <c r="BD105" s="552">
        <f t="shared" si="54"/>
        <v>39507.9</v>
      </c>
      <c r="BF105" s="435"/>
      <c r="BG105" s="435"/>
      <c r="BH105" s="435"/>
      <c r="BI105" s="435"/>
      <c r="BJ105" s="435"/>
      <c r="BK105" s="435"/>
      <c r="BL105" s="435"/>
      <c r="BN105" s="562"/>
    </row>
    <row r="106" spans="1:66" s="28" customFormat="1" ht="12" customHeight="1">
      <c r="A106" s="287">
        <v>12400542</v>
      </c>
      <c r="B106" s="288" t="str">
        <f t="shared" si="32"/>
        <v>12400542</v>
      </c>
      <c r="C106" s="444" t="s">
        <v>1242</v>
      </c>
      <c r="D106" s="445" t="s">
        <v>1165</v>
      </c>
      <c r="E106" s="445"/>
      <c r="F106" s="444"/>
      <c r="G106" s="445"/>
      <c r="H106" s="547">
        <v>-2708550</v>
      </c>
      <c r="I106" s="547">
        <v>-2708550</v>
      </c>
      <c r="J106" s="547">
        <v>-2708550</v>
      </c>
      <c r="K106" s="547">
        <v>-2708550</v>
      </c>
      <c r="L106" s="547">
        <v>-2708550</v>
      </c>
      <c r="M106" s="547">
        <v>-2708550</v>
      </c>
      <c r="N106" s="547">
        <v>-2708550</v>
      </c>
      <c r="O106" s="547">
        <v>-2708550</v>
      </c>
      <c r="P106" s="547">
        <v>0</v>
      </c>
      <c r="Q106" s="547">
        <v>0</v>
      </c>
      <c r="R106" s="547">
        <v>0</v>
      </c>
      <c r="S106" s="547">
        <v>0</v>
      </c>
      <c r="T106" s="547">
        <v>0</v>
      </c>
      <c r="U106" s="547"/>
      <c r="V106" s="547">
        <f t="shared" si="33"/>
        <v>-1692843.75</v>
      </c>
      <c r="W106" s="285"/>
      <c r="X106" s="286"/>
      <c r="Y106" s="548">
        <f t="shared" si="55"/>
        <v>0</v>
      </c>
      <c r="Z106" s="549">
        <f t="shared" si="55"/>
        <v>0</v>
      </c>
      <c r="AA106" s="549">
        <f t="shared" si="55"/>
        <v>0</v>
      </c>
      <c r="AB106" s="282">
        <f t="shared" si="34"/>
        <v>0</v>
      </c>
      <c r="AC106" s="281">
        <f t="shared" si="35"/>
        <v>0</v>
      </c>
      <c r="AD106" s="549">
        <f t="shared" si="36"/>
        <v>0</v>
      </c>
      <c r="AE106" s="553">
        <f t="shared" si="37"/>
        <v>0</v>
      </c>
      <c r="AF106" s="282">
        <f t="shared" si="38"/>
        <v>0</v>
      </c>
      <c r="AG106" s="283">
        <f t="shared" si="39"/>
        <v>0</v>
      </c>
      <c r="AH106" s="281">
        <f t="shared" si="40"/>
        <v>0</v>
      </c>
      <c r="AI106" s="551">
        <f t="shared" si="56"/>
        <v>0</v>
      </c>
      <c r="AJ106" s="549">
        <f t="shared" si="56"/>
        <v>0</v>
      </c>
      <c r="AK106" s="549">
        <f t="shared" si="56"/>
        <v>0</v>
      </c>
      <c r="AL106" s="282">
        <f t="shared" si="41"/>
        <v>-1692843.75</v>
      </c>
      <c r="AM106" s="281">
        <f t="shared" si="42"/>
        <v>0</v>
      </c>
      <c r="AN106" s="549">
        <f t="shared" si="43"/>
        <v>0</v>
      </c>
      <c r="AO106" s="549">
        <f t="shared" si="44"/>
        <v>0</v>
      </c>
      <c r="AP106" s="549">
        <f t="shared" si="45"/>
        <v>-1692843.75</v>
      </c>
      <c r="AQ106" s="283">
        <f t="shared" si="57"/>
        <v>-1692843.75</v>
      </c>
      <c r="AR106" s="281">
        <f t="shared" si="47"/>
        <v>0</v>
      </c>
      <c r="AT106" s="446" t="s">
        <v>2070</v>
      </c>
      <c r="AU106" s="284"/>
      <c r="AV106" s="447" t="str">
        <f t="shared" si="48"/>
        <v>CA</v>
      </c>
      <c r="AW106" s="447" t="str">
        <f t="shared" si="49"/>
        <v>CL</v>
      </c>
      <c r="AX106" s="447" t="str">
        <f t="shared" si="50"/>
        <v>AIC</v>
      </c>
      <c r="AY106" s="447" t="str">
        <f t="shared" si="51"/>
        <v>ERB</v>
      </c>
      <c r="AZ106" s="447" t="str">
        <f t="shared" si="52"/>
        <v>GRB</v>
      </c>
      <c r="BA106" s="447" t="str">
        <f t="shared" si="53"/>
        <v>Non-Op</v>
      </c>
      <c r="BC106" s="449" t="s">
        <v>2100</v>
      </c>
      <c r="BD106" s="552">
        <f t="shared" si="54"/>
        <v>0</v>
      </c>
      <c r="BF106" s="435"/>
      <c r="BG106" s="435"/>
      <c r="BH106" s="435"/>
      <c r="BI106" s="435"/>
      <c r="BJ106" s="435"/>
      <c r="BK106" s="435"/>
      <c r="BL106" s="435"/>
      <c r="BN106" s="562"/>
    </row>
    <row r="107" spans="1:66" s="28" customFormat="1" ht="12" customHeight="1">
      <c r="A107" s="287">
        <v>12400552</v>
      </c>
      <c r="B107" s="288" t="str">
        <f t="shared" si="32"/>
        <v>12400552</v>
      </c>
      <c r="C107" s="444" t="s">
        <v>1243</v>
      </c>
      <c r="D107" s="445" t="s">
        <v>1165</v>
      </c>
      <c r="E107" s="445"/>
      <c r="F107" s="444"/>
      <c r="G107" s="445"/>
      <c r="H107" s="547">
        <v>2708550</v>
      </c>
      <c r="I107" s="547">
        <v>2708550</v>
      </c>
      <c r="J107" s="547">
        <v>2708550</v>
      </c>
      <c r="K107" s="547">
        <v>2708550</v>
      </c>
      <c r="L107" s="547">
        <v>2708550</v>
      </c>
      <c r="M107" s="547">
        <v>2708550</v>
      </c>
      <c r="N107" s="547">
        <v>2708550</v>
      </c>
      <c r="O107" s="547">
        <v>2708550</v>
      </c>
      <c r="P107" s="547">
        <v>-2377050</v>
      </c>
      <c r="Q107" s="547">
        <v>0</v>
      </c>
      <c r="R107" s="547">
        <v>0</v>
      </c>
      <c r="S107" s="547">
        <v>0</v>
      </c>
      <c r="T107" s="547">
        <v>0</v>
      </c>
      <c r="U107" s="547"/>
      <c r="V107" s="547">
        <f t="shared" si="33"/>
        <v>1494756.25</v>
      </c>
      <c r="W107" s="285"/>
      <c r="X107" s="286"/>
      <c r="Y107" s="548">
        <f t="shared" si="55"/>
        <v>0</v>
      </c>
      <c r="Z107" s="549">
        <f t="shared" si="55"/>
        <v>0</v>
      </c>
      <c r="AA107" s="549">
        <f t="shared" si="55"/>
        <v>0</v>
      </c>
      <c r="AB107" s="282">
        <f t="shared" si="34"/>
        <v>0</v>
      </c>
      <c r="AC107" s="281">
        <f t="shared" si="35"/>
        <v>0</v>
      </c>
      <c r="AD107" s="549">
        <f t="shared" si="36"/>
        <v>0</v>
      </c>
      <c r="AE107" s="553">
        <f t="shared" si="37"/>
        <v>0</v>
      </c>
      <c r="AF107" s="282">
        <f t="shared" si="38"/>
        <v>0</v>
      </c>
      <c r="AG107" s="283">
        <f t="shared" si="39"/>
        <v>0</v>
      </c>
      <c r="AH107" s="281">
        <f t="shared" si="40"/>
        <v>0</v>
      </c>
      <c r="AI107" s="551">
        <f t="shared" si="56"/>
        <v>0</v>
      </c>
      <c r="AJ107" s="549">
        <f t="shared" si="56"/>
        <v>0</v>
      </c>
      <c r="AK107" s="549">
        <f t="shared" si="56"/>
        <v>0</v>
      </c>
      <c r="AL107" s="282">
        <f t="shared" si="41"/>
        <v>1494756.25</v>
      </c>
      <c r="AM107" s="281">
        <f t="shared" si="42"/>
        <v>0</v>
      </c>
      <c r="AN107" s="549">
        <f t="shared" si="43"/>
        <v>0</v>
      </c>
      <c r="AO107" s="549">
        <f t="shared" si="44"/>
        <v>0</v>
      </c>
      <c r="AP107" s="549">
        <f t="shared" si="45"/>
        <v>1494756.25</v>
      </c>
      <c r="AQ107" s="283">
        <f t="shared" si="57"/>
        <v>1494756.25</v>
      </c>
      <c r="AR107" s="281">
        <f t="shared" si="47"/>
        <v>0</v>
      </c>
      <c r="AT107" s="446" t="s">
        <v>2070</v>
      </c>
      <c r="AU107" s="284"/>
      <c r="AV107" s="447" t="str">
        <f t="shared" si="48"/>
        <v>CA</v>
      </c>
      <c r="AW107" s="447" t="str">
        <f t="shared" si="49"/>
        <v>CL</v>
      </c>
      <c r="AX107" s="447" t="str">
        <f t="shared" si="50"/>
        <v>AIC</v>
      </c>
      <c r="AY107" s="447" t="str">
        <f t="shared" si="51"/>
        <v>ERB</v>
      </c>
      <c r="AZ107" s="447" t="str">
        <f t="shared" si="52"/>
        <v>GRB</v>
      </c>
      <c r="BA107" s="447" t="str">
        <f t="shared" si="53"/>
        <v>Non-Op</v>
      </c>
      <c r="BC107" s="449" t="s">
        <v>2100</v>
      </c>
      <c r="BD107" s="552">
        <f t="shared" si="54"/>
        <v>0</v>
      </c>
      <c r="BF107" s="435"/>
      <c r="BG107" s="435"/>
      <c r="BH107" s="435"/>
      <c r="BI107" s="435"/>
      <c r="BJ107" s="435"/>
      <c r="BK107" s="435"/>
      <c r="BL107" s="435"/>
      <c r="BN107" s="562"/>
    </row>
    <row r="108" spans="1:66" s="28" customFormat="1" ht="12" customHeight="1">
      <c r="A108" s="287">
        <v>12400553</v>
      </c>
      <c r="B108" s="288" t="str">
        <f t="shared" si="32"/>
        <v>12400553</v>
      </c>
      <c r="C108" s="444" t="s">
        <v>1244</v>
      </c>
      <c r="D108" s="445" t="s">
        <v>1165</v>
      </c>
      <c r="E108" s="445"/>
      <c r="F108" s="444"/>
      <c r="G108" s="445"/>
      <c r="H108" s="547">
        <v>665937.69999999995</v>
      </c>
      <c r="I108" s="547">
        <v>650795.96</v>
      </c>
      <c r="J108" s="547">
        <v>635537.76</v>
      </c>
      <c r="K108" s="547">
        <v>620162.19999999995</v>
      </c>
      <c r="L108" s="547">
        <v>604668.36</v>
      </c>
      <c r="M108" s="547">
        <v>589055.32999999996</v>
      </c>
      <c r="N108" s="547">
        <v>573322.18000000005</v>
      </c>
      <c r="O108" s="547">
        <v>557467.98</v>
      </c>
      <c r="P108" s="547">
        <v>557467.98</v>
      </c>
      <c r="Q108" s="547">
        <v>525392.66</v>
      </c>
      <c r="R108" s="547">
        <v>509169.63</v>
      </c>
      <c r="S108" s="547">
        <v>534370.03</v>
      </c>
      <c r="T108" s="547">
        <v>534370.03</v>
      </c>
      <c r="U108" s="547"/>
      <c r="V108" s="547">
        <f t="shared" si="33"/>
        <v>579796.99458333338</v>
      </c>
      <c r="W108" s="285"/>
      <c r="X108" s="286"/>
      <c r="Y108" s="548">
        <f t="shared" si="55"/>
        <v>0</v>
      </c>
      <c r="Z108" s="549">
        <f t="shared" si="55"/>
        <v>0</v>
      </c>
      <c r="AA108" s="549">
        <f t="shared" si="55"/>
        <v>0</v>
      </c>
      <c r="AB108" s="282">
        <f t="shared" si="34"/>
        <v>534370.03</v>
      </c>
      <c r="AC108" s="281">
        <f t="shared" si="35"/>
        <v>0</v>
      </c>
      <c r="AD108" s="549">
        <f t="shared" si="36"/>
        <v>0</v>
      </c>
      <c r="AE108" s="553">
        <f t="shared" si="37"/>
        <v>0</v>
      </c>
      <c r="AF108" s="282">
        <f t="shared" si="38"/>
        <v>534370.03</v>
      </c>
      <c r="AG108" s="283">
        <f t="shared" si="39"/>
        <v>534370.03</v>
      </c>
      <c r="AH108" s="281">
        <f t="shared" si="40"/>
        <v>0</v>
      </c>
      <c r="AI108" s="551">
        <f t="shared" si="56"/>
        <v>0</v>
      </c>
      <c r="AJ108" s="549">
        <f t="shared" si="56"/>
        <v>0</v>
      </c>
      <c r="AK108" s="549">
        <f t="shared" si="56"/>
        <v>0</v>
      </c>
      <c r="AL108" s="282">
        <f t="shared" si="41"/>
        <v>579796.99458333338</v>
      </c>
      <c r="AM108" s="281">
        <f t="shared" si="42"/>
        <v>0</v>
      </c>
      <c r="AN108" s="549">
        <f t="shared" si="43"/>
        <v>0</v>
      </c>
      <c r="AO108" s="549">
        <f t="shared" si="44"/>
        <v>0</v>
      </c>
      <c r="AP108" s="549">
        <f t="shared" si="45"/>
        <v>579796.99458333338</v>
      </c>
      <c r="AQ108" s="283">
        <f t="shared" si="57"/>
        <v>579796.99458333338</v>
      </c>
      <c r="AR108" s="281">
        <f t="shared" si="47"/>
        <v>0</v>
      </c>
      <c r="AT108" s="446" t="s">
        <v>2064</v>
      </c>
      <c r="AU108" s="284"/>
      <c r="AV108" s="447" t="str">
        <f t="shared" si="48"/>
        <v>CA</v>
      </c>
      <c r="AW108" s="447" t="str">
        <f t="shared" si="49"/>
        <v>CL</v>
      </c>
      <c r="AX108" s="447" t="str">
        <f t="shared" si="50"/>
        <v>AIC</v>
      </c>
      <c r="AY108" s="447" t="str">
        <f t="shared" si="51"/>
        <v>ERB</v>
      </c>
      <c r="AZ108" s="447" t="str">
        <f t="shared" si="52"/>
        <v>GRB</v>
      </c>
      <c r="BA108" s="447" t="str">
        <f t="shared" si="53"/>
        <v>Non-Op</v>
      </c>
      <c r="BC108" s="449" t="s">
        <v>2100</v>
      </c>
      <c r="BD108" s="552">
        <f t="shared" si="54"/>
        <v>534370.03</v>
      </c>
      <c r="BF108" s="435"/>
      <c r="BG108" s="435"/>
      <c r="BH108" s="435"/>
      <c r="BI108" s="435"/>
      <c r="BJ108" s="435"/>
      <c r="BK108" s="435"/>
      <c r="BL108" s="435"/>
      <c r="BN108" s="562"/>
    </row>
    <row r="109" spans="1:66" s="28" customFormat="1" ht="12" customHeight="1">
      <c r="A109" s="287">
        <v>12400723</v>
      </c>
      <c r="B109" s="288" t="str">
        <f t="shared" si="32"/>
        <v>12400723</v>
      </c>
      <c r="C109" s="444" t="s">
        <v>2558</v>
      </c>
      <c r="D109" s="445" t="s">
        <v>1165</v>
      </c>
      <c r="E109" s="445"/>
      <c r="F109" s="444"/>
      <c r="G109" s="445"/>
      <c r="H109" s="547">
        <v>0</v>
      </c>
      <c r="I109" s="547">
        <v>0</v>
      </c>
      <c r="J109" s="547">
        <v>0</v>
      </c>
      <c r="K109" s="547">
        <v>0</v>
      </c>
      <c r="L109" s="547">
        <v>0</v>
      </c>
      <c r="M109" s="547">
        <v>0</v>
      </c>
      <c r="N109" s="547">
        <v>0</v>
      </c>
      <c r="O109" s="547">
        <v>0</v>
      </c>
      <c r="P109" s="547">
        <v>0</v>
      </c>
      <c r="Q109" s="547">
        <v>0</v>
      </c>
      <c r="R109" s="547">
        <v>0</v>
      </c>
      <c r="S109" s="547">
        <v>0</v>
      </c>
      <c r="T109" s="547">
        <v>0</v>
      </c>
      <c r="U109" s="547"/>
      <c r="V109" s="547">
        <f t="shared" si="33"/>
        <v>0</v>
      </c>
      <c r="W109" s="285"/>
      <c r="X109" s="286"/>
      <c r="Y109" s="548">
        <f t="shared" ref="Y109:AA128" si="58">IF($D109=Y$5,$T109,0)</f>
        <v>0</v>
      </c>
      <c r="Z109" s="549">
        <f t="shared" si="58"/>
        <v>0</v>
      </c>
      <c r="AA109" s="549">
        <f t="shared" si="58"/>
        <v>0</v>
      </c>
      <c r="AB109" s="282">
        <f t="shared" si="34"/>
        <v>0</v>
      </c>
      <c r="AC109" s="281">
        <f t="shared" si="35"/>
        <v>0</v>
      </c>
      <c r="AD109" s="549">
        <f t="shared" si="36"/>
        <v>0</v>
      </c>
      <c r="AE109" s="553">
        <f t="shared" si="37"/>
        <v>0</v>
      </c>
      <c r="AF109" s="282">
        <f t="shared" si="38"/>
        <v>0</v>
      </c>
      <c r="AG109" s="283">
        <f t="shared" si="39"/>
        <v>0</v>
      </c>
      <c r="AH109" s="281">
        <f t="shared" si="40"/>
        <v>0</v>
      </c>
      <c r="AI109" s="551">
        <f t="shared" ref="AI109:AK128" si="59">IF($D109=AI$5,$V109,0)</f>
        <v>0</v>
      </c>
      <c r="AJ109" s="549">
        <f t="shared" si="59"/>
        <v>0</v>
      </c>
      <c r="AK109" s="549">
        <f t="shared" si="59"/>
        <v>0</v>
      </c>
      <c r="AL109" s="282">
        <f t="shared" si="41"/>
        <v>0</v>
      </c>
      <c r="AM109" s="281">
        <f t="shared" si="42"/>
        <v>0</v>
      </c>
      <c r="AN109" s="549">
        <f t="shared" si="43"/>
        <v>0</v>
      </c>
      <c r="AO109" s="549">
        <f t="shared" si="44"/>
        <v>0</v>
      </c>
      <c r="AP109" s="549">
        <f t="shared" si="45"/>
        <v>0</v>
      </c>
      <c r="AQ109" s="283">
        <f t="shared" si="57"/>
        <v>0</v>
      </c>
      <c r="AR109" s="281">
        <f t="shared" si="47"/>
        <v>0</v>
      </c>
      <c r="AT109" s="446" t="s">
        <v>2064</v>
      </c>
      <c r="AU109" s="284"/>
      <c r="AV109" s="447" t="str">
        <f t="shared" si="48"/>
        <v>CA</v>
      </c>
      <c r="AW109" s="447" t="str">
        <f t="shared" si="49"/>
        <v>CL</v>
      </c>
      <c r="AX109" s="447" t="str">
        <f t="shared" si="50"/>
        <v>AIC</v>
      </c>
      <c r="AY109" s="447" t="str">
        <f t="shared" si="51"/>
        <v>ERB</v>
      </c>
      <c r="AZ109" s="447" t="str">
        <f t="shared" si="52"/>
        <v>GRB</v>
      </c>
      <c r="BA109" s="447" t="str">
        <f t="shared" si="53"/>
        <v>Non-Op</v>
      </c>
      <c r="BC109" s="449" t="s">
        <v>2100</v>
      </c>
      <c r="BD109" s="552">
        <f t="shared" si="54"/>
        <v>0</v>
      </c>
      <c r="BF109" s="435"/>
      <c r="BG109" s="435"/>
      <c r="BH109" s="435"/>
      <c r="BI109" s="435"/>
      <c r="BJ109" s="435"/>
      <c r="BK109" s="435"/>
      <c r="BL109" s="435"/>
      <c r="BN109" s="562"/>
    </row>
    <row r="110" spans="1:66" s="28" customFormat="1" ht="12" customHeight="1">
      <c r="A110" s="287">
        <v>12800001</v>
      </c>
      <c r="B110" s="288" t="str">
        <f t="shared" si="32"/>
        <v>12800001</v>
      </c>
      <c r="C110" s="444" t="s">
        <v>1245</v>
      </c>
      <c r="D110" s="445" t="s">
        <v>1163</v>
      </c>
      <c r="E110" s="445"/>
      <c r="F110" s="444"/>
      <c r="G110" s="445"/>
      <c r="H110" s="547">
        <v>18500000</v>
      </c>
      <c r="I110" s="547">
        <v>18500000</v>
      </c>
      <c r="J110" s="547">
        <v>18500000</v>
      </c>
      <c r="K110" s="547">
        <v>18500000</v>
      </c>
      <c r="L110" s="547">
        <v>18500000</v>
      </c>
      <c r="M110" s="547">
        <v>18500000</v>
      </c>
      <c r="N110" s="547">
        <v>18500000</v>
      </c>
      <c r="O110" s="547">
        <v>18500000</v>
      </c>
      <c r="P110" s="547">
        <v>18500000</v>
      </c>
      <c r="Q110" s="547">
        <v>18500000</v>
      </c>
      <c r="R110" s="547">
        <v>18500000</v>
      </c>
      <c r="S110" s="547">
        <v>18500000</v>
      </c>
      <c r="T110" s="547">
        <v>18500000</v>
      </c>
      <c r="U110" s="547"/>
      <c r="V110" s="547">
        <f t="shared" si="33"/>
        <v>18500000</v>
      </c>
      <c r="W110" s="285" t="s">
        <v>1246</v>
      </c>
      <c r="X110" s="286"/>
      <c r="Y110" s="548">
        <f t="shared" si="58"/>
        <v>0</v>
      </c>
      <c r="Z110" s="549">
        <f t="shared" si="58"/>
        <v>0</v>
      </c>
      <c r="AA110" s="549">
        <f t="shared" si="58"/>
        <v>0</v>
      </c>
      <c r="AB110" s="282">
        <f t="shared" si="34"/>
        <v>18500000</v>
      </c>
      <c r="AC110" s="281">
        <f t="shared" si="35"/>
        <v>0</v>
      </c>
      <c r="AD110" s="549">
        <f t="shared" si="36"/>
        <v>18500000</v>
      </c>
      <c r="AE110" s="553">
        <f t="shared" si="37"/>
        <v>0</v>
      </c>
      <c r="AF110" s="282">
        <f t="shared" si="38"/>
        <v>0</v>
      </c>
      <c r="AG110" s="283">
        <f t="shared" si="39"/>
        <v>18500000</v>
      </c>
      <c r="AH110" s="281">
        <f t="shared" si="40"/>
        <v>0</v>
      </c>
      <c r="AI110" s="551">
        <f t="shared" si="59"/>
        <v>0</v>
      </c>
      <c r="AJ110" s="549">
        <f t="shared" si="59"/>
        <v>0</v>
      </c>
      <c r="AK110" s="549">
        <f t="shared" si="59"/>
        <v>0</v>
      </c>
      <c r="AL110" s="282">
        <f t="shared" si="41"/>
        <v>18500000</v>
      </c>
      <c r="AM110" s="281">
        <f t="shared" si="42"/>
        <v>0</v>
      </c>
      <c r="AN110" s="549">
        <f t="shared" si="43"/>
        <v>18500000</v>
      </c>
      <c r="AO110" s="549">
        <f t="shared" si="44"/>
        <v>0</v>
      </c>
      <c r="AP110" s="549">
        <f t="shared" si="45"/>
        <v>0</v>
      </c>
      <c r="AQ110" s="283">
        <f t="shared" si="57"/>
        <v>18500000</v>
      </c>
      <c r="AR110" s="281">
        <f t="shared" si="47"/>
        <v>0</v>
      </c>
      <c r="AT110" s="446"/>
      <c r="AU110" s="284"/>
      <c r="AV110" s="447" t="str">
        <f t="shared" si="48"/>
        <v>CA</v>
      </c>
      <c r="AW110" s="447" t="str">
        <f t="shared" si="49"/>
        <v>CL</v>
      </c>
      <c r="AX110" s="447" t="str">
        <f t="shared" si="50"/>
        <v>AIC</v>
      </c>
      <c r="AY110" s="447" t="str">
        <f t="shared" si="51"/>
        <v>ERB</v>
      </c>
      <c r="AZ110" s="447" t="str">
        <f t="shared" si="52"/>
        <v>GRB</v>
      </c>
      <c r="BA110" s="447" t="str">
        <f t="shared" si="53"/>
        <v>Non-Op</v>
      </c>
      <c r="BC110" s="445" t="s">
        <v>2118</v>
      </c>
      <c r="BD110" s="552">
        <f t="shared" si="54"/>
        <v>18500000</v>
      </c>
      <c r="BF110" s="435"/>
      <c r="BG110" s="435"/>
      <c r="BH110" s="435"/>
      <c r="BI110" s="435"/>
      <c r="BJ110" s="435"/>
      <c r="BK110" s="435"/>
      <c r="BL110" s="435"/>
      <c r="BN110" s="562"/>
    </row>
    <row r="111" spans="1:66" s="28" customFormat="1" ht="12" customHeight="1">
      <c r="A111" s="287">
        <v>12800011</v>
      </c>
      <c r="B111" s="288" t="str">
        <f t="shared" si="32"/>
        <v>12800011</v>
      </c>
      <c r="C111" s="444" t="s">
        <v>1247</v>
      </c>
      <c r="D111" s="445" t="s">
        <v>1165</v>
      </c>
      <c r="E111" s="445"/>
      <c r="F111" s="444"/>
      <c r="G111" s="445"/>
      <c r="H111" s="547">
        <v>1689459.28</v>
      </c>
      <c r="I111" s="547">
        <v>1689473.12</v>
      </c>
      <c r="J111" s="547">
        <v>1689487.42</v>
      </c>
      <c r="K111" s="547">
        <v>1689501.77</v>
      </c>
      <c r="L111" s="547">
        <v>1689514.73</v>
      </c>
      <c r="M111" s="547">
        <v>1689529.08</v>
      </c>
      <c r="N111" s="547">
        <v>1689542.97</v>
      </c>
      <c r="O111" s="547">
        <v>1689557.32</v>
      </c>
      <c r="P111" s="547">
        <v>1689571.21</v>
      </c>
      <c r="Q111" s="547">
        <v>1689585.56</v>
      </c>
      <c r="R111" s="547">
        <v>1689599.91</v>
      </c>
      <c r="S111" s="547">
        <v>1689613.8</v>
      </c>
      <c r="T111" s="547">
        <v>1689628.15</v>
      </c>
      <c r="U111" s="547"/>
      <c r="V111" s="547">
        <f t="shared" si="33"/>
        <v>1689543.38375</v>
      </c>
      <c r="W111" s="305" t="s">
        <v>321</v>
      </c>
      <c r="X111" s="306"/>
      <c r="Y111" s="548">
        <f t="shared" si="58"/>
        <v>0</v>
      </c>
      <c r="Z111" s="549">
        <f t="shared" si="58"/>
        <v>0</v>
      </c>
      <c r="AA111" s="549">
        <f t="shared" si="58"/>
        <v>0</v>
      </c>
      <c r="AB111" s="282">
        <f t="shared" si="34"/>
        <v>1689628.15</v>
      </c>
      <c r="AC111" s="281">
        <f t="shared" si="35"/>
        <v>0</v>
      </c>
      <c r="AD111" s="549">
        <f t="shared" si="36"/>
        <v>0</v>
      </c>
      <c r="AE111" s="553">
        <f t="shared" si="37"/>
        <v>0</v>
      </c>
      <c r="AF111" s="282">
        <f t="shared" si="38"/>
        <v>1689628.15</v>
      </c>
      <c r="AG111" s="283">
        <f t="shared" si="39"/>
        <v>1689628.15</v>
      </c>
      <c r="AH111" s="281">
        <f t="shared" si="40"/>
        <v>0</v>
      </c>
      <c r="AI111" s="551">
        <f t="shared" si="59"/>
        <v>0</v>
      </c>
      <c r="AJ111" s="549">
        <f t="shared" si="59"/>
        <v>0</v>
      </c>
      <c r="AK111" s="549">
        <f t="shared" si="59"/>
        <v>0</v>
      </c>
      <c r="AL111" s="282">
        <f t="shared" si="41"/>
        <v>1689543.38375</v>
      </c>
      <c r="AM111" s="281">
        <f t="shared" si="42"/>
        <v>0</v>
      </c>
      <c r="AN111" s="549">
        <f t="shared" si="43"/>
        <v>0</v>
      </c>
      <c r="AO111" s="549">
        <f t="shared" si="44"/>
        <v>0</v>
      </c>
      <c r="AP111" s="549">
        <f t="shared" si="45"/>
        <v>1689543.38375</v>
      </c>
      <c r="AQ111" s="283">
        <f t="shared" si="57"/>
        <v>1689543.38375</v>
      </c>
      <c r="AR111" s="281">
        <f t="shared" si="47"/>
        <v>0</v>
      </c>
      <c r="AT111" s="446" t="s">
        <v>2066</v>
      </c>
      <c r="AU111" s="284"/>
      <c r="AV111" s="447" t="str">
        <f t="shared" si="48"/>
        <v>CA</v>
      </c>
      <c r="AW111" s="447" t="str">
        <f t="shared" si="49"/>
        <v>CL</v>
      </c>
      <c r="AX111" s="447" t="str">
        <f t="shared" si="50"/>
        <v>AIC</v>
      </c>
      <c r="AY111" s="447" t="str">
        <f t="shared" si="51"/>
        <v>ERB</v>
      </c>
      <c r="AZ111" s="447" t="str">
        <f t="shared" si="52"/>
        <v>GRB</v>
      </c>
      <c r="BA111" s="447" t="str">
        <f t="shared" si="53"/>
        <v>Non-Op</v>
      </c>
      <c r="BC111" s="449" t="s">
        <v>2100</v>
      </c>
      <c r="BD111" s="552">
        <f t="shared" si="54"/>
        <v>1689628.15</v>
      </c>
      <c r="BF111" s="435"/>
      <c r="BG111" s="435"/>
      <c r="BH111" s="435"/>
      <c r="BI111" s="435"/>
      <c r="BJ111" s="435"/>
      <c r="BK111" s="435"/>
      <c r="BL111" s="435"/>
      <c r="BN111" s="562"/>
    </row>
    <row r="112" spans="1:66" s="28" customFormat="1" ht="12" customHeight="1">
      <c r="A112" s="321">
        <v>13100423</v>
      </c>
      <c r="B112" s="288" t="str">
        <f t="shared" si="32"/>
        <v>13100423</v>
      </c>
      <c r="C112" s="444" t="s">
        <v>2559</v>
      </c>
      <c r="D112" s="445" t="s">
        <v>2091</v>
      </c>
      <c r="E112" s="445"/>
      <c r="F112" s="311">
        <v>43586</v>
      </c>
      <c r="G112" s="445"/>
      <c r="H112" s="547">
        <v>0</v>
      </c>
      <c r="I112" s="547">
        <v>0</v>
      </c>
      <c r="J112" s="547">
        <v>0</v>
      </c>
      <c r="K112" s="547">
        <v>0</v>
      </c>
      <c r="L112" s="547">
        <v>0</v>
      </c>
      <c r="M112" s="547">
        <v>0</v>
      </c>
      <c r="N112" s="547">
        <v>0</v>
      </c>
      <c r="O112" s="547">
        <v>0</v>
      </c>
      <c r="P112" s="547">
        <v>0</v>
      </c>
      <c r="Q112" s="547">
        <v>0</v>
      </c>
      <c r="R112" s="547">
        <v>0</v>
      </c>
      <c r="S112" s="547">
        <v>0</v>
      </c>
      <c r="T112" s="547">
        <v>0</v>
      </c>
      <c r="U112" s="547"/>
      <c r="V112" s="547">
        <f t="shared" si="33"/>
        <v>0</v>
      </c>
      <c r="W112" s="305"/>
      <c r="X112" s="306"/>
      <c r="Y112" s="548">
        <f t="shared" si="58"/>
        <v>0</v>
      </c>
      <c r="Z112" s="549">
        <f t="shared" si="58"/>
        <v>0</v>
      </c>
      <c r="AA112" s="549">
        <f t="shared" si="58"/>
        <v>0</v>
      </c>
      <c r="AB112" s="282">
        <f t="shared" si="34"/>
        <v>0</v>
      </c>
      <c r="AC112" s="281">
        <f t="shared" si="35"/>
        <v>0</v>
      </c>
      <c r="AD112" s="549">
        <f t="shared" si="36"/>
        <v>0</v>
      </c>
      <c r="AE112" s="553">
        <f t="shared" si="37"/>
        <v>0</v>
      </c>
      <c r="AF112" s="282">
        <f t="shared" si="38"/>
        <v>0</v>
      </c>
      <c r="AG112" s="283">
        <f t="shared" si="39"/>
        <v>0</v>
      </c>
      <c r="AH112" s="281">
        <f t="shared" si="40"/>
        <v>0</v>
      </c>
      <c r="AI112" s="551">
        <f t="shared" si="59"/>
        <v>0</v>
      </c>
      <c r="AJ112" s="549">
        <f t="shared" si="59"/>
        <v>0</v>
      </c>
      <c r="AK112" s="549">
        <f t="shared" si="59"/>
        <v>0</v>
      </c>
      <c r="AL112" s="282">
        <f t="shared" si="41"/>
        <v>0</v>
      </c>
      <c r="AM112" s="281">
        <f t="shared" si="42"/>
        <v>0</v>
      </c>
      <c r="AN112" s="549">
        <f t="shared" si="43"/>
        <v>0</v>
      </c>
      <c r="AO112" s="549">
        <f t="shared" si="44"/>
        <v>0</v>
      </c>
      <c r="AP112" s="549">
        <f t="shared" si="45"/>
        <v>0</v>
      </c>
      <c r="AQ112" s="283">
        <f t="shared" si="57"/>
        <v>0</v>
      </c>
      <c r="AR112" s="281">
        <f t="shared" si="47"/>
        <v>0</v>
      </c>
      <c r="AT112" s="446"/>
      <c r="AU112" s="284"/>
      <c r="AV112" s="447" t="str">
        <f t="shared" si="48"/>
        <v>CA</v>
      </c>
      <c r="AW112" s="447" t="str">
        <f t="shared" si="49"/>
        <v>CL</v>
      </c>
      <c r="AX112" s="447" t="str">
        <f t="shared" si="50"/>
        <v>AIC</v>
      </c>
      <c r="AY112" s="447" t="str">
        <f t="shared" si="51"/>
        <v>ERB</v>
      </c>
      <c r="AZ112" s="447" t="str">
        <f t="shared" si="52"/>
        <v>GRB</v>
      </c>
      <c r="BA112" s="447" t="str">
        <f t="shared" si="53"/>
        <v>Non-Op</v>
      </c>
      <c r="BC112" s="445" t="s">
        <v>2119</v>
      </c>
      <c r="BD112" s="552">
        <f t="shared" si="54"/>
        <v>0</v>
      </c>
      <c r="BF112" s="448"/>
      <c r="BG112" s="448"/>
      <c r="BH112" s="448"/>
      <c r="BI112" s="448"/>
      <c r="BJ112" s="448"/>
      <c r="BK112" s="448"/>
      <c r="BL112" s="448"/>
      <c r="BN112" s="562"/>
    </row>
    <row r="113" spans="1:66" s="28" customFormat="1" ht="12" customHeight="1">
      <c r="A113" s="362">
        <v>13100433</v>
      </c>
      <c r="B113" s="290" t="str">
        <f t="shared" si="32"/>
        <v>13100433</v>
      </c>
      <c r="C113" s="450" t="s">
        <v>2120</v>
      </c>
      <c r="D113" s="451" t="s">
        <v>2091</v>
      </c>
      <c r="E113" s="451"/>
      <c r="F113" s="304">
        <v>44136</v>
      </c>
      <c r="G113" s="451"/>
      <c r="H113" s="556">
        <v>6179679.3099999996</v>
      </c>
      <c r="I113" s="556">
        <v>19509994.059999999</v>
      </c>
      <c r="J113" s="556">
        <v>10190590.029999999</v>
      </c>
      <c r="K113" s="556">
        <v>9056054.4000000004</v>
      </c>
      <c r="L113" s="556">
        <v>9129039.3900000006</v>
      </c>
      <c r="M113" s="556">
        <v>7847176.4000000004</v>
      </c>
      <c r="N113" s="556">
        <v>2450538.83</v>
      </c>
      <c r="O113" s="556">
        <v>-6290132.1399999997</v>
      </c>
      <c r="P113" s="556">
        <v>5585548.0300000003</v>
      </c>
      <c r="Q113" s="556">
        <v>2455891.09</v>
      </c>
      <c r="R113" s="556">
        <v>5427788.3799999999</v>
      </c>
      <c r="S113" s="556">
        <v>-4052221.8</v>
      </c>
      <c r="T113" s="591">
        <v>-22978346.620000001</v>
      </c>
      <c r="U113" s="556"/>
      <c r="V113" s="556">
        <f t="shared" si="33"/>
        <v>4409244.4179166658</v>
      </c>
      <c r="W113" s="307"/>
      <c r="X113" s="308"/>
      <c r="Y113" s="548">
        <f t="shared" si="58"/>
        <v>-22978346.620000001</v>
      </c>
      <c r="Z113" s="549">
        <f t="shared" si="58"/>
        <v>0</v>
      </c>
      <c r="AA113" s="549">
        <f t="shared" si="58"/>
        <v>0</v>
      </c>
      <c r="AB113" s="282">
        <f t="shared" si="34"/>
        <v>0</v>
      </c>
      <c r="AC113" s="281">
        <f t="shared" si="35"/>
        <v>0</v>
      </c>
      <c r="AD113" s="549">
        <f t="shared" si="36"/>
        <v>0</v>
      </c>
      <c r="AE113" s="553">
        <f t="shared" si="37"/>
        <v>0</v>
      </c>
      <c r="AF113" s="282">
        <f t="shared" si="38"/>
        <v>0</v>
      </c>
      <c r="AG113" s="283">
        <f t="shared" si="39"/>
        <v>0</v>
      </c>
      <c r="AH113" s="281">
        <f t="shared" si="40"/>
        <v>0</v>
      </c>
      <c r="AI113" s="551">
        <f t="shared" si="59"/>
        <v>4409244.4179166658</v>
      </c>
      <c r="AJ113" s="549">
        <f t="shared" si="59"/>
        <v>0</v>
      </c>
      <c r="AK113" s="549">
        <f t="shared" si="59"/>
        <v>0</v>
      </c>
      <c r="AL113" s="282">
        <f t="shared" si="41"/>
        <v>0</v>
      </c>
      <c r="AM113" s="281">
        <f t="shared" si="42"/>
        <v>0</v>
      </c>
      <c r="AN113" s="549">
        <f t="shared" si="43"/>
        <v>0</v>
      </c>
      <c r="AO113" s="549">
        <f t="shared" si="44"/>
        <v>0</v>
      </c>
      <c r="AP113" s="549">
        <f t="shared" si="45"/>
        <v>0</v>
      </c>
      <c r="AQ113" s="283">
        <f t="shared" si="57"/>
        <v>0</v>
      </c>
      <c r="AR113" s="281">
        <f t="shared" si="47"/>
        <v>0</v>
      </c>
      <c r="AT113" s="446"/>
      <c r="AU113" s="284"/>
      <c r="AV113" s="447" t="str">
        <f t="shared" si="48"/>
        <v>CA</v>
      </c>
      <c r="AW113" s="447" t="str">
        <f t="shared" si="49"/>
        <v>CL</v>
      </c>
      <c r="AX113" s="447" t="str">
        <f t="shared" si="50"/>
        <v>AIC</v>
      </c>
      <c r="AY113" s="447" t="str">
        <f t="shared" si="51"/>
        <v>ERB</v>
      </c>
      <c r="AZ113" s="447" t="str">
        <f t="shared" si="52"/>
        <v>GRB</v>
      </c>
      <c r="BA113" s="447" t="str">
        <f t="shared" si="53"/>
        <v>Non-Op</v>
      </c>
      <c r="BC113" s="445" t="s">
        <v>2119</v>
      </c>
      <c r="BD113" s="552">
        <f t="shared" si="54"/>
        <v>-22978346.620000001</v>
      </c>
      <c r="BF113" s="435"/>
      <c r="BG113" s="435"/>
      <c r="BH113" s="435"/>
      <c r="BI113" s="435"/>
      <c r="BJ113" s="435"/>
      <c r="BK113" s="435"/>
      <c r="BL113" s="435"/>
      <c r="BN113" s="562"/>
    </row>
    <row r="114" spans="1:66" s="28" customFormat="1" ht="12" customHeight="1">
      <c r="A114" s="287">
        <v>13100543</v>
      </c>
      <c r="B114" s="288" t="str">
        <f t="shared" si="32"/>
        <v>13100543</v>
      </c>
      <c r="C114" s="444" t="s">
        <v>1248</v>
      </c>
      <c r="D114" s="445" t="s">
        <v>2091</v>
      </c>
      <c r="E114" s="445"/>
      <c r="F114" s="444"/>
      <c r="G114" s="445"/>
      <c r="H114" s="547">
        <v>326939.56</v>
      </c>
      <c r="I114" s="547">
        <v>326930.56</v>
      </c>
      <c r="J114" s="547">
        <v>9</v>
      </c>
      <c r="K114" s="547">
        <v>0</v>
      </c>
      <c r="L114" s="547">
        <v>0</v>
      </c>
      <c r="M114" s="547">
        <v>0</v>
      </c>
      <c r="N114" s="547">
        <v>0</v>
      </c>
      <c r="O114" s="547">
        <v>0</v>
      </c>
      <c r="P114" s="547">
        <v>0</v>
      </c>
      <c r="Q114" s="547">
        <v>0</v>
      </c>
      <c r="R114" s="547">
        <v>0</v>
      </c>
      <c r="S114" s="547">
        <v>0</v>
      </c>
      <c r="T114" s="547">
        <v>0</v>
      </c>
      <c r="U114" s="547"/>
      <c r="V114" s="547">
        <f t="shared" si="33"/>
        <v>40867.445</v>
      </c>
      <c r="W114" s="285"/>
      <c r="X114" s="286"/>
      <c r="Y114" s="548">
        <f t="shared" si="58"/>
        <v>0</v>
      </c>
      <c r="Z114" s="549">
        <f t="shared" si="58"/>
        <v>0</v>
      </c>
      <c r="AA114" s="549">
        <f t="shared" si="58"/>
        <v>0</v>
      </c>
      <c r="AB114" s="282">
        <f t="shared" si="34"/>
        <v>0</v>
      </c>
      <c r="AC114" s="281">
        <f t="shared" si="35"/>
        <v>0</v>
      </c>
      <c r="AD114" s="549">
        <f t="shared" si="36"/>
        <v>0</v>
      </c>
      <c r="AE114" s="553">
        <f t="shared" si="37"/>
        <v>0</v>
      </c>
      <c r="AF114" s="282">
        <f t="shared" si="38"/>
        <v>0</v>
      </c>
      <c r="AG114" s="283">
        <f t="shared" si="39"/>
        <v>0</v>
      </c>
      <c r="AH114" s="281">
        <f t="shared" si="40"/>
        <v>0</v>
      </c>
      <c r="AI114" s="551">
        <f t="shared" si="59"/>
        <v>40867.445</v>
      </c>
      <c r="AJ114" s="549">
        <f t="shared" si="59"/>
        <v>0</v>
      </c>
      <c r="AK114" s="549">
        <f t="shared" si="59"/>
        <v>0</v>
      </c>
      <c r="AL114" s="282">
        <f t="shared" si="41"/>
        <v>0</v>
      </c>
      <c r="AM114" s="281">
        <f t="shared" si="42"/>
        <v>0</v>
      </c>
      <c r="AN114" s="549">
        <f t="shared" si="43"/>
        <v>0</v>
      </c>
      <c r="AO114" s="549">
        <f t="shared" si="44"/>
        <v>0</v>
      </c>
      <c r="AP114" s="549">
        <f t="shared" si="45"/>
        <v>0</v>
      </c>
      <c r="AQ114" s="283">
        <f t="shared" si="57"/>
        <v>0</v>
      </c>
      <c r="AR114" s="281">
        <f t="shared" si="47"/>
        <v>0</v>
      </c>
      <c r="AT114" s="446"/>
      <c r="AU114" s="284"/>
      <c r="AV114" s="447" t="str">
        <f t="shared" si="48"/>
        <v>CA</v>
      </c>
      <c r="AW114" s="447" t="str">
        <f t="shared" si="49"/>
        <v>CL</v>
      </c>
      <c r="AX114" s="447" t="str">
        <f t="shared" si="50"/>
        <v>AIC</v>
      </c>
      <c r="AY114" s="447" t="str">
        <f t="shared" si="51"/>
        <v>ERB</v>
      </c>
      <c r="AZ114" s="447" t="str">
        <f t="shared" si="52"/>
        <v>GRB</v>
      </c>
      <c r="BA114" s="447" t="str">
        <f t="shared" si="53"/>
        <v>Non-Op</v>
      </c>
      <c r="BC114" s="445" t="s">
        <v>2119</v>
      </c>
      <c r="BD114" s="552">
        <f t="shared" si="54"/>
        <v>0</v>
      </c>
      <c r="BF114" s="435"/>
      <c r="BG114" s="435"/>
      <c r="BH114" s="435"/>
      <c r="BI114" s="435"/>
      <c r="BJ114" s="435"/>
      <c r="BK114" s="435"/>
      <c r="BL114" s="435"/>
      <c r="BN114" s="562"/>
    </row>
    <row r="115" spans="1:66" s="28" customFormat="1" ht="12" customHeight="1">
      <c r="A115" s="287">
        <v>13100563</v>
      </c>
      <c r="B115" s="288" t="str">
        <f t="shared" si="32"/>
        <v>13100563</v>
      </c>
      <c r="C115" s="444" t="s">
        <v>2560</v>
      </c>
      <c r="D115" s="445" t="s">
        <v>2091</v>
      </c>
      <c r="E115" s="445"/>
      <c r="F115" s="444"/>
      <c r="G115" s="445"/>
      <c r="H115" s="547">
        <v>0</v>
      </c>
      <c r="I115" s="547">
        <v>0</v>
      </c>
      <c r="J115" s="547">
        <v>0</v>
      </c>
      <c r="K115" s="547">
        <v>0</v>
      </c>
      <c r="L115" s="547">
        <v>0</v>
      </c>
      <c r="M115" s="547">
        <v>0</v>
      </c>
      <c r="N115" s="547">
        <v>0</v>
      </c>
      <c r="O115" s="547">
        <v>0</v>
      </c>
      <c r="P115" s="547">
        <v>0</v>
      </c>
      <c r="Q115" s="547">
        <v>0</v>
      </c>
      <c r="R115" s="547">
        <v>0</v>
      </c>
      <c r="S115" s="547">
        <v>0</v>
      </c>
      <c r="T115" s="547">
        <v>0</v>
      </c>
      <c r="U115" s="547"/>
      <c r="V115" s="547">
        <f t="shared" si="33"/>
        <v>0</v>
      </c>
      <c r="W115" s="285"/>
      <c r="X115" s="286"/>
      <c r="Y115" s="548">
        <f t="shared" si="58"/>
        <v>0</v>
      </c>
      <c r="Z115" s="549">
        <f t="shared" si="58"/>
        <v>0</v>
      </c>
      <c r="AA115" s="549">
        <f t="shared" si="58"/>
        <v>0</v>
      </c>
      <c r="AB115" s="282">
        <f t="shared" si="34"/>
        <v>0</v>
      </c>
      <c r="AC115" s="281">
        <f t="shared" si="35"/>
        <v>0</v>
      </c>
      <c r="AD115" s="549">
        <f t="shared" si="36"/>
        <v>0</v>
      </c>
      <c r="AE115" s="553">
        <f t="shared" si="37"/>
        <v>0</v>
      </c>
      <c r="AF115" s="282">
        <f t="shared" si="38"/>
        <v>0</v>
      </c>
      <c r="AG115" s="283">
        <f t="shared" si="39"/>
        <v>0</v>
      </c>
      <c r="AH115" s="281">
        <f t="shared" si="40"/>
        <v>0</v>
      </c>
      <c r="AI115" s="551">
        <f t="shared" si="59"/>
        <v>0</v>
      </c>
      <c r="AJ115" s="549">
        <f t="shared" si="59"/>
        <v>0</v>
      </c>
      <c r="AK115" s="549">
        <f t="shared" si="59"/>
        <v>0</v>
      </c>
      <c r="AL115" s="282">
        <f t="shared" si="41"/>
        <v>0</v>
      </c>
      <c r="AM115" s="281">
        <f t="shared" si="42"/>
        <v>0</v>
      </c>
      <c r="AN115" s="549">
        <f t="shared" si="43"/>
        <v>0</v>
      </c>
      <c r="AO115" s="549">
        <f t="shared" si="44"/>
        <v>0</v>
      </c>
      <c r="AP115" s="549">
        <f t="shared" si="45"/>
        <v>0</v>
      </c>
      <c r="AQ115" s="283">
        <f t="shared" si="57"/>
        <v>0</v>
      </c>
      <c r="AR115" s="281">
        <f t="shared" si="47"/>
        <v>0</v>
      </c>
      <c r="AT115" s="446"/>
      <c r="AU115" s="284"/>
      <c r="AV115" s="447" t="str">
        <f t="shared" si="48"/>
        <v>CA</v>
      </c>
      <c r="AW115" s="447" t="str">
        <f t="shared" si="49"/>
        <v>CL</v>
      </c>
      <c r="AX115" s="447" t="str">
        <f t="shared" si="50"/>
        <v>AIC</v>
      </c>
      <c r="AY115" s="447" t="str">
        <f t="shared" si="51"/>
        <v>ERB</v>
      </c>
      <c r="AZ115" s="447" t="str">
        <f t="shared" si="52"/>
        <v>GRB</v>
      </c>
      <c r="BA115" s="447" t="str">
        <f t="shared" si="53"/>
        <v>Non-Op</v>
      </c>
      <c r="BC115" s="445" t="s">
        <v>2119</v>
      </c>
      <c r="BD115" s="552">
        <f t="shared" si="54"/>
        <v>0</v>
      </c>
      <c r="BF115" s="435"/>
      <c r="BG115" s="435"/>
      <c r="BH115" s="435"/>
      <c r="BI115" s="435"/>
      <c r="BJ115" s="435"/>
      <c r="BK115" s="435"/>
      <c r="BL115" s="435"/>
      <c r="BN115" s="562"/>
    </row>
    <row r="116" spans="1:66" s="28" customFormat="1" ht="12" customHeight="1">
      <c r="A116" s="287">
        <v>13100573</v>
      </c>
      <c r="B116" s="288" t="str">
        <f t="shared" si="32"/>
        <v>13100573</v>
      </c>
      <c r="C116" s="444" t="s">
        <v>1249</v>
      </c>
      <c r="D116" s="445" t="s">
        <v>2091</v>
      </c>
      <c r="E116" s="445"/>
      <c r="F116" s="444"/>
      <c r="G116" s="445"/>
      <c r="H116" s="547">
        <v>8259.76</v>
      </c>
      <c r="I116" s="547">
        <v>3386</v>
      </c>
      <c r="J116" s="547">
        <v>4622.96</v>
      </c>
      <c r="K116" s="547">
        <v>5492.68</v>
      </c>
      <c r="L116" s="547">
        <v>3396.58</v>
      </c>
      <c r="M116" s="547">
        <v>-432.33</v>
      </c>
      <c r="N116" s="547">
        <v>-2202.34</v>
      </c>
      <c r="O116" s="547">
        <v>-300.7</v>
      </c>
      <c r="P116" s="547">
        <v>-1879.77</v>
      </c>
      <c r="Q116" s="547">
        <v>-420.17</v>
      </c>
      <c r="R116" s="547">
        <v>-344.51</v>
      </c>
      <c r="S116" s="547">
        <v>-1912.13</v>
      </c>
      <c r="T116" s="547">
        <v>-1617.45</v>
      </c>
      <c r="U116" s="547"/>
      <c r="V116" s="547">
        <f t="shared" si="33"/>
        <v>1060.6187499999999</v>
      </c>
      <c r="W116" s="285"/>
      <c r="X116" s="286"/>
      <c r="Y116" s="548">
        <f t="shared" si="58"/>
        <v>-1617.45</v>
      </c>
      <c r="Z116" s="549">
        <f t="shared" si="58"/>
        <v>0</v>
      </c>
      <c r="AA116" s="549">
        <f t="shared" si="58"/>
        <v>0</v>
      </c>
      <c r="AB116" s="282">
        <f t="shared" si="34"/>
        <v>0</v>
      </c>
      <c r="AC116" s="281">
        <f t="shared" si="35"/>
        <v>0</v>
      </c>
      <c r="AD116" s="549">
        <f t="shared" si="36"/>
        <v>0</v>
      </c>
      <c r="AE116" s="553">
        <f t="shared" si="37"/>
        <v>0</v>
      </c>
      <c r="AF116" s="282">
        <f t="shared" si="38"/>
        <v>0</v>
      </c>
      <c r="AG116" s="283">
        <f t="shared" si="39"/>
        <v>0</v>
      </c>
      <c r="AH116" s="281">
        <f t="shared" si="40"/>
        <v>0</v>
      </c>
      <c r="AI116" s="551">
        <f t="shared" si="59"/>
        <v>1060.6187499999999</v>
      </c>
      <c r="AJ116" s="549">
        <f t="shared" si="59"/>
        <v>0</v>
      </c>
      <c r="AK116" s="549">
        <f t="shared" si="59"/>
        <v>0</v>
      </c>
      <c r="AL116" s="282">
        <f t="shared" si="41"/>
        <v>0</v>
      </c>
      <c r="AM116" s="281">
        <f t="shared" si="42"/>
        <v>0</v>
      </c>
      <c r="AN116" s="549">
        <f t="shared" si="43"/>
        <v>0</v>
      </c>
      <c r="AO116" s="549">
        <f t="shared" si="44"/>
        <v>0</v>
      </c>
      <c r="AP116" s="549">
        <f t="shared" si="45"/>
        <v>0</v>
      </c>
      <c r="AQ116" s="283">
        <f t="shared" si="57"/>
        <v>0</v>
      </c>
      <c r="AR116" s="281">
        <f t="shared" si="47"/>
        <v>0</v>
      </c>
      <c r="AT116" s="446"/>
      <c r="AU116" s="284"/>
      <c r="AV116" s="447" t="str">
        <f t="shared" si="48"/>
        <v>CA</v>
      </c>
      <c r="AW116" s="447" t="str">
        <f t="shared" si="49"/>
        <v>CL</v>
      </c>
      <c r="AX116" s="447" t="str">
        <f t="shared" si="50"/>
        <v>AIC</v>
      </c>
      <c r="AY116" s="447" t="str">
        <f t="shared" si="51"/>
        <v>ERB</v>
      </c>
      <c r="AZ116" s="447" t="str">
        <f t="shared" si="52"/>
        <v>GRB</v>
      </c>
      <c r="BA116" s="447" t="str">
        <f t="shared" si="53"/>
        <v>Non-Op</v>
      </c>
      <c r="BC116" s="445" t="s">
        <v>2119</v>
      </c>
      <c r="BD116" s="552">
        <f t="shared" si="54"/>
        <v>-1617.45</v>
      </c>
      <c r="BF116" s="435"/>
      <c r="BG116" s="435"/>
      <c r="BH116" s="435"/>
      <c r="BI116" s="435"/>
      <c r="BJ116" s="435"/>
      <c r="BK116" s="435"/>
      <c r="BL116" s="435"/>
      <c r="BN116" s="562"/>
    </row>
    <row r="117" spans="1:66" s="28" customFormat="1" ht="12" customHeight="1">
      <c r="A117" s="287">
        <v>13101003</v>
      </c>
      <c r="B117" s="288" t="str">
        <f t="shared" si="32"/>
        <v>13101003</v>
      </c>
      <c r="C117" s="444" t="s">
        <v>1250</v>
      </c>
      <c r="D117" s="445" t="s">
        <v>2091</v>
      </c>
      <c r="E117" s="445"/>
      <c r="F117" s="444"/>
      <c r="G117" s="445"/>
      <c r="H117" s="547">
        <v>6572257.8499999996</v>
      </c>
      <c r="I117" s="547">
        <v>6428536.0999999996</v>
      </c>
      <c r="J117" s="547">
        <v>6503312.5199999996</v>
      </c>
      <c r="K117" s="547">
        <v>6006547.5300000003</v>
      </c>
      <c r="L117" s="547">
        <v>6010401.9900000002</v>
      </c>
      <c r="M117" s="547">
        <v>4925144.74</v>
      </c>
      <c r="N117" s="547">
        <v>5810615.9900000002</v>
      </c>
      <c r="O117" s="547">
        <v>4987015.4400000004</v>
      </c>
      <c r="P117" s="547">
        <v>6446764.5999999996</v>
      </c>
      <c r="Q117" s="547">
        <v>5648628.5099999998</v>
      </c>
      <c r="R117" s="547">
        <v>5487541.3399999999</v>
      </c>
      <c r="S117" s="547">
        <v>7493289.0800000001</v>
      </c>
      <c r="T117" s="547">
        <v>1607771.99</v>
      </c>
      <c r="U117" s="547"/>
      <c r="V117" s="547">
        <f t="shared" si="33"/>
        <v>5819817.7300000004</v>
      </c>
      <c r="W117" s="285"/>
      <c r="X117" s="286"/>
      <c r="Y117" s="548">
        <f t="shared" si="58"/>
        <v>1607771.99</v>
      </c>
      <c r="Z117" s="549">
        <f t="shared" si="58"/>
        <v>0</v>
      </c>
      <c r="AA117" s="549">
        <f t="shared" si="58"/>
        <v>0</v>
      </c>
      <c r="AB117" s="282">
        <f t="shared" si="34"/>
        <v>0</v>
      </c>
      <c r="AC117" s="281">
        <f t="shared" si="35"/>
        <v>0</v>
      </c>
      <c r="AD117" s="549">
        <f t="shared" si="36"/>
        <v>0</v>
      </c>
      <c r="AE117" s="553">
        <f t="shared" si="37"/>
        <v>0</v>
      </c>
      <c r="AF117" s="282">
        <f t="shared" si="38"/>
        <v>0</v>
      </c>
      <c r="AG117" s="283">
        <f t="shared" si="39"/>
        <v>0</v>
      </c>
      <c r="AH117" s="281">
        <f t="shared" si="40"/>
        <v>0</v>
      </c>
      <c r="AI117" s="551">
        <f t="shared" si="59"/>
        <v>5819817.7300000004</v>
      </c>
      <c r="AJ117" s="549">
        <f t="shared" si="59"/>
        <v>0</v>
      </c>
      <c r="AK117" s="549">
        <f t="shared" si="59"/>
        <v>0</v>
      </c>
      <c r="AL117" s="282">
        <f t="shared" si="41"/>
        <v>0</v>
      </c>
      <c r="AM117" s="281">
        <f t="shared" si="42"/>
        <v>0</v>
      </c>
      <c r="AN117" s="549">
        <f t="shared" si="43"/>
        <v>0</v>
      </c>
      <c r="AO117" s="549">
        <f t="shared" si="44"/>
        <v>0</v>
      </c>
      <c r="AP117" s="549">
        <f t="shared" si="45"/>
        <v>0</v>
      </c>
      <c r="AQ117" s="283">
        <f t="shared" si="57"/>
        <v>0</v>
      </c>
      <c r="AR117" s="281">
        <f t="shared" si="47"/>
        <v>0</v>
      </c>
      <c r="AT117" s="446"/>
      <c r="AU117" s="284"/>
      <c r="AV117" s="447" t="str">
        <f t="shared" si="48"/>
        <v>CA</v>
      </c>
      <c r="AW117" s="447" t="str">
        <f t="shared" si="49"/>
        <v>CL</v>
      </c>
      <c r="AX117" s="447" t="str">
        <f t="shared" si="50"/>
        <v>AIC</v>
      </c>
      <c r="AY117" s="447" t="str">
        <f t="shared" si="51"/>
        <v>ERB</v>
      </c>
      <c r="AZ117" s="447" t="str">
        <f t="shared" si="52"/>
        <v>GRB</v>
      </c>
      <c r="BA117" s="447" t="str">
        <f t="shared" si="53"/>
        <v>Non-Op</v>
      </c>
      <c r="BC117" s="445" t="s">
        <v>2119</v>
      </c>
      <c r="BD117" s="552">
        <f t="shared" si="54"/>
        <v>1607771.99</v>
      </c>
      <c r="BF117" s="435"/>
      <c r="BG117" s="435"/>
      <c r="BH117" s="435"/>
      <c r="BI117" s="435"/>
      <c r="BJ117" s="435"/>
      <c r="BK117" s="435"/>
      <c r="BL117" s="435"/>
      <c r="BN117" s="562"/>
    </row>
    <row r="118" spans="1:66" s="28" customFormat="1" ht="12" customHeight="1">
      <c r="A118" s="287">
        <v>13101013</v>
      </c>
      <c r="B118" s="288" t="str">
        <f t="shared" si="32"/>
        <v>13101013</v>
      </c>
      <c r="C118" s="444" t="s">
        <v>1251</v>
      </c>
      <c r="D118" s="445" t="s">
        <v>2091</v>
      </c>
      <c r="E118" s="445"/>
      <c r="F118" s="444"/>
      <c r="G118" s="445"/>
      <c r="H118" s="547">
        <v>-330.49</v>
      </c>
      <c r="I118" s="547">
        <v>590550.87</v>
      </c>
      <c r="J118" s="547">
        <v>641615.07999999996</v>
      </c>
      <c r="K118" s="547">
        <v>-5105.74</v>
      </c>
      <c r="L118" s="547">
        <v>-8215.34</v>
      </c>
      <c r="M118" s="547">
        <v>190695.27</v>
      </c>
      <c r="N118" s="547">
        <v>-35003.31</v>
      </c>
      <c r="O118" s="547">
        <v>293914.05</v>
      </c>
      <c r="P118" s="547">
        <v>-34929.839999999997</v>
      </c>
      <c r="Q118" s="547">
        <v>0</v>
      </c>
      <c r="R118" s="547">
        <v>324735.2</v>
      </c>
      <c r="S118" s="547">
        <v>-112004.48</v>
      </c>
      <c r="T118" s="547">
        <v>-204847.46</v>
      </c>
      <c r="U118" s="547"/>
      <c r="V118" s="547">
        <f t="shared" si="33"/>
        <v>145305.23208333331</v>
      </c>
      <c r="W118" s="285"/>
      <c r="X118" s="286"/>
      <c r="Y118" s="548">
        <f t="shared" si="58"/>
        <v>-204847.46</v>
      </c>
      <c r="Z118" s="549">
        <f t="shared" si="58"/>
        <v>0</v>
      </c>
      <c r="AA118" s="549">
        <f t="shared" si="58"/>
        <v>0</v>
      </c>
      <c r="AB118" s="282">
        <f t="shared" si="34"/>
        <v>0</v>
      </c>
      <c r="AC118" s="281">
        <f t="shared" si="35"/>
        <v>0</v>
      </c>
      <c r="AD118" s="549">
        <f t="shared" si="36"/>
        <v>0</v>
      </c>
      <c r="AE118" s="553">
        <f t="shared" si="37"/>
        <v>0</v>
      </c>
      <c r="AF118" s="282">
        <f t="shared" si="38"/>
        <v>0</v>
      </c>
      <c r="AG118" s="283">
        <f t="shared" si="39"/>
        <v>0</v>
      </c>
      <c r="AH118" s="281">
        <f t="shared" si="40"/>
        <v>0</v>
      </c>
      <c r="AI118" s="551">
        <f t="shared" si="59"/>
        <v>145305.23208333331</v>
      </c>
      <c r="AJ118" s="549">
        <f t="shared" si="59"/>
        <v>0</v>
      </c>
      <c r="AK118" s="549">
        <f t="shared" si="59"/>
        <v>0</v>
      </c>
      <c r="AL118" s="282">
        <f t="shared" si="41"/>
        <v>0</v>
      </c>
      <c r="AM118" s="281">
        <f t="shared" si="42"/>
        <v>0</v>
      </c>
      <c r="AN118" s="549">
        <f t="shared" si="43"/>
        <v>0</v>
      </c>
      <c r="AO118" s="549">
        <f t="shared" si="44"/>
        <v>0</v>
      </c>
      <c r="AP118" s="549">
        <f t="shared" si="45"/>
        <v>0</v>
      </c>
      <c r="AQ118" s="283">
        <f t="shared" si="57"/>
        <v>0</v>
      </c>
      <c r="AR118" s="281">
        <f t="shared" si="47"/>
        <v>0</v>
      </c>
      <c r="AT118" s="446"/>
      <c r="AU118" s="284"/>
      <c r="AV118" s="447" t="str">
        <f t="shared" si="48"/>
        <v>CA</v>
      </c>
      <c r="AW118" s="447" t="str">
        <f t="shared" si="49"/>
        <v>CL</v>
      </c>
      <c r="AX118" s="447" t="str">
        <f t="shared" si="50"/>
        <v>AIC</v>
      </c>
      <c r="AY118" s="447" t="str">
        <f t="shared" si="51"/>
        <v>ERB</v>
      </c>
      <c r="AZ118" s="447" t="str">
        <f t="shared" si="52"/>
        <v>GRB</v>
      </c>
      <c r="BA118" s="447" t="str">
        <f t="shared" si="53"/>
        <v>Non-Op</v>
      </c>
      <c r="BC118" s="445" t="s">
        <v>2119</v>
      </c>
      <c r="BD118" s="552">
        <f t="shared" si="54"/>
        <v>-204847.46</v>
      </c>
      <c r="BF118" s="435"/>
      <c r="BG118" s="435"/>
      <c r="BH118" s="435"/>
      <c r="BI118" s="435"/>
      <c r="BJ118" s="435"/>
      <c r="BK118" s="435"/>
      <c r="BL118" s="435"/>
      <c r="BN118" s="562"/>
    </row>
    <row r="119" spans="1:66" s="28" customFormat="1" ht="12" customHeight="1">
      <c r="A119" s="287">
        <v>13101023</v>
      </c>
      <c r="B119" s="288" t="str">
        <f t="shared" si="32"/>
        <v>13101023</v>
      </c>
      <c r="C119" s="444" t="s">
        <v>1252</v>
      </c>
      <c r="D119" s="445" t="s">
        <v>2091</v>
      </c>
      <c r="E119" s="445"/>
      <c r="F119" s="444"/>
      <c r="G119" s="445"/>
      <c r="H119" s="547">
        <v>38091657.869999997</v>
      </c>
      <c r="I119" s="547">
        <v>39344472.130000003</v>
      </c>
      <c r="J119" s="547">
        <v>23179916.489999998</v>
      </c>
      <c r="K119" s="547">
        <v>27520282.350000001</v>
      </c>
      <c r="L119" s="547">
        <v>31529319.050000001</v>
      </c>
      <c r="M119" s="547">
        <v>10975281.26</v>
      </c>
      <c r="N119" s="547">
        <v>19138221.190000001</v>
      </c>
      <c r="O119" s="547">
        <v>16690335.08</v>
      </c>
      <c r="P119" s="547">
        <v>33093150.210000001</v>
      </c>
      <c r="Q119" s="547">
        <v>77027725.810000002</v>
      </c>
      <c r="R119" s="547">
        <v>28985648.649999999</v>
      </c>
      <c r="S119" s="547">
        <v>33292512.27</v>
      </c>
      <c r="T119" s="547">
        <v>31113266.48</v>
      </c>
      <c r="U119" s="547"/>
      <c r="V119" s="547">
        <f t="shared" si="33"/>
        <v>31281610.55541667</v>
      </c>
      <c r="W119" s="285"/>
      <c r="X119" s="286"/>
      <c r="Y119" s="548">
        <f t="shared" si="58"/>
        <v>31113266.48</v>
      </c>
      <c r="Z119" s="549">
        <f t="shared" si="58"/>
        <v>0</v>
      </c>
      <c r="AA119" s="549">
        <f t="shared" si="58"/>
        <v>0</v>
      </c>
      <c r="AB119" s="282">
        <f t="shared" si="34"/>
        <v>0</v>
      </c>
      <c r="AC119" s="281">
        <f t="shared" si="35"/>
        <v>0</v>
      </c>
      <c r="AD119" s="549">
        <f t="shared" si="36"/>
        <v>0</v>
      </c>
      <c r="AE119" s="553">
        <f t="shared" si="37"/>
        <v>0</v>
      </c>
      <c r="AF119" s="282">
        <f t="shared" si="38"/>
        <v>0</v>
      </c>
      <c r="AG119" s="283">
        <f t="shared" si="39"/>
        <v>0</v>
      </c>
      <c r="AH119" s="281">
        <f t="shared" si="40"/>
        <v>0</v>
      </c>
      <c r="AI119" s="551">
        <f t="shared" si="59"/>
        <v>31281610.55541667</v>
      </c>
      <c r="AJ119" s="549">
        <f t="shared" si="59"/>
        <v>0</v>
      </c>
      <c r="AK119" s="549">
        <f t="shared" si="59"/>
        <v>0</v>
      </c>
      <c r="AL119" s="282">
        <f t="shared" si="41"/>
        <v>0</v>
      </c>
      <c r="AM119" s="281">
        <f t="shared" si="42"/>
        <v>0</v>
      </c>
      <c r="AN119" s="549">
        <f t="shared" si="43"/>
        <v>0</v>
      </c>
      <c r="AO119" s="549">
        <f t="shared" si="44"/>
        <v>0</v>
      </c>
      <c r="AP119" s="549">
        <f t="shared" si="45"/>
        <v>0</v>
      </c>
      <c r="AQ119" s="283">
        <f t="shared" si="57"/>
        <v>0</v>
      </c>
      <c r="AR119" s="281">
        <f t="shared" si="47"/>
        <v>0</v>
      </c>
      <c r="AT119" s="446"/>
      <c r="AU119" s="284"/>
      <c r="AV119" s="447" t="str">
        <f t="shared" si="48"/>
        <v>CA</v>
      </c>
      <c r="AW119" s="447" t="str">
        <f t="shared" si="49"/>
        <v>CL</v>
      </c>
      <c r="AX119" s="447" t="str">
        <f t="shared" si="50"/>
        <v>AIC</v>
      </c>
      <c r="AY119" s="447" t="str">
        <f t="shared" si="51"/>
        <v>ERB</v>
      </c>
      <c r="AZ119" s="447" t="str">
        <f t="shared" si="52"/>
        <v>GRB</v>
      </c>
      <c r="BA119" s="447" t="str">
        <f t="shared" si="53"/>
        <v>Non-Op</v>
      </c>
      <c r="BC119" s="445" t="s">
        <v>2119</v>
      </c>
      <c r="BD119" s="552">
        <f t="shared" si="54"/>
        <v>31113266.48</v>
      </c>
      <c r="BF119" s="435"/>
      <c r="BG119" s="435"/>
      <c r="BH119" s="435"/>
      <c r="BI119" s="435"/>
      <c r="BJ119" s="435"/>
      <c r="BK119" s="435"/>
      <c r="BL119" s="435"/>
      <c r="BN119" s="562"/>
    </row>
    <row r="120" spans="1:66" s="28" customFormat="1" ht="12" customHeight="1">
      <c r="A120" s="287">
        <v>13101033</v>
      </c>
      <c r="B120" s="288" t="str">
        <f t="shared" si="32"/>
        <v>13101033</v>
      </c>
      <c r="C120" s="444" t="s">
        <v>1253</v>
      </c>
      <c r="D120" s="445" t="s">
        <v>2091</v>
      </c>
      <c r="E120" s="445"/>
      <c r="F120" s="444"/>
      <c r="G120" s="445"/>
      <c r="H120" s="547">
        <v>192362.04</v>
      </c>
      <c r="I120" s="547">
        <v>64390.57</v>
      </c>
      <c r="J120" s="547">
        <v>229340.68</v>
      </c>
      <c r="K120" s="547">
        <v>-341324.01</v>
      </c>
      <c r="L120" s="547">
        <v>195294.22</v>
      </c>
      <c r="M120" s="547">
        <v>119180.38</v>
      </c>
      <c r="N120" s="547">
        <v>206171.77</v>
      </c>
      <c r="O120" s="547">
        <v>-16063.77</v>
      </c>
      <c r="P120" s="547">
        <v>428165.59</v>
      </c>
      <c r="Q120" s="547">
        <v>-21860.44</v>
      </c>
      <c r="R120" s="547">
        <v>-264062.81</v>
      </c>
      <c r="S120" s="547">
        <v>243336.49</v>
      </c>
      <c r="T120" s="547">
        <v>959.19</v>
      </c>
      <c r="U120" s="547"/>
      <c r="V120" s="547">
        <f t="shared" si="33"/>
        <v>78269.107083333321</v>
      </c>
      <c r="W120" s="285"/>
      <c r="X120" s="286"/>
      <c r="Y120" s="548">
        <f t="shared" si="58"/>
        <v>959.19</v>
      </c>
      <c r="Z120" s="549">
        <f t="shared" si="58"/>
        <v>0</v>
      </c>
      <c r="AA120" s="549">
        <f t="shared" si="58"/>
        <v>0</v>
      </c>
      <c r="AB120" s="282">
        <f t="shared" si="34"/>
        <v>0</v>
      </c>
      <c r="AC120" s="281">
        <f t="shared" si="35"/>
        <v>0</v>
      </c>
      <c r="AD120" s="549">
        <f t="shared" si="36"/>
        <v>0</v>
      </c>
      <c r="AE120" s="553">
        <f t="shared" si="37"/>
        <v>0</v>
      </c>
      <c r="AF120" s="282">
        <f t="shared" si="38"/>
        <v>0</v>
      </c>
      <c r="AG120" s="283">
        <f t="shared" si="39"/>
        <v>0</v>
      </c>
      <c r="AH120" s="281">
        <f t="shared" si="40"/>
        <v>0</v>
      </c>
      <c r="AI120" s="551">
        <f t="shared" si="59"/>
        <v>78269.107083333321</v>
      </c>
      <c r="AJ120" s="549">
        <f t="shared" si="59"/>
        <v>0</v>
      </c>
      <c r="AK120" s="549">
        <f t="shared" si="59"/>
        <v>0</v>
      </c>
      <c r="AL120" s="282">
        <f t="shared" si="41"/>
        <v>0</v>
      </c>
      <c r="AM120" s="281">
        <f t="shared" si="42"/>
        <v>0</v>
      </c>
      <c r="AN120" s="549">
        <f t="shared" si="43"/>
        <v>0</v>
      </c>
      <c r="AO120" s="549">
        <f t="shared" si="44"/>
        <v>0</v>
      </c>
      <c r="AP120" s="549">
        <f t="shared" si="45"/>
        <v>0</v>
      </c>
      <c r="AQ120" s="283">
        <f t="shared" si="57"/>
        <v>0</v>
      </c>
      <c r="AR120" s="281">
        <f t="shared" si="47"/>
        <v>0</v>
      </c>
      <c r="AT120" s="446"/>
      <c r="AU120" s="284"/>
      <c r="AV120" s="447" t="str">
        <f t="shared" si="48"/>
        <v>CA</v>
      </c>
      <c r="AW120" s="447" t="str">
        <f t="shared" si="49"/>
        <v>CL</v>
      </c>
      <c r="AX120" s="447" t="str">
        <f t="shared" si="50"/>
        <v>AIC</v>
      </c>
      <c r="AY120" s="447" t="str">
        <f t="shared" si="51"/>
        <v>ERB</v>
      </c>
      <c r="AZ120" s="447" t="str">
        <f t="shared" si="52"/>
        <v>GRB</v>
      </c>
      <c r="BA120" s="447" t="str">
        <f t="shared" si="53"/>
        <v>Non-Op</v>
      </c>
      <c r="BC120" s="445" t="s">
        <v>2119</v>
      </c>
      <c r="BD120" s="552">
        <f t="shared" si="54"/>
        <v>959.19</v>
      </c>
      <c r="BF120" s="435"/>
      <c r="BG120" s="435"/>
      <c r="BH120" s="435"/>
      <c r="BI120" s="435"/>
      <c r="BJ120" s="435"/>
      <c r="BK120" s="435"/>
      <c r="BL120" s="435"/>
      <c r="BN120" s="562"/>
    </row>
    <row r="121" spans="1:66" s="28" customFormat="1" ht="12" customHeight="1">
      <c r="A121" s="287">
        <v>13101053</v>
      </c>
      <c r="B121" s="288" t="str">
        <f t="shared" si="32"/>
        <v>13101053</v>
      </c>
      <c r="C121" s="444" t="s">
        <v>2561</v>
      </c>
      <c r="D121" s="445" t="s">
        <v>2091</v>
      </c>
      <c r="E121" s="445"/>
      <c r="F121" s="311">
        <v>43891</v>
      </c>
      <c r="G121" s="445"/>
      <c r="H121" s="547">
        <v>0</v>
      </c>
      <c r="I121" s="547">
        <v>0</v>
      </c>
      <c r="J121" s="547">
        <v>0</v>
      </c>
      <c r="K121" s="547">
        <v>0</v>
      </c>
      <c r="L121" s="547">
        <v>0</v>
      </c>
      <c r="M121" s="547">
        <v>0</v>
      </c>
      <c r="N121" s="547">
        <v>0</v>
      </c>
      <c r="O121" s="547">
        <v>0</v>
      </c>
      <c r="P121" s="547">
        <v>0</v>
      </c>
      <c r="Q121" s="547">
        <v>0</v>
      </c>
      <c r="R121" s="547">
        <v>0</v>
      </c>
      <c r="S121" s="547">
        <v>0</v>
      </c>
      <c r="T121" s="547">
        <v>0</v>
      </c>
      <c r="U121" s="547"/>
      <c r="V121" s="547">
        <f t="shared" si="33"/>
        <v>0</v>
      </c>
      <c r="W121" s="285"/>
      <c r="X121" s="286"/>
      <c r="Y121" s="548">
        <f t="shared" si="58"/>
        <v>0</v>
      </c>
      <c r="Z121" s="549">
        <f t="shared" si="58"/>
        <v>0</v>
      </c>
      <c r="AA121" s="549">
        <f t="shared" si="58"/>
        <v>0</v>
      </c>
      <c r="AB121" s="282">
        <f t="shared" si="34"/>
        <v>0</v>
      </c>
      <c r="AC121" s="281">
        <f t="shared" si="35"/>
        <v>0</v>
      </c>
      <c r="AD121" s="549">
        <f t="shared" si="36"/>
        <v>0</v>
      </c>
      <c r="AE121" s="553">
        <f t="shared" si="37"/>
        <v>0</v>
      </c>
      <c r="AF121" s="282">
        <f t="shared" si="38"/>
        <v>0</v>
      </c>
      <c r="AG121" s="283">
        <f t="shared" si="39"/>
        <v>0</v>
      </c>
      <c r="AH121" s="281">
        <f t="shared" si="40"/>
        <v>0</v>
      </c>
      <c r="AI121" s="551">
        <f t="shared" si="59"/>
        <v>0</v>
      </c>
      <c r="AJ121" s="549">
        <f t="shared" si="59"/>
        <v>0</v>
      </c>
      <c r="AK121" s="549">
        <f t="shared" si="59"/>
        <v>0</v>
      </c>
      <c r="AL121" s="282">
        <f t="shared" si="41"/>
        <v>0</v>
      </c>
      <c r="AM121" s="281">
        <f t="shared" si="42"/>
        <v>0</v>
      </c>
      <c r="AN121" s="549">
        <f t="shared" si="43"/>
        <v>0</v>
      </c>
      <c r="AO121" s="549">
        <f t="shared" si="44"/>
        <v>0</v>
      </c>
      <c r="AP121" s="549">
        <f t="shared" si="45"/>
        <v>0</v>
      </c>
      <c r="AQ121" s="283">
        <f t="shared" si="57"/>
        <v>0</v>
      </c>
      <c r="AR121" s="281">
        <f t="shared" si="47"/>
        <v>0</v>
      </c>
      <c r="AT121" s="446"/>
      <c r="AU121" s="284"/>
      <c r="AV121" s="447" t="str">
        <f t="shared" si="48"/>
        <v>CA</v>
      </c>
      <c r="AW121" s="447" t="str">
        <f t="shared" si="49"/>
        <v>CL</v>
      </c>
      <c r="AX121" s="447" t="str">
        <f t="shared" si="50"/>
        <v>AIC</v>
      </c>
      <c r="AY121" s="447" t="str">
        <f t="shared" si="51"/>
        <v>ERB</v>
      </c>
      <c r="AZ121" s="447" t="str">
        <f t="shared" si="52"/>
        <v>GRB</v>
      </c>
      <c r="BA121" s="447" t="str">
        <f t="shared" si="53"/>
        <v>Non-Op</v>
      </c>
      <c r="BC121" s="445" t="s">
        <v>2119</v>
      </c>
      <c r="BD121" s="552">
        <f t="shared" si="54"/>
        <v>0</v>
      </c>
      <c r="BF121" s="448"/>
      <c r="BG121" s="448"/>
      <c r="BH121" s="448"/>
      <c r="BI121" s="448"/>
      <c r="BJ121" s="448"/>
      <c r="BK121" s="448"/>
      <c r="BL121" s="448"/>
      <c r="BN121" s="562"/>
    </row>
    <row r="122" spans="1:66" s="28" customFormat="1" ht="12" customHeight="1">
      <c r="A122" s="287">
        <v>13101093</v>
      </c>
      <c r="B122" s="288" t="str">
        <f t="shared" si="32"/>
        <v>13101093</v>
      </c>
      <c r="C122" s="444" t="s">
        <v>1254</v>
      </c>
      <c r="D122" s="445" t="s">
        <v>2091</v>
      </c>
      <c r="E122" s="445"/>
      <c r="F122" s="444"/>
      <c r="G122" s="445"/>
      <c r="H122" s="547">
        <v>-2.84</v>
      </c>
      <c r="I122" s="547">
        <v>-2.84</v>
      </c>
      <c r="J122" s="547">
        <v>-4326.1000000000004</v>
      </c>
      <c r="K122" s="547">
        <v>2292.39</v>
      </c>
      <c r="L122" s="547">
        <v>-502.84</v>
      </c>
      <c r="M122" s="547">
        <v>-2.84</v>
      </c>
      <c r="N122" s="547">
        <v>-3265.75</v>
      </c>
      <c r="O122" s="547">
        <v>-1386.73</v>
      </c>
      <c r="P122" s="547">
        <v>-2.84</v>
      </c>
      <c r="Q122" s="547">
        <v>-2.84</v>
      </c>
      <c r="R122" s="547">
        <v>-200</v>
      </c>
      <c r="S122" s="547">
        <v>-517.77</v>
      </c>
      <c r="T122" s="547">
        <v>0</v>
      </c>
      <c r="U122" s="547"/>
      <c r="V122" s="547">
        <f t="shared" si="33"/>
        <v>-659.96500000000015</v>
      </c>
      <c r="W122" s="285"/>
      <c r="X122" s="286"/>
      <c r="Y122" s="548">
        <f t="shared" si="58"/>
        <v>0</v>
      </c>
      <c r="Z122" s="549">
        <f t="shared" si="58"/>
        <v>0</v>
      </c>
      <c r="AA122" s="549">
        <f t="shared" si="58"/>
        <v>0</v>
      </c>
      <c r="AB122" s="282">
        <f t="shared" si="34"/>
        <v>0</v>
      </c>
      <c r="AC122" s="281">
        <f t="shared" si="35"/>
        <v>0</v>
      </c>
      <c r="AD122" s="549">
        <f t="shared" si="36"/>
        <v>0</v>
      </c>
      <c r="AE122" s="553">
        <f t="shared" si="37"/>
        <v>0</v>
      </c>
      <c r="AF122" s="282">
        <f t="shared" si="38"/>
        <v>0</v>
      </c>
      <c r="AG122" s="283">
        <f t="shared" si="39"/>
        <v>0</v>
      </c>
      <c r="AH122" s="281">
        <f t="shared" si="40"/>
        <v>0</v>
      </c>
      <c r="AI122" s="551">
        <f t="shared" si="59"/>
        <v>-659.96500000000015</v>
      </c>
      <c r="AJ122" s="549">
        <f t="shared" si="59"/>
        <v>0</v>
      </c>
      <c r="AK122" s="549">
        <f t="shared" si="59"/>
        <v>0</v>
      </c>
      <c r="AL122" s="282">
        <f t="shared" si="41"/>
        <v>0</v>
      </c>
      <c r="AM122" s="281">
        <f t="shared" si="42"/>
        <v>0</v>
      </c>
      <c r="AN122" s="549">
        <f t="shared" si="43"/>
        <v>0</v>
      </c>
      <c r="AO122" s="549">
        <f t="shared" si="44"/>
        <v>0</v>
      </c>
      <c r="AP122" s="549">
        <f t="shared" si="45"/>
        <v>0</v>
      </c>
      <c r="AQ122" s="283">
        <f t="shared" si="57"/>
        <v>0</v>
      </c>
      <c r="AR122" s="281">
        <f t="shared" si="47"/>
        <v>0</v>
      </c>
      <c r="AT122" s="446"/>
      <c r="AU122" s="284"/>
      <c r="AV122" s="447" t="str">
        <f t="shared" si="48"/>
        <v>CA</v>
      </c>
      <c r="AW122" s="447" t="str">
        <f t="shared" si="49"/>
        <v>CL</v>
      </c>
      <c r="AX122" s="447" t="str">
        <f t="shared" si="50"/>
        <v>AIC</v>
      </c>
      <c r="AY122" s="447" t="str">
        <f t="shared" si="51"/>
        <v>ERB</v>
      </c>
      <c r="AZ122" s="447" t="str">
        <f t="shared" si="52"/>
        <v>GRB</v>
      </c>
      <c r="BA122" s="447" t="str">
        <f t="shared" si="53"/>
        <v>Non-Op</v>
      </c>
      <c r="BC122" s="445" t="s">
        <v>2119</v>
      </c>
      <c r="BD122" s="552">
        <f t="shared" si="54"/>
        <v>0</v>
      </c>
      <c r="BF122" s="435"/>
      <c r="BG122" s="435"/>
      <c r="BH122" s="435"/>
      <c r="BI122" s="435"/>
      <c r="BJ122" s="435"/>
      <c r="BK122" s="435"/>
      <c r="BL122" s="435"/>
      <c r="BN122" s="562"/>
    </row>
    <row r="123" spans="1:66" s="28" customFormat="1" ht="12" customHeight="1">
      <c r="A123" s="287">
        <v>13101113</v>
      </c>
      <c r="B123" s="288" t="str">
        <f t="shared" si="32"/>
        <v>13101113</v>
      </c>
      <c r="C123" s="444" t="s">
        <v>1255</v>
      </c>
      <c r="D123" s="445" t="s">
        <v>2091</v>
      </c>
      <c r="E123" s="445"/>
      <c r="F123" s="444"/>
      <c r="G123" s="445"/>
      <c r="H123" s="547">
        <v>-7634245.6100000003</v>
      </c>
      <c r="I123" s="547">
        <v>-16913644.07</v>
      </c>
      <c r="J123" s="547">
        <v>-8902504.4000000004</v>
      </c>
      <c r="K123" s="547">
        <v>-4817596.3600000003</v>
      </c>
      <c r="L123" s="547">
        <v>-36457573.68</v>
      </c>
      <c r="M123" s="547">
        <v>-10113064.33</v>
      </c>
      <c r="N123" s="547">
        <v>-5045241.62</v>
      </c>
      <c r="O123" s="547">
        <v>-14407991.27</v>
      </c>
      <c r="P123" s="547">
        <v>-5654842.7300000004</v>
      </c>
      <c r="Q123" s="547">
        <v>-8518431.0700000003</v>
      </c>
      <c r="R123" s="547">
        <v>-9880162.8200000003</v>
      </c>
      <c r="S123" s="547">
        <v>-12026796.210000001</v>
      </c>
      <c r="T123" s="547">
        <v>-9659536.9000000004</v>
      </c>
      <c r="U123" s="547"/>
      <c r="V123" s="547">
        <f t="shared" si="33"/>
        <v>-11782061.651249999</v>
      </c>
      <c r="W123" s="285"/>
      <c r="X123" s="286"/>
      <c r="Y123" s="548">
        <f t="shared" si="58"/>
        <v>-9659536.9000000004</v>
      </c>
      <c r="Z123" s="549">
        <f t="shared" si="58"/>
        <v>0</v>
      </c>
      <c r="AA123" s="549">
        <f t="shared" si="58"/>
        <v>0</v>
      </c>
      <c r="AB123" s="282">
        <f t="shared" si="34"/>
        <v>0</v>
      </c>
      <c r="AC123" s="281">
        <f t="shared" si="35"/>
        <v>0</v>
      </c>
      <c r="AD123" s="549">
        <f t="shared" si="36"/>
        <v>0</v>
      </c>
      <c r="AE123" s="553">
        <f t="shared" si="37"/>
        <v>0</v>
      </c>
      <c r="AF123" s="282">
        <f t="shared" si="38"/>
        <v>0</v>
      </c>
      <c r="AG123" s="283">
        <f t="shared" si="39"/>
        <v>0</v>
      </c>
      <c r="AH123" s="281">
        <f t="shared" si="40"/>
        <v>0</v>
      </c>
      <c r="AI123" s="551">
        <f t="shared" si="59"/>
        <v>-11782061.651249999</v>
      </c>
      <c r="AJ123" s="549">
        <f t="shared" si="59"/>
        <v>0</v>
      </c>
      <c r="AK123" s="549">
        <f t="shared" si="59"/>
        <v>0</v>
      </c>
      <c r="AL123" s="282">
        <f t="shared" si="41"/>
        <v>0</v>
      </c>
      <c r="AM123" s="281">
        <f t="shared" si="42"/>
        <v>0</v>
      </c>
      <c r="AN123" s="549">
        <f t="shared" si="43"/>
        <v>0</v>
      </c>
      <c r="AO123" s="549">
        <f t="shared" si="44"/>
        <v>0</v>
      </c>
      <c r="AP123" s="549">
        <f t="shared" si="45"/>
        <v>0</v>
      </c>
      <c r="AQ123" s="283">
        <f t="shared" si="57"/>
        <v>0</v>
      </c>
      <c r="AR123" s="281">
        <f t="shared" si="47"/>
        <v>0</v>
      </c>
      <c r="AT123" s="446"/>
      <c r="AU123" s="284"/>
      <c r="AV123" s="447" t="str">
        <f t="shared" si="48"/>
        <v>CA</v>
      </c>
      <c r="AW123" s="447" t="str">
        <f t="shared" si="49"/>
        <v>CL</v>
      </c>
      <c r="AX123" s="447" t="str">
        <f t="shared" si="50"/>
        <v>AIC</v>
      </c>
      <c r="AY123" s="447" t="str">
        <f t="shared" si="51"/>
        <v>ERB</v>
      </c>
      <c r="AZ123" s="447" t="str">
        <f t="shared" si="52"/>
        <v>GRB</v>
      </c>
      <c r="BA123" s="447" t="str">
        <f t="shared" si="53"/>
        <v>Non-Op</v>
      </c>
      <c r="BC123" s="445" t="s">
        <v>2119</v>
      </c>
      <c r="BD123" s="552">
        <f t="shared" si="54"/>
        <v>-9659536.9000000004</v>
      </c>
      <c r="BF123" s="435"/>
      <c r="BG123" s="435"/>
      <c r="BH123" s="435"/>
      <c r="BI123" s="435"/>
      <c r="BJ123" s="435"/>
      <c r="BK123" s="435"/>
      <c r="BL123" s="435"/>
      <c r="BN123" s="562"/>
    </row>
    <row r="124" spans="1:66" s="28" customFormat="1" ht="12" customHeight="1">
      <c r="A124" s="287">
        <v>13101123</v>
      </c>
      <c r="B124" s="288" t="str">
        <f t="shared" si="32"/>
        <v>13101123</v>
      </c>
      <c r="C124" s="444" t="s">
        <v>1256</v>
      </c>
      <c r="D124" s="445" t="s">
        <v>2091</v>
      </c>
      <c r="E124" s="445"/>
      <c r="F124" s="444"/>
      <c r="G124" s="445"/>
      <c r="H124" s="547">
        <v>-3492898.46</v>
      </c>
      <c r="I124" s="547">
        <v>-4719690.24</v>
      </c>
      <c r="J124" s="547">
        <v>-4014598.27</v>
      </c>
      <c r="K124" s="547">
        <v>-3817850.02</v>
      </c>
      <c r="L124" s="547">
        <v>-4196329.3600000003</v>
      </c>
      <c r="M124" s="547">
        <v>-4057521.95</v>
      </c>
      <c r="N124" s="547">
        <v>-4380697.72</v>
      </c>
      <c r="O124" s="547">
        <v>-4372579.42</v>
      </c>
      <c r="P124" s="547">
        <v>-4382733.0999999996</v>
      </c>
      <c r="Q124" s="547">
        <v>-7005344.2699999996</v>
      </c>
      <c r="R124" s="547">
        <v>-3645719.25</v>
      </c>
      <c r="S124" s="547">
        <v>-3362836.46</v>
      </c>
      <c r="T124" s="547">
        <v>-3113402.74</v>
      </c>
      <c r="U124" s="547"/>
      <c r="V124" s="547">
        <f t="shared" si="33"/>
        <v>-4271587.5549999997</v>
      </c>
      <c r="W124" s="285"/>
      <c r="X124" s="286"/>
      <c r="Y124" s="548">
        <f t="shared" si="58"/>
        <v>-3113402.74</v>
      </c>
      <c r="Z124" s="549">
        <f t="shared" si="58"/>
        <v>0</v>
      </c>
      <c r="AA124" s="549">
        <f t="shared" si="58"/>
        <v>0</v>
      </c>
      <c r="AB124" s="282">
        <f t="shared" si="34"/>
        <v>0</v>
      </c>
      <c r="AC124" s="281">
        <f t="shared" si="35"/>
        <v>0</v>
      </c>
      <c r="AD124" s="549">
        <f t="shared" si="36"/>
        <v>0</v>
      </c>
      <c r="AE124" s="553">
        <f t="shared" si="37"/>
        <v>0</v>
      </c>
      <c r="AF124" s="282">
        <f t="shared" si="38"/>
        <v>0</v>
      </c>
      <c r="AG124" s="283">
        <f t="shared" si="39"/>
        <v>0</v>
      </c>
      <c r="AH124" s="281">
        <f t="shared" si="40"/>
        <v>0</v>
      </c>
      <c r="AI124" s="551">
        <f t="shared" si="59"/>
        <v>-4271587.5549999997</v>
      </c>
      <c r="AJ124" s="549">
        <f t="shared" si="59"/>
        <v>0</v>
      </c>
      <c r="AK124" s="549">
        <f t="shared" si="59"/>
        <v>0</v>
      </c>
      <c r="AL124" s="282">
        <f t="shared" si="41"/>
        <v>0</v>
      </c>
      <c r="AM124" s="281">
        <f t="shared" si="42"/>
        <v>0</v>
      </c>
      <c r="AN124" s="549">
        <f t="shared" si="43"/>
        <v>0</v>
      </c>
      <c r="AO124" s="549">
        <f t="shared" si="44"/>
        <v>0</v>
      </c>
      <c r="AP124" s="549">
        <f t="shared" si="45"/>
        <v>0</v>
      </c>
      <c r="AQ124" s="283">
        <f t="shared" si="57"/>
        <v>0</v>
      </c>
      <c r="AR124" s="281">
        <f t="shared" si="47"/>
        <v>0</v>
      </c>
      <c r="AT124" s="446"/>
      <c r="AU124" s="284"/>
      <c r="AV124" s="447" t="str">
        <f t="shared" si="48"/>
        <v>CA</v>
      </c>
      <c r="AW124" s="447" t="str">
        <f t="shared" si="49"/>
        <v>CL</v>
      </c>
      <c r="AX124" s="447" t="str">
        <f t="shared" si="50"/>
        <v>AIC</v>
      </c>
      <c r="AY124" s="447" t="str">
        <f t="shared" si="51"/>
        <v>ERB</v>
      </c>
      <c r="AZ124" s="447" t="str">
        <f t="shared" si="52"/>
        <v>GRB</v>
      </c>
      <c r="BA124" s="447" t="str">
        <f t="shared" si="53"/>
        <v>Non-Op</v>
      </c>
      <c r="BC124" s="445" t="s">
        <v>2119</v>
      </c>
      <c r="BD124" s="552">
        <f t="shared" si="54"/>
        <v>-3113402.74</v>
      </c>
      <c r="BF124" s="435"/>
      <c r="BG124" s="435"/>
      <c r="BH124" s="435"/>
      <c r="BI124" s="435"/>
      <c r="BJ124" s="435"/>
      <c r="BK124" s="435"/>
      <c r="BL124" s="435"/>
      <c r="BN124" s="562"/>
    </row>
    <row r="125" spans="1:66" s="28" customFormat="1" ht="12" customHeight="1">
      <c r="A125" s="287">
        <v>13101133</v>
      </c>
      <c r="B125" s="288" t="str">
        <f t="shared" si="32"/>
        <v>13101133</v>
      </c>
      <c r="C125" s="444" t="s">
        <v>1257</v>
      </c>
      <c r="D125" s="445" t="s">
        <v>2091</v>
      </c>
      <c r="E125" s="445"/>
      <c r="F125" s="444"/>
      <c r="G125" s="445"/>
      <c r="H125" s="547">
        <v>0</v>
      </c>
      <c r="I125" s="547">
        <v>0</v>
      </c>
      <c r="J125" s="547">
        <v>921698.77</v>
      </c>
      <c r="K125" s="547">
        <v>0</v>
      </c>
      <c r="L125" s="547">
        <v>0</v>
      </c>
      <c r="M125" s="547">
        <v>0</v>
      </c>
      <c r="N125" s="547">
        <v>0</v>
      </c>
      <c r="O125" s="547">
        <v>0</v>
      </c>
      <c r="P125" s="547">
        <v>0</v>
      </c>
      <c r="Q125" s="547">
        <v>0</v>
      </c>
      <c r="R125" s="547">
        <v>0</v>
      </c>
      <c r="S125" s="547">
        <v>0</v>
      </c>
      <c r="T125" s="547">
        <v>-1309401.08</v>
      </c>
      <c r="U125" s="547"/>
      <c r="V125" s="547">
        <f t="shared" si="33"/>
        <v>22249.852499999997</v>
      </c>
      <c r="W125" s="285"/>
      <c r="X125" s="286"/>
      <c r="Y125" s="548">
        <f t="shared" si="58"/>
        <v>-1309401.08</v>
      </c>
      <c r="Z125" s="549">
        <f t="shared" si="58"/>
        <v>0</v>
      </c>
      <c r="AA125" s="549">
        <f t="shared" si="58"/>
        <v>0</v>
      </c>
      <c r="AB125" s="282">
        <f t="shared" si="34"/>
        <v>0</v>
      </c>
      <c r="AC125" s="281">
        <f t="shared" si="35"/>
        <v>0</v>
      </c>
      <c r="AD125" s="549">
        <f t="shared" si="36"/>
        <v>0</v>
      </c>
      <c r="AE125" s="553">
        <f t="shared" si="37"/>
        <v>0</v>
      </c>
      <c r="AF125" s="282">
        <f t="shared" si="38"/>
        <v>0</v>
      </c>
      <c r="AG125" s="283">
        <f t="shared" si="39"/>
        <v>0</v>
      </c>
      <c r="AH125" s="281">
        <f t="shared" si="40"/>
        <v>0</v>
      </c>
      <c r="AI125" s="551">
        <f t="shared" si="59"/>
        <v>22249.852499999997</v>
      </c>
      <c r="AJ125" s="549">
        <f t="shared" si="59"/>
        <v>0</v>
      </c>
      <c r="AK125" s="549">
        <f t="shared" si="59"/>
        <v>0</v>
      </c>
      <c r="AL125" s="282">
        <f t="shared" si="41"/>
        <v>0</v>
      </c>
      <c r="AM125" s="281">
        <f t="shared" si="42"/>
        <v>0</v>
      </c>
      <c r="AN125" s="549">
        <f t="shared" si="43"/>
        <v>0</v>
      </c>
      <c r="AO125" s="549">
        <f t="shared" si="44"/>
        <v>0</v>
      </c>
      <c r="AP125" s="549">
        <f t="shared" si="45"/>
        <v>0</v>
      </c>
      <c r="AQ125" s="283">
        <f t="shared" si="57"/>
        <v>0</v>
      </c>
      <c r="AR125" s="281">
        <f t="shared" si="47"/>
        <v>0</v>
      </c>
      <c r="AT125" s="446"/>
      <c r="AU125" s="284"/>
      <c r="AV125" s="447" t="str">
        <f t="shared" si="48"/>
        <v>CA</v>
      </c>
      <c r="AW125" s="447" t="str">
        <f t="shared" si="49"/>
        <v>CL</v>
      </c>
      <c r="AX125" s="447" t="str">
        <f t="shared" si="50"/>
        <v>AIC</v>
      </c>
      <c r="AY125" s="447" t="str">
        <f t="shared" si="51"/>
        <v>ERB</v>
      </c>
      <c r="AZ125" s="447" t="str">
        <f t="shared" si="52"/>
        <v>GRB</v>
      </c>
      <c r="BA125" s="447" t="str">
        <f t="shared" si="53"/>
        <v>Non-Op</v>
      </c>
      <c r="BC125" s="445" t="s">
        <v>2119</v>
      </c>
      <c r="BD125" s="552">
        <f t="shared" si="54"/>
        <v>-1309401.08</v>
      </c>
      <c r="BF125" s="435"/>
      <c r="BG125" s="435"/>
      <c r="BH125" s="435"/>
      <c r="BI125" s="435"/>
      <c r="BJ125" s="435"/>
      <c r="BK125" s="435"/>
      <c r="BL125" s="435"/>
      <c r="BN125" s="562"/>
    </row>
    <row r="126" spans="1:66" s="28" customFormat="1" ht="12" customHeight="1">
      <c r="A126" s="287">
        <v>13101163</v>
      </c>
      <c r="B126" s="288" t="str">
        <f t="shared" si="32"/>
        <v>13101163</v>
      </c>
      <c r="C126" s="444" t="s">
        <v>2562</v>
      </c>
      <c r="D126" s="445" t="s">
        <v>2091</v>
      </c>
      <c r="E126" s="445"/>
      <c r="F126" s="444"/>
      <c r="G126" s="445"/>
      <c r="H126" s="547">
        <v>0</v>
      </c>
      <c r="I126" s="547">
        <v>0</v>
      </c>
      <c r="J126" s="547">
        <v>0</v>
      </c>
      <c r="K126" s="547">
        <v>0</v>
      </c>
      <c r="L126" s="547">
        <v>0</v>
      </c>
      <c r="M126" s="547">
        <v>0</v>
      </c>
      <c r="N126" s="547">
        <v>0</v>
      </c>
      <c r="O126" s="547">
        <v>0</v>
      </c>
      <c r="P126" s="547">
        <v>0</v>
      </c>
      <c r="Q126" s="547">
        <v>0</v>
      </c>
      <c r="R126" s="547">
        <v>0</v>
      </c>
      <c r="S126" s="547">
        <v>0</v>
      </c>
      <c r="T126" s="547">
        <v>0</v>
      </c>
      <c r="U126" s="547"/>
      <c r="V126" s="547">
        <f t="shared" si="33"/>
        <v>0</v>
      </c>
      <c r="W126" s="285"/>
      <c r="X126" s="286"/>
      <c r="Y126" s="548">
        <f t="shared" si="58"/>
        <v>0</v>
      </c>
      <c r="Z126" s="549">
        <f t="shared" si="58"/>
        <v>0</v>
      </c>
      <c r="AA126" s="549">
        <f t="shared" si="58"/>
        <v>0</v>
      </c>
      <c r="AB126" s="282">
        <f t="shared" si="34"/>
        <v>0</v>
      </c>
      <c r="AC126" s="281">
        <f t="shared" si="35"/>
        <v>0</v>
      </c>
      <c r="AD126" s="549">
        <f t="shared" si="36"/>
        <v>0</v>
      </c>
      <c r="AE126" s="553">
        <f t="shared" si="37"/>
        <v>0</v>
      </c>
      <c r="AF126" s="282">
        <f t="shared" si="38"/>
        <v>0</v>
      </c>
      <c r="AG126" s="283">
        <f t="shared" si="39"/>
        <v>0</v>
      </c>
      <c r="AH126" s="281">
        <f t="shared" si="40"/>
        <v>0</v>
      </c>
      <c r="AI126" s="551">
        <f t="shared" si="59"/>
        <v>0</v>
      </c>
      <c r="AJ126" s="549">
        <f t="shared" si="59"/>
        <v>0</v>
      </c>
      <c r="AK126" s="549">
        <f t="shared" si="59"/>
        <v>0</v>
      </c>
      <c r="AL126" s="282">
        <f t="shared" si="41"/>
        <v>0</v>
      </c>
      <c r="AM126" s="281">
        <f t="shared" si="42"/>
        <v>0</v>
      </c>
      <c r="AN126" s="549">
        <f t="shared" si="43"/>
        <v>0</v>
      </c>
      <c r="AO126" s="549">
        <f t="shared" si="44"/>
        <v>0</v>
      </c>
      <c r="AP126" s="549">
        <f t="shared" si="45"/>
        <v>0</v>
      </c>
      <c r="AQ126" s="283">
        <f t="shared" si="57"/>
        <v>0</v>
      </c>
      <c r="AR126" s="281">
        <f t="shared" si="47"/>
        <v>0</v>
      </c>
      <c r="AT126" s="446"/>
      <c r="AU126" s="284"/>
      <c r="AV126" s="447" t="str">
        <f t="shared" si="48"/>
        <v>CA</v>
      </c>
      <c r="AW126" s="447" t="str">
        <f t="shared" si="49"/>
        <v>CL</v>
      </c>
      <c r="AX126" s="447" t="str">
        <f t="shared" si="50"/>
        <v>AIC</v>
      </c>
      <c r="AY126" s="447" t="str">
        <f t="shared" si="51"/>
        <v>ERB</v>
      </c>
      <c r="AZ126" s="447" t="str">
        <f t="shared" si="52"/>
        <v>GRB</v>
      </c>
      <c r="BA126" s="447" t="str">
        <f t="shared" si="53"/>
        <v>Non-Op</v>
      </c>
      <c r="BC126" s="445" t="s">
        <v>2119</v>
      </c>
      <c r="BD126" s="552">
        <f t="shared" si="54"/>
        <v>0</v>
      </c>
      <c r="BF126" s="435"/>
      <c r="BG126" s="435"/>
      <c r="BH126" s="435"/>
      <c r="BI126" s="435"/>
      <c r="BJ126" s="435"/>
      <c r="BK126" s="435"/>
      <c r="BL126" s="435"/>
      <c r="BN126" s="562"/>
    </row>
    <row r="127" spans="1:66" s="28" customFormat="1" ht="12" customHeight="1">
      <c r="A127" s="287">
        <v>13101183</v>
      </c>
      <c r="B127" s="288" t="str">
        <f t="shared" si="32"/>
        <v>13101183</v>
      </c>
      <c r="C127" s="444" t="s">
        <v>1258</v>
      </c>
      <c r="D127" s="445" t="s">
        <v>2091</v>
      </c>
      <c r="E127" s="445"/>
      <c r="F127" s="444"/>
      <c r="G127" s="445"/>
      <c r="H127" s="547">
        <v>2840169.59</v>
      </c>
      <c r="I127" s="547">
        <v>2726063.41</v>
      </c>
      <c r="J127" s="547">
        <v>-695.82</v>
      </c>
      <c r="K127" s="547">
        <v>-608.76</v>
      </c>
      <c r="L127" s="547">
        <v>-608.76</v>
      </c>
      <c r="M127" s="547">
        <v>0</v>
      </c>
      <c r="N127" s="547">
        <v>0</v>
      </c>
      <c r="O127" s="547">
        <v>0</v>
      </c>
      <c r="P127" s="547">
        <v>0</v>
      </c>
      <c r="Q127" s="547">
        <v>0</v>
      </c>
      <c r="R127" s="547">
        <v>0</v>
      </c>
      <c r="S127" s="547">
        <v>0</v>
      </c>
      <c r="T127" s="547">
        <v>0</v>
      </c>
      <c r="U127" s="547"/>
      <c r="V127" s="547">
        <f t="shared" si="33"/>
        <v>345352.9054166667</v>
      </c>
      <c r="W127" s="285"/>
      <c r="X127" s="286"/>
      <c r="Y127" s="548">
        <f t="shared" si="58"/>
        <v>0</v>
      </c>
      <c r="Z127" s="549">
        <f t="shared" si="58"/>
        <v>0</v>
      </c>
      <c r="AA127" s="549">
        <f t="shared" si="58"/>
        <v>0</v>
      </c>
      <c r="AB127" s="282">
        <f t="shared" si="34"/>
        <v>0</v>
      </c>
      <c r="AC127" s="281">
        <f t="shared" si="35"/>
        <v>0</v>
      </c>
      <c r="AD127" s="549">
        <f t="shared" si="36"/>
        <v>0</v>
      </c>
      <c r="AE127" s="553">
        <f t="shared" si="37"/>
        <v>0</v>
      </c>
      <c r="AF127" s="282">
        <f t="shared" si="38"/>
        <v>0</v>
      </c>
      <c r="AG127" s="283">
        <f t="shared" si="39"/>
        <v>0</v>
      </c>
      <c r="AH127" s="281">
        <f t="shared" si="40"/>
        <v>0</v>
      </c>
      <c r="AI127" s="551">
        <f t="shared" si="59"/>
        <v>345352.9054166667</v>
      </c>
      <c r="AJ127" s="549">
        <f t="shared" si="59"/>
        <v>0</v>
      </c>
      <c r="AK127" s="549">
        <f t="shared" si="59"/>
        <v>0</v>
      </c>
      <c r="AL127" s="282">
        <f t="shared" si="41"/>
        <v>0</v>
      </c>
      <c r="AM127" s="281">
        <f t="shared" si="42"/>
        <v>0</v>
      </c>
      <c r="AN127" s="549">
        <f t="shared" si="43"/>
        <v>0</v>
      </c>
      <c r="AO127" s="549">
        <f t="shared" si="44"/>
        <v>0</v>
      </c>
      <c r="AP127" s="549">
        <f t="shared" si="45"/>
        <v>0</v>
      </c>
      <c r="AQ127" s="283">
        <f t="shared" si="57"/>
        <v>0</v>
      </c>
      <c r="AR127" s="281">
        <f t="shared" si="47"/>
        <v>0</v>
      </c>
      <c r="AT127" s="446"/>
      <c r="AU127" s="284"/>
      <c r="AV127" s="447" t="str">
        <f t="shared" si="48"/>
        <v>CA</v>
      </c>
      <c r="AW127" s="447" t="str">
        <f t="shared" si="49"/>
        <v>CL</v>
      </c>
      <c r="AX127" s="447" t="str">
        <f t="shared" si="50"/>
        <v>AIC</v>
      </c>
      <c r="AY127" s="447" t="str">
        <f t="shared" si="51"/>
        <v>ERB</v>
      </c>
      <c r="AZ127" s="447" t="str">
        <f t="shared" si="52"/>
        <v>GRB</v>
      </c>
      <c r="BA127" s="447" t="str">
        <f t="shared" si="53"/>
        <v>Non-Op</v>
      </c>
      <c r="BC127" s="445" t="s">
        <v>2119</v>
      </c>
      <c r="BD127" s="552">
        <f t="shared" si="54"/>
        <v>0</v>
      </c>
      <c r="BF127" s="435"/>
      <c r="BG127" s="435"/>
      <c r="BH127" s="435"/>
      <c r="BI127" s="435"/>
      <c r="BJ127" s="435"/>
      <c r="BK127" s="435"/>
      <c r="BL127" s="435"/>
      <c r="BN127" s="562"/>
    </row>
    <row r="128" spans="1:66" s="28" customFormat="1" ht="12" customHeight="1">
      <c r="A128" s="287">
        <v>13101193</v>
      </c>
      <c r="B128" s="288" t="str">
        <f t="shared" si="32"/>
        <v>13101193</v>
      </c>
      <c r="C128" s="444" t="s">
        <v>1259</v>
      </c>
      <c r="D128" s="445" t="s">
        <v>2091</v>
      </c>
      <c r="E128" s="445"/>
      <c r="F128" s="444"/>
      <c r="G128" s="445"/>
      <c r="H128" s="547">
        <v>0</v>
      </c>
      <c r="I128" s="547">
        <v>0</v>
      </c>
      <c r="J128" s="547">
        <v>0</v>
      </c>
      <c r="K128" s="547">
        <v>0</v>
      </c>
      <c r="L128" s="547">
        <v>0</v>
      </c>
      <c r="M128" s="547">
        <v>0</v>
      </c>
      <c r="N128" s="547">
        <v>1</v>
      </c>
      <c r="O128" s="547">
        <v>0</v>
      </c>
      <c r="P128" s="547">
        <v>0</v>
      </c>
      <c r="Q128" s="547">
        <v>0</v>
      </c>
      <c r="R128" s="547">
        <v>0</v>
      </c>
      <c r="S128" s="547">
        <v>0</v>
      </c>
      <c r="T128" s="547">
        <v>-8983.7099999999991</v>
      </c>
      <c r="U128" s="547"/>
      <c r="V128" s="547">
        <f t="shared" si="33"/>
        <v>-374.23791666666665</v>
      </c>
      <c r="W128" s="285"/>
      <c r="X128" s="286"/>
      <c r="Y128" s="548">
        <f t="shared" si="58"/>
        <v>-8983.7099999999991</v>
      </c>
      <c r="Z128" s="549">
        <f t="shared" si="58"/>
        <v>0</v>
      </c>
      <c r="AA128" s="549">
        <f t="shared" si="58"/>
        <v>0</v>
      </c>
      <c r="AB128" s="282">
        <f t="shared" si="34"/>
        <v>0</v>
      </c>
      <c r="AC128" s="281">
        <f t="shared" si="35"/>
        <v>0</v>
      </c>
      <c r="AD128" s="549">
        <f t="shared" si="36"/>
        <v>0</v>
      </c>
      <c r="AE128" s="553">
        <f t="shared" si="37"/>
        <v>0</v>
      </c>
      <c r="AF128" s="282">
        <f t="shared" si="38"/>
        <v>0</v>
      </c>
      <c r="AG128" s="283">
        <f t="shared" si="39"/>
        <v>0</v>
      </c>
      <c r="AH128" s="281">
        <f t="shared" si="40"/>
        <v>0</v>
      </c>
      <c r="AI128" s="551">
        <f t="shared" si="59"/>
        <v>-374.23791666666665</v>
      </c>
      <c r="AJ128" s="549">
        <f t="shared" si="59"/>
        <v>0</v>
      </c>
      <c r="AK128" s="549">
        <f t="shared" si="59"/>
        <v>0</v>
      </c>
      <c r="AL128" s="282">
        <f t="shared" si="41"/>
        <v>0</v>
      </c>
      <c r="AM128" s="281">
        <f t="shared" si="42"/>
        <v>0</v>
      </c>
      <c r="AN128" s="549">
        <f t="shared" si="43"/>
        <v>0</v>
      </c>
      <c r="AO128" s="549">
        <f t="shared" si="44"/>
        <v>0</v>
      </c>
      <c r="AP128" s="549">
        <f t="shared" si="45"/>
        <v>0</v>
      </c>
      <c r="AQ128" s="283">
        <f t="shared" si="57"/>
        <v>0</v>
      </c>
      <c r="AR128" s="281">
        <f t="shared" si="47"/>
        <v>0</v>
      </c>
      <c r="AT128" s="446"/>
      <c r="AU128" s="284"/>
      <c r="AV128" s="447" t="str">
        <f t="shared" si="48"/>
        <v>CA</v>
      </c>
      <c r="AW128" s="447" t="str">
        <f t="shared" si="49"/>
        <v>CL</v>
      </c>
      <c r="AX128" s="447" t="str">
        <f t="shared" si="50"/>
        <v>AIC</v>
      </c>
      <c r="AY128" s="447" t="str">
        <f t="shared" si="51"/>
        <v>ERB</v>
      </c>
      <c r="AZ128" s="447" t="str">
        <f t="shared" si="52"/>
        <v>GRB</v>
      </c>
      <c r="BA128" s="447" t="str">
        <f t="shared" si="53"/>
        <v>Non-Op</v>
      </c>
      <c r="BC128" s="445" t="s">
        <v>2119</v>
      </c>
      <c r="BD128" s="552">
        <f t="shared" si="54"/>
        <v>-8983.7099999999991</v>
      </c>
      <c r="BF128" s="435"/>
      <c r="BG128" s="435"/>
      <c r="BH128" s="435"/>
      <c r="BI128" s="435"/>
      <c r="BJ128" s="435"/>
      <c r="BK128" s="435"/>
      <c r="BL128" s="435"/>
      <c r="BN128" s="562"/>
    </row>
    <row r="129" spans="1:66" s="28" customFormat="1" ht="12" customHeight="1">
      <c r="A129" s="310">
        <v>13101213</v>
      </c>
      <c r="B129" s="310" t="str">
        <f t="shared" si="32"/>
        <v>13101213</v>
      </c>
      <c r="C129" s="28" t="s">
        <v>2563</v>
      </c>
      <c r="D129" s="445" t="s">
        <v>2091</v>
      </c>
      <c r="E129" s="445"/>
      <c r="F129" s="311">
        <v>43132</v>
      </c>
      <c r="G129" s="445"/>
      <c r="H129" s="547">
        <v>0</v>
      </c>
      <c r="I129" s="547">
        <v>0</v>
      </c>
      <c r="J129" s="547">
        <v>0</v>
      </c>
      <c r="K129" s="547">
        <v>0</v>
      </c>
      <c r="L129" s="547">
        <v>0</v>
      </c>
      <c r="M129" s="547">
        <v>0</v>
      </c>
      <c r="N129" s="547">
        <v>0</v>
      </c>
      <c r="O129" s="547">
        <v>0</v>
      </c>
      <c r="P129" s="547">
        <v>0</v>
      </c>
      <c r="Q129" s="547">
        <v>0</v>
      </c>
      <c r="R129" s="547">
        <v>0</v>
      </c>
      <c r="S129" s="547">
        <v>0</v>
      </c>
      <c r="T129" s="547">
        <v>0</v>
      </c>
      <c r="U129" s="547"/>
      <c r="V129" s="547">
        <f t="shared" si="33"/>
        <v>0</v>
      </c>
      <c r="W129" s="285"/>
      <c r="X129" s="286"/>
      <c r="Y129" s="548">
        <f t="shared" ref="Y129:AA148" si="60">IF($D129=Y$5,$T129,0)</f>
        <v>0</v>
      </c>
      <c r="Z129" s="549">
        <f t="shared" si="60"/>
        <v>0</v>
      </c>
      <c r="AA129" s="549">
        <f t="shared" si="60"/>
        <v>0</v>
      </c>
      <c r="AB129" s="282">
        <f t="shared" si="34"/>
        <v>0</v>
      </c>
      <c r="AC129" s="281">
        <f t="shared" si="35"/>
        <v>0</v>
      </c>
      <c r="AD129" s="549">
        <f t="shared" si="36"/>
        <v>0</v>
      </c>
      <c r="AE129" s="553">
        <f t="shared" si="37"/>
        <v>0</v>
      </c>
      <c r="AF129" s="282">
        <f t="shared" si="38"/>
        <v>0</v>
      </c>
      <c r="AG129" s="283">
        <f t="shared" si="39"/>
        <v>0</v>
      </c>
      <c r="AH129" s="281">
        <f t="shared" si="40"/>
        <v>0</v>
      </c>
      <c r="AI129" s="551">
        <f t="shared" ref="AI129:AK148" si="61">IF($D129=AI$5,$V129,0)</f>
        <v>0</v>
      </c>
      <c r="AJ129" s="549">
        <f t="shared" si="61"/>
        <v>0</v>
      </c>
      <c r="AK129" s="549">
        <f t="shared" si="61"/>
        <v>0</v>
      </c>
      <c r="AL129" s="282">
        <f t="shared" si="41"/>
        <v>0</v>
      </c>
      <c r="AM129" s="281">
        <f t="shared" si="42"/>
        <v>0</v>
      </c>
      <c r="AN129" s="549">
        <f t="shared" si="43"/>
        <v>0</v>
      </c>
      <c r="AO129" s="549">
        <f t="shared" si="44"/>
        <v>0</v>
      </c>
      <c r="AP129" s="549">
        <f t="shared" si="45"/>
        <v>0</v>
      </c>
      <c r="AQ129" s="283">
        <f t="shared" si="57"/>
        <v>0</v>
      </c>
      <c r="AR129" s="281">
        <f t="shared" si="47"/>
        <v>0</v>
      </c>
      <c r="AT129" s="446"/>
      <c r="AU129" s="284"/>
      <c r="AV129" s="447" t="str">
        <f t="shared" si="48"/>
        <v>CA</v>
      </c>
      <c r="AW129" s="447" t="str">
        <f t="shared" si="49"/>
        <v>CL</v>
      </c>
      <c r="AX129" s="447" t="str">
        <f t="shared" si="50"/>
        <v>AIC</v>
      </c>
      <c r="AY129" s="447" t="str">
        <f t="shared" si="51"/>
        <v>ERB</v>
      </c>
      <c r="AZ129" s="447" t="str">
        <f t="shared" si="52"/>
        <v>GRB</v>
      </c>
      <c r="BA129" s="447" t="str">
        <f t="shared" si="53"/>
        <v>Non-Op</v>
      </c>
      <c r="BC129" s="445" t="s">
        <v>2119</v>
      </c>
      <c r="BD129" s="552">
        <f t="shared" si="54"/>
        <v>0</v>
      </c>
      <c r="BF129" s="448"/>
      <c r="BG129" s="448"/>
      <c r="BH129" s="448"/>
      <c r="BI129" s="448"/>
      <c r="BJ129" s="448"/>
      <c r="BK129" s="448"/>
      <c r="BL129" s="448"/>
      <c r="BN129" s="562"/>
    </row>
    <row r="130" spans="1:66" s="28" customFormat="1" ht="12" customHeight="1">
      <c r="A130" s="309">
        <v>13101233</v>
      </c>
      <c r="B130" s="310" t="str">
        <f t="shared" si="32"/>
        <v>13101233</v>
      </c>
      <c r="C130" s="28" t="s">
        <v>1260</v>
      </c>
      <c r="D130" s="445" t="s">
        <v>2091</v>
      </c>
      <c r="E130" s="445"/>
      <c r="F130" s="311">
        <v>43405</v>
      </c>
      <c r="G130" s="445"/>
      <c r="H130" s="547">
        <v>242994.03</v>
      </c>
      <c r="I130" s="547">
        <v>407313.3</v>
      </c>
      <c r="J130" s="547">
        <v>300166.34000000003</v>
      </c>
      <c r="K130" s="547">
        <v>81151.08</v>
      </c>
      <c r="L130" s="547">
        <v>239840.94</v>
      </c>
      <c r="M130" s="547">
        <v>1219254.26</v>
      </c>
      <c r="N130" s="547">
        <v>2153192.0699999998</v>
      </c>
      <c r="O130" s="547">
        <v>5906192.46</v>
      </c>
      <c r="P130" s="547">
        <v>1865415.81</v>
      </c>
      <c r="Q130" s="547">
        <v>1086046.3500000001</v>
      </c>
      <c r="R130" s="547">
        <v>1313481.29</v>
      </c>
      <c r="S130" s="547">
        <v>1388231.02</v>
      </c>
      <c r="T130" s="547">
        <v>1412232.67</v>
      </c>
      <c r="U130" s="547"/>
      <c r="V130" s="547">
        <f t="shared" si="33"/>
        <v>1398991.5225</v>
      </c>
      <c r="W130" s="285"/>
      <c r="X130" s="286"/>
      <c r="Y130" s="548">
        <f t="shared" si="60"/>
        <v>1412232.67</v>
      </c>
      <c r="Z130" s="549">
        <f t="shared" si="60"/>
        <v>0</v>
      </c>
      <c r="AA130" s="549">
        <f t="shared" si="60"/>
        <v>0</v>
      </c>
      <c r="AB130" s="282">
        <f t="shared" si="34"/>
        <v>0</v>
      </c>
      <c r="AC130" s="281">
        <f t="shared" si="35"/>
        <v>0</v>
      </c>
      <c r="AD130" s="549">
        <f t="shared" si="36"/>
        <v>0</v>
      </c>
      <c r="AE130" s="553">
        <f t="shared" si="37"/>
        <v>0</v>
      </c>
      <c r="AF130" s="282">
        <f t="shared" si="38"/>
        <v>0</v>
      </c>
      <c r="AG130" s="283">
        <f t="shared" si="39"/>
        <v>0</v>
      </c>
      <c r="AH130" s="281">
        <f t="shared" si="40"/>
        <v>0</v>
      </c>
      <c r="AI130" s="551">
        <f t="shared" si="61"/>
        <v>1398991.5225</v>
      </c>
      <c r="AJ130" s="549">
        <f t="shared" si="61"/>
        <v>0</v>
      </c>
      <c r="AK130" s="549">
        <f t="shared" si="61"/>
        <v>0</v>
      </c>
      <c r="AL130" s="282">
        <f t="shared" si="41"/>
        <v>0</v>
      </c>
      <c r="AM130" s="281">
        <f t="shared" si="42"/>
        <v>0</v>
      </c>
      <c r="AN130" s="549">
        <f t="shared" si="43"/>
        <v>0</v>
      </c>
      <c r="AO130" s="549">
        <f t="shared" si="44"/>
        <v>0</v>
      </c>
      <c r="AP130" s="549">
        <f t="shared" si="45"/>
        <v>0</v>
      </c>
      <c r="AQ130" s="283">
        <f t="shared" si="57"/>
        <v>0</v>
      </c>
      <c r="AR130" s="281">
        <f t="shared" si="47"/>
        <v>0</v>
      </c>
      <c r="AT130" s="446"/>
      <c r="AU130" s="284"/>
      <c r="AV130" s="447" t="str">
        <f t="shared" si="48"/>
        <v>CA</v>
      </c>
      <c r="AW130" s="447" t="str">
        <f t="shared" si="49"/>
        <v>CL</v>
      </c>
      <c r="AX130" s="447" t="str">
        <f t="shared" si="50"/>
        <v>AIC</v>
      </c>
      <c r="AY130" s="447" t="str">
        <f t="shared" si="51"/>
        <v>ERB</v>
      </c>
      <c r="AZ130" s="447" t="str">
        <f t="shared" si="52"/>
        <v>GRB</v>
      </c>
      <c r="BA130" s="447" t="str">
        <f t="shared" si="53"/>
        <v>Non-Op</v>
      </c>
      <c r="BC130" s="445" t="s">
        <v>2119</v>
      </c>
      <c r="BD130" s="552">
        <f t="shared" si="54"/>
        <v>1412232.67</v>
      </c>
      <c r="BF130" s="448"/>
      <c r="BG130" s="448"/>
      <c r="BH130" s="448"/>
      <c r="BI130" s="448"/>
      <c r="BJ130" s="448"/>
      <c r="BK130" s="448"/>
      <c r="BL130" s="448"/>
      <c r="BN130" s="562"/>
    </row>
    <row r="131" spans="1:66" s="28" customFormat="1" ht="12" customHeight="1">
      <c r="A131" s="287">
        <v>13101253</v>
      </c>
      <c r="B131" s="288" t="str">
        <f t="shared" si="32"/>
        <v>13101253</v>
      </c>
      <c r="C131" s="444" t="s">
        <v>1261</v>
      </c>
      <c r="D131" s="445" t="s">
        <v>2091</v>
      </c>
      <c r="E131" s="445"/>
      <c r="F131" s="444"/>
      <c r="G131" s="445"/>
      <c r="H131" s="547">
        <v>987513.13</v>
      </c>
      <c r="I131" s="547">
        <v>3111404.18</v>
      </c>
      <c r="J131" s="547">
        <v>3075067.49</v>
      </c>
      <c r="K131" s="547">
        <v>754522.05</v>
      </c>
      <c r="L131" s="547">
        <v>1009287.61</v>
      </c>
      <c r="M131" s="547">
        <v>649109.88</v>
      </c>
      <c r="N131" s="547">
        <v>468654.27</v>
      </c>
      <c r="O131" s="547">
        <v>465984.86</v>
      </c>
      <c r="P131" s="547">
        <v>629509.94999999995</v>
      </c>
      <c r="Q131" s="547">
        <v>448637.84</v>
      </c>
      <c r="R131" s="547">
        <v>1122025.3</v>
      </c>
      <c r="S131" s="547">
        <v>837611.69</v>
      </c>
      <c r="T131" s="547">
        <v>14015.95</v>
      </c>
      <c r="U131" s="547"/>
      <c r="V131" s="547">
        <f t="shared" si="33"/>
        <v>1089381.6383333332</v>
      </c>
      <c r="W131" s="285"/>
      <c r="X131" s="286"/>
      <c r="Y131" s="548">
        <f t="shared" si="60"/>
        <v>14015.95</v>
      </c>
      <c r="Z131" s="549">
        <f t="shared" si="60"/>
        <v>0</v>
      </c>
      <c r="AA131" s="549">
        <f t="shared" si="60"/>
        <v>0</v>
      </c>
      <c r="AB131" s="282">
        <f t="shared" si="34"/>
        <v>0</v>
      </c>
      <c r="AC131" s="281">
        <f t="shared" si="35"/>
        <v>0</v>
      </c>
      <c r="AD131" s="549">
        <f t="shared" si="36"/>
        <v>0</v>
      </c>
      <c r="AE131" s="553">
        <f t="shared" si="37"/>
        <v>0</v>
      </c>
      <c r="AF131" s="282">
        <f t="shared" si="38"/>
        <v>0</v>
      </c>
      <c r="AG131" s="283">
        <f t="shared" si="39"/>
        <v>0</v>
      </c>
      <c r="AH131" s="281">
        <f t="shared" si="40"/>
        <v>0</v>
      </c>
      <c r="AI131" s="551">
        <f t="shared" si="61"/>
        <v>1089381.6383333332</v>
      </c>
      <c r="AJ131" s="549">
        <f t="shared" si="61"/>
        <v>0</v>
      </c>
      <c r="AK131" s="549">
        <f t="shared" si="61"/>
        <v>0</v>
      </c>
      <c r="AL131" s="282">
        <f t="shared" si="41"/>
        <v>0</v>
      </c>
      <c r="AM131" s="281">
        <f t="shared" si="42"/>
        <v>0</v>
      </c>
      <c r="AN131" s="549">
        <f t="shared" si="43"/>
        <v>0</v>
      </c>
      <c r="AO131" s="549">
        <f t="shared" si="44"/>
        <v>0</v>
      </c>
      <c r="AP131" s="549">
        <f t="shared" si="45"/>
        <v>0</v>
      </c>
      <c r="AQ131" s="283">
        <f t="shared" si="57"/>
        <v>0</v>
      </c>
      <c r="AR131" s="281">
        <f t="shared" si="47"/>
        <v>0</v>
      </c>
      <c r="AT131" s="446"/>
      <c r="AU131" s="284"/>
      <c r="AV131" s="447" t="str">
        <f t="shared" si="48"/>
        <v>CA</v>
      </c>
      <c r="AW131" s="447" t="str">
        <f t="shared" si="49"/>
        <v>CL</v>
      </c>
      <c r="AX131" s="447" t="str">
        <f t="shared" si="50"/>
        <v>AIC</v>
      </c>
      <c r="AY131" s="447" t="str">
        <f t="shared" si="51"/>
        <v>ERB</v>
      </c>
      <c r="AZ131" s="447" t="str">
        <f t="shared" si="52"/>
        <v>GRB</v>
      </c>
      <c r="BA131" s="447" t="str">
        <f t="shared" si="53"/>
        <v>Non-Op</v>
      </c>
      <c r="BC131" s="445" t="s">
        <v>2119</v>
      </c>
      <c r="BD131" s="552">
        <f t="shared" si="54"/>
        <v>14015.95</v>
      </c>
      <c r="BF131" s="435"/>
      <c r="BG131" s="435"/>
      <c r="BH131" s="435"/>
      <c r="BI131" s="435"/>
      <c r="BJ131" s="435"/>
      <c r="BK131" s="435"/>
      <c r="BL131" s="435"/>
      <c r="BN131" s="562"/>
    </row>
    <row r="132" spans="1:66" s="28" customFormat="1" ht="12" customHeight="1">
      <c r="A132" s="312">
        <v>13101273</v>
      </c>
      <c r="B132" s="312" t="str">
        <f t="shared" si="32"/>
        <v>13101273</v>
      </c>
      <c r="C132" s="472" t="s">
        <v>2121</v>
      </c>
      <c r="D132" s="451" t="s">
        <v>2091</v>
      </c>
      <c r="E132" s="451"/>
      <c r="F132" s="304">
        <v>44136</v>
      </c>
      <c r="G132" s="451"/>
      <c r="H132" s="556">
        <v>5541403.5899999999</v>
      </c>
      <c r="I132" s="556">
        <v>572507.84</v>
      </c>
      <c r="J132" s="556">
        <v>8093654.29</v>
      </c>
      <c r="K132" s="556">
        <v>842542.45</v>
      </c>
      <c r="L132" s="556">
        <v>628198.24</v>
      </c>
      <c r="M132" s="556">
        <v>1195847.55</v>
      </c>
      <c r="N132" s="556">
        <v>3212486.9</v>
      </c>
      <c r="O132" s="556">
        <v>13201967.560000001</v>
      </c>
      <c r="P132" s="556">
        <v>463075.18</v>
      </c>
      <c r="Q132" s="556">
        <v>3704136.4</v>
      </c>
      <c r="R132" s="556">
        <v>4182066.03</v>
      </c>
      <c r="S132" s="556">
        <v>13715583.48</v>
      </c>
      <c r="T132" s="591">
        <v>34879315.950000003</v>
      </c>
      <c r="U132" s="556"/>
      <c r="V132" s="556">
        <f t="shared" si="33"/>
        <v>5835202.1408333331</v>
      </c>
      <c r="W132" s="292"/>
      <c r="X132" s="293"/>
      <c r="Y132" s="548">
        <f t="shared" si="60"/>
        <v>34879315.950000003</v>
      </c>
      <c r="Z132" s="549">
        <f t="shared" si="60"/>
        <v>0</v>
      </c>
      <c r="AA132" s="549">
        <f t="shared" si="60"/>
        <v>0</v>
      </c>
      <c r="AB132" s="282">
        <f t="shared" si="34"/>
        <v>0</v>
      </c>
      <c r="AC132" s="281">
        <f t="shared" si="35"/>
        <v>0</v>
      </c>
      <c r="AD132" s="549">
        <f t="shared" si="36"/>
        <v>0</v>
      </c>
      <c r="AE132" s="553">
        <f t="shared" si="37"/>
        <v>0</v>
      </c>
      <c r="AF132" s="282">
        <f t="shared" si="38"/>
        <v>0</v>
      </c>
      <c r="AG132" s="283">
        <f t="shared" si="39"/>
        <v>0</v>
      </c>
      <c r="AH132" s="281">
        <f t="shared" si="40"/>
        <v>0</v>
      </c>
      <c r="AI132" s="551">
        <f t="shared" si="61"/>
        <v>5835202.1408333331</v>
      </c>
      <c r="AJ132" s="549">
        <f t="shared" si="61"/>
        <v>0</v>
      </c>
      <c r="AK132" s="549">
        <f t="shared" si="61"/>
        <v>0</v>
      </c>
      <c r="AL132" s="282">
        <f t="shared" si="41"/>
        <v>0</v>
      </c>
      <c r="AM132" s="281">
        <f t="shared" si="42"/>
        <v>0</v>
      </c>
      <c r="AN132" s="549">
        <f t="shared" si="43"/>
        <v>0</v>
      </c>
      <c r="AO132" s="549">
        <f t="shared" si="44"/>
        <v>0</v>
      </c>
      <c r="AP132" s="549">
        <f t="shared" si="45"/>
        <v>0</v>
      </c>
      <c r="AQ132" s="283">
        <f t="shared" si="57"/>
        <v>0</v>
      </c>
      <c r="AR132" s="281">
        <f t="shared" si="47"/>
        <v>0</v>
      </c>
      <c r="AT132" s="446"/>
      <c r="AU132" s="284"/>
      <c r="AV132" s="447" t="str">
        <f t="shared" si="48"/>
        <v>CA</v>
      </c>
      <c r="AW132" s="447" t="str">
        <f t="shared" si="49"/>
        <v>CL</v>
      </c>
      <c r="AX132" s="447" t="str">
        <f t="shared" si="50"/>
        <v>AIC</v>
      </c>
      <c r="AY132" s="447" t="str">
        <f t="shared" si="51"/>
        <v>ERB</v>
      </c>
      <c r="AZ132" s="447" t="str">
        <f t="shared" si="52"/>
        <v>GRB</v>
      </c>
      <c r="BA132" s="447" t="str">
        <f t="shared" si="53"/>
        <v>Non-Op</v>
      </c>
      <c r="BC132" s="445" t="s">
        <v>2119</v>
      </c>
      <c r="BD132" s="552">
        <f t="shared" si="54"/>
        <v>34879315.950000003</v>
      </c>
      <c r="BF132" s="435"/>
      <c r="BG132" s="435"/>
      <c r="BH132" s="435"/>
      <c r="BI132" s="435"/>
      <c r="BJ132" s="435"/>
      <c r="BK132" s="435"/>
      <c r="BL132" s="435"/>
      <c r="BN132" s="562"/>
    </row>
    <row r="133" spans="1:66" s="28" customFormat="1" ht="12" customHeight="1">
      <c r="A133" s="287">
        <v>13109003</v>
      </c>
      <c r="B133" s="288" t="str">
        <f t="shared" si="32"/>
        <v>13109003</v>
      </c>
      <c r="C133" s="444" t="s">
        <v>1262</v>
      </c>
      <c r="D133" s="445" t="s">
        <v>2091</v>
      </c>
      <c r="E133" s="445"/>
      <c r="F133" s="444"/>
      <c r="G133" s="445"/>
      <c r="H133" s="547">
        <v>6470.3</v>
      </c>
      <c r="I133" s="547">
        <v>6711.52</v>
      </c>
      <c r="J133" s="547">
        <v>6470.3</v>
      </c>
      <c r="K133" s="547">
        <v>6470.3</v>
      </c>
      <c r="L133" s="547">
        <v>6470.3</v>
      </c>
      <c r="M133" s="547">
        <v>6470.3</v>
      </c>
      <c r="N133" s="547">
        <v>6470.3</v>
      </c>
      <c r="O133" s="547">
        <v>6528.73</v>
      </c>
      <c r="P133" s="547">
        <v>6528.73</v>
      </c>
      <c r="Q133" s="547">
        <v>54526.73</v>
      </c>
      <c r="R133" s="547">
        <v>54526.73</v>
      </c>
      <c r="S133" s="547">
        <v>54526.73</v>
      </c>
      <c r="T133" s="547">
        <v>6597.23</v>
      </c>
      <c r="U133" s="547"/>
      <c r="V133" s="547">
        <f t="shared" si="33"/>
        <v>18519.536250000001</v>
      </c>
      <c r="W133" s="285"/>
      <c r="X133" s="286"/>
      <c r="Y133" s="548">
        <f t="shared" si="60"/>
        <v>6597.23</v>
      </c>
      <c r="Z133" s="549">
        <f t="shared" si="60"/>
        <v>0</v>
      </c>
      <c r="AA133" s="549">
        <f t="shared" si="60"/>
        <v>0</v>
      </c>
      <c r="AB133" s="282">
        <f t="shared" si="34"/>
        <v>0</v>
      </c>
      <c r="AC133" s="281">
        <f t="shared" si="35"/>
        <v>0</v>
      </c>
      <c r="AD133" s="549">
        <f t="shared" si="36"/>
        <v>0</v>
      </c>
      <c r="AE133" s="553">
        <f t="shared" si="37"/>
        <v>0</v>
      </c>
      <c r="AF133" s="282">
        <f t="shared" si="38"/>
        <v>0</v>
      </c>
      <c r="AG133" s="283">
        <f t="shared" si="39"/>
        <v>0</v>
      </c>
      <c r="AH133" s="281">
        <f t="shared" si="40"/>
        <v>0</v>
      </c>
      <c r="AI133" s="551">
        <f t="shared" si="61"/>
        <v>18519.536250000001</v>
      </c>
      <c r="AJ133" s="549">
        <f t="shared" si="61"/>
        <v>0</v>
      </c>
      <c r="AK133" s="549">
        <f t="shared" si="61"/>
        <v>0</v>
      </c>
      <c r="AL133" s="282">
        <f t="shared" si="41"/>
        <v>0</v>
      </c>
      <c r="AM133" s="281">
        <f t="shared" si="42"/>
        <v>0</v>
      </c>
      <c r="AN133" s="549">
        <f t="shared" si="43"/>
        <v>0</v>
      </c>
      <c r="AO133" s="549">
        <f t="shared" si="44"/>
        <v>0</v>
      </c>
      <c r="AP133" s="549">
        <f t="shared" si="45"/>
        <v>0</v>
      </c>
      <c r="AQ133" s="283">
        <f t="shared" si="57"/>
        <v>0</v>
      </c>
      <c r="AR133" s="281">
        <f t="shared" si="47"/>
        <v>0</v>
      </c>
      <c r="AT133" s="446"/>
      <c r="AU133" s="284"/>
      <c r="AV133" s="447" t="str">
        <f t="shared" si="48"/>
        <v>CA</v>
      </c>
      <c r="AW133" s="447" t="str">
        <f t="shared" si="49"/>
        <v>CL</v>
      </c>
      <c r="AX133" s="447" t="str">
        <f t="shared" si="50"/>
        <v>AIC</v>
      </c>
      <c r="AY133" s="447" t="str">
        <f t="shared" si="51"/>
        <v>ERB</v>
      </c>
      <c r="AZ133" s="447" t="str">
        <f t="shared" si="52"/>
        <v>GRB</v>
      </c>
      <c r="BA133" s="447" t="str">
        <f t="shared" si="53"/>
        <v>Non-Op</v>
      </c>
      <c r="BC133" s="445" t="s">
        <v>2119</v>
      </c>
      <c r="BD133" s="552">
        <f t="shared" si="54"/>
        <v>6597.23</v>
      </c>
      <c r="BF133" s="435"/>
      <c r="BG133" s="435"/>
      <c r="BH133" s="435"/>
      <c r="BI133" s="435"/>
      <c r="BJ133" s="435"/>
      <c r="BK133" s="435"/>
      <c r="BL133" s="435"/>
      <c r="BN133" s="562"/>
    </row>
    <row r="134" spans="1:66" s="28" customFormat="1" ht="12" customHeight="1">
      <c r="A134" s="287">
        <v>13109013</v>
      </c>
      <c r="B134" s="288" t="str">
        <f t="shared" si="32"/>
        <v>13109013</v>
      </c>
      <c r="C134" s="444" t="s">
        <v>1263</v>
      </c>
      <c r="D134" s="445" t="s">
        <v>2091</v>
      </c>
      <c r="E134" s="445"/>
      <c r="F134" s="444"/>
      <c r="G134" s="445"/>
      <c r="H134" s="547">
        <v>3866</v>
      </c>
      <c r="I134" s="547">
        <v>3866</v>
      </c>
      <c r="J134" s="547">
        <v>3866</v>
      </c>
      <c r="K134" s="547">
        <v>3866</v>
      </c>
      <c r="L134" s="547">
        <v>3866</v>
      </c>
      <c r="M134" s="547">
        <v>3866</v>
      </c>
      <c r="N134" s="547">
        <v>3866</v>
      </c>
      <c r="O134" s="547">
        <v>3866</v>
      </c>
      <c r="P134" s="547">
        <v>3866</v>
      </c>
      <c r="Q134" s="547">
        <v>3866</v>
      </c>
      <c r="R134" s="547">
        <v>3866</v>
      </c>
      <c r="S134" s="547">
        <v>3866</v>
      </c>
      <c r="T134" s="547">
        <v>3866</v>
      </c>
      <c r="U134" s="547"/>
      <c r="V134" s="547">
        <f t="shared" si="33"/>
        <v>3866</v>
      </c>
      <c r="W134" s="285"/>
      <c r="X134" s="286"/>
      <c r="Y134" s="548">
        <f t="shared" si="60"/>
        <v>3866</v>
      </c>
      <c r="Z134" s="549">
        <f t="shared" si="60"/>
        <v>0</v>
      </c>
      <c r="AA134" s="549">
        <f t="shared" si="60"/>
        <v>0</v>
      </c>
      <c r="AB134" s="282">
        <f t="shared" si="34"/>
        <v>0</v>
      </c>
      <c r="AC134" s="281">
        <f t="shared" si="35"/>
        <v>0</v>
      </c>
      <c r="AD134" s="549">
        <f t="shared" si="36"/>
        <v>0</v>
      </c>
      <c r="AE134" s="553">
        <f t="shared" si="37"/>
        <v>0</v>
      </c>
      <c r="AF134" s="282">
        <f t="shared" si="38"/>
        <v>0</v>
      </c>
      <c r="AG134" s="283">
        <f t="shared" si="39"/>
        <v>0</v>
      </c>
      <c r="AH134" s="281">
        <f t="shared" si="40"/>
        <v>0</v>
      </c>
      <c r="AI134" s="551">
        <f t="shared" si="61"/>
        <v>3866</v>
      </c>
      <c r="AJ134" s="549">
        <f t="shared" si="61"/>
        <v>0</v>
      </c>
      <c r="AK134" s="549">
        <f t="shared" si="61"/>
        <v>0</v>
      </c>
      <c r="AL134" s="282">
        <f t="shared" si="41"/>
        <v>0</v>
      </c>
      <c r="AM134" s="281">
        <f t="shared" si="42"/>
        <v>0</v>
      </c>
      <c r="AN134" s="549">
        <f t="shared" si="43"/>
        <v>0</v>
      </c>
      <c r="AO134" s="549">
        <f t="shared" si="44"/>
        <v>0</v>
      </c>
      <c r="AP134" s="549">
        <f t="shared" si="45"/>
        <v>0</v>
      </c>
      <c r="AQ134" s="283">
        <f t="shared" si="57"/>
        <v>0</v>
      </c>
      <c r="AR134" s="281">
        <f t="shared" si="47"/>
        <v>0</v>
      </c>
      <c r="AT134" s="446"/>
      <c r="AU134" s="284"/>
      <c r="AV134" s="447" t="str">
        <f t="shared" si="48"/>
        <v>CA</v>
      </c>
      <c r="AW134" s="447" t="str">
        <f t="shared" si="49"/>
        <v>CL</v>
      </c>
      <c r="AX134" s="447" t="str">
        <f t="shared" si="50"/>
        <v>AIC</v>
      </c>
      <c r="AY134" s="447" t="str">
        <f t="shared" si="51"/>
        <v>ERB</v>
      </c>
      <c r="AZ134" s="447" t="str">
        <f t="shared" si="52"/>
        <v>GRB</v>
      </c>
      <c r="BA134" s="447" t="str">
        <f t="shared" si="53"/>
        <v>Non-Op</v>
      </c>
      <c r="BC134" s="445" t="s">
        <v>2119</v>
      </c>
      <c r="BD134" s="552">
        <f t="shared" si="54"/>
        <v>3866</v>
      </c>
      <c r="BF134" s="435"/>
      <c r="BG134" s="435"/>
      <c r="BH134" s="435"/>
      <c r="BI134" s="435"/>
      <c r="BJ134" s="435"/>
      <c r="BK134" s="435"/>
      <c r="BL134" s="435"/>
      <c r="BN134" s="562"/>
    </row>
    <row r="135" spans="1:66" s="28" customFormat="1" ht="12" customHeight="1">
      <c r="A135" s="310">
        <v>13109023</v>
      </c>
      <c r="B135" s="310" t="str">
        <f t="shared" si="32"/>
        <v>13109023</v>
      </c>
      <c r="C135" s="28" t="s">
        <v>1264</v>
      </c>
      <c r="D135" s="445" t="s">
        <v>2091</v>
      </c>
      <c r="E135" s="445"/>
      <c r="F135" s="311">
        <v>43101</v>
      </c>
      <c r="G135" s="445"/>
      <c r="H135" s="547">
        <v>-940.85</v>
      </c>
      <c r="I135" s="547">
        <v>-940.85</v>
      </c>
      <c r="J135" s="547">
        <v>-940.85</v>
      </c>
      <c r="K135" s="547">
        <v>-940.85</v>
      </c>
      <c r="L135" s="547">
        <v>-940.85</v>
      </c>
      <c r="M135" s="547">
        <v>-940.85</v>
      </c>
      <c r="N135" s="547">
        <v>-940.85</v>
      </c>
      <c r="O135" s="547">
        <v>-940.85</v>
      </c>
      <c r="P135" s="547">
        <v>-940.85</v>
      </c>
      <c r="Q135" s="547">
        <v>-940.85</v>
      </c>
      <c r="R135" s="547">
        <v>-940.85</v>
      </c>
      <c r="S135" s="547">
        <v>-940.85</v>
      </c>
      <c r="T135" s="547">
        <v>-940.85</v>
      </c>
      <c r="U135" s="547"/>
      <c r="V135" s="547">
        <f t="shared" si="33"/>
        <v>-940.85000000000025</v>
      </c>
      <c r="W135" s="285"/>
      <c r="X135" s="286"/>
      <c r="Y135" s="548">
        <f t="shared" si="60"/>
        <v>-940.85</v>
      </c>
      <c r="Z135" s="549">
        <f t="shared" si="60"/>
        <v>0</v>
      </c>
      <c r="AA135" s="549">
        <f t="shared" si="60"/>
        <v>0</v>
      </c>
      <c r="AB135" s="282">
        <f t="shared" si="34"/>
        <v>0</v>
      </c>
      <c r="AC135" s="281">
        <f t="shared" si="35"/>
        <v>0</v>
      </c>
      <c r="AD135" s="549">
        <f t="shared" si="36"/>
        <v>0</v>
      </c>
      <c r="AE135" s="553">
        <f t="shared" si="37"/>
        <v>0</v>
      </c>
      <c r="AF135" s="282">
        <f t="shared" si="38"/>
        <v>0</v>
      </c>
      <c r="AG135" s="283">
        <f t="shared" si="39"/>
        <v>0</v>
      </c>
      <c r="AH135" s="281">
        <f t="shared" si="40"/>
        <v>0</v>
      </c>
      <c r="AI135" s="551">
        <f t="shared" si="61"/>
        <v>-940.85000000000025</v>
      </c>
      <c r="AJ135" s="549">
        <f t="shared" si="61"/>
        <v>0</v>
      </c>
      <c r="AK135" s="549">
        <f t="shared" si="61"/>
        <v>0</v>
      </c>
      <c r="AL135" s="282">
        <f t="shared" si="41"/>
        <v>0</v>
      </c>
      <c r="AM135" s="281">
        <f t="shared" si="42"/>
        <v>0</v>
      </c>
      <c r="AN135" s="549">
        <f t="shared" si="43"/>
        <v>0</v>
      </c>
      <c r="AO135" s="549">
        <f t="shared" si="44"/>
        <v>0</v>
      </c>
      <c r="AP135" s="549">
        <f t="shared" si="45"/>
        <v>0</v>
      </c>
      <c r="AQ135" s="283"/>
      <c r="AR135" s="281">
        <f t="shared" si="47"/>
        <v>0</v>
      </c>
      <c r="AT135" s="446"/>
      <c r="AU135" s="284"/>
      <c r="AV135" s="447" t="str">
        <f t="shared" si="48"/>
        <v>CA</v>
      </c>
      <c r="AW135" s="447" t="str">
        <f t="shared" si="49"/>
        <v>CL</v>
      </c>
      <c r="AX135" s="447" t="str">
        <f t="shared" si="50"/>
        <v>AIC</v>
      </c>
      <c r="AY135" s="447" t="str">
        <f t="shared" si="51"/>
        <v>ERB</v>
      </c>
      <c r="AZ135" s="447" t="str">
        <f t="shared" si="52"/>
        <v>GRB</v>
      </c>
      <c r="BA135" s="447" t="str">
        <f t="shared" si="53"/>
        <v>Non-Op</v>
      </c>
      <c r="BC135" s="445" t="s">
        <v>2119</v>
      </c>
      <c r="BD135" s="552">
        <f t="shared" si="54"/>
        <v>-940.85</v>
      </c>
      <c r="BF135" s="448"/>
      <c r="BG135" s="448"/>
      <c r="BH135" s="448"/>
      <c r="BI135" s="448"/>
      <c r="BJ135" s="448"/>
      <c r="BK135" s="448"/>
      <c r="BL135" s="448"/>
      <c r="BN135" s="562"/>
    </row>
    <row r="136" spans="1:66" s="28" customFormat="1" ht="12" customHeight="1">
      <c r="A136" s="287">
        <v>13400021</v>
      </c>
      <c r="B136" s="288" t="str">
        <f t="shared" si="32"/>
        <v>13400021</v>
      </c>
      <c r="C136" s="444" t="s">
        <v>1265</v>
      </c>
      <c r="D136" s="445" t="s">
        <v>1163</v>
      </c>
      <c r="E136" s="445"/>
      <c r="F136" s="444"/>
      <c r="G136" s="445"/>
      <c r="H136" s="547">
        <v>251282.8</v>
      </c>
      <c r="I136" s="547">
        <v>251282.8</v>
      </c>
      <c r="J136" s="547">
        <v>251282.8</v>
      </c>
      <c r="K136" s="547">
        <v>301282.8</v>
      </c>
      <c r="L136" s="547">
        <v>301282.8</v>
      </c>
      <c r="M136" s="547">
        <v>301282.8</v>
      </c>
      <c r="N136" s="547">
        <v>337861.8</v>
      </c>
      <c r="O136" s="547">
        <v>437861.8</v>
      </c>
      <c r="P136" s="547">
        <v>401282.8</v>
      </c>
      <c r="Q136" s="547">
        <v>574227.88</v>
      </c>
      <c r="R136" s="547">
        <v>574227.88</v>
      </c>
      <c r="S136" s="547">
        <v>574227.88</v>
      </c>
      <c r="T136" s="547">
        <v>1230171.6299999999</v>
      </c>
      <c r="U136" s="547"/>
      <c r="V136" s="547">
        <f t="shared" si="33"/>
        <v>420569.27124999999</v>
      </c>
      <c r="W136" s="285" t="s">
        <v>1266</v>
      </c>
      <c r="X136" s="286"/>
      <c r="Y136" s="548">
        <f t="shared" si="60"/>
        <v>0</v>
      </c>
      <c r="Z136" s="549">
        <f t="shared" si="60"/>
        <v>0</v>
      </c>
      <c r="AA136" s="549">
        <f t="shared" si="60"/>
        <v>0</v>
      </c>
      <c r="AB136" s="282">
        <f t="shared" si="34"/>
        <v>1230171.6299999999</v>
      </c>
      <c r="AC136" s="281">
        <f t="shared" si="35"/>
        <v>0</v>
      </c>
      <c r="AD136" s="549">
        <f t="shared" si="36"/>
        <v>1230171.6299999999</v>
      </c>
      <c r="AE136" s="553">
        <f t="shared" si="37"/>
        <v>0</v>
      </c>
      <c r="AF136" s="282">
        <f t="shared" si="38"/>
        <v>0</v>
      </c>
      <c r="AG136" s="283">
        <f t="shared" si="39"/>
        <v>1230171.6299999999</v>
      </c>
      <c r="AH136" s="281">
        <f t="shared" si="40"/>
        <v>0</v>
      </c>
      <c r="AI136" s="551">
        <f t="shared" si="61"/>
        <v>0</v>
      </c>
      <c r="AJ136" s="549">
        <f t="shared" si="61"/>
        <v>0</v>
      </c>
      <c r="AK136" s="549">
        <f t="shared" si="61"/>
        <v>0</v>
      </c>
      <c r="AL136" s="282">
        <f t="shared" si="41"/>
        <v>420569.27124999999</v>
      </c>
      <c r="AM136" s="281">
        <f t="shared" si="42"/>
        <v>0</v>
      </c>
      <c r="AN136" s="549">
        <f t="shared" si="43"/>
        <v>420569.27124999999</v>
      </c>
      <c r="AO136" s="549">
        <f t="shared" si="44"/>
        <v>0</v>
      </c>
      <c r="AP136" s="549">
        <f t="shared" si="45"/>
        <v>0</v>
      </c>
      <c r="AQ136" s="283">
        <f t="shared" ref="AQ136:AQ167" si="62">SUM(AN136:AP136)</f>
        <v>420569.27124999999</v>
      </c>
      <c r="AR136" s="281">
        <f t="shared" si="47"/>
        <v>0</v>
      </c>
      <c r="AT136" s="446"/>
      <c r="AU136" s="284"/>
      <c r="AV136" s="447" t="str">
        <f t="shared" si="48"/>
        <v>CA</v>
      </c>
      <c r="AW136" s="447" t="str">
        <f t="shared" si="49"/>
        <v>CL</v>
      </c>
      <c r="AX136" s="447" t="str">
        <f t="shared" si="50"/>
        <v>AIC</v>
      </c>
      <c r="AY136" s="447" t="str">
        <f t="shared" si="51"/>
        <v>ERB</v>
      </c>
      <c r="AZ136" s="447" t="str">
        <f t="shared" si="52"/>
        <v>GRB</v>
      </c>
      <c r="BA136" s="447" t="str">
        <f t="shared" si="53"/>
        <v>Non-Op</v>
      </c>
      <c r="BC136" s="445" t="s">
        <v>2119</v>
      </c>
      <c r="BD136" s="552">
        <f t="shared" si="54"/>
        <v>1230171.6299999999</v>
      </c>
      <c r="BF136" s="435"/>
      <c r="BG136" s="435"/>
      <c r="BH136" s="435"/>
      <c r="BI136" s="435"/>
      <c r="BJ136" s="435"/>
      <c r="BK136" s="435"/>
      <c r="BL136" s="435"/>
      <c r="BN136" s="562"/>
    </row>
    <row r="137" spans="1:66" s="28" customFormat="1" ht="12" customHeight="1">
      <c r="A137" s="287">
        <v>13400031</v>
      </c>
      <c r="B137" s="288" t="str">
        <f t="shared" ref="B137:B200" si="63">TEXT(A137,"##")</f>
        <v>13400031</v>
      </c>
      <c r="C137" s="444" t="s">
        <v>1267</v>
      </c>
      <c r="D137" s="445" t="s">
        <v>1163</v>
      </c>
      <c r="E137" s="445"/>
      <c r="F137" s="444"/>
      <c r="G137" s="445"/>
      <c r="H137" s="547">
        <v>-251282.8</v>
      </c>
      <c r="I137" s="547">
        <v>-251282.8</v>
      </c>
      <c r="J137" s="547">
        <v>-251282.8</v>
      </c>
      <c r="K137" s="547">
        <v>-301282.8</v>
      </c>
      <c r="L137" s="547">
        <v>-301282.8</v>
      </c>
      <c r="M137" s="547">
        <v>-301282.8</v>
      </c>
      <c r="N137" s="547">
        <v>-337861.8</v>
      </c>
      <c r="O137" s="547">
        <v>-437861.8</v>
      </c>
      <c r="P137" s="547">
        <v>-401282.8</v>
      </c>
      <c r="Q137" s="547">
        <v>-574227.88</v>
      </c>
      <c r="R137" s="547">
        <v>-574227.88</v>
      </c>
      <c r="S137" s="547">
        <v>-574227.88</v>
      </c>
      <c r="T137" s="547">
        <v>-1230171.6299999999</v>
      </c>
      <c r="U137" s="547"/>
      <c r="V137" s="547">
        <f t="shared" ref="V137:V200" si="64">(H137+T137+SUM(I137:S137)*2)/24</f>
        <v>-420569.27124999999</v>
      </c>
      <c r="W137" s="285" t="s">
        <v>1266</v>
      </c>
      <c r="X137" s="286"/>
      <c r="Y137" s="548">
        <f t="shared" si="60"/>
        <v>0</v>
      </c>
      <c r="Z137" s="549">
        <f t="shared" si="60"/>
        <v>0</v>
      </c>
      <c r="AA137" s="549">
        <f t="shared" si="60"/>
        <v>0</v>
      </c>
      <c r="AB137" s="282">
        <f t="shared" ref="AB137:AB200" si="65">T137-SUM(Y137:AA137)</f>
        <v>-1230171.6299999999</v>
      </c>
      <c r="AC137" s="281">
        <f t="shared" ref="AC137:AC200" si="66">T137-SUM(Y137:AA137)-AB137</f>
        <v>0</v>
      </c>
      <c r="AD137" s="549">
        <f t="shared" ref="AD137:AD200" si="67">IF($D137=AD$5,$T137,IF($D137=AD$4, $T137*$AK$1,0))</f>
        <v>-1230171.6299999999</v>
      </c>
      <c r="AE137" s="553">
        <f t="shared" ref="AE137:AE200" si="68">IF($D137=AE$5,$T137,IF($D137=AE$4, $T137*$AK$2,0))</f>
        <v>0</v>
      </c>
      <c r="AF137" s="282">
        <f t="shared" ref="AF137:AF200" si="69">IF($D137=AF$5,$T137,IF($D137=AF$4, $T137*$AL$2,0))</f>
        <v>0</v>
      </c>
      <c r="AG137" s="283">
        <f t="shared" ref="AG137:AG200" si="70">SUM(AD137:AF137)</f>
        <v>-1230171.6299999999</v>
      </c>
      <c r="AH137" s="281">
        <f t="shared" ref="AH137:AH200" si="71">AG137-AB137</f>
        <v>0</v>
      </c>
      <c r="AI137" s="551">
        <f t="shared" si="61"/>
        <v>0</v>
      </c>
      <c r="AJ137" s="549">
        <f t="shared" si="61"/>
        <v>0</v>
      </c>
      <c r="AK137" s="549">
        <f t="shared" si="61"/>
        <v>0</v>
      </c>
      <c r="AL137" s="282">
        <f t="shared" ref="AL137:AL200" si="72">V137-SUM(AI137:AK137)</f>
        <v>-420569.27124999999</v>
      </c>
      <c r="AM137" s="281">
        <f t="shared" ref="AM137:AM200" si="73">V137-SUM(AI137:AK137)-AL137</f>
        <v>0</v>
      </c>
      <c r="AN137" s="549">
        <f t="shared" ref="AN137:AN200" si="74">IF($D137=AN$5,$V137,IF($D137=AN$4, $V137*$AK$1,0))</f>
        <v>-420569.27124999999</v>
      </c>
      <c r="AO137" s="549">
        <f t="shared" ref="AO137:AO200" si="75">IF($D137=AO$5,$V137,IF($D137=AO$4, $V137*$AK$2,0))</f>
        <v>0</v>
      </c>
      <c r="AP137" s="549">
        <f t="shared" ref="AP137:AP200" si="76">IF($D137=AP$5,$V137,IF($D137=AP$4, $V137*$AL$2,0))</f>
        <v>0</v>
      </c>
      <c r="AQ137" s="283">
        <f t="shared" si="62"/>
        <v>-420569.27124999999</v>
      </c>
      <c r="AR137" s="281">
        <f t="shared" ref="AR137:AR200" si="77">AQ137-AL137</f>
        <v>0</v>
      </c>
      <c r="AT137" s="446"/>
      <c r="AU137" s="284"/>
      <c r="AV137" s="447" t="str">
        <f t="shared" ref="AV137:AV200" si="78">IF(VALUE(Y137),AV$7,IF(ISBLANK(Y137),"",AV$7))</f>
        <v>CA</v>
      </c>
      <c r="AW137" s="447" t="str">
        <f t="shared" ref="AW137:AW200" si="79">IF(VALUE(Z137),AW$7,IF(ISBLANK(Z137),"",AW$7))</f>
        <v>CL</v>
      </c>
      <c r="AX137" s="447" t="str">
        <f t="shared" ref="AX137:AX200" si="80">IF(VALUE(AA137),AX$7,IF(ISBLANK(AA137),"",AX$7))</f>
        <v>AIC</v>
      </c>
      <c r="AY137" s="447" t="str">
        <f t="shared" ref="AY137:AY200" si="81">IF(VALUE(AD137),AY$7,IF(ISBLANK(AD137),"",AY$7))</f>
        <v>ERB</v>
      </c>
      <c r="AZ137" s="447" t="str">
        <f t="shared" ref="AZ137:AZ200" si="82">IF(VALUE(AE137),AZ$7,IF(ISBLANK(AE137),"",AZ$7))</f>
        <v>GRB</v>
      </c>
      <c r="BA137" s="447" t="str">
        <f t="shared" ref="BA137:BA200" si="83">IF(VALUE(AF137),BA$7,IF(ISBLANK(AF137),"",BA$7))</f>
        <v>Non-Op</v>
      </c>
      <c r="BC137" s="445" t="s">
        <v>2119</v>
      </c>
      <c r="BD137" s="552">
        <f t="shared" ref="BD137:BD200" si="84">+T137</f>
        <v>-1230171.6299999999</v>
      </c>
      <c r="BF137" s="435"/>
      <c r="BG137" s="435"/>
      <c r="BH137" s="435"/>
      <c r="BI137" s="435"/>
      <c r="BJ137" s="435"/>
      <c r="BK137" s="435"/>
      <c r="BL137" s="435"/>
      <c r="BN137" s="562"/>
    </row>
    <row r="138" spans="1:66" s="28" customFormat="1" ht="12" customHeight="1">
      <c r="A138" s="287">
        <v>13400073</v>
      </c>
      <c r="B138" s="288" t="str">
        <f t="shared" si="63"/>
        <v>13400073</v>
      </c>
      <c r="C138" s="444" t="s">
        <v>1268</v>
      </c>
      <c r="D138" s="445" t="s">
        <v>1165</v>
      </c>
      <c r="E138" s="445"/>
      <c r="F138" s="444"/>
      <c r="G138" s="445"/>
      <c r="H138" s="547">
        <v>45450.54</v>
      </c>
      <c r="I138" s="547">
        <v>34511.56</v>
      </c>
      <c r="J138" s="547">
        <v>20694.88</v>
      </c>
      <c r="K138" s="547">
        <v>960773.36</v>
      </c>
      <c r="L138" s="547">
        <v>646854.54</v>
      </c>
      <c r="M138" s="547">
        <v>632894.85</v>
      </c>
      <c r="N138" s="547">
        <v>607908.32999999996</v>
      </c>
      <c r="O138" s="547">
        <v>607918.54</v>
      </c>
      <c r="P138" s="547">
        <v>605439.17000000004</v>
      </c>
      <c r="Q138" s="547">
        <v>605449.47</v>
      </c>
      <c r="R138" s="547">
        <v>605459.42000000004</v>
      </c>
      <c r="S138" s="547">
        <v>602973.55000000005</v>
      </c>
      <c r="T138" s="547">
        <v>533353.51</v>
      </c>
      <c r="U138" s="547"/>
      <c r="V138" s="547">
        <f t="shared" si="64"/>
        <v>518356.64125000004</v>
      </c>
      <c r="W138" s="285"/>
      <c r="X138" s="286"/>
      <c r="Y138" s="548">
        <f t="shared" si="60"/>
        <v>0</v>
      </c>
      <c r="Z138" s="549">
        <f t="shared" si="60"/>
        <v>0</v>
      </c>
      <c r="AA138" s="549">
        <f t="shared" si="60"/>
        <v>0</v>
      </c>
      <c r="AB138" s="282">
        <f t="shared" si="65"/>
        <v>533353.51</v>
      </c>
      <c r="AC138" s="281">
        <f t="shared" si="66"/>
        <v>0</v>
      </c>
      <c r="AD138" s="549">
        <f t="shared" si="67"/>
        <v>0</v>
      </c>
      <c r="AE138" s="553">
        <f t="shared" si="68"/>
        <v>0</v>
      </c>
      <c r="AF138" s="282">
        <f t="shared" si="69"/>
        <v>533353.51</v>
      </c>
      <c r="AG138" s="283">
        <f t="shared" si="70"/>
        <v>533353.51</v>
      </c>
      <c r="AH138" s="281">
        <f t="shared" si="71"/>
        <v>0</v>
      </c>
      <c r="AI138" s="551">
        <f t="shared" si="61"/>
        <v>0</v>
      </c>
      <c r="AJ138" s="549">
        <f t="shared" si="61"/>
        <v>0</v>
      </c>
      <c r="AK138" s="549">
        <f t="shared" si="61"/>
        <v>0</v>
      </c>
      <c r="AL138" s="282">
        <f t="shared" si="72"/>
        <v>518356.64125000004</v>
      </c>
      <c r="AM138" s="281">
        <f t="shared" si="73"/>
        <v>0</v>
      </c>
      <c r="AN138" s="549">
        <f t="shared" si="74"/>
        <v>0</v>
      </c>
      <c r="AO138" s="549">
        <f t="shared" si="75"/>
        <v>0</v>
      </c>
      <c r="AP138" s="549">
        <f t="shared" si="76"/>
        <v>518356.64125000004</v>
      </c>
      <c r="AQ138" s="283">
        <f t="shared" si="62"/>
        <v>518356.64125000004</v>
      </c>
      <c r="AR138" s="281">
        <f t="shared" si="77"/>
        <v>0</v>
      </c>
      <c r="AT138" s="446" t="s">
        <v>2064</v>
      </c>
      <c r="AU138" s="284"/>
      <c r="AV138" s="447" t="str">
        <f t="shared" si="78"/>
        <v>CA</v>
      </c>
      <c r="AW138" s="447" t="str">
        <f t="shared" si="79"/>
        <v>CL</v>
      </c>
      <c r="AX138" s="447" t="str">
        <f t="shared" si="80"/>
        <v>AIC</v>
      </c>
      <c r="AY138" s="447" t="str">
        <f t="shared" si="81"/>
        <v>ERB</v>
      </c>
      <c r="AZ138" s="447" t="str">
        <f t="shared" si="82"/>
        <v>GRB</v>
      </c>
      <c r="BA138" s="447" t="str">
        <f t="shared" si="83"/>
        <v>Non-Op</v>
      </c>
      <c r="BC138" s="449" t="s">
        <v>2100</v>
      </c>
      <c r="BD138" s="552">
        <f t="shared" si="84"/>
        <v>533353.51</v>
      </c>
      <c r="BF138" s="435"/>
      <c r="BG138" s="435"/>
      <c r="BH138" s="435"/>
      <c r="BI138" s="435"/>
      <c r="BJ138" s="435"/>
      <c r="BK138" s="435"/>
      <c r="BL138" s="435"/>
      <c r="BN138" s="562"/>
    </row>
    <row r="139" spans="1:66" s="28" customFormat="1" ht="12" customHeight="1">
      <c r="A139" s="287">
        <v>13400111</v>
      </c>
      <c r="B139" s="288" t="str">
        <f t="shared" si="63"/>
        <v>13400111</v>
      </c>
      <c r="C139" s="444" t="s">
        <v>2564</v>
      </c>
      <c r="D139" s="445" t="s">
        <v>1163</v>
      </c>
      <c r="E139" s="445"/>
      <c r="F139" s="444"/>
      <c r="G139" s="445"/>
      <c r="H139" s="547">
        <v>0</v>
      </c>
      <c r="I139" s="547">
        <v>0</v>
      </c>
      <c r="J139" s="547">
        <v>0</v>
      </c>
      <c r="K139" s="547">
        <v>0</v>
      </c>
      <c r="L139" s="547">
        <v>0</v>
      </c>
      <c r="M139" s="547">
        <v>0</v>
      </c>
      <c r="N139" s="547">
        <v>0</v>
      </c>
      <c r="O139" s="547">
        <v>0</v>
      </c>
      <c r="P139" s="547">
        <v>0</v>
      </c>
      <c r="Q139" s="547">
        <v>0</v>
      </c>
      <c r="R139" s="547">
        <v>0</v>
      </c>
      <c r="S139" s="547">
        <v>0</v>
      </c>
      <c r="T139" s="547">
        <v>0</v>
      </c>
      <c r="U139" s="547"/>
      <c r="V139" s="547">
        <f t="shared" si="64"/>
        <v>0</v>
      </c>
      <c r="W139" s="285" t="s">
        <v>1266</v>
      </c>
      <c r="X139" s="286"/>
      <c r="Y139" s="548">
        <f t="shared" si="60"/>
        <v>0</v>
      </c>
      <c r="Z139" s="549">
        <f t="shared" si="60"/>
        <v>0</v>
      </c>
      <c r="AA139" s="549">
        <f t="shared" si="60"/>
        <v>0</v>
      </c>
      <c r="AB139" s="282">
        <f t="shared" si="65"/>
        <v>0</v>
      </c>
      <c r="AC139" s="281">
        <f t="shared" si="66"/>
        <v>0</v>
      </c>
      <c r="AD139" s="549">
        <f t="shared" si="67"/>
        <v>0</v>
      </c>
      <c r="AE139" s="553">
        <f t="shared" si="68"/>
        <v>0</v>
      </c>
      <c r="AF139" s="282">
        <f t="shared" si="69"/>
        <v>0</v>
      </c>
      <c r="AG139" s="283">
        <f t="shared" si="70"/>
        <v>0</v>
      </c>
      <c r="AH139" s="281">
        <f t="shared" si="71"/>
        <v>0</v>
      </c>
      <c r="AI139" s="551">
        <f t="shared" si="61"/>
        <v>0</v>
      </c>
      <c r="AJ139" s="549">
        <f t="shared" si="61"/>
        <v>0</v>
      </c>
      <c r="AK139" s="549">
        <f t="shared" si="61"/>
        <v>0</v>
      </c>
      <c r="AL139" s="282">
        <f t="shared" si="72"/>
        <v>0</v>
      </c>
      <c r="AM139" s="281">
        <f t="shared" si="73"/>
        <v>0</v>
      </c>
      <c r="AN139" s="549">
        <f t="shared" si="74"/>
        <v>0</v>
      </c>
      <c r="AO139" s="549">
        <f t="shared" si="75"/>
        <v>0</v>
      </c>
      <c r="AP139" s="549">
        <f t="shared" si="76"/>
        <v>0</v>
      </c>
      <c r="AQ139" s="283">
        <f t="shared" si="62"/>
        <v>0</v>
      </c>
      <c r="AR139" s="281">
        <f t="shared" si="77"/>
        <v>0</v>
      </c>
      <c r="AT139" s="446"/>
      <c r="AU139" s="284"/>
      <c r="AV139" s="447" t="str">
        <f t="shared" si="78"/>
        <v>CA</v>
      </c>
      <c r="AW139" s="447" t="str">
        <f t="shared" si="79"/>
        <v>CL</v>
      </c>
      <c r="AX139" s="447" t="str">
        <f t="shared" si="80"/>
        <v>AIC</v>
      </c>
      <c r="AY139" s="447" t="str">
        <f t="shared" si="81"/>
        <v>ERB</v>
      </c>
      <c r="AZ139" s="447" t="str">
        <f t="shared" si="82"/>
        <v>GRB</v>
      </c>
      <c r="BA139" s="447" t="str">
        <f t="shared" si="83"/>
        <v>Non-Op</v>
      </c>
      <c r="BC139" s="445" t="s">
        <v>2119</v>
      </c>
      <c r="BD139" s="552">
        <f t="shared" si="84"/>
        <v>0</v>
      </c>
      <c r="BF139" s="435"/>
      <c r="BG139" s="435"/>
      <c r="BH139" s="435"/>
      <c r="BI139" s="435"/>
      <c r="BJ139" s="435"/>
      <c r="BK139" s="435"/>
      <c r="BL139" s="435"/>
      <c r="BN139" s="562"/>
    </row>
    <row r="140" spans="1:66" s="28" customFormat="1" ht="12" customHeight="1">
      <c r="A140" s="563">
        <v>13400123</v>
      </c>
      <c r="B140" s="562" t="str">
        <f t="shared" si="63"/>
        <v>13400123</v>
      </c>
      <c r="C140" s="444" t="s">
        <v>2565</v>
      </c>
      <c r="D140" s="445" t="s">
        <v>1165</v>
      </c>
      <c r="E140" s="445"/>
      <c r="F140" s="444"/>
      <c r="G140" s="445"/>
      <c r="H140" s="547">
        <v>0</v>
      </c>
      <c r="I140" s="547">
        <v>0</v>
      </c>
      <c r="J140" s="547">
        <v>0</v>
      </c>
      <c r="K140" s="547">
        <v>0</v>
      </c>
      <c r="L140" s="547">
        <v>0</v>
      </c>
      <c r="M140" s="547">
        <v>0</v>
      </c>
      <c r="N140" s="547">
        <v>0</v>
      </c>
      <c r="O140" s="547">
        <v>0</v>
      </c>
      <c r="P140" s="547">
        <v>0</v>
      </c>
      <c r="Q140" s="547">
        <v>0</v>
      </c>
      <c r="R140" s="547">
        <v>0</v>
      </c>
      <c r="S140" s="547">
        <v>0</v>
      </c>
      <c r="T140" s="547">
        <v>0</v>
      </c>
      <c r="U140" s="547"/>
      <c r="V140" s="547">
        <f t="shared" si="64"/>
        <v>0</v>
      </c>
      <c r="W140" s="305"/>
      <c r="X140" s="306"/>
      <c r="Y140" s="548">
        <f t="shared" si="60"/>
        <v>0</v>
      </c>
      <c r="Z140" s="549">
        <f t="shared" si="60"/>
        <v>0</v>
      </c>
      <c r="AA140" s="549">
        <f t="shared" si="60"/>
        <v>0</v>
      </c>
      <c r="AB140" s="282">
        <f t="shared" si="65"/>
        <v>0</v>
      </c>
      <c r="AC140" s="281">
        <f t="shared" si="66"/>
        <v>0</v>
      </c>
      <c r="AD140" s="549">
        <f t="shared" si="67"/>
        <v>0</v>
      </c>
      <c r="AE140" s="553">
        <f t="shared" si="68"/>
        <v>0</v>
      </c>
      <c r="AF140" s="282">
        <f t="shared" si="69"/>
        <v>0</v>
      </c>
      <c r="AG140" s="283">
        <f t="shared" si="70"/>
        <v>0</v>
      </c>
      <c r="AH140" s="281">
        <f t="shared" si="71"/>
        <v>0</v>
      </c>
      <c r="AI140" s="551">
        <f t="shared" si="61"/>
        <v>0</v>
      </c>
      <c r="AJ140" s="549">
        <f t="shared" si="61"/>
        <v>0</v>
      </c>
      <c r="AK140" s="549">
        <f t="shared" si="61"/>
        <v>0</v>
      </c>
      <c r="AL140" s="282">
        <f t="shared" si="72"/>
        <v>0</v>
      </c>
      <c r="AM140" s="281">
        <f t="shared" si="73"/>
        <v>0</v>
      </c>
      <c r="AN140" s="549">
        <f t="shared" si="74"/>
        <v>0</v>
      </c>
      <c r="AO140" s="549">
        <f t="shared" si="75"/>
        <v>0</v>
      </c>
      <c r="AP140" s="549">
        <f t="shared" si="76"/>
        <v>0</v>
      </c>
      <c r="AQ140" s="283">
        <f t="shared" si="62"/>
        <v>0</v>
      </c>
      <c r="AR140" s="281">
        <f t="shared" si="77"/>
        <v>0</v>
      </c>
      <c r="AT140" s="446" t="s">
        <v>2066</v>
      </c>
      <c r="AU140" s="284"/>
      <c r="AV140" s="447" t="str">
        <f t="shared" si="78"/>
        <v>CA</v>
      </c>
      <c r="AW140" s="447" t="str">
        <f t="shared" si="79"/>
        <v>CL</v>
      </c>
      <c r="AX140" s="447" t="str">
        <f t="shared" si="80"/>
        <v>AIC</v>
      </c>
      <c r="AY140" s="447" t="str">
        <f t="shared" si="81"/>
        <v>ERB</v>
      </c>
      <c r="AZ140" s="447" t="str">
        <f t="shared" si="82"/>
        <v>GRB</v>
      </c>
      <c r="BA140" s="447" t="str">
        <f t="shared" si="83"/>
        <v>Non-Op</v>
      </c>
      <c r="BC140" s="449" t="s">
        <v>2100</v>
      </c>
      <c r="BD140" s="552">
        <f t="shared" si="84"/>
        <v>0</v>
      </c>
      <c r="BF140" s="435"/>
      <c r="BG140" s="435"/>
      <c r="BH140" s="435"/>
      <c r="BI140" s="435"/>
      <c r="BJ140" s="435"/>
      <c r="BK140" s="435"/>
      <c r="BL140" s="435"/>
      <c r="BN140" s="562"/>
    </row>
    <row r="141" spans="1:66" s="28" customFormat="1" ht="12" customHeight="1">
      <c r="A141" s="473">
        <v>13400211</v>
      </c>
      <c r="B141" s="459" t="str">
        <f t="shared" si="63"/>
        <v>13400211</v>
      </c>
      <c r="C141" s="474" t="s">
        <v>2566</v>
      </c>
      <c r="D141" s="445" t="s">
        <v>2091</v>
      </c>
      <c r="E141" s="445"/>
      <c r="F141" s="474"/>
      <c r="G141" s="445"/>
      <c r="H141" s="547">
        <v>0</v>
      </c>
      <c r="I141" s="547">
        <v>0</v>
      </c>
      <c r="J141" s="547">
        <v>0</v>
      </c>
      <c r="K141" s="547">
        <v>0</v>
      </c>
      <c r="L141" s="547">
        <v>0</v>
      </c>
      <c r="M141" s="547">
        <v>0</v>
      </c>
      <c r="N141" s="547">
        <v>0</v>
      </c>
      <c r="O141" s="547">
        <v>0</v>
      </c>
      <c r="P141" s="547">
        <v>0</v>
      </c>
      <c r="Q141" s="547">
        <v>0</v>
      </c>
      <c r="R141" s="547">
        <v>0</v>
      </c>
      <c r="S141" s="547">
        <v>0</v>
      </c>
      <c r="T141" s="547">
        <v>0</v>
      </c>
      <c r="U141" s="547"/>
      <c r="V141" s="547">
        <f t="shared" si="64"/>
        <v>0</v>
      </c>
      <c r="W141" s="285"/>
      <c r="X141" s="286"/>
      <c r="Y141" s="548">
        <f t="shared" si="60"/>
        <v>0</v>
      </c>
      <c r="Z141" s="549">
        <f t="shared" si="60"/>
        <v>0</v>
      </c>
      <c r="AA141" s="549">
        <f t="shared" si="60"/>
        <v>0</v>
      </c>
      <c r="AB141" s="282">
        <f t="shared" si="65"/>
        <v>0</v>
      </c>
      <c r="AC141" s="281">
        <f t="shared" si="66"/>
        <v>0</v>
      </c>
      <c r="AD141" s="549">
        <f t="shared" si="67"/>
        <v>0</v>
      </c>
      <c r="AE141" s="553">
        <f t="shared" si="68"/>
        <v>0</v>
      </c>
      <c r="AF141" s="282">
        <f t="shared" si="69"/>
        <v>0</v>
      </c>
      <c r="AG141" s="283">
        <f t="shared" si="70"/>
        <v>0</v>
      </c>
      <c r="AH141" s="281">
        <f t="shared" si="71"/>
        <v>0</v>
      </c>
      <c r="AI141" s="551">
        <f t="shared" si="61"/>
        <v>0</v>
      </c>
      <c r="AJ141" s="549">
        <f t="shared" si="61"/>
        <v>0</v>
      </c>
      <c r="AK141" s="549">
        <f t="shared" si="61"/>
        <v>0</v>
      </c>
      <c r="AL141" s="282">
        <f t="shared" si="72"/>
        <v>0</v>
      </c>
      <c r="AM141" s="281">
        <f t="shared" si="73"/>
        <v>0</v>
      </c>
      <c r="AN141" s="549">
        <f t="shared" si="74"/>
        <v>0</v>
      </c>
      <c r="AO141" s="549">
        <f t="shared" si="75"/>
        <v>0</v>
      </c>
      <c r="AP141" s="549">
        <f t="shared" si="76"/>
        <v>0</v>
      </c>
      <c r="AQ141" s="283">
        <f t="shared" si="62"/>
        <v>0</v>
      </c>
      <c r="AR141" s="281">
        <f t="shared" si="77"/>
        <v>0</v>
      </c>
      <c r="AT141" s="446"/>
      <c r="AU141" s="284"/>
      <c r="AV141" s="447" t="str">
        <f t="shared" si="78"/>
        <v>CA</v>
      </c>
      <c r="AW141" s="447" t="str">
        <f t="shared" si="79"/>
        <v>CL</v>
      </c>
      <c r="AX141" s="447" t="str">
        <f t="shared" si="80"/>
        <v>AIC</v>
      </c>
      <c r="AY141" s="447" t="str">
        <f t="shared" si="81"/>
        <v>ERB</v>
      </c>
      <c r="AZ141" s="447" t="str">
        <f t="shared" si="82"/>
        <v>GRB</v>
      </c>
      <c r="BA141" s="447" t="str">
        <f t="shared" si="83"/>
        <v>Non-Op</v>
      </c>
      <c r="BC141" s="445" t="s">
        <v>2119</v>
      </c>
      <c r="BD141" s="552">
        <f t="shared" si="84"/>
        <v>0</v>
      </c>
      <c r="BF141" s="435"/>
      <c r="BG141" s="435"/>
      <c r="BH141" s="435"/>
      <c r="BI141" s="435"/>
      <c r="BJ141" s="435"/>
      <c r="BK141" s="435"/>
      <c r="BL141" s="435"/>
      <c r="BN141" s="562"/>
    </row>
    <row r="142" spans="1:66" s="28" customFormat="1" ht="12" customHeight="1">
      <c r="A142" s="473">
        <v>13400241</v>
      </c>
      <c r="B142" s="459" t="str">
        <f t="shared" si="63"/>
        <v>13400241</v>
      </c>
      <c r="C142" s="444" t="s">
        <v>2567</v>
      </c>
      <c r="D142" s="445" t="s">
        <v>1163</v>
      </c>
      <c r="E142" s="445"/>
      <c r="F142" s="444"/>
      <c r="G142" s="445"/>
      <c r="H142" s="547">
        <v>0</v>
      </c>
      <c r="I142" s="547">
        <v>0</v>
      </c>
      <c r="J142" s="547">
        <v>0</v>
      </c>
      <c r="K142" s="547">
        <v>0</v>
      </c>
      <c r="L142" s="547">
        <v>0</v>
      </c>
      <c r="M142" s="547">
        <v>0</v>
      </c>
      <c r="N142" s="547">
        <v>0</v>
      </c>
      <c r="O142" s="547">
        <v>0</v>
      </c>
      <c r="P142" s="547">
        <v>0</v>
      </c>
      <c r="Q142" s="547">
        <v>0</v>
      </c>
      <c r="R142" s="547">
        <v>0</v>
      </c>
      <c r="S142" s="547">
        <v>0</v>
      </c>
      <c r="T142" s="547">
        <v>0</v>
      </c>
      <c r="U142" s="547"/>
      <c r="V142" s="547">
        <f t="shared" si="64"/>
        <v>0</v>
      </c>
      <c r="W142" s="285" t="s">
        <v>1266</v>
      </c>
      <c r="X142" s="286"/>
      <c r="Y142" s="548">
        <f t="shared" si="60"/>
        <v>0</v>
      </c>
      <c r="Z142" s="549">
        <f t="shared" si="60"/>
        <v>0</v>
      </c>
      <c r="AA142" s="549">
        <f t="shared" si="60"/>
        <v>0</v>
      </c>
      <c r="AB142" s="282">
        <f t="shared" si="65"/>
        <v>0</v>
      </c>
      <c r="AC142" s="281">
        <f t="shared" si="66"/>
        <v>0</v>
      </c>
      <c r="AD142" s="549">
        <f t="shared" si="67"/>
        <v>0</v>
      </c>
      <c r="AE142" s="553">
        <f t="shared" si="68"/>
        <v>0</v>
      </c>
      <c r="AF142" s="282">
        <f t="shared" si="69"/>
        <v>0</v>
      </c>
      <c r="AG142" s="283">
        <f t="shared" si="70"/>
        <v>0</v>
      </c>
      <c r="AH142" s="281">
        <f t="shared" si="71"/>
        <v>0</v>
      </c>
      <c r="AI142" s="551">
        <f t="shared" si="61"/>
        <v>0</v>
      </c>
      <c r="AJ142" s="549">
        <f t="shared" si="61"/>
        <v>0</v>
      </c>
      <c r="AK142" s="549">
        <f t="shared" si="61"/>
        <v>0</v>
      </c>
      <c r="AL142" s="282">
        <f t="shared" si="72"/>
        <v>0</v>
      </c>
      <c r="AM142" s="281">
        <f t="shared" si="73"/>
        <v>0</v>
      </c>
      <c r="AN142" s="549">
        <f t="shared" si="74"/>
        <v>0</v>
      </c>
      <c r="AO142" s="549">
        <f t="shared" si="75"/>
        <v>0</v>
      </c>
      <c r="AP142" s="549">
        <f t="shared" si="76"/>
        <v>0</v>
      </c>
      <c r="AQ142" s="283">
        <f t="shared" si="62"/>
        <v>0</v>
      </c>
      <c r="AR142" s="281">
        <f t="shared" si="77"/>
        <v>0</v>
      </c>
      <c r="AT142" s="446"/>
      <c r="AU142" s="284"/>
      <c r="AV142" s="447" t="str">
        <f t="shared" si="78"/>
        <v>CA</v>
      </c>
      <c r="AW142" s="447" t="str">
        <f t="shared" si="79"/>
        <v>CL</v>
      </c>
      <c r="AX142" s="447" t="str">
        <f t="shared" si="80"/>
        <v>AIC</v>
      </c>
      <c r="AY142" s="447" t="str">
        <f t="shared" si="81"/>
        <v>ERB</v>
      </c>
      <c r="AZ142" s="447" t="str">
        <f t="shared" si="82"/>
        <v>GRB</v>
      </c>
      <c r="BA142" s="447" t="str">
        <f t="shared" si="83"/>
        <v>Non-Op</v>
      </c>
      <c r="BC142" s="445" t="s">
        <v>2119</v>
      </c>
      <c r="BD142" s="552">
        <f t="shared" si="84"/>
        <v>0</v>
      </c>
      <c r="BF142" s="435"/>
      <c r="BG142" s="435"/>
      <c r="BH142" s="435"/>
      <c r="BI142" s="435"/>
      <c r="BJ142" s="435"/>
      <c r="BK142" s="435"/>
      <c r="BL142" s="435"/>
      <c r="BN142" s="562"/>
    </row>
    <row r="143" spans="1:66" s="28" customFormat="1" ht="12" customHeight="1">
      <c r="A143" s="473">
        <v>13400261</v>
      </c>
      <c r="B143" s="459" t="str">
        <f t="shared" si="63"/>
        <v>13400261</v>
      </c>
      <c r="C143" s="444" t="s">
        <v>2568</v>
      </c>
      <c r="D143" s="445" t="s">
        <v>1163</v>
      </c>
      <c r="E143" s="445"/>
      <c r="F143" s="444"/>
      <c r="G143" s="445"/>
      <c r="H143" s="547">
        <v>0</v>
      </c>
      <c r="I143" s="547">
        <v>0</v>
      </c>
      <c r="J143" s="547">
        <v>0</v>
      </c>
      <c r="K143" s="547">
        <v>0</v>
      </c>
      <c r="L143" s="547">
        <v>0</v>
      </c>
      <c r="M143" s="547">
        <v>0</v>
      </c>
      <c r="N143" s="547">
        <v>0</v>
      </c>
      <c r="O143" s="547">
        <v>0</v>
      </c>
      <c r="P143" s="547">
        <v>0</v>
      </c>
      <c r="Q143" s="547">
        <v>0</v>
      </c>
      <c r="R143" s="547">
        <v>0</v>
      </c>
      <c r="S143" s="547">
        <v>0</v>
      </c>
      <c r="T143" s="547">
        <v>0</v>
      </c>
      <c r="U143" s="547"/>
      <c r="V143" s="547">
        <f t="shared" si="64"/>
        <v>0</v>
      </c>
      <c r="W143" s="285" t="s">
        <v>1266</v>
      </c>
      <c r="X143" s="286"/>
      <c r="Y143" s="548">
        <f t="shared" si="60"/>
        <v>0</v>
      </c>
      <c r="Z143" s="549">
        <f t="shared" si="60"/>
        <v>0</v>
      </c>
      <c r="AA143" s="549">
        <f t="shared" si="60"/>
        <v>0</v>
      </c>
      <c r="AB143" s="282">
        <f t="shared" si="65"/>
        <v>0</v>
      </c>
      <c r="AC143" s="281">
        <f t="shared" si="66"/>
        <v>0</v>
      </c>
      <c r="AD143" s="549">
        <f t="shared" si="67"/>
        <v>0</v>
      </c>
      <c r="AE143" s="553">
        <f t="shared" si="68"/>
        <v>0</v>
      </c>
      <c r="AF143" s="282">
        <f t="shared" si="69"/>
        <v>0</v>
      </c>
      <c r="AG143" s="283">
        <f t="shared" si="70"/>
        <v>0</v>
      </c>
      <c r="AH143" s="281">
        <f t="shared" si="71"/>
        <v>0</v>
      </c>
      <c r="AI143" s="551">
        <f t="shared" si="61"/>
        <v>0</v>
      </c>
      <c r="AJ143" s="549">
        <f t="shared" si="61"/>
        <v>0</v>
      </c>
      <c r="AK143" s="549">
        <f t="shared" si="61"/>
        <v>0</v>
      </c>
      <c r="AL143" s="282">
        <f t="shared" si="72"/>
        <v>0</v>
      </c>
      <c r="AM143" s="281">
        <f t="shared" si="73"/>
        <v>0</v>
      </c>
      <c r="AN143" s="549">
        <f t="shared" si="74"/>
        <v>0</v>
      </c>
      <c r="AO143" s="549">
        <f t="shared" si="75"/>
        <v>0</v>
      </c>
      <c r="AP143" s="549">
        <f t="shared" si="76"/>
        <v>0</v>
      </c>
      <c r="AQ143" s="283">
        <f t="shared" si="62"/>
        <v>0</v>
      </c>
      <c r="AR143" s="281">
        <f t="shared" si="77"/>
        <v>0</v>
      </c>
      <c r="AT143" s="446"/>
      <c r="AU143" s="284"/>
      <c r="AV143" s="447" t="str">
        <f t="shared" si="78"/>
        <v>CA</v>
      </c>
      <c r="AW143" s="447" t="str">
        <f t="shared" si="79"/>
        <v>CL</v>
      </c>
      <c r="AX143" s="447" t="str">
        <f t="shared" si="80"/>
        <v>AIC</v>
      </c>
      <c r="AY143" s="447" t="str">
        <f t="shared" si="81"/>
        <v>ERB</v>
      </c>
      <c r="AZ143" s="447" t="str">
        <f t="shared" si="82"/>
        <v>GRB</v>
      </c>
      <c r="BA143" s="447" t="str">
        <f t="shared" si="83"/>
        <v>Non-Op</v>
      </c>
      <c r="BC143" s="445" t="s">
        <v>2119</v>
      </c>
      <c r="BD143" s="552">
        <f t="shared" si="84"/>
        <v>0</v>
      </c>
      <c r="BF143" s="435"/>
      <c r="BG143" s="435"/>
      <c r="BH143" s="435"/>
      <c r="BI143" s="435"/>
      <c r="BJ143" s="435"/>
      <c r="BK143" s="435"/>
      <c r="BL143" s="435"/>
      <c r="BN143" s="617"/>
    </row>
    <row r="144" spans="1:66" s="28" customFormat="1" ht="12" customHeight="1">
      <c r="A144" s="473">
        <v>13400271</v>
      </c>
      <c r="B144" s="459" t="str">
        <f t="shared" si="63"/>
        <v>13400271</v>
      </c>
      <c r="C144" s="444" t="s">
        <v>2569</v>
      </c>
      <c r="D144" s="445" t="s">
        <v>2091</v>
      </c>
      <c r="E144" s="445"/>
      <c r="F144" s="444"/>
      <c r="G144" s="445"/>
      <c r="H144" s="547">
        <v>0</v>
      </c>
      <c r="I144" s="547">
        <v>0</v>
      </c>
      <c r="J144" s="547">
        <v>0</v>
      </c>
      <c r="K144" s="547">
        <v>0</v>
      </c>
      <c r="L144" s="547">
        <v>0</v>
      </c>
      <c r="M144" s="547">
        <v>0</v>
      </c>
      <c r="N144" s="547">
        <v>0</v>
      </c>
      <c r="O144" s="547">
        <v>0</v>
      </c>
      <c r="P144" s="547">
        <v>0</v>
      </c>
      <c r="Q144" s="547">
        <v>0</v>
      </c>
      <c r="R144" s="547">
        <v>0</v>
      </c>
      <c r="S144" s="547">
        <v>0</v>
      </c>
      <c r="T144" s="547">
        <v>0</v>
      </c>
      <c r="U144" s="547"/>
      <c r="V144" s="547">
        <f t="shared" si="64"/>
        <v>0</v>
      </c>
      <c r="W144" s="285"/>
      <c r="X144" s="286"/>
      <c r="Y144" s="548">
        <f t="shared" si="60"/>
        <v>0</v>
      </c>
      <c r="Z144" s="549">
        <f t="shared" si="60"/>
        <v>0</v>
      </c>
      <c r="AA144" s="549">
        <f t="shared" si="60"/>
        <v>0</v>
      </c>
      <c r="AB144" s="282">
        <f t="shared" si="65"/>
        <v>0</v>
      </c>
      <c r="AC144" s="281">
        <f t="shared" si="66"/>
        <v>0</v>
      </c>
      <c r="AD144" s="549">
        <f t="shared" si="67"/>
        <v>0</v>
      </c>
      <c r="AE144" s="553">
        <f t="shared" si="68"/>
        <v>0</v>
      </c>
      <c r="AF144" s="282">
        <f t="shared" si="69"/>
        <v>0</v>
      </c>
      <c r="AG144" s="283">
        <f t="shared" si="70"/>
        <v>0</v>
      </c>
      <c r="AH144" s="281">
        <f t="shared" si="71"/>
        <v>0</v>
      </c>
      <c r="AI144" s="551">
        <f t="shared" si="61"/>
        <v>0</v>
      </c>
      <c r="AJ144" s="549">
        <f t="shared" si="61"/>
        <v>0</v>
      </c>
      <c r="AK144" s="549">
        <f t="shared" si="61"/>
        <v>0</v>
      </c>
      <c r="AL144" s="282">
        <f t="shared" si="72"/>
        <v>0</v>
      </c>
      <c r="AM144" s="281">
        <f t="shared" si="73"/>
        <v>0</v>
      </c>
      <c r="AN144" s="549">
        <f t="shared" si="74"/>
        <v>0</v>
      </c>
      <c r="AO144" s="549">
        <f t="shared" si="75"/>
        <v>0</v>
      </c>
      <c r="AP144" s="549">
        <f t="shared" si="76"/>
        <v>0</v>
      </c>
      <c r="AQ144" s="283">
        <f t="shared" si="62"/>
        <v>0</v>
      </c>
      <c r="AR144" s="281">
        <f t="shared" si="77"/>
        <v>0</v>
      </c>
      <c r="AT144" s="446"/>
      <c r="AU144" s="284"/>
      <c r="AV144" s="447" t="str">
        <f t="shared" si="78"/>
        <v>CA</v>
      </c>
      <c r="AW144" s="447" t="str">
        <f t="shared" si="79"/>
        <v>CL</v>
      </c>
      <c r="AX144" s="447" t="str">
        <f t="shared" si="80"/>
        <v>AIC</v>
      </c>
      <c r="AY144" s="447" t="str">
        <f t="shared" si="81"/>
        <v>ERB</v>
      </c>
      <c r="AZ144" s="447" t="str">
        <f t="shared" si="82"/>
        <v>GRB</v>
      </c>
      <c r="BA144" s="447" t="str">
        <f t="shared" si="83"/>
        <v>Non-Op</v>
      </c>
      <c r="BC144" s="445" t="s">
        <v>2119</v>
      </c>
      <c r="BD144" s="552">
        <f t="shared" si="84"/>
        <v>0</v>
      </c>
      <c r="BF144" s="435"/>
      <c r="BG144" s="435"/>
      <c r="BH144" s="435"/>
      <c r="BI144" s="435"/>
      <c r="BJ144" s="435"/>
      <c r="BK144" s="435"/>
      <c r="BL144" s="435"/>
      <c r="BN144" s="617"/>
    </row>
    <row r="145" spans="1:66" s="28" customFormat="1" ht="12" customHeight="1">
      <c r="A145" s="473">
        <v>13400281</v>
      </c>
      <c r="B145" s="459" t="str">
        <f t="shared" si="63"/>
        <v>13400281</v>
      </c>
      <c r="C145" s="474" t="s">
        <v>2570</v>
      </c>
      <c r="D145" s="445" t="s">
        <v>2091</v>
      </c>
      <c r="E145" s="445"/>
      <c r="F145" s="474"/>
      <c r="G145" s="445"/>
      <c r="H145" s="547">
        <v>0</v>
      </c>
      <c r="I145" s="547">
        <v>0</v>
      </c>
      <c r="J145" s="547">
        <v>0</v>
      </c>
      <c r="K145" s="547">
        <v>0</v>
      </c>
      <c r="L145" s="547">
        <v>0</v>
      </c>
      <c r="M145" s="547">
        <v>0</v>
      </c>
      <c r="N145" s="547">
        <v>0</v>
      </c>
      <c r="O145" s="547">
        <v>0</v>
      </c>
      <c r="P145" s="547">
        <v>0</v>
      </c>
      <c r="Q145" s="547">
        <v>0</v>
      </c>
      <c r="R145" s="547">
        <v>0</v>
      </c>
      <c r="S145" s="547">
        <v>0</v>
      </c>
      <c r="T145" s="547">
        <v>0</v>
      </c>
      <c r="U145" s="547"/>
      <c r="V145" s="547">
        <f t="shared" si="64"/>
        <v>0</v>
      </c>
      <c r="W145" s="285"/>
      <c r="X145" s="286"/>
      <c r="Y145" s="548">
        <f t="shared" si="60"/>
        <v>0</v>
      </c>
      <c r="Z145" s="549">
        <f t="shared" si="60"/>
        <v>0</v>
      </c>
      <c r="AA145" s="549">
        <f t="shared" si="60"/>
        <v>0</v>
      </c>
      <c r="AB145" s="282">
        <f t="shared" si="65"/>
        <v>0</v>
      </c>
      <c r="AC145" s="281">
        <f t="shared" si="66"/>
        <v>0</v>
      </c>
      <c r="AD145" s="549">
        <f t="shared" si="67"/>
        <v>0</v>
      </c>
      <c r="AE145" s="553">
        <f t="shared" si="68"/>
        <v>0</v>
      </c>
      <c r="AF145" s="282">
        <f t="shared" si="69"/>
        <v>0</v>
      </c>
      <c r="AG145" s="283">
        <f t="shared" si="70"/>
        <v>0</v>
      </c>
      <c r="AH145" s="281">
        <f t="shared" si="71"/>
        <v>0</v>
      </c>
      <c r="AI145" s="551">
        <f t="shared" si="61"/>
        <v>0</v>
      </c>
      <c r="AJ145" s="549">
        <f t="shared" si="61"/>
        <v>0</v>
      </c>
      <c r="AK145" s="549">
        <f t="shared" si="61"/>
        <v>0</v>
      </c>
      <c r="AL145" s="282">
        <f t="shared" si="72"/>
        <v>0</v>
      </c>
      <c r="AM145" s="281">
        <f t="shared" si="73"/>
        <v>0</v>
      </c>
      <c r="AN145" s="549">
        <f t="shared" si="74"/>
        <v>0</v>
      </c>
      <c r="AO145" s="549">
        <f t="shared" si="75"/>
        <v>0</v>
      </c>
      <c r="AP145" s="549">
        <f t="shared" si="76"/>
        <v>0</v>
      </c>
      <c r="AQ145" s="283">
        <f t="shared" si="62"/>
        <v>0</v>
      </c>
      <c r="AR145" s="281">
        <f t="shared" si="77"/>
        <v>0</v>
      </c>
      <c r="AT145" s="446"/>
      <c r="AU145" s="284"/>
      <c r="AV145" s="447" t="str">
        <f t="shared" si="78"/>
        <v>CA</v>
      </c>
      <c r="AW145" s="447" t="str">
        <f t="shared" si="79"/>
        <v>CL</v>
      </c>
      <c r="AX145" s="447" t="str">
        <f t="shared" si="80"/>
        <v>AIC</v>
      </c>
      <c r="AY145" s="447" t="str">
        <f t="shared" si="81"/>
        <v>ERB</v>
      </c>
      <c r="AZ145" s="447" t="str">
        <f t="shared" si="82"/>
        <v>GRB</v>
      </c>
      <c r="BA145" s="447" t="str">
        <f t="shared" si="83"/>
        <v>Non-Op</v>
      </c>
      <c r="BC145" s="445" t="s">
        <v>2119</v>
      </c>
      <c r="BD145" s="552">
        <f t="shared" si="84"/>
        <v>0</v>
      </c>
      <c r="BF145" s="435"/>
      <c r="BG145" s="435"/>
      <c r="BH145" s="435"/>
      <c r="BI145" s="435"/>
      <c r="BJ145" s="435"/>
      <c r="BK145" s="435"/>
      <c r="BL145" s="435"/>
      <c r="BN145" s="617"/>
    </row>
    <row r="146" spans="1:66" s="28" customFormat="1" ht="12" customHeight="1">
      <c r="A146" s="473">
        <v>13400311</v>
      </c>
      <c r="B146" s="459" t="str">
        <f t="shared" si="63"/>
        <v>13400311</v>
      </c>
      <c r="C146" s="474" t="s">
        <v>2571</v>
      </c>
      <c r="D146" s="445" t="s">
        <v>2091</v>
      </c>
      <c r="E146" s="445"/>
      <c r="F146" s="474"/>
      <c r="G146" s="445"/>
      <c r="H146" s="547">
        <v>0</v>
      </c>
      <c r="I146" s="547">
        <v>0</v>
      </c>
      <c r="J146" s="547">
        <v>0</v>
      </c>
      <c r="K146" s="547">
        <v>0</v>
      </c>
      <c r="L146" s="547">
        <v>0</v>
      </c>
      <c r="M146" s="547">
        <v>0</v>
      </c>
      <c r="N146" s="547">
        <v>0</v>
      </c>
      <c r="O146" s="547">
        <v>0</v>
      </c>
      <c r="P146" s="547">
        <v>0</v>
      </c>
      <c r="Q146" s="547">
        <v>0</v>
      </c>
      <c r="R146" s="547">
        <v>0</v>
      </c>
      <c r="S146" s="547">
        <v>0</v>
      </c>
      <c r="T146" s="547">
        <v>0</v>
      </c>
      <c r="U146" s="547"/>
      <c r="V146" s="547">
        <f t="shared" si="64"/>
        <v>0</v>
      </c>
      <c r="W146" s="285"/>
      <c r="X146" s="286"/>
      <c r="Y146" s="548">
        <f t="shared" si="60"/>
        <v>0</v>
      </c>
      <c r="Z146" s="549">
        <f t="shared" si="60"/>
        <v>0</v>
      </c>
      <c r="AA146" s="549">
        <f t="shared" si="60"/>
        <v>0</v>
      </c>
      <c r="AB146" s="282">
        <f t="shared" si="65"/>
        <v>0</v>
      </c>
      <c r="AC146" s="281">
        <f t="shared" si="66"/>
        <v>0</v>
      </c>
      <c r="AD146" s="549">
        <f t="shared" si="67"/>
        <v>0</v>
      </c>
      <c r="AE146" s="553">
        <f t="shared" si="68"/>
        <v>0</v>
      </c>
      <c r="AF146" s="282">
        <f t="shared" si="69"/>
        <v>0</v>
      </c>
      <c r="AG146" s="283">
        <f t="shared" si="70"/>
        <v>0</v>
      </c>
      <c r="AH146" s="281">
        <f t="shared" si="71"/>
        <v>0</v>
      </c>
      <c r="AI146" s="551">
        <f t="shared" si="61"/>
        <v>0</v>
      </c>
      <c r="AJ146" s="549">
        <f t="shared" si="61"/>
        <v>0</v>
      </c>
      <c r="AK146" s="549">
        <f t="shared" si="61"/>
        <v>0</v>
      </c>
      <c r="AL146" s="282">
        <f t="shared" si="72"/>
        <v>0</v>
      </c>
      <c r="AM146" s="281">
        <f t="shared" si="73"/>
        <v>0</v>
      </c>
      <c r="AN146" s="549">
        <f t="shared" si="74"/>
        <v>0</v>
      </c>
      <c r="AO146" s="549">
        <f t="shared" si="75"/>
        <v>0</v>
      </c>
      <c r="AP146" s="549">
        <f t="shared" si="76"/>
        <v>0</v>
      </c>
      <c r="AQ146" s="283">
        <f t="shared" si="62"/>
        <v>0</v>
      </c>
      <c r="AR146" s="281">
        <f t="shared" si="77"/>
        <v>0</v>
      </c>
      <c r="AT146" s="446"/>
      <c r="AU146" s="284"/>
      <c r="AV146" s="447" t="str">
        <f t="shared" si="78"/>
        <v>CA</v>
      </c>
      <c r="AW146" s="447" t="str">
        <f t="shared" si="79"/>
        <v>CL</v>
      </c>
      <c r="AX146" s="447" t="str">
        <f t="shared" si="80"/>
        <v>AIC</v>
      </c>
      <c r="AY146" s="447" t="str">
        <f t="shared" si="81"/>
        <v>ERB</v>
      </c>
      <c r="AZ146" s="447" t="str">
        <f t="shared" si="82"/>
        <v>GRB</v>
      </c>
      <c r="BA146" s="447" t="str">
        <f t="shared" si="83"/>
        <v>Non-Op</v>
      </c>
      <c r="BC146" s="445" t="s">
        <v>2119</v>
      </c>
      <c r="BD146" s="552">
        <f t="shared" si="84"/>
        <v>0</v>
      </c>
      <c r="BF146" s="435"/>
      <c r="BG146" s="435"/>
      <c r="BH146" s="435"/>
      <c r="BI146" s="435"/>
      <c r="BJ146" s="435"/>
      <c r="BK146" s="435"/>
      <c r="BL146" s="435"/>
      <c r="BN146" s="617"/>
    </row>
    <row r="147" spans="1:66" s="28" customFormat="1" ht="12" customHeight="1">
      <c r="A147" s="473">
        <v>13400321</v>
      </c>
      <c r="B147" s="459" t="str">
        <f t="shared" si="63"/>
        <v>13400321</v>
      </c>
      <c r="C147" s="474" t="s">
        <v>1269</v>
      </c>
      <c r="D147" s="445" t="s">
        <v>1163</v>
      </c>
      <c r="E147" s="445"/>
      <c r="F147" s="474"/>
      <c r="G147" s="445"/>
      <c r="H147" s="547">
        <v>1858163</v>
      </c>
      <c r="I147" s="547">
        <v>1878403</v>
      </c>
      <c r="J147" s="547">
        <v>1893733</v>
      </c>
      <c r="K147" s="547">
        <v>1893733</v>
      </c>
      <c r="L147" s="547">
        <v>1893733</v>
      </c>
      <c r="M147" s="547">
        <v>1923733</v>
      </c>
      <c r="N147" s="547">
        <v>1923733</v>
      </c>
      <c r="O147" s="547">
        <v>1958403</v>
      </c>
      <c r="P147" s="547">
        <v>1958403</v>
      </c>
      <c r="Q147" s="547">
        <v>2065211.29</v>
      </c>
      <c r="R147" s="547">
        <v>2172042.38</v>
      </c>
      <c r="S147" s="547">
        <v>1222242.3799999999</v>
      </c>
      <c r="T147" s="547">
        <v>1222242.3799999999</v>
      </c>
      <c r="U147" s="547"/>
      <c r="V147" s="547">
        <f t="shared" si="64"/>
        <v>1860297.7283333333</v>
      </c>
      <c r="W147" s="285" t="s">
        <v>1266</v>
      </c>
      <c r="X147" s="286"/>
      <c r="Y147" s="548">
        <f t="shared" si="60"/>
        <v>0</v>
      </c>
      <c r="Z147" s="549">
        <f t="shared" si="60"/>
        <v>0</v>
      </c>
      <c r="AA147" s="549">
        <f t="shared" si="60"/>
        <v>0</v>
      </c>
      <c r="AB147" s="282">
        <f t="shared" si="65"/>
        <v>1222242.3799999999</v>
      </c>
      <c r="AC147" s="281">
        <f t="shared" si="66"/>
        <v>0</v>
      </c>
      <c r="AD147" s="549">
        <f t="shared" si="67"/>
        <v>1222242.3799999999</v>
      </c>
      <c r="AE147" s="553">
        <f t="shared" si="68"/>
        <v>0</v>
      </c>
      <c r="AF147" s="282">
        <f t="shared" si="69"/>
        <v>0</v>
      </c>
      <c r="AG147" s="283">
        <f t="shared" si="70"/>
        <v>1222242.3799999999</v>
      </c>
      <c r="AH147" s="281">
        <f t="shared" si="71"/>
        <v>0</v>
      </c>
      <c r="AI147" s="551">
        <f t="shared" si="61"/>
        <v>0</v>
      </c>
      <c r="AJ147" s="549">
        <f t="shared" si="61"/>
        <v>0</v>
      </c>
      <c r="AK147" s="549">
        <f t="shared" si="61"/>
        <v>0</v>
      </c>
      <c r="AL147" s="282">
        <f t="shared" si="72"/>
        <v>1860297.7283333333</v>
      </c>
      <c r="AM147" s="281">
        <f t="shared" si="73"/>
        <v>0</v>
      </c>
      <c r="AN147" s="549">
        <f t="shared" si="74"/>
        <v>1860297.7283333333</v>
      </c>
      <c r="AO147" s="549">
        <f t="shared" si="75"/>
        <v>0</v>
      </c>
      <c r="AP147" s="549">
        <f t="shared" si="76"/>
        <v>0</v>
      </c>
      <c r="AQ147" s="283">
        <f t="shared" si="62"/>
        <v>1860297.7283333333</v>
      </c>
      <c r="AR147" s="281">
        <f t="shared" si="77"/>
        <v>0</v>
      </c>
      <c r="AT147" s="446"/>
      <c r="AU147" s="284"/>
      <c r="AV147" s="447" t="str">
        <f t="shared" si="78"/>
        <v>CA</v>
      </c>
      <c r="AW147" s="447" t="str">
        <f t="shared" si="79"/>
        <v>CL</v>
      </c>
      <c r="AX147" s="447" t="str">
        <f t="shared" si="80"/>
        <v>AIC</v>
      </c>
      <c r="AY147" s="447" t="str">
        <f t="shared" si="81"/>
        <v>ERB</v>
      </c>
      <c r="AZ147" s="447" t="str">
        <f t="shared" si="82"/>
        <v>GRB</v>
      </c>
      <c r="BA147" s="447" t="str">
        <f t="shared" si="83"/>
        <v>Non-Op</v>
      </c>
      <c r="BC147" s="445" t="s">
        <v>2119</v>
      </c>
      <c r="BD147" s="552">
        <f t="shared" si="84"/>
        <v>1222242.3799999999</v>
      </c>
      <c r="BF147" s="435"/>
      <c r="BG147" s="435"/>
      <c r="BH147" s="435"/>
      <c r="BI147" s="435"/>
      <c r="BJ147" s="435"/>
      <c r="BK147" s="435"/>
      <c r="BL147" s="435"/>
      <c r="BN147" s="617"/>
    </row>
    <row r="148" spans="1:66" s="28" customFormat="1" ht="12" customHeight="1">
      <c r="A148" s="473">
        <v>13400332</v>
      </c>
      <c r="B148" s="459" t="str">
        <f t="shared" si="63"/>
        <v>13400332</v>
      </c>
      <c r="C148" s="474" t="s">
        <v>1270</v>
      </c>
      <c r="D148" s="445" t="s">
        <v>1165</v>
      </c>
      <c r="E148" s="445"/>
      <c r="F148" s="474"/>
      <c r="G148" s="445"/>
      <c r="H148" s="547">
        <v>1779207.79</v>
      </c>
      <c r="I148" s="547">
        <v>1779222.85</v>
      </c>
      <c r="J148" s="547">
        <v>1779237.96</v>
      </c>
      <c r="K148" s="547">
        <v>1779251.61</v>
      </c>
      <c r="L148" s="547">
        <v>2549368.7599999998</v>
      </c>
      <c r="M148" s="547">
        <v>2549385.0699999998</v>
      </c>
      <c r="N148" s="547">
        <v>2549406.7200000002</v>
      </c>
      <c r="O148" s="547">
        <v>2549427.6800000002</v>
      </c>
      <c r="P148" s="547">
        <v>2549449.33</v>
      </c>
      <c r="Q148" s="547">
        <v>2549470.9900000002</v>
      </c>
      <c r="R148" s="547">
        <v>2549491.9500000002</v>
      </c>
      <c r="S148" s="547">
        <v>2549513.61</v>
      </c>
      <c r="T148" s="547">
        <v>2549534.5699999998</v>
      </c>
      <c r="U148" s="547"/>
      <c r="V148" s="547">
        <f t="shared" si="64"/>
        <v>2324799.8091666666</v>
      </c>
      <c r="W148" s="305"/>
      <c r="X148" s="306"/>
      <c r="Y148" s="548">
        <f t="shared" si="60"/>
        <v>0</v>
      </c>
      <c r="Z148" s="549">
        <f t="shared" si="60"/>
        <v>0</v>
      </c>
      <c r="AA148" s="549">
        <f t="shared" si="60"/>
        <v>0</v>
      </c>
      <c r="AB148" s="282">
        <f t="shared" si="65"/>
        <v>2549534.5699999998</v>
      </c>
      <c r="AC148" s="281">
        <f t="shared" si="66"/>
        <v>0</v>
      </c>
      <c r="AD148" s="549">
        <f t="shared" si="67"/>
        <v>0</v>
      </c>
      <c r="AE148" s="553">
        <f t="shared" si="68"/>
        <v>0</v>
      </c>
      <c r="AF148" s="282">
        <f t="shared" si="69"/>
        <v>2549534.5699999998</v>
      </c>
      <c r="AG148" s="283">
        <f t="shared" si="70"/>
        <v>2549534.5699999998</v>
      </c>
      <c r="AH148" s="281">
        <f t="shared" si="71"/>
        <v>0</v>
      </c>
      <c r="AI148" s="551">
        <f t="shared" si="61"/>
        <v>0</v>
      </c>
      <c r="AJ148" s="549">
        <f t="shared" si="61"/>
        <v>0</v>
      </c>
      <c r="AK148" s="549">
        <f t="shared" si="61"/>
        <v>0</v>
      </c>
      <c r="AL148" s="282">
        <f t="shared" si="72"/>
        <v>2324799.8091666666</v>
      </c>
      <c r="AM148" s="281">
        <f t="shared" si="73"/>
        <v>0</v>
      </c>
      <c r="AN148" s="549">
        <f t="shared" si="74"/>
        <v>0</v>
      </c>
      <c r="AO148" s="549">
        <f t="shared" si="75"/>
        <v>0</v>
      </c>
      <c r="AP148" s="549">
        <f t="shared" si="76"/>
        <v>2324799.8091666666</v>
      </c>
      <c r="AQ148" s="283">
        <f t="shared" si="62"/>
        <v>2324799.8091666666</v>
      </c>
      <c r="AR148" s="281">
        <f t="shared" si="77"/>
        <v>0</v>
      </c>
      <c r="AT148" s="446" t="s">
        <v>2064</v>
      </c>
      <c r="AU148" s="284"/>
      <c r="AV148" s="447" t="str">
        <f t="shared" si="78"/>
        <v>CA</v>
      </c>
      <c r="AW148" s="447" t="str">
        <f t="shared" si="79"/>
        <v>CL</v>
      </c>
      <c r="AX148" s="447" t="str">
        <f t="shared" si="80"/>
        <v>AIC</v>
      </c>
      <c r="AY148" s="447" t="str">
        <f t="shared" si="81"/>
        <v>ERB</v>
      </c>
      <c r="AZ148" s="447" t="str">
        <f t="shared" si="82"/>
        <v>GRB</v>
      </c>
      <c r="BA148" s="447" t="str">
        <f t="shared" si="83"/>
        <v>Non-Op</v>
      </c>
      <c r="BC148" s="449" t="s">
        <v>2100</v>
      </c>
      <c r="BD148" s="552">
        <f t="shared" si="84"/>
        <v>2549534.5699999998</v>
      </c>
      <c r="BF148" s="435"/>
      <c r="BG148" s="435"/>
      <c r="BH148" s="435"/>
      <c r="BI148" s="435"/>
      <c r="BJ148" s="435"/>
      <c r="BK148" s="435"/>
      <c r="BL148" s="435"/>
      <c r="BN148" s="617"/>
    </row>
    <row r="149" spans="1:66" s="28" customFormat="1" ht="12" customHeight="1">
      <c r="A149" s="473">
        <v>13400341</v>
      </c>
      <c r="B149" s="459" t="str">
        <f t="shared" si="63"/>
        <v>13400341</v>
      </c>
      <c r="C149" s="474" t="s">
        <v>2088</v>
      </c>
      <c r="D149" s="445" t="s">
        <v>1165</v>
      </c>
      <c r="E149" s="445"/>
      <c r="F149" s="289">
        <v>42811</v>
      </c>
      <c r="G149" s="445"/>
      <c r="H149" s="547">
        <v>17928997.75</v>
      </c>
      <c r="I149" s="547">
        <v>12706128.25</v>
      </c>
      <c r="J149" s="547">
        <v>10240560</v>
      </c>
      <c r="K149" s="547">
        <v>3212361.45</v>
      </c>
      <c r="L149" s="547">
        <v>-1225054</v>
      </c>
      <c r="M149" s="547">
        <v>-2458988</v>
      </c>
      <c r="N149" s="547">
        <v>-4334706.75</v>
      </c>
      <c r="O149" s="547">
        <v>-6633480.5</v>
      </c>
      <c r="P149" s="547">
        <v>-5830051.25</v>
      </c>
      <c r="Q149" s="547">
        <v>-14981117.76</v>
      </c>
      <c r="R149" s="547">
        <v>-9150205.25</v>
      </c>
      <c r="S149" s="547">
        <v>5701773</v>
      </c>
      <c r="T149" s="547">
        <v>12782125</v>
      </c>
      <c r="U149" s="547"/>
      <c r="V149" s="547">
        <f t="shared" si="64"/>
        <v>216898.38041666648</v>
      </c>
      <c r="W149" s="305"/>
      <c r="X149" s="306"/>
      <c r="Y149" s="548">
        <f t="shared" ref="Y149:AA168" si="85">IF($D149=Y$5,$T149,0)</f>
        <v>0</v>
      </c>
      <c r="Z149" s="549">
        <f t="shared" si="85"/>
        <v>0</v>
      </c>
      <c r="AA149" s="549">
        <f t="shared" si="85"/>
        <v>0</v>
      </c>
      <c r="AB149" s="282">
        <f t="shared" si="65"/>
        <v>12782125</v>
      </c>
      <c r="AC149" s="281">
        <f t="shared" si="66"/>
        <v>0</v>
      </c>
      <c r="AD149" s="549">
        <f t="shared" si="67"/>
        <v>0</v>
      </c>
      <c r="AE149" s="553">
        <f t="shared" si="68"/>
        <v>0</v>
      </c>
      <c r="AF149" s="282">
        <f t="shared" si="69"/>
        <v>12782125</v>
      </c>
      <c r="AG149" s="283">
        <f t="shared" si="70"/>
        <v>12782125</v>
      </c>
      <c r="AH149" s="281">
        <f t="shared" si="71"/>
        <v>0</v>
      </c>
      <c r="AI149" s="551">
        <f t="shared" ref="AI149:AK168" si="86">IF($D149=AI$5,$V149,0)</f>
        <v>0</v>
      </c>
      <c r="AJ149" s="549">
        <f t="shared" si="86"/>
        <v>0</v>
      </c>
      <c r="AK149" s="549">
        <f t="shared" si="86"/>
        <v>0</v>
      </c>
      <c r="AL149" s="282">
        <f t="shared" si="72"/>
        <v>216898.38041666648</v>
      </c>
      <c r="AM149" s="281">
        <f t="shared" si="73"/>
        <v>0</v>
      </c>
      <c r="AN149" s="549">
        <f t="shared" si="74"/>
        <v>0</v>
      </c>
      <c r="AO149" s="549">
        <f t="shared" si="75"/>
        <v>0</v>
      </c>
      <c r="AP149" s="549">
        <f t="shared" si="76"/>
        <v>216898.38041666648</v>
      </c>
      <c r="AQ149" s="283">
        <f t="shared" si="62"/>
        <v>216898.38041666648</v>
      </c>
      <c r="AR149" s="281">
        <f t="shared" si="77"/>
        <v>0</v>
      </c>
      <c r="AT149" s="446" t="s">
        <v>2066</v>
      </c>
      <c r="AU149" s="284"/>
      <c r="AV149" s="447" t="str">
        <f t="shared" si="78"/>
        <v>CA</v>
      </c>
      <c r="AW149" s="447" t="str">
        <f t="shared" si="79"/>
        <v>CL</v>
      </c>
      <c r="AX149" s="447" t="str">
        <f t="shared" si="80"/>
        <v>AIC</v>
      </c>
      <c r="AY149" s="447" t="str">
        <f t="shared" si="81"/>
        <v>ERB</v>
      </c>
      <c r="AZ149" s="447" t="str">
        <f t="shared" si="82"/>
        <v>GRB</v>
      </c>
      <c r="BA149" s="447" t="str">
        <f t="shared" si="83"/>
        <v>Non-Op</v>
      </c>
      <c r="BC149" s="449" t="s">
        <v>2100</v>
      </c>
      <c r="BD149" s="552">
        <f t="shared" si="84"/>
        <v>12782125</v>
      </c>
      <c r="BF149" s="448"/>
      <c r="BG149" s="448"/>
      <c r="BH149" s="448"/>
      <c r="BI149" s="448"/>
      <c r="BJ149" s="448"/>
      <c r="BK149" s="448"/>
      <c r="BL149" s="448"/>
      <c r="BN149" s="617"/>
    </row>
    <row r="150" spans="1:66" s="28" customFormat="1" ht="12" customHeight="1">
      <c r="A150" s="473">
        <v>13400342</v>
      </c>
      <c r="B150" s="459" t="str">
        <f t="shared" si="63"/>
        <v>13400342</v>
      </c>
      <c r="C150" s="658" t="s">
        <v>1271</v>
      </c>
      <c r="D150" s="445" t="s">
        <v>1165</v>
      </c>
      <c r="E150" s="445"/>
      <c r="F150" s="311">
        <v>43282</v>
      </c>
      <c r="G150" s="445"/>
      <c r="H150" s="547">
        <v>2974480</v>
      </c>
      <c r="I150" s="547">
        <v>2974480</v>
      </c>
      <c r="J150" s="547">
        <v>10974480</v>
      </c>
      <c r="K150" s="547">
        <v>11989666.390000001</v>
      </c>
      <c r="L150" s="547">
        <v>3991592.36</v>
      </c>
      <c r="M150" s="547">
        <v>3993526.6</v>
      </c>
      <c r="N150" s="547">
        <v>3993289.83</v>
      </c>
      <c r="O150" s="547">
        <v>1993282.53</v>
      </c>
      <c r="P150" s="547">
        <v>1993289.04</v>
      </c>
      <c r="Q150" s="547">
        <v>1993248.43</v>
      </c>
      <c r="R150" s="547">
        <v>1993262.0800000001</v>
      </c>
      <c r="S150" s="547">
        <v>1993284.04</v>
      </c>
      <c r="T150" s="547">
        <v>23993194.800000001</v>
      </c>
      <c r="U150" s="547"/>
      <c r="V150" s="547">
        <f t="shared" si="64"/>
        <v>5113936.5583333327</v>
      </c>
      <c r="W150" s="305"/>
      <c r="X150" s="306"/>
      <c r="Y150" s="548">
        <f t="shared" si="85"/>
        <v>0</v>
      </c>
      <c r="Z150" s="549">
        <f t="shared" si="85"/>
        <v>0</v>
      </c>
      <c r="AA150" s="549">
        <f t="shared" si="85"/>
        <v>0</v>
      </c>
      <c r="AB150" s="282">
        <f t="shared" si="65"/>
        <v>23993194.800000001</v>
      </c>
      <c r="AC150" s="281">
        <f t="shared" si="66"/>
        <v>0</v>
      </c>
      <c r="AD150" s="549">
        <f t="shared" si="67"/>
        <v>0</v>
      </c>
      <c r="AE150" s="553">
        <f t="shared" si="68"/>
        <v>0</v>
      </c>
      <c r="AF150" s="282">
        <f t="shared" si="69"/>
        <v>23993194.800000001</v>
      </c>
      <c r="AG150" s="283">
        <f t="shared" si="70"/>
        <v>23993194.800000001</v>
      </c>
      <c r="AH150" s="281">
        <f t="shared" si="71"/>
        <v>0</v>
      </c>
      <c r="AI150" s="551">
        <f t="shared" si="86"/>
        <v>0</v>
      </c>
      <c r="AJ150" s="549">
        <f t="shared" si="86"/>
        <v>0</v>
      </c>
      <c r="AK150" s="549">
        <f t="shared" si="86"/>
        <v>0</v>
      </c>
      <c r="AL150" s="282">
        <f t="shared" si="72"/>
        <v>5113936.5583333327</v>
      </c>
      <c r="AM150" s="281">
        <f t="shared" si="73"/>
        <v>0</v>
      </c>
      <c r="AN150" s="549">
        <f t="shared" si="74"/>
        <v>0</v>
      </c>
      <c r="AO150" s="549">
        <f t="shared" si="75"/>
        <v>0</v>
      </c>
      <c r="AP150" s="549">
        <f t="shared" si="76"/>
        <v>5113936.5583333327</v>
      </c>
      <c r="AQ150" s="283">
        <f t="shared" si="62"/>
        <v>5113936.5583333327</v>
      </c>
      <c r="AR150" s="281">
        <f t="shared" si="77"/>
        <v>0</v>
      </c>
      <c r="AT150" s="446" t="s">
        <v>2066</v>
      </c>
      <c r="AU150" s="284"/>
      <c r="AV150" s="447" t="str">
        <f t="shared" si="78"/>
        <v>CA</v>
      </c>
      <c r="AW150" s="447" t="str">
        <f t="shared" si="79"/>
        <v>CL</v>
      </c>
      <c r="AX150" s="447" t="str">
        <f t="shared" si="80"/>
        <v>AIC</v>
      </c>
      <c r="AY150" s="447" t="str">
        <f t="shared" si="81"/>
        <v>ERB</v>
      </c>
      <c r="AZ150" s="447" t="str">
        <f t="shared" si="82"/>
        <v>GRB</v>
      </c>
      <c r="BA150" s="447" t="str">
        <f t="shared" si="83"/>
        <v>Non-Op</v>
      </c>
      <c r="BC150" s="449" t="s">
        <v>2100</v>
      </c>
      <c r="BD150" s="552">
        <f t="shared" si="84"/>
        <v>23993194.800000001</v>
      </c>
      <c r="BF150" s="448"/>
      <c r="BG150" s="448"/>
      <c r="BH150" s="448"/>
      <c r="BI150" s="448"/>
      <c r="BJ150" s="448"/>
      <c r="BK150" s="448"/>
      <c r="BL150" s="448"/>
      <c r="BN150" s="617"/>
    </row>
    <row r="151" spans="1:66" s="28" customFormat="1" ht="12" customHeight="1">
      <c r="A151" s="473">
        <v>13400351</v>
      </c>
      <c r="B151" s="459" t="str">
        <f t="shared" si="63"/>
        <v>13400351</v>
      </c>
      <c r="C151" s="658" t="s">
        <v>2572</v>
      </c>
      <c r="D151" s="445" t="s">
        <v>1165</v>
      </c>
      <c r="E151" s="445"/>
      <c r="F151" s="311">
        <v>43435</v>
      </c>
      <c r="G151" s="445"/>
      <c r="H151" s="547">
        <v>0</v>
      </c>
      <c r="I151" s="547">
        <v>0</v>
      </c>
      <c r="J151" s="547">
        <v>0</v>
      </c>
      <c r="K151" s="547">
        <v>0</v>
      </c>
      <c r="L151" s="547">
        <v>0</v>
      </c>
      <c r="M151" s="547">
        <v>0</v>
      </c>
      <c r="N151" s="547">
        <v>0</v>
      </c>
      <c r="O151" s="547">
        <v>0</v>
      </c>
      <c r="P151" s="547">
        <v>0</v>
      </c>
      <c r="Q151" s="547">
        <v>0</v>
      </c>
      <c r="R151" s="547">
        <v>0</v>
      </c>
      <c r="S151" s="547">
        <v>0</v>
      </c>
      <c r="T151" s="547">
        <v>0</v>
      </c>
      <c r="U151" s="547"/>
      <c r="V151" s="547">
        <f t="shared" si="64"/>
        <v>0</v>
      </c>
      <c r="W151" s="305"/>
      <c r="X151" s="306"/>
      <c r="Y151" s="548">
        <f t="shared" si="85"/>
        <v>0</v>
      </c>
      <c r="Z151" s="549">
        <f t="shared" si="85"/>
        <v>0</v>
      </c>
      <c r="AA151" s="549">
        <f t="shared" si="85"/>
        <v>0</v>
      </c>
      <c r="AB151" s="282">
        <f t="shared" si="65"/>
        <v>0</v>
      </c>
      <c r="AC151" s="281">
        <f t="shared" si="66"/>
        <v>0</v>
      </c>
      <c r="AD151" s="549">
        <f t="shared" si="67"/>
        <v>0</v>
      </c>
      <c r="AE151" s="553">
        <f t="shared" si="68"/>
        <v>0</v>
      </c>
      <c r="AF151" s="282">
        <f t="shared" si="69"/>
        <v>0</v>
      </c>
      <c r="AG151" s="283">
        <f t="shared" si="70"/>
        <v>0</v>
      </c>
      <c r="AH151" s="281">
        <f t="shared" si="71"/>
        <v>0</v>
      </c>
      <c r="AI151" s="551">
        <f t="shared" si="86"/>
        <v>0</v>
      </c>
      <c r="AJ151" s="549">
        <f t="shared" si="86"/>
        <v>0</v>
      </c>
      <c r="AK151" s="549">
        <f t="shared" si="86"/>
        <v>0</v>
      </c>
      <c r="AL151" s="282">
        <f t="shared" si="72"/>
        <v>0</v>
      </c>
      <c r="AM151" s="281">
        <f t="shared" si="73"/>
        <v>0</v>
      </c>
      <c r="AN151" s="549">
        <f t="shared" si="74"/>
        <v>0</v>
      </c>
      <c r="AO151" s="549">
        <f t="shared" si="75"/>
        <v>0</v>
      </c>
      <c r="AP151" s="549">
        <f t="shared" si="76"/>
        <v>0</v>
      </c>
      <c r="AQ151" s="283">
        <f t="shared" si="62"/>
        <v>0</v>
      </c>
      <c r="AR151" s="281">
        <f t="shared" si="77"/>
        <v>0</v>
      </c>
      <c r="AT151" s="446" t="s">
        <v>2066</v>
      </c>
      <c r="AU151" s="284"/>
      <c r="AV151" s="447" t="str">
        <f t="shared" si="78"/>
        <v>CA</v>
      </c>
      <c r="AW151" s="447" t="str">
        <f t="shared" si="79"/>
        <v>CL</v>
      </c>
      <c r="AX151" s="447" t="str">
        <f t="shared" si="80"/>
        <v>AIC</v>
      </c>
      <c r="AY151" s="447" t="str">
        <f t="shared" si="81"/>
        <v>ERB</v>
      </c>
      <c r="AZ151" s="447" t="str">
        <f t="shared" si="82"/>
        <v>GRB</v>
      </c>
      <c r="BA151" s="447" t="str">
        <f t="shared" si="83"/>
        <v>Non-Op</v>
      </c>
      <c r="BC151" s="449" t="s">
        <v>2100</v>
      </c>
      <c r="BD151" s="552">
        <f t="shared" si="84"/>
        <v>0</v>
      </c>
      <c r="BF151" s="448"/>
      <c r="BG151" s="448"/>
      <c r="BH151" s="448"/>
      <c r="BI151" s="448"/>
      <c r="BJ151" s="448"/>
      <c r="BK151" s="448"/>
      <c r="BL151" s="448"/>
      <c r="BN151" s="617"/>
    </row>
    <row r="152" spans="1:66" s="28" customFormat="1" ht="12" customHeight="1">
      <c r="A152" s="287">
        <v>13500003</v>
      </c>
      <c r="B152" s="288" t="str">
        <f t="shared" si="63"/>
        <v>13500003</v>
      </c>
      <c r="C152" s="444" t="s">
        <v>2573</v>
      </c>
      <c r="D152" s="445" t="s">
        <v>2091</v>
      </c>
      <c r="E152" s="445"/>
      <c r="F152" s="444"/>
      <c r="G152" s="445"/>
      <c r="H152" s="547">
        <v>0</v>
      </c>
      <c r="I152" s="547">
        <v>0</v>
      </c>
      <c r="J152" s="547">
        <v>0</v>
      </c>
      <c r="K152" s="547">
        <v>0</v>
      </c>
      <c r="L152" s="547">
        <v>0</v>
      </c>
      <c r="M152" s="547">
        <v>0</v>
      </c>
      <c r="N152" s="547">
        <v>0</v>
      </c>
      <c r="O152" s="547">
        <v>0</v>
      </c>
      <c r="P152" s="547">
        <v>0</v>
      </c>
      <c r="Q152" s="547">
        <v>0</v>
      </c>
      <c r="R152" s="547">
        <v>0</v>
      </c>
      <c r="S152" s="547">
        <v>0</v>
      </c>
      <c r="T152" s="547">
        <v>0</v>
      </c>
      <c r="U152" s="547"/>
      <c r="V152" s="547">
        <f t="shared" si="64"/>
        <v>0</v>
      </c>
      <c r="W152" s="285"/>
      <c r="X152" s="286"/>
      <c r="Y152" s="548">
        <f t="shared" si="85"/>
        <v>0</v>
      </c>
      <c r="Z152" s="549">
        <f t="shared" si="85"/>
        <v>0</v>
      </c>
      <c r="AA152" s="549">
        <f t="shared" si="85"/>
        <v>0</v>
      </c>
      <c r="AB152" s="282">
        <f t="shared" si="65"/>
        <v>0</v>
      </c>
      <c r="AC152" s="281">
        <f t="shared" si="66"/>
        <v>0</v>
      </c>
      <c r="AD152" s="549">
        <f t="shared" si="67"/>
        <v>0</v>
      </c>
      <c r="AE152" s="553">
        <f t="shared" si="68"/>
        <v>0</v>
      </c>
      <c r="AF152" s="282">
        <f t="shared" si="69"/>
        <v>0</v>
      </c>
      <c r="AG152" s="283">
        <f t="shared" si="70"/>
        <v>0</v>
      </c>
      <c r="AH152" s="281">
        <f t="shared" si="71"/>
        <v>0</v>
      </c>
      <c r="AI152" s="551">
        <f t="shared" si="86"/>
        <v>0</v>
      </c>
      <c r="AJ152" s="549">
        <f t="shared" si="86"/>
        <v>0</v>
      </c>
      <c r="AK152" s="549">
        <f t="shared" si="86"/>
        <v>0</v>
      </c>
      <c r="AL152" s="282">
        <f t="shared" si="72"/>
        <v>0</v>
      </c>
      <c r="AM152" s="281">
        <f t="shared" si="73"/>
        <v>0</v>
      </c>
      <c r="AN152" s="549">
        <f t="shared" si="74"/>
        <v>0</v>
      </c>
      <c r="AO152" s="549">
        <f t="shared" si="75"/>
        <v>0</v>
      </c>
      <c r="AP152" s="549">
        <f t="shared" si="76"/>
        <v>0</v>
      </c>
      <c r="AQ152" s="283">
        <f t="shared" si="62"/>
        <v>0</v>
      </c>
      <c r="AR152" s="281">
        <f t="shared" si="77"/>
        <v>0</v>
      </c>
      <c r="AT152" s="446"/>
      <c r="AU152" s="284"/>
      <c r="AV152" s="447" t="str">
        <f t="shared" si="78"/>
        <v>CA</v>
      </c>
      <c r="AW152" s="447" t="str">
        <f t="shared" si="79"/>
        <v>CL</v>
      </c>
      <c r="AX152" s="447" t="str">
        <f t="shared" si="80"/>
        <v>AIC</v>
      </c>
      <c r="AY152" s="447" t="str">
        <f t="shared" si="81"/>
        <v>ERB</v>
      </c>
      <c r="AZ152" s="447" t="str">
        <f t="shared" si="82"/>
        <v>GRB</v>
      </c>
      <c r="BA152" s="447" t="str">
        <f t="shared" si="83"/>
        <v>Non-Op</v>
      </c>
      <c r="BC152" s="445" t="s">
        <v>2119</v>
      </c>
      <c r="BD152" s="552">
        <f t="shared" si="84"/>
        <v>0</v>
      </c>
      <c r="BF152" s="448"/>
      <c r="BG152" s="448"/>
      <c r="BH152" s="448"/>
      <c r="BI152" s="448"/>
      <c r="BJ152" s="448"/>
      <c r="BK152" s="448"/>
      <c r="BL152" s="448"/>
      <c r="BN152" s="617"/>
    </row>
    <row r="153" spans="1:66" s="28" customFormat="1" ht="12" customHeight="1">
      <c r="A153" s="287">
        <v>13500041</v>
      </c>
      <c r="B153" s="288" t="str">
        <f t="shared" si="63"/>
        <v>13500041</v>
      </c>
      <c r="C153" s="444" t="s">
        <v>1272</v>
      </c>
      <c r="D153" s="445" t="s">
        <v>2091</v>
      </c>
      <c r="E153" s="445"/>
      <c r="F153" s="444"/>
      <c r="G153" s="445"/>
      <c r="H153" s="547">
        <v>-136678.03</v>
      </c>
      <c r="I153" s="547">
        <v>-69155.240000000005</v>
      </c>
      <c r="J153" s="547">
        <v>-14029.1</v>
      </c>
      <c r="K153" s="547">
        <v>-36491.17</v>
      </c>
      <c r="L153" s="547">
        <v>-734769.32</v>
      </c>
      <c r="M153" s="547">
        <v>-607616.25</v>
      </c>
      <c r="N153" s="547">
        <v>157623.51999999999</v>
      </c>
      <c r="O153" s="547">
        <v>114552.96000000001</v>
      </c>
      <c r="P153" s="547">
        <v>-48741.1</v>
      </c>
      <c r="Q153" s="547">
        <v>-42160.99</v>
      </c>
      <c r="R153" s="547">
        <v>-68347.38</v>
      </c>
      <c r="S153" s="547">
        <v>100723.66</v>
      </c>
      <c r="T153" s="547">
        <v>120732.96</v>
      </c>
      <c r="U153" s="547"/>
      <c r="V153" s="547">
        <f t="shared" si="64"/>
        <v>-104698.57875000003</v>
      </c>
      <c r="W153" s="285"/>
      <c r="X153" s="286"/>
      <c r="Y153" s="548">
        <f t="shared" si="85"/>
        <v>120732.96</v>
      </c>
      <c r="Z153" s="549">
        <f t="shared" si="85"/>
        <v>0</v>
      </c>
      <c r="AA153" s="549">
        <f t="shared" si="85"/>
        <v>0</v>
      </c>
      <c r="AB153" s="282">
        <f t="shared" si="65"/>
        <v>0</v>
      </c>
      <c r="AC153" s="281">
        <f t="shared" si="66"/>
        <v>0</v>
      </c>
      <c r="AD153" s="549">
        <f t="shared" si="67"/>
        <v>0</v>
      </c>
      <c r="AE153" s="553">
        <f t="shared" si="68"/>
        <v>0</v>
      </c>
      <c r="AF153" s="282">
        <f t="shared" si="69"/>
        <v>0</v>
      </c>
      <c r="AG153" s="283">
        <f t="shared" si="70"/>
        <v>0</v>
      </c>
      <c r="AH153" s="281">
        <f t="shared" si="71"/>
        <v>0</v>
      </c>
      <c r="AI153" s="551">
        <f t="shared" si="86"/>
        <v>-104698.57875000003</v>
      </c>
      <c r="AJ153" s="549">
        <f t="shared" si="86"/>
        <v>0</v>
      </c>
      <c r="AK153" s="549">
        <f t="shared" si="86"/>
        <v>0</v>
      </c>
      <c r="AL153" s="282">
        <f t="shared" si="72"/>
        <v>0</v>
      </c>
      <c r="AM153" s="281">
        <f t="shared" si="73"/>
        <v>0</v>
      </c>
      <c r="AN153" s="549">
        <f t="shared" si="74"/>
        <v>0</v>
      </c>
      <c r="AO153" s="549">
        <f t="shared" si="75"/>
        <v>0</v>
      </c>
      <c r="AP153" s="549">
        <f t="shared" si="76"/>
        <v>0</v>
      </c>
      <c r="AQ153" s="283">
        <f t="shared" si="62"/>
        <v>0</v>
      </c>
      <c r="AR153" s="281">
        <f t="shared" si="77"/>
        <v>0</v>
      </c>
      <c r="AT153" s="446"/>
      <c r="AU153" s="284"/>
      <c r="AV153" s="447" t="str">
        <f t="shared" si="78"/>
        <v>CA</v>
      </c>
      <c r="AW153" s="447" t="str">
        <f t="shared" si="79"/>
        <v>CL</v>
      </c>
      <c r="AX153" s="447" t="str">
        <f t="shared" si="80"/>
        <v>AIC</v>
      </c>
      <c r="AY153" s="447" t="str">
        <f t="shared" si="81"/>
        <v>ERB</v>
      </c>
      <c r="AZ153" s="447" t="str">
        <f t="shared" si="82"/>
        <v>GRB</v>
      </c>
      <c r="BA153" s="447" t="str">
        <f t="shared" si="83"/>
        <v>Non-Op</v>
      </c>
      <c r="BC153" s="445" t="s">
        <v>2119</v>
      </c>
      <c r="BD153" s="552">
        <f t="shared" si="84"/>
        <v>120732.96</v>
      </c>
      <c r="BF153" s="448"/>
      <c r="BG153" s="448"/>
      <c r="BH153" s="448"/>
      <c r="BI153" s="448"/>
      <c r="BJ153" s="448"/>
      <c r="BK153" s="448"/>
      <c r="BL153" s="448"/>
      <c r="BN153" s="617"/>
    </row>
    <row r="154" spans="1:66" s="28" customFormat="1" ht="12" customHeight="1">
      <c r="A154" s="287">
        <v>13500051</v>
      </c>
      <c r="B154" s="288" t="str">
        <f t="shared" si="63"/>
        <v>13500051</v>
      </c>
      <c r="C154" s="444" t="s">
        <v>1273</v>
      </c>
      <c r="D154" s="445" t="s">
        <v>2091</v>
      </c>
      <c r="E154" s="445"/>
      <c r="F154" s="444"/>
      <c r="G154" s="445"/>
      <c r="H154" s="547">
        <v>73353</v>
      </c>
      <c r="I154" s="547">
        <v>73353</v>
      </c>
      <c r="J154" s="547">
        <v>73353</v>
      </c>
      <c r="K154" s="547">
        <v>73353</v>
      </c>
      <c r="L154" s="547">
        <v>73353</v>
      </c>
      <c r="M154" s="547">
        <v>73353</v>
      </c>
      <c r="N154" s="547">
        <v>73353</v>
      </c>
      <c r="O154" s="547">
        <v>73353</v>
      </c>
      <c r="P154" s="547">
        <v>73353</v>
      </c>
      <c r="Q154" s="547">
        <v>73353</v>
      </c>
      <c r="R154" s="547">
        <v>73353</v>
      </c>
      <c r="S154" s="547">
        <v>73353</v>
      </c>
      <c r="T154" s="547">
        <v>73353</v>
      </c>
      <c r="U154" s="547"/>
      <c r="V154" s="547">
        <f t="shared" si="64"/>
        <v>73353</v>
      </c>
      <c r="W154" s="285"/>
      <c r="X154" s="286"/>
      <c r="Y154" s="548">
        <f t="shared" si="85"/>
        <v>73353</v>
      </c>
      <c r="Z154" s="549">
        <f t="shared" si="85"/>
        <v>0</v>
      </c>
      <c r="AA154" s="549">
        <f t="shared" si="85"/>
        <v>0</v>
      </c>
      <c r="AB154" s="282">
        <f t="shared" si="65"/>
        <v>0</v>
      </c>
      <c r="AC154" s="281">
        <f t="shared" si="66"/>
        <v>0</v>
      </c>
      <c r="AD154" s="549">
        <f t="shared" si="67"/>
        <v>0</v>
      </c>
      <c r="AE154" s="553">
        <f t="shared" si="68"/>
        <v>0</v>
      </c>
      <c r="AF154" s="282">
        <f t="shared" si="69"/>
        <v>0</v>
      </c>
      <c r="AG154" s="283">
        <f t="shared" si="70"/>
        <v>0</v>
      </c>
      <c r="AH154" s="281">
        <f t="shared" si="71"/>
        <v>0</v>
      </c>
      <c r="AI154" s="551">
        <f t="shared" si="86"/>
        <v>73353</v>
      </c>
      <c r="AJ154" s="549">
        <f t="shared" si="86"/>
        <v>0</v>
      </c>
      <c r="AK154" s="549">
        <f t="shared" si="86"/>
        <v>0</v>
      </c>
      <c r="AL154" s="282">
        <f t="shared" si="72"/>
        <v>0</v>
      </c>
      <c r="AM154" s="281">
        <f t="shared" si="73"/>
        <v>0</v>
      </c>
      <c r="AN154" s="549">
        <f t="shared" si="74"/>
        <v>0</v>
      </c>
      <c r="AO154" s="549">
        <f t="shared" si="75"/>
        <v>0</v>
      </c>
      <c r="AP154" s="549">
        <f t="shared" si="76"/>
        <v>0</v>
      </c>
      <c r="AQ154" s="283">
        <f t="shared" si="62"/>
        <v>0</v>
      </c>
      <c r="AR154" s="281">
        <f t="shared" si="77"/>
        <v>0</v>
      </c>
      <c r="AT154" s="446"/>
      <c r="AU154" s="284"/>
      <c r="AV154" s="447" t="str">
        <f t="shared" si="78"/>
        <v>CA</v>
      </c>
      <c r="AW154" s="447" t="str">
        <f t="shared" si="79"/>
        <v>CL</v>
      </c>
      <c r="AX154" s="447" t="str">
        <f t="shared" si="80"/>
        <v>AIC</v>
      </c>
      <c r="AY154" s="447" t="str">
        <f t="shared" si="81"/>
        <v>ERB</v>
      </c>
      <c r="AZ154" s="447" t="str">
        <f t="shared" si="82"/>
        <v>GRB</v>
      </c>
      <c r="BA154" s="447" t="str">
        <f t="shared" si="83"/>
        <v>Non-Op</v>
      </c>
      <c r="BC154" s="445" t="s">
        <v>2119</v>
      </c>
      <c r="BD154" s="552">
        <f t="shared" si="84"/>
        <v>73353</v>
      </c>
      <c r="BF154" s="448"/>
      <c r="BG154" s="448"/>
      <c r="BH154" s="448"/>
      <c r="BI154" s="448"/>
      <c r="BJ154" s="448"/>
      <c r="BK154" s="448"/>
      <c r="BL154" s="448"/>
      <c r="BN154" s="617"/>
    </row>
    <row r="155" spans="1:66" s="28" customFormat="1" ht="12" customHeight="1">
      <c r="A155" s="287">
        <v>13500061</v>
      </c>
      <c r="B155" s="288" t="str">
        <f t="shared" si="63"/>
        <v>13500061</v>
      </c>
      <c r="C155" s="444" t="s">
        <v>1274</v>
      </c>
      <c r="D155" s="445" t="s">
        <v>2091</v>
      </c>
      <c r="E155" s="445"/>
      <c r="F155" s="444"/>
      <c r="G155" s="445"/>
      <c r="H155" s="547">
        <v>1172337</v>
      </c>
      <c r="I155" s="547">
        <v>1172337</v>
      </c>
      <c r="J155" s="547">
        <v>1172337</v>
      </c>
      <c r="K155" s="547">
        <v>1172337</v>
      </c>
      <c r="L155" s="547">
        <v>1172337</v>
      </c>
      <c r="M155" s="547">
        <v>683811</v>
      </c>
      <c r="N155" s="547">
        <v>683811</v>
      </c>
      <c r="O155" s="547">
        <v>683811</v>
      </c>
      <c r="P155" s="547">
        <v>683811</v>
      </c>
      <c r="Q155" s="547">
        <v>683811</v>
      </c>
      <c r="R155" s="547">
        <v>683811</v>
      </c>
      <c r="S155" s="547">
        <v>683811</v>
      </c>
      <c r="T155" s="547">
        <v>683811</v>
      </c>
      <c r="U155" s="547"/>
      <c r="V155" s="547">
        <f t="shared" si="64"/>
        <v>867008.25</v>
      </c>
      <c r="W155" s="285"/>
      <c r="X155" s="286"/>
      <c r="Y155" s="548">
        <f t="shared" si="85"/>
        <v>683811</v>
      </c>
      <c r="Z155" s="549">
        <f t="shared" si="85"/>
        <v>0</v>
      </c>
      <c r="AA155" s="549">
        <f t="shared" si="85"/>
        <v>0</v>
      </c>
      <c r="AB155" s="282">
        <f t="shared" si="65"/>
        <v>0</v>
      </c>
      <c r="AC155" s="281">
        <f t="shared" si="66"/>
        <v>0</v>
      </c>
      <c r="AD155" s="549">
        <f t="shared" si="67"/>
        <v>0</v>
      </c>
      <c r="AE155" s="553">
        <f t="shared" si="68"/>
        <v>0</v>
      </c>
      <c r="AF155" s="282">
        <f t="shared" si="69"/>
        <v>0</v>
      </c>
      <c r="AG155" s="283">
        <f t="shared" si="70"/>
        <v>0</v>
      </c>
      <c r="AH155" s="281">
        <f t="shared" si="71"/>
        <v>0</v>
      </c>
      <c r="AI155" s="551">
        <f t="shared" si="86"/>
        <v>867008.25</v>
      </c>
      <c r="AJ155" s="549">
        <f t="shared" si="86"/>
        <v>0</v>
      </c>
      <c r="AK155" s="549">
        <f t="shared" si="86"/>
        <v>0</v>
      </c>
      <c r="AL155" s="282">
        <f t="shared" si="72"/>
        <v>0</v>
      </c>
      <c r="AM155" s="281">
        <f t="shared" si="73"/>
        <v>0</v>
      </c>
      <c r="AN155" s="549">
        <f t="shared" si="74"/>
        <v>0</v>
      </c>
      <c r="AO155" s="549">
        <f t="shared" si="75"/>
        <v>0</v>
      </c>
      <c r="AP155" s="549">
        <f t="shared" si="76"/>
        <v>0</v>
      </c>
      <c r="AQ155" s="283">
        <f t="shared" si="62"/>
        <v>0</v>
      </c>
      <c r="AR155" s="281">
        <f t="shared" si="77"/>
        <v>0</v>
      </c>
      <c r="AT155" s="446"/>
      <c r="AU155" s="284"/>
      <c r="AV155" s="447" t="str">
        <f t="shared" si="78"/>
        <v>CA</v>
      </c>
      <c r="AW155" s="447" t="str">
        <f t="shared" si="79"/>
        <v>CL</v>
      </c>
      <c r="AX155" s="447" t="str">
        <f t="shared" si="80"/>
        <v>AIC</v>
      </c>
      <c r="AY155" s="447" t="str">
        <f t="shared" si="81"/>
        <v>ERB</v>
      </c>
      <c r="AZ155" s="447" t="str">
        <f t="shared" si="82"/>
        <v>GRB</v>
      </c>
      <c r="BA155" s="447" t="str">
        <f t="shared" si="83"/>
        <v>Non-Op</v>
      </c>
      <c r="BC155" s="445" t="s">
        <v>2119</v>
      </c>
      <c r="BD155" s="552">
        <f t="shared" si="84"/>
        <v>683811</v>
      </c>
      <c r="BF155" s="448"/>
      <c r="BG155" s="448"/>
      <c r="BH155" s="448"/>
      <c r="BI155" s="448"/>
      <c r="BJ155" s="448"/>
      <c r="BK155" s="448"/>
      <c r="BL155" s="448"/>
      <c r="BN155" s="621"/>
    </row>
    <row r="156" spans="1:66" s="28" customFormat="1" ht="12" customHeight="1">
      <c r="A156" s="287">
        <v>13500071</v>
      </c>
      <c r="B156" s="288" t="str">
        <f t="shared" si="63"/>
        <v>13500071</v>
      </c>
      <c r="C156" s="444" t="s">
        <v>1275</v>
      </c>
      <c r="D156" s="445" t="s">
        <v>2091</v>
      </c>
      <c r="E156" s="445"/>
      <c r="F156" s="444"/>
      <c r="G156" s="445"/>
      <c r="H156" s="547">
        <v>1777597</v>
      </c>
      <c r="I156" s="547">
        <v>1777597</v>
      </c>
      <c r="J156" s="547">
        <v>1777597</v>
      </c>
      <c r="K156" s="547">
        <v>1777597</v>
      </c>
      <c r="L156" s="547">
        <v>1777597</v>
      </c>
      <c r="M156" s="547">
        <v>1962499</v>
      </c>
      <c r="N156" s="547">
        <v>1962499</v>
      </c>
      <c r="O156" s="547">
        <v>1962499</v>
      </c>
      <c r="P156" s="547">
        <v>1962499</v>
      </c>
      <c r="Q156" s="547">
        <v>1962499</v>
      </c>
      <c r="R156" s="547">
        <v>1962499</v>
      </c>
      <c r="S156" s="547">
        <v>1962499</v>
      </c>
      <c r="T156" s="547">
        <v>1962499</v>
      </c>
      <c r="U156" s="547"/>
      <c r="V156" s="547">
        <f t="shared" si="64"/>
        <v>1893160.75</v>
      </c>
      <c r="W156" s="285"/>
      <c r="X156" s="286"/>
      <c r="Y156" s="548">
        <f t="shared" si="85"/>
        <v>1962499</v>
      </c>
      <c r="Z156" s="549">
        <f t="shared" si="85"/>
        <v>0</v>
      </c>
      <c r="AA156" s="549">
        <f t="shared" si="85"/>
        <v>0</v>
      </c>
      <c r="AB156" s="282">
        <f t="shared" si="65"/>
        <v>0</v>
      </c>
      <c r="AC156" s="281">
        <f t="shared" si="66"/>
        <v>0</v>
      </c>
      <c r="AD156" s="549">
        <f t="shared" si="67"/>
        <v>0</v>
      </c>
      <c r="AE156" s="553">
        <f t="shared" si="68"/>
        <v>0</v>
      </c>
      <c r="AF156" s="282">
        <f t="shared" si="69"/>
        <v>0</v>
      </c>
      <c r="AG156" s="283">
        <f t="shared" si="70"/>
        <v>0</v>
      </c>
      <c r="AH156" s="281">
        <f t="shared" si="71"/>
        <v>0</v>
      </c>
      <c r="AI156" s="551">
        <f t="shared" si="86"/>
        <v>1893160.75</v>
      </c>
      <c r="AJ156" s="549">
        <f t="shared" si="86"/>
        <v>0</v>
      </c>
      <c r="AK156" s="549">
        <f t="shared" si="86"/>
        <v>0</v>
      </c>
      <c r="AL156" s="282">
        <f t="shared" si="72"/>
        <v>0</v>
      </c>
      <c r="AM156" s="281">
        <f t="shared" si="73"/>
        <v>0</v>
      </c>
      <c r="AN156" s="549">
        <f t="shared" si="74"/>
        <v>0</v>
      </c>
      <c r="AO156" s="549">
        <f t="shared" si="75"/>
        <v>0</v>
      </c>
      <c r="AP156" s="549">
        <f t="shared" si="76"/>
        <v>0</v>
      </c>
      <c r="AQ156" s="283">
        <f t="shared" si="62"/>
        <v>0</v>
      </c>
      <c r="AR156" s="281">
        <f t="shared" si="77"/>
        <v>0</v>
      </c>
      <c r="AT156" s="446"/>
      <c r="AU156" s="284"/>
      <c r="AV156" s="447" t="str">
        <f t="shared" si="78"/>
        <v>CA</v>
      </c>
      <c r="AW156" s="447" t="str">
        <f t="shared" si="79"/>
        <v>CL</v>
      </c>
      <c r="AX156" s="447" t="str">
        <f t="shared" si="80"/>
        <v>AIC</v>
      </c>
      <c r="AY156" s="447" t="str">
        <f t="shared" si="81"/>
        <v>ERB</v>
      </c>
      <c r="AZ156" s="447" t="str">
        <f t="shared" si="82"/>
        <v>GRB</v>
      </c>
      <c r="BA156" s="447" t="str">
        <f t="shared" si="83"/>
        <v>Non-Op</v>
      </c>
      <c r="BC156" s="445" t="s">
        <v>2119</v>
      </c>
      <c r="BD156" s="552">
        <f t="shared" si="84"/>
        <v>1962499</v>
      </c>
      <c r="BF156" s="448"/>
      <c r="BG156" s="448"/>
      <c r="BH156" s="448"/>
      <c r="BI156" s="448"/>
      <c r="BJ156" s="448"/>
      <c r="BK156" s="448"/>
      <c r="BL156" s="448"/>
      <c r="BN156" s="617"/>
    </row>
    <row r="157" spans="1:66" s="28" customFormat="1" ht="12" customHeight="1">
      <c r="A157" s="287">
        <v>13500183</v>
      </c>
      <c r="B157" s="288" t="str">
        <f t="shared" si="63"/>
        <v>13500183</v>
      </c>
      <c r="C157" s="444" t="s">
        <v>1276</v>
      </c>
      <c r="D157" s="445" t="s">
        <v>2091</v>
      </c>
      <c r="E157" s="445"/>
      <c r="F157" s="444"/>
      <c r="G157" s="445"/>
      <c r="H157" s="547">
        <v>100000</v>
      </c>
      <c r="I157" s="547">
        <v>100000</v>
      </c>
      <c r="J157" s="547">
        <v>100000</v>
      </c>
      <c r="K157" s="547">
        <v>100000</v>
      </c>
      <c r="L157" s="547">
        <v>100000</v>
      </c>
      <c r="M157" s="547">
        <v>100000</v>
      </c>
      <c r="N157" s="547">
        <v>100000</v>
      </c>
      <c r="O157" s="547">
        <v>100000</v>
      </c>
      <c r="P157" s="547">
        <v>100000</v>
      </c>
      <c r="Q157" s="547">
        <v>100000</v>
      </c>
      <c r="R157" s="547">
        <v>100000</v>
      </c>
      <c r="S157" s="547">
        <v>100000</v>
      </c>
      <c r="T157" s="547">
        <v>100000</v>
      </c>
      <c r="U157" s="547"/>
      <c r="V157" s="547">
        <f t="shared" si="64"/>
        <v>100000</v>
      </c>
      <c r="W157" s="285"/>
      <c r="X157" s="286"/>
      <c r="Y157" s="548">
        <f t="shared" si="85"/>
        <v>100000</v>
      </c>
      <c r="Z157" s="549">
        <f t="shared" si="85"/>
        <v>0</v>
      </c>
      <c r="AA157" s="549">
        <f t="shared" si="85"/>
        <v>0</v>
      </c>
      <c r="AB157" s="282">
        <f t="shared" si="65"/>
        <v>0</v>
      </c>
      <c r="AC157" s="281">
        <f t="shared" si="66"/>
        <v>0</v>
      </c>
      <c r="AD157" s="549">
        <f t="shared" si="67"/>
        <v>0</v>
      </c>
      <c r="AE157" s="553">
        <f t="shared" si="68"/>
        <v>0</v>
      </c>
      <c r="AF157" s="282">
        <f t="shared" si="69"/>
        <v>0</v>
      </c>
      <c r="AG157" s="283">
        <f t="shared" si="70"/>
        <v>0</v>
      </c>
      <c r="AH157" s="281">
        <f t="shared" si="71"/>
        <v>0</v>
      </c>
      <c r="AI157" s="551">
        <f t="shared" si="86"/>
        <v>100000</v>
      </c>
      <c r="AJ157" s="549">
        <f t="shared" si="86"/>
        <v>0</v>
      </c>
      <c r="AK157" s="549">
        <f t="shared" si="86"/>
        <v>0</v>
      </c>
      <c r="AL157" s="282">
        <f t="shared" si="72"/>
        <v>0</v>
      </c>
      <c r="AM157" s="281">
        <f t="shared" si="73"/>
        <v>0</v>
      </c>
      <c r="AN157" s="549">
        <f t="shared" si="74"/>
        <v>0</v>
      </c>
      <c r="AO157" s="549">
        <f t="shared" si="75"/>
        <v>0</v>
      </c>
      <c r="AP157" s="549">
        <f t="shared" si="76"/>
        <v>0</v>
      </c>
      <c r="AQ157" s="283">
        <f t="shared" si="62"/>
        <v>0</v>
      </c>
      <c r="AR157" s="281">
        <f t="shared" si="77"/>
        <v>0</v>
      </c>
      <c r="AT157" s="446"/>
      <c r="AU157" s="284"/>
      <c r="AV157" s="447" t="str">
        <f t="shared" si="78"/>
        <v>CA</v>
      </c>
      <c r="AW157" s="447" t="str">
        <f t="shared" si="79"/>
        <v>CL</v>
      </c>
      <c r="AX157" s="447" t="str">
        <f t="shared" si="80"/>
        <v>AIC</v>
      </c>
      <c r="AY157" s="447" t="str">
        <f t="shared" si="81"/>
        <v>ERB</v>
      </c>
      <c r="AZ157" s="447" t="str">
        <f t="shared" si="82"/>
        <v>GRB</v>
      </c>
      <c r="BA157" s="447" t="str">
        <f t="shared" si="83"/>
        <v>Non-Op</v>
      </c>
      <c r="BC157" s="445" t="s">
        <v>2119</v>
      </c>
      <c r="BD157" s="552">
        <f t="shared" si="84"/>
        <v>100000</v>
      </c>
      <c r="BF157" s="448"/>
      <c r="BG157" s="448"/>
      <c r="BH157" s="448"/>
      <c r="BI157" s="448"/>
      <c r="BJ157" s="448"/>
      <c r="BK157" s="448"/>
      <c r="BL157" s="448"/>
      <c r="BN157" s="617"/>
    </row>
    <row r="158" spans="1:66" s="28" customFormat="1" ht="12" customHeight="1">
      <c r="A158" s="287">
        <v>13500192</v>
      </c>
      <c r="B158" s="288" t="str">
        <f t="shared" si="63"/>
        <v>13500192</v>
      </c>
      <c r="C158" s="444" t="s">
        <v>2574</v>
      </c>
      <c r="D158" s="445" t="s">
        <v>2091</v>
      </c>
      <c r="E158" s="445"/>
      <c r="F158" s="444"/>
      <c r="G158" s="445"/>
      <c r="H158" s="547">
        <v>0</v>
      </c>
      <c r="I158" s="547">
        <v>0</v>
      </c>
      <c r="J158" s="547">
        <v>0</v>
      </c>
      <c r="K158" s="547">
        <v>0</v>
      </c>
      <c r="L158" s="547">
        <v>0</v>
      </c>
      <c r="M158" s="547">
        <v>0</v>
      </c>
      <c r="N158" s="547">
        <v>0</v>
      </c>
      <c r="O158" s="547">
        <v>0</v>
      </c>
      <c r="P158" s="547">
        <v>0</v>
      </c>
      <c r="Q158" s="547">
        <v>0</v>
      </c>
      <c r="R158" s="547">
        <v>0</v>
      </c>
      <c r="S158" s="547">
        <v>0</v>
      </c>
      <c r="T158" s="547">
        <v>0</v>
      </c>
      <c r="U158" s="547"/>
      <c r="V158" s="547">
        <f t="shared" si="64"/>
        <v>0</v>
      </c>
      <c r="W158" s="285"/>
      <c r="X158" s="286"/>
      <c r="Y158" s="548">
        <f t="shared" si="85"/>
        <v>0</v>
      </c>
      <c r="Z158" s="549">
        <f t="shared" si="85"/>
        <v>0</v>
      </c>
      <c r="AA158" s="549">
        <f t="shared" si="85"/>
        <v>0</v>
      </c>
      <c r="AB158" s="282">
        <f t="shared" si="65"/>
        <v>0</v>
      </c>
      <c r="AC158" s="281">
        <f t="shared" si="66"/>
        <v>0</v>
      </c>
      <c r="AD158" s="549">
        <f t="shared" si="67"/>
        <v>0</v>
      </c>
      <c r="AE158" s="553">
        <f t="shared" si="68"/>
        <v>0</v>
      </c>
      <c r="AF158" s="282">
        <f t="shared" si="69"/>
        <v>0</v>
      </c>
      <c r="AG158" s="283">
        <f t="shared" si="70"/>
        <v>0</v>
      </c>
      <c r="AH158" s="281">
        <f t="shared" si="71"/>
        <v>0</v>
      </c>
      <c r="AI158" s="551">
        <f t="shared" si="86"/>
        <v>0</v>
      </c>
      <c r="AJ158" s="549">
        <f t="shared" si="86"/>
        <v>0</v>
      </c>
      <c r="AK158" s="549">
        <f t="shared" si="86"/>
        <v>0</v>
      </c>
      <c r="AL158" s="282">
        <f t="shared" si="72"/>
        <v>0</v>
      </c>
      <c r="AM158" s="281">
        <f t="shared" si="73"/>
        <v>0</v>
      </c>
      <c r="AN158" s="549">
        <f t="shared" si="74"/>
        <v>0</v>
      </c>
      <c r="AO158" s="549">
        <f t="shared" si="75"/>
        <v>0</v>
      </c>
      <c r="AP158" s="549">
        <f t="shared" si="76"/>
        <v>0</v>
      </c>
      <c r="AQ158" s="283">
        <f t="shared" si="62"/>
        <v>0</v>
      </c>
      <c r="AR158" s="281">
        <f t="shared" si="77"/>
        <v>0</v>
      </c>
      <c r="AT158" s="446"/>
      <c r="AU158" s="284"/>
      <c r="AV158" s="447" t="str">
        <f t="shared" si="78"/>
        <v>CA</v>
      </c>
      <c r="AW158" s="447" t="str">
        <f t="shared" si="79"/>
        <v>CL</v>
      </c>
      <c r="AX158" s="447" t="str">
        <f t="shared" si="80"/>
        <v>AIC</v>
      </c>
      <c r="AY158" s="447" t="str">
        <f t="shared" si="81"/>
        <v>ERB</v>
      </c>
      <c r="AZ158" s="447" t="str">
        <f t="shared" si="82"/>
        <v>GRB</v>
      </c>
      <c r="BA158" s="447" t="str">
        <f t="shared" si="83"/>
        <v>Non-Op</v>
      </c>
      <c r="BC158" s="445" t="s">
        <v>2119</v>
      </c>
      <c r="BD158" s="552">
        <f t="shared" si="84"/>
        <v>0</v>
      </c>
      <c r="BF158" s="448"/>
      <c r="BG158" s="448"/>
      <c r="BH158" s="448"/>
      <c r="BI158" s="448"/>
      <c r="BJ158" s="448"/>
      <c r="BK158" s="448"/>
      <c r="BL158" s="448"/>
      <c r="BN158" s="617"/>
    </row>
    <row r="159" spans="1:66" s="28" customFormat="1" ht="12" customHeight="1">
      <c r="A159" s="287">
        <v>13500201</v>
      </c>
      <c r="B159" s="288" t="str">
        <f t="shared" si="63"/>
        <v>13500201</v>
      </c>
      <c r="C159" s="444" t="s">
        <v>1277</v>
      </c>
      <c r="D159" s="445" t="s">
        <v>2091</v>
      </c>
      <c r="E159" s="445"/>
      <c r="F159" s="444"/>
      <c r="G159" s="445"/>
      <c r="H159" s="547">
        <v>922651.9</v>
      </c>
      <c r="I159" s="547">
        <v>1089463.97</v>
      </c>
      <c r="J159" s="547">
        <v>418254.37</v>
      </c>
      <c r="K159" s="547">
        <v>565552.35</v>
      </c>
      <c r="L159" s="547">
        <v>519792.83</v>
      </c>
      <c r="M159" s="547">
        <v>686973.68</v>
      </c>
      <c r="N159" s="547">
        <v>1032603.68</v>
      </c>
      <c r="O159" s="547">
        <v>598802</v>
      </c>
      <c r="P159" s="547">
        <v>587181.15</v>
      </c>
      <c r="Q159" s="547">
        <v>729376.99</v>
      </c>
      <c r="R159" s="547">
        <v>662301.63</v>
      </c>
      <c r="S159" s="547">
        <v>874399.44</v>
      </c>
      <c r="T159" s="547">
        <v>1543067.33</v>
      </c>
      <c r="U159" s="547"/>
      <c r="V159" s="547">
        <f t="shared" si="64"/>
        <v>749796.80874999997</v>
      </c>
      <c r="W159" s="285"/>
      <c r="X159" s="286"/>
      <c r="Y159" s="548">
        <f t="shared" si="85"/>
        <v>1543067.33</v>
      </c>
      <c r="Z159" s="549">
        <f t="shared" si="85"/>
        <v>0</v>
      </c>
      <c r="AA159" s="549">
        <f t="shared" si="85"/>
        <v>0</v>
      </c>
      <c r="AB159" s="282">
        <f t="shared" si="65"/>
        <v>0</v>
      </c>
      <c r="AC159" s="281">
        <f t="shared" si="66"/>
        <v>0</v>
      </c>
      <c r="AD159" s="549">
        <f t="shared" si="67"/>
        <v>0</v>
      </c>
      <c r="AE159" s="553">
        <f t="shared" si="68"/>
        <v>0</v>
      </c>
      <c r="AF159" s="282">
        <f t="shared" si="69"/>
        <v>0</v>
      </c>
      <c r="AG159" s="283">
        <f t="shared" si="70"/>
        <v>0</v>
      </c>
      <c r="AH159" s="281">
        <f t="shared" si="71"/>
        <v>0</v>
      </c>
      <c r="AI159" s="551">
        <f t="shared" si="86"/>
        <v>749796.80874999997</v>
      </c>
      <c r="AJ159" s="549">
        <f t="shared" si="86"/>
        <v>0</v>
      </c>
      <c r="AK159" s="549">
        <f t="shared" si="86"/>
        <v>0</v>
      </c>
      <c r="AL159" s="282">
        <f t="shared" si="72"/>
        <v>0</v>
      </c>
      <c r="AM159" s="281">
        <f t="shared" si="73"/>
        <v>0</v>
      </c>
      <c r="AN159" s="549">
        <f t="shared" si="74"/>
        <v>0</v>
      </c>
      <c r="AO159" s="549">
        <f t="shared" si="75"/>
        <v>0</v>
      </c>
      <c r="AP159" s="549">
        <f t="shared" si="76"/>
        <v>0</v>
      </c>
      <c r="AQ159" s="283">
        <f t="shared" si="62"/>
        <v>0</v>
      </c>
      <c r="AR159" s="281">
        <f t="shared" si="77"/>
        <v>0</v>
      </c>
      <c r="AT159" s="446"/>
      <c r="AU159" s="284"/>
      <c r="AV159" s="447" t="str">
        <f t="shared" si="78"/>
        <v>CA</v>
      </c>
      <c r="AW159" s="447" t="str">
        <f t="shared" si="79"/>
        <v>CL</v>
      </c>
      <c r="AX159" s="447" t="str">
        <f t="shared" si="80"/>
        <v>AIC</v>
      </c>
      <c r="AY159" s="447" t="str">
        <f t="shared" si="81"/>
        <v>ERB</v>
      </c>
      <c r="AZ159" s="447" t="str">
        <f t="shared" si="82"/>
        <v>GRB</v>
      </c>
      <c r="BA159" s="447" t="str">
        <f t="shared" si="83"/>
        <v>Non-Op</v>
      </c>
      <c r="BC159" s="445" t="s">
        <v>2119</v>
      </c>
      <c r="BD159" s="552">
        <f t="shared" si="84"/>
        <v>1543067.33</v>
      </c>
      <c r="BF159" s="448"/>
      <c r="BG159" s="448"/>
      <c r="BH159" s="448"/>
      <c r="BI159" s="448"/>
      <c r="BJ159" s="448"/>
      <c r="BK159" s="448"/>
      <c r="BL159" s="448"/>
      <c r="BN159" s="617"/>
    </row>
    <row r="160" spans="1:66" s="28" customFormat="1" ht="12" customHeight="1">
      <c r="A160" s="321">
        <v>13500203</v>
      </c>
      <c r="B160" s="318" t="str">
        <f t="shared" si="63"/>
        <v>13500203</v>
      </c>
      <c r="C160" s="474" t="s">
        <v>1278</v>
      </c>
      <c r="D160" s="445" t="s">
        <v>2091</v>
      </c>
      <c r="E160" s="445"/>
      <c r="F160" s="289">
        <v>42811</v>
      </c>
      <c r="G160" s="445"/>
      <c r="H160" s="547">
        <v>75000</v>
      </c>
      <c r="I160" s="547">
        <v>75000</v>
      </c>
      <c r="J160" s="547">
        <v>75000</v>
      </c>
      <c r="K160" s="547">
        <v>75000</v>
      </c>
      <c r="L160" s="547">
        <v>75000</v>
      </c>
      <c r="M160" s="547">
        <v>75000</v>
      </c>
      <c r="N160" s="547">
        <v>75000</v>
      </c>
      <c r="O160" s="547">
        <v>75000</v>
      </c>
      <c r="P160" s="547">
        <v>75000</v>
      </c>
      <c r="Q160" s="547">
        <v>75000</v>
      </c>
      <c r="R160" s="547">
        <v>75000</v>
      </c>
      <c r="S160" s="547">
        <v>75000</v>
      </c>
      <c r="T160" s="547">
        <v>75000</v>
      </c>
      <c r="U160" s="547"/>
      <c r="V160" s="547">
        <f t="shared" si="64"/>
        <v>75000</v>
      </c>
      <c r="W160" s="285"/>
      <c r="X160" s="286"/>
      <c r="Y160" s="548">
        <f t="shared" si="85"/>
        <v>75000</v>
      </c>
      <c r="Z160" s="549">
        <f t="shared" si="85"/>
        <v>0</v>
      </c>
      <c r="AA160" s="549">
        <f t="shared" si="85"/>
        <v>0</v>
      </c>
      <c r="AB160" s="282">
        <f t="shared" si="65"/>
        <v>0</v>
      </c>
      <c r="AC160" s="281">
        <f t="shared" si="66"/>
        <v>0</v>
      </c>
      <c r="AD160" s="549">
        <f t="shared" si="67"/>
        <v>0</v>
      </c>
      <c r="AE160" s="553">
        <f t="shared" si="68"/>
        <v>0</v>
      </c>
      <c r="AF160" s="282">
        <f t="shared" si="69"/>
        <v>0</v>
      </c>
      <c r="AG160" s="283">
        <f t="shared" si="70"/>
        <v>0</v>
      </c>
      <c r="AH160" s="281">
        <f t="shared" si="71"/>
        <v>0</v>
      </c>
      <c r="AI160" s="551">
        <f t="shared" si="86"/>
        <v>75000</v>
      </c>
      <c r="AJ160" s="549">
        <f t="shared" si="86"/>
        <v>0</v>
      </c>
      <c r="AK160" s="549">
        <f t="shared" si="86"/>
        <v>0</v>
      </c>
      <c r="AL160" s="282">
        <f t="shared" si="72"/>
        <v>0</v>
      </c>
      <c r="AM160" s="281">
        <f t="shared" si="73"/>
        <v>0</v>
      </c>
      <c r="AN160" s="549">
        <f t="shared" si="74"/>
        <v>0</v>
      </c>
      <c r="AO160" s="549">
        <f t="shared" si="75"/>
        <v>0</v>
      </c>
      <c r="AP160" s="549">
        <f t="shared" si="76"/>
        <v>0</v>
      </c>
      <c r="AQ160" s="283">
        <f t="shared" si="62"/>
        <v>0</v>
      </c>
      <c r="AR160" s="281">
        <f t="shared" si="77"/>
        <v>0</v>
      </c>
      <c r="AT160" s="446"/>
      <c r="AU160" s="284"/>
      <c r="AV160" s="447" t="str">
        <f t="shared" si="78"/>
        <v>CA</v>
      </c>
      <c r="AW160" s="447" t="str">
        <f t="shared" si="79"/>
        <v>CL</v>
      </c>
      <c r="AX160" s="447" t="str">
        <f t="shared" si="80"/>
        <v>AIC</v>
      </c>
      <c r="AY160" s="447" t="str">
        <f t="shared" si="81"/>
        <v>ERB</v>
      </c>
      <c r="AZ160" s="447" t="str">
        <f t="shared" si="82"/>
        <v>GRB</v>
      </c>
      <c r="BA160" s="447" t="str">
        <f t="shared" si="83"/>
        <v>Non-Op</v>
      </c>
      <c r="BC160" s="445" t="s">
        <v>2119</v>
      </c>
      <c r="BD160" s="552">
        <f t="shared" si="84"/>
        <v>75000</v>
      </c>
      <c r="BF160" s="448"/>
      <c r="BG160" s="448"/>
      <c r="BH160" s="448"/>
      <c r="BI160" s="448"/>
      <c r="BJ160" s="448"/>
      <c r="BK160" s="448"/>
      <c r="BL160" s="448"/>
      <c r="BN160" s="617"/>
    </row>
    <row r="161" spans="1:66" s="28" customFormat="1" ht="12" customHeight="1">
      <c r="A161" s="362">
        <v>13500222</v>
      </c>
      <c r="B161" s="313" t="str">
        <f t="shared" si="63"/>
        <v>13500222</v>
      </c>
      <c r="C161" s="659" t="s">
        <v>2122</v>
      </c>
      <c r="D161" s="451" t="s">
        <v>2091</v>
      </c>
      <c r="E161" s="451"/>
      <c r="F161" s="304">
        <v>43891</v>
      </c>
      <c r="G161" s="451"/>
      <c r="H161" s="556">
        <v>974795.95</v>
      </c>
      <c r="I161" s="556">
        <v>1029866.19</v>
      </c>
      <c r="J161" s="556">
        <v>1079965.5</v>
      </c>
      <c r="K161" s="556">
        <v>879347.38</v>
      </c>
      <c r="L161" s="556">
        <v>520652.49</v>
      </c>
      <c r="M161" s="556">
        <v>457504.43</v>
      </c>
      <c r="N161" s="556">
        <v>659612.42000000004</v>
      </c>
      <c r="O161" s="556">
        <v>714825.29</v>
      </c>
      <c r="P161" s="556">
        <v>579559.54</v>
      </c>
      <c r="Q161" s="556">
        <v>569262.04</v>
      </c>
      <c r="R161" s="556">
        <v>440635</v>
      </c>
      <c r="S161" s="556">
        <v>886024.19</v>
      </c>
      <c r="T161" s="591">
        <v>566334.18999999994</v>
      </c>
      <c r="U161" s="556"/>
      <c r="V161" s="556">
        <f t="shared" si="64"/>
        <v>715651.62833333341</v>
      </c>
      <c r="W161" s="292"/>
      <c r="X161" s="293"/>
      <c r="Y161" s="548">
        <f t="shared" si="85"/>
        <v>566334.18999999994</v>
      </c>
      <c r="Z161" s="549">
        <f t="shared" si="85"/>
        <v>0</v>
      </c>
      <c r="AA161" s="549">
        <f t="shared" si="85"/>
        <v>0</v>
      </c>
      <c r="AB161" s="282">
        <f t="shared" si="65"/>
        <v>0</v>
      </c>
      <c r="AC161" s="281">
        <f t="shared" si="66"/>
        <v>0</v>
      </c>
      <c r="AD161" s="549">
        <f t="shared" si="67"/>
        <v>0</v>
      </c>
      <c r="AE161" s="553">
        <f t="shared" si="68"/>
        <v>0</v>
      </c>
      <c r="AF161" s="282">
        <f t="shared" si="69"/>
        <v>0</v>
      </c>
      <c r="AG161" s="283">
        <f t="shared" si="70"/>
        <v>0</v>
      </c>
      <c r="AH161" s="281">
        <f t="shared" si="71"/>
        <v>0</v>
      </c>
      <c r="AI161" s="551">
        <f t="shared" si="86"/>
        <v>715651.62833333341</v>
      </c>
      <c r="AJ161" s="549">
        <f t="shared" si="86"/>
        <v>0</v>
      </c>
      <c r="AK161" s="549">
        <f t="shared" si="86"/>
        <v>0</v>
      </c>
      <c r="AL161" s="282">
        <f t="shared" si="72"/>
        <v>0</v>
      </c>
      <c r="AM161" s="281">
        <f t="shared" si="73"/>
        <v>0</v>
      </c>
      <c r="AN161" s="549">
        <f t="shared" si="74"/>
        <v>0</v>
      </c>
      <c r="AO161" s="549">
        <f t="shared" si="75"/>
        <v>0</v>
      </c>
      <c r="AP161" s="549">
        <f t="shared" si="76"/>
        <v>0</v>
      </c>
      <c r="AQ161" s="283">
        <f t="shared" si="62"/>
        <v>0</v>
      </c>
      <c r="AR161" s="281">
        <f t="shared" si="77"/>
        <v>0</v>
      </c>
      <c r="AT161" s="446"/>
      <c r="AU161" s="284"/>
      <c r="AV161" s="447" t="str">
        <f t="shared" si="78"/>
        <v>CA</v>
      </c>
      <c r="AW161" s="447" t="str">
        <f t="shared" si="79"/>
        <v>CL</v>
      </c>
      <c r="AX161" s="447" t="str">
        <f t="shared" si="80"/>
        <v>AIC</v>
      </c>
      <c r="AY161" s="447" t="str">
        <f t="shared" si="81"/>
        <v>ERB</v>
      </c>
      <c r="AZ161" s="447" t="str">
        <f t="shared" si="82"/>
        <v>GRB</v>
      </c>
      <c r="BA161" s="447" t="str">
        <f t="shared" si="83"/>
        <v>Non-Op</v>
      </c>
      <c r="BC161" s="445" t="s">
        <v>2119</v>
      </c>
      <c r="BD161" s="552">
        <f t="shared" si="84"/>
        <v>566334.18999999994</v>
      </c>
      <c r="BF161" s="435"/>
      <c r="BG161" s="435"/>
      <c r="BH161" s="435"/>
      <c r="BI161" s="435"/>
      <c r="BJ161" s="435"/>
      <c r="BK161" s="435"/>
      <c r="BL161" s="435"/>
      <c r="BN161" s="617"/>
    </row>
    <row r="162" spans="1:66" s="28" customFormat="1" ht="12" customHeight="1">
      <c r="A162" s="287">
        <v>13600013</v>
      </c>
      <c r="B162" s="288" t="str">
        <f t="shared" si="63"/>
        <v>13600013</v>
      </c>
      <c r="C162" s="444" t="s">
        <v>2575</v>
      </c>
      <c r="D162" s="445" t="s">
        <v>1165</v>
      </c>
      <c r="E162" s="445"/>
      <c r="F162" s="444"/>
      <c r="G162" s="445"/>
      <c r="H162" s="547">
        <v>0</v>
      </c>
      <c r="I162" s="547">
        <v>0</v>
      </c>
      <c r="J162" s="547">
        <v>0</v>
      </c>
      <c r="K162" s="547">
        <v>0</v>
      </c>
      <c r="L162" s="547">
        <v>0</v>
      </c>
      <c r="M162" s="547">
        <v>0</v>
      </c>
      <c r="N162" s="547">
        <v>0</v>
      </c>
      <c r="O162" s="547">
        <v>0</v>
      </c>
      <c r="P162" s="547">
        <v>0</v>
      </c>
      <c r="Q162" s="547">
        <v>0</v>
      </c>
      <c r="R162" s="547">
        <v>0</v>
      </c>
      <c r="S162" s="547">
        <v>0</v>
      </c>
      <c r="T162" s="547">
        <v>0</v>
      </c>
      <c r="U162" s="547"/>
      <c r="V162" s="547">
        <f t="shared" si="64"/>
        <v>0</v>
      </c>
      <c r="W162" s="305"/>
      <c r="X162" s="306"/>
      <c r="Y162" s="548">
        <f t="shared" si="85"/>
        <v>0</v>
      </c>
      <c r="Z162" s="549">
        <f t="shared" si="85"/>
        <v>0</v>
      </c>
      <c r="AA162" s="549">
        <f t="shared" si="85"/>
        <v>0</v>
      </c>
      <c r="AB162" s="282">
        <f t="shared" si="65"/>
        <v>0</v>
      </c>
      <c r="AC162" s="281">
        <f t="shared" si="66"/>
        <v>0</v>
      </c>
      <c r="AD162" s="549">
        <f t="shared" si="67"/>
        <v>0</v>
      </c>
      <c r="AE162" s="553">
        <f t="shared" si="68"/>
        <v>0</v>
      </c>
      <c r="AF162" s="282">
        <f t="shared" si="69"/>
        <v>0</v>
      </c>
      <c r="AG162" s="283">
        <f t="shared" si="70"/>
        <v>0</v>
      </c>
      <c r="AH162" s="281">
        <f t="shared" si="71"/>
        <v>0</v>
      </c>
      <c r="AI162" s="551">
        <f t="shared" si="86"/>
        <v>0</v>
      </c>
      <c r="AJ162" s="549">
        <f t="shared" si="86"/>
        <v>0</v>
      </c>
      <c r="AK162" s="549">
        <f t="shared" si="86"/>
        <v>0</v>
      </c>
      <c r="AL162" s="282">
        <f t="shared" si="72"/>
        <v>0</v>
      </c>
      <c r="AM162" s="281">
        <f t="shared" si="73"/>
        <v>0</v>
      </c>
      <c r="AN162" s="549">
        <f t="shared" si="74"/>
        <v>0</v>
      </c>
      <c r="AO162" s="549">
        <f t="shared" si="75"/>
        <v>0</v>
      </c>
      <c r="AP162" s="549">
        <f t="shared" si="76"/>
        <v>0</v>
      </c>
      <c r="AQ162" s="283">
        <f t="shared" si="62"/>
        <v>0</v>
      </c>
      <c r="AR162" s="281">
        <f t="shared" si="77"/>
        <v>0</v>
      </c>
      <c r="AT162" s="446" t="s">
        <v>2066</v>
      </c>
      <c r="AU162" s="284"/>
      <c r="AV162" s="447" t="str">
        <f t="shared" si="78"/>
        <v>CA</v>
      </c>
      <c r="AW162" s="447" t="str">
        <f t="shared" si="79"/>
        <v>CL</v>
      </c>
      <c r="AX162" s="447" t="str">
        <f t="shared" si="80"/>
        <v>AIC</v>
      </c>
      <c r="AY162" s="447" t="str">
        <f t="shared" si="81"/>
        <v>ERB</v>
      </c>
      <c r="AZ162" s="447" t="str">
        <f t="shared" si="82"/>
        <v>GRB</v>
      </c>
      <c r="BA162" s="447" t="str">
        <f t="shared" si="83"/>
        <v>Non-Op</v>
      </c>
      <c r="BC162" s="449" t="s">
        <v>2100</v>
      </c>
      <c r="BD162" s="552">
        <f t="shared" si="84"/>
        <v>0</v>
      </c>
      <c r="BF162" s="435"/>
      <c r="BG162" s="435"/>
      <c r="BH162" s="435"/>
      <c r="BI162" s="435"/>
      <c r="BJ162" s="435"/>
      <c r="BK162" s="435"/>
      <c r="BL162" s="435"/>
      <c r="BN162" s="617"/>
    </row>
    <row r="163" spans="1:66" s="28" customFormat="1" ht="12" customHeight="1">
      <c r="A163" s="287">
        <v>14100311</v>
      </c>
      <c r="B163" s="288" t="str">
        <f t="shared" si="63"/>
        <v>14100311</v>
      </c>
      <c r="C163" s="444" t="s">
        <v>1279</v>
      </c>
      <c r="D163" s="445" t="s">
        <v>1165</v>
      </c>
      <c r="E163" s="445"/>
      <c r="F163" s="444"/>
      <c r="G163" s="445"/>
      <c r="H163" s="547">
        <v>91409.97</v>
      </c>
      <c r="I163" s="547">
        <v>91409.97</v>
      </c>
      <c r="J163" s="547">
        <v>91409.97</v>
      </c>
      <c r="K163" s="547">
        <v>91409.97</v>
      </c>
      <c r="L163" s="547">
        <v>91409.97</v>
      </c>
      <c r="M163" s="547">
        <v>91409.97</v>
      </c>
      <c r="N163" s="547">
        <v>91409.97</v>
      </c>
      <c r="O163" s="547">
        <v>91409.97</v>
      </c>
      <c r="P163" s="547">
        <v>91409.97</v>
      </c>
      <c r="Q163" s="547">
        <v>91409.97</v>
      </c>
      <c r="R163" s="547">
        <v>91409.97</v>
      </c>
      <c r="S163" s="547">
        <v>91409.97</v>
      </c>
      <c r="T163" s="547">
        <v>91409.97</v>
      </c>
      <c r="U163" s="547"/>
      <c r="V163" s="547">
        <f t="shared" si="64"/>
        <v>91409.969999999987</v>
      </c>
      <c r="W163" s="285"/>
      <c r="X163" s="286"/>
      <c r="Y163" s="548">
        <f t="shared" si="85"/>
        <v>0</v>
      </c>
      <c r="Z163" s="549">
        <f t="shared" si="85"/>
        <v>0</v>
      </c>
      <c r="AA163" s="549">
        <f t="shared" si="85"/>
        <v>0</v>
      </c>
      <c r="AB163" s="282">
        <f t="shared" si="65"/>
        <v>91409.97</v>
      </c>
      <c r="AC163" s="281">
        <f t="shared" si="66"/>
        <v>0</v>
      </c>
      <c r="AD163" s="549">
        <f t="shared" si="67"/>
        <v>0</v>
      </c>
      <c r="AE163" s="553">
        <f t="shared" si="68"/>
        <v>0</v>
      </c>
      <c r="AF163" s="282">
        <f t="shared" si="69"/>
        <v>91409.97</v>
      </c>
      <c r="AG163" s="283">
        <f t="shared" si="70"/>
        <v>91409.97</v>
      </c>
      <c r="AH163" s="281">
        <f t="shared" si="71"/>
        <v>0</v>
      </c>
      <c r="AI163" s="551">
        <f t="shared" si="86"/>
        <v>0</v>
      </c>
      <c r="AJ163" s="549">
        <f t="shared" si="86"/>
        <v>0</v>
      </c>
      <c r="AK163" s="549">
        <f t="shared" si="86"/>
        <v>0</v>
      </c>
      <c r="AL163" s="282">
        <f t="shared" si="72"/>
        <v>91409.969999999987</v>
      </c>
      <c r="AM163" s="281">
        <f t="shared" si="73"/>
        <v>0</v>
      </c>
      <c r="AN163" s="549">
        <f t="shared" si="74"/>
        <v>0</v>
      </c>
      <c r="AO163" s="549">
        <f t="shared" si="75"/>
        <v>0</v>
      </c>
      <c r="AP163" s="549">
        <f t="shared" si="76"/>
        <v>91409.969999999987</v>
      </c>
      <c r="AQ163" s="283">
        <f t="shared" si="62"/>
        <v>91409.969999999987</v>
      </c>
      <c r="AR163" s="281">
        <f t="shared" si="77"/>
        <v>0</v>
      </c>
      <c r="AT163" s="446" t="s">
        <v>2064</v>
      </c>
      <c r="AU163" s="284"/>
      <c r="AV163" s="447" t="str">
        <f t="shared" si="78"/>
        <v>CA</v>
      </c>
      <c r="AW163" s="447" t="str">
        <f t="shared" si="79"/>
        <v>CL</v>
      </c>
      <c r="AX163" s="447" t="str">
        <f t="shared" si="80"/>
        <v>AIC</v>
      </c>
      <c r="AY163" s="447" t="str">
        <f t="shared" si="81"/>
        <v>ERB</v>
      </c>
      <c r="AZ163" s="447" t="str">
        <f t="shared" si="82"/>
        <v>GRB</v>
      </c>
      <c r="BA163" s="447" t="str">
        <f t="shared" si="83"/>
        <v>Non-Op</v>
      </c>
      <c r="BC163" s="449" t="s">
        <v>2100</v>
      </c>
      <c r="BD163" s="552">
        <f t="shared" si="84"/>
        <v>91409.97</v>
      </c>
      <c r="BF163" s="435"/>
      <c r="BG163" s="435"/>
      <c r="BH163" s="435"/>
      <c r="BI163" s="435"/>
      <c r="BJ163" s="435"/>
      <c r="BK163" s="435"/>
      <c r="BL163" s="435"/>
      <c r="BN163" s="622"/>
    </row>
    <row r="164" spans="1:66" s="28" customFormat="1" ht="12" customHeight="1">
      <c r="A164" s="287">
        <v>14200003</v>
      </c>
      <c r="B164" s="288" t="str">
        <f t="shared" si="63"/>
        <v>14200003</v>
      </c>
      <c r="C164" s="444" t="s">
        <v>1280</v>
      </c>
      <c r="D164" s="445" t="s">
        <v>2091</v>
      </c>
      <c r="E164" s="445"/>
      <c r="F164" s="444"/>
      <c r="G164" s="445"/>
      <c r="H164" s="547">
        <v>-32731.77</v>
      </c>
      <c r="I164" s="547">
        <v>-33227.89</v>
      </c>
      <c r="J164" s="547">
        <v>6050</v>
      </c>
      <c r="K164" s="547">
        <v>-194501.08</v>
      </c>
      <c r="L164" s="547">
        <v>-334683.90000000002</v>
      </c>
      <c r="M164" s="547">
        <v>-166427.22</v>
      </c>
      <c r="N164" s="547">
        <v>-199859.08</v>
      </c>
      <c r="O164" s="547">
        <v>-142149.29</v>
      </c>
      <c r="P164" s="547">
        <v>0</v>
      </c>
      <c r="Q164" s="547">
        <v>-212535.07</v>
      </c>
      <c r="R164" s="547">
        <v>-246040.25</v>
      </c>
      <c r="S164" s="547">
        <v>-82.75</v>
      </c>
      <c r="T164" s="547">
        <v>-1143.0999999999999</v>
      </c>
      <c r="U164" s="547"/>
      <c r="V164" s="547">
        <f t="shared" si="64"/>
        <v>-128366.16375000001</v>
      </c>
      <c r="W164" s="285"/>
      <c r="X164" s="286"/>
      <c r="Y164" s="548">
        <f t="shared" si="85"/>
        <v>-1143.0999999999999</v>
      </c>
      <c r="Z164" s="549">
        <f t="shared" si="85"/>
        <v>0</v>
      </c>
      <c r="AA164" s="549">
        <f t="shared" si="85"/>
        <v>0</v>
      </c>
      <c r="AB164" s="282">
        <f t="shared" si="65"/>
        <v>0</v>
      </c>
      <c r="AC164" s="281">
        <f t="shared" si="66"/>
        <v>0</v>
      </c>
      <c r="AD164" s="549">
        <f t="shared" si="67"/>
        <v>0</v>
      </c>
      <c r="AE164" s="553">
        <f t="shared" si="68"/>
        <v>0</v>
      </c>
      <c r="AF164" s="282">
        <f t="shared" si="69"/>
        <v>0</v>
      </c>
      <c r="AG164" s="283">
        <f t="shared" si="70"/>
        <v>0</v>
      </c>
      <c r="AH164" s="281">
        <f t="shared" si="71"/>
        <v>0</v>
      </c>
      <c r="AI164" s="551">
        <f t="shared" si="86"/>
        <v>-128366.16375000001</v>
      </c>
      <c r="AJ164" s="549">
        <f t="shared" si="86"/>
        <v>0</v>
      </c>
      <c r="AK164" s="549">
        <f t="shared" si="86"/>
        <v>0</v>
      </c>
      <c r="AL164" s="282">
        <f t="shared" si="72"/>
        <v>0</v>
      </c>
      <c r="AM164" s="281">
        <f t="shared" si="73"/>
        <v>0</v>
      </c>
      <c r="AN164" s="549">
        <f t="shared" si="74"/>
        <v>0</v>
      </c>
      <c r="AO164" s="549">
        <f t="shared" si="75"/>
        <v>0</v>
      </c>
      <c r="AP164" s="549">
        <f t="shared" si="76"/>
        <v>0</v>
      </c>
      <c r="AQ164" s="283">
        <f t="shared" si="62"/>
        <v>0</v>
      </c>
      <c r="AR164" s="281">
        <f t="shared" si="77"/>
        <v>0</v>
      </c>
      <c r="AT164" s="446"/>
      <c r="AU164" s="284"/>
      <c r="AV164" s="447" t="str">
        <f t="shared" si="78"/>
        <v>CA</v>
      </c>
      <c r="AW164" s="447" t="str">
        <f t="shared" si="79"/>
        <v>CL</v>
      </c>
      <c r="AX164" s="447" t="str">
        <f t="shared" si="80"/>
        <v>AIC</v>
      </c>
      <c r="AY164" s="447" t="str">
        <f t="shared" si="81"/>
        <v>ERB</v>
      </c>
      <c r="AZ164" s="447" t="str">
        <f t="shared" si="82"/>
        <v>GRB</v>
      </c>
      <c r="BA164" s="447" t="str">
        <f t="shared" si="83"/>
        <v>Non-Op</v>
      </c>
      <c r="BC164" s="445" t="s">
        <v>2123</v>
      </c>
      <c r="BD164" s="552">
        <f t="shared" si="84"/>
        <v>-1143.0999999999999</v>
      </c>
      <c r="BF164" s="435"/>
      <c r="BG164" s="435"/>
      <c r="BH164" s="435"/>
      <c r="BI164" s="435"/>
      <c r="BJ164" s="435"/>
      <c r="BK164" s="435"/>
      <c r="BL164" s="435"/>
      <c r="BN164" s="622"/>
    </row>
    <row r="165" spans="1:66" s="28" customFormat="1" ht="12" customHeight="1">
      <c r="A165" s="287">
        <v>14200201</v>
      </c>
      <c r="B165" s="288" t="str">
        <f t="shared" si="63"/>
        <v>14200201</v>
      </c>
      <c r="C165" s="444" t="s">
        <v>1281</v>
      </c>
      <c r="D165" s="445" t="s">
        <v>2091</v>
      </c>
      <c r="E165" s="445"/>
      <c r="F165" s="444"/>
      <c r="G165" s="445"/>
      <c r="H165" s="547">
        <v>179724041.46000001</v>
      </c>
      <c r="I165" s="547">
        <v>185903462.36000001</v>
      </c>
      <c r="J165" s="547">
        <v>210109499.61000001</v>
      </c>
      <c r="K165" s="547">
        <v>191475910.03999999</v>
      </c>
      <c r="L165" s="547">
        <v>171143124.21000001</v>
      </c>
      <c r="M165" s="547">
        <v>166705696.93000001</v>
      </c>
      <c r="N165" s="547">
        <v>164210912.61000001</v>
      </c>
      <c r="O165" s="547">
        <v>170791264.96000001</v>
      </c>
      <c r="P165" s="547">
        <v>161953027.52000001</v>
      </c>
      <c r="Q165" s="547">
        <v>158631099.88999999</v>
      </c>
      <c r="R165" s="547">
        <v>166132790.24000001</v>
      </c>
      <c r="S165" s="547">
        <v>198277861.80000001</v>
      </c>
      <c r="T165" s="547">
        <v>203630582.52000001</v>
      </c>
      <c r="U165" s="547"/>
      <c r="V165" s="547">
        <f t="shared" si="64"/>
        <v>178084330.18000001</v>
      </c>
      <c r="W165" s="285"/>
      <c r="X165" s="286"/>
      <c r="Y165" s="548">
        <f t="shared" si="85"/>
        <v>203630582.52000001</v>
      </c>
      <c r="Z165" s="549">
        <f t="shared" si="85"/>
        <v>0</v>
      </c>
      <c r="AA165" s="549">
        <f t="shared" si="85"/>
        <v>0</v>
      </c>
      <c r="AB165" s="282">
        <f t="shared" si="65"/>
        <v>0</v>
      </c>
      <c r="AC165" s="281">
        <f t="shared" si="66"/>
        <v>0</v>
      </c>
      <c r="AD165" s="549">
        <f t="shared" si="67"/>
        <v>0</v>
      </c>
      <c r="AE165" s="553">
        <f t="shared" si="68"/>
        <v>0</v>
      </c>
      <c r="AF165" s="282">
        <f t="shared" si="69"/>
        <v>0</v>
      </c>
      <c r="AG165" s="283">
        <f t="shared" si="70"/>
        <v>0</v>
      </c>
      <c r="AH165" s="281">
        <f t="shared" si="71"/>
        <v>0</v>
      </c>
      <c r="AI165" s="551">
        <f t="shared" si="86"/>
        <v>178084330.18000001</v>
      </c>
      <c r="AJ165" s="549">
        <f t="shared" si="86"/>
        <v>0</v>
      </c>
      <c r="AK165" s="549">
        <f t="shared" si="86"/>
        <v>0</v>
      </c>
      <c r="AL165" s="282">
        <f t="shared" si="72"/>
        <v>0</v>
      </c>
      <c r="AM165" s="281">
        <f t="shared" si="73"/>
        <v>0</v>
      </c>
      <c r="AN165" s="549">
        <f t="shared" si="74"/>
        <v>0</v>
      </c>
      <c r="AO165" s="549">
        <f t="shared" si="75"/>
        <v>0</v>
      </c>
      <c r="AP165" s="549">
        <f t="shared" si="76"/>
        <v>0</v>
      </c>
      <c r="AQ165" s="283">
        <f t="shared" si="62"/>
        <v>0</v>
      </c>
      <c r="AR165" s="281">
        <f t="shared" si="77"/>
        <v>0</v>
      </c>
      <c r="AT165" s="446"/>
      <c r="AU165" s="284"/>
      <c r="AV165" s="447" t="str">
        <f t="shared" si="78"/>
        <v>CA</v>
      </c>
      <c r="AW165" s="447" t="str">
        <f t="shared" si="79"/>
        <v>CL</v>
      </c>
      <c r="AX165" s="447" t="str">
        <f t="shared" si="80"/>
        <v>AIC</v>
      </c>
      <c r="AY165" s="447" t="str">
        <f t="shared" si="81"/>
        <v>ERB</v>
      </c>
      <c r="AZ165" s="447" t="str">
        <f t="shared" si="82"/>
        <v>GRB</v>
      </c>
      <c r="BA165" s="447" t="str">
        <f t="shared" si="83"/>
        <v>Non-Op</v>
      </c>
      <c r="BC165" s="445" t="s">
        <v>2123</v>
      </c>
      <c r="BD165" s="552">
        <f t="shared" si="84"/>
        <v>203630582.52000001</v>
      </c>
      <c r="BF165" s="435"/>
      <c r="BG165" s="435"/>
      <c r="BH165" s="435"/>
      <c r="BI165" s="435"/>
      <c r="BJ165" s="435"/>
      <c r="BK165" s="435"/>
      <c r="BL165" s="435"/>
      <c r="BN165" s="622"/>
    </row>
    <row r="166" spans="1:66" s="28" customFormat="1" ht="12" customHeight="1">
      <c r="A166" s="287">
        <v>14200202</v>
      </c>
      <c r="B166" s="288" t="str">
        <f t="shared" si="63"/>
        <v>14200202</v>
      </c>
      <c r="C166" s="444" t="s">
        <v>1282</v>
      </c>
      <c r="D166" s="445" t="s">
        <v>2091</v>
      </c>
      <c r="E166" s="445"/>
      <c r="F166" s="444"/>
      <c r="G166" s="445"/>
      <c r="H166" s="547">
        <v>86481274.180000007</v>
      </c>
      <c r="I166" s="547">
        <v>95309083.840000004</v>
      </c>
      <c r="J166" s="547">
        <v>111614342.65000001</v>
      </c>
      <c r="K166" s="547">
        <v>98627557.930000007</v>
      </c>
      <c r="L166" s="547">
        <v>82147721.530000001</v>
      </c>
      <c r="M166" s="547">
        <v>63364568.109999999</v>
      </c>
      <c r="N166" s="547">
        <v>51574407.479999997</v>
      </c>
      <c r="O166" s="547">
        <v>41125080.149999999</v>
      </c>
      <c r="P166" s="547">
        <v>36242743.689999998</v>
      </c>
      <c r="Q166" s="547">
        <v>36947288.369999997</v>
      </c>
      <c r="R166" s="547">
        <v>52187000.299999997</v>
      </c>
      <c r="S166" s="547">
        <v>82531836.719999999</v>
      </c>
      <c r="T166" s="547">
        <v>108313089.45</v>
      </c>
      <c r="U166" s="547"/>
      <c r="V166" s="547">
        <f t="shared" si="64"/>
        <v>70755734.382083341</v>
      </c>
      <c r="W166" s="285"/>
      <c r="X166" s="286"/>
      <c r="Y166" s="548">
        <f t="shared" si="85"/>
        <v>108313089.45</v>
      </c>
      <c r="Z166" s="549">
        <f t="shared" si="85"/>
        <v>0</v>
      </c>
      <c r="AA166" s="549">
        <f t="shared" si="85"/>
        <v>0</v>
      </c>
      <c r="AB166" s="282">
        <f t="shared" si="65"/>
        <v>0</v>
      </c>
      <c r="AC166" s="281">
        <f t="shared" si="66"/>
        <v>0</v>
      </c>
      <c r="AD166" s="549">
        <f t="shared" si="67"/>
        <v>0</v>
      </c>
      <c r="AE166" s="553">
        <f t="shared" si="68"/>
        <v>0</v>
      </c>
      <c r="AF166" s="282">
        <f t="shared" si="69"/>
        <v>0</v>
      </c>
      <c r="AG166" s="283">
        <f t="shared" si="70"/>
        <v>0</v>
      </c>
      <c r="AH166" s="281">
        <f t="shared" si="71"/>
        <v>0</v>
      </c>
      <c r="AI166" s="551">
        <f t="shared" si="86"/>
        <v>70755734.382083341</v>
      </c>
      <c r="AJ166" s="549">
        <f t="shared" si="86"/>
        <v>0</v>
      </c>
      <c r="AK166" s="549">
        <f t="shared" si="86"/>
        <v>0</v>
      </c>
      <c r="AL166" s="282">
        <f t="shared" si="72"/>
        <v>0</v>
      </c>
      <c r="AM166" s="281">
        <f t="shared" si="73"/>
        <v>0</v>
      </c>
      <c r="AN166" s="549">
        <f t="shared" si="74"/>
        <v>0</v>
      </c>
      <c r="AO166" s="549">
        <f t="shared" si="75"/>
        <v>0</v>
      </c>
      <c r="AP166" s="549">
        <f t="shared" si="76"/>
        <v>0</v>
      </c>
      <c r="AQ166" s="283">
        <f t="shared" si="62"/>
        <v>0</v>
      </c>
      <c r="AR166" s="281">
        <f t="shared" si="77"/>
        <v>0</v>
      </c>
      <c r="AT166" s="446"/>
      <c r="AU166" s="284"/>
      <c r="AV166" s="447" t="str">
        <f t="shared" si="78"/>
        <v>CA</v>
      </c>
      <c r="AW166" s="447" t="str">
        <f t="shared" si="79"/>
        <v>CL</v>
      </c>
      <c r="AX166" s="447" t="str">
        <f t="shared" si="80"/>
        <v>AIC</v>
      </c>
      <c r="AY166" s="447" t="str">
        <f t="shared" si="81"/>
        <v>ERB</v>
      </c>
      <c r="AZ166" s="447" t="str">
        <f t="shared" si="82"/>
        <v>GRB</v>
      </c>
      <c r="BA166" s="447" t="str">
        <f t="shared" si="83"/>
        <v>Non-Op</v>
      </c>
      <c r="BC166" s="445" t="s">
        <v>2123</v>
      </c>
      <c r="BD166" s="552">
        <f t="shared" si="84"/>
        <v>108313089.45</v>
      </c>
      <c r="BF166" s="435"/>
      <c r="BG166" s="435"/>
      <c r="BH166" s="435"/>
      <c r="BI166" s="435"/>
      <c r="BJ166" s="435"/>
      <c r="BK166" s="435"/>
      <c r="BL166" s="435"/>
      <c r="BN166" s="622"/>
    </row>
    <row r="167" spans="1:66" s="28" customFormat="1" ht="12" customHeight="1">
      <c r="A167" s="287">
        <v>14200203</v>
      </c>
      <c r="B167" s="288" t="str">
        <f t="shared" si="63"/>
        <v>14200203</v>
      </c>
      <c r="C167" s="444" t="s">
        <v>1283</v>
      </c>
      <c r="D167" s="445" t="s">
        <v>2091</v>
      </c>
      <c r="E167" s="445"/>
      <c r="F167" s="444"/>
      <c r="G167" s="445"/>
      <c r="H167" s="547">
        <v>-446567.18</v>
      </c>
      <c r="I167" s="547">
        <v>-438634.1</v>
      </c>
      <c r="J167" s="547">
        <v>-422756.26</v>
      </c>
      <c r="K167" s="547">
        <v>-416441.66</v>
      </c>
      <c r="L167" s="547">
        <v>-405008.02</v>
      </c>
      <c r="M167" s="547">
        <v>-370480.08</v>
      </c>
      <c r="N167" s="547">
        <v>-393923.39</v>
      </c>
      <c r="O167" s="547">
        <v>-386513.24</v>
      </c>
      <c r="P167" s="547">
        <v>-385573.65</v>
      </c>
      <c r="Q167" s="547">
        <v>-391739.4</v>
      </c>
      <c r="R167" s="547">
        <v>-392774.33</v>
      </c>
      <c r="S167" s="547">
        <v>-389470.31</v>
      </c>
      <c r="T167" s="547">
        <v>-369046.45</v>
      </c>
      <c r="U167" s="547"/>
      <c r="V167" s="547">
        <f t="shared" si="64"/>
        <v>-400093.43791666668</v>
      </c>
      <c r="W167" s="285"/>
      <c r="X167" s="286"/>
      <c r="Y167" s="548">
        <f t="shared" si="85"/>
        <v>-369046.45</v>
      </c>
      <c r="Z167" s="549">
        <f t="shared" si="85"/>
        <v>0</v>
      </c>
      <c r="AA167" s="549">
        <f t="shared" si="85"/>
        <v>0</v>
      </c>
      <c r="AB167" s="282">
        <f t="shared" si="65"/>
        <v>0</v>
      </c>
      <c r="AC167" s="281">
        <f t="shared" si="66"/>
        <v>0</v>
      </c>
      <c r="AD167" s="549">
        <f t="shared" si="67"/>
        <v>0</v>
      </c>
      <c r="AE167" s="553">
        <f t="shared" si="68"/>
        <v>0</v>
      </c>
      <c r="AF167" s="282">
        <f t="shared" si="69"/>
        <v>0</v>
      </c>
      <c r="AG167" s="283">
        <f t="shared" si="70"/>
        <v>0</v>
      </c>
      <c r="AH167" s="281">
        <f t="shared" si="71"/>
        <v>0</v>
      </c>
      <c r="AI167" s="551">
        <f t="shared" si="86"/>
        <v>-400093.43791666668</v>
      </c>
      <c r="AJ167" s="549">
        <f t="shared" si="86"/>
        <v>0</v>
      </c>
      <c r="AK167" s="549">
        <f t="shared" si="86"/>
        <v>0</v>
      </c>
      <c r="AL167" s="282">
        <f t="shared" si="72"/>
        <v>0</v>
      </c>
      <c r="AM167" s="281">
        <f t="shared" si="73"/>
        <v>0</v>
      </c>
      <c r="AN167" s="549">
        <f t="shared" si="74"/>
        <v>0</v>
      </c>
      <c r="AO167" s="549">
        <f t="shared" si="75"/>
        <v>0</v>
      </c>
      <c r="AP167" s="549">
        <f t="shared" si="76"/>
        <v>0</v>
      </c>
      <c r="AQ167" s="283">
        <f t="shared" si="62"/>
        <v>0</v>
      </c>
      <c r="AR167" s="281">
        <f t="shared" si="77"/>
        <v>0</v>
      </c>
      <c r="AT167" s="446"/>
      <c r="AU167" s="284"/>
      <c r="AV167" s="447" t="str">
        <f t="shared" si="78"/>
        <v>CA</v>
      </c>
      <c r="AW167" s="447" t="str">
        <f t="shared" si="79"/>
        <v>CL</v>
      </c>
      <c r="AX167" s="447" t="str">
        <f t="shared" si="80"/>
        <v>AIC</v>
      </c>
      <c r="AY167" s="447" t="str">
        <f t="shared" si="81"/>
        <v>ERB</v>
      </c>
      <c r="AZ167" s="447" t="str">
        <f t="shared" si="82"/>
        <v>GRB</v>
      </c>
      <c r="BA167" s="447" t="str">
        <f t="shared" si="83"/>
        <v>Non-Op</v>
      </c>
      <c r="BC167" s="445" t="s">
        <v>2123</v>
      </c>
      <c r="BD167" s="552">
        <f t="shared" si="84"/>
        <v>-369046.45</v>
      </c>
      <c r="BF167" s="435"/>
      <c r="BG167" s="435"/>
      <c r="BH167" s="435"/>
      <c r="BI167" s="435"/>
      <c r="BJ167" s="435"/>
      <c r="BK167" s="435"/>
      <c r="BL167" s="435"/>
      <c r="BN167" s="622"/>
    </row>
    <row r="168" spans="1:66" s="28" customFormat="1" ht="12" customHeight="1">
      <c r="A168" s="287">
        <v>14200213</v>
      </c>
      <c r="B168" s="288" t="str">
        <f t="shared" si="63"/>
        <v>14200213</v>
      </c>
      <c r="C168" s="444" t="s">
        <v>1283</v>
      </c>
      <c r="D168" s="445" t="s">
        <v>2091</v>
      </c>
      <c r="E168" s="445"/>
      <c r="F168" s="444"/>
      <c r="G168" s="445"/>
      <c r="H168" s="547">
        <v>-3006.31</v>
      </c>
      <c r="I168" s="547">
        <v>-5648.42</v>
      </c>
      <c r="J168" s="547">
        <v>-8523.16</v>
      </c>
      <c r="K168" s="547">
        <v>-2285.44</v>
      </c>
      <c r="L168" s="547">
        <v>-76836.490000000005</v>
      </c>
      <c r="M168" s="547">
        <v>-294795.83</v>
      </c>
      <c r="N168" s="547">
        <v>-51324.02</v>
      </c>
      <c r="O168" s="547">
        <v>-3016.86</v>
      </c>
      <c r="P168" s="547">
        <v>-2804.89</v>
      </c>
      <c r="Q168" s="547">
        <v>-5421.76</v>
      </c>
      <c r="R168" s="547">
        <v>-322.7</v>
      </c>
      <c r="S168" s="547">
        <v>-5523.35</v>
      </c>
      <c r="T168" s="547">
        <v>-2094.25</v>
      </c>
      <c r="U168" s="547"/>
      <c r="V168" s="547">
        <f t="shared" si="64"/>
        <v>-38254.433333333342</v>
      </c>
      <c r="W168" s="285"/>
      <c r="X168" s="286"/>
      <c r="Y168" s="548">
        <f t="shared" si="85"/>
        <v>-2094.25</v>
      </c>
      <c r="Z168" s="549">
        <f t="shared" si="85"/>
        <v>0</v>
      </c>
      <c r="AA168" s="549">
        <f t="shared" si="85"/>
        <v>0</v>
      </c>
      <c r="AB168" s="282">
        <f t="shared" si="65"/>
        <v>0</v>
      </c>
      <c r="AC168" s="281">
        <f t="shared" si="66"/>
        <v>0</v>
      </c>
      <c r="AD168" s="549">
        <f t="shared" si="67"/>
        <v>0</v>
      </c>
      <c r="AE168" s="553">
        <f t="shared" si="68"/>
        <v>0</v>
      </c>
      <c r="AF168" s="282">
        <f t="shared" si="69"/>
        <v>0</v>
      </c>
      <c r="AG168" s="283">
        <f t="shared" si="70"/>
        <v>0</v>
      </c>
      <c r="AH168" s="281">
        <f t="shared" si="71"/>
        <v>0</v>
      </c>
      <c r="AI168" s="551">
        <f t="shared" si="86"/>
        <v>-38254.433333333342</v>
      </c>
      <c r="AJ168" s="549">
        <f t="shared" si="86"/>
        <v>0</v>
      </c>
      <c r="AK168" s="549">
        <f t="shared" si="86"/>
        <v>0</v>
      </c>
      <c r="AL168" s="282">
        <f t="shared" si="72"/>
        <v>0</v>
      </c>
      <c r="AM168" s="281">
        <f t="shared" si="73"/>
        <v>0</v>
      </c>
      <c r="AN168" s="549">
        <f t="shared" si="74"/>
        <v>0</v>
      </c>
      <c r="AO168" s="549">
        <f t="shared" si="75"/>
        <v>0</v>
      </c>
      <c r="AP168" s="549">
        <f t="shared" si="76"/>
        <v>0</v>
      </c>
      <c r="AQ168" s="283">
        <f t="shared" ref="AQ168:AQ199" si="87">SUM(AN168:AP168)</f>
        <v>0</v>
      </c>
      <c r="AR168" s="281">
        <f t="shared" si="77"/>
        <v>0</v>
      </c>
      <c r="AT168" s="446"/>
      <c r="AU168" s="284"/>
      <c r="AV168" s="447" t="str">
        <f t="shared" si="78"/>
        <v>CA</v>
      </c>
      <c r="AW168" s="447" t="str">
        <f t="shared" si="79"/>
        <v>CL</v>
      </c>
      <c r="AX168" s="447" t="str">
        <f t="shared" si="80"/>
        <v>AIC</v>
      </c>
      <c r="AY168" s="447" t="str">
        <f t="shared" si="81"/>
        <v>ERB</v>
      </c>
      <c r="AZ168" s="447" t="str">
        <f t="shared" si="82"/>
        <v>GRB</v>
      </c>
      <c r="BA168" s="447" t="str">
        <f t="shared" si="83"/>
        <v>Non-Op</v>
      </c>
      <c r="BC168" s="445" t="s">
        <v>2123</v>
      </c>
      <c r="BD168" s="552">
        <f t="shared" si="84"/>
        <v>-2094.25</v>
      </c>
      <c r="BF168" s="435"/>
      <c r="BG168" s="435"/>
      <c r="BH168" s="435"/>
      <c r="BI168" s="435"/>
      <c r="BJ168" s="435"/>
      <c r="BK168" s="435"/>
      <c r="BL168" s="435"/>
      <c r="BN168" s="617"/>
    </row>
    <row r="169" spans="1:66" s="28" customFormat="1" ht="12" customHeight="1">
      <c r="A169" s="287">
        <v>14200223</v>
      </c>
      <c r="B169" s="288" t="str">
        <f t="shared" si="63"/>
        <v>14200223</v>
      </c>
      <c r="C169" s="444" t="s">
        <v>1284</v>
      </c>
      <c r="D169" s="445" t="s">
        <v>2091</v>
      </c>
      <c r="E169" s="445"/>
      <c r="F169" s="444"/>
      <c r="G169" s="445"/>
      <c r="H169" s="547">
        <v>22671.77</v>
      </c>
      <c r="I169" s="547">
        <v>22720.68</v>
      </c>
      <c r="J169" s="547">
        <v>22784.55</v>
      </c>
      <c r="K169" s="547">
        <v>22735.32</v>
      </c>
      <c r="L169" s="547">
        <v>23071.41</v>
      </c>
      <c r="M169" s="547">
        <v>22787.07</v>
      </c>
      <c r="N169" s="547">
        <v>22992.6</v>
      </c>
      <c r="O169" s="547">
        <v>24233.35</v>
      </c>
      <c r="P169" s="547">
        <v>22107.63</v>
      </c>
      <c r="Q169" s="547">
        <v>23063.8</v>
      </c>
      <c r="R169" s="547">
        <v>25196.75</v>
      </c>
      <c r="S169" s="547">
        <v>22227.63</v>
      </c>
      <c r="T169" s="547">
        <v>22331.17</v>
      </c>
      <c r="U169" s="547"/>
      <c r="V169" s="547">
        <f t="shared" si="64"/>
        <v>23035.188333333335</v>
      </c>
      <c r="W169" s="285"/>
      <c r="X169" s="286"/>
      <c r="Y169" s="548">
        <f t="shared" ref="Y169:AA188" si="88">IF($D169=Y$5,$T169,0)</f>
        <v>22331.17</v>
      </c>
      <c r="Z169" s="549">
        <f t="shared" si="88"/>
        <v>0</v>
      </c>
      <c r="AA169" s="549">
        <f t="shared" si="88"/>
        <v>0</v>
      </c>
      <c r="AB169" s="282">
        <f t="shared" si="65"/>
        <v>0</v>
      </c>
      <c r="AC169" s="281">
        <f t="shared" si="66"/>
        <v>0</v>
      </c>
      <c r="AD169" s="549">
        <f t="shared" si="67"/>
        <v>0</v>
      </c>
      <c r="AE169" s="553">
        <f t="shared" si="68"/>
        <v>0</v>
      </c>
      <c r="AF169" s="282">
        <f t="shared" si="69"/>
        <v>0</v>
      </c>
      <c r="AG169" s="283">
        <f t="shared" si="70"/>
        <v>0</v>
      </c>
      <c r="AH169" s="281">
        <f t="shared" si="71"/>
        <v>0</v>
      </c>
      <c r="AI169" s="551">
        <f t="shared" ref="AI169:AK188" si="89">IF($D169=AI$5,$V169,0)</f>
        <v>23035.188333333335</v>
      </c>
      <c r="AJ169" s="549">
        <f t="shared" si="89"/>
        <v>0</v>
      </c>
      <c r="AK169" s="549">
        <f t="shared" si="89"/>
        <v>0</v>
      </c>
      <c r="AL169" s="282">
        <f t="shared" si="72"/>
        <v>0</v>
      </c>
      <c r="AM169" s="281">
        <f t="shared" si="73"/>
        <v>0</v>
      </c>
      <c r="AN169" s="549">
        <f t="shared" si="74"/>
        <v>0</v>
      </c>
      <c r="AO169" s="549">
        <f t="shared" si="75"/>
        <v>0</v>
      </c>
      <c r="AP169" s="549">
        <f t="shared" si="76"/>
        <v>0</v>
      </c>
      <c r="AQ169" s="283">
        <f t="shared" si="87"/>
        <v>0</v>
      </c>
      <c r="AR169" s="281">
        <f t="shared" si="77"/>
        <v>0</v>
      </c>
      <c r="AT169" s="446"/>
      <c r="AU169" s="284"/>
      <c r="AV169" s="447" t="str">
        <f t="shared" si="78"/>
        <v>CA</v>
      </c>
      <c r="AW169" s="447" t="str">
        <f t="shared" si="79"/>
        <v>CL</v>
      </c>
      <c r="AX169" s="447" t="str">
        <f t="shared" si="80"/>
        <v>AIC</v>
      </c>
      <c r="AY169" s="447" t="str">
        <f t="shared" si="81"/>
        <v>ERB</v>
      </c>
      <c r="AZ169" s="447" t="str">
        <f t="shared" si="82"/>
        <v>GRB</v>
      </c>
      <c r="BA169" s="447" t="str">
        <f t="shared" si="83"/>
        <v>Non-Op</v>
      </c>
      <c r="BC169" s="445" t="s">
        <v>2123</v>
      </c>
      <c r="BD169" s="552">
        <f t="shared" si="84"/>
        <v>22331.17</v>
      </c>
      <c r="BF169" s="435"/>
      <c r="BG169" s="435"/>
      <c r="BH169" s="435"/>
      <c r="BI169" s="435"/>
      <c r="BJ169" s="435"/>
      <c r="BK169" s="435"/>
      <c r="BL169" s="435"/>
      <c r="BN169" s="617"/>
    </row>
    <row r="170" spans="1:66" s="28" customFormat="1" ht="12" customHeight="1">
      <c r="A170" s="321">
        <v>14200251</v>
      </c>
      <c r="B170" s="318" t="str">
        <f t="shared" si="63"/>
        <v>14200251</v>
      </c>
      <c r="C170" s="444" t="s">
        <v>1281</v>
      </c>
      <c r="D170" s="445" t="s">
        <v>2091</v>
      </c>
      <c r="E170" s="445"/>
      <c r="F170" s="444"/>
      <c r="G170" s="445"/>
      <c r="H170" s="547">
        <v>-4415460.08</v>
      </c>
      <c r="I170" s="547">
        <v>0</v>
      </c>
      <c r="J170" s="547">
        <v>0</v>
      </c>
      <c r="K170" s="547">
        <v>0</v>
      </c>
      <c r="L170" s="547">
        <v>0</v>
      </c>
      <c r="M170" s="547">
        <v>0</v>
      </c>
      <c r="N170" s="547">
        <v>0</v>
      </c>
      <c r="O170" s="547">
        <v>0</v>
      </c>
      <c r="P170" s="547">
        <v>0</v>
      </c>
      <c r="Q170" s="547">
        <v>0</v>
      </c>
      <c r="R170" s="547">
        <v>0</v>
      </c>
      <c r="S170" s="547">
        <v>0</v>
      </c>
      <c r="T170" s="547">
        <v>0</v>
      </c>
      <c r="U170" s="547"/>
      <c r="V170" s="547">
        <f t="shared" si="64"/>
        <v>-183977.50333333333</v>
      </c>
      <c r="W170" s="285"/>
      <c r="X170" s="286"/>
      <c r="Y170" s="548">
        <f t="shared" si="88"/>
        <v>0</v>
      </c>
      <c r="Z170" s="549">
        <f t="shared" si="88"/>
        <v>0</v>
      </c>
      <c r="AA170" s="549">
        <f t="shared" si="88"/>
        <v>0</v>
      </c>
      <c r="AB170" s="282">
        <f t="shared" si="65"/>
        <v>0</v>
      </c>
      <c r="AC170" s="281">
        <f t="shared" si="66"/>
        <v>0</v>
      </c>
      <c r="AD170" s="549">
        <f t="shared" si="67"/>
        <v>0</v>
      </c>
      <c r="AE170" s="553">
        <f t="shared" si="68"/>
        <v>0</v>
      </c>
      <c r="AF170" s="282">
        <f t="shared" si="69"/>
        <v>0</v>
      </c>
      <c r="AG170" s="283">
        <f t="shared" si="70"/>
        <v>0</v>
      </c>
      <c r="AH170" s="281">
        <f t="shared" si="71"/>
        <v>0</v>
      </c>
      <c r="AI170" s="551">
        <f t="shared" si="89"/>
        <v>-183977.50333333333</v>
      </c>
      <c r="AJ170" s="549">
        <f t="shared" si="89"/>
        <v>0</v>
      </c>
      <c r="AK170" s="549">
        <f t="shared" si="89"/>
        <v>0</v>
      </c>
      <c r="AL170" s="282">
        <f t="shared" si="72"/>
        <v>0</v>
      </c>
      <c r="AM170" s="281">
        <f t="shared" si="73"/>
        <v>0</v>
      </c>
      <c r="AN170" s="549">
        <f t="shared" si="74"/>
        <v>0</v>
      </c>
      <c r="AO170" s="549">
        <f t="shared" si="75"/>
        <v>0</v>
      </c>
      <c r="AP170" s="549">
        <f t="shared" si="76"/>
        <v>0</v>
      </c>
      <c r="AQ170" s="283">
        <f t="shared" si="87"/>
        <v>0</v>
      </c>
      <c r="AR170" s="281">
        <f t="shared" si="77"/>
        <v>0</v>
      </c>
      <c r="AT170" s="446"/>
      <c r="AU170" s="284"/>
      <c r="AV170" s="447" t="str">
        <f t="shared" si="78"/>
        <v>CA</v>
      </c>
      <c r="AW170" s="447" t="str">
        <f t="shared" si="79"/>
        <v>CL</v>
      </c>
      <c r="AX170" s="447" t="str">
        <f t="shared" si="80"/>
        <v>AIC</v>
      </c>
      <c r="AY170" s="447" t="str">
        <f t="shared" si="81"/>
        <v>ERB</v>
      </c>
      <c r="AZ170" s="447" t="str">
        <f t="shared" si="82"/>
        <v>GRB</v>
      </c>
      <c r="BA170" s="447" t="str">
        <f t="shared" si="83"/>
        <v>Non-Op</v>
      </c>
      <c r="BC170" s="445" t="s">
        <v>2123</v>
      </c>
      <c r="BD170" s="552">
        <f t="shared" si="84"/>
        <v>0</v>
      </c>
      <c r="BF170" s="435"/>
      <c r="BG170" s="435"/>
      <c r="BH170" s="435"/>
      <c r="BI170" s="435"/>
      <c r="BJ170" s="435"/>
      <c r="BK170" s="435"/>
      <c r="BL170" s="435"/>
      <c r="BN170" s="617"/>
    </row>
    <row r="171" spans="1:66" s="28" customFormat="1" ht="12" customHeight="1">
      <c r="A171" s="287">
        <v>14200252</v>
      </c>
      <c r="B171" s="288" t="str">
        <f t="shared" si="63"/>
        <v>14200252</v>
      </c>
      <c r="C171" s="444" t="s">
        <v>1285</v>
      </c>
      <c r="D171" s="445" t="s">
        <v>2091</v>
      </c>
      <c r="E171" s="445"/>
      <c r="F171" s="444"/>
      <c r="G171" s="445"/>
      <c r="H171" s="547">
        <v>-2109903.17</v>
      </c>
      <c r="I171" s="547">
        <v>-97.5</v>
      </c>
      <c r="J171" s="547">
        <v>-272.2</v>
      </c>
      <c r="K171" s="547">
        <v>-22023.759999999998</v>
      </c>
      <c r="L171" s="547">
        <v>-21952.12</v>
      </c>
      <c r="M171" s="547">
        <v>-21952.12</v>
      </c>
      <c r="N171" s="547">
        <v>-24366.26</v>
      </c>
      <c r="O171" s="547">
        <v>-26028.58</v>
      </c>
      <c r="P171" s="547">
        <v>-26028.58</v>
      </c>
      <c r="Q171" s="547">
        <v>-25978.58</v>
      </c>
      <c r="R171" s="547">
        <v>-25978.61</v>
      </c>
      <c r="S171" s="547">
        <v>-25978.61</v>
      </c>
      <c r="T171" s="547">
        <v>-25978.61</v>
      </c>
      <c r="U171" s="547"/>
      <c r="V171" s="547">
        <f t="shared" si="64"/>
        <v>-107383.15083333332</v>
      </c>
      <c r="W171" s="285"/>
      <c r="X171" s="286"/>
      <c r="Y171" s="548">
        <f t="shared" si="88"/>
        <v>-25978.61</v>
      </c>
      <c r="Z171" s="549">
        <f t="shared" si="88"/>
        <v>0</v>
      </c>
      <c r="AA171" s="549">
        <f t="shared" si="88"/>
        <v>0</v>
      </c>
      <c r="AB171" s="282">
        <f t="shared" si="65"/>
        <v>0</v>
      </c>
      <c r="AC171" s="281">
        <f t="shared" si="66"/>
        <v>0</v>
      </c>
      <c r="AD171" s="549">
        <f t="shared" si="67"/>
        <v>0</v>
      </c>
      <c r="AE171" s="553">
        <f t="shared" si="68"/>
        <v>0</v>
      </c>
      <c r="AF171" s="282">
        <f t="shared" si="69"/>
        <v>0</v>
      </c>
      <c r="AG171" s="283">
        <f t="shared" si="70"/>
        <v>0</v>
      </c>
      <c r="AH171" s="281">
        <f t="shared" si="71"/>
        <v>0</v>
      </c>
      <c r="AI171" s="551">
        <f t="shared" si="89"/>
        <v>-107383.15083333332</v>
      </c>
      <c r="AJ171" s="549">
        <f t="shared" si="89"/>
        <v>0</v>
      </c>
      <c r="AK171" s="549">
        <f t="shared" si="89"/>
        <v>0</v>
      </c>
      <c r="AL171" s="282">
        <f t="shared" si="72"/>
        <v>0</v>
      </c>
      <c r="AM171" s="281">
        <f t="shared" si="73"/>
        <v>0</v>
      </c>
      <c r="AN171" s="549">
        <f t="shared" si="74"/>
        <v>0</v>
      </c>
      <c r="AO171" s="549">
        <f t="shared" si="75"/>
        <v>0</v>
      </c>
      <c r="AP171" s="549">
        <f t="shared" si="76"/>
        <v>0</v>
      </c>
      <c r="AQ171" s="283">
        <f t="shared" si="87"/>
        <v>0</v>
      </c>
      <c r="AR171" s="281">
        <f t="shared" si="77"/>
        <v>0</v>
      </c>
      <c r="AT171" s="446"/>
      <c r="AU171" s="284"/>
      <c r="AV171" s="447" t="str">
        <f t="shared" si="78"/>
        <v>CA</v>
      </c>
      <c r="AW171" s="447" t="str">
        <f t="shared" si="79"/>
        <v>CL</v>
      </c>
      <c r="AX171" s="447" t="str">
        <f t="shared" si="80"/>
        <v>AIC</v>
      </c>
      <c r="AY171" s="447" t="str">
        <f t="shared" si="81"/>
        <v>ERB</v>
      </c>
      <c r="AZ171" s="447" t="str">
        <f t="shared" si="82"/>
        <v>GRB</v>
      </c>
      <c r="BA171" s="447" t="str">
        <f t="shared" si="83"/>
        <v>Non-Op</v>
      </c>
      <c r="BC171" s="445" t="s">
        <v>2123</v>
      </c>
      <c r="BD171" s="552">
        <f t="shared" si="84"/>
        <v>-25978.61</v>
      </c>
      <c r="BF171" s="435"/>
      <c r="BG171" s="435"/>
      <c r="BH171" s="435"/>
      <c r="BI171" s="435"/>
      <c r="BJ171" s="435"/>
      <c r="BK171" s="435"/>
      <c r="BL171" s="435"/>
      <c r="BN171" s="617"/>
    </row>
    <row r="172" spans="1:66" s="28" customFormat="1" ht="12" customHeight="1">
      <c r="A172" s="287">
        <v>14200253</v>
      </c>
      <c r="B172" s="288" t="str">
        <f t="shared" si="63"/>
        <v>14200253</v>
      </c>
      <c r="C172" s="444" t="s">
        <v>1286</v>
      </c>
      <c r="D172" s="445" t="s">
        <v>2091</v>
      </c>
      <c r="E172" s="445"/>
      <c r="F172" s="444"/>
      <c r="G172" s="445"/>
      <c r="H172" s="547">
        <v>-120143.94</v>
      </c>
      <c r="I172" s="547">
        <v>-22272.25</v>
      </c>
      <c r="J172" s="547">
        <v>-72652.7</v>
      </c>
      <c r="K172" s="547">
        <v>-121593.91</v>
      </c>
      <c r="L172" s="547">
        <v>-21521.040000000001</v>
      </c>
      <c r="M172" s="547">
        <v>-90622.87</v>
      </c>
      <c r="N172" s="547">
        <v>-2614.19</v>
      </c>
      <c r="O172" s="547">
        <v>-124202.35</v>
      </c>
      <c r="P172" s="547">
        <v>-199045.31</v>
      </c>
      <c r="Q172" s="547">
        <v>-8874.7199999999993</v>
      </c>
      <c r="R172" s="547">
        <v>-18807.939999999999</v>
      </c>
      <c r="S172" s="547">
        <v>-427.09</v>
      </c>
      <c r="T172" s="547">
        <v>-18102.18</v>
      </c>
      <c r="U172" s="547"/>
      <c r="V172" s="547">
        <f t="shared" si="64"/>
        <v>-62646.452499999992</v>
      </c>
      <c r="W172" s="285"/>
      <c r="X172" s="286"/>
      <c r="Y172" s="548">
        <f t="shared" si="88"/>
        <v>-18102.18</v>
      </c>
      <c r="Z172" s="549">
        <f t="shared" si="88"/>
        <v>0</v>
      </c>
      <c r="AA172" s="549">
        <f t="shared" si="88"/>
        <v>0</v>
      </c>
      <c r="AB172" s="282">
        <f t="shared" si="65"/>
        <v>0</v>
      </c>
      <c r="AC172" s="281">
        <f t="shared" si="66"/>
        <v>0</v>
      </c>
      <c r="AD172" s="549">
        <f t="shared" si="67"/>
        <v>0</v>
      </c>
      <c r="AE172" s="553">
        <f t="shared" si="68"/>
        <v>0</v>
      </c>
      <c r="AF172" s="282">
        <f t="shared" si="69"/>
        <v>0</v>
      </c>
      <c r="AG172" s="283">
        <f t="shared" si="70"/>
        <v>0</v>
      </c>
      <c r="AH172" s="281">
        <f t="shared" si="71"/>
        <v>0</v>
      </c>
      <c r="AI172" s="551">
        <f t="shared" si="89"/>
        <v>-62646.452499999992</v>
      </c>
      <c r="AJ172" s="549">
        <f t="shared" si="89"/>
        <v>0</v>
      </c>
      <c r="AK172" s="549">
        <f t="shared" si="89"/>
        <v>0</v>
      </c>
      <c r="AL172" s="282">
        <f t="shared" si="72"/>
        <v>0</v>
      </c>
      <c r="AM172" s="281">
        <f t="shared" si="73"/>
        <v>0</v>
      </c>
      <c r="AN172" s="549">
        <f t="shared" si="74"/>
        <v>0</v>
      </c>
      <c r="AO172" s="549">
        <f t="shared" si="75"/>
        <v>0</v>
      </c>
      <c r="AP172" s="549">
        <f t="shared" si="76"/>
        <v>0</v>
      </c>
      <c r="AQ172" s="283">
        <f t="shared" si="87"/>
        <v>0</v>
      </c>
      <c r="AR172" s="281">
        <f t="shared" si="77"/>
        <v>0</v>
      </c>
      <c r="AT172" s="446"/>
      <c r="AU172" s="284"/>
      <c r="AV172" s="447" t="str">
        <f t="shared" si="78"/>
        <v>CA</v>
      </c>
      <c r="AW172" s="447" t="str">
        <f t="shared" si="79"/>
        <v>CL</v>
      </c>
      <c r="AX172" s="447" t="str">
        <f t="shared" si="80"/>
        <v>AIC</v>
      </c>
      <c r="AY172" s="447" t="str">
        <f t="shared" si="81"/>
        <v>ERB</v>
      </c>
      <c r="AZ172" s="447" t="str">
        <f t="shared" si="82"/>
        <v>GRB</v>
      </c>
      <c r="BA172" s="447" t="str">
        <f t="shared" si="83"/>
        <v>Non-Op</v>
      </c>
      <c r="BC172" s="445" t="s">
        <v>2123</v>
      </c>
      <c r="BD172" s="552">
        <f t="shared" si="84"/>
        <v>-18102.18</v>
      </c>
      <c r="BF172" s="435"/>
      <c r="BG172" s="435"/>
      <c r="BH172" s="435"/>
      <c r="BI172" s="435"/>
      <c r="BJ172" s="435"/>
      <c r="BK172" s="435"/>
      <c r="BL172" s="435"/>
      <c r="BN172" s="617"/>
    </row>
    <row r="173" spans="1:66" s="28" customFormat="1" ht="12" customHeight="1">
      <c r="A173" s="287">
        <v>14300062</v>
      </c>
      <c r="B173" s="288" t="str">
        <f t="shared" si="63"/>
        <v>14300062</v>
      </c>
      <c r="C173" s="444" t="s">
        <v>1287</v>
      </c>
      <c r="D173" s="445" t="s">
        <v>2091</v>
      </c>
      <c r="E173" s="445"/>
      <c r="F173" s="444"/>
      <c r="G173" s="445"/>
      <c r="H173" s="547">
        <v>14956094.57</v>
      </c>
      <c r="I173" s="547">
        <v>14755512.9</v>
      </c>
      <c r="J173" s="547">
        <v>36016392.700000003</v>
      </c>
      <c r="K173" s="547">
        <v>14337300.91</v>
      </c>
      <c r="L173" s="547">
        <v>9289592.6999999993</v>
      </c>
      <c r="M173" s="547">
        <v>3222899.03</v>
      </c>
      <c r="N173" s="547">
        <v>5062720.8099999996</v>
      </c>
      <c r="O173" s="547">
        <v>15345886.470000001</v>
      </c>
      <c r="P173" s="547">
        <v>19524890.719999999</v>
      </c>
      <c r="Q173" s="547">
        <v>10933017.43</v>
      </c>
      <c r="R173" s="547">
        <v>8574530.6300000008</v>
      </c>
      <c r="S173" s="547">
        <v>21184281.620000001</v>
      </c>
      <c r="T173" s="547">
        <v>6619293.4400000004</v>
      </c>
      <c r="U173" s="547"/>
      <c r="V173" s="547">
        <f t="shared" si="64"/>
        <v>14086226.660416668</v>
      </c>
      <c r="W173" s="285"/>
      <c r="X173" s="286"/>
      <c r="Y173" s="548">
        <f t="shared" si="88"/>
        <v>6619293.4400000004</v>
      </c>
      <c r="Z173" s="549">
        <f t="shared" si="88"/>
        <v>0</v>
      </c>
      <c r="AA173" s="549">
        <f t="shared" si="88"/>
        <v>0</v>
      </c>
      <c r="AB173" s="282">
        <f t="shared" si="65"/>
        <v>0</v>
      </c>
      <c r="AC173" s="281">
        <f t="shared" si="66"/>
        <v>0</v>
      </c>
      <c r="AD173" s="549">
        <f t="shared" si="67"/>
        <v>0</v>
      </c>
      <c r="AE173" s="553">
        <f t="shared" si="68"/>
        <v>0</v>
      </c>
      <c r="AF173" s="282">
        <f t="shared" si="69"/>
        <v>0</v>
      </c>
      <c r="AG173" s="283">
        <f t="shared" si="70"/>
        <v>0</v>
      </c>
      <c r="AH173" s="281">
        <f t="shared" si="71"/>
        <v>0</v>
      </c>
      <c r="AI173" s="551">
        <f t="shared" si="89"/>
        <v>14086226.660416668</v>
      </c>
      <c r="AJ173" s="549">
        <f t="shared" si="89"/>
        <v>0</v>
      </c>
      <c r="AK173" s="549">
        <f t="shared" si="89"/>
        <v>0</v>
      </c>
      <c r="AL173" s="282">
        <f t="shared" si="72"/>
        <v>0</v>
      </c>
      <c r="AM173" s="281">
        <f t="shared" si="73"/>
        <v>0</v>
      </c>
      <c r="AN173" s="549">
        <f t="shared" si="74"/>
        <v>0</v>
      </c>
      <c r="AO173" s="549">
        <f t="shared" si="75"/>
        <v>0</v>
      </c>
      <c r="AP173" s="549">
        <f t="shared" si="76"/>
        <v>0</v>
      </c>
      <c r="AQ173" s="283">
        <f t="shared" si="87"/>
        <v>0</v>
      </c>
      <c r="AR173" s="281">
        <f t="shared" si="77"/>
        <v>0</v>
      </c>
      <c r="AT173" s="446"/>
      <c r="AU173" s="284"/>
      <c r="AV173" s="447" t="str">
        <f t="shared" si="78"/>
        <v>CA</v>
      </c>
      <c r="AW173" s="447" t="str">
        <f t="shared" si="79"/>
        <v>CL</v>
      </c>
      <c r="AX173" s="447" t="str">
        <f t="shared" si="80"/>
        <v>AIC</v>
      </c>
      <c r="AY173" s="447" t="str">
        <f t="shared" si="81"/>
        <v>ERB</v>
      </c>
      <c r="AZ173" s="447" t="str">
        <f t="shared" si="82"/>
        <v>GRB</v>
      </c>
      <c r="BA173" s="447" t="str">
        <f t="shared" si="83"/>
        <v>Non-Op</v>
      </c>
      <c r="BC173" s="445" t="s">
        <v>2123</v>
      </c>
      <c r="BD173" s="552">
        <f t="shared" si="84"/>
        <v>6619293.4400000004</v>
      </c>
      <c r="BF173" s="435"/>
      <c r="BG173" s="435"/>
      <c r="BH173" s="435"/>
      <c r="BI173" s="435"/>
      <c r="BJ173" s="435"/>
      <c r="BK173" s="435"/>
      <c r="BL173" s="435"/>
      <c r="BN173" s="617"/>
    </row>
    <row r="174" spans="1:66" s="28" customFormat="1" ht="12" customHeight="1">
      <c r="A174" s="287">
        <v>14300072</v>
      </c>
      <c r="B174" s="288" t="str">
        <f t="shared" si="63"/>
        <v>14300072</v>
      </c>
      <c r="C174" s="444" t="s">
        <v>1288</v>
      </c>
      <c r="D174" s="445" t="s">
        <v>2091</v>
      </c>
      <c r="E174" s="445"/>
      <c r="F174" s="444"/>
      <c r="G174" s="445"/>
      <c r="H174" s="547">
        <v>559067.44999999995</v>
      </c>
      <c r="I174" s="547">
        <v>450988.32</v>
      </c>
      <c r="J174" s="547">
        <v>167888.7</v>
      </c>
      <c r="K174" s="547">
        <v>819808.23</v>
      </c>
      <c r="L174" s="547">
        <v>625970.12</v>
      </c>
      <c r="M174" s="547">
        <v>415590.77</v>
      </c>
      <c r="N174" s="547">
        <v>811362.56</v>
      </c>
      <c r="O174" s="547">
        <v>1518911.15</v>
      </c>
      <c r="P174" s="547">
        <v>159899.35999999999</v>
      </c>
      <c r="Q174" s="547">
        <v>399360.65</v>
      </c>
      <c r="R174" s="547">
        <v>176842.81</v>
      </c>
      <c r="S174" s="547">
        <v>329841.5</v>
      </c>
      <c r="T174" s="547">
        <v>468589.8</v>
      </c>
      <c r="U174" s="547"/>
      <c r="V174" s="547">
        <f t="shared" si="64"/>
        <v>532524.39958333329</v>
      </c>
      <c r="W174" s="285"/>
      <c r="X174" s="286"/>
      <c r="Y174" s="548">
        <f t="shared" si="88"/>
        <v>468589.8</v>
      </c>
      <c r="Z174" s="549">
        <f t="shared" si="88"/>
        <v>0</v>
      </c>
      <c r="AA174" s="549">
        <f t="shared" si="88"/>
        <v>0</v>
      </c>
      <c r="AB174" s="282">
        <f t="shared" si="65"/>
        <v>0</v>
      </c>
      <c r="AC174" s="281">
        <f t="shared" si="66"/>
        <v>0</v>
      </c>
      <c r="AD174" s="549">
        <f t="shared" si="67"/>
        <v>0</v>
      </c>
      <c r="AE174" s="553">
        <f t="shared" si="68"/>
        <v>0</v>
      </c>
      <c r="AF174" s="282">
        <f t="shared" si="69"/>
        <v>0</v>
      </c>
      <c r="AG174" s="283">
        <f t="shared" si="70"/>
        <v>0</v>
      </c>
      <c r="AH174" s="281">
        <f t="shared" si="71"/>
        <v>0</v>
      </c>
      <c r="AI174" s="551">
        <f t="shared" si="89"/>
        <v>532524.39958333329</v>
      </c>
      <c r="AJ174" s="549">
        <f t="shared" si="89"/>
        <v>0</v>
      </c>
      <c r="AK174" s="549">
        <f t="shared" si="89"/>
        <v>0</v>
      </c>
      <c r="AL174" s="282">
        <f t="shared" si="72"/>
        <v>0</v>
      </c>
      <c r="AM174" s="281">
        <f t="shared" si="73"/>
        <v>0</v>
      </c>
      <c r="AN174" s="549">
        <f t="shared" si="74"/>
        <v>0</v>
      </c>
      <c r="AO174" s="549">
        <f t="shared" si="75"/>
        <v>0</v>
      </c>
      <c r="AP174" s="549">
        <f t="shared" si="76"/>
        <v>0</v>
      </c>
      <c r="AQ174" s="283">
        <f t="shared" si="87"/>
        <v>0</v>
      </c>
      <c r="AR174" s="281">
        <f t="shared" si="77"/>
        <v>0</v>
      </c>
      <c r="AT174" s="446"/>
      <c r="AU174" s="284"/>
      <c r="AV174" s="447" t="str">
        <f t="shared" si="78"/>
        <v>CA</v>
      </c>
      <c r="AW174" s="447" t="str">
        <f t="shared" si="79"/>
        <v>CL</v>
      </c>
      <c r="AX174" s="447" t="str">
        <f t="shared" si="80"/>
        <v>AIC</v>
      </c>
      <c r="AY174" s="447" t="str">
        <f t="shared" si="81"/>
        <v>ERB</v>
      </c>
      <c r="AZ174" s="447" t="str">
        <f t="shared" si="82"/>
        <v>GRB</v>
      </c>
      <c r="BA174" s="447" t="str">
        <f t="shared" si="83"/>
        <v>Non-Op</v>
      </c>
      <c r="BC174" s="445" t="s">
        <v>2123</v>
      </c>
      <c r="BD174" s="552">
        <f t="shared" si="84"/>
        <v>468589.8</v>
      </c>
      <c r="BF174" s="435"/>
      <c r="BG174" s="435"/>
      <c r="BH174" s="435"/>
      <c r="BI174" s="435"/>
      <c r="BJ174" s="435"/>
      <c r="BK174" s="435"/>
      <c r="BL174" s="435"/>
      <c r="BN174" s="617"/>
    </row>
    <row r="175" spans="1:66" s="28" customFormat="1" ht="12" customHeight="1">
      <c r="A175" s="314">
        <v>14300081</v>
      </c>
      <c r="B175" s="315" t="str">
        <f t="shared" si="63"/>
        <v>14300081</v>
      </c>
      <c r="C175" s="315" t="s">
        <v>1289</v>
      </c>
      <c r="D175" s="445" t="s">
        <v>2091</v>
      </c>
      <c r="E175" s="445"/>
      <c r="F175" s="315"/>
      <c r="G175" s="445"/>
      <c r="H175" s="547">
        <v>3546.88</v>
      </c>
      <c r="I175" s="547">
        <v>3116.91</v>
      </c>
      <c r="J175" s="547">
        <v>3116.91</v>
      </c>
      <c r="K175" s="547">
        <v>4585.96</v>
      </c>
      <c r="L175" s="547">
        <v>4654.33</v>
      </c>
      <c r="M175" s="547">
        <v>4654.33</v>
      </c>
      <c r="N175" s="547">
        <v>3113.63</v>
      </c>
      <c r="O175" s="547">
        <v>3113.63</v>
      </c>
      <c r="P175" s="547">
        <v>175.53</v>
      </c>
      <c r="Q175" s="547">
        <v>1644.58</v>
      </c>
      <c r="R175" s="547">
        <v>1644.58</v>
      </c>
      <c r="S175" s="547">
        <v>175.53</v>
      </c>
      <c r="T175" s="547">
        <v>1469.05</v>
      </c>
      <c r="U175" s="547"/>
      <c r="V175" s="547">
        <f t="shared" si="64"/>
        <v>2708.657083333333</v>
      </c>
      <c r="W175" s="285"/>
      <c r="X175" s="286"/>
      <c r="Y175" s="548">
        <f t="shared" si="88"/>
        <v>1469.05</v>
      </c>
      <c r="Z175" s="549">
        <f t="shared" si="88"/>
        <v>0</v>
      </c>
      <c r="AA175" s="549">
        <f t="shared" si="88"/>
        <v>0</v>
      </c>
      <c r="AB175" s="282">
        <f t="shared" si="65"/>
        <v>0</v>
      </c>
      <c r="AC175" s="281">
        <f t="shared" si="66"/>
        <v>0</v>
      </c>
      <c r="AD175" s="549">
        <f t="shared" si="67"/>
        <v>0</v>
      </c>
      <c r="AE175" s="553">
        <f t="shared" si="68"/>
        <v>0</v>
      </c>
      <c r="AF175" s="282">
        <f t="shared" si="69"/>
        <v>0</v>
      </c>
      <c r="AG175" s="283">
        <f t="shared" si="70"/>
        <v>0</v>
      </c>
      <c r="AH175" s="281">
        <f t="shared" si="71"/>
        <v>0</v>
      </c>
      <c r="AI175" s="551">
        <f t="shared" si="89"/>
        <v>2708.657083333333</v>
      </c>
      <c r="AJ175" s="549">
        <f t="shared" si="89"/>
        <v>0</v>
      </c>
      <c r="AK175" s="549">
        <f t="shared" si="89"/>
        <v>0</v>
      </c>
      <c r="AL175" s="282">
        <f t="shared" si="72"/>
        <v>0</v>
      </c>
      <c r="AM175" s="281">
        <f t="shared" si="73"/>
        <v>0</v>
      </c>
      <c r="AN175" s="549">
        <f t="shared" si="74"/>
        <v>0</v>
      </c>
      <c r="AO175" s="549">
        <f t="shared" si="75"/>
        <v>0</v>
      </c>
      <c r="AP175" s="549">
        <f t="shared" si="76"/>
        <v>0</v>
      </c>
      <c r="AQ175" s="283">
        <f t="shared" si="87"/>
        <v>0</v>
      </c>
      <c r="AR175" s="281">
        <f t="shared" si="77"/>
        <v>0</v>
      </c>
      <c r="AT175" s="446"/>
      <c r="AU175" s="284"/>
      <c r="AV175" s="447" t="str">
        <f t="shared" si="78"/>
        <v>CA</v>
      </c>
      <c r="AW175" s="447" t="str">
        <f t="shared" si="79"/>
        <v>CL</v>
      </c>
      <c r="AX175" s="447" t="str">
        <f t="shared" si="80"/>
        <v>AIC</v>
      </c>
      <c r="AY175" s="447" t="str">
        <f t="shared" si="81"/>
        <v>ERB</v>
      </c>
      <c r="AZ175" s="447" t="str">
        <f t="shared" si="82"/>
        <v>GRB</v>
      </c>
      <c r="BA175" s="447" t="str">
        <f t="shared" si="83"/>
        <v>Non-Op</v>
      </c>
      <c r="BC175" s="445" t="s">
        <v>2123</v>
      </c>
      <c r="BD175" s="552">
        <f t="shared" si="84"/>
        <v>1469.05</v>
      </c>
      <c r="BF175" s="435"/>
      <c r="BG175" s="435"/>
      <c r="BH175" s="435"/>
      <c r="BI175" s="435"/>
      <c r="BJ175" s="435"/>
      <c r="BK175" s="435"/>
      <c r="BL175" s="435"/>
      <c r="BN175" s="617"/>
    </row>
    <row r="176" spans="1:66" s="28" customFormat="1" ht="12" customHeight="1">
      <c r="A176" s="287">
        <v>14300082</v>
      </c>
      <c r="B176" s="288" t="str">
        <f t="shared" si="63"/>
        <v>14300082</v>
      </c>
      <c r="C176" s="444" t="s">
        <v>1290</v>
      </c>
      <c r="D176" s="445" t="s">
        <v>2091</v>
      </c>
      <c r="E176" s="445"/>
      <c r="F176" s="444"/>
      <c r="G176" s="445"/>
      <c r="H176" s="547">
        <v>559067.46</v>
      </c>
      <c r="I176" s="547">
        <v>1010184.23</v>
      </c>
      <c r="J176" s="547">
        <v>619050.57999999996</v>
      </c>
      <c r="K176" s="547">
        <v>819808.26</v>
      </c>
      <c r="L176" s="547">
        <v>1446050.58</v>
      </c>
      <c r="M176" s="547">
        <v>1041705.48</v>
      </c>
      <c r="N176" s="547">
        <v>811362.53</v>
      </c>
      <c r="O176" s="547">
        <v>1518911.04</v>
      </c>
      <c r="P176" s="547">
        <v>159898.98000000001</v>
      </c>
      <c r="Q176" s="547">
        <v>399360.29</v>
      </c>
      <c r="R176" s="547">
        <v>415989.59</v>
      </c>
      <c r="S176" s="547">
        <v>329841.12</v>
      </c>
      <c r="T176" s="547">
        <v>468589.77</v>
      </c>
      <c r="U176" s="547"/>
      <c r="V176" s="547">
        <f t="shared" si="64"/>
        <v>757165.94125000015</v>
      </c>
      <c r="W176" s="285"/>
      <c r="X176" s="286"/>
      <c r="Y176" s="548">
        <f t="shared" si="88"/>
        <v>468589.77</v>
      </c>
      <c r="Z176" s="549">
        <f t="shared" si="88"/>
        <v>0</v>
      </c>
      <c r="AA176" s="549">
        <f t="shared" si="88"/>
        <v>0</v>
      </c>
      <c r="AB176" s="282">
        <f t="shared" si="65"/>
        <v>0</v>
      </c>
      <c r="AC176" s="281">
        <f t="shared" si="66"/>
        <v>0</v>
      </c>
      <c r="AD176" s="549">
        <f t="shared" si="67"/>
        <v>0</v>
      </c>
      <c r="AE176" s="553">
        <f t="shared" si="68"/>
        <v>0</v>
      </c>
      <c r="AF176" s="282">
        <f t="shared" si="69"/>
        <v>0</v>
      </c>
      <c r="AG176" s="283">
        <f t="shared" si="70"/>
        <v>0</v>
      </c>
      <c r="AH176" s="281">
        <f t="shared" si="71"/>
        <v>0</v>
      </c>
      <c r="AI176" s="551">
        <f t="shared" si="89"/>
        <v>757165.94125000015</v>
      </c>
      <c r="AJ176" s="549">
        <f t="shared" si="89"/>
        <v>0</v>
      </c>
      <c r="AK176" s="549">
        <f t="shared" si="89"/>
        <v>0</v>
      </c>
      <c r="AL176" s="282">
        <f t="shared" si="72"/>
        <v>0</v>
      </c>
      <c r="AM176" s="281">
        <f t="shared" si="73"/>
        <v>0</v>
      </c>
      <c r="AN176" s="549">
        <f t="shared" si="74"/>
        <v>0</v>
      </c>
      <c r="AO176" s="549">
        <f t="shared" si="75"/>
        <v>0</v>
      </c>
      <c r="AP176" s="549">
        <f t="shared" si="76"/>
        <v>0</v>
      </c>
      <c r="AQ176" s="283">
        <f t="shared" si="87"/>
        <v>0</v>
      </c>
      <c r="AR176" s="281">
        <f t="shared" si="77"/>
        <v>0</v>
      </c>
      <c r="AT176" s="446"/>
      <c r="AU176" s="284"/>
      <c r="AV176" s="447" t="str">
        <f t="shared" si="78"/>
        <v>CA</v>
      </c>
      <c r="AW176" s="447" t="str">
        <f t="shared" si="79"/>
        <v>CL</v>
      </c>
      <c r="AX176" s="447" t="str">
        <f t="shared" si="80"/>
        <v>AIC</v>
      </c>
      <c r="AY176" s="447" t="str">
        <f t="shared" si="81"/>
        <v>ERB</v>
      </c>
      <c r="AZ176" s="447" t="str">
        <f t="shared" si="82"/>
        <v>GRB</v>
      </c>
      <c r="BA176" s="447" t="str">
        <f t="shared" si="83"/>
        <v>Non-Op</v>
      </c>
      <c r="BC176" s="445" t="s">
        <v>2123</v>
      </c>
      <c r="BD176" s="552">
        <f t="shared" si="84"/>
        <v>468589.77</v>
      </c>
      <c r="BF176" s="435"/>
      <c r="BG176" s="435"/>
      <c r="BH176" s="435"/>
      <c r="BI176" s="435"/>
      <c r="BJ176" s="435"/>
      <c r="BK176" s="435"/>
      <c r="BL176" s="435"/>
      <c r="BN176" s="617"/>
    </row>
    <row r="177" spans="1:66" s="28" customFormat="1" ht="12" customHeight="1">
      <c r="A177" s="287">
        <v>14300141</v>
      </c>
      <c r="B177" s="288" t="str">
        <f t="shared" si="63"/>
        <v>14300141</v>
      </c>
      <c r="C177" s="444" t="s">
        <v>1291</v>
      </c>
      <c r="D177" s="445" t="s">
        <v>2091</v>
      </c>
      <c r="E177" s="445"/>
      <c r="F177" s="444"/>
      <c r="G177" s="445"/>
      <c r="H177" s="547">
        <v>16604848.949999999</v>
      </c>
      <c r="I177" s="547">
        <v>10910100.99</v>
      </c>
      <c r="J177" s="547">
        <v>16309332.76</v>
      </c>
      <c r="K177" s="547">
        <v>13567938.970000001</v>
      </c>
      <c r="L177" s="547">
        <v>12407581.449999999</v>
      </c>
      <c r="M177" s="547">
        <v>12282974.130000001</v>
      </c>
      <c r="N177" s="547">
        <v>16957452.039999999</v>
      </c>
      <c r="O177" s="547">
        <v>35632206.609999999</v>
      </c>
      <c r="P177" s="547">
        <v>30668750.550000001</v>
      </c>
      <c r="Q177" s="547">
        <v>46998320.229999997</v>
      </c>
      <c r="R177" s="547">
        <v>27135537.84</v>
      </c>
      <c r="S177" s="547">
        <v>22868852.449999999</v>
      </c>
      <c r="T177" s="547">
        <v>19503663.809999999</v>
      </c>
      <c r="U177" s="547"/>
      <c r="V177" s="547">
        <f t="shared" si="64"/>
        <v>21982775.366666663</v>
      </c>
      <c r="W177" s="285"/>
      <c r="X177" s="286"/>
      <c r="Y177" s="548">
        <f t="shared" si="88"/>
        <v>19503663.809999999</v>
      </c>
      <c r="Z177" s="549">
        <f t="shared" si="88"/>
        <v>0</v>
      </c>
      <c r="AA177" s="549">
        <f t="shared" si="88"/>
        <v>0</v>
      </c>
      <c r="AB177" s="282">
        <f t="shared" si="65"/>
        <v>0</v>
      </c>
      <c r="AC177" s="281">
        <f t="shared" si="66"/>
        <v>0</v>
      </c>
      <c r="AD177" s="549">
        <f t="shared" si="67"/>
        <v>0</v>
      </c>
      <c r="AE177" s="553">
        <f t="shared" si="68"/>
        <v>0</v>
      </c>
      <c r="AF177" s="282">
        <f t="shared" si="69"/>
        <v>0</v>
      </c>
      <c r="AG177" s="283">
        <f t="shared" si="70"/>
        <v>0</v>
      </c>
      <c r="AH177" s="281">
        <f t="shared" si="71"/>
        <v>0</v>
      </c>
      <c r="AI177" s="551">
        <f t="shared" si="89"/>
        <v>21982775.366666663</v>
      </c>
      <c r="AJ177" s="549">
        <f t="shared" si="89"/>
        <v>0</v>
      </c>
      <c r="AK177" s="549">
        <f t="shared" si="89"/>
        <v>0</v>
      </c>
      <c r="AL177" s="282">
        <f t="shared" si="72"/>
        <v>0</v>
      </c>
      <c r="AM177" s="281">
        <f t="shared" si="73"/>
        <v>0</v>
      </c>
      <c r="AN177" s="549">
        <f t="shared" si="74"/>
        <v>0</v>
      </c>
      <c r="AO177" s="549">
        <f t="shared" si="75"/>
        <v>0</v>
      </c>
      <c r="AP177" s="549">
        <f t="shared" si="76"/>
        <v>0</v>
      </c>
      <c r="AQ177" s="283">
        <f t="shared" si="87"/>
        <v>0</v>
      </c>
      <c r="AR177" s="281">
        <f t="shared" si="77"/>
        <v>0</v>
      </c>
      <c r="AT177" s="446"/>
      <c r="AU177" s="284"/>
      <c r="AV177" s="447" t="str">
        <f t="shared" si="78"/>
        <v>CA</v>
      </c>
      <c r="AW177" s="447" t="str">
        <f t="shared" si="79"/>
        <v>CL</v>
      </c>
      <c r="AX177" s="447" t="str">
        <f t="shared" si="80"/>
        <v>AIC</v>
      </c>
      <c r="AY177" s="447" t="str">
        <f t="shared" si="81"/>
        <v>ERB</v>
      </c>
      <c r="AZ177" s="447" t="str">
        <f t="shared" si="82"/>
        <v>GRB</v>
      </c>
      <c r="BA177" s="447" t="str">
        <f t="shared" si="83"/>
        <v>Non-Op</v>
      </c>
      <c r="BC177" s="445" t="s">
        <v>2123</v>
      </c>
      <c r="BD177" s="552">
        <f t="shared" si="84"/>
        <v>19503663.809999999</v>
      </c>
      <c r="BF177" s="435"/>
      <c r="BG177" s="435"/>
      <c r="BH177" s="435"/>
      <c r="BI177" s="435"/>
      <c r="BJ177" s="435"/>
      <c r="BK177" s="435"/>
      <c r="BL177" s="435"/>
      <c r="BN177" s="621"/>
    </row>
    <row r="178" spans="1:66" s="28" customFormat="1" ht="12" customHeight="1">
      <c r="A178" s="287">
        <v>14300151</v>
      </c>
      <c r="B178" s="288" t="str">
        <f t="shared" si="63"/>
        <v>14300151</v>
      </c>
      <c r="C178" s="444" t="s">
        <v>1292</v>
      </c>
      <c r="D178" s="445" t="s">
        <v>2091</v>
      </c>
      <c r="E178" s="445"/>
      <c r="F178" s="444"/>
      <c r="G178" s="445"/>
      <c r="H178" s="547">
        <v>1531824.36</v>
      </c>
      <c r="I178" s="547">
        <v>1111547.18</v>
      </c>
      <c r="J178" s="547">
        <v>1190364.8500000001</v>
      </c>
      <c r="K178" s="547">
        <v>1140512.6000000001</v>
      </c>
      <c r="L178" s="547">
        <v>1142835.51</v>
      </c>
      <c r="M178" s="547">
        <v>1142095.79</v>
      </c>
      <c r="N178" s="547">
        <v>1558411.98</v>
      </c>
      <c r="O178" s="547">
        <v>2166769.65</v>
      </c>
      <c r="P178" s="547">
        <v>2383341.36</v>
      </c>
      <c r="Q178" s="547">
        <v>2188887.7799999998</v>
      </c>
      <c r="R178" s="547">
        <v>1436434.72</v>
      </c>
      <c r="S178" s="547">
        <v>1428669.37</v>
      </c>
      <c r="T178" s="547">
        <v>1956010.78</v>
      </c>
      <c r="U178" s="547"/>
      <c r="V178" s="547">
        <f t="shared" si="64"/>
        <v>1552815.6966666665</v>
      </c>
      <c r="W178" s="285"/>
      <c r="X178" s="286"/>
      <c r="Y178" s="548">
        <f t="shared" si="88"/>
        <v>1956010.78</v>
      </c>
      <c r="Z178" s="549">
        <f t="shared" si="88"/>
        <v>0</v>
      </c>
      <c r="AA178" s="549">
        <f t="shared" si="88"/>
        <v>0</v>
      </c>
      <c r="AB178" s="282">
        <f t="shared" si="65"/>
        <v>0</v>
      </c>
      <c r="AC178" s="281">
        <f t="shared" si="66"/>
        <v>0</v>
      </c>
      <c r="AD178" s="549">
        <f t="shared" si="67"/>
        <v>0</v>
      </c>
      <c r="AE178" s="553">
        <f t="shared" si="68"/>
        <v>0</v>
      </c>
      <c r="AF178" s="282">
        <f t="shared" si="69"/>
        <v>0</v>
      </c>
      <c r="AG178" s="283">
        <f t="shared" si="70"/>
        <v>0</v>
      </c>
      <c r="AH178" s="281">
        <f t="shared" si="71"/>
        <v>0</v>
      </c>
      <c r="AI178" s="551">
        <f t="shared" si="89"/>
        <v>1552815.6966666665</v>
      </c>
      <c r="AJ178" s="549">
        <f t="shared" si="89"/>
        <v>0</v>
      </c>
      <c r="AK178" s="549">
        <f t="shared" si="89"/>
        <v>0</v>
      </c>
      <c r="AL178" s="282">
        <f t="shared" si="72"/>
        <v>0</v>
      </c>
      <c r="AM178" s="281">
        <f t="shared" si="73"/>
        <v>0</v>
      </c>
      <c r="AN178" s="549">
        <f t="shared" si="74"/>
        <v>0</v>
      </c>
      <c r="AO178" s="549">
        <f t="shared" si="75"/>
        <v>0</v>
      </c>
      <c r="AP178" s="549">
        <f t="shared" si="76"/>
        <v>0</v>
      </c>
      <c r="AQ178" s="283">
        <f t="shared" si="87"/>
        <v>0</v>
      </c>
      <c r="AR178" s="281">
        <f t="shared" si="77"/>
        <v>0</v>
      </c>
      <c r="AT178" s="446"/>
      <c r="AU178" s="284"/>
      <c r="AV178" s="447" t="str">
        <f t="shared" si="78"/>
        <v>CA</v>
      </c>
      <c r="AW178" s="447" t="str">
        <f t="shared" si="79"/>
        <v>CL</v>
      </c>
      <c r="AX178" s="447" t="str">
        <f t="shared" si="80"/>
        <v>AIC</v>
      </c>
      <c r="AY178" s="447" t="str">
        <f t="shared" si="81"/>
        <v>ERB</v>
      </c>
      <c r="AZ178" s="447" t="str">
        <f t="shared" si="82"/>
        <v>GRB</v>
      </c>
      <c r="BA178" s="447" t="str">
        <f t="shared" si="83"/>
        <v>Non-Op</v>
      </c>
      <c r="BC178" s="445" t="s">
        <v>2123</v>
      </c>
      <c r="BD178" s="552">
        <f t="shared" si="84"/>
        <v>1956010.78</v>
      </c>
      <c r="BF178" s="435"/>
      <c r="BG178" s="435"/>
      <c r="BH178" s="435"/>
      <c r="BI178" s="435"/>
      <c r="BJ178" s="435"/>
      <c r="BK178" s="435"/>
      <c r="BL178" s="435"/>
      <c r="BN178" s="617"/>
    </row>
    <row r="179" spans="1:66" s="28" customFormat="1" ht="12" customHeight="1">
      <c r="A179" s="287">
        <v>14300171</v>
      </c>
      <c r="B179" s="288" t="str">
        <f t="shared" si="63"/>
        <v>14300171</v>
      </c>
      <c r="C179" s="444" t="s">
        <v>1293</v>
      </c>
      <c r="D179" s="445" t="s">
        <v>2091</v>
      </c>
      <c r="E179" s="445"/>
      <c r="F179" s="444"/>
      <c r="G179" s="445"/>
      <c r="H179" s="547">
        <v>14568251.74</v>
      </c>
      <c r="I179" s="547">
        <v>17793065.149999999</v>
      </c>
      <c r="J179" s="547">
        <v>18228003.059999999</v>
      </c>
      <c r="K179" s="547">
        <v>17016691.010000002</v>
      </c>
      <c r="L179" s="547">
        <v>15278132.789999999</v>
      </c>
      <c r="M179" s="547">
        <v>12513813.59</v>
      </c>
      <c r="N179" s="547">
        <v>10806720</v>
      </c>
      <c r="O179" s="547">
        <v>10060751.119999999</v>
      </c>
      <c r="P179" s="547">
        <v>10313799.07</v>
      </c>
      <c r="Q179" s="547">
        <v>10455060.949999999</v>
      </c>
      <c r="R179" s="547">
        <v>10071176.43</v>
      </c>
      <c r="S179" s="547">
        <v>10948235.1</v>
      </c>
      <c r="T179" s="547">
        <v>13884851.07</v>
      </c>
      <c r="U179" s="547"/>
      <c r="V179" s="547">
        <f t="shared" si="64"/>
        <v>13142666.639583332</v>
      </c>
      <c r="W179" s="285"/>
      <c r="X179" s="286"/>
      <c r="Y179" s="548">
        <f t="shared" si="88"/>
        <v>13884851.07</v>
      </c>
      <c r="Z179" s="549">
        <f t="shared" si="88"/>
        <v>0</v>
      </c>
      <c r="AA179" s="549">
        <f t="shared" si="88"/>
        <v>0</v>
      </c>
      <c r="AB179" s="282">
        <f t="shared" si="65"/>
        <v>0</v>
      </c>
      <c r="AC179" s="281">
        <f t="shared" si="66"/>
        <v>0</v>
      </c>
      <c r="AD179" s="549">
        <f t="shared" si="67"/>
        <v>0</v>
      </c>
      <c r="AE179" s="553">
        <f t="shared" si="68"/>
        <v>0</v>
      </c>
      <c r="AF179" s="282">
        <f t="shared" si="69"/>
        <v>0</v>
      </c>
      <c r="AG179" s="283">
        <f t="shared" si="70"/>
        <v>0</v>
      </c>
      <c r="AH179" s="281">
        <f t="shared" si="71"/>
        <v>0</v>
      </c>
      <c r="AI179" s="551">
        <f t="shared" si="89"/>
        <v>13142666.639583332</v>
      </c>
      <c r="AJ179" s="549">
        <f t="shared" si="89"/>
        <v>0</v>
      </c>
      <c r="AK179" s="549">
        <f t="shared" si="89"/>
        <v>0</v>
      </c>
      <c r="AL179" s="282">
        <f t="shared" si="72"/>
        <v>0</v>
      </c>
      <c r="AM179" s="281">
        <f t="shared" si="73"/>
        <v>0</v>
      </c>
      <c r="AN179" s="549">
        <f t="shared" si="74"/>
        <v>0</v>
      </c>
      <c r="AO179" s="549">
        <f t="shared" si="75"/>
        <v>0</v>
      </c>
      <c r="AP179" s="549">
        <f t="shared" si="76"/>
        <v>0</v>
      </c>
      <c r="AQ179" s="283">
        <f t="shared" si="87"/>
        <v>0</v>
      </c>
      <c r="AR179" s="281">
        <f t="shared" si="77"/>
        <v>0</v>
      </c>
      <c r="AT179" s="446"/>
      <c r="AU179" s="284"/>
      <c r="AV179" s="447" t="str">
        <f t="shared" si="78"/>
        <v>CA</v>
      </c>
      <c r="AW179" s="447" t="str">
        <f t="shared" si="79"/>
        <v>CL</v>
      </c>
      <c r="AX179" s="447" t="str">
        <f t="shared" si="80"/>
        <v>AIC</v>
      </c>
      <c r="AY179" s="447" t="str">
        <f t="shared" si="81"/>
        <v>ERB</v>
      </c>
      <c r="AZ179" s="447" t="str">
        <f t="shared" si="82"/>
        <v>GRB</v>
      </c>
      <c r="BA179" s="447" t="str">
        <f t="shared" si="83"/>
        <v>Non-Op</v>
      </c>
      <c r="BC179" s="445" t="s">
        <v>2123</v>
      </c>
      <c r="BD179" s="552">
        <f t="shared" si="84"/>
        <v>13884851.07</v>
      </c>
      <c r="BF179" s="435"/>
      <c r="BG179" s="435"/>
      <c r="BH179" s="435"/>
      <c r="BI179" s="435"/>
      <c r="BJ179" s="435"/>
      <c r="BK179" s="435"/>
      <c r="BL179" s="435"/>
      <c r="BN179" s="617"/>
    </row>
    <row r="180" spans="1:66" s="28" customFormat="1" ht="12" customHeight="1">
      <c r="A180" s="287">
        <v>14300213</v>
      </c>
      <c r="B180" s="288" t="str">
        <f t="shared" si="63"/>
        <v>14300213</v>
      </c>
      <c r="C180" s="444" t="s">
        <v>2576</v>
      </c>
      <c r="D180" s="445" t="s">
        <v>2091</v>
      </c>
      <c r="E180" s="445"/>
      <c r="F180" s="444"/>
      <c r="G180" s="445"/>
      <c r="H180" s="547">
        <v>0</v>
      </c>
      <c r="I180" s="547">
        <v>0</v>
      </c>
      <c r="J180" s="547">
        <v>0</v>
      </c>
      <c r="K180" s="547">
        <v>0</v>
      </c>
      <c r="L180" s="547">
        <v>0</v>
      </c>
      <c r="M180" s="547">
        <v>0</v>
      </c>
      <c r="N180" s="547">
        <v>0</v>
      </c>
      <c r="O180" s="547">
        <v>0</v>
      </c>
      <c r="P180" s="547">
        <v>0</v>
      </c>
      <c r="Q180" s="547">
        <v>0</v>
      </c>
      <c r="R180" s="547">
        <v>0</v>
      </c>
      <c r="S180" s="547">
        <v>0</v>
      </c>
      <c r="T180" s="547">
        <v>0</v>
      </c>
      <c r="U180" s="547"/>
      <c r="V180" s="547">
        <f t="shared" si="64"/>
        <v>0</v>
      </c>
      <c r="W180" s="285"/>
      <c r="X180" s="286"/>
      <c r="Y180" s="548">
        <f t="shared" si="88"/>
        <v>0</v>
      </c>
      <c r="Z180" s="549">
        <f t="shared" si="88"/>
        <v>0</v>
      </c>
      <c r="AA180" s="549">
        <f t="shared" si="88"/>
        <v>0</v>
      </c>
      <c r="AB180" s="282">
        <f t="shared" si="65"/>
        <v>0</v>
      </c>
      <c r="AC180" s="281">
        <f t="shared" si="66"/>
        <v>0</v>
      </c>
      <c r="AD180" s="549">
        <f t="shared" si="67"/>
        <v>0</v>
      </c>
      <c r="AE180" s="553">
        <f t="shared" si="68"/>
        <v>0</v>
      </c>
      <c r="AF180" s="282">
        <f t="shared" si="69"/>
        <v>0</v>
      </c>
      <c r="AG180" s="283">
        <f t="shared" si="70"/>
        <v>0</v>
      </c>
      <c r="AH180" s="281">
        <f t="shared" si="71"/>
        <v>0</v>
      </c>
      <c r="AI180" s="551">
        <f t="shared" si="89"/>
        <v>0</v>
      </c>
      <c r="AJ180" s="549">
        <f t="shared" si="89"/>
        <v>0</v>
      </c>
      <c r="AK180" s="549">
        <f t="shared" si="89"/>
        <v>0</v>
      </c>
      <c r="AL180" s="282">
        <f t="shared" si="72"/>
        <v>0</v>
      </c>
      <c r="AM180" s="281">
        <f t="shared" si="73"/>
        <v>0</v>
      </c>
      <c r="AN180" s="549">
        <f t="shared" si="74"/>
        <v>0</v>
      </c>
      <c r="AO180" s="549">
        <f t="shared" si="75"/>
        <v>0</v>
      </c>
      <c r="AP180" s="549">
        <f t="shared" si="76"/>
        <v>0</v>
      </c>
      <c r="AQ180" s="283">
        <f t="shared" si="87"/>
        <v>0</v>
      </c>
      <c r="AR180" s="281">
        <f t="shared" si="77"/>
        <v>0</v>
      </c>
      <c r="AT180" s="446"/>
      <c r="AU180" s="284"/>
      <c r="AV180" s="447" t="str">
        <f t="shared" si="78"/>
        <v>CA</v>
      </c>
      <c r="AW180" s="447" t="str">
        <f t="shared" si="79"/>
        <v>CL</v>
      </c>
      <c r="AX180" s="447" t="str">
        <f t="shared" si="80"/>
        <v>AIC</v>
      </c>
      <c r="AY180" s="447" t="str">
        <f t="shared" si="81"/>
        <v>ERB</v>
      </c>
      <c r="AZ180" s="447" t="str">
        <f t="shared" si="82"/>
        <v>GRB</v>
      </c>
      <c r="BA180" s="447" t="str">
        <f t="shared" si="83"/>
        <v>Non-Op</v>
      </c>
      <c r="BC180" s="445" t="s">
        <v>2123</v>
      </c>
      <c r="BD180" s="552">
        <f t="shared" si="84"/>
        <v>0</v>
      </c>
      <c r="BF180" s="435"/>
      <c r="BG180" s="435"/>
      <c r="BH180" s="435"/>
      <c r="BI180" s="435"/>
      <c r="BJ180" s="435"/>
      <c r="BK180" s="435"/>
      <c r="BL180" s="435"/>
      <c r="BN180" s="617"/>
    </row>
    <row r="181" spans="1:66" s="28" customFormat="1" ht="12" customHeight="1">
      <c r="A181" s="287">
        <v>14300241</v>
      </c>
      <c r="B181" s="288" t="str">
        <f t="shared" si="63"/>
        <v>14300241</v>
      </c>
      <c r="C181" s="444" t="s">
        <v>1294</v>
      </c>
      <c r="D181" s="445" t="s">
        <v>1165</v>
      </c>
      <c r="E181" s="445"/>
      <c r="F181" s="444"/>
      <c r="G181" s="445"/>
      <c r="H181" s="547">
        <v>674926.65</v>
      </c>
      <c r="I181" s="547">
        <v>750.45</v>
      </c>
      <c r="J181" s="547">
        <v>750.45</v>
      </c>
      <c r="K181" s="547">
        <v>750.45</v>
      </c>
      <c r="L181" s="547">
        <v>750.45</v>
      </c>
      <c r="M181" s="547">
        <v>30000.45</v>
      </c>
      <c r="N181" s="547">
        <v>46500.45</v>
      </c>
      <c r="O181" s="547">
        <v>46500.45</v>
      </c>
      <c r="P181" s="547">
        <v>62250.45</v>
      </c>
      <c r="Q181" s="547">
        <v>71250.45</v>
      </c>
      <c r="R181" s="547">
        <v>77250.45</v>
      </c>
      <c r="S181" s="547">
        <v>80250.45</v>
      </c>
      <c r="T181" s="547">
        <v>80250.45</v>
      </c>
      <c r="U181" s="547"/>
      <c r="V181" s="547">
        <f t="shared" si="64"/>
        <v>66216.125</v>
      </c>
      <c r="W181" s="285"/>
      <c r="X181" s="286"/>
      <c r="Y181" s="548">
        <f t="shared" si="88"/>
        <v>0</v>
      </c>
      <c r="Z181" s="549">
        <f t="shared" si="88"/>
        <v>0</v>
      </c>
      <c r="AA181" s="549">
        <f t="shared" si="88"/>
        <v>0</v>
      </c>
      <c r="AB181" s="282">
        <f t="shared" si="65"/>
        <v>80250.45</v>
      </c>
      <c r="AC181" s="281">
        <f t="shared" si="66"/>
        <v>0</v>
      </c>
      <c r="AD181" s="549">
        <f t="shared" si="67"/>
        <v>0</v>
      </c>
      <c r="AE181" s="553">
        <f t="shared" si="68"/>
        <v>0</v>
      </c>
      <c r="AF181" s="282">
        <f t="shared" si="69"/>
        <v>80250.45</v>
      </c>
      <c r="AG181" s="283">
        <f t="shared" si="70"/>
        <v>80250.45</v>
      </c>
      <c r="AH181" s="281">
        <f t="shared" si="71"/>
        <v>0</v>
      </c>
      <c r="AI181" s="551">
        <f t="shared" si="89"/>
        <v>0</v>
      </c>
      <c r="AJ181" s="549">
        <f t="shared" si="89"/>
        <v>0</v>
      </c>
      <c r="AK181" s="549">
        <f t="shared" si="89"/>
        <v>0</v>
      </c>
      <c r="AL181" s="282">
        <f t="shared" si="72"/>
        <v>66216.125</v>
      </c>
      <c r="AM181" s="281">
        <f t="shared" si="73"/>
        <v>0</v>
      </c>
      <c r="AN181" s="549">
        <f t="shared" si="74"/>
        <v>0</v>
      </c>
      <c r="AO181" s="549">
        <f t="shared" si="75"/>
        <v>0</v>
      </c>
      <c r="AP181" s="549">
        <f t="shared" si="76"/>
        <v>66216.125</v>
      </c>
      <c r="AQ181" s="283">
        <f t="shared" si="87"/>
        <v>66216.125</v>
      </c>
      <c r="AR181" s="281">
        <f t="shared" si="77"/>
        <v>0</v>
      </c>
      <c r="AT181" s="446" t="s">
        <v>2064</v>
      </c>
      <c r="AU181" s="284"/>
      <c r="AV181" s="447" t="str">
        <f t="shared" si="78"/>
        <v>CA</v>
      </c>
      <c r="AW181" s="447" t="str">
        <f t="shared" si="79"/>
        <v>CL</v>
      </c>
      <c r="AX181" s="447" t="str">
        <f t="shared" si="80"/>
        <v>AIC</v>
      </c>
      <c r="AY181" s="447" t="str">
        <f t="shared" si="81"/>
        <v>ERB</v>
      </c>
      <c r="AZ181" s="447" t="str">
        <f t="shared" si="82"/>
        <v>GRB</v>
      </c>
      <c r="BA181" s="447" t="str">
        <f t="shared" si="83"/>
        <v>Non-Op</v>
      </c>
      <c r="BC181" s="449" t="s">
        <v>2100</v>
      </c>
      <c r="BD181" s="552">
        <f t="shared" si="84"/>
        <v>80250.45</v>
      </c>
      <c r="BF181" s="435"/>
      <c r="BG181" s="435"/>
      <c r="BH181" s="435"/>
      <c r="BI181" s="435"/>
      <c r="BJ181" s="435"/>
      <c r="BK181" s="435"/>
      <c r="BL181" s="435"/>
      <c r="BN181" s="617"/>
    </row>
    <row r="182" spans="1:66" s="28" customFormat="1" ht="12" customHeight="1">
      <c r="A182" s="287">
        <v>14300253</v>
      </c>
      <c r="B182" s="288" t="str">
        <f t="shared" si="63"/>
        <v>14300253</v>
      </c>
      <c r="C182" s="444" t="s">
        <v>1295</v>
      </c>
      <c r="D182" s="445" t="s">
        <v>2091</v>
      </c>
      <c r="E182" s="445"/>
      <c r="F182" s="444"/>
      <c r="G182" s="445"/>
      <c r="H182" s="547">
        <v>646148.41</v>
      </c>
      <c r="I182" s="547">
        <v>505355.85</v>
      </c>
      <c r="J182" s="547">
        <v>308266.15999999997</v>
      </c>
      <c r="K182" s="547">
        <v>1077082.92</v>
      </c>
      <c r="L182" s="547">
        <v>744276.16</v>
      </c>
      <c r="M182" s="547">
        <v>744276.16</v>
      </c>
      <c r="N182" s="547">
        <v>436010</v>
      </c>
      <c r="O182" s="547">
        <v>436010</v>
      </c>
      <c r="P182" s="547">
        <v>0</v>
      </c>
      <c r="Q182" s="547">
        <v>0</v>
      </c>
      <c r="R182" s="547">
        <v>0</v>
      </c>
      <c r="S182" s="547">
        <v>0</v>
      </c>
      <c r="T182" s="547">
        <v>0</v>
      </c>
      <c r="U182" s="547"/>
      <c r="V182" s="547">
        <f t="shared" si="64"/>
        <v>381195.95458333334</v>
      </c>
      <c r="W182" s="285"/>
      <c r="X182" s="286"/>
      <c r="Y182" s="548">
        <f t="shared" si="88"/>
        <v>0</v>
      </c>
      <c r="Z182" s="549">
        <f t="shared" si="88"/>
        <v>0</v>
      </c>
      <c r="AA182" s="549">
        <f t="shared" si="88"/>
        <v>0</v>
      </c>
      <c r="AB182" s="282">
        <f t="shared" si="65"/>
        <v>0</v>
      </c>
      <c r="AC182" s="281">
        <f t="shared" si="66"/>
        <v>0</v>
      </c>
      <c r="AD182" s="549">
        <f t="shared" si="67"/>
        <v>0</v>
      </c>
      <c r="AE182" s="553">
        <f t="shared" si="68"/>
        <v>0</v>
      </c>
      <c r="AF182" s="282">
        <f t="shared" si="69"/>
        <v>0</v>
      </c>
      <c r="AG182" s="283">
        <f t="shared" si="70"/>
        <v>0</v>
      </c>
      <c r="AH182" s="281">
        <f t="shared" si="71"/>
        <v>0</v>
      </c>
      <c r="AI182" s="551">
        <f t="shared" si="89"/>
        <v>381195.95458333334</v>
      </c>
      <c r="AJ182" s="549">
        <f t="shared" si="89"/>
        <v>0</v>
      </c>
      <c r="AK182" s="549">
        <f t="shared" si="89"/>
        <v>0</v>
      </c>
      <c r="AL182" s="282">
        <f t="shared" si="72"/>
        <v>0</v>
      </c>
      <c r="AM182" s="281">
        <f t="shared" si="73"/>
        <v>0</v>
      </c>
      <c r="AN182" s="549">
        <f t="shared" si="74"/>
        <v>0</v>
      </c>
      <c r="AO182" s="549">
        <f t="shared" si="75"/>
        <v>0</v>
      </c>
      <c r="AP182" s="549">
        <f t="shared" si="76"/>
        <v>0</v>
      </c>
      <c r="AQ182" s="283">
        <f t="shared" si="87"/>
        <v>0</v>
      </c>
      <c r="AR182" s="281">
        <f t="shared" si="77"/>
        <v>0</v>
      </c>
      <c r="AT182" s="446"/>
      <c r="AU182" s="284"/>
      <c r="AV182" s="447" t="str">
        <f t="shared" si="78"/>
        <v>CA</v>
      </c>
      <c r="AW182" s="447" t="str">
        <f t="shared" si="79"/>
        <v>CL</v>
      </c>
      <c r="AX182" s="447" t="str">
        <f t="shared" si="80"/>
        <v>AIC</v>
      </c>
      <c r="AY182" s="447" t="str">
        <f t="shared" si="81"/>
        <v>ERB</v>
      </c>
      <c r="AZ182" s="447" t="str">
        <f t="shared" si="82"/>
        <v>GRB</v>
      </c>
      <c r="BA182" s="447" t="str">
        <f t="shared" si="83"/>
        <v>Non-Op</v>
      </c>
      <c r="BC182" s="445" t="s">
        <v>2123</v>
      </c>
      <c r="BD182" s="552">
        <f t="shared" si="84"/>
        <v>0</v>
      </c>
      <c r="BF182" s="435"/>
      <c r="BG182" s="435"/>
      <c r="BH182" s="435"/>
      <c r="BI182" s="435"/>
      <c r="BJ182" s="435"/>
      <c r="BK182" s="435"/>
      <c r="BL182" s="435"/>
      <c r="BN182" s="617"/>
    </row>
    <row r="183" spans="1:66" s="28" customFormat="1" ht="12" customHeight="1">
      <c r="A183" s="287">
        <v>14300261</v>
      </c>
      <c r="B183" s="288" t="str">
        <f t="shared" si="63"/>
        <v>14300261</v>
      </c>
      <c r="C183" s="444" t="s">
        <v>1296</v>
      </c>
      <c r="D183" s="445" t="s">
        <v>1165</v>
      </c>
      <c r="E183" s="445"/>
      <c r="F183" s="444"/>
      <c r="G183" s="445"/>
      <c r="H183" s="547">
        <v>3542454.5</v>
      </c>
      <c r="I183" s="547">
        <v>3527554.5</v>
      </c>
      <c r="J183" s="547">
        <v>3511923.5</v>
      </c>
      <c r="K183" s="547">
        <v>3496891.5</v>
      </c>
      <c r="L183" s="547">
        <v>3481634.5</v>
      </c>
      <c r="M183" s="547">
        <v>3466530.5</v>
      </c>
      <c r="N183" s="547">
        <v>3451145.5</v>
      </c>
      <c r="O183" s="547">
        <v>3435969.5</v>
      </c>
      <c r="P183" s="547">
        <v>3420727.07</v>
      </c>
      <c r="Q183" s="547">
        <v>3405207.07</v>
      </c>
      <c r="R183" s="547">
        <v>3389891.07</v>
      </c>
      <c r="S183" s="547">
        <v>3372658.07</v>
      </c>
      <c r="T183" s="547">
        <v>3355561.91</v>
      </c>
      <c r="U183" s="547"/>
      <c r="V183" s="547">
        <f t="shared" si="64"/>
        <v>3450761.7487499998</v>
      </c>
      <c r="W183" s="305"/>
      <c r="X183" s="306"/>
      <c r="Y183" s="548">
        <f t="shared" si="88"/>
        <v>0</v>
      </c>
      <c r="Z183" s="549">
        <f t="shared" si="88"/>
        <v>0</v>
      </c>
      <c r="AA183" s="549">
        <f t="shared" si="88"/>
        <v>0</v>
      </c>
      <c r="AB183" s="282">
        <f t="shared" si="65"/>
        <v>3355561.91</v>
      </c>
      <c r="AC183" s="281">
        <f t="shared" si="66"/>
        <v>0</v>
      </c>
      <c r="AD183" s="549">
        <f t="shared" si="67"/>
        <v>0</v>
      </c>
      <c r="AE183" s="553">
        <f t="shared" si="68"/>
        <v>0</v>
      </c>
      <c r="AF183" s="282">
        <f t="shared" si="69"/>
        <v>3355561.91</v>
      </c>
      <c r="AG183" s="283">
        <f t="shared" si="70"/>
        <v>3355561.91</v>
      </c>
      <c r="AH183" s="281">
        <f t="shared" si="71"/>
        <v>0</v>
      </c>
      <c r="AI183" s="551">
        <f t="shared" si="89"/>
        <v>0</v>
      </c>
      <c r="AJ183" s="549">
        <f t="shared" si="89"/>
        <v>0</v>
      </c>
      <c r="AK183" s="549">
        <f t="shared" si="89"/>
        <v>0</v>
      </c>
      <c r="AL183" s="282">
        <f t="shared" si="72"/>
        <v>3450761.7487499998</v>
      </c>
      <c r="AM183" s="281">
        <f t="shared" si="73"/>
        <v>0</v>
      </c>
      <c r="AN183" s="549">
        <f t="shared" si="74"/>
        <v>0</v>
      </c>
      <c r="AO183" s="549">
        <f t="shared" si="75"/>
        <v>0</v>
      </c>
      <c r="AP183" s="549">
        <f t="shared" si="76"/>
        <v>3450761.7487499998</v>
      </c>
      <c r="AQ183" s="283">
        <f t="shared" si="87"/>
        <v>3450761.7487499998</v>
      </c>
      <c r="AR183" s="281">
        <f t="shared" si="77"/>
        <v>0</v>
      </c>
      <c r="AT183" s="446" t="s">
        <v>2071</v>
      </c>
      <c r="AU183" s="284"/>
      <c r="AV183" s="447" t="str">
        <f t="shared" si="78"/>
        <v>CA</v>
      </c>
      <c r="AW183" s="447" t="str">
        <f t="shared" si="79"/>
        <v>CL</v>
      </c>
      <c r="AX183" s="447" t="str">
        <f t="shared" si="80"/>
        <v>AIC</v>
      </c>
      <c r="AY183" s="447" t="str">
        <f t="shared" si="81"/>
        <v>ERB</v>
      </c>
      <c r="AZ183" s="447" t="str">
        <f t="shared" si="82"/>
        <v>GRB</v>
      </c>
      <c r="BA183" s="447" t="str">
        <f t="shared" si="83"/>
        <v>Non-Op</v>
      </c>
      <c r="BC183" s="449" t="s">
        <v>2100</v>
      </c>
      <c r="BD183" s="552">
        <f t="shared" si="84"/>
        <v>3355561.91</v>
      </c>
      <c r="BF183" s="435"/>
      <c r="BG183" s="435"/>
      <c r="BH183" s="435"/>
      <c r="BI183" s="435"/>
      <c r="BJ183" s="435"/>
      <c r="BK183" s="435"/>
      <c r="BL183" s="435"/>
      <c r="BN183" s="617"/>
    </row>
    <row r="184" spans="1:66" s="28" customFormat="1" ht="12" customHeight="1">
      <c r="A184" s="287">
        <v>14300323</v>
      </c>
      <c r="B184" s="288" t="str">
        <f t="shared" si="63"/>
        <v>14300323</v>
      </c>
      <c r="C184" s="444" t="s">
        <v>1297</v>
      </c>
      <c r="D184" s="445" t="s">
        <v>2091</v>
      </c>
      <c r="E184" s="445"/>
      <c r="F184" s="444"/>
      <c r="G184" s="445"/>
      <c r="H184" s="547">
        <v>1192.99</v>
      </c>
      <c r="I184" s="547">
        <v>656.56</v>
      </c>
      <c r="J184" s="547">
        <v>0</v>
      </c>
      <c r="K184" s="547">
        <v>9298.8799999999992</v>
      </c>
      <c r="L184" s="547">
        <v>3778.28</v>
      </c>
      <c r="M184" s="547">
        <v>92.95</v>
      </c>
      <c r="N184" s="547">
        <v>1781.02</v>
      </c>
      <c r="O184" s="547">
        <v>5322.79</v>
      </c>
      <c r="P184" s="547">
        <v>9125.2999999999993</v>
      </c>
      <c r="Q184" s="547">
        <v>5221.59</v>
      </c>
      <c r="R184" s="547">
        <v>9936.7199999999993</v>
      </c>
      <c r="S184" s="547">
        <v>11934.28</v>
      </c>
      <c r="T184" s="547">
        <v>10179.280000000001</v>
      </c>
      <c r="U184" s="547"/>
      <c r="V184" s="547">
        <f t="shared" si="64"/>
        <v>5236.2087499999998</v>
      </c>
      <c r="W184" s="285"/>
      <c r="X184" s="286"/>
      <c r="Y184" s="548">
        <f t="shared" si="88"/>
        <v>10179.280000000001</v>
      </c>
      <c r="Z184" s="549">
        <f t="shared" si="88"/>
        <v>0</v>
      </c>
      <c r="AA184" s="549">
        <f t="shared" si="88"/>
        <v>0</v>
      </c>
      <c r="AB184" s="282">
        <f t="shared" si="65"/>
        <v>0</v>
      </c>
      <c r="AC184" s="281">
        <f t="shared" si="66"/>
        <v>0</v>
      </c>
      <c r="AD184" s="549">
        <f t="shared" si="67"/>
        <v>0</v>
      </c>
      <c r="AE184" s="553">
        <f t="shared" si="68"/>
        <v>0</v>
      </c>
      <c r="AF184" s="282">
        <f t="shared" si="69"/>
        <v>0</v>
      </c>
      <c r="AG184" s="283">
        <f t="shared" si="70"/>
        <v>0</v>
      </c>
      <c r="AH184" s="281">
        <f t="shared" si="71"/>
        <v>0</v>
      </c>
      <c r="AI184" s="551">
        <f t="shared" si="89"/>
        <v>5236.2087499999998</v>
      </c>
      <c r="AJ184" s="549">
        <f t="shared" si="89"/>
        <v>0</v>
      </c>
      <c r="AK184" s="549">
        <f t="shared" si="89"/>
        <v>0</v>
      </c>
      <c r="AL184" s="282">
        <f t="shared" si="72"/>
        <v>0</v>
      </c>
      <c r="AM184" s="281">
        <f t="shared" si="73"/>
        <v>0</v>
      </c>
      <c r="AN184" s="549">
        <f t="shared" si="74"/>
        <v>0</v>
      </c>
      <c r="AO184" s="549">
        <f t="shared" si="75"/>
        <v>0</v>
      </c>
      <c r="AP184" s="549">
        <f t="shared" si="76"/>
        <v>0</v>
      </c>
      <c r="AQ184" s="283">
        <f t="shared" si="87"/>
        <v>0</v>
      </c>
      <c r="AR184" s="281">
        <f t="shared" si="77"/>
        <v>0</v>
      </c>
      <c r="AT184" s="446"/>
      <c r="AU184" s="284"/>
      <c r="AV184" s="447" t="str">
        <f t="shared" si="78"/>
        <v>CA</v>
      </c>
      <c r="AW184" s="447" t="str">
        <f t="shared" si="79"/>
        <v>CL</v>
      </c>
      <c r="AX184" s="447" t="str">
        <f t="shared" si="80"/>
        <v>AIC</v>
      </c>
      <c r="AY184" s="447" t="str">
        <f t="shared" si="81"/>
        <v>ERB</v>
      </c>
      <c r="AZ184" s="447" t="str">
        <f t="shared" si="82"/>
        <v>GRB</v>
      </c>
      <c r="BA184" s="447" t="str">
        <f t="shared" si="83"/>
        <v>Non-Op</v>
      </c>
      <c r="BC184" s="445" t="s">
        <v>2123</v>
      </c>
      <c r="BD184" s="552">
        <f t="shared" si="84"/>
        <v>10179.280000000001</v>
      </c>
      <c r="BF184" s="435"/>
      <c r="BG184" s="435"/>
      <c r="BH184" s="435"/>
      <c r="BI184" s="435"/>
      <c r="BJ184" s="435"/>
      <c r="BK184" s="435"/>
      <c r="BL184" s="435"/>
      <c r="BN184" s="617"/>
    </row>
    <row r="185" spans="1:66" s="28" customFormat="1" ht="12" customHeight="1">
      <c r="A185" s="287">
        <v>14300333</v>
      </c>
      <c r="B185" s="288" t="str">
        <f t="shared" si="63"/>
        <v>14300333</v>
      </c>
      <c r="C185" s="444" t="s">
        <v>1298</v>
      </c>
      <c r="D185" s="445" t="s">
        <v>2091</v>
      </c>
      <c r="E185" s="445"/>
      <c r="F185" s="444"/>
      <c r="G185" s="445"/>
      <c r="H185" s="547">
        <v>16575.68</v>
      </c>
      <c r="I185" s="547">
        <v>16575.68</v>
      </c>
      <c r="J185" s="547">
        <v>16575.68</v>
      </c>
      <c r="K185" s="547">
        <v>16575.68</v>
      </c>
      <c r="L185" s="547">
        <v>16575.68</v>
      </c>
      <c r="M185" s="547">
        <v>16575.68</v>
      </c>
      <c r="N185" s="547">
        <v>16575.68</v>
      </c>
      <c r="O185" s="547">
        <v>14847.36</v>
      </c>
      <c r="P185" s="547">
        <v>14847.36</v>
      </c>
      <c r="Q185" s="547">
        <v>14847.36</v>
      </c>
      <c r="R185" s="547">
        <v>14847.36</v>
      </c>
      <c r="S185" s="547">
        <v>14847.36</v>
      </c>
      <c r="T185" s="547">
        <v>14847.36</v>
      </c>
      <c r="U185" s="547"/>
      <c r="V185" s="547">
        <f t="shared" si="64"/>
        <v>15783.533333333327</v>
      </c>
      <c r="W185" s="285"/>
      <c r="X185" s="286"/>
      <c r="Y185" s="548">
        <f t="shared" si="88"/>
        <v>14847.36</v>
      </c>
      <c r="Z185" s="549">
        <f t="shared" si="88"/>
        <v>0</v>
      </c>
      <c r="AA185" s="549">
        <f t="shared" si="88"/>
        <v>0</v>
      </c>
      <c r="AB185" s="282">
        <f t="shared" si="65"/>
        <v>0</v>
      </c>
      <c r="AC185" s="281">
        <f t="shared" si="66"/>
        <v>0</v>
      </c>
      <c r="AD185" s="549">
        <f t="shared" si="67"/>
        <v>0</v>
      </c>
      <c r="AE185" s="553">
        <f t="shared" si="68"/>
        <v>0</v>
      </c>
      <c r="AF185" s="282">
        <f t="shared" si="69"/>
        <v>0</v>
      </c>
      <c r="AG185" s="283">
        <f t="shared" si="70"/>
        <v>0</v>
      </c>
      <c r="AH185" s="281">
        <f t="shared" si="71"/>
        <v>0</v>
      </c>
      <c r="AI185" s="551">
        <f t="shared" si="89"/>
        <v>15783.533333333327</v>
      </c>
      <c r="AJ185" s="549">
        <f t="shared" si="89"/>
        <v>0</v>
      </c>
      <c r="AK185" s="549">
        <f t="shared" si="89"/>
        <v>0</v>
      </c>
      <c r="AL185" s="282">
        <f t="shared" si="72"/>
        <v>0</v>
      </c>
      <c r="AM185" s="281">
        <f t="shared" si="73"/>
        <v>0</v>
      </c>
      <c r="AN185" s="549">
        <f t="shared" si="74"/>
        <v>0</v>
      </c>
      <c r="AO185" s="549">
        <f t="shared" si="75"/>
        <v>0</v>
      </c>
      <c r="AP185" s="549">
        <f t="shared" si="76"/>
        <v>0</v>
      </c>
      <c r="AQ185" s="283">
        <f t="shared" si="87"/>
        <v>0</v>
      </c>
      <c r="AR185" s="281">
        <f t="shared" si="77"/>
        <v>0</v>
      </c>
      <c r="AT185" s="446"/>
      <c r="AU185" s="284"/>
      <c r="AV185" s="447" t="str">
        <f t="shared" si="78"/>
        <v>CA</v>
      </c>
      <c r="AW185" s="447" t="str">
        <f t="shared" si="79"/>
        <v>CL</v>
      </c>
      <c r="AX185" s="447" t="str">
        <f t="shared" si="80"/>
        <v>AIC</v>
      </c>
      <c r="AY185" s="447" t="str">
        <f t="shared" si="81"/>
        <v>ERB</v>
      </c>
      <c r="AZ185" s="447" t="str">
        <f t="shared" si="82"/>
        <v>GRB</v>
      </c>
      <c r="BA185" s="447" t="str">
        <f t="shared" si="83"/>
        <v>Non-Op</v>
      </c>
      <c r="BC185" s="445" t="s">
        <v>2123</v>
      </c>
      <c r="BD185" s="552">
        <f t="shared" si="84"/>
        <v>14847.36</v>
      </c>
      <c r="BF185" s="435"/>
      <c r="BG185" s="435"/>
      <c r="BH185" s="435"/>
      <c r="BI185" s="435"/>
      <c r="BJ185" s="435"/>
      <c r="BK185" s="435"/>
      <c r="BL185" s="435"/>
      <c r="BN185" s="617"/>
    </row>
    <row r="186" spans="1:66" s="28" customFormat="1" ht="12" customHeight="1">
      <c r="A186" s="287">
        <v>14300341</v>
      </c>
      <c r="B186" s="288" t="str">
        <f t="shared" si="63"/>
        <v>14300341</v>
      </c>
      <c r="C186" s="444" t="s">
        <v>1299</v>
      </c>
      <c r="D186" s="445" t="s">
        <v>2091</v>
      </c>
      <c r="E186" s="445"/>
      <c r="F186" s="444"/>
      <c r="G186" s="445"/>
      <c r="H186" s="547">
        <v>204017.02</v>
      </c>
      <c r="I186" s="547">
        <v>1275720.97</v>
      </c>
      <c r="J186" s="547">
        <v>697599.85</v>
      </c>
      <c r="K186" s="547">
        <v>161845.17000000001</v>
      </c>
      <c r="L186" s="547">
        <v>336585.86</v>
      </c>
      <c r="M186" s="547">
        <v>214039.11</v>
      </c>
      <c r="N186" s="547">
        <v>1675671.33</v>
      </c>
      <c r="O186" s="547">
        <v>3040937.4</v>
      </c>
      <c r="P186" s="547">
        <v>695451.22</v>
      </c>
      <c r="Q186" s="547">
        <v>267159.58</v>
      </c>
      <c r="R186" s="547">
        <v>73225.16</v>
      </c>
      <c r="S186" s="547">
        <v>1016526.96</v>
      </c>
      <c r="T186" s="547">
        <v>876778.01</v>
      </c>
      <c r="U186" s="547"/>
      <c r="V186" s="547">
        <f t="shared" si="64"/>
        <v>832930.01041666663</v>
      </c>
      <c r="W186" s="285"/>
      <c r="X186" s="286"/>
      <c r="Y186" s="548">
        <f t="shared" si="88"/>
        <v>876778.01</v>
      </c>
      <c r="Z186" s="549">
        <f t="shared" si="88"/>
        <v>0</v>
      </c>
      <c r="AA186" s="549">
        <f t="shared" si="88"/>
        <v>0</v>
      </c>
      <c r="AB186" s="282">
        <f t="shared" si="65"/>
        <v>0</v>
      </c>
      <c r="AC186" s="281">
        <f t="shared" si="66"/>
        <v>0</v>
      </c>
      <c r="AD186" s="549">
        <f t="shared" si="67"/>
        <v>0</v>
      </c>
      <c r="AE186" s="553">
        <f t="shared" si="68"/>
        <v>0</v>
      </c>
      <c r="AF186" s="282">
        <f t="shared" si="69"/>
        <v>0</v>
      </c>
      <c r="AG186" s="283">
        <f t="shared" si="70"/>
        <v>0</v>
      </c>
      <c r="AH186" s="281">
        <f t="shared" si="71"/>
        <v>0</v>
      </c>
      <c r="AI186" s="551">
        <f t="shared" si="89"/>
        <v>832930.01041666663</v>
      </c>
      <c r="AJ186" s="549">
        <f t="shared" si="89"/>
        <v>0</v>
      </c>
      <c r="AK186" s="549">
        <f t="shared" si="89"/>
        <v>0</v>
      </c>
      <c r="AL186" s="282">
        <f t="shared" si="72"/>
        <v>0</v>
      </c>
      <c r="AM186" s="281">
        <f t="shared" si="73"/>
        <v>0</v>
      </c>
      <c r="AN186" s="549">
        <f t="shared" si="74"/>
        <v>0</v>
      </c>
      <c r="AO186" s="549">
        <f t="shared" si="75"/>
        <v>0</v>
      </c>
      <c r="AP186" s="549">
        <f t="shared" si="76"/>
        <v>0</v>
      </c>
      <c r="AQ186" s="283">
        <f t="shared" si="87"/>
        <v>0</v>
      </c>
      <c r="AR186" s="281">
        <f t="shared" si="77"/>
        <v>0</v>
      </c>
      <c r="AT186" s="446"/>
      <c r="AU186" s="284"/>
      <c r="AV186" s="447" t="str">
        <f t="shared" si="78"/>
        <v>CA</v>
      </c>
      <c r="AW186" s="447" t="str">
        <f t="shared" si="79"/>
        <v>CL</v>
      </c>
      <c r="AX186" s="447" t="str">
        <f t="shared" si="80"/>
        <v>AIC</v>
      </c>
      <c r="AY186" s="447" t="str">
        <f t="shared" si="81"/>
        <v>ERB</v>
      </c>
      <c r="AZ186" s="447" t="str">
        <f t="shared" si="82"/>
        <v>GRB</v>
      </c>
      <c r="BA186" s="447" t="str">
        <f t="shared" si="83"/>
        <v>Non-Op</v>
      </c>
      <c r="BC186" s="445" t="s">
        <v>2123</v>
      </c>
      <c r="BD186" s="552">
        <f t="shared" si="84"/>
        <v>876778.01</v>
      </c>
      <c r="BF186" s="435"/>
      <c r="BG186" s="435"/>
      <c r="BH186" s="435"/>
      <c r="BI186" s="435"/>
      <c r="BJ186" s="435"/>
      <c r="BK186" s="435"/>
      <c r="BL186" s="435"/>
      <c r="BN186" s="621"/>
    </row>
    <row r="187" spans="1:66" s="28" customFormat="1" ht="12" customHeight="1">
      <c r="A187" s="287">
        <v>14300703</v>
      </c>
      <c r="B187" s="288" t="str">
        <f t="shared" si="63"/>
        <v>14300703</v>
      </c>
      <c r="C187" s="444" t="s">
        <v>1300</v>
      </c>
      <c r="D187" s="445" t="s">
        <v>2091</v>
      </c>
      <c r="E187" s="445"/>
      <c r="F187" s="444"/>
      <c r="G187" s="445"/>
      <c r="H187" s="547">
        <v>21424565.649999999</v>
      </c>
      <c r="I187" s="547">
        <v>24862556.469999999</v>
      </c>
      <c r="J187" s="547">
        <v>27019985.530000001</v>
      </c>
      <c r="K187" s="547">
        <v>26631430.27</v>
      </c>
      <c r="L187" s="547">
        <v>22880734.77</v>
      </c>
      <c r="M187" s="547">
        <v>23281983.93</v>
      </c>
      <c r="N187" s="547">
        <v>20893139.399999999</v>
      </c>
      <c r="O187" s="547">
        <v>19860728.41</v>
      </c>
      <c r="P187" s="547">
        <v>23350832.18</v>
      </c>
      <c r="Q187" s="547">
        <v>20128342.600000001</v>
      </c>
      <c r="R187" s="547">
        <v>19589032.699999999</v>
      </c>
      <c r="S187" s="547">
        <v>22024384.109999999</v>
      </c>
      <c r="T187" s="547">
        <v>29073564.469999999</v>
      </c>
      <c r="U187" s="547"/>
      <c r="V187" s="547">
        <f t="shared" si="64"/>
        <v>22981017.952500001</v>
      </c>
      <c r="W187" s="285"/>
      <c r="X187" s="286"/>
      <c r="Y187" s="548">
        <f t="shared" si="88"/>
        <v>29073564.469999999</v>
      </c>
      <c r="Z187" s="549">
        <f t="shared" si="88"/>
        <v>0</v>
      </c>
      <c r="AA187" s="549">
        <f t="shared" si="88"/>
        <v>0</v>
      </c>
      <c r="AB187" s="282">
        <f t="shared" si="65"/>
        <v>0</v>
      </c>
      <c r="AC187" s="281">
        <f t="shared" si="66"/>
        <v>0</v>
      </c>
      <c r="AD187" s="549">
        <f t="shared" si="67"/>
        <v>0</v>
      </c>
      <c r="AE187" s="553">
        <f t="shared" si="68"/>
        <v>0</v>
      </c>
      <c r="AF187" s="282">
        <f t="shared" si="69"/>
        <v>0</v>
      </c>
      <c r="AG187" s="283">
        <f t="shared" si="70"/>
        <v>0</v>
      </c>
      <c r="AH187" s="281">
        <f t="shared" si="71"/>
        <v>0</v>
      </c>
      <c r="AI187" s="551">
        <f t="shared" si="89"/>
        <v>22981017.952500001</v>
      </c>
      <c r="AJ187" s="549">
        <f t="shared" si="89"/>
        <v>0</v>
      </c>
      <c r="AK187" s="549">
        <f t="shared" si="89"/>
        <v>0</v>
      </c>
      <c r="AL187" s="282">
        <f t="shared" si="72"/>
        <v>0</v>
      </c>
      <c r="AM187" s="281">
        <f t="shared" si="73"/>
        <v>0</v>
      </c>
      <c r="AN187" s="549">
        <f t="shared" si="74"/>
        <v>0</v>
      </c>
      <c r="AO187" s="549">
        <f t="shared" si="75"/>
        <v>0</v>
      </c>
      <c r="AP187" s="549">
        <f t="shared" si="76"/>
        <v>0</v>
      </c>
      <c r="AQ187" s="283">
        <f t="shared" si="87"/>
        <v>0</v>
      </c>
      <c r="AR187" s="281">
        <f t="shared" si="77"/>
        <v>0</v>
      </c>
      <c r="AT187" s="446"/>
      <c r="AU187" s="284"/>
      <c r="AV187" s="447" t="str">
        <f t="shared" si="78"/>
        <v>CA</v>
      </c>
      <c r="AW187" s="447" t="str">
        <f t="shared" si="79"/>
        <v>CL</v>
      </c>
      <c r="AX187" s="447" t="str">
        <f t="shared" si="80"/>
        <v>AIC</v>
      </c>
      <c r="AY187" s="447" t="str">
        <f t="shared" si="81"/>
        <v>ERB</v>
      </c>
      <c r="AZ187" s="447" t="str">
        <f t="shared" si="82"/>
        <v>GRB</v>
      </c>
      <c r="BA187" s="447" t="str">
        <f t="shared" si="83"/>
        <v>Non-Op</v>
      </c>
      <c r="BC187" s="445" t="s">
        <v>2123</v>
      </c>
      <c r="BD187" s="552">
        <f t="shared" si="84"/>
        <v>29073564.469999999</v>
      </c>
      <c r="BF187" s="435"/>
      <c r="BG187" s="435"/>
      <c r="BH187" s="435"/>
      <c r="BI187" s="435"/>
      <c r="BJ187" s="435"/>
      <c r="BK187" s="435"/>
      <c r="BL187" s="435"/>
      <c r="BN187" s="621"/>
    </row>
    <row r="188" spans="1:66" s="28" customFormat="1" ht="12" customHeight="1">
      <c r="A188" s="287">
        <v>14300711</v>
      </c>
      <c r="B188" s="288" t="str">
        <f t="shared" si="63"/>
        <v>14300711</v>
      </c>
      <c r="C188" s="444" t="s">
        <v>2577</v>
      </c>
      <c r="D188" s="445" t="s">
        <v>2091</v>
      </c>
      <c r="E188" s="445"/>
      <c r="F188" s="294">
        <v>43070</v>
      </c>
      <c r="G188" s="445"/>
      <c r="H188" s="547">
        <v>0</v>
      </c>
      <c r="I188" s="547">
        <v>0</v>
      </c>
      <c r="J188" s="547">
        <v>0</v>
      </c>
      <c r="K188" s="547">
        <v>0</v>
      </c>
      <c r="L188" s="547">
        <v>0</v>
      </c>
      <c r="M188" s="547">
        <v>0</v>
      </c>
      <c r="N188" s="547">
        <v>0</v>
      </c>
      <c r="O188" s="547">
        <v>0</v>
      </c>
      <c r="P188" s="547">
        <v>0</v>
      </c>
      <c r="Q188" s="547">
        <v>0</v>
      </c>
      <c r="R188" s="547">
        <v>0</v>
      </c>
      <c r="S188" s="547">
        <v>0</v>
      </c>
      <c r="T188" s="547">
        <v>0</v>
      </c>
      <c r="U188" s="547"/>
      <c r="V188" s="547">
        <f t="shared" si="64"/>
        <v>0</v>
      </c>
      <c r="W188" s="285"/>
      <c r="X188" s="286"/>
      <c r="Y188" s="548">
        <f t="shared" si="88"/>
        <v>0</v>
      </c>
      <c r="Z188" s="549">
        <f t="shared" si="88"/>
        <v>0</v>
      </c>
      <c r="AA188" s="549">
        <f t="shared" si="88"/>
        <v>0</v>
      </c>
      <c r="AB188" s="282">
        <f t="shared" si="65"/>
        <v>0</v>
      </c>
      <c r="AC188" s="281">
        <f t="shared" si="66"/>
        <v>0</v>
      </c>
      <c r="AD188" s="549">
        <f t="shared" si="67"/>
        <v>0</v>
      </c>
      <c r="AE188" s="553">
        <f t="shared" si="68"/>
        <v>0</v>
      </c>
      <c r="AF188" s="282">
        <f t="shared" si="69"/>
        <v>0</v>
      </c>
      <c r="AG188" s="283">
        <f t="shared" si="70"/>
        <v>0</v>
      </c>
      <c r="AH188" s="281">
        <f t="shared" si="71"/>
        <v>0</v>
      </c>
      <c r="AI188" s="551">
        <f t="shared" si="89"/>
        <v>0</v>
      </c>
      <c r="AJ188" s="549">
        <f t="shared" si="89"/>
        <v>0</v>
      </c>
      <c r="AK188" s="549">
        <f t="shared" si="89"/>
        <v>0</v>
      </c>
      <c r="AL188" s="282">
        <f t="shared" si="72"/>
        <v>0</v>
      </c>
      <c r="AM188" s="281">
        <f t="shared" si="73"/>
        <v>0</v>
      </c>
      <c r="AN188" s="549">
        <f t="shared" si="74"/>
        <v>0</v>
      </c>
      <c r="AO188" s="549">
        <f t="shared" si="75"/>
        <v>0</v>
      </c>
      <c r="AP188" s="549">
        <f t="shared" si="76"/>
        <v>0</v>
      </c>
      <c r="AQ188" s="283">
        <f t="shared" si="87"/>
        <v>0</v>
      </c>
      <c r="AR188" s="281">
        <f t="shared" si="77"/>
        <v>0</v>
      </c>
      <c r="AT188" s="446"/>
      <c r="AU188" s="284"/>
      <c r="AV188" s="447" t="str">
        <f t="shared" si="78"/>
        <v>CA</v>
      </c>
      <c r="AW188" s="447" t="str">
        <f t="shared" si="79"/>
        <v>CL</v>
      </c>
      <c r="AX188" s="447" t="str">
        <f t="shared" si="80"/>
        <v>AIC</v>
      </c>
      <c r="AY188" s="447" t="str">
        <f t="shared" si="81"/>
        <v>ERB</v>
      </c>
      <c r="AZ188" s="447" t="str">
        <f t="shared" si="82"/>
        <v>GRB</v>
      </c>
      <c r="BA188" s="447" t="str">
        <f t="shared" si="83"/>
        <v>Non-Op</v>
      </c>
      <c r="BC188" s="445" t="s">
        <v>2123</v>
      </c>
      <c r="BD188" s="552">
        <f t="shared" si="84"/>
        <v>0</v>
      </c>
      <c r="BF188" s="448"/>
      <c r="BG188" s="448"/>
      <c r="BH188" s="448"/>
      <c r="BI188" s="448"/>
      <c r="BJ188" s="448"/>
      <c r="BK188" s="448"/>
      <c r="BL188" s="448"/>
      <c r="BN188" s="617"/>
    </row>
    <row r="189" spans="1:66" s="28" customFormat="1" ht="12" customHeight="1">
      <c r="A189" s="287">
        <v>14300713</v>
      </c>
      <c r="B189" s="288" t="str">
        <f t="shared" si="63"/>
        <v>14300713</v>
      </c>
      <c r="C189" s="444" t="s">
        <v>1301</v>
      </c>
      <c r="D189" s="445" t="s">
        <v>2091</v>
      </c>
      <c r="E189" s="445"/>
      <c r="F189" s="444"/>
      <c r="G189" s="445"/>
      <c r="H189" s="547">
        <v>128085.91</v>
      </c>
      <c r="I189" s="547">
        <v>130312.04</v>
      </c>
      <c r="J189" s="547">
        <v>145164.98000000001</v>
      </c>
      <c r="K189" s="547">
        <v>130549.79</v>
      </c>
      <c r="L189" s="547">
        <v>131785.79999999999</v>
      </c>
      <c r="M189" s="547">
        <v>133960.85</v>
      </c>
      <c r="N189" s="547">
        <v>127110.07</v>
      </c>
      <c r="O189" s="547">
        <v>128093.77</v>
      </c>
      <c r="P189" s="547">
        <v>125952.4</v>
      </c>
      <c r="Q189" s="547">
        <v>134153.49</v>
      </c>
      <c r="R189" s="547">
        <v>132855.57</v>
      </c>
      <c r="S189" s="547">
        <v>134207.35999999999</v>
      </c>
      <c r="T189" s="547">
        <v>132310.81</v>
      </c>
      <c r="U189" s="547"/>
      <c r="V189" s="547">
        <f t="shared" si="64"/>
        <v>132028.70666666669</v>
      </c>
      <c r="W189" s="285"/>
      <c r="X189" s="286"/>
      <c r="Y189" s="548">
        <f t="shared" ref="Y189:AA208" si="90">IF($D189=Y$5,$T189,0)</f>
        <v>132310.81</v>
      </c>
      <c r="Z189" s="549">
        <f t="shared" si="90"/>
        <v>0</v>
      </c>
      <c r="AA189" s="549">
        <f t="shared" si="90"/>
        <v>0</v>
      </c>
      <c r="AB189" s="282">
        <f t="shared" si="65"/>
        <v>0</v>
      </c>
      <c r="AC189" s="281">
        <f t="shared" si="66"/>
        <v>0</v>
      </c>
      <c r="AD189" s="549">
        <f t="shared" si="67"/>
        <v>0</v>
      </c>
      <c r="AE189" s="553">
        <f t="shared" si="68"/>
        <v>0</v>
      </c>
      <c r="AF189" s="282">
        <f t="shared" si="69"/>
        <v>0</v>
      </c>
      <c r="AG189" s="283">
        <f t="shared" si="70"/>
        <v>0</v>
      </c>
      <c r="AH189" s="281">
        <f t="shared" si="71"/>
        <v>0</v>
      </c>
      <c r="AI189" s="551">
        <f t="shared" ref="AI189:AK208" si="91">IF($D189=AI$5,$V189,0)</f>
        <v>132028.70666666669</v>
      </c>
      <c r="AJ189" s="549">
        <f t="shared" si="91"/>
        <v>0</v>
      </c>
      <c r="AK189" s="549">
        <f t="shared" si="91"/>
        <v>0</v>
      </c>
      <c r="AL189" s="282">
        <f t="shared" si="72"/>
        <v>0</v>
      </c>
      <c r="AM189" s="281">
        <f t="shared" si="73"/>
        <v>0</v>
      </c>
      <c r="AN189" s="549">
        <f t="shared" si="74"/>
        <v>0</v>
      </c>
      <c r="AO189" s="549">
        <f t="shared" si="75"/>
        <v>0</v>
      </c>
      <c r="AP189" s="549">
        <f t="shared" si="76"/>
        <v>0</v>
      </c>
      <c r="AQ189" s="283">
        <f t="shared" si="87"/>
        <v>0</v>
      </c>
      <c r="AR189" s="281">
        <f t="shared" si="77"/>
        <v>0</v>
      </c>
      <c r="AT189" s="446"/>
      <c r="AU189" s="284"/>
      <c r="AV189" s="447" t="str">
        <f t="shared" si="78"/>
        <v>CA</v>
      </c>
      <c r="AW189" s="447" t="str">
        <f t="shared" si="79"/>
        <v>CL</v>
      </c>
      <c r="AX189" s="447" t="str">
        <f t="shared" si="80"/>
        <v>AIC</v>
      </c>
      <c r="AY189" s="447" t="str">
        <f t="shared" si="81"/>
        <v>ERB</v>
      </c>
      <c r="AZ189" s="447" t="str">
        <f t="shared" si="82"/>
        <v>GRB</v>
      </c>
      <c r="BA189" s="447" t="str">
        <f t="shared" si="83"/>
        <v>Non-Op</v>
      </c>
      <c r="BC189" s="445" t="s">
        <v>2123</v>
      </c>
      <c r="BD189" s="552">
        <f t="shared" si="84"/>
        <v>132310.81</v>
      </c>
      <c r="BF189" s="435"/>
      <c r="BG189" s="435"/>
      <c r="BH189" s="435"/>
      <c r="BI189" s="435"/>
      <c r="BJ189" s="435"/>
      <c r="BK189" s="435"/>
      <c r="BL189" s="435"/>
      <c r="BN189" s="617"/>
    </row>
    <row r="190" spans="1:66" s="28" customFormat="1" ht="12" customHeight="1">
      <c r="A190" s="287">
        <v>14300723</v>
      </c>
      <c r="B190" s="288" t="str">
        <f t="shared" si="63"/>
        <v>14300723</v>
      </c>
      <c r="C190" s="444" t="s">
        <v>1302</v>
      </c>
      <c r="D190" s="445" t="s">
        <v>2091</v>
      </c>
      <c r="E190" s="445"/>
      <c r="F190" s="444"/>
      <c r="G190" s="445"/>
      <c r="H190" s="547">
        <v>1464526.46</v>
      </c>
      <c r="I190" s="547">
        <v>1449492.47</v>
      </c>
      <c r="J190" s="547">
        <v>1417032.19</v>
      </c>
      <c r="K190" s="547">
        <v>1416402.15</v>
      </c>
      <c r="L190" s="547">
        <v>1416170.49</v>
      </c>
      <c r="M190" s="547">
        <v>1414062.85</v>
      </c>
      <c r="N190" s="547">
        <v>1414002.85</v>
      </c>
      <c r="O190" s="547">
        <v>1413868.85</v>
      </c>
      <c r="P190" s="547">
        <v>1413818.85</v>
      </c>
      <c r="Q190" s="547">
        <v>1407178.73</v>
      </c>
      <c r="R190" s="547">
        <v>1407259.29</v>
      </c>
      <c r="S190" s="547">
        <v>1407194.29</v>
      </c>
      <c r="T190" s="547">
        <v>1406951.94</v>
      </c>
      <c r="U190" s="547"/>
      <c r="V190" s="547">
        <f t="shared" si="64"/>
        <v>1417685.1841666664</v>
      </c>
      <c r="W190" s="285"/>
      <c r="X190" s="286"/>
      <c r="Y190" s="548">
        <f t="shared" si="90"/>
        <v>1406951.94</v>
      </c>
      <c r="Z190" s="549">
        <f t="shared" si="90"/>
        <v>0</v>
      </c>
      <c r="AA190" s="549">
        <f t="shared" si="90"/>
        <v>0</v>
      </c>
      <c r="AB190" s="282">
        <f t="shared" si="65"/>
        <v>0</v>
      </c>
      <c r="AC190" s="281">
        <f t="shared" si="66"/>
        <v>0</v>
      </c>
      <c r="AD190" s="549">
        <f t="shared" si="67"/>
        <v>0</v>
      </c>
      <c r="AE190" s="553">
        <f t="shared" si="68"/>
        <v>0</v>
      </c>
      <c r="AF190" s="282">
        <f t="shared" si="69"/>
        <v>0</v>
      </c>
      <c r="AG190" s="283">
        <f t="shared" si="70"/>
        <v>0</v>
      </c>
      <c r="AH190" s="281">
        <f t="shared" si="71"/>
        <v>0</v>
      </c>
      <c r="AI190" s="551">
        <f t="shared" si="91"/>
        <v>1417685.1841666664</v>
      </c>
      <c r="AJ190" s="549">
        <f t="shared" si="91"/>
        <v>0</v>
      </c>
      <c r="AK190" s="549">
        <f t="shared" si="91"/>
        <v>0</v>
      </c>
      <c r="AL190" s="282">
        <f t="shared" si="72"/>
        <v>0</v>
      </c>
      <c r="AM190" s="281">
        <f t="shared" si="73"/>
        <v>0</v>
      </c>
      <c r="AN190" s="549">
        <f t="shared" si="74"/>
        <v>0</v>
      </c>
      <c r="AO190" s="549">
        <f t="shared" si="75"/>
        <v>0</v>
      </c>
      <c r="AP190" s="549">
        <f t="shared" si="76"/>
        <v>0</v>
      </c>
      <c r="AQ190" s="283">
        <f t="shared" si="87"/>
        <v>0</v>
      </c>
      <c r="AR190" s="281">
        <f t="shared" si="77"/>
        <v>0</v>
      </c>
      <c r="AT190" s="446"/>
      <c r="AU190" s="284"/>
      <c r="AV190" s="447" t="str">
        <f t="shared" si="78"/>
        <v>CA</v>
      </c>
      <c r="AW190" s="447" t="str">
        <f t="shared" si="79"/>
        <v>CL</v>
      </c>
      <c r="AX190" s="447" t="str">
        <f t="shared" si="80"/>
        <v>AIC</v>
      </c>
      <c r="AY190" s="447" t="str">
        <f t="shared" si="81"/>
        <v>ERB</v>
      </c>
      <c r="AZ190" s="447" t="str">
        <f t="shared" si="82"/>
        <v>GRB</v>
      </c>
      <c r="BA190" s="447" t="str">
        <f t="shared" si="83"/>
        <v>Non-Op</v>
      </c>
      <c r="BC190" s="445" t="s">
        <v>2123</v>
      </c>
      <c r="BD190" s="552">
        <f t="shared" si="84"/>
        <v>1406951.94</v>
      </c>
      <c r="BF190" s="435"/>
      <c r="BG190" s="435"/>
      <c r="BH190" s="435"/>
      <c r="BI190" s="435"/>
      <c r="BJ190" s="435"/>
      <c r="BK190" s="435"/>
      <c r="BL190" s="435"/>
      <c r="BN190" s="617"/>
    </row>
    <row r="191" spans="1:66" s="28" customFormat="1" ht="12" customHeight="1">
      <c r="A191" s="287">
        <v>14300733</v>
      </c>
      <c r="B191" s="288" t="str">
        <f t="shared" si="63"/>
        <v>14300733</v>
      </c>
      <c r="C191" s="444" t="s">
        <v>1303</v>
      </c>
      <c r="D191" s="445" t="s">
        <v>2091</v>
      </c>
      <c r="E191" s="445"/>
      <c r="F191" s="444"/>
      <c r="G191" s="445"/>
      <c r="H191" s="547">
        <v>11333601.869999999</v>
      </c>
      <c r="I191" s="547">
        <v>11392605.550000001</v>
      </c>
      <c r="J191" s="547">
        <v>11458307.9</v>
      </c>
      <c r="K191" s="547">
        <v>11169347.07</v>
      </c>
      <c r="L191" s="547">
        <v>11674050.35</v>
      </c>
      <c r="M191" s="547">
        <v>11590647.300000001</v>
      </c>
      <c r="N191" s="547">
        <v>11687886.16</v>
      </c>
      <c r="O191" s="547">
        <v>11788327.43</v>
      </c>
      <c r="P191" s="547">
        <v>12111802.09</v>
      </c>
      <c r="Q191" s="547">
        <v>12274079.27</v>
      </c>
      <c r="R191" s="547">
        <v>12573750.34</v>
      </c>
      <c r="S191" s="547">
        <v>12782407.539999999</v>
      </c>
      <c r="T191" s="547">
        <v>13297060.800000001</v>
      </c>
      <c r="U191" s="547"/>
      <c r="V191" s="547">
        <f t="shared" si="64"/>
        <v>11901545.194583334</v>
      </c>
      <c r="W191" s="285"/>
      <c r="X191" s="286"/>
      <c r="Y191" s="548">
        <f t="shared" si="90"/>
        <v>13297060.800000001</v>
      </c>
      <c r="Z191" s="549">
        <f t="shared" si="90"/>
        <v>0</v>
      </c>
      <c r="AA191" s="549">
        <f t="shared" si="90"/>
        <v>0</v>
      </c>
      <c r="AB191" s="282">
        <f t="shared" si="65"/>
        <v>0</v>
      </c>
      <c r="AC191" s="281">
        <f t="shared" si="66"/>
        <v>0</v>
      </c>
      <c r="AD191" s="549">
        <f t="shared" si="67"/>
        <v>0</v>
      </c>
      <c r="AE191" s="553">
        <f t="shared" si="68"/>
        <v>0</v>
      </c>
      <c r="AF191" s="282">
        <f t="shared" si="69"/>
        <v>0</v>
      </c>
      <c r="AG191" s="283">
        <f t="shared" si="70"/>
        <v>0</v>
      </c>
      <c r="AH191" s="281">
        <f t="shared" si="71"/>
        <v>0</v>
      </c>
      <c r="AI191" s="551">
        <f t="shared" si="91"/>
        <v>11901545.194583334</v>
      </c>
      <c r="AJ191" s="549">
        <f t="shared" si="91"/>
        <v>0</v>
      </c>
      <c r="AK191" s="549">
        <f t="shared" si="91"/>
        <v>0</v>
      </c>
      <c r="AL191" s="282">
        <f t="shared" si="72"/>
        <v>0</v>
      </c>
      <c r="AM191" s="281">
        <f t="shared" si="73"/>
        <v>0</v>
      </c>
      <c r="AN191" s="549">
        <f t="shared" si="74"/>
        <v>0</v>
      </c>
      <c r="AO191" s="549">
        <f t="shared" si="75"/>
        <v>0</v>
      </c>
      <c r="AP191" s="549">
        <f t="shared" si="76"/>
        <v>0</v>
      </c>
      <c r="AQ191" s="283">
        <f t="shared" si="87"/>
        <v>0</v>
      </c>
      <c r="AR191" s="281">
        <f t="shared" si="77"/>
        <v>0</v>
      </c>
      <c r="AT191" s="446"/>
      <c r="AU191" s="284"/>
      <c r="AV191" s="447" t="str">
        <f t="shared" si="78"/>
        <v>CA</v>
      </c>
      <c r="AW191" s="447" t="str">
        <f t="shared" si="79"/>
        <v>CL</v>
      </c>
      <c r="AX191" s="447" t="str">
        <f t="shared" si="80"/>
        <v>AIC</v>
      </c>
      <c r="AY191" s="447" t="str">
        <f t="shared" si="81"/>
        <v>ERB</v>
      </c>
      <c r="AZ191" s="447" t="str">
        <f t="shared" si="82"/>
        <v>GRB</v>
      </c>
      <c r="BA191" s="447" t="str">
        <f t="shared" si="83"/>
        <v>Non-Op</v>
      </c>
      <c r="BC191" s="445" t="s">
        <v>2123</v>
      </c>
      <c r="BD191" s="552">
        <f t="shared" si="84"/>
        <v>13297060.800000001</v>
      </c>
      <c r="BF191" s="435"/>
      <c r="BG191" s="435"/>
      <c r="BH191" s="435"/>
      <c r="BI191" s="435"/>
      <c r="BJ191" s="435"/>
      <c r="BK191" s="435"/>
      <c r="BL191" s="435"/>
      <c r="BN191" s="617"/>
    </row>
    <row r="192" spans="1:66" s="28" customFormat="1" ht="12" customHeight="1">
      <c r="A192" s="287">
        <v>14300743</v>
      </c>
      <c r="B192" s="288" t="str">
        <f t="shared" si="63"/>
        <v>14300743</v>
      </c>
      <c r="C192" s="444" t="s">
        <v>1304</v>
      </c>
      <c r="D192" s="445" t="s">
        <v>2091</v>
      </c>
      <c r="E192" s="445"/>
      <c r="F192" s="444"/>
      <c r="G192" s="445"/>
      <c r="H192" s="547">
        <v>487816.84</v>
      </c>
      <c r="I192" s="547">
        <v>529148.48</v>
      </c>
      <c r="J192" s="547">
        <v>523374.1</v>
      </c>
      <c r="K192" s="547">
        <v>501803.15</v>
      </c>
      <c r="L192" s="547">
        <v>404675.28</v>
      </c>
      <c r="M192" s="547">
        <v>452250.86</v>
      </c>
      <c r="N192" s="547">
        <v>474202.07</v>
      </c>
      <c r="O192" s="547">
        <v>446626.82</v>
      </c>
      <c r="P192" s="547">
        <v>458691.1</v>
      </c>
      <c r="Q192" s="547">
        <v>558243.72</v>
      </c>
      <c r="R192" s="547">
        <v>602204.67000000004</v>
      </c>
      <c r="S192" s="547">
        <v>537135.1</v>
      </c>
      <c r="T192" s="547">
        <v>531941.03</v>
      </c>
      <c r="U192" s="547"/>
      <c r="V192" s="547">
        <f t="shared" si="64"/>
        <v>499852.85708333337</v>
      </c>
      <c r="W192" s="285"/>
      <c r="X192" s="286"/>
      <c r="Y192" s="548">
        <f t="shared" si="90"/>
        <v>531941.03</v>
      </c>
      <c r="Z192" s="549">
        <f t="shared" si="90"/>
        <v>0</v>
      </c>
      <c r="AA192" s="549">
        <f t="shared" si="90"/>
        <v>0</v>
      </c>
      <c r="AB192" s="282">
        <f t="shared" si="65"/>
        <v>0</v>
      </c>
      <c r="AC192" s="281">
        <f t="shared" si="66"/>
        <v>0</v>
      </c>
      <c r="AD192" s="549">
        <f t="shared" si="67"/>
        <v>0</v>
      </c>
      <c r="AE192" s="553">
        <f t="shared" si="68"/>
        <v>0</v>
      </c>
      <c r="AF192" s="282">
        <f t="shared" si="69"/>
        <v>0</v>
      </c>
      <c r="AG192" s="283">
        <f t="shared" si="70"/>
        <v>0</v>
      </c>
      <c r="AH192" s="281">
        <f t="shared" si="71"/>
        <v>0</v>
      </c>
      <c r="AI192" s="551">
        <f t="shared" si="91"/>
        <v>499852.85708333337</v>
      </c>
      <c r="AJ192" s="549">
        <f t="shared" si="91"/>
        <v>0</v>
      </c>
      <c r="AK192" s="549">
        <f t="shared" si="91"/>
        <v>0</v>
      </c>
      <c r="AL192" s="282">
        <f t="shared" si="72"/>
        <v>0</v>
      </c>
      <c r="AM192" s="281">
        <f t="shared" si="73"/>
        <v>0</v>
      </c>
      <c r="AN192" s="549">
        <f t="shared" si="74"/>
        <v>0</v>
      </c>
      <c r="AO192" s="549">
        <f t="shared" si="75"/>
        <v>0</v>
      </c>
      <c r="AP192" s="549">
        <f t="shared" si="76"/>
        <v>0</v>
      </c>
      <c r="AQ192" s="283">
        <f t="shared" si="87"/>
        <v>0</v>
      </c>
      <c r="AR192" s="281">
        <f t="shared" si="77"/>
        <v>0</v>
      </c>
      <c r="AT192" s="446"/>
      <c r="AU192" s="284"/>
      <c r="AV192" s="447" t="str">
        <f t="shared" si="78"/>
        <v>CA</v>
      </c>
      <c r="AW192" s="447" t="str">
        <f t="shared" si="79"/>
        <v>CL</v>
      </c>
      <c r="AX192" s="447" t="str">
        <f t="shared" si="80"/>
        <v>AIC</v>
      </c>
      <c r="AY192" s="447" t="str">
        <f t="shared" si="81"/>
        <v>ERB</v>
      </c>
      <c r="AZ192" s="447" t="str">
        <f t="shared" si="82"/>
        <v>GRB</v>
      </c>
      <c r="BA192" s="447" t="str">
        <f t="shared" si="83"/>
        <v>Non-Op</v>
      </c>
      <c r="BC192" s="445" t="s">
        <v>2123</v>
      </c>
      <c r="BD192" s="552">
        <f t="shared" si="84"/>
        <v>531941.03</v>
      </c>
      <c r="BF192" s="435"/>
      <c r="BG192" s="435"/>
      <c r="BH192" s="435"/>
      <c r="BI192" s="435"/>
      <c r="BJ192" s="435"/>
      <c r="BK192" s="435"/>
      <c r="BL192" s="435"/>
      <c r="BN192" s="617"/>
    </row>
    <row r="193" spans="1:66" s="28" customFormat="1" ht="12" customHeight="1">
      <c r="A193" s="287">
        <v>14300763</v>
      </c>
      <c r="B193" s="288" t="str">
        <f t="shared" si="63"/>
        <v>14300763</v>
      </c>
      <c r="C193" s="444" t="s">
        <v>1305</v>
      </c>
      <c r="D193" s="445" t="s">
        <v>2091</v>
      </c>
      <c r="E193" s="445"/>
      <c r="F193" s="444"/>
      <c r="G193" s="445"/>
      <c r="H193" s="547">
        <v>-1424997.23</v>
      </c>
      <c r="I193" s="547">
        <v>-1129610.49</v>
      </c>
      <c r="J193" s="547">
        <v>-643470.56000000006</v>
      </c>
      <c r="K193" s="547">
        <v>-534070.77</v>
      </c>
      <c r="L193" s="547">
        <v>-432495.07</v>
      </c>
      <c r="M193" s="547">
        <v>-144890.32</v>
      </c>
      <c r="N193" s="547">
        <v>1821473.8</v>
      </c>
      <c r="O193" s="547">
        <v>2046192.34</v>
      </c>
      <c r="P193" s="547">
        <v>2357837.7000000002</v>
      </c>
      <c r="Q193" s="547">
        <v>2650079.35</v>
      </c>
      <c r="R193" s="547">
        <v>2930171.7</v>
      </c>
      <c r="S193" s="547">
        <v>3393364.24</v>
      </c>
      <c r="T193" s="547">
        <v>3378345.08</v>
      </c>
      <c r="U193" s="547"/>
      <c r="V193" s="547">
        <f t="shared" si="64"/>
        <v>1107604.6537500001</v>
      </c>
      <c r="W193" s="285"/>
      <c r="X193" s="286"/>
      <c r="Y193" s="548">
        <f t="shared" si="90"/>
        <v>3378345.08</v>
      </c>
      <c r="Z193" s="549">
        <f t="shared" si="90"/>
        <v>0</v>
      </c>
      <c r="AA193" s="549">
        <f t="shared" si="90"/>
        <v>0</v>
      </c>
      <c r="AB193" s="282">
        <f t="shared" si="65"/>
        <v>0</v>
      </c>
      <c r="AC193" s="281">
        <f t="shared" si="66"/>
        <v>0</v>
      </c>
      <c r="AD193" s="549">
        <f t="shared" si="67"/>
        <v>0</v>
      </c>
      <c r="AE193" s="553">
        <f t="shared" si="68"/>
        <v>0</v>
      </c>
      <c r="AF193" s="282">
        <f t="shared" si="69"/>
        <v>0</v>
      </c>
      <c r="AG193" s="283">
        <f t="shared" si="70"/>
        <v>0</v>
      </c>
      <c r="AH193" s="281">
        <f t="shared" si="71"/>
        <v>0</v>
      </c>
      <c r="AI193" s="551">
        <f t="shared" si="91"/>
        <v>1107604.6537500001</v>
      </c>
      <c r="AJ193" s="549">
        <f t="shared" si="91"/>
        <v>0</v>
      </c>
      <c r="AK193" s="549">
        <f t="shared" si="91"/>
        <v>0</v>
      </c>
      <c r="AL193" s="282">
        <f t="shared" si="72"/>
        <v>0</v>
      </c>
      <c r="AM193" s="281">
        <f t="shared" si="73"/>
        <v>0</v>
      </c>
      <c r="AN193" s="549">
        <f t="shared" si="74"/>
        <v>0</v>
      </c>
      <c r="AO193" s="549">
        <f t="shared" si="75"/>
        <v>0</v>
      </c>
      <c r="AP193" s="549">
        <f t="shared" si="76"/>
        <v>0</v>
      </c>
      <c r="AQ193" s="283">
        <f t="shared" si="87"/>
        <v>0</v>
      </c>
      <c r="AR193" s="281">
        <f t="shared" si="77"/>
        <v>0</v>
      </c>
      <c r="AT193" s="446"/>
      <c r="AU193" s="284"/>
      <c r="AV193" s="447" t="str">
        <f t="shared" si="78"/>
        <v>CA</v>
      </c>
      <c r="AW193" s="447" t="str">
        <f t="shared" si="79"/>
        <v>CL</v>
      </c>
      <c r="AX193" s="447" t="str">
        <f t="shared" si="80"/>
        <v>AIC</v>
      </c>
      <c r="AY193" s="447" t="str">
        <f t="shared" si="81"/>
        <v>ERB</v>
      </c>
      <c r="AZ193" s="447" t="str">
        <f t="shared" si="82"/>
        <v>GRB</v>
      </c>
      <c r="BA193" s="447" t="str">
        <f t="shared" si="83"/>
        <v>Non-Op</v>
      </c>
      <c r="BC193" s="445" t="s">
        <v>2123</v>
      </c>
      <c r="BD193" s="552">
        <f t="shared" si="84"/>
        <v>3378345.08</v>
      </c>
      <c r="BF193" s="435"/>
      <c r="BG193" s="435"/>
      <c r="BH193" s="435"/>
      <c r="BI193" s="435"/>
      <c r="BJ193" s="435"/>
      <c r="BK193" s="435"/>
      <c r="BL193" s="435"/>
      <c r="BN193" s="617"/>
    </row>
    <row r="194" spans="1:66" s="28" customFormat="1" ht="12" customHeight="1">
      <c r="A194" s="287">
        <v>14300913</v>
      </c>
      <c r="B194" s="288" t="str">
        <f t="shared" si="63"/>
        <v>14300913</v>
      </c>
      <c r="C194" s="444" t="s">
        <v>2578</v>
      </c>
      <c r="D194" s="445" t="s">
        <v>2091</v>
      </c>
      <c r="E194" s="445"/>
      <c r="F194" s="444"/>
      <c r="G194" s="445"/>
      <c r="H194" s="547">
        <v>0</v>
      </c>
      <c r="I194" s="547">
        <v>0</v>
      </c>
      <c r="J194" s="547">
        <v>0</v>
      </c>
      <c r="K194" s="547">
        <v>0</v>
      </c>
      <c r="L194" s="547">
        <v>0</v>
      </c>
      <c r="M194" s="547">
        <v>0</v>
      </c>
      <c r="N194" s="547">
        <v>0</v>
      </c>
      <c r="O194" s="547">
        <v>0</v>
      </c>
      <c r="P194" s="547">
        <v>0</v>
      </c>
      <c r="Q194" s="547">
        <v>0</v>
      </c>
      <c r="R194" s="547">
        <v>0</v>
      </c>
      <c r="S194" s="547">
        <v>0</v>
      </c>
      <c r="T194" s="547">
        <v>0</v>
      </c>
      <c r="U194" s="547"/>
      <c r="V194" s="547">
        <f t="shared" si="64"/>
        <v>0</v>
      </c>
      <c r="W194" s="285"/>
      <c r="X194" s="286"/>
      <c r="Y194" s="548">
        <f t="shared" si="90"/>
        <v>0</v>
      </c>
      <c r="Z194" s="549">
        <f t="shared" si="90"/>
        <v>0</v>
      </c>
      <c r="AA194" s="549">
        <f t="shared" si="90"/>
        <v>0</v>
      </c>
      <c r="AB194" s="282">
        <f t="shared" si="65"/>
        <v>0</v>
      </c>
      <c r="AC194" s="281">
        <f t="shared" si="66"/>
        <v>0</v>
      </c>
      <c r="AD194" s="549">
        <f t="shared" si="67"/>
        <v>0</v>
      </c>
      <c r="AE194" s="553">
        <f t="shared" si="68"/>
        <v>0</v>
      </c>
      <c r="AF194" s="282">
        <f t="shared" si="69"/>
        <v>0</v>
      </c>
      <c r="AG194" s="283">
        <f t="shared" si="70"/>
        <v>0</v>
      </c>
      <c r="AH194" s="281">
        <f t="shared" si="71"/>
        <v>0</v>
      </c>
      <c r="AI194" s="551">
        <f t="shared" si="91"/>
        <v>0</v>
      </c>
      <c r="AJ194" s="549">
        <f t="shared" si="91"/>
        <v>0</v>
      </c>
      <c r="AK194" s="549">
        <f t="shared" si="91"/>
        <v>0</v>
      </c>
      <c r="AL194" s="282">
        <f t="shared" si="72"/>
        <v>0</v>
      </c>
      <c r="AM194" s="281">
        <f t="shared" si="73"/>
        <v>0</v>
      </c>
      <c r="AN194" s="549">
        <f t="shared" si="74"/>
        <v>0</v>
      </c>
      <c r="AO194" s="549">
        <f t="shared" si="75"/>
        <v>0</v>
      </c>
      <c r="AP194" s="549">
        <f t="shared" si="76"/>
        <v>0</v>
      </c>
      <c r="AQ194" s="283">
        <f t="shared" si="87"/>
        <v>0</v>
      </c>
      <c r="AR194" s="281">
        <f t="shared" si="77"/>
        <v>0</v>
      </c>
      <c r="AT194" s="446"/>
      <c r="AU194" s="284"/>
      <c r="AV194" s="447" t="str">
        <f t="shared" si="78"/>
        <v>CA</v>
      </c>
      <c r="AW194" s="447" t="str">
        <f t="shared" si="79"/>
        <v>CL</v>
      </c>
      <c r="AX194" s="447" t="str">
        <f t="shared" si="80"/>
        <v>AIC</v>
      </c>
      <c r="AY194" s="447" t="str">
        <f t="shared" si="81"/>
        <v>ERB</v>
      </c>
      <c r="AZ194" s="447" t="str">
        <f t="shared" si="82"/>
        <v>GRB</v>
      </c>
      <c r="BA194" s="447" t="str">
        <f t="shared" si="83"/>
        <v>Non-Op</v>
      </c>
      <c r="BC194" s="445" t="s">
        <v>2123</v>
      </c>
      <c r="BD194" s="552">
        <f t="shared" si="84"/>
        <v>0</v>
      </c>
      <c r="BF194" s="435"/>
      <c r="BG194" s="435"/>
      <c r="BH194" s="435"/>
      <c r="BI194" s="435"/>
      <c r="BJ194" s="435"/>
      <c r="BK194" s="435"/>
      <c r="BL194" s="435"/>
      <c r="BN194" s="617"/>
    </row>
    <row r="195" spans="1:66" s="28" customFormat="1" ht="12" customHeight="1">
      <c r="A195" s="287">
        <v>14300921</v>
      </c>
      <c r="B195" s="288" t="str">
        <f t="shared" si="63"/>
        <v>14300921</v>
      </c>
      <c r="C195" s="444" t="s">
        <v>1306</v>
      </c>
      <c r="D195" s="445" t="s">
        <v>2091</v>
      </c>
      <c r="E195" s="445"/>
      <c r="F195" s="444"/>
      <c r="G195" s="445"/>
      <c r="H195" s="547">
        <v>951545.31</v>
      </c>
      <c r="I195" s="547">
        <v>951545.31</v>
      </c>
      <c r="J195" s="547">
        <v>951545.31</v>
      </c>
      <c r="K195" s="547">
        <v>951545.31</v>
      </c>
      <c r="L195" s="547">
        <v>951545.31</v>
      </c>
      <c r="M195" s="547">
        <v>951545.31</v>
      </c>
      <c r="N195" s="547">
        <v>951545.31</v>
      </c>
      <c r="O195" s="547">
        <v>951545.31</v>
      </c>
      <c r="P195" s="547">
        <v>951545.31</v>
      </c>
      <c r="Q195" s="547">
        <v>951545.31</v>
      </c>
      <c r="R195" s="547">
        <v>951545.31</v>
      </c>
      <c r="S195" s="547">
        <v>951545.31</v>
      </c>
      <c r="T195" s="547">
        <v>1123879.68</v>
      </c>
      <c r="U195" s="547"/>
      <c r="V195" s="547">
        <f t="shared" si="64"/>
        <v>958725.90875000029</v>
      </c>
      <c r="W195" s="285"/>
      <c r="X195" s="286"/>
      <c r="Y195" s="548">
        <f t="shared" si="90"/>
        <v>1123879.68</v>
      </c>
      <c r="Z195" s="549">
        <f t="shared" si="90"/>
        <v>0</v>
      </c>
      <c r="AA195" s="549">
        <f t="shared" si="90"/>
        <v>0</v>
      </c>
      <c r="AB195" s="282">
        <f t="shared" si="65"/>
        <v>0</v>
      </c>
      <c r="AC195" s="281">
        <f t="shared" si="66"/>
        <v>0</v>
      </c>
      <c r="AD195" s="549">
        <f t="shared" si="67"/>
        <v>0</v>
      </c>
      <c r="AE195" s="553">
        <f t="shared" si="68"/>
        <v>0</v>
      </c>
      <c r="AF195" s="282">
        <f t="shared" si="69"/>
        <v>0</v>
      </c>
      <c r="AG195" s="283">
        <f t="shared" si="70"/>
        <v>0</v>
      </c>
      <c r="AH195" s="281">
        <f t="shared" si="71"/>
        <v>0</v>
      </c>
      <c r="AI195" s="551">
        <f t="shared" si="91"/>
        <v>958725.90875000029</v>
      </c>
      <c r="AJ195" s="549">
        <f t="shared" si="91"/>
        <v>0</v>
      </c>
      <c r="AK195" s="549">
        <f t="shared" si="91"/>
        <v>0</v>
      </c>
      <c r="AL195" s="282">
        <f t="shared" si="72"/>
        <v>0</v>
      </c>
      <c r="AM195" s="281">
        <f t="shared" si="73"/>
        <v>0</v>
      </c>
      <c r="AN195" s="549">
        <f t="shared" si="74"/>
        <v>0</v>
      </c>
      <c r="AO195" s="549">
        <f t="shared" si="75"/>
        <v>0</v>
      </c>
      <c r="AP195" s="549">
        <f t="shared" si="76"/>
        <v>0</v>
      </c>
      <c r="AQ195" s="283">
        <f t="shared" si="87"/>
        <v>0</v>
      </c>
      <c r="AR195" s="281">
        <f t="shared" si="77"/>
        <v>0</v>
      </c>
      <c r="AT195" s="446"/>
      <c r="AU195" s="284"/>
      <c r="AV195" s="447" t="str">
        <f t="shared" si="78"/>
        <v>CA</v>
      </c>
      <c r="AW195" s="447" t="str">
        <f t="shared" si="79"/>
        <v>CL</v>
      </c>
      <c r="AX195" s="447" t="str">
        <f t="shared" si="80"/>
        <v>AIC</v>
      </c>
      <c r="AY195" s="447" t="str">
        <f t="shared" si="81"/>
        <v>ERB</v>
      </c>
      <c r="AZ195" s="447" t="str">
        <f t="shared" si="82"/>
        <v>GRB</v>
      </c>
      <c r="BA195" s="447" t="str">
        <f t="shared" si="83"/>
        <v>Non-Op</v>
      </c>
      <c r="BC195" s="445" t="s">
        <v>2123</v>
      </c>
      <c r="BD195" s="552">
        <f t="shared" si="84"/>
        <v>1123879.68</v>
      </c>
      <c r="BF195" s="435"/>
      <c r="BG195" s="435"/>
      <c r="BH195" s="435"/>
      <c r="BI195" s="435"/>
      <c r="BJ195" s="435"/>
      <c r="BK195" s="435"/>
      <c r="BL195" s="435"/>
      <c r="BN195" s="617"/>
    </row>
    <row r="196" spans="1:66" s="28" customFormat="1" ht="12" customHeight="1">
      <c r="A196" s="362">
        <v>14300951</v>
      </c>
      <c r="B196" s="290" t="str">
        <f t="shared" si="63"/>
        <v>14300951</v>
      </c>
      <c r="C196" s="630" t="s">
        <v>2124</v>
      </c>
      <c r="D196" s="451" t="s">
        <v>2091</v>
      </c>
      <c r="E196" s="451"/>
      <c r="F196" s="291">
        <v>43555</v>
      </c>
      <c r="G196" s="451"/>
      <c r="H196" s="556">
        <v>0</v>
      </c>
      <c r="I196" s="556">
        <v>0</v>
      </c>
      <c r="J196" s="556">
        <v>0</v>
      </c>
      <c r="K196" s="556">
        <v>0</v>
      </c>
      <c r="L196" s="556">
        <v>0</v>
      </c>
      <c r="M196" s="556">
        <v>0</v>
      </c>
      <c r="N196" s="556">
        <v>0</v>
      </c>
      <c r="O196" s="556">
        <v>0</v>
      </c>
      <c r="P196" s="556">
        <v>0</v>
      </c>
      <c r="Q196" s="556">
        <v>0</v>
      </c>
      <c r="R196" s="556">
        <v>0</v>
      </c>
      <c r="S196" s="556">
        <v>0</v>
      </c>
      <c r="T196" s="591">
        <v>0</v>
      </c>
      <c r="U196" s="556"/>
      <c r="V196" s="556">
        <f t="shared" si="64"/>
        <v>0</v>
      </c>
      <c r="W196" s="292"/>
      <c r="X196" s="293"/>
      <c r="Y196" s="548">
        <f t="shared" si="90"/>
        <v>0</v>
      </c>
      <c r="Z196" s="549">
        <f t="shared" si="90"/>
        <v>0</v>
      </c>
      <c r="AA196" s="549">
        <f t="shared" si="90"/>
        <v>0</v>
      </c>
      <c r="AB196" s="282">
        <f t="shared" si="65"/>
        <v>0</v>
      </c>
      <c r="AC196" s="281">
        <f t="shared" si="66"/>
        <v>0</v>
      </c>
      <c r="AD196" s="549">
        <f t="shared" si="67"/>
        <v>0</v>
      </c>
      <c r="AE196" s="553">
        <f t="shared" si="68"/>
        <v>0</v>
      </c>
      <c r="AF196" s="282">
        <f t="shared" si="69"/>
        <v>0</v>
      </c>
      <c r="AG196" s="283">
        <f t="shared" si="70"/>
        <v>0</v>
      </c>
      <c r="AH196" s="281">
        <f t="shared" si="71"/>
        <v>0</v>
      </c>
      <c r="AI196" s="551">
        <f t="shared" si="91"/>
        <v>0</v>
      </c>
      <c r="AJ196" s="549">
        <f t="shared" si="91"/>
        <v>0</v>
      </c>
      <c r="AK196" s="549">
        <f t="shared" si="91"/>
        <v>0</v>
      </c>
      <c r="AL196" s="282">
        <f t="shared" si="72"/>
        <v>0</v>
      </c>
      <c r="AM196" s="281">
        <f t="shared" si="73"/>
        <v>0</v>
      </c>
      <c r="AN196" s="549">
        <f t="shared" si="74"/>
        <v>0</v>
      </c>
      <c r="AO196" s="549">
        <f t="shared" si="75"/>
        <v>0</v>
      </c>
      <c r="AP196" s="549">
        <f t="shared" si="76"/>
        <v>0</v>
      </c>
      <c r="AQ196" s="283">
        <f t="shared" si="87"/>
        <v>0</v>
      </c>
      <c r="AR196" s="281">
        <f t="shared" si="77"/>
        <v>0</v>
      </c>
      <c r="AT196" s="446"/>
      <c r="AU196" s="284"/>
      <c r="AV196" s="447" t="str">
        <f t="shared" si="78"/>
        <v>CA</v>
      </c>
      <c r="AW196" s="447" t="str">
        <f t="shared" si="79"/>
        <v>CL</v>
      </c>
      <c r="AX196" s="447" t="str">
        <f t="shared" si="80"/>
        <v>AIC</v>
      </c>
      <c r="AY196" s="447" t="str">
        <f t="shared" si="81"/>
        <v>ERB</v>
      </c>
      <c r="AZ196" s="447" t="str">
        <f t="shared" si="82"/>
        <v>GRB</v>
      </c>
      <c r="BA196" s="447" t="str">
        <f t="shared" si="83"/>
        <v>Non-Op</v>
      </c>
      <c r="BC196" s="445" t="s">
        <v>2123</v>
      </c>
      <c r="BD196" s="552">
        <f t="shared" si="84"/>
        <v>0</v>
      </c>
      <c r="BF196" s="435"/>
      <c r="BG196" s="435"/>
      <c r="BH196" s="435"/>
      <c r="BI196" s="435"/>
      <c r="BJ196" s="435"/>
      <c r="BK196" s="435"/>
      <c r="BL196" s="435"/>
      <c r="BN196" s="617"/>
    </row>
    <row r="197" spans="1:66" s="28" customFormat="1" ht="12" customHeight="1">
      <c r="A197" s="287">
        <v>14301022</v>
      </c>
      <c r="B197" s="288" t="str">
        <f t="shared" si="63"/>
        <v>14301022</v>
      </c>
      <c r="C197" s="444" t="s">
        <v>1307</v>
      </c>
      <c r="D197" s="445" t="s">
        <v>2091</v>
      </c>
      <c r="E197" s="445"/>
      <c r="F197" s="444"/>
      <c r="G197" s="445"/>
      <c r="H197" s="547">
        <v>6606186.1100000003</v>
      </c>
      <c r="I197" s="547">
        <v>5658188.3300000001</v>
      </c>
      <c r="J197" s="547">
        <v>6346504.2000000002</v>
      </c>
      <c r="K197" s="547">
        <v>6496765.2400000002</v>
      </c>
      <c r="L197" s="547">
        <v>6131890.21</v>
      </c>
      <c r="M197" s="547">
        <v>5626738.79</v>
      </c>
      <c r="N197" s="547">
        <v>5225540.42</v>
      </c>
      <c r="O197" s="547">
        <v>8045549.2400000002</v>
      </c>
      <c r="P197" s="547">
        <v>9543776.0899999999</v>
      </c>
      <c r="Q197" s="547">
        <v>7933692</v>
      </c>
      <c r="R197" s="547">
        <v>9087130.7200000007</v>
      </c>
      <c r="S197" s="547">
        <v>8699608.5600000005</v>
      </c>
      <c r="T197" s="547">
        <v>10403156.66</v>
      </c>
      <c r="U197" s="547"/>
      <c r="V197" s="547">
        <f t="shared" si="64"/>
        <v>7275004.5987500018</v>
      </c>
      <c r="W197" s="285"/>
      <c r="X197" s="286"/>
      <c r="Y197" s="548">
        <f t="shared" si="90"/>
        <v>10403156.66</v>
      </c>
      <c r="Z197" s="549">
        <f t="shared" si="90"/>
        <v>0</v>
      </c>
      <c r="AA197" s="549">
        <f t="shared" si="90"/>
        <v>0</v>
      </c>
      <c r="AB197" s="282">
        <f t="shared" si="65"/>
        <v>0</v>
      </c>
      <c r="AC197" s="281">
        <f t="shared" si="66"/>
        <v>0</v>
      </c>
      <c r="AD197" s="549">
        <f t="shared" si="67"/>
        <v>0</v>
      </c>
      <c r="AE197" s="553">
        <f t="shared" si="68"/>
        <v>0</v>
      </c>
      <c r="AF197" s="282">
        <f t="shared" si="69"/>
        <v>0</v>
      </c>
      <c r="AG197" s="283">
        <f t="shared" si="70"/>
        <v>0</v>
      </c>
      <c r="AH197" s="281">
        <f t="shared" si="71"/>
        <v>0</v>
      </c>
      <c r="AI197" s="551">
        <f t="shared" si="91"/>
        <v>7275004.5987500018</v>
      </c>
      <c r="AJ197" s="549">
        <f t="shared" si="91"/>
        <v>0</v>
      </c>
      <c r="AK197" s="549">
        <f t="shared" si="91"/>
        <v>0</v>
      </c>
      <c r="AL197" s="282">
        <f t="shared" si="72"/>
        <v>0</v>
      </c>
      <c r="AM197" s="281">
        <f t="shared" si="73"/>
        <v>0</v>
      </c>
      <c r="AN197" s="549">
        <f t="shared" si="74"/>
        <v>0</v>
      </c>
      <c r="AO197" s="549">
        <f t="shared" si="75"/>
        <v>0</v>
      </c>
      <c r="AP197" s="549">
        <f t="shared" si="76"/>
        <v>0</v>
      </c>
      <c r="AQ197" s="283">
        <f t="shared" si="87"/>
        <v>0</v>
      </c>
      <c r="AR197" s="281">
        <f t="shared" si="77"/>
        <v>0</v>
      </c>
      <c r="AT197" s="446"/>
      <c r="AU197" s="284"/>
      <c r="AV197" s="447" t="str">
        <f t="shared" si="78"/>
        <v>CA</v>
      </c>
      <c r="AW197" s="447" t="str">
        <f t="shared" si="79"/>
        <v>CL</v>
      </c>
      <c r="AX197" s="447" t="str">
        <f t="shared" si="80"/>
        <v>AIC</v>
      </c>
      <c r="AY197" s="447" t="str">
        <f t="shared" si="81"/>
        <v>ERB</v>
      </c>
      <c r="AZ197" s="447" t="str">
        <f t="shared" si="82"/>
        <v>GRB</v>
      </c>
      <c r="BA197" s="447" t="str">
        <f t="shared" si="83"/>
        <v>Non-Op</v>
      </c>
      <c r="BC197" s="445" t="s">
        <v>2123</v>
      </c>
      <c r="BD197" s="552">
        <f t="shared" si="84"/>
        <v>10403156.66</v>
      </c>
      <c r="BF197" s="435"/>
      <c r="BG197" s="435"/>
      <c r="BH197" s="435"/>
      <c r="BI197" s="435"/>
      <c r="BJ197" s="435"/>
      <c r="BK197" s="435"/>
      <c r="BL197" s="435"/>
      <c r="BN197" s="617"/>
    </row>
    <row r="198" spans="1:66" s="28" customFormat="1" ht="12" customHeight="1">
      <c r="A198" s="287">
        <v>14301033</v>
      </c>
      <c r="B198" s="288" t="str">
        <f t="shared" si="63"/>
        <v>14301033</v>
      </c>
      <c r="C198" s="444" t="s">
        <v>1308</v>
      </c>
      <c r="D198" s="445" t="s">
        <v>2091</v>
      </c>
      <c r="E198" s="445"/>
      <c r="F198" s="444"/>
      <c r="G198" s="445"/>
      <c r="H198" s="547">
        <v>364660.75</v>
      </c>
      <c r="I198" s="547">
        <v>364660.75</v>
      </c>
      <c r="J198" s="547">
        <v>364660.75</v>
      </c>
      <c r="K198" s="547">
        <v>0</v>
      </c>
      <c r="L198" s="547">
        <v>0</v>
      </c>
      <c r="M198" s="547">
        <v>0</v>
      </c>
      <c r="N198" s="547">
        <v>0</v>
      </c>
      <c r="O198" s="547">
        <v>0</v>
      </c>
      <c r="P198" s="547">
        <v>0</v>
      </c>
      <c r="Q198" s="547">
        <v>0</v>
      </c>
      <c r="R198" s="547">
        <v>0</v>
      </c>
      <c r="S198" s="547">
        <v>0</v>
      </c>
      <c r="T198" s="547">
        <v>0</v>
      </c>
      <c r="U198" s="547"/>
      <c r="V198" s="547">
        <f t="shared" si="64"/>
        <v>75970.989583333328</v>
      </c>
      <c r="W198" s="285"/>
      <c r="X198" s="286"/>
      <c r="Y198" s="548">
        <f t="shared" si="90"/>
        <v>0</v>
      </c>
      <c r="Z198" s="549">
        <f t="shared" si="90"/>
        <v>0</v>
      </c>
      <c r="AA198" s="549">
        <f t="shared" si="90"/>
        <v>0</v>
      </c>
      <c r="AB198" s="282">
        <f t="shared" si="65"/>
        <v>0</v>
      </c>
      <c r="AC198" s="281">
        <f t="shared" si="66"/>
        <v>0</v>
      </c>
      <c r="AD198" s="549">
        <f t="shared" si="67"/>
        <v>0</v>
      </c>
      <c r="AE198" s="553">
        <f t="shared" si="68"/>
        <v>0</v>
      </c>
      <c r="AF198" s="282">
        <f t="shared" si="69"/>
        <v>0</v>
      </c>
      <c r="AG198" s="283">
        <f t="shared" si="70"/>
        <v>0</v>
      </c>
      <c r="AH198" s="281">
        <f t="shared" si="71"/>
        <v>0</v>
      </c>
      <c r="AI198" s="551">
        <f t="shared" si="91"/>
        <v>75970.989583333328</v>
      </c>
      <c r="AJ198" s="549">
        <f t="shared" si="91"/>
        <v>0</v>
      </c>
      <c r="AK198" s="549">
        <f t="shared" si="91"/>
        <v>0</v>
      </c>
      <c r="AL198" s="282">
        <f t="shared" si="72"/>
        <v>0</v>
      </c>
      <c r="AM198" s="281">
        <f t="shared" si="73"/>
        <v>0</v>
      </c>
      <c r="AN198" s="549">
        <f t="shared" si="74"/>
        <v>0</v>
      </c>
      <c r="AO198" s="549">
        <f t="shared" si="75"/>
        <v>0</v>
      </c>
      <c r="AP198" s="549">
        <f t="shared" si="76"/>
        <v>0</v>
      </c>
      <c r="AQ198" s="283">
        <f t="shared" si="87"/>
        <v>0</v>
      </c>
      <c r="AR198" s="281">
        <f t="shared" si="77"/>
        <v>0</v>
      </c>
      <c r="AT198" s="446"/>
      <c r="AU198" s="284"/>
      <c r="AV198" s="447" t="str">
        <f t="shared" si="78"/>
        <v>CA</v>
      </c>
      <c r="AW198" s="447" t="str">
        <f t="shared" si="79"/>
        <v>CL</v>
      </c>
      <c r="AX198" s="447" t="str">
        <f t="shared" si="80"/>
        <v>AIC</v>
      </c>
      <c r="AY198" s="447" t="str">
        <f t="shared" si="81"/>
        <v>ERB</v>
      </c>
      <c r="AZ198" s="447" t="str">
        <f t="shared" si="82"/>
        <v>GRB</v>
      </c>
      <c r="BA198" s="447" t="str">
        <f t="shared" si="83"/>
        <v>Non-Op</v>
      </c>
      <c r="BC198" s="445" t="s">
        <v>2123</v>
      </c>
      <c r="BD198" s="552">
        <f t="shared" si="84"/>
        <v>0</v>
      </c>
      <c r="BF198" s="435"/>
      <c r="BG198" s="435"/>
      <c r="BH198" s="435"/>
      <c r="BI198" s="435"/>
      <c r="BJ198" s="435"/>
      <c r="BK198" s="435"/>
      <c r="BL198" s="435"/>
      <c r="BN198" s="617"/>
    </row>
    <row r="199" spans="1:66" s="28" customFormat="1" ht="12" customHeight="1">
      <c r="A199" s="287">
        <v>14301041</v>
      </c>
      <c r="B199" s="288" t="str">
        <f t="shared" si="63"/>
        <v>14301041</v>
      </c>
      <c r="C199" s="444" t="s">
        <v>2579</v>
      </c>
      <c r="D199" s="445" t="s">
        <v>2091</v>
      </c>
      <c r="E199" s="445"/>
      <c r="F199" s="444"/>
      <c r="G199" s="445"/>
      <c r="H199" s="547">
        <v>0</v>
      </c>
      <c r="I199" s="547">
        <v>0</v>
      </c>
      <c r="J199" s="547">
        <v>0</v>
      </c>
      <c r="K199" s="547">
        <v>0</v>
      </c>
      <c r="L199" s="547">
        <v>0</v>
      </c>
      <c r="M199" s="547">
        <v>0</v>
      </c>
      <c r="N199" s="547">
        <v>0</v>
      </c>
      <c r="O199" s="547">
        <v>0</v>
      </c>
      <c r="P199" s="547">
        <v>0</v>
      </c>
      <c r="Q199" s="547">
        <v>0</v>
      </c>
      <c r="R199" s="547">
        <v>0</v>
      </c>
      <c r="S199" s="547">
        <v>0</v>
      </c>
      <c r="T199" s="547">
        <v>0</v>
      </c>
      <c r="U199" s="547"/>
      <c r="V199" s="547">
        <f t="shared" si="64"/>
        <v>0</v>
      </c>
      <c r="W199" s="285"/>
      <c r="X199" s="286"/>
      <c r="Y199" s="548">
        <f t="shared" si="90"/>
        <v>0</v>
      </c>
      <c r="Z199" s="549">
        <f t="shared" si="90"/>
        <v>0</v>
      </c>
      <c r="AA199" s="549">
        <f t="shared" si="90"/>
        <v>0</v>
      </c>
      <c r="AB199" s="282">
        <f t="shared" si="65"/>
        <v>0</v>
      </c>
      <c r="AC199" s="281">
        <f t="shared" si="66"/>
        <v>0</v>
      </c>
      <c r="AD199" s="549">
        <f t="shared" si="67"/>
        <v>0</v>
      </c>
      <c r="AE199" s="553">
        <f t="shared" si="68"/>
        <v>0</v>
      </c>
      <c r="AF199" s="282">
        <f t="shared" si="69"/>
        <v>0</v>
      </c>
      <c r="AG199" s="283">
        <f t="shared" si="70"/>
        <v>0</v>
      </c>
      <c r="AH199" s="281">
        <f t="shared" si="71"/>
        <v>0</v>
      </c>
      <c r="AI199" s="551">
        <f t="shared" si="91"/>
        <v>0</v>
      </c>
      <c r="AJ199" s="549">
        <f t="shared" si="91"/>
        <v>0</v>
      </c>
      <c r="AK199" s="549">
        <f t="shared" si="91"/>
        <v>0</v>
      </c>
      <c r="AL199" s="282">
        <f t="shared" si="72"/>
        <v>0</v>
      </c>
      <c r="AM199" s="281">
        <f t="shared" si="73"/>
        <v>0</v>
      </c>
      <c r="AN199" s="549">
        <f t="shared" si="74"/>
        <v>0</v>
      </c>
      <c r="AO199" s="549">
        <f t="shared" si="75"/>
        <v>0</v>
      </c>
      <c r="AP199" s="549">
        <f t="shared" si="76"/>
        <v>0</v>
      </c>
      <c r="AQ199" s="283">
        <f t="shared" si="87"/>
        <v>0</v>
      </c>
      <c r="AR199" s="281">
        <f t="shared" si="77"/>
        <v>0</v>
      </c>
      <c r="AT199" s="446"/>
      <c r="AU199" s="284"/>
      <c r="AV199" s="447" t="str">
        <f t="shared" si="78"/>
        <v>CA</v>
      </c>
      <c r="AW199" s="447" t="str">
        <f t="shared" si="79"/>
        <v>CL</v>
      </c>
      <c r="AX199" s="447" t="str">
        <f t="shared" si="80"/>
        <v>AIC</v>
      </c>
      <c r="AY199" s="447" t="str">
        <f t="shared" si="81"/>
        <v>ERB</v>
      </c>
      <c r="AZ199" s="447" t="str">
        <f t="shared" si="82"/>
        <v>GRB</v>
      </c>
      <c r="BA199" s="447" t="str">
        <f t="shared" si="83"/>
        <v>Non-Op</v>
      </c>
      <c r="BC199" s="445" t="s">
        <v>2123</v>
      </c>
      <c r="BD199" s="552">
        <f t="shared" si="84"/>
        <v>0</v>
      </c>
      <c r="BF199" s="435"/>
      <c r="BG199" s="435"/>
      <c r="BH199" s="435"/>
      <c r="BI199" s="435"/>
      <c r="BJ199" s="435"/>
      <c r="BK199" s="435"/>
      <c r="BL199" s="435"/>
      <c r="BN199" s="617"/>
    </row>
    <row r="200" spans="1:66" s="28" customFormat="1" ht="12" customHeight="1">
      <c r="A200" s="287">
        <v>14301043</v>
      </c>
      <c r="B200" s="288" t="str">
        <f t="shared" si="63"/>
        <v>14301043</v>
      </c>
      <c r="C200" s="288" t="s">
        <v>1309</v>
      </c>
      <c r="D200" s="445" t="s">
        <v>1165</v>
      </c>
      <c r="E200" s="445"/>
      <c r="F200" s="288"/>
      <c r="G200" s="445"/>
      <c r="H200" s="547">
        <v>4880402.66</v>
      </c>
      <c r="I200" s="547">
        <v>3861288.95</v>
      </c>
      <c r="J200" s="547">
        <v>4336118.5999999996</v>
      </c>
      <c r="K200" s="547">
        <v>6066147.4400000004</v>
      </c>
      <c r="L200" s="547">
        <v>6030831.8399999999</v>
      </c>
      <c r="M200" s="547">
        <v>6163237.2300000004</v>
      </c>
      <c r="N200" s="547">
        <v>6756705.5499999998</v>
      </c>
      <c r="O200" s="547">
        <v>5600884.1399999997</v>
      </c>
      <c r="P200" s="547">
        <v>6017666.5300000003</v>
      </c>
      <c r="Q200" s="547">
        <v>7393277.9000000004</v>
      </c>
      <c r="R200" s="547">
        <v>3840949.63</v>
      </c>
      <c r="S200" s="547">
        <v>7072264.3600000003</v>
      </c>
      <c r="T200" s="547">
        <v>4753955.51</v>
      </c>
      <c r="U200" s="547"/>
      <c r="V200" s="547">
        <f t="shared" si="64"/>
        <v>5663045.9379166663</v>
      </c>
      <c r="W200" s="285"/>
      <c r="X200" s="286"/>
      <c r="Y200" s="548">
        <f t="shared" si="90"/>
        <v>0</v>
      </c>
      <c r="Z200" s="549">
        <f t="shared" si="90"/>
        <v>0</v>
      </c>
      <c r="AA200" s="549">
        <f t="shared" si="90"/>
        <v>0</v>
      </c>
      <c r="AB200" s="282">
        <f t="shared" si="65"/>
        <v>4753955.51</v>
      </c>
      <c r="AC200" s="281">
        <f t="shared" si="66"/>
        <v>0</v>
      </c>
      <c r="AD200" s="549">
        <f t="shared" si="67"/>
        <v>0</v>
      </c>
      <c r="AE200" s="553">
        <f t="shared" si="68"/>
        <v>0</v>
      </c>
      <c r="AF200" s="282">
        <f t="shared" si="69"/>
        <v>4753955.51</v>
      </c>
      <c r="AG200" s="283">
        <f t="shared" si="70"/>
        <v>4753955.51</v>
      </c>
      <c r="AH200" s="281">
        <f t="shared" si="71"/>
        <v>0</v>
      </c>
      <c r="AI200" s="316">
        <f t="shared" si="91"/>
        <v>0</v>
      </c>
      <c r="AJ200" s="282">
        <f t="shared" si="91"/>
        <v>0</v>
      </c>
      <c r="AK200" s="282">
        <f t="shared" si="91"/>
        <v>0</v>
      </c>
      <c r="AL200" s="282">
        <f t="shared" si="72"/>
        <v>5663045.9379166663</v>
      </c>
      <c r="AM200" s="281">
        <f t="shared" si="73"/>
        <v>0</v>
      </c>
      <c r="AN200" s="549">
        <f t="shared" si="74"/>
        <v>0</v>
      </c>
      <c r="AO200" s="549">
        <f t="shared" si="75"/>
        <v>0</v>
      </c>
      <c r="AP200" s="549">
        <f t="shared" si="76"/>
        <v>5663045.9379166663</v>
      </c>
      <c r="AQ200" s="283">
        <f t="shared" ref="AQ200:AQ231" si="92">SUM(AN200:AP200)</f>
        <v>5663045.9379166663</v>
      </c>
      <c r="AR200" s="281">
        <f t="shared" si="77"/>
        <v>0</v>
      </c>
      <c r="AT200" s="446" t="s">
        <v>2064</v>
      </c>
      <c r="AU200" s="284"/>
      <c r="AV200" s="447" t="str">
        <f t="shared" si="78"/>
        <v>CA</v>
      </c>
      <c r="AW200" s="447" t="str">
        <f t="shared" si="79"/>
        <v>CL</v>
      </c>
      <c r="AX200" s="447" t="str">
        <f t="shared" si="80"/>
        <v>AIC</v>
      </c>
      <c r="AY200" s="447" t="str">
        <f t="shared" si="81"/>
        <v>ERB</v>
      </c>
      <c r="AZ200" s="447" t="str">
        <f t="shared" si="82"/>
        <v>GRB</v>
      </c>
      <c r="BA200" s="447" t="str">
        <f t="shared" si="83"/>
        <v>Non-Op</v>
      </c>
      <c r="BC200" s="449" t="s">
        <v>2100</v>
      </c>
      <c r="BD200" s="552">
        <f t="shared" si="84"/>
        <v>4753955.51</v>
      </c>
      <c r="BF200" s="435"/>
      <c r="BG200" s="435"/>
      <c r="BH200" s="435"/>
      <c r="BI200" s="435"/>
      <c r="BJ200" s="435"/>
      <c r="BK200" s="435"/>
      <c r="BL200" s="435"/>
      <c r="BN200" s="617"/>
    </row>
    <row r="201" spans="1:66" s="28" customFormat="1" ht="12" customHeight="1">
      <c r="A201" s="362">
        <v>14301044</v>
      </c>
      <c r="B201" s="290" t="str">
        <f t="shared" ref="B201:B236" si="93">TEXT(A201,"##")</f>
        <v>14301044</v>
      </c>
      <c r="C201" s="450" t="s">
        <v>2125</v>
      </c>
      <c r="D201" s="451" t="s">
        <v>1165</v>
      </c>
      <c r="E201" s="451"/>
      <c r="F201" s="291">
        <v>44255</v>
      </c>
      <c r="G201" s="451"/>
      <c r="H201" s="556"/>
      <c r="I201" s="556"/>
      <c r="J201" s="556">
        <v>83081.72</v>
      </c>
      <c r="K201" s="556">
        <v>0</v>
      </c>
      <c r="L201" s="556">
        <v>0</v>
      </c>
      <c r="M201" s="556">
        <v>0</v>
      </c>
      <c r="N201" s="556">
        <v>0</v>
      </c>
      <c r="O201" s="556">
        <v>1693.07</v>
      </c>
      <c r="P201" s="556">
        <v>1693.07</v>
      </c>
      <c r="Q201" s="556">
        <v>1693.07</v>
      </c>
      <c r="R201" s="556">
        <v>1693.07</v>
      </c>
      <c r="S201" s="556">
        <v>1693.07</v>
      </c>
      <c r="T201" s="591">
        <v>0</v>
      </c>
      <c r="U201" s="556"/>
      <c r="V201" s="556">
        <f t="shared" ref="V201:V264" si="94">(H201+T201+SUM(I201:S201)*2)/24</f>
        <v>7628.9225000000033</v>
      </c>
      <c r="W201" s="292"/>
      <c r="X201" s="293"/>
      <c r="Y201" s="548">
        <f t="shared" si="90"/>
        <v>0</v>
      </c>
      <c r="Z201" s="549">
        <f t="shared" si="90"/>
        <v>0</v>
      </c>
      <c r="AA201" s="549">
        <f t="shared" si="90"/>
        <v>0</v>
      </c>
      <c r="AB201" s="282">
        <f t="shared" ref="AB201:AB264" si="95">T201-SUM(Y201:AA201)</f>
        <v>0</v>
      </c>
      <c r="AC201" s="281">
        <f t="shared" ref="AC201:AC264" si="96">T201-SUM(Y201:AA201)-AB201</f>
        <v>0</v>
      </c>
      <c r="AD201" s="549">
        <f t="shared" ref="AD201:AD264" si="97">IF($D201=AD$5,$T201,IF($D201=AD$4, $T201*$AK$1,0))</f>
        <v>0</v>
      </c>
      <c r="AE201" s="553">
        <f t="shared" ref="AE201:AE264" si="98">IF($D201=AE$5,$T201,IF($D201=AE$4, $T201*$AK$2,0))</f>
        <v>0</v>
      </c>
      <c r="AF201" s="282">
        <f t="shared" ref="AF201:AF264" si="99">IF($D201=AF$5,$T201,IF($D201=AF$4, $T201*$AL$2,0))</f>
        <v>0</v>
      </c>
      <c r="AG201" s="283">
        <f t="shared" ref="AG201:AG264" si="100">SUM(AD201:AF201)</f>
        <v>0</v>
      </c>
      <c r="AH201" s="281">
        <f t="shared" ref="AH201:AH264" si="101">AG201-AB201</f>
        <v>0</v>
      </c>
      <c r="AI201" s="316">
        <f t="shared" si="91"/>
        <v>0</v>
      </c>
      <c r="AJ201" s="282">
        <f t="shared" si="91"/>
        <v>0</v>
      </c>
      <c r="AK201" s="282">
        <f t="shared" si="91"/>
        <v>0</v>
      </c>
      <c r="AL201" s="282">
        <f t="shared" ref="AL201:AL264" si="102">V201-SUM(AI201:AK201)</f>
        <v>7628.9225000000033</v>
      </c>
      <c r="AM201" s="281">
        <f t="shared" ref="AM201:AM264" si="103">V201-SUM(AI201:AK201)-AL201</f>
        <v>0</v>
      </c>
      <c r="AN201" s="549">
        <f t="shared" ref="AN201:AN264" si="104">IF($D201=AN$5,$V201,IF($D201=AN$4, $V201*$AK$1,0))</f>
        <v>0</v>
      </c>
      <c r="AO201" s="549">
        <f t="shared" ref="AO201:AO264" si="105">IF($D201=AO$5,$V201,IF($D201=AO$4, $V201*$AK$2,0))</f>
        <v>0</v>
      </c>
      <c r="AP201" s="549">
        <f t="shared" ref="AP201:AP264" si="106">IF($D201=AP$5,$V201,IF($D201=AP$4, $V201*$AL$2,0))</f>
        <v>7628.9225000000033</v>
      </c>
      <c r="AQ201" s="283">
        <f t="shared" si="92"/>
        <v>7628.9225000000033</v>
      </c>
      <c r="AR201" s="281">
        <f t="shared" ref="AR201:AR264" si="107">AQ201-AL201</f>
        <v>0</v>
      </c>
      <c r="AT201" s="446" t="s">
        <v>2064</v>
      </c>
      <c r="AU201" s="284"/>
      <c r="AV201" s="447" t="str">
        <f t="shared" ref="AV201:AV264" si="108">IF(VALUE(Y201),AV$7,IF(ISBLANK(Y201),"",AV$7))</f>
        <v>CA</v>
      </c>
      <c r="AW201" s="447" t="str">
        <f t="shared" ref="AW201:AW264" si="109">IF(VALUE(Z201),AW$7,IF(ISBLANK(Z201),"",AW$7))</f>
        <v>CL</v>
      </c>
      <c r="AX201" s="447" t="str">
        <f t="shared" ref="AX201:AX264" si="110">IF(VALUE(AA201),AX$7,IF(ISBLANK(AA201),"",AX$7))</f>
        <v>AIC</v>
      </c>
      <c r="AY201" s="447" t="str">
        <f t="shared" ref="AY201:AY264" si="111">IF(VALUE(AD201),AY$7,IF(ISBLANK(AD201),"",AY$7))</f>
        <v>ERB</v>
      </c>
      <c r="AZ201" s="447" t="str">
        <f t="shared" ref="AZ201:AZ264" si="112">IF(VALUE(AE201),AZ$7,IF(ISBLANK(AE201),"",AZ$7))</f>
        <v>GRB</v>
      </c>
      <c r="BA201" s="447" t="str">
        <f t="shared" ref="BA201:BA264" si="113">IF(VALUE(AF201),BA$7,IF(ISBLANK(AF201),"",BA$7))</f>
        <v>Non-Op</v>
      </c>
      <c r="BC201" s="449" t="s">
        <v>2100</v>
      </c>
      <c r="BD201" s="552">
        <f t="shared" ref="BD201:BD209" si="114">+T201</f>
        <v>0</v>
      </c>
      <c r="BF201" s="435"/>
      <c r="BG201" s="435"/>
      <c r="BH201" s="435"/>
      <c r="BI201" s="435"/>
      <c r="BJ201" s="435"/>
      <c r="BK201" s="435"/>
      <c r="BL201" s="435"/>
      <c r="BN201" s="617"/>
    </row>
    <row r="202" spans="1:66" s="28" customFormat="1" ht="12" customHeight="1">
      <c r="A202" s="287">
        <v>14400311</v>
      </c>
      <c r="B202" s="288" t="str">
        <f t="shared" si="93"/>
        <v>14400311</v>
      </c>
      <c r="C202" s="444" t="s">
        <v>1310</v>
      </c>
      <c r="D202" s="445" t="s">
        <v>2091</v>
      </c>
      <c r="E202" s="445"/>
      <c r="F202" s="444"/>
      <c r="G202" s="445"/>
      <c r="H202" s="547">
        <v>-12838403.189999999</v>
      </c>
      <c r="I202" s="547">
        <v>-14704866.58</v>
      </c>
      <c r="J202" s="547">
        <v>-16611003.25</v>
      </c>
      <c r="K202" s="547">
        <v>-18633393.760000002</v>
      </c>
      <c r="L202" s="547">
        <v>-20023353.100000001</v>
      </c>
      <c r="M202" s="547">
        <v>-21401723.890000001</v>
      </c>
      <c r="N202" s="547">
        <v>-22704562.469999999</v>
      </c>
      <c r="O202" s="547">
        <v>-23874315.390000001</v>
      </c>
      <c r="P202" s="547">
        <v>-25167909.309999999</v>
      </c>
      <c r="Q202" s="547">
        <v>-26567358.379999999</v>
      </c>
      <c r="R202" s="547">
        <v>-28207601.309999999</v>
      </c>
      <c r="S202" s="547">
        <v>-30267751.350000001</v>
      </c>
      <c r="T202" s="547">
        <v>-23991945.100000001</v>
      </c>
      <c r="U202" s="547"/>
      <c r="V202" s="547">
        <f t="shared" si="94"/>
        <v>-22214917.744583335</v>
      </c>
      <c r="W202" s="285"/>
      <c r="X202" s="286"/>
      <c r="Y202" s="548">
        <f t="shared" si="90"/>
        <v>-23991945.100000001</v>
      </c>
      <c r="Z202" s="549">
        <f t="shared" si="90"/>
        <v>0</v>
      </c>
      <c r="AA202" s="549">
        <f t="shared" si="90"/>
        <v>0</v>
      </c>
      <c r="AB202" s="282">
        <f t="shared" si="95"/>
        <v>0</v>
      </c>
      <c r="AC202" s="281">
        <f t="shared" si="96"/>
        <v>0</v>
      </c>
      <c r="AD202" s="549">
        <f t="shared" si="97"/>
        <v>0</v>
      </c>
      <c r="AE202" s="553">
        <f t="shared" si="98"/>
        <v>0</v>
      </c>
      <c r="AF202" s="282">
        <f t="shared" si="99"/>
        <v>0</v>
      </c>
      <c r="AG202" s="283">
        <f t="shared" si="100"/>
        <v>0</v>
      </c>
      <c r="AH202" s="281">
        <f t="shared" si="101"/>
        <v>0</v>
      </c>
      <c r="AI202" s="551">
        <f t="shared" si="91"/>
        <v>-22214917.744583335</v>
      </c>
      <c r="AJ202" s="549">
        <f t="shared" si="91"/>
        <v>0</v>
      </c>
      <c r="AK202" s="549">
        <f t="shared" si="91"/>
        <v>0</v>
      </c>
      <c r="AL202" s="282">
        <f t="shared" si="102"/>
        <v>0</v>
      </c>
      <c r="AM202" s="281">
        <f t="shared" si="103"/>
        <v>0</v>
      </c>
      <c r="AN202" s="549">
        <f t="shared" si="104"/>
        <v>0</v>
      </c>
      <c r="AO202" s="549">
        <f t="shared" si="105"/>
        <v>0</v>
      </c>
      <c r="AP202" s="549">
        <f t="shared" si="106"/>
        <v>0</v>
      </c>
      <c r="AQ202" s="283">
        <f t="shared" si="92"/>
        <v>0</v>
      </c>
      <c r="AR202" s="281">
        <f t="shared" si="107"/>
        <v>0</v>
      </c>
      <c r="AT202" s="446"/>
      <c r="AU202" s="284"/>
      <c r="AV202" s="447" t="str">
        <f t="shared" si="108"/>
        <v>CA</v>
      </c>
      <c r="AW202" s="447" t="str">
        <f t="shared" si="109"/>
        <v>CL</v>
      </c>
      <c r="AX202" s="447" t="str">
        <f t="shared" si="110"/>
        <v>AIC</v>
      </c>
      <c r="AY202" s="447" t="str">
        <f t="shared" si="111"/>
        <v>ERB</v>
      </c>
      <c r="AZ202" s="447" t="str">
        <f t="shared" si="112"/>
        <v>GRB</v>
      </c>
      <c r="BA202" s="447" t="str">
        <f t="shared" si="113"/>
        <v>Non-Op</v>
      </c>
      <c r="BC202" s="445" t="s">
        <v>2126</v>
      </c>
      <c r="BD202" s="552">
        <f t="shared" si="114"/>
        <v>-23991945.100000001</v>
      </c>
      <c r="BF202" s="435"/>
      <c r="BG202" s="435"/>
      <c r="BH202" s="435"/>
      <c r="BI202" s="435"/>
      <c r="BJ202" s="435"/>
      <c r="BK202" s="435"/>
      <c r="BL202" s="435"/>
      <c r="BN202" s="617"/>
    </row>
    <row r="203" spans="1:66" s="28" customFormat="1" ht="12" customHeight="1">
      <c r="A203" s="287">
        <v>14400312</v>
      </c>
      <c r="B203" s="288" t="str">
        <f t="shared" si="93"/>
        <v>14400312</v>
      </c>
      <c r="C203" s="444" t="s">
        <v>1311</v>
      </c>
      <c r="D203" s="445" t="s">
        <v>2091</v>
      </c>
      <c r="E203" s="445"/>
      <c r="F203" s="444"/>
      <c r="G203" s="445"/>
      <c r="H203" s="547">
        <v>-3057421.25</v>
      </c>
      <c r="I203" s="547">
        <v>-3668076.95</v>
      </c>
      <c r="J203" s="547">
        <v>-4320821.66</v>
      </c>
      <c r="K203" s="547">
        <v>-4663615.6100000003</v>
      </c>
      <c r="L203" s="547">
        <v>-4987973.9400000004</v>
      </c>
      <c r="M203" s="547">
        <v>-5183523.2</v>
      </c>
      <c r="N203" s="547">
        <v>-5236324.1100000003</v>
      </c>
      <c r="O203" s="547">
        <v>-5236451.3600000003</v>
      </c>
      <c r="P203" s="547">
        <v>-5228153.7</v>
      </c>
      <c r="Q203" s="547">
        <v>-5380638.1299999999</v>
      </c>
      <c r="R203" s="547">
        <v>-5706754.2599999998</v>
      </c>
      <c r="S203" s="547">
        <v>-6349089.46</v>
      </c>
      <c r="T203" s="547">
        <v>-5277023.7300000004</v>
      </c>
      <c r="U203" s="547"/>
      <c r="V203" s="547">
        <f t="shared" si="94"/>
        <v>-5010720.4058333337</v>
      </c>
      <c r="W203" s="285"/>
      <c r="X203" s="286"/>
      <c r="Y203" s="548">
        <f t="shared" si="90"/>
        <v>-5277023.7300000004</v>
      </c>
      <c r="Z203" s="549">
        <f t="shared" si="90"/>
        <v>0</v>
      </c>
      <c r="AA203" s="549">
        <f t="shared" si="90"/>
        <v>0</v>
      </c>
      <c r="AB203" s="282">
        <f t="shared" si="95"/>
        <v>0</v>
      </c>
      <c r="AC203" s="281">
        <f t="shared" si="96"/>
        <v>0</v>
      </c>
      <c r="AD203" s="549">
        <f t="shared" si="97"/>
        <v>0</v>
      </c>
      <c r="AE203" s="553">
        <f t="shared" si="98"/>
        <v>0</v>
      </c>
      <c r="AF203" s="282">
        <f t="shared" si="99"/>
        <v>0</v>
      </c>
      <c r="AG203" s="283">
        <f t="shared" si="100"/>
        <v>0</v>
      </c>
      <c r="AH203" s="281">
        <f t="shared" si="101"/>
        <v>0</v>
      </c>
      <c r="AI203" s="551">
        <f t="shared" si="91"/>
        <v>-5010720.4058333337</v>
      </c>
      <c r="AJ203" s="549">
        <f t="shared" si="91"/>
        <v>0</v>
      </c>
      <c r="AK203" s="549">
        <f t="shared" si="91"/>
        <v>0</v>
      </c>
      <c r="AL203" s="282">
        <f t="shared" si="102"/>
        <v>0</v>
      </c>
      <c r="AM203" s="281">
        <f t="shared" si="103"/>
        <v>0</v>
      </c>
      <c r="AN203" s="549">
        <f t="shared" si="104"/>
        <v>0</v>
      </c>
      <c r="AO203" s="549">
        <f t="shared" si="105"/>
        <v>0</v>
      </c>
      <c r="AP203" s="549">
        <f t="shared" si="106"/>
        <v>0</v>
      </c>
      <c r="AQ203" s="283">
        <f t="shared" si="92"/>
        <v>0</v>
      </c>
      <c r="AR203" s="281">
        <f t="shared" si="107"/>
        <v>0</v>
      </c>
      <c r="AT203" s="446"/>
      <c r="AU203" s="284"/>
      <c r="AV203" s="447" t="str">
        <f t="shared" si="108"/>
        <v>CA</v>
      </c>
      <c r="AW203" s="447" t="str">
        <f t="shared" si="109"/>
        <v>CL</v>
      </c>
      <c r="AX203" s="447" t="str">
        <f t="shared" si="110"/>
        <v>AIC</v>
      </c>
      <c r="AY203" s="447" t="str">
        <f t="shared" si="111"/>
        <v>ERB</v>
      </c>
      <c r="AZ203" s="447" t="str">
        <f t="shared" si="112"/>
        <v>GRB</v>
      </c>
      <c r="BA203" s="447" t="str">
        <f t="shared" si="113"/>
        <v>Non-Op</v>
      </c>
      <c r="BC203" s="445" t="s">
        <v>2126</v>
      </c>
      <c r="BD203" s="552">
        <f t="shared" si="114"/>
        <v>-5277023.7300000004</v>
      </c>
      <c r="BF203" s="435"/>
      <c r="BG203" s="435"/>
      <c r="BH203" s="435"/>
      <c r="BI203" s="435"/>
      <c r="BJ203" s="435"/>
      <c r="BK203" s="435"/>
      <c r="BL203" s="435"/>
      <c r="BN203" s="617"/>
    </row>
    <row r="204" spans="1:66" s="28" customFormat="1" ht="12" customHeight="1">
      <c r="A204" s="287">
        <v>14400313</v>
      </c>
      <c r="B204" s="288" t="str">
        <f t="shared" si="93"/>
        <v>14400313</v>
      </c>
      <c r="C204" s="444" t="s">
        <v>1312</v>
      </c>
      <c r="D204" s="445" t="s">
        <v>2091</v>
      </c>
      <c r="E204" s="445"/>
      <c r="F204" s="444"/>
      <c r="G204" s="445"/>
      <c r="H204" s="547">
        <v>-2207915.25</v>
      </c>
      <c r="I204" s="547">
        <v>13077.38</v>
      </c>
      <c r="J204" s="547">
        <v>13077.38</v>
      </c>
      <c r="K204" s="547">
        <v>-5090827.97</v>
      </c>
      <c r="L204" s="547">
        <v>13077.38</v>
      </c>
      <c r="M204" s="547">
        <v>13078.28</v>
      </c>
      <c r="N204" s="547">
        <v>-3803228.19</v>
      </c>
      <c r="O204" s="547">
        <v>13078.28</v>
      </c>
      <c r="P204" s="547">
        <v>13078.28</v>
      </c>
      <c r="Q204" s="547">
        <v>-3981891.65</v>
      </c>
      <c r="R204" s="547">
        <v>13078.29</v>
      </c>
      <c r="S204" s="547">
        <v>13078.29</v>
      </c>
      <c r="T204" s="547">
        <v>-4261911.28</v>
      </c>
      <c r="U204" s="547"/>
      <c r="V204" s="547">
        <f t="shared" si="94"/>
        <v>-1333853.1262500004</v>
      </c>
      <c r="W204" s="285"/>
      <c r="X204" s="286"/>
      <c r="Y204" s="548">
        <f t="shared" si="90"/>
        <v>-4261911.28</v>
      </c>
      <c r="Z204" s="549">
        <f t="shared" si="90"/>
        <v>0</v>
      </c>
      <c r="AA204" s="549">
        <f t="shared" si="90"/>
        <v>0</v>
      </c>
      <c r="AB204" s="282">
        <f t="shared" si="95"/>
        <v>0</v>
      </c>
      <c r="AC204" s="281">
        <f t="shared" si="96"/>
        <v>0</v>
      </c>
      <c r="AD204" s="549">
        <f t="shared" si="97"/>
        <v>0</v>
      </c>
      <c r="AE204" s="553">
        <f t="shared" si="98"/>
        <v>0</v>
      </c>
      <c r="AF204" s="282">
        <f t="shared" si="99"/>
        <v>0</v>
      </c>
      <c r="AG204" s="283">
        <f t="shared" si="100"/>
        <v>0</v>
      </c>
      <c r="AH204" s="281">
        <f t="shared" si="101"/>
        <v>0</v>
      </c>
      <c r="AI204" s="551">
        <f t="shared" si="91"/>
        <v>-1333853.1262500004</v>
      </c>
      <c r="AJ204" s="549">
        <f t="shared" si="91"/>
        <v>0</v>
      </c>
      <c r="AK204" s="549">
        <f t="shared" si="91"/>
        <v>0</v>
      </c>
      <c r="AL204" s="282">
        <f t="shared" si="102"/>
        <v>0</v>
      </c>
      <c r="AM204" s="281">
        <f t="shared" si="103"/>
        <v>0</v>
      </c>
      <c r="AN204" s="549">
        <f t="shared" si="104"/>
        <v>0</v>
      </c>
      <c r="AO204" s="549">
        <f t="shared" si="105"/>
        <v>0</v>
      </c>
      <c r="AP204" s="549">
        <f t="shared" si="106"/>
        <v>0</v>
      </c>
      <c r="AQ204" s="283">
        <f t="shared" si="92"/>
        <v>0</v>
      </c>
      <c r="AR204" s="281">
        <f t="shared" si="107"/>
        <v>0</v>
      </c>
      <c r="AT204" s="446"/>
      <c r="AU204" s="284"/>
      <c r="AV204" s="447" t="str">
        <f t="shared" si="108"/>
        <v>CA</v>
      </c>
      <c r="AW204" s="447" t="str">
        <f t="shared" si="109"/>
        <v>CL</v>
      </c>
      <c r="AX204" s="447" t="str">
        <f t="shared" si="110"/>
        <v>AIC</v>
      </c>
      <c r="AY204" s="447" t="str">
        <f t="shared" si="111"/>
        <v>ERB</v>
      </c>
      <c r="AZ204" s="447" t="str">
        <f t="shared" si="112"/>
        <v>GRB</v>
      </c>
      <c r="BA204" s="447" t="str">
        <f t="shared" si="113"/>
        <v>Non-Op</v>
      </c>
      <c r="BC204" s="445" t="s">
        <v>2126</v>
      </c>
      <c r="BD204" s="552">
        <f t="shared" si="114"/>
        <v>-4261911.28</v>
      </c>
      <c r="BF204" s="435"/>
      <c r="BG204" s="435"/>
      <c r="BH204" s="435"/>
      <c r="BI204" s="435"/>
      <c r="BJ204" s="435"/>
      <c r="BK204" s="435"/>
      <c r="BL204" s="435"/>
      <c r="BN204" s="617"/>
    </row>
    <row r="205" spans="1:66" s="28" customFormat="1" ht="12" customHeight="1">
      <c r="A205" s="287">
        <v>14400323</v>
      </c>
      <c r="B205" s="288" t="str">
        <f t="shared" si="93"/>
        <v>14400323</v>
      </c>
      <c r="C205" s="444" t="s">
        <v>2580</v>
      </c>
      <c r="D205" s="445" t="s">
        <v>2091</v>
      </c>
      <c r="E205" s="445"/>
      <c r="F205" s="444"/>
      <c r="G205" s="445"/>
      <c r="H205" s="547">
        <v>0</v>
      </c>
      <c r="I205" s="547">
        <v>0</v>
      </c>
      <c r="J205" s="547">
        <v>0</v>
      </c>
      <c r="K205" s="547">
        <v>0</v>
      </c>
      <c r="L205" s="547">
        <v>0</v>
      </c>
      <c r="M205" s="547">
        <v>0</v>
      </c>
      <c r="N205" s="547">
        <v>0</v>
      </c>
      <c r="O205" s="547">
        <v>0</v>
      </c>
      <c r="P205" s="547">
        <v>0</v>
      </c>
      <c r="Q205" s="547">
        <v>0</v>
      </c>
      <c r="R205" s="547">
        <v>0</v>
      </c>
      <c r="S205" s="547">
        <v>0</v>
      </c>
      <c r="T205" s="547">
        <v>0</v>
      </c>
      <c r="U205" s="547"/>
      <c r="V205" s="547">
        <f t="shared" si="94"/>
        <v>0</v>
      </c>
      <c r="W205" s="285"/>
      <c r="X205" s="286"/>
      <c r="Y205" s="548">
        <f t="shared" si="90"/>
        <v>0</v>
      </c>
      <c r="Z205" s="549">
        <f t="shared" si="90"/>
        <v>0</v>
      </c>
      <c r="AA205" s="549">
        <f t="shared" si="90"/>
        <v>0</v>
      </c>
      <c r="AB205" s="282">
        <f t="shared" si="95"/>
        <v>0</v>
      </c>
      <c r="AC205" s="281">
        <f t="shared" si="96"/>
        <v>0</v>
      </c>
      <c r="AD205" s="549">
        <f t="shared" si="97"/>
        <v>0</v>
      </c>
      <c r="AE205" s="553">
        <f t="shared" si="98"/>
        <v>0</v>
      </c>
      <c r="AF205" s="282">
        <f t="shared" si="99"/>
        <v>0</v>
      </c>
      <c r="AG205" s="283">
        <f t="shared" si="100"/>
        <v>0</v>
      </c>
      <c r="AH205" s="281">
        <f t="shared" si="101"/>
        <v>0</v>
      </c>
      <c r="AI205" s="551">
        <f t="shared" si="91"/>
        <v>0</v>
      </c>
      <c r="AJ205" s="549">
        <f t="shared" si="91"/>
        <v>0</v>
      </c>
      <c r="AK205" s="549">
        <f t="shared" si="91"/>
        <v>0</v>
      </c>
      <c r="AL205" s="282">
        <f t="shared" si="102"/>
        <v>0</v>
      </c>
      <c r="AM205" s="281">
        <f t="shared" si="103"/>
        <v>0</v>
      </c>
      <c r="AN205" s="549">
        <f t="shared" si="104"/>
        <v>0</v>
      </c>
      <c r="AO205" s="549">
        <f t="shared" si="105"/>
        <v>0</v>
      </c>
      <c r="AP205" s="549">
        <f t="shared" si="106"/>
        <v>0</v>
      </c>
      <c r="AQ205" s="283">
        <f t="shared" si="92"/>
        <v>0</v>
      </c>
      <c r="AR205" s="281">
        <f t="shared" si="107"/>
        <v>0</v>
      </c>
      <c r="AT205" s="446"/>
      <c r="AU205" s="284"/>
      <c r="AV205" s="447" t="str">
        <f t="shared" si="108"/>
        <v>CA</v>
      </c>
      <c r="AW205" s="447" t="str">
        <f t="shared" si="109"/>
        <v>CL</v>
      </c>
      <c r="AX205" s="447" t="str">
        <f t="shared" si="110"/>
        <v>AIC</v>
      </c>
      <c r="AY205" s="447" t="str">
        <f t="shared" si="111"/>
        <v>ERB</v>
      </c>
      <c r="AZ205" s="447" t="str">
        <f t="shared" si="112"/>
        <v>GRB</v>
      </c>
      <c r="BA205" s="447" t="str">
        <f t="shared" si="113"/>
        <v>Non-Op</v>
      </c>
      <c r="BC205" s="445" t="s">
        <v>2126</v>
      </c>
      <c r="BD205" s="552">
        <f t="shared" si="114"/>
        <v>0</v>
      </c>
      <c r="BF205" s="435"/>
      <c r="BG205" s="435"/>
      <c r="BH205" s="435"/>
      <c r="BI205" s="435"/>
      <c r="BJ205" s="435"/>
      <c r="BK205" s="435"/>
      <c r="BL205" s="435"/>
      <c r="BN205" s="617"/>
    </row>
    <row r="206" spans="1:66" s="28" customFormat="1" ht="12" customHeight="1">
      <c r="A206" s="321">
        <v>14400333</v>
      </c>
      <c r="B206" s="318" t="str">
        <f t="shared" si="93"/>
        <v>14400333</v>
      </c>
      <c r="C206" s="444" t="s">
        <v>2581</v>
      </c>
      <c r="D206" s="445" t="s">
        <v>2091</v>
      </c>
      <c r="E206" s="445"/>
      <c r="F206" s="320">
        <v>42720</v>
      </c>
      <c r="G206" s="445"/>
      <c r="H206" s="547">
        <v>0</v>
      </c>
      <c r="I206" s="547">
        <v>0</v>
      </c>
      <c r="J206" s="547">
        <v>0</v>
      </c>
      <c r="K206" s="547">
        <v>0</v>
      </c>
      <c r="L206" s="547">
        <v>0</v>
      </c>
      <c r="M206" s="547">
        <v>0</v>
      </c>
      <c r="N206" s="547">
        <v>0</v>
      </c>
      <c r="O206" s="547">
        <v>0</v>
      </c>
      <c r="P206" s="547">
        <v>0</v>
      </c>
      <c r="Q206" s="547">
        <v>0</v>
      </c>
      <c r="R206" s="547">
        <v>0</v>
      </c>
      <c r="S206" s="547">
        <v>0</v>
      </c>
      <c r="T206" s="547">
        <v>0</v>
      </c>
      <c r="U206" s="547"/>
      <c r="V206" s="547">
        <f t="shared" si="94"/>
        <v>0</v>
      </c>
      <c r="W206" s="285"/>
      <c r="X206" s="286"/>
      <c r="Y206" s="548">
        <f t="shared" si="90"/>
        <v>0</v>
      </c>
      <c r="Z206" s="549">
        <f t="shared" si="90"/>
        <v>0</v>
      </c>
      <c r="AA206" s="549">
        <f t="shared" si="90"/>
        <v>0</v>
      </c>
      <c r="AB206" s="282">
        <f t="shared" si="95"/>
        <v>0</v>
      </c>
      <c r="AC206" s="281">
        <f t="shared" si="96"/>
        <v>0</v>
      </c>
      <c r="AD206" s="549">
        <f t="shared" si="97"/>
        <v>0</v>
      </c>
      <c r="AE206" s="553">
        <f t="shared" si="98"/>
        <v>0</v>
      </c>
      <c r="AF206" s="282">
        <f t="shared" si="99"/>
        <v>0</v>
      </c>
      <c r="AG206" s="283">
        <f t="shared" si="100"/>
        <v>0</v>
      </c>
      <c r="AH206" s="281">
        <f t="shared" si="101"/>
        <v>0</v>
      </c>
      <c r="AI206" s="551">
        <f t="shared" si="91"/>
        <v>0</v>
      </c>
      <c r="AJ206" s="549">
        <f t="shared" si="91"/>
        <v>0</v>
      </c>
      <c r="AK206" s="549">
        <f t="shared" si="91"/>
        <v>0</v>
      </c>
      <c r="AL206" s="282">
        <f t="shared" si="102"/>
        <v>0</v>
      </c>
      <c r="AM206" s="281">
        <f t="shared" si="103"/>
        <v>0</v>
      </c>
      <c r="AN206" s="549">
        <f t="shared" si="104"/>
        <v>0</v>
      </c>
      <c r="AO206" s="549">
        <f t="shared" si="105"/>
        <v>0</v>
      </c>
      <c r="AP206" s="549">
        <f t="shared" si="106"/>
        <v>0</v>
      </c>
      <c r="AQ206" s="283">
        <f t="shared" si="92"/>
        <v>0</v>
      </c>
      <c r="AR206" s="281">
        <f t="shared" si="107"/>
        <v>0</v>
      </c>
      <c r="AT206" s="446"/>
      <c r="AU206" s="284"/>
      <c r="AV206" s="447" t="str">
        <f t="shared" si="108"/>
        <v>CA</v>
      </c>
      <c r="AW206" s="447" t="str">
        <f t="shared" si="109"/>
        <v>CL</v>
      </c>
      <c r="AX206" s="447" t="str">
        <f t="shared" si="110"/>
        <v>AIC</v>
      </c>
      <c r="AY206" s="447" t="str">
        <f t="shared" si="111"/>
        <v>ERB</v>
      </c>
      <c r="AZ206" s="447" t="str">
        <f t="shared" si="112"/>
        <v>GRB</v>
      </c>
      <c r="BA206" s="447" t="str">
        <f t="shared" si="113"/>
        <v>Non-Op</v>
      </c>
      <c r="BC206" s="445" t="s">
        <v>2126</v>
      </c>
      <c r="BD206" s="552">
        <f t="shared" si="114"/>
        <v>0</v>
      </c>
      <c r="BF206" s="448"/>
      <c r="BG206" s="448"/>
      <c r="BH206" s="448"/>
      <c r="BI206" s="448"/>
      <c r="BJ206" s="448"/>
      <c r="BK206" s="448"/>
      <c r="BL206" s="448"/>
      <c r="BN206" s="621"/>
    </row>
    <row r="207" spans="1:66" s="28" customFormat="1" ht="12" customHeight="1">
      <c r="A207" s="287">
        <v>14400343</v>
      </c>
      <c r="B207" s="288" t="str">
        <f t="shared" si="93"/>
        <v>14400343</v>
      </c>
      <c r="C207" s="444" t="s">
        <v>1313</v>
      </c>
      <c r="D207" s="445" t="s">
        <v>2091</v>
      </c>
      <c r="E207" s="445"/>
      <c r="F207" s="444"/>
      <c r="G207" s="445"/>
      <c r="H207" s="547">
        <v>-1496416.06</v>
      </c>
      <c r="I207" s="547">
        <v>-1485863.59</v>
      </c>
      <c r="J207" s="547">
        <v>-1499534.01</v>
      </c>
      <c r="K207" s="547">
        <v>-1508997.13</v>
      </c>
      <c r="L207" s="547">
        <v>-1233965.1100000001</v>
      </c>
      <c r="M207" s="547">
        <v>-1225446.57</v>
      </c>
      <c r="N207" s="547">
        <v>-1230192.92</v>
      </c>
      <c r="O207" s="547">
        <v>-1271726.55</v>
      </c>
      <c r="P207" s="547">
        <v>-1304987.5</v>
      </c>
      <c r="Q207" s="547">
        <v>-1294835.57</v>
      </c>
      <c r="R207" s="547">
        <v>-938498.18</v>
      </c>
      <c r="S207" s="547">
        <v>-902998.33</v>
      </c>
      <c r="T207" s="547">
        <v>-902021.11</v>
      </c>
      <c r="U207" s="547"/>
      <c r="V207" s="547">
        <f t="shared" si="94"/>
        <v>-1258022.0037500001</v>
      </c>
      <c r="W207" s="285"/>
      <c r="X207" s="286"/>
      <c r="Y207" s="548">
        <f t="shared" si="90"/>
        <v>-902021.11</v>
      </c>
      <c r="Z207" s="549">
        <f t="shared" si="90"/>
        <v>0</v>
      </c>
      <c r="AA207" s="549">
        <f t="shared" si="90"/>
        <v>0</v>
      </c>
      <c r="AB207" s="282">
        <f t="shared" si="95"/>
        <v>0</v>
      </c>
      <c r="AC207" s="281">
        <f t="shared" si="96"/>
        <v>0</v>
      </c>
      <c r="AD207" s="549">
        <f t="shared" si="97"/>
        <v>0</v>
      </c>
      <c r="AE207" s="553">
        <f t="shared" si="98"/>
        <v>0</v>
      </c>
      <c r="AF207" s="282">
        <f t="shared" si="99"/>
        <v>0</v>
      </c>
      <c r="AG207" s="283">
        <f t="shared" si="100"/>
        <v>0</v>
      </c>
      <c r="AH207" s="281">
        <f t="shared" si="101"/>
        <v>0</v>
      </c>
      <c r="AI207" s="551">
        <f t="shared" si="91"/>
        <v>-1258022.0037500001</v>
      </c>
      <c r="AJ207" s="549">
        <f t="shared" si="91"/>
        <v>0</v>
      </c>
      <c r="AK207" s="549">
        <f t="shared" si="91"/>
        <v>0</v>
      </c>
      <c r="AL207" s="282">
        <f t="shared" si="102"/>
        <v>0</v>
      </c>
      <c r="AM207" s="281">
        <f t="shared" si="103"/>
        <v>0</v>
      </c>
      <c r="AN207" s="549">
        <f t="shared" si="104"/>
        <v>0</v>
      </c>
      <c r="AO207" s="549">
        <f t="shared" si="105"/>
        <v>0</v>
      </c>
      <c r="AP207" s="549">
        <f t="shared" si="106"/>
        <v>0</v>
      </c>
      <c r="AQ207" s="283">
        <f t="shared" si="92"/>
        <v>0</v>
      </c>
      <c r="AR207" s="281">
        <f t="shared" si="107"/>
        <v>0</v>
      </c>
      <c r="AT207" s="446"/>
      <c r="AU207" s="284"/>
      <c r="AV207" s="447" t="str">
        <f t="shared" si="108"/>
        <v>CA</v>
      </c>
      <c r="AW207" s="447" t="str">
        <f t="shared" si="109"/>
        <v>CL</v>
      </c>
      <c r="AX207" s="447" t="str">
        <f t="shared" si="110"/>
        <v>AIC</v>
      </c>
      <c r="AY207" s="447" t="str">
        <f t="shared" si="111"/>
        <v>ERB</v>
      </c>
      <c r="AZ207" s="447" t="str">
        <f t="shared" si="112"/>
        <v>GRB</v>
      </c>
      <c r="BA207" s="447" t="str">
        <f t="shared" si="113"/>
        <v>Non-Op</v>
      </c>
      <c r="BC207" s="445" t="s">
        <v>2126</v>
      </c>
      <c r="BD207" s="552">
        <f t="shared" si="114"/>
        <v>-902021.11</v>
      </c>
      <c r="BF207" s="435"/>
      <c r="BG207" s="435"/>
      <c r="BH207" s="435"/>
      <c r="BI207" s="435"/>
      <c r="BJ207" s="435"/>
      <c r="BK207" s="435"/>
      <c r="BL207" s="435"/>
      <c r="BN207" s="621"/>
    </row>
    <row r="208" spans="1:66" s="28" customFormat="1" ht="12" customHeight="1">
      <c r="A208" s="287">
        <v>14400353</v>
      </c>
      <c r="B208" s="288" t="str">
        <f t="shared" si="93"/>
        <v>14400353</v>
      </c>
      <c r="C208" s="444" t="s">
        <v>1314</v>
      </c>
      <c r="D208" s="445" t="s">
        <v>2091</v>
      </c>
      <c r="E208" s="445"/>
      <c r="F208" s="444"/>
      <c r="G208" s="445"/>
      <c r="H208" s="547">
        <v>-480719.72</v>
      </c>
      <c r="I208" s="547">
        <v>-522051.36</v>
      </c>
      <c r="J208" s="547">
        <v>-516276.98</v>
      </c>
      <c r="K208" s="547">
        <v>-494706.03</v>
      </c>
      <c r="L208" s="547">
        <v>-397578.16</v>
      </c>
      <c r="M208" s="547">
        <v>-445153.74</v>
      </c>
      <c r="N208" s="547">
        <v>-467104.95</v>
      </c>
      <c r="O208" s="547">
        <v>-439529.7</v>
      </c>
      <c r="P208" s="547">
        <v>-451593.98</v>
      </c>
      <c r="Q208" s="547">
        <v>-551146.6</v>
      </c>
      <c r="R208" s="547">
        <v>-595107.55000000005</v>
      </c>
      <c r="S208" s="547">
        <v>-530037.98</v>
      </c>
      <c r="T208" s="547">
        <v>-524843.91</v>
      </c>
      <c r="U208" s="547"/>
      <c r="V208" s="547">
        <f t="shared" si="94"/>
        <v>-492755.73708333331</v>
      </c>
      <c r="W208" s="285"/>
      <c r="X208" s="286"/>
      <c r="Y208" s="548">
        <f t="shared" si="90"/>
        <v>-524843.91</v>
      </c>
      <c r="Z208" s="549">
        <f t="shared" si="90"/>
        <v>0</v>
      </c>
      <c r="AA208" s="549">
        <f t="shared" si="90"/>
        <v>0</v>
      </c>
      <c r="AB208" s="282">
        <f t="shared" si="95"/>
        <v>0</v>
      </c>
      <c r="AC208" s="281">
        <f t="shared" si="96"/>
        <v>0</v>
      </c>
      <c r="AD208" s="549">
        <f t="shared" si="97"/>
        <v>0</v>
      </c>
      <c r="AE208" s="553">
        <f t="shared" si="98"/>
        <v>0</v>
      </c>
      <c r="AF208" s="282">
        <f t="shared" si="99"/>
        <v>0</v>
      </c>
      <c r="AG208" s="283">
        <f t="shared" si="100"/>
        <v>0</v>
      </c>
      <c r="AH208" s="281">
        <f t="shared" si="101"/>
        <v>0</v>
      </c>
      <c r="AI208" s="551">
        <f t="shared" si="91"/>
        <v>-492755.73708333331</v>
      </c>
      <c r="AJ208" s="549">
        <f t="shared" si="91"/>
        <v>0</v>
      </c>
      <c r="AK208" s="549">
        <f t="shared" si="91"/>
        <v>0</v>
      </c>
      <c r="AL208" s="282">
        <f t="shared" si="102"/>
        <v>0</v>
      </c>
      <c r="AM208" s="281">
        <f t="shared" si="103"/>
        <v>0</v>
      </c>
      <c r="AN208" s="549">
        <f t="shared" si="104"/>
        <v>0</v>
      </c>
      <c r="AO208" s="549">
        <f t="shared" si="105"/>
        <v>0</v>
      </c>
      <c r="AP208" s="549">
        <f t="shared" si="106"/>
        <v>0</v>
      </c>
      <c r="AQ208" s="283">
        <f t="shared" si="92"/>
        <v>0</v>
      </c>
      <c r="AR208" s="281">
        <f t="shared" si="107"/>
        <v>0</v>
      </c>
      <c r="AT208" s="446"/>
      <c r="AU208" s="284"/>
      <c r="AV208" s="447" t="str">
        <f t="shared" si="108"/>
        <v>CA</v>
      </c>
      <c r="AW208" s="447" t="str">
        <f t="shared" si="109"/>
        <v>CL</v>
      </c>
      <c r="AX208" s="447" t="str">
        <f t="shared" si="110"/>
        <v>AIC</v>
      </c>
      <c r="AY208" s="447" t="str">
        <f t="shared" si="111"/>
        <v>ERB</v>
      </c>
      <c r="AZ208" s="447" t="str">
        <f t="shared" si="112"/>
        <v>GRB</v>
      </c>
      <c r="BA208" s="447" t="str">
        <f t="shared" si="113"/>
        <v>Non-Op</v>
      </c>
      <c r="BC208" s="445" t="s">
        <v>2126</v>
      </c>
      <c r="BD208" s="552">
        <f t="shared" si="114"/>
        <v>-524843.91</v>
      </c>
      <c r="BF208" s="435"/>
      <c r="BG208" s="435"/>
      <c r="BH208" s="435"/>
      <c r="BI208" s="435"/>
      <c r="BJ208" s="435"/>
      <c r="BK208" s="435"/>
      <c r="BL208" s="435"/>
      <c r="BN208" s="617"/>
    </row>
    <row r="209" spans="1:66" s="28" customFormat="1" ht="13.9" customHeight="1">
      <c r="A209" s="287">
        <v>14600000</v>
      </c>
      <c r="B209" s="288" t="str">
        <f t="shared" si="93"/>
        <v>14600000</v>
      </c>
      <c r="C209" s="444" t="s">
        <v>2582</v>
      </c>
      <c r="D209" s="445" t="s">
        <v>1165</v>
      </c>
      <c r="E209" s="445"/>
      <c r="F209" s="444"/>
      <c r="G209" s="445"/>
      <c r="H209" s="547">
        <v>0</v>
      </c>
      <c r="I209" s="547">
        <v>0</v>
      </c>
      <c r="J209" s="547">
        <v>0</v>
      </c>
      <c r="K209" s="547">
        <v>0</v>
      </c>
      <c r="L209" s="547">
        <v>0</v>
      </c>
      <c r="M209" s="547">
        <v>0</v>
      </c>
      <c r="N209" s="547">
        <v>0</v>
      </c>
      <c r="O209" s="547">
        <v>0</v>
      </c>
      <c r="P209" s="547">
        <v>0</v>
      </c>
      <c r="Q209" s="547">
        <v>0</v>
      </c>
      <c r="R209" s="547">
        <v>0</v>
      </c>
      <c r="S209" s="547">
        <v>0</v>
      </c>
      <c r="T209" s="547">
        <v>0</v>
      </c>
      <c r="U209" s="547"/>
      <c r="V209" s="547">
        <f t="shared" si="94"/>
        <v>0</v>
      </c>
      <c r="W209" s="285"/>
      <c r="X209" s="286"/>
      <c r="Y209" s="548">
        <f t="shared" ref="Y209:AA228" si="115">IF($D209=Y$5,$T209,0)</f>
        <v>0</v>
      </c>
      <c r="Z209" s="549">
        <f t="shared" si="115"/>
        <v>0</v>
      </c>
      <c r="AA209" s="549">
        <f t="shared" si="115"/>
        <v>0</v>
      </c>
      <c r="AB209" s="282">
        <f t="shared" si="95"/>
        <v>0</v>
      </c>
      <c r="AC209" s="281">
        <f t="shared" si="96"/>
        <v>0</v>
      </c>
      <c r="AD209" s="549">
        <f t="shared" si="97"/>
        <v>0</v>
      </c>
      <c r="AE209" s="553">
        <f t="shared" si="98"/>
        <v>0</v>
      </c>
      <c r="AF209" s="282">
        <f t="shared" si="99"/>
        <v>0</v>
      </c>
      <c r="AG209" s="283">
        <f t="shared" si="100"/>
        <v>0</v>
      </c>
      <c r="AH209" s="281">
        <f t="shared" si="101"/>
        <v>0</v>
      </c>
      <c r="AI209" s="551">
        <f t="shared" ref="AI209:AK228" si="116">IF($D209=AI$5,$V209,0)</f>
        <v>0</v>
      </c>
      <c r="AJ209" s="549">
        <f t="shared" si="116"/>
        <v>0</v>
      </c>
      <c r="AK209" s="549">
        <f t="shared" si="116"/>
        <v>0</v>
      </c>
      <c r="AL209" s="282">
        <f t="shared" si="102"/>
        <v>0</v>
      </c>
      <c r="AM209" s="281">
        <f t="shared" si="103"/>
        <v>0</v>
      </c>
      <c r="AN209" s="549">
        <f t="shared" si="104"/>
        <v>0</v>
      </c>
      <c r="AO209" s="549">
        <f t="shared" si="105"/>
        <v>0</v>
      </c>
      <c r="AP209" s="549">
        <f t="shared" si="106"/>
        <v>0</v>
      </c>
      <c r="AQ209" s="283">
        <f t="shared" si="92"/>
        <v>0</v>
      </c>
      <c r="AR209" s="281">
        <f t="shared" si="107"/>
        <v>0</v>
      </c>
      <c r="AT209" s="446" t="s">
        <v>2068</v>
      </c>
      <c r="AU209" s="284"/>
      <c r="AV209" s="447" t="str">
        <f t="shared" si="108"/>
        <v>CA</v>
      </c>
      <c r="AW209" s="447" t="str">
        <f t="shared" si="109"/>
        <v>CL</v>
      </c>
      <c r="AX209" s="447" t="str">
        <f t="shared" si="110"/>
        <v>AIC</v>
      </c>
      <c r="AY209" s="447" t="str">
        <f t="shared" si="111"/>
        <v>ERB</v>
      </c>
      <c r="AZ209" s="447" t="str">
        <f t="shared" si="112"/>
        <v>GRB</v>
      </c>
      <c r="BA209" s="447" t="str">
        <f t="shared" si="113"/>
        <v>Non-Op</v>
      </c>
      <c r="BC209" s="449" t="s">
        <v>2100</v>
      </c>
      <c r="BD209" s="552">
        <f t="shared" si="114"/>
        <v>0</v>
      </c>
      <c r="BF209" s="435"/>
      <c r="BG209" s="435"/>
      <c r="BH209" s="435"/>
      <c r="BI209" s="435"/>
      <c r="BJ209" s="435"/>
      <c r="BK209" s="435"/>
      <c r="BL209" s="435"/>
      <c r="BN209" s="623"/>
    </row>
    <row r="210" spans="1:66" s="28" customFormat="1" ht="13.9" customHeight="1">
      <c r="A210" s="324" t="s">
        <v>2583</v>
      </c>
      <c r="B210" s="290" t="str">
        <f t="shared" si="93"/>
        <v>14601002</v>
      </c>
      <c r="C210" s="450" t="s">
        <v>2584</v>
      </c>
      <c r="D210" s="451" t="s">
        <v>1165</v>
      </c>
      <c r="E210" s="451"/>
      <c r="F210" s="291">
        <v>44530</v>
      </c>
      <c r="G210" s="451"/>
      <c r="H210" s="556"/>
      <c r="I210" s="556"/>
      <c r="J210" s="556"/>
      <c r="K210" s="556"/>
      <c r="L210" s="556"/>
      <c r="M210" s="556"/>
      <c r="N210" s="556"/>
      <c r="O210" s="556"/>
      <c r="P210" s="556"/>
      <c r="Q210" s="556"/>
      <c r="R210" s="556"/>
      <c r="S210" s="556">
        <v>226001.07</v>
      </c>
      <c r="T210" s="591">
        <v>0</v>
      </c>
      <c r="U210" s="556"/>
      <c r="V210" s="556">
        <f t="shared" si="94"/>
        <v>18833.422500000001</v>
      </c>
      <c r="W210" s="292"/>
      <c r="X210" s="293"/>
      <c r="Y210" s="548">
        <f t="shared" si="115"/>
        <v>0</v>
      </c>
      <c r="Z210" s="549">
        <f t="shared" si="115"/>
        <v>0</v>
      </c>
      <c r="AA210" s="549">
        <f t="shared" si="115"/>
        <v>0</v>
      </c>
      <c r="AB210" s="282">
        <f t="shared" si="95"/>
        <v>0</v>
      </c>
      <c r="AC210" s="281">
        <f t="shared" si="96"/>
        <v>0</v>
      </c>
      <c r="AD210" s="549">
        <f t="shared" si="97"/>
        <v>0</v>
      </c>
      <c r="AE210" s="553">
        <f t="shared" si="98"/>
        <v>0</v>
      </c>
      <c r="AF210" s="282">
        <f t="shared" si="99"/>
        <v>0</v>
      </c>
      <c r="AG210" s="283">
        <f t="shared" si="100"/>
        <v>0</v>
      </c>
      <c r="AH210" s="281">
        <f t="shared" si="101"/>
        <v>0</v>
      </c>
      <c r="AI210" s="551">
        <f t="shared" si="116"/>
        <v>0</v>
      </c>
      <c r="AJ210" s="549">
        <f t="shared" si="116"/>
        <v>0</v>
      </c>
      <c r="AK210" s="549">
        <f t="shared" si="116"/>
        <v>0</v>
      </c>
      <c r="AL210" s="282">
        <f t="shared" si="102"/>
        <v>18833.422500000001</v>
      </c>
      <c r="AM210" s="281">
        <f t="shared" si="103"/>
        <v>0</v>
      </c>
      <c r="AN210" s="549">
        <f t="shared" si="104"/>
        <v>0</v>
      </c>
      <c r="AO210" s="549">
        <f t="shared" si="105"/>
        <v>0</v>
      </c>
      <c r="AP210" s="549">
        <f t="shared" si="106"/>
        <v>18833.422500000001</v>
      </c>
      <c r="AQ210" s="283">
        <f t="shared" si="92"/>
        <v>18833.422500000001</v>
      </c>
      <c r="AR210" s="281">
        <f t="shared" si="107"/>
        <v>0</v>
      </c>
      <c r="AT210" s="446" t="s">
        <v>2068</v>
      </c>
      <c r="AU210" s="284"/>
      <c r="AV210" s="447" t="str">
        <f t="shared" si="108"/>
        <v>CA</v>
      </c>
      <c r="AW210" s="447" t="str">
        <f t="shared" si="109"/>
        <v>CL</v>
      </c>
      <c r="AX210" s="447" t="str">
        <f t="shared" si="110"/>
        <v>AIC</v>
      </c>
      <c r="AY210" s="447" t="str">
        <f t="shared" si="111"/>
        <v>ERB</v>
      </c>
      <c r="AZ210" s="447" t="str">
        <f t="shared" si="112"/>
        <v>GRB</v>
      </c>
      <c r="BA210" s="447" t="str">
        <f t="shared" si="113"/>
        <v>Non-Op</v>
      </c>
      <c r="BC210" s="449"/>
      <c r="BD210" s="552"/>
      <c r="BF210" s="435"/>
      <c r="BG210" s="435"/>
      <c r="BH210" s="435"/>
      <c r="BI210" s="435"/>
      <c r="BJ210" s="435"/>
      <c r="BK210" s="435"/>
      <c r="BL210" s="435"/>
      <c r="BN210" s="623"/>
    </row>
    <row r="211" spans="1:66" s="28" customFormat="1" ht="12" customHeight="1">
      <c r="A211" s="321">
        <v>14601004</v>
      </c>
      <c r="B211" s="288" t="str">
        <f t="shared" si="93"/>
        <v>14601004</v>
      </c>
      <c r="C211" s="624" t="s">
        <v>1315</v>
      </c>
      <c r="D211" s="445" t="s">
        <v>1165</v>
      </c>
      <c r="E211" s="445"/>
      <c r="F211" s="317">
        <v>43221</v>
      </c>
      <c r="G211" s="445"/>
      <c r="H211" s="547">
        <v>17693.93</v>
      </c>
      <c r="I211" s="547">
        <v>19877.88</v>
      </c>
      <c r="J211" s="547">
        <v>18583.22</v>
      </c>
      <c r="K211" s="547">
        <v>22948.93</v>
      </c>
      <c r="L211" s="547">
        <v>23134.05</v>
      </c>
      <c r="M211" s="547">
        <v>21661.42</v>
      </c>
      <c r="N211" s="547">
        <v>23681.78</v>
      </c>
      <c r="O211" s="547">
        <v>22679.43</v>
      </c>
      <c r="P211" s="547">
        <v>25118.35</v>
      </c>
      <c r="Q211" s="547">
        <v>24330.17</v>
      </c>
      <c r="R211" s="547">
        <v>21594.19</v>
      </c>
      <c r="S211" s="547">
        <v>20733.099999999999</v>
      </c>
      <c r="T211" s="547">
        <v>24801.64</v>
      </c>
      <c r="U211" s="547"/>
      <c r="V211" s="547">
        <f t="shared" si="94"/>
        <v>22132.525416666667</v>
      </c>
      <c r="W211" s="285"/>
      <c r="X211" s="286"/>
      <c r="Y211" s="548">
        <f t="shared" si="115"/>
        <v>0</v>
      </c>
      <c r="Z211" s="549">
        <f t="shared" si="115"/>
        <v>0</v>
      </c>
      <c r="AA211" s="549">
        <f t="shared" si="115"/>
        <v>0</v>
      </c>
      <c r="AB211" s="282">
        <f t="shared" si="95"/>
        <v>24801.64</v>
      </c>
      <c r="AC211" s="281">
        <f t="shared" si="96"/>
        <v>0</v>
      </c>
      <c r="AD211" s="549">
        <f t="shared" si="97"/>
        <v>0</v>
      </c>
      <c r="AE211" s="553">
        <f t="shared" si="98"/>
        <v>0</v>
      </c>
      <c r="AF211" s="282">
        <f t="shared" si="99"/>
        <v>24801.64</v>
      </c>
      <c r="AG211" s="283">
        <f t="shared" si="100"/>
        <v>24801.64</v>
      </c>
      <c r="AH211" s="281">
        <f t="shared" si="101"/>
        <v>0</v>
      </c>
      <c r="AI211" s="551">
        <f t="shared" si="116"/>
        <v>0</v>
      </c>
      <c r="AJ211" s="549">
        <f t="shared" si="116"/>
        <v>0</v>
      </c>
      <c r="AK211" s="549">
        <f t="shared" si="116"/>
        <v>0</v>
      </c>
      <c r="AL211" s="282">
        <f t="shared" si="102"/>
        <v>22132.525416666667</v>
      </c>
      <c r="AM211" s="281">
        <f t="shared" si="103"/>
        <v>0</v>
      </c>
      <c r="AN211" s="549">
        <f t="shared" si="104"/>
        <v>0</v>
      </c>
      <c r="AO211" s="549">
        <f t="shared" si="105"/>
        <v>0</v>
      </c>
      <c r="AP211" s="549">
        <f t="shared" si="106"/>
        <v>22132.525416666667</v>
      </c>
      <c r="AQ211" s="283">
        <f t="shared" si="92"/>
        <v>22132.525416666667</v>
      </c>
      <c r="AR211" s="281">
        <f t="shared" si="107"/>
        <v>0</v>
      </c>
      <c r="AT211" s="446" t="s">
        <v>2068</v>
      </c>
      <c r="AU211" s="284"/>
      <c r="AV211" s="447" t="str">
        <f t="shared" si="108"/>
        <v>CA</v>
      </c>
      <c r="AW211" s="447" t="str">
        <f t="shared" si="109"/>
        <v>CL</v>
      </c>
      <c r="AX211" s="447" t="str">
        <f t="shared" si="110"/>
        <v>AIC</v>
      </c>
      <c r="AY211" s="447" t="str">
        <f t="shared" si="111"/>
        <v>ERB</v>
      </c>
      <c r="AZ211" s="447" t="str">
        <f t="shared" si="112"/>
        <v>GRB</v>
      </c>
      <c r="BA211" s="447" t="str">
        <f t="shared" si="113"/>
        <v>Non-Op</v>
      </c>
      <c r="BC211" s="449" t="s">
        <v>2100</v>
      </c>
      <c r="BD211" s="552">
        <f t="shared" ref="BD211:BD274" si="117">+T211</f>
        <v>24801.64</v>
      </c>
      <c r="BF211" s="448"/>
      <c r="BG211" s="448"/>
      <c r="BH211" s="448"/>
      <c r="BI211" s="448"/>
      <c r="BJ211" s="448"/>
      <c r="BK211" s="448"/>
      <c r="BL211" s="448"/>
      <c r="BN211" s="617"/>
    </row>
    <row r="212" spans="1:66" s="28" customFormat="1" ht="12" customHeight="1">
      <c r="A212" s="287">
        <v>14602502</v>
      </c>
      <c r="B212" s="288" t="str">
        <f t="shared" si="93"/>
        <v>14602502</v>
      </c>
      <c r="C212" s="624" t="s">
        <v>1316</v>
      </c>
      <c r="D212" s="445" t="s">
        <v>1165</v>
      </c>
      <c r="E212" s="445"/>
      <c r="F212" s="317">
        <v>43221</v>
      </c>
      <c r="G212" s="445"/>
      <c r="H212" s="547">
        <v>3368011.31</v>
      </c>
      <c r="I212" s="547">
        <v>2078886.96</v>
      </c>
      <c r="J212" s="547">
        <v>3305802.36</v>
      </c>
      <c r="K212" s="547">
        <v>1817636.57</v>
      </c>
      <c r="L212" s="547">
        <v>2995481.31</v>
      </c>
      <c r="M212" s="547">
        <v>4251262.22</v>
      </c>
      <c r="N212" s="547">
        <v>1321896.74</v>
      </c>
      <c r="O212" s="547">
        <v>1755107.51</v>
      </c>
      <c r="P212" s="547">
        <v>953606.75</v>
      </c>
      <c r="Q212" s="547">
        <v>1002498.5</v>
      </c>
      <c r="R212" s="547">
        <v>785869.08</v>
      </c>
      <c r="S212" s="547">
        <v>903404.57</v>
      </c>
      <c r="T212" s="547">
        <v>3559615.16</v>
      </c>
      <c r="U212" s="547"/>
      <c r="V212" s="547">
        <f t="shared" si="94"/>
        <v>2052938.8170833334</v>
      </c>
      <c r="W212" s="285"/>
      <c r="X212" s="286"/>
      <c r="Y212" s="548">
        <f t="shared" si="115"/>
        <v>0</v>
      </c>
      <c r="Z212" s="549">
        <f t="shared" si="115"/>
        <v>0</v>
      </c>
      <c r="AA212" s="549">
        <f t="shared" si="115"/>
        <v>0</v>
      </c>
      <c r="AB212" s="282">
        <f t="shared" si="95"/>
        <v>3559615.16</v>
      </c>
      <c r="AC212" s="281">
        <f t="shared" si="96"/>
        <v>0</v>
      </c>
      <c r="AD212" s="549">
        <f t="shared" si="97"/>
        <v>0</v>
      </c>
      <c r="AE212" s="553">
        <f t="shared" si="98"/>
        <v>0</v>
      </c>
      <c r="AF212" s="282">
        <f t="shared" si="99"/>
        <v>3559615.16</v>
      </c>
      <c r="AG212" s="283">
        <f t="shared" si="100"/>
        <v>3559615.16</v>
      </c>
      <c r="AH212" s="281">
        <f t="shared" si="101"/>
        <v>0</v>
      </c>
      <c r="AI212" s="551">
        <f t="shared" si="116"/>
        <v>0</v>
      </c>
      <c r="AJ212" s="549">
        <f t="shared" si="116"/>
        <v>0</v>
      </c>
      <c r="AK212" s="549">
        <f t="shared" si="116"/>
        <v>0</v>
      </c>
      <c r="AL212" s="282">
        <f t="shared" si="102"/>
        <v>2052938.8170833334</v>
      </c>
      <c r="AM212" s="281">
        <f t="shared" si="103"/>
        <v>0</v>
      </c>
      <c r="AN212" s="549">
        <f t="shared" si="104"/>
        <v>0</v>
      </c>
      <c r="AO212" s="549">
        <f t="shared" si="105"/>
        <v>0</v>
      </c>
      <c r="AP212" s="549">
        <f t="shared" si="106"/>
        <v>2052938.8170833334</v>
      </c>
      <c r="AQ212" s="283">
        <f t="shared" si="92"/>
        <v>2052938.8170833334</v>
      </c>
      <c r="AR212" s="281">
        <f t="shared" si="107"/>
        <v>0</v>
      </c>
      <c r="AT212" s="446" t="s">
        <v>2068</v>
      </c>
      <c r="AU212" s="284"/>
      <c r="AV212" s="447" t="str">
        <f t="shared" si="108"/>
        <v>CA</v>
      </c>
      <c r="AW212" s="447" t="str">
        <f t="shared" si="109"/>
        <v>CL</v>
      </c>
      <c r="AX212" s="447" t="str">
        <f t="shared" si="110"/>
        <v>AIC</v>
      </c>
      <c r="AY212" s="447" t="str">
        <f t="shared" si="111"/>
        <v>ERB</v>
      </c>
      <c r="AZ212" s="447" t="str">
        <f t="shared" si="112"/>
        <v>GRB</v>
      </c>
      <c r="BA212" s="447" t="str">
        <f t="shared" si="113"/>
        <v>Non-Op</v>
      </c>
      <c r="BC212" s="449" t="s">
        <v>2100</v>
      </c>
      <c r="BD212" s="552">
        <f t="shared" si="117"/>
        <v>3559615.16</v>
      </c>
      <c r="BF212" s="448"/>
      <c r="BG212" s="448"/>
      <c r="BH212" s="448"/>
      <c r="BI212" s="448"/>
      <c r="BJ212" s="448"/>
      <c r="BK212" s="448"/>
      <c r="BL212" s="448"/>
      <c r="BN212" s="617"/>
    </row>
    <row r="213" spans="1:66" s="28" customFormat="1" ht="12" customHeight="1">
      <c r="A213" s="287">
        <v>14609470</v>
      </c>
      <c r="B213" s="288" t="str">
        <f t="shared" si="93"/>
        <v>14609470</v>
      </c>
      <c r="C213" s="624" t="s">
        <v>1317</v>
      </c>
      <c r="D213" s="445" t="s">
        <v>1165</v>
      </c>
      <c r="E213" s="445"/>
      <c r="F213" s="317">
        <v>43221</v>
      </c>
      <c r="G213" s="445"/>
      <c r="H213" s="547">
        <v>549497.02</v>
      </c>
      <c r="I213" s="547">
        <v>650891.66</v>
      </c>
      <c r="J213" s="547">
        <v>683941.72</v>
      </c>
      <c r="K213" s="547">
        <v>701693.32</v>
      </c>
      <c r="L213" s="547">
        <v>744093.85</v>
      </c>
      <c r="M213" s="547">
        <v>926097.68</v>
      </c>
      <c r="N213" s="547">
        <v>430146.91</v>
      </c>
      <c r="O213" s="547">
        <v>513650.34</v>
      </c>
      <c r="P213" s="547">
        <v>748421.62</v>
      </c>
      <c r="Q213" s="547">
        <v>1026528.27</v>
      </c>
      <c r="R213" s="547">
        <v>768362.98</v>
      </c>
      <c r="S213" s="547">
        <v>957823.42</v>
      </c>
      <c r="T213" s="547">
        <v>771732.37</v>
      </c>
      <c r="U213" s="547"/>
      <c r="V213" s="547">
        <f t="shared" si="94"/>
        <v>734355.53875000018</v>
      </c>
      <c r="W213" s="285"/>
      <c r="X213" s="286"/>
      <c r="Y213" s="548">
        <f t="shared" si="115"/>
        <v>0</v>
      </c>
      <c r="Z213" s="549">
        <f t="shared" si="115"/>
        <v>0</v>
      </c>
      <c r="AA213" s="549">
        <f t="shared" si="115"/>
        <v>0</v>
      </c>
      <c r="AB213" s="282">
        <f t="shared" si="95"/>
        <v>771732.37</v>
      </c>
      <c r="AC213" s="281">
        <f t="shared" si="96"/>
        <v>0</v>
      </c>
      <c r="AD213" s="549">
        <f t="shared" si="97"/>
        <v>0</v>
      </c>
      <c r="AE213" s="553">
        <f t="shared" si="98"/>
        <v>0</v>
      </c>
      <c r="AF213" s="282">
        <f t="shared" si="99"/>
        <v>771732.37</v>
      </c>
      <c r="AG213" s="283">
        <f t="shared" si="100"/>
        <v>771732.37</v>
      </c>
      <c r="AH213" s="281">
        <f t="shared" si="101"/>
        <v>0</v>
      </c>
      <c r="AI213" s="551">
        <f t="shared" si="116"/>
        <v>0</v>
      </c>
      <c r="AJ213" s="549">
        <f t="shared" si="116"/>
        <v>0</v>
      </c>
      <c r="AK213" s="549">
        <f t="shared" si="116"/>
        <v>0</v>
      </c>
      <c r="AL213" s="282">
        <f t="shared" si="102"/>
        <v>734355.53875000018</v>
      </c>
      <c r="AM213" s="281">
        <f t="shared" si="103"/>
        <v>0</v>
      </c>
      <c r="AN213" s="549">
        <f t="shared" si="104"/>
        <v>0</v>
      </c>
      <c r="AO213" s="549">
        <f t="shared" si="105"/>
        <v>0</v>
      </c>
      <c r="AP213" s="549">
        <f t="shared" si="106"/>
        <v>734355.53875000018</v>
      </c>
      <c r="AQ213" s="283">
        <f t="shared" si="92"/>
        <v>734355.53875000018</v>
      </c>
      <c r="AR213" s="281">
        <f t="shared" si="107"/>
        <v>0</v>
      </c>
      <c r="AT213" s="446" t="s">
        <v>2068</v>
      </c>
      <c r="AU213" s="284"/>
      <c r="AV213" s="447" t="str">
        <f t="shared" si="108"/>
        <v>CA</v>
      </c>
      <c r="AW213" s="447" t="str">
        <f t="shared" si="109"/>
        <v>CL</v>
      </c>
      <c r="AX213" s="447" t="str">
        <f t="shared" si="110"/>
        <v>AIC</v>
      </c>
      <c r="AY213" s="447" t="str">
        <f t="shared" si="111"/>
        <v>ERB</v>
      </c>
      <c r="AZ213" s="447" t="str">
        <f t="shared" si="112"/>
        <v>GRB</v>
      </c>
      <c r="BA213" s="447" t="str">
        <f t="shared" si="113"/>
        <v>Non-Op</v>
      </c>
      <c r="BC213" s="449" t="s">
        <v>2100</v>
      </c>
      <c r="BD213" s="552">
        <f t="shared" si="117"/>
        <v>771732.37</v>
      </c>
      <c r="BF213" s="448"/>
      <c r="BG213" s="448"/>
      <c r="BH213" s="448"/>
      <c r="BI213" s="448"/>
      <c r="BJ213" s="448"/>
      <c r="BK213" s="448"/>
      <c r="BL213" s="448"/>
      <c r="BN213" s="617"/>
    </row>
    <row r="214" spans="1:66" s="28" customFormat="1" ht="12" customHeight="1">
      <c r="A214" s="287">
        <v>14609480</v>
      </c>
      <c r="B214" s="288" t="str">
        <f t="shared" si="93"/>
        <v>14609480</v>
      </c>
      <c r="C214" s="624" t="s">
        <v>1318</v>
      </c>
      <c r="D214" s="445" t="s">
        <v>1165</v>
      </c>
      <c r="E214" s="445"/>
      <c r="F214" s="317">
        <v>43221</v>
      </c>
      <c r="G214" s="445"/>
      <c r="H214" s="547">
        <v>-12484.7</v>
      </c>
      <c r="I214" s="547">
        <v>-8747.0300000000007</v>
      </c>
      <c r="J214" s="547">
        <v>-4209.0200000000004</v>
      </c>
      <c r="K214" s="547">
        <v>30746.97</v>
      </c>
      <c r="L214" s="547">
        <v>37553.49</v>
      </c>
      <c r="M214" s="547">
        <v>81089.649999999994</v>
      </c>
      <c r="N214" s="547">
        <v>60016.7</v>
      </c>
      <c r="O214" s="547">
        <v>65827.360000000001</v>
      </c>
      <c r="P214" s="547">
        <v>109558.7</v>
      </c>
      <c r="Q214" s="547">
        <v>291492.94</v>
      </c>
      <c r="R214" s="547">
        <v>312210.45</v>
      </c>
      <c r="S214" s="547">
        <v>499983.03</v>
      </c>
      <c r="T214" s="547">
        <v>95833.87</v>
      </c>
      <c r="U214" s="547"/>
      <c r="V214" s="547">
        <f t="shared" si="94"/>
        <v>126433.15208333333</v>
      </c>
      <c r="W214" s="285"/>
      <c r="X214" s="286"/>
      <c r="Y214" s="548">
        <f t="shared" si="115"/>
        <v>0</v>
      </c>
      <c r="Z214" s="549">
        <f t="shared" si="115"/>
        <v>0</v>
      </c>
      <c r="AA214" s="549">
        <f t="shared" si="115"/>
        <v>0</v>
      </c>
      <c r="AB214" s="282">
        <f t="shared" si="95"/>
        <v>95833.87</v>
      </c>
      <c r="AC214" s="281">
        <f t="shared" si="96"/>
        <v>0</v>
      </c>
      <c r="AD214" s="549">
        <f t="shared" si="97"/>
        <v>0</v>
      </c>
      <c r="AE214" s="553">
        <f t="shared" si="98"/>
        <v>0</v>
      </c>
      <c r="AF214" s="282">
        <f t="shared" si="99"/>
        <v>95833.87</v>
      </c>
      <c r="AG214" s="283">
        <f t="shared" si="100"/>
        <v>95833.87</v>
      </c>
      <c r="AH214" s="281">
        <f t="shared" si="101"/>
        <v>0</v>
      </c>
      <c r="AI214" s="551">
        <f t="shared" si="116"/>
        <v>0</v>
      </c>
      <c r="AJ214" s="549">
        <f t="shared" si="116"/>
        <v>0</v>
      </c>
      <c r="AK214" s="549">
        <f t="shared" si="116"/>
        <v>0</v>
      </c>
      <c r="AL214" s="282">
        <f t="shared" si="102"/>
        <v>126433.15208333333</v>
      </c>
      <c r="AM214" s="281">
        <f t="shared" si="103"/>
        <v>0</v>
      </c>
      <c r="AN214" s="549">
        <f t="shared" si="104"/>
        <v>0</v>
      </c>
      <c r="AO214" s="549">
        <f t="shared" si="105"/>
        <v>0</v>
      </c>
      <c r="AP214" s="549">
        <f t="shared" si="106"/>
        <v>126433.15208333333</v>
      </c>
      <c r="AQ214" s="283">
        <f t="shared" si="92"/>
        <v>126433.15208333333</v>
      </c>
      <c r="AR214" s="281">
        <f t="shared" si="107"/>
        <v>0</v>
      </c>
      <c r="AT214" s="446" t="s">
        <v>2068</v>
      </c>
      <c r="AU214" s="284"/>
      <c r="AV214" s="447" t="str">
        <f t="shared" si="108"/>
        <v>CA</v>
      </c>
      <c r="AW214" s="447" t="str">
        <f t="shared" si="109"/>
        <v>CL</v>
      </c>
      <c r="AX214" s="447" t="str">
        <f t="shared" si="110"/>
        <v>AIC</v>
      </c>
      <c r="AY214" s="447" t="str">
        <f t="shared" si="111"/>
        <v>ERB</v>
      </c>
      <c r="AZ214" s="447" t="str">
        <f t="shared" si="112"/>
        <v>GRB</v>
      </c>
      <c r="BA214" s="447" t="str">
        <f t="shared" si="113"/>
        <v>Non-Op</v>
      </c>
      <c r="BC214" s="449" t="s">
        <v>2100</v>
      </c>
      <c r="BD214" s="552">
        <f t="shared" si="117"/>
        <v>95833.87</v>
      </c>
      <c r="BF214" s="448"/>
      <c r="BG214" s="448"/>
      <c r="BH214" s="448"/>
      <c r="BI214" s="448"/>
      <c r="BJ214" s="448"/>
      <c r="BK214" s="448"/>
      <c r="BL214" s="448"/>
      <c r="BN214" s="621"/>
    </row>
    <row r="215" spans="1:66" s="28" customFormat="1" ht="12" customHeight="1">
      <c r="A215" s="287">
        <v>14609490</v>
      </c>
      <c r="B215" s="288" t="str">
        <f t="shared" si="93"/>
        <v>14609490</v>
      </c>
      <c r="C215" s="624" t="s">
        <v>1319</v>
      </c>
      <c r="D215" s="445" t="s">
        <v>1165</v>
      </c>
      <c r="E215" s="445"/>
      <c r="F215" s="317">
        <v>43221</v>
      </c>
      <c r="G215" s="445"/>
      <c r="H215" s="547">
        <v>2432.6999999999998</v>
      </c>
      <c r="I215" s="547">
        <v>5034.37</v>
      </c>
      <c r="J215" s="547">
        <v>7479.44</v>
      </c>
      <c r="K215" s="547">
        <v>14105.99</v>
      </c>
      <c r="L215" s="547">
        <v>20725.62</v>
      </c>
      <c r="M215" s="547">
        <v>23317.11</v>
      </c>
      <c r="N215" s="547">
        <v>3626.03</v>
      </c>
      <c r="O215" s="547">
        <v>6704.96</v>
      </c>
      <c r="P215" s="547">
        <v>9391.4599999999991</v>
      </c>
      <c r="Q215" s="547">
        <v>11855.69</v>
      </c>
      <c r="R215" s="547">
        <v>14547.29</v>
      </c>
      <c r="S215" s="547">
        <v>17444.5</v>
      </c>
      <c r="T215" s="547">
        <v>4227.67</v>
      </c>
      <c r="U215" s="547"/>
      <c r="V215" s="547">
        <f t="shared" si="94"/>
        <v>11463.553750000001</v>
      </c>
      <c r="W215" s="285"/>
      <c r="X215" s="286"/>
      <c r="Y215" s="548">
        <f t="shared" si="115"/>
        <v>0</v>
      </c>
      <c r="Z215" s="549">
        <f t="shared" si="115"/>
        <v>0</v>
      </c>
      <c r="AA215" s="549">
        <f t="shared" si="115"/>
        <v>0</v>
      </c>
      <c r="AB215" s="282">
        <f t="shared" si="95"/>
        <v>4227.67</v>
      </c>
      <c r="AC215" s="281">
        <f t="shared" si="96"/>
        <v>0</v>
      </c>
      <c r="AD215" s="549">
        <f t="shared" si="97"/>
        <v>0</v>
      </c>
      <c r="AE215" s="553">
        <f t="shared" si="98"/>
        <v>0</v>
      </c>
      <c r="AF215" s="282">
        <f t="shared" si="99"/>
        <v>4227.67</v>
      </c>
      <c r="AG215" s="283">
        <f t="shared" si="100"/>
        <v>4227.67</v>
      </c>
      <c r="AH215" s="281">
        <f t="shared" si="101"/>
        <v>0</v>
      </c>
      <c r="AI215" s="551">
        <f t="shared" si="116"/>
        <v>0</v>
      </c>
      <c r="AJ215" s="549">
        <f t="shared" si="116"/>
        <v>0</v>
      </c>
      <c r="AK215" s="549">
        <f t="shared" si="116"/>
        <v>0</v>
      </c>
      <c r="AL215" s="282">
        <f t="shared" si="102"/>
        <v>11463.553750000001</v>
      </c>
      <c r="AM215" s="281">
        <f t="shared" si="103"/>
        <v>0</v>
      </c>
      <c r="AN215" s="549">
        <f t="shared" si="104"/>
        <v>0</v>
      </c>
      <c r="AO215" s="549">
        <f t="shared" si="105"/>
        <v>0</v>
      </c>
      <c r="AP215" s="549">
        <f t="shared" si="106"/>
        <v>11463.553750000001</v>
      </c>
      <c r="AQ215" s="283">
        <f t="shared" si="92"/>
        <v>11463.553750000001</v>
      </c>
      <c r="AR215" s="281">
        <f t="shared" si="107"/>
        <v>0</v>
      </c>
      <c r="AT215" s="446" t="s">
        <v>2068</v>
      </c>
      <c r="AU215" s="284"/>
      <c r="AV215" s="447" t="str">
        <f t="shared" si="108"/>
        <v>CA</v>
      </c>
      <c r="AW215" s="447" t="str">
        <f t="shared" si="109"/>
        <v>CL</v>
      </c>
      <c r="AX215" s="447" t="str">
        <f t="shared" si="110"/>
        <v>AIC</v>
      </c>
      <c r="AY215" s="447" t="str">
        <f t="shared" si="111"/>
        <v>ERB</v>
      </c>
      <c r="AZ215" s="447" t="str">
        <f t="shared" si="112"/>
        <v>GRB</v>
      </c>
      <c r="BA215" s="447" t="str">
        <f t="shared" si="113"/>
        <v>Non-Op</v>
      </c>
      <c r="BC215" s="449" t="s">
        <v>2100</v>
      </c>
      <c r="BD215" s="552">
        <f t="shared" si="117"/>
        <v>4227.67</v>
      </c>
      <c r="BF215" s="448"/>
      <c r="BG215" s="448"/>
      <c r="BH215" s="448"/>
      <c r="BI215" s="448"/>
      <c r="BJ215" s="448"/>
      <c r="BK215" s="448"/>
      <c r="BL215" s="448"/>
      <c r="BN215" s="617"/>
    </row>
    <row r="216" spans="1:66" s="28" customFormat="1" ht="12" customHeight="1">
      <c r="A216" s="287">
        <v>14609500</v>
      </c>
      <c r="B216" s="288" t="str">
        <f t="shared" si="93"/>
        <v>14609500</v>
      </c>
      <c r="C216" s="624" t="s">
        <v>1320</v>
      </c>
      <c r="D216" s="445" t="s">
        <v>1165</v>
      </c>
      <c r="E216" s="445"/>
      <c r="F216" s="317">
        <v>43221</v>
      </c>
      <c r="G216" s="445"/>
      <c r="H216" s="547">
        <v>349885.98</v>
      </c>
      <c r="I216" s="547">
        <v>443359.86</v>
      </c>
      <c r="J216" s="547">
        <v>595543.98</v>
      </c>
      <c r="K216" s="547">
        <v>114126.1</v>
      </c>
      <c r="L216" s="547">
        <v>154503.01999999999</v>
      </c>
      <c r="M216" s="547">
        <v>235103.4</v>
      </c>
      <c r="N216" s="547">
        <v>575886.34</v>
      </c>
      <c r="O216" s="547">
        <v>938865.86</v>
      </c>
      <c r="P216" s="547">
        <v>1533936.26</v>
      </c>
      <c r="Q216" s="547">
        <v>1762130.37</v>
      </c>
      <c r="R216" s="547">
        <v>1823909.77</v>
      </c>
      <c r="S216" s="547">
        <v>1957992.23</v>
      </c>
      <c r="T216" s="547">
        <v>147494.70000000001</v>
      </c>
      <c r="U216" s="547"/>
      <c r="V216" s="547">
        <f t="shared" si="94"/>
        <v>865337.29416666657</v>
      </c>
      <c r="W216" s="285"/>
      <c r="X216" s="286"/>
      <c r="Y216" s="548">
        <f t="shared" si="115"/>
        <v>0</v>
      </c>
      <c r="Z216" s="549">
        <f t="shared" si="115"/>
        <v>0</v>
      </c>
      <c r="AA216" s="549">
        <f t="shared" si="115"/>
        <v>0</v>
      </c>
      <c r="AB216" s="282">
        <f t="shared" si="95"/>
        <v>147494.70000000001</v>
      </c>
      <c r="AC216" s="281">
        <f t="shared" si="96"/>
        <v>0</v>
      </c>
      <c r="AD216" s="549">
        <f t="shared" si="97"/>
        <v>0</v>
      </c>
      <c r="AE216" s="553">
        <f t="shared" si="98"/>
        <v>0</v>
      </c>
      <c r="AF216" s="282">
        <f t="shared" si="99"/>
        <v>147494.70000000001</v>
      </c>
      <c r="AG216" s="283">
        <f t="shared" si="100"/>
        <v>147494.70000000001</v>
      </c>
      <c r="AH216" s="281">
        <f t="shared" si="101"/>
        <v>0</v>
      </c>
      <c r="AI216" s="551">
        <f t="shared" si="116"/>
        <v>0</v>
      </c>
      <c r="AJ216" s="549">
        <f t="shared" si="116"/>
        <v>0</v>
      </c>
      <c r="AK216" s="549">
        <f t="shared" si="116"/>
        <v>0</v>
      </c>
      <c r="AL216" s="282">
        <f t="shared" si="102"/>
        <v>865337.29416666657</v>
      </c>
      <c r="AM216" s="281">
        <f t="shared" si="103"/>
        <v>0</v>
      </c>
      <c r="AN216" s="549">
        <f t="shared" si="104"/>
        <v>0</v>
      </c>
      <c r="AO216" s="549">
        <f t="shared" si="105"/>
        <v>0</v>
      </c>
      <c r="AP216" s="549">
        <f t="shared" si="106"/>
        <v>865337.29416666657</v>
      </c>
      <c r="AQ216" s="283">
        <f t="shared" si="92"/>
        <v>865337.29416666657</v>
      </c>
      <c r="AR216" s="281">
        <f t="shared" si="107"/>
        <v>0</v>
      </c>
      <c r="AT216" s="446" t="s">
        <v>2068</v>
      </c>
      <c r="AU216" s="284"/>
      <c r="AV216" s="447" t="str">
        <f t="shared" si="108"/>
        <v>CA</v>
      </c>
      <c r="AW216" s="447" t="str">
        <f t="shared" si="109"/>
        <v>CL</v>
      </c>
      <c r="AX216" s="447" t="str">
        <f t="shared" si="110"/>
        <v>AIC</v>
      </c>
      <c r="AY216" s="447" t="str">
        <f t="shared" si="111"/>
        <v>ERB</v>
      </c>
      <c r="AZ216" s="447" t="str">
        <f t="shared" si="112"/>
        <v>GRB</v>
      </c>
      <c r="BA216" s="447" t="str">
        <f t="shared" si="113"/>
        <v>Non-Op</v>
      </c>
      <c r="BC216" s="449" t="s">
        <v>2100</v>
      </c>
      <c r="BD216" s="552">
        <f t="shared" si="117"/>
        <v>147494.70000000001</v>
      </c>
      <c r="BF216" s="448"/>
      <c r="BG216" s="448"/>
      <c r="BH216" s="448"/>
      <c r="BI216" s="448"/>
      <c r="BJ216" s="448"/>
      <c r="BK216" s="448"/>
      <c r="BL216" s="448"/>
      <c r="BN216" s="617"/>
    </row>
    <row r="217" spans="1:66" s="28" customFormat="1" ht="12" customHeight="1">
      <c r="A217" s="287">
        <v>15100001</v>
      </c>
      <c r="B217" s="288" t="str">
        <f t="shared" si="93"/>
        <v>15100001</v>
      </c>
      <c r="C217" s="444" t="s">
        <v>2585</v>
      </c>
      <c r="D217" s="445" t="s">
        <v>2091</v>
      </c>
      <c r="E217" s="445"/>
      <c r="F217" s="317">
        <v>43070</v>
      </c>
      <c r="G217" s="445"/>
      <c r="H217" s="547">
        <v>0</v>
      </c>
      <c r="I217" s="547">
        <v>0</v>
      </c>
      <c r="J217" s="547">
        <v>0</v>
      </c>
      <c r="K217" s="547">
        <v>0</v>
      </c>
      <c r="L217" s="547">
        <v>0</v>
      </c>
      <c r="M217" s="547">
        <v>0</v>
      </c>
      <c r="N217" s="547">
        <v>0</v>
      </c>
      <c r="O217" s="547">
        <v>0</v>
      </c>
      <c r="P217" s="547">
        <v>0</v>
      </c>
      <c r="Q217" s="547">
        <v>0</v>
      </c>
      <c r="R217" s="547">
        <v>0</v>
      </c>
      <c r="S217" s="547">
        <v>0</v>
      </c>
      <c r="T217" s="547">
        <v>0</v>
      </c>
      <c r="U217" s="547"/>
      <c r="V217" s="547">
        <f t="shared" si="94"/>
        <v>0</v>
      </c>
      <c r="W217" s="285"/>
      <c r="X217" s="286"/>
      <c r="Y217" s="548">
        <f t="shared" si="115"/>
        <v>0</v>
      </c>
      <c r="Z217" s="549">
        <f t="shared" si="115"/>
        <v>0</v>
      </c>
      <c r="AA217" s="549">
        <f t="shared" si="115"/>
        <v>0</v>
      </c>
      <c r="AB217" s="282">
        <f t="shared" si="95"/>
        <v>0</v>
      </c>
      <c r="AC217" s="281">
        <f t="shared" si="96"/>
        <v>0</v>
      </c>
      <c r="AD217" s="549">
        <f t="shared" si="97"/>
        <v>0</v>
      </c>
      <c r="AE217" s="553">
        <f t="shared" si="98"/>
        <v>0</v>
      </c>
      <c r="AF217" s="282">
        <f t="shared" si="99"/>
        <v>0</v>
      </c>
      <c r="AG217" s="283">
        <f t="shared" si="100"/>
        <v>0</v>
      </c>
      <c r="AH217" s="281">
        <f t="shared" si="101"/>
        <v>0</v>
      </c>
      <c r="AI217" s="551">
        <f t="shared" si="116"/>
        <v>0</v>
      </c>
      <c r="AJ217" s="549">
        <f t="shared" si="116"/>
        <v>0</v>
      </c>
      <c r="AK217" s="549">
        <f t="shared" si="116"/>
        <v>0</v>
      </c>
      <c r="AL217" s="282">
        <f t="shared" si="102"/>
        <v>0</v>
      </c>
      <c r="AM217" s="281">
        <f t="shared" si="103"/>
        <v>0</v>
      </c>
      <c r="AN217" s="549">
        <f t="shared" si="104"/>
        <v>0</v>
      </c>
      <c r="AO217" s="549">
        <f t="shared" si="105"/>
        <v>0</v>
      </c>
      <c r="AP217" s="549">
        <f t="shared" si="106"/>
        <v>0</v>
      </c>
      <c r="AQ217" s="283">
        <f t="shared" si="92"/>
        <v>0</v>
      </c>
      <c r="AR217" s="281">
        <f t="shared" si="107"/>
        <v>0</v>
      </c>
      <c r="AT217" s="446"/>
      <c r="AU217" s="284"/>
      <c r="AV217" s="447" t="str">
        <f t="shared" si="108"/>
        <v>CA</v>
      </c>
      <c r="AW217" s="447" t="str">
        <f t="shared" si="109"/>
        <v>CL</v>
      </c>
      <c r="AX217" s="447" t="str">
        <f t="shared" si="110"/>
        <v>AIC</v>
      </c>
      <c r="AY217" s="447" t="str">
        <f t="shared" si="111"/>
        <v>ERB</v>
      </c>
      <c r="AZ217" s="447" t="str">
        <f t="shared" si="112"/>
        <v>GRB</v>
      </c>
      <c r="BA217" s="447" t="str">
        <f t="shared" si="113"/>
        <v>Non-Op</v>
      </c>
      <c r="BC217" s="445" t="s">
        <v>2127</v>
      </c>
      <c r="BD217" s="552">
        <f t="shared" si="117"/>
        <v>0</v>
      </c>
      <c r="BF217" s="448"/>
      <c r="BG217" s="448"/>
      <c r="BH217" s="448"/>
      <c r="BI217" s="448"/>
      <c r="BJ217" s="448"/>
      <c r="BK217" s="448"/>
      <c r="BL217" s="448"/>
      <c r="BN217" s="617"/>
    </row>
    <row r="218" spans="1:66" s="28" customFormat="1" ht="12" customHeight="1">
      <c r="A218" s="287">
        <v>15100021</v>
      </c>
      <c r="B218" s="288" t="str">
        <f t="shared" si="93"/>
        <v>15100021</v>
      </c>
      <c r="C218" s="444" t="s">
        <v>2586</v>
      </c>
      <c r="D218" s="445" t="s">
        <v>2091</v>
      </c>
      <c r="E218" s="445"/>
      <c r="F218" s="444"/>
      <c r="G218" s="445"/>
      <c r="H218" s="547">
        <v>0</v>
      </c>
      <c r="I218" s="547">
        <v>0</v>
      </c>
      <c r="J218" s="547">
        <v>0</v>
      </c>
      <c r="K218" s="547">
        <v>0</v>
      </c>
      <c r="L218" s="547">
        <v>0</v>
      </c>
      <c r="M218" s="547">
        <v>0</v>
      </c>
      <c r="N218" s="547">
        <v>0</v>
      </c>
      <c r="O218" s="547">
        <v>0</v>
      </c>
      <c r="P218" s="547">
        <v>0</v>
      </c>
      <c r="Q218" s="547">
        <v>0</v>
      </c>
      <c r="R218" s="547">
        <v>0</v>
      </c>
      <c r="S218" s="547">
        <v>0</v>
      </c>
      <c r="T218" s="547">
        <v>0</v>
      </c>
      <c r="U218" s="547"/>
      <c r="V218" s="547">
        <f t="shared" si="94"/>
        <v>0</v>
      </c>
      <c r="W218" s="285"/>
      <c r="X218" s="286"/>
      <c r="Y218" s="548">
        <f t="shared" si="115"/>
        <v>0</v>
      </c>
      <c r="Z218" s="549">
        <f t="shared" si="115"/>
        <v>0</v>
      </c>
      <c r="AA218" s="549">
        <f t="shared" si="115"/>
        <v>0</v>
      </c>
      <c r="AB218" s="282">
        <f t="shared" si="95"/>
        <v>0</v>
      </c>
      <c r="AC218" s="281">
        <f t="shared" si="96"/>
        <v>0</v>
      </c>
      <c r="AD218" s="549">
        <f t="shared" si="97"/>
        <v>0</v>
      </c>
      <c r="AE218" s="553">
        <f t="shared" si="98"/>
        <v>0</v>
      </c>
      <c r="AF218" s="282">
        <f t="shared" si="99"/>
        <v>0</v>
      </c>
      <c r="AG218" s="283">
        <f t="shared" si="100"/>
        <v>0</v>
      </c>
      <c r="AH218" s="281">
        <f t="shared" si="101"/>
        <v>0</v>
      </c>
      <c r="AI218" s="551">
        <f t="shared" si="116"/>
        <v>0</v>
      </c>
      <c r="AJ218" s="549">
        <f t="shared" si="116"/>
        <v>0</v>
      </c>
      <c r="AK218" s="549">
        <f t="shared" si="116"/>
        <v>0</v>
      </c>
      <c r="AL218" s="282">
        <f t="shared" si="102"/>
        <v>0</v>
      </c>
      <c r="AM218" s="281">
        <f t="shared" si="103"/>
        <v>0</v>
      </c>
      <c r="AN218" s="549">
        <f t="shared" si="104"/>
        <v>0</v>
      </c>
      <c r="AO218" s="549">
        <f t="shared" si="105"/>
        <v>0</v>
      </c>
      <c r="AP218" s="549">
        <f t="shared" si="106"/>
        <v>0</v>
      </c>
      <c r="AQ218" s="283">
        <f t="shared" si="92"/>
        <v>0</v>
      </c>
      <c r="AR218" s="281">
        <f t="shared" si="107"/>
        <v>0</v>
      </c>
      <c r="AT218" s="446"/>
      <c r="AU218" s="284"/>
      <c r="AV218" s="447" t="str">
        <f t="shared" si="108"/>
        <v>CA</v>
      </c>
      <c r="AW218" s="447" t="str">
        <f t="shared" si="109"/>
        <v>CL</v>
      </c>
      <c r="AX218" s="447" t="str">
        <f t="shared" si="110"/>
        <v>AIC</v>
      </c>
      <c r="AY218" s="447" t="str">
        <f t="shared" si="111"/>
        <v>ERB</v>
      </c>
      <c r="AZ218" s="447" t="str">
        <f t="shared" si="112"/>
        <v>GRB</v>
      </c>
      <c r="BA218" s="447" t="str">
        <f t="shared" si="113"/>
        <v>Non-Op</v>
      </c>
      <c r="BC218" s="445" t="s">
        <v>2127</v>
      </c>
      <c r="BD218" s="552">
        <f t="shared" si="117"/>
        <v>0</v>
      </c>
      <c r="BF218" s="448"/>
      <c r="BG218" s="448"/>
      <c r="BH218" s="448"/>
      <c r="BI218" s="448"/>
      <c r="BJ218" s="448"/>
      <c r="BK218" s="448"/>
      <c r="BL218" s="448"/>
      <c r="BN218" s="617"/>
    </row>
    <row r="219" spans="1:66" s="28" customFormat="1" ht="12" customHeight="1">
      <c r="A219" s="287">
        <v>15100031</v>
      </c>
      <c r="B219" s="288" t="str">
        <f t="shared" si="93"/>
        <v>15100031</v>
      </c>
      <c r="C219" s="444" t="s">
        <v>1321</v>
      </c>
      <c r="D219" s="445" t="s">
        <v>2091</v>
      </c>
      <c r="E219" s="445"/>
      <c r="F219" s="444"/>
      <c r="G219" s="445"/>
      <c r="H219" s="547">
        <v>4234634.29</v>
      </c>
      <c r="I219" s="547">
        <v>4716603.8</v>
      </c>
      <c r="J219" s="547">
        <v>5388279.5899999999</v>
      </c>
      <c r="K219" s="547">
        <v>3955295.49</v>
      </c>
      <c r="L219" s="547">
        <v>4351637.07</v>
      </c>
      <c r="M219" s="547">
        <v>4043750.11</v>
      </c>
      <c r="N219" s="547">
        <v>4597249.54</v>
      </c>
      <c r="O219" s="547">
        <v>4631607.66</v>
      </c>
      <c r="P219" s="547">
        <v>4768188.66</v>
      </c>
      <c r="Q219" s="547">
        <v>4860281.57</v>
      </c>
      <c r="R219" s="547">
        <v>4778094.7300000004</v>
      </c>
      <c r="S219" s="547">
        <v>5078051.2</v>
      </c>
      <c r="T219" s="547">
        <v>4075627.26</v>
      </c>
      <c r="U219" s="547"/>
      <c r="V219" s="547">
        <f t="shared" si="94"/>
        <v>4610347.5162500003</v>
      </c>
      <c r="W219" s="285"/>
      <c r="X219" s="286"/>
      <c r="Y219" s="548">
        <f t="shared" si="115"/>
        <v>4075627.26</v>
      </c>
      <c r="Z219" s="549">
        <f t="shared" si="115"/>
        <v>0</v>
      </c>
      <c r="AA219" s="549">
        <f t="shared" si="115"/>
        <v>0</v>
      </c>
      <c r="AB219" s="282">
        <f t="shared" si="95"/>
        <v>0</v>
      </c>
      <c r="AC219" s="281">
        <f t="shared" si="96"/>
        <v>0</v>
      </c>
      <c r="AD219" s="549">
        <f t="shared" si="97"/>
        <v>0</v>
      </c>
      <c r="AE219" s="553">
        <f t="shared" si="98"/>
        <v>0</v>
      </c>
      <c r="AF219" s="282">
        <f t="shared" si="99"/>
        <v>0</v>
      </c>
      <c r="AG219" s="283">
        <f t="shared" si="100"/>
        <v>0</v>
      </c>
      <c r="AH219" s="281">
        <f t="shared" si="101"/>
        <v>0</v>
      </c>
      <c r="AI219" s="551">
        <f t="shared" si="116"/>
        <v>4610347.5162500003</v>
      </c>
      <c r="AJ219" s="549">
        <f t="shared" si="116"/>
        <v>0</v>
      </c>
      <c r="AK219" s="549">
        <f t="shared" si="116"/>
        <v>0</v>
      </c>
      <c r="AL219" s="282">
        <f t="shared" si="102"/>
        <v>0</v>
      </c>
      <c r="AM219" s="281">
        <f t="shared" si="103"/>
        <v>0</v>
      </c>
      <c r="AN219" s="549">
        <f t="shared" si="104"/>
        <v>0</v>
      </c>
      <c r="AO219" s="549">
        <f t="shared" si="105"/>
        <v>0</v>
      </c>
      <c r="AP219" s="549">
        <f t="shared" si="106"/>
        <v>0</v>
      </c>
      <c r="AQ219" s="283">
        <f t="shared" si="92"/>
        <v>0</v>
      </c>
      <c r="AR219" s="281">
        <f t="shared" si="107"/>
        <v>0</v>
      </c>
      <c r="AT219" s="446"/>
      <c r="AU219" s="284"/>
      <c r="AV219" s="447" t="str">
        <f t="shared" si="108"/>
        <v>CA</v>
      </c>
      <c r="AW219" s="447" t="str">
        <f t="shared" si="109"/>
        <v>CL</v>
      </c>
      <c r="AX219" s="447" t="str">
        <f t="shared" si="110"/>
        <v>AIC</v>
      </c>
      <c r="AY219" s="447" t="str">
        <f t="shared" si="111"/>
        <v>ERB</v>
      </c>
      <c r="AZ219" s="447" t="str">
        <f t="shared" si="112"/>
        <v>GRB</v>
      </c>
      <c r="BA219" s="447" t="str">
        <f t="shared" si="113"/>
        <v>Non-Op</v>
      </c>
      <c r="BC219" s="445" t="s">
        <v>2127</v>
      </c>
      <c r="BD219" s="552">
        <f t="shared" si="117"/>
        <v>4075627.26</v>
      </c>
      <c r="BF219" s="448"/>
      <c r="BG219" s="448"/>
      <c r="BH219" s="448"/>
      <c r="BI219" s="448"/>
      <c r="BJ219" s="448"/>
      <c r="BK219" s="448"/>
      <c r="BL219" s="448"/>
      <c r="BN219" s="617"/>
    </row>
    <row r="220" spans="1:66" s="28" customFormat="1" ht="12" customHeight="1">
      <c r="A220" s="287">
        <v>15100041</v>
      </c>
      <c r="B220" s="288" t="str">
        <f t="shared" si="93"/>
        <v>15100041</v>
      </c>
      <c r="C220" s="444" t="s">
        <v>1322</v>
      </c>
      <c r="D220" s="445" t="s">
        <v>2091</v>
      </c>
      <c r="E220" s="445"/>
      <c r="F220" s="444"/>
      <c r="G220" s="445"/>
      <c r="H220" s="547">
        <v>221477.55</v>
      </c>
      <c r="I220" s="547">
        <v>223845.11</v>
      </c>
      <c r="J220" s="547">
        <v>233970.55</v>
      </c>
      <c r="K220" s="547">
        <v>234069.11</v>
      </c>
      <c r="L220" s="547">
        <v>213464.01</v>
      </c>
      <c r="M220" s="547">
        <v>204519.14</v>
      </c>
      <c r="N220" s="547">
        <v>251557.85</v>
      </c>
      <c r="O220" s="547">
        <v>218577.25</v>
      </c>
      <c r="P220" s="547">
        <v>223538.05</v>
      </c>
      <c r="Q220" s="547">
        <v>271087.55</v>
      </c>
      <c r="R220" s="547">
        <v>263190.77</v>
      </c>
      <c r="S220" s="547">
        <v>252757.6</v>
      </c>
      <c r="T220" s="547">
        <v>311974.31</v>
      </c>
      <c r="U220" s="547"/>
      <c r="V220" s="547">
        <f t="shared" si="94"/>
        <v>238108.57666666669</v>
      </c>
      <c r="W220" s="285"/>
      <c r="X220" s="286"/>
      <c r="Y220" s="548">
        <f t="shared" si="115"/>
        <v>311974.31</v>
      </c>
      <c r="Z220" s="549">
        <f t="shared" si="115"/>
        <v>0</v>
      </c>
      <c r="AA220" s="549">
        <f t="shared" si="115"/>
        <v>0</v>
      </c>
      <c r="AB220" s="282">
        <f t="shared" si="95"/>
        <v>0</v>
      </c>
      <c r="AC220" s="281">
        <f t="shared" si="96"/>
        <v>0</v>
      </c>
      <c r="AD220" s="549">
        <f t="shared" si="97"/>
        <v>0</v>
      </c>
      <c r="AE220" s="553">
        <f t="shared" si="98"/>
        <v>0</v>
      </c>
      <c r="AF220" s="282">
        <f t="shared" si="99"/>
        <v>0</v>
      </c>
      <c r="AG220" s="283">
        <f t="shared" si="100"/>
        <v>0</v>
      </c>
      <c r="AH220" s="281">
        <f t="shared" si="101"/>
        <v>0</v>
      </c>
      <c r="AI220" s="551">
        <f t="shared" si="116"/>
        <v>238108.57666666669</v>
      </c>
      <c r="AJ220" s="549">
        <f t="shared" si="116"/>
        <v>0</v>
      </c>
      <c r="AK220" s="549">
        <f t="shared" si="116"/>
        <v>0</v>
      </c>
      <c r="AL220" s="282">
        <f t="shared" si="102"/>
        <v>0</v>
      </c>
      <c r="AM220" s="281">
        <f t="shared" si="103"/>
        <v>0</v>
      </c>
      <c r="AN220" s="549">
        <f t="shared" si="104"/>
        <v>0</v>
      </c>
      <c r="AO220" s="549">
        <f t="shared" si="105"/>
        <v>0</v>
      </c>
      <c r="AP220" s="549">
        <f t="shared" si="106"/>
        <v>0</v>
      </c>
      <c r="AQ220" s="283">
        <f t="shared" si="92"/>
        <v>0</v>
      </c>
      <c r="AR220" s="281">
        <f t="shared" si="107"/>
        <v>0</v>
      </c>
      <c r="AT220" s="446"/>
      <c r="AU220" s="284"/>
      <c r="AV220" s="447" t="str">
        <f t="shared" si="108"/>
        <v>CA</v>
      </c>
      <c r="AW220" s="447" t="str">
        <f t="shared" si="109"/>
        <v>CL</v>
      </c>
      <c r="AX220" s="447" t="str">
        <f t="shared" si="110"/>
        <v>AIC</v>
      </c>
      <c r="AY220" s="447" t="str">
        <f t="shared" si="111"/>
        <v>ERB</v>
      </c>
      <c r="AZ220" s="447" t="str">
        <f t="shared" si="112"/>
        <v>GRB</v>
      </c>
      <c r="BA220" s="447" t="str">
        <f t="shared" si="113"/>
        <v>Non-Op</v>
      </c>
      <c r="BC220" s="445" t="s">
        <v>2127</v>
      </c>
      <c r="BD220" s="552">
        <f t="shared" si="117"/>
        <v>311974.31</v>
      </c>
      <c r="BF220" s="435"/>
      <c r="BG220" s="435"/>
      <c r="BH220" s="435"/>
      <c r="BI220" s="435"/>
      <c r="BJ220" s="435"/>
      <c r="BK220" s="435"/>
      <c r="BL220" s="435"/>
      <c r="BN220" s="617"/>
    </row>
    <row r="221" spans="1:66" s="28" customFormat="1" ht="12" customHeight="1">
      <c r="A221" s="287">
        <v>15100061</v>
      </c>
      <c r="B221" s="288" t="str">
        <f t="shared" si="93"/>
        <v>15100061</v>
      </c>
      <c r="C221" s="444" t="s">
        <v>1323</v>
      </c>
      <c r="D221" s="445" t="s">
        <v>2091</v>
      </c>
      <c r="E221" s="445"/>
      <c r="F221" s="444"/>
      <c r="G221" s="445"/>
      <c r="H221" s="547">
        <v>18167.990000000002</v>
      </c>
      <c r="I221" s="547">
        <v>38179.26</v>
      </c>
      <c r="J221" s="547">
        <v>26180.36</v>
      </c>
      <c r="K221" s="547">
        <v>23055.63</v>
      </c>
      <c r="L221" s="547">
        <v>22109.21</v>
      </c>
      <c r="M221" s="547">
        <v>22109.21</v>
      </c>
      <c r="N221" s="547">
        <v>20422.37</v>
      </c>
      <c r="O221" s="547">
        <v>20422.37</v>
      </c>
      <c r="P221" s="547">
        <v>19941.64</v>
      </c>
      <c r="Q221" s="547">
        <v>38356.89</v>
      </c>
      <c r="R221" s="547">
        <v>37187</v>
      </c>
      <c r="S221" s="547">
        <v>42218.36</v>
      </c>
      <c r="T221" s="547">
        <v>47452.29</v>
      </c>
      <c r="U221" s="547"/>
      <c r="V221" s="547">
        <f t="shared" si="94"/>
        <v>28582.703333333335</v>
      </c>
      <c r="W221" s="285"/>
      <c r="X221" s="286"/>
      <c r="Y221" s="548">
        <f t="shared" si="115"/>
        <v>47452.29</v>
      </c>
      <c r="Z221" s="549">
        <f t="shared" si="115"/>
        <v>0</v>
      </c>
      <c r="AA221" s="549">
        <f t="shared" si="115"/>
        <v>0</v>
      </c>
      <c r="AB221" s="282">
        <f t="shared" si="95"/>
        <v>0</v>
      </c>
      <c r="AC221" s="281">
        <f t="shared" si="96"/>
        <v>0</v>
      </c>
      <c r="AD221" s="549">
        <f t="shared" si="97"/>
        <v>0</v>
      </c>
      <c r="AE221" s="553">
        <f t="shared" si="98"/>
        <v>0</v>
      </c>
      <c r="AF221" s="282">
        <f t="shared" si="99"/>
        <v>0</v>
      </c>
      <c r="AG221" s="283">
        <f t="shared" si="100"/>
        <v>0</v>
      </c>
      <c r="AH221" s="281">
        <f t="shared" si="101"/>
        <v>0</v>
      </c>
      <c r="AI221" s="551">
        <f t="shared" si="116"/>
        <v>28582.703333333335</v>
      </c>
      <c r="AJ221" s="549">
        <f t="shared" si="116"/>
        <v>0</v>
      </c>
      <c r="AK221" s="549">
        <f t="shared" si="116"/>
        <v>0</v>
      </c>
      <c r="AL221" s="282">
        <f t="shared" si="102"/>
        <v>0</v>
      </c>
      <c r="AM221" s="281">
        <f t="shared" si="103"/>
        <v>0</v>
      </c>
      <c r="AN221" s="549">
        <f t="shared" si="104"/>
        <v>0</v>
      </c>
      <c r="AO221" s="549">
        <f t="shared" si="105"/>
        <v>0</v>
      </c>
      <c r="AP221" s="549">
        <f t="shared" si="106"/>
        <v>0</v>
      </c>
      <c r="AQ221" s="283">
        <f t="shared" si="92"/>
        <v>0</v>
      </c>
      <c r="AR221" s="281">
        <f t="shared" si="107"/>
        <v>0</v>
      </c>
      <c r="AT221" s="446"/>
      <c r="AU221" s="284"/>
      <c r="AV221" s="447" t="str">
        <f t="shared" si="108"/>
        <v>CA</v>
      </c>
      <c r="AW221" s="447" t="str">
        <f t="shared" si="109"/>
        <v>CL</v>
      </c>
      <c r="AX221" s="447" t="str">
        <f t="shared" si="110"/>
        <v>AIC</v>
      </c>
      <c r="AY221" s="447" t="str">
        <f t="shared" si="111"/>
        <v>ERB</v>
      </c>
      <c r="AZ221" s="447" t="str">
        <f t="shared" si="112"/>
        <v>GRB</v>
      </c>
      <c r="BA221" s="447" t="str">
        <f t="shared" si="113"/>
        <v>Non-Op</v>
      </c>
      <c r="BC221" s="445" t="s">
        <v>2127</v>
      </c>
      <c r="BD221" s="552">
        <f t="shared" si="117"/>
        <v>47452.29</v>
      </c>
      <c r="BF221" s="435"/>
      <c r="BG221" s="435"/>
      <c r="BH221" s="435"/>
      <c r="BI221" s="435"/>
      <c r="BJ221" s="435"/>
      <c r="BK221" s="435"/>
      <c r="BL221" s="435"/>
      <c r="BN221" s="617"/>
    </row>
    <row r="222" spans="1:66" s="28" customFormat="1" ht="12" customHeight="1">
      <c r="A222" s="287">
        <v>15100081</v>
      </c>
      <c r="B222" s="288" t="str">
        <f t="shared" si="93"/>
        <v>15100081</v>
      </c>
      <c r="C222" s="444" t="s">
        <v>1324</v>
      </c>
      <c r="D222" s="445" t="s">
        <v>2091</v>
      </c>
      <c r="E222" s="445"/>
      <c r="F222" s="444"/>
      <c r="G222" s="445"/>
      <c r="H222" s="547">
        <v>1728118.09</v>
      </c>
      <c r="I222" s="547">
        <v>1728118.09</v>
      </c>
      <c r="J222" s="547">
        <v>1728118.09</v>
      </c>
      <c r="K222" s="547">
        <v>1728118.09</v>
      </c>
      <c r="L222" s="547">
        <v>1728118.1</v>
      </c>
      <c r="M222" s="547">
        <v>1728118.1</v>
      </c>
      <c r="N222" s="547">
        <v>1728118.1</v>
      </c>
      <c r="O222" s="547">
        <v>1728118.1</v>
      </c>
      <c r="P222" s="547">
        <v>1728118.1</v>
      </c>
      <c r="Q222" s="547">
        <v>1728118.1</v>
      </c>
      <c r="R222" s="547">
        <v>1724392.54</v>
      </c>
      <c r="S222" s="547">
        <v>1724392.54</v>
      </c>
      <c r="T222" s="547">
        <v>1721569.81</v>
      </c>
      <c r="U222" s="547"/>
      <c r="V222" s="547">
        <f t="shared" si="94"/>
        <v>1727224.325</v>
      </c>
      <c r="W222" s="285"/>
      <c r="X222" s="286"/>
      <c r="Y222" s="548">
        <f t="shared" si="115"/>
        <v>1721569.81</v>
      </c>
      <c r="Z222" s="549">
        <f t="shared" si="115"/>
        <v>0</v>
      </c>
      <c r="AA222" s="549">
        <f t="shared" si="115"/>
        <v>0</v>
      </c>
      <c r="AB222" s="282">
        <f t="shared" si="95"/>
        <v>0</v>
      </c>
      <c r="AC222" s="281">
        <f t="shared" si="96"/>
        <v>0</v>
      </c>
      <c r="AD222" s="549">
        <f t="shared" si="97"/>
        <v>0</v>
      </c>
      <c r="AE222" s="553">
        <f t="shared" si="98"/>
        <v>0</v>
      </c>
      <c r="AF222" s="282">
        <f t="shared" si="99"/>
        <v>0</v>
      </c>
      <c r="AG222" s="283">
        <f t="shared" si="100"/>
        <v>0</v>
      </c>
      <c r="AH222" s="281">
        <f t="shared" si="101"/>
        <v>0</v>
      </c>
      <c r="AI222" s="551">
        <f t="shared" si="116"/>
        <v>1727224.325</v>
      </c>
      <c r="AJ222" s="549">
        <f t="shared" si="116"/>
        <v>0</v>
      </c>
      <c r="AK222" s="549">
        <f t="shared" si="116"/>
        <v>0</v>
      </c>
      <c r="AL222" s="282">
        <f t="shared" si="102"/>
        <v>0</v>
      </c>
      <c r="AM222" s="281">
        <f t="shared" si="103"/>
        <v>0</v>
      </c>
      <c r="AN222" s="549">
        <f t="shared" si="104"/>
        <v>0</v>
      </c>
      <c r="AO222" s="549">
        <f t="shared" si="105"/>
        <v>0</v>
      </c>
      <c r="AP222" s="549">
        <f t="shared" si="106"/>
        <v>0</v>
      </c>
      <c r="AQ222" s="283">
        <f t="shared" si="92"/>
        <v>0</v>
      </c>
      <c r="AR222" s="281">
        <f t="shared" si="107"/>
        <v>0</v>
      </c>
      <c r="AT222" s="446"/>
      <c r="AU222" s="284"/>
      <c r="AV222" s="447" t="str">
        <f t="shared" si="108"/>
        <v>CA</v>
      </c>
      <c r="AW222" s="447" t="str">
        <f t="shared" si="109"/>
        <v>CL</v>
      </c>
      <c r="AX222" s="447" t="str">
        <f t="shared" si="110"/>
        <v>AIC</v>
      </c>
      <c r="AY222" s="447" t="str">
        <f t="shared" si="111"/>
        <v>ERB</v>
      </c>
      <c r="AZ222" s="447" t="str">
        <f t="shared" si="112"/>
        <v>GRB</v>
      </c>
      <c r="BA222" s="447" t="str">
        <f t="shared" si="113"/>
        <v>Non-Op</v>
      </c>
      <c r="BC222" s="445" t="s">
        <v>2127</v>
      </c>
      <c r="BD222" s="552">
        <f t="shared" si="117"/>
        <v>1721569.81</v>
      </c>
      <c r="BF222" s="435"/>
      <c r="BG222" s="435"/>
      <c r="BH222" s="435"/>
      <c r="BI222" s="435"/>
      <c r="BJ222" s="435"/>
      <c r="BK222" s="435"/>
      <c r="BL222" s="435"/>
      <c r="BN222" s="617"/>
    </row>
    <row r="223" spans="1:66" s="28" customFormat="1" ht="12" customHeight="1">
      <c r="A223" s="287">
        <v>15100091</v>
      </c>
      <c r="B223" s="288" t="str">
        <f t="shared" si="93"/>
        <v>15100091</v>
      </c>
      <c r="C223" s="444" t="s">
        <v>1325</v>
      </c>
      <c r="D223" s="445" t="s">
        <v>2091</v>
      </c>
      <c r="E223" s="445"/>
      <c r="F223" s="444"/>
      <c r="G223" s="445"/>
      <c r="H223" s="547">
        <v>1808327.23</v>
      </c>
      <c r="I223" s="547">
        <v>1808327.23</v>
      </c>
      <c r="J223" s="547">
        <v>1808327.23</v>
      </c>
      <c r="K223" s="547">
        <v>1803245.9</v>
      </c>
      <c r="L223" s="547">
        <v>1803245.89</v>
      </c>
      <c r="M223" s="547">
        <v>1803245.89</v>
      </c>
      <c r="N223" s="547">
        <v>1803245.89</v>
      </c>
      <c r="O223" s="547">
        <v>1803245.89</v>
      </c>
      <c r="P223" s="547">
        <v>1803245.89</v>
      </c>
      <c r="Q223" s="547">
        <v>1803245.89</v>
      </c>
      <c r="R223" s="547">
        <v>1803245.89</v>
      </c>
      <c r="S223" s="547">
        <v>1790815.64</v>
      </c>
      <c r="T223" s="547">
        <v>1790815.64</v>
      </c>
      <c r="U223" s="547"/>
      <c r="V223" s="547">
        <f t="shared" si="94"/>
        <v>1802750.7220833332</v>
      </c>
      <c r="W223" s="285"/>
      <c r="X223" s="286"/>
      <c r="Y223" s="548">
        <f t="shared" si="115"/>
        <v>1790815.64</v>
      </c>
      <c r="Z223" s="549">
        <f t="shared" si="115"/>
        <v>0</v>
      </c>
      <c r="AA223" s="549">
        <f t="shared" si="115"/>
        <v>0</v>
      </c>
      <c r="AB223" s="282">
        <f t="shared" si="95"/>
        <v>0</v>
      </c>
      <c r="AC223" s="281">
        <f t="shared" si="96"/>
        <v>0</v>
      </c>
      <c r="AD223" s="549">
        <f t="shared" si="97"/>
        <v>0</v>
      </c>
      <c r="AE223" s="553">
        <f t="shared" si="98"/>
        <v>0</v>
      </c>
      <c r="AF223" s="282">
        <f t="shared" si="99"/>
        <v>0</v>
      </c>
      <c r="AG223" s="283">
        <f t="shared" si="100"/>
        <v>0</v>
      </c>
      <c r="AH223" s="281">
        <f t="shared" si="101"/>
        <v>0</v>
      </c>
      <c r="AI223" s="551">
        <f t="shared" si="116"/>
        <v>1802750.7220833332</v>
      </c>
      <c r="AJ223" s="549">
        <f t="shared" si="116"/>
        <v>0</v>
      </c>
      <c r="AK223" s="549">
        <f t="shared" si="116"/>
        <v>0</v>
      </c>
      <c r="AL223" s="282">
        <f t="shared" si="102"/>
        <v>0</v>
      </c>
      <c r="AM223" s="281">
        <f t="shared" si="103"/>
        <v>0</v>
      </c>
      <c r="AN223" s="549">
        <f t="shared" si="104"/>
        <v>0</v>
      </c>
      <c r="AO223" s="549">
        <f t="shared" si="105"/>
        <v>0</v>
      </c>
      <c r="AP223" s="549">
        <f t="shared" si="106"/>
        <v>0</v>
      </c>
      <c r="AQ223" s="283">
        <f t="shared" si="92"/>
        <v>0</v>
      </c>
      <c r="AR223" s="281">
        <f t="shared" si="107"/>
        <v>0</v>
      </c>
      <c r="AT223" s="446"/>
      <c r="AU223" s="284"/>
      <c r="AV223" s="447" t="str">
        <f t="shared" si="108"/>
        <v>CA</v>
      </c>
      <c r="AW223" s="447" t="str">
        <f t="shared" si="109"/>
        <v>CL</v>
      </c>
      <c r="AX223" s="447" t="str">
        <f t="shared" si="110"/>
        <v>AIC</v>
      </c>
      <c r="AY223" s="447" t="str">
        <f t="shared" si="111"/>
        <v>ERB</v>
      </c>
      <c r="AZ223" s="447" t="str">
        <f t="shared" si="112"/>
        <v>GRB</v>
      </c>
      <c r="BA223" s="447" t="str">
        <f t="shared" si="113"/>
        <v>Non-Op</v>
      </c>
      <c r="BC223" s="445" t="s">
        <v>2127</v>
      </c>
      <c r="BD223" s="552">
        <f t="shared" si="117"/>
        <v>1790815.64</v>
      </c>
      <c r="BF223" s="435"/>
      <c r="BG223" s="435"/>
      <c r="BH223" s="435"/>
      <c r="BI223" s="435"/>
      <c r="BJ223" s="435"/>
      <c r="BK223" s="435"/>
      <c r="BL223" s="435"/>
      <c r="BN223" s="617"/>
    </row>
    <row r="224" spans="1:66" s="28" customFormat="1" ht="12" customHeight="1">
      <c r="A224" s="287">
        <v>15100101</v>
      </c>
      <c r="B224" s="288" t="str">
        <f t="shared" si="93"/>
        <v>15100101</v>
      </c>
      <c r="C224" s="444" t="s">
        <v>1326</v>
      </c>
      <c r="D224" s="445" t="s">
        <v>2091</v>
      </c>
      <c r="E224" s="445"/>
      <c r="F224" s="444"/>
      <c r="G224" s="445"/>
      <c r="H224" s="547">
        <v>4139796.68</v>
      </c>
      <c r="I224" s="547">
        <v>4139796.68</v>
      </c>
      <c r="J224" s="547">
        <v>4056156.26</v>
      </c>
      <c r="K224" s="547">
        <v>4139796.68</v>
      </c>
      <c r="L224" s="547">
        <v>4056156.24</v>
      </c>
      <c r="M224" s="547">
        <v>4056156.24</v>
      </c>
      <c r="N224" s="547">
        <v>4161717.1</v>
      </c>
      <c r="O224" s="547">
        <v>4161717.1</v>
      </c>
      <c r="P224" s="547">
        <v>4161717.1</v>
      </c>
      <c r="Q224" s="547">
        <v>4161717.1</v>
      </c>
      <c r="R224" s="547">
        <v>4161717.1</v>
      </c>
      <c r="S224" s="547">
        <v>4160746.02</v>
      </c>
      <c r="T224" s="547">
        <v>4160746.03</v>
      </c>
      <c r="U224" s="547"/>
      <c r="V224" s="547">
        <f t="shared" si="94"/>
        <v>4130638.7479166673</v>
      </c>
      <c r="W224" s="285"/>
      <c r="X224" s="286"/>
      <c r="Y224" s="548">
        <f t="shared" si="115"/>
        <v>4160746.03</v>
      </c>
      <c r="Z224" s="549">
        <f t="shared" si="115"/>
        <v>0</v>
      </c>
      <c r="AA224" s="549">
        <f t="shared" si="115"/>
        <v>0</v>
      </c>
      <c r="AB224" s="282">
        <f t="shared" si="95"/>
        <v>0</v>
      </c>
      <c r="AC224" s="281">
        <f t="shared" si="96"/>
        <v>0</v>
      </c>
      <c r="AD224" s="549">
        <f t="shared" si="97"/>
        <v>0</v>
      </c>
      <c r="AE224" s="553">
        <f t="shared" si="98"/>
        <v>0</v>
      </c>
      <c r="AF224" s="282">
        <f t="shared" si="99"/>
        <v>0</v>
      </c>
      <c r="AG224" s="283">
        <f t="shared" si="100"/>
        <v>0</v>
      </c>
      <c r="AH224" s="281">
        <f t="shared" si="101"/>
        <v>0</v>
      </c>
      <c r="AI224" s="551">
        <f t="shared" si="116"/>
        <v>4130638.7479166673</v>
      </c>
      <c r="AJ224" s="549">
        <f t="shared" si="116"/>
        <v>0</v>
      </c>
      <c r="AK224" s="549">
        <f t="shared" si="116"/>
        <v>0</v>
      </c>
      <c r="AL224" s="282">
        <f t="shared" si="102"/>
        <v>0</v>
      </c>
      <c r="AM224" s="281">
        <f t="shared" si="103"/>
        <v>0</v>
      </c>
      <c r="AN224" s="549">
        <f t="shared" si="104"/>
        <v>0</v>
      </c>
      <c r="AO224" s="549">
        <f t="shared" si="105"/>
        <v>0</v>
      </c>
      <c r="AP224" s="549">
        <f t="shared" si="106"/>
        <v>0</v>
      </c>
      <c r="AQ224" s="283">
        <f t="shared" si="92"/>
        <v>0</v>
      </c>
      <c r="AR224" s="281">
        <f t="shared" si="107"/>
        <v>0</v>
      </c>
      <c r="AT224" s="446"/>
      <c r="AU224" s="284"/>
      <c r="AV224" s="447" t="str">
        <f t="shared" si="108"/>
        <v>CA</v>
      </c>
      <c r="AW224" s="447" t="str">
        <f t="shared" si="109"/>
        <v>CL</v>
      </c>
      <c r="AX224" s="447" t="str">
        <f t="shared" si="110"/>
        <v>AIC</v>
      </c>
      <c r="AY224" s="447" t="str">
        <f t="shared" si="111"/>
        <v>ERB</v>
      </c>
      <c r="AZ224" s="447" t="str">
        <f t="shared" si="112"/>
        <v>GRB</v>
      </c>
      <c r="BA224" s="447" t="str">
        <f t="shared" si="113"/>
        <v>Non-Op</v>
      </c>
      <c r="BC224" s="445" t="s">
        <v>2127</v>
      </c>
      <c r="BD224" s="552">
        <f t="shared" si="117"/>
        <v>4160746.03</v>
      </c>
      <c r="BF224" s="435"/>
      <c r="BG224" s="435"/>
      <c r="BH224" s="435"/>
      <c r="BI224" s="435"/>
      <c r="BJ224" s="435"/>
      <c r="BK224" s="435"/>
      <c r="BL224" s="435"/>
      <c r="BN224" s="617"/>
    </row>
    <row r="225" spans="1:66" s="28" customFormat="1" ht="12" customHeight="1">
      <c r="A225" s="287">
        <v>15100122</v>
      </c>
      <c r="B225" s="288" t="str">
        <f t="shared" si="93"/>
        <v>15100122</v>
      </c>
      <c r="C225" s="444" t="s">
        <v>1327</v>
      </c>
      <c r="D225" s="445" t="s">
        <v>2091</v>
      </c>
      <c r="E225" s="445"/>
      <c r="F225" s="444"/>
      <c r="G225" s="445"/>
      <c r="H225" s="547">
        <v>296344.58</v>
      </c>
      <c r="I225" s="547">
        <v>296344.58</v>
      </c>
      <c r="J225" s="547">
        <v>296344.58</v>
      </c>
      <c r="K225" s="547">
        <v>296344.58</v>
      </c>
      <c r="L225" s="547">
        <v>296344.58</v>
      </c>
      <c r="M225" s="547">
        <v>296344.58</v>
      </c>
      <c r="N225" s="547">
        <v>296344.58</v>
      </c>
      <c r="O225" s="547">
        <v>296344.58</v>
      </c>
      <c r="P225" s="547">
        <v>296344.58</v>
      </c>
      <c r="Q225" s="547">
        <v>296344.58</v>
      </c>
      <c r="R225" s="547">
        <v>296344.58</v>
      </c>
      <c r="S225" s="547">
        <v>296344.58</v>
      </c>
      <c r="T225" s="547">
        <v>296344.58</v>
      </c>
      <c r="U225" s="547"/>
      <c r="V225" s="547">
        <f t="shared" si="94"/>
        <v>296344.58</v>
      </c>
      <c r="W225" s="285"/>
      <c r="X225" s="286"/>
      <c r="Y225" s="548">
        <f t="shared" si="115"/>
        <v>296344.58</v>
      </c>
      <c r="Z225" s="549">
        <f t="shared" si="115"/>
        <v>0</v>
      </c>
      <c r="AA225" s="549">
        <f t="shared" si="115"/>
        <v>0</v>
      </c>
      <c r="AB225" s="282">
        <f t="shared" si="95"/>
        <v>0</v>
      </c>
      <c r="AC225" s="281">
        <f t="shared" si="96"/>
        <v>0</v>
      </c>
      <c r="AD225" s="549">
        <f t="shared" si="97"/>
        <v>0</v>
      </c>
      <c r="AE225" s="553">
        <f t="shared" si="98"/>
        <v>0</v>
      </c>
      <c r="AF225" s="282">
        <f t="shared" si="99"/>
        <v>0</v>
      </c>
      <c r="AG225" s="283">
        <f t="shared" si="100"/>
        <v>0</v>
      </c>
      <c r="AH225" s="281">
        <f t="shared" si="101"/>
        <v>0</v>
      </c>
      <c r="AI225" s="551">
        <f t="shared" si="116"/>
        <v>296344.58</v>
      </c>
      <c r="AJ225" s="549">
        <f t="shared" si="116"/>
        <v>0</v>
      </c>
      <c r="AK225" s="549">
        <f t="shared" si="116"/>
        <v>0</v>
      </c>
      <c r="AL225" s="282">
        <f t="shared" si="102"/>
        <v>0</v>
      </c>
      <c r="AM225" s="281">
        <f t="shared" si="103"/>
        <v>0</v>
      </c>
      <c r="AN225" s="549">
        <f t="shared" si="104"/>
        <v>0</v>
      </c>
      <c r="AO225" s="549">
        <f t="shared" si="105"/>
        <v>0</v>
      </c>
      <c r="AP225" s="549">
        <f t="shared" si="106"/>
        <v>0</v>
      </c>
      <c r="AQ225" s="283">
        <f t="shared" si="92"/>
        <v>0</v>
      </c>
      <c r="AR225" s="281">
        <f t="shared" si="107"/>
        <v>0</v>
      </c>
      <c r="AT225" s="446"/>
      <c r="AU225" s="284"/>
      <c r="AV225" s="447" t="str">
        <f t="shared" si="108"/>
        <v>CA</v>
      </c>
      <c r="AW225" s="447" t="str">
        <f t="shared" si="109"/>
        <v>CL</v>
      </c>
      <c r="AX225" s="447" t="str">
        <f t="shared" si="110"/>
        <v>AIC</v>
      </c>
      <c r="AY225" s="447" t="str">
        <f t="shared" si="111"/>
        <v>ERB</v>
      </c>
      <c r="AZ225" s="447" t="str">
        <f t="shared" si="112"/>
        <v>GRB</v>
      </c>
      <c r="BA225" s="447" t="str">
        <f t="shared" si="113"/>
        <v>Non-Op</v>
      </c>
      <c r="BC225" s="445" t="s">
        <v>2127</v>
      </c>
      <c r="BD225" s="552">
        <f t="shared" si="117"/>
        <v>296344.58</v>
      </c>
      <c r="BF225" s="435"/>
      <c r="BG225" s="435"/>
      <c r="BH225" s="435"/>
      <c r="BI225" s="435"/>
      <c r="BJ225" s="435"/>
      <c r="BK225" s="435"/>
      <c r="BL225" s="435"/>
      <c r="BN225" s="617"/>
    </row>
    <row r="226" spans="1:66" s="28" customFormat="1" ht="12" customHeight="1">
      <c r="A226" s="287">
        <v>15100181</v>
      </c>
      <c r="B226" s="288" t="str">
        <f t="shared" si="93"/>
        <v>15100181</v>
      </c>
      <c r="C226" s="444" t="s">
        <v>1328</v>
      </c>
      <c r="D226" s="445" t="s">
        <v>2091</v>
      </c>
      <c r="E226" s="445"/>
      <c r="F226" s="444"/>
      <c r="G226" s="445"/>
      <c r="H226" s="547">
        <v>8.11</v>
      </c>
      <c r="I226" s="547">
        <v>8.11</v>
      </c>
      <c r="J226" s="547">
        <v>8.11</v>
      </c>
      <c r="K226" s="547">
        <v>8.11</v>
      </c>
      <c r="L226" s="547">
        <v>0</v>
      </c>
      <c r="M226" s="547">
        <v>0</v>
      </c>
      <c r="N226" s="547">
        <v>0</v>
      </c>
      <c r="O226" s="547">
        <v>0</v>
      </c>
      <c r="P226" s="547">
        <v>0</v>
      </c>
      <c r="Q226" s="547">
        <v>0</v>
      </c>
      <c r="R226" s="547">
        <v>0</v>
      </c>
      <c r="S226" s="547">
        <v>0</v>
      </c>
      <c r="T226" s="547">
        <v>0</v>
      </c>
      <c r="U226" s="547"/>
      <c r="V226" s="547">
        <f t="shared" si="94"/>
        <v>2.3654166666666665</v>
      </c>
      <c r="W226" s="285"/>
      <c r="X226" s="286"/>
      <c r="Y226" s="548">
        <f t="shared" si="115"/>
        <v>0</v>
      </c>
      <c r="Z226" s="549">
        <f t="shared" si="115"/>
        <v>0</v>
      </c>
      <c r="AA226" s="549">
        <f t="shared" si="115"/>
        <v>0</v>
      </c>
      <c r="AB226" s="282">
        <f t="shared" si="95"/>
        <v>0</v>
      </c>
      <c r="AC226" s="281">
        <f t="shared" si="96"/>
        <v>0</v>
      </c>
      <c r="AD226" s="549">
        <f t="shared" si="97"/>
        <v>0</v>
      </c>
      <c r="AE226" s="553">
        <f t="shared" si="98"/>
        <v>0</v>
      </c>
      <c r="AF226" s="282">
        <f t="shared" si="99"/>
        <v>0</v>
      </c>
      <c r="AG226" s="283">
        <f t="shared" si="100"/>
        <v>0</v>
      </c>
      <c r="AH226" s="281">
        <f t="shared" si="101"/>
        <v>0</v>
      </c>
      <c r="AI226" s="551">
        <f t="shared" si="116"/>
        <v>2.3654166666666665</v>
      </c>
      <c r="AJ226" s="549">
        <f t="shared" si="116"/>
        <v>0</v>
      </c>
      <c r="AK226" s="549">
        <f t="shared" si="116"/>
        <v>0</v>
      </c>
      <c r="AL226" s="282">
        <f t="shared" si="102"/>
        <v>0</v>
      </c>
      <c r="AM226" s="281">
        <f t="shared" si="103"/>
        <v>0</v>
      </c>
      <c r="AN226" s="549">
        <f t="shared" si="104"/>
        <v>0</v>
      </c>
      <c r="AO226" s="549">
        <f t="shared" si="105"/>
        <v>0</v>
      </c>
      <c r="AP226" s="549">
        <f t="shared" si="106"/>
        <v>0</v>
      </c>
      <c r="AQ226" s="283">
        <f t="shared" si="92"/>
        <v>0</v>
      </c>
      <c r="AR226" s="281">
        <f t="shared" si="107"/>
        <v>0</v>
      </c>
      <c r="AT226" s="446"/>
      <c r="AU226" s="284"/>
      <c r="AV226" s="447" t="str">
        <f t="shared" si="108"/>
        <v>CA</v>
      </c>
      <c r="AW226" s="447" t="str">
        <f t="shared" si="109"/>
        <v>CL</v>
      </c>
      <c r="AX226" s="447" t="str">
        <f t="shared" si="110"/>
        <v>AIC</v>
      </c>
      <c r="AY226" s="447" t="str">
        <f t="shared" si="111"/>
        <v>ERB</v>
      </c>
      <c r="AZ226" s="447" t="str">
        <f t="shared" si="112"/>
        <v>GRB</v>
      </c>
      <c r="BA226" s="447" t="str">
        <f t="shared" si="113"/>
        <v>Non-Op</v>
      </c>
      <c r="BC226" s="445" t="s">
        <v>2127</v>
      </c>
      <c r="BD226" s="552">
        <f t="shared" si="117"/>
        <v>0</v>
      </c>
      <c r="BF226" s="435"/>
      <c r="BG226" s="435"/>
      <c r="BH226" s="435"/>
      <c r="BI226" s="435"/>
      <c r="BJ226" s="435"/>
      <c r="BK226" s="435"/>
      <c r="BL226" s="435"/>
      <c r="BN226" s="622"/>
    </row>
    <row r="227" spans="1:66" s="28" customFormat="1" ht="12" customHeight="1">
      <c r="A227" s="287">
        <v>15100211</v>
      </c>
      <c r="B227" s="288" t="str">
        <f t="shared" si="93"/>
        <v>15100211</v>
      </c>
      <c r="C227" s="444" t="s">
        <v>1329</v>
      </c>
      <c r="D227" s="445" t="s">
        <v>2091</v>
      </c>
      <c r="E227" s="445"/>
      <c r="F227" s="444"/>
      <c r="G227" s="445"/>
      <c r="H227" s="547">
        <v>-162481.04999999999</v>
      </c>
      <c r="I227" s="547">
        <v>-114996.72</v>
      </c>
      <c r="J227" s="547">
        <v>-294985.27</v>
      </c>
      <c r="K227" s="547">
        <v>-362943.14</v>
      </c>
      <c r="L227" s="547">
        <v>-211373.11</v>
      </c>
      <c r="M227" s="547">
        <v>-246807</v>
      </c>
      <c r="N227" s="547">
        <v>-172973.12</v>
      </c>
      <c r="O227" s="547">
        <v>-258486.95</v>
      </c>
      <c r="P227" s="547">
        <v>-126093.55</v>
      </c>
      <c r="Q227" s="547">
        <v>-414864.66</v>
      </c>
      <c r="R227" s="547">
        <v>-407705.28</v>
      </c>
      <c r="S227" s="547">
        <v>-523698.33</v>
      </c>
      <c r="T227" s="547">
        <v>15062.35</v>
      </c>
      <c r="U227" s="547"/>
      <c r="V227" s="547">
        <f t="shared" si="94"/>
        <v>-267386.37333333335</v>
      </c>
      <c r="W227" s="285"/>
      <c r="X227" s="286"/>
      <c r="Y227" s="548">
        <f t="shared" si="115"/>
        <v>15062.35</v>
      </c>
      <c r="Z227" s="549">
        <f t="shared" si="115"/>
        <v>0</v>
      </c>
      <c r="AA227" s="549">
        <f t="shared" si="115"/>
        <v>0</v>
      </c>
      <c r="AB227" s="282">
        <f t="shared" si="95"/>
        <v>0</v>
      </c>
      <c r="AC227" s="281">
        <f t="shared" si="96"/>
        <v>0</v>
      </c>
      <c r="AD227" s="549">
        <f t="shared" si="97"/>
        <v>0</v>
      </c>
      <c r="AE227" s="553">
        <f t="shared" si="98"/>
        <v>0</v>
      </c>
      <c r="AF227" s="282">
        <f t="shared" si="99"/>
        <v>0</v>
      </c>
      <c r="AG227" s="283">
        <f t="shared" si="100"/>
        <v>0</v>
      </c>
      <c r="AH227" s="281">
        <f t="shared" si="101"/>
        <v>0</v>
      </c>
      <c r="AI227" s="551">
        <f t="shared" si="116"/>
        <v>-267386.37333333335</v>
      </c>
      <c r="AJ227" s="549">
        <f t="shared" si="116"/>
        <v>0</v>
      </c>
      <c r="AK227" s="549">
        <f t="shared" si="116"/>
        <v>0</v>
      </c>
      <c r="AL227" s="282">
        <f t="shared" si="102"/>
        <v>0</v>
      </c>
      <c r="AM227" s="281">
        <f t="shared" si="103"/>
        <v>0</v>
      </c>
      <c r="AN227" s="549">
        <f t="shared" si="104"/>
        <v>0</v>
      </c>
      <c r="AO227" s="549">
        <f t="shared" si="105"/>
        <v>0</v>
      </c>
      <c r="AP227" s="549">
        <f t="shared" si="106"/>
        <v>0</v>
      </c>
      <c r="AQ227" s="283">
        <f t="shared" si="92"/>
        <v>0</v>
      </c>
      <c r="AR227" s="281">
        <f t="shared" si="107"/>
        <v>0</v>
      </c>
      <c r="AT227" s="446"/>
      <c r="AU227" s="284"/>
      <c r="AV227" s="447" t="str">
        <f t="shared" si="108"/>
        <v>CA</v>
      </c>
      <c r="AW227" s="447" t="str">
        <f t="shared" si="109"/>
        <v>CL</v>
      </c>
      <c r="AX227" s="447" t="str">
        <f t="shared" si="110"/>
        <v>AIC</v>
      </c>
      <c r="AY227" s="447" t="str">
        <f t="shared" si="111"/>
        <v>ERB</v>
      </c>
      <c r="AZ227" s="447" t="str">
        <f t="shared" si="112"/>
        <v>GRB</v>
      </c>
      <c r="BA227" s="447" t="str">
        <f t="shared" si="113"/>
        <v>Non-Op</v>
      </c>
      <c r="BC227" s="445" t="s">
        <v>2127</v>
      </c>
      <c r="BD227" s="552">
        <f t="shared" si="117"/>
        <v>15062.35</v>
      </c>
      <c r="BF227" s="435"/>
      <c r="BG227" s="435"/>
      <c r="BH227" s="435"/>
      <c r="BI227" s="435"/>
      <c r="BJ227" s="435"/>
      <c r="BK227" s="435"/>
      <c r="BL227" s="435"/>
      <c r="BN227" s="617"/>
    </row>
    <row r="228" spans="1:66" s="28" customFormat="1" ht="12" customHeight="1">
      <c r="A228" s="287">
        <v>15100221</v>
      </c>
      <c r="B228" s="288" t="str">
        <f t="shared" si="93"/>
        <v>15100221</v>
      </c>
      <c r="C228" s="444" t="s">
        <v>1330</v>
      </c>
      <c r="D228" s="445" t="s">
        <v>2091</v>
      </c>
      <c r="E228" s="445"/>
      <c r="F228" s="444"/>
      <c r="G228" s="445"/>
      <c r="H228" s="547">
        <v>1234673.1599999999</v>
      </c>
      <c r="I228" s="547">
        <v>1229060.45</v>
      </c>
      <c r="J228" s="547">
        <v>1141253.82</v>
      </c>
      <c r="K228" s="547">
        <v>872582.93</v>
      </c>
      <c r="L228" s="547">
        <v>984864.89</v>
      </c>
      <c r="M228" s="547">
        <v>1235494.57</v>
      </c>
      <c r="N228" s="547">
        <v>1646034.88</v>
      </c>
      <c r="O228" s="547">
        <v>1421261.3</v>
      </c>
      <c r="P228" s="547">
        <v>1639868.73</v>
      </c>
      <c r="Q228" s="547">
        <v>1904331.18</v>
      </c>
      <c r="R228" s="547">
        <v>1682656.02</v>
      </c>
      <c r="S228" s="547">
        <v>2037283.99</v>
      </c>
      <c r="T228" s="547">
        <v>1777959.95</v>
      </c>
      <c r="U228" s="547"/>
      <c r="V228" s="547">
        <f t="shared" si="94"/>
        <v>1441750.7762500001</v>
      </c>
      <c r="W228" s="285"/>
      <c r="X228" s="286"/>
      <c r="Y228" s="548">
        <f t="shared" si="115"/>
        <v>1777959.95</v>
      </c>
      <c r="Z228" s="549">
        <f t="shared" si="115"/>
        <v>0</v>
      </c>
      <c r="AA228" s="549">
        <f t="shared" si="115"/>
        <v>0</v>
      </c>
      <c r="AB228" s="282">
        <f t="shared" si="95"/>
        <v>0</v>
      </c>
      <c r="AC228" s="281">
        <f t="shared" si="96"/>
        <v>0</v>
      </c>
      <c r="AD228" s="549">
        <f t="shared" si="97"/>
        <v>0</v>
      </c>
      <c r="AE228" s="553">
        <f t="shared" si="98"/>
        <v>0</v>
      </c>
      <c r="AF228" s="282">
        <f t="shared" si="99"/>
        <v>0</v>
      </c>
      <c r="AG228" s="283">
        <f t="shared" si="100"/>
        <v>0</v>
      </c>
      <c r="AH228" s="281">
        <f t="shared" si="101"/>
        <v>0</v>
      </c>
      <c r="AI228" s="551">
        <f t="shared" si="116"/>
        <v>1441750.7762500001</v>
      </c>
      <c r="AJ228" s="549">
        <f t="shared" si="116"/>
        <v>0</v>
      </c>
      <c r="AK228" s="549">
        <f t="shared" si="116"/>
        <v>0</v>
      </c>
      <c r="AL228" s="282">
        <f t="shared" si="102"/>
        <v>0</v>
      </c>
      <c r="AM228" s="281">
        <f t="shared" si="103"/>
        <v>0</v>
      </c>
      <c r="AN228" s="549">
        <f t="shared" si="104"/>
        <v>0</v>
      </c>
      <c r="AO228" s="549">
        <f t="shared" si="105"/>
        <v>0</v>
      </c>
      <c r="AP228" s="549">
        <f t="shared" si="106"/>
        <v>0</v>
      </c>
      <c r="AQ228" s="283">
        <f t="shared" si="92"/>
        <v>0</v>
      </c>
      <c r="AR228" s="281">
        <f t="shared" si="107"/>
        <v>0</v>
      </c>
      <c r="AT228" s="446"/>
      <c r="AU228" s="284"/>
      <c r="AV228" s="447" t="str">
        <f t="shared" si="108"/>
        <v>CA</v>
      </c>
      <c r="AW228" s="447" t="str">
        <f t="shared" si="109"/>
        <v>CL</v>
      </c>
      <c r="AX228" s="447" t="str">
        <f t="shared" si="110"/>
        <v>AIC</v>
      </c>
      <c r="AY228" s="447" t="str">
        <f t="shared" si="111"/>
        <v>ERB</v>
      </c>
      <c r="AZ228" s="447" t="str">
        <f t="shared" si="112"/>
        <v>GRB</v>
      </c>
      <c r="BA228" s="447" t="str">
        <f t="shared" si="113"/>
        <v>Non-Op</v>
      </c>
      <c r="BC228" s="445" t="s">
        <v>2127</v>
      </c>
      <c r="BD228" s="552">
        <f t="shared" si="117"/>
        <v>1777959.95</v>
      </c>
      <c r="BF228" s="435"/>
      <c r="BG228" s="435"/>
      <c r="BH228" s="435"/>
      <c r="BI228" s="435"/>
      <c r="BJ228" s="435"/>
      <c r="BK228" s="435"/>
      <c r="BL228" s="435"/>
      <c r="BN228" s="617"/>
    </row>
    <row r="229" spans="1:66" s="28" customFormat="1" ht="12" customHeight="1">
      <c r="A229" s="287">
        <v>15100271</v>
      </c>
      <c r="B229" s="288" t="str">
        <f t="shared" si="93"/>
        <v>15100271</v>
      </c>
      <c r="C229" s="444" t="s">
        <v>1331</v>
      </c>
      <c r="D229" s="445" t="s">
        <v>2091</v>
      </c>
      <c r="E229" s="445"/>
      <c r="F229" s="444"/>
      <c r="G229" s="445"/>
      <c r="H229" s="547">
        <v>2493375.9500000002</v>
      </c>
      <c r="I229" s="547">
        <v>2493113.71</v>
      </c>
      <c r="J229" s="547">
        <v>2397739.91</v>
      </c>
      <c r="K229" s="547">
        <v>2396540.7599999998</v>
      </c>
      <c r="L229" s="547">
        <v>2396027.71</v>
      </c>
      <c r="M229" s="547">
        <v>2396027.71</v>
      </c>
      <c r="N229" s="547">
        <v>2395352.33</v>
      </c>
      <c r="O229" s="547">
        <v>2395352.33</v>
      </c>
      <c r="P229" s="547">
        <v>2393987.79</v>
      </c>
      <c r="Q229" s="547">
        <v>2393149.77</v>
      </c>
      <c r="R229" s="547">
        <v>2392628.7599999998</v>
      </c>
      <c r="S229" s="547">
        <v>2392397.2000000002</v>
      </c>
      <c r="T229" s="547">
        <v>2391658.42</v>
      </c>
      <c r="U229" s="547"/>
      <c r="V229" s="547">
        <f t="shared" si="94"/>
        <v>2407069.5970833334</v>
      </c>
      <c r="W229" s="285"/>
      <c r="X229" s="286"/>
      <c r="Y229" s="548">
        <f t="shared" ref="Y229:AA248" si="118">IF($D229=Y$5,$T229,0)</f>
        <v>2391658.42</v>
      </c>
      <c r="Z229" s="549">
        <f t="shared" si="118"/>
        <v>0</v>
      </c>
      <c r="AA229" s="549">
        <f t="shared" si="118"/>
        <v>0</v>
      </c>
      <c r="AB229" s="282">
        <f t="shared" si="95"/>
        <v>0</v>
      </c>
      <c r="AC229" s="281">
        <f t="shared" si="96"/>
        <v>0</v>
      </c>
      <c r="AD229" s="549">
        <f t="shared" si="97"/>
        <v>0</v>
      </c>
      <c r="AE229" s="553">
        <f t="shared" si="98"/>
        <v>0</v>
      </c>
      <c r="AF229" s="282">
        <f t="shared" si="99"/>
        <v>0</v>
      </c>
      <c r="AG229" s="283">
        <f t="shared" si="100"/>
        <v>0</v>
      </c>
      <c r="AH229" s="281">
        <f t="shared" si="101"/>
        <v>0</v>
      </c>
      <c r="AI229" s="551">
        <f t="shared" ref="AI229:AK248" si="119">IF($D229=AI$5,$V229,0)</f>
        <v>2407069.5970833334</v>
      </c>
      <c r="AJ229" s="549">
        <f t="shared" si="119"/>
        <v>0</v>
      </c>
      <c r="AK229" s="549">
        <f t="shared" si="119"/>
        <v>0</v>
      </c>
      <c r="AL229" s="282">
        <f t="shared" si="102"/>
        <v>0</v>
      </c>
      <c r="AM229" s="281">
        <f t="shared" si="103"/>
        <v>0</v>
      </c>
      <c r="AN229" s="549">
        <f t="shared" si="104"/>
        <v>0</v>
      </c>
      <c r="AO229" s="549">
        <f t="shared" si="105"/>
        <v>0</v>
      </c>
      <c r="AP229" s="549">
        <f t="shared" si="106"/>
        <v>0</v>
      </c>
      <c r="AQ229" s="283">
        <f t="shared" si="92"/>
        <v>0</v>
      </c>
      <c r="AR229" s="281">
        <f t="shared" si="107"/>
        <v>0</v>
      </c>
      <c r="AT229" s="446"/>
      <c r="AU229" s="284"/>
      <c r="AV229" s="447" t="str">
        <f t="shared" si="108"/>
        <v>CA</v>
      </c>
      <c r="AW229" s="447" t="str">
        <f t="shared" si="109"/>
        <v>CL</v>
      </c>
      <c r="AX229" s="447" t="str">
        <f t="shared" si="110"/>
        <v>AIC</v>
      </c>
      <c r="AY229" s="447" t="str">
        <f t="shared" si="111"/>
        <v>ERB</v>
      </c>
      <c r="AZ229" s="447" t="str">
        <f t="shared" si="112"/>
        <v>GRB</v>
      </c>
      <c r="BA229" s="447" t="str">
        <f t="shared" si="113"/>
        <v>Non-Op</v>
      </c>
      <c r="BC229" s="445" t="s">
        <v>2127</v>
      </c>
      <c r="BD229" s="552">
        <f t="shared" si="117"/>
        <v>2391658.42</v>
      </c>
      <c r="BF229" s="435"/>
      <c r="BG229" s="435"/>
      <c r="BH229" s="435"/>
      <c r="BI229" s="435"/>
      <c r="BJ229" s="435"/>
      <c r="BK229" s="435"/>
      <c r="BL229" s="435"/>
      <c r="BN229" s="617"/>
    </row>
    <row r="230" spans="1:66" s="28" customFormat="1" ht="12" customHeight="1">
      <c r="A230" s="625">
        <v>15100291</v>
      </c>
      <c r="B230" s="626" t="str">
        <f t="shared" si="93"/>
        <v>15100291</v>
      </c>
      <c r="C230" s="444" t="s">
        <v>1332</v>
      </c>
      <c r="D230" s="445" t="s">
        <v>2091</v>
      </c>
      <c r="E230" s="445"/>
      <c r="F230" s="444"/>
      <c r="G230" s="445"/>
      <c r="H230" s="547">
        <v>381079.32</v>
      </c>
      <c r="I230" s="547">
        <v>381079.32</v>
      </c>
      <c r="J230" s="547">
        <v>268409.18</v>
      </c>
      <c r="K230" s="547">
        <v>268409.18</v>
      </c>
      <c r="L230" s="547">
        <v>332921.21000000002</v>
      </c>
      <c r="M230" s="547">
        <v>425109.17</v>
      </c>
      <c r="N230" s="547">
        <v>435318.14</v>
      </c>
      <c r="O230" s="547">
        <v>435318.14</v>
      </c>
      <c r="P230" s="547">
        <v>435318.14</v>
      </c>
      <c r="Q230" s="547">
        <v>435318.14</v>
      </c>
      <c r="R230" s="547">
        <v>435318.14</v>
      </c>
      <c r="S230" s="547">
        <v>435318.14</v>
      </c>
      <c r="T230" s="547">
        <v>294491.81</v>
      </c>
      <c r="U230" s="547"/>
      <c r="V230" s="547">
        <f t="shared" si="94"/>
        <v>385468.53875000007</v>
      </c>
      <c r="W230" s="285"/>
      <c r="X230" s="286"/>
      <c r="Y230" s="548">
        <f t="shared" si="118"/>
        <v>294491.81</v>
      </c>
      <c r="Z230" s="549">
        <f t="shared" si="118"/>
        <v>0</v>
      </c>
      <c r="AA230" s="549">
        <f t="shared" si="118"/>
        <v>0</v>
      </c>
      <c r="AB230" s="282">
        <f t="shared" si="95"/>
        <v>0</v>
      </c>
      <c r="AC230" s="281">
        <f t="shared" si="96"/>
        <v>0</v>
      </c>
      <c r="AD230" s="549">
        <f t="shared" si="97"/>
        <v>0</v>
      </c>
      <c r="AE230" s="553">
        <f t="shared" si="98"/>
        <v>0</v>
      </c>
      <c r="AF230" s="282">
        <f t="shared" si="99"/>
        <v>0</v>
      </c>
      <c r="AG230" s="283">
        <f t="shared" si="100"/>
        <v>0</v>
      </c>
      <c r="AH230" s="281">
        <f t="shared" si="101"/>
        <v>0</v>
      </c>
      <c r="AI230" s="551">
        <f t="shared" si="119"/>
        <v>385468.53875000007</v>
      </c>
      <c r="AJ230" s="549">
        <f t="shared" si="119"/>
        <v>0</v>
      </c>
      <c r="AK230" s="549">
        <f t="shared" si="119"/>
        <v>0</v>
      </c>
      <c r="AL230" s="282">
        <f t="shared" si="102"/>
        <v>0</v>
      </c>
      <c r="AM230" s="281">
        <f t="shared" si="103"/>
        <v>0</v>
      </c>
      <c r="AN230" s="549">
        <f t="shared" si="104"/>
        <v>0</v>
      </c>
      <c r="AO230" s="549">
        <f t="shared" si="105"/>
        <v>0</v>
      </c>
      <c r="AP230" s="549">
        <f t="shared" si="106"/>
        <v>0</v>
      </c>
      <c r="AQ230" s="283">
        <f t="shared" si="92"/>
        <v>0</v>
      </c>
      <c r="AR230" s="281">
        <f t="shared" si="107"/>
        <v>0</v>
      </c>
      <c r="AT230" s="446"/>
      <c r="AU230" s="284"/>
      <c r="AV230" s="447" t="str">
        <f t="shared" si="108"/>
        <v>CA</v>
      </c>
      <c r="AW230" s="447" t="str">
        <f t="shared" si="109"/>
        <v>CL</v>
      </c>
      <c r="AX230" s="447" t="str">
        <f t="shared" si="110"/>
        <v>AIC</v>
      </c>
      <c r="AY230" s="447" t="str">
        <f t="shared" si="111"/>
        <v>ERB</v>
      </c>
      <c r="AZ230" s="447" t="str">
        <f t="shared" si="112"/>
        <v>GRB</v>
      </c>
      <c r="BA230" s="447" t="str">
        <f t="shared" si="113"/>
        <v>Non-Op</v>
      </c>
      <c r="BC230" s="445" t="s">
        <v>2127</v>
      </c>
      <c r="BD230" s="552">
        <f t="shared" si="117"/>
        <v>294491.81</v>
      </c>
      <c r="BF230" s="435"/>
      <c r="BG230" s="435"/>
      <c r="BH230" s="435"/>
      <c r="BI230" s="435"/>
      <c r="BJ230" s="435"/>
      <c r="BK230" s="435"/>
      <c r="BL230" s="435"/>
      <c r="BN230" s="617"/>
    </row>
    <row r="231" spans="1:66" s="28" customFormat="1" ht="12" customHeight="1">
      <c r="A231" s="287">
        <v>15111001</v>
      </c>
      <c r="B231" s="288" t="str">
        <f t="shared" si="93"/>
        <v>15111001</v>
      </c>
      <c r="C231" s="444" t="s">
        <v>1333</v>
      </c>
      <c r="D231" s="445" t="s">
        <v>2091</v>
      </c>
      <c r="E231" s="445"/>
      <c r="F231" s="444"/>
      <c r="G231" s="445"/>
      <c r="H231" s="547">
        <v>234271.63</v>
      </c>
      <c r="I231" s="547">
        <v>234271.63</v>
      </c>
      <c r="J231" s="547">
        <v>234271.63</v>
      </c>
      <c r="K231" s="547">
        <v>234271.63</v>
      </c>
      <c r="L231" s="547">
        <v>234271.63</v>
      </c>
      <c r="M231" s="547">
        <v>234271.63</v>
      </c>
      <c r="N231" s="547">
        <v>234271.63</v>
      </c>
      <c r="O231" s="547">
        <v>234271.63</v>
      </c>
      <c r="P231" s="547">
        <v>234271.63</v>
      </c>
      <c r="Q231" s="547">
        <v>234271.63</v>
      </c>
      <c r="R231" s="547">
        <v>234271.63</v>
      </c>
      <c r="S231" s="547">
        <v>234271.63</v>
      </c>
      <c r="T231" s="547">
        <v>234271.63</v>
      </c>
      <c r="U231" s="547"/>
      <c r="V231" s="547">
        <f t="shared" si="94"/>
        <v>234271.62999999992</v>
      </c>
      <c r="W231" s="285"/>
      <c r="X231" s="286"/>
      <c r="Y231" s="548">
        <f t="shared" si="118"/>
        <v>234271.63</v>
      </c>
      <c r="Z231" s="549">
        <f t="shared" si="118"/>
        <v>0</v>
      </c>
      <c r="AA231" s="549">
        <f t="shared" si="118"/>
        <v>0</v>
      </c>
      <c r="AB231" s="282">
        <f t="shared" si="95"/>
        <v>0</v>
      </c>
      <c r="AC231" s="281">
        <f t="shared" si="96"/>
        <v>0</v>
      </c>
      <c r="AD231" s="549">
        <f t="shared" si="97"/>
        <v>0</v>
      </c>
      <c r="AE231" s="553">
        <f t="shared" si="98"/>
        <v>0</v>
      </c>
      <c r="AF231" s="282">
        <f t="shared" si="99"/>
        <v>0</v>
      </c>
      <c r="AG231" s="283">
        <f t="shared" si="100"/>
        <v>0</v>
      </c>
      <c r="AH231" s="281">
        <f t="shared" si="101"/>
        <v>0</v>
      </c>
      <c r="AI231" s="551">
        <f t="shared" si="119"/>
        <v>234271.62999999992</v>
      </c>
      <c r="AJ231" s="549">
        <f t="shared" si="119"/>
        <v>0</v>
      </c>
      <c r="AK231" s="549">
        <f t="shared" si="119"/>
        <v>0</v>
      </c>
      <c r="AL231" s="282">
        <f t="shared" si="102"/>
        <v>0</v>
      </c>
      <c r="AM231" s="281">
        <f t="shared" si="103"/>
        <v>0</v>
      </c>
      <c r="AN231" s="549">
        <f t="shared" si="104"/>
        <v>0</v>
      </c>
      <c r="AO231" s="549">
        <f t="shared" si="105"/>
        <v>0</v>
      </c>
      <c r="AP231" s="549">
        <f t="shared" si="106"/>
        <v>0</v>
      </c>
      <c r="AQ231" s="283">
        <f t="shared" si="92"/>
        <v>0</v>
      </c>
      <c r="AR231" s="281">
        <f t="shared" si="107"/>
        <v>0</v>
      </c>
      <c r="AT231" s="446"/>
      <c r="AU231" s="284"/>
      <c r="AV231" s="447" t="str">
        <f t="shared" si="108"/>
        <v>CA</v>
      </c>
      <c r="AW231" s="447" t="str">
        <f t="shared" si="109"/>
        <v>CL</v>
      </c>
      <c r="AX231" s="447" t="str">
        <f t="shared" si="110"/>
        <v>AIC</v>
      </c>
      <c r="AY231" s="447" t="str">
        <f t="shared" si="111"/>
        <v>ERB</v>
      </c>
      <c r="AZ231" s="447" t="str">
        <f t="shared" si="112"/>
        <v>GRB</v>
      </c>
      <c r="BA231" s="447" t="str">
        <f t="shared" si="113"/>
        <v>Non-Op</v>
      </c>
      <c r="BC231" s="445" t="s">
        <v>2127</v>
      </c>
      <c r="BD231" s="552">
        <f t="shared" si="117"/>
        <v>234271.63</v>
      </c>
      <c r="BF231" s="435"/>
      <c r="BG231" s="435"/>
      <c r="BH231" s="435"/>
      <c r="BI231" s="435"/>
      <c r="BJ231" s="435"/>
      <c r="BK231" s="435"/>
      <c r="BL231" s="435"/>
      <c r="BN231" s="617"/>
    </row>
    <row r="232" spans="1:66" s="28" customFormat="1" ht="12" customHeight="1">
      <c r="A232" s="287">
        <v>15400023</v>
      </c>
      <c r="B232" s="288" t="str">
        <f t="shared" si="93"/>
        <v>15400023</v>
      </c>
      <c r="C232" s="444" t="s">
        <v>1334</v>
      </c>
      <c r="D232" s="445" t="s">
        <v>2091</v>
      </c>
      <c r="E232" s="445"/>
      <c r="F232" s="444"/>
      <c r="G232" s="445"/>
      <c r="H232" s="547">
        <v>65650276.25</v>
      </c>
      <c r="I232" s="547">
        <v>67454117.180000007</v>
      </c>
      <c r="J232" s="547">
        <v>64331812.25</v>
      </c>
      <c r="K232" s="547">
        <v>73479283.299999997</v>
      </c>
      <c r="L232" s="547">
        <v>70981404.480000004</v>
      </c>
      <c r="M232" s="547">
        <v>73149636.239999995</v>
      </c>
      <c r="N232" s="547">
        <v>75376320.739999995</v>
      </c>
      <c r="O232" s="547">
        <v>70814988.590000004</v>
      </c>
      <c r="P232" s="547">
        <v>69846118.459999993</v>
      </c>
      <c r="Q232" s="547">
        <v>69335854.200000003</v>
      </c>
      <c r="R232" s="547">
        <v>67439896.920000002</v>
      </c>
      <c r="S232" s="547">
        <v>64758003.490000002</v>
      </c>
      <c r="T232" s="547">
        <v>64413422.490000002</v>
      </c>
      <c r="U232" s="547"/>
      <c r="V232" s="547">
        <f t="shared" si="94"/>
        <v>69333273.768333346</v>
      </c>
      <c r="W232" s="285"/>
      <c r="X232" s="286"/>
      <c r="Y232" s="548">
        <f t="shared" si="118"/>
        <v>64413422.490000002</v>
      </c>
      <c r="Z232" s="549">
        <f t="shared" si="118"/>
        <v>0</v>
      </c>
      <c r="AA232" s="549">
        <f t="shared" si="118"/>
        <v>0</v>
      </c>
      <c r="AB232" s="282">
        <f t="shared" si="95"/>
        <v>0</v>
      </c>
      <c r="AC232" s="281">
        <f t="shared" si="96"/>
        <v>0</v>
      </c>
      <c r="AD232" s="549">
        <f t="shared" si="97"/>
        <v>0</v>
      </c>
      <c r="AE232" s="553">
        <f t="shared" si="98"/>
        <v>0</v>
      </c>
      <c r="AF232" s="282">
        <f t="shared" si="99"/>
        <v>0</v>
      </c>
      <c r="AG232" s="283">
        <f t="shared" si="100"/>
        <v>0</v>
      </c>
      <c r="AH232" s="281">
        <f t="shared" si="101"/>
        <v>0</v>
      </c>
      <c r="AI232" s="551">
        <f t="shared" si="119"/>
        <v>69333273.768333346</v>
      </c>
      <c r="AJ232" s="549">
        <f t="shared" si="119"/>
        <v>0</v>
      </c>
      <c r="AK232" s="549">
        <f t="shared" si="119"/>
        <v>0</v>
      </c>
      <c r="AL232" s="282">
        <f t="shared" si="102"/>
        <v>0</v>
      </c>
      <c r="AM232" s="281">
        <f t="shared" si="103"/>
        <v>0</v>
      </c>
      <c r="AN232" s="549">
        <f t="shared" si="104"/>
        <v>0</v>
      </c>
      <c r="AO232" s="549">
        <f t="shared" si="105"/>
        <v>0</v>
      </c>
      <c r="AP232" s="549">
        <f t="shared" si="106"/>
        <v>0</v>
      </c>
      <c r="AQ232" s="283">
        <f t="shared" ref="AQ232:AQ236" si="120">SUM(AN232:AP232)</f>
        <v>0</v>
      </c>
      <c r="AR232" s="281">
        <f t="shared" si="107"/>
        <v>0</v>
      </c>
      <c r="AT232" s="446"/>
      <c r="AU232" s="284"/>
      <c r="AV232" s="447" t="str">
        <f t="shared" si="108"/>
        <v>CA</v>
      </c>
      <c r="AW232" s="447" t="str">
        <f t="shared" si="109"/>
        <v>CL</v>
      </c>
      <c r="AX232" s="447" t="str">
        <f t="shared" si="110"/>
        <v>AIC</v>
      </c>
      <c r="AY232" s="447" t="str">
        <f t="shared" si="111"/>
        <v>ERB</v>
      </c>
      <c r="AZ232" s="447" t="str">
        <f t="shared" si="112"/>
        <v>GRB</v>
      </c>
      <c r="BA232" s="447" t="str">
        <f t="shared" si="113"/>
        <v>Non-Op</v>
      </c>
      <c r="BC232" s="445" t="s">
        <v>2127</v>
      </c>
      <c r="BD232" s="552">
        <f t="shared" si="117"/>
        <v>64413422.490000002</v>
      </c>
      <c r="BF232" s="435"/>
      <c r="BG232" s="435"/>
      <c r="BH232" s="435"/>
      <c r="BI232" s="435"/>
      <c r="BJ232" s="435"/>
      <c r="BK232" s="435"/>
      <c r="BL232" s="435"/>
      <c r="BN232" s="617"/>
    </row>
    <row r="233" spans="1:66" s="28" customFormat="1" ht="12" customHeight="1">
      <c r="A233" s="287">
        <v>15400031</v>
      </c>
      <c r="B233" s="288" t="str">
        <f t="shared" si="93"/>
        <v>15400031</v>
      </c>
      <c r="C233" s="444" t="s">
        <v>2587</v>
      </c>
      <c r="D233" s="445" t="s">
        <v>2091</v>
      </c>
      <c r="E233" s="445"/>
      <c r="F233" s="444"/>
      <c r="G233" s="445"/>
      <c r="H233" s="547">
        <v>0</v>
      </c>
      <c r="I233" s="547">
        <v>0</v>
      </c>
      <c r="J233" s="547">
        <v>0</v>
      </c>
      <c r="K233" s="547">
        <v>0</v>
      </c>
      <c r="L233" s="547">
        <v>0</v>
      </c>
      <c r="M233" s="547">
        <v>0</v>
      </c>
      <c r="N233" s="547">
        <v>0</v>
      </c>
      <c r="O233" s="547">
        <v>0</v>
      </c>
      <c r="P233" s="547">
        <v>0</v>
      </c>
      <c r="Q233" s="547">
        <v>0</v>
      </c>
      <c r="R233" s="547">
        <v>0</v>
      </c>
      <c r="S233" s="547">
        <v>0</v>
      </c>
      <c r="T233" s="547">
        <v>0</v>
      </c>
      <c r="U233" s="547"/>
      <c r="V233" s="547">
        <f t="shared" si="94"/>
        <v>0</v>
      </c>
      <c r="W233" s="285"/>
      <c r="X233" s="286"/>
      <c r="Y233" s="548">
        <f t="shared" si="118"/>
        <v>0</v>
      </c>
      <c r="Z233" s="549">
        <f t="shared" si="118"/>
        <v>0</v>
      </c>
      <c r="AA233" s="549">
        <f t="shared" si="118"/>
        <v>0</v>
      </c>
      <c r="AB233" s="282">
        <f t="shared" si="95"/>
        <v>0</v>
      </c>
      <c r="AC233" s="281">
        <f t="shared" si="96"/>
        <v>0</v>
      </c>
      <c r="AD233" s="549">
        <f t="shared" si="97"/>
        <v>0</v>
      </c>
      <c r="AE233" s="553">
        <f t="shared" si="98"/>
        <v>0</v>
      </c>
      <c r="AF233" s="282">
        <f t="shared" si="99"/>
        <v>0</v>
      </c>
      <c r="AG233" s="283">
        <f t="shared" si="100"/>
        <v>0</v>
      </c>
      <c r="AH233" s="281">
        <f t="shared" si="101"/>
        <v>0</v>
      </c>
      <c r="AI233" s="551">
        <f t="shared" si="119"/>
        <v>0</v>
      </c>
      <c r="AJ233" s="549">
        <f t="shared" si="119"/>
        <v>0</v>
      </c>
      <c r="AK233" s="549">
        <f t="shared" si="119"/>
        <v>0</v>
      </c>
      <c r="AL233" s="282">
        <f t="shared" si="102"/>
        <v>0</v>
      </c>
      <c r="AM233" s="281">
        <f t="shared" si="103"/>
        <v>0</v>
      </c>
      <c r="AN233" s="549">
        <f t="shared" si="104"/>
        <v>0</v>
      </c>
      <c r="AO233" s="549">
        <f t="shared" si="105"/>
        <v>0</v>
      </c>
      <c r="AP233" s="549">
        <f t="shared" si="106"/>
        <v>0</v>
      </c>
      <c r="AQ233" s="283">
        <f t="shared" si="120"/>
        <v>0</v>
      </c>
      <c r="AR233" s="281">
        <f t="shared" si="107"/>
        <v>0</v>
      </c>
      <c r="AT233" s="446"/>
      <c r="AU233" s="284"/>
      <c r="AV233" s="447" t="str">
        <f t="shared" si="108"/>
        <v>CA</v>
      </c>
      <c r="AW233" s="447" t="str">
        <f t="shared" si="109"/>
        <v>CL</v>
      </c>
      <c r="AX233" s="447" t="str">
        <f t="shared" si="110"/>
        <v>AIC</v>
      </c>
      <c r="AY233" s="447" t="str">
        <f t="shared" si="111"/>
        <v>ERB</v>
      </c>
      <c r="AZ233" s="447" t="str">
        <f t="shared" si="112"/>
        <v>GRB</v>
      </c>
      <c r="BA233" s="447" t="str">
        <f t="shared" si="113"/>
        <v>Non-Op</v>
      </c>
      <c r="BC233" s="445" t="s">
        <v>2127</v>
      </c>
      <c r="BD233" s="552">
        <f t="shared" si="117"/>
        <v>0</v>
      </c>
      <c r="BF233" s="435"/>
      <c r="BG233" s="435"/>
      <c r="BH233" s="435"/>
      <c r="BI233" s="435"/>
      <c r="BJ233" s="435"/>
      <c r="BK233" s="435"/>
      <c r="BL233" s="435"/>
      <c r="BN233" s="617"/>
    </row>
    <row r="234" spans="1:66" s="28" customFormat="1" ht="12" customHeight="1">
      <c r="A234" s="287">
        <v>15400033</v>
      </c>
      <c r="B234" s="288" t="str">
        <f t="shared" si="93"/>
        <v>15400033</v>
      </c>
      <c r="C234" s="444" t="s">
        <v>1335</v>
      </c>
      <c r="D234" s="445" t="s">
        <v>2091</v>
      </c>
      <c r="E234" s="445"/>
      <c r="F234" s="444"/>
      <c r="G234" s="445"/>
      <c r="H234" s="547">
        <v>-64449512.049999997</v>
      </c>
      <c r="I234" s="547">
        <v>-66130826.630000003</v>
      </c>
      <c r="J234" s="547">
        <v>-62592312.82</v>
      </c>
      <c r="K234" s="547">
        <v>-72139582.939999998</v>
      </c>
      <c r="L234" s="547">
        <v>-69333988.010000005</v>
      </c>
      <c r="M234" s="547">
        <v>-71237943.689999998</v>
      </c>
      <c r="N234" s="547">
        <v>-72983638.599999994</v>
      </c>
      <c r="O234" s="547">
        <v>-68407655.709999993</v>
      </c>
      <c r="P234" s="547">
        <v>-67438785.579999998</v>
      </c>
      <c r="Q234" s="547">
        <v>-66869517.460000001</v>
      </c>
      <c r="R234" s="547">
        <v>-64512655.189999998</v>
      </c>
      <c r="S234" s="547">
        <v>-61830761.759999998</v>
      </c>
      <c r="T234" s="547">
        <v>-61486180.759999998</v>
      </c>
      <c r="U234" s="547"/>
      <c r="V234" s="547">
        <f t="shared" si="94"/>
        <v>-67203792.899583325</v>
      </c>
      <c r="W234" s="285"/>
      <c r="X234" s="286"/>
      <c r="Y234" s="548">
        <f t="shared" si="118"/>
        <v>-61486180.759999998</v>
      </c>
      <c r="Z234" s="549">
        <f t="shared" si="118"/>
        <v>0</v>
      </c>
      <c r="AA234" s="549">
        <f t="shared" si="118"/>
        <v>0</v>
      </c>
      <c r="AB234" s="282">
        <f t="shared" si="95"/>
        <v>0</v>
      </c>
      <c r="AC234" s="281">
        <f t="shared" si="96"/>
        <v>0</v>
      </c>
      <c r="AD234" s="549">
        <f t="shared" si="97"/>
        <v>0</v>
      </c>
      <c r="AE234" s="553">
        <f t="shared" si="98"/>
        <v>0</v>
      </c>
      <c r="AF234" s="282">
        <f t="shared" si="99"/>
        <v>0</v>
      </c>
      <c r="AG234" s="283">
        <f t="shared" si="100"/>
        <v>0</v>
      </c>
      <c r="AH234" s="281">
        <f t="shared" si="101"/>
        <v>0</v>
      </c>
      <c r="AI234" s="551">
        <f t="shared" si="119"/>
        <v>-67203792.899583325</v>
      </c>
      <c r="AJ234" s="549">
        <f t="shared" si="119"/>
        <v>0</v>
      </c>
      <c r="AK234" s="549">
        <f t="shared" si="119"/>
        <v>0</v>
      </c>
      <c r="AL234" s="282">
        <f t="shared" si="102"/>
        <v>0</v>
      </c>
      <c r="AM234" s="281">
        <f t="shared" si="103"/>
        <v>0</v>
      </c>
      <c r="AN234" s="549">
        <f t="shared" si="104"/>
        <v>0</v>
      </c>
      <c r="AO234" s="549">
        <f t="shared" si="105"/>
        <v>0</v>
      </c>
      <c r="AP234" s="549">
        <f t="shared" si="106"/>
        <v>0</v>
      </c>
      <c r="AQ234" s="283">
        <f t="shared" si="120"/>
        <v>0</v>
      </c>
      <c r="AR234" s="281">
        <f t="shared" si="107"/>
        <v>0</v>
      </c>
      <c r="AT234" s="446"/>
      <c r="AU234" s="284"/>
      <c r="AV234" s="447" t="str">
        <f t="shared" si="108"/>
        <v>CA</v>
      </c>
      <c r="AW234" s="447" t="str">
        <f t="shared" si="109"/>
        <v>CL</v>
      </c>
      <c r="AX234" s="447" t="str">
        <f t="shared" si="110"/>
        <v>AIC</v>
      </c>
      <c r="AY234" s="447" t="str">
        <f t="shared" si="111"/>
        <v>ERB</v>
      </c>
      <c r="AZ234" s="447" t="str">
        <f t="shared" si="112"/>
        <v>GRB</v>
      </c>
      <c r="BA234" s="447" t="str">
        <f t="shared" si="113"/>
        <v>Non-Op</v>
      </c>
      <c r="BC234" s="445" t="s">
        <v>2127</v>
      </c>
      <c r="BD234" s="552">
        <f t="shared" si="117"/>
        <v>-61486180.759999998</v>
      </c>
      <c r="BF234" s="435"/>
      <c r="BG234" s="435"/>
      <c r="BH234" s="435"/>
      <c r="BI234" s="435"/>
      <c r="BJ234" s="435"/>
      <c r="BK234" s="435"/>
      <c r="BL234" s="435"/>
      <c r="BN234" s="617"/>
    </row>
    <row r="235" spans="1:66" s="28" customFormat="1" ht="12" customHeight="1">
      <c r="A235" s="287">
        <v>15400041</v>
      </c>
      <c r="B235" s="288" t="str">
        <f t="shared" si="93"/>
        <v>15400041</v>
      </c>
      <c r="C235" s="444" t="s">
        <v>1336</v>
      </c>
      <c r="D235" s="445" t="s">
        <v>2091</v>
      </c>
      <c r="E235" s="445"/>
      <c r="F235" s="444"/>
      <c r="G235" s="445"/>
      <c r="H235" s="547">
        <v>4894174.08</v>
      </c>
      <c r="I235" s="547">
        <v>4865170.5199999996</v>
      </c>
      <c r="J235" s="547">
        <v>5095569.17</v>
      </c>
      <c r="K235" s="547">
        <v>5085371.5199999996</v>
      </c>
      <c r="L235" s="547">
        <v>5186175.33</v>
      </c>
      <c r="M235" s="547">
        <v>6128018.0800000001</v>
      </c>
      <c r="N235" s="547">
        <v>6171376.3099999996</v>
      </c>
      <c r="O235" s="547">
        <v>6244342.9699999997</v>
      </c>
      <c r="P235" s="547">
        <v>6289464.4699999997</v>
      </c>
      <c r="Q235" s="547">
        <v>6318013.1600000001</v>
      </c>
      <c r="R235" s="547">
        <v>6311954.2800000003</v>
      </c>
      <c r="S235" s="547">
        <v>6307823.1699999999</v>
      </c>
      <c r="T235" s="547">
        <v>6544336.2999999998</v>
      </c>
      <c r="U235" s="547"/>
      <c r="V235" s="547">
        <f t="shared" si="94"/>
        <v>5810211.1808333332</v>
      </c>
      <c r="W235" s="285"/>
      <c r="X235" s="286"/>
      <c r="Y235" s="548">
        <f t="shared" si="118"/>
        <v>6544336.2999999998</v>
      </c>
      <c r="Z235" s="549">
        <f t="shared" si="118"/>
        <v>0</v>
      </c>
      <c r="AA235" s="549">
        <f t="shared" si="118"/>
        <v>0</v>
      </c>
      <c r="AB235" s="282">
        <f t="shared" si="95"/>
        <v>0</v>
      </c>
      <c r="AC235" s="281">
        <f t="shared" si="96"/>
        <v>0</v>
      </c>
      <c r="AD235" s="549">
        <f t="shared" si="97"/>
        <v>0</v>
      </c>
      <c r="AE235" s="553">
        <f t="shared" si="98"/>
        <v>0</v>
      </c>
      <c r="AF235" s="282">
        <f t="shared" si="99"/>
        <v>0</v>
      </c>
      <c r="AG235" s="283">
        <f t="shared" si="100"/>
        <v>0</v>
      </c>
      <c r="AH235" s="281">
        <f t="shared" si="101"/>
        <v>0</v>
      </c>
      <c r="AI235" s="551">
        <f t="shared" si="119"/>
        <v>5810211.1808333332</v>
      </c>
      <c r="AJ235" s="549">
        <f t="shared" si="119"/>
        <v>0</v>
      </c>
      <c r="AK235" s="549">
        <f t="shared" si="119"/>
        <v>0</v>
      </c>
      <c r="AL235" s="282">
        <f t="shared" si="102"/>
        <v>0</v>
      </c>
      <c r="AM235" s="281">
        <f t="shared" si="103"/>
        <v>0</v>
      </c>
      <c r="AN235" s="549">
        <f t="shared" si="104"/>
        <v>0</v>
      </c>
      <c r="AO235" s="549">
        <f t="shared" si="105"/>
        <v>0</v>
      </c>
      <c r="AP235" s="549">
        <f t="shared" si="106"/>
        <v>0</v>
      </c>
      <c r="AQ235" s="283">
        <f t="shared" si="120"/>
        <v>0</v>
      </c>
      <c r="AR235" s="281">
        <f t="shared" si="107"/>
        <v>0</v>
      </c>
      <c r="AT235" s="446"/>
      <c r="AU235" s="284"/>
      <c r="AV235" s="447" t="str">
        <f t="shared" si="108"/>
        <v>CA</v>
      </c>
      <c r="AW235" s="447" t="str">
        <f t="shared" si="109"/>
        <v>CL</v>
      </c>
      <c r="AX235" s="447" t="str">
        <f t="shared" si="110"/>
        <v>AIC</v>
      </c>
      <c r="AY235" s="447" t="str">
        <f t="shared" si="111"/>
        <v>ERB</v>
      </c>
      <c r="AZ235" s="447" t="str">
        <f t="shared" si="112"/>
        <v>GRB</v>
      </c>
      <c r="BA235" s="447" t="str">
        <f t="shared" si="113"/>
        <v>Non-Op</v>
      </c>
      <c r="BC235" s="445" t="s">
        <v>2127</v>
      </c>
      <c r="BD235" s="552">
        <f t="shared" si="117"/>
        <v>6544336.2999999998</v>
      </c>
      <c r="BF235" s="435"/>
      <c r="BG235" s="435"/>
      <c r="BH235" s="435"/>
      <c r="BI235" s="435"/>
      <c r="BJ235" s="435"/>
      <c r="BK235" s="435"/>
      <c r="BL235" s="435"/>
      <c r="BN235" s="617"/>
    </row>
    <row r="236" spans="1:66" s="28" customFormat="1" ht="12" customHeight="1">
      <c r="A236" s="287">
        <v>15400061</v>
      </c>
      <c r="B236" s="288" t="str">
        <f t="shared" si="93"/>
        <v>15400061</v>
      </c>
      <c r="C236" s="444" t="s">
        <v>1337</v>
      </c>
      <c r="D236" s="445" t="s">
        <v>2091</v>
      </c>
      <c r="E236" s="445"/>
      <c r="F236" s="444"/>
      <c r="G236" s="445"/>
      <c r="H236" s="547">
        <v>28424409.77</v>
      </c>
      <c r="I236" s="547">
        <v>28387562.719999999</v>
      </c>
      <c r="J236" s="547">
        <v>29327760.620000001</v>
      </c>
      <c r="K236" s="547">
        <v>29381712.879999999</v>
      </c>
      <c r="L236" s="547">
        <v>29560837.969999999</v>
      </c>
      <c r="M236" s="547">
        <v>29768243.289999999</v>
      </c>
      <c r="N236" s="547">
        <v>29565923.149999999</v>
      </c>
      <c r="O236" s="547">
        <v>29591365.039999999</v>
      </c>
      <c r="P236" s="547">
        <v>29836687.760000002</v>
      </c>
      <c r="Q236" s="547">
        <v>29940336.510000002</v>
      </c>
      <c r="R236" s="547">
        <v>18712130.34</v>
      </c>
      <c r="S236" s="547">
        <v>19203893.879999999</v>
      </c>
      <c r="T236" s="547">
        <v>19380876.550000001</v>
      </c>
      <c r="U236" s="547"/>
      <c r="V236" s="547">
        <f t="shared" si="94"/>
        <v>27264924.776666667</v>
      </c>
      <c r="W236" s="285"/>
      <c r="X236" s="286"/>
      <c r="Y236" s="548">
        <f t="shared" si="118"/>
        <v>19380876.550000001</v>
      </c>
      <c r="Z236" s="549">
        <f t="shared" si="118"/>
        <v>0</v>
      </c>
      <c r="AA236" s="549">
        <f t="shared" si="118"/>
        <v>0</v>
      </c>
      <c r="AB236" s="282">
        <f t="shared" si="95"/>
        <v>0</v>
      </c>
      <c r="AC236" s="281">
        <f t="shared" si="96"/>
        <v>0</v>
      </c>
      <c r="AD236" s="549">
        <f t="shared" si="97"/>
        <v>0</v>
      </c>
      <c r="AE236" s="553">
        <f t="shared" si="98"/>
        <v>0</v>
      </c>
      <c r="AF236" s="282">
        <f t="shared" si="99"/>
        <v>0</v>
      </c>
      <c r="AG236" s="283">
        <f t="shared" si="100"/>
        <v>0</v>
      </c>
      <c r="AH236" s="281">
        <f t="shared" si="101"/>
        <v>0</v>
      </c>
      <c r="AI236" s="551">
        <f t="shared" si="119"/>
        <v>27264924.776666667</v>
      </c>
      <c r="AJ236" s="549">
        <f t="shared" si="119"/>
        <v>0</v>
      </c>
      <c r="AK236" s="549">
        <f t="shared" si="119"/>
        <v>0</v>
      </c>
      <c r="AL236" s="282">
        <f t="shared" si="102"/>
        <v>0</v>
      </c>
      <c r="AM236" s="281">
        <f t="shared" si="103"/>
        <v>0</v>
      </c>
      <c r="AN236" s="549">
        <f t="shared" si="104"/>
        <v>0</v>
      </c>
      <c r="AO236" s="549">
        <f t="shared" si="105"/>
        <v>0</v>
      </c>
      <c r="AP236" s="549">
        <f t="shared" si="106"/>
        <v>0</v>
      </c>
      <c r="AQ236" s="283">
        <f t="shared" si="120"/>
        <v>0</v>
      </c>
      <c r="AR236" s="281">
        <f t="shared" si="107"/>
        <v>0</v>
      </c>
      <c r="AT236" s="446"/>
      <c r="AU236" s="284"/>
      <c r="AV236" s="447" t="str">
        <f t="shared" si="108"/>
        <v>CA</v>
      </c>
      <c r="AW236" s="447" t="str">
        <f t="shared" si="109"/>
        <v>CL</v>
      </c>
      <c r="AX236" s="447" t="str">
        <f t="shared" si="110"/>
        <v>AIC</v>
      </c>
      <c r="AY236" s="447" t="str">
        <f t="shared" si="111"/>
        <v>ERB</v>
      </c>
      <c r="AZ236" s="447" t="str">
        <f t="shared" si="112"/>
        <v>GRB</v>
      </c>
      <c r="BA236" s="447" t="str">
        <f t="shared" si="113"/>
        <v>Non-Op</v>
      </c>
      <c r="BC236" s="445" t="s">
        <v>2127</v>
      </c>
      <c r="BD236" s="552">
        <f t="shared" si="117"/>
        <v>19380876.550000001</v>
      </c>
      <c r="BF236" s="435"/>
      <c r="BG236" s="435"/>
      <c r="BH236" s="435"/>
      <c r="BI236" s="435"/>
      <c r="BJ236" s="435"/>
      <c r="BK236" s="435"/>
      <c r="BL236" s="435"/>
      <c r="BN236" s="617"/>
    </row>
    <row r="237" spans="1:66" s="28" customFormat="1" ht="12" customHeight="1">
      <c r="A237" s="287">
        <v>15400091</v>
      </c>
      <c r="B237" s="288" t="s">
        <v>2089</v>
      </c>
      <c r="C237" s="444" t="s">
        <v>1338</v>
      </c>
      <c r="D237" s="445" t="s">
        <v>2091</v>
      </c>
      <c r="E237" s="445"/>
      <c r="F237" s="294">
        <v>43191</v>
      </c>
      <c r="G237" s="445"/>
      <c r="H237" s="547">
        <v>169145.54</v>
      </c>
      <c r="I237" s="547">
        <v>169145.54</v>
      </c>
      <c r="J237" s="547">
        <v>169145.54</v>
      </c>
      <c r="K237" s="547">
        <v>169145.54</v>
      </c>
      <c r="L237" s="547">
        <v>169145.54</v>
      </c>
      <c r="M237" s="547">
        <v>169145.54</v>
      </c>
      <c r="N237" s="547">
        <v>169145.54</v>
      </c>
      <c r="O237" s="547">
        <v>169145.54</v>
      </c>
      <c r="P237" s="547">
        <v>169145.54</v>
      </c>
      <c r="Q237" s="547">
        <v>169145.54</v>
      </c>
      <c r="R237" s="547">
        <v>169145.54</v>
      </c>
      <c r="S237" s="547">
        <v>169145.54</v>
      </c>
      <c r="T237" s="547">
        <v>169145.54</v>
      </c>
      <c r="U237" s="547"/>
      <c r="V237" s="547">
        <f t="shared" si="94"/>
        <v>169145.54</v>
      </c>
      <c r="W237" s="285"/>
      <c r="X237" s="286"/>
      <c r="Y237" s="548">
        <f t="shared" si="118"/>
        <v>169145.54</v>
      </c>
      <c r="Z237" s="549">
        <f t="shared" si="118"/>
        <v>0</v>
      </c>
      <c r="AA237" s="549">
        <f t="shared" si="118"/>
        <v>0</v>
      </c>
      <c r="AB237" s="282">
        <f t="shared" si="95"/>
        <v>0</v>
      </c>
      <c r="AC237" s="281">
        <f t="shared" si="96"/>
        <v>0</v>
      </c>
      <c r="AD237" s="549">
        <f t="shared" si="97"/>
        <v>0</v>
      </c>
      <c r="AE237" s="553">
        <f t="shared" si="98"/>
        <v>0</v>
      </c>
      <c r="AF237" s="282">
        <f t="shared" si="99"/>
        <v>0</v>
      </c>
      <c r="AG237" s="283">
        <f t="shared" si="100"/>
        <v>0</v>
      </c>
      <c r="AH237" s="281">
        <f t="shared" si="101"/>
        <v>0</v>
      </c>
      <c r="AI237" s="551">
        <f t="shared" si="119"/>
        <v>169145.54</v>
      </c>
      <c r="AJ237" s="549">
        <f t="shared" si="119"/>
        <v>0</v>
      </c>
      <c r="AK237" s="549">
        <f t="shared" si="119"/>
        <v>0</v>
      </c>
      <c r="AL237" s="282">
        <f t="shared" si="102"/>
        <v>0</v>
      </c>
      <c r="AM237" s="281">
        <f t="shared" si="103"/>
        <v>0</v>
      </c>
      <c r="AN237" s="549">
        <f t="shared" si="104"/>
        <v>0</v>
      </c>
      <c r="AO237" s="549">
        <f t="shared" si="105"/>
        <v>0</v>
      </c>
      <c r="AP237" s="549">
        <f t="shared" si="106"/>
        <v>0</v>
      </c>
      <c r="AQ237" s="283"/>
      <c r="AR237" s="281">
        <f t="shared" si="107"/>
        <v>0</v>
      </c>
      <c r="AT237" s="446"/>
      <c r="AU237" s="284"/>
      <c r="AV237" s="447" t="str">
        <f t="shared" si="108"/>
        <v>CA</v>
      </c>
      <c r="AW237" s="447" t="str">
        <f t="shared" si="109"/>
        <v>CL</v>
      </c>
      <c r="AX237" s="447" t="str">
        <f t="shared" si="110"/>
        <v>AIC</v>
      </c>
      <c r="AY237" s="447" t="str">
        <f t="shared" si="111"/>
        <v>ERB</v>
      </c>
      <c r="AZ237" s="447" t="str">
        <f t="shared" si="112"/>
        <v>GRB</v>
      </c>
      <c r="BA237" s="447" t="str">
        <f t="shared" si="113"/>
        <v>Non-Op</v>
      </c>
      <c r="BC237" s="445" t="s">
        <v>2127</v>
      </c>
      <c r="BD237" s="552">
        <f t="shared" si="117"/>
        <v>169145.54</v>
      </c>
      <c r="BF237" s="448"/>
      <c r="BG237" s="448"/>
      <c r="BH237" s="448"/>
      <c r="BI237" s="448"/>
      <c r="BJ237" s="448"/>
      <c r="BK237" s="448"/>
      <c r="BL237" s="448"/>
      <c r="BN237" s="617"/>
    </row>
    <row r="238" spans="1:66" s="28" customFormat="1" ht="12" customHeight="1">
      <c r="A238" s="287">
        <v>15400101</v>
      </c>
      <c r="B238" s="288" t="str">
        <f t="shared" ref="B238:B281" si="121">TEXT(A238,"##")</f>
        <v>15400101</v>
      </c>
      <c r="C238" s="444" t="s">
        <v>1339</v>
      </c>
      <c r="D238" s="445" t="s">
        <v>2091</v>
      </c>
      <c r="E238" s="445"/>
      <c r="F238" s="444"/>
      <c r="G238" s="445"/>
      <c r="H238" s="547">
        <v>55745615.140000001</v>
      </c>
      <c r="I238" s="547">
        <v>55296226.950000003</v>
      </c>
      <c r="J238" s="547">
        <v>54647421.460000001</v>
      </c>
      <c r="K238" s="547">
        <v>54431853.539999999</v>
      </c>
      <c r="L238" s="547">
        <v>56095640.399999999</v>
      </c>
      <c r="M238" s="547">
        <v>56488461.700000003</v>
      </c>
      <c r="N238" s="547">
        <v>55782002.520000003</v>
      </c>
      <c r="O238" s="547">
        <v>55662586.460000001</v>
      </c>
      <c r="P238" s="547">
        <v>54271160.32</v>
      </c>
      <c r="Q238" s="547">
        <v>54155737.020000003</v>
      </c>
      <c r="R238" s="547">
        <v>55446679.590000004</v>
      </c>
      <c r="S238" s="547">
        <v>56075211.670000002</v>
      </c>
      <c r="T238" s="547">
        <v>55856600.5</v>
      </c>
      <c r="U238" s="547"/>
      <c r="V238" s="547">
        <f t="shared" si="94"/>
        <v>55346174.12083333</v>
      </c>
      <c r="W238" s="285"/>
      <c r="X238" s="286"/>
      <c r="Y238" s="548">
        <f t="shared" si="118"/>
        <v>55856600.5</v>
      </c>
      <c r="Z238" s="549">
        <f t="shared" si="118"/>
        <v>0</v>
      </c>
      <c r="AA238" s="549">
        <f t="shared" si="118"/>
        <v>0</v>
      </c>
      <c r="AB238" s="282">
        <f t="shared" si="95"/>
        <v>0</v>
      </c>
      <c r="AC238" s="281">
        <f t="shared" si="96"/>
        <v>0</v>
      </c>
      <c r="AD238" s="549">
        <f t="shared" si="97"/>
        <v>0</v>
      </c>
      <c r="AE238" s="553">
        <f t="shared" si="98"/>
        <v>0</v>
      </c>
      <c r="AF238" s="282">
        <f t="shared" si="99"/>
        <v>0</v>
      </c>
      <c r="AG238" s="283">
        <f t="shared" si="100"/>
        <v>0</v>
      </c>
      <c r="AH238" s="281">
        <f t="shared" si="101"/>
        <v>0</v>
      </c>
      <c r="AI238" s="551">
        <f t="shared" si="119"/>
        <v>55346174.12083333</v>
      </c>
      <c r="AJ238" s="549">
        <f t="shared" si="119"/>
        <v>0</v>
      </c>
      <c r="AK238" s="549">
        <f t="shared" si="119"/>
        <v>0</v>
      </c>
      <c r="AL238" s="282">
        <f t="shared" si="102"/>
        <v>0</v>
      </c>
      <c r="AM238" s="281">
        <f t="shared" si="103"/>
        <v>0</v>
      </c>
      <c r="AN238" s="549">
        <f t="shared" si="104"/>
        <v>0</v>
      </c>
      <c r="AO238" s="549">
        <f t="shared" si="105"/>
        <v>0</v>
      </c>
      <c r="AP238" s="549">
        <f t="shared" si="106"/>
        <v>0</v>
      </c>
      <c r="AQ238" s="283">
        <f t="shared" ref="AQ238:AQ278" si="122">SUM(AN238:AP238)</f>
        <v>0</v>
      </c>
      <c r="AR238" s="281">
        <f t="shared" si="107"/>
        <v>0</v>
      </c>
      <c r="AT238" s="446"/>
      <c r="AU238" s="284"/>
      <c r="AV238" s="447" t="str">
        <f t="shared" si="108"/>
        <v>CA</v>
      </c>
      <c r="AW238" s="447" t="str">
        <f t="shared" si="109"/>
        <v>CL</v>
      </c>
      <c r="AX238" s="447" t="str">
        <f t="shared" si="110"/>
        <v>AIC</v>
      </c>
      <c r="AY238" s="447" t="str">
        <f t="shared" si="111"/>
        <v>ERB</v>
      </c>
      <c r="AZ238" s="447" t="str">
        <f t="shared" si="112"/>
        <v>GRB</v>
      </c>
      <c r="BA238" s="447" t="str">
        <f t="shared" si="113"/>
        <v>Non-Op</v>
      </c>
      <c r="BC238" s="445" t="s">
        <v>2127</v>
      </c>
      <c r="BD238" s="552">
        <f t="shared" si="117"/>
        <v>55856600.5</v>
      </c>
      <c r="BF238" s="435"/>
      <c r="BG238" s="435"/>
      <c r="BH238" s="435"/>
      <c r="BI238" s="435"/>
      <c r="BJ238" s="435"/>
      <c r="BK238" s="435"/>
      <c r="BL238" s="435"/>
      <c r="BN238" s="627"/>
    </row>
    <row r="239" spans="1:66" s="28" customFormat="1" ht="12" customHeight="1">
      <c r="A239" s="287">
        <v>15400102</v>
      </c>
      <c r="B239" s="288" t="str">
        <f t="shared" si="121"/>
        <v>15400102</v>
      </c>
      <c r="C239" s="444" t="s">
        <v>1340</v>
      </c>
      <c r="D239" s="445" t="s">
        <v>2091</v>
      </c>
      <c r="E239" s="445"/>
      <c r="F239" s="444"/>
      <c r="G239" s="445"/>
      <c r="H239" s="547">
        <v>12714979.27</v>
      </c>
      <c r="I239" s="547">
        <v>12870946.109999999</v>
      </c>
      <c r="J239" s="547">
        <v>12901988.189999999</v>
      </c>
      <c r="K239" s="547">
        <v>13239982.130000001</v>
      </c>
      <c r="L239" s="547">
        <v>13196498.49</v>
      </c>
      <c r="M239" s="547">
        <v>12969865.300000001</v>
      </c>
      <c r="N239" s="547">
        <v>13000977.51</v>
      </c>
      <c r="O239" s="547">
        <v>12950937.07</v>
      </c>
      <c r="P239" s="547">
        <v>12785308.23</v>
      </c>
      <c r="Q239" s="547">
        <v>12807989.279999999</v>
      </c>
      <c r="R239" s="547">
        <v>12780615.310000001</v>
      </c>
      <c r="S239" s="547">
        <v>13223058.359999999</v>
      </c>
      <c r="T239" s="547">
        <v>13302211.890000001</v>
      </c>
      <c r="U239" s="547"/>
      <c r="V239" s="547">
        <f t="shared" si="94"/>
        <v>12978063.463333337</v>
      </c>
      <c r="W239" s="285"/>
      <c r="X239" s="286"/>
      <c r="Y239" s="548">
        <f t="shared" si="118"/>
        <v>13302211.890000001</v>
      </c>
      <c r="Z239" s="549">
        <f t="shared" si="118"/>
        <v>0</v>
      </c>
      <c r="AA239" s="549">
        <f t="shared" si="118"/>
        <v>0</v>
      </c>
      <c r="AB239" s="282">
        <f t="shared" si="95"/>
        <v>0</v>
      </c>
      <c r="AC239" s="281">
        <f t="shared" si="96"/>
        <v>0</v>
      </c>
      <c r="AD239" s="549">
        <f t="shared" si="97"/>
        <v>0</v>
      </c>
      <c r="AE239" s="553">
        <f t="shared" si="98"/>
        <v>0</v>
      </c>
      <c r="AF239" s="282">
        <f t="shared" si="99"/>
        <v>0</v>
      </c>
      <c r="AG239" s="283">
        <f t="shared" si="100"/>
        <v>0</v>
      </c>
      <c r="AH239" s="281">
        <f t="shared" si="101"/>
        <v>0</v>
      </c>
      <c r="AI239" s="551">
        <f t="shared" si="119"/>
        <v>12978063.463333337</v>
      </c>
      <c r="AJ239" s="549">
        <f t="shared" si="119"/>
        <v>0</v>
      </c>
      <c r="AK239" s="549">
        <f t="shared" si="119"/>
        <v>0</v>
      </c>
      <c r="AL239" s="282">
        <f t="shared" si="102"/>
        <v>0</v>
      </c>
      <c r="AM239" s="281">
        <f t="shared" si="103"/>
        <v>0</v>
      </c>
      <c r="AN239" s="549">
        <f t="shared" si="104"/>
        <v>0</v>
      </c>
      <c r="AO239" s="549">
        <f t="shared" si="105"/>
        <v>0</v>
      </c>
      <c r="AP239" s="549">
        <f t="shared" si="106"/>
        <v>0</v>
      </c>
      <c r="AQ239" s="283">
        <f t="shared" si="122"/>
        <v>0</v>
      </c>
      <c r="AR239" s="281">
        <f t="shared" si="107"/>
        <v>0</v>
      </c>
      <c r="AT239" s="446"/>
      <c r="AU239" s="284"/>
      <c r="AV239" s="447" t="str">
        <f t="shared" si="108"/>
        <v>CA</v>
      </c>
      <c r="AW239" s="447" t="str">
        <f t="shared" si="109"/>
        <v>CL</v>
      </c>
      <c r="AX239" s="447" t="str">
        <f t="shared" si="110"/>
        <v>AIC</v>
      </c>
      <c r="AY239" s="447" t="str">
        <f t="shared" si="111"/>
        <v>ERB</v>
      </c>
      <c r="AZ239" s="447" t="str">
        <f t="shared" si="112"/>
        <v>GRB</v>
      </c>
      <c r="BA239" s="447" t="str">
        <f t="shared" si="113"/>
        <v>Non-Op</v>
      </c>
      <c r="BC239" s="445" t="s">
        <v>2127</v>
      </c>
      <c r="BD239" s="552">
        <f t="shared" si="117"/>
        <v>13302211.890000001</v>
      </c>
      <c r="BF239" s="435"/>
      <c r="BG239" s="435"/>
      <c r="BH239" s="435"/>
      <c r="BI239" s="435"/>
      <c r="BJ239" s="435"/>
      <c r="BK239" s="435"/>
      <c r="BL239" s="435"/>
      <c r="BN239" s="627"/>
    </row>
    <row r="240" spans="1:66" s="28" customFormat="1" ht="12" customHeight="1">
      <c r="A240" s="287">
        <v>15400103</v>
      </c>
      <c r="B240" s="288" t="str">
        <f t="shared" si="121"/>
        <v>15400103</v>
      </c>
      <c r="C240" s="444" t="s">
        <v>1341</v>
      </c>
      <c r="D240" s="445" t="s">
        <v>2091</v>
      </c>
      <c r="E240" s="445"/>
      <c r="F240" s="444"/>
      <c r="G240" s="445"/>
      <c r="H240" s="547">
        <v>11586536.060000001</v>
      </c>
      <c r="I240" s="547">
        <v>11272146.119999999</v>
      </c>
      <c r="J240" s="547">
        <v>10784415.73</v>
      </c>
      <c r="K240" s="547">
        <v>10428002.66</v>
      </c>
      <c r="L240" s="547">
        <v>10349987.140000001</v>
      </c>
      <c r="M240" s="547">
        <v>10520526.01</v>
      </c>
      <c r="N240" s="547">
        <v>10163290.439999999</v>
      </c>
      <c r="O240" s="547">
        <v>10066434.08</v>
      </c>
      <c r="P240" s="547">
        <v>9845094.0899999999</v>
      </c>
      <c r="Q240" s="547">
        <v>9907331.0600000005</v>
      </c>
      <c r="R240" s="547">
        <v>9934071.4800000004</v>
      </c>
      <c r="S240" s="547">
        <v>10080970.539999999</v>
      </c>
      <c r="T240" s="547">
        <v>10135624.380000001</v>
      </c>
      <c r="U240" s="547"/>
      <c r="V240" s="547">
        <f t="shared" si="94"/>
        <v>10351112.464166669</v>
      </c>
      <c r="W240" s="285"/>
      <c r="X240" s="286"/>
      <c r="Y240" s="548">
        <f t="shared" si="118"/>
        <v>10135624.380000001</v>
      </c>
      <c r="Z240" s="549">
        <f t="shared" si="118"/>
        <v>0</v>
      </c>
      <c r="AA240" s="549">
        <f t="shared" si="118"/>
        <v>0</v>
      </c>
      <c r="AB240" s="282">
        <f t="shared" si="95"/>
        <v>0</v>
      </c>
      <c r="AC240" s="281">
        <f t="shared" si="96"/>
        <v>0</v>
      </c>
      <c r="AD240" s="549">
        <f t="shared" si="97"/>
        <v>0</v>
      </c>
      <c r="AE240" s="553">
        <f t="shared" si="98"/>
        <v>0</v>
      </c>
      <c r="AF240" s="282">
        <f t="shared" si="99"/>
        <v>0</v>
      </c>
      <c r="AG240" s="283">
        <f t="shared" si="100"/>
        <v>0</v>
      </c>
      <c r="AH240" s="281">
        <f t="shared" si="101"/>
        <v>0</v>
      </c>
      <c r="AI240" s="551">
        <f t="shared" si="119"/>
        <v>10351112.464166669</v>
      </c>
      <c r="AJ240" s="549">
        <f t="shared" si="119"/>
        <v>0</v>
      </c>
      <c r="AK240" s="549">
        <f t="shared" si="119"/>
        <v>0</v>
      </c>
      <c r="AL240" s="282">
        <f t="shared" si="102"/>
        <v>0</v>
      </c>
      <c r="AM240" s="281">
        <f t="shared" si="103"/>
        <v>0</v>
      </c>
      <c r="AN240" s="549">
        <f t="shared" si="104"/>
        <v>0</v>
      </c>
      <c r="AO240" s="549">
        <f t="shared" si="105"/>
        <v>0</v>
      </c>
      <c r="AP240" s="549">
        <f t="shared" si="106"/>
        <v>0</v>
      </c>
      <c r="AQ240" s="283">
        <f t="shared" si="122"/>
        <v>0</v>
      </c>
      <c r="AR240" s="281">
        <f t="shared" si="107"/>
        <v>0</v>
      </c>
      <c r="AT240" s="446"/>
      <c r="AU240" s="284"/>
      <c r="AV240" s="447" t="str">
        <f t="shared" si="108"/>
        <v>CA</v>
      </c>
      <c r="AW240" s="447" t="str">
        <f t="shared" si="109"/>
        <v>CL</v>
      </c>
      <c r="AX240" s="447" t="str">
        <f t="shared" si="110"/>
        <v>AIC</v>
      </c>
      <c r="AY240" s="447" t="str">
        <f t="shared" si="111"/>
        <v>ERB</v>
      </c>
      <c r="AZ240" s="447" t="str">
        <f t="shared" si="112"/>
        <v>GRB</v>
      </c>
      <c r="BA240" s="447" t="str">
        <f t="shared" si="113"/>
        <v>Non-Op</v>
      </c>
      <c r="BC240" s="445" t="s">
        <v>2127</v>
      </c>
      <c r="BD240" s="552">
        <f t="shared" si="117"/>
        <v>10135624.380000001</v>
      </c>
      <c r="BF240" s="435"/>
      <c r="BG240" s="435"/>
      <c r="BH240" s="435"/>
      <c r="BI240" s="435"/>
      <c r="BJ240" s="435"/>
      <c r="BK240" s="435"/>
      <c r="BL240" s="435"/>
      <c r="BN240" s="627"/>
    </row>
    <row r="241" spans="1:66" s="28" customFormat="1" ht="12" customHeight="1">
      <c r="A241" s="287">
        <v>15400181</v>
      </c>
      <c r="B241" s="288" t="str">
        <f t="shared" si="121"/>
        <v>15400181</v>
      </c>
      <c r="C241" s="444" t="s">
        <v>1342</v>
      </c>
      <c r="D241" s="445" t="s">
        <v>2091</v>
      </c>
      <c r="E241" s="445"/>
      <c r="F241" s="444"/>
      <c r="G241" s="445"/>
      <c r="H241" s="547">
        <v>3179918.65</v>
      </c>
      <c r="I241" s="547">
        <v>3187428.96</v>
      </c>
      <c r="J241" s="547">
        <v>3228591.27</v>
      </c>
      <c r="K241" s="547">
        <v>3234646.36</v>
      </c>
      <c r="L241" s="547">
        <v>3253283.57</v>
      </c>
      <c r="M241" s="547">
        <v>3237289.39</v>
      </c>
      <c r="N241" s="547">
        <v>3147236.77</v>
      </c>
      <c r="O241" s="547">
        <v>3179595.69</v>
      </c>
      <c r="P241" s="547">
        <v>3214840.64</v>
      </c>
      <c r="Q241" s="547">
        <v>3213873.8</v>
      </c>
      <c r="R241" s="547">
        <v>3314568.26</v>
      </c>
      <c r="S241" s="547">
        <v>3336260.7</v>
      </c>
      <c r="T241" s="547">
        <v>3355530.39</v>
      </c>
      <c r="U241" s="547"/>
      <c r="V241" s="547">
        <f t="shared" si="94"/>
        <v>3234611.6608333341</v>
      </c>
      <c r="W241" s="285"/>
      <c r="X241" s="286"/>
      <c r="Y241" s="548">
        <f t="shared" si="118"/>
        <v>3355530.39</v>
      </c>
      <c r="Z241" s="549">
        <f t="shared" si="118"/>
        <v>0</v>
      </c>
      <c r="AA241" s="549">
        <f t="shared" si="118"/>
        <v>0</v>
      </c>
      <c r="AB241" s="282">
        <f t="shared" si="95"/>
        <v>0</v>
      </c>
      <c r="AC241" s="281">
        <f t="shared" si="96"/>
        <v>0</v>
      </c>
      <c r="AD241" s="549">
        <f t="shared" si="97"/>
        <v>0</v>
      </c>
      <c r="AE241" s="553">
        <f t="shared" si="98"/>
        <v>0</v>
      </c>
      <c r="AF241" s="282">
        <f t="shared" si="99"/>
        <v>0</v>
      </c>
      <c r="AG241" s="283">
        <f t="shared" si="100"/>
        <v>0</v>
      </c>
      <c r="AH241" s="281">
        <f t="shared" si="101"/>
        <v>0</v>
      </c>
      <c r="AI241" s="551">
        <f t="shared" si="119"/>
        <v>3234611.6608333341</v>
      </c>
      <c r="AJ241" s="549">
        <f t="shared" si="119"/>
        <v>0</v>
      </c>
      <c r="AK241" s="549">
        <f t="shared" si="119"/>
        <v>0</v>
      </c>
      <c r="AL241" s="282">
        <f t="shared" si="102"/>
        <v>0</v>
      </c>
      <c r="AM241" s="281">
        <f t="shared" si="103"/>
        <v>0</v>
      </c>
      <c r="AN241" s="549">
        <f t="shared" si="104"/>
        <v>0</v>
      </c>
      <c r="AO241" s="549">
        <f t="shared" si="105"/>
        <v>0</v>
      </c>
      <c r="AP241" s="549">
        <f t="shared" si="106"/>
        <v>0</v>
      </c>
      <c r="AQ241" s="283">
        <f t="shared" si="122"/>
        <v>0</v>
      </c>
      <c r="AR241" s="281">
        <f t="shared" si="107"/>
        <v>0</v>
      </c>
      <c r="AT241" s="446"/>
      <c r="AU241" s="284"/>
      <c r="AV241" s="447" t="str">
        <f t="shared" si="108"/>
        <v>CA</v>
      </c>
      <c r="AW241" s="447" t="str">
        <f t="shared" si="109"/>
        <v>CL</v>
      </c>
      <c r="AX241" s="447" t="str">
        <f t="shared" si="110"/>
        <v>AIC</v>
      </c>
      <c r="AY241" s="447" t="str">
        <f t="shared" si="111"/>
        <v>ERB</v>
      </c>
      <c r="AZ241" s="447" t="str">
        <f t="shared" si="112"/>
        <v>GRB</v>
      </c>
      <c r="BA241" s="447" t="str">
        <f t="shared" si="113"/>
        <v>Non-Op</v>
      </c>
      <c r="BC241" s="445" t="s">
        <v>2127</v>
      </c>
      <c r="BD241" s="552">
        <f t="shared" si="117"/>
        <v>3355530.39</v>
      </c>
      <c r="BF241" s="435"/>
      <c r="BG241" s="435"/>
      <c r="BH241" s="435"/>
      <c r="BI241" s="435"/>
      <c r="BJ241" s="435"/>
      <c r="BK241" s="435"/>
      <c r="BL241" s="435"/>
      <c r="BN241" s="617"/>
    </row>
    <row r="242" spans="1:66" s="28" customFormat="1" ht="12" customHeight="1">
      <c r="A242" s="287">
        <v>15600003</v>
      </c>
      <c r="B242" s="288" t="str">
        <f t="shared" si="121"/>
        <v>15600003</v>
      </c>
      <c r="C242" s="444" t="s">
        <v>1343</v>
      </c>
      <c r="D242" s="445" t="s">
        <v>1165</v>
      </c>
      <c r="E242" s="445"/>
      <c r="F242" s="444"/>
      <c r="G242" s="445"/>
      <c r="H242" s="547">
        <v>133577.28</v>
      </c>
      <c r="I242" s="547">
        <v>220413.03</v>
      </c>
      <c r="J242" s="547">
        <v>194329.24</v>
      </c>
      <c r="K242" s="547">
        <v>166140.01999999999</v>
      </c>
      <c r="L242" s="547">
        <v>148023.92000000001</v>
      </c>
      <c r="M242" s="547">
        <v>172923.09</v>
      </c>
      <c r="N242" s="547">
        <v>119658.3</v>
      </c>
      <c r="O242" s="547">
        <v>233771.44</v>
      </c>
      <c r="P242" s="547">
        <v>267312.09000000003</v>
      </c>
      <c r="Q242" s="547">
        <v>132238.21</v>
      </c>
      <c r="R242" s="547">
        <v>181145.27</v>
      </c>
      <c r="S242" s="547">
        <v>148615.91</v>
      </c>
      <c r="T242" s="547">
        <v>-628.25</v>
      </c>
      <c r="U242" s="547"/>
      <c r="V242" s="547">
        <f t="shared" si="94"/>
        <v>170920.41958333334</v>
      </c>
      <c r="W242" s="285"/>
      <c r="X242" s="286"/>
      <c r="Y242" s="548">
        <f t="shared" si="118"/>
        <v>0</v>
      </c>
      <c r="Z242" s="549">
        <f t="shared" si="118"/>
        <v>0</v>
      </c>
      <c r="AA242" s="549">
        <f t="shared" si="118"/>
        <v>0</v>
      </c>
      <c r="AB242" s="282">
        <f t="shared" si="95"/>
        <v>-628.25</v>
      </c>
      <c r="AC242" s="281">
        <f t="shared" si="96"/>
        <v>0</v>
      </c>
      <c r="AD242" s="549">
        <f t="shared" si="97"/>
        <v>0</v>
      </c>
      <c r="AE242" s="553">
        <f t="shared" si="98"/>
        <v>0</v>
      </c>
      <c r="AF242" s="282">
        <f t="shared" si="99"/>
        <v>-628.25</v>
      </c>
      <c r="AG242" s="283">
        <f t="shared" si="100"/>
        <v>-628.25</v>
      </c>
      <c r="AH242" s="281">
        <f t="shared" si="101"/>
        <v>0</v>
      </c>
      <c r="AI242" s="316">
        <f t="shared" si="119"/>
        <v>0</v>
      </c>
      <c r="AJ242" s="282">
        <f t="shared" si="119"/>
        <v>0</v>
      </c>
      <c r="AK242" s="282">
        <f t="shared" si="119"/>
        <v>0</v>
      </c>
      <c r="AL242" s="282">
        <f t="shared" si="102"/>
        <v>170920.41958333334</v>
      </c>
      <c r="AM242" s="281">
        <f t="shared" si="103"/>
        <v>0</v>
      </c>
      <c r="AN242" s="549">
        <f t="shared" si="104"/>
        <v>0</v>
      </c>
      <c r="AO242" s="549">
        <f t="shared" si="105"/>
        <v>0</v>
      </c>
      <c r="AP242" s="549">
        <f t="shared" si="106"/>
        <v>170920.41958333334</v>
      </c>
      <c r="AQ242" s="283">
        <f t="shared" si="122"/>
        <v>170920.41958333334</v>
      </c>
      <c r="AR242" s="281">
        <f t="shared" si="107"/>
        <v>0</v>
      </c>
      <c r="AT242" s="446" t="s">
        <v>2064</v>
      </c>
      <c r="AU242" s="284"/>
      <c r="AV242" s="447" t="str">
        <f t="shared" si="108"/>
        <v>CA</v>
      </c>
      <c r="AW242" s="447" t="str">
        <f t="shared" si="109"/>
        <v>CL</v>
      </c>
      <c r="AX242" s="447" t="str">
        <f t="shared" si="110"/>
        <v>AIC</v>
      </c>
      <c r="AY242" s="447" t="str">
        <f t="shared" si="111"/>
        <v>ERB</v>
      </c>
      <c r="AZ242" s="447" t="str">
        <f t="shared" si="112"/>
        <v>GRB</v>
      </c>
      <c r="BA242" s="447" t="str">
        <f t="shared" si="113"/>
        <v>Non-Op</v>
      </c>
      <c r="BC242" s="449" t="s">
        <v>2100</v>
      </c>
      <c r="BD242" s="552">
        <f t="shared" si="117"/>
        <v>-628.25</v>
      </c>
      <c r="BF242" s="435"/>
      <c r="BG242" s="435"/>
      <c r="BH242" s="435"/>
      <c r="BI242" s="435"/>
      <c r="BJ242" s="435"/>
      <c r="BK242" s="435"/>
      <c r="BL242" s="435"/>
      <c r="BN242" s="627"/>
    </row>
    <row r="243" spans="1:66" s="28" customFormat="1" ht="12" customHeight="1">
      <c r="A243" s="287">
        <v>15810001</v>
      </c>
      <c r="B243" s="288" t="str">
        <f t="shared" si="121"/>
        <v>15810001</v>
      </c>
      <c r="C243" s="444" t="s">
        <v>1344</v>
      </c>
      <c r="D243" s="445" t="s">
        <v>2091</v>
      </c>
      <c r="E243" s="445"/>
      <c r="F243" s="444"/>
      <c r="G243" s="445"/>
      <c r="H243" s="547">
        <v>406890.95</v>
      </c>
      <c r="I243" s="547">
        <v>406890.95</v>
      </c>
      <c r="J243" s="547">
        <v>406890.95</v>
      </c>
      <c r="K243" s="547">
        <v>406890.95</v>
      </c>
      <c r="L243" s="547">
        <v>406890.95</v>
      </c>
      <c r="M243" s="547">
        <v>406890.95</v>
      </c>
      <c r="N243" s="547">
        <v>406890.95</v>
      </c>
      <c r="O243" s="547">
        <v>406890.95</v>
      </c>
      <c r="P243" s="547">
        <v>406890.95</v>
      </c>
      <c r="Q243" s="547">
        <v>406890.95</v>
      </c>
      <c r="R243" s="547">
        <v>684090.95</v>
      </c>
      <c r="S243" s="547">
        <v>317920.09999999998</v>
      </c>
      <c r="T243" s="547">
        <v>600920.1</v>
      </c>
      <c r="U243" s="547"/>
      <c r="V243" s="547">
        <f t="shared" si="94"/>
        <v>430661.26041666674</v>
      </c>
      <c r="W243" s="285"/>
      <c r="X243" s="286"/>
      <c r="Y243" s="548">
        <f t="shared" si="118"/>
        <v>600920.1</v>
      </c>
      <c r="Z243" s="549">
        <f t="shared" si="118"/>
        <v>0</v>
      </c>
      <c r="AA243" s="549">
        <f t="shared" si="118"/>
        <v>0</v>
      </c>
      <c r="AB243" s="282">
        <f t="shared" si="95"/>
        <v>0</v>
      </c>
      <c r="AC243" s="281">
        <f t="shared" si="96"/>
        <v>0</v>
      </c>
      <c r="AD243" s="549">
        <f t="shared" si="97"/>
        <v>0</v>
      </c>
      <c r="AE243" s="553">
        <f t="shared" si="98"/>
        <v>0</v>
      </c>
      <c r="AF243" s="282">
        <f t="shared" si="99"/>
        <v>0</v>
      </c>
      <c r="AG243" s="283">
        <f t="shared" si="100"/>
        <v>0</v>
      </c>
      <c r="AH243" s="281">
        <f t="shared" si="101"/>
        <v>0</v>
      </c>
      <c r="AI243" s="551">
        <f t="shared" si="119"/>
        <v>430661.26041666674</v>
      </c>
      <c r="AJ243" s="549">
        <f t="shared" si="119"/>
        <v>0</v>
      </c>
      <c r="AK243" s="549">
        <f t="shared" si="119"/>
        <v>0</v>
      </c>
      <c r="AL243" s="282">
        <f t="shared" si="102"/>
        <v>0</v>
      </c>
      <c r="AM243" s="281">
        <f t="shared" si="103"/>
        <v>0</v>
      </c>
      <c r="AN243" s="549">
        <f t="shared" si="104"/>
        <v>0</v>
      </c>
      <c r="AO243" s="549">
        <f t="shared" si="105"/>
        <v>0</v>
      </c>
      <c r="AP243" s="549">
        <f t="shared" si="106"/>
        <v>0</v>
      </c>
      <c r="AQ243" s="283">
        <f t="shared" si="122"/>
        <v>0</v>
      </c>
      <c r="AR243" s="281">
        <f t="shared" si="107"/>
        <v>0</v>
      </c>
      <c r="AT243" s="446"/>
      <c r="AU243" s="284"/>
      <c r="AV243" s="447" t="str">
        <f t="shared" si="108"/>
        <v>CA</v>
      </c>
      <c r="AW243" s="447" t="str">
        <f t="shared" si="109"/>
        <v>CL</v>
      </c>
      <c r="AX243" s="447" t="str">
        <f t="shared" si="110"/>
        <v>AIC</v>
      </c>
      <c r="AY243" s="447" t="str">
        <f t="shared" si="111"/>
        <v>ERB</v>
      </c>
      <c r="AZ243" s="447" t="str">
        <f t="shared" si="112"/>
        <v>GRB</v>
      </c>
      <c r="BA243" s="447" t="str">
        <f t="shared" si="113"/>
        <v>Non-Op</v>
      </c>
      <c r="BC243" s="445" t="s">
        <v>2127</v>
      </c>
      <c r="BD243" s="552">
        <f t="shared" si="117"/>
        <v>600920.1</v>
      </c>
      <c r="BF243" s="435"/>
      <c r="BG243" s="435"/>
      <c r="BH243" s="435"/>
      <c r="BI243" s="435"/>
      <c r="BJ243" s="435"/>
      <c r="BK243" s="435"/>
      <c r="BL243" s="435"/>
      <c r="BN243" s="627"/>
    </row>
    <row r="244" spans="1:66" s="28" customFormat="1" ht="12" customHeight="1">
      <c r="A244" s="287">
        <v>16300023</v>
      </c>
      <c r="B244" s="288" t="str">
        <f t="shared" si="121"/>
        <v>16300023</v>
      </c>
      <c r="C244" s="444" t="s">
        <v>1345</v>
      </c>
      <c r="D244" s="445" t="s">
        <v>2091</v>
      </c>
      <c r="E244" s="445"/>
      <c r="F244" s="444"/>
      <c r="G244" s="445"/>
      <c r="H244" s="547">
        <v>-399640.98</v>
      </c>
      <c r="I244" s="547">
        <v>-390533</v>
      </c>
      <c r="J244" s="547">
        <v>-355782.8</v>
      </c>
      <c r="K244" s="547">
        <v>-265133.98</v>
      </c>
      <c r="L244" s="547">
        <v>-165004.41</v>
      </c>
      <c r="M244" s="547">
        <v>-94303.65</v>
      </c>
      <c r="N244" s="547">
        <v>-337983.81</v>
      </c>
      <c r="O244" s="547">
        <v>-279359.68</v>
      </c>
      <c r="P244" s="547">
        <v>-176815.35999999999</v>
      </c>
      <c r="Q244" s="547">
        <v>37223.360000000001</v>
      </c>
      <c r="R244" s="547">
        <v>37194.620000000003</v>
      </c>
      <c r="S244" s="547">
        <v>275136.37</v>
      </c>
      <c r="T244" s="547">
        <v>707189.03</v>
      </c>
      <c r="U244" s="547"/>
      <c r="V244" s="547">
        <f t="shared" si="94"/>
        <v>-130132.35958333332</v>
      </c>
      <c r="W244" s="285"/>
      <c r="X244" s="286"/>
      <c r="Y244" s="548">
        <f t="shared" si="118"/>
        <v>707189.03</v>
      </c>
      <c r="Z244" s="549">
        <f t="shared" si="118"/>
        <v>0</v>
      </c>
      <c r="AA244" s="549">
        <f t="shared" si="118"/>
        <v>0</v>
      </c>
      <c r="AB244" s="282">
        <f t="shared" si="95"/>
        <v>0</v>
      </c>
      <c r="AC244" s="281">
        <f t="shared" si="96"/>
        <v>0</v>
      </c>
      <c r="AD244" s="549">
        <f t="shared" si="97"/>
        <v>0</v>
      </c>
      <c r="AE244" s="553">
        <f t="shared" si="98"/>
        <v>0</v>
      </c>
      <c r="AF244" s="282">
        <f t="shared" si="99"/>
        <v>0</v>
      </c>
      <c r="AG244" s="283">
        <f t="shared" si="100"/>
        <v>0</v>
      </c>
      <c r="AH244" s="281">
        <f t="shared" si="101"/>
        <v>0</v>
      </c>
      <c r="AI244" s="551">
        <f t="shared" si="119"/>
        <v>-130132.35958333332</v>
      </c>
      <c r="AJ244" s="549">
        <f t="shared" si="119"/>
        <v>0</v>
      </c>
      <c r="AK244" s="549">
        <f t="shared" si="119"/>
        <v>0</v>
      </c>
      <c r="AL244" s="282">
        <f t="shared" si="102"/>
        <v>0</v>
      </c>
      <c r="AM244" s="281">
        <f t="shared" si="103"/>
        <v>0</v>
      </c>
      <c r="AN244" s="549">
        <f t="shared" si="104"/>
        <v>0</v>
      </c>
      <c r="AO244" s="549">
        <f t="shared" si="105"/>
        <v>0</v>
      </c>
      <c r="AP244" s="549">
        <f t="shared" si="106"/>
        <v>0</v>
      </c>
      <c r="AQ244" s="283">
        <f t="shared" si="122"/>
        <v>0</v>
      </c>
      <c r="AR244" s="281">
        <f t="shared" si="107"/>
        <v>0</v>
      </c>
      <c r="AT244" s="446"/>
      <c r="AU244" s="284"/>
      <c r="AV244" s="447" t="str">
        <f t="shared" si="108"/>
        <v>CA</v>
      </c>
      <c r="AW244" s="447" t="str">
        <f t="shared" si="109"/>
        <v>CL</v>
      </c>
      <c r="AX244" s="447" t="str">
        <f t="shared" si="110"/>
        <v>AIC</v>
      </c>
      <c r="AY244" s="447" t="str">
        <f t="shared" si="111"/>
        <v>ERB</v>
      </c>
      <c r="AZ244" s="447" t="str">
        <f t="shared" si="112"/>
        <v>GRB</v>
      </c>
      <c r="BA244" s="447" t="str">
        <f t="shared" si="113"/>
        <v>Non-Op</v>
      </c>
      <c r="BC244" s="445" t="s">
        <v>2127</v>
      </c>
      <c r="BD244" s="552">
        <f t="shared" si="117"/>
        <v>707189.03</v>
      </c>
      <c r="BF244" s="435"/>
      <c r="BG244" s="435"/>
      <c r="BH244" s="435"/>
      <c r="BI244" s="435"/>
      <c r="BJ244" s="435"/>
      <c r="BK244" s="435"/>
      <c r="BL244" s="435"/>
      <c r="BN244" s="628"/>
    </row>
    <row r="245" spans="1:66" s="28" customFormat="1" ht="12" customHeight="1">
      <c r="A245" s="287">
        <v>16300063</v>
      </c>
      <c r="B245" s="288" t="str">
        <f t="shared" si="121"/>
        <v>16300063</v>
      </c>
      <c r="C245" s="444" t="s">
        <v>1346</v>
      </c>
      <c r="D245" s="445" t="s">
        <v>2091</v>
      </c>
      <c r="E245" s="445"/>
      <c r="F245" s="444"/>
      <c r="G245" s="445"/>
      <c r="H245" s="547">
        <v>410847.82</v>
      </c>
      <c r="I245" s="547">
        <v>399696.97</v>
      </c>
      <c r="J245" s="547">
        <v>390768.78</v>
      </c>
      <c r="K245" s="547">
        <v>439137.31</v>
      </c>
      <c r="L245" s="547">
        <v>491568.21</v>
      </c>
      <c r="M245" s="547">
        <v>508320.33</v>
      </c>
      <c r="N245" s="547">
        <v>392376.19</v>
      </c>
      <c r="O245" s="547">
        <v>387942.83</v>
      </c>
      <c r="P245" s="547">
        <v>339547.78</v>
      </c>
      <c r="Q245" s="547">
        <v>340519.35</v>
      </c>
      <c r="R245" s="547">
        <v>332777.55</v>
      </c>
      <c r="S245" s="547">
        <v>285758.86</v>
      </c>
      <c r="T245" s="547">
        <v>306933.51</v>
      </c>
      <c r="U245" s="547"/>
      <c r="V245" s="547">
        <f t="shared" si="94"/>
        <v>388942.06875000003</v>
      </c>
      <c r="W245" s="285"/>
      <c r="X245" s="286"/>
      <c r="Y245" s="548">
        <f t="shared" si="118"/>
        <v>306933.51</v>
      </c>
      <c r="Z245" s="549">
        <f t="shared" si="118"/>
        <v>0</v>
      </c>
      <c r="AA245" s="549">
        <f t="shared" si="118"/>
        <v>0</v>
      </c>
      <c r="AB245" s="282">
        <f t="shared" si="95"/>
        <v>0</v>
      </c>
      <c r="AC245" s="281">
        <f t="shared" si="96"/>
        <v>0</v>
      </c>
      <c r="AD245" s="549">
        <f t="shared" si="97"/>
        <v>0</v>
      </c>
      <c r="AE245" s="553">
        <f t="shared" si="98"/>
        <v>0</v>
      </c>
      <c r="AF245" s="282">
        <f t="shared" si="99"/>
        <v>0</v>
      </c>
      <c r="AG245" s="283">
        <f t="shared" si="100"/>
        <v>0</v>
      </c>
      <c r="AH245" s="281">
        <f t="shared" si="101"/>
        <v>0</v>
      </c>
      <c r="AI245" s="551">
        <f t="shared" si="119"/>
        <v>388942.06875000003</v>
      </c>
      <c r="AJ245" s="549">
        <f t="shared" si="119"/>
        <v>0</v>
      </c>
      <c r="AK245" s="549">
        <f t="shared" si="119"/>
        <v>0</v>
      </c>
      <c r="AL245" s="282">
        <f t="shared" si="102"/>
        <v>0</v>
      </c>
      <c r="AM245" s="281">
        <f t="shared" si="103"/>
        <v>0</v>
      </c>
      <c r="AN245" s="549">
        <f t="shared" si="104"/>
        <v>0</v>
      </c>
      <c r="AO245" s="549">
        <f t="shared" si="105"/>
        <v>0</v>
      </c>
      <c r="AP245" s="549">
        <f t="shared" si="106"/>
        <v>0</v>
      </c>
      <c r="AQ245" s="283">
        <f t="shared" si="122"/>
        <v>0</v>
      </c>
      <c r="AR245" s="281">
        <f t="shared" si="107"/>
        <v>0</v>
      </c>
      <c r="AT245" s="446"/>
      <c r="AU245" s="284"/>
      <c r="AV245" s="447" t="str">
        <f t="shared" si="108"/>
        <v>CA</v>
      </c>
      <c r="AW245" s="447" t="str">
        <f t="shared" si="109"/>
        <v>CL</v>
      </c>
      <c r="AX245" s="447" t="str">
        <f t="shared" si="110"/>
        <v>AIC</v>
      </c>
      <c r="AY245" s="447" t="str">
        <f t="shared" si="111"/>
        <v>ERB</v>
      </c>
      <c r="AZ245" s="447" t="str">
        <f t="shared" si="112"/>
        <v>GRB</v>
      </c>
      <c r="BA245" s="447" t="str">
        <f t="shared" si="113"/>
        <v>Non-Op</v>
      </c>
      <c r="BC245" s="445" t="s">
        <v>2127</v>
      </c>
      <c r="BD245" s="552">
        <f t="shared" si="117"/>
        <v>306933.51</v>
      </c>
      <c r="BF245" s="435"/>
      <c r="BG245" s="435"/>
      <c r="BH245" s="435"/>
      <c r="BI245" s="435"/>
      <c r="BJ245" s="435"/>
      <c r="BK245" s="435"/>
      <c r="BL245" s="435"/>
      <c r="BN245" s="617"/>
    </row>
    <row r="246" spans="1:66" s="28" customFormat="1" ht="12" customHeight="1">
      <c r="A246" s="287">
        <v>16410002</v>
      </c>
      <c r="B246" s="288" t="str">
        <f t="shared" si="121"/>
        <v>16410002</v>
      </c>
      <c r="C246" s="444" t="s">
        <v>1347</v>
      </c>
      <c r="D246" s="445" t="s">
        <v>2091</v>
      </c>
      <c r="E246" s="445"/>
      <c r="F246" s="444"/>
      <c r="G246" s="445"/>
      <c r="H246" s="547">
        <v>13762152.24</v>
      </c>
      <c r="I246" s="547">
        <v>12797895.32</v>
      </c>
      <c r="J246" s="547">
        <v>8614433.2899999991</v>
      </c>
      <c r="K246" s="547">
        <v>8515659.6899999995</v>
      </c>
      <c r="L246" s="547">
        <v>7978039.4500000002</v>
      </c>
      <c r="M246" s="547">
        <v>14454771.5</v>
      </c>
      <c r="N246" s="547">
        <v>17062895.510000002</v>
      </c>
      <c r="O246" s="547">
        <v>17133044.43</v>
      </c>
      <c r="P246" s="547">
        <v>16843559.239999998</v>
      </c>
      <c r="Q246" s="547">
        <v>18888481.34</v>
      </c>
      <c r="R246" s="547">
        <v>18422398.579999998</v>
      </c>
      <c r="S246" s="547">
        <v>20740356.84</v>
      </c>
      <c r="T246" s="547">
        <v>19239669.420000002</v>
      </c>
      <c r="U246" s="547"/>
      <c r="V246" s="547">
        <f t="shared" si="94"/>
        <v>14829370.501666667</v>
      </c>
      <c r="W246" s="285"/>
      <c r="X246" s="286"/>
      <c r="Y246" s="548">
        <f t="shared" si="118"/>
        <v>19239669.420000002</v>
      </c>
      <c r="Z246" s="549">
        <f t="shared" si="118"/>
        <v>0</v>
      </c>
      <c r="AA246" s="549">
        <f t="shared" si="118"/>
        <v>0</v>
      </c>
      <c r="AB246" s="282">
        <f t="shared" si="95"/>
        <v>0</v>
      </c>
      <c r="AC246" s="281">
        <f t="shared" si="96"/>
        <v>0</v>
      </c>
      <c r="AD246" s="549">
        <f t="shared" si="97"/>
        <v>0</v>
      </c>
      <c r="AE246" s="553">
        <f t="shared" si="98"/>
        <v>0</v>
      </c>
      <c r="AF246" s="282">
        <f t="shared" si="99"/>
        <v>0</v>
      </c>
      <c r="AG246" s="283">
        <f t="shared" si="100"/>
        <v>0</v>
      </c>
      <c r="AH246" s="281">
        <f t="shared" si="101"/>
        <v>0</v>
      </c>
      <c r="AI246" s="551">
        <f t="shared" si="119"/>
        <v>14829370.501666667</v>
      </c>
      <c r="AJ246" s="549">
        <f t="shared" si="119"/>
        <v>0</v>
      </c>
      <c r="AK246" s="549">
        <f t="shared" si="119"/>
        <v>0</v>
      </c>
      <c r="AL246" s="282">
        <f t="shared" si="102"/>
        <v>0</v>
      </c>
      <c r="AM246" s="281">
        <f t="shared" si="103"/>
        <v>0</v>
      </c>
      <c r="AN246" s="549">
        <f t="shared" si="104"/>
        <v>0</v>
      </c>
      <c r="AO246" s="549">
        <f t="shared" si="105"/>
        <v>0</v>
      </c>
      <c r="AP246" s="549">
        <f t="shared" si="106"/>
        <v>0</v>
      </c>
      <c r="AQ246" s="283">
        <f t="shared" si="122"/>
        <v>0</v>
      </c>
      <c r="AR246" s="281">
        <f t="shared" si="107"/>
        <v>0</v>
      </c>
      <c r="AT246" s="446"/>
      <c r="AU246" s="284"/>
      <c r="AV246" s="447" t="str">
        <f t="shared" si="108"/>
        <v>CA</v>
      </c>
      <c r="AW246" s="447" t="str">
        <f t="shared" si="109"/>
        <v>CL</v>
      </c>
      <c r="AX246" s="447" t="str">
        <f t="shared" si="110"/>
        <v>AIC</v>
      </c>
      <c r="AY246" s="447" t="str">
        <f t="shared" si="111"/>
        <v>ERB</v>
      </c>
      <c r="AZ246" s="447" t="str">
        <f t="shared" si="112"/>
        <v>GRB</v>
      </c>
      <c r="BA246" s="447" t="str">
        <f t="shared" si="113"/>
        <v>Non-Op</v>
      </c>
      <c r="BC246" s="445" t="s">
        <v>2127</v>
      </c>
      <c r="BD246" s="552">
        <f t="shared" si="117"/>
        <v>19239669.420000002</v>
      </c>
      <c r="BF246" s="435"/>
      <c r="BG246" s="435"/>
      <c r="BH246" s="435"/>
      <c r="BI246" s="435"/>
      <c r="BJ246" s="435"/>
      <c r="BK246" s="435"/>
      <c r="BL246" s="435"/>
      <c r="BN246" s="617"/>
    </row>
    <row r="247" spans="1:66" s="28" customFormat="1" ht="12" customHeight="1">
      <c r="A247" s="287">
        <v>16410012</v>
      </c>
      <c r="B247" s="288" t="str">
        <f t="shared" si="121"/>
        <v>16410012</v>
      </c>
      <c r="C247" s="444" t="s">
        <v>1348</v>
      </c>
      <c r="D247" s="445" t="s">
        <v>2091</v>
      </c>
      <c r="E247" s="445"/>
      <c r="F247" s="444"/>
      <c r="G247" s="445"/>
      <c r="H247" s="547">
        <v>2454982.13</v>
      </c>
      <c r="I247" s="547">
        <v>1886686.34</v>
      </c>
      <c r="J247" s="547">
        <v>1281589.3799999999</v>
      </c>
      <c r="K247" s="547">
        <v>1318364.23</v>
      </c>
      <c r="L247" s="547">
        <v>1324076.8500000001</v>
      </c>
      <c r="M247" s="547">
        <v>1879516.94</v>
      </c>
      <c r="N247" s="547">
        <v>2314719.46</v>
      </c>
      <c r="O247" s="547">
        <v>2333120.5499999998</v>
      </c>
      <c r="P247" s="547">
        <v>2773550.76</v>
      </c>
      <c r="Q247" s="547">
        <v>2835349</v>
      </c>
      <c r="R247" s="547">
        <v>2882588.49</v>
      </c>
      <c r="S247" s="547">
        <v>3090227.06</v>
      </c>
      <c r="T247" s="547">
        <v>3233612.09</v>
      </c>
      <c r="U247" s="547"/>
      <c r="V247" s="547">
        <f t="shared" si="94"/>
        <v>2230340.5141666667</v>
      </c>
      <c r="W247" s="285"/>
      <c r="X247" s="286"/>
      <c r="Y247" s="548">
        <f t="shared" si="118"/>
        <v>3233612.09</v>
      </c>
      <c r="Z247" s="549">
        <f t="shared" si="118"/>
        <v>0</v>
      </c>
      <c r="AA247" s="549">
        <f t="shared" si="118"/>
        <v>0</v>
      </c>
      <c r="AB247" s="282">
        <f t="shared" si="95"/>
        <v>0</v>
      </c>
      <c r="AC247" s="281">
        <f t="shared" si="96"/>
        <v>0</v>
      </c>
      <c r="AD247" s="549">
        <f t="shared" si="97"/>
        <v>0</v>
      </c>
      <c r="AE247" s="553">
        <f t="shared" si="98"/>
        <v>0</v>
      </c>
      <c r="AF247" s="282">
        <f t="shared" si="99"/>
        <v>0</v>
      </c>
      <c r="AG247" s="283">
        <f t="shared" si="100"/>
        <v>0</v>
      </c>
      <c r="AH247" s="281">
        <f t="shared" si="101"/>
        <v>0</v>
      </c>
      <c r="AI247" s="551">
        <f t="shared" si="119"/>
        <v>2230340.5141666667</v>
      </c>
      <c r="AJ247" s="549">
        <f t="shared" si="119"/>
        <v>0</v>
      </c>
      <c r="AK247" s="549">
        <f t="shared" si="119"/>
        <v>0</v>
      </c>
      <c r="AL247" s="282">
        <f t="shared" si="102"/>
        <v>0</v>
      </c>
      <c r="AM247" s="281">
        <f t="shared" si="103"/>
        <v>0</v>
      </c>
      <c r="AN247" s="549">
        <f t="shared" si="104"/>
        <v>0</v>
      </c>
      <c r="AO247" s="549">
        <f t="shared" si="105"/>
        <v>0</v>
      </c>
      <c r="AP247" s="549">
        <f t="shared" si="106"/>
        <v>0</v>
      </c>
      <c r="AQ247" s="283">
        <f t="shared" si="122"/>
        <v>0</v>
      </c>
      <c r="AR247" s="281">
        <f t="shared" si="107"/>
        <v>0</v>
      </c>
      <c r="AT247" s="446"/>
      <c r="AU247" s="284"/>
      <c r="AV247" s="447" t="str">
        <f t="shared" si="108"/>
        <v>CA</v>
      </c>
      <c r="AW247" s="447" t="str">
        <f t="shared" si="109"/>
        <v>CL</v>
      </c>
      <c r="AX247" s="447" t="str">
        <f t="shared" si="110"/>
        <v>AIC</v>
      </c>
      <c r="AY247" s="447" t="str">
        <f t="shared" si="111"/>
        <v>ERB</v>
      </c>
      <c r="AZ247" s="447" t="str">
        <f t="shared" si="112"/>
        <v>GRB</v>
      </c>
      <c r="BA247" s="447" t="str">
        <f t="shared" si="113"/>
        <v>Non-Op</v>
      </c>
      <c r="BC247" s="445" t="s">
        <v>2127</v>
      </c>
      <c r="BD247" s="552">
        <f t="shared" si="117"/>
        <v>3233612.09</v>
      </c>
      <c r="BF247" s="435"/>
      <c r="BG247" s="435"/>
      <c r="BH247" s="435"/>
      <c r="BI247" s="435"/>
      <c r="BJ247" s="435"/>
      <c r="BK247" s="435"/>
      <c r="BL247" s="435"/>
      <c r="BN247" s="617"/>
    </row>
    <row r="248" spans="1:66" s="28" customFormat="1" ht="12" customHeight="1">
      <c r="A248" s="287">
        <v>16410022</v>
      </c>
      <c r="B248" s="288" t="str">
        <f t="shared" si="121"/>
        <v>16410022</v>
      </c>
      <c r="C248" s="444" t="s">
        <v>1349</v>
      </c>
      <c r="D248" s="445" t="s">
        <v>2091</v>
      </c>
      <c r="E248" s="445"/>
      <c r="F248" s="444"/>
      <c r="G248" s="445"/>
      <c r="H248" s="547">
        <v>14478067.710000001</v>
      </c>
      <c r="I248" s="547">
        <v>11516198.119999999</v>
      </c>
      <c r="J248" s="547">
        <v>8738297.0600000005</v>
      </c>
      <c r="K248" s="547">
        <v>11824844.939999999</v>
      </c>
      <c r="L248" s="547">
        <v>14448095.619999999</v>
      </c>
      <c r="M248" s="547">
        <v>20076098.25</v>
      </c>
      <c r="N248" s="547">
        <v>24701430.809999999</v>
      </c>
      <c r="O248" s="547">
        <v>26493900.579999998</v>
      </c>
      <c r="P248" s="547">
        <v>25290461.98</v>
      </c>
      <c r="Q248" s="547">
        <v>25174837.57</v>
      </c>
      <c r="R248" s="547">
        <v>25089433.780000001</v>
      </c>
      <c r="S248" s="547">
        <v>21831424</v>
      </c>
      <c r="T248" s="547">
        <v>17121305.489999998</v>
      </c>
      <c r="U248" s="547"/>
      <c r="V248" s="547">
        <f t="shared" si="94"/>
        <v>19248725.775833331</v>
      </c>
      <c r="W248" s="285"/>
      <c r="X248" s="286"/>
      <c r="Y248" s="548">
        <f t="shared" si="118"/>
        <v>17121305.489999998</v>
      </c>
      <c r="Z248" s="549">
        <f t="shared" si="118"/>
        <v>0</v>
      </c>
      <c r="AA248" s="549">
        <f t="shared" si="118"/>
        <v>0</v>
      </c>
      <c r="AB248" s="282">
        <f t="shared" si="95"/>
        <v>0</v>
      </c>
      <c r="AC248" s="281">
        <f t="shared" si="96"/>
        <v>0</v>
      </c>
      <c r="AD248" s="549">
        <f t="shared" si="97"/>
        <v>0</v>
      </c>
      <c r="AE248" s="553">
        <f t="shared" si="98"/>
        <v>0</v>
      </c>
      <c r="AF248" s="282">
        <f t="shared" si="99"/>
        <v>0</v>
      </c>
      <c r="AG248" s="283">
        <f t="shared" si="100"/>
        <v>0</v>
      </c>
      <c r="AH248" s="281">
        <f t="shared" si="101"/>
        <v>0</v>
      </c>
      <c r="AI248" s="551">
        <f t="shared" si="119"/>
        <v>19248725.775833331</v>
      </c>
      <c r="AJ248" s="549">
        <f t="shared" si="119"/>
        <v>0</v>
      </c>
      <c r="AK248" s="549">
        <f t="shared" si="119"/>
        <v>0</v>
      </c>
      <c r="AL248" s="282">
        <f t="shared" si="102"/>
        <v>0</v>
      </c>
      <c r="AM248" s="281">
        <f t="shared" si="103"/>
        <v>0</v>
      </c>
      <c r="AN248" s="549">
        <f t="shared" si="104"/>
        <v>0</v>
      </c>
      <c r="AO248" s="549">
        <f t="shared" si="105"/>
        <v>0</v>
      </c>
      <c r="AP248" s="549">
        <f t="shared" si="106"/>
        <v>0</v>
      </c>
      <c r="AQ248" s="283">
        <f t="shared" si="122"/>
        <v>0</v>
      </c>
      <c r="AR248" s="281">
        <f t="shared" si="107"/>
        <v>0</v>
      </c>
      <c r="AT248" s="446"/>
      <c r="AU248" s="284"/>
      <c r="AV248" s="447" t="str">
        <f t="shared" si="108"/>
        <v>CA</v>
      </c>
      <c r="AW248" s="447" t="str">
        <f t="shared" si="109"/>
        <v>CL</v>
      </c>
      <c r="AX248" s="447" t="str">
        <f t="shared" si="110"/>
        <v>AIC</v>
      </c>
      <c r="AY248" s="447" t="str">
        <f t="shared" si="111"/>
        <v>ERB</v>
      </c>
      <c r="AZ248" s="447" t="str">
        <f t="shared" si="112"/>
        <v>GRB</v>
      </c>
      <c r="BA248" s="447" t="str">
        <f t="shared" si="113"/>
        <v>Non-Op</v>
      </c>
      <c r="BC248" s="445" t="s">
        <v>2127</v>
      </c>
      <c r="BD248" s="552">
        <f t="shared" si="117"/>
        <v>17121305.489999998</v>
      </c>
      <c r="BF248" s="435"/>
      <c r="BG248" s="435"/>
      <c r="BH248" s="435"/>
      <c r="BI248" s="435"/>
      <c r="BJ248" s="435"/>
      <c r="BK248" s="435"/>
      <c r="BL248" s="435"/>
      <c r="BN248" s="617"/>
    </row>
    <row r="249" spans="1:66" s="28" customFormat="1" ht="12" customHeight="1">
      <c r="A249" s="287">
        <v>16420002</v>
      </c>
      <c r="B249" s="288" t="str">
        <f t="shared" si="121"/>
        <v>16420002</v>
      </c>
      <c r="C249" s="444" t="s">
        <v>2588</v>
      </c>
      <c r="D249" s="445" t="s">
        <v>2091</v>
      </c>
      <c r="E249" s="445"/>
      <c r="F249" s="444"/>
      <c r="G249" s="445"/>
      <c r="H249" s="547">
        <v>0</v>
      </c>
      <c r="I249" s="547">
        <v>0</v>
      </c>
      <c r="J249" s="547">
        <v>0</v>
      </c>
      <c r="K249" s="547">
        <v>0</v>
      </c>
      <c r="L249" s="547">
        <v>0</v>
      </c>
      <c r="M249" s="547">
        <v>0</v>
      </c>
      <c r="N249" s="547">
        <v>0</v>
      </c>
      <c r="O249" s="547">
        <v>0</v>
      </c>
      <c r="P249" s="547">
        <v>0</v>
      </c>
      <c r="Q249" s="547">
        <v>0</v>
      </c>
      <c r="R249" s="547">
        <v>0</v>
      </c>
      <c r="S249" s="547">
        <v>0</v>
      </c>
      <c r="T249" s="547">
        <v>0</v>
      </c>
      <c r="U249" s="547"/>
      <c r="V249" s="547">
        <f t="shared" si="94"/>
        <v>0</v>
      </c>
      <c r="W249" s="285"/>
      <c r="X249" s="286"/>
      <c r="Y249" s="548">
        <f t="shared" ref="Y249:AA268" si="123">IF($D249=Y$5,$T249,0)</f>
        <v>0</v>
      </c>
      <c r="Z249" s="549">
        <f t="shared" si="123"/>
        <v>0</v>
      </c>
      <c r="AA249" s="549">
        <f t="shared" si="123"/>
        <v>0</v>
      </c>
      <c r="AB249" s="282">
        <f t="shared" si="95"/>
        <v>0</v>
      </c>
      <c r="AC249" s="281">
        <f t="shared" si="96"/>
        <v>0</v>
      </c>
      <c r="AD249" s="549">
        <f t="shared" si="97"/>
        <v>0</v>
      </c>
      <c r="AE249" s="553">
        <f t="shared" si="98"/>
        <v>0</v>
      </c>
      <c r="AF249" s="282">
        <f t="shared" si="99"/>
        <v>0</v>
      </c>
      <c r="AG249" s="283">
        <f t="shared" si="100"/>
        <v>0</v>
      </c>
      <c r="AH249" s="281">
        <f t="shared" si="101"/>
        <v>0</v>
      </c>
      <c r="AI249" s="551">
        <f t="shared" ref="AI249:AK268" si="124">IF($D249=AI$5,$V249,0)</f>
        <v>0</v>
      </c>
      <c r="AJ249" s="549">
        <f t="shared" si="124"/>
        <v>0</v>
      </c>
      <c r="AK249" s="549">
        <f t="shared" si="124"/>
        <v>0</v>
      </c>
      <c r="AL249" s="282">
        <f t="shared" si="102"/>
        <v>0</v>
      </c>
      <c r="AM249" s="281">
        <f t="shared" si="103"/>
        <v>0</v>
      </c>
      <c r="AN249" s="549">
        <f t="shared" si="104"/>
        <v>0</v>
      </c>
      <c r="AO249" s="549">
        <f t="shared" si="105"/>
        <v>0</v>
      </c>
      <c r="AP249" s="549">
        <f t="shared" si="106"/>
        <v>0</v>
      </c>
      <c r="AQ249" s="283">
        <f t="shared" si="122"/>
        <v>0</v>
      </c>
      <c r="AR249" s="281">
        <f t="shared" si="107"/>
        <v>0</v>
      </c>
      <c r="AT249" s="446"/>
      <c r="AU249" s="284"/>
      <c r="AV249" s="447" t="str">
        <f t="shared" si="108"/>
        <v>CA</v>
      </c>
      <c r="AW249" s="447" t="str">
        <f t="shared" si="109"/>
        <v>CL</v>
      </c>
      <c r="AX249" s="447" t="str">
        <f t="shared" si="110"/>
        <v>AIC</v>
      </c>
      <c r="AY249" s="447" t="str">
        <f t="shared" si="111"/>
        <v>ERB</v>
      </c>
      <c r="AZ249" s="447" t="str">
        <f t="shared" si="112"/>
        <v>GRB</v>
      </c>
      <c r="BA249" s="447" t="str">
        <f t="shared" si="113"/>
        <v>Non-Op</v>
      </c>
      <c r="BC249" s="445" t="s">
        <v>2127</v>
      </c>
      <c r="BD249" s="552">
        <f t="shared" si="117"/>
        <v>0</v>
      </c>
      <c r="BF249" s="435"/>
      <c r="BG249" s="435"/>
      <c r="BH249" s="435"/>
      <c r="BI249" s="435"/>
      <c r="BJ249" s="435"/>
      <c r="BK249" s="435"/>
      <c r="BL249" s="435"/>
      <c r="BN249" s="617"/>
    </row>
    <row r="250" spans="1:66" s="28" customFormat="1" ht="12" customHeight="1">
      <c r="A250" s="287">
        <v>16420012</v>
      </c>
      <c r="B250" s="288" t="str">
        <f t="shared" si="121"/>
        <v>16420012</v>
      </c>
      <c r="C250" s="444" t="s">
        <v>1350</v>
      </c>
      <c r="D250" s="445" t="s">
        <v>2091</v>
      </c>
      <c r="E250" s="445"/>
      <c r="F250" s="444"/>
      <c r="G250" s="445"/>
      <c r="H250" s="547">
        <v>74680.3</v>
      </c>
      <c r="I250" s="547">
        <v>75841.31</v>
      </c>
      <c r="J250" s="547">
        <v>73519.38</v>
      </c>
      <c r="K250" s="547">
        <v>66189.45</v>
      </c>
      <c r="L250" s="547">
        <v>54167.37</v>
      </c>
      <c r="M250" s="547">
        <v>46933.1</v>
      </c>
      <c r="N250" s="547">
        <v>40657.49</v>
      </c>
      <c r="O250" s="547">
        <v>35547.43</v>
      </c>
      <c r="P250" s="547">
        <v>30768.92</v>
      </c>
      <c r="Q250" s="547">
        <v>64262.69</v>
      </c>
      <c r="R250" s="547">
        <v>73319.42</v>
      </c>
      <c r="S250" s="547">
        <v>82906.490000000005</v>
      </c>
      <c r="T250" s="547">
        <v>49533.06</v>
      </c>
      <c r="U250" s="547"/>
      <c r="V250" s="547">
        <f t="shared" si="94"/>
        <v>58851.644166666665</v>
      </c>
      <c r="W250" s="285"/>
      <c r="X250" s="286"/>
      <c r="Y250" s="548">
        <f t="shared" si="123"/>
        <v>49533.06</v>
      </c>
      <c r="Z250" s="549">
        <f t="shared" si="123"/>
        <v>0</v>
      </c>
      <c r="AA250" s="549">
        <f t="shared" si="123"/>
        <v>0</v>
      </c>
      <c r="AB250" s="282">
        <f t="shared" si="95"/>
        <v>0</v>
      </c>
      <c r="AC250" s="281">
        <f t="shared" si="96"/>
        <v>0</v>
      </c>
      <c r="AD250" s="549">
        <f t="shared" si="97"/>
        <v>0</v>
      </c>
      <c r="AE250" s="553">
        <f t="shared" si="98"/>
        <v>0</v>
      </c>
      <c r="AF250" s="282">
        <f t="shared" si="99"/>
        <v>0</v>
      </c>
      <c r="AG250" s="283">
        <f t="shared" si="100"/>
        <v>0</v>
      </c>
      <c r="AH250" s="281">
        <f t="shared" si="101"/>
        <v>0</v>
      </c>
      <c r="AI250" s="551">
        <f t="shared" si="124"/>
        <v>58851.644166666665</v>
      </c>
      <c r="AJ250" s="549">
        <f t="shared" si="124"/>
        <v>0</v>
      </c>
      <c r="AK250" s="549">
        <f t="shared" si="124"/>
        <v>0</v>
      </c>
      <c r="AL250" s="282">
        <f t="shared" si="102"/>
        <v>0</v>
      </c>
      <c r="AM250" s="281">
        <f t="shared" si="103"/>
        <v>0</v>
      </c>
      <c r="AN250" s="549">
        <f t="shared" si="104"/>
        <v>0</v>
      </c>
      <c r="AO250" s="549">
        <f t="shared" si="105"/>
        <v>0</v>
      </c>
      <c r="AP250" s="549">
        <f t="shared" si="106"/>
        <v>0</v>
      </c>
      <c r="AQ250" s="283">
        <f t="shared" si="122"/>
        <v>0</v>
      </c>
      <c r="AR250" s="281">
        <f t="shared" si="107"/>
        <v>0</v>
      </c>
      <c r="AT250" s="446"/>
      <c r="AU250" s="284"/>
      <c r="AV250" s="447" t="str">
        <f t="shared" si="108"/>
        <v>CA</v>
      </c>
      <c r="AW250" s="447" t="str">
        <f t="shared" si="109"/>
        <v>CL</v>
      </c>
      <c r="AX250" s="447" t="str">
        <f t="shared" si="110"/>
        <v>AIC</v>
      </c>
      <c r="AY250" s="447" t="str">
        <f t="shared" si="111"/>
        <v>ERB</v>
      </c>
      <c r="AZ250" s="447" t="str">
        <f t="shared" si="112"/>
        <v>GRB</v>
      </c>
      <c r="BA250" s="447" t="str">
        <f t="shared" si="113"/>
        <v>Non-Op</v>
      </c>
      <c r="BC250" s="445" t="s">
        <v>2127</v>
      </c>
      <c r="BD250" s="552">
        <f t="shared" si="117"/>
        <v>49533.06</v>
      </c>
      <c r="BF250" s="435"/>
      <c r="BG250" s="435"/>
      <c r="BH250" s="435"/>
      <c r="BI250" s="435"/>
      <c r="BJ250" s="435"/>
      <c r="BK250" s="435"/>
      <c r="BL250" s="435"/>
      <c r="BN250" s="617"/>
    </row>
    <row r="251" spans="1:66" s="28" customFormat="1" ht="12" customHeight="1">
      <c r="A251" s="287">
        <v>16500013</v>
      </c>
      <c r="B251" s="288" t="str">
        <f t="shared" si="121"/>
        <v>16500013</v>
      </c>
      <c r="C251" s="444" t="s">
        <v>2589</v>
      </c>
      <c r="D251" s="445" t="s">
        <v>2091</v>
      </c>
      <c r="E251" s="445"/>
      <c r="F251" s="444"/>
      <c r="G251" s="445"/>
      <c r="H251" s="547">
        <v>0</v>
      </c>
      <c r="I251" s="547">
        <v>0</v>
      </c>
      <c r="J251" s="547">
        <v>0</v>
      </c>
      <c r="K251" s="547">
        <v>0</v>
      </c>
      <c r="L251" s="547">
        <v>0</v>
      </c>
      <c r="M251" s="547">
        <v>0</v>
      </c>
      <c r="N251" s="547">
        <v>0</v>
      </c>
      <c r="O251" s="547">
        <v>0</v>
      </c>
      <c r="P251" s="547">
        <v>0</v>
      </c>
      <c r="Q251" s="547">
        <v>0</v>
      </c>
      <c r="R251" s="547">
        <v>0</v>
      </c>
      <c r="S251" s="547">
        <v>0</v>
      </c>
      <c r="T251" s="547">
        <v>0</v>
      </c>
      <c r="U251" s="547"/>
      <c r="V251" s="547">
        <f t="shared" si="94"/>
        <v>0</v>
      </c>
      <c r="W251" s="285"/>
      <c r="X251" s="286"/>
      <c r="Y251" s="548">
        <f t="shared" si="123"/>
        <v>0</v>
      </c>
      <c r="Z251" s="549">
        <f t="shared" si="123"/>
        <v>0</v>
      </c>
      <c r="AA251" s="549">
        <f t="shared" si="123"/>
        <v>0</v>
      </c>
      <c r="AB251" s="282">
        <f t="shared" si="95"/>
        <v>0</v>
      </c>
      <c r="AC251" s="281">
        <f t="shared" si="96"/>
        <v>0</v>
      </c>
      <c r="AD251" s="549">
        <f t="shared" si="97"/>
        <v>0</v>
      </c>
      <c r="AE251" s="553">
        <f t="shared" si="98"/>
        <v>0</v>
      </c>
      <c r="AF251" s="282">
        <f t="shared" si="99"/>
        <v>0</v>
      </c>
      <c r="AG251" s="283">
        <f t="shared" si="100"/>
        <v>0</v>
      </c>
      <c r="AH251" s="281">
        <f t="shared" si="101"/>
        <v>0</v>
      </c>
      <c r="AI251" s="551">
        <f t="shared" si="124"/>
        <v>0</v>
      </c>
      <c r="AJ251" s="549">
        <f t="shared" si="124"/>
        <v>0</v>
      </c>
      <c r="AK251" s="549">
        <f t="shared" si="124"/>
        <v>0</v>
      </c>
      <c r="AL251" s="282">
        <f t="shared" si="102"/>
        <v>0</v>
      </c>
      <c r="AM251" s="281">
        <f t="shared" si="103"/>
        <v>0</v>
      </c>
      <c r="AN251" s="549">
        <f t="shared" si="104"/>
        <v>0</v>
      </c>
      <c r="AO251" s="549">
        <f t="shared" si="105"/>
        <v>0</v>
      </c>
      <c r="AP251" s="549">
        <f t="shared" si="106"/>
        <v>0</v>
      </c>
      <c r="AQ251" s="283">
        <f t="shared" si="122"/>
        <v>0</v>
      </c>
      <c r="AR251" s="281">
        <f t="shared" si="107"/>
        <v>0</v>
      </c>
      <c r="AT251" s="446"/>
      <c r="AU251" s="284"/>
      <c r="AV251" s="447" t="str">
        <f t="shared" si="108"/>
        <v>CA</v>
      </c>
      <c r="AW251" s="447" t="str">
        <f t="shared" si="109"/>
        <v>CL</v>
      </c>
      <c r="AX251" s="447" t="str">
        <f t="shared" si="110"/>
        <v>AIC</v>
      </c>
      <c r="AY251" s="447" t="str">
        <f t="shared" si="111"/>
        <v>ERB</v>
      </c>
      <c r="AZ251" s="447" t="str">
        <f t="shared" si="112"/>
        <v>GRB</v>
      </c>
      <c r="BA251" s="447" t="str">
        <f t="shared" si="113"/>
        <v>Non-Op</v>
      </c>
      <c r="BC251" s="445" t="s">
        <v>2128</v>
      </c>
      <c r="BD251" s="552">
        <f t="shared" si="117"/>
        <v>0</v>
      </c>
      <c r="BF251" s="435"/>
      <c r="BG251" s="435"/>
      <c r="BH251" s="435"/>
      <c r="BI251" s="435"/>
      <c r="BJ251" s="435"/>
      <c r="BK251" s="435"/>
      <c r="BL251" s="435"/>
      <c r="BN251" s="617"/>
    </row>
    <row r="252" spans="1:66" s="28" customFormat="1" ht="12" customHeight="1">
      <c r="A252" s="321">
        <v>16500022</v>
      </c>
      <c r="B252" s="318" t="str">
        <f t="shared" si="121"/>
        <v>16500022</v>
      </c>
      <c r="C252" s="444" t="s">
        <v>2590</v>
      </c>
      <c r="D252" s="445" t="s">
        <v>2091</v>
      </c>
      <c r="E252" s="445"/>
      <c r="F252" s="294">
        <v>42964</v>
      </c>
      <c r="G252" s="445"/>
      <c r="H252" s="547">
        <v>0</v>
      </c>
      <c r="I252" s="547">
        <v>0</v>
      </c>
      <c r="J252" s="547">
        <v>0</v>
      </c>
      <c r="K252" s="547">
        <v>0</v>
      </c>
      <c r="L252" s="547">
        <v>0</v>
      </c>
      <c r="M252" s="547">
        <v>0</v>
      </c>
      <c r="N252" s="547">
        <v>0</v>
      </c>
      <c r="O252" s="547">
        <v>0</v>
      </c>
      <c r="P252" s="547">
        <v>0</v>
      </c>
      <c r="Q252" s="547">
        <v>0</v>
      </c>
      <c r="R252" s="547">
        <v>0</v>
      </c>
      <c r="S252" s="547">
        <v>0</v>
      </c>
      <c r="T252" s="547">
        <v>0</v>
      </c>
      <c r="U252" s="547"/>
      <c r="V252" s="547">
        <f t="shared" si="94"/>
        <v>0</v>
      </c>
      <c r="W252" s="285"/>
      <c r="X252" s="286"/>
      <c r="Y252" s="548">
        <f t="shared" si="123"/>
        <v>0</v>
      </c>
      <c r="Z252" s="549">
        <f t="shared" si="123"/>
        <v>0</v>
      </c>
      <c r="AA252" s="549">
        <f t="shared" si="123"/>
        <v>0</v>
      </c>
      <c r="AB252" s="282">
        <f t="shared" si="95"/>
        <v>0</v>
      </c>
      <c r="AC252" s="281">
        <f t="shared" si="96"/>
        <v>0</v>
      </c>
      <c r="AD252" s="549">
        <f t="shared" si="97"/>
        <v>0</v>
      </c>
      <c r="AE252" s="553">
        <f t="shared" si="98"/>
        <v>0</v>
      </c>
      <c r="AF252" s="282">
        <f t="shared" si="99"/>
        <v>0</v>
      </c>
      <c r="AG252" s="283">
        <f t="shared" si="100"/>
        <v>0</v>
      </c>
      <c r="AH252" s="281">
        <f t="shared" si="101"/>
        <v>0</v>
      </c>
      <c r="AI252" s="551">
        <f t="shared" si="124"/>
        <v>0</v>
      </c>
      <c r="AJ252" s="549">
        <f t="shared" si="124"/>
        <v>0</v>
      </c>
      <c r="AK252" s="549">
        <f t="shared" si="124"/>
        <v>0</v>
      </c>
      <c r="AL252" s="282">
        <f t="shared" si="102"/>
        <v>0</v>
      </c>
      <c r="AM252" s="281">
        <f t="shared" si="103"/>
        <v>0</v>
      </c>
      <c r="AN252" s="549">
        <f t="shared" si="104"/>
        <v>0</v>
      </c>
      <c r="AO252" s="549">
        <f t="shared" si="105"/>
        <v>0</v>
      </c>
      <c r="AP252" s="549">
        <f t="shared" si="106"/>
        <v>0</v>
      </c>
      <c r="AQ252" s="283">
        <f t="shared" si="122"/>
        <v>0</v>
      </c>
      <c r="AR252" s="281">
        <f t="shared" si="107"/>
        <v>0</v>
      </c>
      <c r="AT252" s="446"/>
      <c r="AU252" s="284"/>
      <c r="AV252" s="447" t="str">
        <f t="shared" si="108"/>
        <v>CA</v>
      </c>
      <c r="AW252" s="447" t="str">
        <f t="shared" si="109"/>
        <v>CL</v>
      </c>
      <c r="AX252" s="447" t="str">
        <f t="shared" si="110"/>
        <v>AIC</v>
      </c>
      <c r="AY252" s="447" t="str">
        <f t="shared" si="111"/>
        <v>ERB</v>
      </c>
      <c r="AZ252" s="447" t="str">
        <f t="shared" si="112"/>
        <v>GRB</v>
      </c>
      <c r="BA252" s="447" t="str">
        <f t="shared" si="113"/>
        <v>Non-Op</v>
      </c>
      <c r="BC252" s="445" t="s">
        <v>2128</v>
      </c>
      <c r="BD252" s="552">
        <f t="shared" si="117"/>
        <v>0</v>
      </c>
      <c r="BF252" s="448"/>
      <c r="BG252" s="448"/>
      <c r="BH252" s="448"/>
      <c r="BI252" s="448"/>
      <c r="BJ252" s="448"/>
      <c r="BK252" s="448"/>
      <c r="BL252" s="448"/>
      <c r="BN252" s="617"/>
    </row>
    <row r="253" spans="1:66" s="28" customFormat="1" ht="12" customHeight="1">
      <c r="A253" s="287">
        <v>16500063</v>
      </c>
      <c r="B253" s="288" t="str">
        <f t="shared" si="121"/>
        <v>16500063</v>
      </c>
      <c r="C253" s="444" t="s">
        <v>2591</v>
      </c>
      <c r="D253" s="445" t="s">
        <v>2091</v>
      </c>
      <c r="E253" s="445"/>
      <c r="F253" s="444"/>
      <c r="G253" s="445"/>
      <c r="H253" s="547">
        <v>0</v>
      </c>
      <c r="I253" s="547">
        <v>0</v>
      </c>
      <c r="J253" s="547">
        <v>0</v>
      </c>
      <c r="K253" s="547">
        <v>0</v>
      </c>
      <c r="L253" s="547">
        <v>0</v>
      </c>
      <c r="M253" s="547">
        <v>0</v>
      </c>
      <c r="N253" s="547">
        <v>0</v>
      </c>
      <c r="O253" s="547">
        <v>0</v>
      </c>
      <c r="P253" s="547">
        <v>0</v>
      </c>
      <c r="Q253" s="547">
        <v>0</v>
      </c>
      <c r="R253" s="547">
        <v>0</v>
      </c>
      <c r="S253" s="547">
        <v>0</v>
      </c>
      <c r="T253" s="547">
        <v>0</v>
      </c>
      <c r="U253" s="547"/>
      <c r="V253" s="547">
        <f t="shared" si="94"/>
        <v>0</v>
      </c>
      <c r="W253" s="285"/>
      <c r="X253" s="286"/>
      <c r="Y253" s="548">
        <f t="shared" si="123"/>
        <v>0</v>
      </c>
      <c r="Z253" s="549">
        <f t="shared" si="123"/>
        <v>0</v>
      </c>
      <c r="AA253" s="549">
        <f t="shared" si="123"/>
        <v>0</v>
      </c>
      <c r="AB253" s="282">
        <f t="shared" si="95"/>
        <v>0</v>
      </c>
      <c r="AC253" s="281">
        <f t="shared" si="96"/>
        <v>0</v>
      </c>
      <c r="AD253" s="549">
        <f t="shared" si="97"/>
        <v>0</v>
      </c>
      <c r="AE253" s="553">
        <f t="shared" si="98"/>
        <v>0</v>
      </c>
      <c r="AF253" s="282">
        <f t="shared" si="99"/>
        <v>0</v>
      </c>
      <c r="AG253" s="283">
        <f t="shared" si="100"/>
        <v>0</v>
      </c>
      <c r="AH253" s="281">
        <f t="shared" si="101"/>
        <v>0</v>
      </c>
      <c r="AI253" s="551">
        <f t="shared" si="124"/>
        <v>0</v>
      </c>
      <c r="AJ253" s="549">
        <f t="shared" si="124"/>
        <v>0</v>
      </c>
      <c r="AK253" s="549">
        <f t="shared" si="124"/>
        <v>0</v>
      </c>
      <c r="AL253" s="282">
        <f t="shared" si="102"/>
        <v>0</v>
      </c>
      <c r="AM253" s="281">
        <f t="shared" si="103"/>
        <v>0</v>
      </c>
      <c r="AN253" s="549">
        <f t="shared" si="104"/>
        <v>0</v>
      </c>
      <c r="AO253" s="549">
        <f t="shared" si="105"/>
        <v>0</v>
      </c>
      <c r="AP253" s="549">
        <f t="shared" si="106"/>
        <v>0</v>
      </c>
      <c r="AQ253" s="283">
        <f t="shared" si="122"/>
        <v>0</v>
      </c>
      <c r="AR253" s="281">
        <f t="shared" si="107"/>
        <v>0</v>
      </c>
      <c r="AT253" s="446"/>
      <c r="AU253" s="284"/>
      <c r="AV253" s="447" t="str">
        <f t="shared" si="108"/>
        <v>CA</v>
      </c>
      <c r="AW253" s="447" t="str">
        <f t="shared" si="109"/>
        <v>CL</v>
      </c>
      <c r="AX253" s="447" t="str">
        <f t="shared" si="110"/>
        <v>AIC</v>
      </c>
      <c r="AY253" s="447" t="str">
        <f t="shared" si="111"/>
        <v>ERB</v>
      </c>
      <c r="AZ253" s="447" t="str">
        <f t="shared" si="112"/>
        <v>GRB</v>
      </c>
      <c r="BA253" s="447" t="str">
        <f t="shared" si="113"/>
        <v>Non-Op</v>
      </c>
      <c r="BC253" s="445" t="s">
        <v>2128</v>
      </c>
      <c r="BD253" s="552">
        <f t="shared" si="117"/>
        <v>0</v>
      </c>
      <c r="BF253" s="448"/>
      <c r="BG253" s="448"/>
      <c r="BH253" s="448"/>
      <c r="BI253" s="448"/>
      <c r="BJ253" s="448"/>
      <c r="BK253" s="448"/>
      <c r="BL253" s="448"/>
      <c r="BN253" s="562"/>
    </row>
    <row r="254" spans="1:66" s="28" customFormat="1" ht="12" customHeight="1">
      <c r="A254" s="287">
        <v>16500071</v>
      </c>
      <c r="B254" s="288" t="str">
        <f t="shared" si="121"/>
        <v>16500071</v>
      </c>
      <c r="C254" s="444" t="s">
        <v>2592</v>
      </c>
      <c r="D254" s="445" t="s">
        <v>2091</v>
      </c>
      <c r="E254" s="445"/>
      <c r="F254" s="444"/>
      <c r="G254" s="445"/>
      <c r="H254" s="547">
        <v>0</v>
      </c>
      <c r="I254" s="547">
        <v>0</v>
      </c>
      <c r="J254" s="547">
        <v>0</v>
      </c>
      <c r="K254" s="547">
        <v>0</v>
      </c>
      <c r="L254" s="547">
        <v>0</v>
      </c>
      <c r="M254" s="547">
        <v>0</v>
      </c>
      <c r="N254" s="547">
        <v>0</v>
      </c>
      <c r="O254" s="547">
        <v>0</v>
      </c>
      <c r="P254" s="547">
        <v>0</v>
      </c>
      <c r="Q254" s="547">
        <v>0</v>
      </c>
      <c r="R254" s="547">
        <v>0</v>
      </c>
      <c r="S254" s="547">
        <v>0</v>
      </c>
      <c r="T254" s="547">
        <v>0</v>
      </c>
      <c r="U254" s="547"/>
      <c r="V254" s="547">
        <f t="shared" si="94"/>
        <v>0</v>
      </c>
      <c r="W254" s="285"/>
      <c r="X254" s="286"/>
      <c r="Y254" s="548">
        <f t="shared" si="123"/>
        <v>0</v>
      </c>
      <c r="Z254" s="549">
        <f t="shared" si="123"/>
        <v>0</v>
      </c>
      <c r="AA254" s="549">
        <f t="shared" si="123"/>
        <v>0</v>
      </c>
      <c r="AB254" s="282">
        <f t="shared" si="95"/>
        <v>0</v>
      </c>
      <c r="AC254" s="281">
        <f t="shared" si="96"/>
        <v>0</v>
      </c>
      <c r="AD254" s="549">
        <f t="shared" si="97"/>
        <v>0</v>
      </c>
      <c r="AE254" s="553">
        <f t="shared" si="98"/>
        <v>0</v>
      </c>
      <c r="AF254" s="282">
        <f t="shared" si="99"/>
        <v>0</v>
      </c>
      <c r="AG254" s="283">
        <f t="shared" si="100"/>
        <v>0</v>
      </c>
      <c r="AH254" s="281">
        <f t="shared" si="101"/>
        <v>0</v>
      </c>
      <c r="AI254" s="551">
        <f t="shared" si="124"/>
        <v>0</v>
      </c>
      <c r="AJ254" s="549">
        <f t="shared" si="124"/>
        <v>0</v>
      </c>
      <c r="AK254" s="549">
        <f t="shared" si="124"/>
        <v>0</v>
      </c>
      <c r="AL254" s="282">
        <f t="shared" si="102"/>
        <v>0</v>
      </c>
      <c r="AM254" s="281">
        <f t="shared" si="103"/>
        <v>0</v>
      </c>
      <c r="AN254" s="549">
        <f t="shared" si="104"/>
        <v>0</v>
      </c>
      <c r="AO254" s="549">
        <f t="shared" si="105"/>
        <v>0</v>
      </c>
      <c r="AP254" s="549">
        <f t="shared" si="106"/>
        <v>0</v>
      </c>
      <c r="AQ254" s="283">
        <f t="shared" si="122"/>
        <v>0</v>
      </c>
      <c r="AR254" s="281">
        <f t="shared" si="107"/>
        <v>0</v>
      </c>
      <c r="AT254" s="446"/>
      <c r="AU254" s="284"/>
      <c r="AV254" s="447" t="str">
        <f t="shared" si="108"/>
        <v>CA</v>
      </c>
      <c r="AW254" s="447" t="str">
        <f t="shared" si="109"/>
        <v>CL</v>
      </c>
      <c r="AX254" s="447" t="str">
        <f t="shared" si="110"/>
        <v>AIC</v>
      </c>
      <c r="AY254" s="447" t="str">
        <f t="shared" si="111"/>
        <v>ERB</v>
      </c>
      <c r="AZ254" s="447" t="str">
        <f t="shared" si="112"/>
        <v>GRB</v>
      </c>
      <c r="BA254" s="447" t="str">
        <f t="shared" si="113"/>
        <v>Non-Op</v>
      </c>
      <c r="BC254" s="445" t="s">
        <v>2128</v>
      </c>
      <c r="BD254" s="552">
        <f t="shared" si="117"/>
        <v>0</v>
      </c>
      <c r="BF254" s="448"/>
      <c r="BG254" s="448"/>
      <c r="BH254" s="448"/>
      <c r="BI254" s="448"/>
      <c r="BJ254" s="448"/>
      <c r="BK254" s="448"/>
      <c r="BL254" s="448"/>
      <c r="BN254" s="617"/>
    </row>
    <row r="255" spans="1:66" s="28" customFormat="1" ht="12" customHeight="1">
      <c r="A255" s="287">
        <v>16500081</v>
      </c>
      <c r="B255" s="288" t="str">
        <f t="shared" si="121"/>
        <v>16500081</v>
      </c>
      <c r="C255" s="444" t="s">
        <v>2593</v>
      </c>
      <c r="D255" s="445" t="s">
        <v>2091</v>
      </c>
      <c r="E255" s="445"/>
      <c r="F255" s="294">
        <v>43040</v>
      </c>
      <c r="G255" s="445"/>
      <c r="H255" s="547">
        <v>0</v>
      </c>
      <c r="I255" s="547">
        <v>0</v>
      </c>
      <c r="J255" s="547">
        <v>0</v>
      </c>
      <c r="K255" s="547">
        <v>0</v>
      </c>
      <c r="L255" s="547">
        <v>0</v>
      </c>
      <c r="M255" s="547">
        <v>0</v>
      </c>
      <c r="N255" s="547">
        <v>0</v>
      </c>
      <c r="O255" s="547">
        <v>0</v>
      </c>
      <c r="P255" s="547">
        <v>0</v>
      </c>
      <c r="Q255" s="547">
        <v>0</v>
      </c>
      <c r="R255" s="547">
        <v>0</v>
      </c>
      <c r="S255" s="547">
        <v>0</v>
      </c>
      <c r="T255" s="547">
        <v>0</v>
      </c>
      <c r="U255" s="547"/>
      <c r="V255" s="547">
        <f t="shared" si="94"/>
        <v>0</v>
      </c>
      <c r="W255" s="285"/>
      <c r="X255" s="286"/>
      <c r="Y255" s="548">
        <f t="shared" si="123"/>
        <v>0</v>
      </c>
      <c r="Z255" s="549">
        <f t="shared" si="123"/>
        <v>0</v>
      </c>
      <c r="AA255" s="549">
        <f t="shared" si="123"/>
        <v>0</v>
      </c>
      <c r="AB255" s="282">
        <f t="shared" si="95"/>
        <v>0</v>
      </c>
      <c r="AC255" s="281">
        <f t="shared" si="96"/>
        <v>0</v>
      </c>
      <c r="AD255" s="549">
        <f t="shared" si="97"/>
        <v>0</v>
      </c>
      <c r="AE255" s="553">
        <f t="shared" si="98"/>
        <v>0</v>
      </c>
      <c r="AF255" s="282">
        <f t="shared" si="99"/>
        <v>0</v>
      </c>
      <c r="AG255" s="283">
        <f t="shared" si="100"/>
        <v>0</v>
      </c>
      <c r="AH255" s="281">
        <f t="shared" si="101"/>
        <v>0</v>
      </c>
      <c r="AI255" s="551">
        <f t="shared" si="124"/>
        <v>0</v>
      </c>
      <c r="AJ255" s="549">
        <f t="shared" si="124"/>
        <v>0</v>
      </c>
      <c r="AK255" s="549">
        <f t="shared" si="124"/>
        <v>0</v>
      </c>
      <c r="AL255" s="282">
        <f t="shared" si="102"/>
        <v>0</v>
      </c>
      <c r="AM255" s="281">
        <f t="shared" si="103"/>
        <v>0</v>
      </c>
      <c r="AN255" s="549">
        <f t="shared" si="104"/>
        <v>0</v>
      </c>
      <c r="AO255" s="549">
        <f t="shared" si="105"/>
        <v>0</v>
      </c>
      <c r="AP255" s="549">
        <f t="shared" si="106"/>
        <v>0</v>
      </c>
      <c r="AQ255" s="283">
        <f t="shared" si="122"/>
        <v>0</v>
      </c>
      <c r="AR255" s="281">
        <f t="shared" si="107"/>
        <v>0</v>
      </c>
      <c r="AT255" s="446"/>
      <c r="AU255" s="284"/>
      <c r="AV255" s="447" t="str">
        <f t="shared" si="108"/>
        <v>CA</v>
      </c>
      <c r="AW255" s="447" t="str">
        <f t="shared" si="109"/>
        <v>CL</v>
      </c>
      <c r="AX255" s="447" t="str">
        <f t="shared" si="110"/>
        <v>AIC</v>
      </c>
      <c r="AY255" s="447" t="str">
        <f t="shared" si="111"/>
        <v>ERB</v>
      </c>
      <c r="AZ255" s="447" t="str">
        <f t="shared" si="112"/>
        <v>GRB</v>
      </c>
      <c r="BA255" s="447" t="str">
        <f t="shared" si="113"/>
        <v>Non-Op</v>
      </c>
      <c r="BC255" s="445" t="s">
        <v>2128</v>
      </c>
      <c r="BD255" s="552">
        <f t="shared" si="117"/>
        <v>0</v>
      </c>
      <c r="BF255" s="448"/>
      <c r="BG255" s="448"/>
      <c r="BH255" s="448"/>
      <c r="BI255" s="448"/>
      <c r="BJ255" s="448"/>
      <c r="BK255" s="448"/>
      <c r="BL255" s="448"/>
      <c r="BN255" s="617"/>
    </row>
    <row r="256" spans="1:66" s="28" customFormat="1" ht="12" customHeight="1">
      <c r="A256" s="287">
        <v>16500083</v>
      </c>
      <c r="B256" s="288" t="str">
        <f t="shared" si="121"/>
        <v>16500083</v>
      </c>
      <c r="C256" s="444" t="s">
        <v>2594</v>
      </c>
      <c r="D256" s="445" t="s">
        <v>2091</v>
      </c>
      <c r="E256" s="445"/>
      <c r="F256" s="444"/>
      <c r="G256" s="445"/>
      <c r="H256" s="547">
        <v>0</v>
      </c>
      <c r="I256" s="547">
        <v>0</v>
      </c>
      <c r="J256" s="547">
        <v>0</v>
      </c>
      <c r="K256" s="547">
        <v>0</v>
      </c>
      <c r="L256" s="547">
        <v>0</v>
      </c>
      <c r="M256" s="547">
        <v>0</v>
      </c>
      <c r="N256" s="547">
        <v>0</v>
      </c>
      <c r="O256" s="547">
        <v>0</v>
      </c>
      <c r="P256" s="547">
        <v>0</v>
      </c>
      <c r="Q256" s="547">
        <v>0</v>
      </c>
      <c r="R256" s="547">
        <v>0</v>
      </c>
      <c r="S256" s="547">
        <v>0</v>
      </c>
      <c r="T256" s="547">
        <v>0</v>
      </c>
      <c r="U256" s="547"/>
      <c r="V256" s="547">
        <f t="shared" si="94"/>
        <v>0</v>
      </c>
      <c r="W256" s="285"/>
      <c r="X256" s="286"/>
      <c r="Y256" s="548">
        <f t="shared" si="123"/>
        <v>0</v>
      </c>
      <c r="Z256" s="549">
        <f t="shared" si="123"/>
        <v>0</v>
      </c>
      <c r="AA256" s="549">
        <f t="shared" si="123"/>
        <v>0</v>
      </c>
      <c r="AB256" s="282">
        <f t="shared" si="95"/>
        <v>0</v>
      </c>
      <c r="AC256" s="281">
        <f t="shared" si="96"/>
        <v>0</v>
      </c>
      <c r="AD256" s="549">
        <f t="shared" si="97"/>
        <v>0</v>
      </c>
      <c r="AE256" s="553">
        <f t="shared" si="98"/>
        <v>0</v>
      </c>
      <c r="AF256" s="282">
        <f t="shared" si="99"/>
        <v>0</v>
      </c>
      <c r="AG256" s="283">
        <f t="shared" si="100"/>
        <v>0</v>
      </c>
      <c r="AH256" s="281">
        <f t="shared" si="101"/>
        <v>0</v>
      </c>
      <c r="AI256" s="551">
        <f t="shared" si="124"/>
        <v>0</v>
      </c>
      <c r="AJ256" s="549">
        <f t="shared" si="124"/>
        <v>0</v>
      </c>
      <c r="AK256" s="549">
        <f t="shared" si="124"/>
        <v>0</v>
      </c>
      <c r="AL256" s="282">
        <f t="shared" si="102"/>
        <v>0</v>
      </c>
      <c r="AM256" s="281">
        <f t="shared" si="103"/>
        <v>0</v>
      </c>
      <c r="AN256" s="549">
        <f t="shared" si="104"/>
        <v>0</v>
      </c>
      <c r="AO256" s="549">
        <f t="shared" si="105"/>
        <v>0</v>
      </c>
      <c r="AP256" s="549">
        <f t="shared" si="106"/>
        <v>0</v>
      </c>
      <c r="AQ256" s="283">
        <f t="shared" si="122"/>
        <v>0</v>
      </c>
      <c r="AR256" s="281">
        <f t="shared" si="107"/>
        <v>0</v>
      </c>
      <c r="AT256" s="446"/>
      <c r="AU256" s="284"/>
      <c r="AV256" s="447" t="str">
        <f t="shared" si="108"/>
        <v>CA</v>
      </c>
      <c r="AW256" s="447" t="str">
        <f t="shared" si="109"/>
        <v>CL</v>
      </c>
      <c r="AX256" s="447" t="str">
        <f t="shared" si="110"/>
        <v>AIC</v>
      </c>
      <c r="AY256" s="447" t="str">
        <f t="shared" si="111"/>
        <v>ERB</v>
      </c>
      <c r="AZ256" s="447" t="str">
        <f t="shared" si="112"/>
        <v>GRB</v>
      </c>
      <c r="BA256" s="447" t="str">
        <f t="shared" si="113"/>
        <v>Non-Op</v>
      </c>
      <c r="BC256" s="445" t="s">
        <v>2128</v>
      </c>
      <c r="BD256" s="552">
        <f t="shared" si="117"/>
        <v>0</v>
      </c>
      <c r="BF256" s="448"/>
      <c r="BG256" s="448"/>
      <c r="BH256" s="448"/>
      <c r="BI256" s="448"/>
      <c r="BJ256" s="448"/>
      <c r="BK256" s="448"/>
      <c r="BL256" s="448"/>
      <c r="BN256" s="617"/>
    </row>
    <row r="257" spans="1:66" s="28" customFormat="1" ht="12" customHeight="1">
      <c r="A257" s="287">
        <v>16500091</v>
      </c>
      <c r="B257" s="288" t="str">
        <f t="shared" si="121"/>
        <v>16500091</v>
      </c>
      <c r="C257" s="444" t="s">
        <v>2595</v>
      </c>
      <c r="D257" s="445" t="s">
        <v>2091</v>
      </c>
      <c r="E257" s="445"/>
      <c r="F257" s="294">
        <v>43040</v>
      </c>
      <c r="G257" s="445"/>
      <c r="H257" s="547">
        <v>0</v>
      </c>
      <c r="I257" s="547">
        <v>0</v>
      </c>
      <c r="J257" s="547">
        <v>0</v>
      </c>
      <c r="K257" s="547">
        <v>0</v>
      </c>
      <c r="L257" s="547">
        <v>0</v>
      </c>
      <c r="M257" s="547">
        <v>0</v>
      </c>
      <c r="N257" s="547">
        <v>0</v>
      </c>
      <c r="O257" s="547">
        <v>0</v>
      </c>
      <c r="P257" s="547">
        <v>0</v>
      </c>
      <c r="Q257" s="547">
        <v>0</v>
      </c>
      <c r="R257" s="547">
        <v>0</v>
      </c>
      <c r="S257" s="547">
        <v>0</v>
      </c>
      <c r="T257" s="547">
        <v>0</v>
      </c>
      <c r="U257" s="547"/>
      <c r="V257" s="547">
        <f t="shared" si="94"/>
        <v>0</v>
      </c>
      <c r="W257" s="285"/>
      <c r="X257" s="286"/>
      <c r="Y257" s="548">
        <f t="shared" si="123"/>
        <v>0</v>
      </c>
      <c r="Z257" s="549">
        <f t="shared" si="123"/>
        <v>0</v>
      </c>
      <c r="AA257" s="549">
        <f t="shared" si="123"/>
        <v>0</v>
      </c>
      <c r="AB257" s="282">
        <f t="shared" si="95"/>
        <v>0</v>
      </c>
      <c r="AC257" s="281">
        <f t="shared" si="96"/>
        <v>0</v>
      </c>
      <c r="AD257" s="549">
        <f t="shared" si="97"/>
        <v>0</v>
      </c>
      <c r="AE257" s="553">
        <f t="shared" si="98"/>
        <v>0</v>
      </c>
      <c r="AF257" s="282">
        <f t="shared" si="99"/>
        <v>0</v>
      </c>
      <c r="AG257" s="283">
        <f t="shared" si="100"/>
        <v>0</v>
      </c>
      <c r="AH257" s="281">
        <f t="shared" si="101"/>
        <v>0</v>
      </c>
      <c r="AI257" s="551">
        <f t="shared" si="124"/>
        <v>0</v>
      </c>
      <c r="AJ257" s="549">
        <f t="shared" si="124"/>
        <v>0</v>
      </c>
      <c r="AK257" s="549">
        <f t="shared" si="124"/>
        <v>0</v>
      </c>
      <c r="AL257" s="282">
        <f t="shared" si="102"/>
        <v>0</v>
      </c>
      <c r="AM257" s="281">
        <f t="shared" si="103"/>
        <v>0</v>
      </c>
      <c r="AN257" s="549">
        <f t="shared" si="104"/>
        <v>0</v>
      </c>
      <c r="AO257" s="549">
        <f t="shared" si="105"/>
        <v>0</v>
      </c>
      <c r="AP257" s="549">
        <f t="shared" si="106"/>
        <v>0</v>
      </c>
      <c r="AQ257" s="283">
        <f t="shared" si="122"/>
        <v>0</v>
      </c>
      <c r="AR257" s="281">
        <f t="shared" si="107"/>
        <v>0</v>
      </c>
      <c r="AT257" s="446"/>
      <c r="AU257" s="284"/>
      <c r="AV257" s="447" t="str">
        <f t="shared" si="108"/>
        <v>CA</v>
      </c>
      <c r="AW257" s="447" t="str">
        <f t="shared" si="109"/>
        <v>CL</v>
      </c>
      <c r="AX257" s="447" t="str">
        <f t="shared" si="110"/>
        <v>AIC</v>
      </c>
      <c r="AY257" s="447" t="str">
        <f t="shared" si="111"/>
        <v>ERB</v>
      </c>
      <c r="AZ257" s="447" t="str">
        <f t="shared" si="112"/>
        <v>GRB</v>
      </c>
      <c r="BA257" s="447" t="str">
        <f t="shared" si="113"/>
        <v>Non-Op</v>
      </c>
      <c r="BC257" s="445" t="s">
        <v>2128</v>
      </c>
      <c r="BD257" s="552">
        <f t="shared" si="117"/>
        <v>0</v>
      </c>
      <c r="BF257" s="448"/>
      <c r="BG257" s="448"/>
      <c r="BH257" s="448"/>
      <c r="BI257" s="448"/>
      <c r="BJ257" s="448"/>
      <c r="BK257" s="448"/>
      <c r="BL257" s="448"/>
      <c r="BN257" s="617"/>
    </row>
    <row r="258" spans="1:66" s="28" customFormat="1" ht="12" customHeight="1">
      <c r="A258" s="287">
        <v>16500101</v>
      </c>
      <c r="B258" s="288" t="str">
        <f t="shared" si="121"/>
        <v>16500101</v>
      </c>
      <c r="C258" s="444" t="s">
        <v>2596</v>
      </c>
      <c r="D258" s="445" t="s">
        <v>2091</v>
      </c>
      <c r="E258" s="445"/>
      <c r="F258" s="294">
        <v>43040</v>
      </c>
      <c r="G258" s="445"/>
      <c r="H258" s="547">
        <v>0</v>
      </c>
      <c r="I258" s="547">
        <v>0</v>
      </c>
      <c r="J258" s="547">
        <v>0</v>
      </c>
      <c r="K258" s="547">
        <v>0</v>
      </c>
      <c r="L258" s="547">
        <v>0</v>
      </c>
      <c r="M258" s="547">
        <v>0</v>
      </c>
      <c r="N258" s="547">
        <v>0</v>
      </c>
      <c r="O258" s="547">
        <v>0</v>
      </c>
      <c r="P258" s="547">
        <v>0</v>
      </c>
      <c r="Q258" s="547">
        <v>0</v>
      </c>
      <c r="R258" s="547">
        <v>0</v>
      </c>
      <c r="S258" s="547">
        <v>0</v>
      </c>
      <c r="T258" s="547">
        <v>0</v>
      </c>
      <c r="U258" s="547"/>
      <c r="V258" s="547">
        <f t="shared" si="94"/>
        <v>0</v>
      </c>
      <c r="W258" s="285"/>
      <c r="X258" s="286"/>
      <c r="Y258" s="548">
        <f t="shared" si="123"/>
        <v>0</v>
      </c>
      <c r="Z258" s="549">
        <f t="shared" si="123"/>
        <v>0</v>
      </c>
      <c r="AA258" s="549">
        <f t="shared" si="123"/>
        <v>0</v>
      </c>
      <c r="AB258" s="282">
        <f t="shared" si="95"/>
        <v>0</v>
      </c>
      <c r="AC258" s="281">
        <f t="shared" si="96"/>
        <v>0</v>
      </c>
      <c r="AD258" s="549">
        <f t="shared" si="97"/>
        <v>0</v>
      </c>
      <c r="AE258" s="553">
        <f t="shared" si="98"/>
        <v>0</v>
      </c>
      <c r="AF258" s="282">
        <f t="shared" si="99"/>
        <v>0</v>
      </c>
      <c r="AG258" s="283">
        <f t="shared" si="100"/>
        <v>0</v>
      </c>
      <c r="AH258" s="281">
        <f t="shared" si="101"/>
        <v>0</v>
      </c>
      <c r="AI258" s="551">
        <f t="shared" si="124"/>
        <v>0</v>
      </c>
      <c r="AJ258" s="549">
        <f t="shared" si="124"/>
        <v>0</v>
      </c>
      <c r="AK258" s="549">
        <f t="shared" si="124"/>
        <v>0</v>
      </c>
      <c r="AL258" s="282">
        <f t="shared" si="102"/>
        <v>0</v>
      </c>
      <c r="AM258" s="281">
        <f t="shared" si="103"/>
        <v>0</v>
      </c>
      <c r="AN258" s="549">
        <f t="shared" si="104"/>
        <v>0</v>
      </c>
      <c r="AO258" s="549">
        <f t="shared" si="105"/>
        <v>0</v>
      </c>
      <c r="AP258" s="549">
        <f t="shared" si="106"/>
        <v>0</v>
      </c>
      <c r="AQ258" s="283">
        <f t="shared" si="122"/>
        <v>0</v>
      </c>
      <c r="AR258" s="281">
        <f t="shared" si="107"/>
        <v>0</v>
      </c>
      <c r="AT258" s="446"/>
      <c r="AU258" s="284"/>
      <c r="AV258" s="447" t="str">
        <f t="shared" si="108"/>
        <v>CA</v>
      </c>
      <c r="AW258" s="447" t="str">
        <f t="shared" si="109"/>
        <v>CL</v>
      </c>
      <c r="AX258" s="447" t="str">
        <f t="shared" si="110"/>
        <v>AIC</v>
      </c>
      <c r="AY258" s="447" t="str">
        <f t="shared" si="111"/>
        <v>ERB</v>
      </c>
      <c r="AZ258" s="447" t="str">
        <f t="shared" si="112"/>
        <v>GRB</v>
      </c>
      <c r="BA258" s="447" t="str">
        <f t="shared" si="113"/>
        <v>Non-Op</v>
      </c>
      <c r="BC258" s="445" t="s">
        <v>2128</v>
      </c>
      <c r="BD258" s="552">
        <f t="shared" si="117"/>
        <v>0</v>
      </c>
      <c r="BF258" s="448"/>
      <c r="BG258" s="448"/>
      <c r="BH258" s="448"/>
      <c r="BI258" s="448"/>
      <c r="BJ258" s="448"/>
      <c r="BK258" s="448"/>
      <c r="BL258" s="448"/>
      <c r="BN258" s="617"/>
    </row>
    <row r="259" spans="1:66" s="28" customFormat="1" ht="12" customHeight="1">
      <c r="A259" s="287">
        <v>16500103</v>
      </c>
      <c r="B259" s="288" t="str">
        <f t="shared" si="121"/>
        <v>16500103</v>
      </c>
      <c r="C259" s="444" t="s">
        <v>2597</v>
      </c>
      <c r="D259" s="445" t="s">
        <v>2091</v>
      </c>
      <c r="E259" s="445"/>
      <c r="F259" s="444"/>
      <c r="G259" s="445"/>
      <c r="H259" s="547">
        <v>0</v>
      </c>
      <c r="I259" s="547">
        <v>0</v>
      </c>
      <c r="J259" s="547">
        <v>0</v>
      </c>
      <c r="K259" s="547">
        <v>0</v>
      </c>
      <c r="L259" s="547">
        <v>0</v>
      </c>
      <c r="M259" s="547">
        <v>0</v>
      </c>
      <c r="N259" s="547">
        <v>0</v>
      </c>
      <c r="O259" s="547">
        <v>0</v>
      </c>
      <c r="P259" s="547">
        <v>0</v>
      </c>
      <c r="Q259" s="547">
        <v>0</v>
      </c>
      <c r="R259" s="547">
        <v>0</v>
      </c>
      <c r="S259" s="547">
        <v>0</v>
      </c>
      <c r="T259" s="547">
        <v>0</v>
      </c>
      <c r="U259" s="547"/>
      <c r="V259" s="547">
        <f t="shared" si="94"/>
        <v>0</v>
      </c>
      <c r="W259" s="285"/>
      <c r="X259" s="286"/>
      <c r="Y259" s="548">
        <f t="shared" si="123"/>
        <v>0</v>
      </c>
      <c r="Z259" s="549">
        <f t="shared" si="123"/>
        <v>0</v>
      </c>
      <c r="AA259" s="549">
        <f t="shared" si="123"/>
        <v>0</v>
      </c>
      <c r="AB259" s="282">
        <f t="shared" si="95"/>
        <v>0</v>
      </c>
      <c r="AC259" s="281">
        <f t="shared" si="96"/>
        <v>0</v>
      </c>
      <c r="AD259" s="549">
        <f t="shared" si="97"/>
        <v>0</v>
      </c>
      <c r="AE259" s="553">
        <f t="shared" si="98"/>
        <v>0</v>
      </c>
      <c r="AF259" s="282">
        <f t="shared" si="99"/>
        <v>0</v>
      </c>
      <c r="AG259" s="283">
        <f t="shared" si="100"/>
        <v>0</v>
      </c>
      <c r="AH259" s="281">
        <f t="shared" si="101"/>
        <v>0</v>
      </c>
      <c r="AI259" s="551">
        <f t="shared" si="124"/>
        <v>0</v>
      </c>
      <c r="AJ259" s="549">
        <f t="shared" si="124"/>
        <v>0</v>
      </c>
      <c r="AK259" s="549">
        <f t="shared" si="124"/>
        <v>0</v>
      </c>
      <c r="AL259" s="282">
        <f t="shared" si="102"/>
        <v>0</v>
      </c>
      <c r="AM259" s="281">
        <f t="shared" si="103"/>
        <v>0</v>
      </c>
      <c r="AN259" s="549">
        <f t="shared" si="104"/>
        <v>0</v>
      </c>
      <c r="AO259" s="549">
        <f t="shared" si="105"/>
        <v>0</v>
      </c>
      <c r="AP259" s="549">
        <f t="shared" si="106"/>
        <v>0</v>
      </c>
      <c r="AQ259" s="283">
        <f t="shared" si="122"/>
        <v>0</v>
      </c>
      <c r="AR259" s="281">
        <f t="shared" si="107"/>
        <v>0</v>
      </c>
      <c r="AT259" s="446"/>
      <c r="AU259" s="284"/>
      <c r="AV259" s="447" t="str">
        <f t="shared" si="108"/>
        <v>CA</v>
      </c>
      <c r="AW259" s="447" t="str">
        <f t="shared" si="109"/>
        <v>CL</v>
      </c>
      <c r="AX259" s="447" t="str">
        <f t="shared" si="110"/>
        <v>AIC</v>
      </c>
      <c r="AY259" s="447" t="str">
        <f t="shared" si="111"/>
        <v>ERB</v>
      </c>
      <c r="AZ259" s="447" t="str">
        <f t="shared" si="112"/>
        <v>GRB</v>
      </c>
      <c r="BA259" s="447" t="str">
        <f t="shared" si="113"/>
        <v>Non-Op</v>
      </c>
      <c r="BC259" s="445" t="s">
        <v>2128</v>
      </c>
      <c r="BD259" s="552">
        <f t="shared" si="117"/>
        <v>0</v>
      </c>
      <c r="BF259" s="448"/>
      <c r="BG259" s="448"/>
      <c r="BH259" s="448"/>
      <c r="BI259" s="448"/>
      <c r="BJ259" s="448"/>
      <c r="BK259" s="448"/>
      <c r="BL259" s="448"/>
      <c r="BN259" s="617"/>
    </row>
    <row r="260" spans="1:66" s="28" customFormat="1" ht="12" customHeight="1">
      <c r="A260" s="287">
        <v>16500123</v>
      </c>
      <c r="B260" s="288" t="str">
        <f t="shared" si="121"/>
        <v>16500123</v>
      </c>
      <c r="C260" s="444" t="s">
        <v>2598</v>
      </c>
      <c r="D260" s="445" t="s">
        <v>2091</v>
      </c>
      <c r="E260" s="445"/>
      <c r="F260" s="444"/>
      <c r="G260" s="445"/>
      <c r="H260" s="547">
        <v>0</v>
      </c>
      <c r="I260" s="547">
        <v>0</v>
      </c>
      <c r="J260" s="547">
        <v>0</v>
      </c>
      <c r="K260" s="547">
        <v>0</v>
      </c>
      <c r="L260" s="547">
        <v>0</v>
      </c>
      <c r="M260" s="547">
        <v>0</v>
      </c>
      <c r="N260" s="547">
        <v>0</v>
      </c>
      <c r="O260" s="547">
        <v>0</v>
      </c>
      <c r="P260" s="547">
        <v>0</v>
      </c>
      <c r="Q260" s="547">
        <v>0</v>
      </c>
      <c r="R260" s="547">
        <v>0</v>
      </c>
      <c r="S260" s="547">
        <v>0</v>
      </c>
      <c r="T260" s="547">
        <v>0</v>
      </c>
      <c r="U260" s="547"/>
      <c r="V260" s="547">
        <f t="shared" si="94"/>
        <v>0</v>
      </c>
      <c r="W260" s="285"/>
      <c r="X260" s="286"/>
      <c r="Y260" s="548">
        <f t="shared" si="123"/>
        <v>0</v>
      </c>
      <c r="Z260" s="549">
        <f t="shared" si="123"/>
        <v>0</v>
      </c>
      <c r="AA260" s="549">
        <f t="shared" si="123"/>
        <v>0</v>
      </c>
      <c r="AB260" s="282">
        <f t="shared" si="95"/>
        <v>0</v>
      </c>
      <c r="AC260" s="281">
        <f t="shared" si="96"/>
        <v>0</v>
      </c>
      <c r="AD260" s="549">
        <f t="shared" si="97"/>
        <v>0</v>
      </c>
      <c r="AE260" s="553">
        <f t="shared" si="98"/>
        <v>0</v>
      </c>
      <c r="AF260" s="282">
        <f t="shared" si="99"/>
        <v>0</v>
      </c>
      <c r="AG260" s="283">
        <f t="shared" si="100"/>
        <v>0</v>
      </c>
      <c r="AH260" s="281">
        <f t="shared" si="101"/>
        <v>0</v>
      </c>
      <c r="AI260" s="551">
        <f t="shared" si="124"/>
        <v>0</v>
      </c>
      <c r="AJ260" s="549">
        <f t="shared" si="124"/>
        <v>0</v>
      </c>
      <c r="AK260" s="549">
        <f t="shared" si="124"/>
        <v>0</v>
      </c>
      <c r="AL260" s="282">
        <f t="shared" si="102"/>
        <v>0</v>
      </c>
      <c r="AM260" s="281">
        <f t="shared" si="103"/>
        <v>0</v>
      </c>
      <c r="AN260" s="549">
        <f t="shared" si="104"/>
        <v>0</v>
      </c>
      <c r="AO260" s="549">
        <f t="shared" si="105"/>
        <v>0</v>
      </c>
      <c r="AP260" s="549">
        <f t="shared" si="106"/>
        <v>0</v>
      </c>
      <c r="AQ260" s="283">
        <f t="shared" si="122"/>
        <v>0</v>
      </c>
      <c r="AR260" s="281">
        <f t="shared" si="107"/>
        <v>0</v>
      </c>
      <c r="AT260" s="446"/>
      <c r="AU260" s="284"/>
      <c r="AV260" s="447" t="str">
        <f t="shared" si="108"/>
        <v>CA</v>
      </c>
      <c r="AW260" s="447" t="str">
        <f t="shared" si="109"/>
        <v>CL</v>
      </c>
      <c r="AX260" s="447" t="str">
        <f t="shared" si="110"/>
        <v>AIC</v>
      </c>
      <c r="AY260" s="447" t="str">
        <f t="shared" si="111"/>
        <v>ERB</v>
      </c>
      <c r="AZ260" s="447" t="str">
        <f t="shared" si="112"/>
        <v>GRB</v>
      </c>
      <c r="BA260" s="447" t="str">
        <f t="shared" si="113"/>
        <v>Non-Op</v>
      </c>
      <c r="BC260" s="445" t="s">
        <v>2128</v>
      </c>
      <c r="BD260" s="552">
        <f t="shared" si="117"/>
        <v>0</v>
      </c>
      <c r="BF260" s="448"/>
      <c r="BG260" s="448"/>
      <c r="BH260" s="448"/>
      <c r="BI260" s="448"/>
      <c r="BJ260" s="448"/>
      <c r="BK260" s="448"/>
      <c r="BL260" s="448"/>
      <c r="BN260" s="617"/>
    </row>
    <row r="261" spans="1:66" s="28" customFormat="1" ht="12" customHeight="1">
      <c r="A261" s="287">
        <v>16500143</v>
      </c>
      <c r="B261" s="288" t="str">
        <f t="shared" si="121"/>
        <v>16500143</v>
      </c>
      <c r="C261" s="444" t="s">
        <v>2599</v>
      </c>
      <c r="D261" s="445" t="s">
        <v>2091</v>
      </c>
      <c r="E261" s="445"/>
      <c r="F261" s="444"/>
      <c r="G261" s="445"/>
      <c r="H261" s="547">
        <v>0</v>
      </c>
      <c r="I261" s="547">
        <v>0</v>
      </c>
      <c r="J261" s="547">
        <v>0</v>
      </c>
      <c r="K261" s="547">
        <v>0</v>
      </c>
      <c r="L261" s="547">
        <v>0</v>
      </c>
      <c r="M261" s="547">
        <v>0</v>
      </c>
      <c r="N261" s="547">
        <v>0</v>
      </c>
      <c r="O261" s="547">
        <v>0</v>
      </c>
      <c r="P261" s="547">
        <v>0</v>
      </c>
      <c r="Q261" s="547">
        <v>0</v>
      </c>
      <c r="R261" s="547">
        <v>0</v>
      </c>
      <c r="S261" s="547">
        <v>0</v>
      </c>
      <c r="T261" s="547">
        <v>0</v>
      </c>
      <c r="U261" s="547"/>
      <c r="V261" s="547">
        <f t="shared" si="94"/>
        <v>0</v>
      </c>
      <c r="W261" s="285"/>
      <c r="X261" s="286"/>
      <c r="Y261" s="548">
        <f t="shared" si="123"/>
        <v>0</v>
      </c>
      <c r="Z261" s="549">
        <f t="shared" si="123"/>
        <v>0</v>
      </c>
      <c r="AA261" s="549">
        <f t="shared" si="123"/>
        <v>0</v>
      </c>
      <c r="AB261" s="282">
        <f t="shared" si="95"/>
        <v>0</v>
      </c>
      <c r="AC261" s="281">
        <f t="shared" si="96"/>
        <v>0</v>
      </c>
      <c r="AD261" s="549">
        <f t="shared" si="97"/>
        <v>0</v>
      </c>
      <c r="AE261" s="553">
        <f t="shared" si="98"/>
        <v>0</v>
      </c>
      <c r="AF261" s="282">
        <f t="shared" si="99"/>
        <v>0</v>
      </c>
      <c r="AG261" s="283">
        <f t="shared" si="100"/>
        <v>0</v>
      </c>
      <c r="AH261" s="281">
        <f t="shared" si="101"/>
        <v>0</v>
      </c>
      <c r="AI261" s="551">
        <f t="shared" si="124"/>
        <v>0</v>
      </c>
      <c r="AJ261" s="549">
        <f t="shared" si="124"/>
        <v>0</v>
      </c>
      <c r="AK261" s="549">
        <f t="shared" si="124"/>
        <v>0</v>
      </c>
      <c r="AL261" s="282">
        <f t="shared" si="102"/>
        <v>0</v>
      </c>
      <c r="AM261" s="281">
        <f t="shared" si="103"/>
        <v>0</v>
      </c>
      <c r="AN261" s="549">
        <f t="shared" si="104"/>
        <v>0</v>
      </c>
      <c r="AO261" s="549">
        <f t="shared" si="105"/>
        <v>0</v>
      </c>
      <c r="AP261" s="549">
        <f t="shared" si="106"/>
        <v>0</v>
      </c>
      <c r="AQ261" s="283">
        <f t="shared" si="122"/>
        <v>0</v>
      </c>
      <c r="AR261" s="281">
        <f t="shared" si="107"/>
        <v>0</v>
      </c>
      <c r="AT261" s="446"/>
      <c r="AU261" s="284"/>
      <c r="AV261" s="447" t="str">
        <f t="shared" si="108"/>
        <v>CA</v>
      </c>
      <c r="AW261" s="447" t="str">
        <f t="shared" si="109"/>
        <v>CL</v>
      </c>
      <c r="AX261" s="447" t="str">
        <f t="shared" si="110"/>
        <v>AIC</v>
      </c>
      <c r="AY261" s="447" t="str">
        <f t="shared" si="111"/>
        <v>ERB</v>
      </c>
      <c r="AZ261" s="447" t="str">
        <f t="shared" si="112"/>
        <v>GRB</v>
      </c>
      <c r="BA261" s="447" t="str">
        <f t="shared" si="113"/>
        <v>Non-Op</v>
      </c>
      <c r="BC261" s="445" t="s">
        <v>2128</v>
      </c>
      <c r="BD261" s="552">
        <f t="shared" si="117"/>
        <v>0</v>
      </c>
      <c r="BF261" s="448"/>
      <c r="BG261" s="448"/>
      <c r="BH261" s="448"/>
      <c r="BI261" s="448"/>
      <c r="BJ261" s="448"/>
      <c r="BK261" s="448"/>
      <c r="BL261" s="448"/>
      <c r="BN261" s="617"/>
    </row>
    <row r="262" spans="1:66" s="28" customFormat="1" ht="12" customHeight="1">
      <c r="A262" s="287">
        <v>16500153</v>
      </c>
      <c r="B262" s="288" t="str">
        <f t="shared" si="121"/>
        <v>16500153</v>
      </c>
      <c r="C262" s="444" t="s">
        <v>2600</v>
      </c>
      <c r="D262" s="445" t="s">
        <v>2091</v>
      </c>
      <c r="E262" s="445"/>
      <c r="F262" s="444"/>
      <c r="G262" s="445"/>
      <c r="H262" s="547">
        <v>0</v>
      </c>
      <c r="I262" s="547">
        <v>0</v>
      </c>
      <c r="J262" s="547">
        <v>0</v>
      </c>
      <c r="K262" s="547">
        <v>0</v>
      </c>
      <c r="L262" s="547">
        <v>0</v>
      </c>
      <c r="M262" s="547">
        <v>0</v>
      </c>
      <c r="N262" s="547">
        <v>0</v>
      </c>
      <c r="O262" s="547">
        <v>0</v>
      </c>
      <c r="P262" s="547">
        <v>0</v>
      </c>
      <c r="Q262" s="547">
        <v>0</v>
      </c>
      <c r="R262" s="547">
        <v>0</v>
      </c>
      <c r="S262" s="547">
        <v>0</v>
      </c>
      <c r="T262" s="547">
        <v>0</v>
      </c>
      <c r="U262" s="547"/>
      <c r="V262" s="547">
        <f t="shared" si="94"/>
        <v>0</v>
      </c>
      <c r="W262" s="285"/>
      <c r="X262" s="286"/>
      <c r="Y262" s="548">
        <f t="shared" si="123"/>
        <v>0</v>
      </c>
      <c r="Z262" s="549">
        <f t="shared" si="123"/>
        <v>0</v>
      </c>
      <c r="AA262" s="549">
        <f t="shared" si="123"/>
        <v>0</v>
      </c>
      <c r="AB262" s="282">
        <f t="shared" si="95"/>
        <v>0</v>
      </c>
      <c r="AC262" s="281">
        <f t="shared" si="96"/>
        <v>0</v>
      </c>
      <c r="AD262" s="549">
        <f t="shared" si="97"/>
        <v>0</v>
      </c>
      <c r="AE262" s="553">
        <f t="shared" si="98"/>
        <v>0</v>
      </c>
      <c r="AF262" s="282">
        <f t="shared" si="99"/>
        <v>0</v>
      </c>
      <c r="AG262" s="283">
        <f t="shared" si="100"/>
        <v>0</v>
      </c>
      <c r="AH262" s="281">
        <f t="shared" si="101"/>
        <v>0</v>
      </c>
      <c r="AI262" s="551">
        <f t="shared" si="124"/>
        <v>0</v>
      </c>
      <c r="AJ262" s="549">
        <f t="shared" si="124"/>
        <v>0</v>
      </c>
      <c r="AK262" s="549">
        <f t="shared" si="124"/>
        <v>0</v>
      </c>
      <c r="AL262" s="282">
        <f t="shared" si="102"/>
        <v>0</v>
      </c>
      <c r="AM262" s="281">
        <f t="shared" si="103"/>
        <v>0</v>
      </c>
      <c r="AN262" s="549">
        <f t="shared" si="104"/>
        <v>0</v>
      </c>
      <c r="AO262" s="549">
        <f t="shared" si="105"/>
        <v>0</v>
      </c>
      <c r="AP262" s="549">
        <f t="shared" si="106"/>
        <v>0</v>
      </c>
      <c r="AQ262" s="283">
        <f t="shared" si="122"/>
        <v>0</v>
      </c>
      <c r="AR262" s="281">
        <f t="shared" si="107"/>
        <v>0</v>
      </c>
      <c r="AT262" s="446"/>
      <c r="AU262" s="284"/>
      <c r="AV262" s="447" t="str">
        <f t="shared" si="108"/>
        <v>CA</v>
      </c>
      <c r="AW262" s="447" t="str">
        <f t="shared" si="109"/>
        <v>CL</v>
      </c>
      <c r="AX262" s="447" t="str">
        <f t="shared" si="110"/>
        <v>AIC</v>
      </c>
      <c r="AY262" s="447" t="str">
        <f t="shared" si="111"/>
        <v>ERB</v>
      </c>
      <c r="AZ262" s="447" t="str">
        <f t="shared" si="112"/>
        <v>GRB</v>
      </c>
      <c r="BA262" s="447" t="str">
        <f t="shared" si="113"/>
        <v>Non-Op</v>
      </c>
      <c r="BC262" s="445" t="s">
        <v>2128</v>
      </c>
      <c r="BD262" s="552">
        <f t="shared" si="117"/>
        <v>0</v>
      </c>
      <c r="BF262" s="448"/>
      <c r="BG262" s="448"/>
      <c r="BH262" s="448"/>
      <c r="BI262" s="448"/>
      <c r="BJ262" s="448"/>
      <c r="BK262" s="448"/>
      <c r="BL262" s="448"/>
      <c r="BN262" s="617"/>
    </row>
    <row r="263" spans="1:66" s="28" customFormat="1" ht="12" customHeight="1">
      <c r="A263" s="287">
        <v>16500173</v>
      </c>
      <c r="B263" s="288" t="str">
        <f t="shared" si="121"/>
        <v>16500173</v>
      </c>
      <c r="C263" s="444" t="s">
        <v>2601</v>
      </c>
      <c r="D263" s="445" t="s">
        <v>2091</v>
      </c>
      <c r="E263" s="445"/>
      <c r="F263" s="444"/>
      <c r="G263" s="445"/>
      <c r="H263" s="547">
        <v>0</v>
      </c>
      <c r="I263" s="547">
        <v>0</v>
      </c>
      <c r="J263" s="547">
        <v>0</v>
      </c>
      <c r="K263" s="547">
        <v>0</v>
      </c>
      <c r="L263" s="547">
        <v>0</v>
      </c>
      <c r="M263" s="547">
        <v>0</v>
      </c>
      <c r="N263" s="547">
        <v>0</v>
      </c>
      <c r="O263" s="547">
        <v>0</v>
      </c>
      <c r="P263" s="547">
        <v>0</v>
      </c>
      <c r="Q263" s="547">
        <v>0</v>
      </c>
      <c r="R263" s="547">
        <v>0</v>
      </c>
      <c r="S263" s="547">
        <v>0</v>
      </c>
      <c r="T263" s="547">
        <v>0</v>
      </c>
      <c r="U263" s="547"/>
      <c r="V263" s="547">
        <f t="shared" si="94"/>
        <v>0</v>
      </c>
      <c r="W263" s="285"/>
      <c r="X263" s="286"/>
      <c r="Y263" s="548">
        <f t="shared" si="123"/>
        <v>0</v>
      </c>
      <c r="Z263" s="549">
        <f t="shared" si="123"/>
        <v>0</v>
      </c>
      <c r="AA263" s="549">
        <f t="shared" si="123"/>
        <v>0</v>
      </c>
      <c r="AB263" s="282">
        <f t="shared" si="95"/>
        <v>0</v>
      </c>
      <c r="AC263" s="281">
        <f t="shared" si="96"/>
        <v>0</v>
      </c>
      <c r="AD263" s="549">
        <f t="shared" si="97"/>
        <v>0</v>
      </c>
      <c r="AE263" s="553">
        <f t="shared" si="98"/>
        <v>0</v>
      </c>
      <c r="AF263" s="282">
        <f t="shared" si="99"/>
        <v>0</v>
      </c>
      <c r="AG263" s="283">
        <f t="shared" si="100"/>
        <v>0</v>
      </c>
      <c r="AH263" s="281">
        <f t="shared" si="101"/>
        <v>0</v>
      </c>
      <c r="AI263" s="551">
        <f t="shared" si="124"/>
        <v>0</v>
      </c>
      <c r="AJ263" s="549">
        <f t="shared" si="124"/>
        <v>0</v>
      </c>
      <c r="AK263" s="549">
        <f t="shared" si="124"/>
        <v>0</v>
      </c>
      <c r="AL263" s="282">
        <f t="shared" si="102"/>
        <v>0</v>
      </c>
      <c r="AM263" s="281">
        <f t="shared" si="103"/>
        <v>0</v>
      </c>
      <c r="AN263" s="549">
        <f t="shared" si="104"/>
        <v>0</v>
      </c>
      <c r="AO263" s="549">
        <f t="shared" si="105"/>
        <v>0</v>
      </c>
      <c r="AP263" s="549">
        <f t="shared" si="106"/>
        <v>0</v>
      </c>
      <c r="AQ263" s="283">
        <f t="shared" si="122"/>
        <v>0</v>
      </c>
      <c r="AR263" s="281">
        <f t="shared" si="107"/>
        <v>0</v>
      </c>
      <c r="AT263" s="446"/>
      <c r="AU263" s="284"/>
      <c r="AV263" s="447" t="str">
        <f t="shared" si="108"/>
        <v>CA</v>
      </c>
      <c r="AW263" s="447" t="str">
        <f t="shared" si="109"/>
        <v>CL</v>
      </c>
      <c r="AX263" s="447" t="str">
        <f t="shared" si="110"/>
        <v>AIC</v>
      </c>
      <c r="AY263" s="447" t="str">
        <f t="shared" si="111"/>
        <v>ERB</v>
      </c>
      <c r="AZ263" s="447" t="str">
        <f t="shared" si="112"/>
        <v>GRB</v>
      </c>
      <c r="BA263" s="447" t="str">
        <f t="shared" si="113"/>
        <v>Non-Op</v>
      </c>
      <c r="BC263" s="445" t="s">
        <v>2128</v>
      </c>
      <c r="BD263" s="552">
        <f t="shared" si="117"/>
        <v>0</v>
      </c>
      <c r="BF263" s="448"/>
      <c r="BG263" s="448"/>
      <c r="BH263" s="448"/>
      <c r="BI263" s="448"/>
      <c r="BJ263" s="448"/>
      <c r="BK263" s="448"/>
      <c r="BL263" s="448"/>
      <c r="BN263" s="617"/>
    </row>
    <row r="264" spans="1:66" s="28" customFormat="1" ht="12" customHeight="1">
      <c r="A264" s="287">
        <v>16500183</v>
      </c>
      <c r="B264" s="288" t="str">
        <f t="shared" si="121"/>
        <v>16500183</v>
      </c>
      <c r="C264" s="444" t="s">
        <v>2602</v>
      </c>
      <c r="D264" s="445" t="s">
        <v>2091</v>
      </c>
      <c r="E264" s="445"/>
      <c r="F264" s="444"/>
      <c r="G264" s="445"/>
      <c r="H264" s="547">
        <v>0</v>
      </c>
      <c r="I264" s="547">
        <v>0</v>
      </c>
      <c r="J264" s="547">
        <v>0</v>
      </c>
      <c r="K264" s="547">
        <v>0</v>
      </c>
      <c r="L264" s="547">
        <v>0</v>
      </c>
      <c r="M264" s="547">
        <v>0</v>
      </c>
      <c r="N264" s="547">
        <v>0</v>
      </c>
      <c r="O264" s="547">
        <v>0</v>
      </c>
      <c r="P264" s="547">
        <v>0</v>
      </c>
      <c r="Q264" s="547">
        <v>0</v>
      </c>
      <c r="R264" s="547">
        <v>0</v>
      </c>
      <c r="S264" s="547">
        <v>0</v>
      </c>
      <c r="T264" s="547">
        <v>0</v>
      </c>
      <c r="U264" s="547"/>
      <c r="V264" s="547">
        <f t="shared" si="94"/>
        <v>0</v>
      </c>
      <c r="W264" s="285"/>
      <c r="X264" s="286"/>
      <c r="Y264" s="548">
        <f t="shared" si="123"/>
        <v>0</v>
      </c>
      <c r="Z264" s="549">
        <f t="shared" si="123"/>
        <v>0</v>
      </c>
      <c r="AA264" s="549">
        <f t="shared" si="123"/>
        <v>0</v>
      </c>
      <c r="AB264" s="282">
        <f t="shared" si="95"/>
        <v>0</v>
      </c>
      <c r="AC264" s="281">
        <f t="shared" si="96"/>
        <v>0</v>
      </c>
      <c r="AD264" s="549">
        <f t="shared" si="97"/>
        <v>0</v>
      </c>
      <c r="AE264" s="553">
        <f t="shared" si="98"/>
        <v>0</v>
      </c>
      <c r="AF264" s="282">
        <f t="shared" si="99"/>
        <v>0</v>
      </c>
      <c r="AG264" s="283">
        <f t="shared" si="100"/>
        <v>0</v>
      </c>
      <c r="AH264" s="281">
        <f t="shared" si="101"/>
        <v>0</v>
      </c>
      <c r="AI264" s="551">
        <f t="shared" si="124"/>
        <v>0</v>
      </c>
      <c r="AJ264" s="549">
        <f t="shared" si="124"/>
        <v>0</v>
      </c>
      <c r="AK264" s="549">
        <f t="shared" si="124"/>
        <v>0</v>
      </c>
      <c r="AL264" s="282">
        <f t="shared" si="102"/>
        <v>0</v>
      </c>
      <c r="AM264" s="281">
        <f t="shared" si="103"/>
        <v>0</v>
      </c>
      <c r="AN264" s="549">
        <f t="shared" si="104"/>
        <v>0</v>
      </c>
      <c r="AO264" s="549">
        <f t="shared" si="105"/>
        <v>0</v>
      </c>
      <c r="AP264" s="549">
        <f t="shared" si="106"/>
        <v>0</v>
      </c>
      <c r="AQ264" s="283">
        <f t="shared" si="122"/>
        <v>0</v>
      </c>
      <c r="AR264" s="281">
        <f t="shared" si="107"/>
        <v>0</v>
      </c>
      <c r="AT264" s="446"/>
      <c r="AU264" s="284"/>
      <c r="AV264" s="447" t="str">
        <f t="shared" si="108"/>
        <v>CA</v>
      </c>
      <c r="AW264" s="447" t="str">
        <f t="shared" si="109"/>
        <v>CL</v>
      </c>
      <c r="AX264" s="447" t="str">
        <f t="shared" si="110"/>
        <v>AIC</v>
      </c>
      <c r="AY264" s="447" t="str">
        <f t="shared" si="111"/>
        <v>ERB</v>
      </c>
      <c r="AZ264" s="447" t="str">
        <f t="shared" si="112"/>
        <v>GRB</v>
      </c>
      <c r="BA264" s="447" t="str">
        <f t="shared" si="113"/>
        <v>Non-Op</v>
      </c>
      <c r="BC264" s="445" t="s">
        <v>2128</v>
      </c>
      <c r="BD264" s="552">
        <f t="shared" si="117"/>
        <v>0</v>
      </c>
      <c r="BF264" s="448"/>
      <c r="BG264" s="448"/>
      <c r="BH264" s="448"/>
      <c r="BI264" s="448"/>
      <c r="BJ264" s="448"/>
      <c r="BK264" s="448"/>
      <c r="BL264" s="448"/>
      <c r="BN264" s="617"/>
    </row>
    <row r="265" spans="1:66" s="28" customFormat="1" ht="12" customHeight="1">
      <c r="A265" s="321">
        <v>16500213</v>
      </c>
      <c r="B265" s="318" t="str">
        <f t="shared" si="121"/>
        <v>16500213</v>
      </c>
      <c r="C265" s="444" t="s">
        <v>2603</v>
      </c>
      <c r="D265" s="445" t="s">
        <v>2091</v>
      </c>
      <c r="E265" s="445"/>
      <c r="F265" s="289">
        <v>42736</v>
      </c>
      <c r="G265" s="445"/>
      <c r="H265" s="547">
        <v>0</v>
      </c>
      <c r="I265" s="547">
        <v>0</v>
      </c>
      <c r="J265" s="547">
        <v>0</v>
      </c>
      <c r="K265" s="547">
        <v>0</v>
      </c>
      <c r="L265" s="547">
        <v>0</v>
      </c>
      <c r="M265" s="547">
        <v>0</v>
      </c>
      <c r="N265" s="547">
        <v>0</v>
      </c>
      <c r="O265" s="547">
        <v>0</v>
      </c>
      <c r="P265" s="547">
        <v>0</v>
      </c>
      <c r="Q265" s="547">
        <v>0</v>
      </c>
      <c r="R265" s="547">
        <v>0</v>
      </c>
      <c r="S265" s="547">
        <v>0</v>
      </c>
      <c r="T265" s="547">
        <v>0</v>
      </c>
      <c r="U265" s="547"/>
      <c r="V265" s="547">
        <f t="shared" ref="V265:V328" si="125">(H265+T265+SUM(I265:S265)*2)/24</f>
        <v>0</v>
      </c>
      <c r="W265" s="285"/>
      <c r="X265" s="286"/>
      <c r="Y265" s="548">
        <f t="shared" si="123"/>
        <v>0</v>
      </c>
      <c r="Z265" s="549">
        <f t="shared" si="123"/>
        <v>0</v>
      </c>
      <c r="AA265" s="549">
        <f t="shared" si="123"/>
        <v>0</v>
      </c>
      <c r="AB265" s="282">
        <f t="shared" ref="AB265:AB328" si="126">T265-SUM(Y265:AA265)</f>
        <v>0</v>
      </c>
      <c r="AC265" s="281">
        <f t="shared" ref="AC265:AC328" si="127">T265-SUM(Y265:AA265)-AB265</f>
        <v>0</v>
      </c>
      <c r="AD265" s="549">
        <f t="shared" ref="AD265:AD328" si="128">IF($D265=AD$5,$T265,IF($D265=AD$4, $T265*$AK$1,0))</f>
        <v>0</v>
      </c>
      <c r="AE265" s="553">
        <f t="shared" ref="AE265:AE328" si="129">IF($D265=AE$5,$T265,IF($D265=AE$4, $T265*$AK$2,0))</f>
        <v>0</v>
      </c>
      <c r="AF265" s="282">
        <f t="shared" ref="AF265:AF328" si="130">IF($D265=AF$5,$T265,IF($D265=AF$4, $T265*$AL$2,0))</f>
        <v>0</v>
      </c>
      <c r="AG265" s="283">
        <f t="shared" ref="AG265:AG328" si="131">SUM(AD265:AF265)</f>
        <v>0</v>
      </c>
      <c r="AH265" s="281">
        <f t="shared" ref="AH265:AH328" si="132">AG265-AB265</f>
        <v>0</v>
      </c>
      <c r="AI265" s="551">
        <f t="shared" si="124"/>
        <v>0</v>
      </c>
      <c r="AJ265" s="549">
        <f t="shared" si="124"/>
        <v>0</v>
      </c>
      <c r="AK265" s="549">
        <f t="shared" si="124"/>
        <v>0</v>
      </c>
      <c r="AL265" s="282">
        <f t="shared" ref="AL265:AL328" si="133">V265-SUM(AI265:AK265)</f>
        <v>0</v>
      </c>
      <c r="AM265" s="281">
        <f t="shared" ref="AM265:AM328" si="134">V265-SUM(AI265:AK265)-AL265</f>
        <v>0</v>
      </c>
      <c r="AN265" s="549">
        <f t="shared" ref="AN265:AN328" si="135">IF($D265=AN$5,$V265,IF($D265=AN$4, $V265*$AK$1,0))</f>
        <v>0</v>
      </c>
      <c r="AO265" s="549">
        <f t="shared" ref="AO265:AO328" si="136">IF($D265=AO$5,$V265,IF($D265=AO$4, $V265*$AK$2,0))</f>
        <v>0</v>
      </c>
      <c r="AP265" s="549">
        <f t="shared" ref="AP265:AP328" si="137">IF($D265=AP$5,$V265,IF($D265=AP$4, $V265*$AL$2,0))</f>
        <v>0</v>
      </c>
      <c r="AQ265" s="283">
        <f t="shared" si="122"/>
        <v>0</v>
      </c>
      <c r="AR265" s="281">
        <f t="shared" ref="AR265:AR328" si="138">AQ265-AL265</f>
        <v>0</v>
      </c>
      <c r="AT265" s="446"/>
      <c r="AU265" s="284"/>
      <c r="AV265" s="447" t="str">
        <f t="shared" ref="AV265:AV328" si="139">IF(VALUE(Y265),AV$7,IF(ISBLANK(Y265),"",AV$7))</f>
        <v>CA</v>
      </c>
      <c r="AW265" s="447" t="str">
        <f t="shared" ref="AW265:AW328" si="140">IF(VALUE(Z265),AW$7,IF(ISBLANK(Z265),"",AW$7))</f>
        <v>CL</v>
      </c>
      <c r="AX265" s="447" t="str">
        <f t="shared" ref="AX265:AX328" si="141">IF(VALUE(AA265),AX$7,IF(ISBLANK(AA265),"",AX$7))</f>
        <v>AIC</v>
      </c>
      <c r="AY265" s="447" t="str">
        <f t="shared" ref="AY265:AY328" si="142">IF(VALUE(AD265),AY$7,IF(ISBLANK(AD265),"",AY$7))</f>
        <v>ERB</v>
      </c>
      <c r="AZ265" s="447" t="str">
        <f t="shared" ref="AZ265:AZ328" si="143">IF(VALUE(AE265),AZ$7,IF(ISBLANK(AE265),"",AZ$7))</f>
        <v>GRB</v>
      </c>
      <c r="BA265" s="447" t="str">
        <f t="shared" ref="BA265:BA328" si="144">IF(VALUE(AF265),BA$7,IF(ISBLANK(AF265),"",BA$7))</f>
        <v>Non-Op</v>
      </c>
      <c r="BC265" s="445" t="s">
        <v>2128</v>
      </c>
      <c r="BD265" s="552">
        <f t="shared" si="117"/>
        <v>0</v>
      </c>
      <c r="BF265" s="448"/>
      <c r="BG265" s="448"/>
      <c r="BH265" s="448"/>
      <c r="BI265" s="448"/>
      <c r="BJ265" s="448"/>
      <c r="BK265" s="448"/>
      <c r="BL265" s="448"/>
      <c r="BN265" s="617"/>
    </row>
    <row r="266" spans="1:66" s="28" customFormat="1" ht="12" customHeight="1">
      <c r="A266" s="321">
        <v>16500223</v>
      </c>
      <c r="B266" s="318" t="str">
        <f t="shared" si="121"/>
        <v>16500223</v>
      </c>
      <c r="C266" s="444" t="s">
        <v>2604</v>
      </c>
      <c r="D266" s="445" t="s">
        <v>2091</v>
      </c>
      <c r="E266" s="445"/>
      <c r="F266" s="289">
        <v>43025</v>
      </c>
      <c r="G266" s="445"/>
      <c r="H266" s="547">
        <v>0</v>
      </c>
      <c r="I266" s="547">
        <v>0</v>
      </c>
      <c r="J266" s="547">
        <v>0</v>
      </c>
      <c r="K266" s="547">
        <v>0</v>
      </c>
      <c r="L266" s="547">
        <v>0</v>
      </c>
      <c r="M266" s="547">
        <v>0</v>
      </c>
      <c r="N266" s="547">
        <v>0</v>
      </c>
      <c r="O266" s="547">
        <v>0</v>
      </c>
      <c r="P266" s="547">
        <v>0</v>
      </c>
      <c r="Q266" s="547">
        <v>0</v>
      </c>
      <c r="R266" s="547">
        <v>0</v>
      </c>
      <c r="S266" s="547">
        <v>0</v>
      </c>
      <c r="T266" s="547">
        <v>0</v>
      </c>
      <c r="U266" s="547"/>
      <c r="V266" s="547">
        <f t="shared" si="125"/>
        <v>0</v>
      </c>
      <c r="W266" s="285"/>
      <c r="X266" s="286"/>
      <c r="Y266" s="548">
        <f t="shared" si="123"/>
        <v>0</v>
      </c>
      <c r="Z266" s="549">
        <f t="shared" si="123"/>
        <v>0</v>
      </c>
      <c r="AA266" s="549">
        <f t="shared" si="123"/>
        <v>0</v>
      </c>
      <c r="AB266" s="282">
        <f t="shared" si="126"/>
        <v>0</v>
      </c>
      <c r="AC266" s="281">
        <f t="shared" si="127"/>
        <v>0</v>
      </c>
      <c r="AD266" s="549">
        <f t="shared" si="128"/>
        <v>0</v>
      </c>
      <c r="AE266" s="553">
        <f t="shared" si="129"/>
        <v>0</v>
      </c>
      <c r="AF266" s="282">
        <f t="shared" si="130"/>
        <v>0</v>
      </c>
      <c r="AG266" s="283">
        <f t="shared" si="131"/>
        <v>0</v>
      </c>
      <c r="AH266" s="281">
        <f t="shared" si="132"/>
        <v>0</v>
      </c>
      <c r="AI266" s="551">
        <f t="shared" si="124"/>
        <v>0</v>
      </c>
      <c r="AJ266" s="549">
        <f t="shared" si="124"/>
        <v>0</v>
      </c>
      <c r="AK266" s="549">
        <f t="shared" si="124"/>
        <v>0</v>
      </c>
      <c r="AL266" s="282">
        <f t="shared" si="133"/>
        <v>0</v>
      </c>
      <c r="AM266" s="281">
        <f t="shared" si="134"/>
        <v>0</v>
      </c>
      <c r="AN266" s="549">
        <f t="shared" si="135"/>
        <v>0</v>
      </c>
      <c r="AO266" s="549">
        <f t="shared" si="136"/>
        <v>0</v>
      </c>
      <c r="AP266" s="549">
        <f t="shared" si="137"/>
        <v>0</v>
      </c>
      <c r="AQ266" s="283">
        <f t="shared" si="122"/>
        <v>0</v>
      </c>
      <c r="AR266" s="281">
        <f t="shared" si="138"/>
        <v>0</v>
      </c>
      <c r="AT266" s="446"/>
      <c r="AU266" s="284"/>
      <c r="AV266" s="447" t="str">
        <f t="shared" si="139"/>
        <v>CA</v>
      </c>
      <c r="AW266" s="447" t="str">
        <f t="shared" si="140"/>
        <v>CL</v>
      </c>
      <c r="AX266" s="447" t="str">
        <f t="shared" si="141"/>
        <v>AIC</v>
      </c>
      <c r="AY266" s="447" t="str">
        <f t="shared" si="142"/>
        <v>ERB</v>
      </c>
      <c r="AZ266" s="447" t="str">
        <f t="shared" si="143"/>
        <v>GRB</v>
      </c>
      <c r="BA266" s="447" t="str">
        <f t="shared" si="144"/>
        <v>Non-Op</v>
      </c>
      <c r="BC266" s="445" t="s">
        <v>2128</v>
      </c>
      <c r="BD266" s="552">
        <f t="shared" si="117"/>
        <v>0</v>
      </c>
      <c r="BF266" s="448"/>
      <c r="BG266" s="448"/>
      <c r="BH266" s="448"/>
      <c r="BI266" s="448"/>
      <c r="BJ266" s="448"/>
      <c r="BK266" s="448"/>
      <c r="BL266" s="448"/>
      <c r="BN266" s="617"/>
    </row>
    <row r="267" spans="1:66" s="28" customFormat="1" ht="12" customHeight="1">
      <c r="A267" s="287">
        <v>16500251</v>
      </c>
      <c r="B267" s="288" t="str">
        <f t="shared" si="121"/>
        <v>16500251</v>
      </c>
      <c r="C267" s="444" t="s">
        <v>2605</v>
      </c>
      <c r="D267" s="445" t="s">
        <v>2091</v>
      </c>
      <c r="E267" s="445"/>
      <c r="F267" s="320"/>
      <c r="G267" s="445"/>
      <c r="H267" s="547">
        <v>0</v>
      </c>
      <c r="I267" s="547">
        <v>0</v>
      </c>
      <c r="J267" s="547">
        <v>0</v>
      </c>
      <c r="K267" s="547">
        <v>0</v>
      </c>
      <c r="L267" s="547">
        <v>0</v>
      </c>
      <c r="M267" s="547">
        <v>0</v>
      </c>
      <c r="N267" s="547">
        <v>0</v>
      </c>
      <c r="O267" s="547">
        <v>0</v>
      </c>
      <c r="P267" s="547">
        <v>0</v>
      </c>
      <c r="Q267" s="547">
        <v>0</v>
      </c>
      <c r="R267" s="547">
        <v>0</v>
      </c>
      <c r="S267" s="547">
        <v>0</v>
      </c>
      <c r="T267" s="547">
        <v>0</v>
      </c>
      <c r="U267" s="547"/>
      <c r="V267" s="547">
        <f t="shared" si="125"/>
        <v>0</v>
      </c>
      <c r="W267" s="285"/>
      <c r="X267" s="286"/>
      <c r="Y267" s="548">
        <f t="shared" si="123"/>
        <v>0</v>
      </c>
      <c r="Z267" s="549">
        <f t="shared" si="123"/>
        <v>0</v>
      </c>
      <c r="AA267" s="549">
        <f t="shared" si="123"/>
        <v>0</v>
      </c>
      <c r="AB267" s="282">
        <f t="shared" si="126"/>
        <v>0</v>
      </c>
      <c r="AC267" s="281">
        <f t="shared" si="127"/>
        <v>0</v>
      </c>
      <c r="AD267" s="549">
        <f t="shared" si="128"/>
        <v>0</v>
      </c>
      <c r="AE267" s="553">
        <f t="shared" si="129"/>
        <v>0</v>
      </c>
      <c r="AF267" s="282">
        <f t="shared" si="130"/>
        <v>0</v>
      </c>
      <c r="AG267" s="283">
        <f t="shared" si="131"/>
        <v>0</v>
      </c>
      <c r="AH267" s="281">
        <f t="shared" si="132"/>
        <v>0</v>
      </c>
      <c r="AI267" s="551">
        <f t="shared" si="124"/>
        <v>0</v>
      </c>
      <c r="AJ267" s="549">
        <f t="shared" si="124"/>
        <v>0</v>
      </c>
      <c r="AK267" s="549">
        <f t="shared" si="124"/>
        <v>0</v>
      </c>
      <c r="AL267" s="282">
        <f t="shared" si="133"/>
        <v>0</v>
      </c>
      <c r="AM267" s="281">
        <f t="shared" si="134"/>
        <v>0</v>
      </c>
      <c r="AN267" s="549">
        <f t="shared" si="135"/>
        <v>0</v>
      </c>
      <c r="AO267" s="549">
        <f t="shared" si="136"/>
        <v>0</v>
      </c>
      <c r="AP267" s="549">
        <f t="shared" si="137"/>
        <v>0</v>
      </c>
      <c r="AQ267" s="283">
        <f t="shared" si="122"/>
        <v>0</v>
      </c>
      <c r="AR267" s="281">
        <f t="shared" si="138"/>
        <v>0</v>
      </c>
      <c r="AT267" s="446"/>
      <c r="AU267" s="284"/>
      <c r="AV267" s="447" t="str">
        <f t="shared" si="139"/>
        <v>CA</v>
      </c>
      <c r="AW267" s="447" t="str">
        <f t="shared" si="140"/>
        <v>CL</v>
      </c>
      <c r="AX267" s="447" t="str">
        <f t="shared" si="141"/>
        <v>AIC</v>
      </c>
      <c r="AY267" s="447" t="str">
        <f t="shared" si="142"/>
        <v>ERB</v>
      </c>
      <c r="AZ267" s="447" t="str">
        <f t="shared" si="143"/>
        <v>GRB</v>
      </c>
      <c r="BA267" s="447" t="str">
        <f t="shared" si="144"/>
        <v>Non-Op</v>
      </c>
      <c r="BC267" s="445" t="s">
        <v>2128</v>
      </c>
      <c r="BD267" s="552">
        <f t="shared" si="117"/>
        <v>0</v>
      </c>
      <c r="BF267" s="448"/>
      <c r="BG267" s="448"/>
      <c r="BH267" s="448"/>
      <c r="BI267" s="448"/>
      <c r="BJ267" s="448"/>
      <c r="BK267" s="448"/>
      <c r="BL267" s="448"/>
      <c r="BN267" s="617"/>
    </row>
    <row r="268" spans="1:66" s="28" customFormat="1" ht="12" customHeight="1">
      <c r="A268" s="287">
        <v>16500283</v>
      </c>
      <c r="B268" s="288" t="str">
        <f t="shared" si="121"/>
        <v>16500283</v>
      </c>
      <c r="C268" s="444" t="s">
        <v>2606</v>
      </c>
      <c r="D268" s="445" t="s">
        <v>2091</v>
      </c>
      <c r="E268" s="445"/>
      <c r="F268" s="320"/>
      <c r="G268" s="445"/>
      <c r="H268" s="547">
        <v>0</v>
      </c>
      <c r="I268" s="547">
        <v>0</v>
      </c>
      <c r="J268" s="547">
        <v>0</v>
      </c>
      <c r="K268" s="547">
        <v>0</v>
      </c>
      <c r="L268" s="547">
        <v>0</v>
      </c>
      <c r="M268" s="547">
        <v>0</v>
      </c>
      <c r="N268" s="547">
        <v>0</v>
      </c>
      <c r="O268" s="547">
        <v>0</v>
      </c>
      <c r="P268" s="547">
        <v>0</v>
      </c>
      <c r="Q268" s="547">
        <v>0</v>
      </c>
      <c r="R268" s="547">
        <v>0</v>
      </c>
      <c r="S268" s="547">
        <v>0</v>
      </c>
      <c r="T268" s="547">
        <v>0</v>
      </c>
      <c r="U268" s="547"/>
      <c r="V268" s="547">
        <f t="shared" si="125"/>
        <v>0</v>
      </c>
      <c r="W268" s="285"/>
      <c r="X268" s="286"/>
      <c r="Y268" s="548">
        <f t="shared" si="123"/>
        <v>0</v>
      </c>
      <c r="Z268" s="549">
        <f t="shared" si="123"/>
        <v>0</v>
      </c>
      <c r="AA268" s="549">
        <f t="shared" si="123"/>
        <v>0</v>
      </c>
      <c r="AB268" s="282">
        <f t="shared" si="126"/>
        <v>0</v>
      </c>
      <c r="AC268" s="281">
        <f t="shared" si="127"/>
        <v>0</v>
      </c>
      <c r="AD268" s="549">
        <f t="shared" si="128"/>
        <v>0</v>
      </c>
      <c r="AE268" s="553">
        <f t="shared" si="129"/>
        <v>0</v>
      </c>
      <c r="AF268" s="282">
        <f t="shared" si="130"/>
        <v>0</v>
      </c>
      <c r="AG268" s="283">
        <f t="shared" si="131"/>
        <v>0</v>
      </c>
      <c r="AH268" s="281">
        <f t="shared" si="132"/>
        <v>0</v>
      </c>
      <c r="AI268" s="551">
        <f t="shared" si="124"/>
        <v>0</v>
      </c>
      <c r="AJ268" s="549">
        <f t="shared" si="124"/>
        <v>0</v>
      </c>
      <c r="AK268" s="549">
        <f t="shared" si="124"/>
        <v>0</v>
      </c>
      <c r="AL268" s="282">
        <f t="shared" si="133"/>
        <v>0</v>
      </c>
      <c r="AM268" s="281">
        <f t="shared" si="134"/>
        <v>0</v>
      </c>
      <c r="AN268" s="549">
        <f t="shared" si="135"/>
        <v>0</v>
      </c>
      <c r="AO268" s="549">
        <f t="shared" si="136"/>
        <v>0</v>
      </c>
      <c r="AP268" s="549">
        <f t="shared" si="137"/>
        <v>0</v>
      </c>
      <c r="AQ268" s="283">
        <f t="shared" si="122"/>
        <v>0</v>
      </c>
      <c r="AR268" s="281">
        <f t="shared" si="138"/>
        <v>0</v>
      </c>
      <c r="AT268" s="446"/>
      <c r="AU268" s="284"/>
      <c r="AV268" s="447" t="str">
        <f t="shared" si="139"/>
        <v>CA</v>
      </c>
      <c r="AW268" s="447" t="str">
        <f t="shared" si="140"/>
        <v>CL</v>
      </c>
      <c r="AX268" s="447" t="str">
        <f t="shared" si="141"/>
        <v>AIC</v>
      </c>
      <c r="AY268" s="447" t="str">
        <f t="shared" si="142"/>
        <v>ERB</v>
      </c>
      <c r="AZ268" s="447" t="str">
        <f t="shared" si="143"/>
        <v>GRB</v>
      </c>
      <c r="BA268" s="447" t="str">
        <f t="shared" si="144"/>
        <v>Non-Op</v>
      </c>
      <c r="BC268" s="445" t="s">
        <v>2128</v>
      </c>
      <c r="BD268" s="552">
        <f t="shared" si="117"/>
        <v>0</v>
      </c>
      <c r="BF268" s="448"/>
      <c r="BG268" s="448"/>
      <c r="BH268" s="448"/>
      <c r="BI268" s="448"/>
      <c r="BJ268" s="448"/>
      <c r="BK268" s="448"/>
      <c r="BL268" s="448"/>
      <c r="BN268" s="617"/>
    </row>
    <row r="269" spans="1:66" s="28" customFormat="1" ht="12" customHeight="1">
      <c r="A269" s="321">
        <v>16500303</v>
      </c>
      <c r="B269" s="318" t="str">
        <f t="shared" si="121"/>
        <v>16500303</v>
      </c>
      <c r="C269" s="444" t="s">
        <v>2607</v>
      </c>
      <c r="D269" s="445" t="s">
        <v>2091</v>
      </c>
      <c r="E269" s="445"/>
      <c r="F269" s="289">
        <v>42933</v>
      </c>
      <c r="G269" s="445"/>
      <c r="H269" s="547">
        <v>0</v>
      </c>
      <c r="I269" s="547">
        <v>0</v>
      </c>
      <c r="J269" s="547">
        <v>0</v>
      </c>
      <c r="K269" s="547">
        <v>0</v>
      </c>
      <c r="L269" s="547">
        <v>0</v>
      </c>
      <c r="M269" s="547">
        <v>0</v>
      </c>
      <c r="N269" s="547">
        <v>0</v>
      </c>
      <c r="O269" s="547">
        <v>0</v>
      </c>
      <c r="P269" s="547">
        <v>0</v>
      </c>
      <c r="Q269" s="547">
        <v>0</v>
      </c>
      <c r="R269" s="547">
        <v>0</v>
      </c>
      <c r="S269" s="547">
        <v>0</v>
      </c>
      <c r="T269" s="547">
        <v>0</v>
      </c>
      <c r="U269" s="547"/>
      <c r="V269" s="547">
        <f t="shared" si="125"/>
        <v>0</v>
      </c>
      <c r="W269" s="285"/>
      <c r="X269" s="286"/>
      <c r="Y269" s="548">
        <f t="shared" ref="Y269:AA288" si="145">IF($D269=Y$5,$T269,0)</f>
        <v>0</v>
      </c>
      <c r="Z269" s="549">
        <f t="shared" si="145"/>
        <v>0</v>
      </c>
      <c r="AA269" s="549">
        <f t="shared" si="145"/>
        <v>0</v>
      </c>
      <c r="AB269" s="282">
        <f t="shared" si="126"/>
        <v>0</v>
      </c>
      <c r="AC269" s="281">
        <f t="shared" si="127"/>
        <v>0</v>
      </c>
      <c r="AD269" s="549">
        <f t="shared" si="128"/>
        <v>0</v>
      </c>
      <c r="AE269" s="553">
        <f t="shared" si="129"/>
        <v>0</v>
      </c>
      <c r="AF269" s="282">
        <f t="shared" si="130"/>
        <v>0</v>
      </c>
      <c r="AG269" s="283">
        <f t="shared" si="131"/>
        <v>0</v>
      </c>
      <c r="AH269" s="281">
        <f t="shared" si="132"/>
        <v>0</v>
      </c>
      <c r="AI269" s="551">
        <f t="shared" ref="AI269:AK288" si="146">IF($D269=AI$5,$V269,0)</f>
        <v>0</v>
      </c>
      <c r="AJ269" s="549">
        <f t="shared" si="146"/>
        <v>0</v>
      </c>
      <c r="AK269" s="549">
        <f t="shared" si="146"/>
        <v>0</v>
      </c>
      <c r="AL269" s="282">
        <f t="shared" si="133"/>
        <v>0</v>
      </c>
      <c r="AM269" s="281">
        <f t="shared" si="134"/>
        <v>0</v>
      </c>
      <c r="AN269" s="549">
        <f t="shared" si="135"/>
        <v>0</v>
      </c>
      <c r="AO269" s="549">
        <f t="shared" si="136"/>
        <v>0</v>
      </c>
      <c r="AP269" s="549">
        <f t="shared" si="137"/>
        <v>0</v>
      </c>
      <c r="AQ269" s="283">
        <f t="shared" si="122"/>
        <v>0</v>
      </c>
      <c r="AR269" s="281">
        <f t="shared" si="138"/>
        <v>0</v>
      </c>
      <c r="AT269" s="446"/>
      <c r="AU269" s="284"/>
      <c r="AV269" s="447" t="str">
        <f t="shared" si="139"/>
        <v>CA</v>
      </c>
      <c r="AW269" s="447" t="str">
        <f t="shared" si="140"/>
        <v>CL</v>
      </c>
      <c r="AX269" s="447" t="str">
        <f t="shared" si="141"/>
        <v>AIC</v>
      </c>
      <c r="AY269" s="447" t="str">
        <f t="shared" si="142"/>
        <v>ERB</v>
      </c>
      <c r="AZ269" s="447" t="str">
        <f t="shared" si="143"/>
        <v>GRB</v>
      </c>
      <c r="BA269" s="447" t="str">
        <f t="shared" si="144"/>
        <v>Non-Op</v>
      </c>
      <c r="BC269" s="445" t="s">
        <v>2128</v>
      </c>
      <c r="BD269" s="552">
        <f t="shared" si="117"/>
        <v>0</v>
      </c>
      <c r="BF269" s="448"/>
      <c r="BG269" s="448"/>
      <c r="BH269" s="448"/>
      <c r="BI269" s="448"/>
      <c r="BJ269" s="448"/>
      <c r="BK269" s="448"/>
      <c r="BL269" s="448"/>
      <c r="BN269" s="617"/>
    </row>
    <row r="270" spans="1:66" s="28" customFormat="1" ht="12" customHeight="1">
      <c r="A270" s="314">
        <v>16500321</v>
      </c>
      <c r="B270" s="315" t="str">
        <f t="shared" si="121"/>
        <v>16500321</v>
      </c>
      <c r="C270" s="315" t="s">
        <v>2608</v>
      </c>
      <c r="D270" s="445" t="s">
        <v>2091</v>
      </c>
      <c r="E270" s="445"/>
      <c r="F270" s="315"/>
      <c r="G270" s="445"/>
      <c r="H270" s="547">
        <v>0</v>
      </c>
      <c r="I270" s="547">
        <v>0</v>
      </c>
      <c r="J270" s="547">
        <v>0</v>
      </c>
      <c r="K270" s="547">
        <v>0</v>
      </c>
      <c r="L270" s="547">
        <v>0</v>
      </c>
      <c r="M270" s="547">
        <v>0</v>
      </c>
      <c r="N270" s="547">
        <v>0</v>
      </c>
      <c r="O270" s="547">
        <v>0</v>
      </c>
      <c r="P270" s="547">
        <v>0</v>
      </c>
      <c r="Q270" s="547">
        <v>0</v>
      </c>
      <c r="R270" s="547">
        <v>0</v>
      </c>
      <c r="S270" s="547">
        <v>0</v>
      </c>
      <c r="T270" s="547">
        <v>0</v>
      </c>
      <c r="U270" s="547"/>
      <c r="V270" s="547">
        <f t="shared" si="125"/>
        <v>0</v>
      </c>
      <c r="W270" s="285"/>
      <c r="X270" s="286"/>
      <c r="Y270" s="548">
        <f t="shared" si="145"/>
        <v>0</v>
      </c>
      <c r="Z270" s="549">
        <f t="shared" si="145"/>
        <v>0</v>
      </c>
      <c r="AA270" s="549">
        <f t="shared" si="145"/>
        <v>0</v>
      </c>
      <c r="AB270" s="282">
        <f t="shared" si="126"/>
        <v>0</v>
      </c>
      <c r="AC270" s="281">
        <f t="shared" si="127"/>
        <v>0</v>
      </c>
      <c r="AD270" s="549">
        <f t="shared" si="128"/>
        <v>0</v>
      </c>
      <c r="AE270" s="553">
        <f t="shared" si="129"/>
        <v>0</v>
      </c>
      <c r="AF270" s="282">
        <f t="shared" si="130"/>
        <v>0</v>
      </c>
      <c r="AG270" s="283">
        <f t="shared" si="131"/>
        <v>0</v>
      </c>
      <c r="AH270" s="281">
        <f t="shared" si="132"/>
        <v>0</v>
      </c>
      <c r="AI270" s="551">
        <f t="shared" si="146"/>
        <v>0</v>
      </c>
      <c r="AJ270" s="549">
        <f t="shared" si="146"/>
        <v>0</v>
      </c>
      <c r="AK270" s="549">
        <f t="shared" si="146"/>
        <v>0</v>
      </c>
      <c r="AL270" s="282">
        <f t="shared" si="133"/>
        <v>0</v>
      </c>
      <c r="AM270" s="281">
        <f t="shared" si="134"/>
        <v>0</v>
      </c>
      <c r="AN270" s="549">
        <f t="shared" si="135"/>
        <v>0</v>
      </c>
      <c r="AO270" s="549">
        <f t="shared" si="136"/>
        <v>0</v>
      </c>
      <c r="AP270" s="549">
        <f t="shared" si="137"/>
        <v>0</v>
      </c>
      <c r="AQ270" s="283">
        <f t="shared" si="122"/>
        <v>0</v>
      </c>
      <c r="AR270" s="281">
        <f t="shared" si="138"/>
        <v>0</v>
      </c>
      <c r="AT270" s="446"/>
      <c r="AU270" s="284"/>
      <c r="AV270" s="447" t="str">
        <f t="shared" si="139"/>
        <v>CA</v>
      </c>
      <c r="AW270" s="447" t="str">
        <f t="shared" si="140"/>
        <v>CL</v>
      </c>
      <c r="AX270" s="447" t="str">
        <f t="shared" si="141"/>
        <v>AIC</v>
      </c>
      <c r="AY270" s="447" t="str">
        <f t="shared" si="142"/>
        <v>ERB</v>
      </c>
      <c r="AZ270" s="447" t="str">
        <f t="shared" si="143"/>
        <v>GRB</v>
      </c>
      <c r="BA270" s="447" t="str">
        <f t="shared" si="144"/>
        <v>Non-Op</v>
      </c>
      <c r="BC270" s="445" t="s">
        <v>2128</v>
      </c>
      <c r="BD270" s="552">
        <f t="shared" si="117"/>
        <v>0</v>
      </c>
      <c r="BF270" s="448"/>
      <c r="BG270" s="448"/>
      <c r="BH270" s="448"/>
      <c r="BI270" s="448"/>
      <c r="BJ270" s="448"/>
      <c r="BK270" s="448"/>
      <c r="BL270" s="448"/>
      <c r="BN270" s="617"/>
    </row>
    <row r="271" spans="1:66" s="28" customFormat="1" ht="12" customHeight="1">
      <c r="A271" s="314">
        <v>16500331</v>
      </c>
      <c r="B271" s="315" t="str">
        <f t="shared" si="121"/>
        <v>16500331</v>
      </c>
      <c r="C271" s="315" t="s">
        <v>2609</v>
      </c>
      <c r="D271" s="445" t="s">
        <v>2091</v>
      </c>
      <c r="E271" s="445"/>
      <c r="F271" s="315"/>
      <c r="G271" s="445"/>
      <c r="H271" s="547">
        <v>0</v>
      </c>
      <c r="I271" s="547">
        <v>0</v>
      </c>
      <c r="J271" s="547">
        <v>0</v>
      </c>
      <c r="K271" s="547">
        <v>0</v>
      </c>
      <c r="L271" s="547">
        <v>0</v>
      </c>
      <c r="M271" s="547">
        <v>0</v>
      </c>
      <c r="N271" s="547">
        <v>0</v>
      </c>
      <c r="O271" s="547">
        <v>0</v>
      </c>
      <c r="P271" s="547">
        <v>0</v>
      </c>
      <c r="Q271" s="547">
        <v>0</v>
      </c>
      <c r="R271" s="547">
        <v>0</v>
      </c>
      <c r="S271" s="547">
        <v>0</v>
      </c>
      <c r="T271" s="547">
        <v>0</v>
      </c>
      <c r="U271" s="547"/>
      <c r="V271" s="547">
        <f t="shared" si="125"/>
        <v>0</v>
      </c>
      <c r="W271" s="285"/>
      <c r="X271" s="286"/>
      <c r="Y271" s="548">
        <f t="shared" si="145"/>
        <v>0</v>
      </c>
      <c r="Z271" s="549">
        <f t="shared" si="145"/>
        <v>0</v>
      </c>
      <c r="AA271" s="549">
        <f t="shared" si="145"/>
        <v>0</v>
      </c>
      <c r="AB271" s="282">
        <f t="shared" si="126"/>
        <v>0</v>
      </c>
      <c r="AC271" s="281">
        <f t="shared" si="127"/>
        <v>0</v>
      </c>
      <c r="AD271" s="549">
        <f t="shared" si="128"/>
        <v>0</v>
      </c>
      <c r="AE271" s="553">
        <f t="shared" si="129"/>
        <v>0</v>
      </c>
      <c r="AF271" s="282">
        <f t="shared" si="130"/>
        <v>0</v>
      </c>
      <c r="AG271" s="283">
        <f t="shared" si="131"/>
        <v>0</v>
      </c>
      <c r="AH271" s="281">
        <f t="shared" si="132"/>
        <v>0</v>
      </c>
      <c r="AI271" s="551">
        <f t="shared" si="146"/>
        <v>0</v>
      </c>
      <c r="AJ271" s="549">
        <f t="shared" si="146"/>
        <v>0</v>
      </c>
      <c r="AK271" s="549">
        <f t="shared" si="146"/>
        <v>0</v>
      </c>
      <c r="AL271" s="282">
        <f t="shared" si="133"/>
        <v>0</v>
      </c>
      <c r="AM271" s="281">
        <f t="shared" si="134"/>
        <v>0</v>
      </c>
      <c r="AN271" s="549">
        <f t="shared" si="135"/>
        <v>0</v>
      </c>
      <c r="AO271" s="549">
        <f t="shared" si="136"/>
        <v>0</v>
      </c>
      <c r="AP271" s="549">
        <f t="shared" si="137"/>
        <v>0</v>
      </c>
      <c r="AQ271" s="283">
        <f t="shared" si="122"/>
        <v>0</v>
      </c>
      <c r="AR271" s="281">
        <f t="shared" si="138"/>
        <v>0</v>
      </c>
      <c r="AT271" s="446"/>
      <c r="AU271" s="284"/>
      <c r="AV271" s="447" t="str">
        <f t="shared" si="139"/>
        <v>CA</v>
      </c>
      <c r="AW271" s="447" t="str">
        <f t="shared" si="140"/>
        <v>CL</v>
      </c>
      <c r="AX271" s="447" t="str">
        <f t="shared" si="141"/>
        <v>AIC</v>
      </c>
      <c r="AY271" s="447" t="str">
        <f t="shared" si="142"/>
        <v>ERB</v>
      </c>
      <c r="AZ271" s="447" t="str">
        <f t="shared" si="143"/>
        <v>GRB</v>
      </c>
      <c r="BA271" s="447" t="str">
        <f t="shared" si="144"/>
        <v>Non-Op</v>
      </c>
      <c r="BC271" s="445" t="s">
        <v>2128</v>
      </c>
      <c r="BD271" s="552">
        <f t="shared" si="117"/>
        <v>0</v>
      </c>
      <c r="BF271" s="448"/>
      <c r="BG271" s="448"/>
      <c r="BH271" s="448"/>
      <c r="BI271" s="448"/>
      <c r="BJ271" s="448"/>
      <c r="BK271" s="448"/>
      <c r="BL271" s="448"/>
      <c r="BN271" s="617"/>
    </row>
    <row r="272" spans="1:66" s="28" customFormat="1" ht="12" customHeight="1">
      <c r="A272" s="287">
        <v>16500333</v>
      </c>
      <c r="B272" s="288" t="str">
        <f t="shared" si="121"/>
        <v>16500333</v>
      </c>
      <c r="C272" s="444" t="s">
        <v>2610</v>
      </c>
      <c r="D272" s="445" t="s">
        <v>2091</v>
      </c>
      <c r="E272" s="445"/>
      <c r="F272" s="444"/>
      <c r="G272" s="445"/>
      <c r="H272" s="547">
        <v>0</v>
      </c>
      <c r="I272" s="547">
        <v>0</v>
      </c>
      <c r="J272" s="547">
        <v>0</v>
      </c>
      <c r="K272" s="547">
        <v>0</v>
      </c>
      <c r="L272" s="547">
        <v>0</v>
      </c>
      <c r="M272" s="547">
        <v>0</v>
      </c>
      <c r="N272" s="547">
        <v>0</v>
      </c>
      <c r="O272" s="547">
        <v>0</v>
      </c>
      <c r="P272" s="547">
        <v>0</v>
      </c>
      <c r="Q272" s="547">
        <v>0</v>
      </c>
      <c r="R272" s="547">
        <v>0</v>
      </c>
      <c r="S272" s="547">
        <v>0</v>
      </c>
      <c r="T272" s="547">
        <v>0</v>
      </c>
      <c r="U272" s="547"/>
      <c r="V272" s="547">
        <f t="shared" si="125"/>
        <v>0</v>
      </c>
      <c r="W272" s="285"/>
      <c r="X272" s="286"/>
      <c r="Y272" s="548">
        <f t="shared" si="145"/>
        <v>0</v>
      </c>
      <c r="Z272" s="549">
        <f t="shared" si="145"/>
        <v>0</v>
      </c>
      <c r="AA272" s="549">
        <f t="shared" si="145"/>
        <v>0</v>
      </c>
      <c r="AB272" s="282">
        <f t="shared" si="126"/>
        <v>0</v>
      </c>
      <c r="AC272" s="281">
        <f t="shared" si="127"/>
        <v>0</v>
      </c>
      <c r="AD272" s="549">
        <f t="shared" si="128"/>
        <v>0</v>
      </c>
      <c r="AE272" s="553">
        <f t="shared" si="129"/>
        <v>0</v>
      </c>
      <c r="AF272" s="282">
        <f t="shared" si="130"/>
        <v>0</v>
      </c>
      <c r="AG272" s="283">
        <f t="shared" si="131"/>
        <v>0</v>
      </c>
      <c r="AH272" s="281">
        <f t="shared" si="132"/>
        <v>0</v>
      </c>
      <c r="AI272" s="551">
        <f t="shared" si="146"/>
        <v>0</v>
      </c>
      <c r="AJ272" s="549">
        <f t="shared" si="146"/>
        <v>0</v>
      </c>
      <c r="AK272" s="549">
        <f t="shared" si="146"/>
        <v>0</v>
      </c>
      <c r="AL272" s="282">
        <f t="shared" si="133"/>
        <v>0</v>
      </c>
      <c r="AM272" s="281">
        <f t="shared" si="134"/>
        <v>0</v>
      </c>
      <c r="AN272" s="549">
        <f t="shared" si="135"/>
        <v>0</v>
      </c>
      <c r="AO272" s="549">
        <f t="shared" si="136"/>
        <v>0</v>
      </c>
      <c r="AP272" s="549">
        <f t="shared" si="137"/>
        <v>0</v>
      </c>
      <c r="AQ272" s="283">
        <f t="shared" si="122"/>
        <v>0</v>
      </c>
      <c r="AR272" s="281">
        <f t="shared" si="138"/>
        <v>0</v>
      </c>
      <c r="AT272" s="446"/>
      <c r="AU272" s="284"/>
      <c r="AV272" s="447" t="str">
        <f t="shared" si="139"/>
        <v>CA</v>
      </c>
      <c r="AW272" s="447" t="str">
        <f t="shared" si="140"/>
        <v>CL</v>
      </c>
      <c r="AX272" s="447" t="str">
        <f t="shared" si="141"/>
        <v>AIC</v>
      </c>
      <c r="AY272" s="447" t="str">
        <f t="shared" si="142"/>
        <v>ERB</v>
      </c>
      <c r="AZ272" s="447" t="str">
        <f t="shared" si="143"/>
        <v>GRB</v>
      </c>
      <c r="BA272" s="447" t="str">
        <f t="shared" si="144"/>
        <v>Non-Op</v>
      </c>
      <c r="BC272" s="445" t="s">
        <v>2128</v>
      </c>
      <c r="BD272" s="552">
        <f t="shared" si="117"/>
        <v>0</v>
      </c>
      <c r="BF272" s="448"/>
      <c r="BG272" s="448"/>
      <c r="BH272" s="448"/>
      <c r="BI272" s="448"/>
      <c r="BJ272" s="448"/>
      <c r="BK272" s="448"/>
      <c r="BL272" s="448"/>
      <c r="BN272" s="617"/>
    </row>
    <row r="273" spans="1:66" s="28" customFormat="1" ht="12" customHeight="1">
      <c r="A273" s="287">
        <v>16500351</v>
      </c>
      <c r="B273" s="288" t="str">
        <f t="shared" si="121"/>
        <v>16500351</v>
      </c>
      <c r="C273" s="444" t="s">
        <v>2611</v>
      </c>
      <c r="D273" s="445" t="s">
        <v>2091</v>
      </c>
      <c r="E273" s="445"/>
      <c r="F273" s="444"/>
      <c r="G273" s="445"/>
      <c r="H273" s="547">
        <v>0</v>
      </c>
      <c r="I273" s="547">
        <v>0</v>
      </c>
      <c r="J273" s="547">
        <v>0</v>
      </c>
      <c r="K273" s="547">
        <v>0</v>
      </c>
      <c r="L273" s="547">
        <v>0</v>
      </c>
      <c r="M273" s="547">
        <v>0</v>
      </c>
      <c r="N273" s="547">
        <v>0</v>
      </c>
      <c r="O273" s="547">
        <v>0</v>
      </c>
      <c r="P273" s="547">
        <v>0</v>
      </c>
      <c r="Q273" s="547">
        <v>0</v>
      </c>
      <c r="R273" s="547">
        <v>0</v>
      </c>
      <c r="S273" s="547">
        <v>0</v>
      </c>
      <c r="T273" s="547">
        <v>0</v>
      </c>
      <c r="U273" s="547"/>
      <c r="V273" s="547">
        <f t="shared" si="125"/>
        <v>0</v>
      </c>
      <c r="W273" s="285"/>
      <c r="X273" s="286"/>
      <c r="Y273" s="548">
        <f t="shared" si="145"/>
        <v>0</v>
      </c>
      <c r="Z273" s="549">
        <f t="shared" si="145"/>
        <v>0</v>
      </c>
      <c r="AA273" s="549">
        <f t="shared" si="145"/>
        <v>0</v>
      </c>
      <c r="AB273" s="282">
        <f t="shared" si="126"/>
        <v>0</v>
      </c>
      <c r="AC273" s="281">
        <f t="shared" si="127"/>
        <v>0</v>
      </c>
      <c r="AD273" s="549">
        <f t="shared" si="128"/>
        <v>0</v>
      </c>
      <c r="AE273" s="553">
        <f t="shared" si="129"/>
        <v>0</v>
      </c>
      <c r="AF273" s="282">
        <f t="shared" si="130"/>
        <v>0</v>
      </c>
      <c r="AG273" s="283">
        <f t="shared" si="131"/>
        <v>0</v>
      </c>
      <c r="AH273" s="281">
        <f t="shared" si="132"/>
        <v>0</v>
      </c>
      <c r="AI273" s="551">
        <f t="shared" si="146"/>
        <v>0</v>
      </c>
      <c r="AJ273" s="549">
        <f t="shared" si="146"/>
        <v>0</v>
      </c>
      <c r="AK273" s="549">
        <f t="shared" si="146"/>
        <v>0</v>
      </c>
      <c r="AL273" s="282">
        <f t="shared" si="133"/>
        <v>0</v>
      </c>
      <c r="AM273" s="281">
        <f t="shared" si="134"/>
        <v>0</v>
      </c>
      <c r="AN273" s="549">
        <f t="shared" si="135"/>
        <v>0</v>
      </c>
      <c r="AO273" s="549">
        <f t="shared" si="136"/>
        <v>0</v>
      </c>
      <c r="AP273" s="549">
        <f t="shared" si="137"/>
        <v>0</v>
      </c>
      <c r="AQ273" s="283">
        <f t="shared" si="122"/>
        <v>0</v>
      </c>
      <c r="AR273" s="281">
        <f t="shared" si="138"/>
        <v>0</v>
      </c>
      <c r="AT273" s="446"/>
      <c r="AU273" s="284"/>
      <c r="AV273" s="447" t="str">
        <f t="shared" si="139"/>
        <v>CA</v>
      </c>
      <c r="AW273" s="447" t="str">
        <f t="shared" si="140"/>
        <v>CL</v>
      </c>
      <c r="AX273" s="447" t="str">
        <f t="shared" si="141"/>
        <v>AIC</v>
      </c>
      <c r="AY273" s="447" t="str">
        <f t="shared" si="142"/>
        <v>ERB</v>
      </c>
      <c r="AZ273" s="447" t="str">
        <f t="shared" si="143"/>
        <v>GRB</v>
      </c>
      <c r="BA273" s="447" t="str">
        <f t="shared" si="144"/>
        <v>Non-Op</v>
      </c>
      <c r="BC273" s="445" t="s">
        <v>2128</v>
      </c>
      <c r="BD273" s="552">
        <f t="shared" si="117"/>
        <v>0</v>
      </c>
      <c r="BF273" s="435"/>
      <c r="BG273" s="435"/>
      <c r="BH273" s="435"/>
      <c r="BI273" s="435"/>
      <c r="BJ273" s="435"/>
      <c r="BK273" s="435"/>
      <c r="BL273" s="435"/>
      <c r="BN273" s="617"/>
    </row>
    <row r="274" spans="1:66" s="28" customFormat="1" ht="12" customHeight="1">
      <c r="A274" s="287">
        <v>16500373</v>
      </c>
      <c r="B274" s="288" t="str">
        <f t="shared" si="121"/>
        <v>16500373</v>
      </c>
      <c r="C274" s="444" t="s">
        <v>1351</v>
      </c>
      <c r="D274" s="445" t="s">
        <v>2091</v>
      </c>
      <c r="E274" s="445"/>
      <c r="F274" s="444"/>
      <c r="G274" s="445"/>
      <c r="H274" s="547">
        <v>77061.38</v>
      </c>
      <c r="I274" s="547">
        <v>25485.74</v>
      </c>
      <c r="J274" s="547">
        <v>28780.84</v>
      </c>
      <c r="K274" s="547">
        <v>18294.16</v>
      </c>
      <c r="L274" s="547">
        <v>13916.72</v>
      </c>
      <c r="M274" s="547">
        <v>17700.849999999999</v>
      </c>
      <c r="N274" s="547">
        <v>24604.44</v>
      </c>
      <c r="O274" s="547">
        <v>0</v>
      </c>
      <c r="P274" s="547">
        <v>25193.33</v>
      </c>
      <c r="Q274" s="547">
        <v>0</v>
      </c>
      <c r="R274" s="547">
        <v>700</v>
      </c>
      <c r="S274" s="547">
        <v>11787.5</v>
      </c>
      <c r="T274" s="547">
        <v>27940.25</v>
      </c>
      <c r="U274" s="547"/>
      <c r="V274" s="547">
        <f t="shared" si="125"/>
        <v>18247.032916666667</v>
      </c>
      <c r="W274" s="285"/>
      <c r="X274" s="286"/>
      <c r="Y274" s="548">
        <f t="shared" si="145"/>
        <v>27940.25</v>
      </c>
      <c r="Z274" s="549">
        <f t="shared" si="145"/>
        <v>0</v>
      </c>
      <c r="AA274" s="549">
        <f t="shared" si="145"/>
        <v>0</v>
      </c>
      <c r="AB274" s="282">
        <f t="shared" si="126"/>
        <v>0</v>
      </c>
      <c r="AC274" s="281">
        <f t="shared" si="127"/>
        <v>0</v>
      </c>
      <c r="AD274" s="549">
        <f t="shared" si="128"/>
        <v>0</v>
      </c>
      <c r="AE274" s="553">
        <f t="shared" si="129"/>
        <v>0</v>
      </c>
      <c r="AF274" s="282">
        <f t="shared" si="130"/>
        <v>0</v>
      </c>
      <c r="AG274" s="283">
        <f t="shared" si="131"/>
        <v>0</v>
      </c>
      <c r="AH274" s="281">
        <f t="shared" si="132"/>
        <v>0</v>
      </c>
      <c r="AI274" s="551">
        <f t="shared" si="146"/>
        <v>18247.032916666667</v>
      </c>
      <c r="AJ274" s="549">
        <f t="shared" si="146"/>
        <v>0</v>
      </c>
      <c r="AK274" s="549">
        <f t="shared" si="146"/>
        <v>0</v>
      </c>
      <c r="AL274" s="282">
        <f t="shared" si="133"/>
        <v>0</v>
      </c>
      <c r="AM274" s="281">
        <f t="shared" si="134"/>
        <v>0</v>
      </c>
      <c r="AN274" s="549">
        <f t="shared" si="135"/>
        <v>0</v>
      </c>
      <c r="AO274" s="549">
        <f t="shared" si="136"/>
        <v>0</v>
      </c>
      <c r="AP274" s="549">
        <f t="shared" si="137"/>
        <v>0</v>
      </c>
      <c r="AQ274" s="283">
        <f t="shared" si="122"/>
        <v>0</v>
      </c>
      <c r="AR274" s="281">
        <f t="shared" si="138"/>
        <v>0</v>
      </c>
      <c r="AT274" s="446"/>
      <c r="AU274" s="284"/>
      <c r="AV274" s="447" t="str">
        <f t="shared" si="139"/>
        <v>CA</v>
      </c>
      <c r="AW274" s="447" t="str">
        <f t="shared" si="140"/>
        <v>CL</v>
      </c>
      <c r="AX274" s="447" t="str">
        <f t="shared" si="141"/>
        <v>AIC</v>
      </c>
      <c r="AY274" s="447" t="str">
        <f t="shared" si="142"/>
        <v>ERB</v>
      </c>
      <c r="AZ274" s="447" t="str">
        <f t="shared" si="143"/>
        <v>GRB</v>
      </c>
      <c r="BA274" s="447" t="str">
        <f t="shared" si="144"/>
        <v>Non-Op</v>
      </c>
      <c r="BC274" s="445" t="s">
        <v>2128</v>
      </c>
      <c r="BD274" s="552">
        <f t="shared" si="117"/>
        <v>27940.25</v>
      </c>
      <c r="BF274" s="435"/>
      <c r="BG274" s="435"/>
      <c r="BH274" s="435"/>
      <c r="BI274" s="435"/>
      <c r="BJ274" s="435"/>
      <c r="BK274" s="435"/>
      <c r="BL274" s="435"/>
      <c r="BN274" s="617"/>
    </row>
    <row r="275" spans="1:66" s="28" customFormat="1" ht="12" customHeight="1">
      <c r="A275" s="287">
        <v>16500383</v>
      </c>
      <c r="B275" s="288" t="str">
        <f t="shared" si="121"/>
        <v>16500383</v>
      </c>
      <c r="C275" s="444" t="s">
        <v>2612</v>
      </c>
      <c r="D275" s="445" t="s">
        <v>2091</v>
      </c>
      <c r="E275" s="445"/>
      <c r="F275" s="444"/>
      <c r="G275" s="445"/>
      <c r="H275" s="547">
        <v>0</v>
      </c>
      <c r="I275" s="547">
        <v>0</v>
      </c>
      <c r="J275" s="547">
        <v>0</v>
      </c>
      <c r="K275" s="547">
        <v>0</v>
      </c>
      <c r="L275" s="547">
        <v>0</v>
      </c>
      <c r="M275" s="547">
        <v>0</v>
      </c>
      <c r="N275" s="547">
        <v>0</v>
      </c>
      <c r="O275" s="547">
        <v>0</v>
      </c>
      <c r="P275" s="547">
        <v>0</v>
      </c>
      <c r="Q275" s="547">
        <v>0</v>
      </c>
      <c r="R275" s="547">
        <v>0</v>
      </c>
      <c r="S275" s="547">
        <v>0</v>
      </c>
      <c r="T275" s="547">
        <v>0</v>
      </c>
      <c r="U275" s="547"/>
      <c r="V275" s="547">
        <f t="shared" si="125"/>
        <v>0</v>
      </c>
      <c r="W275" s="285"/>
      <c r="X275" s="286"/>
      <c r="Y275" s="548">
        <f t="shared" si="145"/>
        <v>0</v>
      </c>
      <c r="Z275" s="549">
        <f t="shared" si="145"/>
        <v>0</v>
      </c>
      <c r="AA275" s="549">
        <f t="shared" si="145"/>
        <v>0</v>
      </c>
      <c r="AB275" s="282">
        <f t="shared" si="126"/>
        <v>0</v>
      </c>
      <c r="AC275" s="281">
        <f t="shared" si="127"/>
        <v>0</v>
      </c>
      <c r="AD275" s="549">
        <f t="shared" si="128"/>
        <v>0</v>
      </c>
      <c r="AE275" s="553">
        <f t="shared" si="129"/>
        <v>0</v>
      </c>
      <c r="AF275" s="282">
        <f t="shared" si="130"/>
        <v>0</v>
      </c>
      <c r="AG275" s="283">
        <f t="shared" si="131"/>
        <v>0</v>
      </c>
      <c r="AH275" s="281">
        <f t="shared" si="132"/>
        <v>0</v>
      </c>
      <c r="AI275" s="551">
        <f t="shared" si="146"/>
        <v>0</v>
      </c>
      <c r="AJ275" s="549">
        <f t="shared" si="146"/>
        <v>0</v>
      </c>
      <c r="AK275" s="549">
        <f t="shared" si="146"/>
        <v>0</v>
      </c>
      <c r="AL275" s="282">
        <f t="shared" si="133"/>
        <v>0</v>
      </c>
      <c r="AM275" s="281">
        <f t="shared" si="134"/>
        <v>0</v>
      </c>
      <c r="AN275" s="549">
        <f t="shared" si="135"/>
        <v>0</v>
      </c>
      <c r="AO275" s="549">
        <f t="shared" si="136"/>
        <v>0</v>
      </c>
      <c r="AP275" s="549">
        <f t="shared" si="137"/>
        <v>0</v>
      </c>
      <c r="AQ275" s="283">
        <f t="shared" si="122"/>
        <v>0</v>
      </c>
      <c r="AR275" s="281">
        <f t="shared" si="138"/>
        <v>0</v>
      </c>
      <c r="AT275" s="446"/>
      <c r="AU275" s="284"/>
      <c r="AV275" s="447" t="str">
        <f t="shared" si="139"/>
        <v>CA</v>
      </c>
      <c r="AW275" s="447" t="str">
        <f t="shared" si="140"/>
        <v>CL</v>
      </c>
      <c r="AX275" s="447" t="str">
        <f t="shared" si="141"/>
        <v>AIC</v>
      </c>
      <c r="AY275" s="447" t="str">
        <f t="shared" si="142"/>
        <v>ERB</v>
      </c>
      <c r="AZ275" s="447" t="str">
        <f t="shared" si="143"/>
        <v>GRB</v>
      </c>
      <c r="BA275" s="447" t="str">
        <f t="shared" si="144"/>
        <v>Non-Op</v>
      </c>
      <c r="BC275" s="445" t="s">
        <v>2128</v>
      </c>
      <c r="BD275" s="552">
        <f t="shared" ref="BD275:BD338" si="147">+T275</f>
        <v>0</v>
      </c>
      <c r="BF275" s="435"/>
      <c r="BG275" s="435"/>
      <c r="BH275" s="435"/>
      <c r="BI275" s="435"/>
      <c r="BJ275" s="435"/>
      <c r="BK275" s="435"/>
      <c r="BL275" s="435"/>
      <c r="BN275" s="617"/>
    </row>
    <row r="276" spans="1:66" s="28" customFormat="1" ht="12" customHeight="1">
      <c r="A276" s="287">
        <v>16500401</v>
      </c>
      <c r="B276" s="288" t="str">
        <f t="shared" si="121"/>
        <v>16500401</v>
      </c>
      <c r="C276" s="444" t="s">
        <v>2613</v>
      </c>
      <c r="D276" s="445" t="s">
        <v>2091</v>
      </c>
      <c r="E276" s="445"/>
      <c r="F276" s="444"/>
      <c r="G276" s="445"/>
      <c r="H276" s="547">
        <v>0</v>
      </c>
      <c r="I276" s="547">
        <v>0</v>
      </c>
      <c r="J276" s="547">
        <v>0</v>
      </c>
      <c r="K276" s="547">
        <v>0</v>
      </c>
      <c r="L276" s="547">
        <v>0</v>
      </c>
      <c r="M276" s="547">
        <v>0</v>
      </c>
      <c r="N276" s="547">
        <v>0</v>
      </c>
      <c r="O276" s="547">
        <v>0</v>
      </c>
      <c r="P276" s="547">
        <v>0</v>
      </c>
      <c r="Q276" s="547">
        <v>0</v>
      </c>
      <c r="R276" s="547">
        <v>0</v>
      </c>
      <c r="S276" s="547">
        <v>0</v>
      </c>
      <c r="T276" s="547">
        <v>0</v>
      </c>
      <c r="U276" s="547"/>
      <c r="V276" s="547">
        <f t="shared" si="125"/>
        <v>0</v>
      </c>
      <c r="W276" s="285"/>
      <c r="X276" s="286"/>
      <c r="Y276" s="548">
        <f t="shared" si="145"/>
        <v>0</v>
      </c>
      <c r="Z276" s="549">
        <f t="shared" si="145"/>
        <v>0</v>
      </c>
      <c r="AA276" s="549">
        <f t="shared" si="145"/>
        <v>0</v>
      </c>
      <c r="AB276" s="282">
        <f t="shared" si="126"/>
        <v>0</v>
      </c>
      <c r="AC276" s="281">
        <f t="shared" si="127"/>
        <v>0</v>
      </c>
      <c r="AD276" s="549">
        <f t="shared" si="128"/>
        <v>0</v>
      </c>
      <c r="AE276" s="553">
        <f t="shared" si="129"/>
        <v>0</v>
      </c>
      <c r="AF276" s="282">
        <f t="shared" si="130"/>
        <v>0</v>
      </c>
      <c r="AG276" s="283">
        <f t="shared" si="131"/>
        <v>0</v>
      </c>
      <c r="AH276" s="281">
        <f t="shared" si="132"/>
        <v>0</v>
      </c>
      <c r="AI276" s="551">
        <f t="shared" si="146"/>
        <v>0</v>
      </c>
      <c r="AJ276" s="549">
        <f t="shared" si="146"/>
        <v>0</v>
      </c>
      <c r="AK276" s="549">
        <f t="shared" si="146"/>
        <v>0</v>
      </c>
      <c r="AL276" s="282">
        <f t="shared" si="133"/>
        <v>0</v>
      </c>
      <c r="AM276" s="281">
        <f t="shared" si="134"/>
        <v>0</v>
      </c>
      <c r="AN276" s="549">
        <f t="shared" si="135"/>
        <v>0</v>
      </c>
      <c r="AO276" s="549">
        <f t="shared" si="136"/>
        <v>0</v>
      </c>
      <c r="AP276" s="549">
        <f t="shared" si="137"/>
        <v>0</v>
      </c>
      <c r="AQ276" s="283">
        <f t="shared" si="122"/>
        <v>0</v>
      </c>
      <c r="AR276" s="281">
        <f t="shared" si="138"/>
        <v>0</v>
      </c>
      <c r="AT276" s="446"/>
      <c r="AU276" s="284"/>
      <c r="AV276" s="447" t="str">
        <f t="shared" si="139"/>
        <v>CA</v>
      </c>
      <c r="AW276" s="447" t="str">
        <f t="shared" si="140"/>
        <v>CL</v>
      </c>
      <c r="AX276" s="447" t="str">
        <f t="shared" si="141"/>
        <v>AIC</v>
      </c>
      <c r="AY276" s="447" t="str">
        <f t="shared" si="142"/>
        <v>ERB</v>
      </c>
      <c r="AZ276" s="447" t="str">
        <f t="shared" si="143"/>
        <v>GRB</v>
      </c>
      <c r="BA276" s="447" t="str">
        <f t="shared" si="144"/>
        <v>Non-Op</v>
      </c>
      <c r="BC276" s="445" t="s">
        <v>2128</v>
      </c>
      <c r="BD276" s="552">
        <f t="shared" si="147"/>
        <v>0</v>
      </c>
      <c r="BF276" s="435"/>
      <c r="BG276" s="435"/>
      <c r="BH276" s="435"/>
      <c r="BI276" s="435"/>
      <c r="BJ276" s="435"/>
      <c r="BK276" s="435"/>
      <c r="BL276" s="435"/>
      <c r="BN276" s="617"/>
    </row>
    <row r="277" spans="1:66" s="28" customFormat="1" ht="12" customHeight="1">
      <c r="A277" s="287">
        <v>16500411</v>
      </c>
      <c r="B277" s="288" t="str">
        <f t="shared" si="121"/>
        <v>16500411</v>
      </c>
      <c r="C277" s="444" t="s">
        <v>2614</v>
      </c>
      <c r="D277" s="445" t="s">
        <v>2091</v>
      </c>
      <c r="E277" s="445"/>
      <c r="F277" s="444"/>
      <c r="G277" s="445"/>
      <c r="H277" s="547">
        <v>0</v>
      </c>
      <c r="I277" s="547">
        <v>0</v>
      </c>
      <c r="J277" s="547">
        <v>0</v>
      </c>
      <c r="K277" s="547">
        <v>0</v>
      </c>
      <c r="L277" s="547">
        <v>0</v>
      </c>
      <c r="M277" s="547">
        <v>0</v>
      </c>
      <c r="N277" s="547">
        <v>0</v>
      </c>
      <c r="O277" s="547">
        <v>0</v>
      </c>
      <c r="P277" s="547">
        <v>0</v>
      </c>
      <c r="Q277" s="547">
        <v>0</v>
      </c>
      <c r="R277" s="547">
        <v>0</v>
      </c>
      <c r="S277" s="547">
        <v>0</v>
      </c>
      <c r="T277" s="547">
        <v>0</v>
      </c>
      <c r="U277" s="547"/>
      <c r="V277" s="547">
        <f t="shared" si="125"/>
        <v>0</v>
      </c>
      <c r="W277" s="285"/>
      <c r="X277" s="286"/>
      <c r="Y277" s="548">
        <f t="shared" si="145"/>
        <v>0</v>
      </c>
      <c r="Z277" s="549">
        <f t="shared" si="145"/>
        <v>0</v>
      </c>
      <c r="AA277" s="549">
        <f t="shared" si="145"/>
        <v>0</v>
      </c>
      <c r="AB277" s="282">
        <f t="shared" si="126"/>
        <v>0</v>
      </c>
      <c r="AC277" s="281">
        <f t="shared" si="127"/>
        <v>0</v>
      </c>
      <c r="AD277" s="549">
        <f t="shared" si="128"/>
        <v>0</v>
      </c>
      <c r="AE277" s="553">
        <f t="shared" si="129"/>
        <v>0</v>
      </c>
      <c r="AF277" s="282">
        <f t="shared" si="130"/>
        <v>0</v>
      </c>
      <c r="AG277" s="283">
        <f t="shared" si="131"/>
        <v>0</v>
      </c>
      <c r="AH277" s="281">
        <f t="shared" si="132"/>
        <v>0</v>
      </c>
      <c r="AI277" s="551">
        <f t="shared" si="146"/>
        <v>0</v>
      </c>
      <c r="AJ277" s="549">
        <f t="shared" si="146"/>
        <v>0</v>
      </c>
      <c r="AK277" s="549">
        <f t="shared" si="146"/>
        <v>0</v>
      </c>
      <c r="AL277" s="282">
        <f t="shared" si="133"/>
        <v>0</v>
      </c>
      <c r="AM277" s="281">
        <f t="shared" si="134"/>
        <v>0</v>
      </c>
      <c r="AN277" s="549">
        <f t="shared" si="135"/>
        <v>0</v>
      </c>
      <c r="AO277" s="549">
        <f t="shared" si="136"/>
        <v>0</v>
      </c>
      <c r="AP277" s="549">
        <f t="shared" si="137"/>
        <v>0</v>
      </c>
      <c r="AQ277" s="283">
        <f t="shared" si="122"/>
        <v>0</v>
      </c>
      <c r="AR277" s="281">
        <f t="shared" si="138"/>
        <v>0</v>
      </c>
      <c r="AT277" s="446"/>
      <c r="AU277" s="284"/>
      <c r="AV277" s="447" t="str">
        <f t="shared" si="139"/>
        <v>CA</v>
      </c>
      <c r="AW277" s="447" t="str">
        <f t="shared" si="140"/>
        <v>CL</v>
      </c>
      <c r="AX277" s="447" t="str">
        <f t="shared" si="141"/>
        <v>AIC</v>
      </c>
      <c r="AY277" s="447" t="str">
        <f t="shared" si="142"/>
        <v>ERB</v>
      </c>
      <c r="AZ277" s="447" t="str">
        <f t="shared" si="143"/>
        <v>GRB</v>
      </c>
      <c r="BA277" s="447" t="str">
        <f t="shared" si="144"/>
        <v>Non-Op</v>
      </c>
      <c r="BC277" s="445" t="s">
        <v>2128</v>
      </c>
      <c r="BD277" s="552">
        <f t="shared" si="147"/>
        <v>0</v>
      </c>
      <c r="BF277" s="435"/>
      <c r="BG277" s="435"/>
      <c r="BH277" s="435"/>
      <c r="BI277" s="435"/>
      <c r="BJ277" s="435"/>
      <c r="BK277" s="435"/>
      <c r="BL277" s="435"/>
      <c r="BN277" s="617"/>
    </row>
    <row r="278" spans="1:66" s="28" customFormat="1" ht="12" customHeight="1">
      <c r="A278" s="287">
        <v>16500413</v>
      </c>
      <c r="B278" s="288" t="str">
        <f t="shared" si="121"/>
        <v>16500413</v>
      </c>
      <c r="C278" s="475" t="s">
        <v>2615</v>
      </c>
      <c r="D278" s="445" t="s">
        <v>2091</v>
      </c>
      <c r="E278" s="445"/>
      <c r="F278" s="474"/>
      <c r="G278" s="445"/>
      <c r="H278" s="547">
        <v>0</v>
      </c>
      <c r="I278" s="547">
        <v>0</v>
      </c>
      <c r="J278" s="547">
        <v>0</v>
      </c>
      <c r="K278" s="547">
        <v>0</v>
      </c>
      <c r="L278" s="547">
        <v>0</v>
      </c>
      <c r="M278" s="547">
        <v>0</v>
      </c>
      <c r="N278" s="547">
        <v>0</v>
      </c>
      <c r="O278" s="547">
        <v>0</v>
      </c>
      <c r="P278" s="547">
        <v>0</v>
      </c>
      <c r="Q278" s="547">
        <v>0</v>
      </c>
      <c r="R278" s="547">
        <v>0</v>
      </c>
      <c r="S278" s="547">
        <v>0</v>
      </c>
      <c r="T278" s="547">
        <v>0</v>
      </c>
      <c r="U278" s="547"/>
      <c r="V278" s="547">
        <f t="shared" si="125"/>
        <v>0</v>
      </c>
      <c r="W278" s="285"/>
      <c r="X278" s="286"/>
      <c r="Y278" s="548">
        <f t="shared" si="145"/>
        <v>0</v>
      </c>
      <c r="Z278" s="549">
        <f t="shared" si="145"/>
        <v>0</v>
      </c>
      <c r="AA278" s="549">
        <f t="shared" si="145"/>
        <v>0</v>
      </c>
      <c r="AB278" s="282">
        <f t="shared" si="126"/>
        <v>0</v>
      </c>
      <c r="AC278" s="281">
        <f t="shared" si="127"/>
        <v>0</v>
      </c>
      <c r="AD278" s="549">
        <f t="shared" si="128"/>
        <v>0</v>
      </c>
      <c r="AE278" s="553">
        <f t="shared" si="129"/>
        <v>0</v>
      </c>
      <c r="AF278" s="282">
        <f t="shared" si="130"/>
        <v>0</v>
      </c>
      <c r="AG278" s="283">
        <f t="shared" si="131"/>
        <v>0</v>
      </c>
      <c r="AH278" s="281">
        <f t="shared" si="132"/>
        <v>0</v>
      </c>
      <c r="AI278" s="551">
        <f t="shared" si="146"/>
        <v>0</v>
      </c>
      <c r="AJ278" s="549">
        <f t="shared" si="146"/>
        <v>0</v>
      </c>
      <c r="AK278" s="549">
        <f t="shared" si="146"/>
        <v>0</v>
      </c>
      <c r="AL278" s="282">
        <f t="shared" si="133"/>
        <v>0</v>
      </c>
      <c r="AM278" s="281">
        <f t="shared" si="134"/>
        <v>0</v>
      </c>
      <c r="AN278" s="549">
        <f t="shared" si="135"/>
        <v>0</v>
      </c>
      <c r="AO278" s="549">
        <f t="shared" si="136"/>
        <v>0</v>
      </c>
      <c r="AP278" s="549">
        <f t="shared" si="137"/>
        <v>0</v>
      </c>
      <c r="AQ278" s="283">
        <f t="shared" si="122"/>
        <v>0</v>
      </c>
      <c r="AR278" s="281">
        <f t="shared" si="138"/>
        <v>0</v>
      </c>
      <c r="AT278" s="446"/>
      <c r="AU278" s="284"/>
      <c r="AV278" s="447" t="str">
        <f t="shared" si="139"/>
        <v>CA</v>
      </c>
      <c r="AW278" s="447" t="str">
        <f t="shared" si="140"/>
        <v>CL</v>
      </c>
      <c r="AX278" s="447" t="str">
        <f t="shared" si="141"/>
        <v>AIC</v>
      </c>
      <c r="AY278" s="447" t="str">
        <f t="shared" si="142"/>
        <v>ERB</v>
      </c>
      <c r="AZ278" s="447" t="str">
        <f t="shared" si="143"/>
        <v>GRB</v>
      </c>
      <c r="BA278" s="447" t="str">
        <f t="shared" si="144"/>
        <v>Non-Op</v>
      </c>
      <c r="BC278" s="445" t="s">
        <v>2128</v>
      </c>
      <c r="BD278" s="552">
        <f t="shared" si="147"/>
        <v>0</v>
      </c>
      <c r="BF278" s="435"/>
      <c r="BG278" s="435"/>
      <c r="BH278" s="435"/>
      <c r="BI278" s="435"/>
      <c r="BJ278" s="435"/>
      <c r="BK278" s="435"/>
      <c r="BL278" s="435"/>
      <c r="BN278" s="617"/>
    </row>
    <row r="279" spans="1:66" s="28" customFormat="1" ht="12" customHeight="1">
      <c r="A279" s="310">
        <v>16500421</v>
      </c>
      <c r="B279" s="310" t="str">
        <f t="shared" si="121"/>
        <v>16500421</v>
      </c>
      <c r="C279" s="474" t="s">
        <v>2616</v>
      </c>
      <c r="D279" s="445" t="s">
        <v>2091</v>
      </c>
      <c r="E279" s="445"/>
      <c r="F279" s="311">
        <v>43101</v>
      </c>
      <c r="G279" s="445"/>
      <c r="H279" s="547">
        <v>0</v>
      </c>
      <c r="I279" s="547">
        <v>0</v>
      </c>
      <c r="J279" s="547">
        <v>0</v>
      </c>
      <c r="K279" s="547">
        <v>0</v>
      </c>
      <c r="L279" s="547">
        <v>0</v>
      </c>
      <c r="M279" s="547">
        <v>0</v>
      </c>
      <c r="N279" s="547">
        <v>0</v>
      </c>
      <c r="O279" s="547">
        <v>0</v>
      </c>
      <c r="P279" s="547">
        <v>0</v>
      </c>
      <c r="Q279" s="547">
        <v>0</v>
      </c>
      <c r="R279" s="547">
        <v>0</v>
      </c>
      <c r="S279" s="547">
        <v>0</v>
      </c>
      <c r="T279" s="547">
        <v>0</v>
      </c>
      <c r="U279" s="547"/>
      <c r="V279" s="547">
        <f t="shared" si="125"/>
        <v>0</v>
      </c>
      <c r="W279" s="285"/>
      <c r="X279" s="286"/>
      <c r="Y279" s="548">
        <f t="shared" si="145"/>
        <v>0</v>
      </c>
      <c r="Z279" s="549">
        <f t="shared" si="145"/>
        <v>0</v>
      </c>
      <c r="AA279" s="549">
        <f t="shared" si="145"/>
        <v>0</v>
      </c>
      <c r="AB279" s="282">
        <f t="shared" si="126"/>
        <v>0</v>
      </c>
      <c r="AC279" s="281">
        <f t="shared" si="127"/>
        <v>0</v>
      </c>
      <c r="AD279" s="549">
        <f t="shared" si="128"/>
        <v>0</v>
      </c>
      <c r="AE279" s="553">
        <f t="shared" si="129"/>
        <v>0</v>
      </c>
      <c r="AF279" s="282">
        <f t="shared" si="130"/>
        <v>0</v>
      </c>
      <c r="AG279" s="283">
        <f t="shared" si="131"/>
        <v>0</v>
      </c>
      <c r="AH279" s="281">
        <f t="shared" si="132"/>
        <v>0</v>
      </c>
      <c r="AI279" s="551">
        <f t="shared" si="146"/>
        <v>0</v>
      </c>
      <c r="AJ279" s="549">
        <f t="shared" si="146"/>
        <v>0</v>
      </c>
      <c r="AK279" s="549">
        <f t="shared" si="146"/>
        <v>0</v>
      </c>
      <c r="AL279" s="282">
        <f t="shared" si="133"/>
        <v>0</v>
      </c>
      <c r="AM279" s="281">
        <f t="shared" si="134"/>
        <v>0</v>
      </c>
      <c r="AN279" s="549">
        <f t="shared" si="135"/>
        <v>0</v>
      </c>
      <c r="AO279" s="549">
        <f t="shared" si="136"/>
        <v>0</v>
      </c>
      <c r="AP279" s="549">
        <f t="shared" si="137"/>
        <v>0</v>
      </c>
      <c r="AQ279" s="283"/>
      <c r="AR279" s="281">
        <f t="shared" si="138"/>
        <v>0</v>
      </c>
      <c r="AT279" s="446"/>
      <c r="AU279" s="284"/>
      <c r="AV279" s="447" t="str">
        <f t="shared" si="139"/>
        <v>CA</v>
      </c>
      <c r="AW279" s="447" t="str">
        <f t="shared" si="140"/>
        <v>CL</v>
      </c>
      <c r="AX279" s="447" t="str">
        <f t="shared" si="141"/>
        <v>AIC</v>
      </c>
      <c r="AY279" s="447" t="str">
        <f t="shared" si="142"/>
        <v>ERB</v>
      </c>
      <c r="AZ279" s="447" t="str">
        <f t="shared" si="143"/>
        <v>GRB</v>
      </c>
      <c r="BA279" s="447" t="str">
        <f t="shared" si="144"/>
        <v>Non-Op</v>
      </c>
      <c r="BC279" s="445" t="s">
        <v>2128</v>
      </c>
      <c r="BD279" s="552">
        <f t="shared" si="147"/>
        <v>0</v>
      </c>
      <c r="BF279" s="448"/>
      <c r="BG279" s="448"/>
      <c r="BH279" s="448"/>
      <c r="BI279" s="448"/>
      <c r="BJ279" s="448"/>
      <c r="BK279" s="448"/>
      <c r="BL279" s="448"/>
      <c r="BN279" s="627"/>
    </row>
    <row r="280" spans="1:66" s="28" customFormat="1" ht="12" customHeight="1">
      <c r="A280" s="473">
        <v>16500433</v>
      </c>
      <c r="B280" s="459" t="str">
        <f t="shared" si="121"/>
        <v>16500433</v>
      </c>
      <c r="C280" s="474" t="s">
        <v>2617</v>
      </c>
      <c r="D280" s="445" t="s">
        <v>2091</v>
      </c>
      <c r="E280" s="445"/>
      <c r="F280" s="474"/>
      <c r="G280" s="445"/>
      <c r="H280" s="547">
        <v>0</v>
      </c>
      <c r="I280" s="547">
        <v>0</v>
      </c>
      <c r="J280" s="547">
        <v>0</v>
      </c>
      <c r="K280" s="547">
        <v>0</v>
      </c>
      <c r="L280" s="547">
        <v>0</v>
      </c>
      <c r="M280" s="547">
        <v>0</v>
      </c>
      <c r="N280" s="547">
        <v>0</v>
      </c>
      <c r="O280" s="547">
        <v>0</v>
      </c>
      <c r="P280" s="547">
        <v>0</v>
      </c>
      <c r="Q280" s="547">
        <v>0</v>
      </c>
      <c r="R280" s="547">
        <v>0</v>
      </c>
      <c r="S280" s="547">
        <v>0</v>
      </c>
      <c r="T280" s="547">
        <v>0</v>
      </c>
      <c r="U280" s="547"/>
      <c r="V280" s="547">
        <f t="shared" si="125"/>
        <v>0</v>
      </c>
      <c r="W280" s="285"/>
      <c r="X280" s="286"/>
      <c r="Y280" s="548">
        <f t="shared" si="145"/>
        <v>0</v>
      </c>
      <c r="Z280" s="549">
        <f t="shared" si="145"/>
        <v>0</v>
      </c>
      <c r="AA280" s="549">
        <f t="shared" si="145"/>
        <v>0</v>
      </c>
      <c r="AB280" s="282">
        <f t="shared" si="126"/>
        <v>0</v>
      </c>
      <c r="AC280" s="281">
        <f t="shared" si="127"/>
        <v>0</v>
      </c>
      <c r="AD280" s="549">
        <f t="shared" si="128"/>
        <v>0</v>
      </c>
      <c r="AE280" s="553">
        <f t="shared" si="129"/>
        <v>0</v>
      </c>
      <c r="AF280" s="282">
        <f t="shared" si="130"/>
        <v>0</v>
      </c>
      <c r="AG280" s="283">
        <f t="shared" si="131"/>
        <v>0</v>
      </c>
      <c r="AH280" s="281">
        <f t="shared" si="132"/>
        <v>0</v>
      </c>
      <c r="AI280" s="551">
        <f t="shared" si="146"/>
        <v>0</v>
      </c>
      <c r="AJ280" s="549">
        <f t="shared" si="146"/>
        <v>0</v>
      </c>
      <c r="AK280" s="549">
        <f t="shared" si="146"/>
        <v>0</v>
      </c>
      <c r="AL280" s="282">
        <f t="shared" si="133"/>
        <v>0</v>
      </c>
      <c r="AM280" s="281">
        <f t="shared" si="134"/>
        <v>0</v>
      </c>
      <c r="AN280" s="549">
        <f t="shared" si="135"/>
        <v>0</v>
      </c>
      <c r="AO280" s="549">
        <f t="shared" si="136"/>
        <v>0</v>
      </c>
      <c r="AP280" s="549">
        <f t="shared" si="137"/>
        <v>0</v>
      </c>
      <c r="AQ280" s="283">
        <f t="shared" ref="AQ280:AQ311" si="148">SUM(AN280:AP280)</f>
        <v>0</v>
      </c>
      <c r="AR280" s="281">
        <f t="shared" si="138"/>
        <v>0</v>
      </c>
      <c r="AT280" s="446"/>
      <c r="AU280" s="284"/>
      <c r="AV280" s="447" t="str">
        <f t="shared" si="139"/>
        <v>CA</v>
      </c>
      <c r="AW280" s="447" t="str">
        <f t="shared" si="140"/>
        <v>CL</v>
      </c>
      <c r="AX280" s="447" t="str">
        <f t="shared" si="141"/>
        <v>AIC</v>
      </c>
      <c r="AY280" s="447" t="str">
        <f t="shared" si="142"/>
        <v>ERB</v>
      </c>
      <c r="AZ280" s="447" t="str">
        <f t="shared" si="143"/>
        <v>GRB</v>
      </c>
      <c r="BA280" s="447" t="str">
        <f t="shared" si="144"/>
        <v>Non-Op</v>
      </c>
      <c r="BC280" s="445" t="s">
        <v>2128</v>
      </c>
      <c r="BD280" s="552">
        <f t="shared" si="147"/>
        <v>0</v>
      </c>
      <c r="BF280" s="448"/>
      <c r="BG280" s="448"/>
      <c r="BH280" s="448"/>
      <c r="BI280" s="448"/>
      <c r="BJ280" s="448"/>
      <c r="BK280" s="448"/>
      <c r="BL280" s="448"/>
      <c r="BN280" s="627"/>
    </row>
    <row r="281" spans="1:66" s="28" customFormat="1" ht="12" customHeight="1">
      <c r="A281" s="473">
        <v>16500443</v>
      </c>
      <c r="B281" s="459" t="str">
        <f t="shared" si="121"/>
        <v>16500443</v>
      </c>
      <c r="C281" s="474" t="s">
        <v>2618</v>
      </c>
      <c r="D281" s="445" t="s">
        <v>2091</v>
      </c>
      <c r="E281" s="445"/>
      <c r="F281" s="474"/>
      <c r="G281" s="445"/>
      <c r="H281" s="547">
        <v>0</v>
      </c>
      <c r="I281" s="547">
        <v>0</v>
      </c>
      <c r="J281" s="547">
        <v>0</v>
      </c>
      <c r="K281" s="547">
        <v>0</v>
      </c>
      <c r="L281" s="547">
        <v>0</v>
      </c>
      <c r="M281" s="547">
        <v>0</v>
      </c>
      <c r="N281" s="547">
        <v>0</v>
      </c>
      <c r="O281" s="547">
        <v>0</v>
      </c>
      <c r="P281" s="547">
        <v>0</v>
      </c>
      <c r="Q281" s="547">
        <v>0</v>
      </c>
      <c r="R281" s="547">
        <v>0</v>
      </c>
      <c r="S281" s="547">
        <v>0</v>
      </c>
      <c r="T281" s="547">
        <v>0</v>
      </c>
      <c r="U281" s="547"/>
      <c r="V281" s="547">
        <f t="shared" si="125"/>
        <v>0</v>
      </c>
      <c r="W281" s="285"/>
      <c r="X281" s="286"/>
      <c r="Y281" s="548">
        <f t="shared" si="145"/>
        <v>0</v>
      </c>
      <c r="Z281" s="549">
        <f t="shared" si="145"/>
        <v>0</v>
      </c>
      <c r="AA281" s="549">
        <f t="shared" si="145"/>
        <v>0</v>
      </c>
      <c r="AB281" s="282">
        <f t="shared" si="126"/>
        <v>0</v>
      </c>
      <c r="AC281" s="281">
        <f t="shared" si="127"/>
        <v>0</v>
      </c>
      <c r="AD281" s="549">
        <f t="shared" si="128"/>
        <v>0</v>
      </c>
      <c r="AE281" s="553">
        <f t="shared" si="129"/>
        <v>0</v>
      </c>
      <c r="AF281" s="282">
        <f t="shared" si="130"/>
        <v>0</v>
      </c>
      <c r="AG281" s="283">
        <f t="shared" si="131"/>
        <v>0</v>
      </c>
      <c r="AH281" s="281">
        <f t="shared" si="132"/>
        <v>0</v>
      </c>
      <c r="AI281" s="551">
        <f t="shared" si="146"/>
        <v>0</v>
      </c>
      <c r="AJ281" s="549">
        <f t="shared" si="146"/>
        <v>0</v>
      </c>
      <c r="AK281" s="549">
        <f t="shared" si="146"/>
        <v>0</v>
      </c>
      <c r="AL281" s="282">
        <f t="shared" si="133"/>
        <v>0</v>
      </c>
      <c r="AM281" s="281">
        <f t="shared" si="134"/>
        <v>0</v>
      </c>
      <c r="AN281" s="549">
        <f t="shared" si="135"/>
        <v>0</v>
      </c>
      <c r="AO281" s="549">
        <f t="shared" si="136"/>
        <v>0</v>
      </c>
      <c r="AP281" s="549">
        <f t="shared" si="137"/>
        <v>0</v>
      </c>
      <c r="AQ281" s="283">
        <f t="shared" si="148"/>
        <v>0</v>
      </c>
      <c r="AR281" s="281">
        <f t="shared" si="138"/>
        <v>0</v>
      </c>
      <c r="AT281" s="446"/>
      <c r="AU281" s="284"/>
      <c r="AV281" s="447" t="str">
        <f t="shared" si="139"/>
        <v>CA</v>
      </c>
      <c r="AW281" s="447" t="str">
        <f t="shared" si="140"/>
        <v>CL</v>
      </c>
      <c r="AX281" s="447" t="str">
        <f t="shared" si="141"/>
        <v>AIC</v>
      </c>
      <c r="AY281" s="447" t="str">
        <f t="shared" si="142"/>
        <v>ERB</v>
      </c>
      <c r="AZ281" s="447" t="str">
        <f t="shared" si="143"/>
        <v>GRB</v>
      </c>
      <c r="BA281" s="447" t="str">
        <f t="shared" si="144"/>
        <v>Non-Op</v>
      </c>
      <c r="BC281" s="445" t="s">
        <v>2128</v>
      </c>
      <c r="BD281" s="552">
        <f t="shared" si="147"/>
        <v>0</v>
      </c>
      <c r="BF281" s="448"/>
      <c r="BG281" s="448"/>
      <c r="BH281" s="448"/>
      <c r="BI281" s="448"/>
      <c r="BJ281" s="448"/>
      <c r="BK281" s="448"/>
      <c r="BL281" s="448"/>
      <c r="BN281" s="627"/>
    </row>
    <row r="282" spans="1:66" s="28" customFormat="1" ht="12" customHeight="1">
      <c r="A282" s="321">
        <v>16500491</v>
      </c>
      <c r="B282" s="459">
        <v>16500491</v>
      </c>
      <c r="C282" s="648" t="s">
        <v>2619</v>
      </c>
      <c r="D282" s="445" t="s">
        <v>2091</v>
      </c>
      <c r="E282" s="445"/>
      <c r="F282" s="294">
        <v>43313</v>
      </c>
      <c r="G282" s="445"/>
      <c r="H282" s="547">
        <v>0</v>
      </c>
      <c r="I282" s="547">
        <v>0</v>
      </c>
      <c r="J282" s="547">
        <v>0</v>
      </c>
      <c r="K282" s="547">
        <v>0</v>
      </c>
      <c r="L282" s="547">
        <v>0</v>
      </c>
      <c r="M282" s="547">
        <v>0</v>
      </c>
      <c r="N282" s="547">
        <v>0</v>
      </c>
      <c r="O282" s="547">
        <v>0</v>
      </c>
      <c r="P282" s="547">
        <v>0</v>
      </c>
      <c r="Q282" s="547">
        <v>0</v>
      </c>
      <c r="R282" s="547">
        <v>0</v>
      </c>
      <c r="S282" s="547">
        <v>0</v>
      </c>
      <c r="T282" s="547">
        <v>0</v>
      </c>
      <c r="U282" s="547"/>
      <c r="V282" s="547">
        <f t="shared" si="125"/>
        <v>0</v>
      </c>
      <c r="W282" s="285"/>
      <c r="X282" s="286"/>
      <c r="Y282" s="548">
        <f t="shared" si="145"/>
        <v>0</v>
      </c>
      <c r="Z282" s="549">
        <f t="shared" si="145"/>
        <v>0</v>
      </c>
      <c r="AA282" s="549">
        <f t="shared" si="145"/>
        <v>0</v>
      </c>
      <c r="AB282" s="282">
        <f t="shared" si="126"/>
        <v>0</v>
      </c>
      <c r="AC282" s="281">
        <f t="shared" si="127"/>
        <v>0</v>
      </c>
      <c r="AD282" s="549">
        <f t="shared" si="128"/>
        <v>0</v>
      </c>
      <c r="AE282" s="553">
        <f t="shared" si="129"/>
        <v>0</v>
      </c>
      <c r="AF282" s="282">
        <f t="shared" si="130"/>
        <v>0</v>
      </c>
      <c r="AG282" s="283">
        <f t="shared" si="131"/>
        <v>0</v>
      </c>
      <c r="AH282" s="281">
        <f t="shared" si="132"/>
        <v>0</v>
      </c>
      <c r="AI282" s="551">
        <f t="shared" si="146"/>
        <v>0</v>
      </c>
      <c r="AJ282" s="549">
        <f t="shared" si="146"/>
        <v>0</v>
      </c>
      <c r="AK282" s="549">
        <f t="shared" si="146"/>
        <v>0</v>
      </c>
      <c r="AL282" s="282">
        <f t="shared" si="133"/>
        <v>0</v>
      </c>
      <c r="AM282" s="281">
        <f t="shared" si="134"/>
        <v>0</v>
      </c>
      <c r="AN282" s="549">
        <f t="shared" si="135"/>
        <v>0</v>
      </c>
      <c r="AO282" s="549">
        <f t="shared" si="136"/>
        <v>0</v>
      </c>
      <c r="AP282" s="549">
        <f t="shared" si="137"/>
        <v>0</v>
      </c>
      <c r="AQ282" s="283">
        <f t="shared" si="148"/>
        <v>0</v>
      </c>
      <c r="AR282" s="281">
        <f t="shared" si="138"/>
        <v>0</v>
      </c>
      <c r="AT282" s="446"/>
      <c r="AU282" s="284"/>
      <c r="AV282" s="447" t="str">
        <f t="shared" si="139"/>
        <v>CA</v>
      </c>
      <c r="AW282" s="447" t="str">
        <f t="shared" si="140"/>
        <v>CL</v>
      </c>
      <c r="AX282" s="447" t="str">
        <f t="shared" si="141"/>
        <v>AIC</v>
      </c>
      <c r="AY282" s="447" t="str">
        <f t="shared" si="142"/>
        <v>ERB</v>
      </c>
      <c r="AZ282" s="447" t="str">
        <f t="shared" si="143"/>
        <v>GRB</v>
      </c>
      <c r="BA282" s="447" t="str">
        <f t="shared" si="144"/>
        <v>Non-Op</v>
      </c>
      <c r="BC282" s="445" t="s">
        <v>2128</v>
      </c>
      <c r="BD282" s="552">
        <f t="shared" si="147"/>
        <v>0</v>
      </c>
      <c r="BF282" s="448"/>
      <c r="BG282" s="448"/>
      <c r="BH282" s="448"/>
      <c r="BI282" s="448"/>
      <c r="BJ282" s="448"/>
      <c r="BK282" s="448"/>
      <c r="BL282" s="448"/>
      <c r="BN282" s="627"/>
    </row>
    <row r="283" spans="1:66" s="28" customFormat="1" ht="12" customHeight="1">
      <c r="A283" s="321">
        <v>16500493</v>
      </c>
      <c r="B283" s="318" t="str">
        <f>TEXT(A283,"##")</f>
        <v>16500493</v>
      </c>
      <c r="C283" s="444" t="s">
        <v>2620</v>
      </c>
      <c r="D283" s="445" t="s">
        <v>2091</v>
      </c>
      <c r="E283" s="445"/>
      <c r="F283" s="444"/>
      <c r="G283" s="445"/>
      <c r="H283" s="547">
        <v>0</v>
      </c>
      <c r="I283" s="547">
        <v>0</v>
      </c>
      <c r="J283" s="547">
        <v>0</v>
      </c>
      <c r="K283" s="547">
        <v>0</v>
      </c>
      <c r="L283" s="547">
        <v>0</v>
      </c>
      <c r="M283" s="547">
        <v>0</v>
      </c>
      <c r="N283" s="547">
        <v>0</v>
      </c>
      <c r="O283" s="547">
        <v>0</v>
      </c>
      <c r="P283" s="547">
        <v>0</v>
      </c>
      <c r="Q283" s="547">
        <v>0</v>
      </c>
      <c r="R283" s="547">
        <v>0</v>
      </c>
      <c r="S283" s="547">
        <v>0</v>
      </c>
      <c r="T283" s="547">
        <v>0</v>
      </c>
      <c r="U283" s="547"/>
      <c r="V283" s="547">
        <f t="shared" si="125"/>
        <v>0</v>
      </c>
      <c r="W283" s="285"/>
      <c r="X283" s="286"/>
      <c r="Y283" s="548">
        <f t="shared" si="145"/>
        <v>0</v>
      </c>
      <c r="Z283" s="549">
        <f t="shared" si="145"/>
        <v>0</v>
      </c>
      <c r="AA283" s="549">
        <f t="shared" si="145"/>
        <v>0</v>
      </c>
      <c r="AB283" s="282">
        <f t="shared" si="126"/>
        <v>0</v>
      </c>
      <c r="AC283" s="281">
        <f t="shared" si="127"/>
        <v>0</v>
      </c>
      <c r="AD283" s="549">
        <f t="shared" si="128"/>
        <v>0</v>
      </c>
      <c r="AE283" s="553">
        <f t="shared" si="129"/>
        <v>0</v>
      </c>
      <c r="AF283" s="282">
        <f t="shared" si="130"/>
        <v>0</v>
      </c>
      <c r="AG283" s="283">
        <f t="shared" si="131"/>
        <v>0</v>
      </c>
      <c r="AH283" s="281">
        <f t="shared" si="132"/>
        <v>0</v>
      </c>
      <c r="AI283" s="551">
        <f t="shared" si="146"/>
        <v>0</v>
      </c>
      <c r="AJ283" s="549">
        <f t="shared" si="146"/>
        <v>0</v>
      </c>
      <c r="AK283" s="549">
        <f t="shared" si="146"/>
        <v>0</v>
      </c>
      <c r="AL283" s="282">
        <f t="shared" si="133"/>
        <v>0</v>
      </c>
      <c r="AM283" s="281">
        <f t="shared" si="134"/>
        <v>0</v>
      </c>
      <c r="AN283" s="549">
        <f t="shared" si="135"/>
        <v>0</v>
      </c>
      <c r="AO283" s="549">
        <f t="shared" si="136"/>
        <v>0</v>
      </c>
      <c r="AP283" s="549">
        <f t="shared" si="137"/>
        <v>0</v>
      </c>
      <c r="AQ283" s="283">
        <f t="shared" si="148"/>
        <v>0</v>
      </c>
      <c r="AR283" s="281">
        <f t="shared" si="138"/>
        <v>0</v>
      </c>
      <c r="AT283" s="446"/>
      <c r="AU283" s="284"/>
      <c r="AV283" s="447" t="str">
        <f t="shared" si="139"/>
        <v>CA</v>
      </c>
      <c r="AW283" s="447" t="str">
        <f t="shared" si="140"/>
        <v>CL</v>
      </c>
      <c r="AX283" s="447" t="str">
        <f t="shared" si="141"/>
        <v>AIC</v>
      </c>
      <c r="AY283" s="447" t="str">
        <f t="shared" si="142"/>
        <v>ERB</v>
      </c>
      <c r="AZ283" s="447" t="str">
        <f t="shared" si="143"/>
        <v>GRB</v>
      </c>
      <c r="BA283" s="447" t="str">
        <f t="shared" si="144"/>
        <v>Non-Op</v>
      </c>
      <c r="BC283" s="445" t="s">
        <v>2128</v>
      </c>
      <c r="BD283" s="552">
        <f t="shared" si="147"/>
        <v>0</v>
      </c>
      <c r="BF283" s="448"/>
      <c r="BG283" s="448"/>
      <c r="BH283" s="448"/>
      <c r="BI283" s="448"/>
      <c r="BJ283" s="448"/>
      <c r="BK283" s="448"/>
      <c r="BL283" s="448"/>
      <c r="BN283" s="627"/>
    </row>
    <row r="284" spans="1:66" s="28" customFormat="1" ht="12" customHeight="1">
      <c r="A284" s="321">
        <v>16500503</v>
      </c>
      <c r="B284" s="318" t="str">
        <f>TEXT(A284,"##")</f>
        <v>16500503</v>
      </c>
      <c r="C284" s="444" t="s">
        <v>2621</v>
      </c>
      <c r="D284" s="445" t="s">
        <v>2091</v>
      </c>
      <c r="E284" s="445"/>
      <c r="F284" s="294">
        <v>43040</v>
      </c>
      <c r="G284" s="445"/>
      <c r="H284" s="547">
        <v>0</v>
      </c>
      <c r="I284" s="547">
        <v>0</v>
      </c>
      <c r="J284" s="547">
        <v>0</v>
      </c>
      <c r="K284" s="547">
        <v>0</v>
      </c>
      <c r="L284" s="547">
        <v>0</v>
      </c>
      <c r="M284" s="547">
        <v>0</v>
      </c>
      <c r="N284" s="547">
        <v>0</v>
      </c>
      <c r="O284" s="547">
        <v>0</v>
      </c>
      <c r="P284" s="547">
        <v>0</v>
      </c>
      <c r="Q284" s="547">
        <v>0</v>
      </c>
      <c r="R284" s="547">
        <v>0</v>
      </c>
      <c r="S284" s="547">
        <v>0</v>
      </c>
      <c r="T284" s="547">
        <v>0</v>
      </c>
      <c r="U284" s="547"/>
      <c r="V284" s="547">
        <f t="shared" si="125"/>
        <v>0</v>
      </c>
      <c r="W284" s="285"/>
      <c r="X284" s="286"/>
      <c r="Y284" s="548">
        <f t="shared" si="145"/>
        <v>0</v>
      </c>
      <c r="Z284" s="549">
        <f t="shared" si="145"/>
        <v>0</v>
      </c>
      <c r="AA284" s="549">
        <f t="shared" si="145"/>
        <v>0</v>
      </c>
      <c r="AB284" s="282">
        <f t="shared" si="126"/>
        <v>0</v>
      </c>
      <c r="AC284" s="281">
        <f t="shared" si="127"/>
        <v>0</v>
      </c>
      <c r="AD284" s="549">
        <f t="shared" si="128"/>
        <v>0</v>
      </c>
      <c r="AE284" s="553">
        <f t="shared" si="129"/>
        <v>0</v>
      </c>
      <c r="AF284" s="282">
        <f t="shared" si="130"/>
        <v>0</v>
      </c>
      <c r="AG284" s="283">
        <f t="shared" si="131"/>
        <v>0</v>
      </c>
      <c r="AH284" s="281">
        <f t="shared" si="132"/>
        <v>0</v>
      </c>
      <c r="AI284" s="551">
        <f t="shared" si="146"/>
        <v>0</v>
      </c>
      <c r="AJ284" s="549">
        <f t="shared" si="146"/>
        <v>0</v>
      </c>
      <c r="AK284" s="549">
        <f t="shared" si="146"/>
        <v>0</v>
      </c>
      <c r="AL284" s="282">
        <f t="shared" si="133"/>
        <v>0</v>
      </c>
      <c r="AM284" s="281">
        <f t="shared" si="134"/>
        <v>0</v>
      </c>
      <c r="AN284" s="549">
        <f t="shared" si="135"/>
        <v>0</v>
      </c>
      <c r="AO284" s="549">
        <f t="shared" si="136"/>
        <v>0</v>
      </c>
      <c r="AP284" s="549">
        <f t="shared" si="137"/>
        <v>0</v>
      </c>
      <c r="AQ284" s="283">
        <f t="shared" si="148"/>
        <v>0</v>
      </c>
      <c r="AR284" s="281">
        <f t="shared" si="138"/>
        <v>0</v>
      </c>
      <c r="AT284" s="446"/>
      <c r="AU284" s="284"/>
      <c r="AV284" s="447" t="str">
        <f t="shared" si="139"/>
        <v>CA</v>
      </c>
      <c r="AW284" s="447" t="str">
        <f t="shared" si="140"/>
        <v>CL</v>
      </c>
      <c r="AX284" s="447" t="str">
        <f t="shared" si="141"/>
        <v>AIC</v>
      </c>
      <c r="AY284" s="447" t="str">
        <f t="shared" si="142"/>
        <v>ERB</v>
      </c>
      <c r="AZ284" s="447" t="str">
        <f t="shared" si="143"/>
        <v>GRB</v>
      </c>
      <c r="BA284" s="447" t="str">
        <f t="shared" si="144"/>
        <v>Non-Op</v>
      </c>
      <c r="BC284" s="445" t="s">
        <v>2128</v>
      </c>
      <c r="BD284" s="552">
        <f t="shared" si="147"/>
        <v>0</v>
      </c>
      <c r="BF284" s="448"/>
      <c r="BG284" s="448"/>
      <c r="BH284" s="448"/>
      <c r="BI284" s="448"/>
      <c r="BJ284" s="448"/>
      <c r="BK284" s="448"/>
      <c r="BL284" s="448"/>
      <c r="BN284" s="627"/>
    </row>
    <row r="285" spans="1:66" s="28" customFormat="1" ht="12" customHeight="1">
      <c r="A285" s="321">
        <v>16500511</v>
      </c>
      <c r="B285" s="318">
        <v>16500511</v>
      </c>
      <c r="C285" s="649" t="s">
        <v>2622</v>
      </c>
      <c r="D285" s="445" t="s">
        <v>2091</v>
      </c>
      <c r="E285" s="445"/>
      <c r="F285" s="294">
        <v>43435</v>
      </c>
      <c r="G285" s="445"/>
      <c r="H285" s="547">
        <v>0</v>
      </c>
      <c r="I285" s="547">
        <v>0</v>
      </c>
      <c r="J285" s="547">
        <v>0</v>
      </c>
      <c r="K285" s="547">
        <v>0</v>
      </c>
      <c r="L285" s="547">
        <v>0</v>
      </c>
      <c r="M285" s="547">
        <v>0</v>
      </c>
      <c r="N285" s="547">
        <v>0</v>
      </c>
      <c r="O285" s="547">
        <v>0</v>
      </c>
      <c r="P285" s="547">
        <v>0</v>
      </c>
      <c r="Q285" s="547">
        <v>0</v>
      </c>
      <c r="R285" s="547">
        <v>0</v>
      </c>
      <c r="S285" s="547">
        <v>0</v>
      </c>
      <c r="T285" s="547">
        <v>0</v>
      </c>
      <c r="U285" s="547"/>
      <c r="V285" s="547">
        <f t="shared" si="125"/>
        <v>0</v>
      </c>
      <c r="W285" s="285"/>
      <c r="X285" s="286"/>
      <c r="Y285" s="548">
        <f t="shared" si="145"/>
        <v>0</v>
      </c>
      <c r="Z285" s="549">
        <f t="shared" si="145"/>
        <v>0</v>
      </c>
      <c r="AA285" s="549">
        <f t="shared" si="145"/>
        <v>0</v>
      </c>
      <c r="AB285" s="282">
        <f t="shared" si="126"/>
        <v>0</v>
      </c>
      <c r="AC285" s="281">
        <f t="shared" si="127"/>
        <v>0</v>
      </c>
      <c r="AD285" s="549">
        <f t="shared" si="128"/>
        <v>0</v>
      </c>
      <c r="AE285" s="553">
        <f t="shared" si="129"/>
        <v>0</v>
      </c>
      <c r="AF285" s="282">
        <f t="shared" si="130"/>
        <v>0</v>
      </c>
      <c r="AG285" s="283">
        <f t="shared" si="131"/>
        <v>0</v>
      </c>
      <c r="AH285" s="281">
        <f t="shared" si="132"/>
        <v>0</v>
      </c>
      <c r="AI285" s="551">
        <f t="shared" si="146"/>
        <v>0</v>
      </c>
      <c r="AJ285" s="549">
        <f t="shared" si="146"/>
        <v>0</v>
      </c>
      <c r="AK285" s="549">
        <f t="shared" si="146"/>
        <v>0</v>
      </c>
      <c r="AL285" s="282">
        <f t="shared" si="133"/>
        <v>0</v>
      </c>
      <c r="AM285" s="281">
        <f t="shared" si="134"/>
        <v>0</v>
      </c>
      <c r="AN285" s="549">
        <f t="shared" si="135"/>
        <v>0</v>
      </c>
      <c r="AO285" s="549">
        <f t="shared" si="136"/>
        <v>0</v>
      </c>
      <c r="AP285" s="549">
        <f t="shared" si="137"/>
        <v>0</v>
      </c>
      <c r="AQ285" s="283">
        <f t="shared" si="148"/>
        <v>0</v>
      </c>
      <c r="AR285" s="281">
        <f t="shared" si="138"/>
        <v>0</v>
      </c>
      <c r="AT285" s="446"/>
      <c r="AU285" s="284"/>
      <c r="AV285" s="447" t="str">
        <f t="shared" si="139"/>
        <v>CA</v>
      </c>
      <c r="AW285" s="447" t="str">
        <f t="shared" si="140"/>
        <v>CL</v>
      </c>
      <c r="AX285" s="447" t="str">
        <f t="shared" si="141"/>
        <v>AIC</v>
      </c>
      <c r="AY285" s="447" t="str">
        <f t="shared" si="142"/>
        <v>ERB</v>
      </c>
      <c r="AZ285" s="447" t="str">
        <f t="shared" si="143"/>
        <v>GRB</v>
      </c>
      <c r="BA285" s="447" t="str">
        <f t="shared" si="144"/>
        <v>Non-Op</v>
      </c>
      <c r="BC285" s="445" t="s">
        <v>2128</v>
      </c>
      <c r="BD285" s="552">
        <f t="shared" si="147"/>
        <v>0</v>
      </c>
      <c r="BF285" s="448"/>
      <c r="BG285" s="448"/>
      <c r="BH285" s="448"/>
      <c r="BI285" s="448"/>
      <c r="BJ285" s="448"/>
      <c r="BK285" s="448"/>
      <c r="BL285" s="448"/>
      <c r="BN285" s="617"/>
    </row>
    <row r="286" spans="1:66" s="28" customFormat="1" ht="12" customHeight="1">
      <c r="A286" s="287">
        <v>16500532</v>
      </c>
      <c r="B286" s="288" t="str">
        <f t="shared" ref="B286:B349" si="149">TEXT(A286,"##")</f>
        <v>16500532</v>
      </c>
      <c r="C286" s="444" t="s">
        <v>2623</v>
      </c>
      <c r="D286" s="445" t="s">
        <v>2091</v>
      </c>
      <c r="E286" s="445"/>
      <c r="F286" s="444"/>
      <c r="G286" s="445"/>
      <c r="H286" s="547">
        <v>0</v>
      </c>
      <c r="I286" s="547">
        <v>0</v>
      </c>
      <c r="J286" s="547">
        <v>0</v>
      </c>
      <c r="K286" s="547">
        <v>0</v>
      </c>
      <c r="L286" s="547">
        <v>0</v>
      </c>
      <c r="M286" s="547">
        <v>0</v>
      </c>
      <c r="N286" s="547">
        <v>0</v>
      </c>
      <c r="O286" s="547">
        <v>0</v>
      </c>
      <c r="P286" s="547">
        <v>0</v>
      </c>
      <c r="Q286" s="547">
        <v>0</v>
      </c>
      <c r="R286" s="547">
        <v>0</v>
      </c>
      <c r="S286" s="547">
        <v>0</v>
      </c>
      <c r="T286" s="547">
        <v>0</v>
      </c>
      <c r="U286" s="547"/>
      <c r="V286" s="547">
        <f t="shared" si="125"/>
        <v>0</v>
      </c>
      <c r="W286" s="285"/>
      <c r="X286" s="286"/>
      <c r="Y286" s="548">
        <f t="shared" si="145"/>
        <v>0</v>
      </c>
      <c r="Z286" s="549">
        <f t="shared" si="145"/>
        <v>0</v>
      </c>
      <c r="AA286" s="549">
        <f t="shared" si="145"/>
        <v>0</v>
      </c>
      <c r="AB286" s="282">
        <f t="shared" si="126"/>
        <v>0</v>
      </c>
      <c r="AC286" s="281">
        <f t="shared" si="127"/>
        <v>0</v>
      </c>
      <c r="AD286" s="549">
        <f t="shared" si="128"/>
        <v>0</v>
      </c>
      <c r="AE286" s="553">
        <f t="shared" si="129"/>
        <v>0</v>
      </c>
      <c r="AF286" s="282">
        <f t="shared" si="130"/>
        <v>0</v>
      </c>
      <c r="AG286" s="283">
        <f t="shared" si="131"/>
        <v>0</v>
      </c>
      <c r="AH286" s="281">
        <f t="shared" si="132"/>
        <v>0</v>
      </c>
      <c r="AI286" s="551">
        <f t="shared" si="146"/>
        <v>0</v>
      </c>
      <c r="AJ286" s="549">
        <f t="shared" si="146"/>
        <v>0</v>
      </c>
      <c r="AK286" s="549">
        <f t="shared" si="146"/>
        <v>0</v>
      </c>
      <c r="AL286" s="282">
        <f t="shared" si="133"/>
        <v>0</v>
      </c>
      <c r="AM286" s="281">
        <f t="shared" si="134"/>
        <v>0</v>
      </c>
      <c r="AN286" s="549">
        <f t="shared" si="135"/>
        <v>0</v>
      </c>
      <c r="AO286" s="549">
        <f t="shared" si="136"/>
        <v>0</v>
      </c>
      <c r="AP286" s="549">
        <f t="shared" si="137"/>
        <v>0</v>
      </c>
      <c r="AQ286" s="283">
        <f t="shared" si="148"/>
        <v>0</v>
      </c>
      <c r="AR286" s="281">
        <f t="shared" si="138"/>
        <v>0</v>
      </c>
      <c r="AT286" s="446"/>
      <c r="AU286" s="284"/>
      <c r="AV286" s="447" t="str">
        <f t="shared" si="139"/>
        <v>CA</v>
      </c>
      <c r="AW286" s="447" t="str">
        <f t="shared" si="140"/>
        <v>CL</v>
      </c>
      <c r="AX286" s="447" t="str">
        <f t="shared" si="141"/>
        <v>AIC</v>
      </c>
      <c r="AY286" s="447" t="str">
        <f t="shared" si="142"/>
        <v>ERB</v>
      </c>
      <c r="AZ286" s="447" t="str">
        <f t="shared" si="143"/>
        <v>GRB</v>
      </c>
      <c r="BA286" s="447" t="str">
        <f t="shared" si="144"/>
        <v>Non-Op</v>
      </c>
      <c r="BC286" s="445" t="s">
        <v>2128</v>
      </c>
      <c r="BD286" s="552">
        <f t="shared" si="147"/>
        <v>0</v>
      </c>
      <c r="BF286" s="448"/>
      <c r="BG286" s="448"/>
      <c r="BH286" s="448"/>
      <c r="BI286" s="448"/>
      <c r="BJ286" s="448"/>
      <c r="BK286" s="448"/>
      <c r="BL286" s="448"/>
      <c r="BN286" s="617"/>
    </row>
    <row r="287" spans="1:66" s="28" customFormat="1" ht="12" customHeight="1">
      <c r="A287" s="287">
        <v>16500553</v>
      </c>
      <c r="B287" s="288" t="str">
        <f t="shared" si="149"/>
        <v>16500553</v>
      </c>
      <c r="C287" s="444" t="s">
        <v>2624</v>
      </c>
      <c r="D287" s="445" t="s">
        <v>2091</v>
      </c>
      <c r="E287" s="445"/>
      <c r="F287" s="444"/>
      <c r="G287" s="445"/>
      <c r="H287" s="547">
        <v>0</v>
      </c>
      <c r="I287" s="547">
        <v>0</v>
      </c>
      <c r="J287" s="547">
        <v>0</v>
      </c>
      <c r="K287" s="547">
        <v>0</v>
      </c>
      <c r="L287" s="547">
        <v>0</v>
      </c>
      <c r="M287" s="547">
        <v>0</v>
      </c>
      <c r="N287" s="547">
        <v>0</v>
      </c>
      <c r="O287" s="547">
        <v>0</v>
      </c>
      <c r="P287" s="547">
        <v>0</v>
      </c>
      <c r="Q287" s="547">
        <v>0</v>
      </c>
      <c r="R287" s="547">
        <v>0</v>
      </c>
      <c r="S287" s="547">
        <v>0</v>
      </c>
      <c r="T287" s="547">
        <v>0</v>
      </c>
      <c r="U287" s="547"/>
      <c r="V287" s="547">
        <f t="shared" si="125"/>
        <v>0</v>
      </c>
      <c r="W287" s="285"/>
      <c r="X287" s="286"/>
      <c r="Y287" s="548">
        <f t="shared" si="145"/>
        <v>0</v>
      </c>
      <c r="Z287" s="549">
        <f t="shared" si="145"/>
        <v>0</v>
      </c>
      <c r="AA287" s="549">
        <f t="shared" si="145"/>
        <v>0</v>
      </c>
      <c r="AB287" s="282">
        <f t="shared" si="126"/>
        <v>0</v>
      </c>
      <c r="AC287" s="281">
        <f t="shared" si="127"/>
        <v>0</v>
      </c>
      <c r="AD287" s="549">
        <f t="shared" si="128"/>
        <v>0</v>
      </c>
      <c r="AE287" s="553">
        <f t="shared" si="129"/>
        <v>0</v>
      </c>
      <c r="AF287" s="282">
        <f t="shared" si="130"/>
        <v>0</v>
      </c>
      <c r="AG287" s="283">
        <f t="shared" si="131"/>
        <v>0</v>
      </c>
      <c r="AH287" s="281">
        <f t="shared" si="132"/>
        <v>0</v>
      </c>
      <c r="AI287" s="551">
        <f t="shared" si="146"/>
        <v>0</v>
      </c>
      <c r="AJ287" s="549">
        <f t="shared" si="146"/>
        <v>0</v>
      </c>
      <c r="AK287" s="549">
        <f t="shared" si="146"/>
        <v>0</v>
      </c>
      <c r="AL287" s="282">
        <f t="shared" si="133"/>
        <v>0</v>
      </c>
      <c r="AM287" s="281">
        <f t="shared" si="134"/>
        <v>0</v>
      </c>
      <c r="AN287" s="549">
        <f t="shared" si="135"/>
        <v>0</v>
      </c>
      <c r="AO287" s="549">
        <f t="shared" si="136"/>
        <v>0</v>
      </c>
      <c r="AP287" s="549">
        <f t="shared" si="137"/>
        <v>0</v>
      </c>
      <c r="AQ287" s="283">
        <f t="shared" si="148"/>
        <v>0</v>
      </c>
      <c r="AR287" s="281">
        <f t="shared" si="138"/>
        <v>0</v>
      </c>
      <c r="AT287" s="446"/>
      <c r="AU287" s="284"/>
      <c r="AV287" s="447" t="str">
        <f t="shared" si="139"/>
        <v>CA</v>
      </c>
      <c r="AW287" s="447" t="str">
        <f t="shared" si="140"/>
        <v>CL</v>
      </c>
      <c r="AX287" s="447" t="str">
        <f t="shared" si="141"/>
        <v>AIC</v>
      </c>
      <c r="AY287" s="447" t="str">
        <f t="shared" si="142"/>
        <v>ERB</v>
      </c>
      <c r="AZ287" s="447" t="str">
        <f t="shared" si="143"/>
        <v>GRB</v>
      </c>
      <c r="BA287" s="447" t="str">
        <f t="shared" si="144"/>
        <v>Non-Op</v>
      </c>
      <c r="BC287" s="445" t="s">
        <v>2128</v>
      </c>
      <c r="BD287" s="552">
        <f t="shared" si="147"/>
        <v>0</v>
      </c>
      <c r="BF287" s="435"/>
      <c r="BG287" s="435"/>
      <c r="BH287" s="435"/>
      <c r="BI287" s="435"/>
      <c r="BJ287" s="435"/>
      <c r="BK287" s="435"/>
      <c r="BL287" s="435"/>
      <c r="BN287" s="617"/>
    </row>
    <row r="288" spans="1:66" s="28" customFormat="1" ht="12" customHeight="1">
      <c r="A288" s="287">
        <v>16500563</v>
      </c>
      <c r="B288" s="288" t="str">
        <f t="shared" si="149"/>
        <v>16500563</v>
      </c>
      <c r="C288" s="444" t="s">
        <v>2625</v>
      </c>
      <c r="D288" s="445" t="s">
        <v>2091</v>
      </c>
      <c r="E288" s="445"/>
      <c r="F288" s="444"/>
      <c r="G288" s="445"/>
      <c r="H288" s="547">
        <v>0</v>
      </c>
      <c r="I288" s="547">
        <v>0</v>
      </c>
      <c r="J288" s="547">
        <v>0</v>
      </c>
      <c r="K288" s="547">
        <v>0</v>
      </c>
      <c r="L288" s="547">
        <v>0</v>
      </c>
      <c r="M288" s="547">
        <v>0</v>
      </c>
      <c r="N288" s="547">
        <v>0</v>
      </c>
      <c r="O288" s="547">
        <v>0</v>
      </c>
      <c r="P288" s="547">
        <v>0</v>
      </c>
      <c r="Q288" s="547">
        <v>0</v>
      </c>
      <c r="R288" s="547">
        <v>0</v>
      </c>
      <c r="S288" s="547">
        <v>0</v>
      </c>
      <c r="T288" s="547">
        <v>0</v>
      </c>
      <c r="U288" s="547"/>
      <c r="V288" s="547">
        <f t="shared" si="125"/>
        <v>0</v>
      </c>
      <c r="W288" s="285"/>
      <c r="X288" s="286"/>
      <c r="Y288" s="548">
        <f t="shared" si="145"/>
        <v>0</v>
      </c>
      <c r="Z288" s="549">
        <f t="shared" si="145"/>
        <v>0</v>
      </c>
      <c r="AA288" s="549">
        <f t="shared" si="145"/>
        <v>0</v>
      </c>
      <c r="AB288" s="282">
        <f t="shared" si="126"/>
        <v>0</v>
      </c>
      <c r="AC288" s="281">
        <f t="shared" si="127"/>
        <v>0</v>
      </c>
      <c r="AD288" s="549">
        <f t="shared" si="128"/>
        <v>0</v>
      </c>
      <c r="AE288" s="553">
        <f t="shared" si="129"/>
        <v>0</v>
      </c>
      <c r="AF288" s="282">
        <f t="shared" si="130"/>
        <v>0</v>
      </c>
      <c r="AG288" s="283">
        <f t="shared" si="131"/>
        <v>0</v>
      </c>
      <c r="AH288" s="281">
        <f t="shared" si="132"/>
        <v>0</v>
      </c>
      <c r="AI288" s="551">
        <f t="shared" si="146"/>
        <v>0</v>
      </c>
      <c r="AJ288" s="549">
        <f t="shared" si="146"/>
        <v>0</v>
      </c>
      <c r="AK288" s="549">
        <f t="shared" si="146"/>
        <v>0</v>
      </c>
      <c r="AL288" s="282">
        <f t="shared" si="133"/>
        <v>0</v>
      </c>
      <c r="AM288" s="281">
        <f t="shared" si="134"/>
        <v>0</v>
      </c>
      <c r="AN288" s="549">
        <f t="shared" si="135"/>
        <v>0</v>
      </c>
      <c r="AO288" s="549">
        <f t="shared" si="136"/>
        <v>0</v>
      </c>
      <c r="AP288" s="549">
        <f t="shared" si="137"/>
        <v>0</v>
      </c>
      <c r="AQ288" s="283">
        <f t="shared" si="148"/>
        <v>0</v>
      </c>
      <c r="AR288" s="281">
        <f t="shared" si="138"/>
        <v>0</v>
      </c>
      <c r="AT288" s="446"/>
      <c r="AU288" s="284"/>
      <c r="AV288" s="447" t="str">
        <f t="shared" si="139"/>
        <v>CA</v>
      </c>
      <c r="AW288" s="447" t="str">
        <f t="shared" si="140"/>
        <v>CL</v>
      </c>
      <c r="AX288" s="447" t="str">
        <f t="shared" si="141"/>
        <v>AIC</v>
      </c>
      <c r="AY288" s="447" t="str">
        <f t="shared" si="142"/>
        <v>ERB</v>
      </c>
      <c r="AZ288" s="447" t="str">
        <f t="shared" si="143"/>
        <v>GRB</v>
      </c>
      <c r="BA288" s="447" t="str">
        <f t="shared" si="144"/>
        <v>Non-Op</v>
      </c>
      <c r="BC288" s="445" t="s">
        <v>2128</v>
      </c>
      <c r="BD288" s="552">
        <f t="shared" si="147"/>
        <v>0</v>
      </c>
      <c r="BF288" s="435"/>
      <c r="BG288" s="435"/>
      <c r="BH288" s="435"/>
      <c r="BI288" s="435"/>
      <c r="BJ288" s="435"/>
      <c r="BK288" s="435"/>
      <c r="BL288" s="435"/>
      <c r="BN288" s="617"/>
    </row>
    <row r="289" spans="1:66" s="28" customFormat="1" ht="12" customHeight="1">
      <c r="A289" s="287">
        <v>16500583</v>
      </c>
      <c r="B289" s="288" t="str">
        <f t="shared" si="149"/>
        <v>16500583</v>
      </c>
      <c r="C289" s="444" t="s">
        <v>2626</v>
      </c>
      <c r="D289" s="445" t="s">
        <v>2091</v>
      </c>
      <c r="E289" s="445"/>
      <c r="F289" s="444"/>
      <c r="G289" s="445"/>
      <c r="H289" s="547">
        <v>0</v>
      </c>
      <c r="I289" s="547">
        <v>0</v>
      </c>
      <c r="J289" s="547">
        <v>0</v>
      </c>
      <c r="K289" s="547">
        <v>0</v>
      </c>
      <c r="L289" s="547">
        <v>0</v>
      </c>
      <c r="M289" s="547">
        <v>0</v>
      </c>
      <c r="N289" s="547">
        <v>0</v>
      </c>
      <c r="O289" s="547">
        <v>0</v>
      </c>
      <c r="P289" s="547">
        <v>0</v>
      </c>
      <c r="Q289" s="547">
        <v>0</v>
      </c>
      <c r="R289" s="547">
        <v>0</v>
      </c>
      <c r="S289" s="547">
        <v>0</v>
      </c>
      <c r="T289" s="547">
        <v>0</v>
      </c>
      <c r="U289" s="547"/>
      <c r="V289" s="547">
        <f t="shared" si="125"/>
        <v>0</v>
      </c>
      <c r="W289" s="285"/>
      <c r="X289" s="286"/>
      <c r="Y289" s="548">
        <f t="shared" ref="Y289:AA308" si="150">IF($D289=Y$5,$T289,0)</f>
        <v>0</v>
      </c>
      <c r="Z289" s="549">
        <f t="shared" si="150"/>
        <v>0</v>
      </c>
      <c r="AA289" s="549">
        <f t="shared" si="150"/>
        <v>0</v>
      </c>
      <c r="AB289" s="282">
        <f t="shared" si="126"/>
        <v>0</v>
      </c>
      <c r="AC289" s="281">
        <f t="shared" si="127"/>
        <v>0</v>
      </c>
      <c r="AD289" s="549">
        <f t="shared" si="128"/>
        <v>0</v>
      </c>
      <c r="AE289" s="553">
        <f t="shared" si="129"/>
        <v>0</v>
      </c>
      <c r="AF289" s="282">
        <f t="shared" si="130"/>
        <v>0</v>
      </c>
      <c r="AG289" s="283">
        <f t="shared" si="131"/>
        <v>0</v>
      </c>
      <c r="AH289" s="281">
        <f t="shared" si="132"/>
        <v>0</v>
      </c>
      <c r="AI289" s="551">
        <f t="shared" ref="AI289:AK308" si="151">IF($D289=AI$5,$V289,0)</f>
        <v>0</v>
      </c>
      <c r="AJ289" s="549">
        <f t="shared" si="151"/>
        <v>0</v>
      </c>
      <c r="AK289" s="549">
        <f t="shared" si="151"/>
        <v>0</v>
      </c>
      <c r="AL289" s="282">
        <f t="shared" si="133"/>
        <v>0</v>
      </c>
      <c r="AM289" s="281">
        <f t="shared" si="134"/>
        <v>0</v>
      </c>
      <c r="AN289" s="549">
        <f t="shared" si="135"/>
        <v>0</v>
      </c>
      <c r="AO289" s="549">
        <f t="shared" si="136"/>
        <v>0</v>
      </c>
      <c r="AP289" s="549">
        <f t="shared" si="137"/>
        <v>0</v>
      </c>
      <c r="AQ289" s="283">
        <f t="shared" si="148"/>
        <v>0</v>
      </c>
      <c r="AR289" s="281">
        <f t="shared" si="138"/>
        <v>0</v>
      </c>
      <c r="AT289" s="446"/>
      <c r="AU289" s="284"/>
      <c r="AV289" s="447" t="str">
        <f t="shared" si="139"/>
        <v>CA</v>
      </c>
      <c r="AW289" s="447" t="str">
        <f t="shared" si="140"/>
        <v>CL</v>
      </c>
      <c r="AX289" s="447" t="str">
        <f t="shared" si="141"/>
        <v>AIC</v>
      </c>
      <c r="AY289" s="447" t="str">
        <f t="shared" si="142"/>
        <v>ERB</v>
      </c>
      <c r="AZ289" s="447" t="str">
        <f t="shared" si="143"/>
        <v>GRB</v>
      </c>
      <c r="BA289" s="447" t="str">
        <f t="shared" si="144"/>
        <v>Non-Op</v>
      </c>
      <c r="BC289" s="445" t="s">
        <v>2128</v>
      </c>
      <c r="BD289" s="552">
        <f t="shared" si="147"/>
        <v>0</v>
      </c>
      <c r="BF289" s="435"/>
      <c r="BG289" s="435"/>
      <c r="BH289" s="435"/>
      <c r="BI289" s="435"/>
      <c r="BJ289" s="435"/>
      <c r="BK289" s="435"/>
      <c r="BL289" s="435"/>
      <c r="BN289" s="617"/>
    </row>
    <row r="290" spans="1:66" s="28" customFormat="1" ht="12" customHeight="1">
      <c r="A290" s="476">
        <v>16500591</v>
      </c>
      <c r="B290" s="445" t="str">
        <f t="shared" si="149"/>
        <v>16500591</v>
      </c>
      <c r="C290" s="444" t="s">
        <v>2627</v>
      </c>
      <c r="D290" s="445" t="s">
        <v>2091</v>
      </c>
      <c r="E290" s="445"/>
      <c r="F290" s="444"/>
      <c r="G290" s="445"/>
      <c r="H290" s="547">
        <v>0</v>
      </c>
      <c r="I290" s="547">
        <v>0</v>
      </c>
      <c r="J290" s="547">
        <v>0</v>
      </c>
      <c r="K290" s="547">
        <v>0</v>
      </c>
      <c r="L290" s="547">
        <v>0</v>
      </c>
      <c r="M290" s="547">
        <v>0</v>
      </c>
      <c r="N290" s="547">
        <v>0</v>
      </c>
      <c r="O290" s="547">
        <v>0</v>
      </c>
      <c r="P290" s="547">
        <v>0</v>
      </c>
      <c r="Q290" s="547">
        <v>0</v>
      </c>
      <c r="R290" s="547">
        <v>0</v>
      </c>
      <c r="S290" s="547">
        <v>0</v>
      </c>
      <c r="T290" s="547">
        <v>0</v>
      </c>
      <c r="U290" s="547"/>
      <c r="V290" s="547">
        <f t="shared" si="125"/>
        <v>0</v>
      </c>
      <c r="W290" s="285"/>
      <c r="X290" s="286"/>
      <c r="Y290" s="548">
        <f t="shared" si="150"/>
        <v>0</v>
      </c>
      <c r="Z290" s="549">
        <f t="shared" si="150"/>
        <v>0</v>
      </c>
      <c r="AA290" s="549">
        <f t="shared" si="150"/>
        <v>0</v>
      </c>
      <c r="AB290" s="282">
        <f t="shared" si="126"/>
        <v>0</v>
      </c>
      <c r="AC290" s="281">
        <f t="shared" si="127"/>
        <v>0</v>
      </c>
      <c r="AD290" s="549">
        <f t="shared" si="128"/>
        <v>0</v>
      </c>
      <c r="AE290" s="553">
        <f t="shared" si="129"/>
        <v>0</v>
      </c>
      <c r="AF290" s="282">
        <f t="shared" si="130"/>
        <v>0</v>
      </c>
      <c r="AG290" s="283">
        <f t="shared" si="131"/>
        <v>0</v>
      </c>
      <c r="AH290" s="281">
        <f t="shared" si="132"/>
        <v>0</v>
      </c>
      <c r="AI290" s="551">
        <f t="shared" si="151"/>
        <v>0</v>
      </c>
      <c r="AJ290" s="549">
        <f t="shared" si="151"/>
        <v>0</v>
      </c>
      <c r="AK290" s="549">
        <f t="shared" si="151"/>
        <v>0</v>
      </c>
      <c r="AL290" s="282">
        <f t="shared" si="133"/>
        <v>0</v>
      </c>
      <c r="AM290" s="281">
        <f t="shared" si="134"/>
        <v>0</v>
      </c>
      <c r="AN290" s="549">
        <f t="shared" si="135"/>
        <v>0</v>
      </c>
      <c r="AO290" s="549">
        <f t="shared" si="136"/>
        <v>0</v>
      </c>
      <c r="AP290" s="549">
        <f t="shared" si="137"/>
        <v>0</v>
      </c>
      <c r="AQ290" s="283">
        <f t="shared" si="148"/>
        <v>0</v>
      </c>
      <c r="AR290" s="281">
        <f t="shared" si="138"/>
        <v>0</v>
      </c>
      <c r="AT290" s="446"/>
      <c r="AU290" s="284"/>
      <c r="AV290" s="447" t="str">
        <f t="shared" si="139"/>
        <v>CA</v>
      </c>
      <c r="AW290" s="447" t="str">
        <f t="shared" si="140"/>
        <v>CL</v>
      </c>
      <c r="AX290" s="447" t="str">
        <f t="shared" si="141"/>
        <v>AIC</v>
      </c>
      <c r="AY290" s="447" t="str">
        <f t="shared" si="142"/>
        <v>ERB</v>
      </c>
      <c r="AZ290" s="447" t="str">
        <f t="shared" si="143"/>
        <v>GRB</v>
      </c>
      <c r="BA290" s="447" t="str">
        <f t="shared" si="144"/>
        <v>Non-Op</v>
      </c>
      <c r="BC290" s="445" t="s">
        <v>2128</v>
      </c>
      <c r="BD290" s="552">
        <f t="shared" si="147"/>
        <v>0</v>
      </c>
      <c r="BF290" s="435"/>
      <c r="BG290" s="435"/>
      <c r="BH290" s="435"/>
      <c r="BI290" s="435"/>
      <c r="BJ290" s="435"/>
      <c r="BK290" s="435"/>
      <c r="BL290" s="435"/>
      <c r="BN290" s="617"/>
    </row>
    <row r="291" spans="1:66" s="28" customFormat="1" ht="12" customHeight="1">
      <c r="A291" s="287">
        <v>16500601</v>
      </c>
      <c r="B291" s="288" t="str">
        <f t="shared" si="149"/>
        <v>16500601</v>
      </c>
      <c r="C291" s="444" t="s">
        <v>2628</v>
      </c>
      <c r="D291" s="445" t="s">
        <v>2091</v>
      </c>
      <c r="E291" s="445"/>
      <c r="F291" s="444"/>
      <c r="G291" s="445"/>
      <c r="H291" s="547">
        <v>0</v>
      </c>
      <c r="I291" s="547">
        <v>0</v>
      </c>
      <c r="J291" s="547">
        <v>0</v>
      </c>
      <c r="K291" s="547">
        <v>0</v>
      </c>
      <c r="L291" s="547">
        <v>0</v>
      </c>
      <c r="M291" s="547">
        <v>0</v>
      </c>
      <c r="N291" s="547">
        <v>0</v>
      </c>
      <c r="O291" s="547">
        <v>0</v>
      </c>
      <c r="P291" s="547">
        <v>0</v>
      </c>
      <c r="Q291" s="547">
        <v>0</v>
      </c>
      <c r="R291" s="547">
        <v>0</v>
      </c>
      <c r="S291" s="547">
        <v>0</v>
      </c>
      <c r="T291" s="547">
        <v>0</v>
      </c>
      <c r="U291" s="547"/>
      <c r="V291" s="547">
        <f t="shared" si="125"/>
        <v>0</v>
      </c>
      <c r="W291" s="285"/>
      <c r="X291" s="286"/>
      <c r="Y291" s="548">
        <f t="shared" si="150"/>
        <v>0</v>
      </c>
      <c r="Z291" s="549">
        <f t="shared" si="150"/>
        <v>0</v>
      </c>
      <c r="AA291" s="549">
        <f t="shared" si="150"/>
        <v>0</v>
      </c>
      <c r="AB291" s="282">
        <f t="shared" si="126"/>
        <v>0</v>
      </c>
      <c r="AC291" s="281">
        <f t="shared" si="127"/>
        <v>0</v>
      </c>
      <c r="AD291" s="549">
        <f t="shared" si="128"/>
        <v>0</v>
      </c>
      <c r="AE291" s="553">
        <f t="shared" si="129"/>
        <v>0</v>
      </c>
      <c r="AF291" s="282">
        <f t="shared" si="130"/>
        <v>0</v>
      </c>
      <c r="AG291" s="283">
        <f t="shared" si="131"/>
        <v>0</v>
      </c>
      <c r="AH291" s="281">
        <f t="shared" si="132"/>
        <v>0</v>
      </c>
      <c r="AI291" s="551">
        <f t="shared" si="151"/>
        <v>0</v>
      </c>
      <c r="AJ291" s="549">
        <f t="shared" si="151"/>
        <v>0</v>
      </c>
      <c r="AK291" s="549">
        <f t="shared" si="151"/>
        <v>0</v>
      </c>
      <c r="AL291" s="282">
        <f t="shared" si="133"/>
        <v>0</v>
      </c>
      <c r="AM291" s="281">
        <f t="shared" si="134"/>
        <v>0</v>
      </c>
      <c r="AN291" s="549">
        <f t="shared" si="135"/>
        <v>0</v>
      </c>
      <c r="AO291" s="549">
        <f t="shared" si="136"/>
        <v>0</v>
      </c>
      <c r="AP291" s="549">
        <f t="shared" si="137"/>
        <v>0</v>
      </c>
      <c r="AQ291" s="283">
        <f t="shared" si="148"/>
        <v>0</v>
      </c>
      <c r="AR291" s="281">
        <f t="shared" si="138"/>
        <v>0</v>
      </c>
      <c r="AT291" s="446"/>
      <c r="AU291" s="284"/>
      <c r="AV291" s="447" t="str">
        <f t="shared" si="139"/>
        <v>CA</v>
      </c>
      <c r="AW291" s="447" t="str">
        <f t="shared" si="140"/>
        <v>CL</v>
      </c>
      <c r="AX291" s="447" t="str">
        <f t="shared" si="141"/>
        <v>AIC</v>
      </c>
      <c r="AY291" s="447" t="str">
        <f t="shared" si="142"/>
        <v>ERB</v>
      </c>
      <c r="AZ291" s="447" t="str">
        <f t="shared" si="143"/>
        <v>GRB</v>
      </c>
      <c r="BA291" s="447" t="str">
        <f t="shared" si="144"/>
        <v>Non-Op</v>
      </c>
      <c r="BC291" s="445" t="s">
        <v>2128</v>
      </c>
      <c r="BD291" s="552">
        <f t="shared" si="147"/>
        <v>0</v>
      </c>
      <c r="BF291" s="435"/>
      <c r="BG291" s="435"/>
      <c r="BH291" s="435"/>
      <c r="BI291" s="435"/>
      <c r="BJ291" s="435"/>
      <c r="BK291" s="435"/>
      <c r="BL291" s="435"/>
      <c r="BN291" s="617"/>
    </row>
    <row r="292" spans="1:66" s="28" customFormat="1" ht="12" customHeight="1">
      <c r="A292" s="287">
        <v>16500611</v>
      </c>
      <c r="B292" s="288" t="str">
        <f t="shared" si="149"/>
        <v>16500611</v>
      </c>
      <c r="C292" s="444" t="s">
        <v>2629</v>
      </c>
      <c r="D292" s="445" t="s">
        <v>2091</v>
      </c>
      <c r="E292" s="445"/>
      <c r="F292" s="444"/>
      <c r="G292" s="445"/>
      <c r="H292" s="547">
        <v>0</v>
      </c>
      <c r="I292" s="547">
        <v>0</v>
      </c>
      <c r="J292" s="547">
        <v>0</v>
      </c>
      <c r="K292" s="547">
        <v>0</v>
      </c>
      <c r="L292" s="547">
        <v>0</v>
      </c>
      <c r="M292" s="547">
        <v>0</v>
      </c>
      <c r="N292" s="547">
        <v>0</v>
      </c>
      <c r="O292" s="547">
        <v>0</v>
      </c>
      <c r="P292" s="547">
        <v>0</v>
      </c>
      <c r="Q292" s="547">
        <v>0</v>
      </c>
      <c r="R292" s="547">
        <v>0</v>
      </c>
      <c r="S292" s="547">
        <v>0</v>
      </c>
      <c r="T292" s="547">
        <v>0</v>
      </c>
      <c r="U292" s="547"/>
      <c r="V292" s="547">
        <f t="shared" si="125"/>
        <v>0</v>
      </c>
      <c r="W292" s="285"/>
      <c r="X292" s="286"/>
      <c r="Y292" s="548">
        <f t="shared" si="150"/>
        <v>0</v>
      </c>
      <c r="Z292" s="549">
        <f t="shared" si="150"/>
        <v>0</v>
      </c>
      <c r="AA292" s="549">
        <f t="shared" si="150"/>
        <v>0</v>
      </c>
      <c r="AB292" s="282">
        <f t="shared" si="126"/>
        <v>0</v>
      </c>
      <c r="AC292" s="281">
        <f t="shared" si="127"/>
        <v>0</v>
      </c>
      <c r="AD292" s="549">
        <f t="shared" si="128"/>
        <v>0</v>
      </c>
      <c r="AE292" s="553">
        <f t="shared" si="129"/>
        <v>0</v>
      </c>
      <c r="AF292" s="282">
        <f t="shared" si="130"/>
        <v>0</v>
      </c>
      <c r="AG292" s="283">
        <f t="shared" si="131"/>
        <v>0</v>
      </c>
      <c r="AH292" s="281">
        <f t="shared" si="132"/>
        <v>0</v>
      </c>
      <c r="AI292" s="551">
        <f t="shared" si="151"/>
        <v>0</v>
      </c>
      <c r="AJ292" s="549">
        <f t="shared" si="151"/>
        <v>0</v>
      </c>
      <c r="AK292" s="549">
        <f t="shared" si="151"/>
        <v>0</v>
      </c>
      <c r="AL292" s="282">
        <f t="shared" si="133"/>
        <v>0</v>
      </c>
      <c r="AM292" s="281">
        <f t="shared" si="134"/>
        <v>0</v>
      </c>
      <c r="AN292" s="549">
        <f t="shared" si="135"/>
        <v>0</v>
      </c>
      <c r="AO292" s="549">
        <f t="shared" si="136"/>
        <v>0</v>
      </c>
      <c r="AP292" s="549">
        <f t="shared" si="137"/>
        <v>0</v>
      </c>
      <c r="AQ292" s="283">
        <f t="shared" si="148"/>
        <v>0</v>
      </c>
      <c r="AR292" s="281">
        <f t="shared" si="138"/>
        <v>0</v>
      </c>
      <c r="AT292" s="446"/>
      <c r="AU292" s="284"/>
      <c r="AV292" s="447" t="str">
        <f t="shared" si="139"/>
        <v>CA</v>
      </c>
      <c r="AW292" s="447" t="str">
        <f t="shared" si="140"/>
        <v>CL</v>
      </c>
      <c r="AX292" s="447" t="str">
        <f t="shared" si="141"/>
        <v>AIC</v>
      </c>
      <c r="AY292" s="447" t="str">
        <f t="shared" si="142"/>
        <v>ERB</v>
      </c>
      <c r="AZ292" s="447" t="str">
        <f t="shared" si="143"/>
        <v>GRB</v>
      </c>
      <c r="BA292" s="447" t="str">
        <f t="shared" si="144"/>
        <v>Non-Op</v>
      </c>
      <c r="BC292" s="445" t="s">
        <v>2128</v>
      </c>
      <c r="BD292" s="552">
        <f t="shared" si="147"/>
        <v>0</v>
      </c>
      <c r="BF292" s="435"/>
      <c r="BG292" s="435"/>
      <c r="BH292" s="435"/>
      <c r="BI292" s="435"/>
      <c r="BJ292" s="435"/>
      <c r="BK292" s="435"/>
      <c r="BL292" s="435"/>
      <c r="BN292" s="621"/>
    </row>
    <row r="293" spans="1:66" s="28" customFormat="1" ht="12" customHeight="1">
      <c r="A293" s="287">
        <v>16500612</v>
      </c>
      <c r="B293" s="288" t="str">
        <f t="shared" si="149"/>
        <v>16500612</v>
      </c>
      <c r="C293" s="444" t="s">
        <v>2630</v>
      </c>
      <c r="D293" s="445" t="s">
        <v>2091</v>
      </c>
      <c r="E293" s="445"/>
      <c r="F293" s="444"/>
      <c r="G293" s="445"/>
      <c r="H293" s="547">
        <v>0</v>
      </c>
      <c r="I293" s="547">
        <v>0</v>
      </c>
      <c r="J293" s="547">
        <v>0</v>
      </c>
      <c r="K293" s="547">
        <v>0</v>
      </c>
      <c r="L293" s="547">
        <v>0</v>
      </c>
      <c r="M293" s="547">
        <v>0</v>
      </c>
      <c r="N293" s="547">
        <v>0</v>
      </c>
      <c r="O293" s="547">
        <v>0</v>
      </c>
      <c r="P293" s="547">
        <v>0</v>
      </c>
      <c r="Q293" s="547">
        <v>0</v>
      </c>
      <c r="R293" s="547">
        <v>0</v>
      </c>
      <c r="S293" s="547">
        <v>0</v>
      </c>
      <c r="T293" s="547">
        <v>0</v>
      </c>
      <c r="U293" s="547"/>
      <c r="V293" s="547">
        <f t="shared" si="125"/>
        <v>0</v>
      </c>
      <c r="W293" s="285"/>
      <c r="X293" s="286"/>
      <c r="Y293" s="548">
        <f t="shared" si="150"/>
        <v>0</v>
      </c>
      <c r="Z293" s="549">
        <f t="shared" si="150"/>
        <v>0</v>
      </c>
      <c r="AA293" s="549">
        <f t="shared" si="150"/>
        <v>0</v>
      </c>
      <c r="AB293" s="282">
        <f t="shared" si="126"/>
        <v>0</v>
      </c>
      <c r="AC293" s="281">
        <f t="shared" si="127"/>
        <v>0</v>
      </c>
      <c r="AD293" s="549">
        <f t="shared" si="128"/>
        <v>0</v>
      </c>
      <c r="AE293" s="553">
        <f t="shared" si="129"/>
        <v>0</v>
      </c>
      <c r="AF293" s="282">
        <f t="shared" si="130"/>
        <v>0</v>
      </c>
      <c r="AG293" s="283">
        <f t="shared" si="131"/>
        <v>0</v>
      </c>
      <c r="AH293" s="281">
        <f t="shared" si="132"/>
        <v>0</v>
      </c>
      <c r="AI293" s="551">
        <f t="shared" si="151"/>
        <v>0</v>
      </c>
      <c r="AJ293" s="549">
        <f t="shared" si="151"/>
        <v>0</v>
      </c>
      <c r="AK293" s="549">
        <f t="shared" si="151"/>
        <v>0</v>
      </c>
      <c r="AL293" s="282">
        <f t="shared" si="133"/>
        <v>0</v>
      </c>
      <c r="AM293" s="281">
        <f t="shared" si="134"/>
        <v>0</v>
      </c>
      <c r="AN293" s="549">
        <f t="shared" si="135"/>
        <v>0</v>
      </c>
      <c r="AO293" s="549">
        <f t="shared" si="136"/>
        <v>0</v>
      </c>
      <c r="AP293" s="549">
        <f t="shared" si="137"/>
        <v>0</v>
      </c>
      <c r="AQ293" s="283">
        <f t="shared" si="148"/>
        <v>0</v>
      </c>
      <c r="AR293" s="281">
        <f t="shared" si="138"/>
        <v>0</v>
      </c>
      <c r="AT293" s="446"/>
      <c r="AU293" s="284"/>
      <c r="AV293" s="447" t="str">
        <f t="shared" si="139"/>
        <v>CA</v>
      </c>
      <c r="AW293" s="447" t="str">
        <f t="shared" si="140"/>
        <v>CL</v>
      </c>
      <c r="AX293" s="447" t="str">
        <f t="shared" si="141"/>
        <v>AIC</v>
      </c>
      <c r="AY293" s="447" t="str">
        <f t="shared" si="142"/>
        <v>ERB</v>
      </c>
      <c r="AZ293" s="447" t="str">
        <f t="shared" si="143"/>
        <v>GRB</v>
      </c>
      <c r="BA293" s="447" t="str">
        <f t="shared" si="144"/>
        <v>Non-Op</v>
      </c>
      <c r="BC293" s="445" t="s">
        <v>2128</v>
      </c>
      <c r="BD293" s="552">
        <f t="shared" si="147"/>
        <v>0</v>
      </c>
      <c r="BF293" s="435"/>
      <c r="BG293" s="435"/>
      <c r="BH293" s="435"/>
      <c r="BI293" s="435"/>
      <c r="BJ293" s="435"/>
      <c r="BK293" s="435"/>
      <c r="BL293" s="435"/>
      <c r="BN293" s="621"/>
    </row>
    <row r="294" spans="1:66" s="28" customFormat="1" ht="12" customHeight="1">
      <c r="A294" s="287">
        <v>16500622</v>
      </c>
      <c r="B294" s="288" t="str">
        <f t="shared" si="149"/>
        <v>16500622</v>
      </c>
      <c r="C294" s="444" t="s">
        <v>2631</v>
      </c>
      <c r="D294" s="445" t="s">
        <v>2091</v>
      </c>
      <c r="E294" s="445"/>
      <c r="F294" s="444"/>
      <c r="G294" s="445"/>
      <c r="H294" s="547">
        <v>0</v>
      </c>
      <c r="I294" s="547">
        <v>0</v>
      </c>
      <c r="J294" s="547">
        <v>0</v>
      </c>
      <c r="K294" s="547">
        <v>0</v>
      </c>
      <c r="L294" s="547">
        <v>0</v>
      </c>
      <c r="M294" s="547">
        <v>0</v>
      </c>
      <c r="N294" s="547">
        <v>0</v>
      </c>
      <c r="O294" s="547">
        <v>0</v>
      </c>
      <c r="P294" s="547">
        <v>0</v>
      </c>
      <c r="Q294" s="547">
        <v>0</v>
      </c>
      <c r="R294" s="547">
        <v>0</v>
      </c>
      <c r="S294" s="547">
        <v>0</v>
      </c>
      <c r="T294" s="547">
        <v>0</v>
      </c>
      <c r="U294" s="547"/>
      <c r="V294" s="547">
        <f t="shared" si="125"/>
        <v>0</v>
      </c>
      <c r="W294" s="285"/>
      <c r="X294" s="286"/>
      <c r="Y294" s="548">
        <f t="shared" si="150"/>
        <v>0</v>
      </c>
      <c r="Z294" s="549">
        <f t="shared" si="150"/>
        <v>0</v>
      </c>
      <c r="AA294" s="549">
        <f t="shared" si="150"/>
        <v>0</v>
      </c>
      <c r="AB294" s="282">
        <f t="shared" si="126"/>
        <v>0</v>
      </c>
      <c r="AC294" s="281">
        <f t="shared" si="127"/>
        <v>0</v>
      </c>
      <c r="AD294" s="549">
        <f t="shared" si="128"/>
        <v>0</v>
      </c>
      <c r="AE294" s="553">
        <f t="shared" si="129"/>
        <v>0</v>
      </c>
      <c r="AF294" s="282">
        <f t="shared" si="130"/>
        <v>0</v>
      </c>
      <c r="AG294" s="283">
        <f t="shared" si="131"/>
        <v>0</v>
      </c>
      <c r="AH294" s="281">
        <f t="shared" si="132"/>
        <v>0</v>
      </c>
      <c r="AI294" s="551">
        <f t="shared" si="151"/>
        <v>0</v>
      </c>
      <c r="AJ294" s="549">
        <f t="shared" si="151"/>
        <v>0</v>
      </c>
      <c r="AK294" s="549">
        <f t="shared" si="151"/>
        <v>0</v>
      </c>
      <c r="AL294" s="282">
        <f t="shared" si="133"/>
        <v>0</v>
      </c>
      <c r="AM294" s="281">
        <f t="shared" si="134"/>
        <v>0</v>
      </c>
      <c r="AN294" s="549">
        <f t="shared" si="135"/>
        <v>0</v>
      </c>
      <c r="AO294" s="549">
        <f t="shared" si="136"/>
        <v>0</v>
      </c>
      <c r="AP294" s="549">
        <f t="shared" si="137"/>
        <v>0</v>
      </c>
      <c r="AQ294" s="283">
        <f t="shared" si="148"/>
        <v>0</v>
      </c>
      <c r="AR294" s="281">
        <f t="shared" si="138"/>
        <v>0</v>
      </c>
      <c r="AT294" s="446"/>
      <c r="AU294" s="284"/>
      <c r="AV294" s="447" t="str">
        <f t="shared" si="139"/>
        <v>CA</v>
      </c>
      <c r="AW294" s="447" t="str">
        <f t="shared" si="140"/>
        <v>CL</v>
      </c>
      <c r="AX294" s="447" t="str">
        <f t="shared" si="141"/>
        <v>AIC</v>
      </c>
      <c r="AY294" s="447" t="str">
        <f t="shared" si="142"/>
        <v>ERB</v>
      </c>
      <c r="AZ294" s="447" t="str">
        <f t="shared" si="143"/>
        <v>GRB</v>
      </c>
      <c r="BA294" s="447" t="str">
        <f t="shared" si="144"/>
        <v>Non-Op</v>
      </c>
      <c r="BC294" s="445" t="s">
        <v>2128</v>
      </c>
      <c r="BD294" s="552">
        <f t="shared" si="147"/>
        <v>0</v>
      </c>
      <c r="BF294" s="435"/>
      <c r="BG294" s="435"/>
      <c r="BH294" s="435"/>
      <c r="BI294" s="435"/>
      <c r="BJ294" s="435"/>
      <c r="BK294" s="435"/>
      <c r="BL294" s="435"/>
      <c r="BN294" s="617"/>
    </row>
    <row r="295" spans="1:66" s="28" customFormat="1" ht="12" customHeight="1">
      <c r="A295" s="287">
        <v>16500623</v>
      </c>
      <c r="B295" s="288" t="str">
        <f t="shared" si="149"/>
        <v>16500623</v>
      </c>
      <c r="C295" s="444" t="s">
        <v>2632</v>
      </c>
      <c r="D295" s="445" t="s">
        <v>2091</v>
      </c>
      <c r="E295" s="445"/>
      <c r="F295" s="444"/>
      <c r="G295" s="445"/>
      <c r="H295" s="547">
        <v>0</v>
      </c>
      <c r="I295" s="547">
        <v>0</v>
      </c>
      <c r="J295" s="547">
        <v>0</v>
      </c>
      <c r="K295" s="547">
        <v>0</v>
      </c>
      <c r="L295" s="547">
        <v>0</v>
      </c>
      <c r="M295" s="547">
        <v>0</v>
      </c>
      <c r="N295" s="547">
        <v>0</v>
      </c>
      <c r="O295" s="547">
        <v>0</v>
      </c>
      <c r="P295" s="547">
        <v>0</v>
      </c>
      <c r="Q295" s="547">
        <v>0</v>
      </c>
      <c r="R295" s="547">
        <v>0</v>
      </c>
      <c r="S295" s="547">
        <v>0</v>
      </c>
      <c r="T295" s="547">
        <v>0</v>
      </c>
      <c r="U295" s="547"/>
      <c r="V295" s="547">
        <f t="shared" si="125"/>
        <v>0</v>
      </c>
      <c r="W295" s="285"/>
      <c r="X295" s="286"/>
      <c r="Y295" s="548">
        <f t="shared" si="150"/>
        <v>0</v>
      </c>
      <c r="Z295" s="549">
        <f t="shared" si="150"/>
        <v>0</v>
      </c>
      <c r="AA295" s="549">
        <f t="shared" si="150"/>
        <v>0</v>
      </c>
      <c r="AB295" s="282">
        <f t="shared" si="126"/>
        <v>0</v>
      </c>
      <c r="AC295" s="281">
        <f t="shared" si="127"/>
        <v>0</v>
      </c>
      <c r="AD295" s="549">
        <f t="shared" si="128"/>
        <v>0</v>
      </c>
      <c r="AE295" s="553">
        <f t="shared" si="129"/>
        <v>0</v>
      </c>
      <c r="AF295" s="282">
        <f t="shared" si="130"/>
        <v>0</v>
      </c>
      <c r="AG295" s="283">
        <f t="shared" si="131"/>
        <v>0</v>
      </c>
      <c r="AH295" s="281">
        <f t="shared" si="132"/>
        <v>0</v>
      </c>
      <c r="AI295" s="551">
        <f t="shared" si="151"/>
        <v>0</v>
      </c>
      <c r="AJ295" s="549">
        <f t="shared" si="151"/>
        <v>0</v>
      </c>
      <c r="AK295" s="549">
        <f t="shared" si="151"/>
        <v>0</v>
      </c>
      <c r="AL295" s="282">
        <f t="shared" si="133"/>
        <v>0</v>
      </c>
      <c r="AM295" s="281">
        <f t="shared" si="134"/>
        <v>0</v>
      </c>
      <c r="AN295" s="549">
        <f t="shared" si="135"/>
        <v>0</v>
      </c>
      <c r="AO295" s="549">
        <f t="shared" si="136"/>
        <v>0</v>
      </c>
      <c r="AP295" s="549">
        <f t="shared" si="137"/>
        <v>0</v>
      </c>
      <c r="AQ295" s="283">
        <f t="shared" si="148"/>
        <v>0</v>
      </c>
      <c r="AR295" s="281">
        <f t="shared" si="138"/>
        <v>0</v>
      </c>
      <c r="AT295" s="446"/>
      <c r="AU295" s="284"/>
      <c r="AV295" s="447" t="str">
        <f t="shared" si="139"/>
        <v>CA</v>
      </c>
      <c r="AW295" s="447" t="str">
        <f t="shared" si="140"/>
        <v>CL</v>
      </c>
      <c r="AX295" s="447" t="str">
        <f t="shared" si="141"/>
        <v>AIC</v>
      </c>
      <c r="AY295" s="447" t="str">
        <f t="shared" si="142"/>
        <v>ERB</v>
      </c>
      <c r="AZ295" s="447" t="str">
        <f t="shared" si="143"/>
        <v>GRB</v>
      </c>
      <c r="BA295" s="447" t="str">
        <f t="shared" si="144"/>
        <v>Non-Op</v>
      </c>
      <c r="BC295" s="445" t="s">
        <v>2128</v>
      </c>
      <c r="BD295" s="552">
        <f t="shared" si="147"/>
        <v>0</v>
      </c>
      <c r="BF295" s="435"/>
      <c r="BG295" s="435"/>
      <c r="BH295" s="435"/>
      <c r="BI295" s="435"/>
      <c r="BJ295" s="435"/>
      <c r="BK295" s="435"/>
      <c r="BL295" s="435"/>
      <c r="BN295" s="617"/>
    </row>
    <row r="296" spans="1:66" s="28" customFormat="1" ht="12" customHeight="1">
      <c r="A296" s="287">
        <v>16500633</v>
      </c>
      <c r="B296" s="288" t="str">
        <f t="shared" si="149"/>
        <v>16500633</v>
      </c>
      <c r="C296" s="444" t="s">
        <v>2633</v>
      </c>
      <c r="D296" s="445" t="s">
        <v>2091</v>
      </c>
      <c r="E296" s="445"/>
      <c r="F296" s="444"/>
      <c r="G296" s="445"/>
      <c r="H296" s="547">
        <v>0</v>
      </c>
      <c r="I296" s="547">
        <v>0</v>
      </c>
      <c r="J296" s="547">
        <v>0</v>
      </c>
      <c r="K296" s="547">
        <v>0</v>
      </c>
      <c r="L296" s="547">
        <v>0</v>
      </c>
      <c r="M296" s="547">
        <v>0</v>
      </c>
      <c r="N296" s="547">
        <v>0</v>
      </c>
      <c r="O296" s="547">
        <v>0</v>
      </c>
      <c r="P296" s="547">
        <v>0</v>
      </c>
      <c r="Q296" s="547">
        <v>0</v>
      </c>
      <c r="R296" s="547">
        <v>0</v>
      </c>
      <c r="S296" s="547">
        <v>0</v>
      </c>
      <c r="T296" s="547">
        <v>0</v>
      </c>
      <c r="U296" s="547"/>
      <c r="V296" s="547">
        <f t="shared" si="125"/>
        <v>0</v>
      </c>
      <c r="W296" s="285"/>
      <c r="X296" s="286"/>
      <c r="Y296" s="548">
        <f t="shared" si="150"/>
        <v>0</v>
      </c>
      <c r="Z296" s="549">
        <f t="shared" si="150"/>
        <v>0</v>
      </c>
      <c r="AA296" s="549">
        <f t="shared" si="150"/>
        <v>0</v>
      </c>
      <c r="AB296" s="282">
        <f t="shared" si="126"/>
        <v>0</v>
      </c>
      <c r="AC296" s="281">
        <f t="shared" si="127"/>
        <v>0</v>
      </c>
      <c r="AD296" s="549">
        <f t="shared" si="128"/>
        <v>0</v>
      </c>
      <c r="AE296" s="553">
        <f t="shared" si="129"/>
        <v>0</v>
      </c>
      <c r="AF296" s="282">
        <f t="shared" si="130"/>
        <v>0</v>
      </c>
      <c r="AG296" s="283">
        <f t="shared" si="131"/>
        <v>0</v>
      </c>
      <c r="AH296" s="281">
        <f t="shared" si="132"/>
        <v>0</v>
      </c>
      <c r="AI296" s="551">
        <f t="shared" si="151"/>
        <v>0</v>
      </c>
      <c r="AJ296" s="549">
        <f t="shared" si="151"/>
        <v>0</v>
      </c>
      <c r="AK296" s="549">
        <f t="shared" si="151"/>
        <v>0</v>
      </c>
      <c r="AL296" s="282">
        <f t="shared" si="133"/>
        <v>0</v>
      </c>
      <c r="AM296" s="281">
        <f t="shared" si="134"/>
        <v>0</v>
      </c>
      <c r="AN296" s="549">
        <f t="shared" si="135"/>
        <v>0</v>
      </c>
      <c r="AO296" s="549">
        <f t="shared" si="136"/>
        <v>0</v>
      </c>
      <c r="AP296" s="549">
        <f t="shared" si="137"/>
        <v>0</v>
      </c>
      <c r="AQ296" s="283">
        <f t="shared" si="148"/>
        <v>0</v>
      </c>
      <c r="AR296" s="281">
        <f t="shared" si="138"/>
        <v>0</v>
      </c>
      <c r="AT296" s="446"/>
      <c r="AU296" s="284"/>
      <c r="AV296" s="447" t="str">
        <f t="shared" si="139"/>
        <v>CA</v>
      </c>
      <c r="AW296" s="447" t="str">
        <f t="shared" si="140"/>
        <v>CL</v>
      </c>
      <c r="AX296" s="447" t="str">
        <f t="shared" si="141"/>
        <v>AIC</v>
      </c>
      <c r="AY296" s="447" t="str">
        <f t="shared" si="142"/>
        <v>ERB</v>
      </c>
      <c r="AZ296" s="447" t="str">
        <f t="shared" si="143"/>
        <v>GRB</v>
      </c>
      <c r="BA296" s="447" t="str">
        <f t="shared" si="144"/>
        <v>Non-Op</v>
      </c>
      <c r="BC296" s="445" t="s">
        <v>2128</v>
      </c>
      <c r="BD296" s="552">
        <f t="shared" si="147"/>
        <v>0</v>
      </c>
      <c r="BF296" s="435"/>
      <c r="BG296" s="435"/>
      <c r="BH296" s="435"/>
      <c r="BI296" s="435"/>
      <c r="BJ296" s="435"/>
      <c r="BK296" s="435"/>
      <c r="BL296" s="435"/>
      <c r="BN296" s="617"/>
    </row>
    <row r="297" spans="1:66" s="28" customFormat="1" ht="12" customHeight="1">
      <c r="A297" s="287">
        <v>16500643</v>
      </c>
      <c r="B297" s="288" t="str">
        <f t="shared" si="149"/>
        <v>16500643</v>
      </c>
      <c r="C297" s="477" t="s">
        <v>2634</v>
      </c>
      <c r="D297" s="445" t="s">
        <v>2091</v>
      </c>
      <c r="E297" s="445"/>
      <c r="F297" s="477"/>
      <c r="G297" s="445"/>
      <c r="H297" s="547">
        <v>0</v>
      </c>
      <c r="I297" s="547">
        <v>0</v>
      </c>
      <c r="J297" s="547">
        <v>0</v>
      </c>
      <c r="K297" s="547">
        <v>0</v>
      </c>
      <c r="L297" s="547">
        <v>0</v>
      </c>
      <c r="M297" s="547">
        <v>0</v>
      </c>
      <c r="N297" s="547">
        <v>0</v>
      </c>
      <c r="O297" s="547">
        <v>0</v>
      </c>
      <c r="P297" s="547">
        <v>0</v>
      </c>
      <c r="Q297" s="547">
        <v>0</v>
      </c>
      <c r="R297" s="547">
        <v>0</v>
      </c>
      <c r="S297" s="547">
        <v>0</v>
      </c>
      <c r="T297" s="547">
        <v>0</v>
      </c>
      <c r="U297" s="547"/>
      <c r="V297" s="547">
        <f t="shared" si="125"/>
        <v>0</v>
      </c>
      <c r="W297" s="285"/>
      <c r="X297" s="286"/>
      <c r="Y297" s="548">
        <f t="shared" si="150"/>
        <v>0</v>
      </c>
      <c r="Z297" s="549">
        <f t="shared" si="150"/>
        <v>0</v>
      </c>
      <c r="AA297" s="549">
        <f t="shared" si="150"/>
        <v>0</v>
      </c>
      <c r="AB297" s="282">
        <f t="shared" si="126"/>
        <v>0</v>
      </c>
      <c r="AC297" s="281">
        <f t="shared" si="127"/>
        <v>0</v>
      </c>
      <c r="AD297" s="549">
        <f t="shared" si="128"/>
        <v>0</v>
      </c>
      <c r="AE297" s="553">
        <f t="shared" si="129"/>
        <v>0</v>
      </c>
      <c r="AF297" s="282">
        <f t="shared" si="130"/>
        <v>0</v>
      </c>
      <c r="AG297" s="283">
        <f t="shared" si="131"/>
        <v>0</v>
      </c>
      <c r="AH297" s="281">
        <f t="shared" si="132"/>
        <v>0</v>
      </c>
      <c r="AI297" s="551">
        <f t="shared" si="151"/>
        <v>0</v>
      </c>
      <c r="AJ297" s="549">
        <f t="shared" si="151"/>
        <v>0</v>
      </c>
      <c r="AK297" s="549">
        <f t="shared" si="151"/>
        <v>0</v>
      </c>
      <c r="AL297" s="282">
        <f t="shared" si="133"/>
        <v>0</v>
      </c>
      <c r="AM297" s="281">
        <f t="shared" si="134"/>
        <v>0</v>
      </c>
      <c r="AN297" s="549">
        <f t="shared" si="135"/>
        <v>0</v>
      </c>
      <c r="AO297" s="549">
        <f t="shared" si="136"/>
        <v>0</v>
      </c>
      <c r="AP297" s="549">
        <f t="shared" si="137"/>
        <v>0</v>
      </c>
      <c r="AQ297" s="283">
        <f t="shared" si="148"/>
        <v>0</v>
      </c>
      <c r="AR297" s="281">
        <f t="shared" si="138"/>
        <v>0</v>
      </c>
      <c r="AT297" s="446"/>
      <c r="AU297" s="284"/>
      <c r="AV297" s="447" t="str">
        <f t="shared" si="139"/>
        <v>CA</v>
      </c>
      <c r="AW297" s="447" t="str">
        <f t="shared" si="140"/>
        <v>CL</v>
      </c>
      <c r="AX297" s="447" t="str">
        <f t="shared" si="141"/>
        <v>AIC</v>
      </c>
      <c r="AY297" s="447" t="str">
        <f t="shared" si="142"/>
        <v>ERB</v>
      </c>
      <c r="AZ297" s="447" t="str">
        <f t="shared" si="143"/>
        <v>GRB</v>
      </c>
      <c r="BA297" s="447" t="str">
        <f t="shared" si="144"/>
        <v>Non-Op</v>
      </c>
      <c r="BC297" s="445" t="s">
        <v>2128</v>
      </c>
      <c r="BD297" s="552">
        <f t="shared" si="147"/>
        <v>0</v>
      </c>
      <c r="BF297" s="435"/>
      <c r="BG297" s="435"/>
      <c r="BH297" s="435"/>
      <c r="BI297" s="435"/>
      <c r="BJ297" s="435"/>
      <c r="BK297" s="435"/>
      <c r="BL297" s="435"/>
      <c r="BN297" s="617"/>
    </row>
    <row r="298" spans="1:66" s="28" customFormat="1" ht="12" customHeight="1">
      <c r="A298" s="314">
        <v>16500651</v>
      </c>
      <c r="B298" s="315" t="str">
        <f t="shared" si="149"/>
        <v>16500651</v>
      </c>
      <c r="C298" s="315" t="s">
        <v>2635</v>
      </c>
      <c r="D298" s="445" t="s">
        <v>2091</v>
      </c>
      <c r="E298" s="445"/>
      <c r="F298" s="315"/>
      <c r="G298" s="445"/>
      <c r="H298" s="547">
        <v>0</v>
      </c>
      <c r="I298" s="547">
        <v>0</v>
      </c>
      <c r="J298" s="547">
        <v>0</v>
      </c>
      <c r="K298" s="547">
        <v>0</v>
      </c>
      <c r="L298" s="547">
        <v>0</v>
      </c>
      <c r="M298" s="547">
        <v>0</v>
      </c>
      <c r="N298" s="547">
        <v>0</v>
      </c>
      <c r="O298" s="547">
        <v>0</v>
      </c>
      <c r="P298" s="547">
        <v>0</v>
      </c>
      <c r="Q298" s="547">
        <v>0</v>
      </c>
      <c r="R298" s="547">
        <v>0</v>
      </c>
      <c r="S298" s="547">
        <v>0</v>
      </c>
      <c r="T298" s="547">
        <v>0</v>
      </c>
      <c r="U298" s="547"/>
      <c r="V298" s="547">
        <f t="shared" si="125"/>
        <v>0</v>
      </c>
      <c r="W298" s="285"/>
      <c r="X298" s="286"/>
      <c r="Y298" s="548">
        <f t="shared" si="150"/>
        <v>0</v>
      </c>
      <c r="Z298" s="549">
        <f t="shared" si="150"/>
        <v>0</v>
      </c>
      <c r="AA298" s="549">
        <f t="shared" si="150"/>
        <v>0</v>
      </c>
      <c r="AB298" s="282">
        <f t="shared" si="126"/>
        <v>0</v>
      </c>
      <c r="AC298" s="281">
        <f t="shared" si="127"/>
        <v>0</v>
      </c>
      <c r="AD298" s="549">
        <f t="shared" si="128"/>
        <v>0</v>
      </c>
      <c r="AE298" s="553">
        <f t="shared" si="129"/>
        <v>0</v>
      </c>
      <c r="AF298" s="282">
        <f t="shared" si="130"/>
        <v>0</v>
      </c>
      <c r="AG298" s="283">
        <f t="shared" si="131"/>
        <v>0</v>
      </c>
      <c r="AH298" s="281">
        <f t="shared" si="132"/>
        <v>0</v>
      </c>
      <c r="AI298" s="551">
        <f t="shared" si="151"/>
        <v>0</v>
      </c>
      <c r="AJ298" s="549">
        <f t="shared" si="151"/>
        <v>0</v>
      </c>
      <c r="AK298" s="549">
        <f t="shared" si="151"/>
        <v>0</v>
      </c>
      <c r="AL298" s="282">
        <f t="shared" si="133"/>
        <v>0</v>
      </c>
      <c r="AM298" s="281">
        <f t="shared" si="134"/>
        <v>0</v>
      </c>
      <c r="AN298" s="549">
        <f t="shared" si="135"/>
        <v>0</v>
      </c>
      <c r="AO298" s="549">
        <f t="shared" si="136"/>
        <v>0</v>
      </c>
      <c r="AP298" s="549">
        <f t="shared" si="137"/>
        <v>0</v>
      </c>
      <c r="AQ298" s="283">
        <f t="shared" si="148"/>
        <v>0</v>
      </c>
      <c r="AR298" s="281">
        <f t="shared" si="138"/>
        <v>0</v>
      </c>
      <c r="AT298" s="446"/>
      <c r="AU298" s="284"/>
      <c r="AV298" s="447" t="str">
        <f t="shared" si="139"/>
        <v>CA</v>
      </c>
      <c r="AW298" s="447" t="str">
        <f t="shared" si="140"/>
        <v>CL</v>
      </c>
      <c r="AX298" s="447" t="str">
        <f t="shared" si="141"/>
        <v>AIC</v>
      </c>
      <c r="AY298" s="447" t="str">
        <f t="shared" si="142"/>
        <v>ERB</v>
      </c>
      <c r="AZ298" s="447" t="str">
        <f t="shared" si="143"/>
        <v>GRB</v>
      </c>
      <c r="BA298" s="447" t="str">
        <f t="shared" si="144"/>
        <v>Non-Op</v>
      </c>
      <c r="BC298" s="445" t="s">
        <v>2128</v>
      </c>
      <c r="BD298" s="552">
        <f t="shared" si="147"/>
        <v>0</v>
      </c>
      <c r="BF298" s="435"/>
      <c r="BG298" s="435"/>
      <c r="BH298" s="435"/>
      <c r="BI298" s="435"/>
      <c r="BJ298" s="435"/>
      <c r="BK298" s="435"/>
      <c r="BL298" s="435"/>
      <c r="BN298" s="621"/>
    </row>
    <row r="299" spans="1:66" s="28" customFormat="1" ht="12" customHeight="1">
      <c r="A299" s="314">
        <v>16500661</v>
      </c>
      <c r="B299" s="315" t="str">
        <f t="shared" si="149"/>
        <v>16500661</v>
      </c>
      <c r="C299" s="315" t="s">
        <v>2636</v>
      </c>
      <c r="D299" s="445" t="s">
        <v>2091</v>
      </c>
      <c r="E299" s="445"/>
      <c r="F299" s="315"/>
      <c r="G299" s="445"/>
      <c r="H299" s="547">
        <v>0</v>
      </c>
      <c r="I299" s="547">
        <v>0</v>
      </c>
      <c r="J299" s="547">
        <v>0</v>
      </c>
      <c r="K299" s="547">
        <v>0</v>
      </c>
      <c r="L299" s="547">
        <v>0</v>
      </c>
      <c r="M299" s="547">
        <v>0</v>
      </c>
      <c r="N299" s="547">
        <v>0</v>
      </c>
      <c r="O299" s="547">
        <v>0</v>
      </c>
      <c r="P299" s="547">
        <v>0</v>
      </c>
      <c r="Q299" s="547">
        <v>0</v>
      </c>
      <c r="R299" s="547">
        <v>0</v>
      </c>
      <c r="S299" s="547">
        <v>0</v>
      </c>
      <c r="T299" s="547">
        <v>0</v>
      </c>
      <c r="U299" s="547"/>
      <c r="V299" s="547">
        <f t="shared" si="125"/>
        <v>0</v>
      </c>
      <c r="W299" s="285"/>
      <c r="X299" s="286"/>
      <c r="Y299" s="548">
        <f t="shared" si="150"/>
        <v>0</v>
      </c>
      <c r="Z299" s="549">
        <f t="shared" si="150"/>
        <v>0</v>
      </c>
      <c r="AA299" s="549">
        <f t="shared" si="150"/>
        <v>0</v>
      </c>
      <c r="AB299" s="282">
        <f t="shared" si="126"/>
        <v>0</v>
      </c>
      <c r="AC299" s="281">
        <f t="shared" si="127"/>
        <v>0</v>
      </c>
      <c r="AD299" s="549">
        <f t="shared" si="128"/>
        <v>0</v>
      </c>
      <c r="AE299" s="553">
        <f t="shared" si="129"/>
        <v>0</v>
      </c>
      <c r="AF299" s="282">
        <f t="shared" si="130"/>
        <v>0</v>
      </c>
      <c r="AG299" s="283">
        <f t="shared" si="131"/>
        <v>0</v>
      </c>
      <c r="AH299" s="281">
        <f t="shared" si="132"/>
        <v>0</v>
      </c>
      <c r="AI299" s="551">
        <f t="shared" si="151"/>
        <v>0</v>
      </c>
      <c r="AJ299" s="549">
        <f t="shared" si="151"/>
        <v>0</v>
      </c>
      <c r="AK299" s="549">
        <f t="shared" si="151"/>
        <v>0</v>
      </c>
      <c r="AL299" s="282">
        <f t="shared" si="133"/>
        <v>0</v>
      </c>
      <c r="AM299" s="281">
        <f t="shared" si="134"/>
        <v>0</v>
      </c>
      <c r="AN299" s="549">
        <f t="shared" si="135"/>
        <v>0</v>
      </c>
      <c r="AO299" s="549">
        <f t="shared" si="136"/>
        <v>0</v>
      </c>
      <c r="AP299" s="549">
        <f t="shared" si="137"/>
        <v>0</v>
      </c>
      <c r="AQ299" s="283">
        <f t="shared" si="148"/>
        <v>0</v>
      </c>
      <c r="AR299" s="281">
        <f t="shared" si="138"/>
        <v>0</v>
      </c>
      <c r="AT299" s="446"/>
      <c r="AU299" s="284"/>
      <c r="AV299" s="447" t="str">
        <f t="shared" si="139"/>
        <v>CA</v>
      </c>
      <c r="AW299" s="447" t="str">
        <f t="shared" si="140"/>
        <v>CL</v>
      </c>
      <c r="AX299" s="447" t="str">
        <f t="shared" si="141"/>
        <v>AIC</v>
      </c>
      <c r="AY299" s="447" t="str">
        <f t="shared" si="142"/>
        <v>ERB</v>
      </c>
      <c r="AZ299" s="447" t="str">
        <f t="shared" si="143"/>
        <v>GRB</v>
      </c>
      <c r="BA299" s="447" t="str">
        <f t="shared" si="144"/>
        <v>Non-Op</v>
      </c>
      <c r="BC299" s="445" t="s">
        <v>2128</v>
      </c>
      <c r="BD299" s="552">
        <f t="shared" si="147"/>
        <v>0</v>
      </c>
      <c r="BF299" s="435"/>
      <c r="BG299" s="435"/>
      <c r="BH299" s="435"/>
      <c r="BI299" s="435"/>
      <c r="BJ299" s="435"/>
      <c r="BK299" s="435"/>
      <c r="BL299" s="435"/>
      <c r="BN299" s="562"/>
    </row>
    <row r="300" spans="1:66" s="28" customFormat="1" ht="12" customHeight="1">
      <c r="A300" s="314">
        <v>16500671</v>
      </c>
      <c r="B300" s="315" t="str">
        <f t="shared" si="149"/>
        <v>16500671</v>
      </c>
      <c r="C300" s="315" t="s">
        <v>2637</v>
      </c>
      <c r="D300" s="445" t="s">
        <v>2091</v>
      </c>
      <c r="E300" s="445"/>
      <c r="F300" s="315"/>
      <c r="G300" s="445"/>
      <c r="H300" s="547">
        <v>0</v>
      </c>
      <c r="I300" s="547">
        <v>0</v>
      </c>
      <c r="J300" s="547">
        <v>0</v>
      </c>
      <c r="K300" s="547">
        <v>0</v>
      </c>
      <c r="L300" s="547">
        <v>0</v>
      </c>
      <c r="M300" s="547">
        <v>0</v>
      </c>
      <c r="N300" s="547">
        <v>0</v>
      </c>
      <c r="O300" s="547">
        <v>0</v>
      </c>
      <c r="P300" s="547">
        <v>0</v>
      </c>
      <c r="Q300" s="547">
        <v>0</v>
      </c>
      <c r="R300" s="547">
        <v>0</v>
      </c>
      <c r="S300" s="547">
        <v>0</v>
      </c>
      <c r="T300" s="547">
        <v>0</v>
      </c>
      <c r="U300" s="547"/>
      <c r="V300" s="547">
        <f t="shared" si="125"/>
        <v>0</v>
      </c>
      <c r="W300" s="285"/>
      <c r="X300" s="286"/>
      <c r="Y300" s="548">
        <f t="shared" si="150"/>
        <v>0</v>
      </c>
      <c r="Z300" s="549">
        <f t="shared" si="150"/>
        <v>0</v>
      </c>
      <c r="AA300" s="549">
        <f t="shared" si="150"/>
        <v>0</v>
      </c>
      <c r="AB300" s="282">
        <f t="shared" si="126"/>
        <v>0</v>
      </c>
      <c r="AC300" s="281">
        <f t="shared" si="127"/>
        <v>0</v>
      </c>
      <c r="AD300" s="549">
        <f t="shared" si="128"/>
        <v>0</v>
      </c>
      <c r="AE300" s="553">
        <f t="shared" si="129"/>
        <v>0</v>
      </c>
      <c r="AF300" s="282">
        <f t="shared" si="130"/>
        <v>0</v>
      </c>
      <c r="AG300" s="283">
        <f t="shared" si="131"/>
        <v>0</v>
      </c>
      <c r="AH300" s="281">
        <f t="shared" si="132"/>
        <v>0</v>
      </c>
      <c r="AI300" s="551">
        <f t="shared" si="151"/>
        <v>0</v>
      </c>
      <c r="AJ300" s="549">
        <f t="shared" si="151"/>
        <v>0</v>
      </c>
      <c r="AK300" s="549">
        <f t="shared" si="151"/>
        <v>0</v>
      </c>
      <c r="AL300" s="282">
        <f t="shared" si="133"/>
        <v>0</v>
      </c>
      <c r="AM300" s="281">
        <f t="shared" si="134"/>
        <v>0</v>
      </c>
      <c r="AN300" s="549">
        <f t="shared" si="135"/>
        <v>0</v>
      </c>
      <c r="AO300" s="549">
        <f t="shared" si="136"/>
        <v>0</v>
      </c>
      <c r="AP300" s="549">
        <f t="shared" si="137"/>
        <v>0</v>
      </c>
      <c r="AQ300" s="283">
        <f t="shared" si="148"/>
        <v>0</v>
      </c>
      <c r="AR300" s="281">
        <f t="shared" si="138"/>
        <v>0</v>
      </c>
      <c r="AT300" s="446"/>
      <c r="AU300" s="284"/>
      <c r="AV300" s="447" t="str">
        <f t="shared" si="139"/>
        <v>CA</v>
      </c>
      <c r="AW300" s="447" t="str">
        <f t="shared" si="140"/>
        <v>CL</v>
      </c>
      <c r="AX300" s="447" t="str">
        <f t="shared" si="141"/>
        <v>AIC</v>
      </c>
      <c r="AY300" s="447" t="str">
        <f t="shared" si="142"/>
        <v>ERB</v>
      </c>
      <c r="AZ300" s="447" t="str">
        <f t="shared" si="143"/>
        <v>GRB</v>
      </c>
      <c r="BA300" s="447" t="str">
        <f t="shared" si="144"/>
        <v>Non-Op</v>
      </c>
      <c r="BC300" s="445" t="s">
        <v>2128</v>
      </c>
      <c r="BD300" s="552">
        <f t="shared" si="147"/>
        <v>0</v>
      </c>
      <c r="BF300" s="435"/>
      <c r="BG300" s="435"/>
      <c r="BH300" s="435"/>
      <c r="BI300" s="435"/>
      <c r="BJ300" s="435"/>
      <c r="BK300" s="435"/>
      <c r="BL300" s="435"/>
      <c r="BN300" s="621"/>
    </row>
    <row r="301" spans="1:66" s="28" customFormat="1" ht="12" customHeight="1">
      <c r="A301" s="314">
        <v>16500673</v>
      </c>
      <c r="B301" s="315" t="str">
        <f t="shared" si="149"/>
        <v>16500673</v>
      </c>
      <c r="C301" s="315" t="s">
        <v>2638</v>
      </c>
      <c r="D301" s="445" t="s">
        <v>2091</v>
      </c>
      <c r="E301" s="445"/>
      <c r="F301" s="315"/>
      <c r="G301" s="445"/>
      <c r="H301" s="547">
        <v>0</v>
      </c>
      <c r="I301" s="547">
        <v>0</v>
      </c>
      <c r="J301" s="547">
        <v>0</v>
      </c>
      <c r="K301" s="547">
        <v>0</v>
      </c>
      <c r="L301" s="547">
        <v>0</v>
      </c>
      <c r="M301" s="547">
        <v>0</v>
      </c>
      <c r="N301" s="547">
        <v>0</v>
      </c>
      <c r="O301" s="547">
        <v>0</v>
      </c>
      <c r="P301" s="547">
        <v>0</v>
      </c>
      <c r="Q301" s="547">
        <v>0</v>
      </c>
      <c r="R301" s="547">
        <v>0</v>
      </c>
      <c r="S301" s="547">
        <v>0</v>
      </c>
      <c r="T301" s="547">
        <v>0</v>
      </c>
      <c r="U301" s="547"/>
      <c r="V301" s="547">
        <f t="shared" si="125"/>
        <v>0</v>
      </c>
      <c r="W301" s="285"/>
      <c r="X301" s="286"/>
      <c r="Y301" s="548">
        <f t="shared" si="150"/>
        <v>0</v>
      </c>
      <c r="Z301" s="549">
        <f t="shared" si="150"/>
        <v>0</v>
      </c>
      <c r="AA301" s="549">
        <f t="shared" si="150"/>
        <v>0</v>
      </c>
      <c r="AB301" s="282">
        <f t="shared" si="126"/>
        <v>0</v>
      </c>
      <c r="AC301" s="281">
        <f t="shared" si="127"/>
        <v>0</v>
      </c>
      <c r="AD301" s="549">
        <f t="shared" si="128"/>
        <v>0</v>
      </c>
      <c r="AE301" s="553">
        <f t="shared" si="129"/>
        <v>0</v>
      </c>
      <c r="AF301" s="282">
        <f t="shared" si="130"/>
        <v>0</v>
      </c>
      <c r="AG301" s="283">
        <f t="shared" si="131"/>
        <v>0</v>
      </c>
      <c r="AH301" s="281">
        <f t="shared" si="132"/>
        <v>0</v>
      </c>
      <c r="AI301" s="551">
        <f t="shared" si="151"/>
        <v>0</v>
      </c>
      <c r="AJ301" s="549">
        <f t="shared" si="151"/>
        <v>0</v>
      </c>
      <c r="AK301" s="549">
        <f t="shared" si="151"/>
        <v>0</v>
      </c>
      <c r="AL301" s="282">
        <f t="shared" si="133"/>
        <v>0</v>
      </c>
      <c r="AM301" s="281">
        <f t="shared" si="134"/>
        <v>0</v>
      </c>
      <c r="AN301" s="549">
        <f t="shared" si="135"/>
        <v>0</v>
      </c>
      <c r="AO301" s="549">
        <f t="shared" si="136"/>
        <v>0</v>
      </c>
      <c r="AP301" s="549">
        <f t="shared" si="137"/>
        <v>0</v>
      </c>
      <c r="AQ301" s="283">
        <f t="shared" si="148"/>
        <v>0</v>
      </c>
      <c r="AR301" s="281">
        <f t="shared" si="138"/>
        <v>0</v>
      </c>
      <c r="AT301" s="446"/>
      <c r="AU301" s="284"/>
      <c r="AV301" s="447" t="str">
        <f t="shared" si="139"/>
        <v>CA</v>
      </c>
      <c r="AW301" s="447" t="str">
        <f t="shared" si="140"/>
        <v>CL</v>
      </c>
      <c r="AX301" s="447" t="str">
        <f t="shared" si="141"/>
        <v>AIC</v>
      </c>
      <c r="AY301" s="447" t="str">
        <f t="shared" si="142"/>
        <v>ERB</v>
      </c>
      <c r="AZ301" s="447" t="str">
        <f t="shared" si="143"/>
        <v>GRB</v>
      </c>
      <c r="BA301" s="447" t="str">
        <f t="shared" si="144"/>
        <v>Non-Op</v>
      </c>
      <c r="BC301" s="445" t="s">
        <v>2128</v>
      </c>
      <c r="BD301" s="552">
        <f t="shared" si="147"/>
        <v>0</v>
      </c>
      <c r="BF301" s="435"/>
      <c r="BG301" s="435"/>
      <c r="BH301" s="435"/>
      <c r="BI301" s="435"/>
      <c r="BJ301" s="435"/>
      <c r="BK301" s="435"/>
      <c r="BL301" s="435"/>
      <c r="BN301" s="617"/>
    </row>
    <row r="302" spans="1:66" s="28" customFormat="1" ht="12" customHeight="1">
      <c r="A302" s="287">
        <v>16500681</v>
      </c>
      <c r="B302" s="288" t="str">
        <f t="shared" si="149"/>
        <v>16500681</v>
      </c>
      <c r="C302" s="444" t="s">
        <v>2639</v>
      </c>
      <c r="D302" s="445" t="s">
        <v>2091</v>
      </c>
      <c r="E302" s="445"/>
      <c r="F302" s="444"/>
      <c r="G302" s="445"/>
      <c r="H302" s="547">
        <v>0</v>
      </c>
      <c r="I302" s="547">
        <v>0</v>
      </c>
      <c r="J302" s="547">
        <v>0</v>
      </c>
      <c r="K302" s="547">
        <v>0</v>
      </c>
      <c r="L302" s="547">
        <v>0</v>
      </c>
      <c r="M302" s="547">
        <v>0</v>
      </c>
      <c r="N302" s="547">
        <v>0</v>
      </c>
      <c r="O302" s="547">
        <v>0</v>
      </c>
      <c r="P302" s="547">
        <v>0</v>
      </c>
      <c r="Q302" s="547">
        <v>0</v>
      </c>
      <c r="R302" s="547">
        <v>0</v>
      </c>
      <c r="S302" s="547">
        <v>0</v>
      </c>
      <c r="T302" s="547">
        <v>0</v>
      </c>
      <c r="U302" s="547"/>
      <c r="V302" s="547">
        <f t="shared" si="125"/>
        <v>0</v>
      </c>
      <c r="W302" s="285"/>
      <c r="X302" s="286"/>
      <c r="Y302" s="548">
        <f t="shared" si="150"/>
        <v>0</v>
      </c>
      <c r="Z302" s="549">
        <f t="shared" si="150"/>
        <v>0</v>
      </c>
      <c r="AA302" s="549">
        <f t="shared" si="150"/>
        <v>0</v>
      </c>
      <c r="AB302" s="282">
        <f t="shared" si="126"/>
        <v>0</v>
      </c>
      <c r="AC302" s="281">
        <f t="shared" si="127"/>
        <v>0</v>
      </c>
      <c r="AD302" s="549">
        <f t="shared" si="128"/>
        <v>0</v>
      </c>
      <c r="AE302" s="553">
        <f t="shared" si="129"/>
        <v>0</v>
      </c>
      <c r="AF302" s="282">
        <f t="shared" si="130"/>
        <v>0</v>
      </c>
      <c r="AG302" s="283">
        <f t="shared" si="131"/>
        <v>0</v>
      </c>
      <c r="AH302" s="281">
        <f t="shared" si="132"/>
        <v>0</v>
      </c>
      <c r="AI302" s="551">
        <f t="shared" si="151"/>
        <v>0</v>
      </c>
      <c r="AJ302" s="549">
        <f t="shared" si="151"/>
        <v>0</v>
      </c>
      <c r="AK302" s="549">
        <f t="shared" si="151"/>
        <v>0</v>
      </c>
      <c r="AL302" s="282">
        <f t="shared" si="133"/>
        <v>0</v>
      </c>
      <c r="AM302" s="281">
        <f t="shared" si="134"/>
        <v>0</v>
      </c>
      <c r="AN302" s="549">
        <f t="shared" si="135"/>
        <v>0</v>
      </c>
      <c r="AO302" s="549">
        <f t="shared" si="136"/>
        <v>0</v>
      </c>
      <c r="AP302" s="549">
        <f t="shared" si="137"/>
        <v>0</v>
      </c>
      <c r="AQ302" s="283">
        <f t="shared" si="148"/>
        <v>0</v>
      </c>
      <c r="AR302" s="281">
        <f t="shared" si="138"/>
        <v>0</v>
      </c>
      <c r="AT302" s="446"/>
      <c r="AU302" s="284"/>
      <c r="AV302" s="447" t="str">
        <f t="shared" si="139"/>
        <v>CA</v>
      </c>
      <c r="AW302" s="447" t="str">
        <f t="shared" si="140"/>
        <v>CL</v>
      </c>
      <c r="AX302" s="447" t="str">
        <f t="shared" si="141"/>
        <v>AIC</v>
      </c>
      <c r="AY302" s="447" t="str">
        <f t="shared" si="142"/>
        <v>ERB</v>
      </c>
      <c r="AZ302" s="447" t="str">
        <f t="shared" si="143"/>
        <v>GRB</v>
      </c>
      <c r="BA302" s="447" t="str">
        <f t="shared" si="144"/>
        <v>Non-Op</v>
      </c>
      <c r="BC302" s="445" t="s">
        <v>2128</v>
      </c>
      <c r="BD302" s="552">
        <f t="shared" si="147"/>
        <v>0</v>
      </c>
      <c r="BF302" s="435"/>
      <c r="BG302" s="435"/>
      <c r="BH302" s="435"/>
      <c r="BI302" s="435"/>
      <c r="BJ302" s="435"/>
      <c r="BK302" s="435"/>
      <c r="BL302" s="435"/>
      <c r="BN302" s="617"/>
    </row>
    <row r="303" spans="1:66" s="28" customFormat="1" ht="12" customHeight="1">
      <c r="A303" s="287">
        <v>16500683</v>
      </c>
      <c r="B303" s="288" t="str">
        <f t="shared" si="149"/>
        <v>16500683</v>
      </c>
      <c r="C303" s="444" t="s">
        <v>2640</v>
      </c>
      <c r="D303" s="445" t="s">
        <v>2091</v>
      </c>
      <c r="E303" s="445"/>
      <c r="F303" s="444"/>
      <c r="G303" s="445"/>
      <c r="H303" s="547">
        <v>0</v>
      </c>
      <c r="I303" s="547">
        <v>0</v>
      </c>
      <c r="J303" s="547">
        <v>0</v>
      </c>
      <c r="K303" s="547">
        <v>0</v>
      </c>
      <c r="L303" s="547">
        <v>0</v>
      </c>
      <c r="M303" s="547">
        <v>0</v>
      </c>
      <c r="N303" s="547">
        <v>0</v>
      </c>
      <c r="O303" s="547">
        <v>0</v>
      </c>
      <c r="P303" s="547">
        <v>0</v>
      </c>
      <c r="Q303" s="547">
        <v>0</v>
      </c>
      <c r="R303" s="547">
        <v>0</v>
      </c>
      <c r="S303" s="547">
        <v>0</v>
      </c>
      <c r="T303" s="547">
        <v>0</v>
      </c>
      <c r="U303" s="547"/>
      <c r="V303" s="547">
        <f t="shared" si="125"/>
        <v>0</v>
      </c>
      <c r="W303" s="285"/>
      <c r="X303" s="286"/>
      <c r="Y303" s="548">
        <f t="shared" si="150"/>
        <v>0</v>
      </c>
      <c r="Z303" s="549">
        <f t="shared" si="150"/>
        <v>0</v>
      </c>
      <c r="AA303" s="549">
        <f t="shared" si="150"/>
        <v>0</v>
      </c>
      <c r="AB303" s="282">
        <f t="shared" si="126"/>
        <v>0</v>
      </c>
      <c r="AC303" s="281">
        <f t="shared" si="127"/>
        <v>0</v>
      </c>
      <c r="AD303" s="549">
        <f t="shared" si="128"/>
        <v>0</v>
      </c>
      <c r="AE303" s="553">
        <f t="shared" si="129"/>
        <v>0</v>
      </c>
      <c r="AF303" s="282">
        <f t="shared" si="130"/>
        <v>0</v>
      </c>
      <c r="AG303" s="283">
        <f t="shared" si="131"/>
        <v>0</v>
      </c>
      <c r="AH303" s="281">
        <f t="shared" si="132"/>
        <v>0</v>
      </c>
      <c r="AI303" s="551">
        <f t="shared" si="151"/>
        <v>0</v>
      </c>
      <c r="AJ303" s="549">
        <f t="shared" si="151"/>
        <v>0</v>
      </c>
      <c r="AK303" s="549">
        <f t="shared" si="151"/>
        <v>0</v>
      </c>
      <c r="AL303" s="282">
        <f t="shared" si="133"/>
        <v>0</v>
      </c>
      <c r="AM303" s="281">
        <f t="shared" si="134"/>
        <v>0</v>
      </c>
      <c r="AN303" s="549">
        <f t="shared" si="135"/>
        <v>0</v>
      </c>
      <c r="AO303" s="549">
        <f t="shared" si="136"/>
        <v>0</v>
      </c>
      <c r="AP303" s="549">
        <f t="shared" si="137"/>
        <v>0</v>
      </c>
      <c r="AQ303" s="283">
        <f t="shared" si="148"/>
        <v>0</v>
      </c>
      <c r="AR303" s="281">
        <f t="shared" si="138"/>
        <v>0</v>
      </c>
      <c r="AT303" s="446"/>
      <c r="AU303" s="284"/>
      <c r="AV303" s="447" t="str">
        <f t="shared" si="139"/>
        <v>CA</v>
      </c>
      <c r="AW303" s="447" t="str">
        <f t="shared" si="140"/>
        <v>CL</v>
      </c>
      <c r="AX303" s="447" t="str">
        <f t="shared" si="141"/>
        <v>AIC</v>
      </c>
      <c r="AY303" s="447" t="str">
        <f t="shared" si="142"/>
        <v>ERB</v>
      </c>
      <c r="AZ303" s="447" t="str">
        <f t="shared" si="143"/>
        <v>GRB</v>
      </c>
      <c r="BA303" s="447" t="str">
        <f t="shared" si="144"/>
        <v>Non-Op</v>
      </c>
      <c r="BC303" s="445" t="s">
        <v>2128</v>
      </c>
      <c r="BD303" s="552">
        <f t="shared" si="147"/>
        <v>0</v>
      </c>
      <c r="BF303" s="435"/>
      <c r="BG303" s="435"/>
      <c r="BH303" s="435"/>
      <c r="BI303" s="435"/>
      <c r="BJ303" s="435"/>
      <c r="BK303" s="435"/>
      <c r="BL303" s="435"/>
      <c r="BN303" s="617"/>
    </row>
    <row r="304" spans="1:66" s="28" customFormat="1" ht="12" customHeight="1">
      <c r="A304" s="287">
        <v>16500693</v>
      </c>
      <c r="B304" s="288" t="str">
        <f t="shared" si="149"/>
        <v>16500693</v>
      </c>
      <c r="C304" s="444" t="s">
        <v>2641</v>
      </c>
      <c r="D304" s="445" t="s">
        <v>2091</v>
      </c>
      <c r="E304" s="445"/>
      <c r="F304" s="444"/>
      <c r="G304" s="445"/>
      <c r="H304" s="547">
        <v>0</v>
      </c>
      <c r="I304" s="547">
        <v>0</v>
      </c>
      <c r="J304" s="547">
        <v>0</v>
      </c>
      <c r="K304" s="547">
        <v>0</v>
      </c>
      <c r="L304" s="547">
        <v>0</v>
      </c>
      <c r="M304" s="547">
        <v>0</v>
      </c>
      <c r="N304" s="547">
        <v>0</v>
      </c>
      <c r="O304" s="547">
        <v>0</v>
      </c>
      <c r="P304" s="547">
        <v>0</v>
      </c>
      <c r="Q304" s="547">
        <v>0</v>
      </c>
      <c r="R304" s="547">
        <v>0</v>
      </c>
      <c r="S304" s="547">
        <v>0</v>
      </c>
      <c r="T304" s="547">
        <v>0</v>
      </c>
      <c r="U304" s="547"/>
      <c r="V304" s="547">
        <f t="shared" si="125"/>
        <v>0</v>
      </c>
      <c r="W304" s="285"/>
      <c r="X304" s="286"/>
      <c r="Y304" s="548">
        <f t="shared" si="150"/>
        <v>0</v>
      </c>
      <c r="Z304" s="549">
        <f t="shared" si="150"/>
        <v>0</v>
      </c>
      <c r="AA304" s="549">
        <f t="shared" si="150"/>
        <v>0</v>
      </c>
      <c r="AB304" s="282">
        <f t="shared" si="126"/>
        <v>0</v>
      </c>
      <c r="AC304" s="281">
        <f t="shared" si="127"/>
        <v>0</v>
      </c>
      <c r="AD304" s="549">
        <f t="shared" si="128"/>
        <v>0</v>
      </c>
      <c r="AE304" s="553">
        <f t="shared" si="129"/>
        <v>0</v>
      </c>
      <c r="AF304" s="282">
        <f t="shared" si="130"/>
        <v>0</v>
      </c>
      <c r="AG304" s="283">
        <f t="shared" si="131"/>
        <v>0</v>
      </c>
      <c r="AH304" s="281">
        <f t="shared" si="132"/>
        <v>0</v>
      </c>
      <c r="AI304" s="551">
        <f t="shared" si="151"/>
        <v>0</v>
      </c>
      <c r="AJ304" s="549">
        <f t="shared" si="151"/>
        <v>0</v>
      </c>
      <c r="AK304" s="549">
        <f t="shared" si="151"/>
        <v>0</v>
      </c>
      <c r="AL304" s="282">
        <f t="shared" si="133"/>
        <v>0</v>
      </c>
      <c r="AM304" s="281">
        <f t="shared" si="134"/>
        <v>0</v>
      </c>
      <c r="AN304" s="549">
        <f t="shared" si="135"/>
        <v>0</v>
      </c>
      <c r="AO304" s="549">
        <f t="shared" si="136"/>
        <v>0</v>
      </c>
      <c r="AP304" s="549">
        <f t="shared" si="137"/>
        <v>0</v>
      </c>
      <c r="AQ304" s="283">
        <f t="shared" si="148"/>
        <v>0</v>
      </c>
      <c r="AR304" s="281">
        <f t="shared" si="138"/>
        <v>0</v>
      </c>
      <c r="AT304" s="446"/>
      <c r="AU304" s="284"/>
      <c r="AV304" s="447" t="str">
        <f t="shared" si="139"/>
        <v>CA</v>
      </c>
      <c r="AW304" s="447" t="str">
        <f t="shared" si="140"/>
        <v>CL</v>
      </c>
      <c r="AX304" s="447" t="str">
        <f t="shared" si="141"/>
        <v>AIC</v>
      </c>
      <c r="AY304" s="447" t="str">
        <f t="shared" si="142"/>
        <v>ERB</v>
      </c>
      <c r="AZ304" s="447" t="str">
        <f t="shared" si="143"/>
        <v>GRB</v>
      </c>
      <c r="BA304" s="447" t="str">
        <f t="shared" si="144"/>
        <v>Non-Op</v>
      </c>
      <c r="BC304" s="445" t="s">
        <v>2128</v>
      </c>
      <c r="BD304" s="552">
        <f t="shared" si="147"/>
        <v>0</v>
      </c>
      <c r="BF304" s="435"/>
      <c r="BG304" s="435"/>
      <c r="BH304" s="435"/>
      <c r="BI304" s="435"/>
      <c r="BJ304" s="435"/>
      <c r="BK304" s="435"/>
      <c r="BL304" s="435"/>
      <c r="BN304" s="617"/>
    </row>
    <row r="305" spans="1:66" s="28" customFormat="1" ht="12" customHeight="1">
      <c r="A305" s="314">
        <v>16500703</v>
      </c>
      <c r="B305" s="315" t="str">
        <f t="shared" si="149"/>
        <v>16500703</v>
      </c>
      <c r="C305" s="315" t="s">
        <v>2642</v>
      </c>
      <c r="D305" s="445" t="s">
        <v>2091</v>
      </c>
      <c r="E305" s="445"/>
      <c r="F305" s="315"/>
      <c r="G305" s="445"/>
      <c r="H305" s="547">
        <v>0</v>
      </c>
      <c r="I305" s="547">
        <v>0</v>
      </c>
      <c r="J305" s="547">
        <v>0</v>
      </c>
      <c r="K305" s="547">
        <v>0</v>
      </c>
      <c r="L305" s="547">
        <v>0</v>
      </c>
      <c r="M305" s="547">
        <v>0</v>
      </c>
      <c r="N305" s="547">
        <v>0</v>
      </c>
      <c r="O305" s="547">
        <v>0</v>
      </c>
      <c r="P305" s="547">
        <v>0</v>
      </c>
      <c r="Q305" s="547">
        <v>0</v>
      </c>
      <c r="R305" s="547">
        <v>0</v>
      </c>
      <c r="S305" s="547">
        <v>0</v>
      </c>
      <c r="T305" s="547">
        <v>0</v>
      </c>
      <c r="U305" s="547"/>
      <c r="V305" s="547">
        <f t="shared" si="125"/>
        <v>0</v>
      </c>
      <c r="W305" s="285"/>
      <c r="X305" s="286"/>
      <c r="Y305" s="548">
        <f t="shared" si="150"/>
        <v>0</v>
      </c>
      <c r="Z305" s="549">
        <f t="shared" si="150"/>
        <v>0</v>
      </c>
      <c r="AA305" s="549">
        <f t="shared" si="150"/>
        <v>0</v>
      </c>
      <c r="AB305" s="282">
        <f t="shared" si="126"/>
        <v>0</v>
      </c>
      <c r="AC305" s="281">
        <f t="shared" si="127"/>
        <v>0</v>
      </c>
      <c r="AD305" s="549">
        <f t="shared" si="128"/>
        <v>0</v>
      </c>
      <c r="AE305" s="553">
        <f t="shared" si="129"/>
        <v>0</v>
      </c>
      <c r="AF305" s="282">
        <f t="shared" si="130"/>
        <v>0</v>
      </c>
      <c r="AG305" s="283">
        <f t="shared" si="131"/>
        <v>0</v>
      </c>
      <c r="AH305" s="281">
        <f t="shared" si="132"/>
        <v>0</v>
      </c>
      <c r="AI305" s="551">
        <f t="shared" si="151"/>
        <v>0</v>
      </c>
      <c r="AJ305" s="549">
        <f t="shared" si="151"/>
        <v>0</v>
      </c>
      <c r="AK305" s="549">
        <f t="shared" si="151"/>
        <v>0</v>
      </c>
      <c r="AL305" s="282">
        <f t="shared" si="133"/>
        <v>0</v>
      </c>
      <c r="AM305" s="281">
        <f t="shared" si="134"/>
        <v>0</v>
      </c>
      <c r="AN305" s="549">
        <f t="shared" si="135"/>
        <v>0</v>
      </c>
      <c r="AO305" s="549">
        <f t="shared" si="136"/>
        <v>0</v>
      </c>
      <c r="AP305" s="549">
        <f t="shared" si="137"/>
        <v>0</v>
      </c>
      <c r="AQ305" s="283">
        <f t="shared" si="148"/>
        <v>0</v>
      </c>
      <c r="AR305" s="281">
        <f t="shared" si="138"/>
        <v>0</v>
      </c>
      <c r="AT305" s="446"/>
      <c r="AU305" s="284"/>
      <c r="AV305" s="447" t="str">
        <f t="shared" si="139"/>
        <v>CA</v>
      </c>
      <c r="AW305" s="447" t="str">
        <f t="shared" si="140"/>
        <v>CL</v>
      </c>
      <c r="AX305" s="447" t="str">
        <f t="shared" si="141"/>
        <v>AIC</v>
      </c>
      <c r="AY305" s="447" t="str">
        <f t="shared" si="142"/>
        <v>ERB</v>
      </c>
      <c r="AZ305" s="447" t="str">
        <f t="shared" si="143"/>
        <v>GRB</v>
      </c>
      <c r="BA305" s="447" t="str">
        <f t="shared" si="144"/>
        <v>Non-Op</v>
      </c>
      <c r="BC305" s="445" t="s">
        <v>2128</v>
      </c>
      <c r="BD305" s="552">
        <f t="shared" si="147"/>
        <v>0</v>
      </c>
      <c r="BF305" s="435"/>
      <c r="BG305" s="435"/>
      <c r="BH305" s="435"/>
      <c r="BI305" s="435"/>
      <c r="BJ305" s="435"/>
      <c r="BK305" s="435"/>
      <c r="BL305" s="435"/>
      <c r="BN305" s="617"/>
    </row>
    <row r="306" spans="1:66" s="28" customFormat="1" ht="12" customHeight="1">
      <c r="A306" s="563">
        <v>16500731</v>
      </c>
      <c r="B306" s="562" t="str">
        <f t="shared" si="149"/>
        <v>16500731</v>
      </c>
      <c r="C306" s="444" t="s">
        <v>2643</v>
      </c>
      <c r="D306" s="445" t="s">
        <v>2091</v>
      </c>
      <c r="E306" s="445"/>
      <c r="F306" s="444"/>
      <c r="G306" s="445"/>
      <c r="H306" s="547">
        <v>0</v>
      </c>
      <c r="I306" s="547">
        <v>0</v>
      </c>
      <c r="J306" s="547">
        <v>0</v>
      </c>
      <c r="K306" s="547">
        <v>0</v>
      </c>
      <c r="L306" s="547">
        <v>0</v>
      </c>
      <c r="M306" s="547">
        <v>0</v>
      </c>
      <c r="N306" s="547">
        <v>0</v>
      </c>
      <c r="O306" s="547">
        <v>0</v>
      </c>
      <c r="P306" s="547">
        <v>0</v>
      </c>
      <c r="Q306" s="547">
        <v>0</v>
      </c>
      <c r="R306" s="547">
        <v>0</v>
      </c>
      <c r="S306" s="547">
        <v>0</v>
      </c>
      <c r="T306" s="547">
        <v>0</v>
      </c>
      <c r="U306" s="547"/>
      <c r="V306" s="547">
        <f t="shared" si="125"/>
        <v>0</v>
      </c>
      <c r="W306" s="285"/>
      <c r="X306" s="286"/>
      <c r="Y306" s="548">
        <f t="shared" si="150"/>
        <v>0</v>
      </c>
      <c r="Z306" s="549">
        <f t="shared" si="150"/>
        <v>0</v>
      </c>
      <c r="AA306" s="549">
        <f t="shared" si="150"/>
        <v>0</v>
      </c>
      <c r="AB306" s="282">
        <f t="shared" si="126"/>
        <v>0</v>
      </c>
      <c r="AC306" s="281">
        <f t="shared" si="127"/>
        <v>0</v>
      </c>
      <c r="AD306" s="549">
        <f t="shared" si="128"/>
        <v>0</v>
      </c>
      <c r="AE306" s="553">
        <f t="shared" si="129"/>
        <v>0</v>
      </c>
      <c r="AF306" s="282">
        <f t="shared" si="130"/>
        <v>0</v>
      </c>
      <c r="AG306" s="283">
        <f t="shared" si="131"/>
        <v>0</v>
      </c>
      <c r="AH306" s="281">
        <f t="shared" si="132"/>
        <v>0</v>
      </c>
      <c r="AI306" s="551">
        <f t="shared" si="151"/>
        <v>0</v>
      </c>
      <c r="AJ306" s="549">
        <f t="shared" si="151"/>
        <v>0</v>
      </c>
      <c r="AK306" s="549">
        <f t="shared" si="151"/>
        <v>0</v>
      </c>
      <c r="AL306" s="282">
        <f t="shared" si="133"/>
        <v>0</v>
      </c>
      <c r="AM306" s="281">
        <f t="shared" si="134"/>
        <v>0</v>
      </c>
      <c r="AN306" s="549">
        <f t="shared" si="135"/>
        <v>0</v>
      </c>
      <c r="AO306" s="549">
        <f t="shared" si="136"/>
        <v>0</v>
      </c>
      <c r="AP306" s="549">
        <f t="shared" si="137"/>
        <v>0</v>
      </c>
      <c r="AQ306" s="283">
        <f t="shared" si="148"/>
        <v>0</v>
      </c>
      <c r="AR306" s="281">
        <f t="shared" si="138"/>
        <v>0</v>
      </c>
      <c r="AT306" s="446"/>
      <c r="AU306" s="284"/>
      <c r="AV306" s="447" t="str">
        <f t="shared" si="139"/>
        <v>CA</v>
      </c>
      <c r="AW306" s="447" t="str">
        <f t="shared" si="140"/>
        <v>CL</v>
      </c>
      <c r="AX306" s="447" t="str">
        <f t="shared" si="141"/>
        <v>AIC</v>
      </c>
      <c r="AY306" s="447" t="str">
        <f t="shared" si="142"/>
        <v>ERB</v>
      </c>
      <c r="AZ306" s="447" t="str">
        <f t="shared" si="143"/>
        <v>GRB</v>
      </c>
      <c r="BA306" s="447" t="str">
        <f t="shared" si="144"/>
        <v>Non-Op</v>
      </c>
      <c r="BC306" s="445" t="s">
        <v>2128</v>
      </c>
      <c r="BD306" s="552">
        <f t="shared" si="147"/>
        <v>0</v>
      </c>
      <c r="BF306" s="435"/>
      <c r="BG306" s="435"/>
      <c r="BH306" s="435"/>
      <c r="BI306" s="435"/>
      <c r="BJ306" s="435"/>
      <c r="BK306" s="435"/>
      <c r="BL306" s="435"/>
      <c r="BN306" s="617"/>
    </row>
    <row r="307" spans="1:66" s="28" customFormat="1" ht="12" customHeight="1">
      <c r="A307" s="563">
        <v>16500741</v>
      </c>
      <c r="B307" s="562" t="str">
        <f t="shared" si="149"/>
        <v>16500741</v>
      </c>
      <c r="C307" s="444" t="s">
        <v>2644</v>
      </c>
      <c r="D307" s="445" t="s">
        <v>2091</v>
      </c>
      <c r="E307" s="445"/>
      <c r="F307" s="444"/>
      <c r="G307" s="445"/>
      <c r="H307" s="547">
        <v>0</v>
      </c>
      <c r="I307" s="547">
        <v>0</v>
      </c>
      <c r="J307" s="547">
        <v>0</v>
      </c>
      <c r="K307" s="547">
        <v>0</v>
      </c>
      <c r="L307" s="547">
        <v>0</v>
      </c>
      <c r="M307" s="547">
        <v>0</v>
      </c>
      <c r="N307" s="547">
        <v>0</v>
      </c>
      <c r="O307" s="547">
        <v>0</v>
      </c>
      <c r="P307" s="547">
        <v>0</v>
      </c>
      <c r="Q307" s="547">
        <v>0</v>
      </c>
      <c r="R307" s="547">
        <v>0</v>
      </c>
      <c r="S307" s="547">
        <v>0</v>
      </c>
      <c r="T307" s="547">
        <v>0</v>
      </c>
      <c r="U307" s="547"/>
      <c r="V307" s="547">
        <f t="shared" si="125"/>
        <v>0</v>
      </c>
      <c r="W307" s="285"/>
      <c r="X307" s="286"/>
      <c r="Y307" s="548">
        <f t="shared" si="150"/>
        <v>0</v>
      </c>
      <c r="Z307" s="549">
        <f t="shared" si="150"/>
        <v>0</v>
      </c>
      <c r="AA307" s="549">
        <f t="shared" si="150"/>
        <v>0</v>
      </c>
      <c r="AB307" s="282">
        <f t="shared" si="126"/>
        <v>0</v>
      </c>
      <c r="AC307" s="281">
        <f t="shared" si="127"/>
        <v>0</v>
      </c>
      <c r="AD307" s="549">
        <f t="shared" si="128"/>
        <v>0</v>
      </c>
      <c r="AE307" s="553">
        <f t="shared" si="129"/>
        <v>0</v>
      </c>
      <c r="AF307" s="282">
        <f t="shared" si="130"/>
        <v>0</v>
      </c>
      <c r="AG307" s="283">
        <f t="shared" si="131"/>
        <v>0</v>
      </c>
      <c r="AH307" s="281">
        <f t="shared" si="132"/>
        <v>0</v>
      </c>
      <c r="AI307" s="551">
        <f t="shared" si="151"/>
        <v>0</v>
      </c>
      <c r="AJ307" s="549">
        <f t="shared" si="151"/>
        <v>0</v>
      </c>
      <c r="AK307" s="549">
        <f t="shared" si="151"/>
        <v>0</v>
      </c>
      <c r="AL307" s="282">
        <f t="shared" si="133"/>
        <v>0</v>
      </c>
      <c r="AM307" s="281">
        <f t="shared" si="134"/>
        <v>0</v>
      </c>
      <c r="AN307" s="549">
        <f t="shared" si="135"/>
        <v>0</v>
      </c>
      <c r="AO307" s="549">
        <f t="shared" si="136"/>
        <v>0</v>
      </c>
      <c r="AP307" s="549">
        <f t="shared" si="137"/>
        <v>0</v>
      </c>
      <c r="AQ307" s="283">
        <f t="shared" si="148"/>
        <v>0</v>
      </c>
      <c r="AR307" s="281">
        <f t="shared" si="138"/>
        <v>0</v>
      </c>
      <c r="AT307" s="446"/>
      <c r="AU307" s="284"/>
      <c r="AV307" s="447" t="str">
        <f t="shared" si="139"/>
        <v>CA</v>
      </c>
      <c r="AW307" s="447" t="str">
        <f t="shared" si="140"/>
        <v>CL</v>
      </c>
      <c r="AX307" s="447" t="str">
        <f t="shared" si="141"/>
        <v>AIC</v>
      </c>
      <c r="AY307" s="447" t="str">
        <f t="shared" si="142"/>
        <v>ERB</v>
      </c>
      <c r="AZ307" s="447" t="str">
        <f t="shared" si="143"/>
        <v>GRB</v>
      </c>
      <c r="BA307" s="447" t="str">
        <f t="shared" si="144"/>
        <v>Non-Op</v>
      </c>
      <c r="BC307" s="445" t="s">
        <v>2128</v>
      </c>
      <c r="BD307" s="552">
        <f t="shared" si="147"/>
        <v>0</v>
      </c>
      <c r="BF307" s="435"/>
      <c r="BG307" s="435"/>
      <c r="BH307" s="435"/>
      <c r="BI307" s="435"/>
      <c r="BJ307" s="435"/>
      <c r="BK307" s="435"/>
      <c r="BL307" s="435"/>
      <c r="BN307" s="617"/>
    </row>
    <row r="308" spans="1:66" s="28" customFormat="1" ht="12" customHeight="1">
      <c r="A308" s="563">
        <v>16500743</v>
      </c>
      <c r="B308" s="562" t="str">
        <f t="shared" si="149"/>
        <v>16500743</v>
      </c>
      <c r="C308" s="444" t="s">
        <v>2645</v>
      </c>
      <c r="D308" s="445" t="s">
        <v>2091</v>
      </c>
      <c r="E308" s="445"/>
      <c r="F308" s="444"/>
      <c r="G308" s="445"/>
      <c r="H308" s="547">
        <v>0</v>
      </c>
      <c r="I308" s="547">
        <v>0</v>
      </c>
      <c r="J308" s="547">
        <v>0</v>
      </c>
      <c r="K308" s="547">
        <v>0</v>
      </c>
      <c r="L308" s="547">
        <v>0</v>
      </c>
      <c r="M308" s="547">
        <v>0</v>
      </c>
      <c r="N308" s="547">
        <v>0</v>
      </c>
      <c r="O308" s="547">
        <v>0</v>
      </c>
      <c r="P308" s="547">
        <v>0</v>
      </c>
      <c r="Q308" s="547">
        <v>0</v>
      </c>
      <c r="R308" s="547">
        <v>0</v>
      </c>
      <c r="S308" s="547">
        <v>0</v>
      </c>
      <c r="T308" s="547">
        <v>0</v>
      </c>
      <c r="U308" s="547"/>
      <c r="V308" s="547">
        <f t="shared" si="125"/>
        <v>0</v>
      </c>
      <c r="W308" s="285"/>
      <c r="X308" s="286"/>
      <c r="Y308" s="548">
        <f t="shared" si="150"/>
        <v>0</v>
      </c>
      <c r="Z308" s="549">
        <f t="shared" si="150"/>
        <v>0</v>
      </c>
      <c r="AA308" s="549">
        <f t="shared" si="150"/>
        <v>0</v>
      </c>
      <c r="AB308" s="282">
        <f t="shared" si="126"/>
        <v>0</v>
      </c>
      <c r="AC308" s="281">
        <f t="shared" si="127"/>
        <v>0</v>
      </c>
      <c r="AD308" s="549">
        <f t="shared" si="128"/>
        <v>0</v>
      </c>
      <c r="AE308" s="553">
        <f t="shared" si="129"/>
        <v>0</v>
      </c>
      <c r="AF308" s="282">
        <f t="shared" si="130"/>
        <v>0</v>
      </c>
      <c r="AG308" s="283">
        <f t="shared" si="131"/>
        <v>0</v>
      </c>
      <c r="AH308" s="281">
        <f t="shared" si="132"/>
        <v>0</v>
      </c>
      <c r="AI308" s="551">
        <f t="shared" si="151"/>
        <v>0</v>
      </c>
      <c r="AJ308" s="549">
        <f t="shared" si="151"/>
        <v>0</v>
      </c>
      <c r="AK308" s="549">
        <f t="shared" si="151"/>
        <v>0</v>
      </c>
      <c r="AL308" s="282">
        <f t="shared" si="133"/>
        <v>0</v>
      </c>
      <c r="AM308" s="281">
        <f t="shared" si="134"/>
        <v>0</v>
      </c>
      <c r="AN308" s="549">
        <f t="shared" si="135"/>
        <v>0</v>
      </c>
      <c r="AO308" s="549">
        <f t="shared" si="136"/>
        <v>0</v>
      </c>
      <c r="AP308" s="549">
        <f t="shared" si="137"/>
        <v>0</v>
      </c>
      <c r="AQ308" s="283">
        <f t="shared" si="148"/>
        <v>0</v>
      </c>
      <c r="AR308" s="281">
        <f t="shared" si="138"/>
        <v>0</v>
      </c>
      <c r="AT308" s="446"/>
      <c r="AU308" s="284"/>
      <c r="AV308" s="447" t="str">
        <f t="shared" si="139"/>
        <v>CA</v>
      </c>
      <c r="AW308" s="447" t="str">
        <f t="shared" si="140"/>
        <v>CL</v>
      </c>
      <c r="AX308" s="447" t="str">
        <f t="shared" si="141"/>
        <v>AIC</v>
      </c>
      <c r="AY308" s="447" t="str">
        <f t="shared" si="142"/>
        <v>ERB</v>
      </c>
      <c r="AZ308" s="447" t="str">
        <f t="shared" si="143"/>
        <v>GRB</v>
      </c>
      <c r="BA308" s="447" t="str">
        <f t="shared" si="144"/>
        <v>Non-Op</v>
      </c>
      <c r="BC308" s="445" t="s">
        <v>2128</v>
      </c>
      <c r="BD308" s="552">
        <f t="shared" si="147"/>
        <v>0</v>
      </c>
      <c r="BF308" s="435"/>
      <c r="BG308" s="435"/>
      <c r="BH308" s="435"/>
      <c r="BI308" s="435"/>
      <c r="BJ308" s="435"/>
      <c r="BK308" s="435"/>
      <c r="BL308" s="435"/>
      <c r="BN308" s="617"/>
    </row>
    <row r="309" spans="1:66" s="28" customFormat="1" ht="12" customHeight="1">
      <c r="A309" s="563">
        <v>16500751</v>
      </c>
      <c r="B309" s="562" t="str">
        <f t="shared" si="149"/>
        <v>16500751</v>
      </c>
      <c r="C309" s="478" t="s">
        <v>2646</v>
      </c>
      <c r="D309" s="445" t="s">
        <v>2091</v>
      </c>
      <c r="E309" s="445"/>
      <c r="F309" s="444"/>
      <c r="G309" s="445"/>
      <c r="H309" s="547">
        <v>0</v>
      </c>
      <c r="I309" s="547">
        <v>0</v>
      </c>
      <c r="J309" s="547">
        <v>0</v>
      </c>
      <c r="K309" s="547">
        <v>0</v>
      </c>
      <c r="L309" s="547">
        <v>0</v>
      </c>
      <c r="M309" s="547">
        <v>0</v>
      </c>
      <c r="N309" s="547">
        <v>0</v>
      </c>
      <c r="O309" s="547">
        <v>0</v>
      </c>
      <c r="P309" s="547">
        <v>0</v>
      </c>
      <c r="Q309" s="547">
        <v>0</v>
      </c>
      <c r="R309" s="547">
        <v>0</v>
      </c>
      <c r="S309" s="547">
        <v>0</v>
      </c>
      <c r="T309" s="547">
        <v>0</v>
      </c>
      <c r="U309" s="547"/>
      <c r="V309" s="547">
        <f t="shared" si="125"/>
        <v>0</v>
      </c>
      <c r="W309" s="285"/>
      <c r="X309" s="286"/>
      <c r="Y309" s="548">
        <f t="shared" ref="Y309:AA328" si="152">IF($D309=Y$5,$T309,0)</f>
        <v>0</v>
      </c>
      <c r="Z309" s="549">
        <f t="shared" si="152"/>
        <v>0</v>
      </c>
      <c r="AA309" s="549">
        <f t="shared" si="152"/>
        <v>0</v>
      </c>
      <c r="AB309" s="282">
        <f t="shared" si="126"/>
        <v>0</v>
      </c>
      <c r="AC309" s="281">
        <f t="shared" si="127"/>
        <v>0</v>
      </c>
      <c r="AD309" s="549">
        <f t="shared" si="128"/>
        <v>0</v>
      </c>
      <c r="AE309" s="553">
        <f t="shared" si="129"/>
        <v>0</v>
      </c>
      <c r="AF309" s="282">
        <f t="shared" si="130"/>
        <v>0</v>
      </c>
      <c r="AG309" s="283">
        <f t="shared" si="131"/>
        <v>0</v>
      </c>
      <c r="AH309" s="281">
        <f t="shared" si="132"/>
        <v>0</v>
      </c>
      <c r="AI309" s="551">
        <f t="shared" ref="AI309:AK328" si="153">IF($D309=AI$5,$V309,0)</f>
        <v>0</v>
      </c>
      <c r="AJ309" s="549">
        <f t="shared" si="153"/>
        <v>0</v>
      </c>
      <c r="AK309" s="549">
        <f t="shared" si="153"/>
        <v>0</v>
      </c>
      <c r="AL309" s="282">
        <f t="shared" si="133"/>
        <v>0</v>
      </c>
      <c r="AM309" s="281">
        <f t="shared" si="134"/>
        <v>0</v>
      </c>
      <c r="AN309" s="549">
        <f t="shared" si="135"/>
        <v>0</v>
      </c>
      <c r="AO309" s="549">
        <f t="shared" si="136"/>
        <v>0</v>
      </c>
      <c r="AP309" s="549">
        <f t="shared" si="137"/>
        <v>0</v>
      </c>
      <c r="AQ309" s="283">
        <f t="shared" si="148"/>
        <v>0</v>
      </c>
      <c r="AR309" s="281">
        <f t="shared" si="138"/>
        <v>0</v>
      </c>
      <c r="AT309" s="446"/>
      <c r="AU309" s="284"/>
      <c r="AV309" s="447" t="str">
        <f t="shared" si="139"/>
        <v>CA</v>
      </c>
      <c r="AW309" s="447" t="str">
        <f t="shared" si="140"/>
        <v>CL</v>
      </c>
      <c r="AX309" s="447" t="str">
        <f t="shared" si="141"/>
        <v>AIC</v>
      </c>
      <c r="AY309" s="447" t="str">
        <f t="shared" si="142"/>
        <v>ERB</v>
      </c>
      <c r="AZ309" s="447" t="str">
        <f t="shared" si="143"/>
        <v>GRB</v>
      </c>
      <c r="BA309" s="447" t="str">
        <f t="shared" si="144"/>
        <v>Non-Op</v>
      </c>
      <c r="BC309" s="445" t="s">
        <v>2128</v>
      </c>
      <c r="BD309" s="552">
        <f t="shared" si="147"/>
        <v>0</v>
      </c>
      <c r="BF309" s="435"/>
      <c r="BG309" s="435"/>
      <c r="BH309" s="435"/>
      <c r="BI309" s="435"/>
      <c r="BJ309" s="435"/>
      <c r="BK309" s="435"/>
      <c r="BL309" s="435"/>
      <c r="BN309" s="617"/>
    </row>
    <row r="310" spans="1:66" s="28" customFormat="1" ht="12" customHeight="1">
      <c r="A310" s="563">
        <v>16500753</v>
      </c>
      <c r="B310" s="562" t="str">
        <f t="shared" si="149"/>
        <v>16500753</v>
      </c>
      <c r="C310" s="444" t="s">
        <v>2647</v>
      </c>
      <c r="D310" s="445" t="s">
        <v>2091</v>
      </c>
      <c r="E310" s="445"/>
      <c r="F310" s="444"/>
      <c r="G310" s="445"/>
      <c r="H310" s="547">
        <v>0</v>
      </c>
      <c r="I310" s="547">
        <v>0</v>
      </c>
      <c r="J310" s="547">
        <v>0</v>
      </c>
      <c r="K310" s="547">
        <v>0</v>
      </c>
      <c r="L310" s="547">
        <v>0</v>
      </c>
      <c r="M310" s="547">
        <v>0</v>
      </c>
      <c r="N310" s="547">
        <v>0</v>
      </c>
      <c r="O310" s="547">
        <v>0</v>
      </c>
      <c r="P310" s="547">
        <v>0</v>
      </c>
      <c r="Q310" s="547">
        <v>0</v>
      </c>
      <c r="R310" s="547">
        <v>0</v>
      </c>
      <c r="S310" s="547">
        <v>0</v>
      </c>
      <c r="T310" s="547">
        <v>0</v>
      </c>
      <c r="U310" s="547"/>
      <c r="V310" s="547">
        <f t="shared" si="125"/>
        <v>0</v>
      </c>
      <c r="W310" s="285"/>
      <c r="X310" s="286"/>
      <c r="Y310" s="548">
        <f t="shared" si="152"/>
        <v>0</v>
      </c>
      <c r="Z310" s="549">
        <f t="shared" si="152"/>
        <v>0</v>
      </c>
      <c r="AA310" s="549">
        <f t="shared" si="152"/>
        <v>0</v>
      </c>
      <c r="AB310" s="282">
        <f t="shared" si="126"/>
        <v>0</v>
      </c>
      <c r="AC310" s="281">
        <f t="shared" si="127"/>
        <v>0</v>
      </c>
      <c r="AD310" s="549">
        <f t="shared" si="128"/>
        <v>0</v>
      </c>
      <c r="AE310" s="553">
        <f t="shared" si="129"/>
        <v>0</v>
      </c>
      <c r="AF310" s="282">
        <f t="shared" si="130"/>
        <v>0</v>
      </c>
      <c r="AG310" s="283">
        <f t="shared" si="131"/>
        <v>0</v>
      </c>
      <c r="AH310" s="281">
        <f t="shared" si="132"/>
        <v>0</v>
      </c>
      <c r="AI310" s="551">
        <f t="shared" si="153"/>
        <v>0</v>
      </c>
      <c r="AJ310" s="549">
        <f t="shared" si="153"/>
        <v>0</v>
      </c>
      <c r="AK310" s="549">
        <f t="shared" si="153"/>
        <v>0</v>
      </c>
      <c r="AL310" s="282">
        <f t="shared" si="133"/>
        <v>0</v>
      </c>
      <c r="AM310" s="281">
        <f t="shared" si="134"/>
        <v>0</v>
      </c>
      <c r="AN310" s="549">
        <f t="shared" si="135"/>
        <v>0</v>
      </c>
      <c r="AO310" s="549">
        <f t="shared" si="136"/>
        <v>0</v>
      </c>
      <c r="AP310" s="549">
        <f t="shared" si="137"/>
        <v>0</v>
      </c>
      <c r="AQ310" s="283">
        <f t="shared" si="148"/>
        <v>0</v>
      </c>
      <c r="AR310" s="281">
        <f t="shared" si="138"/>
        <v>0</v>
      </c>
      <c r="AT310" s="446"/>
      <c r="AU310" s="284"/>
      <c r="AV310" s="447" t="str">
        <f t="shared" si="139"/>
        <v>CA</v>
      </c>
      <c r="AW310" s="447" t="str">
        <f t="shared" si="140"/>
        <v>CL</v>
      </c>
      <c r="AX310" s="447" t="str">
        <f t="shared" si="141"/>
        <v>AIC</v>
      </c>
      <c r="AY310" s="447" t="str">
        <f t="shared" si="142"/>
        <v>ERB</v>
      </c>
      <c r="AZ310" s="447" t="str">
        <f t="shared" si="143"/>
        <v>GRB</v>
      </c>
      <c r="BA310" s="447" t="str">
        <f t="shared" si="144"/>
        <v>Non-Op</v>
      </c>
      <c r="BC310" s="445" t="s">
        <v>2128</v>
      </c>
      <c r="BD310" s="552">
        <f t="shared" si="147"/>
        <v>0</v>
      </c>
      <c r="BF310" s="435"/>
      <c r="BG310" s="435"/>
      <c r="BH310" s="435"/>
      <c r="BI310" s="435"/>
      <c r="BJ310" s="435"/>
      <c r="BK310" s="435"/>
      <c r="BL310" s="435"/>
      <c r="BN310" s="617"/>
    </row>
    <row r="311" spans="1:66" s="28" customFormat="1" ht="12" customHeight="1">
      <c r="A311" s="563">
        <v>16500763</v>
      </c>
      <c r="B311" s="562" t="str">
        <f t="shared" si="149"/>
        <v>16500763</v>
      </c>
      <c r="C311" s="444" t="s">
        <v>2648</v>
      </c>
      <c r="D311" s="445" t="s">
        <v>2091</v>
      </c>
      <c r="E311" s="445"/>
      <c r="F311" s="444"/>
      <c r="G311" s="445"/>
      <c r="H311" s="547">
        <v>0</v>
      </c>
      <c r="I311" s="547">
        <v>0</v>
      </c>
      <c r="J311" s="547">
        <v>0</v>
      </c>
      <c r="K311" s="547">
        <v>0</v>
      </c>
      <c r="L311" s="547">
        <v>0</v>
      </c>
      <c r="M311" s="547">
        <v>0</v>
      </c>
      <c r="N311" s="547">
        <v>0</v>
      </c>
      <c r="O311" s="547">
        <v>0</v>
      </c>
      <c r="P311" s="547">
        <v>0</v>
      </c>
      <c r="Q311" s="547">
        <v>0</v>
      </c>
      <c r="R311" s="547">
        <v>0</v>
      </c>
      <c r="S311" s="547">
        <v>0</v>
      </c>
      <c r="T311" s="547">
        <v>0</v>
      </c>
      <c r="U311" s="547"/>
      <c r="V311" s="547">
        <f t="shared" si="125"/>
        <v>0</v>
      </c>
      <c r="W311" s="285"/>
      <c r="X311" s="286"/>
      <c r="Y311" s="548">
        <f t="shared" si="152"/>
        <v>0</v>
      </c>
      <c r="Z311" s="549">
        <f t="shared" si="152"/>
        <v>0</v>
      </c>
      <c r="AA311" s="549">
        <f t="shared" si="152"/>
        <v>0</v>
      </c>
      <c r="AB311" s="282">
        <f t="shared" si="126"/>
        <v>0</v>
      </c>
      <c r="AC311" s="281">
        <f t="shared" si="127"/>
        <v>0</v>
      </c>
      <c r="AD311" s="549">
        <f t="shared" si="128"/>
        <v>0</v>
      </c>
      <c r="AE311" s="553">
        <f t="shared" si="129"/>
        <v>0</v>
      </c>
      <c r="AF311" s="282">
        <f t="shared" si="130"/>
        <v>0</v>
      </c>
      <c r="AG311" s="283">
        <f t="shared" si="131"/>
        <v>0</v>
      </c>
      <c r="AH311" s="281">
        <f t="shared" si="132"/>
        <v>0</v>
      </c>
      <c r="AI311" s="551">
        <f t="shared" si="153"/>
        <v>0</v>
      </c>
      <c r="AJ311" s="549">
        <f t="shared" si="153"/>
        <v>0</v>
      </c>
      <c r="AK311" s="549">
        <f t="shared" si="153"/>
        <v>0</v>
      </c>
      <c r="AL311" s="282">
        <f t="shared" si="133"/>
        <v>0</v>
      </c>
      <c r="AM311" s="281">
        <f t="shared" si="134"/>
        <v>0</v>
      </c>
      <c r="AN311" s="549">
        <f t="shared" si="135"/>
        <v>0</v>
      </c>
      <c r="AO311" s="549">
        <f t="shared" si="136"/>
        <v>0</v>
      </c>
      <c r="AP311" s="549">
        <f t="shared" si="137"/>
        <v>0</v>
      </c>
      <c r="AQ311" s="283">
        <f t="shared" si="148"/>
        <v>0</v>
      </c>
      <c r="AR311" s="281">
        <f t="shared" si="138"/>
        <v>0</v>
      </c>
      <c r="AT311" s="446"/>
      <c r="AU311" s="284"/>
      <c r="AV311" s="447" t="str">
        <f t="shared" si="139"/>
        <v>CA</v>
      </c>
      <c r="AW311" s="447" t="str">
        <f t="shared" si="140"/>
        <v>CL</v>
      </c>
      <c r="AX311" s="447" t="str">
        <f t="shared" si="141"/>
        <v>AIC</v>
      </c>
      <c r="AY311" s="447" t="str">
        <f t="shared" si="142"/>
        <v>ERB</v>
      </c>
      <c r="AZ311" s="447" t="str">
        <f t="shared" si="143"/>
        <v>GRB</v>
      </c>
      <c r="BA311" s="447" t="str">
        <f t="shared" si="144"/>
        <v>Non-Op</v>
      </c>
      <c r="BC311" s="445" t="s">
        <v>2128</v>
      </c>
      <c r="BD311" s="552">
        <f t="shared" si="147"/>
        <v>0</v>
      </c>
      <c r="BF311" s="435"/>
      <c r="BG311" s="435"/>
      <c r="BH311" s="435"/>
      <c r="BI311" s="435"/>
      <c r="BJ311" s="435"/>
      <c r="BK311" s="435"/>
      <c r="BL311" s="435"/>
      <c r="BN311" s="617"/>
    </row>
    <row r="312" spans="1:66" s="28" customFormat="1" ht="12" customHeight="1">
      <c r="A312" s="563">
        <v>16500783</v>
      </c>
      <c r="B312" s="562" t="str">
        <f t="shared" si="149"/>
        <v>16500783</v>
      </c>
      <c r="C312" s="444" t="s">
        <v>2649</v>
      </c>
      <c r="D312" s="445" t="s">
        <v>2091</v>
      </c>
      <c r="E312" s="445"/>
      <c r="F312" s="444"/>
      <c r="G312" s="445"/>
      <c r="H312" s="547">
        <v>0</v>
      </c>
      <c r="I312" s="547">
        <v>0</v>
      </c>
      <c r="J312" s="547">
        <v>0</v>
      </c>
      <c r="K312" s="547">
        <v>0</v>
      </c>
      <c r="L312" s="547">
        <v>0</v>
      </c>
      <c r="M312" s="547">
        <v>0</v>
      </c>
      <c r="N312" s="547">
        <v>0</v>
      </c>
      <c r="O312" s="547">
        <v>0</v>
      </c>
      <c r="P312" s="547">
        <v>0</v>
      </c>
      <c r="Q312" s="547">
        <v>0</v>
      </c>
      <c r="R312" s="547">
        <v>0</v>
      </c>
      <c r="S312" s="547">
        <v>0</v>
      </c>
      <c r="T312" s="547">
        <v>0</v>
      </c>
      <c r="U312" s="547"/>
      <c r="V312" s="547">
        <f t="shared" si="125"/>
        <v>0</v>
      </c>
      <c r="W312" s="285"/>
      <c r="X312" s="286"/>
      <c r="Y312" s="548">
        <f t="shared" si="152"/>
        <v>0</v>
      </c>
      <c r="Z312" s="549">
        <f t="shared" si="152"/>
        <v>0</v>
      </c>
      <c r="AA312" s="549">
        <f t="shared" si="152"/>
        <v>0</v>
      </c>
      <c r="AB312" s="282">
        <f t="shared" si="126"/>
        <v>0</v>
      </c>
      <c r="AC312" s="281">
        <f t="shared" si="127"/>
        <v>0</v>
      </c>
      <c r="AD312" s="549">
        <f t="shared" si="128"/>
        <v>0</v>
      </c>
      <c r="AE312" s="553">
        <f t="shared" si="129"/>
        <v>0</v>
      </c>
      <c r="AF312" s="282">
        <f t="shared" si="130"/>
        <v>0</v>
      </c>
      <c r="AG312" s="283">
        <f t="shared" si="131"/>
        <v>0</v>
      </c>
      <c r="AH312" s="281">
        <f t="shared" si="132"/>
        <v>0</v>
      </c>
      <c r="AI312" s="551">
        <f t="shared" si="153"/>
        <v>0</v>
      </c>
      <c r="AJ312" s="549">
        <f t="shared" si="153"/>
        <v>0</v>
      </c>
      <c r="AK312" s="549">
        <f t="shared" si="153"/>
        <v>0</v>
      </c>
      <c r="AL312" s="282">
        <f t="shared" si="133"/>
        <v>0</v>
      </c>
      <c r="AM312" s="281">
        <f t="shared" si="134"/>
        <v>0</v>
      </c>
      <c r="AN312" s="549">
        <f t="shared" si="135"/>
        <v>0</v>
      </c>
      <c r="AO312" s="549">
        <f t="shared" si="136"/>
        <v>0</v>
      </c>
      <c r="AP312" s="549">
        <f t="shared" si="137"/>
        <v>0</v>
      </c>
      <c r="AQ312" s="283">
        <f t="shared" ref="AQ312:AQ343" si="154">SUM(AN312:AP312)</f>
        <v>0</v>
      </c>
      <c r="AR312" s="281">
        <f t="shared" si="138"/>
        <v>0</v>
      </c>
      <c r="AT312" s="446"/>
      <c r="AU312" s="284"/>
      <c r="AV312" s="447" t="str">
        <f t="shared" si="139"/>
        <v>CA</v>
      </c>
      <c r="AW312" s="447" t="str">
        <f t="shared" si="140"/>
        <v>CL</v>
      </c>
      <c r="AX312" s="447" t="str">
        <f t="shared" si="141"/>
        <v>AIC</v>
      </c>
      <c r="AY312" s="447" t="str">
        <f t="shared" si="142"/>
        <v>ERB</v>
      </c>
      <c r="AZ312" s="447" t="str">
        <f t="shared" si="143"/>
        <v>GRB</v>
      </c>
      <c r="BA312" s="447" t="str">
        <f t="shared" si="144"/>
        <v>Non-Op</v>
      </c>
      <c r="BC312" s="445" t="s">
        <v>2128</v>
      </c>
      <c r="BD312" s="552">
        <f t="shared" si="147"/>
        <v>0</v>
      </c>
      <c r="BF312" s="435"/>
      <c r="BG312" s="435"/>
      <c r="BH312" s="435"/>
      <c r="BI312" s="435"/>
      <c r="BJ312" s="435"/>
      <c r="BK312" s="435"/>
      <c r="BL312" s="435"/>
      <c r="BN312" s="617"/>
    </row>
    <row r="313" spans="1:66" s="28" customFormat="1" ht="12" customHeight="1">
      <c r="A313" s="564">
        <v>16500813</v>
      </c>
      <c r="B313" s="564" t="str">
        <f t="shared" si="149"/>
        <v>16500813</v>
      </c>
      <c r="C313" s="28" t="s">
        <v>2650</v>
      </c>
      <c r="D313" s="445" t="s">
        <v>2091</v>
      </c>
      <c r="E313" s="445"/>
      <c r="F313" s="311">
        <v>43101</v>
      </c>
      <c r="G313" s="445"/>
      <c r="H313" s="547">
        <v>0</v>
      </c>
      <c r="I313" s="547">
        <v>0</v>
      </c>
      <c r="J313" s="547">
        <v>0</v>
      </c>
      <c r="K313" s="547">
        <v>0</v>
      </c>
      <c r="L313" s="547">
        <v>0</v>
      </c>
      <c r="M313" s="547">
        <v>0</v>
      </c>
      <c r="N313" s="547">
        <v>0</v>
      </c>
      <c r="O313" s="547">
        <v>0</v>
      </c>
      <c r="P313" s="547">
        <v>0</v>
      </c>
      <c r="Q313" s="547">
        <v>0</v>
      </c>
      <c r="R313" s="547">
        <v>0</v>
      </c>
      <c r="S313" s="547">
        <v>0</v>
      </c>
      <c r="T313" s="547">
        <v>0</v>
      </c>
      <c r="U313" s="547"/>
      <c r="V313" s="547">
        <f t="shared" si="125"/>
        <v>0</v>
      </c>
      <c r="W313" s="285"/>
      <c r="X313" s="286"/>
      <c r="Y313" s="548">
        <f t="shared" si="152"/>
        <v>0</v>
      </c>
      <c r="Z313" s="549">
        <f t="shared" si="152"/>
        <v>0</v>
      </c>
      <c r="AA313" s="549">
        <f t="shared" si="152"/>
        <v>0</v>
      </c>
      <c r="AB313" s="282">
        <f t="shared" si="126"/>
        <v>0</v>
      </c>
      <c r="AC313" s="281">
        <f t="shared" si="127"/>
        <v>0</v>
      </c>
      <c r="AD313" s="549">
        <f t="shared" si="128"/>
        <v>0</v>
      </c>
      <c r="AE313" s="553">
        <f t="shared" si="129"/>
        <v>0</v>
      </c>
      <c r="AF313" s="282">
        <f t="shared" si="130"/>
        <v>0</v>
      </c>
      <c r="AG313" s="283">
        <f t="shared" si="131"/>
        <v>0</v>
      </c>
      <c r="AH313" s="281">
        <f t="shared" si="132"/>
        <v>0</v>
      </c>
      <c r="AI313" s="551">
        <f t="shared" si="153"/>
        <v>0</v>
      </c>
      <c r="AJ313" s="549">
        <f t="shared" si="153"/>
        <v>0</v>
      </c>
      <c r="AK313" s="549">
        <f t="shared" si="153"/>
        <v>0</v>
      </c>
      <c r="AL313" s="282">
        <f t="shared" si="133"/>
        <v>0</v>
      </c>
      <c r="AM313" s="281">
        <f t="shared" si="134"/>
        <v>0</v>
      </c>
      <c r="AN313" s="549">
        <f t="shared" si="135"/>
        <v>0</v>
      </c>
      <c r="AO313" s="549">
        <f t="shared" si="136"/>
        <v>0</v>
      </c>
      <c r="AP313" s="549">
        <f t="shared" si="137"/>
        <v>0</v>
      </c>
      <c r="AQ313" s="283">
        <f t="shared" si="154"/>
        <v>0</v>
      </c>
      <c r="AR313" s="281">
        <f t="shared" si="138"/>
        <v>0</v>
      </c>
      <c r="AT313" s="446"/>
      <c r="AU313" s="284"/>
      <c r="AV313" s="447" t="str">
        <f t="shared" si="139"/>
        <v>CA</v>
      </c>
      <c r="AW313" s="447" t="str">
        <f t="shared" si="140"/>
        <v>CL</v>
      </c>
      <c r="AX313" s="447" t="str">
        <f t="shared" si="141"/>
        <v>AIC</v>
      </c>
      <c r="AY313" s="447" t="str">
        <f t="shared" si="142"/>
        <v>ERB</v>
      </c>
      <c r="AZ313" s="447" t="str">
        <f t="shared" si="143"/>
        <v>GRB</v>
      </c>
      <c r="BA313" s="447" t="str">
        <f t="shared" si="144"/>
        <v>Non-Op</v>
      </c>
      <c r="BC313" s="445" t="s">
        <v>2128</v>
      </c>
      <c r="BD313" s="552">
        <f t="shared" si="147"/>
        <v>0</v>
      </c>
      <c r="BF313" s="448"/>
      <c r="BG313" s="448"/>
      <c r="BH313" s="448"/>
      <c r="BI313" s="448"/>
      <c r="BJ313" s="448"/>
      <c r="BK313" s="448"/>
      <c r="BL313" s="448"/>
      <c r="BN313" s="617"/>
    </row>
    <row r="314" spans="1:66" s="28" customFormat="1" ht="12" customHeight="1">
      <c r="A314" s="564">
        <v>16500833</v>
      </c>
      <c r="B314" s="564" t="str">
        <f t="shared" si="149"/>
        <v>16500833</v>
      </c>
      <c r="C314" s="28" t="s">
        <v>2651</v>
      </c>
      <c r="D314" s="445" t="s">
        <v>2091</v>
      </c>
      <c r="E314" s="445"/>
      <c r="F314" s="311">
        <v>43132</v>
      </c>
      <c r="G314" s="445"/>
      <c r="H314" s="547">
        <v>0</v>
      </c>
      <c r="I314" s="547">
        <v>0</v>
      </c>
      <c r="J314" s="547">
        <v>0</v>
      </c>
      <c r="K314" s="547">
        <v>0</v>
      </c>
      <c r="L314" s="547">
        <v>0</v>
      </c>
      <c r="M314" s="547">
        <v>0</v>
      </c>
      <c r="N314" s="547">
        <v>0</v>
      </c>
      <c r="O314" s="547">
        <v>0</v>
      </c>
      <c r="P314" s="547">
        <v>0</v>
      </c>
      <c r="Q314" s="547">
        <v>0</v>
      </c>
      <c r="R314" s="547">
        <v>0</v>
      </c>
      <c r="S314" s="547">
        <v>0</v>
      </c>
      <c r="T314" s="547">
        <v>0</v>
      </c>
      <c r="U314" s="547"/>
      <c r="V314" s="547">
        <f t="shared" si="125"/>
        <v>0</v>
      </c>
      <c r="W314" s="285"/>
      <c r="X314" s="286"/>
      <c r="Y314" s="548">
        <f t="shared" si="152"/>
        <v>0</v>
      </c>
      <c r="Z314" s="549">
        <f t="shared" si="152"/>
        <v>0</v>
      </c>
      <c r="AA314" s="549">
        <f t="shared" si="152"/>
        <v>0</v>
      </c>
      <c r="AB314" s="282">
        <f t="shared" si="126"/>
        <v>0</v>
      </c>
      <c r="AC314" s="281">
        <f t="shared" si="127"/>
        <v>0</v>
      </c>
      <c r="AD314" s="549">
        <f t="shared" si="128"/>
        <v>0</v>
      </c>
      <c r="AE314" s="553">
        <f t="shared" si="129"/>
        <v>0</v>
      </c>
      <c r="AF314" s="282">
        <f t="shared" si="130"/>
        <v>0</v>
      </c>
      <c r="AG314" s="283">
        <f t="shared" si="131"/>
        <v>0</v>
      </c>
      <c r="AH314" s="281">
        <f t="shared" si="132"/>
        <v>0</v>
      </c>
      <c r="AI314" s="551">
        <f t="shared" si="153"/>
        <v>0</v>
      </c>
      <c r="AJ314" s="549">
        <f t="shared" si="153"/>
        <v>0</v>
      </c>
      <c r="AK314" s="549">
        <f t="shared" si="153"/>
        <v>0</v>
      </c>
      <c r="AL314" s="282">
        <f t="shared" si="133"/>
        <v>0</v>
      </c>
      <c r="AM314" s="281">
        <f t="shared" si="134"/>
        <v>0</v>
      </c>
      <c r="AN314" s="549">
        <f t="shared" si="135"/>
        <v>0</v>
      </c>
      <c r="AO314" s="549">
        <f t="shared" si="136"/>
        <v>0</v>
      </c>
      <c r="AP314" s="549">
        <f t="shared" si="137"/>
        <v>0</v>
      </c>
      <c r="AQ314" s="283">
        <f t="shared" si="154"/>
        <v>0</v>
      </c>
      <c r="AR314" s="281">
        <f t="shared" si="138"/>
        <v>0</v>
      </c>
      <c r="AT314" s="446"/>
      <c r="AU314" s="284"/>
      <c r="AV314" s="447" t="str">
        <f t="shared" si="139"/>
        <v>CA</v>
      </c>
      <c r="AW314" s="447" t="str">
        <f t="shared" si="140"/>
        <v>CL</v>
      </c>
      <c r="AX314" s="447" t="str">
        <f t="shared" si="141"/>
        <v>AIC</v>
      </c>
      <c r="AY314" s="447" t="str">
        <f t="shared" si="142"/>
        <v>ERB</v>
      </c>
      <c r="AZ314" s="447" t="str">
        <f t="shared" si="143"/>
        <v>GRB</v>
      </c>
      <c r="BA314" s="447" t="str">
        <f t="shared" si="144"/>
        <v>Non-Op</v>
      </c>
      <c r="BC314" s="445" t="s">
        <v>2128</v>
      </c>
      <c r="BD314" s="552">
        <f t="shared" si="147"/>
        <v>0</v>
      </c>
      <c r="BF314" s="448"/>
      <c r="BG314" s="448"/>
      <c r="BH314" s="448"/>
      <c r="BI314" s="448"/>
      <c r="BJ314" s="448"/>
      <c r="BK314" s="448"/>
      <c r="BL314" s="448"/>
      <c r="BN314" s="617"/>
    </row>
    <row r="315" spans="1:66" s="28" customFormat="1" ht="12" customHeight="1">
      <c r="A315" s="564">
        <v>16500843</v>
      </c>
      <c r="B315" s="564" t="str">
        <f t="shared" si="149"/>
        <v>16500843</v>
      </c>
      <c r="C315" s="28" t="s">
        <v>2652</v>
      </c>
      <c r="D315" s="445" t="s">
        <v>2091</v>
      </c>
      <c r="E315" s="445"/>
      <c r="F315" s="311">
        <v>43101</v>
      </c>
      <c r="G315" s="445"/>
      <c r="H315" s="547">
        <v>0</v>
      </c>
      <c r="I315" s="547">
        <v>0</v>
      </c>
      <c r="J315" s="547">
        <v>0</v>
      </c>
      <c r="K315" s="547">
        <v>0</v>
      </c>
      <c r="L315" s="547">
        <v>0</v>
      </c>
      <c r="M315" s="547">
        <v>0</v>
      </c>
      <c r="N315" s="547">
        <v>0</v>
      </c>
      <c r="O315" s="547">
        <v>0</v>
      </c>
      <c r="P315" s="547">
        <v>0</v>
      </c>
      <c r="Q315" s="547">
        <v>0</v>
      </c>
      <c r="R315" s="547">
        <v>0</v>
      </c>
      <c r="S315" s="547">
        <v>0</v>
      </c>
      <c r="T315" s="547">
        <v>0</v>
      </c>
      <c r="U315" s="547"/>
      <c r="V315" s="547">
        <f t="shared" si="125"/>
        <v>0</v>
      </c>
      <c r="W315" s="285"/>
      <c r="X315" s="286"/>
      <c r="Y315" s="548">
        <f t="shared" si="152"/>
        <v>0</v>
      </c>
      <c r="Z315" s="549">
        <f t="shared" si="152"/>
        <v>0</v>
      </c>
      <c r="AA315" s="549">
        <f t="shared" si="152"/>
        <v>0</v>
      </c>
      <c r="AB315" s="282">
        <f t="shared" si="126"/>
        <v>0</v>
      </c>
      <c r="AC315" s="281">
        <f t="shared" si="127"/>
        <v>0</v>
      </c>
      <c r="AD315" s="549">
        <f t="shared" si="128"/>
        <v>0</v>
      </c>
      <c r="AE315" s="553">
        <f t="shared" si="129"/>
        <v>0</v>
      </c>
      <c r="AF315" s="282">
        <f t="shared" si="130"/>
        <v>0</v>
      </c>
      <c r="AG315" s="283">
        <f t="shared" si="131"/>
        <v>0</v>
      </c>
      <c r="AH315" s="281">
        <f t="shared" si="132"/>
        <v>0</v>
      </c>
      <c r="AI315" s="551">
        <f t="shared" si="153"/>
        <v>0</v>
      </c>
      <c r="AJ315" s="549">
        <f t="shared" si="153"/>
        <v>0</v>
      </c>
      <c r="AK315" s="549">
        <f t="shared" si="153"/>
        <v>0</v>
      </c>
      <c r="AL315" s="282">
        <f t="shared" si="133"/>
        <v>0</v>
      </c>
      <c r="AM315" s="281">
        <f t="shared" si="134"/>
        <v>0</v>
      </c>
      <c r="AN315" s="549">
        <f t="shared" si="135"/>
        <v>0</v>
      </c>
      <c r="AO315" s="549">
        <f t="shared" si="136"/>
        <v>0</v>
      </c>
      <c r="AP315" s="549">
        <f t="shared" si="137"/>
        <v>0</v>
      </c>
      <c r="AQ315" s="283">
        <f t="shared" si="154"/>
        <v>0</v>
      </c>
      <c r="AR315" s="281">
        <f t="shared" si="138"/>
        <v>0</v>
      </c>
      <c r="AT315" s="446"/>
      <c r="AU315" s="284"/>
      <c r="AV315" s="447" t="str">
        <f t="shared" si="139"/>
        <v>CA</v>
      </c>
      <c r="AW315" s="447" t="str">
        <f t="shared" si="140"/>
        <v>CL</v>
      </c>
      <c r="AX315" s="447" t="str">
        <f t="shared" si="141"/>
        <v>AIC</v>
      </c>
      <c r="AY315" s="447" t="str">
        <f t="shared" si="142"/>
        <v>ERB</v>
      </c>
      <c r="AZ315" s="447" t="str">
        <f t="shared" si="143"/>
        <v>GRB</v>
      </c>
      <c r="BA315" s="447" t="str">
        <f t="shared" si="144"/>
        <v>Non-Op</v>
      </c>
      <c r="BC315" s="445" t="s">
        <v>2128</v>
      </c>
      <c r="BD315" s="552">
        <f t="shared" si="147"/>
        <v>0</v>
      </c>
      <c r="BF315" s="448"/>
      <c r="BG315" s="448"/>
      <c r="BH315" s="448"/>
      <c r="BI315" s="448"/>
      <c r="BJ315" s="448"/>
      <c r="BK315" s="448"/>
      <c r="BL315" s="448"/>
      <c r="BN315" s="617"/>
    </row>
    <row r="316" spans="1:66" s="28" customFormat="1" ht="12" customHeight="1">
      <c r="A316" s="564">
        <v>16500853</v>
      </c>
      <c r="B316" s="564" t="str">
        <f t="shared" si="149"/>
        <v>16500853</v>
      </c>
      <c r="C316" s="28" t="s">
        <v>2653</v>
      </c>
      <c r="D316" s="445" t="s">
        <v>2091</v>
      </c>
      <c r="E316" s="445"/>
      <c r="F316" s="311">
        <v>43374</v>
      </c>
      <c r="G316" s="445"/>
      <c r="H316" s="547">
        <v>0</v>
      </c>
      <c r="I316" s="547">
        <v>0</v>
      </c>
      <c r="J316" s="547">
        <v>0</v>
      </c>
      <c r="K316" s="547">
        <v>0</v>
      </c>
      <c r="L316" s="547">
        <v>0</v>
      </c>
      <c r="M316" s="547">
        <v>0</v>
      </c>
      <c r="N316" s="547">
        <v>0</v>
      </c>
      <c r="O316" s="547">
        <v>0</v>
      </c>
      <c r="P316" s="547">
        <v>0</v>
      </c>
      <c r="Q316" s="547">
        <v>0</v>
      </c>
      <c r="R316" s="547">
        <v>0</v>
      </c>
      <c r="S316" s="547">
        <v>0</v>
      </c>
      <c r="T316" s="547">
        <v>0</v>
      </c>
      <c r="U316" s="547"/>
      <c r="V316" s="547">
        <f t="shared" si="125"/>
        <v>0</v>
      </c>
      <c r="W316" s="285"/>
      <c r="X316" s="286"/>
      <c r="Y316" s="548">
        <f t="shared" si="152"/>
        <v>0</v>
      </c>
      <c r="Z316" s="549">
        <f t="shared" si="152"/>
        <v>0</v>
      </c>
      <c r="AA316" s="549">
        <f t="shared" si="152"/>
        <v>0</v>
      </c>
      <c r="AB316" s="282">
        <f t="shared" si="126"/>
        <v>0</v>
      </c>
      <c r="AC316" s="281">
        <f t="shared" si="127"/>
        <v>0</v>
      </c>
      <c r="AD316" s="549">
        <f t="shared" si="128"/>
        <v>0</v>
      </c>
      <c r="AE316" s="553">
        <f t="shared" si="129"/>
        <v>0</v>
      </c>
      <c r="AF316" s="282">
        <f t="shared" si="130"/>
        <v>0</v>
      </c>
      <c r="AG316" s="283">
        <f t="shared" si="131"/>
        <v>0</v>
      </c>
      <c r="AH316" s="281">
        <f t="shared" si="132"/>
        <v>0</v>
      </c>
      <c r="AI316" s="551">
        <f t="shared" si="153"/>
        <v>0</v>
      </c>
      <c r="AJ316" s="549">
        <f t="shared" si="153"/>
        <v>0</v>
      </c>
      <c r="AK316" s="549">
        <f t="shared" si="153"/>
        <v>0</v>
      </c>
      <c r="AL316" s="282">
        <f t="shared" si="133"/>
        <v>0</v>
      </c>
      <c r="AM316" s="281">
        <f t="shared" si="134"/>
        <v>0</v>
      </c>
      <c r="AN316" s="549">
        <f t="shared" si="135"/>
        <v>0</v>
      </c>
      <c r="AO316" s="549">
        <f t="shared" si="136"/>
        <v>0</v>
      </c>
      <c r="AP316" s="549">
        <f t="shared" si="137"/>
        <v>0</v>
      </c>
      <c r="AQ316" s="283">
        <f t="shared" si="154"/>
        <v>0</v>
      </c>
      <c r="AR316" s="281">
        <f t="shared" si="138"/>
        <v>0</v>
      </c>
      <c r="AT316" s="446"/>
      <c r="AU316" s="284"/>
      <c r="AV316" s="447" t="str">
        <f t="shared" si="139"/>
        <v>CA</v>
      </c>
      <c r="AW316" s="447" t="str">
        <f t="shared" si="140"/>
        <v>CL</v>
      </c>
      <c r="AX316" s="447" t="str">
        <f t="shared" si="141"/>
        <v>AIC</v>
      </c>
      <c r="AY316" s="447" t="str">
        <f t="shared" si="142"/>
        <v>ERB</v>
      </c>
      <c r="AZ316" s="447" t="str">
        <f t="shared" si="143"/>
        <v>GRB</v>
      </c>
      <c r="BA316" s="447" t="str">
        <f t="shared" si="144"/>
        <v>Non-Op</v>
      </c>
      <c r="BC316" s="445" t="s">
        <v>2128</v>
      </c>
      <c r="BD316" s="552">
        <f t="shared" si="147"/>
        <v>0</v>
      </c>
      <c r="BF316" s="448"/>
      <c r="BG316" s="448"/>
      <c r="BH316" s="448"/>
      <c r="BI316" s="448"/>
      <c r="BJ316" s="448"/>
      <c r="BK316" s="448"/>
      <c r="BL316" s="448"/>
      <c r="BN316" s="617"/>
    </row>
    <row r="317" spans="1:66" s="28" customFormat="1" ht="12" customHeight="1">
      <c r="A317" s="564">
        <v>16500873</v>
      </c>
      <c r="B317" s="564" t="str">
        <f t="shared" si="149"/>
        <v>16500873</v>
      </c>
      <c r="C317" s="28" t="s">
        <v>2654</v>
      </c>
      <c r="D317" s="445" t="s">
        <v>2091</v>
      </c>
      <c r="E317" s="445"/>
      <c r="F317" s="311">
        <v>43101</v>
      </c>
      <c r="G317" s="445"/>
      <c r="H317" s="547">
        <v>0</v>
      </c>
      <c r="I317" s="547">
        <v>0</v>
      </c>
      <c r="J317" s="547">
        <v>0</v>
      </c>
      <c r="K317" s="547">
        <v>0</v>
      </c>
      <c r="L317" s="547">
        <v>0</v>
      </c>
      <c r="M317" s="547">
        <v>0</v>
      </c>
      <c r="N317" s="547">
        <v>0</v>
      </c>
      <c r="O317" s="547">
        <v>0</v>
      </c>
      <c r="P317" s="547">
        <v>0</v>
      </c>
      <c r="Q317" s="547">
        <v>0</v>
      </c>
      <c r="R317" s="547">
        <v>0</v>
      </c>
      <c r="S317" s="547">
        <v>0</v>
      </c>
      <c r="T317" s="547">
        <v>0</v>
      </c>
      <c r="U317" s="547"/>
      <c r="V317" s="547">
        <f t="shared" si="125"/>
        <v>0</v>
      </c>
      <c r="W317" s="285"/>
      <c r="X317" s="286"/>
      <c r="Y317" s="548">
        <f t="shared" si="152"/>
        <v>0</v>
      </c>
      <c r="Z317" s="549">
        <f t="shared" si="152"/>
        <v>0</v>
      </c>
      <c r="AA317" s="549">
        <f t="shared" si="152"/>
        <v>0</v>
      </c>
      <c r="AB317" s="282">
        <f t="shared" si="126"/>
        <v>0</v>
      </c>
      <c r="AC317" s="281">
        <f t="shared" si="127"/>
        <v>0</v>
      </c>
      <c r="AD317" s="549">
        <f t="shared" si="128"/>
        <v>0</v>
      </c>
      <c r="AE317" s="553">
        <f t="shared" si="129"/>
        <v>0</v>
      </c>
      <c r="AF317" s="282">
        <f t="shared" si="130"/>
        <v>0</v>
      </c>
      <c r="AG317" s="283">
        <f t="shared" si="131"/>
        <v>0</v>
      </c>
      <c r="AH317" s="281">
        <f t="shared" si="132"/>
        <v>0</v>
      </c>
      <c r="AI317" s="551">
        <f t="shared" si="153"/>
        <v>0</v>
      </c>
      <c r="AJ317" s="549">
        <f t="shared" si="153"/>
        <v>0</v>
      </c>
      <c r="AK317" s="549">
        <f t="shared" si="153"/>
        <v>0</v>
      </c>
      <c r="AL317" s="282">
        <f t="shared" si="133"/>
        <v>0</v>
      </c>
      <c r="AM317" s="281">
        <f t="shared" si="134"/>
        <v>0</v>
      </c>
      <c r="AN317" s="549">
        <f t="shared" si="135"/>
        <v>0</v>
      </c>
      <c r="AO317" s="549">
        <f t="shared" si="136"/>
        <v>0</v>
      </c>
      <c r="AP317" s="549">
        <f t="shared" si="137"/>
        <v>0</v>
      </c>
      <c r="AQ317" s="283">
        <f t="shared" si="154"/>
        <v>0</v>
      </c>
      <c r="AR317" s="281">
        <f t="shared" si="138"/>
        <v>0</v>
      </c>
      <c r="AT317" s="446"/>
      <c r="AU317" s="284"/>
      <c r="AV317" s="447" t="str">
        <f t="shared" si="139"/>
        <v>CA</v>
      </c>
      <c r="AW317" s="447" t="str">
        <f t="shared" si="140"/>
        <v>CL</v>
      </c>
      <c r="AX317" s="447" t="str">
        <f t="shared" si="141"/>
        <v>AIC</v>
      </c>
      <c r="AY317" s="447" t="str">
        <f t="shared" si="142"/>
        <v>ERB</v>
      </c>
      <c r="AZ317" s="447" t="str">
        <f t="shared" si="143"/>
        <v>GRB</v>
      </c>
      <c r="BA317" s="447" t="str">
        <f t="shared" si="144"/>
        <v>Non-Op</v>
      </c>
      <c r="BC317" s="445" t="s">
        <v>2128</v>
      </c>
      <c r="BD317" s="552">
        <f t="shared" si="147"/>
        <v>0</v>
      </c>
      <c r="BF317" s="448"/>
      <c r="BG317" s="448"/>
      <c r="BH317" s="448"/>
      <c r="BI317" s="448"/>
      <c r="BJ317" s="448"/>
      <c r="BK317" s="448"/>
      <c r="BL317" s="448"/>
      <c r="BN317" s="617"/>
    </row>
    <row r="318" spans="1:66" s="28" customFormat="1" ht="12" customHeight="1">
      <c r="A318" s="563">
        <v>16500881</v>
      </c>
      <c r="B318" s="562" t="str">
        <f t="shared" si="149"/>
        <v>16500881</v>
      </c>
      <c r="C318" s="444" t="s">
        <v>2655</v>
      </c>
      <c r="D318" s="445" t="s">
        <v>2091</v>
      </c>
      <c r="E318" s="445"/>
      <c r="F318" s="444"/>
      <c r="G318" s="445"/>
      <c r="H318" s="547">
        <v>0</v>
      </c>
      <c r="I318" s="547">
        <v>0</v>
      </c>
      <c r="J318" s="547">
        <v>0</v>
      </c>
      <c r="K318" s="547">
        <v>0</v>
      </c>
      <c r="L318" s="547">
        <v>0</v>
      </c>
      <c r="M318" s="547">
        <v>0</v>
      </c>
      <c r="N318" s="547">
        <v>0</v>
      </c>
      <c r="O318" s="547">
        <v>0</v>
      </c>
      <c r="P318" s="547">
        <v>0</v>
      </c>
      <c r="Q318" s="547">
        <v>0</v>
      </c>
      <c r="R318" s="547">
        <v>0</v>
      </c>
      <c r="S318" s="547">
        <v>0</v>
      </c>
      <c r="T318" s="547">
        <v>0</v>
      </c>
      <c r="U318" s="547"/>
      <c r="V318" s="547">
        <f t="shared" si="125"/>
        <v>0</v>
      </c>
      <c r="W318" s="285"/>
      <c r="X318" s="286"/>
      <c r="Y318" s="548">
        <f t="shared" si="152"/>
        <v>0</v>
      </c>
      <c r="Z318" s="549">
        <f t="shared" si="152"/>
        <v>0</v>
      </c>
      <c r="AA318" s="549">
        <f t="shared" si="152"/>
        <v>0</v>
      </c>
      <c r="AB318" s="282">
        <f t="shared" si="126"/>
        <v>0</v>
      </c>
      <c r="AC318" s="281">
        <f t="shared" si="127"/>
        <v>0</v>
      </c>
      <c r="AD318" s="549">
        <f t="shared" si="128"/>
        <v>0</v>
      </c>
      <c r="AE318" s="553">
        <f t="shared" si="129"/>
        <v>0</v>
      </c>
      <c r="AF318" s="282">
        <f t="shared" si="130"/>
        <v>0</v>
      </c>
      <c r="AG318" s="283">
        <f t="shared" si="131"/>
        <v>0</v>
      </c>
      <c r="AH318" s="281">
        <f t="shared" si="132"/>
        <v>0</v>
      </c>
      <c r="AI318" s="551">
        <f t="shared" si="153"/>
        <v>0</v>
      </c>
      <c r="AJ318" s="549">
        <f t="shared" si="153"/>
        <v>0</v>
      </c>
      <c r="AK318" s="549">
        <f t="shared" si="153"/>
        <v>0</v>
      </c>
      <c r="AL318" s="282">
        <f t="shared" si="133"/>
        <v>0</v>
      </c>
      <c r="AM318" s="281">
        <f t="shared" si="134"/>
        <v>0</v>
      </c>
      <c r="AN318" s="549">
        <f t="shared" si="135"/>
        <v>0</v>
      </c>
      <c r="AO318" s="549">
        <f t="shared" si="136"/>
        <v>0</v>
      </c>
      <c r="AP318" s="549">
        <f t="shared" si="137"/>
        <v>0</v>
      </c>
      <c r="AQ318" s="283">
        <f t="shared" si="154"/>
        <v>0</v>
      </c>
      <c r="AR318" s="281">
        <f t="shared" si="138"/>
        <v>0</v>
      </c>
      <c r="AT318" s="446"/>
      <c r="AU318" s="284"/>
      <c r="AV318" s="447" t="str">
        <f t="shared" si="139"/>
        <v>CA</v>
      </c>
      <c r="AW318" s="447" t="str">
        <f t="shared" si="140"/>
        <v>CL</v>
      </c>
      <c r="AX318" s="447" t="str">
        <f t="shared" si="141"/>
        <v>AIC</v>
      </c>
      <c r="AY318" s="447" t="str">
        <f t="shared" si="142"/>
        <v>ERB</v>
      </c>
      <c r="AZ318" s="447" t="str">
        <f t="shared" si="143"/>
        <v>GRB</v>
      </c>
      <c r="BA318" s="447" t="str">
        <f t="shared" si="144"/>
        <v>Non-Op</v>
      </c>
      <c r="BC318" s="445" t="s">
        <v>2128</v>
      </c>
      <c r="BD318" s="552">
        <f t="shared" si="147"/>
        <v>0</v>
      </c>
      <c r="BF318" s="448"/>
      <c r="BG318" s="448"/>
      <c r="BH318" s="448"/>
      <c r="BI318" s="448"/>
      <c r="BJ318" s="448"/>
      <c r="BK318" s="448"/>
      <c r="BL318" s="448"/>
      <c r="BN318" s="617"/>
    </row>
    <row r="319" spans="1:66" s="28" customFormat="1" ht="12" customHeight="1">
      <c r="A319" s="563">
        <v>16500893</v>
      </c>
      <c r="B319" s="562" t="str">
        <f t="shared" si="149"/>
        <v>16500893</v>
      </c>
      <c r="C319" s="444" t="s">
        <v>2656</v>
      </c>
      <c r="D319" s="445" t="s">
        <v>2091</v>
      </c>
      <c r="E319" s="445"/>
      <c r="F319" s="444"/>
      <c r="G319" s="445"/>
      <c r="H319" s="547">
        <v>0</v>
      </c>
      <c r="I319" s="547">
        <v>0</v>
      </c>
      <c r="J319" s="547">
        <v>0</v>
      </c>
      <c r="K319" s="547">
        <v>0</v>
      </c>
      <c r="L319" s="547">
        <v>0</v>
      </c>
      <c r="M319" s="547">
        <v>0</v>
      </c>
      <c r="N319" s="547">
        <v>0</v>
      </c>
      <c r="O319" s="547">
        <v>0</v>
      </c>
      <c r="P319" s="547">
        <v>0</v>
      </c>
      <c r="Q319" s="547">
        <v>0</v>
      </c>
      <c r="R319" s="547">
        <v>0</v>
      </c>
      <c r="S319" s="547">
        <v>0</v>
      </c>
      <c r="T319" s="547">
        <v>0</v>
      </c>
      <c r="U319" s="547"/>
      <c r="V319" s="547">
        <f t="shared" si="125"/>
        <v>0</v>
      </c>
      <c r="W319" s="285"/>
      <c r="X319" s="286"/>
      <c r="Y319" s="548">
        <f t="shared" si="152"/>
        <v>0</v>
      </c>
      <c r="Z319" s="549">
        <f t="shared" si="152"/>
        <v>0</v>
      </c>
      <c r="AA319" s="549">
        <f t="shared" si="152"/>
        <v>0</v>
      </c>
      <c r="AB319" s="282">
        <f t="shared" si="126"/>
        <v>0</v>
      </c>
      <c r="AC319" s="281">
        <f t="shared" si="127"/>
        <v>0</v>
      </c>
      <c r="AD319" s="549">
        <f t="shared" si="128"/>
        <v>0</v>
      </c>
      <c r="AE319" s="553">
        <f t="shared" si="129"/>
        <v>0</v>
      </c>
      <c r="AF319" s="282">
        <f t="shared" si="130"/>
        <v>0</v>
      </c>
      <c r="AG319" s="283">
        <f t="shared" si="131"/>
        <v>0</v>
      </c>
      <c r="AH319" s="281">
        <f t="shared" si="132"/>
        <v>0</v>
      </c>
      <c r="AI319" s="551">
        <f t="shared" si="153"/>
        <v>0</v>
      </c>
      <c r="AJ319" s="549">
        <f t="shared" si="153"/>
        <v>0</v>
      </c>
      <c r="AK319" s="549">
        <f t="shared" si="153"/>
        <v>0</v>
      </c>
      <c r="AL319" s="282">
        <f t="shared" si="133"/>
        <v>0</v>
      </c>
      <c r="AM319" s="281">
        <f t="shared" si="134"/>
        <v>0</v>
      </c>
      <c r="AN319" s="549">
        <f t="shared" si="135"/>
        <v>0</v>
      </c>
      <c r="AO319" s="549">
        <f t="shared" si="136"/>
        <v>0</v>
      </c>
      <c r="AP319" s="549">
        <f t="shared" si="137"/>
        <v>0</v>
      </c>
      <c r="AQ319" s="283">
        <f t="shared" si="154"/>
        <v>0</v>
      </c>
      <c r="AR319" s="281">
        <f t="shared" si="138"/>
        <v>0</v>
      </c>
      <c r="AT319" s="446"/>
      <c r="AU319" s="284"/>
      <c r="AV319" s="447" t="str">
        <f t="shared" si="139"/>
        <v>CA</v>
      </c>
      <c r="AW319" s="447" t="str">
        <f t="shared" si="140"/>
        <v>CL</v>
      </c>
      <c r="AX319" s="447" t="str">
        <f t="shared" si="141"/>
        <v>AIC</v>
      </c>
      <c r="AY319" s="447" t="str">
        <f t="shared" si="142"/>
        <v>ERB</v>
      </c>
      <c r="AZ319" s="447" t="str">
        <f t="shared" si="143"/>
        <v>GRB</v>
      </c>
      <c r="BA319" s="447" t="str">
        <f t="shared" si="144"/>
        <v>Non-Op</v>
      </c>
      <c r="BC319" s="445" t="s">
        <v>2128</v>
      </c>
      <c r="BD319" s="552">
        <f t="shared" si="147"/>
        <v>0</v>
      </c>
      <c r="BF319" s="448"/>
      <c r="BG319" s="448"/>
      <c r="BH319" s="448"/>
      <c r="BI319" s="448"/>
      <c r="BJ319" s="448"/>
      <c r="BK319" s="448"/>
      <c r="BL319" s="448"/>
      <c r="BN319" s="617"/>
    </row>
    <row r="320" spans="1:66" s="28" customFormat="1" ht="12" customHeight="1">
      <c r="A320" s="563">
        <v>16500901</v>
      </c>
      <c r="B320" s="562" t="str">
        <f t="shared" si="149"/>
        <v>16500901</v>
      </c>
      <c r="C320" s="444" t="s">
        <v>2657</v>
      </c>
      <c r="D320" s="445" t="s">
        <v>1165</v>
      </c>
      <c r="E320" s="445"/>
      <c r="F320" s="444"/>
      <c r="G320" s="445"/>
      <c r="H320" s="547">
        <v>0</v>
      </c>
      <c r="I320" s="547">
        <v>0</v>
      </c>
      <c r="J320" s="547">
        <v>0</v>
      </c>
      <c r="K320" s="547">
        <v>0</v>
      </c>
      <c r="L320" s="547">
        <v>0</v>
      </c>
      <c r="M320" s="547">
        <v>0</v>
      </c>
      <c r="N320" s="547">
        <v>0</v>
      </c>
      <c r="O320" s="547">
        <v>0</v>
      </c>
      <c r="P320" s="547">
        <v>0</v>
      </c>
      <c r="Q320" s="547">
        <v>0</v>
      </c>
      <c r="R320" s="547">
        <v>0</v>
      </c>
      <c r="S320" s="547">
        <v>0</v>
      </c>
      <c r="T320" s="547">
        <v>0</v>
      </c>
      <c r="U320" s="547"/>
      <c r="V320" s="547">
        <f t="shared" si="125"/>
        <v>0</v>
      </c>
      <c r="W320" s="305"/>
      <c r="X320" s="306"/>
      <c r="Y320" s="548">
        <f t="shared" si="152"/>
        <v>0</v>
      </c>
      <c r="Z320" s="549">
        <f t="shared" si="152"/>
        <v>0</v>
      </c>
      <c r="AA320" s="549">
        <f t="shared" si="152"/>
        <v>0</v>
      </c>
      <c r="AB320" s="282">
        <f t="shared" si="126"/>
        <v>0</v>
      </c>
      <c r="AC320" s="281">
        <f t="shared" si="127"/>
        <v>0</v>
      </c>
      <c r="AD320" s="549">
        <f t="shared" si="128"/>
        <v>0</v>
      </c>
      <c r="AE320" s="553">
        <f t="shared" si="129"/>
        <v>0</v>
      </c>
      <c r="AF320" s="282">
        <f t="shared" si="130"/>
        <v>0</v>
      </c>
      <c r="AG320" s="283">
        <f t="shared" si="131"/>
        <v>0</v>
      </c>
      <c r="AH320" s="281">
        <f t="shared" si="132"/>
        <v>0</v>
      </c>
      <c r="AI320" s="551">
        <f t="shared" si="153"/>
        <v>0</v>
      </c>
      <c r="AJ320" s="549">
        <f t="shared" si="153"/>
        <v>0</v>
      </c>
      <c r="AK320" s="549">
        <f t="shared" si="153"/>
        <v>0</v>
      </c>
      <c r="AL320" s="282">
        <f t="shared" si="133"/>
        <v>0</v>
      </c>
      <c r="AM320" s="281">
        <f t="shared" si="134"/>
        <v>0</v>
      </c>
      <c r="AN320" s="549">
        <f t="shared" si="135"/>
        <v>0</v>
      </c>
      <c r="AO320" s="549">
        <f t="shared" si="136"/>
        <v>0</v>
      </c>
      <c r="AP320" s="549">
        <f t="shared" si="137"/>
        <v>0</v>
      </c>
      <c r="AQ320" s="283">
        <f t="shared" si="154"/>
        <v>0</v>
      </c>
      <c r="AR320" s="281">
        <f t="shared" si="138"/>
        <v>0</v>
      </c>
      <c r="AT320" s="446" t="s">
        <v>2064</v>
      </c>
      <c r="AU320" s="284"/>
      <c r="AV320" s="447" t="str">
        <f t="shared" si="139"/>
        <v>CA</v>
      </c>
      <c r="AW320" s="447" t="str">
        <f t="shared" si="140"/>
        <v>CL</v>
      </c>
      <c r="AX320" s="447" t="str">
        <f t="shared" si="141"/>
        <v>AIC</v>
      </c>
      <c r="AY320" s="447" t="str">
        <f t="shared" si="142"/>
        <v>ERB</v>
      </c>
      <c r="AZ320" s="447" t="str">
        <f t="shared" si="143"/>
        <v>GRB</v>
      </c>
      <c r="BA320" s="447" t="str">
        <f t="shared" si="144"/>
        <v>Non-Op</v>
      </c>
      <c r="BC320" s="449" t="s">
        <v>2100</v>
      </c>
      <c r="BD320" s="552">
        <f t="shared" si="147"/>
        <v>0</v>
      </c>
      <c r="BF320" s="448"/>
      <c r="BG320" s="448"/>
      <c r="BH320" s="448"/>
      <c r="BI320" s="448"/>
      <c r="BJ320" s="448"/>
      <c r="BK320" s="448"/>
      <c r="BL320" s="448"/>
      <c r="BN320" s="617"/>
    </row>
    <row r="321" spans="1:66" s="28" customFormat="1" ht="12" customHeight="1">
      <c r="A321" s="563">
        <v>16500911</v>
      </c>
      <c r="B321" s="562" t="str">
        <f t="shared" si="149"/>
        <v>16500911</v>
      </c>
      <c r="C321" s="444" t="s">
        <v>2658</v>
      </c>
      <c r="D321" s="445" t="s">
        <v>2091</v>
      </c>
      <c r="E321" s="445"/>
      <c r="F321" s="444"/>
      <c r="G321" s="445"/>
      <c r="H321" s="547">
        <v>0</v>
      </c>
      <c r="I321" s="547">
        <v>0</v>
      </c>
      <c r="J321" s="547">
        <v>0</v>
      </c>
      <c r="K321" s="547">
        <v>0</v>
      </c>
      <c r="L321" s="547">
        <v>0</v>
      </c>
      <c r="M321" s="547">
        <v>0</v>
      </c>
      <c r="N321" s="547">
        <v>0</v>
      </c>
      <c r="O321" s="547">
        <v>0</v>
      </c>
      <c r="P321" s="547">
        <v>0</v>
      </c>
      <c r="Q321" s="547">
        <v>0</v>
      </c>
      <c r="R321" s="547">
        <v>0</v>
      </c>
      <c r="S321" s="547">
        <v>0</v>
      </c>
      <c r="T321" s="547">
        <v>0</v>
      </c>
      <c r="U321" s="547"/>
      <c r="V321" s="547">
        <f t="shared" si="125"/>
        <v>0</v>
      </c>
      <c r="W321" s="285"/>
      <c r="X321" s="286"/>
      <c r="Y321" s="548">
        <f t="shared" si="152"/>
        <v>0</v>
      </c>
      <c r="Z321" s="549">
        <f t="shared" si="152"/>
        <v>0</v>
      </c>
      <c r="AA321" s="549">
        <f t="shared" si="152"/>
        <v>0</v>
      </c>
      <c r="AB321" s="282">
        <f t="shared" si="126"/>
        <v>0</v>
      </c>
      <c r="AC321" s="281">
        <f t="shared" si="127"/>
        <v>0</v>
      </c>
      <c r="AD321" s="549">
        <f t="shared" si="128"/>
        <v>0</v>
      </c>
      <c r="AE321" s="553">
        <f t="shared" si="129"/>
        <v>0</v>
      </c>
      <c r="AF321" s="282">
        <f t="shared" si="130"/>
        <v>0</v>
      </c>
      <c r="AG321" s="283">
        <f t="shared" si="131"/>
        <v>0</v>
      </c>
      <c r="AH321" s="281">
        <f t="shared" si="132"/>
        <v>0</v>
      </c>
      <c r="AI321" s="551">
        <f t="shared" si="153"/>
        <v>0</v>
      </c>
      <c r="AJ321" s="549">
        <f t="shared" si="153"/>
        <v>0</v>
      </c>
      <c r="AK321" s="549">
        <f t="shared" si="153"/>
        <v>0</v>
      </c>
      <c r="AL321" s="282">
        <f t="shared" si="133"/>
        <v>0</v>
      </c>
      <c r="AM321" s="281">
        <f t="shared" si="134"/>
        <v>0</v>
      </c>
      <c r="AN321" s="549">
        <f t="shared" si="135"/>
        <v>0</v>
      </c>
      <c r="AO321" s="549">
        <f t="shared" si="136"/>
        <v>0</v>
      </c>
      <c r="AP321" s="549">
        <f t="shared" si="137"/>
        <v>0</v>
      </c>
      <c r="AQ321" s="283">
        <f t="shared" si="154"/>
        <v>0</v>
      </c>
      <c r="AR321" s="281">
        <f t="shared" si="138"/>
        <v>0</v>
      </c>
      <c r="AT321" s="446"/>
      <c r="AU321" s="284"/>
      <c r="AV321" s="447" t="str">
        <f t="shared" si="139"/>
        <v>CA</v>
      </c>
      <c r="AW321" s="447" t="str">
        <f t="shared" si="140"/>
        <v>CL</v>
      </c>
      <c r="AX321" s="447" t="str">
        <f t="shared" si="141"/>
        <v>AIC</v>
      </c>
      <c r="AY321" s="447" t="str">
        <f t="shared" si="142"/>
        <v>ERB</v>
      </c>
      <c r="AZ321" s="447" t="str">
        <f t="shared" si="143"/>
        <v>GRB</v>
      </c>
      <c r="BA321" s="447" t="str">
        <f t="shared" si="144"/>
        <v>Non-Op</v>
      </c>
      <c r="BC321" s="445" t="s">
        <v>2128</v>
      </c>
      <c r="BD321" s="552">
        <f t="shared" si="147"/>
        <v>0</v>
      </c>
      <c r="BF321" s="448"/>
      <c r="BG321" s="448"/>
      <c r="BH321" s="448"/>
      <c r="BI321" s="448"/>
      <c r="BJ321" s="448"/>
      <c r="BK321" s="448"/>
      <c r="BL321" s="448"/>
      <c r="BN321" s="617"/>
    </row>
    <row r="322" spans="1:66" s="28" customFormat="1" ht="12" customHeight="1">
      <c r="A322" s="563">
        <v>16500953</v>
      </c>
      <c r="B322" s="562" t="str">
        <f t="shared" si="149"/>
        <v>16500953</v>
      </c>
      <c r="C322" s="444" t="s">
        <v>2659</v>
      </c>
      <c r="D322" s="445" t="s">
        <v>2091</v>
      </c>
      <c r="E322" s="445"/>
      <c r="F322" s="444"/>
      <c r="G322" s="445"/>
      <c r="H322" s="547">
        <v>0</v>
      </c>
      <c r="I322" s="547">
        <v>0</v>
      </c>
      <c r="J322" s="547">
        <v>0</v>
      </c>
      <c r="K322" s="547">
        <v>0</v>
      </c>
      <c r="L322" s="547">
        <v>0</v>
      </c>
      <c r="M322" s="547">
        <v>0</v>
      </c>
      <c r="N322" s="547">
        <v>0</v>
      </c>
      <c r="O322" s="547">
        <v>0</v>
      </c>
      <c r="P322" s="547">
        <v>0</v>
      </c>
      <c r="Q322" s="547">
        <v>0</v>
      </c>
      <c r="R322" s="547">
        <v>0</v>
      </c>
      <c r="S322" s="547">
        <v>0</v>
      </c>
      <c r="T322" s="547">
        <v>0</v>
      </c>
      <c r="U322" s="547"/>
      <c r="V322" s="547">
        <f t="shared" si="125"/>
        <v>0</v>
      </c>
      <c r="W322" s="285"/>
      <c r="X322" s="286"/>
      <c r="Y322" s="548">
        <f t="shared" si="152"/>
        <v>0</v>
      </c>
      <c r="Z322" s="549">
        <f t="shared" si="152"/>
        <v>0</v>
      </c>
      <c r="AA322" s="549">
        <f t="shared" si="152"/>
        <v>0</v>
      </c>
      <c r="AB322" s="282">
        <f t="shared" si="126"/>
        <v>0</v>
      </c>
      <c r="AC322" s="281">
        <f t="shared" si="127"/>
        <v>0</v>
      </c>
      <c r="AD322" s="549">
        <f t="shared" si="128"/>
        <v>0</v>
      </c>
      <c r="AE322" s="553">
        <f t="shared" si="129"/>
        <v>0</v>
      </c>
      <c r="AF322" s="282">
        <f t="shared" si="130"/>
        <v>0</v>
      </c>
      <c r="AG322" s="283">
        <f t="shared" si="131"/>
        <v>0</v>
      </c>
      <c r="AH322" s="281">
        <f t="shared" si="132"/>
        <v>0</v>
      </c>
      <c r="AI322" s="551">
        <f t="shared" si="153"/>
        <v>0</v>
      </c>
      <c r="AJ322" s="549">
        <f t="shared" si="153"/>
        <v>0</v>
      </c>
      <c r="AK322" s="549">
        <f t="shared" si="153"/>
        <v>0</v>
      </c>
      <c r="AL322" s="282">
        <f t="shared" si="133"/>
        <v>0</v>
      </c>
      <c r="AM322" s="281">
        <f t="shared" si="134"/>
        <v>0</v>
      </c>
      <c r="AN322" s="549">
        <f t="shared" si="135"/>
        <v>0</v>
      </c>
      <c r="AO322" s="549">
        <f t="shared" si="136"/>
        <v>0</v>
      </c>
      <c r="AP322" s="549">
        <f t="shared" si="137"/>
        <v>0</v>
      </c>
      <c r="AQ322" s="283">
        <f t="shared" si="154"/>
        <v>0</v>
      </c>
      <c r="AR322" s="281">
        <f t="shared" si="138"/>
        <v>0</v>
      </c>
      <c r="AT322" s="446"/>
      <c r="AU322" s="284"/>
      <c r="AV322" s="447" t="str">
        <f t="shared" si="139"/>
        <v>CA</v>
      </c>
      <c r="AW322" s="447" t="str">
        <f t="shared" si="140"/>
        <v>CL</v>
      </c>
      <c r="AX322" s="447" t="str">
        <f t="shared" si="141"/>
        <v>AIC</v>
      </c>
      <c r="AY322" s="447" t="str">
        <f t="shared" si="142"/>
        <v>ERB</v>
      </c>
      <c r="AZ322" s="447" t="str">
        <f t="shared" si="143"/>
        <v>GRB</v>
      </c>
      <c r="BA322" s="447" t="str">
        <f t="shared" si="144"/>
        <v>Non-Op</v>
      </c>
      <c r="BC322" s="445" t="s">
        <v>2128</v>
      </c>
      <c r="BD322" s="552">
        <f t="shared" si="147"/>
        <v>0</v>
      </c>
      <c r="BF322" s="448"/>
      <c r="BG322" s="448"/>
      <c r="BH322" s="448"/>
      <c r="BI322" s="448"/>
      <c r="BJ322" s="448"/>
      <c r="BK322" s="448"/>
      <c r="BL322" s="448"/>
      <c r="BN322" s="621"/>
    </row>
    <row r="323" spans="1:66" s="28" customFormat="1" ht="12" customHeight="1">
      <c r="A323" s="563">
        <v>16500963</v>
      </c>
      <c r="B323" s="562" t="str">
        <f t="shared" si="149"/>
        <v>16500963</v>
      </c>
      <c r="C323" s="444" t="s">
        <v>2660</v>
      </c>
      <c r="D323" s="445" t="s">
        <v>2091</v>
      </c>
      <c r="E323" s="445"/>
      <c r="F323" s="294">
        <v>43040</v>
      </c>
      <c r="G323" s="445"/>
      <c r="H323" s="547">
        <v>0</v>
      </c>
      <c r="I323" s="547">
        <v>0</v>
      </c>
      <c r="J323" s="547">
        <v>0</v>
      </c>
      <c r="K323" s="547">
        <v>0</v>
      </c>
      <c r="L323" s="547">
        <v>0</v>
      </c>
      <c r="M323" s="547">
        <v>0</v>
      </c>
      <c r="N323" s="547">
        <v>0</v>
      </c>
      <c r="O323" s="547">
        <v>0</v>
      </c>
      <c r="P323" s="547">
        <v>0</v>
      </c>
      <c r="Q323" s="547">
        <v>0</v>
      </c>
      <c r="R323" s="547">
        <v>0</v>
      </c>
      <c r="S323" s="547">
        <v>0</v>
      </c>
      <c r="T323" s="547">
        <v>0</v>
      </c>
      <c r="U323" s="547"/>
      <c r="V323" s="547">
        <f t="shared" si="125"/>
        <v>0</v>
      </c>
      <c r="W323" s="285"/>
      <c r="X323" s="286"/>
      <c r="Y323" s="548">
        <f t="shared" si="152"/>
        <v>0</v>
      </c>
      <c r="Z323" s="549">
        <f t="shared" si="152"/>
        <v>0</v>
      </c>
      <c r="AA323" s="549">
        <f t="shared" si="152"/>
        <v>0</v>
      </c>
      <c r="AB323" s="282">
        <f t="shared" si="126"/>
        <v>0</v>
      </c>
      <c r="AC323" s="281">
        <f t="shared" si="127"/>
        <v>0</v>
      </c>
      <c r="AD323" s="549">
        <f t="shared" si="128"/>
        <v>0</v>
      </c>
      <c r="AE323" s="553">
        <f t="shared" si="129"/>
        <v>0</v>
      </c>
      <c r="AF323" s="282">
        <f t="shared" si="130"/>
        <v>0</v>
      </c>
      <c r="AG323" s="283">
        <f t="shared" si="131"/>
        <v>0</v>
      </c>
      <c r="AH323" s="281">
        <f t="shared" si="132"/>
        <v>0</v>
      </c>
      <c r="AI323" s="551">
        <f t="shared" si="153"/>
        <v>0</v>
      </c>
      <c r="AJ323" s="549">
        <f t="shared" si="153"/>
        <v>0</v>
      </c>
      <c r="AK323" s="549">
        <f t="shared" si="153"/>
        <v>0</v>
      </c>
      <c r="AL323" s="282">
        <f t="shared" si="133"/>
        <v>0</v>
      </c>
      <c r="AM323" s="281">
        <f t="shared" si="134"/>
        <v>0</v>
      </c>
      <c r="AN323" s="549">
        <f t="shared" si="135"/>
        <v>0</v>
      </c>
      <c r="AO323" s="549">
        <f t="shared" si="136"/>
        <v>0</v>
      </c>
      <c r="AP323" s="549">
        <f t="shared" si="137"/>
        <v>0</v>
      </c>
      <c r="AQ323" s="283">
        <f t="shared" si="154"/>
        <v>0</v>
      </c>
      <c r="AR323" s="281">
        <f t="shared" si="138"/>
        <v>0</v>
      </c>
      <c r="AT323" s="446"/>
      <c r="AU323" s="284"/>
      <c r="AV323" s="447" t="str">
        <f t="shared" si="139"/>
        <v>CA</v>
      </c>
      <c r="AW323" s="447" t="str">
        <f t="shared" si="140"/>
        <v>CL</v>
      </c>
      <c r="AX323" s="447" t="str">
        <f t="shared" si="141"/>
        <v>AIC</v>
      </c>
      <c r="AY323" s="447" t="str">
        <f t="shared" si="142"/>
        <v>ERB</v>
      </c>
      <c r="AZ323" s="447" t="str">
        <f t="shared" si="143"/>
        <v>GRB</v>
      </c>
      <c r="BA323" s="447" t="str">
        <f t="shared" si="144"/>
        <v>Non-Op</v>
      </c>
      <c r="BC323" s="445" t="s">
        <v>2128</v>
      </c>
      <c r="BD323" s="552">
        <f t="shared" si="147"/>
        <v>0</v>
      </c>
      <c r="BF323" s="448"/>
      <c r="BG323" s="448"/>
      <c r="BH323" s="448"/>
      <c r="BI323" s="448"/>
      <c r="BJ323" s="448"/>
      <c r="BK323" s="448"/>
      <c r="BL323" s="448"/>
      <c r="BN323" s="617"/>
    </row>
    <row r="324" spans="1:66" s="28" customFormat="1" ht="12" customHeight="1">
      <c r="A324" s="564">
        <v>16500973</v>
      </c>
      <c r="B324" s="564" t="str">
        <f t="shared" si="149"/>
        <v>16500973</v>
      </c>
      <c r="C324" s="28" t="s">
        <v>2661</v>
      </c>
      <c r="D324" s="445" t="s">
        <v>2091</v>
      </c>
      <c r="E324" s="445"/>
      <c r="F324" s="311">
        <v>43132</v>
      </c>
      <c r="G324" s="445"/>
      <c r="H324" s="547">
        <v>0</v>
      </c>
      <c r="I324" s="547">
        <v>0</v>
      </c>
      <c r="J324" s="547">
        <v>0</v>
      </c>
      <c r="K324" s="547">
        <v>0</v>
      </c>
      <c r="L324" s="547">
        <v>0</v>
      </c>
      <c r="M324" s="547">
        <v>0</v>
      </c>
      <c r="N324" s="547">
        <v>0</v>
      </c>
      <c r="O324" s="547">
        <v>0</v>
      </c>
      <c r="P324" s="547">
        <v>0</v>
      </c>
      <c r="Q324" s="547">
        <v>0</v>
      </c>
      <c r="R324" s="547">
        <v>0</v>
      </c>
      <c r="S324" s="547">
        <v>0</v>
      </c>
      <c r="T324" s="547">
        <v>0</v>
      </c>
      <c r="U324" s="547"/>
      <c r="V324" s="547">
        <f t="shared" si="125"/>
        <v>0</v>
      </c>
      <c r="W324" s="285"/>
      <c r="X324" s="286"/>
      <c r="Y324" s="548">
        <f t="shared" si="152"/>
        <v>0</v>
      </c>
      <c r="Z324" s="549">
        <f t="shared" si="152"/>
        <v>0</v>
      </c>
      <c r="AA324" s="549">
        <f t="shared" si="152"/>
        <v>0</v>
      </c>
      <c r="AB324" s="282">
        <f t="shared" si="126"/>
        <v>0</v>
      </c>
      <c r="AC324" s="281">
        <f t="shared" si="127"/>
        <v>0</v>
      </c>
      <c r="AD324" s="549">
        <f t="shared" si="128"/>
        <v>0</v>
      </c>
      <c r="AE324" s="553">
        <f t="shared" si="129"/>
        <v>0</v>
      </c>
      <c r="AF324" s="282">
        <f t="shared" si="130"/>
        <v>0</v>
      </c>
      <c r="AG324" s="283">
        <f t="shared" si="131"/>
        <v>0</v>
      </c>
      <c r="AH324" s="281">
        <f t="shared" si="132"/>
        <v>0</v>
      </c>
      <c r="AI324" s="551">
        <f t="shared" si="153"/>
        <v>0</v>
      </c>
      <c r="AJ324" s="549">
        <f t="shared" si="153"/>
        <v>0</v>
      </c>
      <c r="AK324" s="549">
        <f t="shared" si="153"/>
        <v>0</v>
      </c>
      <c r="AL324" s="282">
        <f t="shared" si="133"/>
        <v>0</v>
      </c>
      <c r="AM324" s="281">
        <f t="shared" si="134"/>
        <v>0</v>
      </c>
      <c r="AN324" s="549">
        <f t="shared" si="135"/>
        <v>0</v>
      </c>
      <c r="AO324" s="549">
        <f t="shared" si="136"/>
        <v>0</v>
      </c>
      <c r="AP324" s="549">
        <f t="shared" si="137"/>
        <v>0</v>
      </c>
      <c r="AQ324" s="283">
        <f t="shared" si="154"/>
        <v>0</v>
      </c>
      <c r="AR324" s="281">
        <f t="shared" si="138"/>
        <v>0</v>
      </c>
      <c r="AT324" s="446"/>
      <c r="AU324" s="284"/>
      <c r="AV324" s="447" t="str">
        <f t="shared" si="139"/>
        <v>CA</v>
      </c>
      <c r="AW324" s="447" t="str">
        <f t="shared" si="140"/>
        <v>CL</v>
      </c>
      <c r="AX324" s="447" t="str">
        <f t="shared" si="141"/>
        <v>AIC</v>
      </c>
      <c r="AY324" s="447" t="str">
        <f t="shared" si="142"/>
        <v>ERB</v>
      </c>
      <c r="AZ324" s="447" t="str">
        <f t="shared" si="143"/>
        <v>GRB</v>
      </c>
      <c r="BA324" s="447" t="str">
        <f t="shared" si="144"/>
        <v>Non-Op</v>
      </c>
      <c r="BC324" s="445" t="s">
        <v>2128</v>
      </c>
      <c r="BD324" s="552">
        <f t="shared" si="147"/>
        <v>0</v>
      </c>
      <c r="BF324" s="448"/>
      <c r="BG324" s="448"/>
      <c r="BH324" s="448"/>
      <c r="BI324" s="448"/>
      <c r="BJ324" s="448"/>
      <c r="BK324" s="448"/>
      <c r="BL324" s="448"/>
      <c r="BN324" s="621"/>
    </row>
    <row r="325" spans="1:66" s="28" customFormat="1" ht="12" customHeight="1">
      <c r="A325" s="564">
        <v>16500983</v>
      </c>
      <c r="B325" s="564" t="str">
        <f t="shared" si="149"/>
        <v>16500983</v>
      </c>
      <c r="C325" s="28" t="s">
        <v>2662</v>
      </c>
      <c r="D325" s="445" t="s">
        <v>2091</v>
      </c>
      <c r="E325" s="445"/>
      <c r="F325" s="311">
        <v>43132</v>
      </c>
      <c r="G325" s="445"/>
      <c r="H325" s="547">
        <v>0</v>
      </c>
      <c r="I325" s="547">
        <v>0</v>
      </c>
      <c r="J325" s="547">
        <v>0</v>
      </c>
      <c r="K325" s="547">
        <v>0</v>
      </c>
      <c r="L325" s="547">
        <v>0</v>
      </c>
      <c r="M325" s="547">
        <v>0</v>
      </c>
      <c r="N325" s="547">
        <v>0</v>
      </c>
      <c r="O325" s="547">
        <v>0</v>
      </c>
      <c r="P325" s="547">
        <v>0</v>
      </c>
      <c r="Q325" s="547">
        <v>0</v>
      </c>
      <c r="R325" s="547">
        <v>0</v>
      </c>
      <c r="S325" s="547">
        <v>0</v>
      </c>
      <c r="T325" s="547">
        <v>0</v>
      </c>
      <c r="U325" s="547"/>
      <c r="V325" s="547">
        <f t="shared" si="125"/>
        <v>0</v>
      </c>
      <c r="W325" s="285"/>
      <c r="X325" s="286"/>
      <c r="Y325" s="548">
        <f t="shared" si="152"/>
        <v>0</v>
      </c>
      <c r="Z325" s="549">
        <f t="shared" si="152"/>
        <v>0</v>
      </c>
      <c r="AA325" s="549">
        <f t="shared" si="152"/>
        <v>0</v>
      </c>
      <c r="AB325" s="282">
        <f t="shared" si="126"/>
        <v>0</v>
      </c>
      <c r="AC325" s="281">
        <f t="shared" si="127"/>
        <v>0</v>
      </c>
      <c r="AD325" s="549">
        <f t="shared" si="128"/>
        <v>0</v>
      </c>
      <c r="AE325" s="553">
        <f t="shared" si="129"/>
        <v>0</v>
      </c>
      <c r="AF325" s="282">
        <f t="shared" si="130"/>
        <v>0</v>
      </c>
      <c r="AG325" s="283">
        <f t="shared" si="131"/>
        <v>0</v>
      </c>
      <c r="AH325" s="281">
        <f t="shared" si="132"/>
        <v>0</v>
      </c>
      <c r="AI325" s="551">
        <f t="shared" si="153"/>
        <v>0</v>
      </c>
      <c r="AJ325" s="549">
        <f t="shared" si="153"/>
        <v>0</v>
      </c>
      <c r="AK325" s="549">
        <f t="shared" si="153"/>
        <v>0</v>
      </c>
      <c r="AL325" s="282">
        <f t="shared" si="133"/>
        <v>0</v>
      </c>
      <c r="AM325" s="281">
        <f t="shared" si="134"/>
        <v>0</v>
      </c>
      <c r="AN325" s="549">
        <f t="shared" si="135"/>
        <v>0</v>
      </c>
      <c r="AO325" s="549">
        <f t="shared" si="136"/>
        <v>0</v>
      </c>
      <c r="AP325" s="549">
        <f t="shared" si="137"/>
        <v>0</v>
      </c>
      <c r="AQ325" s="283">
        <f t="shared" si="154"/>
        <v>0</v>
      </c>
      <c r="AR325" s="281">
        <f t="shared" si="138"/>
        <v>0</v>
      </c>
      <c r="AT325" s="446"/>
      <c r="AU325" s="284"/>
      <c r="AV325" s="447" t="str">
        <f t="shared" si="139"/>
        <v>CA</v>
      </c>
      <c r="AW325" s="447" t="str">
        <f t="shared" si="140"/>
        <v>CL</v>
      </c>
      <c r="AX325" s="447" t="str">
        <f t="shared" si="141"/>
        <v>AIC</v>
      </c>
      <c r="AY325" s="447" t="str">
        <f t="shared" si="142"/>
        <v>ERB</v>
      </c>
      <c r="AZ325" s="447" t="str">
        <f t="shared" si="143"/>
        <v>GRB</v>
      </c>
      <c r="BA325" s="447" t="str">
        <f t="shared" si="144"/>
        <v>Non-Op</v>
      </c>
      <c r="BC325" s="445" t="s">
        <v>2128</v>
      </c>
      <c r="BD325" s="552">
        <f t="shared" si="147"/>
        <v>0</v>
      </c>
      <c r="BF325" s="448"/>
      <c r="BG325" s="448"/>
      <c r="BH325" s="448"/>
      <c r="BI325" s="448"/>
      <c r="BJ325" s="448"/>
      <c r="BK325" s="448"/>
      <c r="BL325" s="448"/>
      <c r="BN325" s="617"/>
    </row>
    <row r="326" spans="1:66" s="28" customFormat="1" ht="12" customHeight="1">
      <c r="A326" s="287">
        <v>16501003</v>
      </c>
      <c r="B326" s="288" t="str">
        <f t="shared" si="149"/>
        <v>16501003</v>
      </c>
      <c r="C326" s="444" t="s">
        <v>1352</v>
      </c>
      <c r="D326" s="445" t="s">
        <v>2091</v>
      </c>
      <c r="E326" s="445"/>
      <c r="F326" s="444"/>
      <c r="G326" s="445"/>
      <c r="H326" s="547">
        <v>0</v>
      </c>
      <c r="I326" s="547">
        <v>0</v>
      </c>
      <c r="J326" s="547">
        <v>0</v>
      </c>
      <c r="K326" s="547">
        <v>0</v>
      </c>
      <c r="L326" s="547">
        <v>0</v>
      </c>
      <c r="M326" s="547">
        <v>0</v>
      </c>
      <c r="N326" s="547">
        <v>0</v>
      </c>
      <c r="O326" s="547">
        <v>1083013.47</v>
      </c>
      <c r="P326" s="547">
        <v>2227602.64</v>
      </c>
      <c r="Q326" s="547">
        <v>3688710.83</v>
      </c>
      <c r="R326" s="547">
        <v>5179041.75</v>
      </c>
      <c r="S326" s="547">
        <v>6752950.9400000004</v>
      </c>
      <c r="T326" s="547">
        <v>1959692.65</v>
      </c>
      <c r="U326" s="547"/>
      <c r="V326" s="547">
        <f t="shared" si="125"/>
        <v>1659263.8295833336</v>
      </c>
      <c r="W326" s="285"/>
      <c r="X326" s="286"/>
      <c r="Y326" s="548">
        <f t="shared" si="152"/>
        <v>1959692.65</v>
      </c>
      <c r="Z326" s="549">
        <f t="shared" si="152"/>
        <v>0</v>
      </c>
      <c r="AA326" s="549">
        <f t="shared" si="152"/>
        <v>0</v>
      </c>
      <c r="AB326" s="282">
        <f t="shared" si="126"/>
        <v>0</v>
      </c>
      <c r="AC326" s="281">
        <f t="shared" si="127"/>
        <v>0</v>
      </c>
      <c r="AD326" s="549">
        <f t="shared" si="128"/>
        <v>0</v>
      </c>
      <c r="AE326" s="553">
        <f t="shared" si="129"/>
        <v>0</v>
      </c>
      <c r="AF326" s="282">
        <f t="shared" si="130"/>
        <v>0</v>
      </c>
      <c r="AG326" s="283">
        <f t="shared" si="131"/>
        <v>0</v>
      </c>
      <c r="AH326" s="281">
        <f t="shared" si="132"/>
        <v>0</v>
      </c>
      <c r="AI326" s="551">
        <f t="shared" si="153"/>
        <v>1659263.8295833336</v>
      </c>
      <c r="AJ326" s="549">
        <f t="shared" si="153"/>
        <v>0</v>
      </c>
      <c r="AK326" s="549">
        <f t="shared" si="153"/>
        <v>0</v>
      </c>
      <c r="AL326" s="282">
        <f t="shared" si="133"/>
        <v>0</v>
      </c>
      <c r="AM326" s="281">
        <f t="shared" si="134"/>
        <v>0</v>
      </c>
      <c r="AN326" s="549">
        <f t="shared" si="135"/>
        <v>0</v>
      </c>
      <c r="AO326" s="549">
        <f t="shared" si="136"/>
        <v>0</v>
      </c>
      <c r="AP326" s="549">
        <f t="shared" si="137"/>
        <v>0</v>
      </c>
      <c r="AQ326" s="283">
        <f t="shared" si="154"/>
        <v>0</v>
      </c>
      <c r="AR326" s="281">
        <f t="shared" si="138"/>
        <v>0</v>
      </c>
      <c r="AT326" s="446"/>
      <c r="AU326" s="284"/>
      <c r="AV326" s="447" t="str">
        <f t="shared" si="139"/>
        <v>CA</v>
      </c>
      <c r="AW326" s="447" t="str">
        <f t="shared" si="140"/>
        <v>CL</v>
      </c>
      <c r="AX326" s="447" t="str">
        <f t="shared" si="141"/>
        <v>AIC</v>
      </c>
      <c r="AY326" s="447" t="str">
        <f t="shared" si="142"/>
        <v>ERB</v>
      </c>
      <c r="AZ326" s="447" t="str">
        <f t="shared" si="143"/>
        <v>GRB</v>
      </c>
      <c r="BA326" s="447" t="str">
        <f t="shared" si="144"/>
        <v>Non-Op</v>
      </c>
      <c r="BC326" s="445" t="s">
        <v>2128</v>
      </c>
      <c r="BD326" s="552">
        <f t="shared" si="147"/>
        <v>1959692.65</v>
      </c>
      <c r="BF326" s="448"/>
      <c r="BG326" s="448"/>
      <c r="BH326" s="448"/>
      <c r="BI326" s="448"/>
      <c r="BJ326" s="448"/>
      <c r="BK326" s="448"/>
      <c r="BL326" s="448"/>
      <c r="BN326" s="617"/>
    </row>
    <row r="327" spans="1:66" s="28" customFormat="1" ht="12" customHeight="1">
      <c r="A327" s="287">
        <v>16501013</v>
      </c>
      <c r="B327" s="288" t="str">
        <f t="shared" si="149"/>
        <v>16501013</v>
      </c>
      <c r="C327" s="478" t="s">
        <v>1353</v>
      </c>
      <c r="D327" s="445" t="s">
        <v>2091</v>
      </c>
      <c r="E327" s="445"/>
      <c r="F327" s="444"/>
      <c r="G327" s="445"/>
      <c r="H327" s="547">
        <v>0</v>
      </c>
      <c r="I327" s="547">
        <v>0</v>
      </c>
      <c r="J327" s="547">
        <v>0</v>
      </c>
      <c r="K327" s="547">
        <v>0</v>
      </c>
      <c r="L327" s="547">
        <v>0</v>
      </c>
      <c r="M327" s="547">
        <v>0</v>
      </c>
      <c r="N327" s="547">
        <v>0</v>
      </c>
      <c r="O327" s="547">
        <v>0</v>
      </c>
      <c r="P327" s="547">
        <v>0</v>
      </c>
      <c r="Q327" s="547">
        <v>0</v>
      </c>
      <c r="R327" s="547">
        <v>0</v>
      </c>
      <c r="S327" s="547">
        <v>0</v>
      </c>
      <c r="T327" s="547">
        <v>0</v>
      </c>
      <c r="U327" s="547"/>
      <c r="V327" s="547">
        <f t="shared" si="125"/>
        <v>0</v>
      </c>
      <c r="W327" s="285"/>
      <c r="X327" s="286"/>
      <c r="Y327" s="548">
        <f t="shared" si="152"/>
        <v>0</v>
      </c>
      <c r="Z327" s="549">
        <f t="shared" si="152"/>
        <v>0</v>
      </c>
      <c r="AA327" s="549">
        <f t="shared" si="152"/>
        <v>0</v>
      </c>
      <c r="AB327" s="282">
        <f t="shared" si="126"/>
        <v>0</v>
      </c>
      <c r="AC327" s="281">
        <f t="shared" si="127"/>
        <v>0</v>
      </c>
      <c r="AD327" s="549">
        <f t="shared" si="128"/>
        <v>0</v>
      </c>
      <c r="AE327" s="553">
        <f t="shared" si="129"/>
        <v>0</v>
      </c>
      <c r="AF327" s="282">
        <f t="shared" si="130"/>
        <v>0</v>
      </c>
      <c r="AG327" s="283">
        <f t="shared" si="131"/>
        <v>0</v>
      </c>
      <c r="AH327" s="281">
        <f t="shared" si="132"/>
        <v>0</v>
      </c>
      <c r="AI327" s="551">
        <f t="shared" si="153"/>
        <v>0</v>
      </c>
      <c r="AJ327" s="549">
        <f t="shared" si="153"/>
        <v>0</v>
      </c>
      <c r="AK327" s="549">
        <f t="shared" si="153"/>
        <v>0</v>
      </c>
      <c r="AL327" s="282">
        <f t="shared" si="133"/>
        <v>0</v>
      </c>
      <c r="AM327" s="281">
        <f t="shared" si="134"/>
        <v>0</v>
      </c>
      <c r="AN327" s="549">
        <f t="shared" si="135"/>
        <v>0</v>
      </c>
      <c r="AO327" s="549">
        <f t="shared" si="136"/>
        <v>0</v>
      </c>
      <c r="AP327" s="549">
        <f t="shared" si="137"/>
        <v>0</v>
      </c>
      <c r="AQ327" s="283">
        <f t="shared" si="154"/>
        <v>0</v>
      </c>
      <c r="AR327" s="281">
        <f t="shared" si="138"/>
        <v>0</v>
      </c>
      <c r="AT327" s="446"/>
      <c r="AU327" s="284"/>
      <c r="AV327" s="447" t="str">
        <f t="shared" si="139"/>
        <v>CA</v>
      </c>
      <c r="AW327" s="447" t="str">
        <f t="shared" si="140"/>
        <v>CL</v>
      </c>
      <c r="AX327" s="447" t="str">
        <f t="shared" si="141"/>
        <v>AIC</v>
      </c>
      <c r="AY327" s="447" t="str">
        <f t="shared" si="142"/>
        <v>ERB</v>
      </c>
      <c r="AZ327" s="447" t="str">
        <f t="shared" si="143"/>
        <v>GRB</v>
      </c>
      <c r="BA327" s="447" t="str">
        <f t="shared" si="144"/>
        <v>Non-Op</v>
      </c>
      <c r="BC327" s="445" t="s">
        <v>2128</v>
      </c>
      <c r="BD327" s="552">
        <f t="shared" si="147"/>
        <v>0</v>
      </c>
      <c r="BF327" s="448"/>
      <c r="BG327" s="448"/>
      <c r="BH327" s="448"/>
      <c r="BI327" s="448"/>
      <c r="BJ327" s="448"/>
      <c r="BK327" s="448"/>
      <c r="BL327" s="448"/>
      <c r="BN327" s="617"/>
    </row>
    <row r="328" spans="1:66" s="28" customFormat="1" ht="12" customHeight="1">
      <c r="A328" s="321">
        <v>16501023</v>
      </c>
      <c r="B328" s="318" t="str">
        <f t="shared" si="149"/>
        <v>16501023</v>
      </c>
      <c r="C328" s="444" t="s">
        <v>2663</v>
      </c>
      <c r="D328" s="445" t="s">
        <v>2091</v>
      </c>
      <c r="E328" s="445"/>
      <c r="F328" s="289">
        <v>42752</v>
      </c>
      <c r="G328" s="445"/>
      <c r="H328" s="547">
        <v>0</v>
      </c>
      <c r="I328" s="547">
        <v>0</v>
      </c>
      <c r="J328" s="547">
        <v>0</v>
      </c>
      <c r="K328" s="547">
        <v>0</v>
      </c>
      <c r="L328" s="547">
        <v>0</v>
      </c>
      <c r="M328" s="547">
        <v>0</v>
      </c>
      <c r="N328" s="547">
        <v>0</v>
      </c>
      <c r="O328" s="547">
        <v>0</v>
      </c>
      <c r="P328" s="547">
        <v>0</v>
      </c>
      <c r="Q328" s="547">
        <v>0</v>
      </c>
      <c r="R328" s="547">
        <v>0</v>
      </c>
      <c r="S328" s="547">
        <v>0</v>
      </c>
      <c r="T328" s="547">
        <v>0</v>
      </c>
      <c r="U328" s="547"/>
      <c r="V328" s="547">
        <f t="shared" si="125"/>
        <v>0</v>
      </c>
      <c r="W328" s="285"/>
      <c r="X328" s="286"/>
      <c r="Y328" s="548">
        <f t="shared" si="152"/>
        <v>0</v>
      </c>
      <c r="Z328" s="549">
        <f t="shared" si="152"/>
        <v>0</v>
      </c>
      <c r="AA328" s="549">
        <f t="shared" si="152"/>
        <v>0</v>
      </c>
      <c r="AB328" s="282">
        <f t="shared" si="126"/>
        <v>0</v>
      </c>
      <c r="AC328" s="281">
        <f t="shared" si="127"/>
        <v>0</v>
      </c>
      <c r="AD328" s="549">
        <f t="shared" si="128"/>
        <v>0</v>
      </c>
      <c r="AE328" s="553">
        <f t="shared" si="129"/>
        <v>0</v>
      </c>
      <c r="AF328" s="282">
        <f t="shared" si="130"/>
        <v>0</v>
      </c>
      <c r="AG328" s="283">
        <f t="shared" si="131"/>
        <v>0</v>
      </c>
      <c r="AH328" s="281">
        <f t="shared" si="132"/>
        <v>0</v>
      </c>
      <c r="AI328" s="551">
        <f t="shared" si="153"/>
        <v>0</v>
      </c>
      <c r="AJ328" s="549">
        <f t="shared" si="153"/>
        <v>0</v>
      </c>
      <c r="AK328" s="549">
        <f t="shared" si="153"/>
        <v>0</v>
      </c>
      <c r="AL328" s="282">
        <f t="shared" si="133"/>
        <v>0</v>
      </c>
      <c r="AM328" s="281">
        <f t="shared" si="134"/>
        <v>0</v>
      </c>
      <c r="AN328" s="549">
        <f t="shared" si="135"/>
        <v>0</v>
      </c>
      <c r="AO328" s="549">
        <f t="shared" si="136"/>
        <v>0</v>
      </c>
      <c r="AP328" s="549">
        <f t="shared" si="137"/>
        <v>0</v>
      </c>
      <c r="AQ328" s="283">
        <f t="shared" si="154"/>
        <v>0</v>
      </c>
      <c r="AR328" s="281">
        <f t="shared" si="138"/>
        <v>0</v>
      </c>
      <c r="AT328" s="446"/>
      <c r="AU328" s="284"/>
      <c r="AV328" s="447" t="str">
        <f t="shared" si="139"/>
        <v>CA</v>
      </c>
      <c r="AW328" s="447" t="str">
        <f t="shared" si="140"/>
        <v>CL</v>
      </c>
      <c r="AX328" s="447" t="str">
        <f t="shared" si="141"/>
        <v>AIC</v>
      </c>
      <c r="AY328" s="447" t="str">
        <f t="shared" si="142"/>
        <v>ERB</v>
      </c>
      <c r="AZ328" s="447" t="str">
        <f t="shared" si="143"/>
        <v>GRB</v>
      </c>
      <c r="BA328" s="447" t="str">
        <f t="shared" si="144"/>
        <v>Non-Op</v>
      </c>
      <c r="BC328" s="445" t="s">
        <v>2128</v>
      </c>
      <c r="BD328" s="552">
        <f t="shared" si="147"/>
        <v>0</v>
      </c>
      <c r="BF328" s="448"/>
      <c r="BG328" s="448"/>
      <c r="BH328" s="448"/>
      <c r="BI328" s="448"/>
      <c r="BJ328" s="448"/>
      <c r="BK328" s="448"/>
      <c r="BL328" s="448"/>
      <c r="BN328" s="617"/>
    </row>
    <row r="329" spans="1:66" s="28" customFormat="1" ht="12" customHeight="1">
      <c r="A329" s="321">
        <v>16501033</v>
      </c>
      <c r="B329" s="318" t="str">
        <f t="shared" si="149"/>
        <v>16501033</v>
      </c>
      <c r="C329" s="444" t="s">
        <v>2664</v>
      </c>
      <c r="D329" s="445" t="s">
        <v>2091</v>
      </c>
      <c r="E329" s="445"/>
      <c r="F329" s="289">
        <v>42964</v>
      </c>
      <c r="G329" s="445"/>
      <c r="H329" s="547">
        <v>0</v>
      </c>
      <c r="I329" s="547">
        <v>0</v>
      </c>
      <c r="J329" s="547">
        <v>0</v>
      </c>
      <c r="K329" s="547">
        <v>0</v>
      </c>
      <c r="L329" s="547">
        <v>0</v>
      </c>
      <c r="M329" s="547">
        <v>0</v>
      </c>
      <c r="N329" s="547">
        <v>0</v>
      </c>
      <c r="O329" s="547">
        <v>0</v>
      </c>
      <c r="P329" s="547">
        <v>0</v>
      </c>
      <c r="Q329" s="547">
        <v>0</v>
      </c>
      <c r="R329" s="547">
        <v>0</v>
      </c>
      <c r="S329" s="547">
        <v>0</v>
      </c>
      <c r="T329" s="547">
        <v>0</v>
      </c>
      <c r="U329" s="547"/>
      <c r="V329" s="547">
        <f t="shared" ref="V329:V392" si="155">(H329+T329+SUM(I329:S329)*2)/24</f>
        <v>0</v>
      </c>
      <c r="W329" s="285"/>
      <c r="X329" s="286"/>
      <c r="Y329" s="548">
        <f t="shared" ref="Y329:AA348" si="156">IF($D329=Y$5,$T329,0)</f>
        <v>0</v>
      </c>
      <c r="Z329" s="549">
        <f t="shared" si="156"/>
        <v>0</v>
      </c>
      <c r="AA329" s="549">
        <f t="shared" si="156"/>
        <v>0</v>
      </c>
      <c r="AB329" s="282">
        <f t="shared" ref="AB329:AB392" si="157">T329-SUM(Y329:AA329)</f>
        <v>0</v>
      </c>
      <c r="AC329" s="281">
        <f t="shared" ref="AC329:AC392" si="158">T329-SUM(Y329:AA329)-AB329</f>
        <v>0</v>
      </c>
      <c r="AD329" s="549">
        <f t="shared" ref="AD329:AD392" si="159">IF($D329=AD$5,$T329,IF($D329=AD$4, $T329*$AK$1,0))</f>
        <v>0</v>
      </c>
      <c r="AE329" s="553">
        <f t="shared" ref="AE329:AE392" si="160">IF($D329=AE$5,$T329,IF($D329=AE$4, $T329*$AK$2,0))</f>
        <v>0</v>
      </c>
      <c r="AF329" s="282">
        <f t="shared" ref="AF329:AF392" si="161">IF($D329=AF$5,$T329,IF($D329=AF$4, $T329*$AL$2,0))</f>
        <v>0</v>
      </c>
      <c r="AG329" s="283">
        <f t="shared" ref="AG329:AG392" si="162">SUM(AD329:AF329)</f>
        <v>0</v>
      </c>
      <c r="AH329" s="281">
        <f t="shared" ref="AH329:AH392" si="163">AG329-AB329</f>
        <v>0</v>
      </c>
      <c r="AI329" s="551">
        <f t="shared" ref="AI329:AK348" si="164">IF($D329=AI$5,$V329,0)</f>
        <v>0</v>
      </c>
      <c r="AJ329" s="549">
        <f t="shared" si="164"/>
        <v>0</v>
      </c>
      <c r="AK329" s="549">
        <f t="shared" si="164"/>
        <v>0</v>
      </c>
      <c r="AL329" s="282">
        <f t="shared" ref="AL329:AL392" si="165">V329-SUM(AI329:AK329)</f>
        <v>0</v>
      </c>
      <c r="AM329" s="281">
        <f t="shared" ref="AM329:AM392" si="166">V329-SUM(AI329:AK329)-AL329</f>
        <v>0</v>
      </c>
      <c r="AN329" s="549">
        <f t="shared" ref="AN329:AN392" si="167">IF($D329=AN$5,$V329,IF($D329=AN$4, $V329*$AK$1,0))</f>
        <v>0</v>
      </c>
      <c r="AO329" s="549">
        <f t="shared" ref="AO329:AO392" si="168">IF($D329=AO$5,$V329,IF($D329=AO$4, $V329*$AK$2,0))</f>
        <v>0</v>
      </c>
      <c r="AP329" s="549">
        <f t="shared" ref="AP329:AP392" si="169">IF($D329=AP$5,$V329,IF($D329=AP$4, $V329*$AL$2,0))</f>
        <v>0</v>
      </c>
      <c r="AQ329" s="283">
        <f t="shared" si="154"/>
        <v>0</v>
      </c>
      <c r="AR329" s="281">
        <f t="shared" ref="AR329:AR392" si="170">AQ329-AL329</f>
        <v>0</v>
      </c>
      <c r="AT329" s="446"/>
      <c r="AU329" s="284"/>
      <c r="AV329" s="447" t="str">
        <f t="shared" ref="AV329:AV392" si="171">IF(VALUE(Y329),AV$7,IF(ISBLANK(Y329),"",AV$7))</f>
        <v>CA</v>
      </c>
      <c r="AW329" s="447" t="str">
        <f t="shared" ref="AW329:AW392" si="172">IF(VALUE(Z329),AW$7,IF(ISBLANK(Z329),"",AW$7))</f>
        <v>CL</v>
      </c>
      <c r="AX329" s="447" t="str">
        <f t="shared" ref="AX329:AX392" si="173">IF(VALUE(AA329),AX$7,IF(ISBLANK(AA329),"",AX$7))</f>
        <v>AIC</v>
      </c>
      <c r="AY329" s="447" t="str">
        <f t="shared" ref="AY329:AY392" si="174">IF(VALUE(AD329),AY$7,IF(ISBLANK(AD329),"",AY$7))</f>
        <v>ERB</v>
      </c>
      <c r="AZ329" s="447" t="str">
        <f t="shared" ref="AZ329:AZ392" si="175">IF(VALUE(AE329),AZ$7,IF(ISBLANK(AE329),"",AZ$7))</f>
        <v>GRB</v>
      </c>
      <c r="BA329" s="447" t="str">
        <f t="shared" ref="BA329:BA392" si="176">IF(VALUE(AF329),BA$7,IF(ISBLANK(AF329),"",BA$7))</f>
        <v>Non-Op</v>
      </c>
      <c r="BC329" s="445" t="s">
        <v>2128</v>
      </c>
      <c r="BD329" s="552">
        <f t="shared" si="147"/>
        <v>0</v>
      </c>
      <c r="BF329" s="448"/>
      <c r="BG329" s="448"/>
      <c r="BH329" s="448"/>
      <c r="BI329" s="448"/>
      <c r="BJ329" s="448"/>
      <c r="BK329" s="448"/>
      <c r="BL329" s="448"/>
      <c r="BN329" s="617"/>
    </row>
    <row r="330" spans="1:66" s="28" customFormat="1" ht="12" customHeight="1">
      <c r="A330" s="321">
        <v>16501043</v>
      </c>
      <c r="B330" s="318" t="str">
        <f t="shared" si="149"/>
        <v>16501043</v>
      </c>
      <c r="C330" s="444" t="s">
        <v>2665</v>
      </c>
      <c r="D330" s="445" t="s">
        <v>2091</v>
      </c>
      <c r="E330" s="445"/>
      <c r="F330" s="289">
        <v>42903</v>
      </c>
      <c r="G330" s="445"/>
      <c r="H330" s="547">
        <v>0</v>
      </c>
      <c r="I330" s="547">
        <v>0</v>
      </c>
      <c r="J330" s="547">
        <v>0</v>
      </c>
      <c r="K330" s="547">
        <v>0</v>
      </c>
      <c r="L330" s="547">
        <v>0</v>
      </c>
      <c r="M330" s="547">
        <v>0</v>
      </c>
      <c r="N330" s="547">
        <v>0</v>
      </c>
      <c r="O330" s="547">
        <v>0</v>
      </c>
      <c r="P330" s="547">
        <v>0</v>
      </c>
      <c r="Q330" s="547">
        <v>0</v>
      </c>
      <c r="R330" s="547">
        <v>0</v>
      </c>
      <c r="S330" s="547">
        <v>0</v>
      </c>
      <c r="T330" s="547">
        <v>0</v>
      </c>
      <c r="U330" s="547"/>
      <c r="V330" s="547">
        <f t="shared" si="155"/>
        <v>0</v>
      </c>
      <c r="W330" s="285"/>
      <c r="X330" s="286"/>
      <c r="Y330" s="548">
        <f t="shared" si="156"/>
        <v>0</v>
      </c>
      <c r="Z330" s="549">
        <f t="shared" si="156"/>
        <v>0</v>
      </c>
      <c r="AA330" s="549">
        <f t="shared" si="156"/>
        <v>0</v>
      </c>
      <c r="AB330" s="282">
        <f t="shared" si="157"/>
        <v>0</v>
      </c>
      <c r="AC330" s="281">
        <f t="shared" si="158"/>
        <v>0</v>
      </c>
      <c r="AD330" s="549">
        <f t="shared" si="159"/>
        <v>0</v>
      </c>
      <c r="AE330" s="553">
        <f t="shared" si="160"/>
        <v>0</v>
      </c>
      <c r="AF330" s="282">
        <f t="shared" si="161"/>
        <v>0</v>
      </c>
      <c r="AG330" s="283">
        <f t="shared" si="162"/>
        <v>0</v>
      </c>
      <c r="AH330" s="281">
        <f t="shared" si="163"/>
        <v>0</v>
      </c>
      <c r="AI330" s="551">
        <f t="shared" si="164"/>
        <v>0</v>
      </c>
      <c r="AJ330" s="549">
        <f t="shared" si="164"/>
        <v>0</v>
      </c>
      <c r="AK330" s="549">
        <f t="shared" si="164"/>
        <v>0</v>
      </c>
      <c r="AL330" s="282">
        <f t="shared" si="165"/>
        <v>0</v>
      </c>
      <c r="AM330" s="281">
        <f t="shared" si="166"/>
        <v>0</v>
      </c>
      <c r="AN330" s="549">
        <f t="shared" si="167"/>
        <v>0</v>
      </c>
      <c r="AO330" s="549">
        <f t="shared" si="168"/>
        <v>0</v>
      </c>
      <c r="AP330" s="549">
        <f t="shared" si="169"/>
        <v>0</v>
      </c>
      <c r="AQ330" s="283">
        <f t="shared" si="154"/>
        <v>0</v>
      </c>
      <c r="AR330" s="281">
        <f t="shared" si="170"/>
        <v>0</v>
      </c>
      <c r="AT330" s="446"/>
      <c r="AU330" s="284"/>
      <c r="AV330" s="447" t="str">
        <f t="shared" si="171"/>
        <v>CA</v>
      </c>
      <c r="AW330" s="447" t="str">
        <f t="shared" si="172"/>
        <v>CL</v>
      </c>
      <c r="AX330" s="447" t="str">
        <f t="shared" si="173"/>
        <v>AIC</v>
      </c>
      <c r="AY330" s="447" t="str">
        <f t="shared" si="174"/>
        <v>ERB</v>
      </c>
      <c r="AZ330" s="447" t="str">
        <f t="shared" si="175"/>
        <v>GRB</v>
      </c>
      <c r="BA330" s="447" t="str">
        <f t="shared" si="176"/>
        <v>Non-Op</v>
      </c>
      <c r="BC330" s="445" t="s">
        <v>2128</v>
      </c>
      <c r="BD330" s="552">
        <f t="shared" si="147"/>
        <v>0</v>
      </c>
      <c r="BF330" s="448"/>
      <c r="BG330" s="448"/>
      <c r="BH330" s="448"/>
      <c r="BI330" s="448"/>
      <c r="BJ330" s="448"/>
      <c r="BK330" s="448"/>
      <c r="BL330" s="448"/>
      <c r="BN330" s="627"/>
    </row>
    <row r="331" spans="1:66" s="28" customFormat="1" ht="12" customHeight="1">
      <c r="A331" s="287">
        <v>16501051</v>
      </c>
      <c r="B331" s="288" t="str">
        <f t="shared" si="149"/>
        <v>16501051</v>
      </c>
      <c r="C331" s="444" t="s">
        <v>2666</v>
      </c>
      <c r="D331" s="445" t="s">
        <v>2091</v>
      </c>
      <c r="E331" s="445"/>
      <c r="F331" s="320"/>
      <c r="G331" s="445"/>
      <c r="H331" s="547">
        <v>0</v>
      </c>
      <c r="I331" s="547">
        <v>0</v>
      </c>
      <c r="J331" s="547">
        <v>0</v>
      </c>
      <c r="K331" s="547">
        <v>0</v>
      </c>
      <c r="L331" s="547">
        <v>0</v>
      </c>
      <c r="M331" s="547">
        <v>0</v>
      </c>
      <c r="N331" s="547">
        <v>0</v>
      </c>
      <c r="O331" s="547">
        <v>0</v>
      </c>
      <c r="P331" s="547">
        <v>0</v>
      </c>
      <c r="Q331" s="547">
        <v>0</v>
      </c>
      <c r="R331" s="547">
        <v>0</v>
      </c>
      <c r="S331" s="547">
        <v>0</v>
      </c>
      <c r="T331" s="547">
        <v>0</v>
      </c>
      <c r="U331" s="547"/>
      <c r="V331" s="547">
        <f t="shared" si="155"/>
        <v>0</v>
      </c>
      <c r="W331" s="285"/>
      <c r="X331" s="286"/>
      <c r="Y331" s="548">
        <f t="shared" si="156"/>
        <v>0</v>
      </c>
      <c r="Z331" s="549">
        <f t="shared" si="156"/>
        <v>0</v>
      </c>
      <c r="AA331" s="549">
        <f t="shared" si="156"/>
        <v>0</v>
      </c>
      <c r="AB331" s="282">
        <f t="shared" si="157"/>
        <v>0</v>
      </c>
      <c r="AC331" s="281">
        <f t="shared" si="158"/>
        <v>0</v>
      </c>
      <c r="AD331" s="549">
        <f t="shared" si="159"/>
        <v>0</v>
      </c>
      <c r="AE331" s="553">
        <f t="shared" si="160"/>
        <v>0</v>
      </c>
      <c r="AF331" s="282">
        <f t="shared" si="161"/>
        <v>0</v>
      </c>
      <c r="AG331" s="283">
        <f t="shared" si="162"/>
        <v>0</v>
      </c>
      <c r="AH331" s="281">
        <f t="shared" si="163"/>
        <v>0</v>
      </c>
      <c r="AI331" s="551">
        <f t="shared" si="164"/>
        <v>0</v>
      </c>
      <c r="AJ331" s="549">
        <f t="shared" si="164"/>
        <v>0</v>
      </c>
      <c r="AK331" s="549">
        <f t="shared" si="164"/>
        <v>0</v>
      </c>
      <c r="AL331" s="282">
        <f t="shared" si="165"/>
        <v>0</v>
      </c>
      <c r="AM331" s="281">
        <f t="shared" si="166"/>
        <v>0</v>
      </c>
      <c r="AN331" s="549">
        <f t="shared" si="167"/>
        <v>0</v>
      </c>
      <c r="AO331" s="549">
        <f t="shared" si="168"/>
        <v>0</v>
      </c>
      <c r="AP331" s="549">
        <f t="shared" si="169"/>
        <v>0</v>
      </c>
      <c r="AQ331" s="283">
        <f t="shared" si="154"/>
        <v>0</v>
      </c>
      <c r="AR331" s="281">
        <f t="shared" si="170"/>
        <v>0</v>
      </c>
      <c r="AT331" s="446"/>
      <c r="AU331" s="284"/>
      <c r="AV331" s="447" t="str">
        <f t="shared" si="171"/>
        <v>CA</v>
      </c>
      <c r="AW331" s="447" t="str">
        <f t="shared" si="172"/>
        <v>CL</v>
      </c>
      <c r="AX331" s="447" t="str">
        <f t="shared" si="173"/>
        <v>AIC</v>
      </c>
      <c r="AY331" s="447" t="str">
        <f t="shared" si="174"/>
        <v>ERB</v>
      </c>
      <c r="AZ331" s="447" t="str">
        <f t="shared" si="175"/>
        <v>GRB</v>
      </c>
      <c r="BA331" s="447" t="str">
        <f t="shared" si="176"/>
        <v>Non-Op</v>
      </c>
      <c r="BC331" s="445" t="s">
        <v>2128</v>
      </c>
      <c r="BD331" s="552">
        <f t="shared" si="147"/>
        <v>0</v>
      </c>
      <c r="BF331" s="448"/>
      <c r="BG331" s="448"/>
      <c r="BH331" s="448"/>
      <c r="BI331" s="448"/>
      <c r="BJ331" s="448"/>
      <c r="BK331" s="448"/>
      <c r="BL331" s="448"/>
      <c r="BN331" s="627"/>
    </row>
    <row r="332" spans="1:66" s="28" customFormat="1" ht="12" customHeight="1">
      <c r="A332" s="321">
        <v>16501053</v>
      </c>
      <c r="B332" s="318" t="str">
        <f t="shared" si="149"/>
        <v>16501053</v>
      </c>
      <c r="C332" s="444" t="s">
        <v>2667</v>
      </c>
      <c r="D332" s="445" t="s">
        <v>2091</v>
      </c>
      <c r="E332" s="445"/>
      <c r="F332" s="289">
        <v>42783</v>
      </c>
      <c r="G332" s="445"/>
      <c r="H332" s="547">
        <v>0</v>
      </c>
      <c r="I332" s="547">
        <v>0</v>
      </c>
      <c r="J332" s="547">
        <v>0</v>
      </c>
      <c r="K332" s="547">
        <v>0</v>
      </c>
      <c r="L332" s="547">
        <v>0</v>
      </c>
      <c r="M332" s="547">
        <v>0</v>
      </c>
      <c r="N332" s="547">
        <v>0</v>
      </c>
      <c r="O332" s="547">
        <v>0</v>
      </c>
      <c r="P332" s="547">
        <v>0</v>
      </c>
      <c r="Q332" s="547">
        <v>0</v>
      </c>
      <c r="R332" s="547">
        <v>0</v>
      </c>
      <c r="S332" s="547">
        <v>0</v>
      </c>
      <c r="T332" s="547">
        <v>0</v>
      </c>
      <c r="U332" s="547"/>
      <c r="V332" s="547">
        <f t="shared" si="155"/>
        <v>0</v>
      </c>
      <c r="W332" s="285"/>
      <c r="X332" s="286"/>
      <c r="Y332" s="548">
        <f t="shared" si="156"/>
        <v>0</v>
      </c>
      <c r="Z332" s="549">
        <f t="shared" si="156"/>
        <v>0</v>
      </c>
      <c r="AA332" s="549">
        <f t="shared" si="156"/>
        <v>0</v>
      </c>
      <c r="AB332" s="282">
        <f t="shared" si="157"/>
        <v>0</v>
      </c>
      <c r="AC332" s="281">
        <f t="shared" si="158"/>
        <v>0</v>
      </c>
      <c r="AD332" s="549">
        <f t="shared" si="159"/>
        <v>0</v>
      </c>
      <c r="AE332" s="553">
        <f t="shared" si="160"/>
        <v>0</v>
      </c>
      <c r="AF332" s="282">
        <f t="shared" si="161"/>
        <v>0</v>
      </c>
      <c r="AG332" s="283">
        <f t="shared" si="162"/>
        <v>0</v>
      </c>
      <c r="AH332" s="281">
        <f t="shared" si="163"/>
        <v>0</v>
      </c>
      <c r="AI332" s="551">
        <f t="shared" si="164"/>
        <v>0</v>
      </c>
      <c r="AJ332" s="549">
        <f t="shared" si="164"/>
        <v>0</v>
      </c>
      <c r="AK332" s="549">
        <f t="shared" si="164"/>
        <v>0</v>
      </c>
      <c r="AL332" s="282">
        <f t="shared" si="165"/>
        <v>0</v>
      </c>
      <c r="AM332" s="281">
        <f t="shared" si="166"/>
        <v>0</v>
      </c>
      <c r="AN332" s="549">
        <f t="shared" si="167"/>
        <v>0</v>
      </c>
      <c r="AO332" s="549">
        <f t="shared" si="168"/>
        <v>0</v>
      </c>
      <c r="AP332" s="549">
        <f t="shared" si="169"/>
        <v>0</v>
      </c>
      <c r="AQ332" s="283">
        <f t="shared" si="154"/>
        <v>0</v>
      </c>
      <c r="AR332" s="281">
        <f t="shared" si="170"/>
        <v>0</v>
      </c>
      <c r="AT332" s="446"/>
      <c r="AU332" s="284"/>
      <c r="AV332" s="447" t="str">
        <f t="shared" si="171"/>
        <v>CA</v>
      </c>
      <c r="AW332" s="447" t="str">
        <f t="shared" si="172"/>
        <v>CL</v>
      </c>
      <c r="AX332" s="447" t="str">
        <f t="shared" si="173"/>
        <v>AIC</v>
      </c>
      <c r="AY332" s="447" t="str">
        <f t="shared" si="174"/>
        <v>ERB</v>
      </c>
      <c r="AZ332" s="447" t="str">
        <f t="shared" si="175"/>
        <v>GRB</v>
      </c>
      <c r="BA332" s="447" t="str">
        <f t="shared" si="176"/>
        <v>Non-Op</v>
      </c>
      <c r="BC332" s="445" t="s">
        <v>2128</v>
      </c>
      <c r="BD332" s="552">
        <f t="shared" si="147"/>
        <v>0</v>
      </c>
      <c r="BF332" s="448"/>
      <c r="BG332" s="448"/>
      <c r="BH332" s="448"/>
      <c r="BI332" s="448"/>
      <c r="BJ332" s="448"/>
      <c r="BK332" s="448"/>
      <c r="BL332" s="448"/>
      <c r="BN332" s="627"/>
    </row>
    <row r="333" spans="1:66" s="28" customFormat="1" ht="12" customHeight="1">
      <c r="A333" s="287">
        <v>16501083</v>
      </c>
      <c r="B333" s="288" t="str">
        <f t="shared" si="149"/>
        <v>16501083</v>
      </c>
      <c r="C333" s="444" t="s">
        <v>1354</v>
      </c>
      <c r="D333" s="445" t="s">
        <v>2091</v>
      </c>
      <c r="E333" s="445"/>
      <c r="F333" s="444"/>
      <c r="G333" s="445"/>
      <c r="H333" s="547">
        <v>4230.9399999999996</v>
      </c>
      <c r="I333" s="547">
        <v>3980.94</v>
      </c>
      <c r="J333" s="547">
        <v>3730.94</v>
      </c>
      <c r="K333" s="547">
        <v>2730.94</v>
      </c>
      <c r="L333" s="547">
        <v>2730.94</v>
      </c>
      <c r="M333" s="547">
        <v>1730.94</v>
      </c>
      <c r="N333" s="547">
        <v>1730.94</v>
      </c>
      <c r="O333" s="547">
        <v>-19.059999999999999</v>
      </c>
      <c r="P333" s="547">
        <v>26215.94</v>
      </c>
      <c r="Q333" s="547">
        <v>25465.94</v>
      </c>
      <c r="R333" s="547">
        <v>24465.94</v>
      </c>
      <c r="S333" s="547">
        <v>24465.94</v>
      </c>
      <c r="T333" s="547">
        <v>22715.94</v>
      </c>
      <c r="U333" s="547"/>
      <c r="V333" s="547">
        <f t="shared" si="155"/>
        <v>10891.981666666667</v>
      </c>
      <c r="W333" s="285"/>
      <c r="X333" s="286"/>
      <c r="Y333" s="548">
        <f t="shared" si="156"/>
        <v>22715.94</v>
      </c>
      <c r="Z333" s="549">
        <f t="shared" si="156"/>
        <v>0</v>
      </c>
      <c r="AA333" s="549">
        <f t="shared" si="156"/>
        <v>0</v>
      </c>
      <c r="AB333" s="282">
        <f t="shared" si="157"/>
        <v>0</v>
      </c>
      <c r="AC333" s="281">
        <f t="shared" si="158"/>
        <v>0</v>
      </c>
      <c r="AD333" s="549">
        <f t="shared" si="159"/>
        <v>0</v>
      </c>
      <c r="AE333" s="553">
        <f t="shared" si="160"/>
        <v>0</v>
      </c>
      <c r="AF333" s="282">
        <f t="shared" si="161"/>
        <v>0</v>
      </c>
      <c r="AG333" s="283">
        <f t="shared" si="162"/>
        <v>0</v>
      </c>
      <c r="AH333" s="281">
        <f t="shared" si="163"/>
        <v>0</v>
      </c>
      <c r="AI333" s="551">
        <f t="shared" si="164"/>
        <v>10891.981666666667</v>
      </c>
      <c r="AJ333" s="549">
        <f t="shared" si="164"/>
        <v>0</v>
      </c>
      <c r="AK333" s="549">
        <f t="shared" si="164"/>
        <v>0</v>
      </c>
      <c r="AL333" s="282">
        <f t="shared" si="165"/>
        <v>0</v>
      </c>
      <c r="AM333" s="281">
        <f t="shared" si="166"/>
        <v>0</v>
      </c>
      <c r="AN333" s="549">
        <f t="shared" si="167"/>
        <v>0</v>
      </c>
      <c r="AO333" s="549">
        <f t="shared" si="168"/>
        <v>0</v>
      </c>
      <c r="AP333" s="549">
        <f t="shared" si="169"/>
        <v>0</v>
      </c>
      <c r="AQ333" s="283">
        <f t="shared" si="154"/>
        <v>0</v>
      </c>
      <c r="AR333" s="281">
        <f t="shared" si="170"/>
        <v>0</v>
      </c>
      <c r="AT333" s="446"/>
      <c r="AU333" s="284"/>
      <c r="AV333" s="447" t="str">
        <f t="shared" si="171"/>
        <v>CA</v>
      </c>
      <c r="AW333" s="447" t="str">
        <f t="shared" si="172"/>
        <v>CL</v>
      </c>
      <c r="AX333" s="447" t="str">
        <f t="shared" si="173"/>
        <v>AIC</v>
      </c>
      <c r="AY333" s="447" t="str">
        <f t="shared" si="174"/>
        <v>ERB</v>
      </c>
      <c r="AZ333" s="447" t="str">
        <f t="shared" si="175"/>
        <v>GRB</v>
      </c>
      <c r="BA333" s="447" t="str">
        <f t="shared" si="176"/>
        <v>Non-Op</v>
      </c>
      <c r="BC333" s="445" t="s">
        <v>2128</v>
      </c>
      <c r="BD333" s="552">
        <f t="shared" si="147"/>
        <v>22715.94</v>
      </c>
      <c r="BF333" s="448"/>
      <c r="BG333" s="448"/>
      <c r="BH333" s="448"/>
      <c r="BI333" s="448"/>
      <c r="BJ333" s="448"/>
      <c r="BK333" s="448"/>
      <c r="BL333" s="448"/>
      <c r="BN333" s="617"/>
    </row>
    <row r="334" spans="1:66" s="28" customFormat="1" ht="12" customHeight="1">
      <c r="A334" s="321">
        <v>16501101</v>
      </c>
      <c r="B334" s="318" t="str">
        <f t="shared" si="149"/>
        <v>16501101</v>
      </c>
      <c r="C334" s="444" t="s">
        <v>2668</v>
      </c>
      <c r="D334" s="445" t="s">
        <v>2091</v>
      </c>
      <c r="E334" s="445"/>
      <c r="F334" s="444"/>
      <c r="G334" s="445"/>
      <c r="H334" s="547">
        <v>0</v>
      </c>
      <c r="I334" s="547">
        <v>0</v>
      </c>
      <c r="J334" s="547">
        <v>0</v>
      </c>
      <c r="K334" s="547">
        <v>0</v>
      </c>
      <c r="L334" s="547">
        <v>0</v>
      </c>
      <c r="M334" s="547">
        <v>0</v>
      </c>
      <c r="N334" s="547">
        <v>0</v>
      </c>
      <c r="O334" s="547">
        <v>0</v>
      </c>
      <c r="P334" s="547">
        <v>0</v>
      </c>
      <c r="Q334" s="547">
        <v>0</v>
      </c>
      <c r="R334" s="547">
        <v>0</v>
      </c>
      <c r="S334" s="547">
        <v>0</v>
      </c>
      <c r="T334" s="547">
        <v>0</v>
      </c>
      <c r="U334" s="547"/>
      <c r="V334" s="547">
        <f t="shared" si="155"/>
        <v>0</v>
      </c>
      <c r="W334" s="285"/>
      <c r="X334" s="286"/>
      <c r="Y334" s="548">
        <f t="shared" si="156"/>
        <v>0</v>
      </c>
      <c r="Z334" s="549">
        <f t="shared" si="156"/>
        <v>0</v>
      </c>
      <c r="AA334" s="549">
        <f t="shared" si="156"/>
        <v>0</v>
      </c>
      <c r="AB334" s="282">
        <f t="shared" si="157"/>
        <v>0</v>
      </c>
      <c r="AC334" s="281">
        <f t="shared" si="158"/>
        <v>0</v>
      </c>
      <c r="AD334" s="549">
        <f t="shared" si="159"/>
        <v>0</v>
      </c>
      <c r="AE334" s="553">
        <f t="shared" si="160"/>
        <v>0</v>
      </c>
      <c r="AF334" s="282">
        <f t="shared" si="161"/>
        <v>0</v>
      </c>
      <c r="AG334" s="283">
        <f t="shared" si="162"/>
        <v>0</v>
      </c>
      <c r="AH334" s="281">
        <f t="shared" si="163"/>
        <v>0</v>
      </c>
      <c r="AI334" s="551">
        <f t="shared" si="164"/>
        <v>0</v>
      </c>
      <c r="AJ334" s="549">
        <f t="shared" si="164"/>
        <v>0</v>
      </c>
      <c r="AK334" s="549">
        <f t="shared" si="164"/>
        <v>0</v>
      </c>
      <c r="AL334" s="282">
        <f t="shared" si="165"/>
        <v>0</v>
      </c>
      <c r="AM334" s="281">
        <f t="shared" si="166"/>
        <v>0</v>
      </c>
      <c r="AN334" s="549">
        <f t="shared" si="167"/>
        <v>0</v>
      </c>
      <c r="AO334" s="549">
        <f t="shared" si="168"/>
        <v>0</v>
      </c>
      <c r="AP334" s="549">
        <f t="shared" si="169"/>
        <v>0</v>
      </c>
      <c r="AQ334" s="283">
        <f t="shared" si="154"/>
        <v>0</v>
      </c>
      <c r="AR334" s="281">
        <f t="shared" si="170"/>
        <v>0</v>
      </c>
      <c r="AT334" s="446"/>
      <c r="AU334" s="284"/>
      <c r="AV334" s="447" t="str">
        <f t="shared" si="171"/>
        <v>CA</v>
      </c>
      <c r="AW334" s="447" t="str">
        <f t="shared" si="172"/>
        <v>CL</v>
      </c>
      <c r="AX334" s="447" t="str">
        <f t="shared" si="173"/>
        <v>AIC</v>
      </c>
      <c r="AY334" s="447" t="str">
        <f t="shared" si="174"/>
        <v>ERB</v>
      </c>
      <c r="AZ334" s="447" t="str">
        <f t="shared" si="175"/>
        <v>GRB</v>
      </c>
      <c r="BA334" s="447" t="str">
        <f t="shared" si="176"/>
        <v>Non-Op</v>
      </c>
      <c r="BC334" s="445" t="s">
        <v>2128</v>
      </c>
      <c r="BD334" s="552">
        <f t="shared" si="147"/>
        <v>0</v>
      </c>
      <c r="BF334" s="448"/>
      <c r="BG334" s="448"/>
      <c r="BH334" s="448"/>
      <c r="BI334" s="448"/>
      <c r="BJ334" s="448"/>
      <c r="BK334" s="448"/>
      <c r="BL334" s="448"/>
      <c r="BN334" s="617"/>
    </row>
    <row r="335" spans="1:66" s="28" customFormat="1" ht="12" customHeight="1">
      <c r="A335" s="287">
        <v>16501103</v>
      </c>
      <c r="B335" s="288" t="str">
        <f t="shared" si="149"/>
        <v>16501103</v>
      </c>
      <c r="C335" s="444" t="s">
        <v>2669</v>
      </c>
      <c r="D335" s="445" t="s">
        <v>2091</v>
      </c>
      <c r="E335" s="445"/>
      <c r="F335" s="444"/>
      <c r="G335" s="445"/>
      <c r="H335" s="547">
        <v>0</v>
      </c>
      <c r="I335" s="547">
        <v>0</v>
      </c>
      <c r="J335" s="547">
        <v>0</v>
      </c>
      <c r="K335" s="547">
        <v>0</v>
      </c>
      <c r="L335" s="547">
        <v>0</v>
      </c>
      <c r="M335" s="547">
        <v>0</v>
      </c>
      <c r="N335" s="547">
        <v>0</v>
      </c>
      <c r="O335" s="547">
        <v>0</v>
      </c>
      <c r="P335" s="547">
        <v>0</v>
      </c>
      <c r="Q335" s="547">
        <v>0</v>
      </c>
      <c r="R335" s="547">
        <v>0</v>
      </c>
      <c r="S335" s="547">
        <v>0</v>
      </c>
      <c r="T335" s="547">
        <v>0</v>
      </c>
      <c r="U335" s="547"/>
      <c r="V335" s="547">
        <f t="shared" si="155"/>
        <v>0</v>
      </c>
      <c r="W335" s="285"/>
      <c r="X335" s="286"/>
      <c r="Y335" s="548">
        <f t="shared" si="156"/>
        <v>0</v>
      </c>
      <c r="Z335" s="549">
        <f t="shared" si="156"/>
        <v>0</v>
      </c>
      <c r="AA335" s="549">
        <f t="shared" si="156"/>
        <v>0</v>
      </c>
      <c r="AB335" s="282">
        <f t="shared" si="157"/>
        <v>0</v>
      </c>
      <c r="AC335" s="281">
        <f t="shared" si="158"/>
        <v>0</v>
      </c>
      <c r="AD335" s="549">
        <f t="shared" si="159"/>
        <v>0</v>
      </c>
      <c r="AE335" s="553">
        <f t="shared" si="160"/>
        <v>0</v>
      </c>
      <c r="AF335" s="282">
        <f t="shared" si="161"/>
        <v>0</v>
      </c>
      <c r="AG335" s="283">
        <f t="shared" si="162"/>
        <v>0</v>
      </c>
      <c r="AH335" s="281">
        <f t="shared" si="163"/>
        <v>0</v>
      </c>
      <c r="AI335" s="551">
        <f t="shared" si="164"/>
        <v>0</v>
      </c>
      <c r="AJ335" s="549">
        <f t="shared" si="164"/>
        <v>0</v>
      </c>
      <c r="AK335" s="549">
        <f t="shared" si="164"/>
        <v>0</v>
      </c>
      <c r="AL335" s="282">
        <f t="shared" si="165"/>
        <v>0</v>
      </c>
      <c r="AM335" s="281">
        <f t="shared" si="166"/>
        <v>0</v>
      </c>
      <c r="AN335" s="549">
        <f t="shared" si="167"/>
        <v>0</v>
      </c>
      <c r="AO335" s="549">
        <f t="shared" si="168"/>
        <v>0</v>
      </c>
      <c r="AP335" s="549">
        <f t="shared" si="169"/>
        <v>0</v>
      </c>
      <c r="AQ335" s="283">
        <f t="shared" si="154"/>
        <v>0</v>
      </c>
      <c r="AR335" s="281">
        <f t="shared" si="170"/>
        <v>0</v>
      </c>
      <c r="AT335" s="446"/>
      <c r="AU335" s="284"/>
      <c r="AV335" s="447" t="str">
        <f t="shared" si="171"/>
        <v>CA</v>
      </c>
      <c r="AW335" s="447" t="str">
        <f t="shared" si="172"/>
        <v>CL</v>
      </c>
      <c r="AX335" s="447" t="str">
        <f t="shared" si="173"/>
        <v>AIC</v>
      </c>
      <c r="AY335" s="447" t="str">
        <f t="shared" si="174"/>
        <v>ERB</v>
      </c>
      <c r="AZ335" s="447" t="str">
        <f t="shared" si="175"/>
        <v>GRB</v>
      </c>
      <c r="BA335" s="447" t="str">
        <f t="shared" si="176"/>
        <v>Non-Op</v>
      </c>
      <c r="BC335" s="445" t="s">
        <v>2128</v>
      </c>
      <c r="BD335" s="552">
        <f t="shared" si="147"/>
        <v>0</v>
      </c>
      <c r="BF335" s="448"/>
      <c r="BG335" s="448"/>
      <c r="BH335" s="448"/>
      <c r="BI335" s="448"/>
      <c r="BJ335" s="448"/>
      <c r="BK335" s="448"/>
      <c r="BL335" s="448"/>
      <c r="BN335" s="617"/>
    </row>
    <row r="336" spans="1:66" s="28" customFormat="1" ht="12" customHeight="1">
      <c r="A336" s="321">
        <v>16501113</v>
      </c>
      <c r="B336" s="318" t="str">
        <f t="shared" si="149"/>
        <v>16501113</v>
      </c>
      <c r="C336" s="444" t="s">
        <v>1355</v>
      </c>
      <c r="D336" s="445" t="s">
        <v>2091</v>
      </c>
      <c r="E336" s="445"/>
      <c r="F336" s="444"/>
      <c r="G336" s="445"/>
      <c r="H336" s="547">
        <v>0</v>
      </c>
      <c r="I336" s="547">
        <v>0</v>
      </c>
      <c r="J336" s="547">
        <v>0</v>
      </c>
      <c r="K336" s="547">
        <v>0</v>
      </c>
      <c r="L336" s="547">
        <v>0</v>
      </c>
      <c r="M336" s="547">
        <v>0</v>
      </c>
      <c r="N336" s="547">
        <v>0</v>
      </c>
      <c r="O336" s="547">
        <v>0</v>
      </c>
      <c r="P336" s="547">
        <v>0</v>
      </c>
      <c r="Q336" s="547">
        <v>0</v>
      </c>
      <c r="R336" s="547">
        <v>0</v>
      </c>
      <c r="S336" s="547">
        <v>0</v>
      </c>
      <c r="T336" s="547">
        <v>0</v>
      </c>
      <c r="U336" s="547"/>
      <c r="V336" s="547">
        <f t="shared" si="155"/>
        <v>0</v>
      </c>
      <c r="W336" s="285"/>
      <c r="X336" s="286"/>
      <c r="Y336" s="548">
        <f t="shared" si="156"/>
        <v>0</v>
      </c>
      <c r="Z336" s="549">
        <f t="shared" si="156"/>
        <v>0</v>
      </c>
      <c r="AA336" s="549">
        <f t="shared" si="156"/>
        <v>0</v>
      </c>
      <c r="AB336" s="282">
        <f t="shared" si="157"/>
        <v>0</v>
      </c>
      <c r="AC336" s="281">
        <f t="shared" si="158"/>
        <v>0</v>
      </c>
      <c r="AD336" s="549">
        <f t="shared" si="159"/>
        <v>0</v>
      </c>
      <c r="AE336" s="553">
        <f t="shared" si="160"/>
        <v>0</v>
      </c>
      <c r="AF336" s="282">
        <f t="shared" si="161"/>
        <v>0</v>
      </c>
      <c r="AG336" s="283">
        <f t="shared" si="162"/>
        <v>0</v>
      </c>
      <c r="AH336" s="281">
        <f t="shared" si="163"/>
        <v>0</v>
      </c>
      <c r="AI336" s="551">
        <f t="shared" si="164"/>
        <v>0</v>
      </c>
      <c r="AJ336" s="549">
        <f t="shared" si="164"/>
        <v>0</v>
      </c>
      <c r="AK336" s="549">
        <f t="shared" si="164"/>
        <v>0</v>
      </c>
      <c r="AL336" s="282">
        <f t="shared" si="165"/>
        <v>0</v>
      </c>
      <c r="AM336" s="281">
        <f t="shared" si="166"/>
        <v>0</v>
      </c>
      <c r="AN336" s="549">
        <f t="shared" si="167"/>
        <v>0</v>
      </c>
      <c r="AO336" s="549">
        <f t="shared" si="168"/>
        <v>0</v>
      </c>
      <c r="AP336" s="549">
        <f t="shared" si="169"/>
        <v>0</v>
      </c>
      <c r="AQ336" s="283">
        <f t="shared" si="154"/>
        <v>0</v>
      </c>
      <c r="AR336" s="281">
        <f t="shared" si="170"/>
        <v>0</v>
      </c>
      <c r="AT336" s="446"/>
      <c r="AU336" s="284"/>
      <c r="AV336" s="447" t="str">
        <f t="shared" si="171"/>
        <v>CA</v>
      </c>
      <c r="AW336" s="447" t="str">
        <f t="shared" si="172"/>
        <v>CL</v>
      </c>
      <c r="AX336" s="447" t="str">
        <f t="shared" si="173"/>
        <v>AIC</v>
      </c>
      <c r="AY336" s="447" t="str">
        <f t="shared" si="174"/>
        <v>ERB</v>
      </c>
      <c r="AZ336" s="447" t="str">
        <f t="shared" si="175"/>
        <v>GRB</v>
      </c>
      <c r="BA336" s="447" t="str">
        <f t="shared" si="176"/>
        <v>Non-Op</v>
      </c>
      <c r="BC336" s="445" t="s">
        <v>2128</v>
      </c>
      <c r="BD336" s="552">
        <f t="shared" si="147"/>
        <v>0</v>
      </c>
      <c r="BF336" s="448"/>
      <c r="BG336" s="448"/>
      <c r="BH336" s="448"/>
      <c r="BI336" s="448"/>
      <c r="BJ336" s="448"/>
      <c r="BK336" s="448"/>
      <c r="BL336" s="448"/>
      <c r="BN336" s="617"/>
    </row>
    <row r="337" spans="1:66" s="28" customFormat="1" ht="12" customHeight="1">
      <c r="A337" s="310">
        <v>16501133</v>
      </c>
      <c r="B337" s="310" t="str">
        <f t="shared" si="149"/>
        <v>16501133</v>
      </c>
      <c r="C337" s="28" t="s">
        <v>2670</v>
      </c>
      <c r="D337" s="445" t="s">
        <v>2091</v>
      </c>
      <c r="E337" s="445"/>
      <c r="F337" s="311">
        <v>43101</v>
      </c>
      <c r="G337" s="445"/>
      <c r="H337" s="547">
        <v>0</v>
      </c>
      <c r="I337" s="547">
        <v>0</v>
      </c>
      <c r="J337" s="547">
        <v>0</v>
      </c>
      <c r="K337" s="547">
        <v>0</v>
      </c>
      <c r="L337" s="547">
        <v>0</v>
      </c>
      <c r="M337" s="547">
        <v>0</v>
      </c>
      <c r="N337" s="547">
        <v>0</v>
      </c>
      <c r="O337" s="547">
        <v>0</v>
      </c>
      <c r="P337" s="547">
        <v>0</v>
      </c>
      <c r="Q337" s="547">
        <v>0</v>
      </c>
      <c r="R337" s="547">
        <v>0</v>
      </c>
      <c r="S337" s="547">
        <v>0</v>
      </c>
      <c r="T337" s="547">
        <v>0</v>
      </c>
      <c r="U337" s="547"/>
      <c r="V337" s="547">
        <f t="shared" si="155"/>
        <v>0</v>
      </c>
      <c r="W337" s="285"/>
      <c r="X337" s="286"/>
      <c r="Y337" s="548">
        <f t="shared" si="156"/>
        <v>0</v>
      </c>
      <c r="Z337" s="549">
        <f t="shared" si="156"/>
        <v>0</v>
      </c>
      <c r="AA337" s="549">
        <f t="shared" si="156"/>
        <v>0</v>
      </c>
      <c r="AB337" s="282">
        <f t="shared" si="157"/>
        <v>0</v>
      </c>
      <c r="AC337" s="281">
        <f t="shared" si="158"/>
        <v>0</v>
      </c>
      <c r="AD337" s="549">
        <f t="shared" si="159"/>
        <v>0</v>
      </c>
      <c r="AE337" s="553">
        <f t="shared" si="160"/>
        <v>0</v>
      </c>
      <c r="AF337" s="282">
        <f t="shared" si="161"/>
        <v>0</v>
      </c>
      <c r="AG337" s="283">
        <f t="shared" si="162"/>
        <v>0</v>
      </c>
      <c r="AH337" s="281">
        <f t="shared" si="163"/>
        <v>0</v>
      </c>
      <c r="AI337" s="551">
        <f t="shared" si="164"/>
        <v>0</v>
      </c>
      <c r="AJ337" s="549">
        <f t="shared" si="164"/>
        <v>0</v>
      </c>
      <c r="AK337" s="549">
        <f t="shared" si="164"/>
        <v>0</v>
      </c>
      <c r="AL337" s="282">
        <f t="shared" si="165"/>
        <v>0</v>
      </c>
      <c r="AM337" s="281">
        <f t="shared" si="166"/>
        <v>0</v>
      </c>
      <c r="AN337" s="549">
        <f t="shared" si="167"/>
        <v>0</v>
      </c>
      <c r="AO337" s="549">
        <f t="shared" si="168"/>
        <v>0</v>
      </c>
      <c r="AP337" s="549">
        <f t="shared" si="169"/>
        <v>0</v>
      </c>
      <c r="AQ337" s="283">
        <f t="shared" si="154"/>
        <v>0</v>
      </c>
      <c r="AR337" s="281">
        <f t="shared" si="170"/>
        <v>0</v>
      </c>
      <c r="AT337" s="446"/>
      <c r="AU337" s="284"/>
      <c r="AV337" s="447" t="str">
        <f t="shared" si="171"/>
        <v>CA</v>
      </c>
      <c r="AW337" s="447" t="str">
        <f t="shared" si="172"/>
        <v>CL</v>
      </c>
      <c r="AX337" s="447" t="str">
        <f t="shared" si="173"/>
        <v>AIC</v>
      </c>
      <c r="AY337" s="447" t="str">
        <f t="shared" si="174"/>
        <v>ERB</v>
      </c>
      <c r="AZ337" s="447" t="str">
        <f t="shared" si="175"/>
        <v>GRB</v>
      </c>
      <c r="BA337" s="447" t="str">
        <f t="shared" si="176"/>
        <v>Non-Op</v>
      </c>
      <c r="BC337" s="445" t="s">
        <v>2128</v>
      </c>
      <c r="BD337" s="552">
        <f t="shared" si="147"/>
        <v>0</v>
      </c>
      <c r="BF337" s="448"/>
      <c r="BG337" s="448"/>
      <c r="BH337" s="448"/>
      <c r="BI337" s="448"/>
      <c r="BJ337" s="448"/>
      <c r="BK337" s="448"/>
      <c r="BL337" s="448"/>
      <c r="BN337" s="617"/>
    </row>
    <row r="338" spans="1:66" s="28" customFormat="1" ht="12" customHeight="1">
      <c r="A338" s="310">
        <v>16501143</v>
      </c>
      <c r="B338" s="310" t="str">
        <f t="shared" si="149"/>
        <v>16501143</v>
      </c>
      <c r="C338" s="28" t="s">
        <v>2671</v>
      </c>
      <c r="D338" s="445" t="s">
        <v>2091</v>
      </c>
      <c r="E338" s="445"/>
      <c r="F338" s="311">
        <v>43101</v>
      </c>
      <c r="G338" s="445"/>
      <c r="H338" s="547">
        <v>0</v>
      </c>
      <c r="I338" s="547">
        <v>0</v>
      </c>
      <c r="J338" s="547">
        <v>0</v>
      </c>
      <c r="K338" s="547">
        <v>0</v>
      </c>
      <c r="L338" s="547">
        <v>0</v>
      </c>
      <c r="M338" s="547">
        <v>0</v>
      </c>
      <c r="N338" s="547">
        <v>0</v>
      </c>
      <c r="O338" s="547">
        <v>0</v>
      </c>
      <c r="P338" s="547">
        <v>0</v>
      </c>
      <c r="Q338" s="547">
        <v>0</v>
      </c>
      <c r="R338" s="547">
        <v>0</v>
      </c>
      <c r="S338" s="547">
        <v>0</v>
      </c>
      <c r="T338" s="547">
        <v>0</v>
      </c>
      <c r="U338" s="547"/>
      <c r="V338" s="547">
        <f t="shared" si="155"/>
        <v>0</v>
      </c>
      <c r="W338" s="285"/>
      <c r="X338" s="286"/>
      <c r="Y338" s="548">
        <f t="shared" si="156"/>
        <v>0</v>
      </c>
      <c r="Z338" s="549">
        <f t="shared" si="156"/>
        <v>0</v>
      </c>
      <c r="AA338" s="549">
        <f t="shared" si="156"/>
        <v>0</v>
      </c>
      <c r="AB338" s="282">
        <f t="shared" si="157"/>
        <v>0</v>
      </c>
      <c r="AC338" s="281">
        <f t="shared" si="158"/>
        <v>0</v>
      </c>
      <c r="AD338" s="549">
        <f t="shared" si="159"/>
        <v>0</v>
      </c>
      <c r="AE338" s="553">
        <f t="shared" si="160"/>
        <v>0</v>
      </c>
      <c r="AF338" s="282">
        <f t="shared" si="161"/>
        <v>0</v>
      </c>
      <c r="AG338" s="283">
        <f t="shared" si="162"/>
        <v>0</v>
      </c>
      <c r="AH338" s="281">
        <f t="shared" si="163"/>
        <v>0</v>
      </c>
      <c r="AI338" s="551">
        <f t="shared" si="164"/>
        <v>0</v>
      </c>
      <c r="AJ338" s="549">
        <f t="shared" si="164"/>
        <v>0</v>
      </c>
      <c r="AK338" s="549">
        <f t="shared" si="164"/>
        <v>0</v>
      </c>
      <c r="AL338" s="282">
        <f t="shared" si="165"/>
        <v>0</v>
      </c>
      <c r="AM338" s="281">
        <f t="shared" si="166"/>
        <v>0</v>
      </c>
      <c r="AN338" s="549">
        <f t="shared" si="167"/>
        <v>0</v>
      </c>
      <c r="AO338" s="549">
        <f t="shared" si="168"/>
        <v>0</v>
      </c>
      <c r="AP338" s="549">
        <f t="shared" si="169"/>
        <v>0</v>
      </c>
      <c r="AQ338" s="283">
        <f t="shared" si="154"/>
        <v>0</v>
      </c>
      <c r="AR338" s="281">
        <f t="shared" si="170"/>
        <v>0</v>
      </c>
      <c r="AT338" s="446"/>
      <c r="AU338" s="284"/>
      <c r="AV338" s="447" t="str">
        <f t="shared" si="171"/>
        <v>CA</v>
      </c>
      <c r="AW338" s="447" t="str">
        <f t="shared" si="172"/>
        <v>CL</v>
      </c>
      <c r="AX338" s="447" t="str">
        <f t="shared" si="173"/>
        <v>AIC</v>
      </c>
      <c r="AY338" s="447" t="str">
        <f t="shared" si="174"/>
        <v>ERB</v>
      </c>
      <c r="AZ338" s="447" t="str">
        <f t="shared" si="175"/>
        <v>GRB</v>
      </c>
      <c r="BA338" s="447" t="str">
        <f t="shared" si="176"/>
        <v>Non-Op</v>
      </c>
      <c r="BC338" s="445" t="s">
        <v>2128</v>
      </c>
      <c r="BD338" s="552">
        <f t="shared" si="147"/>
        <v>0</v>
      </c>
      <c r="BF338" s="448"/>
      <c r="BG338" s="448"/>
      <c r="BH338" s="448"/>
      <c r="BI338" s="448"/>
      <c r="BJ338" s="448"/>
      <c r="BK338" s="448"/>
      <c r="BL338" s="448"/>
      <c r="BN338" s="621"/>
    </row>
    <row r="339" spans="1:66" s="28" customFormat="1" ht="12" customHeight="1">
      <c r="A339" s="310">
        <v>16501153</v>
      </c>
      <c r="B339" s="310" t="str">
        <f t="shared" si="149"/>
        <v>16501153</v>
      </c>
      <c r="C339" s="28" t="s">
        <v>2672</v>
      </c>
      <c r="D339" s="445" t="s">
        <v>2091</v>
      </c>
      <c r="E339" s="445"/>
      <c r="F339" s="311">
        <v>43101</v>
      </c>
      <c r="G339" s="445"/>
      <c r="H339" s="547">
        <v>0</v>
      </c>
      <c r="I339" s="547">
        <v>0</v>
      </c>
      <c r="J339" s="547">
        <v>0</v>
      </c>
      <c r="K339" s="547">
        <v>0</v>
      </c>
      <c r="L339" s="547">
        <v>0</v>
      </c>
      <c r="M339" s="547">
        <v>0</v>
      </c>
      <c r="N339" s="547">
        <v>0</v>
      </c>
      <c r="O339" s="547">
        <v>0</v>
      </c>
      <c r="P339" s="547">
        <v>0</v>
      </c>
      <c r="Q339" s="547">
        <v>0</v>
      </c>
      <c r="R339" s="547">
        <v>0</v>
      </c>
      <c r="S339" s="547">
        <v>0</v>
      </c>
      <c r="T339" s="547">
        <v>0</v>
      </c>
      <c r="U339" s="547"/>
      <c r="V339" s="547">
        <f t="shared" si="155"/>
        <v>0</v>
      </c>
      <c r="W339" s="285"/>
      <c r="X339" s="286"/>
      <c r="Y339" s="548">
        <f t="shared" si="156"/>
        <v>0</v>
      </c>
      <c r="Z339" s="549">
        <f t="shared" si="156"/>
        <v>0</v>
      </c>
      <c r="AA339" s="549">
        <f t="shared" si="156"/>
        <v>0</v>
      </c>
      <c r="AB339" s="282">
        <f t="shared" si="157"/>
        <v>0</v>
      </c>
      <c r="AC339" s="281">
        <f t="shared" si="158"/>
        <v>0</v>
      </c>
      <c r="AD339" s="549">
        <f t="shared" si="159"/>
        <v>0</v>
      </c>
      <c r="AE339" s="553">
        <f t="shared" si="160"/>
        <v>0</v>
      </c>
      <c r="AF339" s="282">
        <f t="shared" si="161"/>
        <v>0</v>
      </c>
      <c r="AG339" s="283">
        <f t="shared" si="162"/>
        <v>0</v>
      </c>
      <c r="AH339" s="281">
        <f t="shared" si="163"/>
        <v>0</v>
      </c>
      <c r="AI339" s="551">
        <f t="shared" si="164"/>
        <v>0</v>
      </c>
      <c r="AJ339" s="549">
        <f t="shared" si="164"/>
        <v>0</v>
      </c>
      <c r="AK339" s="549">
        <f t="shared" si="164"/>
        <v>0</v>
      </c>
      <c r="AL339" s="282">
        <f t="shared" si="165"/>
        <v>0</v>
      </c>
      <c r="AM339" s="281">
        <f t="shared" si="166"/>
        <v>0</v>
      </c>
      <c r="AN339" s="549">
        <f t="shared" si="167"/>
        <v>0</v>
      </c>
      <c r="AO339" s="549">
        <f t="shared" si="168"/>
        <v>0</v>
      </c>
      <c r="AP339" s="549">
        <f t="shared" si="169"/>
        <v>0</v>
      </c>
      <c r="AQ339" s="283">
        <f t="shared" si="154"/>
        <v>0</v>
      </c>
      <c r="AR339" s="281">
        <f t="shared" si="170"/>
        <v>0</v>
      </c>
      <c r="AT339" s="446"/>
      <c r="AU339" s="284"/>
      <c r="AV339" s="447" t="str">
        <f t="shared" si="171"/>
        <v>CA</v>
      </c>
      <c r="AW339" s="447" t="str">
        <f t="shared" si="172"/>
        <v>CL</v>
      </c>
      <c r="AX339" s="447" t="str">
        <f t="shared" si="173"/>
        <v>AIC</v>
      </c>
      <c r="AY339" s="447" t="str">
        <f t="shared" si="174"/>
        <v>ERB</v>
      </c>
      <c r="AZ339" s="447" t="str">
        <f t="shared" si="175"/>
        <v>GRB</v>
      </c>
      <c r="BA339" s="447" t="str">
        <f t="shared" si="176"/>
        <v>Non-Op</v>
      </c>
      <c r="BC339" s="445" t="s">
        <v>2128</v>
      </c>
      <c r="BD339" s="552">
        <f t="shared" ref="BD339:BD402" si="177">+T339</f>
        <v>0</v>
      </c>
      <c r="BF339" s="448"/>
      <c r="BG339" s="448"/>
      <c r="BH339" s="448"/>
      <c r="BI339" s="448"/>
      <c r="BJ339" s="448"/>
      <c r="BK339" s="448"/>
      <c r="BL339" s="448"/>
      <c r="BN339" s="617"/>
    </row>
    <row r="340" spans="1:66" s="28" customFormat="1" ht="12" customHeight="1">
      <c r="A340" s="309">
        <v>16501163</v>
      </c>
      <c r="B340" s="310" t="str">
        <f t="shared" si="149"/>
        <v>16501163</v>
      </c>
      <c r="C340" s="629" t="s">
        <v>2673</v>
      </c>
      <c r="D340" s="445" t="s">
        <v>2091</v>
      </c>
      <c r="E340" s="445"/>
      <c r="F340" s="311">
        <v>43466</v>
      </c>
      <c r="G340" s="445"/>
      <c r="H340" s="547">
        <v>0</v>
      </c>
      <c r="I340" s="547">
        <v>0</v>
      </c>
      <c r="J340" s="547">
        <v>0</v>
      </c>
      <c r="K340" s="547">
        <v>0</v>
      </c>
      <c r="L340" s="547">
        <v>0</v>
      </c>
      <c r="M340" s="547">
        <v>0</v>
      </c>
      <c r="N340" s="547">
        <v>0</v>
      </c>
      <c r="O340" s="547">
        <v>0</v>
      </c>
      <c r="P340" s="547">
        <v>0</v>
      </c>
      <c r="Q340" s="547">
        <v>0</v>
      </c>
      <c r="R340" s="547">
        <v>0</v>
      </c>
      <c r="S340" s="547">
        <v>0</v>
      </c>
      <c r="T340" s="547">
        <v>0</v>
      </c>
      <c r="U340" s="547"/>
      <c r="V340" s="547">
        <f t="shared" si="155"/>
        <v>0</v>
      </c>
      <c r="W340" s="285"/>
      <c r="X340" s="286"/>
      <c r="Y340" s="548">
        <f t="shared" si="156"/>
        <v>0</v>
      </c>
      <c r="Z340" s="549">
        <f t="shared" si="156"/>
        <v>0</v>
      </c>
      <c r="AA340" s="549">
        <f t="shared" si="156"/>
        <v>0</v>
      </c>
      <c r="AB340" s="282">
        <f t="shared" si="157"/>
        <v>0</v>
      </c>
      <c r="AC340" s="281">
        <f t="shared" si="158"/>
        <v>0</v>
      </c>
      <c r="AD340" s="549">
        <f t="shared" si="159"/>
        <v>0</v>
      </c>
      <c r="AE340" s="553">
        <f t="shared" si="160"/>
        <v>0</v>
      </c>
      <c r="AF340" s="282">
        <f t="shared" si="161"/>
        <v>0</v>
      </c>
      <c r="AG340" s="283">
        <f t="shared" si="162"/>
        <v>0</v>
      </c>
      <c r="AH340" s="281">
        <f t="shared" si="163"/>
        <v>0</v>
      </c>
      <c r="AI340" s="551">
        <f t="shared" si="164"/>
        <v>0</v>
      </c>
      <c r="AJ340" s="549">
        <f t="shared" si="164"/>
        <v>0</v>
      </c>
      <c r="AK340" s="549">
        <f t="shared" si="164"/>
        <v>0</v>
      </c>
      <c r="AL340" s="282">
        <f t="shared" si="165"/>
        <v>0</v>
      </c>
      <c r="AM340" s="281">
        <f t="shared" si="166"/>
        <v>0</v>
      </c>
      <c r="AN340" s="549">
        <f t="shared" si="167"/>
        <v>0</v>
      </c>
      <c r="AO340" s="549">
        <f t="shared" si="168"/>
        <v>0</v>
      </c>
      <c r="AP340" s="549">
        <f t="shared" si="169"/>
        <v>0</v>
      </c>
      <c r="AQ340" s="283">
        <f t="shared" si="154"/>
        <v>0</v>
      </c>
      <c r="AR340" s="281">
        <f t="shared" si="170"/>
        <v>0</v>
      </c>
      <c r="AT340" s="446"/>
      <c r="AU340" s="284"/>
      <c r="AV340" s="447" t="str">
        <f t="shared" si="171"/>
        <v>CA</v>
      </c>
      <c r="AW340" s="447" t="str">
        <f t="shared" si="172"/>
        <v>CL</v>
      </c>
      <c r="AX340" s="447" t="str">
        <f t="shared" si="173"/>
        <v>AIC</v>
      </c>
      <c r="AY340" s="447" t="str">
        <f t="shared" si="174"/>
        <v>ERB</v>
      </c>
      <c r="AZ340" s="447" t="str">
        <f t="shared" si="175"/>
        <v>GRB</v>
      </c>
      <c r="BA340" s="447" t="str">
        <f t="shared" si="176"/>
        <v>Non-Op</v>
      </c>
      <c r="BC340" s="445" t="s">
        <v>2128</v>
      </c>
      <c r="BD340" s="552">
        <f t="shared" si="177"/>
        <v>0</v>
      </c>
      <c r="BF340" s="448"/>
      <c r="BG340" s="448"/>
      <c r="BH340" s="448"/>
      <c r="BI340" s="448"/>
      <c r="BJ340" s="448"/>
      <c r="BK340" s="448"/>
      <c r="BL340" s="448"/>
      <c r="BN340" s="617"/>
    </row>
    <row r="341" spans="1:66" s="28" customFormat="1" ht="12" customHeight="1">
      <c r="A341" s="309">
        <v>16501173</v>
      </c>
      <c r="B341" s="310" t="str">
        <f t="shared" si="149"/>
        <v>16501173</v>
      </c>
      <c r="C341" s="648" t="s">
        <v>2674</v>
      </c>
      <c r="D341" s="445" t="s">
        <v>2091</v>
      </c>
      <c r="E341" s="445"/>
      <c r="F341" s="311">
        <v>43313</v>
      </c>
      <c r="G341" s="445"/>
      <c r="H341" s="547">
        <v>0</v>
      </c>
      <c r="I341" s="547">
        <v>0</v>
      </c>
      <c r="J341" s="547">
        <v>0</v>
      </c>
      <c r="K341" s="547">
        <v>0</v>
      </c>
      <c r="L341" s="547">
        <v>0</v>
      </c>
      <c r="M341" s="547">
        <v>0</v>
      </c>
      <c r="N341" s="547">
        <v>0</v>
      </c>
      <c r="O341" s="547">
        <v>0</v>
      </c>
      <c r="P341" s="547">
        <v>0</v>
      </c>
      <c r="Q341" s="547">
        <v>0</v>
      </c>
      <c r="R341" s="547">
        <v>0</v>
      </c>
      <c r="S341" s="547">
        <v>0</v>
      </c>
      <c r="T341" s="547">
        <v>0</v>
      </c>
      <c r="U341" s="547"/>
      <c r="V341" s="547">
        <f t="shared" si="155"/>
        <v>0</v>
      </c>
      <c r="W341" s="285"/>
      <c r="X341" s="286"/>
      <c r="Y341" s="548">
        <f t="shared" si="156"/>
        <v>0</v>
      </c>
      <c r="Z341" s="549">
        <f t="shared" si="156"/>
        <v>0</v>
      </c>
      <c r="AA341" s="549">
        <f t="shared" si="156"/>
        <v>0</v>
      </c>
      <c r="AB341" s="282">
        <f t="shared" si="157"/>
        <v>0</v>
      </c>
      <c r="AC341" s="281">
        <f t="shared" si="158"/>
        <v>0</v>
      </c>
      <c r="AD341" s="549">
        <f t="shared" si="159"/>
        <v>0</v>
      </c>
      <c r="AE341" s="553">
        <f t="shared" si="160"/>
        <v>0</v>
      </c>
      <c r="AF341" s="282">
        <f t="shared" si="161"/>
        <v>0</v>
      </c>
      <c r="AG341" s="283">
        <f t="shared" si="162"/>
        <v>0</v>
      </c>
      <c r="AH341" s="281">
        <f t="shared" si="163"/>
        <v>0</v>
      </c>
      <c r="AI341" s="551">
        <f t="shared" si="164"/>
        <v>0</v>
      </c>
      <c r="AJ341" s="549">
        <f t="shared" si="164"/>
        <v>0</v>
      </c>
      <c r="AK341" s="549">
        <f t="shared" si="164"/>
        <v>0</v>
      </c>
      <c r="AL341" s="282">
        <f t="shared" si="165"/>
        <v>0</v>
      </c>
      <c r="AM341" s="281">
        <f t="shared" si="166"/>
        <v>0</v>
      </c>
      <c r="AN341" s="549">
        <f t="shared" si="167"/>
        <v>0</v>
      </c>
      <c r="AO341" s="549">
        <f t="shared" si="168"/>
        <v>0</v>
      </c>
      <c r="AP341" s="549">
        <f t="shared" si="169"/>
        <v>0</v>
      </c>
      <c r="AQ341" s="283">
        <f t="shared" si="154"/>
        <v>0</v>
      </c>
      <c r="AR341" s="281">
        <f t="shared" si="170"/>
        <v>0</v>
      </c>
      <c r="AT341" s="446"/>
      <c r="AU341" s="284"/>
      <c r="AV341" s="447" t="str">
        <f t="shared" si="171"/>
        <v>CA</v>
      </c>
      <c r="AW341" s="447" t="str">
        <f t="shared" si="172"/>
        <v>CL</v>
      </c>
      <c r="AX341" s="447" t="str">
        <f t="shared" si="173"/>
        <v>AIC</v>
      </c>
      <c r="AY341" s="447" t="str">
        <f t="shared" si="174"/>
        <v>ERB</v>
      </c>
      <c r="AZ341" s="447" t="str">
        <f t="shared" si="175"/>
        <v>GRB</v>
      </c>
      <c r="BA341" s="447" t="str">
        <f t="shared" si="176"/>
        <v>Non-Op</v>
      </c>
      <c r="BC341" s="445" t="s">
        <v>2128</v>
      </c>
      <c r="BD341" s="552">
        <f t="shared" si="177"/>
        <v>0</v>
      </c>
      <c r="BF341" s="448"/>
      <c r="BG341" s="448"/>
      <c r="BH341" s="448"/>
      <c r="BI341" s="448"/>
      <c r="BJ341" s="448"/>
      <c r="BK341" s="448"/>
      <c r="BL341" s="448"/>
      <c r="BN341" s="617"/>
    </row>
    <row r="342" spans="1:66" s="28" customFormat="1" ht="12" customHeight="1">
      <c r="A342" s="310">
        <v>16501193</v>
      </c>
      <c r="B342" s="310" t="str">
        <f t="shared" si="149"/>
        <v>16501193</v>
      </c>
      <c r="C342" s="28" t="s">
        <v>2675</v>
      </c>
      <c r="D342" s="445" t="s">
        <v>2091</v>
      </c>
      <c r="E342" s="445"/>
      <c r="F342" s="311"/>
      <c r="G342" s="445"/>
      <c r="H342" s="547">
        <v>0</v>
      </c>
      <c r="I342" s="547">
        <v>0</v>
      </c>
      <c r="J342" s="547">
        <v>0</v>
      </c>
      <c r="K342" s="547">
        <v>0</v>
      </c>
      <c r="L342" s="547">
        <v>0</v>
      </c>
      <c r="M342" s="547">
        <v>0</v>
      </c>
      <c r="N342" s="547">
        <v>0</v>
      </c>
      <c r="O342" s="547">
        <v>0</v>
      </c>
      <c r="P342" s="547">
        <v>0</v>
      </c>
      <c r="Q342" s="547">
        <v>0</v>
      </c>
      <c r="R342" s="547">
        <v>0</v>
      </c>
      <c r="S342" s="547">
        <v>0</v>
      </c>
      <c r="T342" s="547">
        <v>0</v>
      </c>
      <c r="U342" s="547"/>
      <c r="V342" s="547">
        <f t="shared" si="155"/>
        <v>0</v>
      </c>
      <c r="W342" s="285"/>
      <c r="X342" s="286"/>
      <c r="Y342" s="548">
        <f t="shared" si="156"/>
        <v>0</v>
      </c>
      <c r="Z342" s="549">
        <f t="shared" si="156"/>
        <v>0</v>
      </c>
      <c r="AA342" s="549">
        <f t="shared" si="156"/>
        <v>0</v>
      </c>
      <c r="AB342" s="282">
        <f t="shared" si="157"/>
        <v>0</v>
      </c>
      <c r="AC342" s="281">
        <f t="shared" si="158"/>
        <v>0</v>
      </c>
      <c r="AD342" s="549">
        <f t="shared" si="159"/>
        <v>0</v>
      </c>
      <c r="AE342" s="553">
        <f t="shared" si="160"/>
        <v>0</v>
      </c>
      <c r="AF342" s="282">
        <f t="shared" si="161"/>
        <v>0</v>
      </c>
      <c r="AG342" s="283">
        <f t="shared" si="162"/>
        <v>0</v>
      </c>
      <c r="AH342" s="281">
        <f t="shared" si="163"/>
        <v>0</v>
      </c>
      <c r="AI342" s="551">
        <f t="shared" si="164"/>
        <v>0</v>
      </c>
      <c r="AJ342" s="549">
        <f t="shared" si="164"/>
        <v>0</v>
      </c>
      <c r="AK342" s="549">
        <f t="shared" si="164"/>
        <v>0</v>
      </c>
      <c r="AL342" s="282">
        <f t="shared" si="165"/>
        <v>0</v>
      </c>
      <c r="AM342" s="281">
        <f t="shared" si="166"/>
        <v>0</v>
      </c>
      <c r="AN342" s="549">
        <f t="shared" si="167"/>
        <v>0</v>
      </c>
      <c r="AO342" s="549">
        <f t="shared" si="168"/>
        <v>0</v>
      </c>
      <c r="AP342" s="549">
        <f t="shared" si="169"/>
        <v>0</v>
      </c>
      <c r="AQ342" s="283">
        <f t="shared" si="154"/>
        <v>0</v>
      </c>
      <c r="AR342" s="281">
        <f t="shared" si="170"/>
        <v>0</v>
      </c>
      <c r="AT342" s="446"/>
      <c r="AU342" s="284"/>
      <c r="AV342" s="447" t="str">
        <f t="shared" si="171"/>
        <v>CA</v>
      </c>
      <c r="AW342" s="447" t="str">
        <f t="shared" si="172"/>
        <v>CL</v>
      </c>
      <c r="AX342" s="447" t="str">
        <f t="shared" si="173"/>
        <v>AIC</v>
      </c>
      <c r="AY342" s="447" t="str">
        <f t="shared" si="174"/>
        <v>ERB</v>
      </c>
      <c r="AZ342" s="447" t="str">
        <f t="shared" si="175"/>
        <v>GRB</v>
      </c>
      <c r="BA342" s="447" t="str">
        <f t="shared" si="176"/>
        <v>Non-Op</v>
      </c>
      <c r="BC342" s="445" t="s">
        <v>2128</v>
      </c>
      <c r="BD342" s="552">
        <f t="shared" si="177"/>
        <v>0</v>
      </c>
      <c r="BF342" s="448"/>
      <c r="BG342" s="448"/>
      <c r="BH342" s="448"/>
      <c r="BI342" s="448"/>
      <c r="BJ342" s="448"/>
      <c r="BK342" s="448"/>
      <c r="BL342" s="448"/>
      <c r="BN342" s="627"/>
    </row>
    <row r="343" spans="1:66" s="28" customFormat="1" ht="12" customHeight="1">
      <c r="A343" s="309">
        <v>16501203</v>
      </c>
      <c r="B343" s="310" t="str">
        <f t="shared" si="149"/>
        <v>16501203</v>
      </c>
      <c r="C343" s="28" t="s">
        <v>2676</v>
      </c>
      <c r="D343" s="445" t="s">
        <v>2091</v>
      </c>
      <c r="E343" s="445"/>
      <c r="F343" s="311">
        <v>43405</v>
      </c>
      <c r="G343" s="445"/>
      <c r="H343" s="547">
        <v>0</v>
      </c>
      <c r="I343" s="547">
        <v>0</v>
      </c>
      <c r="J343" s="547">
        <v>0</v>
      </c>
      <c r="K343" s="547">
        <v>0</v>
      </c>
      <c r="L343" s="547">
        <v>0</v>
      </c>
      <c r="M343" s="547">
        <v>0</v>
      </c>
      <c r="N343" s="547">
        <v>0</v>
      </c>
      <c r="O343" s="547">
        <v>0</v>
      </c>
      <c r="P343" s="547">
        <v>0</v>
      </c>
      <c r="Q343" s="547">
        <v>0</v>
      </c>
      <c r="R343" s="547">
        <v>0</v>
      </c>
      <c r="S343" s="547">
        <v>0</v>
      </c>
      <c r="T343" s="547">
        <v>0</v>
      </c>
      <c r="U343" s="547"/>
      <c r="V343" s="547">
        <f t="shared" si="155"/>
        <v>0</v>
      </c>
      <c r="W343" s="285"/>
      <c r="X343" s="286"/>
      <c r="Y343" s="548">
        <f t="shared" si="156"/>
        <v>0</v>
      </c>
      <c r="Z343" s="549">
        <f t="shared" si="156"/>
        <v>0</v>
      </c>
      <c r="AA343" s="549">
        <f t="shared" si="156"/>
        <v>0</v>
      </c>
      <c r="AB343" s="282">
        <f t="shared" si="157"/>
        <v>0</v>
      </c>
      <c r="AC343" s="281">
        <f t="shared" si="158"/>
        <v>0</v>
      </c>
      <c r="AD343" s="549">
        <f t="shared" si="159"/>
        <v>0</v>
      </c>
      <c r="AE343" s="553">
        <f t="shared" si="160"/>
        <v>0</v>
      </c>
      <c r="AF343" s="282">
        <f t="shared" si="161"/>
        <v>0</v>
      </c>
      <c r="AG343" s="283">
        <f t="shared" si="162"/>
        <v>0</v>
      </c>
      <c r="AH343" s="281">
        <f t="shared" si="163"/>
        <v>0</v>
      </c>
      <c r="AI343" s="551">
        <f t="shared" si="164"/>
        <v>0</v>
      </c>
      <c r="AJ343" s="549">
        <f t="shared" si="164"/>
        <v>0</v>
      </c>
      <c r="AK343" s="549">
        <f t="shared" si="164"/>
        <v>0</v>
      </c>
      <c r="AL343" s="282">
        <f t="shared" si="165"/>
        <v>0</v>
      </c>
      <c r="AM343" s="281">
        <f t="shared" si="166"/>
        <v>0</v>
      </c>
      <c r="AN343" s="549">
        <f t="shared" si="167"/>
        <v>0</v>
      </c>
      <c r="AO343" s="549">
        <f t="shared" si="168"/>
        <v>0</v>
      </c>
      <c r="AP343" s="549">
        <f t="shared" si="169"/>
        <v>0</v>
      </c>
      <c r="AQ343" s="283">
        <f t="shared" si="154"/>
        <v>0</v>
      </c>
      <c r="AR343" s="281">
        <f t="shared" si="170"/>
        <v>0</v>
      </c>
      <c r="AT343" s="446"/>
      <c r="AU343" s="284"/>
      <c r="AV343" s="447" t="str">
        <f t="shared" si="171"/>
        <v>CA</v>
      </c>
      <c r="AW343" s="447" t="str">
        <f t="shared" si="172"/>
        <v>CL</v>
      </c>
      <c r="AX343" s="447" t="str">
        <f t="shared" si="173"/>
        <v>AIC</v>
      </c>
      <c r="AY343" s="447" t="str">
        <f t="shared" si="174"/>
        <v>ERB</v>
      </c>
      <c r="AZ343" s="447" t="str">
        <f t="shared" si="175"/>
        <v>GRB</v>
      </c>
      <c r="BA343" s="447" t="str">
        <f t="shared" si="176"/>
        <v>Non-Op</v>
      </c>
      <c r="BC343" s="445" t="s">
        <v>2128</v>
      </c>
      <c r="BD343" s="552">
        <f t="shared" si="177"/>
        <v>0</v>
      </c>
      <c r="BF343" s="448"/>
      <c r="BG343" s="448"/>
      <c r="BH343" s="448"/>
      <c r="BI343" s="448"/>
      <c r="BJ343" s="448"/>
      <c r="BK343" s="448"/>
      <c r="BL343" s="448"/>
      <c r="BN343" s="627"/>
    </row>
    <row r="344" spans="1:66" s="28" customFormat="1" ht="12" customHeight="1">
      <c r="A344" s="309">
        <v>16501223</v>
      </c>
      <c r="B344" s="310" t="str">
        <f t="shared" si="149"/>
        <v>16501223</v>
      </c>
      <c r="C344" s="28" t="s">
        <v>2677</v>
      </c>
      <c r="D344" s="445" t="s">
        <v>2091</v>
      </c>
      <c r="E344" s="445"/>
      <c r="F344" s="311">
        <v>43435</v>
      </c>
      <c r="G344" s="445"/>
      <c r="H344" s="547">
        <v>0</v>
      </c>
      <c r="I344" s="547">
        <v>0</v>
      </c>
      <c r="J344" s="547">
        <v>0</v>
      </c>
      <c r="K344" s="547">
        <v>0</v>
      </c>
      <c r="L344" s="547">
        <v>0</v>
      </c>
      <c r="M344" s="547">
        <v>0</v>
      </c>
      <c r="N344" s="547">
        <v>0</v>
      </c>
      <c r="O344" s="547">
        <v>0</v>
      </c>
      <c r="P344" s="547">
        <v>0</v>
      </c>
      <c r="Q344" s="547">
        <v>0</v>
      </c>
      <c r="R344" s="547">
        <v>0</v>
      </c>
      <c r="S344" s="547">
        <v>0</v>
      </c>
      <c r="T344" s="547">
        <v>0</v>
      </c>
      <c r="U344" s="547"/>
      <c r="V344" s="547">
        <f t="shared" si="155"/>
        <v>0</v>
      </c>
      <c r="W344" s="285"/>
      <c r="X344" s="286"/>
      <c r="Y344" s="548">
        <f t="shared" si="156"/>
        <v>0</v>
      </c>
      <c r="Z344" s="549">
        <f t="shared" si="156"/>
        <v>0</v>
      </c>
      <c r="AA344" s="549">
        <f t="shared" si="156"/>
        <v>0</v>
      </c>
      <c r="AB344" s="282">
        <f t="shared" si="157"/>
        <v>0</v>
      </c>
      <c r="AC344" s="281">
        <f t="shared" si="158"/>
        <v>0</v>
      </c>
      <c r="AD344" s="549">
        <f t="shared" si="159"/>
        <v>0</v>
      </c>
      <c r="AE344" s="553">
        <f t="shared" si="160"/>
        <v>0</v>
      </c>
      <c r="AF344" s="282">
        <f t="shared" si="161"/>
        <v>0</v>
      </c>
      <c r="AG344" s="283">
        <f t="shared" si="162"/>
        <v>0</v>
      </c>
      <c r="AH344" s="281">
        <f t="shared" si="163"/>
        <v>0</v>
      </c>
      <c r="AI344" s="551">
        <f t="shared" si="164"/>
        <v>0</v>
      </c>
      <c r="AJ344" s="549">
        <f t="shared" si="164"/>
        <v>0</v>
      </c>
      <c r="AK344" s="549">
        <f t="shared" si="164"/>
        <v>0</v>
      </c>
      <c r="AL344" s="282">
        <f t="shared" si="165"/>
        <v>0</v>
      </c>
      <c r="AM344" s="281">
        <f t="shared" si="166"/>
        <v>0</v>
      </c>
      <c r="AN344" s="549">
        <f t="shared" si="167"/>
        <v>0</v>
      </c>
      <c r="AO344" s="549">
        <f t="shared" si="168"/>
        <v>0</v>
      </c>
      <c r="AP344" s="549">
        <f t="shared" si="169"/>
        <v>0</v>
      </c>
      <c r="AQ344" s="283">
        <f t="shared" ref="AQ344:AQ360" si="178">SUM(AN344:AP344)</f>
        <v>0</v>
      </c>
      <c r="AR344" s="281">
        <f t="shared" si="170"/>
        <v>0</v>
      </c>
      <c r="AT344" s="446"/>
      <c r="AU344" s="284"/>
      <c r="AV344" s="447" t="str">
        <f t="shared" si="171"/>
        <v>CA</v>
      </c>
      <c r="AW344" s="447" t="str">
        <f t="shared" si="172"/>
        <v>CL</v>
      </c>
      <c r="AX344" s="447" t="str">
        <f t="shared" si="173"/>
        <v>AIC</v>
      </c>
      <c r="AY344" s="447" t="str">
        <f t="shared" si="174"/>
        <v>ERB</v>
      </c>
      <c r="AZ344" s="447" t="str">
        <f t="shared" si="175"/>
        <v>GRB</v>
      </c>
      <c r="BA344" s="447" t="str">
        <f t="shared" si="176"/>
        <v>Non-Op</v>
      </c>
      <c r="BC344" s="445" t="s">
        <v>2128</v>
      </c>
      <c r="BD344" s="552">
        <f t="shared" si="177"/>
        <v>0</v>
      </c>
      <c r="BF344" s="448"/>
      <c r="BG344" s="448"/>
      <c r="BH344" s="448"/>
      <c r="BI344" s="448"/>
      <c r="BJ344" s="448"/>
      <c r="BK344" s="448"/>
      <c r="BL344" s="448"/>
      <c r="BN344" s="617"/>
    </row>
    <row r="345" spans="1:66" s="28" customFormat="1" ht="12" customHeight="1">
      <c r="A345" s="309">
        <v>16501233</v>
      </c>
      <c r="B345" s="310" t="str">
        <f t="shared" si="149"/>
        <v>16501233</v>
      </c>
      <c r="C345" s="28" t="s">
        <v>2678</v>
      </c>
      <c r="D345" s="445" t="s">
        <v>2091</v>
      </c>
      <c r="E345" s="445"/>
      <c r="F345" s="311">
        <v>43374</v>
      </c>
      <c r="G345" s="445"/>
      <c r="H345" s="547">
        <v>0</v>
      </c>
      <c r="I345" s="547">
        <v>0</v>
      </c>
      <c r="J345" s="547">
        <v>0</v>
      </c>
      <c r="K345" s="547">
        <v>0</v>
      </c>
      <c r="L345" s="547">
        <v>0</v>
      </c>
      <c r="M345" s="547">
        <v>0</v>
      </c>
      <c r="N345" s="547">
        <v>0</v>
      </c>
      <c r="O345" s="547">
        <v>0</v>
      </c>
      <c r="P345" s="547">
        <v>0</v>
      </c>
      <c r="Q345" s="547">
        <v>0</v>
      </c>
      <c r="R345" s="547">
        <v>0</v>
      </c>
      <c r="S345" s="547">
        <v>0</v>
      </c>
      <c r="T345" s="547">
        <v>0</v>
      </c>
      <c r="U345" s="547"/>
      <c r="V345" s="547">
        <f t="shared" si="155"/>
        <v>0</v>
      </c>
      <c r="W345" s="285"/>
      <c r="X345" s="286"/>
      <c r="Y345" s="548">
        <f t="shared" si="156"/>
        <v>0</v>
      </c>
      <c r="Z345" s="549">
        <f t="shared" si="156"/>
        <v>0</v>
      </c>
      <c r="AA345" s="549">
        <f t="shared" si="156"/>
        <v>0</v>
      </c>
      <c r="AB345" s="282">
        <f t="shared" si="157"/>
        <v>0</v>
      </c>
      <c r="AC345" s="281">
        <f t="shared" si="158"/>
        <v>0</v>
      </c>
      <c r="AD345" s="549">
        <f t="shared" si="159"/>
        <v>0</v>
      </c>
      <c r="AE345" s="553">
        <f t="shared" si="160"/>
        <v>0</v>
      </c>
      <c r="AF345" s="282">
        <f t="shared" si="161"/>
        <v>0</v>
      </c>
      <c r="AG345" s="283">
        <f t="shared" si="162"/>
        <v>0</v>
      </c>
      <c r="AH345" s="281">
        <f t="shared" si="163"/>
        <v>0</v>
      </c>
      <c r="AI345" s="551">
        <f t="shared" si="164"/>
        <v>0</v>
      </c>
      <c r="AJ345" s="549">
        <f t="shared" si="164"/>
        <v>0</v>
      </c>
      <c r="AK345" s="549">
        <f t="shared" si="164"/>
        <v>0</v>
      </c>
      <c r="AL345" s="282">
        <f t="shared" si="165"/>
        <v>0</v>
      </c>
      <c r="AM345" s="281">
        <f t="shared" si="166"/>
        <v>0</v>
      </c>
      <c r="AN345" s="549">
        <f t="shared" si="167"/>
        <v>0</v>
      </c>
      <c r="AO345" s="549">
        <f t="shared" si="168"/>
        <v>0</v>
      </c>
      <c r="AP345" s="549">
        <f t="shared" si="169"/>
        <v>0</v>
      </c>
      <c r="AQ345" s="283">
        <f t="shared" si="178"/>
        <v>0</v>
      </c>
      <c r="AR345" s="281">
        <f t="shared" si="170"/>
        <v>0</v>
      </c>
      <c r="AT345" s="446"/>
      <c r="AU345" s="284"/>
      <c r="AV345" s="447" t="str">
        <f t="shared" si="171"/>
        <v>CA</v>
      </c>
      <c r="AW345" s="447" t="str">
        <f t="shared" si="172"/>
        <v>CL</v>
      </c>
      <c r="AX345" s="447" t="str">
        <f t="shared" si="173"/>
        <v>AIC</v>
      </c>
      <c r="AY345" s="447" t="str">
        <f t="shared" si="174"/>
        <v>ERB</v>
      </c>
      <c r="AZ345" s="447" t="str">
        <f t="shared" si="175"/>
        <v>GRB</v>
      </c>
      <c r="BA345" s="447" t="str">
        <f t="shared" si="176"/>
        <v>Non-Op</v>
      </c>
      <c r="BC345" s="445" t="s">
        <v>2128</v>
      </c>
      <c r="BD345" s="552">
        <f t="shared" si="177"/>
        <v>0</v>
      </c>
      <c r="BF345" s="448"/>
      <c r="BG345" s="448"/>
      <c r="BH345" s="448"/>
      <c r="BI345" s="448"/>
      <c r="BJ345" s="448"/>
      <c r="BK345" s="448"/>
      <c r="BL345" s="448"/>
      <c r="BN345" s="617"/>
    </row>
    <row r="346" spans="1:66" s="28" customFormat="1" ht="12" customHeight="1">
      <c r="A346" s="309">
        <v>16501243</v>
      </c>
      <c r="B346" s="310" t="str">
        <f t="shared" si="149"/>
        <v>16501243</v>
      </c>
      <c r="C346" s="28" t="s">
        <v>2679</v>
      </c>
      <c r="D346" s="445" t="s">
        <v>2091</v>
      </c>
      <c r="E346" s="445"/>
      <c r="F346" s="311">
        <v>43435</v>
      </c>
      <c r="G346" s="445"/>
      <c r="H346" s="547">
        <v>0</v>
      </c>
      <c r="I346" s="547">
        <v>0</v>
      </c>
      <c r="J346" s="547">
        <v>0</v>
      </c>
      <c r="K346" s="547">
        <v>0</v>
      </c>
      <c r="L346" s="547">
        <v>0</v>
      </c>
      <c r="M346" s="547">
        <v>0</v>
      </c>
      <c r="N346" s="547">
        <v>0</v>
      </c>
      <c r="O346" s="547">
        <v>0</v>
      </c>
      <c r="P346" s="547">
        <v>0</v>
      </c>
      <c r="Q346" s="547">
        <v>0</v>
      </c>
      <c r="R346" s="547">
        <v>0</v>
      </c>
      <c r="S346" s="547">
        <v>0</v>
      </c>
      <c r="T346" s="547">
        <v>0</v>
      </c>
      <c r="U346" s="547"/>
      <c r="V346" s="547">
        <f t="shared" si="155"/>
        <v>0</v>
      </c>
      <c r="W346" s="285"/>
      <c r="X346" s="286"/>
      <c r="Y346" s="548">
        <f t="shared" si="156"/>
        <v>0</v>
      </c>
      <c r="Z346" s="549">
        <f t="shared" si="156"/>
        <v>0</v>
      </c>
      <c r="AA346" s="549">
        <f t="shared" si="156"/>
        <v>0</v>
      </c>
      <c r="AB346" s="282">
        <f t="shared" si="157"/>
        <v>0</v>
      </c>
      <c r="AC346" s="281">
        <f t="shared" si="158"/>
        <v>0</v>
      </c>
      <c r="AD346" s="549">
        <f t="shared" si="159"/>
        <v>0</v>
      </c>
      <c r="AE346" s="553">
        <f t="shared" si="160"/>
        <v>0</v>
      </c>
      <c r="AF346" s="282">
        <f t="shared" si="161"/>
        <v>0</v>
      </c>
      <c r="AG346" s="283">
        <f t="shared" si="162"/>
        <v>0</v>
      </c>
      <c r="AH346" s="281">
        <f t="shared" si="163"/>
        <v>0</v>
      </c>
      <c r="AI346" s="551">
        <f t="shared" si="164"/>
        <v>0</v>
      </c>
      <c r="AJ346" s="549">
        <f t="shared" si="164"/>
        <v>0</v>
      </c>
      <c r="AK346" s="549">
        <f t="shared" si="164"/>
        <v>0</v>
      </c>
      <c r="AL346" s="282">
        <f t="shared" si="165"/>
        <v>0</v>
      </c>
      <c r="AM346" s="281">
        <f t="shared" si="166"/>
        <v>0</v>
      </c>
      <c r="AN346" s="549">
        <f t="shared" si="167"/>
        <v>0</v>
      </c>
      <c r="AO346" s="549">
        <f t="shared" si="168"/>
        <v>0</v>
      </c>
      <c r="AP346" s="549">
        <f t="shared" si="169"/>
        <v>0</v>
      </c>
      <c r="AQ346" s="283">
        <f t="shared" si="178"/>
        <v>0</v>
      </c>
      <c r="AR346" s="281">
        <f t="shared" si="170"/>
        <v>0</v>
      </c>
      <c r="AT346" s="446"/>
      <c r="AU346" s="284"/>
      <c r="AV346" s="447" t="str">
        <f t="shared" si="171"/>
        <v>CA</v>
      </c>
      <c r="AW346" s="447" t="str">
        <f t="shared" si="172"/>
        <v>CL</v>
      </c>
      <c r="AX346" s="447" t="str">
        <f t="shared" si="173"/>
        <v>AIC</v>
      </c>
      <c r="AY346" s="447" t="str">
        <f t="shared" si="174"/>
        <v>ERB</v>
      </c>
      <c r="AZ346" s="447" t="str">
        <f t="shared" si="175"/>
        <v>GRB</v>
      </c>
      <c r="BA346" s="447" t="str">
        <f t="shared" si="176"/>
        <v>Non-Op</v>
      </c>
      <c r="BC346" s="445" t="s">
        <v>2128</v>
      </c>
      <c r="BD346" s="552">
        <f t="shared" si="177"/>
        <v>0</v>
      </c>
      <c r="BF346" s="448"/>
      <c r="BG346" s="448"/>
      <c r="BH346" s="448"/>
      <c r="BI346" s="448"/>
      <c r="BJ346" s="448"/>
      <c r="BK346" s="448"/>
      <c r="BL346" s="448"/>
      <c r="BN346" s="617"/>
    </row>
    <row r="347" spans="1:66" s="28" customFormat="1" ht="12" customHeight="1">
      <c r="A347" s="309">
        <v>16501253</v>
      </c>
      <c r="B347" s="310" t="str">
        <f t="shared" si="149"/>
        <v>16501253</v>
      </c>
      <c r="C347" s="28" t="s">
        <v>2680</v>
      </c>
      <c r="D347" s="445" t="s">
        <v>2091</v>
      </c>
      <c r="E347" s="445"/>
      <c r="F347" s="311">
        <v>43466</v>
      </c>
      <c r="G347" s="445"/>
      <c r="H347" s="547">
        <v>0</v>
      </c>
      <c r="I347" s="547">
        <v>0</v>
      </c>
      <c r="J347" s="547">
        <v>0</v>
      </c>
      <c r="K347" s="547">
        <v>0</v>
      </c>
      <c r="L347" s="547">
        <v>0</v>
      </c>
      <c r="M347" s="547">
        <v>0</v>
      </c>
      <c r="N347" s="547">
        <v>0</v>
      </c>
      <c r="O347" s="547">
        <v>0</v>
      </c>
      <c r="P347" s="547">
        <v>0</v>
      </c>
      <c r="Q347" s="547">
        <v>0</v>
      </c>
      <c r="R347" s="547">
        <v>0</v>
      </c>
      <c r="S347" s="547">
        <v>0</v>
      </c>
      <c r="T347" s="547">
        <v>0</v>
      </c>
      <c r="U347" s="547"/>
      <c r="V347" s="547">
        <f t="shared" si="155"/>
        <v>0</v>
      </c>
      <c r="W347" s="285"/>
      <c r="X347" s="286"/>
      <c r="Y347" s="548">
        <f t="shared" si="156"/>
        <v>0</v>
      </c>
      <c r="Z347" s="549">
        <f t="shared" si="156"/>
        <v>0</v>
      </c>
      <c r="AA347" s="549">
        <f t="shared" si="156"/>
        <v>0</v>
      </c>
      <c r="AB347" s="282">
        <f t="shared" si="157"/>
        <v>0</v>
      </c>
      <c r="AC347" s="281">
        <f t="shared" si="158"/>
        <v>0</v>
      </c>
      <c r="AD347" s="549">
        <f t="shared" si="159"/>
        <v>0</v>
      </c>
      <c r="AE347" s="553">
        <f t="shared" si="160"/>
        <v>0</v>
      </c>
      <c r="AF347" s="282">
        <f t="shared" si="161"/>
        <v>0</v>
      </c>
      <c r="AG347" s="283">
        <f t="shared" si="162"/>
        <v>0</v>
      </c>
      <c r="AH347" s="281">
        <f t="shared" si="163"/>
        <v>0</v>
      </c>
      <c r="AI347" s="551">
        <f t="shared" si="164"/>
        <v>0</v>
      </c>
      <c r="AJ347" s="549">
        <f t="shared" si="164"/>
        <v>0</v>
      </c>
      <c r="AK347" s="549">
        <f t="shared" si="164"/>
        <v>0</v>
      </c>
      <c r="AL347" s="282">
        <f t="shared" si="165"/>
        <v>0</v>
      </c>
      <c r="AM347" s="281">
        <f t="shared" si="166"/>
        <v>0</v>
      </c>
      <c r="AN347" s="549">
        <f t="shared" si="167"/>
        <v>0</v>
      </c>
      <c r="AO347" s="549">
        <f t="shared" si="168"/>
        <v>0</v>
      </c>
      <c r="AP347" s="549">
        <f t="shared" si="169"/>
        <v>0</v>
      </c>
      <c r="AQ347" s="283">
        <f t="shared" si="178"/>
        <v>0</v>
      </c>
      <c r="AR347" s="281">
        <f t="shared" si="170"/>
        <v>0</v>
      </c>
      <c r="AT347" s="446"/>
      <c r="AU347" s="284"/>
      <c r="AV347" s="447" t="str">
        <f t="shared" si="171"/>
        <v>CA</v>
      </c>
      <c r="AW347" s="447" t="str">
        <f t="shared" si="172"/>
        <v>CL</v>
      </c>
      <c r="AX347" s="447" t="str">
        <f t="shared" si="173"/>
        <v>AIC</v>
      </c>
      <c r="AY347" s="447" t="str">
        <f t="shared" si="174"/>
        <v>ERB</v>
      </c>
      <c r="AZ347" s="447" t="str">
        <f t="shared" si="175"/>
        <v>GRB</v>
      </c>
      <c r="BA347" s="447" t="str">
        <f t="shared" si="176"/>
        <v>Non-Op</v>
      </c>
      <c r="BC347" s="445" t="s">
        <v>2128</v>
      </c>
      <c r="BD347" s="552">
        <f t="shared" si="177"/>
        <v>0</v>
      </c>
      <c r="BF347" s="448"/>
      <c r="BG347" s="448"/>
      <c r="BH347" s="448"/>
      <c r="BI347" s="448"/>
      <c r="BJ347" s="448"/>
      <c r="BK347" s="448"/>
      <c r="BL347" s="448"/>
      <c r="BN347" s="617"/>
    </row>
    <row r="348" spans="1:66" s="28" customFormat="1" ht="12" customHeight="1">
      <c r="A348" s="301">
        <v>16501273</v>
      </c>
      <c r="B348" s="312" t="str">
        <f t="shared" si="149"/>
        <v>16501273</v>
      </c>
      <c r="C348" s="630" t="s">
        <v>2129</v>
      </c>
      <c r="D348" s="451" t="s">
        <v>2091</v>
      </c>
      <c r="E348" s="451"/>
      <c r="F348" s="304">
        <v>43556</v>
      </c>
      <c r="G348" s="451"/>
      <c r="H348" s="556">
        <v>290088.78000000003</v>
      </c>
      <c r="I348" s="556">
        <v>118493.02</v>
      </c>
      <c r="J348" s="556">
        <v>15534.43</v>
      </c>
      <c r="K348" s="556">
        <v>1249863.29</v>
      </c>
      <c r="L348" s="556">
        <v>1059762.07</v>
      </c>
      <c r="M348" s="556">
        <v>987014.6</v>
      </c>
      <c r="N348" s="556">
        <v>884188.31</v>
      </c>
      <c r="O348" s="556">
        <v>675102.23</v>
      </c>
      <c r="P348" s="556">
        <v>548985.18999999994</v>
      </c>
      <c r="Q348" s="556">
        <v>426623.81</v>
      </c>
      <c r="R348" s="556">
        <v>310780.38</v>
      </c>
      <c r="S348" s="556">
        <v>174054.14</v>
      </c>
      <c r="T348" s="591">
        <v>15861.43</v>
      </c>
      <c r="U348" s="556"/>
      <c r="V348" s="556">
        <f t="shared" si="155"/>
        <v>550281.38124999998</v>
      </c>
      <c r="W348" s="292"/>
      <c r="X348" s="293"/>
      <c r="Y348" s="548">
        <f t="shared" si="156"/>
        <v>15861.43</v>
      </c>
      <c r="Z348" s="549">
        <f t="shared" si="156"/>
        <v>0</v>
      </c>
      <c r="AA348" s="549">
        <f t="shared" si="156"/>
        <v>0</v>
      </c>
      <c r="AB348" s="282">
        <f t="shared" si="157"/>
        <v>0</v>
      </c>
      <c r="AC348" s="281">
        <f t="shared" si="158"/>
        <v>0</v>
      </c>
      <c r="AD348" s="549">
        <f t="shared" si="159"/>
        <v>0</v>
      </c>
      <c r="AE348" s="553">
        <f t="shared" si="160"/>
        <v>0</v>
      </c>
      <c r="AF348" s="282">
        <f t="shared" si="161"/>
        <v>0</v>
      </c>
      <c r="AG348" s="283">
        <f t="shared" si="162"/>
        <v>0</v>
      </c>
      <c r="AH348" s="281">
        <f t="shared" si="163"/>
        <v>0</v>
      </c>
      <c r="AI348" s="551">
        <f t="shared" si="164"/>
        <v>550281.38124999998</v>
      </c>
      <c r="AJ348" s="549">
        <f t="shared" si="164"/>
        <v>0</v>
      </c>
      <c r="AK348" s="549">
        <f t="shared" si="164"/>
        <v>0</v>
      </c>
      <c r="AL348" s="282">
        <f t="shared" si="165"/>
        <v>0</v>
      </c>
      <c r="AM348" s="281">
        <f t="shared" si="166"/>
        <v>0</v>
      </c>
      <c r="AN348" s="549">
        <f t="shared" si="167"/>
        <v>0</v>
      </c>
      <c r="AO348" s="549">
        <f t="shared" si="168"/>
        <v>0</v>
      </c>
      <c r="AP348" s="549">
        <f t="shared" si="169"/>
        <v>0</v>
      </c>
      <c r="AQ348" s="283">
        <f t="shared" si="178"/>
        <v>0</v>
      </c>
      <c r="AR348" s="281">
        <f t="shared" si="170"/>
        <v>0</v>
      </c>
      <c r="AT348" s="446"/>
      <c r="AU348" s="284"/>
      <c r="AV348" s="447" t="str">
        <f t="shared" si="171"/>
        <v>CA</v>
      </c>
      <c r="AW348" s="447" t="str">
        <f t="shared" si="172"/>
        <v>CL</v>
      </c>
      <c r="AX348" s="447" t="str">
        <f t="shared" si="173"/>
        <v>AIC</v>
      </c>
      <c r="AY348" s="447" t="str">
        <f t="shared" si="174"/>
        <v>ERB</v>
      </c>
      <c r="AZ348" s="447" t="str">
        <f t="shared" si="175"/>
        <v>GRB</v>
      </c>
      <c r="BA348" s="447" t="str">
        <f t="shared" si="176"/>
        <v>Non-Op</v>
      </c>
      <c r="BC348" s="445" t="s">
        <v>2128</v>
      </c>
      <c r="BD348" s="552">
        <f t="shared" si="177"/>
        <v>15861.43</v>
      </c>
      <c r="BF348" s="435"/>
      <c r="BG348" s="435"/>
      <c r="BH348" s="435"/>
      <c r="BI348" s="435"/>
      <c r="BJ348" s="435"/>
      <c r="BK348" s="435"/>
      <c r="BL348" s="435"/>
      <c r="BN348" s="617"/>
    </row>
    <row r="349" spans="1:66" s="28" customFormat="1" ht="12" customHeight="1">
      <c r="A349" s="309">
        <v>16501283</v>
      </c>
      <c r="B349" s="310" t="str">
        <f t="shared" si="149"/>
        <v>16501283</v>
      </c>
      <c r="C349" s="28" t="s">
        <v>2681</v>
      </c>
      <c r="D349" s="445" t="s">
        <v>2091</v>
      </c>
      <c r="E349" s="445"/>
      <c r="F349" s="311">
        <v>43525</v>
      </c>
      <c r="G349" s="445"/>
      <c r="H349" s="547">
        <v>0</v>
      </c>
      <c r="I349" s="547">
        <v>0</v>
      </c>
      <c r="J349" s="547">
        <v>0</v>
      </c>
      <c r="K349" s="547">
        <v>0</v>
      </c>
      <c r="L349" s="547">
        <v>0</v>
      </c>
      <c r="M349" s="547">
        <v>0</v>
      </c>
      <c r="N349" s="547">
        <v>0</v>
      </c>
      <c r="O349" s="547">
        <v>0</v>
      </c>
      <c r="P349" s="547">
        <v>0</v>
      </c>
      <c r="Q349" s="547">
        <v>0</v>
      </c>
      <c r="R349" s="547">
        <v>0</v>
      </c>
      <c r="S349" s="547">
        <v>0</v>
      </c>
      <c r="T349" s="547">
        <v>0</v>
      </c>
      <c r="U349" s="547"/>
      <c r="V349" s="547">
        <f t="shared" si="155"/>
        <v>0</v>
      </c>
      <c r="W349" s="285"/>
      <c r="X349" s="286"/>
      <c r="Y349" s="548">
        <f t="shared" ref="Y349:AA368" si="179">IF($D349=Y$5,$T349,0)</f>
        <v>0</v>
      </c>
      <c r="Z349" s="549">
        <f t="shared" si="179"/>
        <v>0</v>
      </c>
      <c r="AA349" s="549">
        <f t="shared" si="179"/>
        <v>0</v>
      </c>
      <c r="AB349" s="282">
        <f t="shared" si="157"/>
        <v>0</v>
      </c>
      <c r="AC349" s="281">
        <f t="shared" si="158"/>
        <v>0</v>
      </c>
      <c r="AD349" s="549">
        <f t="shared" si="159"/>
        <v>0</v>
      </c>
      <c r="AE349" s="553">
        <f t="shared" si="160"/>
        <v>0</v>
      </c>
      <c r="AF349" s="282">
        <f t="shared" si="161"/>
        <v>0</v>
      </c>
      <c r="AG349" s="283">
        <f t="shared" si="162"/>
        <v>0</v>
      </c>
      <c r="AH349" s="281">
        <f t="shared" si="163"/>
        <v>0</v>
      </c>
      <c r="AI349" s="551">
        <f t="shared" ref="AI349:AK368" si="180">IF($D349=AI$5,$V349,0)</f>
        <v>0</v>
      </c>
      <c r="AJ349" s="549">
        <f t="shared" si="180"/>
        <v>0</v>
      </c>
      <c r="AK349" s="549">
        <f t="shared" si="180"/>
        <v>0</v>
      </c>
      <c r="AL349" s="282">
        <f t="shared" si="165"/>
        <v>0</v>
      </c>
      <c r="AM349" s="281">
        <f t="shared" si="166"/>
        <v>0</v>
      </c>
      <c r="AN349" s="549">
        <f t="shared" si="167"/>
        <v>0</v>
      </c>
      <c r="AO349" s="549">
        <f t="shared" si="168"/>
        <v>0</v>
      </c>
      <c r="AP349" s="549">
        <f t="shared" si="169"/>
        <v>0</v>
      </c>
      <c r="AQ349" s="283">
        <f t="shared" si="178"/>
        <v>0</v>
      </c>
      <c r="AR349" s="281">
        <f t="shared" si="170"/>
        <v>0</v>
      </c>
      <c r="AT349" s="446"/>
      <c r="AU349" s="284"/>
      <c r="AV349" s="447" t="str">
        <f t="shared" si="171"/>
        <v>CA</v>
      </c>
      <c r="AW349" s="447" t="str">
        <f t="shared" si="172"/>
        <v>CL</v>
      </c>
      <c r="AX349" s="447" t="str">
        <f t="shared" si="173"/>
        <v>AIC</v>
      </c>
      <c r="AY349" s="447" t="str">
        <f t="shared" si="174"/>
        <v>ERB</v>
      </c>
      <c r="AZ349" s="447" t="str">
        <f t="shared" si="175"/>
        <v>GRB</v>
      </c>
      <c r="BA349" s="447" t="str">
        <f t="shared" si="176"/>
        <v>Non-Op</v>
      </c>
      <c r="BC349" s="445" t="s">
        <v>2128</v>
      </c>
      <c r="BD349" s="552">
        <f t="shared" si="177"/>
        <v>0</v>
      </c>
      <c r="BF349" s="448"/>
      <c r="BG349" s="448"/>
      <c r="BH349" s="448"/>
      <c r="BI349" s="448"/>
      <c r="BJ349" s="448"/>
      <c r="BK349" s="448"/>
      <c r="BL349" s="448"/>
      <c r="BN349" s="617"/>
    </row>
    <row r="350" spans="1:66" s="28" customFormat="1" ht="12" customHeight="1">
      <c r="A350" s="301">
        <v>16501293</v>
      </c>
      <c r="B350" s="312" t="str">
        <f t="shared" ref="B350:B413" si="181">TEXT(A350,"##")</f>
        <v>16501293</v>
      </c>
      <c r="C350" s="472" t="s">
        <v>2130</v>
      </c>
      <c r="D350" s="451" t="s">
        <v>2091</v>
      </c>
      <c r="E350" s="451"/>
      <c r="F350" s="304">
        <v>43617</v>
      </c>
      <c r="G350" s="451"/>
      <c r="H350" s="556">
        <v>1637586</v>
      </c>
      <c r="I350" s="556">
        <v>1637586</v>
      </c>
      <c r="J350" s="556">
        <v>1637586</v>
      </c>
      <c r="K350" s="556">
        <v>1637586</v>
      </c>
      <c r="L350" s="556">
        <v>1637586</v>
      </c>
      <c r="M350" s="556">
        <v>1637586</v>
      </c>
      <c r="N350" s="556">
        <v>1637586</v>
      </c>
      <c r="O350" s="556">
        <v>1637586</v>
      </c>
      <c r="P350" s="556">
        <v>1637586</v>
      </c>
      <c r="Q350" s="556">
        <v>1637586</v>
      </c>
      <c r="R350" s="556">
        <v>1637586</v>
      </c>
      <c r="S350" s="556">
        <v>1637586</v>
      </c>
      <c r="T350" s="591">
        <v>1693446</v>
      </c>
      <c r="U350" s="556"/>
      <c r="V350" s="556">
        <f t="shared" si="155"/>
        <v>1639913.5</v>
      </c>
      <c r="W350" s="292"/>
      <c r="X350" s="293"/>
      <c r="Y350" s="548">
        <f t="shared" si="179"/>
        <v>1693446</v>
      </c>
      <c r="Z350" s="549">
        <f t="shared" si="179"/>
        <v>0</v>
      </c>
      <c r="AA350" s="549">
        <f t="shared" si="179"/>
        <v>0</v>
      </c>
      <c r="AB350" s="282">
        <f t="shared" si="157"/>
        <v>0</v>
      </c>
      <c r="AC350" s="281">
        <f t="shared" si="158"/>
        <v>0</v>
      </c>
      <c r="AD350" s="549">
        <f t="shared" si="159"/>
        <v>0</v>
      </c>
      <c r="AE350" s="553">
        <f t="shared" si="160"/>
        <v>0</v>
      </c>
      <c r="AF350" s="282">
        <f t="shared" si="161"/>
        <v>0</v>
      </c>
      <c r="AG350" s="283">
        <f t="shared" si="162"/>
        <v>0</v>
      </c>
      <c r="AH350" s="281">
        <f t="shared" si="163"/>
        <v>0</v>
      </c>
      <c r="AI350" s="551">
        <f t="shared" si="180"/>
        <v>1639913.5</v>
      </c>
      <c r="AJ350" s="549">
        <f t="shared" si="180"/>
        <v>0</v>
      </c>
      <c r="AK350" s="549">
        <f t="shared" si="180"/>
        <v>0</v>
      </c>
      <c r="AL350" s="282">
        <f t="shared" si="165"/>
        <v>0</v>
      </c>
      <c r="AM350" s="281">
        <f t="shared" si="166"/>
        <v>0</v>
      </c>
      <c r="AN350" s="549">
        <f t="shared" si="167"/>
        <v>0</v>
      </c>
      <c r="AO350" s="549">
        <f t="shared" si="168"/>
        <v>0</v>
      </c>
      <c r="AP350" s="549">
        <f t="shared" si="169"/>
        <v>0</v>
      </c>
      <c r="AQ350" s="283">
        <f t="shared" si="178"/>
        <v>0</v>
      </c>
      <c r="AR350" s="281">
        <f t="shared" si="170"/>
        <v>0</v>
      </c>
      <c r="AT350" s="446"/>
      <c r="AU350" s="284"/>
      <c r="AV350" s="447" t="str">
        <f t="shared" si="171"/>
        <v>CA</v>
      </c>
      <c r="AW350" s="447" t="str">
        <f t="shared" si="172"/>
        <v>CL</v>
      </c>
      <c r="AX350" s="447" t="str">
        <f t="shared" si="173"/>
        <v>AIC</v>
      </c>
      <c r="AY350" s="447" t="str">
        <f t="shared" si="174"/>
        <v>ERB</v>
      </c>
      <c r="AZ350" s="447" t="str">
        <f t="shared" si="175"/>
        <v>GRB</v>
      </c>
      <c r="BA350" s="447" t="str">
        <f t="shared" si="176"/>
        <v>Non-Op</v>
      </c>
      <c r="BC350" s="445" t="s">
        <v>2128</v>
      </c>
      <c r="BD350" s="552">
        <f t="shared" si="177"/>
        <v>1693446</v>
      </c>
      <c r="BF350" s="435"/>
      <c r="BG350" s="435"/>
      <c r="BH350" s="435"/>
      <c r="BI350" s="435"/>
      <c r="BJ350" s="435"/>
      <c r="BK350" s="435"/>
      <c r="BL350" s="435"/>
      <c r="BN350" s="617"/>
    </row>
    <row r="351" spans="1:66" s="28" customFormat="1" ht="12" customHeight="1">
      <c r="A351" s="287">
        <v>16502001</v>
      </c>
      <c r="B351" s="288" t="str">
        <f t="shared" si="181"/>
        <v>16502001</v>
      </c>
      <c r="C351" s="288" t="s">
        <v>1356</v>
      </c>
      <c r="D351" s="445" t="s">
        <v>1165</v>
      </c>
      <c r="E351" s="445"/>
      <c r="F351" s="288"/>
      <c r="G351" s="445"/>
      <c r="H351" s="547">
        <v>7543.26</v>
      </c>
      <c r="I351" s="547">
        <v>6037.26</v>
      </c>
      <c r="J351" s="547">
        <v>4531.26</v>
      </c>
      <c r="K351" s="547">
        <v>3025.26</v>
      </c>
      <c r="L351" s="547">
        <v>1519.26</v>
      </c>
      <c r="M351" s="547">
        <v>12.52</v>
      </c>
      <c r="N351" s="547">
        <v>13.26</v>
      </c>
      <c r="O351" s="547">
        <v>15980.1</v>
      </c>
      <c r="P351" s="547">
        <v>14382.46</v>
      </c>
      <c r="Q351" s="547">
        <v>12786.46</v>
      </c>
      <c r="R351" s="547">
        <v>11190.46</v>
      </c>
      <c r="S351" s="547">
        <v>9594.4599999999991</v>
      </c>
      <c r="T351" s="547">
        <v>7998.46</v>
      </c>
      <c r="U351" s="547"/>
      <c r="V351" s="547">
        <f t="shared" si="155"/>
        <v>7236.9683333333342</v>
      </c>
      <c r="W351" s="285"/>
      <c r="X351" s="286"/>
      <c r="Y351" s="548">
        <f t="shared" si="179"/>
        <v>0</v>
      </c>
      <c r="Z351" s="549">
        <f t="shared" si="179"/>
        <v>0</v>
      </c>
      <c r="AA351" s="549">
        <f t="shared" si="179"/>
        <v>0</v>
      </c>
      <c r="AB351" s="282">
        <f t="shared" si="157"/>
        <v>7998.46</v>
      </c>
      <c r="AC351" s="281">
        <f t="shared" si="158"/>
        <v>0</v>
      </c>
      <c r="AD351" s="549">
        <f t="shared" si="159"/>
        <v>0</v>
      </c>
      <c r="AE351" s="553">
        <f t="shared" si="160"/>
        <v>0</v>
      </c>
      <c r="AF351" s="282">
        <f t="shared" si="161"/>
        <v>7998.46</v>
      </c>
      <c r="AG351" s="283">
        <f t="shared" si="162"/>
        <v>7998.46</v>
      </c>
      <c r="AH351" s="281">
        <f t="shared" si="163"/>
        <v>0</v>
      </c>
      <c r="AI351" s="551">
        <f t="shared" si="180"/>
        <v>0</v>
      </c>
      <c r="AJ351" s="549">
        <f t="shared" si="180"/>
        <v>0</v>
      </c>
      <c r="AK351" s="549">
        <f t="shared" si="180"/>
        <v>0</v>
      </c>
      <c r="AL351" s="282">
        <f t="shared" si="165"/>
        <v>7236.9683333333342</v>
      </c>
      <c r="AM351" s="281">
        <f t="shared" si="166"/>
        <v>0</v>
      </c>
      <c r="AN351" s="549">
        <f t="shared" si="167"/>
        <v>0</v>
      </c>
      <c r="AO351" s="549">
        <f t="shared" si="168"/>
        <v>0</v>
      </c>
      <c r="AP351" s="549">
        <f t="shared" si="169"/>
        <v>7236.9683333333342</v>
      </c>
      <c r="AQ351" s="283">
        <f t="shared" si="178"/>
        <v>7236.9683333333342</v>
      </c>
      <c r="AR351" s="281">
        <f t="shared" si="170"/>
        <v>0</v>
      </c>
      <c r="AT351" s="446" t="s">
        <v>2064</v>
      </c>
      <c r="AU351" s="284"/>
      <c r="AV351" s="447" t="str">
        <f t="shared" si="171"/>
        <v>CA</v>
      </c>
      <c r="AW351" s="447" t="str">
        <f t="shared" si="172"/>
        <v>CL</v>
      </c>
      <c r="AX351" s="447" t="str">
        <f t="shared" si="173"/>
        <v>AIC</v>
      </c>
      <c r="AY351" s="447" t="str">
        <f t="shared" si="174"/>
        <v>ERB</v>
      </c>
      <c r="AZ351" s="447" t="str">
        <f t="shared" si="175"/>
        <v>GRB</v>
      </c>
      <c r="BA351" s="447" t="str">
        <f t="shared" si="176"/>
        <v>Non-Op</v>
      </c>
      <c r="BC351" s="449" t="s">
        <v>2100</v>
      </c>
      <c r="BD351" s="552">
        <f t="shared" si="177"/>
        <v>7998.46</v>
      </c>
      <c r="BF351" s="435"/>
      <c r="BG351" s="435"/>
      <c r="BH351" s="435"/>
      <c r="BI351" s="435"/>
      <c r="BJ351" s="435"/>
      <c r="BK351" s="435"/>
      <c r="BL351" s="435"/>
      <c r="BN351" s="617"/>
    </row>
    <row r="352" spans="1:66" s="28" customFormat="1" ht="12" customHeight="1">
      <c r="A352" s="287">
        <v>16502003</v>
      </c>
      <c r="B352" s="288" t="str">
        <f t="shared" si="181"/>
        <v>16502003</v>
      </c>
      <c r="C352" s="444" t="s">
        <v>1357</v>
      </c>
      <c r="D352" s="445" t="s">
        <v>2091</v>
      </c>
      <c r="E352" s="445"/>
      <c r="F352" s="444"/>
      <c r="G352" s="445"/>
      <c r="H352" s="547">
        <v>21949.31</v>
      </c>
      <c r="I352" s="547">
        <v>21949.31</v>
      </c>
      <c r="J352" s="547">
        <v>21949.31</v>
      </c>
      <c r="K352" s="547">
        <v>10974.66</v>
      </c>
      <c r="L352" s="547">
        <v>10974.66</v>
      </c>
      <c r="M352" s="547">
        <v>10974.66</v>
      </c>
      <c r="N352" s="547">
        <v>0</v>
      </c>
      <c r="O352" s="547">
        <v>0</v>
      </c>
      <c r="P352" s="547">
        <v>0</v>
      </c>
      <c r="Q352" s="547">
        <v>0</v>
      </c>
      <c r="R352" s="547">
        <v>0</v>
      </c>
      <c r="S352" s="547">
        <v>0</v>
      </c>
      <c r="T352" s="547">
        <v>0</v>
      </c>
      <c r="U352" s="547"/>
      <c r="V352" s="547">
        <f t="shared" si="155"/>
        <v>7316.4379166666668</v>
      </c>
      <c r="W352" s="285"/>
      <c r="X352" s="286"/>
      <c r="Y352" s="548">
        <f t="shared" si="179"/>
        <v>0</v>
      </c>
      <c r="Z352" s="549">
        <f t="shared" si="179"/>
        <v>0</v>
      </c>
      <c r="AA352" s="549">
        <f t="shared" si="179"/>
        <v>0</v>
      </c>
      <c r="AB352" s="282">
        <f t="shared" si="157"/>
        <v>0</v>
      </c>
      <c r="AC352" s="281">
        <f t="shared" si="158"/>
        <v>0</v>
      </c>
      <c r="AD352" s="549">
        <f t="shared" si="159"/>
        <v>0</v>
      </c>
      <c r="AE352" s="553">
        <f t="shared" si="160"/>
        <v>0</v>
      </c>
      <c r="AF352" s="282">
        <f t="shared" si="161"/>
        <v>0</v>
      </c>
      <c r="AG352" s="283">
        <f t="shared" si="162"/>
        <v>0</v>
      </c>
      <c r="AH352" s="281">
        <f t="shared" si="163"/>
        <v>0</v>
      </c>
      <c r="AI352" s="551">
        <f t="shared" si="180"/>
        <v>7316.4379166666668</v>
      </c>
      <c r="AJ352" s="549">
        <f t="shared" si="180"/>
        <v>0</v>
      </c>
      <c r="AK352" s="549">
        <f t="shared" si="180"/>
        <v>0</v>
      </c>
      <c r="AL352" s="282">
        <f t="shared" si="165"/>
        <v>0</v>
      </c>
      <c r="AM352" s="281">
        <f t="shared" si="166"/>
        <v>0</v>
      </c>
      <c r="AN352" s="549">
        <f t="shared" si="167"/>
        <v>0</v>
      </c>
      <c r="AO352" s="549">
        <f t="shared" si="168"/>
        <v>0</v>
      </c>
      <c r="AP352" s="549">
        <f t="shared" si="169"/>
        <v>0</v>
      </c>
      <c r="AQ352" s="283">
        <f t="shared" si="178"/>
        <v>0</v>
      </c>
      <c r="AR352" s="281">
        <f t="shared" si="170"/>
        <v>0</v>
      </c>
      <c r="AT352" s="446"/>
      <c r="AU352" s="284"/>
      <c r="AV352" s="447" t="str">
        <f t="shared" si="171"/>
        <v>CA</v>
      </c>
      <c r="AW352" s="447" t="str">
        <f t="shared" si="172"/>
        <v>CL</v>
      </c>
      <c r="AX352" s="447" t="str">
        <f t="shared" si="173"/>
        <v>AIC</v>
      </c>
      <c r="AY352" s="447" t="str">
        <f t="shared" si="174"/>
        <v>ERB</v>
      </c>
      <c r="AZ352" s="447" t="str">
        <f t="shared" si="175"/>
        <v>GRB</v>
      </c>
      <c r="BA352" s="447" t="str">
        <f t="shared" si="176"/>
        <v>Non-Op</v>
      </c>
      <c r="BC352" s="445" t="s">
        <v>2128</v>
      </c>
      <c r="BD352" s="552">
        <f t="shared" si="177"/>
        <v>0</v>
      </c>
      <c r="BF352" s="435"/>
      <c r="BG352" s="435"/>
      <c r="BH352" s="435"/>
      <c r="BI352" s="435"/>
      <c r="BJ352" s="435"/>
      <c r="BK352" s="435"/>
      <c r="BL352" s="435"/>
      <c r="BN352" s="617"/>
    </row>
    <row r="353" spans="1:66" s="28" customFormat="1" ht="12" customHeight="1">
      <c r="A353" s="287">
        <v>16502013</v>
      </c>
      <c r="B353" s="288" t="str">
        <f t="shared" si="181"/>
        <v>16502013</v>
      </c>
      <c r="C353" s="444" t="s">
        <v>2682</v>
      </c>
      <c r="D353" s="445" t="s">
        <v>2091</v>
      </c>
      <c r="E353" s="445"/>
      <c r="F353" s="444"/>
      <c r="G353" s="445"/>
      <c r="H353" s="547">
        <v>0</v>
      </c>
      <c r="I353" s="547">
        <v>0</v>
      </c>
      <c r="J353" s="547">
        <v>0</v>
      </c>
      <c r="K353" s="547">
        <v>0</v>
      </c>
      <c r="L353" s="547">
        <v>0</v>
      </c>
      <c r="M353" s="547">
        <v>0</v>
      </c>
      <c r="N353" s="547">
        <v>0</v>
      </c>
      <c r="O353" s="547">
        <v>0</v>
      </c>
      <c r="P353" s="547">
        <v>0</v>
      </c>
      <c r="Q353" s="547">
        <v>0</v>
      </c>
      <c r="R353" s="547">
        <v>0</v>
      </c>
      <c r="S353" s="547">
        <v>0</v>
      </c>
      <c r="T353" s="547">
        <v>0</v>
      </c>
      <c r="U353" s="547"/>
      <c r="V353" s="547">
        <f t="shared" si="155"/>
        <v>0</v>
      </c>
      <c r="W353" s="285"/>
      <c r="X353" s="286"/>
      <c r="Y353" s="548">
        <f t="shared" si="179"/>
        <v>0</v>
      </c>
      <c r="Z353" s="549">
        <f t="shared" si="179"/>
        <v>0</v>
      </c>
      <c r="AA353" s="549">
        <f t="shared" si="179"/>
        <v>0</v>
      </c>
      <c r="AB353" s="282">
        <f t="shared" si="157"/>
        <v>0</v>
      </c>
      <c r="AC353" s="281">
        <f t="shared" si="158"/>
        <v>0</v>
      </c>
      <c r="AD353" s="549">
        <f t="shared" si="159"/>
        <v>0</v>
      </c>
      <c r="AE353" s="553">
        <f t="shared" si="160"/>
        <v>0</v>
      </c>
      <c r="AF353" s="282">
        <f t="shared" si="161"/>
        <v>0</v>
      </c>
      <c r="AG353" s="283">
        <f t="shared" si="162"/>
        <v>0</v>
      </c>
      <c r="AH353" s="281">
        <f t="shared" si="163"/>
        <v>0</v>
      </c>
      <c r="AI353" s="551">
        <f t="shared" si="180"/>
        <v>0</v>
      </c>
      <c r="AJ353" s="549">
        <f t="shared" si="180"/>
        <v>0</v>
      </c>
      <c r="AK353" s="549">
        <f t="shared" si="180"/>
        <v>0</v>
      </c>
      <c r="AL353" s="282">
        <f t="shared" si="165"/>
        <v>0</v>
      </c>
      <c r="AM353" s="281">
        <f t="shared" si="166"/>
        <v>0</v>
      </c>
      <c r="AN353" s="549">
        <f t="shared" si="167"/>
        <v>0</v>
      </c>
      <c r="AO353" s="549">
        <f t="shared" si="168"/>
        <v>0</v>
      </c>
      <c r="AP353" s="549">
        <f t="shared" si="169"/>
        <v>0</v>
      </c>
      <c r="AQ353" s="283">
        <f t="shared" si="178"/>
        <v>0</v>
      </c>
      <c r="AR353" s="281">
        <f t="shared" si="170"/>
        <v>0</v>
      </c>
      <c r="AT353" s="446"/>
      <c r="AU353" s="284"/>
      <c r="AV353" s="447" t="str">
        <f t="shared" si="171"/>
        <v>CA</v>
      </c>
      <c r="AW353" s="447" t="str">
        <f t="shared" si="172"/>
        <v>CL</v>
      </c>
      <c r="AX353" s="447" t="str">
        <f t="shared" si="173"/>
        <v>AIC</v>
      </c>
      <c r="AY353" s="447" t="str">
        <f t="shared" si="174"/>
        <v>ERB</v>
      </c>
      <c r="AZ353" s="447" t="str">
        <f t="shared" si="175"/>
        <v>GRB</v>
      </c>
      <c r="BA353" s="447" t="str">
        <f t="shared" si="176"/>
        <v>Non-Op</v>
      </c>
      <c r="BC353" s="445" t="s">
        <v>2128</v>
      </c>
      <c r="BD353" s="552">
        <f t="shared" si="177"/>
        <v>0</v>
      </c>
      <c r="BF353" s="435"/>
      <c r="BG353" s="435"/>
      <c r="BH353" s="435"/>
      <c r="BI353" s="435"/>
      <c r="BJ353" s="435"/>
      <c r="BK353" s="435"/>
      <c r="BL353" s="435"/>
      <c r="BN353" s="617"/>
    </row>
    <row r="354" spans="1:66" s="28" customFormat="1" ht="12" customHeight="1">
      <c r="A354" s="287">
        <v>16502021</v>
      </c>
      <c r="B354" s="288" t="str">
        <f t="shared" si="181"/>
        <v>16502021</v>
      </c>
      <c r="C354" s="288" t="s">
        <v>1358</v>
      </c>
      <c r="D354" s="445" t="s">
        <v>1165</v>
      </c>
      <c r="E354" s="445"/>
      <c r="F354" s="288"/>
      <c r="G354" s="445"/>
      <c r="H354" s="547">
        <v>240883.78</v>
      </c>
      <c r="I354" s="547">
        <v>192857.78</v>
      </c>
      <c r="J354" s="547">
        <v>144829.78</v>
      </c>
      <c r="K354" s="547">
        <v>96801.78</v>
      </c>
      <c r="L354" s="547">
        <v>48773.78</v>
      </c>
      <c r="M354" s="547">
        <v>746.56</v>
      </c>
      <c r="N354" s="547">
        <v>745.78</v>
      </c>
      <c r="O354" s="547">
        <v>639461.12</v>
      </c>
      <c r="P354" s="547">
        <v>575590.18000000005</v>
      </c>
      <c r="Q354" s="547">
        <v>510727.18</v>
      </c>
      <c r="R354" s="547">
        <v>446856.18</v>
      </c>
      <c r="S354" s="547">
        <v>382984.18</v>
      </c>
      <c r="T354" s="547">
        <v>319112.18</v>
      </c>
      <c r="U354" s="547"/>
      <c r="V354" s="547">
        <f t="shared" si="155"/>
        <v>276697.69000000006</v>
      </c>
      <c r="W354" s="285"/>
      <c r="X354" s="286"/>
      <c r="Y354" s="548">
        <f t="shared" si="179"/>
        <v>0</v>
      </c>
      <c r="Z354" s="549">
        <f t="shared" si="179"/>
        <v>0</v>
      </c>
      <c r="AA354" s="549">
        <f t="shared" si="179"/>
        <v>0</v>
      </c>
      <c r="AB354" s="282">
        <f t="shared" si="157"/>
        <v>319112.18</v>
      </c>
      <c r="AC354" s="281">
        <f t="shared" si="158"/>
        <v>0</v>
      </c>
      <c r="AD354" s="549">
        <f t="shared" si="159"/>
        <v>0</v>
      </c>
      <c r="AE354" s="553">
        <f t="shared" si="160"/>
        <v>0</v>
      </c>
      <c r="AF354" s="282">
        <f t="shared" si="161"/>
        <v>319112.18</v>
      </c>
      <c r="AG354" s="283">
        <f t="shared" si="162"/>
        <v>319112.18</v>
      </c>
      <c r="AH354" s="281">
        <f t="shared" si="163"/>
        <v>0</v>
      </c>
      <c r="AI354" s="316">
        <f t="shared" si="180"/>
        <v>0</v>
      </c>
      <c r="AJ354" s="282">
        <f t="shared" si="180"/>
        <v>0</v>
      </c>
      <c r="AK354" s="282">
        <f t="shared" si="180"/>
        <v>0</v>
      </c>
      <c r="AL354" s="282">
        <f t="shared" si="165"/>
        <v>276697.69000000006</v>
      </c>
      <c r="AM354" s="281">
        <f t="shared" si="166"/>
        <v>0</v>
      </c>
      <c r="AN354" s="549">
        <f t="shared" si="167"/>
        <v>0</v>
      </c>
      <c r="AO354" s="549">
        <f t="shared" si="168"/>
        <v>0</v>
      </c>
      <c r="AP354" s="549">
        <f t="shared" si="169"/>
        <v>276697.69000000006</v>
      </c>
      <c r="AQ354" s="283">
        <f t="shared" si="178"/>
        <v>276697.69000000006</v>
      </c>
      <c r="AR354" s="281">
        <f t="shared" si="170"/>
        <v>0</v>
      </c>
      <c r="AT354" s="446" t="s">
        <v>2064</v>
      </c>
      <c r="AU354" s="284"/>
      <c r="AV354" s="447" t="str">
        <f t="shared" si="171"/>
        <v>CA</v>
      </c>
      <c r="AW354" s="447" t="str">
        <f t="shared" si="172"/>
        <v>CL</v>
      </c>
      <c r="AX354" s="447" t="str">
        <f t="shared" si="173"/>
        <v>AIC</v>
      </c>
      <c r="AY354" s="447" t="str">
        <f t="shared" si="174"/>
        <v>ERB</v>
      </c>
      <c r="AZ354" s="447" t="str">
        <f t="shared" si="175"/>
        <v>GRB</v>
      </c>
      <c r="BA354" s="447" t="str">
        <f t="shared" si="176"/>
        <v>Non-Op</v>
      </c>
      <c r="BC354" s="449" t="s">
        <v>2100</v>
      </c>
      <c r="BD354" s="552">
        <f t="shared" si="177"/>
        <v>319112.18</v>
      </c>
      <c r="BF354" s="435"/>
      <c r="BG354" s="435"/>
      <c r="BH354" s="435"/>
      <c r="BI354" s="435"/>
      <c r="BJ354" s="435"/>
      <c r="BK354" s="435"/>
      <c r="BL354" s="435"/>
      <c r="BN354" s="617"/>
    </row>
    <row r="355" spans="1:66" s="28" customFormat="1" ht="12" customHeight="1">
      <c r="A355" s="287">
        <v>16502023</v>
      </c>
      <c r="B355" s="288" t="str">
        <f t="shared" si="181"/>
        <v>16502023</v>
      </c>
      <c r="C355" s="444" t="s">
        <v>2683</v>
      </c>
      <c r="D355" s="445" t="s">
        <v>2091</v>
      </c>
      <c r="E355" s="445"/>
      <c r="F355" s="444"/>
      <c r="G355" s="445"/>
      <c r="H355" s="547">
        <v>0</v>
      </c>
      <c r="I355" s="547">
        <v>0</v>
      </c>
      <c r="J355" s="547">
        <v>0</v>
      </c>
      <c r="K355" s="547">
        <v>0</v>
      </c>
      <c r="L355" s="547">
        <v>0</v>
      </c>
      <c r="M355" s="547">
        <v>0</v>
      </c>
      <c r="N355" s="547">
        <v>0</v>
      </c>
      <c r="O355" s="547">
        <v>0</v>
      </c>
      <c r="P355" s="547">
        <v>0</v>
      </c>
      <c r="Q355" s="547">
        <v>0</v>
      </c>
      <c r="R355" s="547">
        <v>0</v>
      </c>
      <c r="S355" s="547">
        <v>0</v>
      </c>
      <c r="T355" s="547">
        <v>0</v>
      </c>
      <c r="U355" s="547"/>
      <c r="V355" s="547">
        <f t="shared" si="155"/>
        <v>0</v>
      </c>
      <c r="W355" s="285"/>
      <c r="X355" s="286"/>
      <c r="Y355" s="548">
        <f t="shared" si="179"/>
        <v>0</v>
      </c>
      <c r="Z355" s="549">
        <f t="shared" si="179"/>
        <v>0</v>
      </c>
      <c r="AA355" s="549">
        <f t="shared" si="179"/>
        <v>0</v>
      </c>
      <c r="AB355" s="282">
        <f t="shared" si="157"/>
        <v>0</v>
      </c>
      <c r="AC355" s="281">
        <f t="shared" si="158"/>
        <v>0</v>
      </c>
      <c r="AD355" s="549">
        <f t="shared" si="159"/>
        <v>0</v>
      </c>
      <c r="AE355" s="553">
        <f t="shared" si="160"/>
        <v>0</v>
      </c>
      <c r="AF355" s="282">
        <f t="shared" si="161"/>
        <v>0</v>
      </c>
      <c r="AG355" s="283">
        <f t="shared" si="162"/>
        <v>0</v>
      </c>
      <c r="AH355" s="281">
        <f t="shared" si="163"/>
        <v>0</v>
      </c>
      <c r="AI355" s="551">
        <f t="shared" si="180"/>
        <v>0</v>
      </c>
      <c r="AJ355" s="549">
        <f t="shared" si="180"/>
        <v>0</v>
      </c>
      <c r="AK355" s="549">
        <f t="shared" si="180"/>
        <v>0</v>
      </c>
      <c r="AL355" s="282">
        <f t="shared" si="165"/>
        <v>0</v>
      </c>
      <c r="AM355" s="281">
        <f t="shared" si="166"/>
        <v>0</v>
      </c>
      <c r="AN355" s="549">
        <f t="shared" si="167"/>
        <v>0</v>
      </c>
      <c r="AO355" s="549">
        <f t="shared" si="168"/>
        <v>0</v>
      </c>
      <c r="AP355" s="549">
        <f t="shared" si="169"/>
        <v>0</v>
      </c>
      <c r="AQ355" s="283">
        <f t="shared" si="178"/>
        <v>0</v>
      </c>
      <c r="AR355" s="281">
        <f t="shared" si="170"/>
        <v>0</v>
      </c>
      <c r="AT355" s="446"/>
      <c r="AU355" s="284"/>
      <c r="AV355" s="447" t="str">
        <f t="shared" si="171"/>
        <v>CA</v>
      </c>
      <c r="AW355" s="447" t="str">
        <f t="shared" si="172"/>
        <v>CL</v>
      </c>
      <c r="AX355" s="447" t="str">
        <f t="shared" si="173"/>
        <v>AIC</v>
      </c>
      <c r="AY355" s="447" t="str">
        <f t="shared" si="174"/>
        <v>ERB</v>
      </c>
      <c r="AZ355" s="447" t="str">
        <f t="shared" si="175"/>
        <v>GRB</v>
      </c>
      <c r="BA355" s="447" t="str">
        <f t="shared" si="176"/>
        <v>Non-Op</v>
      </c>
      <c r="BC355" s="445" t="s">
        <v>2128</v>
      </c>
      <c r="BD355" s="552">
        <f t="shared" si="177"/>
        <v>0</v>
      </c>
      <c r="BF355" s="435"/>
      <c r="BG355" s="435"/>
      <c r="BH355" s="435"/>
      <c r="BI355" s="435"/>
      <c r="BJ355" s="435"/>
      <c r="BK355" s="435"/>
      <c r="BL355" s="435"/>
      <c r="BN355" s="617"/>
    </row>
    <row r="356" spans="1:66" s="28" customFormat="1" ht="12" customHeight="1">
      <c r="A356" s="287">
        <v>16502033</v>
      </c>
      <c r="B356" s="288" t="str">
        <f t="shared" si="181"/>
        <v>16502033</v>
      </c>
      <c r="C356" s="444" t="s">
        <v>2684</v>
      </c>
      <c r="D356" s="445" t="s">
        <v>2091</v>
      </c>
      <c r="E356" s="445"/>
      <c r="F356" s="444"/>
      <c r="G356" s="445"/>
      <c r="H356" s="547">
        <v>0</v>
      </c>
      <c r="I356" s="547">
        <v>0</v>
      </c>
      <c r="J356" s="547">
        <v>0</v>
      </c>
      <c r="K356" s="547">
        <v>0</v>
      </c>
      <c r="L356" s="547">
        <v>0</v>
      </c>
      <c r="M356" s="547">
        <v>0</v>
      </c>
      <c r="N356" s="547">
        <v>0</v>
      </c>
      <c r="O356" s="547">
        <v>0</v>
      </c>
      <c r="P356" s="547">
        <v>0</v>
      </c>
      <c r="Q356" s="547">
        <v>0</v>
      </c>
      <c r="R356" s="547">
        <v>0</v>
      </c>
      <c r="S356" s="547">
        <v>0</v>
      </c>
      <c r="T356" s="547">
        <v>0</v>
      </c>
      <c r="U356" s="547"/>
      <c r="V356" s="547">
        <f t="shared" si="155"/>
        <v>0</v>
      </c>
      <c r="W356" s="285"/>
      <c r="X356" s="286"/>
      <c r="Y356" s="548">
        <f t="shared" si="179"/>
        <v>0</v>
      </c>
      <c r="Z356" s="549">
        <f t="shared" si="179"/>
        <v>0</v>
      </c>
      <c r="AA356" s="549">
        <f t="shared" si="179"/>
        <v>0</v>
      </c>
      <c r="AB356" s="282">
        <f t="shared" si="157"/>
        <v>0</v>
      </c>
      <c r="AC356" s="281">
        <f t="shared" si="158"/>
        <v>0</v>
      </c>
      <c r="AD356" s="549">
        <f t="shared" si="159"/>
        <v>0</v>
      </c>
      <c r="AE356" s="553">
        <f t="shared" si="160"/>
        <v>0</v>
      </c>
      <c r="AF356" s="282">
        <f t="shared" si="161"/>
        <v>0</v>
      </c>
      <c r="AG356" s="283">
        <f t="shared" si="162"/>
        <v>0</v>
      </c>
      <c r="AH356" s="281">
        <f t="shared" si="163"/>
        <v>0</v>
      </c>
      <c r="AI356" s="551">
        <f t="shared" si="180"/>
        <v>0</v>
      </c>
      <c r="AJ356" s="549">
        <f t="shared" si="180"/>
        <v>0</v>
      </c>
      <c r="AK356" s="549">
        <f t="shared" si="180"/>
        <v>0</v>
      </c>
      <c r="AL356" s="282">
        <f t="shared" si="165"/>
        <v>0</v>
      </c>
      <c r="AM356" s="281">
        <f t="shared" si="166"/>
        <v>0</v>
      </c>
      <c r="AN356" s="549">
        <f t="shared" si="167"/>
        <v>0</v>
      </c>
      <c r="AO356" s="549">
        <f t="shared" si="168"/>
        <v>0</v>
      </c>
      <c r="AP356" s="549">
        <f t="shared" si="169"/>
        <v>0</v>
      </c>
      <c r="AQ356" s="283">
        <f t="shared" si="178"/>
        <v>0</v>
      </c>
      <c r="AR356" s="281">
        <f t="shared" si="170"/>
        <v>0</v>
      </c>
      <c r="AT356" s="446"/>
      <c r="AU356" s="284"/>
      <c r="AV356" s="447" t="str">
        <f t="shared" si="171"/>
        <v>CA</v>
      </c>
      <c r="AW356" s="447" t="str">
        <f t="shared" si="172"/>
        <v>CL</v>
      </c>
      <c r="AX356" s="447" t="str">
        <f t="shared" si="173"/>
        <v>AIC</v>
      </c>
      <c r="AY356" s="447" t="str">
        <f t="shared" si="174"/>
        <v>ERB</v>
      </c>
      <c r="AZ356" s="447" t="str">
        <f t="shared" si="175"/>
        <v>GRB</v>
      </c>
      <c r="BA356" s="447" t="str">
        <f t="shared" si="176"/>
        <v>Non-Op</v>
      </c>
      <c r="BC356" s="445" t="s">
        <v>2128</v>
      </c>
      <c r="BD356" s="552">
        <f t="shared" si="177"/>
        <v>0</v>
      </c>
      <c r="BF356" s="435"/>
      <c r="BG356" s="435"/>
      <c r="BH356" s="435"/>
      <c r="BI356" s="435"/>
      <c r="BJ356" s="435"/>
      <c r="BK356" s="435"/>
      <c r="BL356" s="435"/>
      <c r="BN356" s="617"/>
    </row>
    <row r="357" spans="1:66" s="28" customFormat="1" ht="12" customHeight="1">
      <c r="A357" s="362">
        <v>16502041</v>
      </c>
      <c r="B357" s="290" t="str">
        <f t="shared" si="181"/>
        <v>16502041</v>
      </c>
      <c r="C357" s="450" t="s">
        <v>2131</v>
      </c>
      <c r="D357" s="451" t="s">
        <v>2091</v>
      </c>
      <c r="E357" s="451"/>
      <c r="F357" s="304">
        <v>44075</v>
      </c>
      <c r="G357" s="451"/>
      <c r="H357" s="556">
        <v>182118.39999999999</v>
      </c>
      <c r="I357" s="556">
        <v>256346.4</v>
      </c>
      <c r="J357" s="556">
        <v>273651.8</v>
      </c>
      <c r="K357" s="556">
        <v>273651.8</v>
      </c>
      <c r="L357" s="556">
        <v>313319.8</v>
      </c>
      <c r="M357" s="556">
        <v>327851.8</v>
      </c>
      <c r="N357" s="556">
        <v>340023.8</v>
      </c>
      <c r="O357" s="556">
        <v>340023.8</v>
      </c>
      <c r="P357" s="556">
        <v>340023.8</v>
      </c>
      <c r="Q357" s="556">
        <v>343951.8</v>
      </c>
      <c r="R357" s="556">
        <v>0</v>
      </c>
      <c r="S357" s="556">
        <v>0</v>
      </c>
      <c r="T357" s="591">
        <v>0</v>
      </c>
      <c r="U357" s="556"/>
      <c r="V357" s="556">
        <f t="shared" si="155"/>
        <v>241658.66666666666</v>
      </c>
      <c r="W357" s="292"/>
      <c r="X357" s="293"/>
      <c r="Y357" s="548">
        <f t="shared" si="179"/>
        <v>0</v>
      </c>
      <c r="Z357" s="549">
        <f t="shared" si="179"/>
        <v>0</v>
      </c>
      <c r="AA357" s="549">
        <f t="shared" si="179"/>
        <v>0</v>
      </c>
      <c r="AB357" s="282">
        <f t="shared" si="157"/>
        <v>0</v>
      </c>
      <c r="AC357" s="281">
        <f t="shared" si="158"/>
        <v>0</v>
      </c>
      <c r="AD357" s="549">
        <f t="shared" si="159"/>
        <v>0</v>
      </c>
      <c r="AE357" s="553">
        <f t="shared" si="160"/>
        <v>0</v>
      </c>
      <c r="AF357" s="282">
        <f t="shared" si="161"/>
        <v>0</v>
      </c>
      <c r="AG357" s="283">
        <f t="shared" si="162"/>
        <v>0</v>
      </c>
      <c r="AH357" s="281">
        <f t="shared" si="163"/>
        <v>0</v>
      </c>
      <c r="AI357" s="551">
        <f t="shared" si="180"/>
        <v>241658.66666666666</v>
      </c>
      <c r="AJ357" s="549">
        <f t="shared" si="180"/>
        <v>0</v>
      </c>
      <c r="AK357" s="549">
        <f t="shared" si="180"/>
        <v>0</v>
      </c>
      <c r="AL357" s="282">
        <f t="shared" si="165"/>
        <v>0</v>
      </c>
      <c r="AM357" s="281">
        <f t="shared" si="166"/>
        <v>0</v>
      </c>
      <c r="AN357" s="549">
        <f t="shared" si="167"/>
        <v>0</v>
      </c>
      <c r="AO357" s="549">
        <f t="shared" si="168"/>
        <v>0</v>
      </c>
      <c r="AP357" s="549">
        <f t="shared" si="169"/>
        <v>0</v>
      </c>
      <c r="AQ357" s="283">
        <f t="shared" si="178"/>
        <v>0</v>
      </c>
      <c r="AR357" s="281">
        <f t="shared" si="170"/>
        <v>0</v>
      </c>
      <c r="AT357" s="446"/>
      <c r="AU357" s="284"/>
      <c r="AV357" s="447" t="str">
        <f t="shared" si="171"/>
        <v>CA</v>
      </c>
      <c r="AW357" s="447" t="str">
        <f t="shared" si="172"/>
        <v>CL</v>
      </c>
      <c r="AX357" s="447" t="str">
        <f t="shared" si="173"/>
        <v>AIC</v>
      </c>
      <c r="AY357" s="447" t="str">
        <f t="shared" si="174"/>
        <v>ERB</v>
      </c>
      <c r="AZ357" s="447" t="str">
        <f t="shared" si="175"/>
        <v>GRB</v>
      </c>
      <c r="BA357" s="447" t="str">
        <f t="shared" si="176"/>
        <v>Non-Op</v>
      </c>
      <c r="BC357" s="445" t="s">
        <v>2128</v>
      </c>
      <c r="BD357" s="552">
        <f t="shared" si="177"/>
        <v>0</v>
      </c>
      <c r="BF357" s="435"/>
      <c r="BG357" s="435"/>
      <c r="BH357" s="435"/>
      <c r="BI357" s="435"/>
      <c r="BJ357" s="435"/>
      <c r="BK357" s="435"/>
      <c r="BL357" s="435"/>
      <c r="BN357" s="617"/>
    </row>
    <row r="358" spans="1:66" s="28" customFormat="1" ht="12" customHeight="1">
      <c r="A358" s="287">
        <v>16502053</v>
      </c>
      <c r="B358" s="288" t="str">
        <f t="shared" si="181"/>
        <v>16502053</v>
      </c>
      <c r="C358" s="444" t="s">
        <v>2685</v>
      </c>
      <c r="D358" s="445" t="s">
        <v>2091</v>
      </c>
      <c r="E358" s="445"/>
      <c r="F358" s="444"/>
      <c r="G358" s="445"/>
      <c r="H358" s="547">
        <v>0</v>
      </c>
      <c r="I358" s="547">
        <v>0</v>
      </c>
      <c r="J358" s="547">
        <v>0</v>
      </c>
      <c r="K358" s="547">
        <v>0</v>
      </c>
      <c r="L358" s="547">
        <v>0</v>
      </c>
      <c r="M358" s="547">
        <v>0</v>
      </c>
      <c r="N358" s="547">
        <v>0</v>
      </c>
      <c r="O358" s="547">
        <v>0</v>
      </c>
      <c r="P358" s="547">
        <v>0</v>
      </c>
      <c r="Q358" s="547">
        <v>0</v>
      </c>
      <c r="R358" s="547">
        <v>0</v>
      </c>
      <c r="S358" s="547">
        <v>0</v>
      </c>
      <c r="T358" s="547">
        <v>0</v>
      </c>
      <c r="U358" s="547"/>
      <c r="V358" s="547">
        <f t="shared" si="155"/>
        <v>0</v>
      </c>
      <c r="W358" s="285"/>
      <c r="X358" s="286"/>
      <c r="Y358" s="548">
        <f t="shared" si="179"/>
        <v>0</v>
      </c>
      <c r="Z358" s="549">
        <f t="shared" si="179"/>
        <v>0</v>
      </c>
      <c r="AA358" s="549">
        <f t="shared" si="179"/>
        <v>0</v>
      </c>
      <c r="AB358" s="282">
        <f t="shared" si="157"/>
        <v>0</v>
      </c>
      <c r="AC358" s="281">
        <f t="shared" si="158"/>
        <v>0</v>
      </c>
      <c r="AD358" s="549">
        <f t="shared" si="159"/>
        <v>0</v>
      </c>
      <c r="AE358" s="553">
        <f t="shared" si="160"/>
        <v>0</v>
      </c>
      <c r="AF358" s="282">
        <f t="shared" si="161"/>
        <v>0</v>
      </c>
      <c r="AG358" s="283">
        <f t="shared" si="162"/>
        <v>0</v>
      </c>
      <c r="AH358" s="281">
        <f t="shared" si="163"/>
        <v>0</v>
      </c>
      <c r="AI358" s="551">
        <f t="shared" si="180"/>
        <v>0</v>
      </c>
      <c r="AJ358" s="549">
        <f t="shared" si="180"/>
        <v>0</v>
      </c>
      <c r="AK358" s="549">
        <f t="shared" si="180"/>
        <v>0</v>
      </c>
      <c r="AL358" s="282">
        <f t="shared" si="165"/>
        <v>0</v>
      </c>
      <c r="AM358" s="281">
        <f t="shared" si="166"/>
        <v>0</v>
      </c>
      <c r="AN358" s="549">
        <f t="shared" si="167"/>
        <v>0</v>
      </c>
      <c r="AO358" s="549">
        <f t="shared" si="168"/>
        <v>0</v>
      </c>
      <c r="AP358" s="549">
        <f t="shared" si="169"/>
        <v>0</v>
      </c>
      <c r="AQ358" s="283">
        <f t="shared" si="178"/>
        <v>0</v>
      </c>
      <c r="AR358" s="281">
        <f t="shared" si="170"/>
        <v>0</v>
      </c>
      <c r="AT358" s="446"/>
      <c r="AU358" s="284"/>
      <c r="AV358" s="447" t="str">
        <f t="shared" si="171"/>
        <v>CA</v>
      </c>
      <c r="AW358" s="447" t="str">
        <f t="shared" si="172"/>
        <v>CL</v>
      </c>
      <c r="AX358" s="447" t="str">
        <f t="shared" si="173"/>
        <v>AIC</v>
      </c>
      <c r="AY358" s="447" t="str">
        <f t="shared" si="174"/>
        <v>ERB</v>
      </c>
      <c r="AZ358" s="447" t="str">
        <f t="shared" si="175"/>
        <v>GRB</v>
      </c>
      <c r="BA358" s="447" t="str">
        <f t="shared" si="176"/>
        <v>Non-Op</v>
      </c>
      <c r="BC358" s="445" t="s">
        <v>2128</v>
      </c>
      <c r="BD358" s="552">
        <f t="shared" si="177"/>
        <v>0</v>
      </c>
      <c r="BF358" s="435"/>
      <c r="BG358" s="435"/>
      <c r="BH358" s="435"/>
      <c r="BI358" s="435"/>
      <c r="BJ358" s="435"/>
      <c r="BK358" s="435"/>
      <c r="BL358" s="435"/>
      <c r="BN358" s="617"/>
    </row>
    <row r="359" spans="1:66" s="28" customFormat="1" ht="12" customHeight="1">
      <c r="A359" s="287">
        <v>16502063</v>
      </c>
      <c r="B359" s="288" t="str">
        <f t="shared" si="181"/>
        <v>16502063</v>
      </c>
      <c r="C359" s="444" t="s">
        <v>2686</v>
      </c>
      <c r="D359" s="445" t="s">
        <v>2091</v>
      </c>
      <c r="E359" s="445"/>
      <c r="F359" s="444"/>
      <c r="G359" s="445"/>
      <c r="H359" s="547">
        <v>0</v>
      </c>
      <c r="I359" s="547">
        <v>0</v>
      </c>
      <c r="J359" s="547">
        <v>0</v>
      </c>
      <c r="K359" s="547">
        <v>0</v>
      </c>
      <c r="L359" s="547">
        <v>0</v>
      </c>
      <c r="M359" s="547">
        <v>0</v>
      </c>
      <c r="N359" s="547">
        <v>0</v>
      </c>
      <c r="O359" s="547">
        <v>0</v>
      </c>
      <c r="P359" s="547">
        <v>0</v>
      </c>
      <c r="Q359" s="547">
        <v>0</v>
      </c>
      <c r="R359" s="547">
        <v>0</v>
      </c>
      <c r="S359" s="547">
        <v>0</v>
      </c>
      <c r="T359" s="547">
        <v>0</v>
      </c>
      <c r="U359" s="547"/>
      <c r="V359" s="547">
        <f t="shared" si="155"/>
        <v>0</v>
      </c>
      <c r="W359" s="285"/>
      <c r="X359" s="286"/>
      <c r="Y359" s="548">
        <f t="shared" si="179"/>
        <v>0</v>
      </c>
      <c r="Z359" s="549">
        <f t="shared" si="179"/>
        <v>0</v>
      </c>
      <c r="AA359" s="549">
        <f t="shared" si="179"/>
        <v>0</v>
      </c>
      <c r="AB359" s="282">
        <f t="shared" si="157"/>
        <v>0</v>
      </c>
      <c r="AC359" s="281">
        <f t="shared" si="158"/>
        <v>0</v>
      </c>
      <c r="AD359" s="549">
        <f t="shared" si="159"/>
        <v>0</v>
      </c>
      <c r="AE359" s="553">
        <f t="shared" si="160"/>
        <v>0</v>
      </c>
      <c r="AF359" s="282">
        <f t="shared" si="161"/>
        <v>0</v>
      </c>
      <c r="AG359" s="283">
        <f t="shared" si="162"/>
        <v>0</v>
      </c>
      <c r="AH359" s="281">
        <f t="shared" si="163"/>
        <v>0</v>
      </c>
      <c r="AI359" s="551">
        <f t="shared" si="180"/>
        <v>0</v>
      </c>
      <c r="AJ359" s="549">
        <f t="shared" si="180"/>
        <v>0</v>
      </c>
      <c r="AK359" s="549">
        <f t="shared" si="180"/>
        <v>0</v>
      </c>
      <c r="AL359" s="282">
        <f t="shared" si="165"/>
        <v>0</v>
      </c>
      <c r="AM359" s="281">
        <f t="shared" si="166"/>
        <v>0</v>
      </c>
      <c r="AN359" s="549">
        <f t="shared" si="167"/>
        <v>0</v>
      </c>
      <c r="AO359" s="549">
        <f t="shared" si="168"/>
        <v>0</v>
      </c>
      <c r="AP359" s="549">
        <f t="shared" si="169"/>
        <v>0</v>
      </c>
      <c r="AQ359" s="283">
        <f t="shared" si="178"/>
        <v>0</v>
      </c>
      <c r="AR359" s="281">
        <f t="shared" si="170"/>
        <v>0</v>
      </c>
      <c r="AT359" s="446"/>
      <c r="AU359" s="284"/>
      <c r="AV359" s="447" t="str">
        <f t="shared" si="171"/>
        <v>CA</v>
      </c>
      <c r="AW359" s="447" t="str">
        <f t="shared" si="172"/>
        <v>CL</v>
      </c>
      <c r="AX359" s="447" t="str">
        <f t="shared" si="173"/>
        <v>AIC</v>
      </c>
      <c r="AY359" s="447" t="str">
        <f t="shared" si="174"/>
        <v>ERB</v>
      </c>
      <c r="AZ359" s="447" t="str">
        <f t="shared" si="175"/>
        <v>GRB</v>
      </c>
      <c r="BA359" s="447" t="str">
        <f t="shared" si="176"/>
        <v>Non-Op</v>
      </c>
      <c r="BC359" s="445" t="s">
        <v>2128</v>
      </c>
      <c r="BD359" s="552">
        <f t="shared" si="177"/>
        <v>0</v>
      </c>
      <c r="BF359" s="435"/>
      <c r="BG359" s="435"/>
      <c r="BH359" s="435"/>
      <c r="BI359" s="435"/>
      <c r="BJ359" s="435"/>
      <c r="BK359" s="435"/>
      <c r="BL359" s="435"/>
      <c r="BN359" s="617"/>
    </row>
    <row r="360" spans="1:66" s="28" customFormat="1" ht="12" customHeight="1">
      <c r="A360" s="287">
        <v>16502083</v>
      </c>
      <c r="B360" s="288" t="str">
        <f t="shared" si="181"/>
        <v>16502083</v>
      </c>
      <c r="C360" s="444" t="s">
        <v>2687</v>
      </c>
      <c r="D360" s="445" t="s">
        <v>2091</v>
      </c>
      <c r="E360" s="445"/>
      <c r="F360" s="444"/>
      <c r="G360" s="445"/>
      <c r="H360" s="547">
        <v>0</v>
      </c>
      <c r="I360" s="547">
        <v>0</v>
      </c>
      <c r="J360" s="547">
        <v>0</v>
      </c>
      <c r="K360" s="547">
        <v>0</v>
      </c>
      <c r="L360" s="547">
        <v>0</v>
      </c>
      <c r="M360" s="547">
        <v>0</v>
      </c>
      <c r="N360" s="547">
        <v>0</v>
      </c>
      <c r="O360" s="547">
        <v>0</v>
      </c>
      <c r="P360" s="547">
        <v>0</v>
      </c>
      <c r="Q360" s="547">
        <v>0</v>
      </c>
      <c r="R360" s="547">
        <v>0</v>
      </c>
      <c r="S360" s="547">
        <v>0</v>
      </c>
      <c r="T360" s="547">
        <v>0</v>
      </c>
      <c r="U360" s="547"/>
      <c r="V360" s="547">
        <f t="shared" si="155"/>
        <v>0</v>
      </c>
      <c r="W360" s="285"/>
      <c r="X360" s="286"/>
      <c r="Y360" s="548">
        <f t="shared" si="179"/>
        <v>0</v>
      </c>
      <c r="Z360" s="549">
        <f t="shared" si="179"/>
        <v>0</v>
      </c>
      <c r="AA360" s="549">
        <f t="shared" si="179"/>
        <v>0</v>
      </c>
      <c r="AB360" s="282">
        <f t="shared" si="157"/>
        <v>0</v>
      </c>
      <c r="AC360" s="281">
        <f t="shared" si="158"/>
        <v>0</v>
      </c>
      <c r="AD360" s="549">
        <f t="shared" si="159"/>
        <v>0</v>
      </c>
      <c r="AE360" s="553">
        <f t="shared" si="160"/>
        <v>0</v>
      </c>
      <c r="AF360" s="282">
        <f t="shared" si="161"/>
        <v>0</v>
      </c>
      <c r="AG360" s="283">
        <f t="shared" si="162"/>
        <v>0</v>
      </c>
      <c r="AH360" s="281">
        <f t="shared" si="163"/>
        <v>0</v>
      </c>
      <c r="AI360" s="551">
        <f t="shared" si="180"/>
        <v>0</v>
      </c>
      <c r="AJ360" s="549">
        <f t="shared" si="180"/>
        <v>0</v>
      </c>
      <c r="AK360" s="549">
        <f t="shared" si="180"/>
        <v>0</v>
      </c>
      <c r="AL360" s="282">
        <f t="shared" si="165"/>
        <v>0</v>
      </c>
      <c r="AM360" s="281">
        <f t="shared" si="166"/>
        <v>0</v>
      </c>
      <c r="AN360" s="549">
        <f t="shared" si="167"/>
        <v>0</v>
      </c>
      <c r="AO360" s="549">
        <f t="shared" si="168"/>
        <v>0</v>
      </c>
      <c r="AP360" s="549">
        <f t="shared" si="169"/>
        <v>0</v>
      </c>
      <c r="AQ360" s="283">
        <f t="shared" si="178"/>
        <v>0</v>
      </c>
      <c r="AR360" s="281">
        <f t="shared" si="170"/>
        <v>0</v>
      </c>
      <c r="AT360" s="446"/>
      <c r="AU360" s="284"/>
      <c r="AV360" s="447" t="str">
        <f t="shared" si="171"/>
        <v>CA</v>
      </c>
      <c r="AW360" s="447" t="str">
        <f t="shared" si="172"/>
        <v>CL</v>
      </c>
      <c r="AX360" s="447" t="str">
        <f t="shared" si="173"/>
        <v>AIC</v>
      </c>
      <c r="AY360" s="447" t="str">
        <f t="shared" si="174"/>
        <v>ERB</v>
      </c>
      <c r="AZ360" s="447" t="str">
        <f t="shared" si="175"/>
        <v>GRB</v>
      </c>
      <c r="BA360" s="447" t="str">
        <f t="shared" si="176"/>
        <v>Non-Op</v>
      </c>
      <c r="BC360" s="445" t="s">
        <v>2128</v>
      </c>
      <c r="BD360" s="552">
        <f t="shared" si="177"/>
        <v>0</v>
      </c>
      <c r="BF360" s="435"/>
      <c r="BG360" s="435"/>
      <c r="BH360" s="435"/>
      <c r="BI360" s="435"/>
      <c r="BJ360" s="435"/>
      <c r="BK360" s="435"/>
      <c r="BL360" s="435"/>
      <c r="BN360" s="617"/>
    </row>
    <row r="361" spans="1:66" s="28" customFormat="1" ht="12" customHeight="1">
      <c r="A361" s="287">
        <v>16502093</v>
      </c>
      <c r="B361" s="288" t="str">
        <f t="shared" si="181"/>
        <v>16502093</v>
      </c>
      <c r="C361" s="444" t="s">
        <v>2688</v>
      </c>
      <c r="D361" s="445" t="s">
        <v>2091</v>
      </c>
      <c r="E361" s="445"/>
      <c r="F361" s="294">
        <v>43191</v>
      </c>
      <c r="G361" s="445"/>
      <c r="H361" s="547">
        <v>0</v>
      </c>
      <c r="I361" s="547">
        <v>0</v>
      </c>
      <c r="J361" s="547">
        <v>0</v>
      </c>
      <c r="K361" s="547">
        <v>0</v>
      </c>
      <c r="L361" s="547">
        <v>0</v>
      </c>
      <c r="M361" s="547">
        <v>0</v>
      </c>
      <c r="N361" s="547">
        <v>0</v>
      </c>
      <c r="O361" s="547">
        <v>0</v>
      </c>
      <c r="P361" s="547">
        <v>0</v>
      </c>
      <c r="Q361" s="547">
        <v>0</v>
      </c>
      <c r="R361" s="547">
        <v>0</v>
      </c>
      <c r="S361" s="547">
        <v>0</v>
      </c>
      <c r="T361" s="547">
        <v>0</v>
      </c>
      <c r="U361" s="547"/>
      <c r="V361" s="547">
        <f t="shared" si="155"/>
        <v>0</v>
      </c>
      <c r="W361" s="285"/>
      <c r="X361" s="286"/>
      <c r="Y361" s="548">
        <f t="shared" si="179"/>
        <v>0</v>
      </c>
      <c r="Z361" s="549">
        <f t="shared" si="179"/>
        <v>0</v>
      </c>
      <c r="AA361" s="549">
        <f t="shared" si="179"/>
        <v>0</v>
      </c>
      <c r="AB361" s="282">
        <f t="shared" si="157"/>
        <v>0</v>
      </c>
      <c r="AC361" s="281">
        <f t="shared" si="158"/>
        <v>0</v>
      </c>
      <c r="AD361" s="549">
        <f t="shared" si="159"/>
        <v>0</v>
      </c>
      <c r="AE361" s="553">
        <f t="shared" si="160"/>
        <v>0</v>
      </c>
      <c r="AF361" s="282">
        <f t="shared" si="161"/>
        <v>0</v>
      </c>
      <c r="AG361" s="283">
        <f t="shared" si="162"/>
        <v>0</v>
      </c>
      <c r="AH361" s="281">
        <f t="shared" si="163"/>
        <v>0</v>
      </c>
      <c r="AI361" s="551">
        <f t="shared" si="180"/>
        <v>0</v>
      </c>
      <c r="AJ361" s="549">
        <f t="shared" si="180"/>
        <v>0</v>
      </c>
      <c r="AK361" s="549">
        <f t="shared" si="180"/>
        <v>0</v>
      </c>
      <c r="AL361" s="282">
        <f t="shared" si="165"/>
        <v>0</v>
      </c>
      <c r="AM361" s="281">
        <f t="shared" si="166"/>
        <v>0</v>
      </c>
      <c r="AN361" s="549">
        <f t="shared" si="167"/>
        <v>0</v>
      </c>
      <c r="AO361" s="549">
        <f t="shared" si="168"/>
        <v>0</v>
      </c>
      <c r="AP361" s="549">
        <f t="shared" si="169"/>
        <v>0</v>
      </c>
      <c r="AQ361" s="283"/>
      <c r="AR361" s="281">
        <f t="shared" si="170"/>
        <v>0</v>
      </c>
      <c r="AT361" s="446"/>
      <c r="AU361" s="284"/>
      <c r="AV361" s="447" t="str">
        <f t="shared" si="171"/>
        <v>CA</v>
      </c>
      <c r="AW361" s="447" t="str">
        <f t="shared" si="172"/>
        <v>CL</v>
      </c>
      <c r="AX361" s="447" t="str">
        <f t="shared" si="173"/>
        <v>AIC</v>
      </c>
      <c r="AY361" s="447" t="str">
        <f t="shared" si="174"/>
        <v>ERB</v>
      </c>
      <c r="AZ361" s="447" t="str">
        <f t="shared" si="175"/>
        <v>GRB</v>
      </c>
      <c r="BA361" s="447" t="str">
        <f t="shared" si="176"/>
        <v>Non-Op</v>
      </c>
      <c r="BC361" s="445" t="s">
        <v>2128</v>
      </c>
      <c r="BD361" s="552">
        <f t="shared" si="177"/>
        <v>0</v>
      </c>
      <c r="BF361" s="448"/>
      <c r="BG361" s="448"/>
      <c r="BH361" s="448"/>
      <c r="BI361" s="448"/>
      <c r="BJ361" s="448"/>
      <c r="BK361" s="448"/>
      <c r="BL361" s="448"/>
      <c r="BN361" s="617"/>
    </row>
    <row r="362" spans="1:66" s="28" customFormat="1" ht="12" customHeight="1">
      <c r="A362" s="287">
        <v>16502103</v>
      </c>
      <c r="B362" s="288" t="str">
        <f t="shared" si="181"/>
        <v>16502103</v>
      </c>
      <c r="C362" s="444" t="s">
        <v>2689</v>
      </c>
      <c r="D362" s="445" t="s">
        <v>2091</v>
      </c>
      <c r="E362" s="445"/>
      <c r="F362" s="444"/>
      <c r="G362" s="445"/>
      <c r="H362" s="547">
        <v>0</v>
      </c>
      <c r="I362" s="547">
        <v>0</v>
      </c>
      <c r="J362" s="547">
        <v>0</v>
      </c>
      <c r="K362" s="547">
        <v>0</v>
      </c>
      <c r="L362" s="547">
        <v>0</v>
      </c>
      <c r="M362" s="547">
        <v>0</v>
      </c>
      <c r="N362" s="547">
        <v>0</v>
      </c>
      <c r="O362" s="547">
        <v>0</v>
      </c>
      <c r="P362" s="547">
        <v>0</v>
      </c>
      <c r="Q362" s="547">
        <v>0</v>
      </c>
      <c r="R362" s="547">
        <v>0</v>
      </c>
      <c r="S362" s="547">
        <v>0</v>
      </c>
      <c r="T362" s="547">
        <v>0</v>
      </c>
      <c r="U362" s="547"/>
      <c r="V362" s="547">
        <f t="shared" si="155"/>
        <v>0</v>
      </c>
      <c r="W362" s="285"/>
      <c r="X362" s="286"/>
      <c r="Y362" s="548">
        <f t="shared" si="179"/>
        <v>0</v>
      </c>
      <c r="Z362" s="549">
        <f t="shared" si="179"/>
        <v>0</v>
      </c>
      <c r="AA362" s="549">
        <f t="shared" si="179"/>
        <v>0</v>
      </c>
      <c r="AB362" s="282">
        <f t="shared" si="157"/>
        <v>0</v>
      </c>
      <c r="AC362" s="281">
        <f t="shared" si="158"/>
        <v>0</v>
      </c>
      <c r="AD362" s="549">
        <f t="shared" si="159"/>
        <v>0</v>
      </c>
      <c r="AE362" s="553">
        <f t="shared" si="160"/>
        <v>0</v>
      </c>
      <c r="AF362" s="282">
        <f t="shared" si="161"/>
        <v>0</v>
      </c>
      <c r="AG362" s="283">
        <f t="shared" si="162"/>
        <v>0</v>
      </c>
      <c r="AH362" s="281">
        <f t="shared" si="163"/>
        <v>0</v>
      </c>
      <c r="AI362" s="551">
        <f t="shared" si="180"/>
        <v>0</v>
      </c>
      <c r="AJ362" s="549">
        <f t="shared" si="180"/>
        <v>0</v>
      </c>
      <c r="AK362" s="549">
        <f t="shared" si="180"/>
        <v>0</v>
      </c>
      <c r="AL362" s="282">
        <f t="shared" si="165"/>
        <v>0</v>
      </c>
      <c r="AM362" s="281">
        <f t="shared" si="166"/>
        <v>0</v>
      </c>
      <c r="AN362" s="549">
        <f t="shared" si="167"/>
        <v>0</v>
      </c>
      <c r="AO362" s="549">
        <f t="shared" si="168"/>
        <v>0</v>
      </c>
      <c r="AP362" s="549">
        <f t="shared" si="169"/>
        <v>0</v>
      </c>
      <c r="AQ362" s="283">
        <f t="shared" ref="AQ362:AQ425" si="182">SUM(AN362:AP362)</f>
        <v>0</v>
      </c>
      <c r="AR362" s="281">
        <f t="shared" si="170"/>
        <v>0</v>
      </c>
      <c r="AT362" s="446"/>
      <c r="AU362" s="284"/>
      <c r="AV362" s="447" t="str">
        <f t="shared" si="171"/>
        <v>CA</v>
      </c>
      <c r="AW362" s="447" t="str">
        <f t="shared" si="172"/>
        <v>CL</v>
      </c>
      <c r="AX362" s="447" t="str">
        <f t="shared" si="173"/>
        <v>AIC</v>
      </c>
      <c r="AY362" s="447" t="str">
        <f t="shared" si="174"/>
        <v>ERB</v>
      </c>
      <c r="AZ362" s="447" t="str">
        <f t="shared" si="175"/>
        <v>GRB</v>
      </c>
      <c r="BA362" s="447" t="str">
        <f t="shared" si="176"/>
        <v>Non-Op</v>
      </c>
      <c r="BC362" s="445" t="s">
        <v>2128</v>
      </c>
      <c r="BD362" s="552">
        <f t="shared" si="177"/>
        <v>0</v>
      </c>
      <c r="BF362" s="435"/>
      <c r="BG362" s="435"/>
      <c r="BH362" s="435"/>
      <c r="BI362" s="435"/>
      <c r="BJ362" s="435"/>
      <c r="BK362" s="435"/>
      <c r="BL362" s="435"/>
      <c r="BN362" s="617"/>
    </row>
    <row r="363" spans="1:66" s="28" customFormat="1" ht="12" customHeight="1">
      <c r="A363" s="287">
        <v>16502011</v>
      </c>
      <c r="B363" s="288" t="str">
        <f t="shared" si="181"/>
        <v>16502011</v>
      </c>
      <c r="C363" s="444" t="s">
        <v>2690</v>
      </c>
      <c r="D363" s="445" t="s">
        <v>2091</v>
      </c>
      <c r="E363" s="445"/>
      <c r="F363" s="444"/>
      <c r="G363" s="445"/>
      <c r="H363" s="547">
        <v>0</v>
      </c>
      <c r="I363" s="547">
        <v>0</v>
      </c>
      <c r="J363" s="547">
        <v>0</v>
      </c>
      <c r="K363" s="547">
        <v>0</v>
      </c>
      <c r="L363" s="547">
        <v>0</v>
      </c>
      <c r="M363" s="547">
        <v>0</v>
      </c>
      <c r="N363" s="547">
        <v>0</v>
      </c>
      <c r="O363" s="547">
        <v>0</v>
      </c>
      <c r="P363" s="547">
        <v>0</v>
      </c>
      <c r="Q363" s="547">
        <v>0</v>
      </c>
      <c r="R363" s="547">
        <v>0</v>
      </c>
      <c r="S363" s="547">
        <v>0</v>
      </c>
      <c r="T363" s="547">
        <v>0</v>
      </c>
      <c r="U363" s="547"/>
      <c r="V363" s="547">
        <f t="shared" si="155"/>
        <v>0</v>
      </c>
      <c r="W363" s="285"/>
      <c r="X363" s="286"/>
      <c r="Y363" s="548">
        <f t="shared" si="179"/>
        <v>0</v>
      </c>
      <c r="Z363" s="549">
        <f t="shared" si="179"/>
        <v>0</v>
      </c>
      <c r="AA363" s="549">
        <f t="shared" si="179"/>
        <v>0</v>
      </c>
      <c r="AB363" s="282">
        <f t="shared" si="157"/>
        <v>0</v>
      </c>
      <c r="AC363" s="281">
        <f t="shared" si="158"/>
        <v>0</v>
      </c>
      <c r="AD363" s="549">
        <f t="shared" si="159"/>
        <v>0</v>
      </c>
      <c r="AE363" s="553">
        <f t="shared" si="160"/>
        <v>0</v>
      </c>
      <c r="AF363" s="282">
        <f t="shared" si="161"/>
        <v>0</v>
      </c>
      <c r="AG363" s="283">
        <f t="shared" si="162"/>
        <v>0</v>
      </c>
      <c r="AH363" s="281">
        <f t="shared" si="163"/>
        <v>0</v>
      </c>
      <c r="AI363" s="551">
        <f t="shared" si="180"/>
        <v>0</v>
      </c>
      <c r="AJ363" s="549">
        <f t="shared" si="180"/>
        <v>0</v>
      </c>
      <c r="AK363" s="549">
        <f t="shared" si="180"/>
        <v>0</v>
      </c>
      <c r="AL363" s="282">
        <f t="shared" si="165"/>
        <v>0</v>
      </c>
      <c r="AM363" s="281">
        <f t="shared" si="166"/>
        <v>0</v>
      </c>
      <c r="AN363" s="549">
        <f t="shared" si="167"/>
        <v>0</v>
      </c>
      <c r="AO363" s="549">
        <f t="shared" si="168"/>
        <v>0</v>
      </c>
      <c r="AP363" s="549">
        <f t="shared" si="169"/>
        <v>0</v>
      </c>
      <c r="AQ363" s="283">
        <f t="shared" si="182"/>
        <v>0</v>
      </c>
      <c r="AR363" s="281">
        <f t="shared" si="170"/>
        <v>0</v>
      </c>
      <c r="AT363" s="446"/>
      <c r="AU363" s="284"/>
      <c r="AV363" s="447" t="str">
        <f t="shared" si="171"/>
        <v>CA</v>
      </c>
      <c r="AW363" s="447" t="str">
        <f t="shared" si="172"/>
        <v>CL</v>
      </c>
      <c r="AX363" s="447" t="str">
        <f t="shared" si="173"/>
        <v>AIC</v>
      </c>
      <c r="AY363" s="447" t="str">
        <f t="shared" si="174"/>
        <v>ERB</v>
      </c>
      <c r="AZ363" s="447" t="str">
        <f t="shared" si="175"/>
        <v>GRB</v>
      </c>
      <c r="BA363" s="447" t="str">
        <f t="shared" si="176"/>
        <v>Non-Op</v>
      </c>
      <c r="BC363" s="445" t="s">
        <v>2128</v>
      </c>
      <c r="BD363" s="552">
        <f t="shared" si="177"/>
        <v>0</v>
      </c>
      <c r="BF363" s="435"/>
      <c r="BG363" s="435"/>
      <c r="BH363" s="435"/>
      <c r="BI363" s="435"/>
      <c r="BJ363" s="435"/>
      <c r="BK363" s="435"/>
      <c r="BL363" s="435"/>
      <c r="BN363" s="617"/>
    </row>
    <row r="364" spans="1:66" s="28" customFormat="1" ht="12" customHeight="1">
      <c r="A364" s="287">
        <v>16502113</v>
      </c>
      <c r="B364" s="288" t="str">
        <f t="shared" si="181"/>
        <v>16502113</v>
      </c>
      <c r="C364" s="444" t="s">
        <v>2691</v>
      </c>
      <c r="D364" s="445" t="s">
        <v>2091</v>
      </c>
      <c r="E364" s="445"/>
      <c r="F364" s="444"/>
      <c r="G364" s="445"/>
      <c r="H364" s="547">
        <v>0</v>
      </c>
      <c r="I364" s="547">
        <v>0</v>
      </c>
      <c r="J364" s="547">
        <v>0</v>
      </c>
      <c r="K364" s="547">
        <v>0</v>
      </c>
      <c r="L364" s="547">
        <v>0</v>
      </c>
      <c r="M364" s="547">
        <v>0</v>
      </c>
      <c r="N364" s="547">
        <v>0</v>
      </c>
      <c r="O364" s="547">
        <v>0</v>
      </c>
      <c r="P364" s="547">
        <v>0</v>
      </c>
      <c r="Q364" s="547">
        <v>0</v>
      </c>
      <c r="R364" s="547">
        <v>0</v>
      </c>
      <c r="S364" s="547">
        <v>0</v>
      </c>
      <c r="T364" s="547">
        <v>0</v>
      </c>
      <c r="U364" s="547"/>
      <c r="V364" s="547">
        <f t="shared" si="155"/>
        <v>0</v>
      </c>
      <c r="W364" s="285"/>
      <c r="X364" s="286"/>
      <c r="Y364" s="548">
        <f t="shared" si="179"/>
        <v>0</v>
      </c>
      <c r="Z364" s="549">
        <f t="shared" si="179"/>
        <v>0</v>
      </c>
      <c r="AA364" s="549">
        <f t="shared" si="179"/>
        <v>0</v>
      </c>
      <c r="AB364" s="282">
        <f t="shared" si="157"/>
        <v>0</v>
      </c>
      <c r="AC364" s="281">
        <f t="shared" si="158"/>
        <v>0</v>
      </c>
      <c r="AD364" s="549">
        <f t="shared" si="159"/>
        <v>0</v>
      </c>
      <c r="AE364" s="553">
        <f t="shared" si="160"/>
        <v>0</v>
      </c>
      <c r="AF364" s="282">
        <f t="shared" si="161"/>
        <v>0</v>
      </c>
      <c r="AG364" s="283">
        <f t="shared" si="162"/>
        <v>0</v>
      </c>
      <c r="AH364" s="281">
        <f t="shared" si="163"/>
        <v>0</v>
      </c>
      <c r="AI364" s="551">
        <f t="shared" si="180"/>
        <v>0</v>
      </c>
      <c r="AJ364" s="549">
        <f t="shared" si="180"/>
        <v>0</v>
      </c>
      <c r="AK364" s="549">
        <f t="shared" si="180"/>
        <v>0</v>
      </c>
      <c r="AL364" s="282">
        <f t="shared" si="165"/>
        <v>0</v>
      </c>
      <c r="AM364" s="281">
        <f t="shared" si="166"/>
        <v>0</v>
      </c>
      <c r="AN364" s="549">
        <f t="shared" si="167"/>
        <v>0</v>
      </c>
      <c r="AO364" s="549">
        <f t="shared" si="168"/>
        <v>0</v>
      </c>
      <c r="AP364" s="549">
        <f t="shared" si="169"/>
        <v>0</v>
      </c>
      <c r="AQ364" s="283">
        <f t="shared" si="182"/>
        <v>0</v>
      </c>
      <c r="AR364" s="281">
        <f t="shared" si="170"/>
        <v>0</v>
      </c>
      <c r="AT364" s="446"/>
      <c r="AU364" s="284"/>
      <c r="AV364" s="447" t="str">
        <f t="shared" si="171"/>
        <v>CA</v>
      </c>
      <c r="AW364" s="447" t="str">
        <f t="shared" si="172"/>
        <v>CL</v>
      </c>
      <c r="AX364" s="447" t="str">
        <f t="shared" si="173"/>
        <v>AIC</v>
      </c>
      <c r="AY364" s="447" t="str">
        <f t="shared" si="174"/>
        <v>ERB</v>
      </c>
      <c r="AZ364" s="447" t="str">
        <f t="shared" si="175"/>
        <v>GRB</v>
      </c>
      <c r="BA364" s="447" t="str">
        <f t="shared" si="176"/>
        <v>Non-Op</v>
      </c>
      <c r="BC364" s="445" t="s">
        <v>2128</v>
      </c>
      <c r="BD364" s="552">
        <f t="shared" si="177"/>
        <v>0</v>
      </c>
      <c r="BF364" s="435"/>
      <c r="BG364" s="435"/>
      <c r="BH364" s="435"/>
      <c r="BI364" s="435"/>
      <c r="BJ364" s="435"/>
      <c r="BK364" s="435"/>
      <c r="BL364" s="435"/>
      <c r="BN364" s="617"/>
    </row>
    <row r="365" spans="1:66" s="28" customFormat="1" ht="12" customHeight="1">
      <c r="A365" s="287">
        <v>16502123</v>
      </c>
      <c r="B365" s="288" t="str">
        <f t="shared" si="181"/>
        <v>16502123</v>
      </c>
      <c r="C365" s="444" t="s">
        <v>2692</v>
      </c>
      <c r="D365" s="445" t="s">
        <v>2091</v>
      </c>
      <c r="E365" s="445"/>
      <c r="F365" s="444"/>
      <c r="G365" s="445"/>
      <c r="H365" s="547">
        <v>0</v>
      </c>
      <c r="I365" s="547">
        <v>0</v>
      </c>
      <c r="J365" s="547">
        <v>0</v>
      </c>
      <c r="K365" s="547">
        <v>0</v>
      </c>
      <c r="L365" s="547">
        <v>0</v>
      </c>
      <c r="M365" s="547">
        <v>0</v>
      </c>
      <c r="N365" s="547">
        <v>0</v>
      </c>
      <c r="O365" s="547">
        <v>0</v>
      </c>
      <c r="P365" s="547">
        <v>0</v>
      </c>
      <c r="Q365" s="547">
        <v>0</v>
      </c>
      <c r="R365" s="547">
        <v>0</v>
      </c>
      <c r="S365" s="547">
        <v>0</v>
      </c>
      <c r="T365" s="547">
        <v>0</v>
      </c>
      <c r="U365" s="547"/>
      <c r="V365" s="547">
        <f t="shared" si="155"/>
        <v>0</v>
      </c>
      <c r="W365" s="285"/>
      <c r="X365" s="286"/>
      <c r="Y365" s="548">
        <f t="shared" si="179"/>
        <v>0</v>
      </c>
      <c r="Z365" s="549">
        <f t="shared" si="179"/>
        <v>0</v>
      </c>
      <c r="AA365" s="549">
        <f t="shared" si="179"/>
        <v>0</v>
      </c>
      <c r="AB365" s="282">
        <f t="shared" si="157"/>
        <v>0</v>
      </c>
      <c r="AC365" s="281">
        <f t="shared" si="158"/>
        <v>0</v>
      </c>
      <c r="AD365" s="549">
        <f t="shared" si="159"/>
        <v>0</v>
      </c>
      <c r="AE365" s="553">
        <f t="shared" si="160"/>
        <v>0</v>
      </c>
      <c r="AF365" s="282">
        <f t="shared" si="161"/>
        <v>0</v>
      </c>
      <c r="AG365" s="283">
        <f t="shared" si="162"/>
        <v>0</v>
      </c>
      <c r="AH365" s="281">
        <f t="shared" si="163"/>
        <v>0</v>
      </c>
      <c r="AI365" s="551">
        <f t="shared" si="180"/>
        <v>0</v>
      </c>
      <c r="AJ365" s="549">
        <f t="shared" si="180"/>
        <v>0</v>
      </c>
      <c r="AK365" s="549">
        <f t="shared" si="180"/>
        <v>0</v>
      </c>
      <c r="AL365" s="282">
        <f t="shared" si="165"/>
        <v>0</v>
      </c>
      <c r="AM365" s="281">
        <f t="shared" si="166"/>
        <v>0</v>
      </c>
      <c r="AN365" s="549">
        <f t="shared" si="167"/>
        <v>0</v>
      </c>
      <c r="AO365" s="549">
        <f t="shared" si="168"/>
        <v>0</v>
      </c>
      <c r="AP365" s="549">
        <f t="shared" si="169"/>
        <v>0</v>
      </c>
      <c r="AQ365" s="283">
        <f t="shared" si="182"/>
        <v>0</v>
      </c>
      <c r="AR365" s="281">
        <f t="shared" si="170"/>
        <v>0</v>
      </c>
      <c r="AT365" s="446"/>
      <c r="AU365" s="284"/>
      <c r="AV365" s="447" t="str">
        <f t="shared" si="171"/>
        <v>CA</v>
      </c>
      <c r="AW365" s="447" t="str">
        <f t="shared" si="172"/>
        <v>CL</v>
      </c>
      <c r="AX365" s="447" t="str">
        <f t="shared" si="173"/>
        <v>AIC</v>
      </c>
      <c r="AY365" s="447" t="str">
        <f t="shared" si="174"/>
        <v>ERB</v>
      </c>
      <c r="AZ365" s="447" t="str">
        <f t="shared" si="175"/>
        <v>GRB</v>
      </c>
      <c r="BA365" s="447" t="str">
        <f t="shared" si="176"/>
        <v>Non-Op</v>
      </c>
      <c r="BC365" s="445" t="s">
        <v>2128</v>
      </c>
      <c r="BD365" s="552">
        <f t="shared" si="177"/>
        <v>0</v>
      </c>
      <c r="BF365" s="435"/>
      <c r="BG365" s="435"/>
      <c r="BH365" s="435"/>
      <c r="BI365" s="435"/>
      <c r="BJ365" s="435"/>
      <c r="BK365" s="435"/>
      <c r="BL365" s="435"/>
      <c r="BN365" s="621"/>
    </row>
    <row r="366" spans="1:66" s="28" customFormat="1" ht="12" customHeight="1">
      <c r="A366" s="287">
        <v>16502133</v>
      </c>
      <c r="B366" s="288" t="str">
        <f t="shared" si="181"/>
        <v>16502133</v>
      </c>
      <c r="C366" s="444" t="s">
        <v>2693</v>
      </c>
      <c r="D366" s="445" t="s">
        <v>2091</v>
      </c>
      <c r="E366" s="445"/>
      <c r="F366" s="444"/>
      <c r="G366" s="445"/>
      <c r="H366" s="547">
        <v>0</v>
      </c>
      <c r="I366" s="547">
        <v>0</v>
      </c>
      <c r="J366" s="547">
        <v>0</v>
      </c>
      <c r="K366" s="547">
        <v>0</v>
      </c>
      <c r="L366" s="547">
        <v>0</v>
      </c>
      <c r="M366" s="547">
        <v>0</v>
      </c>
      <c r="N366" s="547">
        <v>0</v>
      </c>
      <c r="O366" s="547">
        <v>0</v>
      </c>
      <c r="P366" s="547">
        <v>0</v>
      </c>
      <c r="Q366" s="547">
        <v>0</v>
      </c>
      <c r="R366" s="547">
        <v>0</v>
      </c>
      <c r="S366" s="547">
        <v>0</v>
      </c>
      <c r="T366" s="547">
        <v>0</v>
      </c>
      <c r="U366" s="547"/>
      <c r="V366" s="547">
        <f t="shared" si="155"/>
        <v>0</v>
      </c>
      <c r="W366" s="285"/>
      <c r="X366" s="286"/>
      <c r="Y366" s="548">
        <f t="shared" si="179"/>
        <v>0</v>
      </c>
      <c r="Z366" s="549">
        <f t="shared" si="179"/>
        <v>0</v>
      </c>
      <c r="AA366" s="549">
        <f t="shared" si="179"/>
        <v>0</v>
      </c>
      <c r="AB366" s="282">
        <f t="shared" si="157"/>
        <v>0</v>
      </c>
      <c r="AC366" s="281">
        <f t="shared" si="158"/>
        <v>0</v>
      </c>
      <c r="AD366" s="549">
        <f t="shared" si="159"/>
        <v>0</v>
      </c>
      <c r="AE366" s="553">
        <f t="shared" si="160"/>
        <v>0</v>
      </c>
      <c r="AF366" s="282">
        <f t="shared" si="161"/>
        <v>0</v>
      </c>
      <c r="AG366" s="283">
        <f t="shared" si="162"/>
        <v>0</v>
      </c>
      <c r="AH366" s="281">
        <f t="shared" si="163"/>
        <v>0</v>
      </c>
      <c r="AI366" s="551">
        <f t="shared" si="180"/>
        <v>0</v>
      </c>
      <c r="AJ366" s="549">
        <f t="shared" si="180"/>
        <v>0</v>
      </c>
      <c r="AK366" s="549">
        <f t="shared" si="180"/>
        <v>0</v>
      </c>
      <c r="AL366" s="282">
        <f t="shared" si="165"/>
        <v>0</v>
      </c>
      <c r="AM366" s="281">
        <f t="shared" si="166"/>
        <v>0</v>
      </c>
      <c r="AN366" s="549">
        <f t="shared" si="167"/>
        <v>0</v>
      </c>
      <c r="AO366" s="549">
        <f t="shared" si="168"/>
        <v>0</v>
      </c>
      <c r="AP366" s="549">
        <f t="shared" si="169"/>
        <v>0</v>
      </c>
      <c r="AQ366" s="283">
        <f t="shared" si="182"/>
        <v>0</v>
      </c>
      <c r="AR366" s="281">
        <f t="shared" si="170"/>
        <v>0</v>
      </c>
      <c r="AT366" s="446"/>
      <c r="AU366" s="284"/>
      <c r="AV366" s="447" t="str">
        <f t="shared" si="171"/>
        <v>CA</v>
      </c>
      <c r="AW366" s="447" t="str">
        <f t="shared" si="172"/>
        <v>CL</v>
      </c>
      <c r="AX366" s="447" t="str">
        <f t="shared" si="173"/>
        <v>AIC</v>
      </c>
      <c r="AY366" s="447" t="str">
        <f t="shared" si="174"/>
        <v>ERB</v>
      </c>
      <c r="AZ366" s="447" t="str">
        <f t="shared" si="175"/>
        <v>GRB</v>
      </c>
      <c r="BA366" s="447" t="str">
        <f t="shared" si="176"/>
        <v>Non-Op</v>
      </c>
      <c r="BC366" s="445" t="s">
        <v>2128</v>
      </c>
      <c r="BD366" s="552">
        <f t="shared" si="177"/>
        <v>0</v>
      </c>
      <c r="BF366" s="435"/>
      <c r="BG366" s="435"/>
      <c r="BH366" s="435"/>
      <c r="BI366" s="435"/>
      <c r="BJ366" s="435"/>
      <c r="BK366" s="435"/>
      <c r="BL366" s="435"/>
      <c r="BN366" s="617"/>
    </row>
    <row r="367" spans="1:66" s="28" customFormat="1" ht="12" customHeight="1">
      <c r="A367" s="287">
        <v>16502143</v>
      </c>
      <c r="B367" s="288" t="str">
        <f t="shared" si="181"/>
        <v>16502143</v>
      </c>
      <c r="C367" s="288" t="s">
        <v>2694</v>
      </c>
      <c r="D367" s="445" t="s">
        <v>2091</v>
      </c>
      <c r="E367" s="445"/>
      <c r="F367" s="288"/>
      <c r="G367" s="445"/>
      <c r="H367" s="547">
        <v>0</v>
      </c>
      <c r="I367" s="547">
        <v>0</v>
      </c>
      <c r="J367" s="547">
        <v>0</v>
      </c>
      <c r="K367" s="547">
        <v>0</v>
      </c>
      <c r="L367" s="547">
        <v>0</v>
      </c>
      <c r="M367" s="547">
        <v>0</v>
      </c>
      <c r="N367" s="547">
        <v>0</v>
      </c>
      <c r="O367" s="547">
        <v>0</v>
      </c>
      <c r="P367" s="547">
        <v>0</v>
      </c>
      <c r="Q367" s="547">
        <v>0</v>
      </c>
      <c r="R367" s="547">
        <v>0</v>
      </c>
      <c r="S367" s="547">
        <v>0</v>
      </c>
      <c r="T367" s="547">
        <v>0</v>
      </c>
      <c r="U367" s="547"/>
      <c r="V367" s="547">
        <f t="shared" si="155"/>
        <v>0</v>
      </c>
      <c r="W367" s="285"/>
      <c r="X367" s="286"/>
      <c r="Y367" s="548">
        <f t="shared" si="179"/>
        <v>0</v>
      </c>
      <c r="Z367" s="549">
        <f t="shared" si="179"/>
        <v>0</v>
      </c>
      <c r="AA367" s="549">
        <f t="shared" si="179"/>
        <v>0</v>
      </c>
      <c r="AB367" s="282">
        <f t="shared" si="157"/>
        <v>0</v>
      </c>
      <c r="AC367" s="281">
        <f t="shared" si="158"/>
        <v>0</v>
      </c>
      <c r="AD367" s="549">
        <f t="shared" si="159"/>
        <v>0</v>
      </c>
      <c r="AE367" s="553">
        <f t="shared" si="160"/>
        <v>0</v>
      </c>
      <c r="AF367" s="282">
        <f t="shared" si="161"/>
        <v>0</v>
      </c>
      <c r="AG367" s="283">
        <f t="shared" si="162"/>
        <v>0</v>
      </c>
      <c r="AH367" s="281">
        <f t="shared" si="163"/>
        <v>0</v>
      </c>
      <c r="AI367" s="551">
        <f t="shared" si="180"/>
        <v>0</v>
      </c>
      <c r="AJ367" s="549">
        <f t="shared" si="180"/>
        <v>0</v>
      </c>
      <c r="AK367" s="549">
        <f t="shared" si="180"/>
        <v>0</v>
      </c>
      <c r="AL367" s="282">
        <f t="shared" si="165"/>
        <v>0</v>
      </c>
      <c r="AM367" s="281">
        <f t="shared" si="166"/>
        <v>0</v>
      </c>
      <c r="AN367" s="549">
        <f t="shared" si="167"/>
        <v>0</v>
      </c>
      <c r="AO367" s="549">
        <f t="shared" si="168"/>
        <v>0</v>
      </c>
      <c r="AP367" s="549">
        <f t="shared" si="169"/>
        <v>0</v>
      </c>
      <c r="AQ367" s="283">
        <f t="shared" si="182"/>
        <v>0</v>
      </c>
      <c r="AR367" s="281">
        <f t="shared" si="170"/>
        <v>0</v>
      </c>
      <c r="AT367" s="446"/>
      <c r="AU367" s="284"/>
      <c r="AV367" s="447" t="str">
        <f t="shared" si="171"/>
        <v>CA</v>
      </c>
      <c r="AW367" s="447" t="str">
        <f t="shared" si="172"/>
        <v>CL</v>
      </c>
      <c r="AX367" s="447" t="str">
        <f t="shared" si="173"/>
        <v>AIC</v>
      </c>
      <c r="AY367" s="447" t="str">
        <f t="shared" si="174"/>
        <v>ERB</v>
      </c>
      <c r="AZ367" s="447" t="str">
        <f t="shared" si="175"/>
        <v>GRB</v>
      </c>
      <c r="BA367" s="447" t="str">
        <f t="shared" si="176"/>
        <v>Non-Op</v>
      </c>
      <c r="BC367" s="445" t="s">
        <v>2128</v>
      </c>
      <c r="BD367" s="552">
        <f t="shared" si="177"/>
        <v>0</v>
      </c>
      <c r="BF367" s="435"/>
      <c r="BG367" s="435"/>
      <c r="BH367" s="435"/>
      <c r="BI367" s="435"/>
      <c r="BJ367" s="435"/>
      <c r="BK367" s="435"/>
      <c r="BL367" s="435"/>
      <c r="BN367" s="617"/>
    </row>
    <row r="368" spans="1:66" s="28" customFormat="1" ht="12" customHeight="1">
      <c r="A368" s="287">
        <v>16502153</v>
      </c>
      <c r="B368" s="288" t="str">
        <f t="shared" si="181"/>
        <v>16502153</v>
      </c>
      <c r="C368" s="288" t="s">
        <v>2695</v>
      </c>
      <c r="D368" s="445" t="s">
        <v>2091</v>
      </c>
      <c r="E368" s="445"/>
      <c r="F368" s="288"/>
      <c r="G368" s="445"/>
      <c r="H368" s="547">
        <v>0</v>
      </c>
      <c r="I368" s="547">
        <v>0</v>
      </c>
      <c r="J368" s="547">
        <v>0</v>
      </c>
      <c r="K368" s="547">
        <v>0</v>
      </c>
      <c r="L368" s="547">
        <v>0</v>
      </c>
      <c r="M368" s="547">
        <v>0</v>
      </c>
      <c r="N368" s="547">
        <v>0</v>
      </c>
      <c r="O368" s="547">
        <v>0</v>
      </c>
      <c r="P368" s="547">
        <v>0</v>
      </c>
      <c r="Q368" s="547">
        <v>0</v>
      </c>
      <c r="R368" s="547">
        <v>0</v>
      </c>
      <c r="S368" s="547">
        <v>0</v>
      </c>
      <c r="T368" s="547">
        <v>0</v>
      </c>
      <c r="U368" s="547"/>
      <c r="V368" s="547">
        <f t="shared" si="155"/>
        <v>0</v>
      </c>
      <c r="W368" s="285"/>
      <c r="X368" s="286"/>
      <c r="Y368" s="548">
        <f t="shared" si="179"/>
        <v>0</v>
      </c>
      <c r="Z368" s="549">
        <f t="shared" si="179"/>
        <v>0</v>
      </c>
      <c r="AA368" s="549">
        <f t="shared" si="179"/>
        <v>0</v>
      </c>
      <c r="AB368" s="282">
        <f t="shared" si="157"/>
        <v>0</v>
      </c>
      <c r="AC368" s="281">
        <f t="shared" si="158"/>
        <v>0</v>
      </c>
      <c r="AD368" s="549">
        <f t="shared" si="159"/>
        <v>0</v>
      </c>
      <c r="AE368" s="553">
        <f t="shared" si="160"/>
        <v>0</v>
      </c>
      <c r="AF368" s="282">
        <f t="shared" si="161"/>
        <v>0</v>
      </c>
      <c r="AG368" s="283">
        <f t="shared" si="162"/>
        <v>0</v>
      </c>
      <c r="AH368" s="281">
        <f t="shared" si="163"/>
        <v>0</v>
      </c>
      <c r="AI368" s="551">
        <f t="shared" si="180"/>
        <v>0</v>
      </c>
      <c r="AJ368" s="549">
        <f t="shared" si="180"/>
        <v>0</v>
      </c>
      <c r="AK368" s="549">
        <f t="shared" si="180"/>
        <v>0</v>
      </c>
      <c r="AL368" s="282">
        <f t="shared" si="165"/>
        <v>0</v>
      </c>
      <c r="AM368" s="281">
        <f t="shared" si="166"/>
        <v>0</v>
      </c>
      <c r="AN368" s="549">
        <f t="shared" si="167"/>
        <v>0</v>
      </c>
      <c r="AO368" s="549">
        <f t="shared" si="168"/>
        <v>0</v>
      </c>
      <c r="AP368" s="549">
        <f t="shared" si="169"/>
        <v>0</v>
      </c>
      <c r="AQ368" s="283">
        <f t="shared" si="182"/>
        <v>0</v>
      </c>
      <c r="AR368" s="281">
        <f t="shared" si="170"/>
        <v>0</v>
      </c>
      <c r="AT368" s="446"/>
      <c r="AU368" s="284"/>
      <c r="AV368" s="447" t="str">
        <f t="shared" si="171"/>
        <v>CA</v>
      </c>
      <c r="AW368" s="447" t="str">
        <f t="shared" si="172"/>
        <v>CL</v>
      </c>
      <c r="AX368" s="447" t="str">
        <f t="shared" si="173"/>
        <v>AIC</v>
      </c>
      <c r="AY368" s="447" t="str">
        <f t="shared" si="174"/>
        <v>ERB</v>
      </c>
      <c r="AZ368" s="447" t="str">
        <f t="shared" si="175"/>
        <v>GRB</v>
      </c>
      <c r="BA368" s="447" t="str">
        <f t="shared" si="176"/>
        <v>Non-Op</v>
      </c>
      <c r="BC368" s="445" t="s">
        <v>2128</v>
      </c>
      <c r="BD368" s="552">
        <f t="shared" si="177"/>
        <v>0</v>
      </c>
      <c r="BF368" s="435"/>
      <c r="BG368" s="435"/>
      <c r="BH368" s="435"/>
      <c r="BI368" s="435"/>
      <c r="BJ368" s="435"/>
      <c r="BK368" s="435"/>
      <c r="BL368" s="435"/>
      <c r="BN368" s="617"/>
    </row>
    <row r="369" spans="1:66" s="28" customFormat="1" ht="12" customHeight="1">
      <c r="A369" s="321">
        <v>16502163</v>
      </c>
      <c r="B369" s="318" t="str">
        <f t="shared" si="181"/>
        <v>16502163</v>
      </c>
      <c r="C369" s="288" t="s">
        <v>2696</v>
      </c>
      <c r="D369" s="445" t="s">
        <v>2091</v>
      </c>
      <c r="E369" s="445"/>
      <c r="F369" s="288"/>
      <c r="G369" s="445"/>
      <c r="H369" s="547">
        <v>0</v>
      </c>
      <c r="I369" s="547">
        <v>0</v>
      </c>
      <c r="J369" s="547">
        <v>0</v>
      </c>
      <c r="K369" s="547">
        <v>0</v>
      </c>
      <c r="L369" s="547">
        <v>0</v>
      </c>
      <c r="M369" s="547">
        <v>0</v>
      </c>
      <c r="N369" s="547">
        <v>0</v>
      </c>
      <c r="O369" s="547">
        <v>0</v>
      </c>
      <c r="P369" s="547">
        <v>0</v>
      </c>
      <c r="Q369" s="547">
        <v>0</v>
      </c>
      <c r="R369" s="547">
        <v>0</v>
      </c>
      <c r="S369" s="547">
        <v>0</v>
      </c>
      <c r="T369" s="547">
        <v>0</v>
      </c>
      <c r="U369" s="547"/>
      <c r="V369" s="547">
        <f t="shared" si="155"/>
        <v>0</v>
      </c>
      <c r="W369" s="285"/>
      <c r="X369" s="286"/>
      <c r="Y369" s="548">
        <f t="shared" ref="Y369:AA388" si="183">IF($D369=Y$5,$T369,0)</f>
        <v>0</v>
      </c>
      <c r="Z369" s="549">
        <f t="shared" si="183"/>
        <v>0</v>
      </c>
      <c r="AA369" s="549">
        <f t="shared" si="183"/>
        <v>0</v>
      </c>
      <c r="AB369" s="282">
        <f t="shared" si="157"/>
        <v>0</v>
      </c>
      <c r="AC369" s="281">
        <f t="shared" si="158"/>
        <v>0</v>
      </c>
      <c r="AD369" s="549">
        <f t="shared" si="159"/>
        <v>0</v>
      </c>
      <c r="AE369" s="553">
        <f t="shared" si="160"/>
        <v>0</v>
      </c>
      <c r="AF369" s="282">
        <f t="shared" si="161"/>
        <v>0</v>
      </c>
      <c r="AG369" s="283">
        <f t="shared" si="162"/>
        <v>0</v>
      </c>
      <c r="AH369" s="281">
        <f t="shared" si="163"/>
        <v>0</v>
      </c>
      <c r="AI369" s="551">
        <f t="shared" ref="AI369:AK391" si="184">IF($D369=AI$5,$V369,0)</f>
        <v>0</v>
      </c>
      <c r="AJ369" s="549">
        <f t="shared" si="184"/>
        <v>0</v>
      </c>
      <c r="AK369" s="549">
        <f t="shared" si="184"/>
        <v>0</v>
      </c>
      <c r="AL369" s="282">
        <f t="shared" si="165"/>
        <v>0</v>
      </c>
      <c r="AM369" s="281">
        <f t="shared" si="166"/>
        <v>0</v>
      </c>
      <c r="AN369" s="549">
        <f t="shared" si="167"/>
        <v>0</v>
      </c>
      <c r="AO369" s="549">
        <f t="shared" si="168"/>
        <v>0</v>
      </c>
      <c r="AP369" s="549">
        <f t="shared" si="169"/>
        <v>0</v>
      </c>
      <c r="AQ369" s="283">
        <f t="shared" si="182"/>
        <v>0</v>
      </c>
      <c r="AR369" s="281">
        <f t="shared" si="170"/>
        <v>0</v>
      </c>
      <c r="AT369" s="446"/>
      <c r="AU369" s="284"/>
      <c r="AV369" s="447" t="str">
        <f t="shared" si="171"/>
        <v>CA</v>
      </c>
      <c r="AW369" s="447" t="str">
        <f t="shared" si="172"/>
        <v>CL</v>
      </c>
      <c r="AX369" s="447" t="str">
        <f t="shared" si="173"/>
        <v>AIC</v>
      </c>
      <c r="AY369" s="447" t="str">
        <f t="shared" si="174"/>
        <v>ERB</v>
      </c>
      <c r="AZ369" s="447" t="str">
        <f t="shared" si="175"/>
        <v>GRB</v>
      </c>
      <c r="BA369" s="447" t="str">
        <f t="shared" si="176"/>
        <v>Non-Op</v>
      </c>
      <c r="BC369" s="445" t="s">
        <v>2128</v>
      </c>
      <c r="BD369" s="552">
        <f t="shared" si="177"/>
        <v>0</v>
      </c>
      <c r="BF369" s="435"/>
      <c r="BG369" s="435"/>
      <c r="BH369" s="435"/>
      <c r="BI369" s="435"/>
      <c r="BJ369" s="435"/>
      <c r="BK369" s="435"/>
      <c r="BL369" s="435"/>
      <c r="BN369" s="617"/>
    </row>
    <row r="370" spans="1:66" s="28" customFormat="1" ht="12" customHeight="1">
      <c r="A370" s="321">
        <v>16502173</v>
      </c>
      <c r="B370" s="318" t="str">
        <f t="shared" si="181"/>
        <v>16502173</v>
      </c>
      <c r="C370" s="288" t="s">
        <v>2697</v>
      </c>
      <c r="D370" s="445" t="s">
        <v>2091</v>
      </c>
      <c r="E370" s="445"/>
      <c r="F370" s="288"/>
      <c r="G370" s="445"/>
      <c r="H370" s="547">
        <v>0</v>
      </c>
      <c r="I370" s="547">
        <v>0</v>
      </c>
      <c r="J370" s="547">
        <v>0</v>
      </c>
      <c r="K370" s="547">
        <v>0</v>
      </c>
      <c r="L370" s="547">
        <v>0</v>
      </c>
      <c r="M370" s="547">
        <v>0</v>
      </c>
      <c r="N370" s="547">
        <v>0</v>
      </c>
      <c r="O370" s="547">
        <v>0</v>
      </c>
      <c r="P370" s="547">
        <v>0</v>
      </c>
      <c r="Q370" s="547">
        <v>0</v>
      </c>
      <c r="R370" s="547">
        <v>0</v>
      </c>
      <c r="S370" s="547">
        <v>0</v>
      </c>
      <c r="T370" s="547">
        <v>0</v>
      </c>
      <c r="U370" s="547"/>
      <c r="V370" s="547">
        <f t="shared" si="155"/>
        <v>0</v>
      </c>
      <c r="W370" s="285"/>
      <c r="X370" s="286"/>
      <c r="Y370" s="548">
        <f t="shared" si="183"/>
        <v>0</v>
      </c>
      <c r="Z370" s="549">
        <f t="shared" si="183"/>
        <v>0</v>
      </c>
      <c r="AA370" s="549">
        <f t="shared" si="183"/>
        <v>0</v>
      </c>
      <c r="AB370" s="282">
        <f t="shared" si="157"/>
        <v>0</v>
      </c>
      <c r="AC370" s="281">
        <f t="shared" si="158"/>
        <v>0</v>
      </c>
      <c r="AD370" s="549">
        <f t="shared" si="159"/>
        <v>0</v>
      </c>
      <c r="AE370" s="553">
        <f t="shared" si="160"/>
        <v>0</v>
      </c>
      <c r="AF370" s="282">
        <f t="shared" si="161"/>
        <v>0</v>
      </c>
      <c r="AG370" s="283">
        <f t="shared" si="162"/>
        <v>0</v>
      </c>
      <c r="AH370" s="281">
        <f t="shared" si="163"/>
        <v>0</v>
      </c>
      <c r="AI370" s="551">
        <f t="shared" si="184"/>
        <v>0</v>
      </c>
      <c r="AJ370" s="549">
        <f t="shared" si="184"/>
        <v>0</v>
      </c>
      <c r="AK370" s="549">
        <f t="shared" si="184"/>
        <v>0</v>
      </c>
      <c r="AL370" s="282">
        <f t="shared" si="165"/>
        <v>0</v>
      </c>
      <c r="AM370" s="281">
        <f t="shared" si="166"/>
        <v>0</v>
      </c>
      <c r="AN370" s="549">
        <f t="shared" si="167"/>
        <v>0</v>
      </c>
      <c r="AO370" s="549">
        <f t="shared" si="168"/>
        <v>0</v>
      </c>
      <c r="AP370" s="549">
        <f t="shared" si="169"/>
        <v>0</v>
      </c>
      <c r="AQ370" s="283">
        <f t="shared" si="182"/>
        <v>0</v>
      </c>
      <c r="AR370" s="281">
        <f t="shared" si="170"/>
        <v>0</v>
      </c>
      <c r="AT370" s="446"/>
      <c r="AU370" s="284"/>
      <c r="AV370" s="447" t="str">
        <f t="shared" si="171"/>
        <v>CA</v>
      </c>
      <c r="AW370" s="447" t="str">
        <f t="shared" si="172"/>
        <v>CL</v>
      </c>
      <c r="AX370" s="447" t="str">
        <f t="shared" si="173"/>
        <v>AIC</v>
      </c>
      <c r="AY370" s="447" t="str">
        <f t="shared" si="174"/>
        <v>ERB</v>
      </c>
      <c r="AZ370" s="447" t="str">
        <f t="shared" si="175"/>
        <v>GRB</v>
      </c>
      <c r="BA370" s="447" t="str">
        <f t="shared" si="176"/>
        <v>Non-Op</v>
      </c>
      <c r="BC370" s="445" t="s">
        <v>2128</v>
      </c>
      <c r="BD370" s="552">
        <f t="shared" si="177"/>
        <v>0</v>
      </c>
      <c r="BF370" s="435"/>
      <c r="BG370" s="435"/>
      <c r="BH370" s="435"/>
      <c r="BI370" s="435"/>
      <c r="BJ370" s="435"/>
      <c r="BK370" s="435"/>
      <c r="BL370" s="435"/>
      <c r="BN370" s="617"/>
    </row>
    <row r="371" spans="1:66" s="28" customFormat="1" ht="12" customHeight="1">
      <c r="A371" s="287">
        <v>16502181</v>
      </c>
      <c r="B371" s="288" t="str">
        <f t="shared" si="181"/>
        <v>16502181</v>
      </c>
      <c r="C371" s="288" t="s">
        <v>2698</v>
      </c>
      <c r="D371" s="445" t="s">
        <v>2091</v>
      </c>
      <c r="E371" s="445"/>
      <c r="F371" s="288"/>
      <c r="G371" s="445"/>
      <c r="H371" s="547">
        <v>0</v>
      </c>
      <c r="I371" s="547">
        <v>0</v>
      </c>
      <c r="J371" s="547">
        <v>0</v>
      </c>
      <c r="K371" s="547">
        <v>0</v>
      </c>
      <c r="L371" s="547">
        <v>0</v>
      </c>
      <c r="M371" s="547">
        <v>0</v>
      </c>
      <c r="N371" s="547">
        <v>0</v>
      </c>
      <c r="O371" s="547">
        <v>0</v>
      </c>
      <c r="P371" s="547">
        <v>0</v>
      </c>
      <c r="Q371" s="547">
        <v>0</v>
      </c>
      <c r="R371" s="547">
        <v>0</v>
      </c>
      <c r="S371" s="547">
        <v>0</v>
      </c>
      <c r="T371" s="547">
        <v>0</v>
      </c>
      <c r="U371" s="547"/>
      <c r="V371" s="547">
        <f t="shared" si="155"/>
        <v>0</v>
      </c>
      <c r="W371" s="285"/>
      <c r="X371" s="286"/>
      <c r="Y371" s="548">
        <f t="shared" si="183"/>
        <v>0</v>
      </c>
      <c r="Z371" s="549">
        <f t="shared" si="183"/>
        <v>0</v>
      </c>
      <c r="AA371" s="549">
        <f t="shared" si="183"/>
        <v>0</v>
      </c>
      <c r="AB371" s="282">
        <f t="shared" si="157"/>
        <v>0</v>
      </c>
      <c r="AC371" s="281">
        <f t="shared" si="158"/>
        <v>0</v>
      </c>
      <c r="AD371" s="549">
        <f t="shared" si="159"/>
        <v>0</v>
      </c>
      <c r="AE371" s="553">
        <f t="shared" si="160"/>
        <v>0</v>
      </c>
      <c r="AF371" s="282">
        <f t="shared" si="161"/>
        <v>0</v>
      </c>
      <c r="AG371" s="283">
        <f t="shared" si="162"/>
        <v>0</v>
      </c>
      <c r="AH371" s="281">
        <f t="shared" si="163"/>
        <v>0</v>
      </c>
      <c r="AI371" s="551">
        <f t="shared" si="184"/>
        <v>0</v>
      </c>
      <c r="AJ371" s="549">
        <f t="shared" si="184"/>
        <v>0</v>
      </c>
      <c r="AK371" s="549">
        <f t="shared" si="184"/>
        <v>0</v>
      </c>
      <c r="AL371" s="282">
        <f t="shared" si="165"/>
        <v>0</v>
      </c>
      <c r="AM371" s="281">
        <f t="shared" si="166"/>
        <v>0</v>
      </c>
      <c r="AN371" s="549">
        <f t="shared" si="167"/>
        <v>0</v>
      </c>
      <c r="AO371" s="549">
        <f t="shared" si="168"/>
        <v>0</v>
      </c>
      <c r="AP371" s="549">
        <f t="shared" si="169"/>
        <v>0</v>
      </c>
      <c r="AQ371" s="283">
        <f t="shared" si="182"/>
        <v>0</v>
      </c>
      <c r="AR371" s="281">
        <f t="shared" si="170"/>
        <v>0</v>
      </c>
      <c r="AT371" s="446"/>
      <c r="AU371" s="284"/>
      <c r="AV371" s="447" t="str">
        <f t="shared" si="171"/>
        <v>CA</v>
      </c>
      <c r="AW371" s="447" t="str">
        <f t="shared" si="172"/>
        <v>CL</v>
      </c>
      <c r="AX371" s="447" t="str">
        <f t="shared" si="173"/>
        <v>AIC</v>
      </c>
      <c r="AY371" s="447" t="str">
        <f t="shared" si="174"/>
        <v>ERB</v>
      </c>
      <c r="AZ371" s="447" t="str">
        <f t="shared" si="175"/>
        <v>GRB</v>
      </c>
      <c r="BA371" s="447" t="str">
        <f t="shared" si="176"/>
        <v>Non-Op</v>
      </c>
      <c r="BC371" s="445" t="s">
        <v>2128</v>
      </c>
      <c r="BD371" s="552">
        <f t="shared" si="177"/>
        <v>0</v>
      </c>
      <c r="BF371" s="435"/>
      <c r="BG371" s="435"/>
      <c r="BH371" s="435"/>
      <c r="BI371" s="435"/>
      <c r="BJ371" s="435"/>
      <c r="BK371" s="435"/>
      <c r="BL371" s="435"/>
      <c r="BN371" s="617"/>
    </row>
    <row r="372" spans="1:66" s="28" customFormat="1" ht="12" customHeight="1">
      <c r="A372" s="287">
        <v>16502191</v>
      </c>
      <c r="B372" s="288" t="str">
        <f t="shared" si="181"/>
        <v>16502191</v>
      </c>
      <c r="C372" s="288" t="s">
        <v>2657</v>
      </c>
      <c r="D372" s="445" t="s">
        <v>2091</v>
      </c>
      <c r="E372" s="445"/>
      <c r="F372" s="288"/>
      <c r="G372" s="445"/>
      <c r="H372" s="547">
        <v>0</v>
      </c>
      <c r="I372" s="547">
        <v>0</v>
      </c>
      <c r="J372" s="547">
        <v>0</v>
      </c>
      <c r="K372" s="547">
        <v>0</v>
      </c>
      <c r="L372" s="547">
        <v>0</v>
      </c>
      <c r="M372" s="547">
        <v>0</v>
      </c>
      <c r="N372" s="547">
        <v>0</v>
      </c>
      <c r="O372" s="547">
        <v>0</v>
      </c>
      <c r="P372" s="547">
        <v>0</v>
      </c>
      <c r="Q372" s="547">
        <v>0</v>
      </c>
      <c r="R372" s="547">
        <v>0</v>
      </c>
      <c r="S372" s="547">
        <v>0</v>
      </c>
      <c r="T372" s="547">
        <v>0</v>
      </c>
      <c r="U372" s="547"/>
      <c r="V372" s="547">
        <f t="shared" si="155"/>
        <v>0</v>
      </c>
      <c r="W372" s="285"/>
      <c r="X372" s="286"/>
      <c r="Y372" s="548">
        <f t="shared" si="183"/>
        <v>0</v>
      </c>
      <c r="Z372" s="549">
        <f t="shared" si="183"/>
        <v>0</v>
      </c>
      <c r="AA372" s="549">
        <f t="shared" si="183"/>
        <v>0</v>
      </c>
      <c r="AB372" s="282">
        <f t="shared" si="157"/>
        <v>0</v>
      </c>
      <c r="AC372" s="281">
        <f t="shared" si="158"/>
        <v>0</v>
      </c>
      <c r="AD372" s="549">
        <f t="shared" si="159"/>
        <v>0</v>
      </c>
      <c r="AE372" s="553">
        <f t="shared" si="160"/>
        <v>0</v>
      </c>
      <c r="AF372" s="282">
        <f t="shared" si="161"/>
        <v>0</v>
      </c>
      <c r="AG372" s="283">
        <f t="shared" si="162"/>
        <v>0</v>
      </c>
      <c r="AH372" s="281">
        <f t="shared" si="163"/>
        <v>0</v>
      </c>
      <c r="AI372" s="551">
        <f t="shared" si="184"/>
        <v>0</v>
      </c>
      <c r="AJ372" s="549">
        <f t="shared" si="184"/>
        <v>0</v>
      </c>
      <c r="AK372" s="549">
        <f t="shared" si="184"/>
        <v>0</v>
      </c>
      <c r="AL372" s="282">
        <f t="shared" si="165"/>
        <v>0</v>
      </c>
      <c r="AM372" s="281">
        <f t="shared" si="166"/>
        <v>0</v>
      </c>
      <c r="AN372" s="549">
        <f t="shared" si="167"/>
        <v>0</v>
      </c>
      <c r="AO372" s="549">
        <f t="shared" si="168"/>
        <v>0</v>
      </c>
      <c r="AP372" s="549">
        <f t="shared" si="169"/>
        <v>0</v>
      </c>
      <c r="AQ372" s="283">
        <f t="shared" si="182"/>
        <v>0</v>
      </c>
      <c r="AR372" s="281">
        <f t="shared" si="170"/>
        <v>0</v>
      </c>
      <c r="AT372" s="446"/>
      <c r="AU372" s="284"/>
      <c r="AV372" s="447" t="str">
        <f t="shared" si="171"/>
        <v>CA</v>
      </c>
      <c r="AW372" s="447" t="str">
        <f t="shared" si="172"/>
        <v>CL</v>
      </c>
      <c r="AX372" s="447" t="str">
        <f t="shared" si="173"/>
        <v>AIC</v>
      </c>
      <c r="AY372" s="447" t="str">
        <f t="shared" si="174"/>
        <v>ERB</v>
      </c>
      <c r="AZ372" s="447" t="str">
        <f t="shared" si="175"/>
        <v>GRB</v>
      </c>
      <c r="BA372" s="447" t="str">
        <f t="shared" si="176"/>
        <v>Non-Op</v>
      </c>
      <c r="BC372" s="445" t="s">
        <v>2128</v>
      </c>
      <c r="BD372" s="552">
        <f t="shared" si="177"/>
        <v>0</v>
      </c>
      <c r="BF372" s="435"/>
      <c r="BG372" s="435"/>
      <c r="BH372" s="435"/>
      <c r="BI372" s="435"/>
      <c r="BJ372" s="435"/>
      <c r="BK372" s="435"/>
      <c r="BL372" s="435"/>
      <c r="BN372" s="617"/>
    </row>
    <row r="373" spans="1:66" s="28" customFormat="1" ht="12" customHeight="1">
      <c r="A373" s="287">
        <v>16502201</v>
      </c>
      <c r="B373" s="288" t="str">
        <f t="shared" si="181"/>
        <v>16502201</v>
      </c>
      <c r="C373" s="288" t="s">
        <v>2699</v>
      </c>
      <c r="D373" s="445" t="s">
        <v>2091</v>
      </c>
      <c r="E373" s="445"/>
      <c r="F373" s="288"/>
      <c r="G373" s="445"/>
      <c r="H373" s="547">
        <v>0</v>
      </c>
      <c r="I373" s="547">
        <v>0</v>
      </c>
      <c r="J373" s="547">
        <v>0</v>
      </c>
      <c r="K373" s="547">
        <v>0</v>
      </c>
      <c r="L373" s="547">
        <v>0</v>
      </c>
      <c r="M373" s="547">
        <v>0</v>
      </c>
      <c r="N373" s="547">
        <v>0</v>
      </c>
      <c r="O373" s="547">
        <v>0</v>
      </c>
      <c r="P373" s="547">
        <v>0</v>
      </c>
      <c r="Q373" s="547">
        <v>0</v>
      </c>
      <c r="R373" s="547">
        <v>0</v>
      </c>
      <c r="S373" s="547">
        <v>0</v>
      </c>
      <c r="T373" s="547">
        <v>0</v>
      </c>
      <c r="U373" s="547"/>
      <c r="V373" s="547">
        <f t="shared" si="155"/>
        <v>0</v>
      </c>
      <c r="W373" s="285"/>
      <c r="X373" s="286"/>
      <c r="Y373" s="548">
        <f t="shared" si="183"/>
        <v>0</v>
      </c>
      <c r="Z373" s="549">
        <f t="shared" si="183"/>
        <v>0</v>
      </c>
      <c r="AA373" s="549">
        <f t="shared" si="183"/>
        <v>0</v>
      </c>
      <c r="AB373" s="282">
        <f t="shared" si="157"/>
        <v>0</v>
      </c>
      <c r="AC373" s="281">
        <f t="shared" si="158"/>
        <v>0</v>
      </c>
      <c r="AD373" s="549">
        <f t="shared" si="159"/>
        <v>0</v>
      </c>
      <c r="AE373" s="553">
        <f t="shared" si="160"/>
        <v>0</v>
      </c>
      <c r="AF373" s="282">
        <f t="shared" si="161"/>
        <v>0</v>
      </c>
      <c r="AG373" s="283">
        <f t="shared" si="162"/>
        <v>0</v>
      </c>
      <c r="AH373" s="281">
        <f t="shared" si="163"/>
        <v>0</v>
      </c>
      <c r="AI373" s="551">
        <f t="shared" si="184"/>
        <v>0</v>
      </c>
      <c r="AJ373" s="549">
        <f t="shared" si="184"/>
        <v>0</v>
      </c>
      <c r="AK373" s="549">
        <f t="shared" si="184"/>
        <v>0</v>
      </c>
      <c r="AL373" s="282">
        <f t="shared" si="165"/>
        <v>0</v>
      </c>
      <c r="AM373" s="281">
        <f t="shared" si="166"/>
        <v>0</v>
      </c>
      <c r="AN373" s="549">
        <f t="shared" si="167"/>
        <v>0</v>
      </c>
      <c r="AO373" s="549">
        <f t="shared" si="168"/>
        <v>0</v>
      </c>
      <c r="AP373" s="549">
        <f t="shared" si="169"/>
        <v>0</v>
      </c>
      <c r="AQ373" s="283">
        <f t="shared" si="182"/>
        <v>0</v>
      </c>
      <c r="AR373" s="281">
        <f t="shared" si="170"/>
        <v>0</v>
      </c>
      <c r="AT373" s="446"/>
      <c r="AU373" s="284"/>
      <c r="AV373" s="447" t="str">
        <f t="shared" si="171"/>
        <v>CA</v>
      </c>
      <c r="AW373" s="447" t="str">
        <f t="shared" si="172"/>
        <v>CL</v>
      </c>
      <c r="AX373" s="447" t="str">
        <f t="shared" si="173"/>
        <v>AIC</v>
      </c>
      <c r="AY373" s="447" t="str">
        <f t="shared" si="174"/>
        <v>ERB</v>
      </c>
      <c r="AZ373" s="447" t="str">
        <f t="shared" si="175"/>
        <v>GRB</v>
      </c>
      <c r="BA373" s="447" t="str">
        <f t="shared" si="176"/>
        <v>Non-Op</v>
      </c>
      <c r="BC373" s="445" t="s">
        <v>2128</v>
      </c>
      <c r="BD373" s="552">
        <f t="shared" si="177"/>
        <v>0</v>
      </c>
      <c r="BF373" s="435"/>
      <c r="BG373" s="435"/>
      <c r="BH373" s="435"/>
      <c r="BI373" s="435"/>
      <c r="BJ373" s="435"/>
      <c r="BK373" s="435"/>
      <c r="BL373" s="435"/>
      <c r="BN373" s="621"/>
    </row>
    <row r="374" spans="1:66" s="28" customFormat="1" ht="12" customHeight="1">
      <c r="A374" s="287">
        <v>16502213</v>
      </c>
      <c r="B374" s="288" t="str">
        <f t="shared" si="181"/>
        <v>16502213</v>
      </c>
      <c r="C374" s="288" t="s">
        <v>2700</v>
      </c>
      <c r="D374" s="445" t="s">
        <v>2091</v>
      </c>
      <c r="E374" s="445"/>
      <c r="F374" s="288"/>
      <c r="G374" s="445"/>
      <c r="H374" s="547">
        <v>0</v>
      </c>
      <c r="I374" s="547">
        <v>0</v>
      </c>
      <c r="J374" s="547">
        <v>0</v>
      </c>
      <c r="K374" s="547">
        <v>0</v>
      </c>
      <c r="L374" s="547">
        <v>0</v>
      </c>
      <c r="M374" s="547">
        <v>0</v>
      </c>
      <c r="N374" s="547">
        <v>0</v>
      </c>
      <c r="O374" s="547">
        <v>0</v>
      </c>
      <c r="P374" s="547">
        <v>0</v>
      </c>
      <c r="Q374" s="547">
        <v>0</v>
      </c>
      <c r="R374" s="547">
        <v>0</v>
      </c>
      <c r="S374" s="547">
        <v>0</v>
      </c>
      <c r="T374" s="547">
        <v>0</v>
      </c>
      <c r="U374" s="547"/>
      <c r="V374" s="547">
        <f t="shared" si="155"/>
        <v>0</v>
      </c>
      <c r="W374" s="285"/>
      <c r="X374" s="286"/>
      <c r="Y374" s="548">
        <f t="shared" si="183"/>
        <v>0</v>
      </c>
      <c r="Z374" s="549">
        <f t="shared" si="183"/>
        <v>0</v>
      </c>
      <c r="AA374" s="549">
        <f t="shared" si="183"/>
        <v>0</v>
      </c>
      <c r="AB374" s="282">
        <f t="shared" si="157"/>
        <v>0</v>
      </c>
      <c r="AC374" s="281">
        <f t="shared" si="158"/>
        <v>0</v>
      </c>
      <c r="AD374" s="549">
        <f t="shared" si="159"/>
        <v>0</v>
      </c>
      <c r="AE374" s="553">
        <f t="shared" si="160"/>
        <v>0</v>
      </c>
      <c r="AF374" s="282">
        <f t="shared" si="161"/>
        <v>0</v>
      </c>
      <c r="AG374" s="283">
        <f t="shared" si="162"/>
        <v>0</v>
      </c>
      <c r="AH374" s="281">
        <f t="shared" si="163"/>
        <v>0</v>
      </c>
      <c r="AI374" s="551">
        <f t="shared" si="184"/>
        <v>0</v>
      </c>
      <c r="AJ374" s="549">
        <f t="shared" si="184"/>
        <v>0</v>
      </c>
      <c r="AK374" s="549">
        <f t="shared" si="184"/>
        <v>0</v>
      </c>
      <c r="AL374" s="282">
        <f t="shared" si="165"/>
        <v>0</v>
      </c>
      <c r="AM374" s="281">
        <f t="shared" si="166"/>
        <v>0</v>
      </c>
      <c r="AN374" s="549">
        <f t="shared" si="167"/>
        <v>0</v>
      </c>
      <c r="AO374" s="549">
        <f t="shared" si="168"/>
        <v>0</v>
      </c>
      <c r="AP374" s="549">
        <f t="shared" si="169"/>
        <v>0</v>
      </c>
      <c r="AQ374" s="283">
        <f t="shared" si="182"/>
        <v>0</v>
      </c>
      <c r="AR374" s="281">
        <f t="shared" si="170"/>
        <v>0</v>
      </c>
      <c r="AT374" s="446"/>
      <c r="AU374" s="284"/>
      <c r="AV374" s="447" t="str">
        <f t="shared" si="171"/>
        <v>CA</v>
      </c>
      <c r="AW374" s="447" t="str">
        <f t="shared" si="172"/>
        <v>CL</v>
      </c>
      <c r="AX374" s="447" t="str">
        <f t="shared" si="173"/>
        <v>AIC</v>
      </c>
      <c r="AY374" s="447" t="str">
        <f t="shared" si="174"/>
        <v>ERB</v>
      </c>
      <c r="AZ374" s="447" t="str">
        <f t="shared" si="175"/>
        <v>GRB</v>
      </c>
      <c r="BA374" s="447" t="str">
        <f t="shared" si="176"/>
        <v>Non-Op</v>
      </c>
      <c r="BC374" s="445" t="s">
        <v>2128</v>
      </c>
      <c r="BD374" s="552">
        <f t="shared" si="177"/>
        <v>0</v>
      </c>
      <c r="BF374" s="435"/>
      <c r="BG374" s="435"/>
      <c r="BH374" s="435"/>
      <c r="BI374" s="435"/>
      <c r="BJ374" s="435"/>
      <c r="BK374" s="435"/>
      <c r="BL374" s="435"/>
      <c r="BN374" s="621"/>
    </row>
    <row r="375" spans="1:66" s="28" customFormat="1" ht="12" customHeight="1">
      <c r="A375" s="287">
        <v>16502221</v>
      </c>
      <c r="B375" s="288" t="str">
        <f t="shared" si="181"/>
        <v>16502221</v>
      </c>
      <c r="C375" s="288" t="s">
        <v>1359</v>
      </c>
      <c r="D375" s="445" t="s">
        <v>2091</v>
      </c>
      <c r="E375" s="445"/>
      <c r="F375" s="288"/>
      <c r="G375" s="445"/>
      <c r="H375" s="547">
        <v>0</v>
      </c>
      <c r="I375" s="547">
        <v>0</v>
      </c>
      <c r="J375" s="547">
        <v>0</v>
      </c>
      <c r="K375" s="547">
        <v>0</v>
      </c>
      <c r="L375" s="547">
        <v>0</v>
      </c>
      <c r="M375" s="547">
        <v>0</v>
      </c>
      <c r="N375" s="547">
        <v>0</v>
      </c>
      <c r="O375" s="547">
        <v>0</v>
      </c>
      <c r="P375" s="547">
        <v>0</v>
      </c>
      <c r="Q375" s="547">
        <v>0</v>
      </c>
      <c r="R375" s="547">
        <v>0</v>
      </c>
      <c r="S375" s="547">
        <v>0</v>
      </c>
      <c r="T375" s="547">
        <v>0</v>
      </c>
      <c r="U375" s="547"/>
      <c r="V375" s="547">
        <f t="shared" si="155"/>
        <v>0</v>
      </c>
      <c r="W375" s="285"/>
      <c r="X375" s="286"/>
      <c r="Y375" s="548">
        <f t="shared" si="183"/>
        <v>0</v>
      </c>
      <c r="Z375" s="549">
        <f t="shared" si="183"/>
        <v>0</v>
      </c>
      <c r="AA375" s="549">
        <f t="shared" si="183"/>
        <v>0</v>
      </c>
      <c r="AB375" s="282">
        <f t="shared" si="157"/>
        <v>0</v>
      </c>
      <c r="AC375" s="281">
        <f t="shared" si="158"/>
        <v>0</v>
      </c>
      <c r="AD375" s="549">
        <f t="shared" si="159"/>
        <v>0</v>
      </c>
      <c r="AE375" s="553">
        <f t="shared" si="160"/>
        <v>0</v>
      </c>
      <c r="AF375" s="282">
        <f t="shared" si="161"/>
        <v>0</v>
      </c>
      <c r="AG375" s="283">
        <f t="shared" si="162"/>
        <v>0</v>
      </c>
      <c r="AH375" s="281">
        <f t="shared" si="163"/>
        <v>0</v>
      </c>
      <c r="AI375" s="551">
        <f t="shared" si="184"/>
        <v>0</v>
      </c>
      <c r="AJ375" s="549">
        <f t="shared" si="184"/>
        <v>0</v>
      </c>
      <c r="AK375" s="549">
        <f t="shared" si="184"/>
        <v>0</v>
      </c>
      <c r="AL375" s="282">
        <f t="shared" si="165"/>
        <v>0</v>
      </c>
      <c r="AM375" s="281">
        <f t="shared" si="166"/>
        <v>0</v>
      </c>
      <c r="AN375" s="549">
        <f t="shared" si="167"/>
        <v>0</v>
      </c>
      <c r="AO375" s="549">
        <f t="shared" si="168"/>
        <v>0</v>
      </c>
      <c r="AP375" s="549">
        <f t="shared" si="169"/>
        <v>0</v>
      </c>
      <c r="AQ375" s="283">
        <f t="shared" si="182"/>
        <v>0</v>
      </c>
      <c r="AR375" s="281">
        <f t="shared" si="170"/>
        <v>0</v>
      </c>
      <c r="AT375" s="446"/>
      <c r="AU375" s="284"/>
      <c r="AV375" s="447" t="str">
        <f t="shared" si="171"/>
        <v>CA</v>
      </c>
      <c r="AW375" s="447" t="str">
        <f t="shared" si="172"/>
        <v>CL</v>
      </c>
      <c r="AX375" s="447" t="str">
        <f t="shared" si="173"/>
        <v>AIC</v>
      </c>
      <c r="AY375" s="447" t="str">
        <f t="shared" si="174"/>
        <v>ERB</v>
      </c>
      <c r="AZ375" s="447" t="str">
        <f t="shared" si="175"/>
        <v>GRB</v>
      </c>
      <c r="BA375" s="447" t="str">
        <f t="shared" si="176"/>
        <v>Non-Op</v>
      </c>
      <c r="BC375" s="445" t="s">
        <v>2128</v>
      </c>
      <c r="BD375" s="552">
        <f t="shared" si="177"/>
        <v>0</v>
      </c>
      <c r="BF375" s="435"/>
      <c r="BG375" s="435"/>
      <c r="BH375" s="435"/>
      <c r="BI375" s="435"/>
      <c r="BJ375" s="435"/>
      <c r="BK375" s="435"/>
      <c r="BL375" s="435"/>
      <c r="BN375" s="621"/>
    </row>
    <row r="376" spans="1:66" s="28" customFormat="1" ht="12" customHeight="1">
      <c r="A376" s="287">
        <v>16502231</v>
      </c>
      <c r="B376" s="288" t="str">
        <f t="shared" si="181"/>
        <v>16502231</v>
      </c>
      <c r="C376" s="288" t="s">
        <v>1360</v>
      </c>
      <c r="D376" s="445" t="s">
        <v>2091</v>
      </c>
      <c r="E376" s="445"/>
      <c r="F376" s="288"/>
      <c r="G376" s="445"/>
      <c r="H376" s="547">
        <v>0</v>
      </c>
      <c r="I376" s="547">
        <v>0</v>
      </c>
      <c r="J376" s="547">
        <v>0</v>
      </c>
      <c r="K376" s="547">
        <v>0</v>
      </c>
      <c r="L376" s="547">
        <v>0</v>
      </c>
      <c r="M376" s="547">
        <v>0</v>
      </c>
      <c r="N376" s="547">
        <v>0</v>
      </c>
      <c r="O376" s="547">
        <v>0</v>
      </c>
      <c r="P376" s="547">
        <v>0</v>
      </c>
      <c r="Q376" s="547">
        <v>0</v>
      </c>
      <c r="R376" s="547">
        <v>0</v>
      </c>
      <c r="S376" s="547">
        <v>0</v>
      </c>
      <c r="T376" s="547">
        <v>0</v>
      </c>
      <c r="U376" s="547"/>
      <c r="V376" s="547">
        <f t="shared" si="155"/>
        <v>0</v>
      </c>
      <c r="W376" s="285"/>
      <c r="X376" s="286"/>
      <c r="Y376" s="548">
        <f t="shared" si="183"/>
        <v>0</v>
      </c>
      <c r="Z376" s="549">
        <f t="shared" si="183"/>
        <v>0</v>
      </c>
      <c r="AA376" s="549">
        <f t="shared" si="183"/>
        <v>0</v>
      </c>
      <c r="AB376" s="282">
        <f t="shared" si="157"/>
        <v>0</v>
      </c>
      <c r="AC376" s="281">
        <f t="shared" si="158"/>
        <v>0</v>
      </c>
      <c r="AD376" s="549">
        <f t="shared" si="159"/>
        <v>0</v>
      </c>
      <c r="AE376" s="553">
        <f t="shared" si="160"/>
        <v>0</v>
      </c>
      <c r="AF376" s="282">
        <f t="shared" si="161"/>
        <v>0</v>
      </c>
      <c r="AG376" s="283">
        <f t="shared" si="162"/>
        <v>0</v>
      </c>
      <c r="AH376" s="281">
        <f t="shared" si="163"/>
        <v>0</v>
      </c>
      <c r="AI376" s="551">
        <f t="shared" si="184"/>
        <v>0</v>
      </c>
      <c r="AJ376" s="549">
        <f t="shared" si="184"/>
        <v>0</v>
      </c>
      <c r="AK376" s="549">
        <f t="shared" si="184"/>
        <v>0</v>
      </c>
      <c r="AL376" s="282">
        <f t="shared" si="165"/>
        <v>0</v>
      </c>
      <c r="AM376" s="281">
        <f t="shared" si="166"/>
        <v>0</v>
      </c>
      <c r="AN376" s="549">
        <f t="shared" si="167"/>
        <v>0</v>
      </c>
      <c r="AO376" s="549">
        <f t="shared" si="168"/>
        <v>0</v>
      </c>
      <c r="AP376" s="549">
        <f t="shared" si="169"/>
        <v>0</v>
      </c>
      <c r="AQ376" s="283">
        <f t="shared" si="182"/>
        <v>0</v>
      </c>
      <c r="AR376" s="281">
        <f t="shared" si="170"/>
        <v>0</v>
      </c>
      <c r="AT376" s="446"/>
      <c r="AU376" s="284"/>
      <c r="AV376" s="447" t="str">
        <f t="shared" si="171"/>
        <v>CA</v>
      </c>
      <c r="AW376" s="447" t="str">
        <f t="shared" si="172"/>
        <v>CL</v>
      </c>
      <c r="AX376" s="447" t="str">
        <f t="shared" si="173"/>
        <v>AIC</v>
      </c>
      <c r="AY376" s="447" t="str">
        <f t="shared" si="174"/>
        <v>ERB</v>
      </c>
      <c r="AZ376" s="447" t="str">
        <f t="shared" si="175"/>
        <v>GRB</v>
      </c>
      <c r="BA376" s="447" t="str">
        <f t="shared" si="176"/>
        <v>Non-Op</v>
      </c>
      <c r="BC376" s="445" t="s">
        <v>2128</v>
      </c>
      <c r="BD376" s="552">
        <f t="shared" si="177"/>
        <v>0</v>
      </c>
      <c r="BF376" s="435"/>
      <c r="BG376" s="435"/>
      <c r="BH376" s="435"/>
      <c r="BI376" s="435"/>
      <c r="BJ376" s="435"/>
      <c r="BK376" s="435"/>
      <c r="BL376" s="435"/>
      <c r="BN376" s="617"/>
    </row>
    <row r="377" spans="1:66" s="28" customFormat="1" ht="12" customHeight="1">
      <c r="A377" s="287">
        <v>16502241</v>
      </c>
      <c r="B377" s="288" t="str">
        <f t="shared" si="181"/>
        <v>16502241</v>
      </c>
      <c r="C377" s="288" t="s">
        <v>2701</v>
      </c>
      <c r="D377" s="445" t="s">
        <v>2091</v>
      </c>
      <c r="E377" s="445"/>
      <c r="F377" s="288"/>
      <c r="G377" s="445"/>
      <c r="H377" s="547">
        <v>0</v>
      </c>
      <c r="I377" s="547">
        <v>0</v>
      </c>
      <c r="J377" s="547">
        <v>0</v>
      </c>
      <c r="K377" s="547">
        <v>0</v>
      </c>
      <c r="L377" s="547">
        <v>0</v>
      </c>
      <c r="M377" s="547">
        <v>0</v>
      </c>
      <c r="N377" s="547">
        <v>0</v>
      </c>
      <c r="O377" s="547">
        <v>0</v>
      </c>
      <c r="P377" s="547">
        <v>0</v>
      </c>
      <c r="Q377" s="547">
        <v>0</v>
      </c>
      <c r="R377" s="547">
        <v>0</v>
      </c>
      <c r="S377" s="547">
        <v>0</v>
      </c>
      <c r="T377" s="547">
        <v>0</v>
      </c>
      <c r="U377" s="547"/>
      <c r="V377" s="547">
        <f t="shared" si="155"/>
        <v>0</v>
      </c>
      <c r="W377" s="285"/>
      <c r="X377" s="286"/>
      <c r="Y377" s="548">
        <f t="shared" si="183"/>
        <v>0</v>
      </c>
      <c r="Z377" s="549">
        <f t="shared" si="183"/>
        <v>0</v>
      </c>
      <c r="AA377" s="549">
        <f t="shared" si="183"/>
        <v>0</v>
      </c>
      <c r="AB377" s="282">
        <f t="shared" si="157"/>
        <v>0</v>
      </c>
      <c r="AC377" s="281">
        <f t="shared" si="158"/>
        <v>0</v>
      </c>
      <c r="AD377" s="549">
        <f t="shared" si="159"/>
        <v>0</v>
      </c>
      <c r="AE377" s="553">
        <f t="shared" si="160"/>
        <v>0</v>
      </c>
      <c r="AF377" s="282">
        <f t="shared" si="161"/>
        <v>0</v>
      </c>
      <c r="AG377" s="283">
        <f t="shared" si="162"/>
        <v>0</v>
      </c>
      <c r="AH377" s="281">
        <f t="shared" si="163"/>
        <v>0</v>
      </c>
      <c r="AI377" s="551">
        <f t="shared" si="184"/>
        <v>0</v>
      </c>
      <c r="AJ377" s="549">
        <f t="shared" si="184"/>
        <v>0</v>
      </c>
      <c r="AK377" s="549">
        <f t="shared" si="184"/>
        <v>0</v>
      </c>
      <c r="AL377" s="282">
        <f t="shared" si="165"/>
        <v>0</v>
      </c>
      <c r="AM377" s="281">
        <f t="shared" si="166"/>
        <v>0</v>
      </c>
      <c r="AN377" s="549">
        <f t="shared" si="167"/>
        <v>0</v>
      </c>
      <c r="AO377" s="549">
        <f t="shared" si="168"/>
        <v>0</v>
      </c>
      <c r="AP377" s="549">
        <f t="shared" si="169"/>
        <v>0</v>
      </c>
      <c r="AQ377" s="283">
        <f t="shared" si="182"/>
        <v>0</v>
      </c>
      <c r="AR377" s="281">
        <f t="shared" si="170"/>
        <v>0</v>
      </c>
      <c r="AT377" s="446"/>
      <c r="AU377" s="284"/>
      <c r="AV377" s="447" t="str">
        <f t="shared" si="171"/>
        <v>CA</v>
      </c>
      <c r="AW377" s="447" t="str">
        <f t="shared" si="172"/>
        <v>CL</v>
      </c>
      <c r="AX377" s="447" t="str">
        <f t="shared" si="173"/>
        <v>AIC</v>
      </c>
      <c r="AY377" s="447" t="str">
        <f t="shared" si="174"/>
        <v>ERB</v>
      </c>
      <c r="AZ377" s="447" t="str">
        <f t="shared" si="175"/>
        <v>GRB</v>
      </c>
      <c r="BA377" s="447" t="str">
        <f t="shared" si="176"/>
        <v>Non-Op</v>
      </c>
      <c r="BC377" s="445" t="s">
        <v>2128</v>
      </c>
      <c r="BD377" s="552">
        <f t="shared" si="177"/>
        <v>0</v>
      </c>
      <c r="BF377" s="435"/>
      <c r="BG377" s="435"/>
      <c r="BH377" s="435"/>
      <c r="BI377" s="435"/>
      <c r="BJ377" s="435"/>
      <c r="BK377" s="435"/>
      <c r="BL377" s="435"/>
      <c r="BN377" s="617"/>
    </row>
    <row r="378" spans="1:66" s="28" customFormat="1" ht="12" customHeight="1">
      <c r="A378" s="321">
        <v>16502251</v>
      </c>
      <c r="B378" s="318" t="str">
        <f t="shared" si="181"/>
        <v>16502251</v>
      </c>
      <c r="C378" s="474" t="s">
        <v>2702</v>
      </c>
      <c r="D378" s="445" t="s">
        <v>2091</v>
      </c>
      <c r="E378" s="445"/>
      <c r="F378" s="289">
        <v>42811</v>
      </c>
      <c r="G378" s="445"/>
      <c r="H378" s="547">
        <v>0</v>
      </c>
      <c r="I378" s="547">
        <v>0</v>
      </c>
      <c r="J378" s="547">
        <v>0</v>
      </c>
      <c r="K378" s="547">
        <v>0</v>
      </c>
      <c r="L378" s="547">
        <v>0</v>
      </c>
      <c r="M378" s="547">
        <v>0</v>
      </c>
      <c r="N378" s="547">
        <v>0</v>
      </c>
      <c r="O378" s="547">
        <v>0</v>
      </c>
      <c r="P378" s="547">
        <v>0</v>
      </c>
      <c r="Q378" s="547">
        <v>0</v>
      </c>
      <c r="R378" s="547">
        <v>0</v>
      </c>
      <c r="S378" s="547">
        <v>0</v>
      </c>
      <c r="T378" s="547">
        <v>0</v>
      </c>
      <c r="U378" s="547"/>
      <c r="V378" s="547">
        <f t="shared" si="155"/>
        <v>0</v>
      </c>
      <c r="W378" s="285"/>
      <c r="X378" s="286"/>
      <c r="Y378" s="548">
        <f t="shared" si="183"/>
        <v>0</v>
      </c>
      <c r="Z378" s="549">
        <f t="shared" si="183"/>
        <v>0</v>
      </c>
      <c r="AA378" s="549">
        <f t="shared" si="183"/>
        <v>0</v>
      </c>
      <c r="AB378" s="282">
        <f t="shared" si="157"/>
        <v>0</v>
      </c>
      <c r="AC378" s="281">
        <f t="shared" si="158"/>
        <v>0</v>
      </c>
      <c r="AD378" s="549">
        <f t="shared" si="159"/>
        <v>0</v>
      </c>
      <c r="AE378" s="553">
        <f t="shared" si="160"/>
        <v>0</v>
      </c>
      <c r="AF378" s="282">
        <f t="shared" si="161"/>
        <v>0</v>
      </c>
      <c r="AG378" s="283">
        <f t="shared" si="162"/>
        <v>0</v>
      </c>
      <c r="AH378" s="281">
        <f t="shared" si="163"/>
        <v>0</v>
      </c>
      <c r="AI378" s="551">
        <f t="shared" si="184"/>
        <v>0</v>
      </c>
      <c r="AJ378" s="549">
        <f t="shared" si="184"/>
        <v>0</v>
      </c>
      <c r="AK378" s="549">
        <f t="shared" si="184"/>
        <v>0</v>
      </c>
      <c r="AL378" s="282">
        <f t="shared" si="165"/>
        <v>0</v>
      </c>
      <c r="AM378" s="281">
        <f t="shared" si="166"/>
        <v>0</v>
      </c>
      <c r="AN378" s="549">
        <f t="shared" si="167"/>
        <v>0</v>
      </c>
      <c r="AO378" s="549">
        <f t="shared" si="168"/>
        <v>0</v>
      </c>
      <c r="AP378" s="549">
        <f t="shared" si="169"/>
        <v>0</v>
      </c>
      <c r="AQ378" s="283">
        <f t="shared" si="182"/>
        <v>0</v>
      </c>
      <c r="AR378" s="281">
        <f t="shared" si="170"/>
        <v>0</v>
      </c>
      <c r="AT378" s="446"/>
      <c r="AU378" s="284"/>
      <c r="AV378" s="447" t="str">
        <f t="shared" si="171"/>
        <v>CA</v>
      </c>
      <c r="AW378" s="447" t="str">
        <f t="shared" si="172"/>
        <v>CL</v>
      </c>
      <c r="AX378" s="447" t="str">
        <f t="shared" si="173"/>
        <v>AIC</v>
      </c>
      <c r="AY378" s="447" t="str">
        <f t="shared" si="174"/>
        <v>ERB</v>
      </c>
      <c r="AZ378" s="447" t="str">
        <f t="shared" si="175"/>
        <v>GRB</v>
      </c>
      <c r="BA378" s="447" t="str">
        <f t="shared" si="176"/>
        <v>Non-Op</v>
      </c>
      <c r="BC378" s="445" t="s">
        <v>2128</v>
      </c>
      <c r="BD378" s="552">
        <f t="shared" si="177"/>
        <v>0</v>
      </c>
      <c r="BF378" s="448"/>
      <c r="BG378" s="448"/>
      <c r="BH378" s="448"/>
      <c r="BI378" s="448"/>
      <c r="BJ378" s="448"/>
      <c r="BK378" s="448"/>
      <c r="BL378" s="448"/>
      <c r="BN378" s="621"/>
    </row>
    <row r="379" spans="1:66" s="28" customFormat="1" ht="12" customHeight="1">
      <c r="A379" s="321">
        <v>16502261</v>
      </c>
      <c r="B379" s="318" t="str">
        <f t="shared" si="181"/>
        <v>16502261</v>
      </c>
      <c r="C379" s="444" t="s">
        <v>1361</v>
      </c>
      <c r="D379" s="445" t="s">
        <v>2091</v>
      </c>
      <c r="E379" s="445"/>
      <c r="F379" s="444"/>
      <c r="G379" s="445"/>
      <c r="H379" s="547">
        <v>0</v>
      </c>
      <c r="I379" s="547">
        <v>0</v>
      </c>
      <c r="J379" s="547">
        <v>0</v>
      </c>
      <c r="K379" s="547">
        <v>0</v>
      </c>
      <c r="L379" s="547">
        <v>0</v>
      </c>
      <c r="M379" s="547">
        <v>0</v>
      </c>
      <c r="N379" s="547">
        <v>0</v>
      </c>
      <c r="O379" s="547">
        <v>0</v>
      </c>
      <c r="P379" s="547">
        <v>0</v>
      </c>
      <c r="Q379" s="547">
        <v>0</v>
      </c>
      <c r="R379" s="547">
        <v>0</v>
      </c>
      <c r="S379" s="547">
        <v>0</v>
      </c>
      <c r="T379" s="547">
        <v>0</v>
      </c>
      <c r="U379" s="547"/>
      <c r="V379" s="547">
        <f t="shared" si="155"/>
        <v>0</v>
      </c>
      <c r="W379" s="285"/>
      <c r="X379" s="286"/>
      <c r="Y379" s="548">
        <f t="shared" si="183"/>
        <v>0</v>
      </c>
      <c r="Z379" s="549">
        <f t="shared" si="183"/>
        <v>0</v>
      </c>
      <c r="AA379" s="549">
        <f t="shared" si="183"/>
        <v>0</v>
      </c>
      <c r="AB379" s="282">
        <f t="shared" si="157"/>
        <v>0</v>
      </c>
      <c r="AC379" s="281">
        <f t="shared" si="158"/>
        <v>0</v>
      </c>
      <c r="AD379" s="549">
        <f t="shared" si="159"/>
        <v>0</v>
      </c>
      <c r="AE379" s="553">
        <f t="shared" si="160"/>
        <v>0</v>
      </c>
      <c r="AF379" s="282">
        <f t="shared" si="161"/>
        <v>0</v>
      </c>
      <c r="AG379" s="283">
        <f t="shared" si="162"/>
        <v>0</v>
      </c>
      <c r="AH379" s="281">
        <f t="shared" si="163"/>
        <v>0</v>
      </c>
      <c r="AI379" s="551">
        <f t="shared" si="184"/>
        <v>0</v>
      </c>
      <c r="AJ379" s="549">
        <f t="shared" si="184"/>
        <v>0</v>
      </c>
      <c r="AK379" s="549">
        <f t="shared" si="184"/>
        <v>0</v>
      </c>
      <c r="AL379" s="282">
        <f t="shared" si="165"/>
        <v>0</v>
      </c>
      <c r="AM379" s="281">
        <f t="shared" si="166"/>
        <v>0</v>
      </c>
      <c r="AN379" s="549">
        <f t="shared" si="167"/>
        <v>0</v>
      </c>
      <c r="AO379" s="549">
        <f t="shared" si="168"/>
        <v>0</v>
      </c>
      <c r="AP379" s="549">
        <f t="shared" si="169"/>
        <v>0</v>
      </c>
      <c r="AQ379" s="283">
        <f t="shared" si="182"/>
        <v>0</v>
      </c>
      <c r="AR379" s="281">
        <f t="shared" si="170"/>
        <v>0</v>
      </c>
      <c r="AT379" s="446"/>
      <c r="AU379" s="284"/>
      <c r="AV379" s="447" t="str">
        <f t="shared" si="171"/>
        <v>CA</v>
      </c>
      <c r="AW379" s="447" t="str">
        <f t="shared" si="172"/>
        <v>CL</v>
      </c>
      <c r="AX379" s="447" t="str">
        <f t="shared" si="173"/>
        <v>AIC</v>
      </c>
      <c r="AY379" s="447" t="str">
        <f t="shared" si="174"/>
        <v>ERB</v>
      </c>
      <c r="AZ379" s="447" t="str">
        <f t="shared" si="175"/>
        <v>GRB</v>
      </c>
      <c r="BA379" s="447" t="str">
        <f t="shared" si="176"/>
        <v>Non-Op</v>
      </c>
      <c r="BC379" s="445" t="s">
        <v>2128</v>
      </c>
      <c r="BD379" s="552">
        <f t="shared" si="177"/>
        <v>0</v>
      </c>
      <c r="BF379" s="435"/>
      <c r="BG379" s="435"/>
      <c r="BH379" s="435"/>
      <c r="BI379" s="435"/>
      <c r="BJ379" s="435"/>
      <c r="BK379" s="435"/>
      <c r="BL379" s="435"/>
      <c r="BN379" s="621"/>
    </row>
    <row r="380" spans="1:66" s="28" customFormat="1" ht="12" customHeight="1">
      <c r="A380" s="321">
        <v>16502271</v>
      </c>
      <c r="B380" s="318" t="str">
        <f t="shared" si="181"/>
        <v>16502271</v>
      </c>
      <c r="C380" s="444" t="s">
        <v>1362</v>
      </c>
      <c r="D380" s="445" t="s">
        <v>2091</v>
      </c>
      <c r="E380" s="445"/>
      <c r="F380" s="444"/>
      <c r="G380" s="445"/>
      <c r="H380" s="547">
        <v>0</v>
      </c>
      <c r="I380" s="547">
        <v>0</v>
      </c>
      <c r="J380" s="547">
        <v>0</v>
      </c>
      <c r="K380" s="547">
        <v>0</v>
      </c>
      <c r="L380" s="547">
        <v>0</v>
      </c>
      <c r="M380" s="547">
        <v>0</v>
      </c>
      <c r="N380" s="547">
        <v>0</v>
      </c>
      <c r="O380" s="547">
        <v>0</v>
      </c>
      <c r="P380" s="547">
        <v>0</v>
      </c>
      <c r="Q380" s="547">
        <v>0</v>
      </c>
      <c r="R380" s="547">
        <v>0</v>
      </c>
      <c r="S380" s="547">
        <v>0</v>
      </c>
      <c r="T380" s="547">
        <v>0</v>
      </c>
      <c r="U380" s="547"/>
      <c r="V380" s="547">
        <f t="shared" si="155"/>
        <v>0</v>
      </c>
      <c r="W380" s="285"/>
      <c r="X380" s="286"/>
      <c r="Y380" s="548">
        <f t="shared" si="183"/>
        <v>0</v>
      </c>
      <c r="Z380" s="549">
        <f t="shared" si="183"/>
        <v>0</v>
      </c>
      <c r="AA380" s="549">
        <f t="shared" si="183"/>
        <v>0</v>
      </c>
      <c r="AB380" s="282">
        <f t="shared" si="157"/>
        <v>0</v>
      </c>
      <c r="AC380" s="281">
        <f t="shared" si="158"/>
        <v>0</v>
      </c>
      <c r="AD380" s="549">
        <f t="shared" si="159"/>
        <v>0</v>
      </c>
      <c r="AE380" s="553">
        <f t="shared" si="160"/>
        <v>0</v>
      </c>
      <c r="AF380" s="282">
        <f t="shared" si="161"/>
        <v>0</v>
      </c>
      <c r="AG380" s="283">
        <f t="shared" si="162"/>
        <v>0</v>
      </c>
      <c r="AH380" s="281">
        <f t="shared" si="163"/>
        <v>0</v>
      </c>
      <c r="AI380" s="551">
        <f t="shared" si="184"/>
        <v>0</v>
      </c>
      <c r="AJ380" s="549">
        <f t="shared" si="184"/>
        <v>0</v>
      </c>
      <c r="AK380" s="549">
        <f t="shared" si="184"/>
        <v>0</v>
      </c>
      <c r="AL380" s="282">
        <f t="shared" si="165"/>
        <v>0</v>
      </c>
      <c r="AM380" s="281">
        <f t="shared" si="166"/>
        <v>0</v>
      </c>
      <c r="AN380" s="549">
        <f t="shared" si="167"/>
        <v>0</v>
      </c>
      <c r="AO380" s="549">
        <f t="shared" si="168"/>
        <v>0</v>
      </c>
      <c r="AP380" s="549">
        <f t="shared" si="169"/>
        <v>0</v>
      </c>
      <c r="AQ380" s="283">
        <f t="shared" si="182"/>
        <v>0</v>
      </c>
      <c r="AR380" s="281">
        <f t="shared" si="170"/>
        <v>0</v>
      </c>
      <c r="AT380" s="446"/>
      <c r="AU380" s="284"/>
      <c r="AV380" s="447" t="str">
        <f t="shared" si="171"/>
        <v>CA</v>
      </c>
      <c r="AW380" s="447" t="str">
        <f t="shared" si="172"/>
        <v>CL</v>
      </c>
      <c r="AX380" s="447" t="str">
        <f t="shared" si="173"/>
        <v>AIC</v>
      </c>
      <c r="AY380" s="447" t="str">
        <f t="shared" si="174"/>
        <v>ERB</v>
      </c>
      <c r="AZ380" s="447" t="str">
        <f t="shared" si="175"/>
        <v>GRB</v>
      </c>
      <c r="BA380" s="447" t="str">
        <f t="shared" si="176"/>
        <v>Non-Op</v>
      </c>
      <c r="BC380" s="445" t="s">
        <v>2128</v>
      </c>
      <c r="BD380" s="552">
        <f t="shared" si="177"/>
        <v>0</v>
      </c>
      <c r="BF380" s="435"/>
      <c r="BG380" s="435"/>
      <c r="BH380" s="435"/>
      <c r="BI380" s="435"/>
      <c r="BJ380" s="435"/>
      <c r="BK380" s="435"/>
      <c r="BL380" s="435"/>
      <c r="BN380" s="621"/>
    </row>
    <row r="381" spans="1:66" s="28" customFormat="1" ht="12" customHeight="1">
      <c r="A381" s="321">
        <v>16502273</v>
      </c>
      <c r="B381" s="318" t="str">
        <f t="shared" si="181"/>
        <v>16502273</v>
      </c>
      <c r="C381" s="444" t="s">
        <v>2703</v>
      </c>
      <c r="D381" s="445" t="s">
        <v>2091</v>
      </c>
      <c r="E381" s="445"/>
      <c r="F381" s="289">
        <v>43268</v>
      </c>
      <c r="G381" s="445"/>
      <c r="H381" s="547">
        <v>0</v>
      </c>
      <c r="I381" s="547">
        <v>0</v>
      </c>
      <c r="J381" s="547">
        <v>0</v>
      </c>
      <c r="K381" s="547">
        <v>0</v>
      </c>
      <c r="L381" s="547">
        <v>0</v>
      </c>
      <c r="M381" s="547">
        <v>0</v>
      </c>
      <c r="N381" s="547">
        <v>0</v>
      </c>
      <c r="O381" s="547">
        <v>0</v>
      </c>
      <c r="P381" s="547">
        <v>0</v>
      </c>
      <c r="Q381" s="547">
        <v>0</v>
      </c>
      <c r="R381" s="547">
        <v>0</v>
      </c>
      <c r="S381" s="547">
        <v>0</v>
      </c>
      <c r="T381" s="547">
        <v>0</v>
      </c>
      <c r="U381" s="547"/>
      <c r="V381" s="547">
        <f t="shared" si="155"/>
        <v>0</v>
      </c>
      <c r="W381" s="285"/>
      <c r="X381" s="286"/>
      <c r="Y381" s="548">
        <f t="shared" si="183"/>
        <v>0</v>
      </c>
      <c r="Z381" s="549">
        <f t="shared" si="183"/>
        <v>0</v>
      </c>
      <c r="AA381" s="549">
        <f t="shared" si="183"/>
        <v>0</v>
      </c>
      <c r="AB381" s="282">
        <f t="shared" si="157"/>
        <v>0</v>
      </c>
      <c r="AC381" s="281">
        <f t="shared" si="158"/>
        <v>0</v>
      </c>
      <c r="AD381" s="549">
        <f t="shared" si="159"/>
        <v>0</v>
      </c>
      <c r="AE381" s="553">
        <f t="shared" si="160"/>
        <v>0</v>
      </c>
      <c r="AF381" s="282">
        <f t="shared" si="161"/>
        <v>0</v>
      </c>
      <c r="AG381" s="283">
        <f t="shared" si="162"/>
        <v>0</v>
      </c>
      <c r="AH381" s="281">
        <f t="shared" si="163"/>
        <v>0</v>
      </c>
      <c r="AI381" s="551">
        <f t="shared" si="184"/>
        <v>0</v>
      </c>
      <c r="AJ381" s="549">
        <f t="shared" si="184"/>
        <v>0</v>
      </c>
      <c r="AK381" s="549">
        <f t="shared" si="184"/>
        <v>0</v>
      </c>
      <c r="AL381" s="282">
        <f t="shared" si="165"/>
        <v>0</v>
      </c>
      <c r="AM381" s="281">
        <f t="shared" si="166"/>
        <v>0</v>
      </c>
      <c r="AN381" s="549">
        <f t="shared" si="167"/>
        <v>0</v>
      </c>
      <c r="AO381" s="549">
        <f t="shared" si="168"/>
        <v>0</v>
      </c>
      <c r="AP381" s="549">
        <f t="shared" si="169"/>
        <v>0</v>
      </c>
      <c r="AQ381" s="283">
        <f t="shared" si="182"/>
        <v>0</v>
      </c>
      <c r="AR381" s="281">
        <f t="shared" si="170"/>
        <v>0</v>
      </c>
      <c r="AT381" s="446"/>
      <c r="AU381" s="284"/>
      <c r="AV381" s="447" t="str">
        <f t="shared" si="171"/>
        <v>CA</v>
      </c>
      <c r="AW381" s="447" t="str">
        <f t="shared" si="172"/>
        <v>CL</v>
      </c>
      <c r="AX381" s="447" t="str">
        <f t="shared" si="173"/>
        <v>AIC</v>
      </c>
      <c r="AY381" s="447" t="str">
        <f t="shared" si="174"/>
        <v>ERB</v>
      </c>
      <c r="AZ381" s="447" t="str">
        <f t="shared" si="175"/>
        <v>GRB</v>
      </c>
      <c r="BA381" s="447" t="str">
        <f t="shared" si="176"/>
        <v>Non-Op</v>
      </c>
      <c r="BC381" s="445" t="s">
        <v>2128</v>
      </c>
      <c r="BD381" s="552">
        <f t="shared" si="177"/>
        <v>0</v>
      </c>
      <c r="BF381" s="448"/>
      <c r="BG381" s="448"/>
      <c r="BH381" s="448"/>
      <c r="BI381" s="448"/>
      <c r="BJ381" s="448"/>
      <c r="BK381" s="448"/>
      <c r="BL381" s="448"/>
      <c r="BN381" s="621"/>
    </row>
    <row r="382" spans="1:66" s="28" customFormat="1" ht="12" customHeight="1">
      <c r="A382" s="321">
        <v>16502283</v>
      </c>
      <c r="B382" s="318" t="str">
        <f t="shared" si="181"/>
        <v>16502283</v>
      </c>
      <c r="C382" s="444" t="s">
        <v>2704</v>
      </c>
      <c r="D382" s="445" t="s">
        <v>2091</v>
      </c>
      <c r="E382" s="445"/>
      <c r="F382" s="289">
        <v>43374</v>
      </c>
      <c r="G382" s="445"/>
      <c r="H382" s="547">
        <v>0</v>
      </c>
      <c r="I382" s="547">
        <v>0</v>
      </c>
      <c r="J382" s="547">
        <v>0</v>
      </c>
      <c r="K382" s="547">
        <v>0</v>
      </c>
      <c r="L382" s="547">
        <v>0</v>
      </c>
      <c r="M382" s="547">
        <v>0</v>
      </c>
      <c r="N382" s="547">
        <v>0</v>
      </c>
      <c r="O382" s="547">
        <v>0</v>
      </c>
      <c r="P382" s="547">
        <v>0</v>
      </c>
      <c r="Q382" s="547">
        <v>0</v>
      </c>
      <c r="R382" s="547">
        <v>0</v>
      </c>
      <c r="S382" s="547">
        <v>0</v>
      </c>
      <c r="T382" s="547">
        <v>0</v>
      </c>
      <c r="U382" s="547"/>
      <c r="V382" s="547">
        <f t="shared" si="155"/>
        <v>0</v>
      </c>
      <c r="W382" s="285"/>
      <c r="X382" s="286"/>
      <c r="Y382" s="548">
        <f t="shared" si="183"/>
        <v>0</v>
      </c>
      <c r="Z382" s="549">
        <f t="shared" si="183"/>
        <v>0</v>
      </c>
      <c r="AA382" s="549">
        <f t="shared" si="183"/>
        <v>0</v>
      </c>
      <c r="AB382" s="282">
        <f t="shared" si="157"/>
        <v>0</v>
      </c>
      <c r="AC382" s="281">
        <f t="shared" si="158"/>
        <v>0</v>
      </c>
      <c r="AD382" s="549">
        <f t="shared" si="159"/>
        <v>0</v>
      </c>
      <c r="AE382" s="553">
        <f t="shared" si="160"/>
        <v>0</v>
      </c>
      <c r="AF382" s="282">
        <f t="shared" si="161"/>
        <v>0</v>
      </c>
      <c r="AG382" s="283">
        <f t="shared" si="162"/>
        <v>0</v>
      </c>
      <c r="AH382" s="281">
        <f t="shared" si="163"/>
        <v>0</v>
      </c>
      <c r="AI382" s="551">
        <f t="shared" si="184"/>
        <v>0</v>
      </c>
      <c r="AJ382" s="549">
        <f t="shared" si="184"/>
        <v>0</v>
      </c>
      <c r="AK382" s="549">
        <f t="shared" si="184"/>
        <v>0</v>
      </c>
      <c r="AL382" s="282">
        <f t="shared" si="165"/>
        <v>0</v>
      </c>
      <c r="AM382" s="281">
        <f t="shared" si="166"/>
        <v>0</v>
      </c>
      <c r="AN382" s="549">
        <f t="shared" si="167"/>
        <v>0</v>
      </c>
      <c r="AO382" s="549">
        <f t="shared" si="168"/>
        <v>0</v>
      </c>
      <c r="AP382" s="549">
        <f t="shared" si="169"/>
        <v>0</v>
      </c>
      <c r="AQ382" s="283">
        <f t="shared" si="182"/>
        <v>0</v>
      </c>
      <c r="AR382" s="281">
        <f t="shared" si="170"/>
        <v>0</v>
      </c>
      <c r="AT382" s="446"/>
      <c r="AU382" s="284"/>
      <c r="AV382" s="447" t="str">
        <f t="shared" si="171"/>
        <v>CA</v>
      </c>
      <c r="AW382" s="447" t="str">
        <f t="shared" si="172"/>
        <v>CL</v>
      </c>
      <c r="AX382" s="447" t="str">
        <f t="shared" si="173"/>
        <v>AIC</v>
      </c>
      <c r="AY382" s="447" t="str">
        <f t="shared" si="174"/>
        <v>ERB</v>
      </c>
      <c r="AZ382" s="447" t="str">
        <f t="shared" si="175"/>
        <v>GRB</v>
      </c>
      <c r="BA382" s="447" t="str">
        <f t="shared" si="176"/>
        <v>Non-Op</v>
      </c>
      <c r="BC382" s="445" t="s">
        <v>2128</v>
      </c>
      <c r="BD382" s="552">
        <f t="shared" si="177"/>
        <v>0</v>
      </c>
      <c r="BF382" s="448"/>
      <c r="BG382" s="448"/>
      <c r="BH382" s="448"/>
      <c r="BI382" s="448"/>
      <c r="BJ382" s="448"/>
      <c r="BK382" s="448"/>
      <c r="BL382" s="448"/>
      <c r="BN382" s="621"/>
    </row>
    <row r="383" spans="1:66" s="28" customFormat="1" ht="12" customHeight="1">
      <c r="A383" s="321">
        <v>16502293</v>
      </c>
      <c r="B383" s="318" t="str">
        <f t="shared" si="181"/>
        <v>16502293</v>
      </c>
      <c r="C383" s="444" t="s">
        <v>2705</v>
      </c>
      <c r="D383" s="445" t="s">
        <v>2091</v>
      </c>
      <c r="E383" s="445"/>
      <c r="F383" s="289">
        <v>43497</v>
      </c>
      <c r="G383" s="445"/>
      <c r="H383" s="547">
        <v>0</v>
      </c>
      <c r="I383" s="547">
        <v>0</v>
      </c>
      <c r="J383" s="547">
        <v>0</v>
      </c>
      <c r="K383" s="547">
        <v>0</v>
      </c>
      <c r="L383" s="547">
        <v>0</v>
      </c>
      <c r="M383" s="547">
        <v>0</v>
      </c>
      <c r="N383" s="547">
        <v>0</v>
      </c>
      <c r="O383" s="547">
        <v>0</v>
      </c>
      <c r="P383" s="547">
        <v>0</v>
      </c>
      <c r="Q383" s="547">
        <v>0</v>
      </c>
      <c r="R383" s="547">
        <v>0</v>
      </c>
      <c r="S383" s="547">
        <v>0</v>
      </c>
      <c r="T383" s="547">
        <v>0</v>
      </c>
      <c r="U383" s="547"/>
      <c r="V383" s="547">
        <f t="shared" si="155"/>
        <v>0</v>
      </c>
      <c r="W383" s="285"/>
      <c r="X383" s="286"/>
      <c r="Y383" s="548">
        <f t="shared" si="183"/>
        <v>0</v>
      </c>
      <c r="Z383" s="549">
        <f t="shared" si="183"/>
        <v>0</v>
      </c>
      <c r="AA383" s="549">
        <f t="shared" si="183"/>
        <v>0</v>
      </c>
      <c r="AB383" s="282">
        <f t="shared" si="157"/>
        <v>0</v>
      </c>
      <c r="AC383" s="281">
        <f t="shared" si="158"/>
        <v>0</v>
      </c>
      <c r="AD383" s="549">
        <f t="shared" si="159"/>
        <v>0</v>
      </c>
      <c r="AE383" s="553">
        <f t="shared" si="160"/>
        <v>0</v>
      </c>
      <c r="AF383" s="282">
        <f t="shared" si="161"/>
        <v>0</v>
      </c>
      <c r="AG383" s="283">
        <f t="shared" si="162"/>
        <v>0</v>
      </c>
      <c r="AH383" s="281">
        <f t="shared" si="163"/>
        <v>0</v>
      </c>
      <c r="AI383" s="551">
        <f t="shared" si="184"/>
        <v>0</v>
      </c>
      <c r="AJ383" s="549">
        <f t="shared" si="184"/>
        <v>0</v>
      </c>
      <c r="AK383" s="549">
        <f t="shared" si="184"/>
        <v>0</v>
      </c>
      <c r="AL383" s="282">
        <f t="shared" si="165"/>
        <v>0</v>
      </c>
      <c r="AM383" s="281">
        <f t="shared" si="166"/>
        <v>0</v>
      </c>
      <c r="AN383" s="549">
        <f t="shared" si="167"/>
        <v>0</v>
      </c>
      <c r="AO383" s="549">
        <f t="shared" si="168"/>
        <v>0</v>
      </c>
      <c r="AP383" s="549">
        <f t="shared" si="169"/>
        <v>0</v>
      </c>
      <c r="AQ383" s="283">
        <f t="shared" si="182"/>
        <v>0</v>
      </c>
      <c r="AR383" s="281">
        <f t="shared" si="170"/>
        <v>0</v>
      </c>
      <c r="AT383" s="446"/>
      <c r="AU383" s="284"/>
      <c r="AV383" s="447" t="str">
        <f t="shared" si="171"/>
        <v>CA</v>
      </c>
      <c r="AW383" s="447" t="str">
        <f t="shared" si="172"/>
        <v>CL</v>
      </c>
      <c r="AX383" s="447" t="str">
        <f t="shared" si="173"/>
        <v>AIC</v>
      </c>
      <c r="AY383" s="447" t="str">
        <f t="shared" si="174"/>
        <v>ERB</v>
      </c>
      <c r="AZ383" s="447" t="str">
        <f t="shared" si="175"/>
        <v>GRB</v>
      </c>
      <c r="BA383" s="447" t="str">
        <f t="shared" si="176"/>
        <v>Non-Op</v>
      </c>
      <c r="BC383" s="445" t="s">
        <v>2128</v>
      </c>
      <c r="BD383" s="552">
        <f t="shared" si="177"/>
        <v>0</v>
      </c>
      <c r="BF383" s="448"/>
      <c r="BG383" s="448"/>
      <c r="BH383" s="448"/>
      <c r="BI383" s="448"/>
      <c r="BJ383" s="448"/>
      <c r="BK383" s="448"/>
      <c r="BL383" s="448"/>
      <c r="BN383" s="621"/>
    </row>
    <row r="384" spans="1:66" s="28" customFormat="1" ht="12" customHeight="1">
      <c r="A384" s="321">
        <v>16502303</v>
      </c>
      <c r="B384" s="318" t="str">
        <f t="shared" si="181"/>
        <v>16502303</v>
      </c>
      <c r="C384" s="444" t="s">
        <v>2706</v>
      </c>
      <c r="D384" s="445" t="s">
        <v>2091</v>
      </c>
      <c r="E384" s="445"/>
      <c r="F384" s="289">
        <v>43497</v>
      </c>
      <c r="G384" s="445"/>
      <c r="H384" s="547">
        <v>0</v>
      </c>
      <c r="I384" s="547">
        <v>0</v>
      </c>
      <c r="J384" s="547">
        <v>0</v>
      </c>
      <c r="K384" s="547">
        <v>0</v>
      </c>
      <c r="L384" s="547">
        <v>0</v>
      </c>
      <c r="M384" s="547">
        <v>0</v>
      </c>
      <c r="N384" s="547">
        <v>0</v>
      </c>
      <c r="O384" s="547">
        <v>0</v>
      </c>
      <c r="P384" s="547">
        <v>0</v>
      </c>
      <c r="Q384" s="547">
        <v>0</v>
      </c>
      <c r="R384" s="547">
        <v>0</v>
      </c>
      <c r="S384" s="547">
        <v>0</v>
      </c>
      <c r="T384" s="547">
        <v>0</v>
      </c>
      <c r="U384" s="547"/>
      <c r="V384" s="547">
        <f t="shared" si="155"/>
        <v>0</v>
      </c>
      <c r="W384" s="285"/>
      <c r="X384" s="286"/>
      <c r="Y384" s="548">
        <f t="shared" si="183"/>
        <v>0</v>
      </c>
      <c r="Z384" s="549">
        <f t="shared" si="183"/>
        <v>0</v>
      </c>
      <c r="AA384" s="549">
        <f t="shared" si="183"/>
        <v>0</v>
      </c>
      <c r="AB384" s="282">
        <f t="shared" si="157"/>
        <v>0</v>
      </c>
      <c r="AC384" s="281">
        <f t="shared" si="158"/>
        <v>0</v>
      </c>
      <c r="AD384" s="549">
        <f t="shared" si="159"/>
        <v>0</v>
      </c>
      <c r="AE384" s="553">
        <f t="shared" si="160"/>
        <v>0</v>
      </c>
      <c r="AF384" s="282">
        <f t="shared" si="161"/>
        <v>0</v>
      </c>
      <c r="AG384" s="283">
        <f t="shared" si="162"/>
        <v>0</v>
      </c>
      <c r="AH384" s="281">
        <f t="shared" si="163"/>
        <v>0</v>
      </c>
      <c r="AI384" s="551">
        <f t="shared" si="184"/>
        <v>0</v>
      </c>
      <c r="AJ384" s="549">
        <f t="shared" si="184"/>
        <v>0</v>
      </c>
      <c r="AK384" s="549">
        <f t="shared" si="184"/>
        <v>0</v>
      </c>
      <c r="AL384" s="282">
        <f t="shared" si="165"/>
        <v>0</v>
      </c>
      <c r="AM384" s="281">
        <f t="shared" si="166"/>
        <v>0</v>
      </c>
      <c r="AN384" s="549">
        <f t="shared" si="167"/>
        <v>0</v>
      </c>
      <c r="AO384" s="549">
        <f t="shared" si="168"/>
        <v>0</v>
      </c>
      <c r="AP384" s="549">
        <f t="shared" si="169"/>
        <v>0</v>
      </c>
      <c r="AQ384" s="283">
        <f t="shared" si="182"/>
        <v>0</v>
      </c>
      <c r="AR384" s="281">
        <f t="shared" si="170"/>
        <v>0</v>
      </c>
      <c r="AT384" s="446"/>
      <c r="AU384" s="284"/>
      <c r="AV384" s="447" t="str">
        <f t="shared" si="171"/>
        <v>CA</v>
      </c>
      <c r="AW384" s="447" t="str">
        <f t="shared" si="172"/>
        <v>CL</v>
      </c>
      <c r="AX384" s="447" t="str">
        <f t="shared" si="173"/>
        <v>AIC</v>
      </c>
      <c r="AY384" s="447" t="str">
        <f t="shared" si="174"/>
        <v>ERB</v>
      </c>
      <c r="AZ384" s="447" t="str">
        <f t="shared" si="175"/>
        <v>GRB</v>
      </c>
      <c r="BA384" s="447" t="str">
        <f t="shared" si="176"/>
        <v>Non-Op</v>
      </c>
      <c r="BC384" s="445" t="s">
        <v>2128</v>
      </c>
      <c r="BD384" s="552">
        <f t="shared" si="177"/>
        <v>0</v>
      </c>
      <c r="BF384" s="448"/>
      <c r="BG384" s="448"/>
      <c r="BH384" s="448"/>
      <c r="BI384" s="448"/>
      <c r="BJ384" s="448"/>
      <c r="BK384" s="448"/>
      <c r="BL384" s="448"/>
      <c r="BN384" s="621"/>
    </row>
    <row r="385" spans="1:66" s="28" customFormat="1" ht="12" customHeight="1">
      <c r="A385" s="362">
        <v>16502313</v>
      </c>
      <c r="B385" s="313" t="str">
        <f t="shared" si="181"/>
        <v>16502313</v>
      </c>
      <c r="C385" s="450" t="s">
        <v>2132</v>
      </c>
      <c r="D385" s="451" t="s">
        <v>2091</v>
      </c>
      <c r="E385" s="451"/>
      <c r="F385" s="291">
        <v>43617</v>
      </c>
      <c r="G385" s="451"/>
      <c r="H385" s="556">
        <v>7548287.6299999999</v>
      </c>
      <c r="I385" s="556">
        <v>6597834.0499999998</v>
      </c>
      <c r="J385" s="556">
        <v>5647380.4699999997</v>
      </c>
      <c r="K385" s="556">
        <v>4696926.8899999997</v>
      </c>
      <c r="L385" s="556">
        <v>8404681.3900000006</v>
      </c>
      <c r="M385" s="556">
        <v>7014297.1399999997</v>
      </c>
      <c r="N385" s="556">
        <v>7020345.9400000004</v>
      </c>
      <c r="O385" s="556">
        <v>5992377.4699999997</v>
      </c>
      <c r="P385" s="556">
        <v>4964409.01</v>
      </c>
      <c r="Q385" s="556">
        <v>3936440.54</v>
      </c>
      <c r="R385" s="556">
        <v>2908472.07</v>
      </c>
      <c r="S385" s="556">
        <v>1880503.6</v>
      </c>
      <c r="T385" s="591">
        <v>10020343.23</v>
      </c>
      <c r="U385" s="556"/>
      <c r="V385" s="556">
        <f t="shared" si="155"/>
        <v>5653998.666666667</v>
      </c>
      <c r="W385" s="292"/>
      <c r="X385" s="293"/>
      <c r="Y385" s="548">
        <f t="shared" si="183"/>
        <v>10020343.23</v>
      </c>
      <c r="Z385" s="549">
        <f t="shared" si="183"/>
        <v>0</v>
      </c>
      <c r="AA385" s="549">
        <f t="shared" si="183"/>
        <v>0</v>
      </c>
      <c r="AB385" s="282">
        <f t="shared" si="157"/>
        <v>0</v>
      </c>
      <c r="AC385" s="281">
        <f t="shared" si="158"/>
        <v>0</v>
      </c>
      <c r="AD385" s="549">
        <f t="shared" si="159"/>
        <v>0</v>
      </c>
      <c r="AE385" s="553">
        <f t="shared" si="160"/>
        <v>0</v>
      </c>
      <c r="AF385" s="282">
        <f t="shared" si="161"/>
        <v>0</v>
      </c>
      <c r="AG385" s="283">
        <f t="shared" si="162"/>
        <v>0</v>
      </c>
      <c r="AH385" s="281">
        <f t="shared" si="163"/>
        <v>0</v>
      </c>
      <c r="AI385" s="551">
        <f t="shared" si="184"/>
        <v>5653998.666666667</v>
      </c>
      <c r="AJ385" s="549">
        <f t="shared" si="184"/>
        <v>0</v>
      </c>
      <c r="AK385" s="549">
        <f t="shared" si="184"/>
        <v>0</v>
      </c>
      <c r="AL385" s="282">
        <f t="shared" si="165"/>
        <v>0</v>
      </c>
      <c r="AM385" s="281">
        <f t="shared" si="166"/>
        <v>0</v>
      </c>
      <c r="AN385" s="549">
        <f t="shared" si="167"/>
        <v>0</v>
      </c>
      <c r="AO385" s="549">
        <f t="shared" si="168"/>
        <v>0</v>
      </c>
      <c r="AP385" s="549">
        <f t="shared" si="169"/>
        <v>0</v>
      </c>
      <c r="AQ385" s="283">
        <f t="shared" si="182"/>
        <v>0</v>
      </c>
      <c r="AR385" s="281">
        <f t="shared" si="170"/>
        <v>0</v>
      </c>
      <c r="AT385" s="446"/>
      <c r="AU385" s="284"/>
      <c r="AV385" s="447" t="str">
        <f t="shared" si="171"/>
        <v>CA</v>
      </c>
      <c r="AW385" s="447" t="str">
        <f t="shared" si="172"/>
        <v>CL</v>
      </c>
      <c r="AX385" s="447" t="str">
        <f t="shared" si="173"/>
        <v>AIC</v>
      </c>
      <c r="AY385" s="447" t="str">
        <f t="shared" si="174"/>
        <v>ERB</v>
      </c>
      <c r="AZ385" s="447" t="str">
        <f t="shared" si="175"/>
        <v>GRB</v>
      </c>
      <c r="BA385" s="447" t="str">
        <f t="shared" si="176"/>
        <v>Non-Op</v>
      </c>
      <c r="BC385" s="445" t="s">
        <v>2128</v>
      </c>
      <c r="BD385" s="552">
        <f t="shared" si="177"/>
        <v>10020343.23</v>
      </c>
      <c r="BF385" s="435"/>
      <c r="BG385" s="435"/>
      <c r="BH385" s="435"/>
      <c r="BI385" s="435"/>
      <c r="BJ385" s="435"/>
      <c r="BK385" s="435"/>
      <c r="BL385" s="435"/>
      <c r="BN385" s="621"/>
    </row>
    <row r="386" spans="1:66" s="28" customFormat="1" ht="12" customHeight="1">
      <c r="A386" s="362">
        <v>16502323</v>
      </c>
      <c r="B386" s="313" t="str">
        <f t="shared" si="181"/>
        <v>16502323</v>
      </c>
      <c r="C386" s="450" t="s">
        <v>2133</v>
      </c>
      <c r="D386" s="451" t="s">
        <v>2091</v>
      </c>
      <c r="E386" s="451"/>
      <c r="F386" s="291">
        <v>43617</v>
      </c>
      <c r="G386" s="451"/>
      <c r="H386" s="556">
        <v>1475147.2</v>
      </c>
      <c r="I386" s="556">
        <v>2001634.71</v>
      </c>
      <c r="J386" s="556">
        <v>2623651.8399999999</v>
      </c>
      <c r="K386" s="556">
        <v>2320415</v>
      </c>
      <c r="L386" s="556">
        <v>2017178.2</v>
      </c>
      <c r="M386" s="556">
        <v>1713941.4</v>
      </c>
      <c r="N386" s="556">
        <v>1410704.55</v>
      </c>
      <c r="O386" s="556">
        <v>1114905.01</v>
      </c>
      <c r="P386" s="556">
        <v>819105.47</v>
      </c>
      <c r="Q386" s="556">
        <v>1113484.55</v>
      </c>
      <c r="R386" s="556">
        <v>926571.25</v>
      </c>
      <c r="S386" s="556">
        <v>1807762.24</v>
      </c>
      <c r="T386" s="591">
        <v>2123160.17</v>
      </c>
      <c r="U386" s="556"/>
      <c r="V386" s="556">
        <f t="shared" si="155"/>
        <v>1639042.3254166667</v>
      </c>
      <c r="W386" s="292"/>
      <c r="X386" s="293"/>
      <c r="Y386" s="548">
        <f t="shared" si="183"/>
        <v>2123160.17</v>
      </c>
      <c r="Z386" s="549">
        <f t="shared" si="183"/>
        <v>0</v>
      </c>
      <c r="AA386" s="549">
        <f t="shared" si="183"/>
        <v>0</v>
      </c>
      <c r="AB386" s="282">
        <f t="shared" si="157"/>
        <v>0</v>
      </c>
      <c r="AC386" s="281">
        <f t="shared" si="158"/>
        <v>0</v>
      </c>
      <c r="AD386" s="549">
        <f t="shared" si="159"/>
        <v>0</v>
      </c>
      <c r="AE386" s="553">
        <f t="shared" si="160"/>
        <v>0</v>
      </c>
      <c r="AF386" s="282">
        <f t="shared" si="161"/>
        <v>0</v>
      </c>
      <c r="AG386" s="283">
        <f t="shared" si="162"/>
        <v>0</v>
      </c>
      <c r="AH386" s="281">
        <f t="shared" si="163"/>
        <v>0</v>
      </c>
      <c r="AI386" s="551">
        <f t="shared" si="184"/>
        <v>1639042.3254166667</v>
      </c>
      <c r="AJ386" s="549">
        <f t="shared" si="184"/>
        <v>0</v>
      </c>
      <c r="AK386" s="549">
        <f t="shared" si="184"/>
        <v>0</v>
      </c>
      <c r="AL386" s="282">
        <f t="shared" si="165"/>
        <v>0</v>
      </c>
      <c r="AM386" s="281">
        <f t="shared" si="166"/>
        <v>0</v>
      </c>
      <c r="AN386" s="549">
        <f t="shared" si="167"/>
        <v>0</v>
      </c>
      <c r="AO386" s="549">
        <f t="shared" si="168"/>
        <v>0</v>
      </c>
      <c r="AP386" s="549">
        <f t="shared" si="169"/>
        <v>0</v>
      </c>
      <c r="AQ386" s="283">
        <f t="shared" si="182"/>
        <v>0</v>
      </c>
      <c r="AR386" s="281">
        <f t="shared" si="170"/>
        <v>0</v>
      </c>
      <c r="AT386" s="446"/>
      <c r="AU386" s="284"/>
      <c r="AV386" s="447" t="str">
        <f t="shared" si="171"/>
        <v>CA</v>
      </c>
      <c r="AW386" s="447" t="str">
        <f t="shared" si="172"/>
        <v>CL</v>
      </c>
      <c r="AX386" s="447" t="str">
        <f t="shared" si="173"/>
        <v>AIC</v>
      </c>
      <c r="AY386" s="447" t="str">
        <f t="shared" si="174"/>
        <v>ERB</v>
      </c>
      <c r="AZ386" s="447" t="str">
        <f t="shared" si="175"/>
        <v>GRB</v>
      </c>
      <c r="BA386" s="447" t="str">
        <f t="shared" si="176"/>
        <v>Non-Op</v>
      </c>
      <c r="BC386" s="445" t="s">
        <v>2128</v>
      </c>
      <c r="BD386" s="552">
        <f t="shared" si="177"/>
        <v>2123160.17</v>
      </c>
      <c r="BF386" s="435"/>
      <c r="BG386" s="435"/>
      <c r="BH386" s="435"/>
      <c r="BI386" s="435"/>
      <c r="BJ386" s="435"/>
      <c r="BK386" s="435"/>
      <c r="BL386" s="435"/>
      <c r="BN386" s="621"/>
    </row>
    <row r="387" spans="1:66" s="28" customFormat="1" ht="12" customHeight="1">
      <c r="A387" s="362">
        <v>16502333</v>
      </c>
      <c r="B387" s="313" t="str">
        <f t="shared" si="181"/>
        <v>16502333</v>
      </c>
      <c r="C387" s="450" t="s">
        <v>2134</v>
      </c>
      <c r="D387" s="451" t="s">
        <v>2091</v>
      </c>
      <c r="E387" s="451"/>
      <c r="F387" s="291">
        <v>43617</v>
      </c>
      <c r="G387" s="451"/>
      <c r="H387" s="556">
        <v>13544356.060000001</v>
      </c>
      <c r="I387" s="556">
        <v>13989750.470000001</v>
      </c>
      <c r="J387" s="556">
        <v>14688484.699999999</v>
      </c>
      <c r="K387" s="556">
        <v>16908301.68</v>
      </c>
      <c r="L387" s="556">
        <v>16737351.57</v>
      </c>
      <c r="M387" s="556">
        <v>12465224.369999999</v>
      </c>
      <c r="N387" s="556">
        <v>12113542.23</v>
      </c>
      <c r="O387" s="556">
        <v>10523736.609999999</v>
      </c>
      <c r="P387" s="556">
        <v>13104319.699999999</v>
      </c>
      <c r="Q387" s="556">
        <v>13098609.98</v>
      </c>
      <c r="R387" s="556">
        <v>10545358.17</v>
      </c>
      <c r="S387" s="556">
        <v>13723953.17</v>
      </c>
      <c r="T387" s="591">
        <v>16144903.9</v>
      </c>
      <c r="U387" s="556"/>
      <c r="V387" s="556">
        <f t="shared" si="155"/>
        <v>13561938.5525</v>
      </c>
      <c r="W387" s="292"/>
      <c r="X387" s="293"/>
      <c r="Y387" s="548">
        <f t="shared" si="183"/>
        <v>16144903.9</v>
      </c>
      <c r="Z387" s="549">
        <f t="shared" si="183"/>
        <v>0</v>
      </c>
      <c r="AA387" s="549">
        <f t="shared" si="183"/>
        <v>0</v>
      </c>
      <c r="AB387" s="282">
        <f t="shared" si="157"/>
        <v>0</v>
      </c>
      <c r="AC387" s="281">
        <f t="shared" si="158"/>
        <v>0</v>
      </c>
      <c r="AD387" s="549">
        <f t="shared" si="159"/>
        <v>0</v>
      </c>
      <c r="AE387" s="553">
        <f t="shared" si="160"/>
        <v>0</v>
      </c>
      <c r="AF387" s="282">
        <f t="shared" si="161"/>
        <v>0</v>
      </c>
      <c r="AG387" s="283">
        <f t="shared" si="162"/>
        <v>0</v>
      </c>
      <c r="AH387" s="281">
        <f t="shared" si="163"/>
        <v>0</v>
      </c>
      <c r="AI387" s="551">
        <f t="shared" si="184"/>
        <v>13561938.5525</v>
      </c>
      <c r="AJ387" s="549">
        <f t="shared" si="184"/>
        <v>0</v>
      </c>
      <c r="AK387" s="549">
        <f t="shared" si="184"/>
        <v>0</v>
      </c>
      <c r="AL387" s="282">
        <f t="shared" si="165"/>
        <v>0</v>
      </c>
      <c r="AM387" s="281">
        <f t="shared" si="166"/>
        <v>0</v>
      </c>
      <c r="AN387" s="549">
        <f t="shared" si="167"/>
        <v>0</v>
      </c>
      <c r="AO387" s="549">
        <f t="shared" si="168"/>
        <v>0</v>
      </c>
      <c r="AP387" s="549">
        <f t="shared" si="169"/>
        <v>0</v>
      </c>
      <c r="AQ387" s="283">
        <f t="shared" si="182"/>
        <v>0</v>
      </c>
      <c r="AR387" s="281">
        <f t="shared" si="170"/>
        <v>0</v>
      </c>
      <c r="AT387" s="446"/>
      <c r="AU387" s="284"/>
      <c r="AV387" s="447" t="str">
        <f t="shared" si="171"/>
        <v>CA</v>
      </c>
      <c r="AW387" s="447" t="str">
        <f t="shared" si="172"/>
        <v>CL</v>
      </c>
      <c r="AX387" s="447" t="str">
        <f t="shared" si="173"/>
        <v>AIC</v>
      </c>
      <c r="AY387" s="447" t="str">
        <f t="shared" si="174"/>
        <v>ERB</v>
      </c>
      <c r="AZ387" s="447" t="str">
        <f t="shared" si="175"/>
        <v>GRB</v>
      </c>
      <c r="BA387" s="447" t="str">
        <f t="shared" si="176"/>
        <v>Non-Op</v>
      </c>
      <c r="BC387" s="445" t="s">
        <v>2128</v>
      </c>
      <c r="BD387" s="552">
        <f t="shared" si="177"/>
        <v>16144903.9</v>
      </c>
      <c r="BF387" s="435"/>
      <c r="BG387" s="435"/>
      <c r="BH387" s="435"/>
      <c r="BI387" s="435"/>
      <c r="BJ387" s="435"/>
      <c r="BK387" s="435"/>
      <c r="BL387" s="435"/>
      <c r="BN387" s="621"/>
    </row>
    <row r="388" spans="1:66" s="28" customFormat="1" ht="12" customHeight="1">
      <c r="A388" s="362">
        <v>16502343</v>
      </c>
      <c r="B388" s="313" t="str">
        <f t="shared" si="181"/>
        <v>16502343</v>
      </c>
      <c r="C388" s="450" t="s">
        <v>2135</v>
      </c>
      <c r="D388" s="451" t="s">
        <v>2091</v>
      </c>
      <c r="E388" s="451"/>
      <c r="F388" s="291">
        <v>43617</v>
      </c>
      <c r="G388" s="451"/>
      <c r="H388" s="556">
        <v>2630477.4</v>
      </c>
      <c r="I388" s="556">
        <v>2370107.8199999998</v>
      </c>
      <c r="J388" s="556">
        <v>2393177.2999999998</v>
      </c>
      <c r="K388" s="556">
        <v>2734220.67</v>
      </c>
      <c r="L388" s="556">
        <v>2521956.63</v>
      </c>
      <c r="M388" s="556">
        <v>2524191.0499999998</v>
      </c>
      <c r="N388" s="556">
        <v>2600176.42</v>
      </c>
      <c r="O388" s="556">
        <v>2467708.5099999998</v>
      </c>
      <c r="P388" s="556">
        <v>2560235.46</v>
      </c>
      <c r="Q388" s="556">
        <v>2444147.79</v>
      </c>
      <c r="R388" s="556">
        <v>2237358.88</v>
      </c>
      <c r="S388" s="556">
        <v>2552254.16</v>
      </c>
      <c r="T388" s="591">
        <v>2337686.3199999998</v>
      </c>
      <c r="U388" s="556"/>
      <c r="V388" s="556">
        <f t="shared" si="155"/>
        <v>2490801.3791666664</v>
      </c>
      <c r="W388" s="292"/>
      <c r="X388" s="293"/>
      <c r="Y388" s="548">
        <f t="shared" si="183"/>
        <v>2337686.3199999998</v>
      </c>
      <c r="Z388" s="549">
        <f t="shared" si="183"/>
        <v>0</v>
      </c>
      <c r="AA388" s="549">
        <f t="shared" si="183"/>
        <v>0</v>
      </c>
      <c r="AB388" s="282">
        <f t="shared" si="157"/>
        <v>0</v>
      </c>
      <c r="AC388" s="281">
        <f t="shared" si="158"/>
        <v>0</v>
      </c>
      <c r="AD388" s="549">
        <f t="shared" si="159"/>
        <v>0</v>
      </c>
      <c r="AE388" s="553">
        <f t="shared" si="160"/>
        <v>0</v>
      </c>
      <c r="AF388" s="282">
        <f t="shared" si="161"/>
        <v>0</v>
      </c>
      <c r="AG388" s="283">
        <f t="shared" si="162"/>
        <v>0</v>
      </c>
      <c r="AH388" s="281">
        <f t="shared" si="163"/>
        <v>0</v>
      </c>
      <c r="AI388" s="551">
        <f t="shared" si="184"/>
        <v>2490801.3791666664</v>
      </c>
      <c r="AJ388" s="549">
        <f t="shared" si="184"/>
        <v>0</v>
      </c>
      <c r="AK388" s="549">
        <f t="shared" si="184"/>
        <v>0</v>
      </c>
      <c r="AL388" s="282">
        <f t="shared" si="165"/>
        <v>0</v>
      </c>
      <c r="AM388" s="281">
        <f t="shared" si="166"/>
        <v>0</v>
      </c>
      <c r="AN388" s="549">
        <f t="shared" si="167"/>
        <v>0</v>
      </c>
      <c r="AO388" s="549">
        <f t="shared" si="168"/>
        <v>0</v>
      </c>
      <c r="AP388" s="549">
        <f t="shared" si="169"/>
        <v>0</v>
      </c>
      <c r="AQ388" s="283">
        <f t="shared" si="182"/>
        <v>0</v>
      </c>
      <c r="AR388" s="281">
        <f t="shared" si="170"/>
        <v>0</v>
      </c>
      <c r="AT388" s="446"/>
      <c r="AU388" s="284"/>
      <c r="AV388" s="447" t="str">
        <f t="shared" si="171"/>
        <v>CA</v>
      </c>
      <c r="AW388" s="447" t="str">
        <f t="shared" si="172"/>
        <v>CL</v>
      </c>
      <c r="AX388" s="447" t="str">
        <f t="shared" si="173"/>
        <v>AIC</v>
      </c>
      <c r="AY388" s="447" t="str">
        <f t="shared" si="174"/>
        <v>ERB</v>
      </c>
      <c r="AZ388" s="447" t="str">
        <f t="shared" si="175"/>
        <v>GRB</v>
      </c>
      <c r="BA388" s="447" t="str">
        <f t="shared" si="176"/>
        <v>Non-Op</v>
      </c>
      <c r="BC388" s="445" t="s">
        <v>2128</v>
      </c>
      <c r="BD388" s="552">
        <f t="shared" si="177"/>
        <v>2337686.3199999998</v>
      </c>
      <c r="BF388" s="435"/>
      <c r="BG388" s="435"/>
      <c r="BH388" s="435"/>
      <c r="BI388" s="435"/>
      <c r="BJ388" s="435"/>
      <c r="BK388" s="435"/>
      <c r="BL388" s="435"/>
      <c r="BN388" s="621"/>
    </row>
    <row r="389" spans="1:66" s="28" customFormat="1" ht="12" customHeight="1">
      <c r="A389" s="362">
        <v>16502353</v>
      </c>
      <c r="B389" s="313" t="str">
        <f t="shared" si="181"/>
        <v>16502353</v>
      </c>
      <c r="C389" s="450" t="s">
        <v>2136</v>
      </c>
      <c r="D389" s="451" t="s">
        <v>2091</v>
      </c>
      <c r="E389" s="451"/>
      <c r="F389" s="291">
        <v>43617</v>
      </c>
      <c r="G389" s="451"/>
      <c r="H389" s="556">
        <v>501016</v>
      </c>
      <c r="I389" s="556">
        <v>459264.66</v>
      </c>
      <c r="J389" s="556">
        <v>417513.32</v>
      </c>
      <c r="K389" s="556">
        <v>375761.98</v>
      </c>
      <c r="L389" s="556">
        <v>334010.64</v>
      </c>
      <c r="M389" s="556">
        <v>292259.3</v>
      </c>
      <c r="N389" s="556">
        <v>250507.96</v>
      </c>
      <c r="O389" s="556">
        <v>208756.62</v>
      </c>
      <c r="P389" s="556">
        <v>167005.28</v>
      </c>
      <c r="Q389" s="556">
        <v>125253.94</v>
      </c>
      <c r="R389" s="556">
        <v>83502.600000000006</v>
      </c>
      <c r="S389" s="556">
        <v>846491.26</v>
      </c>
      <c r="T389" s="591">
        <v>804740</v>
      </c>
      <c r="U389" s="556"/>
      <c r="V389" s="556">
        <f t="shared" si="155"/>
        <v>351100.46333333338</v>
      </c>
      <c r="W389" s="292"/>
      <c r="X389" s="293"/>
      <c r="Y389" s="548">
        <f t="shared" ref="Y389:AA408" si="185">IF($D389=Y$5,$T389,0)</f>
        <v>804740</v>
      </c>
      <c r="Z389" s="549">
        <f t="shared" si="185"/>
        <v>0</v>
      </c>
      <c r="AA389" s="549">
        <f t="shared" si="185"/>
        <v>0</v>
      </c>
      <c r="AB389" s="282">
        <f t="shared" si="157"/>
        <v>0</v>
      </c>
      <c r="AC389" s="281">
        <f t="shared" si="158"/>
        <v>0</v>
      </c>
      <c r="AD389" s="549">
        <f t="shared" si="159"/>
        <v>0</v>
      </c>
      <c r="AE389" s="553">
        <f t="shared" si="160"/>
        <v>0</v>
      </c>
      <c r="AF389" s="282">
        <f t="shared" si="161"/>
        <v>0</v>
      </c>
      <c r="AG389" s="283">
        <f t="shared" si="162"/>
        <v>0</v>
      </c>
      <c r="AH389" s="281">
        <f t="shared" si="163"/>
        <v>0</v>
      </c>
      <c r="AI389" s="551">
        <f t="shared" si="184"/>
        <v>351100.46333333338</v>
      </c>
      <c r="AJ389" s="549">
        <f t="shared" si="184"/>
        <v>0</v>
      </c>
      <c r="AK389" s="549">
        <f t="shared" si="184"/>
        <v>0</v>
      </c>
      <c r="AL389" s="282">
        <f t="shared" si="165"/>
        <v>0</v>
      </c>
      <c r="AM389" s="281">
        <f t="shared" si="166"/>
        <v>0</v>
      </c>
      <c r="AN389" s="549">
        <f t="shared" si="167"/>
        <v>0</v>
      </c>
      <c r="AO389" s="549">
        <f t="shared" si="168"/>
        <v>0</v>
      </c>
      <c r="AP389" s="549">
        <f t="shared" si="169"/>
        <v>0</v>
      </c>
      <c r="AQ389" s="283">
        <f t="shared" si="182"/>
        <v>0</v>
      </c>
      <c r="AR389" s="281">
        <f t="shared" si="170"/>
        <v>0</v>
      </c>
      <c r="AT389" s="446"/>
      <c r="AU389" s="284"/>
      <c r="AV389" s="447" t="str">
        <f t="shared" si="171"/>
        <v>CA</v>
      </c>
      <c r="AW389" s="447" t="str">
        <f t="shared" si="172"/>
        <v>CL</v>
      </c>
      <c r="AX389" s="447" t="str">
        <f t="shared" si="173"/>
        <v>AIC</v>
      </c>
      <c r="AY389" s="447" t="str">
        <f t="shared" si="174"/>
        <v>ERB</v>
      </c>
      <c r="AZ389" s="447" t="str">
        <f t="shared" si="175"/>
        <v>GRB</v>
      </c>
      <c r="BA389" s="447" t="str">
        <f t="shared" si="176"/>
        <v>Non-Op</v>
      </c>
      <c r="BC389" s="445" t="s">
        <v>2128</v>
      </c>
      <c r="BD389" s="552">
        <f t="shared" si="177"/>
        <v>804740</v>
      </c>
      <c r="BF389" s="435"/>
      <c r="BG389" s="435"/>
      <c r="BH389" s="435"/>
      <c r="BI389" s="435"/>
      <c r="BJ389" s="435"/>
      <c r="BK389" s="435"/>
      <c r="BL389" s="435"/>
      <c r="BN389" s="621"/>
    </row>
    <row r="390" spans="1:66" s="28" customFormat="1" ht="12" customHeight="1">
      <c r="A390" s="362">
        <v>16502363</v>
      </c>
      <c r="B390" s="313" t="str">
        <f t="shared" si="181"/>
        <v>16502363</v>
      </c>
      <c r="C390" s="450" t="s">
        <v>2137</v>
      </c>
      <c r="D390" s="451" t="s">
        <v>2091</v>
      </c>
      <c r="E390" s="451"/>
      <c r="F390" s="291">
        <v>43586</v>
      </c>
      <c r="G390" s="451"/>
      <c r="H390" s="556">
        <v>122343.82</v>
      </c>
      <c r="I390" s="556">
        <v>109956.85</v>
      </c>
      <c r="J390" s="556">
        <v>97569.88</v>
      </c>
      <c r="K390" s="556">
        <v>85182.91</v>
      </c>
      <c r="L390" s="556">
        <v>772246.62</v>
      </c>
      <c r="M390" s="556">
        <v>619969.51</v>
      </c>
      <c r="N390" s="556">
        <v>467692.4</v>
      </c>
      <c r="O390" s="556">
        <v>315415.28999999998</v>
      </c>
      <c r="P390" s="556">
        <v>163138.18</v>
      </c>
      <c r="Q390" s="556">
        <v>161737.21</v>
      </c>
      <c r="R390" s="556">
        <v>149147.29</v>
      </c>
      <c r="S390" s="556">
        <v>136557.37</v>
      </c>
      <c r="T390" s="591">
        <v>123967.45</v>
      </c>
      <c r="U390" s="556"/>
      <c r="V390" s="556">
        <f t="shared" si="155"/>
        <v>266814.09541666671</v>
      </c>
      <c r="W390" s="292"/>
      <c r="X390" s="293"/>
      <c r="Y390" s="548">
        <f t="shared" si="185"/>
        <v>123967.45</v>
      </c>
      <c r="Z390" s="549">
        <f t="shared" si="185"/>
        <v>0</v>
      </c>
      <c r="AA390" s="549">
        <f t="shared" si="185"/>
        <v>0</v>
      </c>
      <c r="AB390" s="282">
        <f t="shared" si="157"/>
        <v>0</v>
      </c>
      <c r="AC390" s="281">
        <f t="shared" si="158"/>
        <v>0</v>
      </c>
      <c r="AD390" s="549">
        <f t="shared" si="159"/>
        <v>0</v>
      </c>
      <c r="AE390" s="553">
        <f t="shared" si="160"/>
        <v>0</v>
      </c>
      <c r="AF390" s="282">
        <f t="shared" si="161"/>
        <v>0</v>
      </c>
      <c r="AG390" s="283">
        <f t="shared" si="162"/>
        <v>0</v>
      </c>
      <c r="AH390" s="281">
        <f t="shared" si="163"/>
        <v>0</v>
      </c>
      <c r="AI390" s="551">
        <f t="shared" si="184"/>
        <v>266814.09541666671</v>
      </c>
      <c r="AJ390" s="549">
        <f t="shared" si="184"/>
        <v>0</v>
      </c>
      <c r="AK390" s="549">
        <f t="shared" si="184"/>
        <v>0</v>
      </c>
      <c r="AL390" s="282">
        <f t="shared" si="165"/>
        <v>0</v>
      </c>
      <c r="AM390" s="281">
        <f t="shared" si="166"/>
        <v>0</v>
      </c>
      <c r="AN390" s="549">
        <f t="shared" si="167"/>
        <v>0</v>
      </c>
      <c r="AO390" s="549">
        <f t="shared" si="168"/>
        <v>0</v>
      </c>
      <c r="AP390" s="549">
        <f t="shared" si="169"/>
        <v>0</v>
      </c>
      <c r="AQ390" s="283">
        <f t="shared" si="182"/>
        <v>0</v>
      </c>
      <c r="AR390" s="281">
        <f t="shared" si="170"/>
        <v>0</v>
      </c>
      <c r="AT390" s="446"/>
      <c r="AU390" s="284"/>
      <c r="AV390" s="447" t="str">
        <f t="shared" si="171"/>
        <v>CA</v>
      </c>
      <c r="AW390" s="447" t="str">
        <f t="shared" si="172"/>
        <v>CL</v>
      </c>
      <c r="AX390" s="447" t="str">
        <f t="shared" si="173"/>
        <v>AIC</v>
      </c>
      <c r="AY390" s="447" t="str">
        <f t="shared" si="174"/>
        <v>ERB</v>
      </c>
      <c r="AZ390" s="447" t="str">
        <f t="shared" si="175"/>
        <v>GRB</v>
      </c>
      <c r="BA390" s="447" t="str">
        <f t="shared" si="176"/>
        <v>Non-Op</v>
      </c>
      <c r="BC390" s="445" t="s">
        <v>2128</v>
      </c>
      <c r="BD390" s="552">
        <f t="shared" si="177"/>
        <v>123967.45</v>
      </c>
      <c r="BF390" s="435"/>
      <c r="BG390" s="435"/>
      <c r="BH390" s="435"/>
      <c r="BI390" s="435"/>
      <c r="BJ390" s="435"/>
      <c r="BK390" s="435"/>
      <c r="BL390" s="435"/>
      <c r="BN390" s="621"/>
    </row>
    <row r="391" spans="1:66" s="28" customFormat="1" ht="12" customHeight="1">
      <c r="A391" s="321">
        <v>16502381</v>
      </c>
      <c r="B391" s="318" t="str">
        <f t="shared" si="181"/>
        <v>16502381</v>
      </c>
      <c r="C391" s="444" t="s">
        <v>2707</v>
      </c>
      <c r="D391" s="445" t="s">
        <v>2091</v>
      </c>
      <c r="E391" s="445"/>
      <c r="F391" s="444"/>
      <c r="G391" s="445"/>
      <c r="H391" s="547">
        <v>0</v>
      </c>
      <c r="I391" s="547">
        <v>0</v>
      </c>
      <c r="J391" s="547">
        <v>0</v>
      </c>
      <c r="K391" s="547">
        <v>0</v>
      </c>
      <c r="L391" s="547">
        <v>0</v>
      </c>
      <c r="M391" s="547">
        <v>0</v>
      </c>
      <c r="N391" s="547">
        <v>0</v>
      </c>
      <c r="O391" s="547">
        <v>0</v>
      </c>
      <c r="P391" s="547">
        <v>0</v>
      </c>
      <c r="Q391" s="547">
        <v>0</v>
      </c>
      <c r="R391" s="547">
        <v>0</v>
      </c>
      <c r="S391" s="547">
        <v>0</v>
      </c>
      <c r="T391" s="547">
        <v>0</v>
      </c>
      <c r="U391" s="547"/>
      <c r="V391" s="547">
        <f t="shared" si="155"/>
        <v>0</v>
      </c>
      <c r="W391" s="285"/>
      <c r="X391" s="286"/>
      <c r="Y391" s="548">
        <f t="shared" si="185"/>
        <v>0</v>
      </c>
      <c r="Z391" s="549">
        <f t="shared" si="185"/>
        <v>0</v>
      </c>
      <c r="AA391" s="549">
        <f t="shared" si="185"/>
        <v>0</v>
      </c>
      <c r="AB391" s="282">
        <f t="shared" si="157"/>
        <v>0</v>
      </c>
      <c r="AC391" s="281">
        <f t="shared" si="158"/>
        <v>0</v>
      </c>
      <c r="AD391" s="549">
        <f t="shared" si="159"/>
        <v>0</v>
      </c>
      <c r="AE391" s="553">
        <f t="shared" si="160"/>
        <v>0</v>
      </c>
      <c r="AF391" s="282">
        <f t="shared" si="161"/>
        <v>0</v>
      </c>
      <c r="AG391" s="283">
        <f t="shared" si="162"/>
        <v>0</v>
      </c>
      <c r="AH391" s="281">
        <f t="shared" si="163"/>
        <v>0</v>
      </c>
      <c r="AI391" s="551">
        <f t="shared" si="184"/>
        <v>0</v>
      </c>
      <c r="AJ391" s="549">
        <f t="shared" si="184"/>
        <v>0</v>
      </c>
      <c r="AK391" s="549">
        <f t="shared" si="184"/>
        <v>0</v>
      </c>
      <c r="AL391" s="282">
        <f t="shared" si="165"/>
        <v>0</v>
      </c>
      <c r="AM391" s="281">
        <f t="shared" si="166"/>
        <v>0</v>
      </c>
      <c r="AN391" s="549">
        <f t="shared" si="167"/>
        <v>0</v>
      </c>
      <c r="AO391" s="549">
        <f t="shared" si="168"/>
        <v>0</v>
      </c>
      <c r="AP391" s="549">
        <f t="shared" si="169"/>
        <v>0</v>
      </c>
      <c r="AQ391" s="283">
        <f t="shared" si="182"/>
        <v>0</v>
      </c>
      <c r="AR391" s="281">
        <f t="shared" si="170"/>
        <v>0</v>
      </c>
      <c r="AT391" s="446"/>
      <c r="AU391" s="284"/>
      <c r="AV391" s="447" t="str">
        <f t="shared" si="171"/>
        <v>CA</v>
      </c>
      <c r="AW391" s="447" t="str">
        <f t="shared" si="172"/>
        <v>CL</v>
      </c>
      <c r="AX391" s="447" t="str">
        <f t="shared" si="173"/>
        <v>AIC</v>
      </c>
      <c r="AY391" s="447" t="str">
        <f t="shared" si="174"/>
        <v>ERB</v>
      </c>
      <c r="AZ391" s="447" t="str">
        <f t="shared" si="175"/>
        <v>GRB</v>
      </c>
      <c r="BA391" s="447" t="str">
        <f t="shared" si="176"/>
        <v>Non-Op</v>
      </c>
      <c r="BC391" s="445" t="s">
        <v>2128</v>
      </c>
      <c r="BD391" s="552">
        <f t="shared" si="177"/>
        <v>0</v>
      </c>
      <c r="BF391" s="435"/>
      <c r="BG391" s="435"/>
      <c r="BH391" s="435"/>
      <c r="BI391" s="435"/>
      <c r="BJ391" s="435"/>
      <c r="BK391" s="435"/>
      <c r="BL391" s="435"/>
      <c r="BN391" s="621"/>
    </row>
    <row r="392" spans="1:66" s="28" customFormat="1" ht="12" customHeight="1">
      <c r="A392" s="287">
        <v>16502382</v>
      </c>
      <c r="B392" s="288" t="str">
        <f t="shared" si="181"/>
        <v>16502382</v>
      </c>
      <c r="C392" s="288" t="s">
        <v>1363</v>
      </c>
      <c r="D392" s="445" t="s">
        <v>1165</v>
      </c>
      <c r="E392" s="445"/>
      <c r="F392" s="288"/>
      <c r="G392" s="445"/>
      <c r="H392" s="547">
        <v>1270046.2</v>
      </c>
      <c r="I392" s="547">
        <v>1120387.3500000001</v>
      </c>
      <c r="J392" s="547">
        <v>974478.5</v>
      </c>
      <c r="K392" s="547">
        <v>1113131.1399999999</v>
      </c>
      <c r="L392" s="547">
        <v>1023572.29</v>
      </c>
      <c r="M392" s="547">
        <v>932963.44</v>
      </c>
      <c r="N392" s="547">
        <v>921216.13</v>
      </c>
      <c r="O392" s="547">
        <v>830607.28</v>
      </c>
      <c r="P392" s="547">
        <v>739998.43</v>
      </c>
      <c r="Q392" s="547">
        <v>728251.12</v>
      </c>
      <c r="R392" s="547">
        <v>637642.27</v>
      </c>
      <c r="S392" s="547">
        <v>541538.42000000004</v>
      </c>
      <c r="T392" s="547">
        <v>500071.74</v>
      </c>
      <c r="U392" s="547"/>
      <c r="V392" s="547">
        <f t="shared" si="155"/>
        <v>870737.11166666681</v>
      </c>
      <c r="W392" s="305"/>
      <c r="X392" s="306"/>
      <c r="Y392" s="548">
        <f t="shared" si="185"/>
        <v>0</v>
      </c>
      <c r="Z392" s="549">
        <f t="shared" si="185"/>
        <v>0</v>
      </c>
      <c r="AA392" s="549">
        <f t="shared" si="185"/>
        <v>0</v>
      </c>
      <c r="AB392" s="282">
        <f t="shared" si="157"/>
        <v>500071.74</v>
      </c>
      <c r="AC392" s="281">
        <f t="shared" si="158"/>
        <v>0</v>
      </c>
      <c r="AD392" s="549">
        <f t="shared" si="159"/>
        <v>0</v>
      </c>
      <c r="AE392" s="553">
        <f t="shared" si="160"/>
        <v>0</v>
      </c>
      <c r="AF392" s="282">
        <f t="shared" si="161"/>
        <v>500071.74</v>
      </c>
      <c r="AG392" s="283">
        <f t="shared" si="162"/>
        <v>500071.74</v>
      </c>
      <c r="AH392" s="281">
        <f t="shared" si="163"/>
        <v>0</v>
      </c>
      <c r="AI392" s="551"/>
      <c r="AJ392" s="549"/>
      <c r="AK392" s="549"/>
      <c r="AL392" s="282">
        <f t="shared" si="165"/>
        <v>870737.11166666681</v>
      </c>
      <c r="AM392" s="281">
        <f t="shared" si="166"/>
        <v>0</v>
      </c>
      <c r="AN392" s="549">
        <f t="shared" si="167"/>
        <v>0</v>
      </c>
      <c r="AO392" s="549">
        <f t="shared" si="168"/>
        <v>0</v>
      </c>
      <c r="AP392" s="549">
        <f t="shared" si="169"/>
        <v>870737.11166666681</v>
      </c>
      <c r="AQ392" s="283">
        <f t="shared" si="182"/>
        <v>870737.11166666681</v>
      </c>
      <c r="AR392" s="281">
        <f t="shared" si="170"/>
        <v>0</v>
      </c>
      <c r="AT392" s="446" t="s">
        <v>2072</v>
      </c>
      <c r="AU392" s="284"/>
      <c r="AV392" s="447" t="str">
        <f t="shared" si="171"/>
        <v>CA</v>
      </c>
      <c r="AW392" s="447" t="str">
        <f t="shared" si="172"/>
        <v>CL</v>
      </c>
      <c r="AX392" s="447" t="str">
        <f t="shared" si="173"/>
        <v>AIC</v>
      </c>
      <c r="AY392" s="447" t="str">
        <f t="shared" si="174"/>
        <v>ERB</v>
      </c>
      <c r="AZ392" s="447" t="str">
        <f t="shared" si="175"/>
        <v>GRB</v>
      </c>
      <c r="BA392" s="447" t="str">
        <f t="shared" si="176"/>
        <v>Non-Op</v>
      </c>
      <c r="BC392" s="449" t="s">
        <v>2100</v>
      </c>
      <c r="BD392" s="552">
        <f t="shared" si="177"/>
        <v>500071.74</v>
      </c>
      <c r="BF392" s="435"/>
      <c r="BG392" s="435"/>
      <c r="BH392" s="435"/>
      <c r="BI392" s="435"/>
      <c r="BJ392" s="435"/>
      <c r="BK392" s="435"/>
      <c r="BL392" s="435"/>
      <c r="BN392" s="621"/>
    </row>
    <row r="393" spans="1:66" s="28" customFormat="1" ht="12" customHeight="1">
      <c r="A393" s="321">
        <v>16502391</v>
      </c>
      <c r="B393" s="318" t="str">
        <f t="shared" si="181"/>
        <v>16502391</v>
      </c>
      <c r="C393" s="444" t="s">
        <v>2708</v>
      </c>
      <c r="D393" s="445" t="s">
        <v>2091</v>
      </c>
      <c r="E393" s="445"/>
      <c r="F393" s="444"/>
      <c r="G393" s="445"/>
      <c r="H393" s="547">
        <v>0</v>
      </c>
      <c r="I393" s="547">
        <v>0</v>
      </c>
      <c r="J393" s="547">
        <v>0</v>
      </c>
      <c r="K393" s="547">
        <v>0</v>
      </c>
      <c r="L393" s="547">
        <v>0</v>
      </c>
      <c r="M393" s="547">
        <v>0</v>
      </c>
      <c r="N393" s="547">
        <v>0</v>
      </c>
      <c r="O393" s="547">
        <v>0</v>
      </c>
      <c r="P393" s="547">
        <v>0</v>
      </c>
      <c r="Q393" s="547">
        <v>0</v>
      </c>
      <c r="R393" s="547">
        <v>0</v>
      </c>
      <c r="S393" s="547">
        <v>0</v>
      </c>
      <c r="T393" s="547">
        <v>0</v>
      </c>
      <c r="U393" s="547"/>
      <c r="V393" s="547">
        <f t="shared" ref="V393:V456" si="186">(H393+T393+SUM(I393:S393)*2)/24</f>
        <v>0</v>
      </c>
      <c r="W393" s="285"/>
      <c r="X393" s="286"/>
      <c r="Y393" s="548">
        <f t="shared" si="185"/>
        <v>0</v>
      </c>
      <c r="Z393" s="549">
        <f t="shared" si="185"/>
        <v>0</v>
      </c>
      <c r="AA393" s="549">
        <f t="shared" si="185"/>
        <v>0</v>
      </c>
      <c r="AB393" s="282">
        <f t="shared" ref="AB393:AB456" si="187">T393-SUM(Y393:AA393)</f>
        <v>0</v>
      </c>
      <c r="AC393" s="281">
        <f t="shared" ref="AC393:AC456" si="188">T393-SUM(Y393:AA393)-AB393</f>
        <v>0</v>
      </c>
      <c r="AD393" s="549">
        <f t="shared" ref="AD393:AD456" si="189">IF($D393=AD$5,$T393,IF($D393=AD$4, $T393*$AK$1,0))</f>
        <v>0</v>
      </c>
      <c r="AE393" s="553">
        <f t="shared" ref="AE393:AE456" si="190">IF($D393=AE$5,$T393,IF($D393=AE$4, $T393*$AK$2,0))</f>
        <v>0</v>
      </c>
      <c r="AF393" s="282">
        <f t="shared" ref="AF393:AF456" si="191">IF($D393=AF$5,$T393,IF($D393=AF$4, $T393*$AL$2,0))</f>
        <v>0</v>
      </c>
      <c r="AG393" s="283">
        <f t="shared" ref="AG393:AG456" si="192">SUM(AD393:AF393)</f>
        <v>0</v>
      </c>
      <c r="AH393" s="281">
        <f t="shared" ref="AH393:AH456" si="193">AG393-AB393</f>
        <v>0</v>
      </c>
      <c r="AI393" s="551">
        <f t="shared" ref="AI393:AK412" si="194">IF($D393=AI$5,$V393,0)</f>
        <v>0</v>
      </c>
      <c r="AJ393" s="549">
        <f t="shared" si="194"/>
        <v>0</v>
      </c>
      <c r="AK393" s="549">
        <f t="shared" si="194"/>
        <v>0</v>
      </c>
      <c r="AL393" s="282">
        <f t="shared" ref="AL393:AL456" si="195">V393-SUM(AI393:AK393)</f>
        <v>0</v>
      </c>
      <c r="AM393" s="281">
        <f t="shared" ref="AM393:AM456" si="196">V393-SUM(AI393:AK393)-AL393</f>
        <v>0</v>
      </c>
      <c r="AN393" s="549">
        <f t="shared" ref="AN393:AN456" si="197">IF($D393=AN$5,$V393,IF($D393=AN$4, $V393*$AK$1,0))</f>
        <v>0</v>
      </c>
      <c r="AO393" s="549">
        <f t="shared" ref="AO393:AO456" si="198">IF($D393=AO$5,$V393,IF($D393=AO$4, $V393*$AK$2,0))</f>
        <v>0</v>
      </c>
      <c r="AP393" s="549">
        <f t="shared" ref="AP393:AP456" si="199">IF($D393=AP$5,$V393,IF($D393=AP$4, $V393*$AL$2,0))</f>
        <v>0</v>
      </c>
      <c r="AQ393" s="283">
        <f t="shared" si="182"/>
        <v>0</v>
      </c>
      <c r="AR393" s="281">
        <f t="shared" ref="AR393:AR456" si="200">AQ393-AL393</f>
        <v>0</v>
      </c>
      <c r="AT393" s="446"/>
      <c r="AU393" s="284"/>
      <c r="AV393" s="447" t="str">
        <f t="shared" ref="AV393:AV456" si="201">IF(VALUE(Y393),AV$7,IF(ISBLANK(Y393),"",AV$7))</f>
        <v>CA</v>
      </c>
      <c r="AW393" s="447" t="str">
        <f t="shared" ref="AW393:AW456" si="202">IF(VALUE(Z393),AW$7,IF(ISBLANK(Z393),"",AW$7))</f>
        <v>CL</v>
      </c>
      <c r="AX393" s="447" t="str">
        <f t="shared" ref="AX393:AX456" si="203">IF(VALUE(AA393),AX$7,IF(ISBLANK(AA393),"",AX$7))</f>
        <v>AIC</v>
      </c>
      <c r="AY393" s="447" t="str">
        <f t="shared" ref="AY393:AY456" si="204">IF(VALUE(AD393),AY$7,IF(ISBLANK(AD393),"",AY$7))</f>
        <v>ERB</v>
      </c>
      <c r="AZ393" s="447" t="str">
        <f t="shared" ref="AZ393:AZ456" si="205">IF(VALUE(AE393),AZ$7,IF(ISBLANK(AE393),"",AZ$7))</f>
        <v>GRB</v>
      </c>
      <c r="BA393" s="447" t="str">
        <f t="shared" ref="BA393:BA456" si="206">IF(VALUE(AF393),BA$7,IF(ISBLANK(AF393),"",BA$7))</f>
        <v>Non-Op</v>
      </c>
      <c r="BC393" s="445" t="s">
        <v>2128</v>
      </c>
      <c r="BD393" s="552">
        <f t="shared" si="177"/>
        <v>0</v>
      </c>
      <c r="BF393" s="435"/>
      <c r="BG393" s="435"/>
      <c r="BH393" s="435"/>
      <c r="BI393" s="435"/>
      <c r="BJ393" s="435"/>
      <c r="BK393" s="435"/>
      <c r="BL393" s="435"/>
      <c r="BN393" s="621"/>
    </row>
    <row r="394" spans="1:66" s="28" customFormat="1" ht="12" customHeight="1">
      <c r="A394" s="287">
        <v>16502393</v>
      </c>
      <c r="B394" s="288" t="str">
        <f t="shared" si="181"/>
        <v>16502393</v>
      </c>
      <c r="C394" s="288" t="s">
        <v>2709</v>
      </c>
      <c r="D394" s="445" t="s">
        <v>2091</v>
      </c>
      <c r="E394" s="445"/>
      <c r="F394" s="288"/>
      <c r="G394" s="445"/>
      <c r="H394" s="547">
        <v>0</v>
      </c>
      <c r="I394" s="547">
        <v>0</v>
      </c>
      <c r="J394" s="547">
        <v>0</v>
      </c>
      <c r="K394" s="547">
        <v>0</v>
      </c>
      <c r="L394" s="547">
        <v>0</v>
      </c>
      <c r="M394" s="547">
        <v>0</v>
      </c>
      <c r="N394" s="547">
        <v>0</v>
      </c>
      <c r="O394" s="547">
        <v>0</v>
      </c>
      <c r="P394" s="547">
        <v>0</v>
      </c>
      <c r="Q394" s="547">
        <v>0</v>
      </c>
      <c r="R394" s="547">
        <v>0</v>
      </c>
      <c r="S394" s="547">
        <v>0</v>
      </c>
      <c r="T394" s="547">
        <v>0</v>
      </c>
      <c r="U394" s="547"/>
      <c r="V394" s="547">
        <f t="shared" si="186"/>
        <v>0</v>
      </c>
      <c r="W394" s="285"/>
      <c r="X394" s="286"/>
      <c r="Y394" s="548">
        <f t="shared" si="185"/>
        <v>0</v>
      </c>
      <c r="Z394" s="549">
        <f t="shared" si="185"/>
        <v>0</v>
      </c>
      <c r="AA394" s="549">
        <f t="shared" si="185"/>
        <v>0</v>
      </c>
      <c r="AB394" s="282">
        <f t="shared" si="187"/>
        <v>0</v>
      </c>
      <c r="AC394" s="281">
        <f t="shared" si="188"/>
        <v>0</v>
      </c>
      <c r="AD394" s="549">
        <f t="shared" si="189"/>
        <v>0</v>
      </c>
      <c r="AE394" s="553">
        <f t="shared" si="190"/>
        <v>0</v>
      </c>
      <c r="AF394" s="282">
        <f t="shared" si="191"/>
        <v>0</v>
      </c>
      <c r="AG394" s="283">
        <f t="shared" si="192"/>
        <v>0</v>
      </c>
      <c r="AH394" s="281">
        <f t="shared" si="193"/>
        <v>0</v>
      </c>
      <c r="AI394" s="551">
        <f t="shared" si="194"/>
        <v>0</v>
      </c>
      <c r="AJ394" s="549">
        <f t="shared" si="194"/>
        <v>0</v>
      </c>
      <c r="AK394" s="549">
        <f t="shared" si="194"/>
        <v>0</v>
      </c>
      <c r="AL394" s="282">
        <f t="shared" si="195"/>
        <v>0</v>
      </c>
      <c r="AM394" s="281">
        <f t="shared" si="196"/>
        <v>0</v>
      </c>
      <c r="AN394" s="549">
        <f t="shared" si="197"/>
        <v>0</v>
      </c>
      <c r="AO394" s="549">
        <f t="shared" si="198"/>
        <v>0</v>
      </c>
      <c r="AP394" s="549">
        <f t="shared" si="199"/>
        <v>0</v>
      </c>
      <c r="AQ394" s="283">
        <f t="shared" si="182"/>
        <v>0</v>
      </c>
      <c r="AR394" s="281">
        <f t="shared" si="200"/>
        <v>0</v>
      </c>
      <c r="AT394" s="446"/>
      <c r="AU394" s="284"/>
      <c r="AV394" s="447" t="str">
        <f t="shared" si="201"/>
        <v>CA</v>
      </c>
      <c r="AW394" s="447" t="str">
        <f t="shared" si="202"/>
        <v>CL</v>
      </c>
      <c r="AX394" s="447" t="str">
        <f t="shared" si="203"/>
        <v>AIC</v>
      </c>
      <c r="AY394" s="447" t="str">
        <f t="shared" si="204"/>
        <v>ERB</v>
      </c>
      <c r="AZ394" s="447" t="str">
        <f t="shared" si="205"/>
        <v>GRB</v>
      </c>
      <c r="BA394" s="447" t="str">
        <f t="shared" si="206"/>
        <v>Non-Op</v>
      </c>
      <c r="BC394" s="445" t="s">
        <v>2128</v>
      </c>
      <c r="BD394" s="552">
        <f t="shared" si="177"/>
        <v>0</v>
      </c>
      <c r="BF394" s="435"/>
      <c r="BG394" s="435"/>
      <c r="BH394" s="435"/>
      <c r="BI394" s="435"/>
      <c r="BJ394" s="435"/>
      <c r="BK394" s="435"/>
      <c r="BL394" s="435"/>
      <c r="BN394" s="621"/>
    </row>
    <row r="395" spans="1:66" s="28" customFormat="1" ht="12" customHeight="1">
      <c r="A395" s="321">
        <v>16502401</v>
      </c>
      <c r="B395" s="318" t="str">
        <f t="shared" si="181"/>
        <v>16502401</v>
      </c>
      <c r="C395" s="444" t="s">
        <v>2710</v>
      </c>
      <c r="D395" s="445" t="s">
        <v>2091</v>
      </c>
      <c r="E395" s="445"/>
      <c r="F395" s="444"/>
      <c r="G395" s="445"/>
      <c r="H395" s="547">
        <v>0</v>
      </c>
      <c r="I395" s="547">
        <v>0</v>
      </c>
      <c r="J395" s="547">
        <v>0</v>
      </c>
      <c r="K395" s="547">
        <v>0</v>
      </c>
      <c r="L395" s="547">
        <v>0</v>
      </c>
      <c r="M395" s="547">
        <v>0</v>
      </c>
      <c r="N395" s="547">
        <v>0</v>
      </c>
      <c r="O395" s="547">
        <v>0</v>
      </c>
      <c r="P395" s="547">
        <v>0</v>
      </c>
      <c r="Q395" s="547">
        <v>0</v>
      </c>
      <c r="R395" s="547">
        <v>0</v>
      </c>
      <c r="S395" s="547">
        <v>0</v>
      </c>
      <c r="T395" s="547">
        <v>0</v>
      </c>
      <c r="U395" s="547"/>
      <c r="V395" s="547">
        <f t="shared" si="186"/>
        <v>0</v>
      </c>
      <c r="W395" s="285"/>
      <c r="X395" s="286"/>
      <c r="Y395" s="548">
        <f t="shared" si="185"/>
        <v>0</v>
      </c>
      <c r="Z395" s="549">
        <f t="shared" si="185"/>
        <v>0</v>
      </c>
      <c r="AA395" s="549">
        <f t="shared" si="185"/>
        <v>0</v>
      </c>
      <c r="AB395" s="282">
        <f t="shared" si="187"/>
        <v>0</v>
      </c>
      <c r="AC395" s="281">
        <f t="shared" si="188"/>
        <v>0</v>
      </c>
      <c r="AD395" s="549">
        <f t="shared" si="189"/>
        <v>0</v>
      </c>
      <c r="AE395" s="553">
        <f t="shared" si="190"/>
        <v>0</v>
      </c>
      <c r="AF395" s="282">
        <f t="shared" si="191"/>
        <v>0</v>
      </c>
      <c r="AG395" s="283">
        <f t="shared" si="192"/>
        <v>0</v>
      </c>
      <c r="AH395" s="281">
        <f t="shared" si="193"/>
        <v>0</v>
      </c>
      <c r="AI395" s="551">
        <f t="shared" si="194"/>
        <v>0</v>
      </c>
      <c r="AJ395" s="549">
        <f t="shared" si="194"/>
        <v>0</v>
      </c>
      <c r="AK395" s="549">
        <f t="shared" si="194"/>
        <v>0</v>
      </c>
      <c r="AL395" s="282">
        <f t="shared" si="195"/>
        <v>0</v>
      </c>
      <c r="AM395" s="281">
        <f t="shared" si="196"/>
        <v>0</v>
      </c>
      <c r="AN395" s="549">
        <f t="shared" si="197"/>
        <v>0</v>
      </c>
      <c r="AO395" s="549">
        <f t="shared" si="198"/>
        <v>0</v>
      </c>
      <c r="AP395" s="549">
        <f t="shared" si="199"/>
        <v>0</v>
      </c>
      <c r="AQ395" s="283">
        <f t="shared" si="182"/>
        <v>0</v>
      </c>
      <c r="AR395" s="281">
        <f t="shared" si="200"/>
        <v>0</v>
      </c>
      <c r="AT395" s="446"/>
      <c r="AU395" s="284"/>
      <c r="AV395" s="447" t="str">
        <f t="shared" si="201"/>
        <v>CA</v>
      </c>
      <c r="AW395" s="447" t="str">
        <f t="shared" si="202"/>
        <v>CL</v>
      </c>
      <c r="AX395" s="447" t="str">
        <f t="shared" si="203"/>
        <v>AIC</v>
      </c>
      <c r="AY395" s="447" t="str">
        <f t="shared" si="204"/>
        <v>ERB</v>
      </c>
      <c r="AZ395" s="447" t="str">
        <f t="shared" si="205"/>
        <v>GRB</v>
      </c>
      <c r="BA395" s="447" t="str">
        <f t="shared" si="206"/>
        <v>Non-Op</v>
      </c>
      <c r="BC395" s="445" t="s">
        <v>2128</v>
      </c>
      <c r="BD395" s="552">
        <f t="shared" si="177"/>
        <v>0</v>
      </c>
      <c r="BF395" s="435"/>
      <c r="BG395" s="435"/>
      <c r="BH395" s="435"/>
      <c r="BI395" s="435"/>
      <c r="BJ395" s="435"/>
      <c r="BK395" s="435"/>
      <c r="BL395" s="435"/>
      <c r="BN395" s="621"/>
    </row>
    <row r="396" spans="1:66" s="28" customFormat="1" ht="12" customHeight="1">
      <c r="A396" s="287">
        <v>16502403</v>
      </c>
      <c r="B396" s="288" t="str">
        <f t="shared" si="181"/>
        <v>16502403</v>
      </c>
      <c r="C396" s="288" t="s">
        <v>2711</v>
      </c>
      <c r="D396" s="445" t="s">
        <v>2091</v>
      </c>
      <c r="E396" s="445"/>
      <c r="F396" s="288"/>
      <c r="G396" s="445"/>
      <c r="H396" s="547">
        <v>0</v>
      </c>
      <c r="I396" s="547">
        <v>0</v>
      </c>
      <c r="J396" s="547">
        <v>0</v>
      </c>
      <c r="K396" s="547">
        <v>0</v>
      </c>
      <c r="L396" s="547">
        <v>0</v>
      </c>
      <c r="M396" s="547">
        <v>0</v>
      </c>
      <c r="N396" s="547">
        <v>0</v>
      </c>
      <c r="O396" s="547">
        <v>0</v>
      </c>
      <c r="P396" s="547">
        <v>0</v>
      </c>
      <c r="Q396" s="547">
        <v>0</v>
      </c>
      <c r="R396" s="547">
        <v>0</v>
      </c>
      <c r="S396" s="547">
        <v>0</v>
      </c>
      <c r="T396" s="547">
        <v>0</v>
      </c>
      <c r="U396" s="547"/>
      <c r="V396" s="547">
        <f t="shared" si="186"/>
        <v>0</v>
      </c>
      <c r="W396" s="285"/>
      <c r="X396" s="286"/>
      <c r="Y396" s="548">
        <f t="shared" si="185"/>
        <v>0</v>
      </c>
      <c r="Z396" s="549">
        <f t="shared" si="185"/>
        <v>0</v>
      </c>
      <c r="AA396" s="549">
        <f t="shared" si="185"/>
        <v>0</v>
      </c>
      <c r="AB396" s="282">
        <f t="shared" si="187"/>
        <v>0</v>
      </c>
      <c r="AC396" s="281">
        <f t="shared" si="188"/>
        <v>0</v>
      </c>
      <c r="AD396" s="549">
        <f t="shared" si="189"/>
        <v>0</v>
      </c>
      <c r="AE396" s="553">
        <f t="shared" si="190"/>
        <v>0</v>
      </c>
      <c r="AF396" s="282">
        <f t="shared" si="191"/>
        <v>0</v>
      </c>
      <c r="AG396" s="283">
        <f t="shared" si="192"/>
        <v>0</v>
      </c>
      <c r="AH396" s="281">
        <f t="shared" si="193"/>
        <v>0</v>
      </c>
      <c r="AI396" s="551">
        <f t="shared" si="194"/>
        <v>0</v>
      </c>
      <c r="AJ396" s="549">
        <f t="shared" si="194"/>
        <v>0</v>
      </c>
      <c r="AK396" s="549">
        <f t="shared" si="194"/>
        <v>0</v>
      </c>
      <c r="AL396" s="282">
        <f t="shared" si="195"/>
        <v>0</v>
      </c>
      <c r="AM396" s="281">
        <f t="shared" si="196"/>
        <v>0</v>
      </c>
      <c r="AN396" s="549">
        <f t="shared" si="197"/>
        <v>0</v>
      </c>
      <c r="AO396" s="549">
        <f t="shared" si="198"/>
        <v>0</v>
      </c>
      <c r="AP396" s="549">
        <f t="shared" si="199"/>
        <v>0</v>
      </c>
      <c r="AQ396" s="283">
        <f t="shared" si="182"/>
        <v>0</v>
      </c>
      <c r="AR396" s="281">
        <f t="shared" si="200"/>
        <v>0</v>
      </c>
      <c r="AT396" s="446"/>
      <c r="AU396" s="284"/>
      <c r="AV396" s="447" t="str">
        <f t="shared" si="201"/>
        <v>CA</v>
      </c>
      <c r="AW396" s="447" t="str">
        <f t="shared" si="202"/>
        <v>CL</v>
      </c>
      <c r="AX396" s="447" t="str">
        <f t="shared" si="203"/>
        <v>AIC</v>
      </c>
      <c r="AY396" s="447" t="str">
        <f t="shared" si="204"/>
        <v>ERB</v>
      </c>
      <c r="AZ396" s="447" t="str">
        <f t="shared" si="205"/>
        <v>GRB</v>
      </c>
      <c r="BA396" s="447" t="str">
        <f t="shared" si="206"/>
        <v>Non-Op</v>
      </c>
      <c r="BC396" s="445" t="s">
        <v>2128</v>
      </c>
      <c r="BD396" s="552">
        <f t="shared" si="177"/>
        <v>0</v>
      </c>
      <c r="BF396" s="435"/>
      <c r="BG396" s="435"/>
      <c r="BH396" s="435"/>
      <c r="BI396" s="435"/>
      <c r="BJ396" s="435"/>
      <c r="BK396" s="435"/>
      <c r="BL396" s="435"/>
      <c r="BN396" s="621"/>
    </row>
    <row r="397" spans="1:66" s="28" customFormat="1" ht="12" customHeight="1">
      <c r="A397" s="287">
        <v>16502413</v>
      </c>
      <c r="B397" s="288" t="str">
        <f t="shared" si="181"/>
        <v>16502413</v>
      </c>
      <c r="C397" s="288" t="s">
        <v>2712</v>
      </c>
      <c r="D397" s="445" t="s">
        <v>2091</v>
      </c>
      <c r="E397" s="445"/>
      <c r="F397" s="288"/>
      <c r="G397" s="445"/>
      <c r="H397" s="547">
        <v>0</v>
      </c>
      <c r="I397" s="547">
        <v>0</v>
      </c>
      <c r="J397" s="547">
        <v>0</v>
      </c>
      <c r="K397" s="547">
        <v>0</v>
      </c>
      <c r="L397" s="547">
        <v>0</v>
      </c>
      <c r="M397" s="547">
        <v>0</v>
      </c>
      <c r="N397" s="547">
        <v>0</v>
      </c>
      <c r="O397" s="547">
        <v>0</v>
      </c>
      <c r="P397" s="547">
        <v>0</v>
      </c>
      <c r="Q397" s="547">
        <v>0</v>
      </c>
      <c r="R397" s="547">
        <v>0</v>
      </c>
      <c r="S397" s="547">
        <v>0</v>
      </c>
      <c r="T397" s="547">
        <v>0</v>
      </c>
      <c r="U397" s="547"/>
      <c r="V397" s="547">
        <f t="shared" si="186"/>
        <v>0</v>
      </c>
      <c r="W397" s="285"/>
      <c r="X397" s="286"/>
      <c r="Y397" s="548">
        <f t="shared" si="185"/>
        <v>0</v>
      </c>
      <c r="Z397" s="549">
        <f t="shared" si="185"/>
        <v>0</v>
      </c>
      <c r="AA397" s="549">
        <f t="shared" si="185"/>
        <v>0</v>
      </c>
      <c r="AB397" s="282">
        <f t="shared" si="187"/>
        <v>0</v>
      </c>
      <c r="AC397" s="281">
        <f t="shared" si="188"/>
        <v>0</v>
      </c>
      <c r="AD397" s="549">
        <f t="shared" si="189"/>
        <v>0</v>
      </c>
      <c r="AE397" s="553">
        <f t="shared" si="190"/>
        <v>0</v>
      </c>
      <c r="AF397" s="282">
        <f t="shared" si="191"/>
        <v>0</v>
      </c>
      <c r="AG397" s="283">
        <f t="shared" si="192"/>
        <v>0</v>
      </c>
      <c r="AH397" s="281">
        <f t="shared" si="193"/>
        <v>0</v>
      </c>
      <c r="AI397" s="551">
        <f t="shared" si="194"/>
        <v>0</v>
      </c>
      <c r="AJ397" s="549">
        <f t="shared" si="194"/>
        <v>0</v>
      </c>
      <c r="AK397" s="549">
        <f t="shared" si="194"/>
        <v>0</v>
      </c>
      <c r="AL397" s="282">
        <f t="shared" si="195"/>
        <v>0</v>
      </c>
      <c r="AM397" s="281">
        <f t="shared" si="196"/>
        <v>0</v>
      </c>
      <c r="AN397" s="549">
        <f t="shared" si="197"/>
        <v>0</v>
      </c>
      <c r="AO397" s="549">
        <f t="shared" si="198"/>
        <v>0</v>
      </c>
      <c r="AP397" s="549">
        <f t="shared" si="199"/>
        <v>0</v>
      </c>
      <c r="AQ397" s="283">
        <f t="shared" si="182"/>
        <v>0</v>
      </c>
      <c r="AR397" s="281">
        <f t="shared" si="200"/>
        <v>0</v>
      </c>
      <c r="AT397" s="446"/>
      <c r="AU397" s="284"/>
      <c r="AV397" s="447" t="str">
        <f t="shared" si="201"/>
        <v>CA</v>
      </c>
      <c r="AW397" s="447" t="str">
        <f t="shared" si="202"/>
        <v>CL</v>
      </c>
      <c r="AX397" s="447" t="str">
        <f t="shared" si="203"/>
        <v>AIC</v>
      </c>
      <c r="AY397" s="447" t="str">
        <f t="shared" si="204"/>
        <v>ERB</v>
      </c>
      <c r="AZ397" s="447" t="str">
        <f t="shared" si="205"/>
        <v>GRB</v>
      </c>
      <c r="BA397" s="447" t="str">
        <f t="shared" si="206"/>
        <v>Non-Op</v>
      </c>
      <c r="BC397" s="445" t="s">
        <v>2128</v>
      </c>
      <c r="BD397" s="552">
        <f t="shared" si="177"/>
        <v>0</v>
      </c>
      <c r="BF397" s="435"/>
      <c r="BG397" s="435"/>
      <c r="BH397" s="435"/>
      <c r="BI397" s="435"/>
      <c r="BJ397" s="435"/>
      <c r="BK397" s="435"/>
      <c r="BL397" s="435"/>
      <c r="BN397" s="621"/>
    </row>
    <row r="398" spans="1:66" s="28" customFormat="1" ht="12" customHeight="1">
      <c r="A398" s="287">
        <v>16502423</v>
      </c>
      <c r="B398" s="288" t="str">
        <f t="shared" si="181"/>
        <v>16502423</v>
      </c>
      <c r="C398" s="288" t="s">
        <v>2713</v>
      </c>
      <c r="D398" s="445" t="s">
        <v>2091</v>
      </c>
      <c r="E398" s="445"/>
      <c r="F398" s="288"/>
      <c r="G398" s="445"/>
      <c r="H398" s="547">
        <v>0</v>
      </c>
      <c r="I398" s="547">
        <v>0</v>
      </c>
      <c r="J398" s="547">
        <v>0</v>
      </c>
      <c r="K398" s="547">
        <v>0</v>
      </c>
      <c r="L398" s="547">
        <v>0</v>
      </c>
      <c r="M398" s="547">
        <v>0</v>
      </c>
      <c r="N398" s="547">
        <v>0</v>
      </c>
      <c r="O398" s="547">
        <v>0</v>
      </c>
      <c r="P398" s="547">
        <v>0</v>
      </c>
      <c r="Q398" s="547">
        <v>0</v>
      </c>
      <c r="R398" s="547">
        <v>0</v>
      </c>
      <c r="S398" s="547">
        <v>0</v>
      </c>
      <c r="T398" s="547">
        <v>0</v>
      </c>
      <c r="U398" s="547"/>
      <c r="V398" s="547">
        <f t="shared" si="186"/>
        <v>0</v>
      </c>
      <c r="W398" s="285"/>
      <c r="X398" s="286"/>
      <c r="Y398" s="548">
        <f t="shared" si="185"/>
        <v>0</v>
      </c>
      <c r="Z398" s="549">
        <f t="shared" si="185"/>
        <v>0</v>
      </c>
      <c r="AA398" s="549">
        <f t="shared" si="185"/>
        <v>0</v>
      </c>
      <c r="AB398" s="282">
        <f t="shared" si="187"/>
        <v>0</v>
      </c>
      <c r="AC398" s="281">
        <f t="shared" si="188"/>
        <v>0</v>
      </c>
      <c r="AD398" s="549">
        <f t="shared" si="189"/>
        <v>0</v>
      </c>
      <c r="AE398" s="553">
        <f t="shared" si="190"/>
        <v>0</v>
      </c>
      <c r="AF398" s="282">
        <f t="shared" si="191"/>
        <v>0</v>
      </c>
      <c r="AG398" s="283">
        <f t="shared" si="192"/>
        <v>0</v>
      </c>
      <c r="AH398" s="281">
        <f t="shared" si="193"/>
        <v>0</v>
      </c>
      <c r="AI398" s="551">
        <f t="shared" si="194"/>
        <v>0</v>
      </c>
      <c r="AJ398" s="549">
        <f t="shared" si="194"/>
        <v>0</v>
      </c>
      <c r="AK398" s="549">
        <f t="shared" si="194"/>
        <v>0</v>
      </c>
      <c r="AL398" s="282">
        <f t="shared" si="195"/>
        <v>0</v>
      </c>
      <c r="AM398" s="281">
        <f t="shared" si="196"/>
        <v>0</v>
      </c>
      <c r="AN398" s="549">
        <f t="shared" si="197"/>
        <v>0</v>
      </c>
      <c r="AO398" s="549">
        <f t="shared" si="198"/>
        <v>0</v>
      </c>
      <c r="AP398" s="549">
        <f t="shared" si="199"/>
        <v>0</v>
      </c>
      <c r="AQ398" s="283">
        <f t="shared" si="182"/>
        <v>0</v>
      </c>
      <c r="AR398" s="281">
        <f t="shared" si="200"/>
        <v>0</v>
      </c>
      <c r="AT398" s="446"/>
      <c r="AU398" s="284"/>
      <c r="AV398" s="447" t="str">
        <f t="shared" si="201"/>
        <v>CA</v>
      </c>
      <c r="AW398" s="447" t="str">
        <f t="shared" si="202"/>
        <v>CL</v>
      </c>
      <c r="AX398" s="447" t="str">
        <f t="shared" si="203"/>
        <v>AIC</v>
      </c>
      <c r="AY398" s="447" t="str">
        <f t="shared" si="204"/>
        <v>ERB</v>
      </c>
      <c r="AZ398" s="447" t="str">
        <f t="shared" si="205"/>
        <v>GRB</v>
      </c>
      <c r="BA398" s="447" t="str">
        <f t="shared" si="206"/>
        <v>Non-Op</v>
      </c>
      <c r="BC398" s="445" t="s">
        <v>2128</v>
      </c>
      <c r="BD398" s="552">
        <f t="shared" si="177"/>
        <v>0</v>
      </c>
      <c r="BF398" s="435"/>
      <c r="BG398" s="435"/>
      <c r="BH398" s="435"/>
      <c r="BI398" s="435"/>
      <c r="BJ398" s="435"/>
      <c r="BK398" s="435"/>
      <c r="BL398" s="435"/>
      <c r="BN398" s="621"/>
    </row>
    <row r="399" spans="1:66" s="28" customFormat="1" ht="12" customHeight="1">
      <c r="A399" s="287">
        <v>16502433</v>
      </c>
      <c r="B399" s="288" t="str">
        <f t="shared" si="181"/>
        <v>16502433</v>
      </c>
      <c r="C399" s="445" t="s">
        <v>2714</v>
      </c>
      <c r="D399" s="445" t="s">
        <v>2091</v>
      </c>
      <c r="E399" s="445"/>
      <c r="F399" s="445"/>
      <c r="G399" s="445"/>
      <c r="H399" s="547">
        <v>0</v>
      </c>
      <c r="I399" s="547">
        <v>0</v>
      </c>
      <c r="J399" s="547">
        <v>0</v>
      </c>
      <c r="K399" s="547">
        <v>0</v>
      </c>
      <c r="L399" s="547">
        <v>0</v>
      </c>
      <c r="M399" s="547">
        <v>0</v>
      </c>
      <c r="N399" s="547">
        <v>0</v>
      </c>
      <c r="O399" s="547">
        <v>0</v>
      </c>
      <c r="P399" s="547">
        <v>0</v>
      </c>
      <c r="Q399" s="547">
        <v>0</v>
      </c>
      <c r="R399" s="547">
        <v>0</v>
      </c>
      <c r="S399" s="547">
        <v>0</v>
      </c>
      <c r="T399" s="547">
        <v>0</v>
      </c>
      <c r="U399" s="547"/>
      <c r="V399" s="547">
        <f t="shared" si="186"/>
        <v>0</v>
      </c>
      <c r="W399" s="285"/>
      <c r="X399" s="286"/>
      <c r="Y399" s="548">
        <f t="shared" si="185"/>
        <v>0</v>
      </c>
      <c r="Z399" s="549">
        <f t="shared" si="185"/>
        <v>0</v>
      </c>
      <c r="AA399" s="549">
        <f t="shared" si="185"/>
        <v>0</v>
      </c>
      <c r="AB399" s="282">
        <f t="shared" si="187"/>
        <v>0</v>
      </c>
      <c r="AC399" s="281">
        <f t="shared" si="188"/>
        <v>0</v>
      </c>
      <c r="AD399" s="549">
        <f t="shared" si="189"/>
        <v>0</v>
      </c>
      <c r="AE399" s="553">
        <f t="shared" si="190"/>
        <v>0</v>
      </c>
      <c r="AF399" s="282">
        <f t="shared" si="191"/>
        <v>0</v>
      </c>
      <c r="AG399" s="283">
        <f t="shared" si="192"/>
        <v>0</v>
      </c>
      <c r="AH399" s="281">
        <f t="shared" si="193"/>
        <v>0</v>
      </c>
      <c r="AI399" s="551">
        <f t="shared" si="194"/>
        <v>0</v>
      </c>
      <c r="AJ399" s="549">
        <f t="shared" si="194"/>
        <v>0</v>
      </c>
      <c r="AK399" s="549">
        <f t="shared" si="194"/>
        <v>0</v>
      </c>
      <c r="AL399" s="282">
        <f t="shared" si="195"/>
        <v>0</v>
      </c>
      <c r="AM399" s="281">
        <f t="shared" si="196"/>
        <v>0</v>
      </c>
      <c r="AN399" s="549">
        <f t="shared" si="197"/>
        <v>0</v>
      </c>
      <c r="AO399" s="549">
        <f t="shared" si="198"/>
        <v>0</v>
      </c>
      <c r="AP399" s="549">
        <f t="shared" si="199"/>
        <v>0</v>
      </c>
      <c r="AQ399" s="283">
        <f t="shared" si="182"/>
        <v>0</v>
      </c>
      <c r="AR399" s="281">
        <f t="shared" si="200"/>
        <v>0</v>
      </c>
      <c r="AT399" s="446"/>
      <c r="AU399" s="284"/>
      <c r="AV399" s="447" t="str">
        <f t="shared" si="201"/>
        <v>CA</v>
      </c>
      <c r="AW399" s="447" t="str">
        <f t="shared" si="202"/>
        <v>CL</v>
      </c>
      <c r="AX399" s="447" t="str">
        <f t="shared" si="203"/>
        <v>AIC</v>
      </c>
      <c r="AY399" s="447" t="str">
        <f t="shared" si="204"/>
        <v>ERB</v>
      </c>
      <c r="AZ399" s="447" t="str">
        <f t="shared" si="205"/>
        <v>GRB</v>
      </c>
      <c r="BA399" s="447" t="str">
        <f t="shared" si="206"/>
        <v>Non-Op</v>
      </c>
      <c r="BC399" s="445" t="s">
        <v>2128</v>
      </c>
      <c r="BD399" s="552">
        <f t="shared" si="177"/>
        <v>0</v>
      </c>
      <c r="BF399" s="435"/>
      <c r="BG399" s="435"/>
      <c r="BH399" s="435"/>
      <c r="BI399" s="435"/>
      <c r="BJ399" s="435"/>
      <c r="BK399" s="435"/>
      <c r="BL399" s="435"/>
      <c r="BN399" s="621"/>
    </row>
    <row r="400" spans="1:66" s="28" customFormat="1" ht="12" customHeight="1">
      <c r="A400" s="287">
        <v>16502453</v>
      </c>
      <c r="B400" s="288" t="str">
        <f t="shared" si="181"/>
        <v>16502453</v>
      </c>
      <c r="C400" s="445" t="s">
        <v>2715</v>
      </c>
      <c r="D400" s="445" t="s">
        <v>2091</v>
      </c>
      <c r="E400" s="445"/>
      <c r="F400" s="445"/>
      <c r="G400" s="445"/>
      <c r="H400" s="547">
        <v>0</v>
      </c>
      <c r="I400" s="547">
        <v>0</v>
      </c>
      <c r="J400" s="547">
        <v>0</v>
      </c>
      <c r="K400" s="547">
        <v>0</v>
      </c>
      <c r="L400" s="547">
        <v>0</v>
      </c>
      <c r="M400" s="547">
        <v>0</v>
      </c>
      <c r="N400" s="547">
        <v>0</v>
      </c>
      <c r="O400" s="547">
        <v>0</v>
      </c>
      <c r="P400" s="547">
        <v>0</v>
      </c>
      <c r="Q400" s="547">
        <v>0</v>
      </c>
      <c r="R400" s="547">
        <v>0</v>
      </c>
      <c r="S400" s="547">
        <v>0</v>
      </c>
      <c r="T400" s="547">
        <v>0</v>
      </c>
      <c r="U400" s="547"/>
      <c r="V400" s="547">
        <f t="shared" si="186"/>
        <v>0</v>
      </c>
      <c r="W400" s="285"/>
      <c r="X400" s="286"/>
      <c r="Y400" s="548">
        <f t="shared" si="185"/>
        <v>0</v>
      </c>
      <c r="Z400" s="549">
        <f t="shared" si="185"/>
        <v>0</v>
      </c>
      <c r="AA400" s="549">
        <f t="shared" si="185"/>
        <v>0</v>
      </c>
      <c r="AB400" s="282">
        <f t="shared" si="187"/>
        <v>0</v>
      </c>
      <c r="AC400" s="281">
        <f t="shared" si="188"/>
        <v>0</v>
      </c>
      <c r="AD400" s="549">
        <f t="shared" si="189"/>
        <v>0</v>
      </c>
      <c r="AE400" s="553">
        <f t="shared" si="190"/>
        <v>0</v>
      </c>
      <c r="AF400" s="282">
        <f t="shared" si="191"/>
        <v>0</v>
      </c>
      <c r="AG400" s="283">
        <f t="shared" si="192"/>
        <v>0</v>
      </c>
      <c r="AH400" s="281">
        <f t="shared" si="193"/>
        <v>0</v>
      </c>
      <c r="AI400" s="551">
        <f t="shared" si="194"/>
        <v>0</v>
      </c>
      <c r="AJ400" s="549">
        <f t="shared" si="194"/>
        <v>0</v>
      </c>
      <c r="AK400" s="549">
        <f t="shared" si="194"/>
        <v>0</v>
      </c>
      <c r="AL400" s="282">
        <f t="shared" si="195"/>
        <v>0</v>
      </c>
      <c r="AM400" s="281">
        <f t="shared" si="196"/>
        <v>0</v>
      </c>
      <c r="AN400" s="549">
        <f t="shared" si="197"/>
        <v>0</v>
      </c>
      <c r="AO400" s="549">
        <f t="shared" si="198"/>
        <v>0</v>
      </c>
      <c r="AP400" s="549">
        <f t="shared" si="199"/>
        <v>0</v>
      </c>
      <c r="AQ400" s="283">
        <f t="shared" si="182"/>
        <v>0</v>
      </c>
      <c r="AR400" s="281">
        <f t="shared" si="200"/>
        <v>0</v>
      </c>
      <c r="AT400" s="446"/>
      <c r="AU400" s="284"/>
      <c r="AV400" s="447" t="str">
        <f t="shared" si="201"/>
        <v>CA</v>
      </c>
      <c r="AW400" s="447" t="str">
        <f t="shared" si="202"/>
        <v>CL</v>
      </c>
      <c r="AX400" s="447" t="str">
        <f t="shared" si="203"/>
        <v>AIC</v>
      </c>
      <c r="AY400" s="447" t="str">
        <f t="shared" si="204"/>
        <v>ERB</v>
      </c>
      <c r="AZ400" s="447" t="str">
        <f t="shared" si="205"/>
        <v>GRB</v>
      </c>
      <c r="BA400" s="447" t="str">
        <f t="shared" si="206"/>
        <v>Non-Op</v>
      </c>
      <c r="BC400" s="445" t="s">
        <v>2128</v>
      </c>
      <c r="BD400" s="552">
        <f t="shared" si="177"/>
        <v>0</v>
      </c>
      <c r="BF400" s="435"/>
      <c r="BG400" s="435"/>
      <c r="BH400" s="435"/>
      <c r="BI400" s="435"/>
      <c r="BJ400" s="435"/>
      <c r="BK400" s="435"/>
      <c r="BL400" s="435"/>
      <c r="BN400" s="621"/>
    </row>
    <row r="401" spans="1:66" s="28" customFormat="1" ht="12" customHeight="1">
      <c r="A401" s="287">
        <v>16502443</v>
      </c>
      <c r="B401" s="288" t="str">
        <f t="shared" si="181"/>
        <v>16502443</v>
      </c>
      <c r="C401" s="445" t="s">
        <v>2716</v>
      </c>
      <c r="D401" s="445" t="s">
        <v>2091</v>
      </c>
      <c r="E401" s="445"/>
      <c r="F401" s="445"/>
      <c r="G401" s="445"/>
      <c r="H401" s="547">
        <v>0</v>
      </c>
      <c r="I401" s="547">
        <v>0</v>
      </c>
      <c r="J401" s="547">
        <v>0</v>
      </c>
      <c r="K401" s="547">
        <v>0</v>
      </c>
      <c r="L401" s="547">
        <v>0</v>
      </c>
      <c r="M401" s="547">
        <v>0</v>
      </c>
      <c r="N401" s="547">
        <v>0</v>
      </c>
      <c r="O401" s="547">
        <v>0</v>
      </c>
      <c r="P401" s="547">
        <v>0</v>
      </c>
      <c r="Q401" s="547">
        <v>0</v>
      </c>
      <c r="R401" s="547">
        <v>0</v>
      </c>
      <c r="S401" s="547">
        <v>0</v>
      </c>
      <c r="T401" s="547">
        <v>0</v>
      </c>
      <c r="U401" s="547"/>
      <c r="V401" s="547">
        <f t="shared" si="186"/>
        <v>0</v>
      </c>
      <c r="W401" s="285"/>
      <c r="X401" s="286"/>
      <c r="Y401" s="548">
        <f t="shared" si="185"/>
        <v>0</v>
      </c>
      <c r="Z401" s="549">
        <f t="shared" si="185"/>
        <v>0</v>
      </c>
      <c r="AA401" s="549">
        <f t="shared" si="185"/>
        <v>0</v>
      </c>
      <c r="AB401" s="282">
        <f t="shared" si="187"/>
        <v>0</v>
      </c>
      <c r="AC401" s="281">
        <f t="shared" si="188"/>
        <v>0</v>
      </c>
      <c r="AD401" s="549">
        <f t="shared" si="189"/>
        <v>0</v>
      </c>
      <c r="AE401" s="553">
        <f t="shared" si="190"/>
        <v>0</v>
      </c>
      <c r="AF401" s="282">
        <f t="shared" si="191"/>
        <v>0</v>
      </c>
      <c r="AG401" s="283">
        <f t="shared" si="192"/>
        <v>0</v>
      </c>
      <c r="AH401" s="281">
        <f t="shared" si="193"/>
        <v>0</v>
      </c>
      <c r="AI401" s="551">
        <f t="shared" si="194"/>
        <v>0</v>
      </c>
      <c r="AJ401" s="549">
        <f t="shared" si="194"/>
        <v>0</v>
      </c>
      <c r="AK401" s="549">
        <f t="shared" si="194"/>
        <v>0</v>
      </c>
      <c r="AL401" s="282">
        <f t="shared" si="195"/>
        <v>0</v>
      </c>
      <c r="AM401" s="281">
        <f t="shared" si="196"/>
        <v>0</v>
      </c>
      <c r="AN401" s="549">
        <f t="shared" si="197"/>
        <v>0</v>
      </c>
      <c r="AO401" s="549">
        <f t="shared" si="198"/>
        <v>0</v>
      </c>
      <c r="AP401" s="549">
        <f t="shared" si="199"/>
        <v>0</v>
      </c>
      <c r="AQ401" s="283">
        <f t="shared" si="182"/>
        <v>0</v>
      </c>
      <c r="AR401" s="281">
        <f t="shared" si="200"/>
        <v>0</v>
      </c>
      <c r="AT401" s="446"/>
      <c r="AU401" s="284"/>
      <c r="AV401" s="447" t="str">
        <f t="shared" si="201"/>
        <v>CA</v>
      </c>
      <c r="AW401" s="447" t="str">
        <f t="shared" si="202"/>
        <v>CL</v>
      </c>
      <c r="AX401" s="447" t="str">
        <f t="shared" si="203"/>
        <v>AIC</v>
      </c>
      <c r="AY401" s="447" t="str">
        <f t="shared" si="204"/>
        <v>ERB</v>
      </c>
      <c r="AZ401" s="447" t="str">
        <f t="shared" si="205"/>
        <v>GRB</v>
      </c>
      <c r="BA401" s="447" t="str">
        <f t="shared" si="206"/>
        <v>Non-Op</v>
      </c>
      <c r="BC401" s="445" t="s">
        <v>2128</v>
      </c>
      <c r="BD401" s="552">
        <f t="shared" si="177"/>
        <v>0</v>
      </c>
      <c r="BF401" s="435"/>
      <c r="BG401" s="435"/>
      <c r="BH401" s="435"/>
      <c r="BI401" s="435"/>
      <c r="BJ401" s="435"/>
      <c r="BK401" s="435"/>
      <c r="BL401" s="435"/>
      <c r="BN401" s="621"/>
    </row>
    <row r="402" spans="1:66" s="28" customFormat="1" ht="12" customHeight="1">
      <c r="A402" s="287">
        <v>16502463</v>
      </c>
      <c r="B402" s="288" t="str">
        <f t="shared" si="181"/>
        <v>16502463</v>
      </c>
      <c r="C402" s="444" t="s">
        <v>2717</v>
      </c>
      <c r="D402" s="445" t="s">
        <v>2091</v>
      </c>
      <c r="E402" s="445"/>
      <c r="F402" s="444"/>
      <c r="G402" s="445"/>
      <c r="H402" s="547">
        <v>0</v>
      </c>
      <c r="I402" s="547">
        <v>0</v>
      </c>
      <c r="J402" s="547">
        <v>0</v>
      </c>
      <c r="K402" s="547">
        <v>0</v>
      </c>
      <c r="L402" s="547">
        <v>0</v>
      </c>
      <c r="M402" s="547">
        <v>0</v>
      </c>
      <c r="N402" s="547">
        <v>0</v>
      </c>
      <c r="O402" s="547">
        <v>0</v>
      </c>
      <c r="P402" s="547">
        <v>0</v>
      </c>
      <c r="Q402" s="547">
        <v>0</v>
      </c>
      <c r="R402" s="547">
        <v>0</v>
      </c>
      <c r="S402" s="547">
        <v>0</v>
      </c>
      <c r="T402" s="547">
        <v>0</v>
      </c>
      <c r="U402" s="547"/>
      <c r="V402" s="547">
        <f t="shared" si="186"/>
        <v>0</v>
      </c>
      <c r="W402" s="285"/>
      <c r="X402" s="286"/>
      <c r="Y402" s="548">
        <f t="shared" si="185"/>
        <v>0</v>
      </c>
      <c r="Z402" s="549">
        <f t="shared" si="185"/>
        <v>0</v>
      </c>
      <c r="AA402" s="549">
        <f t="shared" si="185"/>
        <v>0</v>
      </c>
      <c r="AB402" s="282">
        <f t="shared" si="187"/>
        <v>0</v>
      </c>
      <c r="AC402" s="281">
        <f t="shared" si="188"/>
        <v>0</v>
      </c>
      <c r="AD402" s="549">
        <f t="shared" si="189"/>
        <v>0</v>
      </c>
      <c r="AE402" s="553">
        <f t="shared" si="190"/>
        <v>0</v>
      </c>
      <c r="AF402" s="282">
        <f t="shared" si="191"/>
        <v>0</v>
      </c>
      <c r="AG402" s="283">
        <f t="shared" si="192"/>
        <v>0</v>
      </c>
      <c r="AH402" s="281">
        <f t="shared" si="193"/>
        <v>0</v>
      </c>
      <c r="AI402" s="551">
        <f t="shared" si="194"/>
        <v>0</v>
      </c>
      <c r="AJ402" s="549">
        <f t="shared" si="194"/>
        <v>0</v>
      </c>
      <c r="AK402" s="549">
        <f t="shared" si="194"/>
        <v>0</v>
      </c>
      <c r="AL402" s="282">
        <f t="shared" si="195"/>
        <v>0</v>
      </c>
      <c r="AM402" s="281">
        <f t="shared" si="196"/>
        <v>0</v>
      </c>
      <c r="AN402" s="549">
        <f t="shared" si="197"/>
        <v>0</v>
      </c>
      <c r="AO402" s="549">
        <f t="shared" si="198"/>
        <v>0</v>
      </c>
      <c r="AP402" s="549">
        <f t="shared" si="199"/>
        <v>0</v>
      </c>
      <c r="AQ402" s="283">
        <f t="shared" si="182"/>
        <v>0</v>
      </c>
      <c r="AR402" s="281">
        <f t="shared" si="200"/>
        <v>0</v>
      </c>
      <c r="AT402" s="446"/>
      <c r="AU402" s="284"/>
      <c r="AV402" s="447" t="str">
        <f t="shared" si="201"/>
        <v>CA</v>
      </c>
      <c r="AW402" s="447" t="str">
        <f t="shared" si="202"/>
        <v>CL</v>
      </c>
      <c r="AX402" s="447" t="str">
        <f t="shared" si="203"/>
        <v>AIC</v>
      </c>
      <c r="AY402" s="447" t="str">
        <f t="shared" si="204"/>
        <v>ERB</v>
      </c>
      <c r="AZ402" s="447" t="str">
        <f t="shared" si="205"/>
        <v>GRB</v>
      </c>
      <c r="BA402" s="447" t="str">
        <f t="shared" si="206"/>
        <v>Non-Op</v>
      </c>
      <c r="BC402" s="445" t="s">
        <v>2128</v>
      </c>
      <c r="BD402" s="552">
        <f t="shared" si="177"/>
        <v>0</v>
      </c>
      <c r="BF402" s="435"/>
      <c r="BG402" s="435"/>
      <c r="BH402" s="435"/>
      <c r="BI402" s="435"/>
      <c r="BJ402" s="435"/>
      <c r="BK402" s="435"/>
      <c r="BL402" s="435"/>
      <c r="BN402" s="621"/>
    </row>
    <row r="403" spans="1:66" s="28" customFormat="1" ht="12" customHeight="1">
      <c r="A403" s="287">
        <v>16502473</v>
      </c>
      <c r="B403" s="288" t="str">
        <f t="shared" si="181"/>
        <v>16502473</v>
      </c>
      <c r="C403" s="445" t="s">
        <v>2718</v>
      </c>
      <c r="D403" s="445" t="s">
        <v>2091</v>
      </c>
      <c r="E403" s="445"/>
      <c r="F403" s="445"/>
      <c r="G403" s="445"/>
      <c r="H403" s="547">
        <v>0</v>
      </c>
      <c r="I403" s="547">
        <v>0</v>
      </c>
      <c r="J403" s="547">
        <v>0</v>
      </c>
      <c r="K403" s="547">
        <v>0</v>
      </c>
      <c r="L403" s="547">
        <v>0</v>
      </c>
      <c r="M403" s="547">
        <v>0</v>
      </c>
      <c r="N403" s="547">
        <v>0</v>
      </c>
      <c r="O403" s="547">
        <v>0</v>
      </c>
      <c r="P403" s="547">
        <v>0</v>
      </c>
      <c r="Q403" s="547">
        <v>0</v>
      </c>
      <c r="R403" s="547">
        <v>0</v>
      </c>
      <c r="S403" s="547">
        <v>0</v>
      </c>
      <c r="T403" s="547">
        <v>0</v>
      </c>
      <c r="U403" s="547"/>
      <c r="V403" s="547">
        <f t="shared" si="186"/>
        <v>0</v>
      </c>
      <c r="W403" s="285"/>
      <c r="X403" s="286"/>
      <c r="Y403" s="548">
        <f t="shared" si="185"/>
        <v>0</v>
      </c>
      <c r="Z403" s="549">
        <f t="shared" si="185"/>
        <v>0</v>
      </c>
      <c r="AA403" s="549">
        <f t="shared" si="185"/>
        <v>0</v>
      </c>
      <c r="AB403" s="282">
        <f t="shared" si="187"/>
        <v>0</v>
      </c>
      <c r="AC403" s="281">
        <f t="shared" si="188"/>
        <v>0</v>
      </c>
      <c r="AD403" s="549">
        <f t="shared" si="189"/>
        <v>0</v>
      </c>
      <c r="AE403" s="553">
        <f t="shared" si="190"/>
        <v>0</v>
      </c>
      <c r="AF403" s="282">
        <f t="shared" si="191"/>
        <v>0</v>
      </c>
      <c r="AG403" s="283">
        <f t="shared" si="192"/>
        <v>0</v>
      </c>
      <c r="AH403" s="281">
        <f t="shared" si="193"/>
        <v>0</v>
      </c>
      <c r="AI403" s="551">
        <f t="shared" si="194"/>
        <v>0</v>
      </c>
      <c r="AJ403" s="549">
        <f t="shared" si="194"/>
        <v>0</v>
      </c>
      <c r="AK403" s="549">
        <f t="shared" si="194"/>
        <v>0</v>
      </c>
      <c r="AL403" s="282">
        <f t="shared" si="195"/>
        <v>0</v>
      </c>
      <c r="AM403" s="281">
        <f t="shared" si="196"/>
        <v>0</v>
      </c>
      <c r="AN403" s="549">
        <f t="shared" si="197"/>
        <v>0</v>
      </c>
      <c r="AO403" s="549">
        <f t="shared" si="198"/>
        <v>0</v>
      </c>
      <c r="AP403" s="549">
        <f t="shared" si="199"/>
        <v>0</v>
      </c>
      <c r="AQ403" s="283">
        <f t="shared" si="182"/>
        <v>0</v>
      </c>
      <c r="AR403" s="281">
        <f t="shared" si="200"/>
        <v>0</v>
      </c>
      <c r="AT403" s="446"/>
      <c r="AU403" s="284"/>
      <c r="AV403" s="447" t="str">
        <f t="shared" si="201"/>
        <v>CA</v>
      </c>
      <c r="AW403" s="447" t="str">
        <f t="shared" si="202"/>
        <v>CL</v>
      </c>
      <c r="AX403" s="447" t="str">
        <f t="shared" si="203"/>
        <v>AIC</v>
      </c>
      <c r="AY403" s="447" t="str">
        <f t="shared" si="204"/>
        <v>ERB</v>
      </c>
      <c r="AZ403" s="447" t="str">
        <f t="shared" si="205"/>
        <v>GRB</v>
      </c>
      <c r="BA403" s="447" t="str">
        <f t="shared" si="206"/>
        <v>Non-Op</v>
      </c>
      <c r="BC403" s="445" t="s">
        <v>2128</v>
      </c>
      <c r="BD403" s="552">
        <f t="shared" ref="BD403:BD466" si="207">+T403</f>
        <v>0</v>
      </c>
      <c r="BF403" s="435"/>
      <c r="BG403" s="435"/>
      <c r="BH403" s="435"/>
      <c r="BI403" s="435"/>
      <c r="BJ403" s="435"/>
      <c r="BK403" s="435"/>
      <c r="BL403" s="435"/>
      <c r="BN403" s="621"/>
    </row>
    <row r="404" spans="1:66" s="28" customFormat="1" ht="12" customHeight="1">
      <c r="A404" s="321">
        <v>16502483</v>
      </c>
      <c r="B404" s="318" t="str">
        <f t="shared" si="181"/>
        <v>16502483</v>
      </c>
      <c r="C404" s="444" t="s">
        <v>2719</v>
      </c>
      <c r="D404" s="445" t="s">
        <v>2091</v>
      </c>
      <c r="E404" s="445"/>
      <c r="F404" s="444"/>
      <c r="G404" s="445"/>
      <c r="H404" s="547">
        <v>0</v>
      </c>
      <c r="I404" s="547">
        <v>0</v>
      </c>
      <c r="J404" s="547">
        <v>0</v>
      </c>
      <c r="K404" s="547">
        <v>0</v>
      </c>
      <c r="L404" s="547">
        <v>0</v>
      </c>
      <c r="M404" s="547">
        <v>0</v>
      </c>
      <c r="N404" s="547">
        <v>0</v>
      </c>
      <c r="O404" s="547">
        <v>0</v>
      </c>
      <c r="P404" s="547">
        <v>0</v>
      </c>
      <c r="Q404" s="547">
        <v>0</v>
      </c>
      <c r="R404" s="547">
        <v>0</v>
      </c>
      <c r="S404" s="547">
        <v>0</v>
      </c>
      <c r="T404" s="547">
        <v>0</v>
      </c>
      <c r="U404" s="547"/>
      <c r="V404" s="547">
        <f t="shared" si="186"/>
        <v>0</v>
      </c>
      <c r="W404" s="285"/>
      <c r="X404" s="286"/>
      <c r="Y404" s="548">
        <f t="shared" si="185"/>
        <v>0</v>
      </c>
      <c r="Z404" s="549">
        <f t="shared" si="185"/>
        <v>0</v>
      </c>
      <c r="AA404" s="549">
        <f t="shared" si="185"/>
        <v>0</v>
      </c>
      <c r="AB404" s="282">
        <f t="shared" si="187"/>
        <v>0</v>
      </c>
      <c r="AC404" s="281">
        <f t="shared" si="188"/>
        <v>0</v>
      </c>
      <c r="AD404" s="549">
        <f t="shared" si="189"/>
        <v>0</v>
      </c>
      <c r="AE404" s="553">
        <f t="shared" si="190"/>
        <v>0</v>
      </c>
      <c r="AF404" s="282">
        <f t="shared" si="191"/>
        <v>0</v>
      </c>
      <c r="AG404" s="283">
        <f t="shared" si="192"/>
        <v>0</v>
      </c>
      <c r="AH404" s="281">
        <f t="shared" si="193"/>
        <v>0</v>
      </c>
      <c r="AI404" s="551">
        <f t="shared" si="194"/>
        <v>0</v>
      </c>
      <c r="AJ404" s="549">
        <f t="shared" si="194"/>
        <v>0</v>
      </c>
      <c r="AK404" s="549">
        <f t="shared" si="194"/>
        <v>0</v>
      </c>
      <c r="AL404" s="282">
        <f t="shared" si="195"/>
        <v>0</v>
      </c>
      <c r="AM404" s="281">
        <f t="shared" si="196"/>
        <v>0</v>
      </c>
      <c r="AN404" s="549">
        <f t="shared" si="197"/>
        <v>0</v>
      </c>
      <c r="AO404" s="549">
        <f t="shared" si="198"/>
        <v>0</v>
      </c>
      <c r="AP404" s="549">
        <f t="shared" si="199"/>
        <v>0</v>
      </c>
      <c r="AQ404" s="283">
        <f t="shared" si="182"/>
        <v>0</v>
      </c>
      <c r="AR404" s="281">
        <f t="shared" si="200"/>
        <v>0</v>
      </c>
      <c r="AT404" s="446"/>
      <c r="AU404" s="284"/>
      <c r="AV404" s="447" t="str">
        <f t="shared" si="201"/>
        <v>CA</v>
      </c>
      <c r="AW404" s="447" t="str">
        <f t="shared" si="202"/>
        <v>CL</v>
      </c>
      <c r="AX404" s="447" t="str">
        <f t="shared" si="203"/>
        <v>AIC</v>
      </c>
      <c r="AY404" s="447" t="str">
        <f t="shared" si="204"/>
        <v>ERB</v>
      </c>
      <c r="AZ404" s="447" t="str">
        <f t="shared" si="205"/>
        <v>GRB</v>
      </c>
      <c r="BA404" s="447" t="str">
        <f t="shared" si="206"/>
        <v>Non-Op</v>
      </c>
      <c r="BC404" s="445" t="s">
        <v>2128</v>
      </c>
      <c r="BD404" s="552">
        <f t="shared" si="207"/>
        <v>0</v>
      </c>
      <c r="BF404" s="435"/>
      <c r="BG404" s="435"/>
      <c r="BH404" s="435"/>
      <c r="BI404" s="435"/>
      <c r="BJ404" s="435"/>
      <c r="BK404" s="435"/>
      <c r="BL404" s="435"/>
      <c r="BN404" s="621"/>
    </row>
    <row r="405" spans="1:66" s="28" customFormat="1" ht="12" customHeight="1">
      <c r="A405" s="321">
        <v>16502493</v>
      </c>
      <c r="B405" s="318" t="str">
        <f t="shared" si="181"/>
        <v>16502493</v>
      </c>
      <c r="C405" s="444" t="s">
        <v>2720</v>
      </c>
      <c r="D405" s="445" t="s">
        <v>2091</v>
      </c>
      <c r="E405" s="445"/>
      <c r="F405" s="311">
        <v>42842</v>
      </c>
      <c r="G405" s="445"/>
      <c r="H405" s="547">
        <v>0</v>
      </c>
      <c r="I405" s="547">
        <v>0</v>
      </c>
      <c r="J405" s="547">
        <v>0</v>
      </c>
      <c r="K405" s="547">
        <v>0</v>
      </c>
      <c r="L405" s="547">
        <v>0</v>
      </c>
      <c r="M405" s="547">
        <v>0</v>
      </c>
      <c r="N405" s="547">
        <v>0</v>
      </c>
      <c r="O405" s="547">
        <v>0</v>
      </c>
      <c r="P405" s="547">
        <v>0</v>
      </c>
      <c r="Q405" s="547">
        <v>0</v>
      </c>
      <c r="R405" s="547">
        <v>0</v>
      </c>
      <c r="S405" s="547">
        <v>0</v>
      </c>
      <c r="T405" s="547">
        <v>0</v>
      </c>
      <c r="U405" s="547"/>
      <c r="V405" s="547">
        <f t="shared" si="186"/>
        <v>0</v>
      </c>
      <c r="W405" s="285"/>
      <c r="X405" s="286"/>
      <c r="Y405" s="548">
        <f t="shared" si="185"/>
        <v>0</v>
      </c>
      <c r="Z405" s="549">
        <f t="shared" si="185"/>
        <v>0</v>
      </c>
      <c r="AA405" s="549">
        <f t="shared" si="185"/>
        <v>0</v>
      </c>
      <c r="AB405" s="282">
        <f t="shared" si="187"/>
        <v>0</v>
      </c>
      <c r="AC405" s="281">
        <f t="shared" si="188"/>
        <v>0</v>
      </c>
      <c r="AD405" s="549">
        <f t="shared" si="189"/>
        <v>0</v>
      </c>
      <c r="AE405" s="553">
        <f t="shared" si="190"/>
        <v>0</v>
      </c>
      <c r="AF405" s="282">
        <f t="shared" si="191"/>
        <v>0</v>
      </c>
      <c r="AG405" s="283">
        <f t="shared" si="192"/>
        <v>0</v>
      </c>
      <c r="AH405" s="281">
        <f t="shared" si="193"/>
        <v>0</v>
      </c>
      <c r="AI405" s="551">
        <f t="shared" si="194"/>
        <v>0</v>
      </c>
      <c r="AJ405" s="549">
        <f t="shared" si="194"/>
        <v>0</v>
      </c>
      <c r="AK405" s="549">
        <f t="shared" si="194"/>
        <v>0</v>
      </c>
      <c r="AL405" s="282">
        <f t="shared" si="195"/>
        <v>0</v>
      </c>
      <c r="AM405" s="281">
        <f t="shared" si="196"/>
        <v>0</v>
      </c>
      <c r="AN405" s="549">
        <f t="shared" si="197"/>
        <v>0</v>
      </c>
      <c r="AO405" s="549">
        <f t="shared" si="198"/>
        <v>0</v>
      </c>
      <c r="AP405" s="549">
        <f t="shared" si="199"/>
        <v>0</v>
      </c>
      <c r="AQ405" s="283">
        <f t="shared" si="182"/>
        <v>0</v>
      </c>
      <c r="AR405" s="281">
        <f t="shared" si="200"/>
        <v>0</v>
      </c>
      <c r="AT405" s="446"/>
      <c r="AU405" s="284"/>
      <c r="AV405" s="447" t="str">
        <f t="shared" si="201"/>
        <v>CA</v>
      </c>
      <c r="AW405" s="447" t="str">
        <f t="shared" si="202"/>
        <v>CL</v>
      </c>
      <c r="AX405" s="447" t="str">
        <f t="shared" si="203"/>
        <v>AIC</v>
      </c>
      <c r="AY405" s="447" t="str">
        <f t="shared" si="204"/>
        <v>ERB</v>
      </c>
      <c r="AZ405" s="447" t="str">
        <f t="shared" si="205"/>
        <v>GRB</v>
      </c>
      <c r="BA405" s="447" t="str">
        <f t="shared" si="206"/>
        <v>Non-Op</v>
      </c>
      <c r="BC405" s="445" t="s">
        <v>2128</v>
      </c>
      <c r="BD405" s="552">
        <f t="shared" si="207"/>
        <v>0</v>
      </c>
      <c r="BF405" s="448"/>
      <c r="BG405" s="448"/>
      <c r="BH405" s="448"/>
      <c r="BI405" s="448"/>
      <c r="BJ405" s="448"/>
      <c r="BK405" s="448"/>
      <c r="BL405" s="448"/>
      <c r="BN405" s="621"/>
    </row>
    <row r="406" spans="1:66" s="28" customFormat="1" ht="12" customHeight="1">
      <c r="A406" s="321">
        <v>16502503</v>
      </c>
      <c r="B406" s="318" t="str">
        <f t="shared" si="181"/>
        <v>16502503</v>
      </c>
      <c r="C406" s="631" t="s">
        <v>2721</v>
      </c>
      <c r="D406" s="445" t="s">
        <v>2091</v>
      </c>
      <c r="E406" s="445"/>
      <c r="F406" s="311">
        <v>42964</v>
      </c>
      <c r="G406" s="445"/>
      <c r="H406" s="547">
        <v>0</v>
      </c>
      <c r="I406" s="547">
        <v>0</v>
      </c>
      <c r="J406" s="547">
        <v>0</v>
      </c>
      <c r="K406" s="547">
        <v>0</v>
      </c>
      <c r="L406" s="547">
        <v>0</v>
      </c>
      <c r="M406" s="547">
        <v>0</v>
      </c>
      <c r="N406" s="547">
        <v>0</v>
      </c>
      <c r="O406" s="547">
        <v>0</v>
      </c>
      <c r="P406" s="547">
        <v>0</v>
      </c>
      <c r="Q406" s="547">
        <v>0</v>
      </c>
      <c r="R406" s="547">
        <v>0</v>
      </c>
      <c r="S406" s="547">
        <v>0</v>
      </c>
      <c r="T406" s="547">
        <v>0</v>
      </c>
      <c r="U406" s="547"/>
      <c r="V406" s="547">
        <f t="shared" si="186"/>
        <v>0</v>
      </c>
      <c r="W406" s="285"/>
      <c r="X406" s="286"/>
      <c r="Y406" s="548">
        <f t="shared" si="185"/>
        <v>0</v>
      </c>
      <c r="Z406" s="549">
        <f t="shared" si="185"/>
        <v>0</v>
      </c>
      <c r="AA406" s="549">
        <f t="shared" si="185"/>
        <v>0</v>
      </c>
      <c r="AB406" s="282">
        <f t="shared" si="187"/>
        <v>0</v>
      </c>
      <c r="AC406" s="281">
        <f t="shared" si="188"/>
        <v>0</v>
      </c>
      <c r="AD406" s="549">
        <f t="shared" si="189"/>
        <v>0</v>
      </c>
      <c r="AE406" s="553">
        <f t="shared" si="190"/>
        <v>0</v>
      </c>
      <c r="AF406" s="282">
        <f t="shared" si="191"/>
        <v>0</v>
      </c>
      <c r="AG406" s="283">
        <f t="shared" si="192"/>
        <v>0</v>
      </c>
      <c r="AH406" s="281">
        <f t="shared" si="193"/>
        <v>0</v>
      </c>
      <c r="AI406" s="551">
        <f t="shared" si="194"/>
        <v>0</v>
      </c>
      <c r="AJ406" s="549">
        <f t="shared" si="194"/>
        <v>0</v>
      </c>
      <c r="AK406" s="549">
        <f t="shared" si="194"/>
        <v>0</v>
      </c>
      <c r="AL406" s="282">
        <f t="shared" si="195"/>
        <v>0</v>
      </c>
      <c r="AM406" s="281">
        <f t="shared" si="196"/>
        <v>0</v>
      </c>
      <c r="AN406" s="549">
        <f t="shared" si="197"/>
        <v>0</v>
      </c>
      <c r="AO406" s="549">
        <f t="shared" si="198"/>
        <v>0</v>
      </c>
      <c r="AP406" s="549">
        <f t="shared" si="199"/>
        <v>0</v>
      </c>
      <c r="AQ406" s="283">
        <f t="shared" si="182"/>
        <v>0</v>
      </c>
      <c r="AR406" s="281">
        <f t="shared" si="200"/>
        <v>0</v>
      </c>
      <c r="AT406" s="446"/>
      <c r="AU406" s="284"/>
      <c r="AV406" s="447" t="str">
        <f t="shared" si="201"/>
        <v>CA</v>
      </c>
      <c r="AW406" s="447" t="str">
        <f t="shared" si="202"/>
        <v>CL</v>
      </c>
      <c r="AX406" s="447" t="str">
        <f t="shared" si="203"/>
        <v>AIC</v>
      </c>
      <c r="AY406" s="447" t="str">
        <f t="shared" si="204"/>
        <v>ERB</v>
      </c>
      <c r="AZ406" s="447" t="str">
        <f t="shared" si="205"/>
        <v>GRB</v>
      </c>
      <c r="BA406" s="447" t="str">
        <f t="shared" si="206"/>
        <v>Non-Op</v>
      </c>
      <c r="BC406" s="445" t="s">
        <v>2128</v>
      </c>
      <c r="BD406" s="552">
        <f t="shared" si="207"/>
        <v>0</v>
      </c>
      <c r="BF406" s="448"/>
      <c r="BG406" s="448"/>
      <c r="BH406" s="448"/>
      <c r="BI406" s="448"/>
      <c r="BJ406" s="448"/>
      <c r="BK406" s="448"/>
      <c r="BL406" s="448"/>
      <c r="BN406" s="621"/>
    </row>
    <row r="407" spans="1:66" s="28" customFormat="1" ht="12" customHeight="1">
      <c r="A407" s="321">
        <v>16502513</v>
      </c>
      <c r="B407" s="318" t="str">
        <f t="shared" si="181"/>
        <v>16502513</v>
      </c>
      <c r="C407" s="631" t="s">
        <v>2722</v>
      </c>
      <c r="D407" s="445" t="s">
        <v>2091</v>
      </c>
      <c r="E407" s="445"/>
      <c r="F407" s="311">
        <v>42964</v>
      </c>
      <c r="G407" s="445"/>
      <c r="H407" s="547">
        <v>0</v>
      </c>
      <c r="I407" s="547">
        <v>0</v>
      </c>
      <c r="J407" s="547">
        <v>0</v>
      </c>
      <c r="K407" s="547">
        <v>0</v>
      </c>
      <c r="L407" s="547">
        <v>0</v>
      </c>
      <c r="M407" s="547">
        <v>0</v>
      </c>
      <c r="N407" s="547">
        <v>0</v>
      </c>
      <c r="O407" s="547">
        <v>0</v>
      </c>
      <c r="P407" s="547">
        <v>0</v>
      </c>
      <c r="Q407" s="547">
        <v>0</v>
      </c>
      <c r="R407" s="547">
        <v>0</v>
      </c>
      <c r="S407" s="547">
        <v>0</v>
      </c>
      <c r="T407" s="547">
        <v>0</v>
      </c>
      <c r="U407" s="547"/>
      <c r="V407" s="547">
        <f t="shared" si="186"/>
        <v>0</v>
      </c>
      <c r="W407" s="285"/>
      <c r="X407" s="286"/>
      <c r="Y407" s="548">
        <f t="shared" si="185"/>
        <v>0</v>
      </c>
      <c r="Z407" s="549">
        <f t="shared" si="185"/>
        <v>0</v>
      </c>
      <c r="AA407" s="549">
        <f t="shared" si="185"/>
        <v>0</v>
      </c>
      <c r="AB407" s="282">
        <f t="shared" si="187"/>
        <v>0</v>
      </c>
      <c r="AC407" s="281">
        <f t="shared" si="188"/>
        <v>0</v>
      </c>
      <c r="AD407" s="549">
        <f t="shared" si="189"/>
        <v>0</v>
      </c>
      <c r="AE407" s="553">
        <f t="shared" si="190"/>
        <v>0</v>
      </c>
      <c r="AF407" s="282">
        <f t="shared" si="191"/>
        <v>0</v>
      </c>
      <c r="AG407" s="283">
        <f t="shared" si="192"/>
        <v>0</v>
      </c>
      <c r="AH407" s="281">
        <f t="shared" si="193"/>
        <v>0</v>
      </c>
      <c r="AI407" s="551">
        <f t="shared" si="194"/>
        <v>0</v>
      </c>
      <c r="AJ407" s="549">
        <f t="shared" si="194"/>
        <v>0</v>
      </c>
      <c r="AK407" s="549">
        <f t="shared" si="194"/>
        <v>0</v>
      </c>
      <c r="AL407" s="282">
        <f t="shared" si="195"/>
        <v>0</v>
      </c>
      <c r="AM407" s="281">
        <f t="shared" si="196"/>
        <v>0</v>
      </c>
      <c r="AN407" s="549">
        <f t="shared" si="197"/>
        <v>0</v>
      </c>
      <c r="AO407" s="549">
        <f t="shared" si="198"/>
        <v>0</v>
      </c>
      <c r="AP407" s="549">
        <f t="shared" si="199"/>
        <v>0</v>
      </c>
      <c r="AQ407" s="283">
        <f t="shared" si="182"/>
        <v>0</v>
      </c>
      <c r="AR407" s="281">
        <f t="shared" si="200"/>
        <v>0</v>
      </c>
      <c r="AT407" s="446"/>
      <c r="AU407" s="284"/>
      <c r="AV407" s="447" t="str">
        <f t="shared" si="201"/>
        <v>CA</v>
      </c>
      <c r="AW407" s="447" t="str">
        <f t="shared" si="202"/>
        <v>CL</v>
      </c>
      <c r="AX407" s="447" t="str">
        <f t="shared" si="203"/>
        <v>AIC</v>
      </c>
      <c r="AY407" s="447" t="str">
        <f t="shared" si="204"/>
        <v>ERB</v>
      </c>
      <c r="AZ407" s="447" t="str">
        <f t="shared" si="205"/>
        <v>GRB</v>
      </c>
      <c r="BA407" s="447" t="str">
        <f t="shared" si="206"/>
        <v>Non-Op</v>
      </c>
      <c r="BC407" s="445" t="s">
        <v>2128</v>
      </c>
      <c r="BD407" s="552">
        <f t="shared" si="207"/>
        <v>0</v>
      </c>
      <c r="BF407" s="448"/>
      <c r="BG407" s="448"/>
      <c r="BH407" s="448"/>
      <c r="BI407" s="448"/>
      <c r="BJ407" s="448"/>
      <c r="BK407" s="448"/>
      <c r="BL407" s="448"/>
      <c r="BN407" s="621"/>
    </row>
    <row r="408" spans="1:66" s="28" customFormat="1" ht="12" customHeight="1">
      <c r="A408" s="321">
        <v>16502523</v>
      </c>
      <c r="B408" s="318" t="str">
        <f t="shared" si="181"/>
        <v>16502523</v>
      </c>
      <c r="C408" s="631" t="s">
        <v>2723</v>
      </c>
      <c r="D408" s="445" t="s">
        <v>2091</v>
      </c>
      <c r="E408" s="445"/>
      <c r="F408" s="311">
        <v>42964</v>
      </c>
      <c r="G408" s="445"/>
      <c r="H408" s="547">
        <v>0</v>
      </c>
      <c r="I408" s="547">
        <v>0</v>
      </c>
      <c r="J408" s="547">
        <v>0</v>
      </c>
      <c r="K408" s="547">
        <v>0</v>
      </c>
      <c r="L408" s="547">
        <v>0</v>
      </c>
      <c r="M408" s="547">
        <v>0</v>
      </c>
      <c r="N408" s="547">
        <v>0</v>
      </c>
      <c r="O408" s="547">
        <v>0</v>
      </c>
      <c r="P408" s="547">
        <v>0</v>
      </c>
      <c r="Q408" s="547">
        <v>0</v>
      </c>
      <c r="R408" s="547">
        <v>0</v>
      </c>
      <c r="S408" s="547">
        <v>0</v>
      </c>
      <c r="T408" s="547">
        <v>0</v>
      </c>
      <c r="U408" s="547"/>
      <c r="V408" s="547">
        <f t="shared" si="186"/>
        <v>0</v>
      </c>
      <c r="W408" s="285"/>
      <c r="X408" s="286"/>
      <c r="Y408" s="548">
        <f t="shared" si="185"/>
        <v>0</v>
      </c>
      <c r="Z408" s="549">
        <f t="shared" si="185"/>
        <v>0</v>
      </c>
      <c r="AA408" s="549">
        <f t="shared" si="185"/>
        <v>0</v>
      </c>
      <c r="AB408" s="282">
        <f t="shared" si="187"/>
        <v>0</v>
      </c>
      <c r="AC408" s="281">
        <f t="shared" si="188"/>
        <v>0</v>
      </c>
      <c r="AD408" s="549">
        <f t="shared" si="189"/>
        <v>0</v>
      </c>
      <c r="AE408" s="553">
        <f t="shared" si="190"/>
        <v>0</v>
      </c>
      <c r="AF408" s="282">
        <f t="shared" si="191"/>
        <v>0</v>
      </c>
      <c r="AG408" s="283">
        <f t="shared" si="192"/>
        <v>0</v>
      </c>
      <c r="AH408" s="281">
        <f t="shared" si="193"/>
        <v>0</v>
      </c>
      <c r="AI408" s="551">
        <f t="shared" si="194"/>
        <v>0</v>
      </c>
      <c r="AJ408" s="549">
        <f t="shared" si="194"/>
        <v>0</v>
      </c>
      <c r="AK408" s="549">
        <f t="shared" si="194"/>
        <v>0</v>
      </c>
      <c r="AL408" s="282">
        <f t="shared" si="195"/>
        <v>0</v>
      </c>
      <c r="AM408" s="281">
        <f t="shared" si="196"/>
        <v>0</v>
      </c>
      <c r="AN408" s="549">
        <f t="shared" si="197"/>
        <v>0</v>
      </c>
      <c r="AO408" s="549">
        <f t="shared" si="198"/>
        <v>0</v>
      </c>
      <c r="AP408" s="549">
        <f t="shared" si="199"/>
        <v>0</v>
      </c>
      <c r="AQ408" s="283">
        <f t="shared" si="182"/>
        <v>0</v>
      </c>
      <c r="AR408" s="281">
        <f t="shared" si="200"/>
        <v>0</v>
      </c>
      <c r="AT408" s="446"/>
      <c r="AU408" s="284"/>
      <c r="AV408" s="447" t="str">
        <f t="shared" si="201"/>
        <v>CA</v>
      </c>
      <c r="AW408" s="447" t="str">
        <f t="shared" si="202"/>
        <v>CL</v>
      </c>
      <c r="AX408" s="447" t="str">
        <f t="shared" si="203"/>
        <v>AIC</v>
      </c>
      <c r="AY408" s="447" t="str">
        <f t="shared" si="204"/>
        <v>ERB</v>
      </c>
      <c r="AZ408" s="447" t="str">
        <f t="shared" si="205"/>
        <v>GRB</v>
      </c>
      <c r="BA408" s="447" t="str">
        <f t="shared" si="206"/>
        <v>Non-Op</v>
      </c>
      <c r="BC408" s="445" t="s">
        <v>2128</v>
      </c>
      <c r="BD408" s="552">
        <f t="shared" si="207"/>
        <v>0</v>
      </c>
      <c r="BF408" s="448"/>
      <c r="BG408" s="448"/>
      <c r="BH408" s="448"/>
      <c r="BI408" s="448"/>
      <c r="BJ408" s="448"/>
      <c r="BK408" s="448"/>
      <c r="BL408" s="448"/>
      <c r="BN408" s="621"/>
    </row>
    <row r="409" spans="1:66" s="28" customFormat="1" ht="12" customHeight="1">
      <c r="A409" s="632">
        <v>16502543</v>
      </c>
      <c r="B409" s="632" t="str">
        <f t="shared" si="181"/>
        <v>16502543</v>
      </c>
      <c r="C409" s="633" t="s">
        <v>2724</v>
      </c>
      <c r="D409" s="445" t="s">
        <v>2091</v>
      </c>
      <c r="E409" s="445"/>
      <c r="F409" s="311">
        <v>43101</v>
      </c>
      <c r="G409" s="445"/>
      <c r="H409" s="547">
        <v>0</v>
      </c>
      <c r="I409" s="547">
        <v>0</v>
      </c>
      <c r="J409" s="547">
        <v>0</v>
      </c>
      <c r="K409" s="547">
        <v>0</v>
      </c>
      <c r="L409" s="547">
        <v>0</v>
      </c>
      <c r="M409" s="547">
        <v>0</v>
      </c>
      <c r="N409" s="547">
        <v>0</v>
      </c>
      <c r="O409" s="547">
        <v>0</v>
      </c>
      <c r="P409" s="547">
        <v>0</v>
      </c>
      <c r="Q409" s="547">
        <v>0</v>
      </c>
      <c r="R409" s="547">
        <v>0</v>
      </c>
      <c r="S409" s="547">
        <v>0</v>
      </c>
      <c r="T409" s="547">
        <v>0</v>
      </c>
      <c r="U409" s="547"/>
      <c r="V409" s="547">
        <f t="shared" si="186"/>
        <v>0</v>
      </c>
      <c r="W409" s="285"/>
      <c r="X409" s="286"/>
      <c r="Y409" s="548">
        <f t="shared" ref="Y409:AA428" si="208">IF($D409=Y$5,$T409,0)</f>
        <v>0</v>
      </c>
      <c r="Z409" s="549">
        <f t="shared" si="208"/>
        <v>0</v>
      </c>
      <c r="AA409" s="549">
        <f t="shared" si="208"/>
        <v>0</v>
      </c>
      <c r="AB409" s="282">
        <f t="shared" si="187"/>
        <v>0</v>
      </c>
      <c r="AC409" s="281">
        <f t="shared" si="188"/>
        <v>0</v>
      </c>
      <c r="AD409" s="549">
        <f t="shared" si="189"/>
        <v>0</v>
      </c>
      <c r="AE409" s="553">
        <f t="shared" si="190"/>
        <v>0</v>
      </c>
      <c r="AF409" s="282">
        <f t="shared" si="191"/>
        <v>0</v>
      </c>
      <c r="AG409" s="283">
        <f t="shared" si="192"/>
        <v>0</v>
      </c>
      <c r="AH409" s="281">
        <f t="shared" si="193"/>
        <v>0</v>
      </c>
      <c r="AI409" s="551">
        <f t="shared" si="194"/>
        <v>0</v>
      </c>
      <c r="AJ409" s="549">
        <f t="shared" si="194"/>
        <v>0</v>
      </c>
      <c r="AK409" s="549">
        <f t="shared" si="194"/>
        <v>0</v>
      </c>
      <c r="AL409" s="282">
        <f t="shared" si="195"/>
        <v>0</v>
      </c>
      <c r="AM409" s="281">
        <f t="shared" si="196"/>
        <v>0</v>
      </c>
      <c r="AN409" s="549">
        <f t="shared" si="197"/>
        <v>0</v>
      </c>
      <c r="AO409" s="549">
        <f t="shared" si="198"/>
        <v>0</v>
      </c>
      <c r="AP409" s="549">
        <f t="shared" si="199"/>
        <v>0</v>
      </c>
      <c r="AQ409" s="283">
        <f t="shared" si="182"/>
        <v>0</v>
      </c>
      <c r="AR409" s="281">
        <f t="shared" si="200"/>
        <v>0</v>
      </c>
      <c r="AT409" s="446"/>
      <c r="AU409" s="284"/>
      <c r="AV409" s="447" t="str">
        <f t="shared" si="201"/>
        <v>CA</v>
      </c>
      <c r="AW409" s="447" t="str">
        <f t="shared" si="202"/>
        <v>CL</v>
      </c>
      <c r="AX409" s="447" t="str">
        <f t="shared" si="203"/>
        <v>AIC</v>
      </c>
      <c r="AY409" s="447" t="str">
        <f t="shared" si="204"/>
        <v>ERB</v>
      </c>
      <c r="AZ409" s="447" t="str">
        <f t="shared" si="205"/>
        <v>GRB</v>
      </c>
      <c r="BA409" s="447" t="str">
        <f t="shared" si="206"/>
        <v>Non-Op</v>
      </c>
      <c r="BC409" s="445" t="s">
        <v>2128</v>
      </c>
      <c r="BD409" s="552">
        <f t="shared" si="207"/>
        <v>0</v>
      </c>
      <c r="BF409" s="448"/>
      <c r="BG409" s="448"/>
      <c r="BH409" s="448"/>
      <c r="BI409" s="448"/>
      <c r="BJ409" s="448"/>
      <c r="BK409" s="448"/>
      <c r="BL409" s="448"/>
      <c r="BN409" s="621"/>
    </row>
    <row r="410" spans="1:66" s="28" customFormat="1" ht="12" customHeight="1">
      <c r="A410" s="632">
        <v>16502553</v>
      </c>
      <c r="B410" s="632" t="str">
        <f t="shared" si="181"/>
        <v>16502553</v>
      </c>
      <c r="C410" s="634" t="s">
        <v>2725</v>
      </c>
      <c r="D410" s="445" t="s">
        <v>2091</v>
      </c>
      <c r="E410" s="311"/>
      <c r="F410" s="311">
        <v>43282</v>
      </c>
      <c r="G410" s="311"/>
      <c r="H410" s="547">
        <v>0</v>
      </c>
      <c r="I410" s="547">
        <v>0</v>
      </c>
      <c r="J410" s="547">
        <v>0</v>
      </c>
      <c r="K410" s="547">
        <v>0</v>
      </c>
      <c r="L410" s="547">
        <v>0</v>
      </c>
      <c r="M410" s="547">
        <v>0</v>
      </c>
      <c r="N410" s="547">
        <v>0</v>
      </c>
      <c r="O410" s="547">
        <v>0</v>
      </c>
      <c r="P410" s="547">
        <v>0</v>
      </c>
      <c r="Q410" s="547">
        <v>0</v>
      </c>
      <c r="R410" s="547">
        <v>0</v>
      </c>
      <c r="S410" s="547">
        <v>0</v>
      </c>
      <c r="T410" s="547">
        <v>0</v>
      </c>
      <c r="U410" s="547"/>
      <c r="V410" s="547">
        <f t="shared" si="186"/>
        <v>0</v>
      </c>
      <c r="W410" s="285"/>
      <c r="X410" s="286"/>
      <c r="Y410" s="548">
        <f t="shared" si="208"/>
        <v>0</v>
      </c>
      <c r="Z410" s="549">
        <f t="shared" si="208"/>
        <v>0</v>
      </c>
      <c r="AA410" s="549">
        <f t="shared" si="208"/>
        <v>0</v>
      </c>
      <c r="AB410" s="282">
        <f t="shared" si="187"/>
        <v>0</v>
      </c>
      <c r="AC410" s="281">
        <f t="shared" si="188"/>
        <v>0</v>
      </c>
      <c r="AD410" s="549">
        <f t="shared" si="189"/>
        <v>0</v>
      </c>
      <c r="AE410" s="553">
        <f t="shared" si="190"/>
        <v>0</v>
      </c>
      <c r="AF410" s="282">
        <f t="shared" si="191"/>
        <v>0</v>
      </c>
      <c r="AG410" s="283">
        <f t="shared" si="192"/>
        <v>0</v>
      </c>
      <c r="AH410" s="281">
        <f t="shared" si="193"/>
        <v>0</v>
      </c>
      <c r="AI410" s="551">
        <f t="shared" si="194"/>
        <v>0</v>
      </c>
      <c r="AJ410" s="549">
        <f t="shared" si="194"/>
        <v>0</v>
      </c>
      <c r="AK410" s="549">
        <f t="shared" si="194"/>
        <v>0</v>
      </c>
      <c r="AL410" s="282">
        <f t="shared" si="195"/>
        <v>0</v>
      </c>
      <c r="AM410" s="281">
        <f t="shared" si="196"/>
        <v>0</v>
      </c>
      <c r="AN410" s="549">
        <f t="shared" si="197"/>
        <v>0</v>
      </c>
      <c r="AO410" s="549">
        <f t="shared" si="198"/>
        <v>0</v>
      </c>
      <c r="AP410" s="549">
        <f t="shared" si="199"/>
        <v>0</v>
      </c>
      <c r="AQ410" s="283">
        <f t="shared" si="182"/>
        <v>0</v>
      </c>
      <c r="AR410" s="281">
        <f t="shared" si="200"/>
        <v>0</v>
      </c>
      <c r="AT410" s="446"/>
      <c r="AU410" s="284"/>
      <c r="AV410" s="447" t="str">
        <f t="shared" si="201"/>
        <v>CA</v>
      </c>
      <c r="AW410" s="447" t="str">
        <f t="shared" si="202"/>
        <v>CL</v>
      </c>
      <c r="AX410" s="447" t="str">
        <f t="shared" si="203"/>
        <v>AIC</v>
      </c>
      <c r="AY410" s="447" t="str">
        <f t="shared" si="204"/>
        <v>ERB</v>
      </c>
      <c r="AZ410" s="447" t="str">
        <f t="shared" si="205"/>
        <v>GRB</v>
      </c>
      <c r="BA410" s="447" t="str">
        <f t="shared" si="206"/>
        <v>Non-Op</v>
      </c>
      <c r="BC410" s="445" t="s">
        <v>2128</v>
      </c>
      <c r="BD410" s="552">
        <f t="shared" si="207"/>
        <v>0</v>
      </c>
      <c r="BF410" s="448"/>
      <c r="BG410" s="448"/>
      <c r="BH410" s="448"/>
      <c r="BI410" s="448"/>
      <c r="BJ410" s="448"/>
      <c r="BK410" s="448"/>
      <c r="BL410" s="448"/>
      <c r="BN410" s="621"/>
    </row>
    <row r="411" spans="1:66" s="28" customFormat="1" ht="12" customHeight="1">
      <c r="A411" s="632">
        <v>16502563</v>
      </c>
      <c r="B411" s="632" t="str">
        <f t="shared" si="181"/>
        <v>16502563</v>
      </c>
      <c r="C411" s="633" t="s">
        <v>2726</v>
      </c>
      <c r="D411" s="445" t="s">
        <v>2091</v>
      </c>
      <c r="E411" s="445"/>
      <c r="F411" s="289">
        <v>43268</v>
      </c>
      <c r="G411" s="445"/>
      <c r="H411" s="547">
        <v>0</v>
      </c>
      <c r="I411" s="547">
        <v>0</v>
      </c>
      <c r="J411" s="547">
        <v>0</v>
      </c>
      <c r="K411" s="547">
        <v>0</v>
      </c>
      <c r="L411" s="547">
        <v>0</v>
      </c>
      <c r="M411" s="547">
        <v>0</v>
      </c>
      <c r="N411" s="547">
        <v>0</v>
      </c>
      <c r="O411" s="547">
        <v>0</v>
      </c>
      <c r="P411" s="547">
        <v>0</v>
      </c>
      <c r="Q411" s="547">
        <v>0</v>
      </c>
      <c r="R411" s="547">
        <v>0</v>
      </c>
      <c r="S411" s="547">
        <v>0</v>
      </c>
      <c r="T411" s="547">
        <v>0</v>
      </c>
      <c r="U411" s="547"/>
      <c r="V411" s="547">
        <f t="shared" si="186"/>
        <v>0</v>
      </c>
      <c r="W411" s="285"/>
      <c r="X411" s="286"/>
      <c r="Y411" s="548">
        <f t="shared" si="208"/>
        <v>0</v>
      </c>
      <c r="Z411" s="549">
        <f t="shared" si="208"/>
        <v>0</v>
      </c>
      <c r="AA411" s="549">
        <f t="shared" si="208"/>
        <v>0</v>
      </c>
      <c r="AB411" s="282">
        <f t="shared" si="187"/>
        <v>0</v>
      </c>
      <c r="AC411" s="281">
        <f t="shared" si="188"/>
        <v>0</v>
      </c>
      <c r="AD411" s="549">
        <f t="shared" si="189"/>
        <v>0</v>
      </c>
      <c r="AE411" s="553">
        <f t="shared" si="190"/>
        <v>0</v>
      </c>
      <c r="AF411" s="282">
        <f t="shared" si="191"/>
        <v>0</v>
      </c>
      <c r="AG411" s="283">
        <f t="shared" si="192"/>
        <v>0</v>
      </c>
      <c r="AH411" s="281">
        <f t="shared" si="193"/>
        <v>0</v>
      </c>
      <c r="AI411" s="551">
        <f t="shared" si="194"/>
        <v>0</v>
      </c>
      <c r="AJ411" s="549">
        <f t="shared" si="194"/>
        <v>0</v>
      </c>
      <c r="AK411" s="549">
        <f t="shared" si="194"/>
        <v>0</v>
      </c>
      <c r="AL411" s="282">
        <f t="shared" si="195"/>
        <v>0</v>
      </c>
      <c r="AM411" s="281">
        <f t="shared" si="196"/>
        <v>0</v>
      </c>
      <c r="AN411" s="549">
        <f t="shared" si="197"/>
        <v>0</v>
      </c>
      <c r="AO411" s="549">
        <f t="shared" si="198"/>
        <v>0</v>
      </c>
      <c r="AP411" s="549">
        <f t="shared" si="199"/>
        <v>0</v>
      </c>
      <c r="AQ411" s="283">
        <f t="shared" si="182"/>
        <v>0</v>
      </c>
      <c r="AR411" s="281">
        <f t="shared" si="200"/>
        <v>0</v>
      </c>
      <c r="AT411" s="446"/>
      <c r="AU411" s="284"/>
      <c r="AV411" s="447" t="str">
        <f t="shared" si="201"/>
        <v>CA</v>
      </c>
      <c r="AW411" s="447" t="str">
        <f t="shared" si="202"/>
        <v>CL</v>
      </c>
      <c r="AX411" s="447" t="str">
        <f t="shared" si="203"/>
        <v>AIC</v>
      </c>
      <c r="AY411" s="447" t="str">
        <f t="shared" si="204"/>
        <v>ERB</v>
      </c>
      <c r="AZ411" s="447" t="str">
        <f t="shared" si="205"/>
        <v>GRB</v>
      </c>
      <c r="BA411" s="447" t="str">
        <f t="shared" si="206"/>
        <v>Non-Op</v>
      </c>
      <c r="BC411" s="445" t="s">
        <v>2128</v>
      </c>
      <c r="BD411" s="552">
        <f t="shared" si="207"/>
        <v>0</v>
      </c>
      <c r="BF411" s="448"/>
      <c r="BG411" s="448"/>
      <c r="BH411" s="448"/>
      <c r="BI411" s="448"/>
      <c r="BJ411" s="448"/>
      <c r="BK411" s="448"/>
      <c r="BL411" s="448"/>
      <c r="BN411" s="617"/>
    </row>
    <row r="412" spans="1:66" s="28" customFormat="1" ht="12" customHeight="1">
      <c r="A412" s="632">
        <v>16502573</v>
      </c>
      <c r="B412" s="632" t="str">
        <f t="shared" si="181"/>
        <v>16502573</v>
      </c>
      <c r="C412" s="634" t="s">
        <v>2727</v>
      </c>
      <c r="D412" s="445" t="s">
        <v>2091</v>
      </c>
      <c r="E412" s="311"/>
      <c r="F412" s="311">
        <v>43282</v>
      </c>
      <c r="G412" s="311"/>
      <c r="H412" s="547">
        <v>0</v>
      </c>
      <c r="I412" s="547">
        <v>0</v>
      </c>
      <c r="J412" s="547">
        <v>0</v>
      </c>
      <c r="K412" s="547">
        <v>0</v>
      </c>
      <c r="L412" s="547">
        <v>0</v>
      </c>
      <c r="M412" s="547">
        <v>0</v>
      </c>
      <c r="N412" s="547">
        <v>0</v>
      </c>
      <c r="O412" s="547">
        <v>0</v>
      </c>
      <c r="P412" s="547">
        <v>0</v>
      </c>
      <c r="Q412" s="547">
        <v>0</v>
      </c>
      <c r="R412" s="547">
        <v>0</v>
      </c>
      <c r="S412" s="547">
        <v>0</v>
      </c>
      <c r="T412" s="547">
        <v>0</v>
      </c>
      <c r="U412" s="547"/>
      <c r="V412" s="547">
        <f t="shared" si="186"/>
        <v>0</v>
      </c>
      <c r="W412" s="285"/>
      <c r="X412" s="286"/>
      <c r="Y412" s="548">
        <f t="shared" si="208"/>
        <v>0</v>
      </c>
      <c r="Z412" s="549">
        <f t="shared" si="208"/>
        <v>0</v>
      </c>
      <c r="AA412" s="549">
        <f t="shared" si="208"/>
        <v>0</v>
      </c>
      <c r="AB412" s="282">
        <f t="shared" si="187"/>
        <v>0</v>
      </c>
      <c r="AC412" s="281">
        <f t="shared" si="188"/>
        <v>0</v>
      </c>
      <c r="AD412" s="549">
        <f t="shared" si="189"/>
        <v>0</v>
      </c>
      <c r="AE412" s="553">
        <f t="shared" si="190"/>
        <v>0</v>
      </c>
      <c r="AF412" s="282">
        <f t="shared" si="191"/>
        <v>0</v>
      </c>
      <c r="AG412" s="283">
        <f t="shared" si="192"/>
        <v>0</v>
      </c>
      <c r="AH412" s="281">
        <f t="shared" si="193"/>
        <v>0</v>
      </c>
      <c r="AI412" s="551">
        <f t="shared" si="194"/>
        <v>0</v>
      </c>
      <c r="AJ412" s="549">
        <f t="shared" si="194"/>
        <v>0</v>
      </c>
      <c r="AK412" s="549">
        <f t="shared" si="194"/>
        <v>0</v>
      </c>
      <c r="AL412" s="282">
        <f t="shared" si="195"/>
        <v>0</v>
      </c>
      <c r="AM412" s="281">
        <f t="shared" si="196"/>
        <v>0</v>
      </c>
      <c r="AN412" s="549">
        <f t="shared" si="197"/>
        <v>0</v>
      </c>
      <c r="AO412" s="549">
        <f t="shared" si="198"/>
        <v>0</v>
      </c>
      <c r="AP412" s="549">
        <f t="shared" si="199"/>
        <v>0</v>
      </c>
      <c r="AQ412" s="283">
        <f t="shared" si="182"/>
        <v>0</v>
      </c>
      <c r="AR412" s="281">
        <f t="shared" si="200"/>
        <v>0</v>
      </c>
      <c r="AT412" s="446"/>
      <c r="AU412" s="284"/>
      <c r="AV412" s="447" t="str">
        <f t="shared" si="201"/>
        <v>CA</v>
      </c>
      <c r="AW412" s="447" t="str">
        <f t="shared" si="202"/>
        <v>CL</v>
      </c>
      <c r="AX412" s="447" t="str">
        <f t="shared" si="203"/>
        <v>AIC</v>
      </c>
      <c r="AY412" s="447" t="str">
        <f t="shared" si="204"/>
        <v>ERB</v>
      </c>
      <c r="AZ412" s="447" t="str">
        <f t="shared" si="205"/>
        <v>GRB</v>
      </c>
      <c r="BA412" s="447" t="str">
        <f t="shared" si="206"/>
        <v>Non-Op</v>
      </c>
      <c r="BC412" s="445" t="s">
        <v>2128</v>
      </c>
      <c r="BD412" s="552">
        <f t="shared" si="207"/>
        <v>0</v>
      </c>
      <c r="BF412" s="448"/>
      <c r="BG412" s="448"/>
      <c r="BH412" s="448"/>
      <c r="BI412" s="448"/>
      <c r="BJ412" s="448"/>
      <c r="BK412" s="448"/>
      <c r="BL412" s="448"/>
      <c r="BN412" s="617"/>
    </row>
    <row r="413" spans="1:66" s="28" customFormat="1" ht="12" customHeight="1">
      <c r="A413" s="632">
        <v>16502583</v>
      </c>
      <c r="B413" s="632" t="str">
        <f t="shared" si="181"/>
        <v>16502583</v>
      </c>
      <c r="C413" s="648" t="s">
        <v>2728</v>
      </c>
      <c r="D413" s="445" t="s">
        <v>2091</v>
      </c>
      <c r="E413" s="311"/>
      <c r="F413" s="311">
        <v>43313</v>
      </c>
      <c r="G413" s="311"/>
      <c r="H413" s="547">
        <v>0</v>
      </c>
      <c r="I413" s="547">
        <v>0</v>
      </c>
      <c r="J413" s="547">
        <v>0</v>
      </c>
      <c r="K413" s="547">
        <v>0</v>
      </c>
      <c r="L413" s="547">
        <v>0</v>
      </c>
      <c r="M413" s="547">
        <v>0</v>
      </c>
      <c r="N413" s="547">
        <v>0</v>
      </c>
      <c r="O413" s="547">
        <v>0</v>
      </c>
      <c r="P413" s="547">
        <v>0</v>
      </c>
      <c r="Q413" s="547">
        <v>0</v>
      </c>
      <c r="R413" s="547">
        <v>0</v>
      </c>
      <c r="S413" s="547">
        <v>0</v>
      </c>
      <c r="T413" s="547">
        <v>0</v>
      </c>
      <c r="U413" s="547"/>
      <c r="V413" s="547">
        <f t="shared" si="186"/>
        <v>0</v>
      </c>
      <c r="W413" s="285"/>
      <c r="X413" s="286"/>
      <c r="Y413" s="548">
        <f t="shared" si="208"/>
        <v>0</v>
      </c>
      <c r="Z413" s="549">
        <f t="shared" si="208"/>
        <v>0</v>
      </c>
      <c r="AA413" s="549">
        <f t="shared" si="208"/>
        <v>0</v>
      </c>
      <c r="AB413" s="282">
        <f t="shared" si="187"/>
        <v>0</v>
      </c>
      <c r="AC413" s="281">
        <f t="shared" si="188"/>
        <v>0</v>
      </c>
      <c r="AD413" s="549">
        <f t="shared" si="189"/>
        <v>0</v>
      </c>
      <c r="AE413" s="553">
        <f t="shared" si="190"/>
        <v>0</v>
      </c>
      <c r="AF413" s="282">
        <f t="shared" si="191"/>
        <v>0</v>
      </c>
      <c r="AG413" s="283">
        <f t="shared" si="192"/>
        <v>0</v>
      </c>
      <c r="AH413" s="281">
        <f t="shared" si="193"/>
        <v>0</v>
      </c>
      <c r="AI413" s="551">
        <f t="shared" ref="AI413:AK430" si="209">IF($D413=AI$5,$V413,0)</f>
        <v>0</v>
      </c>
      <c r="AJ413" s="549">
        <f t="shared" si="209"/>
        <v>0</v>
      </c>
      <c r="AK413" s="549">
        <f t="shared" si="209"/>
        <v>0</v>
      </c>
      <c r="AL413" s="282">
        <f t="shared" si="195"/>
        <v>0</v>
      </c>
      <c r="AM413" s="281">
        <f t="shared" si="196"/>
        <v>0</v>
      </c>
      <c r="AN413" s="549">
        <f t="shared" si="197"/>
        <v>0</v>
      </c>
      <c r="AO413" s="549">
        <f t="shared" si="198"/>
        <v>0</v>
      </c>
      <c r="AP413" s="549">
        <f t="shared" si="199"/>
        <v>0</v>
      </c>
      <c r="AQ413" s="283">
        <f t="shared" si="182"/>
        <v>0</v>
      </c>
      <c r="AR413" s="281">
        <f t="shared" si="200"/>
        <v>0</v>
      </c>
      <c r="AT413" s="446"/>
      <c r="AU413" s="284"/>
      <c r="AV413" s="447" t="str">
        <f t="shared" si="201"/>
        <v>CA</v>
      </c>
      <c r="AW413" s="447" t="str">
        <f t="shared" si="202"/>
        <v>CL</v>
      </c>
      <c r="AX413" s="447" t="str">
        <f t="shared" si="203"/>
        <v>AIC</v>
      </c>
      <c r="AY413" s="447" t="str">
        <f t="shared" si="204"/>
        <v>ERB</v>
      </c>
      <c r="AZ413" s="447" t="str">
        <f t="shared" si="205"/>
        <v>GRB</v>
      </c>
      <c r="BA413" s="447" t="str">
        <f t="shared" si="206"/>
        <v>Non-Op</v>
      </c>
      <c r="BC413" s="445" t="s">
        <v>2128</v>
      </c>
      <c r="BD413" s="552">
        <f t="shared" si="207"/>
        <v>0</v>
      </c>
      <c r="BF413" s="448"/>
      <c r="BG413" s="448"/>
      <c r="BH413" s="448"/>
      <c r="BI413" s="448"/>
      <c r="BJ413" s="448"/>
      <c r="BK413" s="448"/>
      <c r="BL413" s="448"/>
      <c r="BN413" s="617"/>
    </row>
    <row r="414" spans="1:66" s="28" customFormat="1" ht="12" customHeight="1">
      <c r="A414" s="632">
        <v>16502593</v>
      </c>
      <c r="B414" s="632" t="str">
        <f t="shared" ref="B414:B477" si="210">TEXT(A414,"##")</f>
        <v>16502593</v>
      </c>
      <c r="C414" s="648" t="s">
        <v>2729</v>
      </c>
      <c r="D414" s="445" t="s">
        <v>2091</v>
      </c>
      <c r="E414" s="311"/>
      <c r="F414" s="311">
        <v>43497</v>
      </c>
      <c r="G414" s="311"/>
      <c r="H414" s="547">
        <v>0</v>
      </c>
      <c r="I414" s="547">
        <v>0</v>
      </c>
      <c r="J414" s="547">
        <v>0</v>
      </c>
      <c r="K414" s="547">
        <v>0</v>
      </c>
      <c r="L414" s="547">
        <v>0</v>
      </c>
      <c r="M414" s="547">
        <v>0</v>
      </c>
      <c r="N414" s="547">
        <v>0</v>
      </c>
      <c r="O414" s="547">
        <v>0</v>
      </c>
      <c r="P414" s="547">
        <v>0</v>
      </c>
      <c r="Q414" s="547">
        <v>0</v>
      </c>
      <c r="R414" s="547">
        <v>0</v>
      </c>
      <c r="S414" s="547">
        <v>0</v>
      </c>
      <c r="T414" s="547">
        <v>0</v>
      </c>
      <c r="U414" s="547"/>
      <c r="V414" s="547">
        <f t="shared" si="186"/>
        <v>0</v>
      </c>
      <c r="W414" s="285"/>
      <c r="X414" s="286"/>
      <c r="Y414" s="548">
        <f t="shared" si="208"/>
        <v>0</v>
      </c>
      <c r="Z414" s="549">
        <f t="shared" si="208"/>
        <v>0</v>
      </c>
      <c r="AA414" s="549">
        <f t="shared" si="208"/>
        <v>0</v>
      </c>
      <c r="AB414" s="282">
        <f t="shared" si="187"/>
        <v>0</v>
      </c>
      <c r="AC414" s="281">
        <f t="shared" si="188"/>
        <v>0</v>
      </c>
      <c r="AD414" s="549">
        <f t="shared" si="189"/>
        <v>0</v>
      </c>
      <c r="AE414" s="553">
        <f t="shared" si="190"/>
        <v>0</v>
      </c>
      <c r="AF414" s="282">
        <f t="shared" si="191"/>
        <v>0</v>
      </c>
      <c r="AG414" s="283">
        <f t="shared" si="192"/>
        <v>0</v>
      </c>
      <c r="AH414" s="281">
        <f t="shared" si="193"/>
        <v>0</v>
      </c>
      <c r="AI414" s="551">
        <f t="shared" si="209"/>
        <v>0</v>
      </c>
      <c r="AJ414" s="549">
        <f t="shared" si="209"/>
        <v>0</v>
      </c>
      <c r="AK414" s="549">
        <f t="shared" si="209"/>
        <v>0</v>
      </c>
      <c r="AL414" s="282">
        <f t="shared" si="195"/>
        <v>0</v>
      </c>
      <c r="AM414" s="281">
        <f t="shared" si="196"/>
        <v>0</v>
      </c>
      <c r="AN414" s="549">
        <f t="shared" si="197"/>
        <v>0</v>
      </c>
      <c r="AO414" s="549">
        <f t="shared" si="198"/>
        <v>0</v>
      </c>
      <c r="AP414" s="549">
        <f t="shared" si="199"/>
        <v>0</v>
      </c>
      <c r="AQ414" s="283">
        <f t="shared" si="182"/>
        <v>0</v>
      </c>
      <c r="AR414" s="281">
        <f t="shared" si="200"/>
        <v>0</v>
      </c>
      <c r="AT414" s="446"/>
      <c r="AU414" s="284"/>
      <c r="AV414" s="447" t="str">
        <f t="shared" si="201"/>
        <v>CA</v>
      </c>
      <c r="AW414" s="447" t="str">
        <f t="shared" si="202"/>
        <v>CL</v>
      </c>
      <c r="AX414" s="447" t="str">
        <f t="shared" si="203"/>
        <v>AIC</v>
      </c>
      <c r="AY414" s="447" t="str">
        <f t="shared" si="204"/>
        <v>ERB</v>
      </c>
      <c r="AZ414" s="447" t="str">
        <f t="shared" si="205"/>
        <v>GRB</v>
      </c>
      <c r="BA414" s="447" t="str">
        <f t="shared" si="206"/>
        <v>Non-Op</v>
      </c>
      <c r="BC414" s="445" t="s">
        <v>2128</v>
      </c>
      <c r="BD414" s="552">
        <f t="shared" si="207"/>
        <v>0</v>
      </c>
      <c r="BF414" s="448"/>
      <c r="BG414" s="448"/>
      <c r="BH414" s="448"/>
      <c r="BI414" s="448"/>
      <c r="BJ414" s="448"/>
      <c r="BK414" s="448"/>
      <c r="BL414" s="448"/>
      <c r="BN414" s="617"/>
    </row>
    <row r="415" spans="1:66" s="28" customFormat="1" ht="12" customHeight="1">
      <c r="A415" s="632">
        <v>16502603</v>
      </c>
      <c r="B415" s="632" t="str">
        <f t="shared" si="210"/>
        <v>16502603</v>
      </c>
      <c r="C415" s="648" t="s">
        <v>2730</v>
      </c>
      <c r="D415" s="445" t="s">
        <v>2091</v>
      </c>
      <c r="E415" s="311"/>
      <c r="F415" s="311">
        <v>43282</v>
      </c>
      <c r="G415" s="311"/>
      <c r="H415" s="547">
        <v>0</v>
      </c>
      <c r="I415" s="547">
        <v>0</v>
      </c>
      <c r="J415" s="547">
        <v>0</v>
      </c>
      <c r="K415" s="547">
        <v>0</v>
      </c>
      <c r="L415" s="547">
        <v>0</v>
      </c>
      <c r="M415" s="547">
        <v>0</v>
      </c>
      <c r="N415" s="547">
        <v>0</v>
      </c>
      <c r="O415" s="547">
        <v>0</v>
      </c>
      <c r="P415" s="547">
        <v>0</v>
      </c>
      <c r="Q415" s="547">
        <v>0</v>
      </c>
      <c r="R415" s="547">
        <v>0</v>
      </c>
      <c r="S415" s="547">
        <v>0</v>
      </c>
      <c r="T415" s="547">
        <v>0</v>
      </c>
      <c r="U415" s="547"/>
      <c r="V415" s="547">
        <f t="shared" si="186"/>
        <v>0</v>
      </c>
      <c r="W415" s="285"/>
      <c r="X415" s="286"/>
      <c r="Y415" s="548">
        <f t="shared" si="208"/>
        <v>0</v>
      </c>
      <c r="Z415" s="549">
        <f t="shared" si="208"/>
        <v>0</v>
      </c>
      <c r="AA415" s="549">
        <f t="shared" si="208"/>
        <v>0</v>
      </c>
      <c r="AB415" s="282">
        <f t="shared" si="187"/>
        <v>0</v>
      </c>
      <c r="AC415" s="281">
        <f t="shared" si="188"/>
        <v>0</v>
      </c>
      <c r="AD415" s="549">
        <f t="shared" si="189"/>
        <v>0</v>
      </c>
      <c r="AE415" s="553">
        <f t="shared" si="190"/>
        <v>0</v>
      </c>
      <c r="AF415" s="282">
        <f t="shared" si="191"/>
        <v>0</v>
      </c>
      <c r="AG415" s="283">
        <f t="shared" si="192"/>
        <v>0</v>
      </c>
      <c r="AH415" s="281">
        <f t="shared" si="193"/>
        <v>0</v>
      </c>
      <c r="AI415" s="551">
        <f t="shared" si="209"/>
        <v>0</v>
      </c>
      <c r="AJ415" s="549">
        <f t="shared" si="209"/>
        <v>0</v>
      </c>
      <c r="AK415" s="549">
        <f t="shared" si="209"/>
        <v>0</v>
      </c>
      <c r="AL415" s="282">
        <f t="shared" si="195"/>
        <v>0</v>
      </c>
      <c r="AM415" s="281">
        <f t="shared" si="196"/>
        <v>0</v>
      </c>
      <c r="AN415" s="549">
        <f t="shared" si="197"/>
        <v>0</v>
      </c>
      <c r="AO415" s="549">
        <f t="shared" si="198"/>
        <v>0</v>
      </c>
      <c r="AP415" s="549">
        <f t="shared" si="199"/>
        <v>0</v>
      </c>
      <c r="AQ415" s="283">
        <f t="shared" si="182"/>
        <v>0</v>
      </c>
      <c r="AR415" s="281">
        <f t="shared" si="200"/>
        <v>0</v>
      </c>
      <c r="AT415" s="446"/>
      <c r="AU415" s="284"/>
      <c r="AV415" s="447" t="str">
        <f t="shared" si="201"/>
        <v>CA</v>
      </c>
      <c r="AW415" s="447" t="str">
        <f t="shared" si="202"/>
        <v>CL</v>
      </c>
      <c r="AX415" s="447" t="str">
        <f t="shared" si="203"/>
        <v>AIC</v>
      </c>
      <c r="AY415" s="447" t="str">
        <f t="shared" si="204"/>
        <v>ERB</v>
      </c>
      <c r="AZ415" s="447" t="str">
        <f t="shared" si="205"/>
        <v>GRB</v>
      </c>
      <c r="BA415" s="447" t="str">
        <f t="shared" si="206"/>
        <v>Non-Op</v>
      </c>
      <c r="BC415" s="445" t="s">
        <v>2128</v>
      </c>
      <c r="BD415" s="552">
        <f t="shared" si="207"/>
        <v>0</v>
      </c>
      <c r="BF415" s="448"/>
      <c r="BG415" s="448"/>
      <c r="BH415" s="448"/>
      <c r="BI415" s="448"/>
      <c r="BJ415" s="448"/>
      <c r="BK415" s="448"/>
      <c r="BL415" s="448"/>
      <c r="BN415" s="617"/>
    </row>
    <row r="416" spans="1:66" s="28" customFormat="1" ht="12" customHeight="1">
      <c r="A416" s="632">
        <v>16502613</v>
      </c>
      <c r="B416" s="632" t="str">
        <f t="shared" si="210"/>
        <v>16502613</v>
      </c>
      <c r="C416" s="648" t="s">
        <v>2731</v>
      </c>
      <c r="D416" s="445" t="s">
        <v>2091</v>
      </c>
      <c r="E416" s="311"/>
      <c r="F416" s="311">
        <v>43344</v>
      </c>
      <c r="G416" s="311"/>
      <c r="H416" s="547">
        <v>0</v>
      </c>
      <c r="I416" s="547">
        <v>0</v>
      </c>
      <c r="J416" s="547">
        <v>0</v>
      </c>
      <c r="K416" s="547">
        <v>0</v>
      </c>
      <c r="L416" s="547">
        <v>0</v>
      </c>
      <c r="M416" s="547">
        <v>0</v>
      </c>
      <c r="N416" s="547">
        <v>0</v>
      </c>
      <c r="O416" s="547">
        <v>0</v>
      </c>
      <c r="P416" s="547">
        <v>0</v>
      </c>
      <c r="Q416" s="547">
        <v>0</v>
      </c>
      <c r="R416" s="547">
        <v>0</v>
      </c>
      <c r="S416" s="547">
        <v>0</v>
      </c>
      <c r="T416" s="547">
        <v>0</v>
      </c>
      <c r="U416" s="547"/>
      <c r="V416" s="547">
        <f t="shared" si="186"/>
        <v>0</v>
      </c>
      <c r="W416" s="285"/>
      <c r="X416" s="286"/>
      <c r="Y416" s="548">
        <f t="shared" si="208"/>
        <v>0</v>
      </c>
      <c r="Z416" s="549">
        <f t="shared" si="208"/>
        <v>0</v>
      </c>
      <c r="AA416" s="549">
        <f t="shared" si="208"/>
        <v>0</v>
      </c>
      <c r="AB416" s="282">
        <f t="shared" si="187"/>
        <v>0</v>
      </c>
      <c r="AC416" s="281">
        <f t="shared" si="188"/>
        <v>0</v>
      </c>
      <c r="AD416" s="549">
        <f t="shared" si="189"/>
        <v>0</v>
      </c>
      <c r="AE416" s="553">
        <f t="shared" si="190"/>
        <v>0</v>
      </c>
      <c r="AF416" s="282">
        <f t="shared" si="191"/>
        <v>0</v>
      </c>
      <c r="AG416" s="283">
        <f t="shared" si="192"/>
        <v>0</v>
      </c>
      <c r="AH416" s="281">
        <f t="shared" si="193"/>
        <v>0</v>
      </c>
      <c r="AI416" s="551">
        <f t="shared" si="209"/>
        <v>0</v>
      </c>
      <c r="AJ416" s="549">
        <f t="shared" si="209"/>
        <v>0</v>
      </c>
      <c r="AK416" s="549">
        <f t="shared" si="209"/>
        <v>0</v>
      </c>
      <c r="AL416" s="282">
        <f t="shared" si="195"/>
        <v>0</v>
      </c>
      <c r="AM416" s="281">
        <f t="shared" si="196"/>
        <v>0</v>
      </c>
      <c r="AN416" s="549">
        <f t="shared" si="197"/>
        <v>0</v>
      </c>
      <c r="AO416" s="549">
        <f t="shared" si="198"/>
        <v>0</v>
      </c>
      <c r="AP416" s="549">
        <f t="shared" si="199"/>
        <v>0</v>
      </c>
      <c r="AQ416" s="283">
        <f t="shared" si="182"/>
        <v>0</v>
      </c>
      <c r="AR416" s="281">
        <f t="shared" si="200"/>
        <v>0</v>
      </c>
      <c r="AT416" s="446"/>
      <c r="AU416" s="284"/>
      <c r="AV416" s="447" t="str">
        <f t="shared" si="201"/>
        <v>CA</v>
      </c>
      <c r="AW416" s="447" t="str">
        <f t="shared" si="202"/>
        <v>CL</v>
      </c>
      <c r="AX416" s="447" t="str">
        <f t="shared" si="203"/>
        <v>AIC</v>
      </c>
      <c r="AY416" s="447" t="str">
        <f t="shared" si="204"/>
        <v>ERB</v>
      </c>
      <c r="AZ416" s="447" t="str">
        <f t="shared" si="205"/>
        <v>GRB</v>
      </c>
      <c r="BA416" s="447" t="str">
        <f t="shared" si="206"/>
        <v>Non-Op</v>
      </c>
      <c r="BC416" s="445" t="s">
        <v>2128</v>
      </c>
      <c r="BD416" s="552">
        <f t="shared" si="207"/>
        <v>0</v>
      </c>
      <c r="BF416" s="448"/>
      <c r="BG416" s="448"/>
      <c r="BH416" s="448"/>
      <c r="BI416" s="448"/>
      <c r="BJ416" s="448"/>
      <c r="BK416" s="448"/>
      <c r="BL416" s="448"/>
      <c r="BN416" s="617"/>
    </row>
    <row r="417" spans="1:66" s="28" customFormat="1" ht="12" customHeight="1">
      <c r="A417" s="632">
        <v>16502623</v>
      </c>
      <c r="B417" s="632" t="str">
        <f t="shared" si="210"/>
        <v>16502623</v>
      </c>
      <c r="C417" s="634" t="s">
        <v>2732</v>
      </c>
      <c r="D417" s="445" t="s">
        <v>2091</v>
      </c>
      <c r="E417" s="311"/>
      <c r="F417" s="311">
        <v>43282</v>
      </c>
      <c r="G417" s="311"/>
      <c r="H417" s="547">
        <v>0</v>
      </c>
      <c r="I417" s="547">
        <v>0</v>
      </c>
      <c r="J417" s="547">
        <v>0</v>
      </c>
      <c r="K417" s="547">
        <v>0</v>
      </c>
      <c r="L417" s="547">
        <v>0</v>
      </c>
      <c r="M417" s="547">
        <v>0</v>
      </c>
      <c r="N417" s="547">
        <v>0</v>
      </c>
      <c r="O417" s="547">
        <v>0</v>
      </c>
      <c r="P417" s="547">
        <v>0</v>
      </c>
      <c r="Q417" s="547">
        <v>0</v>
      </c>
      <c r="R417" s="547">
        <v>0</v>
      </c>
      <c r="S417" s="547">
        <v>0</v>
      </c>
      <c r="T417" s="547">
        <v>0</v>
      </c>
      <c r="U417" s="547"/>
      <c r="V417" s="547">
        <f t="shared" si="186"/>
        <v>0</v>
      </c>
      <c r="W417" s="285"/>
      <c r="X417" s="286"/>
      <c r="Y417" s="548">
        <f t="shared" si="208"/>
        <v>0</v>
      </c>
      <c r="Z417" s="549">
        <f t="shared" si="208"/>
        <v>0</v>
      </c>
      <c r="AA417" s="549">
        <f t="shared" si="208"/>
        <v>0</v>
      </c>
      <c r="AB417" s="282">
        <f t="shared" si="187"/>
        <v>0</v>
      </c>
      <c r="AC417" s="281">
        <f t="shared" si="188"/>
        <v>0</v>
      </c>
      <c r="AD417" s="549">
        <f t="shared" si="189"/>
        <v>0</v>
      </c>
      <c r="AE417" s="553">
        <f t="shared" si="190"/>
        <v>0</v>
      </c>
      <c r="AF417" s="282">
        <f t="shared" si="191"/>
        <v>0</v>
      </c>
      <c r="AG417" s="283">
        <f t="shared" si="192"/>
        <v>0</v>
      </c>
      <c r="AH417" s="281">
        <f t="shared" si="193"/>
        <v>0</v>
      </c>
      <c r="AI417" s="551">
        <f t="shared" si="209"/>
        <v>0</v>
      </c>
      <c r="AJ417" s="549">
        <f t="shared" si="209"/>
        <v>0</v>
      </c>
      <c r="AK417" s="549">
        <f t="shared" si="209"/>
        <v>0</v>
      </c>
      <c r="AL417" s="282">
        <f t="shared" si="195"/>
        <v>0</v>
      </c>
      <c r="AM417" s="281">
        <f t="shared" si="196"/>
        <v>0</v>
      </c>
      <c r="AN417" s="549">
        <f t="shared" si="197"/>
        <v>0</v>
      </c>
      <c r="AO417" s="549">
        <f t="shared" si="198"/>
        <v>0</v>
      </c>
      <c r="AP417" s="549">
        <f t="shared" si="199"/>
        <v>0</v>
      </c>
      <c r="AQ417" s="283">
        <f t="shared" si="182"/>
        <v>0</v>
      </c>
      <c r="AR417" s="281">
        <f t="shared" si="200"/>
        <v>0</v>
      </c>
      <c r="AT417" s="446"/>
      <c r="AU417" s="284"/>
      <c r="AV417" s="447" t="str">
        <f t="shared" si="201"/>
        <v>CA</v>
      </c>
      <c r="AW417" s="447" t="str">
        <f t="shared" si="202"/>
        <v>CL</v>
      </c>
      <c r="AX417" s="447" t="str">
        <f t="shared" si="203"/>
        <v>AIC</v>
      </c>
      <c r="AY417" s="447" t="str">
        <f t="shared" si="204"/>
        <v>ERB</v>
      </c>
      <c r="AZ417" s="447" t="str">
        <f t="shared" si="205"/>
        <v>GRB</v>
      </c>
      <c r="BA417" s="447" t="str">
        <f t="shared" si="206"/>
        <v>Non-Op</v>
      </c>
      <c r="BC417" s="445" t="s">
        <v>2128</v>
      </c>
      <c r="BD417" s="552">
        <f t="shared" si="207"/>
        <v>0</v>
      </c>
      <c r="BF417" s="448"/>
      <c r="BG417" s="448"/>
      <c r="BH417" s="448"/>
      <c r="BI417" s="448"/>
      <c r="BJ417" s="448"/>
      <c r="BK417" s="448"/>
      <c r="BL417" s="448"/>
      <c r="BN417" s="617"/>
    </row>
    <row r="418" spans="1:66" s="28" customFormat="1" ht="12" customHeight="1">
      <c r="A418" s="632">
        <v>16502643</v>
      </c>
      <c r="B418" s="632" t="str">
        <f t="shared" si="210"/>
        <v>16502643</v>
      </c>
      <c r="C418" s="634" t="s">
        <v>2733</v>
      </c>
      <c r="D418" s="445" t="s">
        <v>2091</v>
      </c>
      <c r="E418" s="311"/>
      <c r="F418" s="311">
        <v>43586</v>
      </c>
      <c r="G418" s="311"/>
      <c r="H418" s="547">
        <v>0</v>
      </c>
      <c r="I418" s="547">
        <v>0</v>
      </c>
      <c r="J418" s="547">
        <v>0</v>
      </c>
      <c r="K418" s="547">
        <v>0</v>
      </c>
      <c r="L418" s="547">
        <v>0</v>
      </c>
      <c r="M418" s="547">
        <v>0</v>
      </c>
      <c r="N418" s="547">
        <v>0</v>
      </c>
      <c r="O418" s="547">
        <v>0</v>
      </c>
      <c r="P418" s="547">
        <v>0</v>
      </c>
      <c r="Q418" s="547">
        <v>0</v>
      </c>
      <c r="R418" s="547">
        <v>0</v>
      </c>
      <c r="S418" s="547">
        <v>0</v>
      </c>
      <c r="T418" s="547">
        <v>0</v>
      </c>
      <c r="U418" s="547"/>
      <c r="V418" s="547">
        <f t="shared" si="186"/>
        <v>0</v>
      </c>
      <c r="W418" s="285"/>
      <c r="X418" s="286"/>
      <c r="Y418" s="548">
        <f t="shared" si="208"/>
        <v>0</v>
      </c>
      <c r="Z418" s="549">
        <f t="shared" si="208"/>
        <v>0</v>
      </c>
      <c r="AA418" s="549">
        <f t="shared" si="208"/>
        <v>0</v>
      </c>
      <c r="AB418" s="282">
        <f t="shared" si="187"/>
        <v>0</v>
      </c>
      <c r="AC418" s="281">
        <f t="shared" si="188"/>
        <v>0</v>
      </c>
      <c r="AD418" s="549">
        <f t="shared" si="189"/>
        <v>0</v>
      </c>
      <c r="AE418" s="553">
        <f t="shared" si="190"/>
        <v>0</v>
      </c>
      <c r="AF418" s="282">
        <f t="shared" si="191"/>
        <v>0</v>
      </c>
      <c r="AG418" s="283">
        <f t="shared" si="192"/>
        <v>0</v>
      </c>
      <c r="AH418" s="281">
        <f t="shared" si="193"/>
        <v>0</v>
      </c>
      <c r="AI418" s="551">
        <f t="shared" si="209"/>
        <v>0</v>
      </c>
      <c r="AJ418" s="549">
        <f t="shared" si="209"/>
        <v>0</v>
      </c>
      <c r="AK418" s="549">
        <f t="shared" si="209"/>
        <v>0</v>
      </c>
      <c r="AL418" s="282">
        <f t="shared" si="195"/>
        <v>0</v>
      </c>
      <c r="AM418" s="281">
        <f t="shared" si="196"/>
        <v>0</v>
      </c>
      <c r="AN418" s="549">
        <f t="shared" si="197"/>
        <v>0</v>
      </c>
      <c r="AO418" s="549">
        <f t="shared" si="198"/>
        <v>0</v>
      </c>
      <c r="AP418" s="549">
        <f t="shared" si="199"/>
        <v>0</v>
      </c>
      <c r="AQ418" s="283">
        <f t="shared" si="182"/>
        <v>0</v>
      </c>
      <c r="AR418" s="281">
        <f t="shared" si="200"/>
        <v>0</v>
      </c>
      <c r="AT418" s="446"/>
      <c r="AU418" s="284"/>
      <c r="AV418" s="447" t="str">
        <f t="shared" si="201"/>
        <v>CA</v>
      </c>
      <c r="AW418" s="447" t="str">
        <f t="shared" si="202"/>
        <v>CL</v>
      </c>
      <c r="AX418" s="447" t="str">
        <f t="shared" si="203"/>
        <v>AIC</v>
      </c>
      <c r="AY418" s="447" t="str">
        <f t="shared" si="204"/>
        <v>ERB</v>
      </c>
      <c r="AZ418" s="447" t="str">
        <f t="shared" si="205"/>
        <v>GRB</v>
      </c>
      <c r="BA418" s="447" t="str">
        <f t="shared" si="206"/>
        <v>Non-Op</v>
      </c>
      <c r="BC418" s="445" t="s">
        <v>2128</v>
      </c>
      <c r="BD418" s="552">
        <f t="shared" si="207"/>
        <v>0</v>
      </c>
      <c r="BF418" s="448"/>
      <c r="BG418" s="448"/>
      <c r="BH418" s="448"/>
      <c r="BI418" s="448"/>
      <c r="BJ418" s="448"/>
      <c r="BK418" s="448"/>
      <c r="BL418" s="448"/>
      <c r="BN418" s="617"/>
    </row>
    <row r="419" spans="1:66" s="28" customFormat="1" ht="12" customHeight="1">
      <c r="A419" s="287">
        <v>16504003</v>
      </c>
      <c r="B419" s="288" t="str">
        <f t="shared" si="210"/>
        <v>16504003</v>
      </c>
      <c r="C419" s="444" t="s">
        <v>2734</v>
      </c>
      <c r="D419" s="445" t="s">
        <v>2091</v>
      </c>
      <c r="E419" s="445"/>
      <c r="F419" s="444"/>
      <c r="G419" s="445"/>
      <c r="H419" s="547">
        <v>0</v>
      </c>
      <c r="I419" s="547">
        <v>0</v>
      </c>
      <c r="J419" s="547">
        <v>0</v>
      </c>
      <c r="K419" s="547">
        <v>0</v>
      </c>
      <c r="L419" s="547">
        <v>0</v>
      </c>
      <c r="M419" s="547">
        <v>0</v>
      </c>
      <c r="N419" s="547">
        <v>0</v>
      </c>
      <c r="O419" s="547">
        <v>0</v>
      </c>
      <c r="P419" s="547">
        <v>0</v>
      </c>
      <c r="Q419" s="547">
        <v>0</v>
      </c>
      <c r="R419" s="547">
        <v>0</v>
      </c>
      <c r="S419" s="547">
        <v>0</v>
      </c>
      <c r="T419" s="547">
        <v>0</v>
      </c>
      <c r="U419" s="547"/>
      <c r="V419" s="547">
        <f t="shared" si="186"/>
        <v>0</v>
      </c>
      <c r="W419" s="285"/>
      <c r="X419" s="286"/>
      <c r="Y419" s="548">
        <f t="shared" si="208"/>
        <v>0</v>
      </c>
      <c r="Z419" s="549">
        <f t="shared" si="208"/>
        <v>0</v>
      </c>
      <c r="AA419" s="549">
        <f t="shared" si="208"/>
        <v>0</v>
      </c>
      <c r="AB419" s="282">
        <f t="shared" si="187"/>
        <v>0</v>
      </c>
      <c r="AC419" s="281">
        <f t="shared" si="188"/>
        <v>0</v>
      </c>
      <c r="AD419" s="549">
        <f t="shared" si="189"/>
        <v>0</v>
      </c>
      <c r="AE419" s="553">
        <f t="shared" si="190"/>
        <v>0</v>
      </c>
      <c r="AF419" s="282">
        <f t="shared" si="191"/>
        <v>0</v>
      </c>
      <c r="AG419" s="283">
        <f t="shared" si="192"/>
        <v>0</v>
      </c>
      <c r="AH419" s="281">
        <f t="shared" si="193"/>
        <v>0</v>
      </c>
      <c r="AI419" s="551">
        <f t="shared" si="209"/>
        <v>0</v>
      </c>
      <c r="AJ419" s="549">
        <f t="shared" si="209"/>
        <v>0</v>
      </c>
      <c r="AK419" s="549">
        <f t="shared" si="209"/>
        <v>0</v>
      </c>
      <c r="AL419" s="282">
        <f t="shared" si="195"/>
        <v>0</v>
      </c>
      <c r="AM419" s="281">
        <f t="shared" si="196"/>
        <v>0</v>
      </c>
      <c r="AN419" s="549">
        <f t="shared" si="197"/>
        <v>0</v>
      </c>
      <c r="AO419" s="549">
        <f t="shared" si="198"/>
        <v>0</v>
      </c>
      <c r="AP419" s="549">
        <f t="shared" si="199"/>
        <v>0</v>
      </c>
      <c r="AQ419" s="283">
        <f t="shared" si="182"/>
        <v>0</v>
      </c>
      <c r="AR419" s="281">
        <f t="shared" si="200"/>
        <v>0</v>
      </c>
      <c r="AT419" s="446"/>
      <c r="AU419" s="284"/>
      <c r="AV419" s="447" t="str">
        <f t="shared" si="201"/>
        <v>CA</v>
      </c>
      <c r="AW419" s="447" t="str">
        <f t="shared" si="202"/>
        <v>CL</v>
      </c>
      <c r="AX419" s="447" t="str">
        <f t="shared" si="203"/>
        <v>AIC</v>
      </c>
      <c r="AY419" s="447" t="str">
        <f t="shared" si="204"/>
        <v>ERB</v>
      </c>
      <c r="AZ419" s="447" t="str">
        <f t="shared" si="205"/>
        <v>GRB</v>
      </c>
      <c r="BA419" s="447" t="str">
        <f t="shared" si="206"/>
        <v>Non-Op</v>
      </c>
      <c r="BC419" s="445" t="s">
        <v>2128</v>
      </c>
      <c r="BD419" s="552">
        <f t="shared" si="207"/>
        <v>0</v>
      </c>
      <c r="BF419" s="448"/>
      <c r="BG419" s="448"/>
      <c r="BH419" s="448"/>
      <c r="BI419" s="448"/>
      <c r="BJ419" s="448"/>
      <c r="BK419" s="448"/>
      <c r="BL419" s="448"/>
      <c r="BN419" s="617"/>
    </row>
    <row r="420" spans="1:66" s="28" customFormat="1" ht="12" customHeight="1">
      <c r="A420" s="362">
        <v>16504011</v>
      </c>
      <c r="B420" s="635" t="str">
        <f t="shared" si="210"/>
        <v>16504011</v>
      </c>
      <c r="C420" s="636" t="s">
        <v>2131</v>
      </c>
      <c r="D420" s="451" t="s">
        <v>2091</v>
      </c>
      <c r="E420" s="451"/>
      <c r="F420" s="304">
        <v>44075</v>
      </c>
      <c r="G420" s="451"/>
      <c r="H420" s="556">
        <v>0</v>
      </c>
      <c r="I420" s="556">
        <v>0</v>
      </c>
      <c r="J420" s="556">
        <v>0</v>
      </c>
      <c r="K420" s="556">
        <v>0</v>
      </c>
      <c r="L420" s="556">
        <v>0</v>
      </c>
      <c r="M420" s="556">
        <v>0</v>
      </c>
      <c r="N420" s="556">
        <v>0</v>
      </c>
      <c r="O420" s="556">
        <v>0</v>
      </c>
      <c r="P420" s="556">
        <v>0</v>
      </c>
      <c r="Q420" s="556">
        <v>0</v>
      </c>
      <c r="R420" s="556">
        <v>0</v>
      </c>
      <c r="S420" s="556">
        <v>0</v>
      </c>
      <c r="T420" s="591">
        <v>0</v>
      </c>
      <c r="U420" s="556"/>
      <c r="V420" s="556">
        <f t="shared" si="186"/>
        <v>0</v>
      </c>
      <c r="W420" s="292"/>
      <c r="X420" s="293"/>
      <c r="Y420" s="548">
        <f t="shared" si="208"/>
        <v>0</v>
      </c>
      <c r="Z420" s="549">
        <f t="shared" si="208"/>
        <v>0</v>
      </c>
      <c r="AA420" s="549">
        <f t="shared" si="208"/>
        <v>0</v>
      </c>
      <c r="AB420" s="282">
        <f t="shared" si="187"/>
        <v>0</v>
      </c>
      <c r="AC420" s="281">
        <f t="shared" si="188"/>
        <v>0</v>
      </c>
      <c r="AD420" s="549">
        <f t="shared" si="189"/>
        <v>0</v>
      </c>
      <c r="AE420" s="553">
        <f t="shared" si="190"/>
        <v>0</v>
      </c>
      <c r="AF420" s="282">
        <f t="shared" si="191"/>
        <v>0</v>
      </c>
      <c r="AG420" s="283">
        <f t="shared" si="192"/>
        <v>0</v>
      </c>
      <c r="AH420" s="281">
        <f t="shared" si="193"/>
        <v>0</v>
      </c>
      <c r="AI420" s="551">
        <f t="shared" si="209"/>
        <v>0</v>
      </c>
      <c r="AJ420" s="549">
        <f t="shared" si="209"/>
        <v>0</v>
      </c>
      <c r="AK420" s="549">
        <f t="shared" si="209"/>
        <v>0</v>
      </c>
      <c r="AL420" s="282">
        <f t="shared" si="195"/>
        <v>0</v>
      </c>
      <c r="AM420" s="281">
        <f t="shared" si="196"/>
        <v>0</v>
      </c>
      <c r="AN420" s="549">
        <f t="shared" si="197"/>
        <v>0</v>
      </c>
      <c r="AO420" s="549">
        <f t="shared" si="198"/>
        <v>0</v>
      </c>
      <c r="AP420" s="549">
        <f t="shared" si="199"/>
        <v>0</v>
      </c>
      <c r="AQ420" s="283">
        <f t="shared" si="182"/>
        <v>0</v>
      </c>
      <c r="AR420" s="281">
        <f t="shared" si="200"/>
        <v>0</v>
      </c>
      <c r="AT420" s="446"/>
      <c r="AU420" s="284"/>
      <c r="AV420" s="447" t="str">
        <f t="shared" si="201"/>
        <v>CA</v>
      </c>
      <c r="AW420" s="447" t="str">
        <f t="shared" si="202"/>
        <v>CL</v>
      </c>
      <c r="AX420" s="447" t="str">
        <f t="shared" si="203"/>
        <v>AIC</v>
      </c>
      <c r="AY420" s="447" t="str">
        <f t="shared" si="204"/>
        <v>ERB</v>
      </c>
      <c r="AZ420" s="447" t="str">
        <f t="shared" si="205"/>
        <v>GRB</v>
      </c>
      <c r="BA420" s="447" t="str">
        <f t="shared" si="206"/>
        <v>Non-Op</v>
      </c>
      <c r="BC420" s="445" t="s">
        <v>2128</v>
      </c>
      <c r="BD420" s="552">
        <f t="shared" si="207"/>
        <v>0</v>
      </c>
      <c r="BF420" s="448"/>
      <c r="BG420" s="448"/>
      <c r="BH420" s="448"/>
      <c r="BI420" s="448"/>
      <c r="BJ420" s="448"/>
      <c r="BK420" s="448"/>
      <c r="BL420" s="448"/>
      <c r="BN420" s="617"/>
    </row>
    <row r="421" spans="1:66" s="28" customFormat="1" ht="12" customHeight="1">
      <c r="A421" s="287">
        <v>16504013</v>
      </c>
      <c r="B421" s="288" t="str">
        <f t="shared" si="210"/>
        <v>16504013</v>
      </c>
      <c r="C421" s="444" t="s">
        <v>2735</v>
      </c>
      <c r="D421" s="445" t="s">
        <v>2091</v>
      </c>
      <c r="E421" s="445"/>
      <c r="F421" s="444"/>
      <c r="G421" s="445"/>
      <c r="H421" s="547">
        <v>0</v>
      </c>
      <c r="I421" s="547">
        <v>0</v>
      </c>
      <c r="J421" s="547">
        <v>0</v>
      </c>
      <c r="K421" s="547">
        <v>0</v>
      </c>
      <c r="L421" s="547">
        <v>0</v>
      </c>
      <c r="M421" s="547">
        <v>0</v>
      </c>
      <c r="N421" s="547">
        <v>0</v>
      </c>
      <c r="O421" s="547">
        <v>0</v>
      </c>
      <c r="P421" s="547">
        <v>0</v>
      </c>
      <c r="Q421" s="547">
        <v>0</v>
      </c>
      <c r="R421" s="547">
        <v>0</v>
      </c>
      <c r="S421" s="547">
        <v>0</v>
      </c>
      <c r="T421" s="547">
        <v>0</v>
      </c>
      <c r="U421" s="547"/>
      <c r="V421" s="547">
        <f t="shared" si="186"/>
        <v>0</v>
      </c>
      <c r="W421" s="285"/>
      <c r="X421" s="286"/>
      <c r="Y421" s="548">
        <f t="shared" si="208"/>
        <v>0</v>
      </c>
      <c r="Z421" s="549">
        <f t="shared" si="208"/>
        <v>0</v>
      </c>
      <c r="AA421" s="549">
        <f t="shared" si="208"/>
        <v>0</v>
      </c>
      <c r="AB421" s="282">
        <f t="shared" si="187"/>
        <v>0</v>
      </c>
      <c r="AC421" s="281">
        <f t="shared" si="188"/>
        <v>0</v>
      </c>
      <c r="AD421" s="549">
        <f t="shared" si="189"/>
        <v>0</v>
      </c>
      <c r="AE421" s="553">
        <f t="shared" si="190"/>
        <v>0</v>
      </c>
      <c r="AF421" s="282">
        <f t="shared" si="191"/>
        <v>0</v>
      </c>
      <c r="AG421" s="283">
        <f t="shared" si="192"/>
        <v>0</v>
      </c>
      <c r="AH421" s="281">
        <f t="shared" si="193"/>
        <v>0</v>
      </c>
      <c r="AI421" s="551">
        <f t="shared" si="209"/>
        <v>0</v>
      </c>
      <c r="AJ421" s="549">
        <f t="shared" si="209"/>
        <v>0</v>
      </c>
      <c r="AK421" s="549">
        <f t="shared" si="209"/>
        <v>0</v>
      </c>
      <c r="AL421" s="282">
        <f t="shared" si="195"/>
        <v>0</v>
      </c>
      <c r="AM421" s="281">
        <f t="shared" si="196"/>
        <v>0</v>
      </c>
      <c r="AN421" s="549">
        <f t="shared" si="197"/>
        <v>0</v>
      </c>
      <c r="AO421" s="549">
        <f t="shared" si="198"/>
        <v>0</v>
      </c>
      <c r="AP421" s="549">
        <f t="shared" si="199"/>
        <v>0</v>
      </c>
      <c r="AQ421" s="283">
        <f t="shared" si="182"/>
        <v>0</v>
      </c>
      <c r="AR421" s="281">
        <f t="shared" si="200"/>
        <v>0</v>
      </c>
      <c r="AT421" s="446"/>
      <c r="AU421" s="284"/>
      <c r="AV421" s="447" t="str">
        <f t="shared" si="201"/>
        <v>CA</v>
      </c>
      <c r="AW421" s="447" t="str">
        <f t="shared" si="202"/>
        <v>CL</v>
      </c>
      <c r="AX421" s="447" t="str">
        <f t="shared" si="203"/>
        <v>AIC</v>
      </c>
      <c r="AY421" s="447" t="str">
        <f t="shared" si="204"/>
        <v>ERB</v>
      </c>
      <c r="AZ421" s="447" t="str">
        <f t="shared" si="205"/>
        <v>GRB</v>
      </c>
      <c r="BA421" s="447" t="str">
        <f t="shared" si="206"/>
        <v>Non-Op</v>
      </c>
      <c r="BC421" s="445" t="s">
        <v>2128</v>
      </c>
      <c r="BD421" s="552">
        <f t="shared" si="207"/>
        <v>0</v>
      </c>
      <c r="BF421" s="435"/>
      <c r="BG421" s="435"/>
      <c r="BH421" s="435"/>
      <c r="BI421" s="435"/>
      <c r="BJ421" s="435"/>
      <c r="BK421" s="435"/>
      <c r="BL421" s="435"/>
      <c r="BN421" s="617"/>
    </row>
    <row r="422" spans="1:66" s="28" customFormat="1" ht="12" customHeight="1">
      <c r="A422" s="287">
        <v>16504023</v>
      </c>
      <c r="B422" s="288" t="str">
        <f t="shared" si="210"/>
        <v>16504023</v>
      </c>
      <c r="C422" s="444" t="s">
        <v>2736</v>
      </c>
      <c r="D422" s="445" t="s">
        <v>2091</v>
      </c>
      <c r="E422" s="445"/>
      <c r="F422" s="444"/>
      <c r="G422" s="445"/>
      <c r="H422" s="547">
        <v>0</v>
      </c>
      <c r="I422" s="547">
        <v>0</v>
      </c>
      <c r="J422" s="547">
        <v>0</v>
      </c>
      <c r="K422" s="547">
        <v>0</v>
      </c>
      <c r="L422" s="547">
        <v>0</v>
      </c>
      <c r="M422" s="547">
        <v>0</v>
      </c>
      <c r="N422" s="547">
        <v>0</v>
      </c>
      <c r="O422" s="547">
        <v>0</v>
      </c>
      <c r="P422" s="547">
        <v>0</v>
      </c>
      <c r="Q422" s="547">
        <v>0</v>
      </c>
      <c r="R422" s="547">
        <v>0</v>
      </c>
      <c r="S422" s="547">
        <v>0</v>
      </c>
      <c r="T422" s="547">
        <v>0</v>
      </c>
      <c r="U422" s="547"/>
      <c r="V422" s="547">
        <f t="shared" si="186"/>
        <v>0</v>
      </c>
      <c r="W422" s="285"/>
      <c r="X422" s="286"/>
      <c r="Y422" s="548">
        <f t="shared" si="208"/>
        <v>0</v>
      </c>
      <c r="Z422" s="549">
        <f t="shared" si="208"/>
        <v>0</v>
      </c>
      <c r="AA422" s="549">
        <f t="shared" si="208"/>
        <v>0</v>
      </c>
      <c r="AB422" s="282">
        <f t="shared" si="187"/>
        <v>0</v>
      </c>
      <c r="AC422" s="281">
        <f t="shared" si="188"/>
        <v>0</v>
      </c>
      <c r="AD422" s="549">
        <f t="shared" si="189"/>
        <v>0</v>
      </c>
      <c r="AE422" s="553">
        <f t="shared" si="190"/>
        <v>0</v>
      </c>
      <c r="AF422" s="282">
        <f t="shared" si="191"/>
        <v>0</v>
      </c>
      <c r="AG422" s="283">
        <f t="shared" si="192"/>
        <v>0</v>
      </c>
      <c r="AH422" s="281">
        <f t="shared" si="193"/>
        <v>0</v>
      </c>
      <c r="AI422" s="551">
        <f t="shared" si="209"/>
        <v>0</v>
      </c>
      <c r="AJ422" s="549">
        <f t="shared" si="209"/>
        <v>0</v>
      </c>
      <c r="AK422" s="549">
        <f t="shared" si="209"/>
        <v>0</v>
      </c>
      <c r="AL422" s="282">
        <f t="shared" si="195"/>
        <v>0</v>
      </c>
      <c r="AM422" s="281">
        <f t="shared" si="196"/>
        <v>0</v>
      </c>
      <c r="AN422" s="549">
        <f t="shared" si="197"/>
        <v>0</v>
      </c>
      <c r="AO422" s="549">
        <f t="shared" si="198"/>
        <v>0</v>
      </c>
      <c r="AP422" s="549">
        <f t="shared" si="199"/>
        <v>0</v>
      </c>
      <c r="AQ422" s="283">
        <f t="shared" si="182"/>
        <v>0</v>
      </c>
      <c r="AR422" s="281">
        <f t="shared" si="200"/>
        <v>0</v>
      </c>
      <c r="AT422" s="446"/>
      <c r="AU422" s="284"/>
      <c r="AV422" s="447" t="str">
        <f t="shared" si="201"/>
        <v>CA</v>
      </c>
      <c r="AW422" s="447" t="str">
        <f t="shared" si="202"/>
        <v>CL</v>
      </c>
      <c r="AX422" s="447" t="str">
        <f t="shared" si="203"/>
        <v>AIC</v>
      </c>
      <c r="AY422" s="447" t="str">
        <f t="shared" si="204"/>
        <v>ERB</v>
      </c>
      <c r="AZ422" s="447" t="str">
        <f t="shared" si="205"/>
        <v>GRB</v>
      </c>
      <c r="BA422" s="447" t="str">
        <f t="shared" si="206"/>
        <v>Non-Op</v>
      </c>
      <c r="BC422" s="445" t="s">
        <v>2128</v>
      </c>
      <c r="BD422" s="552">
        <f t="shared" si="207"/>
        <v>0</v>
      </c>
      <c r="BF422" s="435"/>
      <c r="BG422" s="435"/>
      <c r="BH422" s="435"/>
      <c r="BI422" s="435"/>
      <c r="BJ422" s="435"/>
      <c r="BK422" s="435"/>
      <c r="BL422" s="435"/>
      <c r="BN422" s="617"/>
    </row>
    <row r="423" spans="1:66" s="28" customFormat="1" ht="12" customHeight="1">
      <c r="A423" s="287">
        <v>16504033</v>
      </c>
      <c r="B423" s="288" t="str">
        <f t="shared" si="210"/>
        <v>16504033</v>
      </c>
      <c r="C423" s="444" t="s">
        <v>2737</v>
      </c>
      <c r="D423" s="445" t="s">
        <v>2091</v>
      </c>
      <c r="E423" s="445"/>
      <c r="F423" s="444"/>
      <c r="G423" s="445"/>
      <c r="H423" s="547">
        <v>0</v>
      </c>
      <c r="I423" s="547">
        <v>0</v>
      </c>
      <c r="J423" s="547">
        <v>0</v>
      </c>
      <c r="K423" s="547">
        <v>0</v>
      </c>
      <c r="L423" s="547">
        <v>0</v>
      </c>
      <c r="M423" s="547">
        <v>0</v>
      </c>
      <c r="N423" s="547">
        <v>0</v>
      </c>
      <c r="O423" s="547">
        <v>0</v>
      </c>
      <c r="P423" s="547">
        <v>0</v>
      </c>
      <c r="Q423" s="547">
        <v>0</v>
      </c>
      <c r="R423" s="547">
        <v>0</v>
      </c>
      <c r="S423" s="547">
        <v>0</v>
      </c>
      <c r="T423" s="547">
        <v>0</v>
      </c>
      <c r="U423" s="547"/>
      <c r="V423" s="547">
        <f t="shared" si="186"/>
        <v>0</v>
      </c>
      <c r="W423" s="285"/>
      <c r="X423" s="286"/>
      <c r="Y423" s="548">
        <f t="shared" si="208"/>
        <v>0</v>
      </c>
      <c r="Z423" s="549">
        <f t="shared" si="208"/>
        <v>0</v>
      </c>
      <c r="AA423" s="549">
        <f t="shared" si="208"/>
        <v>0</v>
      </c>
      <c r="AB423" s="282">
        <f t="shared" si="187"/>
        <v>0</v>
      </c>
      <c r="AC423" s="281">
        <f t="shared" si="188"/>
        <v>0</v>
      </c>
      <c r="AD423" s="549">
        <f t="shared" si="189"/>
        <v>0</v>
      </c>
      <c r="AE423" s="553">
        <f t="shared" si="190"/>
        <v>0</v>
      </c>
      <c r="AF423" s="282">
        <f t="shared" si="191"/>
        <v>0</v>
      </c>
      <c r="AG423" s="283">
        <f t="shared" si="192"/>
        <v>0</v>
      </c>
      <c r="AH423" s="281">
        <f t="shared" si="193"/>
        <v>0</v>
      </c>
      <c r="AI423" s="551">
        <f t="shared" si="209"/>
        <v>0</v>
      </c>
      <c r="AJ423" s="549">
        <f t="shared" si="209"/>
        <v>0</v>
      </c>
      <c r="AK423" s="549">
        <f t="shared" si="209"/>
        <v>0</v>
      </c>
      <c r="AL423" s="282">
        <f t="shared" si="195"/>
        <v>0</v>
      </c>
      <c r="AM423" s="281">
        <f t="shared" si="196"/>
        <v>0</v>
      </c>
      <c r="AN423" s="549">
        <f t="shared" si="197"/>
        <v>0</v>
      </c>
      <c r="AO423" s="549">
        <f t="shared" si="198"/>
        <v>0</v>
      </c>
      <c r="AP423" s="549">
        <f t="shared" si="199"/>
        <v>0</v>
      </c>
      <c r="AQ423" s="283">
        <f t="shared" si="182"/>
        <v>0</v>
      </c>
      <c r="AR423" s="281">
        <f t="shared" si="200"/>
        <v>0</v>
      </c>
      <c r="AT423" s="446"/>
      <c r="AU423" s="284"/>
      <c r="AV423" s="447" t="str">
        <f t="shared" si="201"/>
        <v>CA</v>
      </c>
      <c r="AW423" s="447" t="str">
        <f t="shared" si="202"/>
        <v>CL</v>
      </c>
      <c r="AX423" s="447" t="str">
        <f t="shared" si="203"/>
        <v>AIC</v>
      </c>
      <c r="AY423" s="447" t="str">
        <f t="shared" si="204"/>
        <v>ERB</v>
      </c>
      <c r="AZ423" s="447" t="str">
        <f t="shared" si="205"/>
        <v>GRB</v>
      </c>
      <c r="BA423" s="447" t="str">
        <f t="shared" si="206"/>
        <v>Non-Op</v>
      </c>
      <c r="BC423" s="445" t="s">
        <v>2128</v>
      </c>
      <c r="BD423" s="552">
        <f t="shared" si="207"/>
        <v>0</v>
      </c>
      <c r="BF423" s="435"/>
      <c r="BG423" s="435"/>
      <c r="BH423" s="435"/>
      <c r="BI423" s="435"/>
      <c r="BJ423" s="435"/>
      <c r="BK423" s="435"/>
      <c r="BL423" s="435"/>
      <c r="BN423" s="627"/>
    </row>
    <row r="424" spans="1:66" s="28" customFormat="1" ht="12" customHeight="1">
      <c r="A424" s="287">
        <v>16504043</v>
      </c>
      <c r="B424" s="288" t="str">
        <f t="shared" si="210"/>
        <v>16504043</v>
      </c>
      <c r="C424" s="444" t="s">
        <v>2738</v>
      </c>
      <c r="D424" s="445" t="s">
        <v>2091</v>
      </c>
      <c r="E424" s="445"/>
      <c r="F424" s="444"/>
      <c r="G424" s="445"/>
      <c r="H424" s="547">
        <v>0</v>
      </c>
      <c r="I424" s="547">
        <v>0</v>
      </c>
      <c r="J424" s="547">
        <v>0</v>
      </c>
      <c r="K424" s="547">
        <v>0</v>
      </c>
      <c r="L424" s="547">
        <v>0</v>
      </c>
      <c r="M424" s="547">
        <v>0</v>
      </c>
      <c r="N424" s="547">
        <v>0</v>
      </c>
      <c r="O424" s="547">
        <v>0</v>
      </c>
      <c r="P424" s="547">
        <v>0</v>
      </c>
      <c r="Q424" s="547">
        <v>0</v>
      </c>
      <c r="R424" s="547">
        <v>0</v>
      </c>
      <c r="S424" s="547">
        <v>0</v>
      </c>
      <c r="T424" s="547">
        <v>0</v>
      </c>
      <c r="U424" s="547"/>
      <c r="V424" s="547">
        <f t="shared" si="186"/>
        <v>0</v>
      </c>
      <c r="W424" s="285"/>
      <c r="X424" s="286"/>
      <c r="Y424" s="548">
        <f t="shared" si="208"/>
        <v>0</v>
      </c>
      <c r="Z424" s="549">
        <f t="shared" si="208"/>
        <v>0</v>
      </c>
      <c r="AA424" s="549">
        <f t="shared" si="208"/>
        <v>0</v>
      </c>
      <c r="AB424" s="282">
        <f t="shared" si="187"/>
        <v>0</v>
      </c>
      <c r="AC424" s="281">
        <f t="shared" si="188"/>
        <v>0</v>
      </c>
      <c r="AD424" s="549">
        <f t="shared" si="189"/>
        <v>0</v>
      </c>
      <c r="AE424" s="553">
        <f t="shared" si="190"/>
        <v>0</v>
      </c>
      <c r="AF424" s="282">
        <f t="shared" si="191"/>
        <v>0</v>
      </c>
      <c r="AG424" s="283">
        <f t="shared" si="192"/>
        <v>0</v>
      </c>
      <c r="AH424" s="281">
        <f t="shared" si="193"/>
        <v>0</v>
      </c>
      <c r="AI424" s="551">
        <f t="shared" si="209"/>
        <v>0</v>
      </c>
      <c r="AJ424" s="549">
        <f t="shared" si="209"/>
        <v>0</v>
      </c>
      <c r="AK424" s="549">
        <f t="shared" si="209"/>
        <v>0</v>
      </c>
      <c r="AL424" s="282">
        <f t="shared" si="195"/>
        <v>0</v>
      </c>
      <c r="AM424" s="281">
        <f t="shared" si="196"/>
        <v>0</v>
      </c>
      <c r="AN424" s="549">
        <f t="shared" si="197"/>
        <v>0</v>
      </c>
      <c r="AO424" s="549">
        <f t="shared" si="198"/>
        <v>0</v>
      </c>
      <c r="AP424" s="549">
        <f t="shared" si="199"/>
        <v>0</v>
      </c>
      <c r="AQ424" s="283">
        <f t="shared" si="182"/>
        <v>0</v>
      </c>
      <c r="AR424" s="281">
        <f t="shared" si="200"/>
        <v>0</v>
      </c>
      <c r="AT424" s="446"/>
      <c r="AU424" s="284"/>
      <c r="AV424" s="447" t="str">
        <f t="shared" si="201"/>
        <v>CA</v>
      </c>
      <c r="AW424" s="447" t="str">
        <f t="shared" si="202"/>
        <v>CL</v>
      </c>
      <c r="AX424" s="447" t="str">
        <f t="shared" si="203"/>
        <v>AIC</v>
      </c>
      <c r="AY424" s="447" t="str">
        <f t="shared" si="204"/>
        <v>ERB</v>
      </c>
      <c r="AZ424" s="447" t="str">
        <f t="shared" si="205"/>
        <v>GRB</v>
      </c>
      <c r="BA424" s="447" t="str">
        <f t="shared" si="206"/>
        <v>Non-Op</v>
      </c>
      <c r="BC424" s="445" t="s">
        <v>2128</v>
      </c>
      <c r="BD424" s="552">
        <f t="shared" si="207"/>
        <v>0</v>
      </c>
      <c r="BF424" s="435"/>
      <c r="BG424" s="435"/>
      <c r="BH424" s="435"/>
      <c r="BI424" s="435"/>
      <c r="BJ424" s="435"/>
      <c r="BK424" s="435"/>
      <c r="BL424" s="435"/>
      <c r="BN424" s="617"/>
    </row>
    <row r="425" spans="1:66" s="28" customFormat="1" ht="12" customHeight="1">
      <c r="A425" s="287">
        <v>16504053</v>
      </c>
      <c r="B425" s="288" t="str">
        <f t="shared" si="210"/>
        <v>16504053</v>
      </c>
      <c r="C425" s="288" t="s">
        <v>3071</v>
      </c>
      <c r="D425" s="445" t="s">
        <v>2091</v>
      </c>
      <c r="E425" s="445"/>
      <c r="F425" s="288"/>
      <c r="G425" s="445"/>
      <c r="H425" s="547">
        <v>0</v>
      </c>
      <c r="I425" s="547">
        <v>0</v>
      </c>
      <c r="J425" s="547">
        <v>0</v>
      </c>
      <c r="K425" s="547">
        <v>0</v>
      </c>
      <c r="L425" s="547">
        <v>0</v>
      </c>
      <c r="M425" s="547">
        <v>0</v>
      </c>
      <c r="N425" s="547">
        <v>0</v>
      </c>
      <c r="O425" s="547">
        <v>0</v>
      </c>
      <c r="P425" s="547">
        <v>0</v>
      </c>
      <c r="Q425" s="547">
        <v>0</v>
      </c>
      <c r="R425" s="547">
        <v>0</v>
      </c>
      <c r="S425" s="547">
        <v>0</v>
      </c>
      <c r="T425" s="547">
        <v>0</v>
      </c>
      <c r="U425" s="547"/>
      <c r="V425" s="547">
        <f t="shared" si="186"/>
        <v>0</v>
      </c>
      <c r="W425" s="285"/>
      <c r="X425" s="286"/>
      <c r="Y425" s="548">
        <f t="shared" si="208"/>
        <v>0</v>
      </c>
      <c r="Z425" s="549">
        <f t="shared" si="208"/>
        <v>0</v>
      </c>
      <c r="AA425" s="549">
        <f t="shared" si="208"/>
        <v>0</v>
      </c>
      <c r="AB425" s="282">
        <f t="shared" si="187"/>
        <v>0</v>
      </c>
      <c r="AC425" s="281">
        <f t="shared" si="188"/>
        <v>0</v>
      </c>
      <c r="AD425" s="549">
        <f t="shared" si="189"/>
        <v>0</v>
      </c>
      <c r="AE425" s="553">
        <f t="shared" si="190"/>
        <v>0</v>
      </c>
      <c r="AF425" s="282">
        <f t="shared" si="191"/>
        <v>0</v>
      </c>
      <c r="AG425" s="283">
        <f t="shared" si="192"/>
        <v>0</v>
      </c>
      <c r="AH425" s="281">
        <f t="shared" si="193"/>
        <v>0</v>
      </c>
      <c r="AI425" s="551">
        <f t="shared" si="209"/>
        <v>0</v>
      </c>
      <c r="AJ425" s="549">
        <f t="shared" si="209"/>
        <v>0</v>
      </c>
      <c r="AK425" s="549">
        <f t="shared" si="209"/>
        <v>0</v>
      </c>
      <c r="AL425" s="282">
        <f t="shared" si="195"/>
        <v>0</v>
      </c>
      <c r="AM425" s="281">
        <f t="shared" si="196"/>
        <v>0</v>
      </c>
      <c r="AN425" s="549">
        <f t="shared" si="197"/>
        <v>0</v>
      </c>
      <c r="AO425" s="549">
        <f t="shared" si="198"/>
        <v>0</v>
      </c>
      <c r="AP425" s="549">
        <f t="shared" si="199"/>
        <v>0</v>
      </c>
      <c r="AQ425" s="283">
        <f t="shared" si="182"/>
        <v>0</v>
      </c>
      <c r="AR425" s="281">
        <f t="shared" si="200"/>
        <v>0</v>
      </c>
      <c r="AT425" s="446"/>
      <c r="AU425" s="284"/>
      <c r="AV425" s="447" t="str">
        <f t="shared" si="201"/>
        <v>CA</v>
      </c>
      <c r="AW425" s="447" t="str">
        <f t="shared" si="202"/>
        <v>CL</v>
      </c>
      <c r="AX425" s="447" t="str">
        <f t="shared" si="203"/>
        <v>AIC</v>
      </c>
      <c r="AY425" s="447" t="str">
        <f t="shared" si="204"/>
        <v>ERB</v>
      </c>
      <c r="AZ425" s="447" t="str">
        <f t="shared" si="205"/>
        <v>GRB</v>
      </c>
      <c r="BA425" s="447" t="str">
        <f t="shared" si="206"/>
        <v>Non-Op</v>
      </c>
      <c r="BC425" s="445" t="s">
        <v>2128</v>
      </c>
      <c r="BD425" s="552">
        <f t="shared" si="207"/>
        <v>0</v>
      </c>
      <c r="BF425" s="435"/>
      <c r="BG425" s="435"/>
      <c r="BH425" s="435"/>
      <c r="BI425" s="435"/>
      <c r="BJ425" s="435"/>
      <c r="BK425" s="435"/>
      <c r="BL425" s="435"/>
      <c r="BN425" s="617"/>
    </row>
    <row r="426" spans="1:66" s="28" customFormat="1" ht="12" customHeight="1">
      <c r="A426" s="287">
        <v>16504063</v>
      </c>
      <c r="B426" s="288" t="str">
        <f t="shared" si="210"/>
        <v>16504063</v>
      </c>
      <c r="C426" s="444" t="s">
        <v>2739</v>
      </c>
      <c r="D426" s="445" t="s">
        <v>2091</v>
      </c>
      <c r="E426" s="445"/>
      <c r="F426" s="444"/>
      <c r="G426" s="445"/>
      <c r="H426" s="547">
        <v>0</v>
      </c>
      <c r="I426" s="547">
        <v>0</v>
      </c>
      <c r="J426" s="547">
        <v>0</v>
      </c>
      <c r="K426" s="547">
        <v>0</v>
      </c>
      <c r="L426" s="547">
        <v>0</v>
      </c>
      <c r="M426" s="547">
        <v>0</v>
      </c>
      <c r="N426" s="547">
        <v>0</v>
      </c>
      <c r="O426" s="547">
        <v>0</v>
      </c>
      <c r="P426" s="547">
        <v>0</v>
      </c>
      <c r="Q426" s="547">
        <v>0</v>
      </c>
      <c r="R426" s="547">
        <v>0</v>
      </c>
      <c r="S426" s="547">
        <v>0</v>
      </c>
      <c r="T426" s="547">
        <v>0</v>
      </c>
      <c r="U426" s="547"/>
      <c r="V426" s="547">
        <f t="shared" si="186"/>
        <v>0</v>
      </c>
      <c r="W426" s="285"/>
      <c r="X426" s="286"/>
      <c r="Y426" s="548">
        <f t="shared" si="208"/>
        <v>0</v>
      </c>
      <c r="Z426" s="549">
        <f t="shared" si="208"/>
        <v>0</v>
      </c>
      <c r="AA426" s="549">
        <f t="shared" si="208"/>
        <v>0</v>
      </c>
      <c r="AB426" s="282">
        <f t="shared" si="187"/>
        <v>0</v>
      </c>
      <c r="AC426" s="281">
        <f t="shared" si="188"/>
        <v>0</v>
      </c>
      <c r="AD426" s="549">
        <f t="shared" si="189"/>
        <v>0</v>
      </c>
      <c r="AE426" s="553">
        <f t="shared" si="190"/>
        <v>0</v>
      </c>
      <c r="AF426" s="282">
        <f t="shared" si="191"/>
        <v>0</v>
      </c>
      <c r="AG426" s="283">
        <f t="shared" si="192"/>
        <v>0</v>
      </c>
      <c r="AH426" s="281">
        <f t="shared" si="193"/>
        <v>0</v>
      </c>
      <c r="AI426" s="551">
        <f t="shared" si="209"/>
        <v>0</v>
      </c>
      <c r="AJ426" s="549">
        <f t="shared" si="209"/>
        <v>0</v>
      </c>
      <c r="AK426" s="549">
        <f t="shared" si="209"/>
        <v>0</v>
      </c>
      <c r="AL426" s="282">
        <f t="shared" si="195"/>
        <v>0</v>
      </c>
      <c r="AM426" s="281">
        <f t="shared" si="196"/>
        <v>0</v>
      </c>
      <c r="AN426" s="549">
        <f t="shared" si="197"/>
        <v>0</v>
      </c>
      <c r="AO426" s="549">
        <f t="shared" si="198"/>
        <v>0</v>
      </c>
      <c r="AP426" s="549">
        <f t="shared" si="199"/>
        <v>0</v>
      </c>
      <c r="AQ426" s="283">
        <f t="shared" ref="AQ426:AQ489" si="211">SUM(AN426:AP426)</f>
        <v>0</v>
      </c>
      <c r="AR426" s="281">
        <f t="shared" si="200"/>
        <v>0</v>
      </c>
      <c r="AT426" s="446"/>
      <c r="AU426" s="284"/>
      <c r="AV426" s="447" t="str">
        <f t="shared" si="201"/>
        <v>CA</v>
      </c>
      <c r="AW426" s="447" t="str">
        <f t="shared" si="202"/>
        <v>CL</v>
      </c>
      <c r="AX426" s="447" t="str">
        <f t="shared" si="203"/>
        <v>AIC</v>
      </c>
      <c r="AY426" s="447" t="str">
        <f t="shared" si="204"/>
        <v>ERB</v>
      </c>
      <c r="AZ426" s="447" t="str">
        <f t="shared" si="205"/>
        <v>GRB</v>
      </c>
      <c r="BA426" s="447" t="str">
        <f t="shared" si="206"/>
        <v>Non-Op</v>
      </c>
      <c r="BC426" s="445" t="s">
        <v>2128</v>
      </c>
      <c r="BD426" s="552">
        <f t="shared" si="207"/>
        <v>0</v>
      </c>
      <c r="BF426" s="435"/>
      <c r="BG426" s="435"/>
      <c r="BH426" s="435"/>
      <c r="BI426" s="435"/>
      <c r="BJ426" s="435"/>
      <c r="BK426" s="435"/>
      <c r="BL426" s="435"/>
      <c r="BN426" s="617"/>
    </row>
    <row r="427" spans="1:66" s="28" customFormat="1" ht="12" customHeight="1">
      <c r="A427" s="287">
        <v>16504073</v>
      </c>
      <c r="B427" s="288" t="str">
        <f t="shared" si="210"/>
        <v>16504073</v>
      </c>
      <c r="C427" s="444" t="s">
        <v>2712</v>
      </c>
      <c r="D427" s="445" t="s">
        <v>2091</v>
      </c>
      <c r="E427" s="445"/>
      <c r="F427" s="444"/>
      <c r="G427" s="445"/>
      <c r="H427" s="547">
        <v>0</v>
      </c>
      <c r="I427" s="547">
        <v>0</v>
      </c>
      <c r="J427" s="547">
        <v>0</v>
      </c>
      <c r="K427" s="547">
        <v>0</v>
      </c>
      <c r="L427" s="547">
        <v>0</v>
      </c>
      <c r="M427" s="547">
        <v>0</v>
      </c>
      <c r="N427" s="547">
        <v>0</v>
      </c>
      <c r="O427" s="547">
        <v>0</v>
      </c>
      <c r="P427" s="547">
        <v>0</v>
      </c>
      <c r="Q427" s="547">
        <v>0</v>
      </c>
      <c r="R427" s="547">
        <v>0</v>
      </c>
      <c r="S427" s="547">
        <v>0</v>
      </c>
      <c r="T427" s="547">
        <v>0</v>
      </c>
      <c r="U427" s="547"/>
      <c r="V427" s="547">
        <f t="shared" si="186"/>
        <v>0</v>
      </c>
      <c r="W427" s="285"/>
      <c r="X427" s="286"/>
      <c r="Y427" s="548">
        <f t="shared" si="208"/>
        <v>0</v>
      </c>
      <c r="Z427" s="549">
        <f t="shared" si="208"/>
        <v>0</v>
      </c>
      <c r="AA427" s="549">
        <f t="shared" si="208"/>
        <v>0</v>
      </c>
      <c r="AB427" s="282">
        <f t="shared" si="187"/>
        <v>0</v>
      </c>
      <c r="AC427" s="281">
        <f t="shared" si="188"/>
        <v>0</v>
      </c>
      <c r="AD427" s="549">
        <f t="shared" si="189"/>
        <v>0</v>
      </c>
      <c r="AE427" s="553">
        <f t="shared" si="190"/>
        <v>0</v>
      </c>
      <c r="AF427" s="282">
        <f t="shared" si="191"/>
        <v>0</v>
      </c>
      <c r="AG427" s="283">
        <f t="shared" si="192"/>
        <v>0</v>
      </c>
      <c r="AH427" s="281">
        <f t="shared" si="193"/>
        <v>0</v>
      </c>
      <c r="AI427" s="551">
        <f t="shared" si="209"/>
        <v>0</v>
      </c>
      <c r="AJ427" s="549">
        <f t="shared" si="209"/>
        <v>0</v>
      </c>
      <c r="AK427" s="549">
        <f t="shared" si="209"/>
        <v>0</v>
      </c>
      <c r="AL427" s="282">
        <f t="shared" si="195"/>
        <v>0</v>
      </c>
      <c r="AM427" s="281">
        <f t="shared" si="196"/>
        <v>0</v>
      </c>
      <c r="AN427" s="549">
        <f t="shared" si="197"/>
        <v>0</v>
      </c>
      <c r="AO427" s="549">
        <f t="shared" si="198"/>
        <v>0</v>
      </c>
      <c r="AP427" s="549">
        <f t="shared" si="199"/>
        <v>0</v>
      </c>
      <c r="AQ427" s="283">
        <f t="shared" si="211"/>
        <v>0</v>
      </c>
      <c r="AR427" s="281">
        <f t="shared" si="200"/>
        <v>0</v>
      </c>
      <c r="AT427" s="446"/>
      <c r="AU427" s="284"/>
      <c r="AV427" s="447" t="str">
        <f t="shared" si="201"/>
        <v>CA</v>
      </c>
      <c r="AW427" s="447" t="str">
        <f t="shared" si="202"/>
        <v>CL</v>
      </c>
      <c r="AX427" s="447" t="str">
        <f t="shared" si="203"/>
        <v>AIC</v>
      </c>
      <c r="AY427" s="447" t="str">
        <f t="shared" si="204"/>
        <v>ERB</v>
      </c>
      <c r="AZ427" s="447" t="str">
        <f t="shared" si="205"/>
        <v>GRB</v>
      </c>
      <c r="BA427" s="447" t="str">
        <f t="shared" si="206"/>
        <v>Non-Op</v>
      </c>
      <c r="BC427" s="445" t="s">
        <v>2128</v>
      </c>
      <c r="BD427" s="552">
        <f t="shared" si="207"/>
        <v>0</v>
      </c>
      <c r="BF427" s="435"/>
      <c r="BG427" s="435"/>
      <c r="BH427" s="435"/>
      <c r="BI427" s="435"/>
      <c r="BJ427" s="435"/>
      <c r="BK427" s="435"/>
      <c r="BL427" s="435"/>
      <c r="BN427" s="617"/>
    </row>
    <row r="428" spans="1:66" s="28" customFormat="1" ht="12" customHeight="1">
      <c r="A428" s="287">
        <v>16504083</v>
      </c>
      <c r="B428" s="288" t="str">
        <f t="shared" si="210"/>
        <v>16504083</v>
      </c>
      <c r="C428" s="444" t="s">
        <v>2711</v>
      </c>
      <c r="D428" s="445" t="s">
        <v>2091</v>
      </c>
      <c r="E428" s="445"/>
      <c r="F428" s="444"/>
      <c r="G428" s="445"/>
      <c r="H428" s="547">
        <v>0</v>
      </c>
      <c r="I428" s="547">
        <v>0</v>
      </c>
      <c r="J428" s="547">
        <v>0</v>
      </c>
      <c r="K428" s="547">
        <v>0</v>
      </c>
      <c r="L428" s="547">
        <v>0</v>
      </c>
      <c r="M428" s="547">
        <v>0</v>
      </c>
      <c r="N428" s="547">
        <v>0</v>
      </c>
      <c r="O428" s="547">
        <v>0</v>
      </c>
      <c r="P428" s="547">
        <v>0</v>
      </c>
      <c r="Q428" s="547">
        <v>0</v>
      </c>
      <c r="R428" s="547">
        <v>0</v>
      </c>
      <c r="S428" s="547">
        <v>0</v>
      </c>
      <c r="T428" s="547">
        <v>0</v>
      </c>
      <c r="U428" s="547"/>
      <c r="V428" s="547">
        <f t="shared" si="186"/>
        <v>0</v>
      </c>
      <c r="W428" s="285"/>
      <c r="X428" s="286"/>
      <c r="Y428" s="548">
        <f t="shared" si="208"/>
        <v>0</v>
      </c>
      <c r="Z428" s="549">
        <f t="shared" si="208"/>
        <v>0</v>
      </c>
      <c r="AA428" s="549">
        <f t="shared" si="208"/>
        <v>0</v>
      </c>
      <c r="AB428" s="282">
        <f t="shared" si="187"/>
        <v>0</v>
      </c>
      <c r="AC428" s="281">
        <f t="shared" si="188"/>
        <v>0</v>
      </c>
      <c r="AD428" s="549">
        <f t="shared" si="189"/>
        <v>0</v>
      </c>
      <c r="AE428" s="553">
        <f t="shared" si="190"/>
        <v>0</v>
      </c>
      <c r="AF428" s="282">
        <f t="shared" si="191"/>
        <v>0</v>
      </c>
      <c r="AG428" s="283">
        <f t="shared" si="192"/>
        <v>0</v>
      </c>
      <c r="AH428" s="281">
        <f t="shared" si="193"/>
        <v>0</v>
      </c>
      <c r="AI428" s="551">
        <f t="shared" si="209"/>
        <v>0</v>
      </c>
      <c r="AJ428" s="549">
        <f t="shared" si="209"/>
        <v>0</v>
      </c>
      <c r="AK428" s="549">
        <f t="shared" si="209"/>
        <v>0</v>
      </c>
      <c r="AL428" s="282">
        <f t="shared" si="195"/>
        <v>0</v>
      </c>
      <c r="AM428" s="281">
        <f t="shared" si="196"/>
        <v>0</v>
      </c>
      <c r="AN428" s="549">
        <f t="shared" si="197"/>
        <v>0</v>
      </c>
      <c r="AO428" s="549">
        <f t="shared" si="198"/>
        <v>0</v>
      </c>
      <c r="AP428" s="549">
        <f t="shared" si="199"/>
        <v>0</v>
      </c>
      <c r="AQ428" s="283">
        <f t="shared" si="211"/>
        <v>0</v>
      </c>
      <c r="AR428" s="281">
        <f t="shared" si="200"/>
        <v>0</v>
      </c>
      <c r="AT428" s="446"/>
      <c r="AU428" s="284"/>
      <c r="AV428" s="447" t="str">
        <f t="shared" si="201"/>
        <v>CA</v>
      </c>
      <c r="AW428" s="447" t="str">
        <f t="shared" si="202"/>
        <v>CL</v>
      </c>
      <c r="AX428" s="447" t="str">
        <f t="shared" si="203"/>
        <v>AIC</v>
      </c>
      <c r="AY428" s="447" t="str">
        <f t="shared" si="204"/>
        <v>ERB</v>
      </c>
      <c r="AZ428" s="447" t="str">
        <f t="shared" si="205"/>
        <v>GRB</v>
      </c>
      <c r="BA428" s="447" t="str">
        <f t="shared" si="206"/>
        <v>Non-Op</v>
      </c>
      <c r="BC428" s="445" t="s">
        <v>2128</v>
      </c>
      <c r="BD428" s="552">
        <f t="shared" si="207"/>
        <v>0</v>
      </c>
      <c r="BF428" s="435"/>
      <c r="BG428" s="435"/>
      <c r="BH428" s="435"/>
      <c r="BI428" s="435"/>
      <c r="BJ428" s="435"/>
      <c r="BK428" s="435"/>
      <c r="BL428" s="435"/>
      <c r="BN428" s="617"/>
    </row>
    <row r="429" spans="1:66" s="28" customFormat="1" ht="12" customHeight="1">
      <c r="A429" s="287">
        <v>16504093</v>
      </c>
      <c r="B429" s="288" t="str">
        <f t="shared" si="210"/>
        <v>16504093</v>
      </c>
      <c r="C429" s="444" t="s">
        <v>2740</v>
      </c>
      <c r="D429" s="445" t="s">
        <v>2091</v>
      </c>
      <c r="E429" s="445"/>
      <c r="F429" s="444"/>
      <c r="G429" s="445"/>
      <c r="H429" s="547">
        <v>0</v>
      </c>
      <c r="I429" s="547">
        <v>0</v>
      </c>
      <c r="J429" s="547">
        <v>0</v>
      </c>
      <c r="K429" s="547">
        <v>0</v>
      </c>
      <c r="L429" s="547">
        <v>0</v>
      </c>
      <c r="M429" s="547">
        <v>0</v>
      </c>
      <c r="N429" s="547">
        <v>0</v>
      </c>
      <c r="O429" s="547">
        <v>0</v>
      </c>
      <c r="P429" s="547">
        <v>0</v>
      </c>
      <c r="Q429" s="547">
        <v>0</v>
      </c>
      <c r="R429" s="547">
        <v>0</v>
      </c>
      <c r="S429" s="547">
        <v>0</v>
      </c>
      <c r="T429" s="547">
        <v>0</v>
      </c>
      <c r="U429" s="547"/>
      <c r="V429" s="547">
        <f t="shared" si="186"/>
        <v>0</v>
      </c>
      <c r="W429" s="285"/>
      <c r="X429" s="286"/>
      <c r="Y429" s="548">
        <f t="shared" ref="Y429:AA448" si="212">IF($D429=Y$5,$T429,0)</f>
        <v>0</v>
      </c>
      <c r="Z429" s="549">
        <f t="shared" si="212"/>
        <v>0</v>
      </c>
      <c r="AA429" s="549">
        <f t="shared" si="212"/>
        <v>0</v>
      </c>
      <c r="AB429" s="282">
        <f t="shared" si="187"/>
        <v>0</v>
      </c>
      <c r="AC429" s="281">
        <f t="shared" si="188"/>
        <v>0</v>
      </c>
      <c r="AD429" s="549">
        <f t="shared" si="189"/>
        <v>0</v>
      </c>
      <c r="AE429" s="553">
        <f t="shared" si="190"/>
        <v>0</v>
      </c>
      <c r="AF429" s="282">
        <f t="shared" si="191"/>
        <v>0</v>
      </c>
      <c r="AG429" s="283">
        <f t="shared" si="192"/>
        <v>0</v>
      </c>
      <c r="AH429" s="281">
        <f t="shared" si="193"/>
        <v>0</v>
      </c>
      <c r="AI429" s="551">
        <f t="shared" si="209"/>
        <v>0</v>
      </c>
      <c r="AJ429" s="549">
        <f t="shared" si="209"/>
        <v>0</v>
      </c>
      <c r="AK429" s="549">
        <f t="shared" si="209"/>
        <v>0</v>
      </c>
      <c r="AL429" s="282">
        <f t="shared" si="195"/>
        <v>0</v>
      </c>
      <c r="AM429" s="281">
        <f t="shared" si="196"/>
        <v>0</v>
      </c>
      <c r="AN429" s="549">
        <f t="shared" si="197"/>
        <v>0</v>
      </c>
      <c r="AO429" s="549">
        <f t="shared" si="198"/>
        <v>0</v>
      </c>
      <c r="AP429" s="549">
        <f t="shared" si="199"/>
        <v>0</v>
      </c>
      <c r="AQ429" s="283">
        <f t="shared" si="211"/>
        <v>0</v>
      </c>
      <c r="AR429" s="281">
        <f t="shared" si="200"/>
        <v>0</v>
      </c>
      <c r="AT429" s="446"/>
      <c r="AU429" s="284"/>
      <c r="AV429" s="447" t="str">
        <f t="shared" si="201"/>
        <v>CA</v>
      </c>
      <c r="AW429" s="447" t="str">
        <f t="shared" si="202"/>
        <v>CL</v>
      </c>
      <c r="AX429" s="447" t="str">
        <f t="shared" si="203"/>
        <v>AIC</v>
      </c>
      <c r="AY429" s="447" t="str">
        <f t="shared" si="204"/>
        <v>ERB</v>
      </c>
      <c r="AZ429" s="447" t="str">
        <f t="shared" si="205"/>
        <v>GRB</v>
      </c>
      <c r="BA429" s="447" t="str">
        <f t="shared" si="206"/>
        <v>Non-Op</v>
      </c>
      <c r="BC429" s="445" t="s">
        <v>2128</v>
      </c>
      <c r="BD429" s="552">
        <f t="shared" si="207"/>
        <v>0</v>
      </c>
      <c r="BF429" s="435"/>
      <c r="BG429" s="435"/>
      <c r="BH429" s="435"/>
      <c r="BI429" s="435"/>
      <c r="BJ429" s="435"/>
      <c r="BK429" s="435"/>
      <c r="BL429" s="435"/>
      <c r="BN429" s="444"/>
    </row>
    <row r="430" spans="1:66" s="28" customFormat="1" ht="12" customHeight="1">
      <c r="A430" s="287">
        <v>16504101</v>
      </c>
      <c r="B430" s="288" t="str">
        <f t="shared" si="210"/>
        <v>16504101</v>
      </c>
      <c r="C430" s="444" t="s">
        <v>2698</v>
      </c>
      <c r="D430" s="445" t="s">
        <v>2091</v>
      </c>
      <c r="E430" s="445"/>
      <c r="F430" s="444"/>
      <c r="G430" s="445"/>
      <c r="H430" s="547">
        <v>0</v>
      </c>
      <c r="I430" s="547">
        <v>0</v>
      </c>
      <c r="J430" s="547">
        <v>0</v>
      </c>
      <c r="K430" s="547">
        <v>0</v>
      </c>
      <c r="L430" s="547">
        <v>0</v>
      </c>
      <c r="M430" s="547">
        <v>0</v>
      </c>
      <c r="N430" s="547">
        <v>0</v>
      </c>
      <c r="O430" s="547">
        <v>0</v>
      </c>
      <c r="P430" s="547">
        <v>0</v>
      </c>
      <c r="Q430" s="547">
        <v>0</v>
      </c>
      <c r="R430" s="547">
        <v>0</v>
      </c>
      <c r="S430" s="547">
        <v>0</v>
      </c>
      <c r="T430" s="547">
        <v>0</v>
      </c>
      <c r="U430" s="547"/>
      <c r="V430" s="547">
        <f t="shared" si="186"/>
        <v>0</v>
      </c>
      <c r="W430" s="285"/>
      <c r="X430" s="286"/>
      <c r="Y430" s="548">
        <f t="shared" si="212"/>
        <v>0</v>
      </c>
      <c r="Z430" s="549">
        <f t="shared" si="212"/>
        <v>0</v>
      </c>
      <c r="AA430" s="549">
        <f t="shared" si="212"/>
        <v>0</v>
      </c>
      <c r="AB430" s="282">
        <f t="shared" si="187"/>
        <v>0</v>
      </c>
      <c r="AC430" s="281">
        <f t="shared" si="188"/>
        <v>0</v>
      </c>
      <c r="AD430" s="549">
        <f t="shared" si="189"/>
        <v>0</v>
      </c>
      <c r="AE430" s="553">
        <f t="shared" si="190"/>
        <v>0</v>
      </c>
      <c r="AF430" s="282">
        <f t="shared" si="191"/>
        <v>0</v>
      </c>
      <c r="AG430" s="283">
        <f t="shared" si="192"/>
        <v>0</v>
      </c>
      <c r="AH430" s="281">
        <f t="shared" si="193"/>
        <v>0</v>
      </c>
      <c r="AI430" s="551">
        <f t="shared" si="209"/>
        <v>0</v>
      </c>
      <c r="AJ430" s="549">
        <f t="shared" si="209"/>
        <v>0</v>
      </c>
      <c r="AK430" s="549">
        <f t="shared" si="209"/>
        <v>0</v>
      </c>
      <c r="AL430" s="282">
        <f t="shared" si="195"/>
        <v>0</v>
      </c>
      <c r="AM430" s="281">
        <f t="shared" si="196"/>
        <v>0</v>
      </c>
      <c r="AN430" s="549">
        <f t="shared" si="197"/>
        <v>0</v>
      </c>
      <c r="AO430" s="549">
        <f t="shared" si="198"/>
        <v>0</v>
      </c>
      <c r="AP430" s="549">
        <f t="shared" si="199"/>
        <v>0</v>
      </c>
      <c r="AQ430" s="283">
        <f t="shared" si="211"/>
        <v>0</v>
      </c>
      <c r="AR430" s="281">
        <f t="shared" si="200"/>
        <v>0</v>
      </c>
      <c r="AT430" s="446"/>
      <c r="AU430" s="284"/>
      <c r="AV430" s="447" t="str">
        <f t="shared" si="201"/>
        <v>CA</v>
      </c>
      <c r="AW430" s="447" t="str">
        <f t="shared" si="202"/>
        <v>CL</v>
      </c>
      <c r="AX430" s="447" t="str">
        <f t="shared" si="203"/>
        <v>AIC</v>
      </c>
      <c r="AY430" s="447" t="str">
        <f t="shared" si="204"/>
        <v>ERB</v>
      </c>
      <c r="AZ430" s="447" t="str">
        <f t="shared" si="205"/>
        <v>GRB</v>
      </c>
      <c r="BA430" s="447" t="str">
        <f t="shared" si="206"/>
        <v>Non-Op</v>
      </c>
      <c r="BC430" s="445" t="s">
        <v>2128</v>
      </c>
      <c r="BD430" s="552">
        <f t="shared" si="207"/>
        <v>0</v>
      </c>
      <c r="BF430" s="435"/>
      <c r="BG430" s="435"/>
      <c r="BH430" s="435"/>
      <c r="BI430" s="435"/>
      <c r="BJ430" s="435"/>
      <c r="BK430" s="435"/>
      <c r="BL430" s="435"/>
      <c r="BN430" s="444"/>
    </row>
    <row r="431" spans="1:66" s="28" customFormat="1" ht="12" customHeight="1">
      <c r="A431" s="287">
        <v>16504112</v>
      </c>
      <c r="B431" s="288" t="str">
        <f t="shared" si="210"/>
        <v>16504112</v>
      </c>
      <c r="C431" s="444" t="s">
        <v>1364</v>
      </c>
      <c r="D431" s="445" t="s">
        <v>1165</v>
      </c>
      <c r="E431" s="445"/>
      <c r="F431" s="444"/>
      <c r="G431" s="445"/>
      <c r="H431" s="547">
        <v>545371.74</v>
      </c>
      <c r="I431" s="547">
        <v>545371.74</v>
      </c>
      <c r="J431" s="547">
        <v>545371.74</v>
      </c>
      <c r="K431" s="547">
        <v>257060.25</v>
      </c>
      <c r="L431" s="547">
        <v>257060.25</v>
      </c>
      <c r="M431" s="547">
        <v>257060.25</v>
      </c>
      <c r="N431" s="547">
        <v>179248.71</v>
      </c>
      <c r="O431" s="547">
        <v>179248.71</v>
      </c>
      <c r="P431" s="547">
        <v>179248.71</v>
      </c>
      <c r="Q431" s="547">
        <v>101437.17</v>
      </c>
      <c r="R431" s="547">
        <v>101437.17</v>
      </c>
      <c r="S431" s="547">
        <v>101437.17</v>
      </c>
      <c r="T431" s="547">
        <v>45300</v>
      </c>
      <c r="U431" s="547"/>
      <c r="V431" s="547">
        <f t="shared" si="186"/>
        <v>249943.14499999999</v>
      </c>
      <c r="W431" s="305"/>
      <c r="X431" s="306"/>
      <c r="Y431" s="548">
        <f t="shared" si="212"/>
        <v>0</v>
      </c>
      <c r="Z431" s="549">
        <f t="shared" si="212"/>
        <v>0</v>
      </c>
      <c r="AA431" s="549">
        <f t="shared" si="212"/>
        <v>0</v>
      </c>
      <c r="AB431" s="282">
        <f t="shared" si="187"/>
        <v>45300</v>
      </c>
      <c r="AC431" s="281">
        <f t="shared" si="188"/>
        <v>0</v>
      </c>
      <c r="AD431" s="549">
        <f t="shared" si="189"/>
        <v>0</v>
      </c>
      <c r="AE431" s="553">
        <f t="shared" si="190"/>
        <v>0</v>
      </c>
      <c r="AF431" s="282">
        <f t="shared" si="191"/>
        <v>45300</v>
      </c>
      <c r="AG431" s="283">
        <f t="shared" si="192"/>
        <v>45300</v>
      </c>
      <c r="AH431" s="281">
        <f t="shared" si="193"/>
        <v>0</v>
      </c>
      <c r="AI431" s="551"/>
      <c r="AJ431" s="549"/>
      <c r="AK431" s="549"/>
      <c r="AL431" s="282">
        <f t="shared" si="195"/>
        <v>249943.14499999999</v>
      </c>
      <c r="AM431" s="281">
        <f t="shared" si="196"/>
        <v>0</v>
      </c>
      <c r="AN431" s="549">
        <f t="shared" si="197"/>
        <v>0</v>
      </c>
      <c r="AO431" s="549">
        <f t="shared" si="198"/>
        <v>0</v>
      </c>
      <c r="AP431" s="549">
        <f t="shared" si="199"/>
        <v>249943.14499999999</v>
      </c>
      <c r="AQ431" s="283">
        <f t="shared" si="211"/>
        <v>249943.14499999999</v>
      </c>
      <c r="AR431" s="281">
        <f t="shared" si="200"/>
        <v>0</v>
      </c>
      <c r="AT431" s="446" t="s">
        <v>2072</v>
      </c>
      <c r="AU431" s="284"/>
      <c r="AV431" s="447" t="str">
        <f t="shared" si="201"/>
        <v>CA</v>
      </c>
      <c r="AW431" s="447" t="str">
        <f t="shared" si="202"/>
        <v>CL</v>
      </c>
      <c r="AX431" s="447" t="str">
        <f t="shared" si="203"/>
        <v>AIC</v>
      </c>
      <c r="AY431" s="447" t="str">
        <f t="shared" si="204"/>
        <v>ERB</v>
      </c>
      <c r="AZ431" s="447" t="str">
        <f t="shared" si="205"/>
        <v>GRB</v>
      </c>
      <c r="BA431" s="447" t="str">
        <f t="shared" si="206"/>
        <v>Non-Op</v>
      </c>
      <c r="BC431" s="449" t="s">
        <v>2100</v>
      </c>
      <c r="BD431" s="552">
        <f t="shared" si="207"/>
        <v>45300</v>
      </c>
      <c r="BF431" s="435"/>
      <c r="BG431" s="435"/>
      <c r="BH431" s="435"/>
      <c r="BI431" s="435"/>
      <c r="BJ431" s="435"/>
      <c r="BK431" s="435"/>
      <c r="BL431" s="435"/>
      <c r="BN431" s="444"/>
    </row>
    <row r="432" spans="1:66" s="28" customFormat="1" ht="12" customHeight="1">
      <c r="A432" s="321">
        <v>16504171</v>
      </c>
      <c r="B432" s="318" t="str">
        <f t="shared" si="210"/>
        <v>16504171</v>
      </c>
      <c r="C432" s="444" t="s">
        <v>1359</v>
      </c>
      <c r="D432" s="445" t="s">
        <v>2091</v>
      </c>
      <c r="E432" s="445"/>
      <c r="F432" s="444"/>
      <c r="G432" s="445"/>
      <c r="H432" s="547">
        <v>5455760.9199999999</v>
      </c>
      <c r="I432" s="547">
        <v>5923951.8399999999</v>
      </c>
      <c r="J432" s="547">
        <v>5923951.8399999999</v>
      </c>
      <c r="K432" s="547">
        <v>5923951.8399999999</v>
      </c>
      <c r="L432" s="547">
        <v>6391238.46</v>
      </c>
      <c r="M432" s="547">
        <v>6391238.46</v>
      </c>
      <c r="N432" s="547">
        <v>6391238.46</v>
      </c>
      <c r="O432" s="547">
        <v>6391238.46</v>
      </c>
      <c r="P432" s="547">
        <v>6780810.9199999999</v>
      </c>
      <c r="Q432" s="547">
        <v>6780810.9199999999</v>
      </c>
      <c r="R432" s="547">
        <v>7256147.5</v>
      </c>
      <c r="S432" s="547">
        <v>0</v>
      </c>
      <c r="T432" s="547">
        <v>0</v>
      </c>
      <c r="U432" s="547"/>
      <c r="V432" s="547">
        <f t="shared" si="186"/>
        <v>5573538.2633333337</v>
      </c>
      <c r="W432" s="285"/>
      <c r="X432" s="286"/>
      <c r="Y432" s="548">
        <f t="shared" si="212"/>
        <v>0</v>
      </c>
      <c r="Z432" s="549">
        <f t="shared" si="212"/>
        <v>0</v>
      </c>
      <c r="AA432" s="549">
        <f t="shared" si="212"/>
        <v>0</v>
      </c>
      <c r="AB432" s="282">
        <f t="shared" si="187"/>
        <v>0</v>
      </c>
      <c r="AC432" s="281">
        <f t="shared" si="188"/>
        <v>0</v>
      </c>
      <c r="AD432" s="549">
        <f t="shared" si="189"/>
        <v>0</v>
      </c>
      <c r="AE432" s="553">
        <f t="shared" si="190"/>
        <v>0</v>
      </c>
      <c r="AF432" s="282">
        <f t="shared" si="191"/>
        <v>0</v>
      </c>
      <c r="AG432" s="283">
        <f t="shared" si="192"/>
        <v>0</v>
      </c>
      <c r="AH432" s="281">
        <f t="shared" si="193"/>
        <v>0</v>
      </c>
      <c r="AI432" s="551">
        <f t="shared" ref="AI432:AK451" si="213">IF($D432=AI$5,$V432,0)</f>
        <v>5573538.2633333337</v>
      </c>
      <c r="AJ432" s="549">
        <f t="shared" si="213"/>
        <v>0</v>
      </c>
      <c r="AK432" s="549">
        <f t="shared" si="213"/>
        <v>0</v>
      </c>
      <c r="AL432" s="282">
        <f t="shared" si="195"/>
        <v>0</v>
      </c>
      <c r="AM432" s="281">
        <f t="shared" si="196"/>
        <v>0</v>
      </c>
      <c r="AN432" s="549">
        <f t="shared" si="197"/>
        <v>0</v>
      </c>
      <c r="AO432" s="549">
        <f t="shared" si="198"/>
        <v>0</v>
      </c>
      <c r="AP432" s="549">
        <f t="shared" si="199"/>
        <v>0</v>
      </c>
      <c r="AQ432" s="283">
        <f t="shared" si="211"/>
        <v>0</v>
      </c>
      <c r="AR432" s="281">
        <f t="shared" si="200"/>
        <v>0</v>
      </c>
      <c r="AT432" s="446"/>
      <c r="AU432" s="284"/>
      <c r="AV432" s="447" t="str">
        <f t="shared" si="201"/>
        <v>CA</v>
      </c>
      <c r="AW432" s="447" t="str">
        <f t="shared" si="202"/>
        <v>CL</v>
      </c>
      <c r="AX432" s="447" t="str">
        <f t="shared" si="203"/>
        <v>AIC</v>
      </c>
      <c r="AY432" s="447" t="str">
        <f t="shared" si="204"/>
        <v>ERB</v>
      </c>
      <c r="AZ432" s="447" t="str">
        <f t="shared" si="205"/>
        <v>GRB</v>
      </c>
      <c r="BA432" s="447" t="str">
        <f t="shared" si="206"/>
        <v>Non-Op</v>
      </c>
      <c r="BC432" s="445" t="s">
        <v>2128</v>
      </c>
      <c r="BD432" s="552">
        <f t="shared" si="207"/>
        <v>0</v>
      </c>
      <c r="BF432" s="435"/>
      <c r="BG432" s="435"/>
      <c r="BH432" s="435"/>
      <c r="BI432" s="435"/>
      <c r="BJ432" s="435"/>
      <c r="BK432" s="435"/>
      <c r="BL432" s="435"/>
      <c r="BN432" s="444"/>
    </row>
    <row r="433" spans="1:66" s="28" customFormat="1" ht="12" customHeight="1">
      <c r="A433" s="321">
        <v>16504181</v>
      </c>
      <c r="B433" s="318" t="str">
        <f t="shared" si="210"/>
        <v>16504181</v>
      </c>
      <c r="C433" s="444" t="s">
        <v>1360</v>
      </c>
      <c r="D433" s="445" t="s">
        <v>2091</v>
      </c>
      <c r="E433" s="445"/>
      <c r="F433" s="444"/>
      <c r="G433" s="445"/>
      <c r="H433" s="547">
        <v>2994543.22</v>
      </c>
      <c r="I433" s="547">
        <v>3251534.24</v>
      </c>
      <c r="J433" s="547">
        <v>3251534.24</v>
      </c>
      <c r="K433" s="547">
        <v>3251534.24</v>
      </c>
      <c r="L433" s="547">
        <v>3508028.89</v>
      </c>
      <c r="M433" s="547">
        <v>3508028.89</v>
      </c>
      <c r="N433" s="547">
        <v>3508028.89</v>
      </c>
      <c r="O433" s="547">
        <v>3508028.89</v>
      </c>
      <c r="P433" s="547">
        <v>3721866.06</v>
      </c>
      <c r="Q433" s="547">
        <v>3721866.06</v>
      </c>
      <c r="R433" s="547">
        <v>3982779.33</v>
      </c>
      <c r="S433" s="547">
        <v>0</v>
      </c>
      <c r="T433" s="547">
        <v>0</v>
      </c>
      <c r="U433" s="547"/>
      <c r="V433" s="547">
        <f t="shared" si="186"/>
        <v>3059208.4449999998</v>
      </c>
      <c r="W433" s="285"/>
      <c r="X433" s="286"/>
      <c r="Y433" s="548">
        <f t="shared" si="212"/>
        <v>0</v>
      </c>
      <c r="Z433" s="549">
        <f t="shared" si="212"/>
        <v>0</v>
      </c>
      <c r="AA433" s="549">
        <f t="shared" si="212"/>
        <v>0</v>
      </c>
      <c r="AB433" s="282">
        <f t="shared" si="187"/>
        <v>0</v>
      </c>
      <c r="AC433" s="281">
        <f t="shared" si="188"/>
        <v>0</v>
      </c>
      <c r="AD433" s="549">
        <f t="shared" si="189"/>
        <v>0</v>
      </c>
      <c r="AE433" s="553">
        <f t="shared" si="190"/>
        <v>0</v>
      </c>
      <c r="AF433" s="282">
        <f t="shared" si="191"/>
        <v>0</v>
      </c>
      <c r="AG433" s="283">
        <f t="shared" si="192"/>
        <v>0</v>
      </c>
      <c r="AH433" s="281">
        <f t="shared" si="193"/>
        <v>0</v>
      </c>
      <c r="AI433" s="551">
        <f t="shared" si="213"/>
        <v>3059208.4449999998</v>
      </c>
      <c r="AJ433" s="549">
        <f t="shared" si="213"/>
        <v>0</v>
      </c>
      <c r="AK433" s="549">
        <f t="shared" si="213"/>
        <v>0</v>
      </c>
      <c r="AL433" s="282">
        <f t="shared" si="195"/>
        <v>0</v>
      </c>
      <c r="AM433" s="281">
        <f t="shared" si="196"/>
        <v>0</v>
      </c>
      <c r="AN433" s="549">
        <f t="shared" si="197"/>
        <v>0</v>
      </c>
      <c r="AO433" s="549">
        <f t="shared" si="198"/>
        <v>0</v>
      </c>
      <c r="AP433" s="549">
        <f t="shared" si="199"/>
        <v>0</v>
      </c>
      <c r="AQ433" s="283">
        <f t="shared" si="211"/>
        <v>0</v>
      </c>
      <c r="AR433" s="281">
        <f t="shared" si="200"/>
        <v>0</v>
      </c>
      <c r="AT433" s="446"/>
      <c r="AU433" s="284"/>
      <c r="AV433" s="447" t="str">
        <f t="shared" si="201"/>
        <v>CA</v>
      </c>
      <c r="AW433" s="447" t="str">
        <f t="shared" si="202"/>
        <v>CL</v>
      </c>
      <c r="AX433" s="447" t="str">
        <f t="shared" si="203"/>
        <v>AIC</v>
      </c>
      <c r="AY433" s="447" t="str">
        <f t="shared" si="204"/>
        <v>ERB</v>
      </c>
      <c r="AZ433" s="447" t="str">
        <f t="shared" si="205"/>
        <v>GRB</v>
      </c>
      <c r="BA433" s="447" t="str">
        <f t="shared" si="206"/>
        <v>Non-Op</v>
      </c>
      <c r="BC433" s="445" t="s">
        <v>2128</v>
      </c>
      <c r="BD433" s="552">
        <f t="shared" si="207"/>
        <v>0</v>
      </c>
      <c r="BF433" s="435"/>
      <c r="BG433" s="435"/>
      <c r="BH433" s="435"/>
      <c r="BI433" s="435"/>
      <c r="BJ433" s="435"/>
      <c r="BK433" s="435"/>
      <c r="BL433" s="435"/>
      <c r="BN433" s="444"/>
    </row>
    <row r="434" spans="1:66" s="28" customFormat="1" ht="12" customHeight="1">
      <c r="A434" s="321">
        <v>16504191</v>
      </c>
      <c r="B434" s="318" t="str">
        <f t="shared" si="210"/>
        <v>16504191</v>
      </c>
      <c r="C434" s="444" t="s">
        <v>1365</v>
      </c>
      <c r="D434" s="445" t="s">
        <v>2091</v>
      </c>
      <c r="E434" s="445"/>
      <c r="F434" s="444"/>
      <c r="G434" s="445"/>
      <c r="H434" s="547">
        <v>87046.48</v>
      </c>
      <c r="I434" s="547">
        <v>94522.58</v>
      </c>
      <c r="J434" s="547">
        <v>94522.58</v>
      </c>
      <c r="K434" s="547">
        <v>94522.58</v>
      </c>
      <c r="L434" s="547">
        <v>101984.24</v>
      </c>
      <c r="M434" s="547">
        <v>101984.24</v>
      </c>
      <c r="N434" s="547">
        <v>101984.24</v>
      </c>
      <c r="O434" s="547">
        <v>101984.24</v>
      </c>
      <c r="P434" s="547">
        <v>108204.95</v>
      </c>
      <c r="Q434" s="547">
        <v>108204.95</v>
      </c>
      <c r="R434" s="547">
        <v>115795.16</v>
      </c>
      <c r="S434" s="547">
        <v>0</v>
      </c>
      <c r="T434" s="547">
        <v>0</v>
      </c>
      <c r="U434" s="547"/>
      <c r="V434" s="547">
        <f t="shared" si="186"/>
        <v>88936.083333333328</v>
      </c>
      <c r="W434" s="285"/>
      <c r="X434" s="286"/>
      <c r="Y434" s="548">
        <f t="shared" si="212"/>
        <v>0</v>
      </c>
      <c r="Z434" s="549">
        <f t="shared" si="212"/>
        <v>0</v>
      </c>
      <c r="AA434" s="549">
        <f t="shared" si="212"/>
        <v>0</v>
      </c>
      <c r="AB434" s="282">
        <f t="shared" si="187"/>
        <v>0</v>
      </c>
      <c r="AC434" s="281">
        <f t="shared" si="188"/>
        <v>0</v>
      </c>
      <c r="AD434" s="549">
        <f t="shared" si="189"/>
        <v>0</v>
      </c>
      <c r="AE434" s="553">
        <f t="shared" si="190"/>
        <v>0</v>
      </c>
      <c r="AF434" s="282">
        <f t="shared" si="191"/>
        <v>0</v>
      </c>
      <c r="AG434" s="283">
        <f t="shared" si="192"/>
        <v>0</v>
      </c>
      <c r="AH434" s="281">
        <f t="shared" si="193"/>
        <v>0</v>
      </c>
      <c r="AI434" s="551">
        <f t="shared" si="213"/>
        <v>88936.083333333328</v>
      </c>
      <c r="AJ434" s="549">
        <f t="shared" si="213"/>
        <v>0</v>
      </c>
      <c r="AK434" s="549">
        <f t="shared" si="213"/>
        <v>0</v>
      </c>
      <c r="AL434" s="282">
        <f t="shared" si="195"/>
        <v>0</v>
      </c>
      <c r="AM434" s="281">
        <f t="shared" si="196"/>
        <v>0</v>
      </c>
      <c r="AN434" s="549">
        <f t="shared" si="197"/>
        <v>0</v>
      </c>
      <c r="AO434" s="549">
        <f t="shared" si="198"/>
        <v>0</v>
      </c>
      <c r="AP434" s="549">
        <f t="shared" si="199"/>
        <v>0</v>
      </c>
      <c r="AQ434" s="283">
        <f t="shared" si="211"/>
        <v>0</v>
      </c>
      <c r="AR434" s="281">
        <f t="shared" si="200"/>
        <v>0</v>
      </c>
      <c r="AT434" s="446"/>
      <c r="AU434" s="284"/>
      <c r="AV434" s="447" t="str">
        <f t="shared" si="201"/>
        <v>CA</v>
      </c>
      <c r="AW434" s="447" t="str">
        <f t="shared" si="202"/>
        <v>CL</v>
      </c>
      <c r="AX434" s="447" t="str">
        <f t="shared" si="203"/>
        <v>AIC</v>
      </c>
      <c r="AY434" s="447" t="str">
        <f t="shared" si="204"/>
        <v>ERB</v>
      </c>
      <c r="AZ434" s="447" t="str">
        <f t="shared" si="205"/>
        <v>GRB</v>
      </c>
      <c r="BA434" s="447" t="str">
        <f t="shared" si="206"/>
        <v>Non-Op</v>
      </c>
      <c r="BC434" s="445" t="s">
        <v>2128</v>
      </c>
      <c r="BD434" s="552">
        <f t="shared" si="207"/>
        <v>0</v>
      </c>
      <c r="BF434" s="435"/>
      <c r="BG434" s="435"/>
      <c r="BH434" s="435"/>
      <c r="BI434" s="435"/>
      <c r="BJ434" s="435"/>
      <c r="BK434" s="435"/>
      <c r="BL434" s="435"/>
      <c r="BN434" s="444"/>
    </row>
    <row r="435" spans="1:66" s="28" customFormat="1" ht="12" customHeight="1">
      <c r="A435" s="321">
        <v>16504201</v>
      </c>
      <c r="B435" s="318" t="str">
        <f t="shared" si="210"/>
        <v>16504201</v>
      </c>
      <c r="C435" s="445" t="s">
        <v>1355</v>
      </c>
      <c r="D435" s="445" t="s">
        <v>2091</v>
      </c>
      <c r="E435" s="445"/>
      <c r="F435" s="445"/>
      <c r="G435" s="445"/>
      <c r="H435" s="547">
        <v>33006</v>
      </c>
      <c r="I435" s="547">
        <v>33006</v>
      </c>
      <c r="J435" s="547">
        <v>33006</v>
      </c>
      <c r="K435" s="547">
        <v>33006</v>
      </c>
      <c r="L435" s="547">
        <v>33006</v>
      </c>
      <c r="M435" s="547">
        <v>33006</v>
      </c>
      <c r="N435" s="547">
        <v>33006</v>
      </c>
      <c r="O435" s="547">
        <v>33006</v>
      </c>
      <c r="P435" s="547">
        <v>33006</v>
      </c>
      <c r="Q435" s="547">
        <v>33006</v>
      </c>
      <c r="R435" s="547">
        <v>33006</v>
      </c>
      <c r="S435" s="547">
        <v>33006</v>
      </c>
      <c r="T435" s="547">
        <v>33006</v>
      </c>
      <c r="U435" s="547"/>
      <c r="V435" s="547">
        <f t="shared" si="186"/>
        <v>33006</v>
      </c>
      <c r="W435" s="285"/>
      <c r="X435" s="286"/>
      <c r="Y435" s="548">
        <f t="shared" si="212"/>
        <v>33006</v>
      </c>
      <c r="Z435" s="549">
        <f t="shared" si="212"/>
        <v>0</v>
      </c>
      <c r="AA435" s="549">
        <f t="shared" si="212"/>
        <v>0</v>
      </c>
      <c r="AB435" s="282">
        <f t="shared" si="187"/>
        <v>0</v>
      </c>
      <c r="AC435" s="281">
        <f t="shared" si="188"/>
        <v>0</v>
      </c>
      <c r="AD435" s="549">
        <f t="shared" si="189"/>
        <v>0</v>
      </c>
      <c r="AE435" s="553">
        <f t="shared" si="190"/>
        <v>0</v>
      </c>
      <c r="AF435" s="282">
        <f t="shared" si="191"/>
        <v>0</v>
      </c>
      <c r="AG435" s="283">
        <f t="shared" si="192"/>
        <v>0</v>
      </c>
      <c r="AH435" s="281">
        <f t="shared" si="193"/>
        <v>0</v>
      </c>
      <c r="AI435" s="551">
        <f t="shared" si="213"/>
        <v>33006</v>
      </c>
      <c r="AJ435" s="549">
        <f t="shared" si="213"/>
        <v>0</v>
      </c>
      <c r="AK435" s="549">
        <f t="shared" si="213"/>
        <v>0</v>
      </c>
      <c r="AL435" s="282">
        <f t="shared" si="195"/>
        <v>0</v>
      </c>
      <c r="AM435" s="281">
        <f t="shared" si="196"/>
        <v>0</v>
      </c>
      <c r="AN435" s="549">
        <f t="shared" si="197"/>
        <v>0</v>
      </c>
      <c r="AO435" s="549">
        <f t="shared" si="198"/>
        <v>0</v>
      </c>
      <c r="AP435" s="549">
        <f t="shared" si="199"/>
        <v>0</v>
      </c>
      <c r="AQ435" s="283">
        <f t="shared" si="211"/>
        <v>0</v>
      </c>
      <c r="AR435" s="281">
        <f t="shared" si="200"/>
        <v>0</v>
      </c>
      <c r="AT435" s="446"/>
      <c r="AU435" s="284"/>
      <c r="AV435" s="447" t="str">
        <f t="shared" si="201"/>
        <v>CA</v>
      </c>
      <c r="AW435" s="447" t="str">
        <f t="shared" si="202"/>
        <v>CL</v>
      </c>
      <c r="AX435" s="447" t="str">
        <f t="shared" si="203"/>
        <v>AIC</v>
      </c>
      <c r="AY435" s="447" t="str">
        <f t="shared" si="204"/>
        <v>ERB</v>
      </c>
      <c r="AZ435" s="447" t="str">
        <f t="shared" si="205"/>
        <v>GRB</v>
      </c>
      <c r="BA435" s="447" t="str">
        <f t="shared" si="206"/>
        <v>Non-Op</v>
      </c>
      <c r="BC435" s="445" t="s">
        <v>2128</v>
      </c>
      <c r="BD435" s="552">
        <f t="shared" si="207"/>
        <v>33006</v>
      </c>
      <c r="BF435" s="435"/>
      <c r="BG435" s="435"/>
      <c r="BH435" s="435"/>
      <c r="BI435" s="435"/>
      <c r="BJ435" s="435"/>
      <c r="BK435" s="435"/>
      <c r="BL435" s="435"/>
      <c r="BN435" s="444"/>
    </row>
    <row r="436" spans="1:66" s="28" customFormat="1" ht="12" customHeight="1">
      <c r="A436" s="287">
        <v>16504221</v>
      </c>
      <c r="B436" s="288" t="str">
        <f t="shared" si="210"/>
        <v>16504221</v>
      </c>
      <c r="C436" s="444" t="s">
        <v>2699</v>
      </c>
      <c r="D436" s="445" t="s">
        <v>2091</v>
      </c>
      <c r="E436" s="445"/>
      <c r="F436" s="444"/>
      <c r="G436" s="445"/>
      <c r="H436" s="547">
        <v>0</v>
      </c>
      <c r="I436" s="547">
        <v>0</v>
      </c>
      <c r="J436" s="547">
        <v>0</v>
      </c>
      <c r="K436" s="547">
        <v>0</v>
      </c>
      <c r="L436" s="547">
        <v>0</v>
      </c>
      <c r="M436" s="547">
        <v>0</v>
      </c>
      <c r="N436" s="547">
        <v>0</v>
      </c>
      <c r="O436" s="547">
        <v>0</v>
      </c>
      <c r="P436" s="547">
        <v>0</v>
      </c>
      <c r="Q436" s="547">
        <v>0</v>
      </c>
      <c r="R436" s="547">
        <v>0</v>
      </c>
      <c r="S436" s="547">
        <v>0</v>
      </c>
      <c r="T436" s="547">
        <v>0</v>
      </c>
      <c r="U436" s="547"/>
      <c r="V436" s="547">
        <f t="shared" si="186"/>
        <v>0</v>
      </c>
      <c r="W436" s="285"/>
      <c r="X436" s="286"/>
      <c r="Y436" s="548">
        <f t="shared" si="212"/>
        <v>0</v>
      </c>
      <c r="Z436" s="549">
        <f t="shared" si="212"/>
        <v>0</v>
      </c>
      <c r="AA436" s="549">
        <f t="shared" si="212"/>
        <v>0</v>
      </c>
      <c r="AB436" s="282">
        <f t="shared" si="187"/>
        <v>0</v>
      </c>
      <c r="AC436" s="281">
        <f t="shared" si="188"/>
        <v>0</v>
      </c>
      <c r="AD436" s="549">
        <f t="shared" si="189"/>
        <v>0</v>
      </c>
      <c r="AE436" s="553">
        <f t="shared" si="190"/>
        <v>0</v>
      </c>
      <c r="AF436" s="282">
        <f t="shared" si="191"/>
        <v>0</v>
      </c>
      <c r="AG436" s="283">
        <f t="shared" si="192"/>
        <v>0</v>
      </c>
      <c r="AH436" s="281">
        <f t="shared" si="193"/>
        <v>0</v>
      </c>
      <c r="AI436" s="551">
        <f t="shared" si="213"/>
        <v>0</v>
      </c>
      <c r="AJ436" s="549">
        <f t="shared" si="213"/>
        <v>0</v>
      </c>
      <c r="AK436" s="549">
        <f t="shared" si="213"/>
        <v>0</v>
      </c>
      <c r="AL436" s="282">
        <f t="shared" si="195"/>
        <v>0</v>
      </c>
      <c r="AM436" s="281">
        <f t="shared" si="196"/>
        <v>0</v>
      </c>
      <c r="AN436" s="549">
        <f t="shared" si="197"/>
        <v>0</v>
      </c>
      <c r="AO436" s="549">
        <f t="shared" si="198"/>
        <v>0</v>
      </c>
      <c r="AP436" s="549">
        <f t="shared" si="199"/>
        <v>0</v>
      </c>
      <c r="AQ436" s="283">
        <f t="shared" si="211"/>
        <v>0</v>
      </c>
      <c r="AR436" s="281">
        <f t="shared" si="200"/>
        <v>0</v>
      </c>
      <c r="AT436" s="446"/>
      <c r="AU436" s="284"/>
      <c r="AV436" s="447" t="str">
        <f t="shared" si="201"/>
        <v>CA</v>
      </c>
      <c r="AW436" s="447" t="str">
        <f t="shared" si="202"/>
        <v>CL</v>
      </c>
      <c r="AX436" s="447" t="str">
        <f t="shared" si="203"/>
        <v>AIC</v>
      </c>
      <c r="AY436" s="447" t="str">
        <f t="shared" si="204"/>
        <v>ERB</v>
      </c>
      <c r="AZ436" s="447" t="str">
        <f t="shared" si="205"/>
        <v>GRB</v>
      </c>
      <c r="BA436" s="447" t="str">
        <f t="shared" si="206"/>
        <v>Non-Op</v>
      </c>
      <c r="BC436" s="445" t="s">
        <v>2128</v>
      </c>
      <c r="BD436" s="552">
        <f t="shared" si="207"/>
        <v>0</v>
      </c>
      <c r="BF436" s="435"/>
      <c r="BG436" s="435"/>
      <c r="BH436" s="435"/>
      <c r="BI436" s="435"/>
      <c r="BJ436" s="435"/>
      <c r="BK436" s="435"/>
      <c r="BL436" s="435"/>
      <c r="BN436" s="444"/>
    </row>
    <row r="437" spans="1:66" s="28" customFormat="1" ht="12" customHeight="1">
      <c r="A437" s="287">
        <v>16504223</v>
      </c>
      <c r="B437" s="288" t="str">
        <f t="shared" si="210"/>
        <v>16504223</v>
      </c>
      <c r="C437" s="445" t="s">
        <v>2741</v>
      </c>
      <c r="D437" s="445" t="s">
        <v>2091</v>
      </c>
      <c r="E437" s="445"/>
      <c r="F437" s="445"/>
      <c r="G437" s="445"/>
      <c r="H437" s="547">
        <v>0</v>
      </c>
      <c r="I437" s="547">
        <v>0</v>
      </c>
      <c r="J437" s="547">
        <v>0</v>
      </c>
      <c r="K437" s="547">
        <v>0</v>
      </c>
      <c r="L437" s="547">
        <v>0</v>
      </c>
      <c r="M437" s="547">
        <v>0</v>
      </c>
      <c r="N437" s="547">
        <v>0</v>
      </c>
      <c r="O437" s="547">
        <v>0</v>
      </c>
      <c r="P437" s="547">
        <v>0</v>
      </c>
      <c r="Q437" s="547">
        <v>0</v>
      </c>
      <c r="R437" s="547">
        <v>0</v>
      </c>
      <c r="S437" s="547">
        <v>0</v>
      </c>
      <c r="T437" s="547">
        <v>0</v>
      </c>
      <c r="U437" s="547"/>
      <c r="V437" s="547">
        <f t="shared" si="186"/>
        <v>0</v>
      </c>
      <c r="W437" s="285"/>
      <c r="X437" s="286"/>
      <c r="Y437" s="548">
        <f t="shared" si="212"/>
        <v>0</v>
      </c>
      <c r="Z437" s="549">
        <f t="shared" si="212"/>
        <v>0</v>
      </c>
      <c r="AA437" s="549">
        <f t="shared" si="212"/>
        <v>0</v>
      </c>
      <c r="AB437" s="282">
        <f t="shared" si="187"/>
        <v>0</v>
      </c>
      <c r="AC437" s="281">
        <f t="shared" si="188"/>
        <v>0</v>
      </c>
      <c r="AD437" s="549">
        <f t="shared" si="189"/>
        <v>0</v>
      </c>
      <c r="AE437" s="553">
        <f t="shared" si="190"/>
        <v>0</v>
      </c>
      <c r="AF437" s="282">
        <f t="shared" si="191"/>
        <v>0</v>
      </c>
      <c r="AG437" s="283">
        <f t="shared" si="192"/>
        <v>0</v>
      </c>
      <c r="AH437" s="281">
        <f t="shared" si="193"/>
        <v>0</v>
      </c>
      <c r="AI437" s="551">
        <f t="shared" si="213"/>
        <v>0</v>
      </c>
      <c r="AJ437" s="549">
        <f t="shared" si="213"/>
        <v>0</v>
      </c>
      <c r="AK437" s="549">
        <f t="shared" si="213"/>
        <v>0</v>
      </c>
      <c r="AL437" s="282">
        <f t="shared" si="195"/>
        <v>0</v>
      </c>
      <c r="AM437" s="281">
        <f t="shared" si="196"/>
        <v>0</v>
      </c>
      <c r="AN437" s="549">
        <f t="shared" si="197"/>
        <v>0</v>
      </c>
      <c r="AO437" s="549">
        <f t="shared" si="198"/>
        <v>0</v>
      </c>
      <c r="AP437" s="549">
        <f t="shared" si="199"/>
        <v>0</v>
      </c>
      <c r="AQ437" s="283">
        <f t="shared" si="211"/>
        <v>0</v>
      </c>
      <c r="AR437" s="281">
        <f t="shared" si="200"/>
        <v>0</v>
      </c>
      <c r="AT437" s="446"/>
      <c r="AU437" s="284"/>
      <c r="AV437" s="447" t="str">
        <f t="shared" si="201"/>
        <v>CA</v>
      </c>
      <c r="AW437" s="447" t="str">
        <f t="shared" si="202"/>
        <v>CL</v>
      </c>
      <c r="AX437" s="447" t="str">
        <f t="shared" si="203"/>
        <v>AIC</v>
      </c>
      <c r="AY437" s="447" t="str">
        <f t="shared" si="204"/>
        <v>ERB</v>
      </c>
      <c r="AZ437" s="447" t="str">
        <f t="shared" si="205"/>
        <v>GRB</v>
      </c>
      <c r="BA437" s="447" t="str">
        <f t="shared" si="206"/>
        <v>Non-Op</v>
      </c>
      <c r="BC437" s="445" t="s">
        <v>2128</v>
      </c>
      <c r="BD437" s="552">
        <f t="shared" si="207"/>
        <v>0</v>
      </c>
      <c r="BF437" s="435"/>
      <c r="BG437" s="435"/>
      <c r="BH437" s="435"/>
      <c r="BI437" s="435"/>
      <c r="BJ437" s="435"/>
      <c r="BK437" s="435"/>
      <c r="BL437" s="435"/>
      <c r="BN437" s="444"/>
    </row>
    <row r="438" spans="1:66" s="28" customFormat="1" ht="12" customHeight="1">
      <c r="A438" s="287">
        <v>16504231</v>
      </c>
      <c r="B438" s="288" t="str">
        <f t="shared" si="210"/>
        <v>16504231</v>
      </c>
      <c r="C438" s="444" t="s">
        <v>2707</v>
      </c>
      <c r="D438" s="445" t="s">
        <v>2091</v>
      </c>
      <c r="E438" s="445"/>
      <c r="F438" s="444"/>
      <c r="G438" s="445"/>
      <c r="H438" s="547">
        <v>0</v>
      </c>
      <c r="I438" s="547">
        <v>0</v>
      </c>
      <c r="J438" s="547">
        <v>0</v>
      </c>
      <c r="K438" s="547">
        <v>0</v>
      </c>
      <c r="L438" s="547">
        <v>0</v>
      </c>
      <c r="M438" s="547">
        <v>0</v>
      </c>
      <c r="N438" s="547">
        <v>0</v>
      </c>
      <c r="O438" s="547">
        <v>0</v>
      </c>
      <c r="P438" s="547">
        <v>0</v>
      </c>
      <c r="Q438" s="547">
        <v>0</v>
      </c>
      <c r="R438" s="547">
        <v>0</v>
      </c>
      <c r="S438" s="547">
        <v>0</v>
      </c>
      <c r="T438" s="547">
        <v>0</v>
      </c>
      <c r="U438" s="547"/>
      <c r="V438" s="547">
        <f t="shared" si="186"/>
        <v>0</v>
      </c>
      <c r="W438" s="285"/>
      <c r="X438" s="286"/>
      <c r="Y438" s="548">
        <f t="shared" si="212"/>
        <v>0</v>
      </c>
      <c r="Z438" s="549">
        <f t="shared" si="212"/>
        <v>0</v>
      </c>
      <c r="AA438" s="549">
        <f t="shared" si="212"/>
        <v>0</v>
      </c>
      <c r="AB438" s="282">
        <f t="shared" si="187"/>
        <v>0</v>
      </c>
      <c r="AC438" s="281">
        <f t="shared" si="188"/>
        <v>0</v>
      </c>
      <c r="AD438" s="549">
        <f t="shared" si="189"/>
        <v>0</v>
      </c>
      <c r="AE438" s="553">
        <f t="shared" si="190"/>
        <v>0</v>
      </c>
      <c r="AF438" s="282">
        <f t="shared" si="191"/>
        <v>0</v>
      </c>
      <c r="AG438" s="283">
        <f t="shared" si="192"/>
        <v>0</v>
      </c>
      <c r="AH438" s="281">
        <f t="shared" si="193"/>
        <v>0</v>
      </c>
      <c r="AI438" s="551">
        <f t="shared" si="213"/>
        <v>0</v>
      </c>
      <c r="AJ438" s="549">
        <f t="shared" si="213"/>
        <v>0</v>
      </c>
      <c r="AK438" s="549">
        <f t="shared" si="213"/>
        <v>0</v>
      </c>
      <c r="AL438" s="282">
        <f t="shared" si="195"/>
        <v>0</v>
      </c>
      <c r="AM438" s="281">
        <f t="shared" si="196"/>
        <v>0</v>
      </c>
      <c r="AN438" s="549">
        <f t="shared" si="197"/>
        <v>0</v>
      </c>
      <c r="AO438" s="549">
        <f t="shared" si="198"/>
        <v>0</v>
      </c>
      <c r="AP438" s="549">
        <f t="shared" si="199"/>
        <v>0</v>
      </c>
      <c r="AQ438" s="283">
        <f t="shared" si="211"/>
        <v>0</v>
      </c>
      <c r="AR438" s="281">
        <f t="shared" si="200"/>
        <v>0</v>
      </c>
      <c r="AT438" s="446"/>
      <c r="AU438" s="284"/>
      <c r="AV438" s="447" t="str">
        <f t="shared" si="201"/>
        <v>CA</v>
      </c>
      <c r="AW438" s="447" t="str">
        <f t="shared" si="202"/>
        <v>CL</v>
      </c>
      <c r="AX438" s="447" t="str">
        <f t="shared" si="203"/>
        <v>AIC</v>
      </c>
      <c r="AY438" s="447" t="str">
        <f t="shared" si="204"/>
        <v>ERB</v>
      </c>
      <c r="AZ438" s="447" t="str">
        <f t="shared" si="205"/>
        <v>GRB</v>
      </c>
      <c r="BA438" s="447" t="str">
        <f t="shared" si="206"/>
        <v>Non-Op</v>
      </c>
      <c r="BC438" s="445" t="s">
        <v>2128</v>
      </c>
      <c r="BD438" s="552">
        <f t="shared" si="207"/>
        <v>0</v>
      </c>
      <c r="BF438" s="435"/>
      <c r="BG438" s="435"/>
      <c r="BH438" s="435"/>
      <c r="BI438" s="435"/>
      <c r="BJ438" s="435"/>
      <c r="BK438" s="435"/>
      <c r="BL438" s="435"/>
      <c r="BN438" s="444"/>
    </row>
    <row r="439" spans="1:66" s="28" customFormat="1" ht="12" customHeight="1">
      <c r="A439" s="287">
        <v>16504233</v>
      </c>
      <c r="B439" s="288" t="str">
        <f t="shared" si="210"/>
        <v>16504233</v>
      </c>
      <c r="C439" s="445" t="s">
        <v>2716</v>
      </c>
      <c r="D439" s="445" t="s">
        <v>2091</v>
      </c>
      <c r="E439" s="445"/>
      <c r="F439" s="445"/>
      <c r="G439" s="445"/>
      <c r="H439" s="547">
        <v>0</v>
      </c>
      <c r="I439" s="547">
        <v>0</v>
      </c>
      <c r="J439" s="547">
        <v>0</v>
      </c>
      <c r="K439" s="547">
        <v>0</v>
      </c>
      <c r="L439" s="547">
        <v>0</v>
      </c>
      <c r="M439" s="547">
        <v>0</v>
      </c>
      <c r="N439" s="547">
        <v>0</v>
      </c>
      <c r="O439" s="547">
        <v>0</v>
      </c>
      <c r="P439" s="547">
        <v>0</v>
      </c>
      <c r="Q439" s="547">
        <v>0</v>
      </c>
      <c r="R439" s="547">
        <v>0</v>
      </c>
      <c r="S439" s="547">
        <v>0</v>
      </c>
      <c r="T439" s="547">
        <v>0</v>
      </c>
      <c r="U439" s="547"/>
      <c r="V439" s="547">
        <f t="shared" si="186"/>
        <v>0</v>
      </c>
      <c r="W439" s="285"/>
      <c r="X439" s="286"/>
      <c r="Y439" s="548">
        <f t="shared" si="212"/>
        <v>0</v>
      </c>
      <c r="Z439" s="549">
        <f t="shared" si="212"/>
        <v>0</v>
      </c>
      <c r="AA439" s="549">
        <f t="shared" si="212"/>
        <v>0</v>
      </c>
      <c r="AB439" s="282">
        <f t="shared" si="187"/>
        <v>0</v>
      </c>
      <c r="AC439" s="281">
        <f t="shared" si="188"/>
        <v>0</v>
      </c>
      <c r="AD439" s="549">
        <f t="shared" si="189"/>
        <v>0</v>
      </c>
      <c r="AE439" s="553">
        <f t="shared" si="190"/>
        <v>0</v>
      </c>
      <c r="AF439" s="282">
        <f t="shared" si="191"/>
        <v>0</v>
      </c>
      <c r="AG439" s="283">
        <f t="shared" si="192"/>
        <v>0</v>
      </c>
      <c r="AH439" s="281">
        <f t="shared" si="193"/>
        <v>0</v>
      </c>
      <c r="AI439" s="551">
        <f t="shared" si="213"/>
        <v>0</v>
      </c>
      <c r="AJ439" s="549">
        <f t="shared" si="213"/>
        <v>0</v>
      </c>
      <c r="AK439" s="549">
        <f t="shared" si="213"/>
        <v>0</v>
      </c>
      <c r="AL439" s="282">
        <f t="shared" si="195"/>
        <v>0</v>
      </c>
      <c r="AM439" s="281">
        <f t="shared" si="196"/>
        <v>0</v>
      </c>
      <c r="AN439" s="549">
        <f t="shared" si="197"/>
        <v>0</v>
      </c>
      <c r="AO439" s="549">
        <f t="shared" si="198"/>
        <v>0</v>
      </c>
      <c r="AP439" s="549">
        <f t="shared" si="199"/>
        <v>0</v>
      </c>
      <c r="AQ439" s="283">
        <f t="shared" si="211"/>
        <v>0</v>
      </c>
      <c r="AR439" s="281">
        <f t="shared" si="200"/>
        <v>0</v>
      </c>
      <c r="AT439" s="446"/>
      <c r="AU439" s="284"/>
      <c r="AV439" s="447" t="str">
        <f t="shared" si="201"/>
        <v>CA</v>
      </c>
      <c r="AW439" s="447" t="str">
        <f t="shared" si="202"/>
        <v>CL</v>
      </c>
      <c r="AX439" s="447" t="str">
        <f t="shared" si="203"/>
        <v>AIC</v>
      </c>
      <c r="AY439" s="447" t="str">
        <f t="shared" si="204"/>
        <v>ERB</v>
      </c>
      <c r="AZ439" s="447" t="str">
        <f t="shared" si="205"/>
        <v>GRB</v>
      </c>
      <c r="BA439" s="447" t="str">
        <f t="shared" si="206"/>
        <v>Non-Op</v>
      </c>
      <c r="BC439" s="445" t="s">
        <v>2128</v>
      </c>
      <c r="BD439" s="552">
        <f t="shared" si="207"/>
        <v>0</v>
      </c>
      <c r="BF439" s="435"/>
      <c r="BG439" s="435"/>
      <c r="BH439" s="435"/>
      <c r="BI439" s="435"/>
      <c r="BJ439" s="435"/>
      <c r="BK439" s="435"/>
      <c r="BL439" s="435"/>
      <c r="BN439" s="444"/>
    </row>
    <row r="440" spans="1:66" s="28" customFormat="1" ht="12" customHeight="1">
      <c r="A440" s="287">
        <v>16504241</v>
      </c>
      <c r="B440" s="288" t="str">
        <f t="shared" si="210"/>
        <v>16504241</v>
      </c>
      <c r="C440" s="444" t="s">
        <v>2708</v>
      </c>
      <c r="D440" s="445" t="s">
        <v>2091</v>
      </c>
      <c r="E440" s="445"/>
      <c r="F440" s="444"/>
      <c r="G440" s="445"/>
      <c r="H440" s="547">
        <v>0</v>
      </c>
      <c r="I440" s="547">
        <v>0</v>
      </c>
      <c r="J440" s="547">
        <v>0</v>
      </c>
      <c r="K440" s="547">
        <v>0</v>
      </c>
      <c r="L440" s="547">
        <v>0</v>
      </c>
      <c r="M440" s="547">
        <v>0</v>
      </c>
      <c r="N440" s="547">
        <v>0</v>
      </c>
      <c r="O440" s="547">
        <v>0</v>
      </c>
      <c r="P440" s="547">
        <v>0</v>
      </c>
      <c r="Q440" s="547">
        <v>0</v>
      </c>
      <c r="R440" s="547">
        <v>0</v>
      </c>
      <c r="S440" s="547">
        <v>0</v>
      </c>
      <c r="T440" s="547">
        <v>0</v>
      </c>
      <c r="U440" s="547"/>
      <c r="V440" s="547">
        <f t="shared" si="186"/>
        <v>0</v>
      </c>
      <c r="W440" s="285"/>
      <c r="X440" s="286"/>
      <c r="Y440" s="548">
        <f t="shared" si="212"/>
        <v>0</v>
      </c>
      <c r="Z440" s="549">
        <f t="shared" si="212"/>
        <v>0</v>
      </c>
      <c r="AA440" s="549">
        <f t="shared" si="212"/>
        <v>0</v>
      </c>
      <c r="AB440" s="282">
        <f t="shared" si="187"/>
        <v>0</v>
      </c>
      <c r="AC440" s="281">
        <f t="shared" si="188"/>
        <v>0</v>
      </c>
      <c r="AD440" s="549">
        <f t="shared" si="189"/>
        <v>0</v>
      </c>
      <c r="AE440" s="553">
        <f t="shared" si="190"/>
        <v>0</v>
      </c>
      <c r="AF440" s="282">
        <f t="shared" si="191"/>
        <v>0</v>
      </c>
      <c r="AG440" s="283">
        <f t="shared" si="192"/>
        <v>0</v>
      </c>
      <c r="AH440" s="281">
        <f t="shared" si="193"/>
        <v>0</v>
      </c>
      <c r="AI440" s="551">
        <f t="shared" si="213"/>
        <v>0</v>
      </c>
      <c r="AJ440" s="549">
        <f t="shared" si="213"/>
        <v>0</v>
      </c>
      <c r="AK440" s="549">
        <f t="shared" si="213"/>
        <v>0</v>
      </c>
      <c r="AL440" s="282">
        <f t="shared" si="195"/>
        <v>0</v>
      </c>
      <c r="AM440" s="281">
        <f t="shared" si="196"/>
        <v>0</v>
      </c>
      <c r="AN440" s="549">
        <f t="shared" si="197"/>
        <v>0</v>
      </c>
      <c r="AO440" s="549">
        <f t="shared" si="198"/>
        <v>0</v>
      </c>
      <c r="AP440" s="549">
        <f t="shared" si="199"/>
        <v>0</v>
      </c>
      <c r="AQ440" s="283">
        <f t="shared" si="211"/>
        <v>0</v>
      </c>
      <c r="AR440" s="281">
        <f t="shared" si="200"/>
        <v>0</v>
      </c>
      <c r="AT440" s="446"/>
      <c r="AU440" s="284"/>
      <c r="AV440" s="447" t="str">
        <f t="shared" si="201"/>
        <v>CA</v>
      </c>
      <c r="AW440" s="447" t="str">
        <f t="shared" si="202"/>
        <v>CL</v>
      </c>
      <c r="AX440" s="447" t="str">
        <f t="shared" si="203"/>
        <v>AIC</v>
      </c>
      <c r="AY440" s="447" t="str">
        <f t="shared" si="204"/>
        <v>ERB</v>
      </c>
      <c r="AZ440" s="447" t="str">
        <f t="shared" si="205"/>
        <v>GRB</v>
      </c>
      <c r="BA440" s="447" t="str">
        <f t="shared" si="206"/>
        <v>Non-Op</v>
      </c>
      <c r="BC440" s="445" t="s">
        <v>2128</v>
      </c>
      <c r="BD440" s="552">
        <f t="shared" si="207"/>
        <v>0</v>
      </c>
      <c r="BF440" s="435"/>
      <c r="BG440" s="435"/>
      <c r="BH440" s="435"/>
      <c r="BI440" s="435"/>
      <c r="BJ440" s="435"/>
      <c r="BK440" s="435"/>
      <c r="BL440" s="435"/>
      <c r="BN440" s="444"/>
    </row>
    <row r="441" spans="1:66" s="28" customFormat="1" ht="12" customHeight="1">
      <c r="A441" s="321">
        <v>16504243</v>
      </c>
      <c r="B441" s="318" t="str">
        <f t="shared" si="210"/>
        <v>16504243</v>
      </c>
      <c r="C441" s="444" t="s">
        <v>2742</v>
      </c>
      <c r="D441" s="445" t="s">
        <v>2091</v>
      </c>
      <c r="E441" s="445"/>
      <c r="F441" s="289">
        <v>43025</v>
      </c>
      <c r="G441" s="445"/>
      <c r="H441" s="547">
        <v>0</v>
      </c>
      <c r="I441" s="547">
        <v>0</v>
      </c>
      <c r="J441" s="547">
        <v>0</v>
      </c>
      <c r="K441" s="547">
        <v>0</v>
      </c>
      <c r="L441" s="547">
        <v>0</v>
      </c>
      <c r="M441" s="547">
        <v>0</v>
      </c>
      <c r="N441" s="547">
        <v>0</v>
      </c>
      <c r="O441" s="547">
        <v>0</v>
      </c>
      <c r="P441" s="547">
        <v>0</v>
      </c>
      <c r="Q441" s="547">
        <v>0</v>
      </c>
      <c r="R441" s="547">
        <v>0</v>
      </c>
      <c r="S441" s="547">
        <v>0</v>
      </c>
      <c r="T441" s="547">
        <v>0</v>
      </c>
      <c r="U441" s="547"/>
      <c r="V441" s="547">
        <f t="shared" si="186"/>
        <v>0</v>
      </c>
      <c r="W441" s="285"/>
      <c r="X441" s="286"/>
      <c r="Y441" s="548">
        <f t="shared" si="212"/>
        <v>0</v>
      </c>
      <c r="Z441" s="549">
        <f t="shared" si="212"/>
        <v>0</v>
      </c>
      <c r="AA441" s="549">
        <f t="shared" si="212"/>
        <v>0</v>
      </c>
      <c r="AB441" s="282">
        <f t="shared" si="187"/>
        <v>0</v>
      </c>
      <c r="AC441" s="281">
        <f t="shared" si="188"/>
        <v>0</v>
      </c>
      <c r="AD441" s="549">
        <f t="shared" si="189"/>
        <v>0</v>
      </c>
      <c r="AE441" s="553">
        <f t="shared" si="190"/>
        <v>0</v>
      </c>
      <c r="AF441" s="282">
        <f t="shared" si="191"/>
        <v>0</v>
      </c>
      <c r="AG441" s="283">
        <f t="shared" si="192"/>
        <v>0</v>
      </c>
      <c r="AH441" s="281">
        <f t="shared" si="193"/>
        <v>0</v>
      </c>
      <c r="AI441" s="551">
        <f t="shared" si="213"/>
        <v>0</v>
      </c>
      <c r="AJ441" s="549">
        <f t="shared" si="213"/>
        <v>0</v>
      </c>
      <c r="AK441" s="549">
        <f t="shared" si="213"/>
        <v>0</v>
      </c>
      <c r="AL441" s="282">
        <f t="shared" si="195"/>
        <v>0</v>
      </c>
      <c r="AM441" s="281">
        <f t="shared" si="196"/>
        <v>0</v>
      </c>
      <c r="AN441" s="549">
        <f t="shared" si="197"/>
        <v>0</v>
      </c>
      <c r="AO441" s="549">
        <f t="shared" si="198"/>
        <v>0</v>
      </c>
      <c r="AP441" s="549">
        <f t="shared" si="199"/>
        <v>0</v>
      </c>
      <c r="AQ441" s="283">
        <f t="shared" si="211"/>
        <v>0</v>
      </c>
      <c r="AR441" s="281">
        <f t="shared" si="200"/>
        <v>0</v>
      </c>
      <c r="AT441" s="446"/>
      <c r="AU441" s="284"/>
      <c r="AV441" s="447" t="str">
        <f t="shared" si="201"/>
        <v>CA</v>
      </c>
      <c r="AW441" s="447" t="str">
        <f t="shared" si="202"/>
        <v>CL</v>
      </c>
      <c r="AX441" s="447" t="str">
        <f t="shared" si="203"/>
        <v>AIC</v>
      </c>
      <c r="AY441" s="447" t="str">
        <f t="shared" si="204"/>
        <v>ERB</v>
      </c>
      <c r="AZ441" s="447" t="str">
        <f t="shared" si="205"/>
        <v>GRB</v>
      </c>
      <c r="BA441" s="447" t="str">
        <f t="shared" si="206"/>
        <v>Non-Op</v>
      </c>
      <c r="BC441" s="445" t="s">
        <v>2128</v>
      </c>
      <c r="BD441" s="552">
        <f t="shared" si="207"/>
        <v>0</v>
      </c>
      <c r="BF441" s="448"/>
      <c r="BG441" s="448"/>
      <c r="BH441" s="448"/>
      <c r="BI441" s="448"/>
      <c r="BJ441" s="448"/>
      <c r="BK441" s="448"/>
      <c r="BL441" s="448"/>
      <c r="BN441" s="444"/>
    </row>
    <row r="442" spans="1:66" s="28" customFormat="1" ht="12" customHeight="1">
      <c r="A442" s="287">
        <v>16504251</v>
      </c>
      <c r="B442" s="288" t="str">
        <f t="shared" si="210"/>
        <v>16504251</v>
      </c>
      <c r="C442" s="444" t="s">
        <v>2710</v>
      </c>
      <c r="D442" s="445" t="s">
        <v>2091</v>
      </c>
      <c r="E442" s="445"/>
      <c r="F442" s="320"/>
      <c r="G442" s="445"/>
      <c r="H442" s="547">
        <v>0</v>
      </c>
      <c r="I442" s="547">
        <v>0</v>
      </c>
      <c r="J442" s="547">
        <v>0</v>
      </c>
      <c r="K442" s="547">
        <v>0</v>
      </c>
      <c r="L442" s="547">
        <v>0</v>
      </c>
      <c r="M442" s="547">
        <v>0</v>
      </c>
      <c r="N442" s="547">
        <v>0</v>
      </c>
      <c r="O442" s="547">
        <v>0</v>
      </c>
      <c r="P442" s="547">
        <v>0</v>
      </c>
      <c r="Q442" s="547">
        <v>0</v>
      </c>
      <c r="R442" s="547">
        <v>0</v>
      </c>
      <c r="S442" s="547">
        <v>0</v>
      </c>
      <c r="T442" s="547">
        <v>0</v>
      </c>
      <c r="U442" s="547"/>
      <c r="V442" s="547">
        <f t="shared" si="186"/>
        <v>0</v>
      </c>
      <c r="W442" s="285"/>
      <c r="X442" s="286"/>
      <c r="Y442" s="548">
        <f t="shared" si="212"/>
        <v>0</v>
      </c>
      <c r="Z442" s="549">
        <f t="shared" si="212"/>
        <v>0</v>
      </c>
      <c r="AA442" s="549">
        <f t="shared" si="212"/>
        <v>0</v>
      </c>
      <c r="AB442" s="282">
        <f t="shared" si="187"/>
        <v>0</v>
      </c>
      <c r="AC442" s="281">
        <f t="shared" si="188"/>
        <v>0</v>
      </c>
      <c r="AD442" s="549">
        <f t="shared" si="189"/>
        <v>0</v>
      </c>
      <c r="AE442" s="553">
        <f t="shared" si="190"/>
        <v>0</v>
      </c>
      <c r="AF442" s="282">
        <f t="shared" si="191"/>
        <v>0</v>
      </c>
      <c r="AG442" s="283">
        <f t="shared" si="192"/>
        <v>0</v>
      </c>
      <c r="AH442" s="281">
        <f t="shared" si="193"/>
        <v>0</v>
      </c>
      <c r="AI442" s="551">
        <f t="shared" si="213"/>
        <v>0</v>
      </c>
      <c r="AJ442" s="549">
        <f t="shared" si="213"/>
        <v>0</v>
      </c>
      <c r="AK442" s="549">
        <f t="shared" si="213"/>
        <v>0</v>
      </c>
      <c r="AL442" s="282">
        <f t="shared" si="195"/>
        <v>0</v>
      </c>
      <c r="AM442" s="281">
        <f t="shared" si="196"/>
        <v>0</v>
      </c>
      <c r="AN442" s="549">
        <f t="shared" si="197"/>
        <v>0</v>
      </c>
      <c r="AO442" s="549">
        <f t="shared" si="198"/>
        <v>0</v>
      </c>
      <c r="AP442" s="549">
        <f t="shared" si="199"/>
        <v>0</v>
      </c>
      <c r="AQ442" s="283">
        <f t="shared" si="211"/>
        <v>0</v>
      </c>
      <c r="AR442" s="281">
        <f t="shared" si="200"/>
        <v>0</v>
      </c>
      <c r="AT442" s="446"/>
      <c r="AU442" s="284"/>
      <c r="AV442" s="447" t="str">
        <f t="shared" si="201"/>
        <v>CA</v>
      </c>
      <c r="AW442" s="447" t="str">
        <f t="shared" si="202"/>
        <v>CL</v>
      </c>
      <c r="AX442" s="447" t="str">
        <f t="shared" si="203"/>
        <v>AIC</v>
      </c>
      <c r="AY442" s="447" t="str">
        <f t="shared" si="204"/>
        <v>ERB</v>
      </c>
      <c r="AZ442" s="447" t="str">
        <f t="shared" si="205"/>
        <v>GRB</v>
      </c>
      <c r="BA442" s="447" t="str">
        <f t="shared" si="206"/>
        <v>Non-Op</v>
      </c>
      <c r="BC442" s="445" t="s">
        <v>2128</v>
      </c>
      <c r="BD442" s="552">
        <f t="shared" si="207"/>
        <v>0</v>
      </c>
      <c r="BF442" s="435"/>
      <c r="BG442" s="435"/>
      <c r="BH442" s="435"/>
      <c r="BI442" s="435"/>
      <c r="BJ442" s="435"/>
      <c r="BK442" s="435"/>
      <c r="BL442" s="435"/>
      <c r="BN442" s="444"/>
    </row>
    <row r="443" spans="1:66" s="28" customFormat="1" ht="12" customHeight="1">
      <c r="A443" s="287">
        <v>16504253</v>
      </c>
      <c r="B443" s="288" t="str">
        <f t="shared" si="210"/>
        <v>16504253</v>
      </c>
      <c r="C443" s="444" t="s">
        <v>2743</v>
      </c>
      <c r="D443" s="445" t="s">
        <v>2091</v>
      </c>
      <c r="E443" s="445"/>
      <c r="F443" s="320"/>
      <c r="G443" s="445"/>
      <c r="H443" s="547">
        <v>0</v>
      </c>
      <c r="I443" s="547">
        <v>0</v>
      </c>
      <c r="J443" s="547">
        <v>0</v>
      </c>
      <c r="K443" s="547">
        <v>0</v>
      </c>
      <c r="L443" s="547">
        <v>0</v>
      </c>
      <c r="M443" s="547">
        <v>0</v>
      </c>
      <c r="N443" s="547">
        <v>0</v>
      </c>
      <c r="O443" s="547">
        <v>0</v>
      </c>
      <c r="P443" s="547">
        <v>0</v>
      </c>
      <c r="Q443" s="547">
        <v>0</v>
      </c>
      <c r="R443" s="547">
        <v>0</v>
      </c>
      <c r="S443" s="547">
        <v>0</v>
      </c>
      <c r="T443" s="547">
        <v>0</v>
      </c>
      <c r="U443" s="547"/>
      <c r="V443" s="547">
        <f t="shared" si="186"/>
        <v>0</v>
      </c>
      <c r="W443" s="285"/>
      <c r="X443" s="286"/>
      <c r="Y443" s="548">
        <f t="shared" si="212"/>
        <v>0</v>
      </c>
      <c r="Z443" s="549">
        <f t="shared" si="212"/>
        <v>0</v>
      </c>
      <c r="AA443" s="549">
        <f t="shared" si="212"/>
        <v>0</v>
      </c>
      <c r="AB443" s="282">
        <f t="shared" si="187"/>
        <v>0</v>
      </c>
      <c r="AC443" s="281">
        <f t="shared" si="188"/>
        <v>0</v>
      </c>
      <c r="AD443" s="549">
        <f t="shared" si="189"/>
        <v>0</v>
      </c>
      <c r="AE443" s="553">
        <f t="shared" si="190"/>
        <v>0</v>
      </c>
      <c r="AF443" s="282">
        <f t="shared" si="191"/>
        <v>0</v>
      </c>
      <c r="AG443" s="283">
        <f t="shared" si="192"/>
        <v>0</v>
      </c>
      <c r="AH443" s="281">
        <f t="shared" si="193"/>
        <v>0</v>
      </c>
      <c r="AI443" s="551">
        <f t="shared" si="213"/>
        <v>0</v>
      </c>
      <c r="AJ443" s="549">
        <f t="shared" si="213"/>
        <v>0</v>
      </c>
      <c r="AK443" s="549">
        <f t="shared" si="213"/>
        <v>0</v>
      </c>
      <c r="AL443" s="282">
        <f t="shared" si="195"/>
        <v>0</v>
      </c>
      <c r="AM443" s="281">
        <f t="shared" si="196"/>
        <v>0</v>
      </c>
      <c r="AN443" s="549">
        <f t="shared" si="197"/>
        <v>0</v>
      </c>
      <c r="AO443" s="549">
        <f t="shared" si="198"/>
        <v>0</v>
      </c>
      <c r="AP443" s="549">
        <f t="shared" si="199"/>
        <v>0</v>
      </c>
      <c r="AQ443" s="283">
        <f t="shared" si="211"/>
        <v>0</v>
      </c>
      <c r="AR443" s="281">
        <f t="shared" si="200"/>
        <v>0</v>
      </c>
      <c r="AT443" s="446"/>
      <c r="AU443" s="284"/>
      <c r="AV443" s="447" t="str">
        <f t="shared" si="201"/>
        <v>CA</v>
      </c>
      <c r="AW443" s="447" t="str">
        <f t="shared" si="202"/>
        <v>CL</v>
      </c>
      <c r="AX443" s="447" t="str">
        <f t="shared" si="203"/>
        <v>AIC</v>
      </c>
      <c r="AY443" s="447" t="str">
        <f t="shared" si="204"/>
        <v>ERB</v>
      </c>
      <c r="AZ443" s="447" t="str">
        <f t="shared" si="205"/>
        <v>GRB</v>
      </c>
      <c r="BA443" s="447" t="str">
        <f t="shared" si="206"/>
        <v>Non-Op</v>
      </c>
      <c r="BC443" s="445" t="s">
        <v>2128</v>
      </c>
      <c r="BD443" s="552">
        <f t="shared" si="207"/>
        <v>0</v>
      </c>
      <c r="BF443" s="435"/>
      <c r="BG443" s="435"/>
      <c r="BH443" s="435"/>
      <c r="BI443" s="435"/>
      <c r="BJ443" s="435"/>
      <c r="BK443" s="435"/>
      <c r="BL443" s="435"/>
      <c r="BN443" s="444"/>
    </row>
    <row r="444" spans="1:66" s="28" customFormat="1" ht="12" customHeight="1">
      <c r="A444" s="287">
        <v>16504261</v>
      </c>
      <c r="B444" s="288" t="str">
        <f t="shared" si="210"/>
        <v>16504261</v>
      </c>
      <c r="C444" s="444" t="s">
        <v>1361</v>
      </c>
      <c r="D444" s="445" t="s">
        <v>2091</v>
      </c>
      <c r="E444" s="445"/>
      <c r="F444" s="320"/>
      <c r="G444" s="445"/>
      <c r="H444" s="547">
        <v>4412779.91</v>
      </c>
      <c r="I444" s="547">
        <v>4763764.12</v>
      </c>
      <c r="J444" s="547">
        <v>4763764.12</v>
      </c>
      <c r="K444" s="547">
        <v>4763764.12</v>
      </c>
      <c r="L444" s="547">
        <v>5189999.26</v>
      </c>
      <c r="M444" s="547">
        <v>5189999.26</v>
      </c>
      <c r="N444" s="547">
        <v>5189999.26</v>
      </c>
      <c r="O444" s="547">
        <v>5388142.6799999997</v>
      </c>
      <c r="P444" s="547">
        <v>5388142.6799999997</v>
      </c>
      <c r="Q444" s="547">
        <v>5388142.6799999997</v>
      </c>
      <c r="R444" s="547">
        <v>5907786.6500000004</v>
      </c>
      <c r="S444" s="547">
        <v>5907786.6500000004</v>
      </c>
      <c r="T444" s="547">
        <v>5907786.6500000004</v>
      </c>
      <c r="U444" s="547"/>
      <c r="V444" s="547">
        <f t="shared" si="186"/>
        <v>5250131.2299999995</v>
      </c>
      <c r="W444" s="285"/>
      <c r="X444" s="286"/>
      <c r="Y444" s="548">
        <f t="shared" si="212"/>
        <v>5907786.6500000004</v>
      </c>
      <c r="Z444" s="549">
        <f t="shared" si="212"/>
        <v>0</v>
      </c>
      <c r="AA444" s="549">
        <f t="shared" si="212"/>
        <v>0</v>
      </c>
      <c r="AB444" s="282">
        <f t="shared" si="187"/>
        <v>0</v>
      </c>
      <c r="AC444" s="281">
        <f t="shared" si="188"/>
        <v>0</v>
      </c>
      <c r="AD444" s="549">
        <f t="shared" si="189"/>
        <v>0</v>
      </c>
      <c r="AE444" s="553">
        <f t="shared" si="190"/>
        <v>0</v>
      </c>
      <c r="AF444" s="282">
        <f t="shared" si="191"/>
        <v>0</v>
      </c>
      <c r="AG444" s="283">
        <f t="shared" si="192"/>
        <v>0</v>
      </c>
      <c r="AH444" s="281">
        <f t="shared" si="193"/>
        <v>0</v>
      </c>
      <c r="AI444" s="551">
        <f t="shared" si="213"/>
        <v>5250131.2299999995</v>
      </c>
      <c r="AJ444" s="549">
        <f t="shared" si="213"/>
        <v>0</v>
      </c>
      <c r="AK444" s="549">
        <f t="shared" si="213"/>
        <v>0</v>
      </c>
      <c r="AL444" s="282">
        <f t="shared" si="195"/>
        <v>0</v>
      </c>
      <c r="AM444" s="281">
        <f t="shared" si="196"/>
        <v>0</v>
      </c>
      <c r="AN444" s="549">
        <f t="shared" si="197"/>
        <v>0</v>
      </c>
      <c r="AO444" s="549">
        <f t="shared" si="198"/>
        <v>0</v>
      </c>
      <c r="AP444" s="549">
        <f t="shared" si="199"/>
        <v>0</v>
      </c>
      <c r="AQ444" s="283">
        <f t="shared" si="211"/>
        <v>0</v>
      </c>
      <c r="AR444" s="281">
        <f t="shared" si="200"/>
        <v>0</v>
      </c>
      <c r="AT444" s="446"/>
      <c r="AU444" s="284"/>
      <c r="AV444" s="447" t="str">
        <f t="shared" si="201"/>
        <v>CA</v>
      </c>
      <c r="AW444" s="447" t="str">
        <f t="shared" si="202"/>
        <v>CL</v>
      </c>
      <c r="AX444" s="447" t="str">
        <f t="shared" si="203"/>
        <v>AIC</v>
      </c>
      <c r="AY444" s="447" t="str">
        <f t="shared" si="204"/>
        <v>ERB</v>
      </c>
      <c r="AZ444" s="447" t="str">
        <f t="shared" si="205"/>
        <v>GRB</v>
      </c>
      <c r="BA444" s="447" t="str">
        <f t="shared" si="206"/>
        <v>Non-Op</v>
      </c>
      <c r="BC444" s="445" t="s">
        <v>2128</v>
      </c>
      <c r="BD444" s="552">
        <f t="shared" si="207"/>
        <v>5907786.6500000004</v>
      </c>
      <c r="BF444" s="435"/>
      <c r="BG444" s="435"/>
      <c r="BH444" s="435"/>
      <c r="BI444" s="435"/>
      <c r="BJ444" s="435"/>
      <c r="BK444" s="435"/>
      <c r="BL444" s="435"/>
      <c r="BN444" s="444"/>
    </row>
    <row r="445" spans="1:66" s="28" customFormat="1" ht="12" customHeight="1">
      <c r="A445" s="287">
        <v>16504271</v>
      </c>
      <c r="B445" s="288" t="str">
        <f t="shared" si="210"/>
        <v>16504271</v>
      </c>
      <c r="C445" s="444" t="s">
        <v>1362</v>
      </c>
      <c r="D445" s="445" t="s">
        <v>2091</v>
      </c>
      <c r="E445" s="445"/>
      <c r="F445" s="320"/>
      <c r="G445" s="445"/>
      <c r="H445" s="547">
        <v>2422184.59</v>
      </c>
      <c r="I445" s="547">
        <v>2614840.61</v>
      </c>
      <c r="J445" s="547">
        <v>2614840.61</v>
      </c>
      <c r="K445" s="547">
        <v>2614840.61</v>
      </c>
      <c r="L445" s="547">
        <v>2848802.01</v>
      </c>
      <c r="M445" s="547">
        <v>2848802.01</v>
      </c>
      <c r="N445" s="547">
        <v>2848802.01</v>
      </c>
      <c r="O445" s="547">
        <v>2957563.37</v>
      </c>
      <c r="P445" s="547">
        <v>2957563.37</v>
      </c>
      <c r="Q445" s="547">
        <v>2957563.37</v>
      </c>
      <c r="R445" s="547">
        <v>3242797.11</v>
      </c>
      <c r="S445" s="547">
        <v>3242797.11</v>
      </c>
      <c r="T445" s="547">
        <v>3242797.11</v>
      </c>
      <c r="U445" s="547"/>
      <c r="V445" s="547">
        <f t="shared" si="186"/>
        <v>2881808.5866666664</v>
      </c>
      <c r="W445" s="285"/>
      <c r="X445" s="286"/>
      <c r="Y445" s="548">
        <f t="shared" si="212"/>
        <v>3242797.11</v>
      </c>
      <c r="Z445" s="549">
        <f t="shared" si="212"/>
        <v>0</v>
      </c>
      <c r="AA445" s="549">
        <f t="shared" si="212"/>
        <v>0</v>
      </c>
      <c r="AB445" s="282">
        <f t="shared" si="187"/>
        <v>0</v>
      </c>
      <c r="AC445" s="281">
        <f t="shared" si="188"/>
        <v>0</v>
      </c>
      <c r="AD445" s="549">
        <f t="shared" si="189"/>
        <v>0</v>
      </c>
      <c r="AE445" s="553">
        <f t="shared" si="190"/>
        <v>0</v>
      </c>
      <c r="AF445" s="282">
        <f t="shared" si="191"/>
        <v>0</v>
      </c>
      <c r="AG445" s="283">
        <f t="shared" si="192"/>
        <v>0</v>
      </c>
      <c r="AH445" s="281">
        <f t="shared" si="193"/>
        <v>0</v>
      </c>
      <c r="AI445" s="551">
        <f t="shared" si="213"/>
        <v>2881808.5866666664</v>
      </c>
      <c r="AJ445" s="549">
        <f t="shared" si="213"/>
        <v>0</v>
      </c>
      <c r="AK445" s="549">
        <f t="shared" si="213"/>
        <v>0</v>
      </c>
      <c r="AL445" s="282">
        <f t="shared" si="195"/>
        <v>0</v>
      </c>
      <c r="AM445" s="281">
        <f t="shared" si="196"/>
        <v>0</v>
      </c>
      <c r="AN445" s="549">
        <f t="shared" si="197"/>
        <v>0</v>
      </c>
      <c r="AO445" s="549">
        <f t="shared" si="198"/>
        <v>0</v>
      </c>
      <c r="AP445" s="549">
        <f t="shared" si="199"/>
        <v>0</v>
      </c>
      <c r="AQ445" s="283">
        <f t="shared" si="211"/>
        <v>0</v>
      </c>
      <c r="AR445" s="281">
        <f t="shared" si="200"/>
        <v>0</v>
      </c>
      <c r="AT445" s="446"/>
      <c r="AU445" s="284"/>
      <c r="AV445" s="447" t="str">
        <f t="shared" si="201"/>
        <v>CA</v>
      </c>
      <c r="AW445" s="447" t="str">
        <f t="shared" si="202"/>
        <v>CL</v>
      </c>
      <c r="AX445" s="447" t="str">
        <f t="shared" si="203"/>
        <v>AIC</v>
      </c>
      <c r="AY445" s="447" t="str">
        <f t="shared" si="204"/>
        <v>ERB</v>
      </c>
      <c r="AZ445" s="447" t="str">
        <f t="shared" si="205"/>
        <v>GRB</v>
      </c>
      <c r="BA445" s="447" t="str">
        <f t="shared" si="206"/>
        <v>Non-Op</v>
      </c>
      <c r="BC445" s="445" t="s">
        <v>2128</v>
      </c>
      <c r="BD445" s="552">
        <f t="shared" si="207"/>
        <v>3242797.11</v>
      </c>
      <c r="BF445" s="435"/>
      <c r="BG445" s="435"/>
      <c r="BH445" s="435"/>
      <c r="BI445" s="435"/>
      <c r="BJ445" s="435"/>
      <c r="BK445" s="435"/>
      <c r="BL445" s="435"/>
      <c r="BN445" s="444"/>
    </row>
    <row r="446" spans="1:66" s="28" customFormat="1" ht="12" customHeight="1">
      <c r="A446" s="287">
        <v>16504273</v>
      </c>
      <c r="B446" s="288" t="str">
        <f t="shared" si="210"/>
        <v>16504273</v>
      </c>
      <c r="C446" s="444" t="s">
        <v>2744</v>
      </c>
      <c r="D446" s="445" t="s">
        <v>2091</v>
      </c>
      <c r="E446" s="445"/>
      <c r="F446" s="320"/>
      <c r="G446" s="445"/>
      <c r="H446" s="547">
        <v>0</v>
      </c>
      <c r="I446" s="547">
        <v>0</v>
      </c>
      <c r="J446" s="547">
        <v>0</v>
      </c>
      <c r="K446" s="547">
        <v>0</v>
      </c>
      <c r="L446" s="547">
        <v>0</v>
      </c>
      <c r="M446" s="547">
        <v>0</v>
      </c>
      <c r="N446" s="547">
        <v>0</v>
      </c>
      <c r="O446" s="547">
        <v>0</v>
      </c>
      <c r="P446" s="547">
        <v>0</v>
      </c>
      <c r="Q446" s="547">
        <v>0</v>
      </c>
      <c r="R446" s="547">
        <v>0</v>
      </c>
      <c r="S446" s="547">
        <v>0</v>
      </c>
      <c r="T446" s="547">
        <v>0</v>
      </c>
      <c r="U446" s="547"/>
      <c r="V446" s="547">
        <f t="shared" si="186"/>
        <v>0</v>
      </c>
      <c r="W446" s="285"/>
      <c r="X446" s="286"/>
      <c r="Y446" s="548">
        <f t="shared" si="212"/>
        <v>0</v>
      </c>
      <c r="Z446" s="549">
        <f t="shared" si="212"/>
        <v>0</v>
      </c>
      <c r="AA446" s="549">
        <f t="shared" si="212"/>
        <v>0</v>
      </c>
      <c r="AB446" s="282">
        <f t="shared" si="187"/>
        <v>0</v>
      </c>
      <c r="AC446" s="281">
        <f t="shared" si="188"/>
        <v>0</v>
      </c>
      <c r="AD446" s="549">
        <f t="shared" si="189"/>
        <v>0</v>
      </c>
      <c r="AE446" s="553">
        <f t="shared" si="190"/>
        <v>0</v>
      </c>
      <c r="AF446" s="282">
        <f t="shared" si="191"/>
        <v>0</v>
      </c>
      <c r="AG446" s="283">
        <f t="shared" si="192"/>
        <v>0</v>
      </c>
      <c r="AH446" s="281">
        <f t="shared" si="193"/>
        <v>0</v>
      </c>
      <c r="AI446" s="551">
        <f t="shared" si="213"/>
        <v>0</v>
      </c>
      <c r="AJ446" s="549">
        <f t="shared" si="213"/>
        <v>0</v>
      </c>
      <c r="AK446" s="549">
        <f t="shared" si="213"/>
        <v>0</v>
      </c>
      <c r="AL446" s="282">
        <f t="shared" si="195"/>
        <v>0</v>
      </c>
      <c r="AM446" s="281">
        <f t="shared" si="196"/>
        <v>0</v>
      </c>
      <c r="AN446" s="549">
        <f t="shared" si="197"/>
        <v>0</v>
      </c>
      <c r="AO446" s="549">
        <f t="shared" si="198"/>
        <v>0</v>
      </c>
      <c r="AP446" s="549">
        <f t="shared" si="199"/>
        <v>0</v>
      </c>
      <c r="AQ446" s="283">
        <f t="shared" si="211"/>
        <v>0</v>
      </c>
      <c r="AR446" s="281">
        <f t="shared" si="200"/>
        <v>0</v>
      </c>
      <c r="AT446" s="446"/>
      <c r="AU446" s="284"/>
      <c r="AV446" s="447" t="str">
        <f t="shared" si="201"/>
        <v>CA</v>
      </c>
      <c r="AW446" s="447" t="str">
        <f t="shared" si="202"/>
        <v>CL</v>
      </c>
      <c r="AX446" s="447" t="str">
        <f t="shared" si="203"/>
        <v>AIC</v>
      </c>
      <c r="AY446" s="447" t="str">
        <f t="shared" si="204"/>
        <v>ERB</v>
      </c>
      <c r="AZ446" s="447" t="str">
        <f t="shared" si="205"/>
        <v>GRB</v>
      </c>
      <c r="BA446" s="447" t="str">
        <f t="shared" si="206"/>
        <v>Non-Op</v>
      </c>
      <c r="BC446" s="445" t="s">
        <v>2128</v>
      </c>
      <c r="BD446" s="552">
        <f t="shared" si="207"/>
        <v>0</v>
      </c>
      <c r="BF446" s="435"/>
      <c r="BG446" s="435"/>
      <c r="BH446" s="435"/>
      <c r="BI446" s="435"/>
      <c r="BJ446" s="435"/>
      <c r="BK446" s="435"/>
      <c r="BL446" s="435"/>
      <c r="BN446" s="444"/>
    </row>
    <row r="447" spans="1:66" s="28" customFormat="1" ht="12" customHeight="1">
      <c r="A447" s="321">
        <v>16504281</v>
      </c>
      <c r="B447" s="318" t="str">
        <f t="shared" si="210"/>
        <v>16504281</v>
      </c>
      <c r="C447" s="637" t="s">
        <v>1366</v>
      </c>
      <c r="D447" s="445" t="s">
        <v>2091</v>
      </c>
      <c r="E447" s="445"/>
      <c r="F447" s="294">
        <v>42995</v>
      </c>
      <c r="G447" s="445"/>
      <c r="H447" s="547">
        <v>70463.539999999994</v>
      </c>
      <c r="I447" s="547">
        <v>76068.08</v>
      </c>
      <c r="J447" s="547">
        <v>76068.08</v>
      </c>
      <c r="K447" s="547">
        <v>76068.08</v>
      </c>
      <c r="L447" s="547">
        <v>82874.23</v>
      </c>
      <c r="M447" s="547">
        <v>82874.23</v>
      </c>
      <c r="N447" s="547">
        <v>82874.23</v>
      </c>
      <c r="O447" s="547">
        <v>86038.2</v>
      </c>
      <c r="P447" s="547">
        <v>86038.2</v>
      </c>
      <c r="Q447" s="547">
        <v>86038.2</v>
      </c>
      <c r="R447" s="547">
        <v>94335.91</v>
      </c>
      <c r="S447" s="547">
        <v>94335.91</v>
      </c>
      <c r="T447" s="547">
        <v>94335.91</v>
      </c>
      <c r="U447" s="547"/>
      <c r="V447" s="547">
        <f t="shared" si="186"/>
        <v>83834.422916666648</v>
      </c>
      <c r="W447" s="285"/>
      <c r="X447" s="286"/>
      <c r="Y447" s="548">
        <f t="shared" si="212"/>
        <v>94335.91</v>
      </c>
      <c r="Z447" s="549">
        <f t="shared" si="212"/>
        <v>0</v>
      </c>
      <c r="AA447" s="549">
        <f t="shared" si="212"/>
        <v>0</v>
      </c>
      <c r="AB447" s="282">
        <f t="shared" si="187"/>
        <v>0</v>
      </c>
      <c r="AC447" s="281">
        <f t="shared" si="188"/>
        <v>0</v>
      </c>
      <c r="AD447" s="549">
        <f t="shared" si="189"/>
        <v>0</v>
      </c>
      <c r="AE447" s="553">
        <f t="shared" si="190"/>
        <v>0</v>
      </c>
      <c r="AF447" s="282">
        <f t="shared" si="191"/>
        <v>0</v>
      </c>
      <c r="AG447" s="283">
        <f t="shared" si="192"/>
        <v>0</v>
      </c>
      <c r="AH447" s="281">
        <f t="shared" si="193"/>
        <v>0</v>
      </c>
      <c r="AI447" s="551">
        <f t="shared" si="213"/>
        <v>83834.422916666648</v>
      </c>
      <c r="AJ447" s="549">
        <f t="shared" si="213"/>
        <v>0</v>
      </c>
      <c r="AK447" s="549">
        <f t="shared" si="213"/>
        <v>0</v>
      </c>
      <c r="AL447" s="282">
        <f t="shared" si="195"/>
        <v>0</v>
      </c>
      <c r="AM447" s="281">
        <f t="shared" si="196"/>
        <v>0</v>
      </c>
      <c r="AN447" s="549">
        <f t="shared" si="197"/>
        <v>0</v>
      </c>
      <c r="AO447" s="549">
        <f t="shared" si="198"/>
        <v>0</v>
      </c>
      <c r="AP447" s="549">
        <f t="shared" si="199"/>
        <v>0</v>
      </c>
      <c r="AQ447" s="283">
        <f t="shared" si="211"/>
        <v>0</v>
      </c>
      <c r="AR447" s="281">
        <f t="shared" si="200"/>
        <v>0</v>
      </c>
      <c r="AT447" s="446"/>
      <c r="AU447" s="284"/>
      <c r="AV447" s="447" t="str">
        <f t="shared" si="201"/>
        <v>CA</v>
      </c>
      <c r="AW447" s="447" t="str">
        <f t="shared" si="202"/>
        <v>CL</v>
      </c>
      <c r="AX447" s="447" t="str">
        <f t="shared" si="203"/>
        <v>AIC</v>
      </c>
      <c r="AY447" s="447" t="str">
        <f t="shared" si="204"/>
        <v>ERB</v>
      </c>
      <c r="AZ447" s="447" t="str">
        <f t="shared" si="205"/>
        <v>GRB</v>
      </c>
      <c r="BA447" s="447" t="str">
        <f t="shared" si="206"/>
        <v>Non-Op</v>
      </c>
      <c r="BC447" s="445" t="s">
        <v>2128</v>
      </c>
      <c r="BD447" s="552">
        <f t="shared" si="207"/>
        <v>94335.91</v>
      </c>
      <c r="BF447" s="448"/>
      <c r="BG447" s="448"/>
      <c r="BH447" s="448"/>
      <c r="BI447" s="448"/>
      <c r="BJ447" s="448"/>
      <c r="BK447" s="448"/>
      <c r="BL447" s="448"/>
      <c r="BN447" s="444"/>
    </row>
    <row r="448" spans="1:66" s="28" customFormat="1" ht="12" customHeight="1">
      <c r="A448" s="321">
        <v>16504283</v>
      </c>
      <c r="B448" s="318" t="str">
        <f t="shared" si="210"/>
        <v>16504283</v>
      </c>
      <c r="C448" s="444" t="s">
        <v>2745</v>
      </c>
      <c r="D448" s="445" t="s">
        <v>2091</v>
      </c>
      <c r="E448" s="445"/>
      <c r="F448" s="320"/>
      <c r="G448" s="445"/>
      <c r="H448" s="547">
        <v>0</v>
      </c>
      <c r="I448" s="547">
        <v>0</v>
      </c>
      <c r="J448" s="547">
        <v>0</v>
      </c>
      <c r="K448" s="547">
        <v>0</v>
      </c>
      <c r="L448" s="547">
        <v>0</v>
      </c>
      <c r="M448" s="547">
        <v>0</v>
      </c>
      <c r="N448" s="547">
        <v>0</v>
      </c>
      <c r="O448" s="547">
        <v>0</v>
      </c>
      <c r="P448" s="547">
        <v>0</v>
      </c>
      <c r="Q448" s="547">
        <v>0</v>
      </c>
      <c r="R448" s="547">
        <v>0</v>
      </c>
      <c r="S448" s="547">
        <v>0</v>
      </c>
      <c r="T448" s="547">
        <v>0</v>
      </c>
      <c r="U448" s="547"/>
      <c r="V448" s="547">
        <f t="shared" si="186"/>
        <v>0</v>
      </c>
      <c r="W448" s="285"/>
      <c r="X448" s="286"/>
      <c r="Y448" s="548">
        <f t="shared" si="212"/>
        <v>0</v>
      </c>
      <c r="Z448" s="549">
        <f t="shared" si="212"/>
        <v>0</v>
      </c>
      <c r="AA448" s="549">
        <f t="shared" si="212"/>
        <v>0</v>
      </c>
      <c r="AB448" s="282">
        <f t="shared" si="187"/>
        <v>0</v>
      </c>
      <c r="AC448" s="281">
        <f t="shared" si="188"/>
        <v>0</v>
      </c>
      <c r="AD448" s="549">
        <f t="shared" si="189"/>
        <v>0</v>
      </c>
      <c r="AE448" s="553">
        <f t="shared" si="190"/>
        <v>0</v>
      </c>
      <c r="AF448" s="282">
        <f t="shared" si="191"/>
        <v>0</v>
      </c>
      <c r="AG448" s="283">
        <f t="shared" si="192"/>
        <v>0</v>
      </c>
      <c r="AH448" s="281">
        <f t="shared" si="193"/>
        <v>0</v>
      </c>
      <c r="AI448" s="551">
        <f t="shared" si="213"/>
        <v>0</v>
      </c>
      <c r="AJ448" s="549">
        <f t="shared" si="213"/>
        <v>0</v>
      </c>
      <c r="AK448" s="549">
        <f t="shared" si="213"/>
        <v>0</v>
      </c>
      <c r="AL448" s="282">
        <f t="shared" si="195"/>
        <v>0</v>
      </c>
      <c r="AM448" s="281">
        <f t="shared" si="196"/>
        <v>0</v>
      </c>
      <c r="AN448" s="549">
        <f t="shared" si="197"/>
        <v>0</v>
      </c>
      <c r="AO448" s="549">
        <f t="shared" si="198"/>
        <v>0</v>
      </c>
      <c r="AP448" s="549">
        <f t="shared" si="199"/>
        <v>0</v>
      </c>
      <c r="AQ448" s="283">
        <f t="shared" si="211"/>
        <v>0</v>
      </c>
      <c r="AR448" s="281">
        <f t="shared" si="200"/>
        <v>0</v>
      </c>
      <c r="AT448" s="446"/>
      <c r="AU448" s="284"/>
      <c r="AV448" s="447" t="str">
        <f t="shared" si="201"/>
        <v>CA</v>
      </c>
      <c r="AW448" s="447" t="str">
        <f t="shared" si="202"/>
        <v>CL</v>
      </c>
      <c r="AX448" s="447" t="str">
        <f t="shared" si="203"/>
        <v>AIC</v>
      </c>
      <c r="AY448" s="447" t="str">
        <f t="shared" si="204"/>
        <v>ERB</v>
      </c>
      <c r="AZ448" s="447" t="str">
        <f t="shared" si="205"/>
        <v>GRB</v>
      </c>
      <c r="BA448" s="447" t="str">
        <f t="shared" si="206"/>
        <v>Non-Op</v>
      </c>
      <c r="BC448" s="445" t="s">
        <v>2128</v>
      </c>
      <c r="BD448" s="552">
        <f t="shared" si="207"/>
        <v>0</v>
      </c>
      <c r="BF448" s="435"/>
      <c r="BG448" s="435"/>
      <c r="BH448" s="435"/>
      <c r="BI448" s="435"/>
      <c r="BJ448" s="435"/>
      <c r="BK448" s="435"/>
      <c r="BL448" s="435"/>
      <c r="BN448" s="444"/>
    </row>
    <row r="449" spans="1:66" s="28" customFormat="1" ht="12" customHeight="1">
      <c r="A449" s="321">
        <v>16504293</v>
      </c>
      <c r="B449" s="318" t="str">
        <f t="shared" si="210"/>
        <v>16504293</v>
      </c>
      <c r="C449" s="444" t="s">
        <v>2746</v>
      </c>
      <c r="D449" s="445" t="s">
        <v>2091</v>
      </c>
      <c r="E449" s="445"/>
      <c r="F449" s="294">
        <v>42842</v>
      </c>
      <c r="G449" s="445"/>
      <c r="H449" s="547">
        <v>0</v>
      </c>
      <c r="I449" s="547">
        <v>0</v>
      </c>
      <c r="J449" s="547">
        <v>0</v>
      </c>
      <c r="K449" s="547">
        <v>0</v>
      </c>
      <c r="L449" s="547">
        <v>0</v>
      </c>
      <c r="M449" s="547">
        <v>0</v>
      </c>
      <c r="N449" s="547">
        <v>0</v>
      </c>
      <c r="O449" s="547">
        <v>0</v>
      </c>
      <c r="P449" s="547">
        <v>0</v>
      </c>
      <c r="Q449" s="547">
        <v>0</v>
      </c>
      <c r="R449" s="547">
        <v>0</v>
      </c>
      <c r="S449" s="547">
        <v>0</v>
      </c>
      <c r="T449" s="547">
        <v>0</v>
      </c>
      <c r="U449" s="547"/>
      <c r="V449" s="547">
        <f t="shared" si="186"/>
        <v>0</v>
      </c>
      <c r="W449" s="285"/>
      <c r="X449" s="286"/>
      <c r="Y449" s="548">
        <f t="shared" ref="Y449:AA468" si="214">IF($D449=Y$5,$T449,0)</f>
        <v>0</v>
      </c>
      <c r="Z449" s="549">
        <f t="shared" si="214"/>
        <v>0</v>
      </c>
      <c r="AA449" s="549">
        <f t="shared" si="214"/>
        <v>0</v>
      </c>
      <c r="AB449" s="282">
        <f t="shared" si="187"/>
        <v>0</v>
      </c>
      <c r="AC449" s="281">
        <f t="shared" si="188"/>
        <v>0</v>
      </c>
      <c r="AD449" s="549">
        <f t="shared" si="189"/>
        <v>0</v>
      </c>
      <c r="AE449" s="553">
        <f t="shared" si="190"/>
        <v>0</v>
      </c>
      <c r="AF449" s="282">
        <f t="shared" si="191"/>
        <v>0</v>
      </c>
      <c r="AG449" s="283">
        <f t="shared" si="192"/>
        <v>0</v>
      </c>
      <c r="AH449" s="281">
        <f t="shared" si="193"/>
        <v>0</v>
      </c>
      <c r="AI449" s="551">
        <f t="shared" si="213"/>
        <v>0</v>
      </c>
      <c r="AJ449" s="549">
        <f t="shared" si="213"/>
        <v>0</v>
      </c>
      <c r="AK449" s="549">
        <f t="shared" si="213"/>
        <v>0</v>
      </c>
      <c r="AL449" s="282">
        <f t="shared" si="195"/>
        <v>0</v>
      </c>
      <c r="AM449" s="281">
        <f t="shared" si="196"/>
        <v>0</v>
      </c>
      <c r="AN449" s="549">
        <f t="shared" si="197"/>
        <v>0</v>
      </c>
      <c r="AO449" s="549">
        <f t="shared" si="198"/>
        <v>0</v>
      </c>
      <c r="AP449" s="549">
        <f t="shared" si="199"/>
        <v>0</v>
      </c>
      <c r="AQ449" s="283">
        <f t="shared" si="211"/>
        <v>0</v>
      </c>
      <c r="AR449" s="281">
        <f t="shared" si="200"/>
        <v>0</v>
      </c>
      <c r="AT449" s="446"/>
      <c r="AU449" s="284"/>
      <c r="AV449" s="447" t="str">
        <f t="shared" si="201"/>
        <v>CA</v>
      </c>
      <c r="AW449" s="447" t="str">
        <f t="shared" si="202"/>
        <v>CL</v>
      </c>
      <c r="AX449" s="447" t="str">
        <f t="shared" si="203"/>
        <v>AIC</v>
      </c>
      <c r="AY449" s="447" t="str">
        <f t="shared" si="204"/>
        <v>ERB</v>
      </c>
      <c r="AZ449" s="447" t="str">
        <f t="shared" si="205"/>
        <v>GRB</v>
      </c>
      <c r="BA449" s="447" t="str">
        <f t="shared" si="206"/>
        <v>Non-Op</v>
      </c>
      <c r="BC449" s="445" t="s">
        <v>2128</v>
      </c>
      <c r="BD449" s="552">
        <f t="shared" si="207"/>
        <v>0</v>
      </c>
      <c r="BF449" s="448"/>
      <c r="BG449" s="448"/>
      <c r="BH449" s="448"/>
      <c r="BI449" s="448"/>
      <c r="BJ449" s="448"/>
      <c r="BK449" s="448"/>
      <c r="BL449" s="448"/>
      <c r="BN449" s="444"/>
    </row>
    <row r="450" spans="1:66" s="28" customFormat="1" ht="12" customHeight="1">
      <c r="A450" s="321">
        <v>16504303</v>
      </c>
      <c r="B450" s="318" t="str">
        <f t="shared" si="210"/>
        <v>16504303</v>
      </c>
      <c r="C450" s="631" t="s">
        <v>2747</v>
      </c>
      <c r="D450" s="445" t="s">
        <v>2091</v>
      </c>
      <c r="E450" s="445"/>
      <c r="F450" s="311">
        <v>42964</v>
      </c>
      <c r="G450" s="445"/>
      <c r="H450" s="547">
        <v>0</v>
      </c>
      <c r="I450" s="547">
        <v>0</v>
      </c>
      <c r="J450" s="547">
        <v>0</v>
      </c>
      <c r="K450" s="547">
        <v>0</v>
      </c>
      <c r="L450" s="547">
        <v>0</v>
      </c>
      <c r="M450" s="547">
        <v>0</v>
      </c>
      <c r="N450" s="547">
        <v>0</v>
      </c>
      <c r="O450" s="547">
        <v>0</v>
      </c>
      <c r="P450" s="547">
        <v>0</v>
      </c>
      <c r="Q450" s="547">
        <v>0</v>
      </c>
      <c r="R450" s="547">
        <v>0</v>
      </c>
      <c r="S450" s="547">
        <v>0</v>
      </c>
      <c r="T450" s="547">
        <v>0</v>
      </c>
      <c r="U450" s="547"/>
      <c r="V450" s="547">
        <f t="shared" si="186"/>
        <v>0</v>
      </c>
      <c r="W450" s="285"/>
      <c r="X450" s="286"/>
      <c r="Y450" s="548">
        <f t="shared" si="214"/>
        <v>0</v>
      </c>
      <c r="Z450" s="549">
        <f t="shared" si="214"/>
        <v>0</v>
      </c>
      <c r="AA450" s="549">
        <f t="shared" si="214"/>
        <v>0</v>
      </c>
      <c r="AB450" s="282">
        <f t="shared" si="187"/>
        <v>0</v>
      </c>
      <c r="AC450" s="281">
        <f t="shared" si="188"/>
        <v>0</v>
      </c>
      <c r="AD450" s="549">
        <f t="shared" si="189"/>
        <v>0</v>
      </c>
      <c r="AE450" s="553">
        <f t="shared" si="190"/>
        <v>0</v>
      </c>
      <c r="AF450" s="282">
        <f t="shared" si="191"/>
        <v>0</v>
      </c>
      <c r="AG450" s="283">
        <f t="shared" si="192"/>
        <v>0</v>
      </c>
      <c r="AH450" s="281">
        <f t="shared" si="193"/>
        <v>0</v>
      </c>
      <c r="AI450" s="551">
        <f t="shared" si="213"/>
        <v>0</v>
      </c>
      <c r="AJ450" s="549">
        <f t="shared" si="213"/>
        <v>0</v>
      </c>
      <c r="AK450" s="549">
        <f t="shared" si="213"/>
        <v>0</v>
      </c>
      <c r="AL450" s="282">
        <f t="shared" si="195"/>
        <v>0</v>
      </c>
      <c r="AM450" s="281">
        <f t="shared" si="196"/>
        <v>0</v>
      </c>
      <c r="AN450" s="549">
        <f t="shared" si="197"/>
        <v>0</v>
      </c>
      <c r="AO450" s="549">
        <f t="shared" si="198"/>
        <v>0</v>
      </c>
      <c r="AP450" s="549">
        <f t="shared" si="199"/>
        <v>0</v>
      </c>
      <c r="AQ450" s="283">
        <f t="shared" si="211"/>
        <v>0</v>
      </c>
      <c r="AR450" s="281">
        <f t="shared" si="200"/>
        <v>0</v>
      </c>
      <c r="AT450" s="446"/>
      <c r="AU450" s="284"/>
      <c r="AV450" s="447" t="str">
        <f t="shared" si="201"/>
        <v>CA</v>
      </c>
      <c r="AW450" s="447" t="str">
        <f t="shared" si="202"/>
        <v>CL</v>
      </c>
      <c r="AX450" s="447" t="str">
        <f t="shared" si="203"/>
        <v>AIC</v>
      </c>
      <c r="AY450" s="447" t="str">
        <f t="shared" si="204"/>
        <v>ERB</v>
      </c>
      <c r="AZ450" s="447" t="str">
        <f t="shared" si="205"/>
        <v>GRB</v>
      </c>
      <c r="BA450" s="447" t="str">
        <f t="shared" si="206"/>
        <v>Non-Op</v>
      </c>
      <c r="BC450" s="445" t="s">
        <v>2128</v>
      </c>
      <c r="BD450" s="552">
        <f t="shared" si="207"/>
        <v>0</v>
      </c>
      <c r="BF450" s="448"/>
      <c r="BG450" s="448"/>
      <c r="BH450" s="448"/>
      <c r="BI450" s="448"/>
      <c r="BJ450" s="448"/>
      <c r="BK450" s="448"/>
      <c r="BL450" s="448"/>
      <c r="BN450" s="444"/>
    </row>
    <row r="451" spans="1:66" s="28" customFormat="1" ht="12" customHeight="1">
      <c r="A451" s="321">
        <v>16504313</v>
      </c>
      <c r="B451" s="318" t="str">
        <f t="shared" si="210"/>
        <v>16504313</v>
      </c>
      <c r="C451" s="631" t="s">
        <v>2748</v>
      </c>
      <c r="D451" s="445" t="s">
        <v>2091</v>
      </c>
      <c r="E451" s="445"/>
      <c r="F451" s="294">
        <v>42964</v>
      </c>
      <c r="G451" s="445"/>
      <c r="H451" s="547">
        <v>0</v>
      </c>
      <c r="I451" s="547">
        <v>0</v>
      </c>
      <c r="J451" s="547">
        <v>0</v>
      </c>
      <c r="K451" s="547">
        <v>0</v>
      </c>
      <c r="L451" s="547">
        <v>0</v>
      </c>
      <c r="M451" s="547">
        <v>0</v>
      </c>
      <c r="N451" s="547">
        <v>0</v>
      </c>
      <c r="O451" s="547">
        <v>0</v>
      </c>
      <c r="P451" s="547">
        <v>0</v>
      </c>
      <c r="Q451" s="547">
        <v>0</v>
      </c>
      <c r="R451" s="547">
        <v>0</v>
      </c>
      <c r="S451" s="547">
        <v>0</v>
      </c>
      <c r="T451" s="547">
        <v>0</v>
      </c>
      <c r="U451" s="547"/>
      <c r="V451" s="547">
        <f t="shared" si="186"/>
        <v>0</v>
      </c>
      <c r="W451" s="285"/>
      <c r="X451" s="286"/>
      <c r="Y451" s="548">
        <f t="shared" si="214"/>
        <v>0</v>
      </c>
      <c r="Z451" s="549">
        <f t="shared" si="214"/>
        <v>0</v>
      </c>
      <c r="AA451" s="549">
        <f t="shared" si="214"/>
        <v>0</v>
      </c>
      <c r="AB451" s="282">
        <f t="shared" si="187"/>
        <v>0</v>
      </c>
      <c r="AC451" s="281">
        <f t="shared" si="188"/>
        <v>0</v>
      </c>
      <c r="AD451" s="549">
        <f t="shared" si="189"/>
        <v>0</v>
      </c>
      <c r="AE451" s="553">
        <f t="shared" si="190"/>
        <v>0</v>
      </c>
      <c r="AF451" s="282">
        <f t="shared" si="191"/>
        <v>0</v>
      </c>
      <c r="AG451" s="283">
        <f t="shared" si="192"/>
        <v>0</v>
      </c>
      <c r="AH451" s="281">
        <f t="shared" si="193"/>
        <v>0</v>
      </c>
      <c r="AI451" s="551">
        <f t="shared" si="213"/>
        <v>0</v>
      </c>
      <c r="AJ451" s="549">
        <f t="shared" si="213"/>
        <v>0</v>
      </c>
      <c r="AK451" s="549">
        <f t="shared" si="213"/>
        <v>0</v>
      </c>
      <c r="AL451" s="282">
        <f t="shared" si="195"/>
        <v>0</v>
      </c>
      <c r="AM451" s="281">
        <f t="shared" si="196"/>
        <v>0</v>
      </c>
      <c r="AN451" s="549">
        <f t="shared" si="197"/>
        <v>0</v>
      </c>
      <c r="AO451" s="549">
        <f t="shared" si="198"/>
        <v>0</v>
      </c>
      <c r="AP451" s="549">
        <f t="shared" si="199"/>
        <v>0</v>
      </c>
      <c r="AQ451" s="283">
        <f t="shared" si="211"/>
        <v>0</v>
      </c>
      <c r="AR451" s="281">
        <f t="shared" si="200"/>
        <v>0</v>
      </c>
      <c r="AT451" s="446"/>
      <c r="AU451" s="284"/>
      <c r="AV451" s="447" t="str">
        <f t="shared" si="201"/>
        <v>CA</v>
      </c>
      <c r="AW451" s="447" t="str">
        <f t="shared" si="202"/>
        <v>CL</v>
      </c>
      <c r="AX451" s="447" t="str">
        <f t="shared" si="203"/>
        <v>AIC</v>
      </c>
      <c r="AY451" s="447" t="str">
        <f t="shared" si="204"/>
        <v>ERB</v>
      </c>
      <c r="AZ451" s="447" t="str">
        <f t="shared" si="205"/>
        <v>GRB</v>
      </c>
      <c r="BA451" s="447" t="str">
        <f t="shared" si="206"/>
        <v>Non-Op</v>
      </c>
      <c r="BC451" s="445" t="s">
        <v>2128</v>
      </c>
      <c r="BD451" s="552">
        <f t="shared" si="207"/>
        <v>0</v>
      </c>
      <c r="BF451" s="448"/>
      <c r="BG451" s="448"/>
      <c r="BH451" s="448"/>
      <c r="BI451" s="448"/>
      <c r="BJ451" s="448"/>
      <c r="BK451" s="448"/>
      <c r="BL451" s="448"/>
      <c r="BN451" s="444"/>
    </row>
    <row r="452" spans="1:66" s="28" customFormat="1" ht="12" customHeight="1">
      <c r="A452" s="321">
        <v>16504323</v>
      </c>
      <c r="B452" s="318" t="str">
        <f t="shared" si="210"/>
        <v>16504323</v>
      </c>
      <c r="C452" s="631" t="s">
        <v>2749</v>
      </c>
      <c r="D452" s="445" t="s">
        <v>2091</v>
      </c>
      <c r="E452" s="445"/>
      <c r="F452" s="311">
        <v>42964</v>
      </c>
      <c r="G452" s="445"/>
      <c r="H452" s="547">
        <v>0</v>
      </c>
      <c r="I452" s="547">
        <v>0</v>
      </c>
      <c r="J452" s="547">
        <v>0</v>
      </c>
      <c r="K452" s="547">
        <v>0</v>
      </c>
      <c r="L452" s="547">
        <v>0</v>
      </c>
      <c r="M452" s="547">
        <v>0</v>
      </c>
      <c r="N452" s="547">
        <v>0</v>
      </c>
      <c r="O452" s="547">
        <v>0</v>
      </c>
      <c r="P452" s="547">
        <v>0</v>
      </c>
      <c r="Q452" s="547">
        <v>0</v>
      </c>
      <c r="R452" s="547">
        <v>0</v>
      </c>
      <c r="S452" s="547">
        <v>0</v>
      </c>
      <c r="T452" s="547">
        <v>0</v>
      </c>
      <c r="U452" s="547"/>
      <c r="V452" s="547">
        <f t="shared" si="186"/>
        <v>0</v>
      </c>
      <c r="W452" s="285"/>
      <c r="X452" s="286"/>
      <c r="Y452" s="548">
        <f t="shared" si="214"/>
        <v>0</v>
      </c>
      <c r="Z452" s="549">
        <f t="shared" si="214"/>
        <v>0</v>
      </c>
      <c r="AA452" s="549">
        <f t="shared" si="214"/>
        <v>0</v>
      </c>
      <c r="AB452" s="282">
        <f t="shared" si="187"/>
        <v>0</v>
      </c>
      <c r="AC452" s="281">
        <f t="shared" si="188"/>
        <v>0</v>
      </c>
      <c r="AD452" s="549">
        <f t="shared" si="189"/>
        <v>0</v>
      </c>
      <c r="AE452" s="553">
        <f t="shared" si="190"/>
        <v>0</v>
      </c>
      <c r="AF452" s="282">
        <f t="shared" si="191"/>
        <v>0</v>
      </c>
      <c r="AG452" s="283">
        <f t="shared" si="192"/>
        <v>0</v>
      </c>
      <c r="AH452" s="281">
        <f t="shared" si="193"/>
        <v>0</v>
      </c>
      <c r="AI452" s="551">
        <f t="shared" ref="AI452:AK471" si="215">IF($D452=AI$5,$V452,0)</f>
        <v>0</v>
      </c>
      <c r="AJ452" s="549">
        <f t="shared" si="215"/>
        <v>0</v>
      </c>
      <c r="AK452" s="549">
        <f t="shared" si="215"/>
        <v>0</v>
      </c>
      <c r="AL452" s="282">
        <f t="shared" si="195"/>
        <v>0</v>
      </c>
      <c r="AM452" s="281">
        <f t="shared" si="196"/>
        <v>0</v>
      </c>
      <c r="AN452" s="549">
        <f t="shared" si="197"/>
        <v>0</v>
      </c>
      <c r="AO452" s="549">
        <f t="shared" si="198"/>
        <v>0</v>
      </c>
      <c r="AP452" s="549">
        <f t="shared" si="199"/>
        <v>0</v>
      </c>
      <c r="AQ452" s="283">
        <f t="shared" si="211"/>
        <v>0</v>
      </c>
      <c r="AR452" s="281">
        <f t="shared" si="200"/>
        <v>0</v>
      </c>
      <c r="AT452" s="446"/>
      <c r="AU452" s="284"/>
      <c r="AV452" s="447" t="str">
        <f t="shared" si="201"/>
        <v>CA</v>
      </c>
      <c r="AW452" s="447" t="str">
        <f t="shared" si="202"/>
        <v>CL</v>
      </c>
      <c r="AX452" s="447" t="str">
        <f t="shared" si="203"/>
        <v>AIC</v>
      </c>
      <c r="AY452" s="447" t="str">
        <f t="shared" si="204"/>
        <v>ERB</v>
      </c>
      <c r="AZ452" s="447" t="str">
        <f t="shared" si="205"/>
        <v>GRB</v>
      </c>
      <c r="BA452" s="447" t="str">
        <f t="shared" si="206"/>
        <v>Non-Op</v>
      </c>
      <c r="BC452" s="445" t="s">
        <v>2128</v>
      </c>
      <c r="BD452" s="552">
        <f t="shared" si="207"/>
        <v>0</v>
      </c>
      <c r="BF452" s="448"/>
      <c r="BG452" s="448"/>
      <c r="BH452" s="448"/>
      <c r="BI452" s="448"/>
      <c r="BJ452" s="448"/>
      <c r="BK452" s="448"/>
      <c r="BL452" s="448"/>
      <c r="BN452" s="444"/>
    </row>
    <row r="453" spans="1:66" s="28" customFormat="1" ht="12" customHeight="1">
      <c r="A453" s="321">
        <v>16504353</v>
      </c>
      <c r="B453" s="318" t="str">
        <f t="shared" si="210"/>
        <v>16504353</v>
      </c>
      <c r="C453" s="631" t="s">
        <v>2621</v>
      </c>
      <c r="D453" s="445" t="s">
        <v>2091</v>
      </c>
      <c r="E453" s="445"/>
      <c r="F453" s="294">
        <v>43070</v>
      </c>
      <c r="G453" s="445"/>
      <c r="H453" s="547">
        <v>0</v>
      </c>
      <c r="I453" s="547">
        <v>0</v>
      </c>
      <c r="J453" s="547">
        <v>0</v>
      </c>
      <c r="K453" s="547">
        <v>0</v>
      </c>
      <c r="L453" s="547">
        <v>0</v>
      </c>
      <c r="M453" s="547">
        <v>0</v>
      </c>
      <c r="N453" s="547">
        <v>0</v>
      </c>
      <c r="O453" s="547">
        <v>0</v>
      </c>
      <c r="P453" s="547">
        <v>0</v>
      </c>
      <c r="Q453" s="547">
        <v>0</v>
      </c>
      <c r="R453" s="547">
        <v>0</v>
      </c>
      <c r="S453" s="547">
        <v>0</v>
      </c>
      <c r="T453" s="547">
        <v>0</v>
      </c>
      <c r="U453" s="547"/>
      <c r="V453" s="547">
        <f t="shared" si="186"/>
        <v>0</v>
      </c>
      <c r="W453" s="285"/>
      <c r="X453" s="286"/>
      <c r="Y453" s="548">
        <f t="shared" si="214"/>
        <v>0</v>
      </c>
      <c r="Z453" s="549">
        <f t="shared" si="214"/>
        <v>0</v>
      </c>
      <c r="AA453" s="549">
        <f t="shared" si="214"/>
        <v>0</v>
      </c>
      <c r="AB453" s="282">
        <f t="shared" si="187"/>
        <v>0</v>
      </c>
      <c r="AC453" s="281">
        <f t="shared" si="188"/>
        <v>0</v>
      </c>
      <c r="AD453" s="549">
        <f t="shared" si="189"/>
        <v>0</v>
      </c>
      <c r="AE453" s="553">
        <f t="shared" si="190"/>
        <v>0</v>
      </c>
      <c r="AF453" s="282">
        <f t="shared" si="191"/>
        <v>0</v>
      </c>
      <c r="AG453" s="283">
        <f t="shared" si="192"/>
        <v>0</v>
      </c>
      <c r="AH453" s="281">
        <f t="shared" si="193"/>
        <v>0</v>
      </c>
      <c r="AI453" s="551">
        <f t="shared" si="215"/>
        <v>0</v>
      </c>
      <c r="AJ453" s="549">
        <f t="shared" si="215"/>
        <v>0</v>
      </c>
      <c r="AK453" s="549">
        <f t="shared" si="215"/>
        <v>0</v>
      </c>
      <c r="AL453" s="282">
        <f t="shared" si="195"/>
        <v>0</v>
      </c>
      <c r="AM453" s="281">
        <f t="shared" si="196"/>
        <v>0</v>
      </c>
      <c r="AN453" s="549">
        <f t="shared" si="197"/>
        <v>0</v>
      </c>
      <c r="AO453" s="549">
        <f t="shared" si="198"/>
        <v>0</v>
      </c>
      <c r="AP453" s="549">
        <f t="shared" si="199"/>
        <v>0</v>
      </c>
      <c r="AQ453" s="283">
        <f t="shared" si="211"/>
        <v>0</v>
      </c>
      <c r="AR453" s="281">
        <f t="shared" si="200"/>
        <v>0</v>
      </c>
      <c r="AT453" s="446"/>
      <c r="AU453" s="284"/>
      <c r="AV453" s="447" t="str">
        <f t="shared" si="201"/>
        <v>CA</v>
      </c>
      <c r="AW453" s="447" t="str">
        <f t="shared" si="202"/>
        <v>CL</v>
      </c>
      <c r="AX453" s="447" t="str">
        <f t="shared" si="203"/>
        <v>AIC</v>
      </c>
      <c r="AY453" s="447" t="str">
        <f t="shared" si="204"/>
        <v>ERB</v>
      </c>
      <c r="AZ453" s="447" t="str">
        <f t="shared" si="205"/>
        <v>GRB</v>
      </c>
      <c r="BA453" s="447" t="str">
        <f t="shared" si="206"/>
        <v>Non-Op</v>
      </c>
      <c r="BC453" s="445" t="s">
        <v>2128</v>
      </c>
      <c r="BD453" s="552">
        <f t="shared" si="207"/>
        <v>0</v>
      </c>
      <c r="BF453" s="448"/>
      <c r="BG453" s="448"/>
      <c r="BH453" s="448"/>
      <c r="BI453" s="448"/>
      <c r="BJ453" s="448"/>
      <c r="BK453" s="448"/>
      <c r="BL453" s="448"/>
      <c r="BN453" s="444"/>
    </row>
    <row r="454" spans="1:66" s="28" customFormat="1" ht="12" customHeight="1">
      <c r="A454" s="632">
        <v>16504373</v>
      </c>
      <c r="B454" s="632" t="str">
        <f t="shared" si="210"/>
        <v>16504373</v>
      </c>
      <c r="C454" s="633" t="s">
        <v>2750</v>
      </c>
      <c r="D454" s="445" t="s">
        <v>2091</v>
      </c>
      <c r="E454" s="445"/>
      <c r="F454" s="311">
        <v>43101</v>
      </c>
      <c r="G454" s="445"/>
      <c r="H454" s="547">
        <v>0</v>
      </c>
      <c r="I454" s="547">
        <v>0</v>
      </c>
      <c r="J454" s="547">
        <v>0</v>
      </c>
      <c r="K454" s="547">
        <v>0</v>
      </c>
      <c r="L454" s="547">
        <v>0</v>
      </c>
      <c r="M454" s="547">
        <v>0</v>
      </c>
      <c r="N454" s="547">
        <v>0</v>
      </c>
      <c r="O454" s="547">
        <v>0</v>
      </c>
      <c r="P454" s="547">
        <v>0</v>
      </c>
      <c r="Q454" s="547">
        <v>0</v>
      </c>
      <c r="R454" s="547">
        <v>0</v>
      </c>
      <c r="S454" s="547">
        <v>0</v>
      </c>
      <c r="T454" s="547">
        <v>0</v>
      </c>
      <c r="U454" s="547"/>
      <c r="V454" s="547">
        <f t="shared" si="186"/>
        <v>0</v>
      </c>
      <c r="W454" s="285"/>
      <c r="X454" s="286"/>
      <c r="Y454" s="548">
        <f t="shared" si="214"/>
        <v>0</v>
      </c>
      <c r="Z454" s="549">
        <f t="shared" si="214"/>
        <v>0</v>
      </c>
      <c r="AA454" s="549">
        <f t="shared" si="214"/>
        <v>0</v>
      </c>
      <c r="AB454" s="282">
        <f t="shared" si="187"/>
        <v>0</v>
      </c>
      <c r="AC454" s="281">
        <f t="shared" si="188"/>
        <v>0</v>
      </c>
      <c r="AD454" s="549">
        <f t="shared" si="189"/>
        <v>0</v>
      </c>
      <c r="AE454" s="553">
        <f t="shared" si="190"/>
        <v>0</v>
      </c>
      <c r="AF454" s="282">
        <f t="shared" si="191"/>
        <v>0</v>
      </c>
      <c r="AG454" s="283">
        <f t="shared" si="192"/>
        <v>0</v>
      </c>
      <c r="AH454" s="281">
        <f t="shared" si="193"/>
        <v>0</v>
      </c>
      <c r="AI454" s="551">
        <f t="shared" si="215"/>
        <v>0</v>
      </c>
      <c r="AJ454" s="549">
        <f t="shared" si="215"/>
        <v>0</v>
      </c>
      <c r="AK454" s="549">
        <f t="shared" si="215"/>
        <v>0</v>
      </c>
      <c r="AL454" s="282">
        <f t="shared" si="195"/>
        <v>0</v>
      </c>
      <c r="AM454" s="281">
        <f t="shared" si="196"/>
        <v>0</v>
      </c>
      <c r="AN454" s="549">
        <f t="shared" si="197"/>
        <v>0</v>
      </c>
      <c r="AO454" s="549">
        <f t="shared" si="198"/>
        <v>0</v>
      </c>
      <c r="AP454" s="549">
        <f t="shared" si="199"/>
        <v>0</v>
      </c>
      <c r="AQ454" s="283">
        <f t="shared" si="211"/>
        <v>0</v>
      </c>
      <c r="AR454" s="281">
        <f t="shared" si="200"/>
        <v>0</v>
      </c>
      <c r="AT454" s="446"/>
      <c r="AU454" s="284"/>
      <c r="AV454" s="447" t="str">
        <f t="shared" si="201"/>
        <v>CA</v>
      </c>
      <c r="AW454" s="447" t="str">
        <f t="shared" si="202"/>
        <v>CL</v>
      </c>
      <c r="AX454" s="447" t="str">
        <f t="shared" si="203"/>
        <v>AIC</v>
      </c>
      <c r="AY454" s="447" t="str">
        <f t="shared" si="204"/>
        <v>ERB</v>
      </c>
      <c r="AZ454" s="447" t="str">
        <f t="shared" si="205"/>
        <v>GRB</v>
      </c>
      <c r="BA454" s="447" t="str">
        <f t="shared" si="206"/>
        <v>Non-Op</v>
      </c>
      <c r="BC454" s="445" t="s">
        <v>2128</v>
      </c>
      <c r="BD454" s="552">
        <f t="shared" si="207"/>
        <v>0</v>
      </c>
      <c r="BF454" s="448"/>
      <c r="BG454" s="448"/>
      <c r="BH454" s="448"/>
      <c r="BI454" s="448"/>
      <c r="BJ454" s="448"/>
      <c r="BK454" s="448"/>
      <c r="BL454" s="448"/>
      <c r="BN454" s="444"/>
    </row>
    <row r="455" spans="1:66" s="28" customFormat="1" ht="12" customHeight="1">
      <c r="A455" s="632">
        <v>16504383</v>
      </c>
      <c r="B455" s="632" t="str">
        <f t="shared" si="210"/>
        <v>16504383</v>
      </c>
      <c r="C455" s="624" t="s">
        <v>2751</v>
      </c>
      <c r="D455" s="445" t="s">
        <v>2091</v>
      </c>
      <c r="E455" s="445"/>
      <c r="F455" s="311">
        <v>43221</v>
      </c>
      <c r="G455" s="445"/>
      <c r="H455" s="547">
        <v>0</v>
      </c>
      <c r="I455" s="547">
        <v>0</v>
      </c>
      <c r="J455" s="547">
        <v>0</v>
      </c>
      <c r="K455" s="547">
        <v>0</v>
      </c>
      <c r="L455" s="547">
        <v>0</v>
      </c>
      <c r="M455" s="547">
        <v>0</v>
      </c>
      <c r="N455" s="547">
        <v>0</v>
      </c>
      <c r="O455" s="547">
        <v>0</v>
      </c>
      <c r="P455" s="547">
        <v>0</v>
      </c>
      <c r="Q455" s="547">
        <v>0</v>
      </c>
      <c r="R455" s="547">
        <v>0</v>
      </c>
      <c r="S455" s="547">
        <v>0</v>
      </c>
      <c r="T455" s="547">
        <v>0</v>
      </c>
      <c r="U455" s="547"/>
      <c r="V455" s="547">
        <f t="shared" si="186"/>
        <v>0</v>
      </c>
      <c r="W455" s="285"/>
      <c r="X455" s="286"/>
      <c r="Y455" s="548">
        <f t="shared" si="214"/>
        <v>0</v>
      </c>
      <c r="Z455" s="549">
        <f t="shared" si="214"/>
        <v>0</v>
      </c>
      <c r="AA455" s="549">
        <f t="shared" si="214"/>
        <v>0</v>
      </c>
      <c r="AB455" s="282">
        <f t="shared" si="187"/>
        <v>0</v>
      </c>
      <c r="AC455" s="281">
        <f t="shared" si="188"/>
        <v>0</v>
      </c>
      <c r="AD455" s="549">
        <f t="shared" si="189"/>
        <v>0</v>
      </c>
      <c r="AE455" s="553">
        <f t="shared" si="190"/>
        <v>0</v>
      </c>
      <c r="AF455" s="282">
        <f t="shared" si="191"/>
        <v>0</v>
      </c>
      <c r="AG455" s="283">
        <f t="shared" si="192"/>
        <v>0</v>
      </c>
      <c r="AH455" s="281">
        <f t="shared" si="193"/>
        <v>0</v>
      </c>
      <c r="AI455" s="551">
        <f t="shared" si="215"/>
        <v>0</v>
      </c>
      <c r="AJ455" s="549">
        <f t="shared" si="215"/>
        <v>0</v>
      </c>
      <c r="AK455" s="549">
        <f t="shared" si="215"/>
        <v>0</v>
      </c>
      <c r="AL455" s="282">
        <f t="shared" si="195"/>
        <v>0</v>
      </c>
      <c r="AM455" s="281">
        <f t="shared" si="196"/>
        <v>0</v>
      </c>
      <c r="AN455" s="549">
        <f t="shared" si="197"/>
        <v>0</v>
      </c>
      <c r="AO455" s="549">
        <f t="shared" si="198"/>
        <v>0</v>
      </c>
      <c r="AP455" s="549">
        <f t="shared" si="199"/>
        <v>0</v>
      </c>
      <c r="AQ455" s="283">
        <f t="shared" si="211"/>
        <v>0</v>
      </c>
      <c r="AR455" s="281">
        <f t="shared" si="200"/>
        <v>0</v>
      </c>
      <c r="AT455" s="446"/>
      <c r="AU455" s="284"/>
      <c r="AV455" s="447" t="str">
        <f t="shared" si="201"/>
        <v>CA</v>
      </c>
      <c r="AW455" s="447" t="str">
        <f t="shared" si="202"/>
        <v>CL</v>
      </c>
      <c r="AX455" s="447" t="str">
        <f t="shared" si="203"/>
        <v>AIC</v>
      </c>
      <c r="AY455" s="447" t="str">
        <f t="shared" si="204"/>
        <v>ERB</v>
      </c>
      <c r="AZ455" s="447" t="str">
        <f t="shared" si="205"/>
        <v>GRB</v>
      </c>
      <c r="BA455" s="447" t="str">
        <f t="shared" si="206"/>
        <v>Non-Op</v>
      </c>
      <c r="BC455" s="445" t="s">
        <v>2128</v>
      </c>
      <c r="BD455" s="552">
        <f t="shared" si="207"/>
        <v>0</v>
      </c>
      <c r="BF455" s="448"/>
      <c r="BG455" s="448"/>
      <c r="BH455" s="448"/>
      <c r="BI455" s="448"/>
      <c r="BJ455" s="448"/>
      <c r="BK455" s="448"/>
      <c r="BL455" s="448"/>
      <c r="BN455" s="444"/>
    </row>
    <row r="456" spans="1:66" s="28" customFormat="1" ht="12" customHeight="1">
      <c r="A456" s="632">
        <v>16504393</v>
      </c>
      <c r="B456" s="632" t="str">
        <f t="shared" si="210"/>
        <v>16504393</v>
      </c>
      <c r="C456" s="634" t="s">
        <v>2752</v>
      </c>
      <c r="D456" s="445" t="s">
        <v>2091</v>
      </c>
      <c r="E456" s="445"/>
      <c r="F456" s="311">
        <v>43282</v>
      </c>
      <c r="G456" s="445"/>
      <c r="H456" s="547">
        <v>0</v>
      </c>
      <c r="I456" s="547">
        <v>0</v>
      </c>
      <c r="J456" s="547">
        <v>0</v>
      </c>
      <c r="K456" s="547">
        <v>0</v>
      </c>
      <c r="L456" s="547">
        <v>0</v>
      </c>
      <c r="M456" s="547">
        <v>0</v>
      </c>
      <c r="N456" s="547">
        <v>0</v>
      </c>
      <c r="O456" s="547">
        <v>0</v>
      </c>
      <c r="P456" s="547">
        <v>0</v>
      </c>
      <c r="Q456" s="547">
        <v>0</v>
      </c>
      <c r="R456" s="547">
        <v>0</v>
      </c>
      <c r="S456" s="547">
        <v>0</v>
      </c>
      <c r="T456" s="547">
        <v>0</v>
      </c>
      <c r="U456" s="547"/>
      <c r="V456" s="547">
        <f t="shared" si="186"/>
        <v>0</v>
      </c>
      <c r="W456" s="285"/>
      <c r="X456" s="286"/>
      <c r="Y456" s="548">
        <f t="shared" si="214"/>
        <v>0</v>
      </c>
      <c r="Z456" s="549">
        <f t="shared" si="214"/>
        <v>0</v>
      </c>
      <c r="AA456" s="549">
        <f t="shared" si="214"/>
        <v>0</v>
      </c>
      <c r="AB456" s="282">
        <f t="shared" si="187"/>
        <v>0</v>
      </c>
      <c r="AC456" s="281">
        <f t="shared" si="188"/>
        <v>0</v>
      </c>
      <c r="AD456" s="549">
        <f t="shared" si="189"/>
        <v>0</v>
      </c>
      <c r="AE456" s="553">
        <f t="shared" si="190"/>
        <v>0</v>
      </c>
      <c r="AF456" s="282">
        <f t="shared" si="191"/>
        <v>0</v>
      </c>
      <c r="AG456" s="283">
        <f t="shared" si="192"/>
        <v>0</v>
      </c>
      <c r="AH456" s="281">
        <f t="shared" si="193"/>
        <v>0</v>
      </c>
      <c r="AI456" s="551">
        <f t="shared" si="215"/>
        <v>0</v>
      </c>
      <c r="AJ456" s="549">
        <f t="shared" si="215"/>
        <v>0</v>
      </c>
      <c r="AK456" s="549">
        <f t="shared" si="215"/>
        <v>0</v>
      </c>
      <c r="AL456" s="282">
        <f t="shared" si="195"/>
        <v>0</v>
      </c>
      <c r="AM456" s="281">
        <f t="shared" si="196"/>
        <v>0</v>
      </c>
      <c r="AN456" s="549">
        <f t="shared" si="197"/>
        <v>0</v>
      </c>
      <c r="AO456" s="549">
        <f t="shared" si="198"/>
        <v>0</v>
      </c>
      <c r="AP456" s="549">
        <f t="shared" si="199"/>
        <v>0</v>
      </c>
      <c r="AQ456" s="283">
        <f t="shared" si="211"/>
        <v>0</v>
      </c>
      <c r="AR456" s="281">
        <f t="shared" si="200"/>
        <v>0</v>
      </c>
      <c r="AT456" s="446"/>
      <c r="AU456" s="284"/>
      <c r="AV456" s="447" t="str">
        <f t="shared" si="201"/>
        <v>CA</v>
      </c>
      <c r="AW456" s="447" t="str">
        <f t="shared" si="202"/>
        <v>CL</v>
      </c>
      <c r="AX456" s="447" t="str">
        <f t="shared" si="203"/>
        <v>AIC</v>
      </c>
      <c r="AY456" s="447" t="str">
        <f t="shared" si="204"/>
        <v>ERB</v>
      </c>
      <c r="AZ456" s="447" t="str">
        <f t="shared" si="205"/>
        <v>GRB</v>
      </c>
      <c r="BA456" s="447" t="str">
        <f t="shared" si="206"/>
        <v>Non-Op</v>
      </c>
      <c r="BC456" s="445" t="s">
        <v>2128</v>
      </c>
      <c r="BD456" s="552">
        <f t="shared" si="207"/>
        <v>0</v>
      </c>
      <c r="BF456" s="448"/>
      <c r="BG456" s="448"/>
      <c r="BH456" s="448"/>
      <c r="BI456" s="448"/>
      <c r="BJ456" s="448"/>
      <c r="BK456" s="448"/>
      <c r="BL456" s="448"/>
      <c r="BN456" s="444"/>
    </row>
    <row r="457" spans="1:66" s="28" customFormat="1" ht="12" customHeight="1">
      <c r="A457" s="632">
        <v>16504403</v>
      </c>
      <c r="B457" s="632" t="str">
        <f t="shared" si="210"/>
        <v>16504403</v>
      </c>
      <c r="C457" s="624" t="s">
        <v>2753</v>
      </c>
      <c r="D457" s="445" t="s">
        <v>2091</v>
      </c>
      <c r="E457" s="445"/>
      <c r="F457" s="311">
        <v>43252</v>
      </c>
      <c r="G457" s="445"/>
      <c r="H457" s="547">
        <v>0</v>
      </c>
      <c r="I457" s="547">
        <v>0</v>
      </c>
      <c r="J457" s="547">
        <v>0</v>
      </c>
      <c r="K457" s="547">
        <v>0</v>
      </c>
      <c r="L457" s="547">
        <v>0</v>
      </c>
      <c r="M457" s="547">
        <v>0</v>
      </c>
      <c r="N457" s="547">
        <v>0</v>
      </c>
      <c r="O457" s="547">
        <v>0</v>
      </c>
      <c r="P457" s="547">
        <v>0</v>
      </c>
      <c r="Q457" s="547">
        <v>0</v>
      </c>
      <c r="R457" s="547">
        <v>0</v>
      </c>
      <c r="S457" s="547">
        <v>0</v>
      </c>
      <c r="T457" s="547">
        <v>0</v>
      </c>
      <c r="U457" s="547"/>
      <c r="V457" s="547">
        <f t="shared" ref="V457:V520" si="216">(H457+T457+SUM(I457:S457)*2)/24</f>
        <v>0</v>
      </c>
      <c r="W457" s="285"/>
      <c r="X457" s="286"/>
      <c r="Y457" s="548">
        <f t="shared" si="214"/>
        <v>0</v>
      </c>
      <c r="Z457" s="549">
        <f t="shared" si="214"/>
        <v>0</v>
      </c>
      <c r="AA457" s="549">
        <f t="shared" si="214"/>
        <v>0</v>
      </c>
      <c r="AB457" s="282">
        <f t="shared" ref="AB457:AB520" si="217">T457-SUM(Y457:AA457)</f>
        <v>0</v>
      </c>
      <c r="AC457" s="281">
        <f t="shared" ref="AC457:AC520" si="218">T457-SUM(Y457:AA457)-AB457</f>
        <v>0</v>
      </c>
      <c r="AD457" s="549">
        <f t="shared" ref="AD457:AD520" si="219">IF($D457=AD$5,$T457,IF($D457=AD$4, $T457*$AK$1,0))</f>
        <v>0</v>
      </c>
      <c r="AE457" s="553">
        <f t="shared" ref="AE457:AE520" si="220">IF($D457=AE$5,$T457,IF($D457=AE$4, $T457*$AK$2,0))</f>
        <v>0</v>
      </c>
      <c r="AF457" s="282">
        <f t="shared" ref="AF457:AF520" si="221">IF($D457=AF$5,$T457,IF($D457=AF$4, $T457*$AL$2,0))</f>
        <v>0</v>
      </c>
      <c r="AG457" s="283">
        <f t="shared" ref="AG457:AG520" si="222">SUM(AD457:AF457)</f>
        <v>0</v>
      </c>
      <c r="AH457" s="281">
        <f t="shared" ref="AH457:AH520" si="223">AG457-AB457</f>
        <v>0</v>
      </c>
      <c r="AI457" s="551">
        <f t="shared" si="215"/>
        <v>0</v>
      </c>
      <c r="AJ457" s="549">
        <f t="shared" si="215"/>
        <v>0</v>
      </c>
      <c r="AK457" s="549">
        <f t="shared" si="215"/>
        <v>0</v>
      </c>
      <c r="AL457" s="282">
        <f t="shared" ref="AL457:AL520" si="224">V457-SUM(AI457:AK457)</f>
        <v>0</v>
      </c>
      <c r="AM457" s="281">
        <f t="shared" ref="AM457:AM520" si="225">V457-SUM(AI457:AK457)-AL457</f>
        <v>0</v>
      </c>
      <c r="AN457" s="549">
        <f t="shared" ref="AN457:AN520" si="226">IF($D457=AN$5,$V457,IF($D457=AN$4, $V457*$AK$1,0))</f>
        <v>0</v>
      </c>
      <c r="AO457" s="549">
        <f t="shared" ref="AO457:AO520" si="227">IF($D457=AO$5,$V457,IF($D457=AO$4, $V457*$AK$2,0))</f>
        <v>0</v>
      </c>
      <c r="AP457" s="549">
        <f t="shared" ref="AP457:AP520" si="228">IF($D457=AP$5,$V457,IF($D457=AP$4, $V457*$AL$2,0))</f>
        <v>0</v>
      </c>
      <c r="AQ457" s="283">
        <f t="shared" si="211"/>
        <v>0</v>
      </c>
      <c r="AR457" s="281">
        <f t="shared" ref="AR457:AR520" si="229">AQ457-AL457</f>
        <v>0</v>
      </c>
      <c r="AT457" s="446"/>
      <c r="AU457" s="284"/>
      <c r="AV457" s="447" t="str">
        <f t="shared" ref="AV457:AV520" si="230">IF(VALUE(Y457),AV$7,IF(ISBLANK(Y457),"",AV$7))</f>
        <v>CA</v>
      </c>
      <c r="AW457" s="447" t="str">
        <f t="shared" ref="AW457:AW520" si="231">IF(VALUE(Z457),AW$7,IF(ISBLANK(Z457),"",AW$7))</f>
        <v>CL</v>
      </c>
      <c r="AX457" s="447" t="str">
        <f t="shared" ref="AX457:AX520" si="232">IF(VALUE(AA457),AX$7,IF(ISBLANK(AA457),"",AX$7))</f>
        <v>AIC</v>
      </c>
      <c r="AY457" s="447" t="str">
        <f t="shared" ref="AY457:AY520" si="233">IF(VALUE(AD457),AY$7,IF(ISBLANK(AD457),"",AY$7))</f>
        <v>ERB</v>
      </c>
      <c r="AZ457" s="447" t="str">
        <f t="shared" ref="AZ457:AZ520" si="234">IF(VALUE(AE457),AZ$7,IF(ISBLANK(AE457),"",AZ$7))</f>
        <v>GRB</v>
      </c>
      <c r="BA457" s="447" t="str">
        <f t="shared" ref="BA457:BA520" si="235">IF(VALUE(AF457),BA$7,IF(ISBLANK(AF457),"",BA$7))</f>
        <v>Non-Op</v>
      </c>
      <c r="BC457" s="445" t="s">
        <v>2128</v>
      </c>
      <c r="BD457" s="552">
        <f t="shared" si="207"/>
        <v>0</v>
      </c>
      <c r="BF457" s="448"/>
      <c r="BG457" s="448"/>
      <c r="BH457" s="448"/>
      <c r="BI457" s="448"/>
      <c r="BJ457" s="448"/>
      <c r="BK457" s="448"/>
      <c r="BL457" s="448"/>
      <c r="BN457" s="444"/>
    </row>
    <row r="458" spans="1:66" s="28" customFormat="1" ht="12" customHeight="1">
      <c r="A458" s="632">
        <v>16504413</v>
      </c>
      <c r="B458" s="632" t="str">
        <f t="shared" si="210"/>
        <v>16504413</v>
      </c>
      <c r="C458" s="648" t="s">
        <v>2754</v>
      </c>
      <c r="D458" s="445" t="s">
        <v>2091</v>
      </c>
      <c r="E458" s="445"/>
      <c r="F458" s="311">
        <v>43313</v>
      </c>
      <c r="G458" s="445"/>
      <c r="H458" s="547">
        <v>0</v>
      </c>
      <c r="I458" s="547">
        <v>0</v>
      </c>
      <c r="J458" s="547">
        <v>0</v>
      </c>
      <c r="K458" s="547">
        <v>0</v>
      </c>
      <c r="L458" s="547">
        <v>0</v>
      </c>
      <c r="M458" s="547">
        <v>0</v>
      </c>
      <c r="N458" s="547">
        <v>0</v>
      </c>
      <c r="O458" s="547">
        <v>0</v>
      </c>
      <c r="P458" s="547">
        <v>0</v>
      </c>
      <c r="Q458" s="547">
        <v>0</v>
      </c>
      <c r="R458" s="547">
        <v>0</v>
      </c>
      <c r="S458" s="547">
        <v>0</v>
      </c>
      <c r="T458" s="547">
        <v>0</v>
      </c>
      <c r="U458" s="547"/>
      <c r="V458" s="547">
        <f t="shared" si="216"/>
        <v>0</v>
      </c>
      <c r="W458" s="285"/>
      <c r="X458" s="286"/>
      <c r="Y458" s="548">
        <f t="shared" si="214"/>
        <v>0</v>
      </c>
      <c r="Z458" s="549">
        <f t="shared" si="214"/>
        <v>0</v>
      </c>
      <c r="AA458" s="549">
        <f t="shared" si="214"/>
        <v>0</v>
      </c>
      <c r="AB458" s="282">
        <f t="shared" si="217"/>
        <v>0</v>
      </c>
      <c r="AC458" s="281">
        <f t="shared" si="218"/>
        <v>0</v>
      </c>
      <c r="AD458" s="549">
        <f t="shared" si="219"/>
        <v>0</v>
      </c>
      <c r="AE458" s="553">
        <f t="shared" si="220"/>
        <v>0</v>
      </c>
      <c r="AF458" s="282">
        <f t="shared" si="221"/>
        <v>0</v>
      </c>
      <c r="AG458" s="283">
        <f t="shared" si="222"/>
        <v>0</v>
      </c>
      <c r="AH458" s="281">
        <f t="shared" si="223"/>
        <v>0</v>
      </c>
      <c r="AI458" s="551">
        <f t="shared" si="215"/>
        <v>0</v>
      </c>
      <c r="AJ458" s="549">
        <f t="shared" si="215"/>
        <v>0</v>
      </c>
      <c r="AK458" s="549">
        <f t="shared" si="215"/>
        <v>0</v>
      </c>
      <c r="AL458" s="282">
        <f t="shared" si="224"/>
        <v>0</v>
      </c>
      <c r="AM458" s="281">
        <f t="shared" si="225"/>
        <v>0</v>
      </c>
      <c r="AN458" s="549">
        <f t="shared" si="226"/>
        <v>0</v>
      </c>
      <c r="AO458" s="549">
        <f t="shared" si="227"/>
        <v>0</v>
      </c>
      <c r="AP458" s="549">
        <f t="shared" si="228"/>
        <v>0</v>
      </c>
      <c r="AQ458" s="283">
        <f t="shared" si="211"/>
        <v>0</v>
      </c>
      <c r="AR458" s="281">
        <f t="shared" si="229"/>
        <v>0</v>
      </c>
      <c r="AT458" s="446"/>
      <c r="AU458" s="284"/>
      <c r="AV458" s="447" t="str">
        <f t="shared" si="230"/>
        <v>CA</v>
      </c>
      <c r="AW458" s="447" t="str">
        <f t="shared" si="231"/>
        <v>CL</v>
      </c>
      <c r="AX458" s="447" t="str">
        <f t="shared" si="232"/>
        <v>AIC</v>
      </c>
      <c r="AY458" s="447" t="str">
        <f t="shared" si="233"/>
        <v>ERB</v>
      </c>
      <c r="AZ458" s="447" t="str">
        <f t="shared" si="234"/>
        <v>GRB</v>
      </c>
      <c r="BA458" s="447" t="str">
        <f t="shared" si="235"/>
        <v>Non-Op</v>
      </c>
      <c r="BC458" s="445" t="s">
        <v>2128</v>
      </c>
      <c r="BD458" s="552">
        <f t="shared" si="207"/>
        <v>0</v>
      </c>
      <c r="BF458" s="448"/>
      <c r="BG458" s="448"/>
      <c r="BH458" s="448"/>
      <c r="BI458" s="448"/>
      <c r="BJ458" s="448"/>
      <c r="BK458" s="448"/>
      <c r="BL458" s="448"/>
      <c r="BN458" s="444"/>
    </row>
    <row r="459" spans="1:66" s="28" customFormat="1" ht="12" customHeight="1">
      <c r="A459" s="632">
        <v>16504433</v>
      </c>
      <c r="B459" s="632" t="str">
        <f t="shared" si="210"/>
        <v>16504433</v>
      </c>
      <c r="C459" s="624" t="s">
        <v>2755</v>
      </c>
      <c r="D459" s="445" t="s">
        <v>2091</v>
      </c>
      <c r="E459" s="445"/>
      <c r="F459" s="311">
        <v>43252</v>
      </c>
      <c r="G459" s="445"/>
      <c r="H459" s="547">
        <v>0</v>
      </c>
      <c r="I459" s="547">
        <v>0</v>
      </c>
      <c r="J459" s="547">
        <v>0</v>
      </c>
      <c r="K459" s="547">
        <v>0</v>
      </c>
      <c r="L459" s="547">
        <v>0</v>
      </c>
      <c r="M459" s="547">
        <v>0</v>
      </c>
      <c r="N459" s="547">
        <v>0</v>
      </c>
      <c r="O459" s="547">
        <v>0</v>
      </c>
      <c r="P459" s="547">
        <v>0</v>
      </c>
      <c r="Q459" s="547">
        <v>0</v>
      </c>
      <c r="R459" s="547">
        <v>0</v>
      </c>
      <c r="S459" s="547">
        <v>0</v>
      </c>
      <c r="T459" s="547">
        <v>0</v>
      </c>
      <c r="U459" s="547"/>
      <c r="V459" s="547">
        <f t="shared" si="216"/>
        <v>0</v>
      </c>
      <c r="W459" s="285"/>
      <c r="X459" s="286"/>
      <c r="Y459" s="548">
        <f t="shared" si="214"/>
        <v>0</v>
      </c>
      <c r="Z459" s="549">
        <f t="shared" si="214"/>
        <v>0</v>
      </c>
      <c r="AA459" s="549">
        <f t="shared" si="214"/>
        <v>0</v>
      </c>
      <c r="AB459" s="282">
        <f t="shared" si="217"/>
        <v>0</v>
      </c>
      <c r="AC459" s="281">
        <f t="shared" si="218"/>
        <v>0</v>
      </c>
      <c r="AD459" s="549">
        <f t="shared" si="219"/>
        <v>0</v>
      </c>
      <c r="AE459" s="553">
        <f t="shared" si="220"/>
        <v>0</v>
      </c>
      <c r="AF459" s="282">
        <f t="shared" si="221"/>
        <v>0</v>
      </c>
      <c r="AG459" s="283">
        <f t="shared" si="222"/>
        <v>0</v>
      </c>
      <c r="AH459" s="281">
        <f t="shared" si="223"/>
        <v>0</v>
      </c>
      <c r="AI459" s="551">
        <f t="shared" si="215"/>
        <v>0</v>
      </c>
      <c r="AJ459" s="549">
        <f t="shared" si="215"/>
        <v>0</v>
      </c>
      <c r="AK459" s="549">
        <f t="shared" si="215"/>
        <v>0</v>
      </c>
      <c r="AL459" s="282">
        <f t="shared" si="224"/>
        <v>0</v>
      </c>
      <c r="AM459" s="281">
        <f t="shared" si="225"/>
        <v>0</v>
      </c>
      <c r="AN459" s="549">
        <f t="shared" si="226"/>
        <v>0</v>
      </c>
      <c r="AO459" s="549">
        <f t="shared" si="227"/>
        <v>0</v>
      </c>
      <c r="AP459" s="549">
        <f t="shared" si="228"/>
        <v>0</v>
      </c>
      <c r="AQ459" s="283">
        <f t="shared" si="211"/>
        <v>0</v>
      </c>
      <c r="AR459" s="281">
        <f t="shared" si="229"/>
        <v>0</v>
      </c>
      <c r="AT459" s="446"/>
      <c r="AU459" s="284"/>
      <c r="AV459" s="447" t="str">
        <f t="shared" si="230"/>
        <v>CA</v>
      </c>
      <c r="AW459" s="447" t="str">
        <f t="shared" si="231"/>
        <v>CL</v>
      </c>
      <c r="AX459" s="447" t="str">
        <f t="shared" si="232"/>
        <v>AIC</v>
      </c>
      <c r="AY459" s="447" t="str">
        <f t="shared" si="233"/>
        <v>ERB</v>
      </c>
      <c r="AZ459" s="447" t="str">
        <f t="shared" si="234"/>
        <v>GRB</v>
      </c>
      <c r="BA459" s="447" t="str">
        <f t="shared" si="235"/>
        <v>Non-Op</v>
      </c>
      <c r="BC459" s="445" t="s">
        <v>2128</v>
      </c>
      <c r="BD459" s="552">
        <f t="shared" si="207"/>
        <v>0</v>
      </c>
      <c r="BF459" s="448"/>
      <c r="BG459" s="448"/>
      <c r="BH459" s="448"/>
      <c r="BI459" s="448"/>
      <c r="BJ459" s="448"/>
      <c r="BK459" s="448"/>
      <c r="BL459" s="448"/>
      <c r="BN459" s="444"/>
    </row>
    <row r="460" spans="1:66" s="28" customFormat="1" ht="12" customHeight="1">
      <c r="A460" s="632">
        <v>16504443</v>
      </c>
      <c r="B460" s="632" t="str">
        <f t="shared" si="210"/>
        <v>16504443</v>
      </c>
      <c r="C460" s="624" t="s">
        <v>2756</v>
      </c>
      <c r="D460" s="445" t="s">
        <v>2091</v>
      </c>
      <c r="E460" s="445"/>
      <c r="F460" s="311">
        <v>43252</v>
      </c>
      <c r="G460" s="445"/>
      <c r="H460" s="547">
        <v>0</v>
      </c>
      <c r="I460" s="547">
        <v>0</v>
      </c>
      <c r="J460" s="547">
        <v>0</v>
      </c>
      <c r="K460" s="547">
        <v>0</v>
      </c>
      <c r="L460" s="547">
        <v>0</v>
      </c>
      <c r="M460" s="547">
        <v>0</v>
      </c>
      <c r="N460" s="547">
        <v>0</v>
      </c>
      <c r="O460" s="547">
        <v>0</v>
      </c>
      <c r="P460" s="547">
        <v>0</v>
      </c>
      <c r="Q460" s="547">
        <v>0</v>
      </c>
      <c r="R460" s="547">
        <v>0</v>
      </c>
      <c r="S460" s="547">
        <v>0</v>
      </c>
      <c r="T460" s="547">
        <v>0</v>
      </c>
      <c r="U460" s="547"/>
      <c r="V460" s="547">
        <f t="shared" si="216"/>
        <v>0</v>
      </c>
      <c r="W460" s="285"/>
      <c r="X460" s="286"/>
      <c r="Y460" s="548">
        <f t="shared" si="214"/>
        <v>0</v>
      </c>
      <c r="Z460" s="549">
        <f t="shared" si="214"/>
        <v>0</v>
      </c>
      <c r="AA460" s="549">
        <f t="shared" si="214"/>
        <v>0</v>
      </c>
      <c r="AB460" s="282">
        <f t="shared" si="217"/>
        <v>0</v>
      </c>
      <c r="AC460" s="281">
        <f t="shared" si="218"/>
        <v>0</v>
      </c>
      <c r="AD460" s="549">
        <f t="shared" si="219"/>
        <v>0</v>
      </c>
      <c r="AE460" s="553">
        <f t="shared" si="220"/>
        <v>0</v>
      </c>
      <c r="AF460" s="282">
        <f t="shared" si="221"/>
        <v>0</v>
      </c>
      <c r="AG460" s="283">
        <f t="shared" si="222"/>
        <v>0</v>
      </c>
      <c r="AH460" s="281">
        <f t="shared" si="223"/>
        <v>0</v>
      </c>
      <c r="AI460" s="551">
        <f t="shared" si="215"/>
        <v>0</v>
      </c>
      <c r="AJ460" s="549">
        <f t="shared" si="215"/>
        <v>0</v>
      </c>
      <c r="AK460" s="549">
        <f t="shared" si="215"/>
        <v>0</v>
      </c>
      <c r="AL460" s="282">
        <f t="shared" si="224"/>
        <v>0</v>
      </c>
      <c r="AM460" s="281">
        <f t="shared" si="225"/>
        <v>0</v>
      </c>
      <c r="AN460" s="549">
        <f t="shared" si="226"/>
        <v>0</v>
      </c>
      <c r="AO460" s="549">
        <f t="shared" si="227"/>
        <v>0</v>
      </c>
      <c r="AP460" s="549">
        <f t="shared" si="228"/>
        <v>0</v>
      </c>
      <c r="AQ460" s="283">
        <f t="shared" si="211"/>
        <v>0</v>
      </c>
      <c r="AR460" s="281">
        <f t="shared" si="229"/>
        <v>0</v>
      </c>
      <c r="AT460" s="446"/>
      <c r="AU460" s="284"/>
      <c r="AV460" s="447" t="str">
        <f t="shared" si="230"/>
        <v>CA</v>
      </c>
      <c r="AW460" s="447" t="str">
        <f t="shared" si="231"/>
        <v>CL</v>
      </c>
      <c r="AX460" s="447" t="str">
        <f t="shared" si="232"/>
        <v>AIC</v>
      </c>
      <c r="AY460" s="447" t="str">
        <f t="shared" si="233"/>
        <v>ERB</v>
      </c>
      <c r="AZ460" s="447" t="str">
        <f t="shared" si="234"/>
        <v>GRB</v>
      </c>
      <c r="BA460" s="447" t="str">
        <f t="shared" si="235"/>
        <v>Non-Op</v>
      </c>
      <c r="BC460" s="445" t="s">
        <v>2128</v>
      </c>
      <c r="BD460" s="552">
        <f t="shared" si="207"/>
        <v>0</v>
      </c>
      <c r="BF460" s="448"/>
      <c r="BG460" s="448"/>
      <c r="BH460" s="448"/>
      <c r="BI460" s="448"/>
      <c r="BJ460" s="448"/>
      <c r="BK460" s="448"/>
      <c r="BL460" s="448"/>
      <c r="BN460" s="444"/>
    </row>
    <row r="461" spans="1:66" s="28" customFormat="1" ht="12" customHeight="1">
      <c r="A461" s="632">
        <v>16504453</v>
      </c>
      <c r="B461" s="632" t="str">
        <f t="shared" si="210"/>
        <v>16504453</v>
      </c>
      <c r="C461" s="444" t="s">
        <v>2757</v>
      </c>
      <c r="D461" s="445" t="s">
        <v>2091</v>
      </c>
      <c r="E461" s="445"/>
      <c r="F461" s="311">
        <v>43313</v>
      </c>
      <c r="G461" s="445"/>
      <c r="H461" s="547">
        <v>0</v>
      </c>
      <c r="I461" s="547">
        <v>0</v>
      </c>
      <c r="J461" s="547">
        <v>0</v>
      </c>
      <c r="K461" s="547">
        <v>0</v>
      </c>
      <c r="L461" s="547">
        <v>0</v>
      </c>
      <c r="M461" s="547">
        <v>0</v>
      </c>
      <c r="N461" s="547">
        <v>0</v>
      </c>
      <c r="O461" s="547">
        <v>0</v>
      </c>
      <c r="P461" s="547">
        <v>0</v>
      </c>
      <c r="Q461" s="547">
        <v>0</v>
      </c>
      <c r="R461" s="547">
        <v>0</v>
      </c>
      <c r="S461" s="547">
        <v>0</v>
      </c>
      <c r="T461" s="547">
        <v>0</v>
      </c>
      <c r="U461" s="547"/>
      <c r="V461" s="547">
        <f t="shared" si="216"/>
        <v>0</v>
      </c>
      <c r="W461" s="285"/>
      <c r="X461" s="286"/>
      <c r="Y461" s="548">
        <f t="shared" si="214"/>
        <v>0</v>
      </c>
      <c r="Z461" s="549">
        <f t="shared" si="214"/>
        <v>0</v>
      </c>
      <c r="AA461" s="549">
        <f t="shared" si="214"/>
        <v>0</v>
      </c>
      <c r="AB461" s="282">
        <f t="shared" si="217"/>
        <v>0</v>
      </c>
      <c r="AC461" s="281">
        <f t="shared" si="218"/>
        <v>0</v>
      </c>
      <c r="AD461" s="549">
        <f t="shared" si="219"/>
        <v>0</v>
      </c>
      <c r="AE461" s="553">
        <f t="shared" si="220"/>
        <v>0</v>
      </c>
      <c r="AF461" s="282">
        <f t="shared" si="221"/>
        <v>0</v>
      </c>
      <c r="AG461" s="283">
        <f t="shared" si="222"/>
        <v>0</v>
      </c>
      <c r="AH461" s="281">
        <f t="shared" si="223"/>
        <v>0</v>
      </c>
      <c r="AI461" s="551">
        <f t="shared" si="215"/>
        <v>0</v>
      </c>
      <c r="AJ461" s="549">
        <f t="shared" si="215"/>
        <v>0</v>
      </c>
      <c r="AK461" s="549">
        <f t="shared" si="215"/>
        <v>0</v>
      </c>
      <c r="AL461" s="282">
        <f t="shared" si="224"/>
        <v>0</v>
      </c>
      <c r="AM461" s="281">
        <f t="shared" si="225"/>
        <v>0</v>
      </c>
      <c r="AN461" s="549">
        <f t="shared" si="226"/>
        <v>0</v>
      </c>
      <c r="AO461" s="549">
        <f t="shared" si="227"/>
        <v>0</v>
      </c>
      <c r="AP461" s="549">
        <f t="shared" si="228"/>
        <v>0</v>
      </c>
      <c r="AQ461" s="283">
        <f t="shared" si="211"/>
        <v>0</v>
      </c>
      <c r="AR461" s="281">
        <f t="shared" si="229"/>
        <v>0</v>
      </c>
      <c r="AT461" s="446"/>
      <c r="AU461" s="284"/>
      <c r="AV461" s="447" t="str">
        <f t="shared" si="230"/>
        <v>CA</v>
      </c>
      <c r="AW461" s="447" t="str">
        <f t="shared" si="231"/>
        <v>CL</v>
      </c>
      <c r="AX461" s="447" t="str">
        <f t="shared" si="232"/>
        <v>AIC</v>
      </c>
      <c r="AY461" s="447" t="str">
        <f t="shared" si="233"/>
        <v>ERB</v>
      </c>
      <c r="AZ461" s="447" t="str">
        <f t="shared" si="234"/>
        <v>GRB</v>
      </c>
      <c r="BA461" s="447" t="str">
        <f t="shared" si="235"/>
        <v>Non-Op</v>
      </c>
      <c r="BC461" s="445" t="s">
        <v>2128</v>
      </c>
      <c r="BD461" s="552">
        <f t="shared" si="207"/>
        <v>0</v>
      </c>
      <c r="BF461" s="448"/>
      <c r="BG461" s="448"/>
      <c r="BH461" s="448"/>
      <c r="BI461" s="448"/>
      <c r="BJ461" s="448"/>
      <c r="BK461" s="448"/>
      <c r="BL461" s="448"/>
      <c r="BN461" s="444"/>
    </row>
    <row r="462" spans="1:66" s="28" customFormat="1" ht="12" customHeight="1">
      <c r="A462" s="632">
        <v>16504463</v>
      </c>
      <c r="B462" s="632" t="str">
        <f t="shared" si="210"/>
        <v>16504463</v>
      </c>
      <c r="C462" s="444" t="s">
        <v>2758</v>
      </c>
      <c r="D462" s="445" t="s">
        <v>2091</v>
      </c>
      <c r="E462" s="445"/>
      <c r="F462" s="311">
        <v>43344</v>
      </c>
      <c r="G462" s="445"/>
      <c r="H462" s="547">
        <v>0</v>
      </c>
      <c r="I462" s="547">
        <v>0</v>
      </c>
      <c r="J462" s="547">
        <v>0</v>
      </c>
      <c r="K462" s="547">
        <v>0</v>
      </c>
      <c r="L462" s="547">
        <v>0</v>
      </c>
      <c r="M462" s="547">
        <v>0</v>
      </c>
      <c r="N462" s="547">
        <v>0</v>
      </c>
      <c r="O462" s="547">
        <v>0</v>
      </c>
      <c r="P462" s="547">
        <v>0</v>
      </c>
      <c r="Q462" s="547">
        <v>0</v>
      </c>
      <c r="R462" s="547">
        <v>0</v>
      </c>
      <c r="S462" s="547">
        <v>0</v>
      </c>
      <c r="T462" s="547">
        <v>0</v>
      </c>
      <c r="U462" s="547"/>
      <c r="V462" s="547">
        <f t="shared" si="216"/>
        <v>0</v>
      </c>
      <c r="W462" s="285"/>
      <c r="X462" s="286"/>
      <c r="Y462" s="548">
        <f t="shared" si="214"/>
        <v>0</v>
      </c>
      <c r="Z462" s="549">
        <f t="shared" si="214"/>
        <v>0</v>
      </c>
      <c r="AA462" s="549">
        <f t="shared" si="214"/>
        <v>0</v>
      </c>
      <c r="AB462" s="282">
        <f t="shared" si="217"/>
        <v>0</v>
      </c>
      <c r="AC462" s="281">
        <f t="shared" si="218"/>
        <v>0</v>
      </c>
      <c r="AD462" s="549">
        <f t="shared" si="219"/>
        <v>0</v>
      </c>
      <c r="AE462" s="553">
        <f t="shared" si="220"/>
        <v>0</v>
      </c>
      <c r="AF462" s="282">
        <f t="shared" si="221"/>
        <v>0</v>
      </c>
      <c r="AG462" s="283">
        <f t="shared" si="222"/>
        <v>0</v>
      </c>
      <c r="AH462" s="281">
        <f t="shared" si="223"/>
        <v>0</v>
      </c>
      <c r="AI462" s="551">
        <f t="shared" si="215"/>
        <v>0</v>
      </c>
      <c r="AJ462" s="549">
        <f t="shared" si="215"/>
        <v>0</v>
      </c>
      <c r="AK462" s="549">
        <f t="shared" si="215"/>
        <v>0</v>
      </c>
      <c r="AL462" s="282">
        <f t="shared" si="224"/>
        <v>0</v>
      </c>
      <c r="AM462" s="281">
        <f t="shared" si="225"/>
        <v>0</v>
      </c>
      <c r="AN462" s="549">
        <f t="shared" si="226"/>
        <v>0</v>
      </c>
      <c r="AO462" s="549">
        <f t="shared" si="227"/>
        <v>0</v>
      </c>
      <c r="AP462" s="549">
        <f t="shared" si="228"/>
        <v>0</v>
      </c>
      <c r="AQ462" s="283">
        <f t="shared" si="211"/>
        <v>0</v>
      </c>
      <c r="AR462" s="281">
        <f t="shared" si="229"/>
        <v>0</v>
      </c>
      <c r="AT462" s="446"/>
      <c r="AU462" s="284"/>
      <c r="AV462" s="447" t="str">
        <f t="shared" si="230"/>
        <v>CA</v>
      </c>
      <c r="AW462" s="447" t="str">
        <f t="shared" si="231"/>
        <v>CL</v>
      </c>
      <c r="AX462" s="447" t="str">
        <f t="shared" si="232"/>
        <v>AIC</v>
      </c>
      <c r="AY462" s="447" t="str">
        <f t="shared" si="233"/>
        <v>ERB</v>
      </c>
      <c r="AZ462" s="447" t="str">
        <f t="shared" si="234"/>
        <v>GRB</v>
      </c>
      <c r="BA462" s="447" t="str">
        <f t="shared" si="235"/>
        <v>Non-Op</v>
      </c>
      <c r="BC462" s="445" t="s">
        <v>2128</v>
      </c>
      <c r="BD462" s="552">
        <f t="shared" si="207"/>
        <v>0</v>
      </c>
      <c r="BF462" s="448"/>
      <c r="BG462" s="448"/>
      <c r="BH462" s="448"/>
      <c r="BI462" s="448"/>
      <c r="BJ462" s="448"/>
      <c r="BK462" s="448"/>
      <c r="BL462" s="448"/>
      <c r="BN462" s="444"/>
    </row>
    <row r="463" spans="1:66" s="28" customFormat="1" ht="12" customHeight="1">
      <c r="A463" s="632">
        <v>16504483</v>
      </c>
      <c r="B463" s="632" t="str">
        <f t="shared" si="210"/>
        <v>16504483</v>
      </c>
      <c r="C463" s="444" t="s">
        <v>2759</v>
      </c>
      <c r="D463" s="445" t="s">
        <v>2091</v>
      </c>
      <c r="E463" s="445"/>
      <c r="F463" s="311">
        <v>43466</v>
      </c>
      <c r="G463" s="445"/>
      <c r="H463" s="547">
        <v>0</v>
      </c>
      <c r="I463" s="547">
        <v>0</v>
      </c>
      <c r="J463" s="547">
        <v>0</v>
      </c>
      <c r="K463" s="547">
        <v>0</v>
      </c>
      <c r="L463" s="547">
        <v>0</v>
      </c>
      <c r="M463" s="547">
        <v>0</v>
      </c>
      <c r="N463" s="547">
        <v>0</v>
      </c>
      <c r="O463" s="547">
        <v>0</v>
      </c>
      <c r="P463" s="547">
        <v>0</v>
      </c>
      <c r="Q463" s="547">
        <v>0</v>
      </c>
      <c r="R463" s="547">
        <v>0</v>
      </c>
      <c r="S463" s="547">
        <v>0</v>
      </c>
      <c r="T463" s="547">
        <v>0</v>
      </c>
      <c r="U463" s="547"/>
      <c r="V463" s="547">
        <f t="shared" si="216"/>
        <v>0</v>
      </c>
      <c r="W463" s="285"/>
      <c r="X463" s="286"/>
      <c r="Y463" s="548">
        <f t="shared" si="214"/>
        <v>0</v>
      </c>
      <c r="Z463" s="549">
        <f t="shared" si="214"/>
        <v>0</v>
      </c>
      <c r="AA463" s="549">
        <f t="shared" si="214"/>
        <v>0</v>
      </c>
      <c r="AB463" s="282">
        <f t="shared" si="217"/>
        <v>0</v>
      </c>
      <c r="AC463" s="281">
        <f t="shared" si="218"/>
        <v>0</v>
      </c>
      <c r="AD463" s="549">
        <f t="shared" si="219"/>
        <v>0</v>
      </c>
      <c r="AE463" s="553">
        <f t="shared" si="220"/>
        <v>0</v>
      </c>
      <c r="AF463" s="282">
        <f t="shared" si="221"/>
        <v>0</v>
      </c>
      <c r="AG463" s="283">
        <f t="shared" si="222"/>
        <v>0</v>
      </c>
      <c r="AH463" s="281">
        <f t="shared" si="223"/>
        <v>0</v>
      </c>
      <c r="AI463" s="551">
        <f t="shared" si="215"/>
        <v>0</v>
      </c>
      <c r="AJ463" s="549">
        <f t="shared" si="215"/>
        <v>0</v>
      </c>
      <c r="AK463" s="549">
        <f t="shared" si="215"/>
        <v>0</v>
      </c>
      <c r="AL463" s="282">
        <f t="shared" si="224"/>
        <v>0</v>
      </c>
      <c r="AM463" s="281">
        <f t="shared" si="225"/>
        <v>0</v>
      </c>
      <c r="AN463" s="549">
        <f t="shared" si="226"/>
        <v>0</v>
      </c>
      <c r="AO463" s="549">
        <f t="shared" si="227"/>
        <v>0</v>
      </c>
      <c r="AP463" s="549">
        <f t="shared" si="228"/>
        <v>0</v>
      </c>
      <c r="AQ463" s="283">
        <f t="shared" si="211"/>
        <v>0</v>
      </c>
      <c r="AR463" s="281">
        <f t="shared" si="229"/>
        <v>0</v>
      </c>
      <c r="AT463" s="446"/>
      <c r="AU463" s="284"/>
      <c r="AV463" s="447" t="str">
        <f t="shared" si="230"/>
        <v>CA</v>
      </c>
      <c r="AW463" s="447" t="str">
        <f t="shared" si="231"/>
        <v>CL</v>
      </c>
      <c r="AX463" s="447" t="str">
        <f t="shared" si="232"/>
        <v>AIC</v>
      </c>
      <c r="AY463" s="447" t="str">
        <f t="shared" si="233"/>
        <v>ERB</v>
      </c>
      <c r="AZ463" s="447" t="str">
        <f t="shared" si="234"/>
        <v>GRB</v>
      </c>
      <c r="BA463" s="447" t="str">
        <f t="shared" si="235"/>
        <v>Non-Op</v>
      </c>
      <c r="BC463" s="445" t="s">
        <v>2128</v>
      </c>
      <c r="BD463" s="552">
        <f t="shared" si="207"/>
        <v>0</v>
      </c>
      <c r="BF463" s="448"/>
      <c r="BG463" s="448"/>
      <c r="BH463" s="448"/>
      <c r="BI463" s="448"/>
      <c r="BJ463" s="448"/>
      <c r="BK463" s="448"/>
      <c r="BL463" s="448"/>
      <c r="BN463" s="444"/>
    </row>
    <row r="464" spans="1:66" s="28" customFormat="1" ht="12" customHeight="1">
      <c r="A464" s="632">
        <v>16504493</v>
      </c>
      <c r="B464" s="632" t="str">
        <f t="shared" si="210"/>
        <v>16504493</v>
      </c>
      <c r="C464" s="444" t="s">
        <v>2760</v>
      </c>
      <c r="D464" s="445" t="s">
        <v>2091</v>
      </c>
      <c r="E464" s="445"/>
      <c r="F464" s="311">
        <v>43497</v>
      </c>
      <c r="G464" s="445"/>
      <c r="H464" s="547">
        <v>0</v>
      </c>
      <c r="I464" s="547">
        <v>0</v>
      </c>
      <c r="J464" s="547">
        <v>0</v>
      </c>
      <c r="K464" s="547">
        <v>0</v>
      </c>
      <c r="L464" s="547">
        <v>0</v>
      </c>
      <c r="M464" s="547">
        <v>0</v>
      </c>
      <c r="N464" s="547">
        <v>0</v>
      </c>
      <c r="O464" s="547">
        <v>0</v>
      </c>
      <c r="P464" s="547">
        <v>0</v>
      </c>
      <c r="Q464" s="547">
        <v>0</v>
      </c>
      <c r="R464" s="547">
        <v>0</v>
      </c>
      <c r="S464" s="547">
        <v>0</v>
      </c>
      <c r="T464" s="547">
        <v>0</v>
      </c>
      <c r="U464" s="547"/>
      <c r="V464" s="547">
        <f t="shared" si="216"/>
        <v>0</v>
      </c>
      <c r="W464" s="285"/>
      <c r="X464" s="286"/>
      <c r="Y464" s="548">
        <f t="shared" si="214"/>
        <v>0</v>
      </c>
      <c r="Z464" s="549">
        <f t="shared" si="214"/>
        <v>0</v>
      </c>
      <c r="AA464" s="549">
        <f t="shared" si="214"/>
        <v>0</v>
      </c>
      <c r="AB464" s="282">
        <f t="shared" si="217"/>
        <v>0</v>
      </c>
      <c r="AC464" s="281">
        <f t="shared" si="218"/>
        <v>0</v>
      </c>
      <c r="AD464" s="549">
        <f t="shared" si="219"/>
        <v>0</v>
      </c>
      <c r="AE464" s="553">
        <f t="shared" si="220"/>
        <v>0</v>
      </c>
      <c r="AF464" s="282">
        <f t="shared" si="221"/>
        <v>0</v>
      </c>
      <c r="AG464" s="283">
        <f t="shared" si="222"/>
        <v>0</v>
      </c>
      <c r="AH464" s="281">
        <f t="shared" si="223"/>
        <v>0</v>
      </c>
      <c r="AI464" s="551">
        <f t="shared" si="215"/>
        <v>0</v>
      </c>
      <c r="AJ464" s="549">
        <f t="shared" si="215"/>
        <v>0</v>
      </c>
      <c r="AK464" s="549">
        <f t="shared" si="215"/>
        <v>0</v>
      </c>
      <c r="AL464" s="282">
        <f t="shared" si="224"/>
        <v>0</v>
      </c>
      <c r="AM464" s="281">
        <f t="shared" si="225"/>
        <v>0</v>
      </c>
      <c r="AN464" s="549">
        <f t="shared" si="226"/>
        <v>0</v>
      </c>
      <c r="AO464" s="549">
        <f t="shared" si="227"/>
        <v>0</v>
      </c>
      <c r="AP464" s="549">
        <f t="shared" si="228"/>
        <v>0</v>
      </c>
      <c r="AQ464" s="283">
        <f t="shared" si="211"/>
        <v>0</v>
      </c>
      <c r="AR464" s="281">
        <f t="shared" si="229"/>
        <v>0</v>
      </c>
      <c r="AT464" s="446"/>
      <c r="AU464" s="284"/>
      <c r="AV464" s="447" t="str">
        <f t="shared" si="230"/>
        <v>CA</v>
      </c>
      <c r="AW464" s="447" t="str">
        <f t="shared" si="231"/>
        <v>CL</v>
      </c>
      <c r="AX464" s="447" t="str">
        <f t="shared" si="232"/>
        <v>AIC</v>
      </c>
      <c r="AY464" s="447" t="str">
        <f t="shared" si="233"/>
        <v>ERB</v>
      </c>
      <c r="AZ464" s="447" t="str">
        <f t="shared" si="234"/>
        <v>GRB</v>
      </c>
      <c r="BA464" s="447" t="str">
        <f t="shared" si="235"/>
        <v>Non-Op</v>
      </c>
      <c r="BC464" s="445" t="s">
        <v>2128</v>
      </c>
      <c r="BD464" s="552">
        <f t="shared" si="207"/>
        <v>0</v>
      </c>
      <c r="BF464" s="448"/>
      <c r="BG464" s="448"/>
      <c r="BH464" s="448"/>
      <c r="BI464" s="448"/>
      <c r="BJ464" s="448"/>
      <c r="BK464" s="448"/>
      <c r="BL464" s="448"/>
      <c r="BN464" s="444"/>
    </row>
    <row r="465" spans="1:66" s="28" customFormat="1" ht="12" customHeight="1">
      <c r="A465" s="632">
        <v>16504503</v>
      </c>
      <c r="B465" s="632" t="str">
        <f t="shared" si="210"/>
        <v>16504503</v>
      </c>
      <c r="C465" s="444" t="s">
        <v>2761</v>
      </c>
      <c r="D465" s="445" t="s">
        <v>2091</v>
      </c>
      <c r="E465" s="445"/>
      <c r="F465" s="311">
        <v>43466</v>
      </c>
      <c r="G465" s="445"/>
      <c r="H465" s="547">
        <v>0</v>
      </c>
      <c r="I465" s="547">
        <v>0</v>
      </c>
      <c r="J465" s="547">
        <v>0</v>
      </c>
      <c r="K465" s="547">
        <v>0</v>
      </c>
      <c r="L465" s="547">
        <v>0</v>
      </c>
      <c r="M465" s="547">
        <v>0</v>
      </c>
      <c r="N465" s="547">
        <v>0</v>
      </c>
      <c r="O465" s="547">
        <v>0</v>
      </c>
      <c r="P465" s="547">
        <v>0</v>
      </c>
      <c r="Q465" s="547">
        <v>0</v>
      </c>
      <c r="R465" s="547">
        <v>0</v>
      </c>
      <c r="S465" s="547">
        <v>0</v>
      </c>
      <c r="T465" s="547">
        <v>0</v>
      </c>
      <c r="U465" s="547"/>
      <c r="V465" s="547">
        <f t="shared" si="216"/>
        <v>0</v>
      </c>
      <c r="W465" s="285"/>
      <c r="X465" s="286"/>
      <c r="Y465" s="548">
        <f t="shared" si="214"/>
        <v>0</v>
      </c>
      <c r="Z465" s="549">
        <f t="shared" si="214"/>
        <v>0</v>
      </c>
      <c r="AA465" s="549">
        <f t="shared" si="214"/>
        <v>0</v>
      </c>
      <c r="AB465" s="282">
        <f t="shared" si="217"/>
        <v>0</v>
      </c>
      <c r="AC465" s="281">
        <f t="shared" si="218"/>
        <v>0</v>
      </c>
      <c r="AD465" s="549">
        <f t="shared" si="219"/>
        <v>0</v>
      </c>
      <c r="AE465" s="553">
        <f t="shared" si="220"/>
        <v>0</v>
      </c>
      <c r="AF465" s="282">
        <f t="shared" si="221"/>
        <v>0</v>
      </c>
      <c r="AG465" s="283">
        <f t="shared" si="222"/>
        <v>0</v>
      </c>
      <c r="AH465" s="281">
        <f t="shared" si="223"/>
        <v>0</v>
      </c>
      <c r="AI465" s="551">
        <f t="shared" si="215"/>
        <v>0</v>
      </c>
      <c r="AJ465" s="549">
        <f t="shared" si="215"/>
        <v>0</v>
      </c>
      <c r="AK465" s="549">
        <f t="shared" si="215"/>
        <v>0</v>
      </c>
      <c r="AL465" s="282">
        <f t="shared" si="224"/>
        <v>0</v>
      </c>
      <c r="AM465" s="281">
        <f t="shared" si="225"/>
        <v>0</v>
      </c>
      <c r="AN465" s="549">
        <f t="shared" si="226"/>
        <v>0</v>
      </c>
      <c r="AO465" s="549">
        <f t="shared" si="227"/>
        <v>0</v>
      </c>
      <c r="AP465" s="549">
        <f t="shared" si="228"/>
        <v>0</v>
      </c>
      <c r="AQ465" s="283">
        <f t="shared" si="211"/>
        <v>0</v>
      </c>
      <c r="AR465" s="281">
        <f t="shared" si="229"/>
        <v>0</v>
      </c>
      <c r="AT465" s="446"/>
      <c r="AU465" s="284"/>
      <c r="AV465" s="447" t="str">
        <f t="shared" si="230"/>
        <v>CA</v>
      </c>
      <c r="AW465" s="447" t="str">
        <f t="shared" si="231"/>
        <v>CL</v>
      </c>
      <c r="AX465" s="447" t="str">
        <f t="shared" si="232"/>
        <v>AIC</v>
      </c>
      <c r="AY465" s="447" t="str">
        <f t="shared" si="233"/>
        <v>ERB</v>
      </c>
      <c r="AZ465" s="447" t="str">
        <f t="shared" si="234"/>
        <v>GRB</v>
      </c>
      <c r="BA465" s="447" t="str">
        <f t="shared" si="235"/>
        <v>Non-Op</v>
      </c>
      <c r="BC465" s="445" t="s">
        <v>2128</v>
      </c>
      <c r="BD465" s="552">
        <f t="shared" si="207"/>
        <v>0</v>
      </c>
      <c r="BF465" s="448"/>
      <c r="BG465" s="448"/>
      <c r="BH465" s="448"/>
      <c r="BI465" s="448"/>
      <c r="BJ465" s="448"/>
      <c r="BK465" s="448"/>
      <c r="BL465" s="448"/>
      <c r="BN465" s="444"/>
    </row>
    <row r="466" spans="1:66" s="28" customFormat="1" ht="12" customHeight="1">
      <c r="A466" s="632">
        <v>16504523</v>
      </c>
      <c r="B466" s="632" t="str">
        <f t="shared" si="210"/>
        <v>16504523</v>
      </c>
      <c r="C466" s="444" t="s">
        <v>2762</v>
      </c>
      <c r="D466" s="445" t="s">
        <v>2091</v>
      </c>
      <c r="E466" s="445"/>
      <c r="F466" s="311">
        <v>43525</v>
      </c>
      <c r="G466" s="445"/>
      <c r="H466" s="547">
        <v>0</v>
      </c>
      <c r="I466" s="547">
        <v>0</v>
      </c>
      <c r="J466" s="547">
        <v>0</v>
      </c>
      <c r="K466" s="547">
        <v>0</v>
      </c>
      <c r="L466" s="547">
        <v>0</v>
      </c>
      <c r="M466" s="547">
        <v>0</v>
      </c>
      <c r="N466" s="547">
        <v>0</v>
      </c>
      <c r="O466" s="547">
        <v>0</v>
      </c>
      <c r="P466" s="547">
        <v>0</v>
      </c>
      <c r="Q466" s="547">
        <v>0</v>
      </c>
      <c r="R466" s="547">
        <v>0</v>
      </c>
      <c r="S466" s="547">
        <v>0</v>
      </c>
      <c r="T466" s="547">
        <v>0</v>
      </c>
      <c r="U466" s="547"/>
      <c r="V466" s="547">
        <f t="shared" si="216"/>
        <v>0</v>
      </c>
      <c r="W466" s="285"/>
      <c r="X466" s="286"/>
      <c r="Y466" s="548">
        <f t="shared" si="214"/>
        <v>0</v>
      </c>
      <c r="Z466" s="549">
        <f t="shared" si="214"/>
        <v>0</v>
      </c>
      <c r="AA466" s="549">
        <f t="shared" si="214"/>
        <v>0</v>
      </c>
      <c r="AB466" s="282">
        <f t="shared" si="217"/>
        <v>0</v>
      </c>
      <c r="AC466" s="281">
        <f t="shared" si="218"/>
        <v>0</v>
      </c>
      <c r="AD466" s="549">
        <f t="shared" si="219"/>
        <v>0</v>
      </c>
      <c r="AE466" s="553">
        <f t="shared" si="220"/>
        <v>0</v>
      </c>
      <c r="AF466" s="282">
        <f t="shared" si="221"/>
        <v>0</v>
      </c>
      <c r="AG466" s="283">
        <f t="shared" si="222"/>
        <v>0</v>
      </c>
      <c r="AH466" s="281">
        <f t="shared" si="223"/>
        <v>0</v>
      </c>
      <c r="AI466" s="551">
        <f t="shared" si="215"/>
        <v>0</v>
      </c>
      <c r="AJ466" s="549">
        <f t="shared" si="215"/>
        <v>0</v>
      </c>
      <c r="AK466" s="549">
        <f t="shared" si="215"/>
        <v>0</v>
      </c>
      <c r="AL466" s="282">
        <f t="shared" si="224"/>
        <v>0</v>
      </c>
      <c r="AM466" s="281">
        <f t="shared" si="225"/>
        <v>0</v>
      </c>
      <c r="AN466" s="549">
        <f t="shared" si="226"/>
        <v>0</v>
      </c>
      <c r="AO466" s="549">
        <f t="shared" si="227"/>
        <v>0</v>
      </c>
      <c r="AP466" s="549">
        <f t="shared" si="228"/>
        <v>0</v>
      </c>
      <c r="AQ466" s="283">
        <f t="shared" si="211"/>
        <v>0</v>
      </c>
      <c r="AR466" s="281">
        <f t="shared" si="229"/>
        <v>0</v>
      </c>
      <c r="AT466" s="446"/>
      <c r="AU466" s="284"/>
      <c r="AV466" s="447" t="str">
        <f t="shared" si="230"/>
        <v>CA</v>
      </c>
      <c r="AW466" s="447" t="str">
        <f t="shared" si="231"/>
        <v>CL</v>
      </c>
      <c r="AX466" s="447" t="str">
        <f t="shared" si="232"/>
        <v>AIC</v>
      </c>
      <c r="AY466" s="447" t="str">
        <f t="shared" si="233"/>
        <v>ERB</v>
      </c>
      <c r="AZ466" s="447" t="str">
        <f t="shared" si="234"/>
        <v>GRB</v>
      </c>
      <c r="BA466" s="447" t="str">
        <f t="shared" si="235"/>
        <v>Non-Op</v>
      </c>
      <c r="BC466" s="445" t="s">
        <v>2128</v>
      </c>
      <c r="BD466" s="552">
        <f t="shared" si="207"/>
        <v>0</v>
      </c>
      <c r="BF466" s="448"/>
      <c r="BG466" s="448"/>
      <c r="BH466" s="448"/>
      <c r="BI466" s="448"/>
      <c r="BJ466" s="448"/>
      <c r="BK466" s="448"/>
      <c r="BL466" s="448"/>
      <c r="BN466" s="444"/>
    </row>
    <row r="467" spans="1:66" s="28" customFormat="1" ht="12" customHeight="1">
      <c r="A467" s="635">
        <v>16504543</v>
      </c>
      <c r="B467" s="635" t="str">
        <f t="shared" si="210"/>
        <v>16504543</v>
      </c>
      <c r="C467" s="450" t="s">
        <v>2138</v>
      </c>
      <c r="D467" s="451" t="s">
        <v>2091</v>
      </c>
      <c r="E467" s="451"/>
      <c r="F467" s="304">
        <v>43739</v>
      </c>
      <c r="G467" s="451"/>
      <c r="H467" s="556">
        <v>60385.26</v>
      </c>
      <c r="I467" s="556">
        <v>53675.78</v>
      </c>
      <c r="J467" s="556">
        <v>-0.04</v>
      </c>
      <c r="K467" s="556">
        <v>0</v>
      </c>
      <c r="L467" s="556">
        <v>0</v>
      </c>
      <c r="M467" s="556">
        <v>0</v>
      </c>
      <c r="N467" s="556">
        <v>0</v>
      </c>
      <c r="O467" s="556">
        <v>0</v>
      </c>
      <c r="P467" s="556">
        <v>0</v>
      </c>
      <c r="Q467" s="556">
        <v>0</v>
      </c>
      <c r="R467" s="556">
        <v>0</v>
      </c>
      <c r="S467" s="556">
        <v>0</v>
      </c>
      <c r="T467" s="591">
        <v>0</v>
      </c>
      <c r="U467" s="556"/>
      <c r="V467" s="556">
        <f t="shared" si="216"/>
        <v>6989.0308333333332</v>
      </c>
      <c r="W467" s="292"/>
      <c r="X467" s="293"/>
      <c r="Y467" s="548">
        <f t="shared" si="214"/>
        <v>0</v>
      </c>
      <c r="Z467" s="549">
        <f t="shared" si="214"/>
        <v>0</v>
      </c>
      <c r="AA467" s="549">
        <f t="shared" si="214"/>
        <v>0</v>
      </c>
      <c r="AB467" s="282">
        <f t="shared" si="217"/>
        <v>0</v>
      </c>
      <c r="AC467" s="281">
        <f t="shared" si="218"/>
        <v>0</v>
      </c>
      <c r="AD467" s="549">
        <f t="shared" si="219"/>
        <v>0</v>
      </c>
      <c r="AE467" s="553">
        <f t="shared" si="220"/>
        <v>0</v>
      </c>
      <c r="AF467" s="282">
        <f t="shared" si="221"/>
        <v>0</v>
      </c>
      <c r="AG467" s="283">
        <f t="shared" si="222"/>
        <v>0</v>
      </c>
      <c r="AH467" s="281">
        <f t="shared" si="223"/>
        <v>0</v>
      </c>
      <c r="AI467" s="551">
        <f t="shared" si="215"/>
        <v>6989.0308333333332</v>
      </c>
      <c r="AJ467" s="549">
        <f t="shared" si="215"/>
        <v>0</v>
      </c>
      <c r="AK467" s="549">
        <f t="shared" si="215"/>
        <v>0</v>
      </c>
      <c r="AL467" s="282">
        <f t="shared" si="224"/>
        <v>0</v>
      </c>
      <c r="AM467" s="281">
        <f t="shared" si="225"/>
        <v>0</v>
      </c>
      <c r="AN467" s="549">
        <f t="shared" si="226"/>
        <v>0</v>
      </c>
      <c r="AO467" s="549">
        <f t="shared" si="227"/>
        <v>0</v>
      </c>
      <c r="AP467" s="549">
        <f t="shared" si="228"/>
        <v>0</v>
      </c>
      <c r="AQ467" s="283">
        <f t="shared" si="211"/>
        <v>0</v>
      </c>
      <c r="AR467" s="281">
        <f t="shared" si="229"/>
        <v>0</v>
      </c>
      <c r="AT467" s="446"/>
      <c r="AU467" s="284"/>
      <c r="AV467" s="447" t="str">
        <f t="shared" si="230"/>
        <v>CA</v>
      </c>
      <c r="AW467" s="447" t="str">
        <f t="shared" si="231"/>
        <v>CL</v>
      </c>
      <c r="AX467" s="447" t="str">
        <f t="shared" si="232"/>
        <v>AIC</v>
      </c>
      <c r="AY467" s="447" t="str">
        <f t="shared" si="233"/>
        <v>ERB</v>
      </c>
      <c r="AZ467" s="447" t="str">
        <f t="shared" si="234"/>
        <v>GRB</v>
      </c>
      <c r="BA467" s="447" t="str">
        <f t="shared" si="235"/>
        <v>Non-Op</v>
      </c>
      <c r="BC467" s="445" t="s">
        <v>2128</v>
      </c>
      <c r="BD467" s="552">
        <f t="shared" ref="BD467:BD530" si="236">+T467</f>
        <v>0</v>
      </c>
      <c r="BF467" s="435"/>
      <c r="BG467" s="435"/>
      <c r="BH467" s="435"/>
      <c r="BI467" s="435"/>
      <c r="BJ467" s="435"/>
      <c r="BK467" s="435"/>
      <c r="BL467" s="435"/>
      <c r="BN467" s="444"/>
    </row>
    <row r="468" spans="1:66" s="28" customFormat="1" ht="12" customHeight="1">
      <c r="A468" s="635">
        <v>16504553</v>
      </c>
      <c r="B468" s="635" t="str">
        <f t="shared" si="210"/>
        <v>16504553</v>
      </c>
      <c r="C468" s="450" t="s">
        <v>2139</v>
      </c>
      <c r="D468" s="451" t="s">
        <v>2091</v>
      </c>
      <c r="E468" s="451"/>
      <c r="F468" s="304">
        <v>43617</v>
      </c>
      <c r="G468" s="451"/>
      <c r="H468" s="556">
        <v>2065447.23</v>
      </c>
      <c r="I468" s="556">
        <v>1859395.65</v>
      </c>
      <c r="J468" s="556">
        <v>1704280.87</v>
      </c>
      <c r="K468" s="556">
        <v>2546108.63</v>
      </c>
      <c r="L468" s="556">
        <v>2480547.73</v>
      </c>
      <c r="M468" s="556">
        <v>3358430.23</v>
      </c>
      <c r="N468" s="556">
        <v>3033357.74</v>
      </c>
      <c r="O468" s="556">
        <v>3002621.72</v>
      </c>
      <c r="P468" s="556">
        <v>2934719.11</v>
      </c>
      <c r="Q468" s="556">
        <v>3156499.81</v>
      </c>
      <c r="R468" s="556">
        <v>3076118.39</v>
      </c>
      <c r="S468" s="556">
        <v>2929712.49</v>
      </c>
      <c r="T468" s="591">
        <v>2740739.52</v>
      </c>
      <c r="U468" s="556"/>
      <c r="V468" s="556">
        <f t="shared" si="216"/>
        <v>2707073.8120833333</v>
      </c>
      <c r="W468" s="292"/>
      <c r="X468" s="293"/>
      <c r="Y468" s="548">
        <f t="shared" si="214"/>
        <v>2740739.52</v>
      </c>
      <c r="Z468" s="549">
        <f t="shared" si="214"/>
        <v>0</v>
      </c>
      <c r="AA468" s="549">
        <f t="shared" si="214"/>
        <v>0</v>
      </c>
      <c r="AB468" s="282">
        <f t="shared" si="217"/>
        <v>0</v>
      </c>
      <c r="AC468" s="281">
        <f t="shared" si="218"/>
        <v>0</v>
      </c>
      <c r="AD468" s="549">
        <f t="shared" si="219"/>
        <v>0</v>
      </c>
      <c r="AE468" s="553">
        <f t="shared" si="220"/>
        <v>0</v>
      </c>
      <c r="AF468" s="282">
        <f t="shared" si="221"/>
        <v>0</v>
      </c>
      <c r="AG468" s="283">
        <f t="shared" si="222"/>
        <v>0</v>
      </c>
      <c r="AH468" s="281">
        <f t="shared" si="223"/>
        <v>0</v>
      </c>
      <c r="AI468" s="551">
        <f t="shared" si="215"/>
        <v>2707073.8120833333</v>
      </c>
      <c r="AJ468" s="549">
        <f t="shared" si="215"/>
        <v>0</v>
      </c>
      <c r="AK468" s="549">
        <f t="shared" si="215"/>
        <v>0</v>
      </c>
      <c r="AL468" s="282">
        <f t="shared" si="224"/>
        <v>0</v>
      </c>
      <c r="AM468" s="281">
        <f t="shared" si="225"/>
        <v>0</v>
      </c>
      <c r="AN468" s="549">
        <f t="shared" si="226"/>
        <v>0</v>
      </c>
      <c r="AO468" s="549">
        <f t="shared" si="227"/>
        <v>0</v>
      </c>
      <c r="AP468" s="549">
        <f t="shared" si="228"/>
        <v>0</v>
      </c>
      <c r="AQ468" s="283">
        <f t="shared" si="211"/>
        <v>0</v>
      </c>
      <c r="AR468" s="281">
        <f t="shared" si="229"/>
        <v>0</v>
      </c>
      <c r="AT468" s="446"/>
      <c r="AU468" s="284"/>
      <c r="AV468" s="447" t="str">
        <f t="shared" si="230"/>
        <v>CA</v>
      </c>
      <c r="AW468" s="447" t="str">
        <f t="shared" si="231"/>
        <v>CL</v>
      </c>
      <c r="AX468" s="447" t="str">
        <f t="shared" si="232"/>
        <v>AIC</v>
      </c>
      <c r="AY468" s="447" t="str">
        <f t="shared" si="233"/>
        <v>ERB</v>
      </c>
      <c r="AZ468" s="447" t="str">
        <f t="shared" si="234"/>
        <v>GRB</v>
      </c>
      <c r="BA468" s="447" t="str">
        <f t="shared" si="235"/>
        <v>Non-Op</v>
      </c>
      <c r="BC468" s="445" t="s">
        <v>2128</v>
      </c>
      <c r="BD468" s="552">
        <f t="shared" si="236"/>
        <v>2740739.52</v>
      </c>
      <c r="BF468" s="435"/>
      <c r="BG468" s="435"/>
      <c r="BH468" s="435"/>
      <c r="BI468" s="435"/>
      <c r="BJ468" s="435"/>
      <c r="BK468" s="435"/>
      <c r="BL468" s="435"/>
      <c r="BN468" s="444"/>
    </row>
    <row r="469" spans="1:66" s="28" customFormat="1" ht="12" customHeight="1">
      <c r="A469" s="635">
        <v>16504563</v>
      </c>
      <c r="B469" s="635" t="str">
        <f t="shared" si="210"/>
        <v>16504563</v>
      </c>
      <c r="C469" s="450" t="s">
        <v>2140</v>
      </c>
      <c r="D469" s="451" t="s">
        <v>2091</v>
      </c>
      <c r="E469" s="451"/>
      <c r="F469" s="304">
        <v>43831</v>
      </c>
      <c r="G469" s="451"/>
      <c r="H469" s="556">
        <v>0</v>
      </c>
      <c r="I469" s="556">
        <v>0</v>
      </c>
      <c r="J469" s="556">
        <v>2180527.56</v>
      </c>
      <c r="K469" s="556">
        <v>2062487.2</v>
      </c>
      <c r="L469" s="556">
        <v>2138861.84</v>
      </c>
      <c r="M469" s="556">
        <v>2035776.48</v>
      </c>
      <c r="N469" s="556">
        <v>1932691.12</v>
      </c>
      <c r="O469" s="556">
        <v>1979918.87</v>
      </c>
      <c r="P469" s="556">
        <v>1870298.16</v>
      </c>
      <c r="Q469" s="556">
        <v>1760677.46</v>
      </c>
      <c r="R469" s="556">
        <v>1657766.24</v>
      </c>
      <c r="S469" s="556">
        <v>1735326.48</v>
      </c>
      <c r="T469" s="591">
        <v>1632415.24</v>
      </c>
      <c r="U469" s="556"/>
      <c r="V469" s="556">
        <f t="shared" si="216"/>
        <v>1680878.2525000002</v>
      </c>
      <c r="W469" s="292"/>
      <c r="X469" s="293"/>
      <c r="Y469" s="548">
        <f t="shared" ref="Y469:AA488" si="237">IF($D469=Y$5,$T469,0)</f>
        <v>1632415.24</v>
      </c>
      <c r="Z469" s="549">
        <f t="shared" si="237"/>
        <v>0</v>
      </c>
      <c r="AA469" s="549">
        <f t="shared" si="237"/>
        <v>0</v>
      </c>
      <c r="AB469" s="282">
        <f t="shared" si="217"/>
        <v>0</v>
      </c>
      <c r="AC469" s="281">
        <f t="shared" si="218"/>
        <v>0</v>
      </c>
      <c r="AD469" s="549">
        <f t="shared" si="219"/>
        <v>0</v>
      </c>
      <c r="AE469" s="553">
        <f t="shared" si="220"/>
        <v>0</v>
      </c>
      <c r="AF469" s="282">
        <f t="shared" si="221"/>
        <v>0</v>
      </c>
      <c r="AG469" s="283">
        <f t="shared" si="222"/>
        <v>0</v>
      </c>
      <c r="AH469" s="281">
        <f t="shared" si="223"/>
        <v>0</v>
      </c>
      <c r="AI469" s="551">
        <f t="shared" si="215"/>
        <v>1680878.2525000002</v>
      </c>
      <c r="AJ469" s="549">
        <f t="shared" si="215"/>
        <v>0</v>
      </c>
      <c r="AK469" s="549">
        <f t="shared" si="215"/>
        <v>0</v>
      </c>
      <c r="AL469" s="282">
        <f t="shared" si="224"/>
        <v>0</v>
      </c>
      <c r="AM469" s="281">
        <f t="shared" si="225"/>
        <v>0</v>
      </c>
      <c r="AN469" s="549">
        <f t="shared" si="226"/>
        <v>0</v>
      </c>
      <c r="AO469" s="549">
        <f t="shared" si="227"/>
        <v>0</v>
      </c>
      <c r="AP469" s="549">
        <f t="shared" si="228"/>
        <v>0</v>
      </c>
      <c r="AQ469" s="283">
        <f t="shared" si="211"/>
        <v>0</v>
      </c>
      <c r="AR469" s="281">
        <f t="shared" si="229"/>
        <v>0</v>
      </c>
      <c r="AT469" s="446"/>
      <c r="AU469" s="284"/>
      <c r="AV469" s="447" t="str">
        <f t="shared" si="230"/>
        <v>CA</v>
      </c>
      <c r="AW469" s="447" t="str">
        <f t="shared" si="231"/>
        <v>CL</v>
      </c>
      <c r="AX469" s="447" t="str">
        <f t="shared" si="232"/>
        <v>AIC</v>
      </c>
      <c r="AY469" s="447" t="str">
        <f t="shared" si="233"/>
        <v>ERB</v>
      </c>
      <c r="AZ469" s="447" t="str">
        <f t="shared" si="234"/>
        <v>GRB</v>
      </c>
      <c r="BA469" s="447" t="str">
        <f t="shared" si="235"/>
        <v>Non-Op</v>
      </c>
      <c r="BC469" s="445" t="s">
        <v>2128</v>
      </c>
      <c r="BD469" s="552">
        <f t="shared" si="236"/>
        <v>1632415.24</v>
      </c>
      <c r="BF469" s="435"/>
      <c r="BG469" s="435"/>
      <c r="BH469" s="435"/>
      <c r="BI469" s="435"/>
      <c r="BJ469" s="435"/>
      <c r="BK469" s="435"/>
      <c r="BL469" s="435"/>
      <c r="BN469" s="444"/>
    </row>
    <row r="470" spans="1:66" s="28" customFormat="1" ht="12" customHeight="1">
      <c r="A470" s="635">
        <v>16504573</v>
      </c>
      <c r="B470" s="635" t="str">
        <f t="shared" si="210"/>
        <v>16504573</v>
      </c>
      <c r="C470" s="450" t="s">
        <v>2141</v>
      </c>
      <c r="D470" s="451" t="s">
        <v>2091</v>
      </c>
      <c r="E470" s="451"/>
      <c r="F470" s="304">
        <v>43586</v>
      </c>
      <c r="G470" s="451"/>
      <c r="H470" s="556">
        <v>201859.97</v>
      </c>
      <c r="I470" s="556">
        <v>199788.87</v>
      </c>
      <c r="J470" s="556">
        <v>197717.77</v>
      </c>
      <c r="K470" s="556">
        <v>195646.67</v>
      </c>
      <c r="L470" s="556">
        <v>193575.57</v>
      </c>
      <c r="M470" s="556">
        <v>191504.47</v>
      </c>
      <c r="N470" s="556">
        <v>189433.37</v>
      </c>
      <c r="O470" s="556">
        <v>187362.27</v>
      </c>
      <c r="P470" s="556">
        <v>185291.17</v>
      </c>
      <c r="Q470" s="556">
        <v>183220.07</v>
      </c>
      <c r="R470" s="556">
        <v>181148.97</v>
      </c>
      <c r="S470" s="556">
        <v>179077.87</v>
      </c>
      <c r="T470" s="591">
        <v>177006.77</v>
      </c>
      <c r="U470" s="556"/>
      <c r="V470" s="556">
        <f t="shared" si="216"/>
        <v>189433.37000000002</v>
      </c>
      <c r="W470" s="292"/>
      <c r="X470" s="293"/>
      <c r="Y470" s="548">
        <f t="shared" si="237"/>
        <v>177006.77</v>
      </c>
      <c r="Z470" s="549">
        <f t="shared" si="237"/>
        <v>0</v>
      </c>
      <c r="AA470" s="549">
        <f t="shared" si="237"/>
        <v>0</v>
      </c>
      <c r="AB470" s="282">
        <f t="shared" si="217"/>
        <v>0</v>
      </c>
      <c r="AC470" s="281">
        <f t="shared" si="218"/>
        <v>0</v>
      </c>
      <c r="AD470" s="549">
        <f t="shared" si="219"/>
        <v>0</v>
      </c>
      <c r="AE470" s="553">
        <f t="shared" si="220"/>
        <v>0</v>
      </c>
      <c r="AF470" s="282">
        <f t="shared" si="221"/>
        <v>0</v>
      </c>
      <c r="AG470" s="283">
        <f t="shared" si="222"/>
        <v>0</v>
      </c>
      <c r="AH470" s="281">
        <f t="shared" si="223"/>
        <v>0</v>
      </c>
      <c r="AI470" s="551">
        <f t="shared" si="215"/>
        <v>189433.37000000002</v>
      </c>
      <c r="AJ470" s="549">
        <f t="shared" si="215"/>
        <v>0</v>
      </c>
      <c r="AK470" s="549">
        <f t="shared" si="215"/>
        <v>0</v>
      </c>
      <c r="AL470" s="282">
        <f t="shared" si="224"/>
        <v>0</v>
      </c>
      <c r="AM470" s="281">
        <f t="shared" si="225"/>
        <v>0</v>
      </c>
      <c r="AN470" s="549">
        <f t="shared" si="226"/>
        <v>0</v>
      </c>
      <c r="AO470" s="549">
        <f t="shared" si="227"/>
        <v>0</v>
      </c>
      <c r="AP470" s="549">
        <f t="shared" si="228"/>
        <v>0</v>
      </c>
      <c r="AQ470" s="283">
        <f t="shared" si="211"/>
        <v>0</v>
      </c>
      <c r="AR470" s="281">
        <f t="shared" si="229"/>
        <v>0</v>
      </c>
      <c r="AT470" s="446"/>
      <c r="AU470" s="284"/>
      <c r="AV470" s="447" t="str">
        <f t="shared" si="230"/>
        <v>CA</v>
      </c>
      <c r="AW470" s="447" t="str">
        <f t="shared" si="231"/>
        <v>CL</v>
      </c>
      <c r="AX470" s="447" t="str">
        <f t="shared" si="232"/>
        <v>AIC</v>
      </c>
      <c r="AY470" s="447" t="str">
        <f t="shared" si="233"/>
        <v>ERB</v>
      </c>
      <c r="AZ470" s="447" t="str">
        <f t="shared" si="234"/>
        <v>GRB</v>
      </c>
      <c r="BA470" s="447" t="str">
        <f t="shared" si="235"/>
        <v>Non-Op</v>
      </c>
      <c r="BC470" s="445" t="s">
        <v>2128</v>
      </c>
      <c r="BD470" s="552">
        <f t="shared" si="236"/>
        <v>177006.77</v>
      </c>
      <c r="BF470" s="435"/>
      <c r="BG470" s="435"/>
      <c r="BH470" s="435"/>
      <c r="BI470" s="435"/>
      <c r="BJ470" s="435"/>
      <c r="BK470" s="435"/>
      <c r="BL470" s="435"/>
      <c r="BN470" s="444"/>
    </row>
    <row r="471" spans="1:66" s="28" customFormat="1" ht="12" customHeight="1">
      <c r="A471" s="287">
        <v>16580001</v>
      </c>
      <c r="B471" s="288" t="str">
        <f t="shared" si="210"/>
        <v>16580001</v>
      </c>
      <c r="C471" s="444" t="s">
        <v>1367</v>
      </c>
      <c r="D471" s="445" t="s">
        <v>2091</v>
      </c>
      <c r="E471" s="445"/>
      <c r="F471" s="444"/>
      <c r="G471" s="445"/>
      <c r="H471" s="547">
        <v>-33006</v>
      </c>
      <c r="I471" s="547">
        <v>-33006</v>
      </c>
      <c r="J471" s="547">
        <v>-33006</v>
      </c>
      <c r="K471" s="547">
        <v>-33006</v>
      </c>
      <c r="L471" s="547">
        <v>-33006</v>
      </c>
      <c r="M471" s="547">
        <v>-33006</v>
      </c>
      <c r="N471" s="547">
        <v>-33006</v>
      </c>
      <c r="O471" s="547">
        <v>-33006</v>
      </c>
      <c r="P471" s="547">
        <v>-33006</v>
      </c>
      <c r="Q471" s="547">
        <v>-33006</v>
      </c>
      <c r="R471" s="547">
        <v>-33006</v>
      </c>
      <c r="S471" s="547">
        <v>-33006</v>
      </c>
      <c r="T471" s="547">
        <v>-33006</v>
      </c>
      <c r="U471" s="547"/>
      <c r="V471" s="547">
        <f t="shared" si="216"/>
        <v>-33006</v>
      </c>
      <c r="W471" s="285"/>
      <c r="X471" s="286"/>
      <c r="Y471" s="548">
        <f t="shared" si="237"/>
        <v>-33006</v>
      </c>
      <c r="Z471" s="549">
        <f t="shared" si="237"/>
        <v>0</v>
      </c>
      <c r="AA471" s="549">
        <f t="shared" si="237"/>
        <v>0</v>
      </c>
      <c r="AB471" s="282">
        <f t="shared" si="217"/>
        <v>0</v>
      </c>
      <c r="AC471" s="281">
        <f t="shared" si="218"/>
        <v>0</v>
      </c>
      <c r="AD471" s="549">
        <f t="shared" si="219"/>
        <v>0</v>
      </c>
      <c r="AE471" s="553">
        <f t="shared" si="220"/>
        <v>0</v>
      </c>
      <c r="AF471" s="282">
        <f t="shared" si="221"/>
        <v>0</v>
      </c>
      <c r="AG471" s="283">
        <f t="shared" si="222"/>
        <v>0</v>
      </c>
      <c r="AH471" s="281">
        <f t="shared" si="223"/>
        <v>0</v>
      </c>
      <c r="AI471" s="551">
        <f t="shared" si="215"/>
        <v>-33006</v>
      </c>
      <c r="AJ471" s="549">
        <f t="shared" si="215"/>
        <v>0</v>
      </c>
      <c r="AK471" s="549">
        <f t="shared" si="215"/>
        <v>0</v>
      </c>
      <c r="AL471" s="282">
        <f t="shared" si="224"/>
        <v>0</v>
      </c>
      <c r="AM471" s="281">
        <f t="shared" si="225"/>
        <v>0</v>
      </c>
      <c r="AN471" s="549">
        <f t="shared" si="226"/>
        <v>0</v>
      </c>
      <c r="AO471" s="549">
        <f t="shared" si="227"/>
        <v>0</v>
      </c>
      <c r="AP471" s="549">
        <f t="shared" si="228"/>
        <v>0</v>
      </c>
      <c r="AQ471" s="283">
        <f t="shared" si="211"/>
        <v>0</v>
      </c>
      <c r="AR471" s="281">
        <f t="shared" si="229"/>
        <v>0</v>
      </c>
      <c r="AT471" s="446"/>
      <c r="AU471" s="284"/>
      <c r="AV471" s="447" t="str">
        <f t="shared" si="230"/>
        <v>CA</v>
      </c>
      <c r="AW471" s="447" t="str">
        <f t="shared" si="231"/>
        <v>CL</v>
      </c>
      <c r="AX471" s="447" t="str">
        <f t="shared" si="232"/>
        <v>AIC</v>
      </c>
      <c r="AY471" s="447" t="str">
        <f t="shared" si="233"/>
        <v>ERB</v>
      </c>
      <c r="AZ471" s="447" t="str">
        <f t="shared" si="234"/>
        <v>GRB</v>
      </c>
      <c r="BA471" s="447" t="str">
        <f t="shared" si="235"/>
        <v>Non-Op</v>
      </c>
      <c r="BC471" s="445" t="s">
        <v>2104</v>
      </c>
      <c r="BD471" s="552">
        <f t="shared" si="236"/>
        <v>-33006</v>
      </c>
      <c r="BF471" s="435"/>
      <c r="BG471" s="435"/>
      <c r="BH471" s="435"/>
      <c r="BI471" s="435"/>
      <c r="BJ471" s="435"/>
      <c r="BK471" s="435"/>
      <c r="BL471" s="435"/>
      <c r="BN471" s="444"/>
    </row>
    <row r="472" spans="1:66" s="28" customFormat="1" ht="12" customHeight="1">
      <c r="A472" s="287">
        <v>16580002</v>
      </c>
      <c r="B472" s="288" t="str">
        <f t="shared" si="210"/>
        <v>16580002</v>
      </c>
      <c r="C472" s="444" t="s">
        <v>1368</v>
      </c>
      <c r="D472" s="445" t="s">
        <v>2091</v>
      </c>
      <c r="E472" s="445"/>
      <c r="F472" s="444"/>
      <c r="G472" s="445"/>
      <c r="H472" s="547">
        <v>-545371.74</v>
      </c>
      <c r="I472" s="547">
        <v>-545371.74</v>
      </c>
      <c r="J472" s="547">
        <v>-545371.74</v>
      </c>
      <c r="K472" s="547">
        <v>-257060.25</v>
      </c>
      <c r="L472" s="547">
        <v>-257060.25</v>
      </c>
      <c r="M472" s="547">
        <v>-257060.25</v>
      </c>
      <c r="N472" s="547">
        <v>-179248.71</v>
      </c>
      <c r="O472" s="547">
        <v>-179248.71</v>
      </c>
      <c r="P472" s="547">
        <v>-179248.71</v>
      </c>
      <c r="Q472" s="547">
        <v>-101437.17</v>
      </c>
      <c r="R472" s="547">
        <v>-101437.17</v>
      </c>
      <c r="S472" s="547">
        <v>-101437.17</v>
      </c>
      <c r="T472" s="547">
        <v>-45300</v>
      </c>
      <c r="U472" s="547"/>
      <c r="V472" s="547">
        <f t="shared" si="216"/>
        <v>-249943.14499999999</v>
      </c>
      <c r="W472" s="285"/>
      <c r="X472" s="286"/>
      <c r="Y472" s="548">
        <f t="shared" si="237"/>
        <v>-45300</v>
      </c>
      <c r="Z472" s="549">
        <f t="shared" si="237"/>
        <v>0</v>
      </c>
      <c r="AA472" s="549">
        <f t="shared" si="237"/>
        <v>0</v>
      </c>
      <c r="AB472" s="282">
        <f t="shared" si="217"/>
        <v>0</v>
      </c>
      <c r="AC472" s="281">
        <f t="shared" si="218"/>
        <v>0</v>
      </c>
      <c r="AD472" s="549">
        <f t="shared" si="219"/>
        <v>0</v>
      </c>
      <c r="AE472" s="553">
        <f t="shared" si="220"/>
        <v>0</v>
      </c>
      <c r="AF472" s="282">
        <f t="shared" si="221"/>
        <v>0</v>
      </c>
      <c r="AG472" s="283">
        <f t="shared" si="222"/>
        <v>0</v>
      </c>
      <c r="AH472" s="281">
        <f t="shared" si="223"/>
        <v>0</v>
      </c>
      <c r="AI472" s="551">
        <f t="shared" ref="AI472:AK491" si="238">IF($D472=AI$5,$V472,0)</f>
        <v>-249943.14499999999</v>
      </c>
      <c r="AJ472" s="549">
        <f t="shared" si="238"/>
        <v>0</v>
      </c>
      <c r="AK472" s="549">
        <f t="shared" si="238"/>
        <v>0</v>
      </c>
      <c r="AL472" s="282">
        <f t="shared" si="224"/>
        <v>0</v>
      </c>
      <c r="AM472" s="281">
        <f t="shared" si="225"/>
        <v>0</v>
      </c>
      <c r="AN472" s="549">
        <f t="shared" si="226"/>
        <v>0</v>
      </c>
      <c r="AO472" s="549">
        <f t="shared" si="227"/>
        <v>0</v>
      </c>
      <c r="AP472" s="549">
        <f t="shared" si="228"/>
        <v>0</v>
      </c>
      <c r="AQ472" s="283">
        <f t="shared" si="211"/>
        <v>0</v>
      </c>
      <c r="AR472" s="281">
        <f t="shared" si="229"/>
        <v>0</v>
      </c>
      <c r="AT472" s="446"/>
      <c r="AU472" s="284"/>
      <c r="AV472" s="447" t="str">
        <f t="shared" si="230"/>
        <v>CA</v>
      </c>
      <c r="AW472" s="447" t="str">
        <f t="shared" si="231"/>
        <v>CL</v>
      </c>
      <c r="AX472" s="447" t="str">
        <f t="shared" si="232"/>
        <v>AIC</v>
      </c>
      <c r="AY472" s="447" t="str">
        <f t="shared" si="233"/>
        <v>ERB</v>
      </c>
      <c r="AZ472" s="447" t="str">
        <f t="shared" si="234"/>
        <v>GRB</v>
      </c>
      <c r="BA472" s="447" t="str">
        <f t="shared" si="235"/>
        <v>Non-Op</v>
      </c>
      <c r="BC472" s="445" t="s">
        <v>2104</v>
      </c>
      <c r="BD472" s="552">
        <f t="shared" si="236"/>
        <v>-45300</v>
      </c>
      <c r="BF472" s="435"/>
      <c r="BG472" s="435"/>
      <c r="BH472" s="435"/>
      <c r="BI472" s="435"/>
      <c r="BJ472" s="435"/>
      <c r="BK472" s="435"/>
      <c r="BL472" s="435"/>
      <c r="BN472" s="444"/>
    </row>
    <row r="473" spans="1:66" s="28" customFormat="1" ht="12" customHeight="1">
      <c r="A473" s="287">
        <v>16580003</v>
      </c>
      <c r="B473" s="288" t="str">
        <f t="shared" si="210"/>
        <v>16580003</v>
      </c>
      <c r="C473" s="444" t="s">
        <v>2763</v>
      </c>
      <c r="D473" s="445" t="s">
        <v>2091</v>
      </c>
      <c r="E473" s="445"/>
      <c r="F473" s="444"/>
      <c r="G473" s="445"/>
      <c r="H473" s="547">
        <v>0</v>
      </c>
      <c r="I473" s="547">
        <v>0</v>
      </c>
      <c r="J473" s="547">
        <v>0</v>
      </c>
      <c r="K473" s="547">
        <v>0</v>
      </c>
      <c r="L473" s="547">
        <v>0</v>
      </c>
      <c r="M473" s="547">
        <v>0</v>
      </c>
      <c r="N473" s="547">
        <v>0</v>
      </c>
      <c r="O473" s="547">
        <v>0</v>
      </c>
      <c r="P473" s="547">
        <v>0</v>
      </c>
      <c r="Q473" s="547">
        <v>0</v>
      </c>
      <c r="R473" s="547">
        <v>0</v>
      </c>
      <c r="S473" s="547">
        <v>0</v>
      </c>
      <c r="T473" s="547">
        <v>0</v>
      </c>
      <c r="U473" s="547"/>
      <c r="V473" s="547">
        <f t="shared" si="216"/>
        <v>0</v>
      </c>
      <c r="W473" s="285"/>
      <c r="X473" s="286"/>
      <c r="Y473" s="548">
        <f t="shared" si="237"/>
        <v>0</v>
      </c>
      <c r="Z473" s="549">
        <f t="shared" si="237"/>
        <v>0</v>
      </c>
      <c r="AA473" s="549">
        <f t="shared" si="237"/>
        <v>0</v>
      </c>
      <c r="AB473" s="282">
        <f t="shared" si="217"/>
        <v>0</v>
      </c>
      <c r="AC473" s="281">
        <f t="shared" si="218"/>
        <v>0</v>
      </c>
      <c r="AD473" s="549">
        <f t="shared" si="219"/>
        <v>0</v>
      </c>
      <c r="AE473" s="553">
        <f t="shared" si="220"/>
        <v>0</v>
      </c>
      <c r="AF473" s="282">
        <f t="shared" si="221"/>
        <v>0</v>
      </c>
      <c r="AG473" s="283">
        <f t="shared" si="222"/>
        <v>0</v>
      </c>
      <c r="AH473" s="281">
        <f t="shared" si="223"/>
        <v>0</v>
      </c>
      <c r="AI473" s="551">
        <f t="shared" si="238"/>
        <v>0</v>
      </c>
      <c r="AJ473" s="549">
        <f t="shared" si="238"/>
        <v>0</v>
      </c>
      <c r="AK473" s="549">
        <f t="shared" si="238"/>
        <v>0</v>
      </c>
      <c r="AL473" s="282">
        <f t="shared" si="224"/>
        <v>0</v>
      </c>
      <c r="AM473" s="281">
        <f t="shared" si="225"/>
        <v>0</v>
      </c>
      <c r="AN473" s="549">
        <f t="shared" si="226"/>
        <v>0</v>
      </c>
      <c r="AO473" s="549">
        <f t="shared" si="227"/>
        <v>0</v>
      </c>
      <c r="AP473" s="549">
        <f t="shared" si="228"/>
        <v>0</v>
      </c>
      <c r="AQ473" s="283">
        <f t="shared" si="211"/>
        <v>0</v>
      </c>
      <c r="AR473" s="281">
        <f t="shared" si="229"/>
        <v>0</v>
      </c>
      <c r="AT473" s="446"/>
      <c r="AU473" s="284"/>
      <c r="AV473" s="447" t="str">
        <f t="shared" si="230"/>
        <v>CA</v>
      </c>
      <c r="AW473" s="447" t="str">
        <f t="shared" si="231"/>
        <v>CL</v>
      </c>
      <c r="AX473" s="447" t="str">
        <f t="shared" si="232"/>
        <v>AIC</v>
      </c>
      <c r="AY473" s="447" t="str">
        <f t="shared" si="233"/>
        <v>ERB</v>
      </c>
      <c r="AZ473" s="447" t="str">
        <f t="shared" si="234"/>
        <v>GRB</v>
      </c>
      <c r="BA473" s="447" t="str">
        <f t="shared" si="235"/>
        <v>Non-Op</v>
      </c>
      <c r="BC473" s="445" t="s">
        <v>2142</v>
      </c>
      <c r="BD473" s="552">
        <f t="shared" si="236"/>
        <v>0</v>
      </c>
      <c r="BF473" s="435"/>
      <c r="BG473" s="435"/>
      <c r="BH473" s="435"/>
      <c r="BI473" s="435"/>
      <c r="BJ473" s="435"/>
      <c r="BK473" s="435"/>
      <c r="BL473" s="435"/>
      <c r="BN473" s="444"/>
    </row>
    <row r="474" spans="1:66" s="28" customFormat="1" ht="12" customHeight="1">
      <c r="A474" s="287">
        <v>16590001</v>
      </c>
      <c r="B474" s="288" t="str">
        <f t="shared" si="210"/>
        <v>16590001</v>
      </c>
      <c r="C474" s="444" t="s">
        <v>1367</v>
      </c>
      <c r="D474" s="445" t="s">
        <v>2091</v>
      </c>
      <c r="E474" s="445"/>
      <c r="F474" s="444"/>
      <c r="G474" s="445"/>
      <c r="H474" s="547">
        <v>33006</v>
      </c>
      <c r="I474" s="547">
        <v>33006</v>
      </c>
      <c r="J474" s="547">
        <v>33006</v>
      </c>
      <c r="K474" s="547">
        <v>33006</v>
      </c>
      <c r="L474" s="547">
        <v>33006</v>
      </c>
      <c r="M474" s="547">
        <v>33006</v>
      </c>
      <c r="N474" s="547">
        <v>33006</v>
      </c>
      <c r="O474" s="547">
        <v>33006</v>
      </c>
      <c r="P474" s="547">
        <v>33006</v>
      </c>
      <c r="Q474" s="547">
        <v>33006</v>
      </c>
      <c r="R474" s="547">
        <v>33006</v>
      </c>
      <c r="S474" s="547">
        <v>33006</v>
      </c>
      <c r="T474" s="547">
        <v>33006</v>
      </c>
      <c r="U474" s="547"/>
      <c r="V474" s="547">
        <f t="shared" si="216"/>
        <v>33006</v>
      </c>
      <c r="W474" s="285"/>
      <c r="X474" s="286"/>
      <c r="Y474" s="548">
        <f t="shared" si="237"/>
        <v>33006</v>
      </c>
      <c r="Z474" s="549">
        <f t="shared" si="237"/>
        <v>0</v>
      </c>
      <c r="AA474" s="549">
        <f t="shared" si="237"/>
        <v>0</v>
      </c>
      <c r="AB474" s="282">
        <f t="shared" si="217"/>
        <v>0</v>
      </c>
      <c r="AC474" s="281">
        <f t="shared" si="218"/>
        <v>0</v>
      </c>
      <c r="AD474" s="549">
        <f t="shared" si="219"/>
        <v>0</v>
      </c>
      <c r="AE474" s="553">
        <f t="shared" si="220"/>
        <v>0</v>
      </c>
      <c r="AF474" s="282">
        <f t="shared" si="221"/>
        <v>0</v>
      </c>
      <c r="AG474" s="283">
        <f t="shared" si="222"/>
        <v>0</v>
      </c>
      <c r="AH474" s="281">
        <f t="shared" si="223"/>
        <v>0</v>
      </c>
      <c r="AI474" s="551">
        <f t="shared" si="238"/>
        <v>33006</v>
      </c>
      <c r="AJ474" s="549">
        <f t="shared" si="238"/>
        <v>0</v>
      </c>
      <c r="AK474" s="549">
        <f t="shared" si="238"/>
        <v>0</v>
      </c>
      <c r="AL474" s="282">
        <f t="shared" si="224"/>
        <v>0</v>
      </c>
      <c r="AM474" s="281">
        <f t="shared" si="225"/>
        <v>0</v>
      </c>
      <c r="AN474" s="549">
        <f t="shared" si="226"/>
        <v>0</v>
      </c>
      <c r="AO474" s="549">
        <f t="shared" si="227"/>
        <v>0</v>
      </c>
      <c r="AP474" s="549">
        <f t="shared" si="228"/>
        <v>0</v>
      </c>
      <c r="AQ474" s="283">
        <f t="shared" si="211"/>
        <v>0</v>
      </c>
      <c r="AR474" s="281">
        <f t="shared" si="229"/>
        <v>0</v>
      </c>
      <c r="AT474" s="446"/>
      <c r="AU474" s="284"/>
      <c r="AV474" s="447" t="str">
        <f t="shared" si="230"/>
        <v>CA</v>
      </c>
      <c r="AW474" s="447" t="str">
        <f t="shared" si="231"/>
        <v>CL</v>
      </c>
      <c r="AX474" s="447" t="str">
        <f t="shared" si="232"/>
        <v>AIC</v>
      </c>
      <c r="AY474" s="447" t="str">
        <f t="shared" si="233"/>
        <v>ERB</v>
      </c>
      <c r="AZ474" s="447" t="str">
        <f t="shared" si="234"/>
        <v>GRB</v>
      </c>
      <c r="BA474" s="447" t="str">
        <f t="shared" si="235"/>
        <v>Non-Op</v>
      </c>
      <c r="BC474" s="445" t="s">
        <v>2104</v>
      </c>
      <c r="BD474" s="552">
        <f t="shared" si="236"/>
        <v>33006</v>
      </c>
      <c r="BF474" s="435"/>
      <c r="BG474" s="435"/>
      <c r="BH474" s="435"/>
      <c r="BI474" s="435"/>
      <c r="BJ474" s="435"/>
      <c r="BK474" s="435"/>
      <c r="BL474" s="435"/>
      <c r="BN474" s="444"/>
    </row>
    <row r="475" spans="1:66" s="28" customFormat="1" ht="12" customHeight="1">
      <c r="A475" s="287">
        <v>16590002</v>
      </c>
      <c r="B475" s="288" t="str">
        <f t="shared" si="210"/>
        <v>16590002</v>
      </c>
      <c r="C475" s="444" t="s">
        <v>1369</v>
      </c>
      <c r="D475" s="445" t="s">
        <v>2091</v>
      </c>
      <c r="E475" s="445"/>
      <c r="F475" s="444"/>
      <c r="G475" s="445"/>
      <c r="H475" s="547">
        <v>545371.74</v>
      </c>
      <c r="I475" s="547">
        <v>545371.74</v>
      </c>
      <c r="J475" s="547">
        <v>545371.74</v>
      </c>
      <c r="K475" s="547">
        <v>257060.25</v>
      </c>
      <c r="L475" s="547">
        <v>257060.25</v>
      </c>
      <c r="M475" s="547">
        <v>257060.25</v>
      </c>
      <c r="N475" s="547">
        <v>179248.71</v>
      </c>
      <c r="O475" s="547">
        <v>179248.71</v>
      </c>
      <c r="P475" s="547">
        <v>179248.71</v>
      </c>
      <c r="Q475" s="547">
        <v>101437.17</v>
      </c>
      <c r="R475" s="547">
        <v>101437.17</v>
      </c>
      <c r="S475" s="547">
        <v>101437.17</v>
      </c>
      <c r="T475" s="547">
        <v>45300</v>
      </c>
      <c r="U475" s="547"/>
      <c r="V475" s="547">
        <f t="shared" si="216"/>
        <v>249943.14499999999</v>
      </c>
      <c r="W475" s="285"/>
      <c r="X475" s="286"/>
      <c r="Y475" s="548">
        <f t="shared" si="237"/>
        <v>45300</v>
      </c>
      <c r="Z475" s="549">
        <f t="shared" si="237"/>
        <v>0</v>
      </c>
      <c r="AA475" s="549">
        <f t="shared" si="237"/>
        <v>0</v>
      </c>
      <c r="AB475" s="282">
        <f t="shared" si="217"/>
        <v>0</v>
      </c>
      <c r="AC475" s="281">
        <f t="shared" si="218"/>
        <v>0</v>
      </c>
      <c r="AD475" s="549">
        <f t="shared" si="219"/>
        <v>0</v>
      </c>
      <c r="AE475" s="553">
        <f t="shared" si="220"/>
        <v>0</v>
      </c>
      <c r="AF475" s="282">
        <f t="shared" si="221"/>
        <v>0</v>
      </c>
      <c r="AG475" s="283">
        <f t="shared" si="222"/>
        <v>0</v>
      </c>
      <c r="AH475" s="281">
        <f t="shared" si="223"/>
        <v>0</v>
      </c>
      <c r="AI475" s="551">
        <f t="shared" si="238"/>
        <v>249943.14499999999</v>
      </c>
      <c r="AJ475" s="549">
        <f t="shared" si="238"/>
        <v>0</v>
      </c>
      <c r="AK475" s="549">
        <f t="shared" si="238"/>
        <v>0</v>
      </c>
      <c r="AL475" s="282">
        <f t="shared" si="224"/>
        <v>0</v>
      </c>
      <c r="AM475" s="281">
        <f t="shared" si="225"/>
        <v>0</v>
      </c>
      <c r="AN475" s="549">
        <f t="shared" si="226"/>
        <v>0</v>
      </c>
      <c r="AO475" s="549">
        <f t="shared" si="227"/>
        <v>0</v>
      </c>
      <c r="AP475" s="549">
        <f t="shared" si="228"/>
        <v>0</v>
      </c>
      <c r="AQ475" s="283">
        <f t="shared" si="211"/>
        <v>0</v>
      </c>
      <c r="AR475" s="281">
        <f t="shared" si="229"/>
        <v>0</v>
      </c>
      <c r="AT475" s="446"/>
      <c r="AU475" s="284"/>
      <c r="AV475" s="447" t="str">
        <f t="shared" si="230"/>
        <v>CA</v>
      </c>
      <c r="AW475" s="447" t="str">
        <f t="shared" si="231"/>
        <v>CL</v>
      </c>
      <c r="AX475" s="447" t="str">
        <f t="shared" si="232"/>
        <v>AIC</v>
      </c>
      <c r="AY475" s="447" t="str">
        <f t="shared" si="233"/>
        <v>ERB</v>
      </c>
      <c r="AZ475" s="447" t="str">
        <f t="shared" si="234"/>
        <v>GRB</v>
      </c>
      <c r="BA475" s="447" t="str">
        <f t="shared" si="235"/>
        <v>Non-Op</v>
      </c>
      <c r="BC475" s="445" t="s">
        <v>2104</v>
      </c>
      <c r="BD475" s="552">
        <f t="shared" si="236"/>
        <v>45300</v>
      </c>
      <c r="BF475" s="435"/>
      <c r="BG475" s="435"/>
      <c r="BH475" s="435"/>
      <c r="BI475" s="435"/>
      <c r="BJ475" s="435"/>
      <c r="BK475" s="435"/>
      <c r="BL475" s="435"/>
      <c r="BN475" s="444"/>
    </row>
    <row r="476" spans="1:66" s="28" customFormat="1" ht="12" customHeight="1">
      <c r="A476" s="287">
        <v>16590003</v>
      </c>
      <c r="B476" s="288" t="str">
        <f t="shared" si="210"/>
        <v>16590003</v>
      </c>
      <c r="C476" s="444" t="s">
        <v>2763</v>
      </c>
      <c r="D476" s="445" t="s">
        <v>2091</v>
      </c>
      <c r="E476" s="445"/>
      <c r="F476" s="444"/>
      <c r="G476" s="445"/>
      <c r="H476" s="547">
        <v>0</v>
      </c>
      <c r="I476" s="547">
        <v>0</v>
      </c>
      <c r="J476" s="547">
        <v>0</v>
      </c>
      <c r="K476" s="547">
        <v>0</v>
      </c>
      <c r="L476" s="547">
        <v>0</v>
      </c>
      <c r="M476" s="547">
        <v>0</v>
      </c>
      <c r="N476" s="547">
        <v>0</v>
      </c>
      <c r="O476" s="547">
        <v>0</v>
      </c>
      <c r="P476" s="547">
        <v>0</v>
      </c>
      <c r="Q476" s="547">
        <v>0</v>
      </c>
      <c r="R476" s="547">
        <v>0</v>
      </c>
      <c r="S476" s="547">
        <v>0</v>
      </c>
      <c r="T476" s="547">
        <v>0</v>
      </c>
      <c r="U476" s="547"/>
      <c r="V476" s="547">
        <f t="shared" si="216"/>
        <v>0</v>
      </c>
      <c r="W476" s="285"/>
      <c r="X476" s="286"/>
      <c r="Y476" s="548">
        <f t="shared" si="237"/>
        <v>0</v>
      </c>
      <c r="Z476" s="549">
        <f t="shared" si="237"/>
        <v>0</v>
      </c>
      <c r="AA476" s="549">
        <f t="shared" si="237"/>
        <v>0</v>
      </c>
      <c r="AB476" s="282">
        <f t="shared" si="217"/>
        <v>0</v>
      </c>
      <c r="AC476" s="281">
        <f t="shared" si="218"/>
        <v>0</v>
      </c>
      <c r="AD476" s="549">
        <f t="shared" si="219"/>
        <v>0</v>
      </c>
      <c r="AE476" s="553">
        <f t="shared" si="220"/>
        <v>0</v>
      </c>
      <c r="AF476" s="282">
        <f t="shared" si="221"/>
        <v>0</v>
      </c>
      <c r="AG476" s="283">
        <f t="shared" si="222"/>
        <v>0</v>
      </c>
      <c r="AH476" s="281">
        <f t="shared" si="223"/>
        <v>0</v>
      </c>
      <c r="AI476" s="551">
        <f t="shared" si="238"/>
        <v>0</v>
      </c>
      <c r="AJ476" s="549">
        <f t="shared" si="238"/>
        <v>0</v>
      </c>
      <c r="AK476" s="549">
        <f t="shared" si="238"/>
        <v>0</v>
      </c>
      <c r="AL476" s="282">
        <f t="shared" si="224"/>
        <v>0</v>
      </c>
      <c r="AM476" s="281">
        <f t="shared" si="225"/>
        <v>0</v>
      </c>
      <c r="AN476" s="549">
        <f t="shared" si="226"/>
        <v>0</v>
      </c>
      <c r="AO476" s="549">
        <f t="shared" si="227"/>
        <v>0</v>
      </c>
      <c r="AP476" s="549">
        <f t="shared" si="228"/>
        <v>0</v>
      </c>
      <c r="AQ476" s="283">
        <f t="shared" si="211"/>
        <v>0</v>
      </c>
      <c r="AR476" s="281">
        <f t="shared" si="229"/>
        <v>0</v>
      </c>
      <c r="AT476" s="446"/>
      <c r="AU476" s="284"/>
      <c r="AV476" s="447" t="str">
        <f t="shared" si="230"/>
        <v>CA</v>
      </c>
      <c r="AW476" s="447" t="str">
        <f t="shared" si="231"/>
        <v>CL</v>
      </c>
      <c r="AX476" s="447" t="str">
        <f t="shared" si="232"/>
        <v>AIC</v>
      </c>
      <c r="AY476" s="447" t="str">
        <f t="shared" si="233"/>
        <v>ERB</v>
      </c>
      <c r="AZ476" s="447" t="str">
        <f t="shared" si="234"/>
        <v>GRB</v>
      </c>
      <c r="BA476" s="447" t="str">
        <f t="shared" si="235"/>
        <v>Non-Op</v>
      </c>
      <c r="BC476" s="445" t="s">
        <v>2142</v>
      </c>
      <c r="BD476" s="552">
        <f t="shared" si="236"/>
        <v>0</v>
      </c>
      <c r="BF476" s="435"/>
      <c r="BG476" s="435"/>
      <c r="BH476" s="435"/>
      <c r="BI476" s="435"/>
      <c r="BJ476" s="435"/>
      <c r="BK476" s="435"/>
      <c r="BL476" s="435"/>
      <c r="BN476" s="444"/>
    </row>
    <row r="477" spans="1:66" s="28" customFormat="1" ht="12" customHeight="1">
      <c r="A477" s="287">
        <v>17300001</v>
      </c>
      <c r="B477" s="288" t="str">
        <f t="shared" si="210"/>
        <v>17300001</v>
      </c>
      <c r="C477" s="444" t="s">
        <v>1370</v>
      </c>
      <c r="D477" s="445" t="s">
        <v>2091</v>
      </c>
      <c r="E477" s="445"/>
      <c r="F477" s="444"/>
      <c r="G477" s="445"/>
      <c r="H477" s="547">
        <v>149737534.84999999</v>
      </c>
      <c r="I477" s="547">
        <v>151936005.02000001</v>
      </c>
      <c r="J477" s="547">
        <v>154751167.38999999</v>
      </c>
      <c r="K477" s="547">
        <v>150712277.19</v>
      </c>
      <c r="L477" s="547">
        <v>123279203.78</v>
      </c>
      <c r="M477" s="547">
        <v>122695333.38</v>
      </c>
      <c r="N477" s="547">
        <v>132497692.36</v>
      </c>
      <c r="O477" s="547">
        <v>125414507.67</v>
      </c>
      <c r="P477" s="547">
        <v>128212309.38</v>
      </c>
      <c r="Q477" s="547">
        <v>119971132.58</v>
      </c>
      <c r="R477" s="547">
        <v>145497215.81</v>
      </c>
      <c r="S477" s="547">
        <v>152647292.94</v>
      </c>
      <c r="T477" s="547">
        <v>178967464.16</v>
      </c>
      <c r="U477" s="547"/>
      <c r="V477" s="547">
        <f t="shared" si="216"/>
        <v>139330553.08375001</v>
      </c>
      <c r="W477" s="285"/>
      <c r="X477" s="286"/>
      <c r="Y477" s="548">
        <f t="shared" si="237"/>
        <v>178967464.16</v>
      </c>
      <c r="Z477" s="549">
        <f t="shared" si="237"/>
        <v>0</v>
      </c>
      <c r="AA477" s="549">
        <f t="shared" si="237"/>
        <v>0</v>
      </c>
      <c r="AB477" s="282">
        <f t="shared" si="217"/>
        <v>0</v>
      </c>
      <c r="AC477" s="281">
        <f t="shared" si="218"/>
        <v>0</v>
      </c>
      <c r="AD477" s="549">
        <f t="shared" si="219"/>
        <v>0</v>
      </c>
      <c r="AE477" s="553">
        <f t="shared" si="220"/>
        <v>0</v>
      </c>
      <c r="AF477" s="282">
        <f t="shared" si="221"/>
        <v>0</v>
      </c>
      <c r="AG477" s="283">
        <f t="shared" si="222"/>
        <v>0</v>
      </c>
      <c r="AH477" s="281">
        <f t="shared" si="223"/>
        <v>0</v>
      </c>
      <c r="AI477" s="551">
        <f t="shared" si="238"/>
        <v>139330553.08375001</v>
      </c>
      <c r="AJ477" s="549">
        <f t="shared" si="238"/>
        <v>0</v>
      </c>
      <c r="AK477" s="549">
        <f t="shared" si="238"/>
        <v>0</v>
      </c>
      <c r="AL477" s="282">
        <f t="shared" si="224"/>
        <v>0</v>
      </c>
      <c r="AM477" s="281">
        <f t="shared" si="225"/>
        <v>0</v>
      </c>
      <c r="AN477" s="549">
        <f t="shared" si="226"/>
        <v>0</v>
      </c>
      <c r="AO477" s="549">
        <f t="shared" si="227"/>
        <v>0</v>
      </c>
      <c r="AP477" s="549">
        <f t="shared" si="228"/>
        <v>0</v>
      </c>
      <c r="AQ477" s="283">
        <f t="shared" si="211"/>
        <v>0</v>
      </c>
      <c r="AR477" s="281">
        <f t="shared" si="229"/>
        <v>0</v>
      </c>
      <c r="AT477" s="446"/>
      <c r="AU477" s="284"/>
      <c r="AV477" s="447" t="str">
        <f t="shared" si="230"/>
        <v>CA</v>
      </c>
      <c r="AW477" s="447" t="str">
        <f t="shared" si="231"/>
        <v>CL</v>
      </c>
      <c r="AX477" s="447" t="str">
        <f t="shared" si="232"/>
        <v>AIC</v>
      </c>
      <c r="AY477" s="447" t="str">
        <f t="shared" si="233"/>
        <v>ERB</v>
      </c>
      <c r="AZ477" s="447" t="str">
        <f t="shared" si="234"/>
        <v>GRB</v>
      </c>
      <c r="BA477" s="447" t="str">
        <f t="shared" si="235"/>
        <v>Non-Op</v>
      </c>
      <c r="BC477" s="445" t="s">
        <v>2143</v>
      </c>
      <c r="BD477" s="552">
        <f t="shared" si="236"/>
        <v>178967464.16</v>
      </c>
      <c r="BF477" s="435"/>
      <c r="BG477" s="435"/>
      <c r="BH477" s="435"/>
      <c r="BI477" s="435"/>
      <c r="BJ477" s="435"/>
      <c r="BK477" s="435"/>
      <c r="BL477" s="435"/>
      <c r="BN477" s="444"/>
    </row>
    <row r="478" spans="1:66" s="28" customFormat="1" ht="12" customHeight="1">
      <c r="A478" s="287">
        <v>17300002</v>
      </c>
      <c r="B478" s="288" t="str">
        <f t="shared" ref="B478:B541" si="239">TEXT(A478,"##")</f>
        <v>17300002</v>
      </c>
      <c r="C478" s="444" t="s">
        <v>1371</v>
      </c>
      <c r="D478" s="445" t="s">
        <v>2091</v>
      </c>
      <c r="E478" s="445"/>
      <c r="F478" s="444"/>
      <c r="G478" s="445"/>
      <c r="H478" s="547">
        <v>72132768.189999998</v>
      </c>
      <c r="I478" s="547">
        <v>73717361.620000005</v>
      </c>
      <c r="J478" s="547">
        <v>75401195.219999999</v>
      </c>
      <c r="K478" s="547">
        <v>68737655.849999994</v>
      </c>
      <c r="L478" s="547">
        <v>43045749.060000002</v>
      </c>
      <c r="M478" s="547">
        <v>37820326.719999999</v>
      </c>
      <c r="N478" s="547">
        <v>28482047.530000001</v>
      </c>
      <c r="O478" s="547">
        <v>25587601.75</v>
      </c>
      <c r="P478" s="547">
        <v>26660309.73</v>
      </c>
      <c r="Q478" s="547">
        <v>31393251.460000001</v>
      </c>
      <c r="R478" s="547">
        <v>49082864.770000003</v>
      </c>
      <c r="S478" s="547">
        <v>62381147.950000003</v>
      </c>
      <c r="T478" s="547">
        <v>92638679.540000007</v>
      </c>
      <c r="U478" s="547"/>
      <c r="V478" s="547">
        <f t="shared" si="216"/>
        <v>50391269.627083331</v>
      </c>
      <c r="W478" s="285"/>
      <c r="X478" s="286"/>
      <c r="Y478" s="548">
        <f t="shared" si="237"/>
        <v>92638679.540000007</v>
      </c>
      <c r="Z478" s="549">
        <f t="shared" si="237"/>
        <v>0</v>
      </c>
      <c r="AA478" s="549">
        <f t="shared" si="237"/>
        <v>0</v>
      </c>
      <c r="AB478" s="282">
        <f t="shared" si="217"/>
        <v>0</v>
      </c>
      <c r="AC478" s="281">
        <f t="shared" si="218"/>
        <v>0</v>
      </c>
      <c r="AD478" s="549">
        <f t="shared" si="219"/>
        <v>0</v>
      </c>
      <c r="AE478" s="553">
        <f t="shared" si="220"/>
        <v>0</v>
      </c>
      <c r="AF478" s="282">
        <f t="shared" si="221"/>
        <v>0</v>
      </c>
      <c r="AG478" s="283">
        <f t="shared" si="222"/>
        <v>0</v>
      </c>
      <c r="AH478" s="281">
        <f t="shared" si="223"/>
        <v>0</v>
      </c>
      <c r="AI478" s="551">
        <f t="shared" si="238"/>
        <v>50391269.627083331</v>
      </c>
      <c r="AJ478" s="549">
        <f t="shared" si="238"/>
        <v>0</v>
      </c>
      <c r="AK478" s="549">
        <f t="shared" si="238"/>
        <v>0</v>
      </c>
      <c r="AL478" s="282">
        <f t="shared" si="224"/>
        <v>0</v>
      </c>
      <c r="AM478" s="281">
        <f t="shared" si="225"/>
        <v>0</v>
      </c>
      <c r="AN478" s="549">
        <f t="shared" si="226"/>
        <v>0</v>
      </c>
      <c r="AO478" s="549">
        <f t="shared" si="227"/>
        <v>0</v>
      </c>
      <c r="AP478" s="549">
        <f t="shared" si="228"/>
        <v>0</v>
      </c>
      <c r="AQ478" s="283">
        <f t="shared" si="211"/>
        <v>0</v>
      </c>
      <c r="AR478" s="281">
        <f t="shared" si="229"/>
        <v>0</v>
      </c>
      <c r="AT478" s="446"/>
      <c r="AU478" s="284"/>
      <c r="AV478" s="447" t="str">
        <f t="shared" si="230"/>
        <v>CA</v>
      </c>
      <c r="AW478" s="447" t="str">
        <f t="shared" si="231"/>
        <v>CL</v>
      </c>
      <c r="AX478" s="447" t="str">
        <f t="shared" si="232"/>
        <v>AIC</v>
      </c>
      <c r="AY478" s="447" t="str">
        <f t="shared" si="233"/>
        <v>ERB</v>
      </c>
      <c r="AZ478" s="447" t="str">
        <f t="shared" si="234"/>
        <v>GRB</v>
      </c>
      <c r="BA478" s="447" t="str">
        <f t="shared" si="235"/>
        <v>Non-Op</v>
      </c>
      <c r="BC478" s="445" t="s">
        <v>2143</v>
      </c>
      <c r="BD478" s="552">
        <f t="shared" si="236"/>
        <v>92638679.540000007</v>
      </c>
      <c r="BF478" s="435"/>
      <c r="BG478" s="435"/>
      <c r="BH478" s="435"/>
      <c r="BI478" s="435"/>
      <c r="BJ478" s="435"/>
      <c r="BK478" s="435"/>
      <c r="BL478" s="435"/>
      <c r="BN478" s="444"/>
    </row>
    <row r="479" spans="1:66" s="28" customFormat="1" ht="12" customHeight="1">
      <c r="A479" s="287">
        <v>17400001</v>
      </c>
      <c r="B479" s="288" t="str">
        <f t="shared" si="239"/>
        <v>17400001</v>
      </c>
      <c r="C479" s="444" t="s">
        <v>1372</v>
      </c>
      <c r="D479" s="445" t="s">
        <v>2091</v>
      </c>
      <c r="E479" s="445"/>
      <c r="F479" s="444"/>
      <c r="G479" s="445"/>
      <c r="H479" s="547">
        <v>0</v>
      </c>
      <c r="I479" s="547">
        <v>0</v>
      </c>
      <c r="J479" s="547">
        <v>0</v>
      </c>
      <c r="K479" s="547">
        <v>0</v>
      </c>
      <c r="L479" s="547">
        <v>0</v>
      </c>
      <c r="M479" s="547">
        <v>0</v>
      </c>
      <c r="N479" s="547">
        <v>0</v>
      </c>
      <c r="O479" s="547">
        <v>3979034.85</v>
      </c>
      <c r="P479" s="547">
        <v>13120223.619999999</v>
      </c>
      <c r="Q479" s="547">
        <v>20250754.809999999</v>
      </c>
      <c r="R479" s="547">
        <v>20250754.809999999</v>
      </c>
      <c r="S479" s="547">
        <v>12588647.390000001</v>
      </c>
      <c r="T479" s="547">
        <v>0</v>
      </c>
      <c r="U479" s="547"/>
      <c r="V479" s="547">
        <f t="shared" si="216"/>
        <v>5849117.956666667</v>
      </c>
      <c r="W479" s="285"/>
      <c r="X479" s="286"/>
      <c r="Y479" s="548">
        <f t="shared" si="237"/>
        <v>0</v>
      </c>
      <c r="Z479" s="549">
        <f t="shared" si="237"/>
        <v>0</v>
      </c>
      <c r="AA479" s="549">
        <f t="shared" si="237"/>
        <v>0</v>
      </c>
      <c r="AB479" s="282">
        <f t="shared" si="217"/>
        <v>0</v>
      </c>
      <c r="AC479" s="281">
        <f t="shared" si="218"/>
        <v>0</v>
      </c>
      <c r="AD479" s="549">
        <f t="shared" si="219"/>
        <v>0</v>
      </c>
      <c r="AE479" s="553">
        <f t="shared" si="220"/>
        <v>0</v>
      </c>
      <c r="AF479" s="282">
        <f t="shared" si="221"/>
        <v>0</v>
      </c>
      <c r="AG479" s="283">
        <f t="shared" si="222"/>
        <v>0</v>
      </c>
      <c r="AH479" s="281">
        <f t="shared" si="223"/>
        <v>0</v>
      </c>
      <c r="AI479" s="551">
        <f t="shared" si="238"/>
        <v>5849117.956666667</v>
      </c>
      <c r="AJ479" s="549">
        <f t="shared" si="238"/>
        <v>0</v>
      </c>
      <c r="AK479" s="549">
        <f t="shared" si="238"/>
        <v>0</v>
      </c>
      <c r="AL479" s="282">
        <f t="shared" si="224"/>
        <v>0</v>
      </c>
      <c r="AM479" s="281">
        <f t="shared" si="225"/>
        <v>0</v>
      </c>
      <c r="AN479" s="549">
        <f t="shared" si="226"/>
        <v>0</v>
      </c>
      <c r="AO479" s="549">
        <f t="shared" si="227"/>
        <v>0</v>
      </c>
      <c r="AP479" s="549">
        <f t="shared" si="228"/>
        <v>0</v>
      </c>
      <c r="AQ479" s="283">
        <f t="shared" si="211"/>
        <v>0</v>
      </c>
      <c r="AR479" s="281">
        <f t="shared" si="229"/>
        <v>0</v>
      </c>
      <c r="AT479" s="446"/>
      <c r="AU479" s="284"/>
      <c r="AV479" s="447" t="str">
        <f t="shared" si="230"/>
        <v>CA</v>
      </c>
      <c r="AW479" s="447" t="str">
        <f t="shared" si="231"/>
        <v>CL</v>
      </c>
      <c r="AX479" s="447" t="str">
        <f t="shared" si="232"/>
        <v>AIC</v>
      </c>
      <c r="AY479" s="447" t="str">
        <f t="shared" si="233"/>
        <v>ERB</v>
      </c>
      <c r="AZ479" s="447" t="str">
        <f t="shared" si="234"/>
        <v>GRB</v>
      </c>
      <c r="BA479" s="447" t="str">
        <f t="shared" si="235"/>
        <v>Non-Op</v>
      </c>
      <c r="BC479" s="445" t="s">
        <v>2144</v>
      </c>
      <c r="BD479" s="552">
        <f t="shared" si="236"/>
        <v>0</v>
      </c>
      <c r="BF479" s="435"/>
      <c r="BG479" s="435"/>
      <c r="BH479" s="435"/>
      <c r="BI479" s="435"/>
      <c r="BJ479" s="435"/>
      <c r="BK479" s="435"/>
      <c r="BL479" s="435"/>
      <c r="BN479" s="444"/>
    </row>
    <row r="480" spans="1:66" s="28" customFormat="1" ht="12" customHeight="1">
      <c r="A480" s="362">
        <v>17400011</v>
      </c>
      <c r="B480" s="313" t="str">
        <f t="shared" si="239"/>
        <v>17400011</v>
      </c>
      <c r="C480" s="450" t="s">
        <v>2764</v>
      </c>
      <c r="D480" s="451" t="s">
        <v>2091</v>
      </c>
      <c r="E480" s="451"/>
      <c r="F480" s="304">
        <v>42933</v>
      </c>
      <c r="G480" s="451"/>
      <c r="H480" s="556">
        <v>0</v>
      </c>
      <c r="I480" s="556">
        <v>0</v>
      </c>
      <c r="J480" s="556">
        <v>0</v>
      </c>
      <c r="K480" s="556">
        <v>0</v>
      </c>
      <c r="L480" s="556">
        <v>0</v>
      </c>
      <c r="M480" s="556">
        <v>0</v>
      </c>
      <c r="N480" s="556">
        <v>0</v>
      </c>
      <c r="O480" s="556">
        <v>0</v>
      </c>
      <c r="P480" s="556">
        <v>0</v>
      </c>
      <c r="Q480" s="556">
        <v>0</v>
      </c>
      <c r="R480" s="556">
        <v>0</v>
      </c>
      <c r="S480" s="556">
        <v>0</v>
      </c>
      <c r="T480" s="591">
        <v>0</v>
      </c>
      <c r="U480" s="556"/>
      <c r="V480" s="556">
        <f t="shared" si="216"/>
        <v>0</v>
      </c>
      <c r="W480" s="292"/>
      <c r="X480" s="293"/>
      <c r="Y480" s="548">
        <f t="shared" si="237"/>
        <v>0</v>
      </c>
      <c r="Z480" s="549">
        <f t="shared" si="237"/>
        <v>0</v>
      </c>
      <c r="AA480" s="549">
        <f t="shared" si="237"/>
        <v>0</v>
      </c>
      <c r="AB480" s="282">
        <f t="shared" si="217"/>
        <v>0</v>
      </c>
      <c r="AC480" s="281">
        <f t="shared" si="218"/>
        <v>0</v>
      </c>
      <c r="AD480" s="549">
        <f t="shared" si="219"/>
        <v>0</v>
      </c>
      <c r="AE480" s="553">
        <f t="shared" si="220"/>
        <v>0</v>
      </c>
      <c r="AF480" s="282">
        <f t="shared" si="221"/>
        <v>0</v>
      </c>
      <c r="AG480" s="283">
        <f t="shared" si="222"/>
        <v>0</v>
      </c>
      <c r="AH480" s="281">
        <f t="shared" si="223"/>
        <v>0</v>
      </c>
      <c r="AI480" s="551">
        <f t="shared" si="238"/>
        <v>0</v>
      </c>
      <c r="AJ480" s="549">
        <f t="shared" si="238"/>
        <v>0</v>
      </c>
      <c r="AK480" s="549">
        <f t="shared" si="238"/>
        <v>0</v>
      </c>
      <c r="AL480" s="282">
        <f t="shared" si="224"/>
        <v>0</v>
      </c>
      <c r="AM480" s="281">
        <f t="shared" si="225"/>
        <v>0</v>
      </c>
      <c r="AN480" s="549">
        <f t="shared" si="226"/>
        <v>0</v>
      </c>
      <c r="AO480" s="549">
        <f t="shared" si="227"/>
        <v>0</v>
      </c>
      <c r="AP480" s="549">
        <f t="shared" si="228"/>
        <v>0</v>
      </c>
      <c r="AQ480" s="283">
        <f t="shared" si="211"/>
        <v>0</v>
      </c>
      <c r="AR480" s="281">
        <f t="shared" si="229"/>
        <v>0</v>
      </c>
      <c r="AT480" s="446"/>
      <c r="AU480" s="284"/>
      <c r="AV480" s="447" t="str">
        <f t="shared" si="230"/>
        <v>CA</v>
      </c>
      <c r="AW480" s="447" t="str">
        <f t="shared" si="231"/>
        <v>CL</v>
      </c>
      <c r="AX480" s="447" t="str">
        <f t="shared" si="232"/>
        <v>AIC</v>
      </c>
      <c r="AY480" s="447" t="str">
        <f t="shared" si="233"/>
        <v>ERB</v>
      </c>
      <c r="AZ480" s="447" t="str">
        <f t="shared" si="234"/>
        <v>GRB</v>
      </c>
      <c r="BA480" s="447" t="str">
        <f t="shared" si="235"/>
        <v>Non-Op</v>
      </c>
      <c r="BC480" s="445" t="s">
        <v>2144</v>
      </c>
      <c r="BD480" s="552">
        <f t="shared" si="236"/>
        <v>0</v>
      </c>
      <c r="BF480" s="435"/>
      <c r="BG480" s="435"/>
      <c r="BH480" s="435"/>
      <c r="BI480" s="435"/>
      <c r="BJ480" s="435"/>
      <c r="BK480" s="435"/>
      <c r="BL480" s="435"/>
      <c r="BN480" s="444"/>
    </row>
    <row r="481" spans="1:66" s="28" customFormat="1" ht="12" customHeight="1">
      <c r="A481" s="635">
        <v>17400021</v>
      </c>
      <c r="B481" s="635" t="str">
        <f t="shared" si="239"/>
        <v>17400021</v>
      </c>
      <c r="C481" s="450" t="s">
        <v>2145</v>
      </c>
      <c r="D481" s="451" t="s">
        <v>2091</v>
      </c>
      <c r="E481" s="451"/>
      <c r="F481" s="304">
        <v>43617</v>
      </c>
      <c r="G481" s="451"/>
      <c r="H481" s="556">
        <v>727281.83</v>
      </c>
      <c r="I481" s="556">
        <v>727281.83</v>
      </c>
      <c r="J481" s="556">
        <v>727281.83</v>
      </c>
      <c r="K481" s="556">
        <v>727281.83</v>
      </c>
      <c r="L481" s="556">
        <v>727281.83</v>
      </c>
      <c r="M481" s="556">
        <v>727281.83</v>
      </c>
      <c r="N481" s="556">
        <v>727281.83</v>
      </c>
      <c r="O481" s="556">
        <v>727281.83</v>
      </c>
      <c r="P481" s="556">
        <v>727281.83</v>
      </c>
      <c r="Q481" s="556">
        <v>727281.83</v>
      </c>
      <c r="R481" s="556">
        <v>727281.83</v>
      </c>
      <c r="S481" s="556">
        <v>727281.83</v>
      </c>
      <c r="T481" s="591">
        <v>727281.83</v>
      </c>
      <c r="U481" s="556"/>
      <c r="V481" s="556">
        <f t="shared" si="216"/>
        <v>727281.83</v>
      </c>
      <c r="W481" s="292"/>
      <c r="X481" s="293"/>
      <c r="Y481" s="548">
        <f t="shared" si="237"/>
        <v>727281.83</v>
      </c>
      <c r="Z481" s="549">
        <f t="shared" si="237"/>
        <v>0</v>
      </c>
      <c r="AA481" s="549">
        <f t="shared" si="237"/>
        <v>0</v>
      </c>
      <c r="AB481" s="282">
        <f t="shared" si="217"/>
        <v>0</v>
      </c>
      <c r="AC481" s="281">
        <f t="shared" si="218"/>
        <v>0</v>
      </c>
      <c r="AD481" s="549">
        <f t="shared" si="219"/>
        <v>0</v>
      </c>
      <c r="AE481" s="553">
        <f t="shared" si="220"/>
        <v>0</v>
      </c>
      <c r="AF481" s="282">
        <f t="shared" si="221"/>
        <v>0</v>
      </c>
      <c r="AG481" s="283">
        <f t="shared" si="222"/>
        <v>0</v>
      </c>
      <c r="AH481" s="281">
        <f t="shared" si="223"/>
        <v>0</v>
      </c>
      <c r="AI481" s="551">
        <f t="shared" si="238"/>
        <v>727281.83</v>
      </c>
      <c r="AJ481" s="549">
        <f t="shared" si="238"/>
        <v>0</v>
      </c>
      <c r="AK481" s="549">
        <f t="shared" si="238"/>
        <v>0</v>
      </c>
      <c r="AL481" s="282">
        <f t="shared" si="224"/>
        <v>0</v>
      </c>
      <c r="AM481" s="281">
        <f t="shared" si="225"/>
        <v>0</v>
      </c>
      <c r="AN481" s="549">
        <f t="shared" si="226"/>
        <v>0</v>
      </c>
      <c r="AO481" s="549">
        <f t="shared" si="227"/>
        <v>0</v>
      </c>
      <c r="AP481" s="549">
        <f t="shared" si="228"/>
        <v>0</v>
      </c>
      <c r="AQ481" s="283">
        <f t="shared" si="211"/>
        <v>0</v>
      </c>
      <c r="AR481" s="281">
        <f t="shared" si="229"/>
        <v>0</v>
      </c>
      <c r="AT481" s="446"/>
      <c r="AU481" s="284"/>
      <c r="AV481" s="447" t="str">
        <f t="shared" si="230"/>
        <v>CA</v>
      </c>
      <c r="AW481" s="447" t="str">
        <f t="shared" si="231"/>
        <v>CL</v>
      </c>
      <c r="AX481" s="447" t="str">
        <f t="shared" si="232"/>
        <v>AIC</v>
      </c>
      <c r="AY481" s="447" t="str">
        <f t="shared" si="233"/>
        <v>ERB</v>
      </c>
      <c r="AZ481" s="447" t="str">
        <f t="shared" si="234"/>
        <v>GRB</v>
      </c>
      <c r="BA481" s="447" t="str">
        <f t="shared" si="235"/>
        <v>Non-Op</v>
      </c>
      <c r="BC481" s="445" t="s">
        <v>2144</v>
      </c>
      <c r="BD481" s="552">
        <f t="shared" si="236"/>
        <v>727281.83</v>
      </c>
      <c r="BF481" s="435"/>
      <c r="BG481" s="435"/>
      <c r="BH481" s="435"/>
      <c r="BI481" s="435"/>
      <c r="BJ481" s="435"/>
      <c r="BK481" s="435"/>
      <c r="BL481" s="435"/>
      <c r="BN481" s="444"/>
    </row>
    <row r="482" spans="1:66" s="28" customFormat="1" ht="12" customHeight="1">
      <c r="A482" s="632">
        <v>17400031</v>
      </c>
      <c r="B482" s="632" t="str">
        <f t="shared" si="239"/>
        <v>17400031</v>
      </c>
      <c r="C482" s="658" t="s">
        <v>2765</v>
      </c>
      <c r="D482" s="445" t="s">
        <v>1165</v>
      </c>
      <c r="E482" s="445"/>
      <c r="F482" s="311">
        <v>43800</v>
      </c>
      <c r="G482" s="445"/>
      <c r="H482" s="547">
        <v>0</v>
      </c>
      <c r="I482" s="547">
        <v>0</v>
      </c>
      <c r="J482" s="547">
        <v>0</v>
      </c>
      <c r="K482" s="547">
        <v>0</v>
      </c>
      <c r="L482" s="547">
        <v>0</v>
      </c>
      <c r="M482" s="547">
        <v>0</v>
      </c>
      <c r="N482" s="547">
        <v>0</v>
      </c>
      <c r="O482" s="547">
        <v>0</v>
      </c>
      <c r="P482" s="547">
        <v>0</v>
      </c>
      <c r="Q482" s="547">
        <v>0</v>
      </c>
      <c r="R482" s="547">
        <v>0</v>
      </c>
      <c r="S482" s="547">
        <v>0</v>
      </c>
      <c r="T482" s="547">
        <v>0</v>
      </c>
      <c r="U482" s="547"/>
      <c r="V482" s="547">
        <f t="shared" si="216"/>
        <v>0</v>
      </c>
      <c r="W482" s="285"/>
      <c r="X482" s="286"/>
      <c r="Y482" s="548">
        <f t="shared" si="237"/>
        <v>0</v>
      </c>
      <c r="Z482" s="549">
        <f t="shared" si="237"/>
        <v>0</v>
      </c>
      <c r="AA482" s="549">
        <f t="shared" si="237"/>
        <v>0</v>
      </c>
      <c r="AB482" s="282">
        <f t="shared" si="217"/>
        <v>0</v>
      </c>
      <c r="AC482" s="281">
        <f t="shared" si="218"/>
        <v>0</v>
      </c>
      <c r="AD482" s="549">
        <f t="shared" si="219"/>
        <v>0</v>
      </c>
      <c r="AE482" s="553">
        <f t="shared" si="220"/>
        <v>0</v>
      </c>
      <c r="AF482" s="282">
        <f t="shared" si="221"/>
        <v>0</v>
      </c>
      <c r="AG482" s="283">
        <f t="shared" si="222"/>
        <v>0</v>
      </c>
      <c r="AH482" s="281">
        <f t="shared" si="223"/>
        <v>0</v>
      </c>
      <c r="AI482" s="551">
        <f t="shared" si="238"/>
        <v>0</v>
      </c>
      <c r="AJ482" s="549">
        <f t="shared" si="238"/>
        <v>0</v>
      </c>
      <c r="AK482" s="549">
        <f t="shared" si="238"/>
        <v>0</v>
      </c>
      <c r="AL482" s="282">
        <f t="shared" si="224"/>
        <v>0</v>
      </c>
      <c r="AM482" s="281">
        <f t="shared" si="225"/>
        <v>0</v>
      </c>
      <c r="AN482" s="549">
        <f t="shared" si="226"/>
        <v>0</v>
      </c>
      <c r="AO482" s="549">
        <f t="shared" si="227"/>
        <v>0</v>
      </c>
      <c r="AP482" s="549">
        <f t="shared" si="228"/>
        <v>0</v>
      </c>
      <c r="AQ482" s="283">
        <f t="shared" si="211"/>
        <v>0</v>
      </c>
      <c r="AR482" s="281">
        <f t="shared" si="229"/>
        <v>0</v>
      </c>
      <c r="AT482" s="446" t="s">
        <v>2066</v>
      </c>
      <c r="AU482" s="284"/>
      <c r="AV482" s="447" t="str">
        <f t="shared" si="230"/>
        <v>CA</v>
      </c>
      <c r="AW482" s="447" t="str">
        <f t="shared" si="231"/>
        <v>CL</v>
      </c>
      <c r="AX482" s="447" t="str">
        <f t="shared" si="232"/>
        <v>AIC</v>
      </c>
      <c r="AY482" s="447" t="str">
        <f t="shared" si="233"/>
        <v>ERB</v>
      </c>
      <c r="AZ482" s="447" t="str">
        <f t="shared" si="234"/>
        <v>GRB</v>
      </c>
      <c r="BA482" s="447" t="str">
        <f t="shared" si="235"/>
        <v>Non-Op</v>
      </c>
      <c r="BC482" s="449" t="s">
        <v>2100</v>
      </c>
      <c r="BD482" s="552">
        <f t="shared" si="236"/>
        <v>0</v>
      </c>
      <c r="BF482" s="448"/>
      <c r="BG482" s="448"/>
      <c r="BH482" s="448"/>
      <c r="BI482" s="448"/>
      <c r="BJ482" s="448"/>
      <c r="BK482" s="448"/>
      <c r="BL482" s="448"/>
      <c r="BN482" s="444"/>
    </row>
    <row r="483" spans="1:66" s="28" customFormat="1" ht="12" customHeight="1">
      <c r="A483" s="635">
        <v>17400041</v>
      </c>
      <c r="B483" s="635" t="str">
        <f t="shared" si="239"/>
        <v>17400041</v>
      </c>
      <c r="C483" s="656" t="s">
        <v>2146</v>
      </c>
      <c r="D483" s="451" t="s">
        <v>1165</v>
      </c>
      <c r="E483" s="451"/>
      <c r="F483" s="304">
        <v>44256</v>
      </c>
      <c r="G483" s="451"/>
      <c r="H483" s="556"/>
      <c r="I483" s="556"/>
      <c r="J483" s="556"/>
      <c r="K483" s="556">
        <v>647209.46</v>
      </c>
      <c r="L483" s="556">
        <v>2052131.13</v>
      </c>
      <c r="M483" s="556">
        <v>2679853.77</v>
      </c>
      <c r="N483" s="556">
        <v>0</v>
      </c>
      <c r="O483" s="556">
        <v>0</v>
      </c>
      <c r="P483" s="556">
        <v>0</v>
      </c>
      <c r="Q483" s="556">
        <v>0</v>
      </c>
      <c r="R483" s="556">
        <v>0</v>
      </c>
      <c r="S483" s="556">
        <v>0</v>
      </c>
      <c r="T483" s="591">
        <v>0</v>
      </c>
      <c r="U483" s="556"/>
      <c r="V483" s="556">
        <f t="shared" si="216"/>
        <v>448266.1966666666</v>
      </c>
      <c r="W483" s="292"/>
      <c r="X483" s="293"/>
      <c r="Y483" s="548">
        <f t="shared" si="237"/>
        <v>0</v>
      </c>
      <c r="Z483" s="549">
        <f t="shared" si="237"/>
        <v>0</v>
      </c>
      <c r="AA483" s="549">
        <f t="shared" si="237"/>
        <v>0</v>
      </c>
      <c r="AB483" s="282">
        <f t="shared" si="217"/>
        <v>0</v>
      </c>
      <c r="AC483" s="281">
        <f t="shared" si="218"/>
        <v>0</v>
      </c>
      <c r="AD483" s="549">
        <f t="shared" si="219"/>
        <v>0</v>
      </c>
      <c r="AE483" s="553">
        <f t="shared" si="220"/>
        <v>0</v>
      </c>
      <c r="AF483" s="282">
        <f t="shared" si="221"/>
        <v>0</v>
      </c>
      <c r="AG483" s="283">
        <f t="shared" si="222"/>
        <v>0</v>
      </c>
      <c r="AH483" s="281">
        <f t="shared" si="223"/>
        <v>0</v>
      </c>
      <c r="AI483" s="551">
        <f t="shared" si="238"/>
        <v>0</v>
      </c>
      <c r="AJ483" s="549">
        <f t="shared" si="238"/>
        <v>0</v>
      </c>
      <c r="AK483" s="549">
        <f t="shared" si="238"/>
        <v>0</v>
      </c>
      <c r="AL483" s="282">
        <f t="shared" si="224"/>
        <v>448266.1966666666</v>
      </c>
      <c r="AM483" s="281">
        <f t="shared" si="225"/>
        <v>0</v>
      </c>
      <c r="AN483" s="549">
        <f t="shared" si="226"/>
        <v>0</v>
      </c>
      <c r="AO483" s="549">
        <f t="shared" si="227"/>
        <v>0</v>
      </c>
      <c r="AP483" s="549">
        <f t="shared" si="228"/>
        <v>448266.1966666666</v>
      </c>
      <c r="AQ483" s="283">
        <f t="shared" si="211"/>
        <v>448266.1966666666</v>
      </c>
      <c r="AR483" s="281">
        <f t="shared" si="229"/>
        <v>0</v>
      </c>
      <c r="AT483" s="446" t="s">
        <v>2147</v>
      </c>
      <c r="AU483" s="284"/>
      <c r="AV483" s="447" t="str">
        <f t="shared" si="230"/>
        <v>CA</v>
      </c>
      <c r="AW483" s="447" t="str">
        <f t="shared" si="231"/>
        <v>CL</v>
      </c>
      <c r="AX483" s="447" t="str">
        <f t="shared" si="232"/>
        <v>AIC</v>
      </c>
      <c r="AY483" s="447" t="str">
        <f t="shared" si="233"/>
        <v>ERB</v>
      </c>
      <c r="AZ483" s="447" t="str">
        <f t="shared" si="234"/>
        <v>GRB</v>
      </c>
      <c r="BA483" s="447" t="str">
        <f t="shared" si="235"/>
        <v>Non-Op</v>
      </c>
      <c r="BC483" s="449" t="s">
        <v>2100</v>
      </c>
      <c r="BD483" s="552">
        <f t="shared" si="236"/>
        <v>0</v>
      </c>
      <c r="BF483" s="435"/>
      <c r="BG483" s="435"/>
      <c r="BH483" s="435"/>
      <c r="BI483" s="435"/>
      <c r="BJ483" s="435"/>
      <c r="BK483" s="435"/>
      <c r="BL483" s="435"/>
      <c r="BN483" s="444"/>
    </row>
    <row r="484" spans="1:66" s="28" customFormat="1" ht="12" customHeight="1">
      <c r="A484" s="635">
        <v>17400051</v>
      </c>
      <c r="B484" s="635" t="str">
        <f t="shared" si="239"/>
        <v>17400051</v>
      </c>
      <c r="C484" s="656" t="s">
        <v>2148</v>
      </c>
      <c r="D484" s="451" t="s">
        <v>1165</v>
      </c>
      <c r="E484" s="451"/>
      <c r="F484" s="304">
        <v>44348</v>
      </c>
      <c r="G484" s="451"/>
      <c r="H484" s="556"/>
      <c r="I484" s="556"/>
      <c r="J484" s="556"/>
      <c r="K484" s="556"/>
      <c r="L484" s="556"/>
      <c r="M484" s="556"/>
      <c r="N484" s="556">
        <v>720745.22</v>
      </c>
      <c r="O484" s="556">
        <v>2849348.68</v>
      </c>
      <c r="P484" s="556">
        <v>2652282.5</v>
      </c>
      <c r="Q484" s="556">
        <v>952100.47</v>
      </c>
      <c r="R484" s="556">
        <v>3098838.23</v>
      </c>
      <c r="S484" s="556">
        <v>3542094.4</v>
      </c>
      <c r="T484" s="591">
        <v>1367434.09</v>
      </c>
      <c r="U484" s="556"/>
      <c r="V484" s="556">
        <f t="shared" si="216"/>
        <v>1208260.5454166667</v>
      </c>
      <c r="W484" s="292"/>
      <c r="X484" s="293"/>
      <c r="Y484" s="548">
        <f t="shared" si="237"/>
        <v>0</v>
      </c>
      <c r="Z484" s="549">
        <f t="shared" si="237"/>
        <v>0</v>
      </c>
      <c r="AA484" s="549">
        <f t="shared" si="237"/>
        <v>0</v>
      </c>
      <c r="AB484" s="282">
        <f t="shared" si="217"/>
        <v>1367434.09</v>
      </c>
      <c r="AC484" s="281">
        <f t="shared" si="218"/>
        <v>0</v>
      </c>
      <c r="AD484" s="549">
        <f t="shared" si="219"/>
        <v>0</v>
      </c>
      <c r="AE484" s="553">
        <f t="shared" si="220"/>
        <v>0</v>
      </c>
      <c r="AF484" s="282">
        <f t="shared" si="221"/>
        <v>1367434.09</v>
      </c>
      <c r="AG484" s="283">
        <f t="shared" si="222"/>
        <v>1367434.09</v>
      </c>
      <c r="AH484" s="281">
        <f t="shared" si="223"/>
        <v>0</v>
      </c>
      <c r="AI484" s="551">
        <f t="shared" si="238"/>
        <v>0</v>
      </c>
      <c r="AJ484" s="549">
        <f t="shared" si="238"/>
        <v>0</v>
      </c>
      <c r="AK484" s="549">
        <f t="shared" si="238"/>
        <v>0</v>
      </c>
      <c r="AL484" s="282">
        <f t="shared" si="224"/>
        <v>1208260.5454166667</v>
      </c>
      <c r="AM484" s="281">
        <f t="shared" si="225"/>
        <v>0</v>
      </c>
      <c r="AN484" s="549">
        <f t="shared" si="226"/>
        <v>0</v>
      </c>
      <c r="AO484" s="549">
        <f t="shared" si="227"/>
        <v>0</v>
      </c>
      <c r="AP484" s="549">
        <f t="shared" si="228"/>
        <v>1208260.5454166667</v>
      </c>
      <c r="AQ484" s="283">
        <f t="shared" si="211"/>
        <v>1208260.5454166667</v>
      </c>
      <c r="AR484" s="281">
        <f t="shared" si="229"/>
        <v>0</v>
      </c>
      <c r="AT484" s="446" t="s">
        <v>2147</v>
      </c>
      <c r="AU484" s="284"/>
      <c r="AV484" s="447" t="str">
        <f t="shared" si="230"/>
        <v>CA</v>
      </c>
      <c r="AW484" s="447" t="str">
        <f t="shared" si="231"/>
        <v>CL</v>
      </c>
      <c r="AX484" s="447" t="str">
        <f t="shared" si="232"/>
        <v>AIC</v>
      </c>
      <c r="AY484" s="447" t="str">
        <f t="shared" si="233"/>
        <v>ERB</v>
      </c>
      <c r="AZ484" s="447" t="str">
        <f t="shared" si="234"/>
        <v>GRB</v>
      </c>
      <c r="BA484" s="447" t="str">
        <f t="shared" si="235"/>
        <v>Non-Op</v>
      </c>
      <c r="BC484" s="449" t="s">
        <v>2100</v>
      </c>
      <c r="BD484" s="552">
        <f t="shared" si="236"/>
        <v>1367434.09</v>
      </c>
      <c r="BF484" s="435"/>
      <c r="BG484" s="435"/>
      <c r="BH484" s="435"/>
      <c r="BI484" s="435"/>
      <c r="BJ484" s="435"/>
      <c r="BK484" s="435"/>
      <c r="BL484" s="435"/>
      <c r="BN484" s="444"/>
    </row>
    <row r="485" spans="1:66" s="28" customFormat="1" ht="12" customHeight="1">
      <c r="A485" s="287">
        <v>17500001</v>
      </c>
      <c r="B485" s="288" t="str">
        <f t="shared" si="239"/>
        <v>17500001</v>
      </c>
      <c r="C485" s="444" t="s">
        <v>1373</v>
      </c>
      <c r="D485" s="445" t="s">
        <v>1165</v>
      </c>
      <c r="E485" s="445"/>
      <c r="F485" s="444"/>
      <c r="G485" s="445"/>
      <c r="H485" s="547">
        <v>16861676.600000001</v>
      </c>
      <c r="I485" s="547">
        <v>18655501.710000001</v>
      </c>
      <c r="J485" s="547">
        <v>25453163.809999999</v>
      </c>
      <c r="K485" s="547">
        <v>29853839.149999999</v>
      </c>
      <c r="L485" s="547">
        <v>62238115.259999998</v>
      </c>
      <c r="M485" s="547">
        <v>65876926.490000002</v>
      </c>
      <c r="N485" s="547">
        <v>96796532.799999997</v>
      </c>
      <c r="O485" s="547">
        <v>105582488.39</v>
      </c>
      <c r="P485" s="547">
        <v>97140907.760000005</v>
      </c>
      <c r="Q485" s="547">
        <v>165053488.37</v>
      </c>
      <c r="R485" s="547">
        <v>131609385.18000001</v>
      </c>
      <c r="S485" s="547">
        <v>70010280.950000003</v>
      </c>
      <c r="T485" s="547">
        <v>59478233.740000002</v>
      </c>
      <c r="U485" s="547"/>
      <c r="V485" s="547">
        <f t="shared" si="216"/>
        <v>75536715.420000002</v>
      </c>
      <c r="W485" s="285"/>
      <c r="X485" s="286"/>
      <c r="Y485" s="548">
        <f t="shared" si="237"/>
        <v>0</v>
      </c>
      <c r="Z485" s="549">
        <f t="shared" si="237"/>
        <v>0</v>
      </c>
      <c r="AA485" s="549">
        <f t="shared" si="237"/>
        <v>0</v>
      </c>
      <c r="AB485" s="282">
        <f t="shared" si="217"/>
        <v>59478233.740000002</v>
      </c>
      <c r="AC485" s="281">
        <f t="shared" si="218"/>
        <v>0</v>
      </c>
      <c r="AD485" s="549">
        <f t="shared" si="219"/>
        <v>0</v>
      </c>
      <c r="AE485" s="553">
        <f t="shared" si="220"/>
        <v>0</v>
      </c>
      <c r="AF485" s="282">
        <f t="shared" si="221"/>
        <v>59478233.740000002</v>
      </c>
      <c r="AG485" s="283">
        <f t="shared" si="222"/>
        <v>59478233.740000002</v>
      </c>
      <c r="AH485" s="281">
        <f t="shared" si="223"/>
        <v>0</v>
      </c>
      <c r="AI485" s="551">
        <f t="shared" si="238"/>
        <v>0</v>
      </c>
      <c r="AJ485" s="549">
        <f t="shared" si="238"/>
        <v>0</v>
      </c>
      <c r="AK485" s="549">
        <f t="shared" si="238"/>
        <v>0</v>
      </c>
      <c r="AL485" s="282">
        <f t="shared" si="224"/>
        <v>75536715.420000002</v>
      </c>
      <c r="AM485" s="281">
        <f t="shared" si="225"/>
        <v>0</v>
      </c>
      <c r="AN485" s="549">
        <f t="shared" si="226"/>
        <v>0</v>
      </c>
      <c r="AO485" s="549">
        <f t="shared" si="227"/>
        <v>0</v>
      </c>
      <c r="AP485" s="549">
        <f t="shared" si="228"/>
        <v>75536715.420000002</v>
      </c>
      <c r="AQ485" s="283">
        <f t="shared" si="211"/>
        <v>75536715.420000002</v>
      </c>
      <c r="AR485" s="281">
        <f t="shared" si="229"/>
        <v>0</v>
      </c>
      <c r="AT485" s="446" t="s">
        <v>2073</v>
      </c>
      <c r="AU485" s="284"/>
      <c r="AV485" s="447" t="str">
        <f t="shared" si="230"/>
        <v>CA</v>
      </c>
      <c r="AW485" s="447" t="str">
        <f t="shared" si="231"/>
        <v>CL</v>
      </c>
      <c r="AX485" s="447" t="str">
        <f t="shared" si="232"/>
        <v>AIC</v>
      </c>
      <c r="AY485" s="447" t="str">
        <f t="shared" si="233"/>
        <v>ERB</v>
      </c>
      <c r="AZ485" s="447" t="str">
        <f t="shared" si="234"/>
        <v>GRB</v>
      </c>
      <c r="BA485" s="447" t="str">
        <f t="shared" si="235"/>
        <v>Non-Op</v>
      </c>
      <c r="BC485" s="449" t="s">
        <v>2100</v>
      </c>
      <c r="BD485" s="552">
        <f t="shared" si="236"/>
        <v>59478233.740000002</v>
      </c>
      <c r="BF485" s="435"/>
      <c r="BG485" s="435"/>
      <c r="BH485" s="435"/>
      <c r="BI485" s="435"/>
      <c r="BJ485" s="435"/>
      <c r="BK485" s="435"/>
      <c r="BL485" s="435"/>
      <c r="BN485" s="444"/>
    </row>
    <row r="486" spans="1:66" s="28" customFormat="1" ht="12" customHeight="1">
      <c r="A486" s="287">
        <v>17500002</v>
      </c>
      <c r="B486" s="288" t="str">
        <f t="shared" si="239"/>
        <v>17500002</v>
      </c>
      <c r="C486" s="444" t="s">
        <v>1374</v>
      </c>
      <c r="D486" s="445" t="s">
        <v>1165</v>
      </c>
      <c r="E486" s="445"/>
      <c r="F486" s="444"/>
      <c r="G486" s="445"/>
      <c r="H486" s="547">
        <v>16153148.4</v>
      </c>
      <c r="I486" s="547">
        <v>18794990.510000002</v>
      </c>
      <c r="J486" s="547">
        <v>27072678.609999999</v>
      </c>
      <c r="K486" s="547">
        <v>17366934.710000001</v>
      </c>
      <c r="L486" s="547">
        <v>30539010.18</v>
      </c>
      <c r="M486" s="547">
        <v>32732490.370000001</v>
      </c>
      <c r="N486" s="547">
        <v>53573553.670000002</v>
      </c>
      <c r="O486" s="547">
        <v>67873259.540000007</v>
      </c>
      <c r="P486" s="547">
        <v>82844150.890000001</v>
      </c>
      <c r="Q486" s="547">
        <v>141631689.66</v>
      </c>
      <c r="R486" s="547">
        <v>131384882.03</v>
      </c>
      <c r="S486" s="547">
        <v>70058258.760000005</v>
      </c>
      <c r="T486" s="547">
        <v>66919143.5</v>
      </c>
      <c r="U486" s="547"/>
      <c r="V486" s="547">
        <f t="shared" si="216"/>
        <v>59617337.07333333</v>
      </c>
      <c r="W486" s="285"/>
      <c r="X486" s="286"/>
      <c r="Y486" s="548">
        <f t="shared" si="237"/>
        <v>0</v>
      </c>
      <c r="Z486" s="549">
        <f t="shared" si="237"/>
        <v>0</v>
      </c>
      <c r="AA486" s="549">
        <f t="shared" si="237"/>
        <v>0</v>
      </c>
      <c r="AB486" s="282">
        <f t="shared" si="217"/>
        <v>66919143.5</v>
      </c>
      <c r="AC486" s="281">
        <f t="shared" si="218"/>
        <v>0</v>
      </c>
      <c r="AD486" s="549">
        <f t="shared" si="219"/>
        <v>0</v>
      </c>
      <c r="AE486" s="553">
        <f t="shared" si="220"/>
        <v>0</v>
      </c>
      <c r="AF486" s="282">
        <f t="shared" si="221"/>
        <v>66919143.5</v>
      </c>
      <c r="AG486" s="283">
        <f t="shared" si="222"/>
        <v>66919143.5</v>
      </c>
      <c r="AH486" s="281">
        <f t="shared" si="223"/>
        <v>0</v>
      </c>
      <c r="AI486" s="551">
        <f t="shared" si="238"/>
        <v>0</v>
      </c>
      <c r="AJ486" s="549">
        <f t="shared" si="238"/>
        <v>0</v>
      </c>
      <c r="AK486" s="549">
        <f t="shared" si="238"/>
        <v>0</v>
      </c>
      <c r="AL486" s="282">
        <f t="shared" si="224"/>
        <v>59617337.07333333</v>
      </c>
      <c r="AM486" s="281">
        <f t="shared" si="225"/>
        <v>0</v>
      </c>
      <c r="AN486" s="549">
        <f t="shared" si="226"/>
        <v>0</v>
      </c>
      <c r="AO486" s="549">
        <f t="shared" si="227"/>
        <v>0</v>
      </c>
      <c r="AP486" s="549">
        <f t="shared" si="228"/>
        <v>59617337.07333333</v>
      </c>
      <c r="AQ486" s="283">
        <f t="shared" si="211"/>
        <v>59617337.07333333</v>
      </c>
      <c r="AR486" s="281">
        <f t="shared" si="229"/>
        <v>0</v>
      </c>
      <c r="AT486" s="446" t="s">
        <v>2072</v>
      </c>
      <c r="AU486" s="284"/>
      <c r="AV486" s="447" t="str">
        <f t="shared" si="230"/>
        <v>CA</v>
      </c>
      <c r="AW486" s="447" t="str">
        <f t="shared" si="231"/>
        <v>CL</v>
      </c>
      <c r="AX486" s="447" t="str">
        <f t="shared" si="232"/>
        <v>AIC</v>
      </c>
      <c r="AY486" s="447" t="str">
        <f t="shared" si="233"/>
        <v>ERB</v>
      </c>
      <c r="AZ486" s="447" t="str">
        <f t="shared" si="234"/>
        <v>GRB</v>
      </c>
      <c r="BA486" s="447" t="str">
        <f t="shared" si="235"/>
        <v>Non-Op</v>
      </c>
      <c r="BC486" s="449" t="s">
        <v>2100</v>
      </c>
      <c r="BD486" s="552">
        <f t="shared" si="236"/>
        <v>66919143.5</v>
      </c>
      <c r="BF486" s="435"/>
      <c r="BG486" s="435"/>
      <c r="BH486" s="435"/>
      <c r="BI486" s="435"/>
      <c r="BJ486" s="435"/>
      <c r="BK486" s="435"/>
      <c r="BL486" s="435"/>
      <c r="BN486" s="444"/>
    </row>
    <row r="487" spans="1:66" s="28" customFormat="1" ht="12" customHeight="1">
      <c r="A487" s="287">
        <v>17500011</v>
      </c>
      <c r="B487" s="288" t="str">
        <f t="shared" si="239"/>
        <v>17500011</v>
      </c>
      <c r="C487" s="444" t="s">
        <v>1375</v>
      </c>
      <c r="D487" s="445" t="s">
        <v>1165</v>
      </c>
      <c r="E487" s="445"/>
      <c r="F487" s="444"/>
      <c r="G487" s="445"/>
      <c r="H487" s="547">
        <v>5681725.4900000002</v>
      </c>
      <c r="I487" s="547">
        <v>4218069.3499999996</v>
      </c>
      <c r="J487" s="547">
        <v>3440002</v>
      </c>
      <c r="K487" s="547">
        <v>2511928.2999999998</v>
      </c>
      <c r="L487" s="547">
        <v>3687005.62</v>
      </c>
      <c r="M487" s="547">
        <v>5241101.25</v>
      </c>
      <c r="N487" s="547">
        <v>8141667.5999999996</v>
      </c>
      <c r="O487" s="547">
        <v>13230566.82</v>
      </c>
      <c r="P487" s="547">
        <v>15773364.42</v>
      </c>
      <c r="Q487" s="547">
        <v>28711093.079999998</v>
      </c>
      <c r="R487" s="547">
        <v>30019903.949999999</v>
      </c>
      <c r="S487" s="547">
        <v>19450727.780000001</v>
      </c>
      <c r="T487" s="547">
        <v>13039752.99</v>
      </c>
      <c r="U487" s="547"/>
      <c r="V487" s="547">
        <f t="shared" si="216"/>
        <v>11982180.784166669</v>
      </c>
      <c r="W487" s="285"/>
      <c r="X487" s="286"/>
      <c r="Y487" s="548">
        <f t="shared" si="237"/>
        <v>0</v>
      </c>
      <c r="Z487" s="549">
        <f t="shared" si="237"/>
        <v>0</v>
      </c>
      <c r="AA487" s="549">
        <f t="shared" si="237"/>
        <v>0</v>
      </c>
      <c r="AB487" s="282">
        <f t="shared" si="217"/>
        <v>13039752.99</v>
      </c>
      <c r="AC487" s="281">
        <f t="shared" si="218"/>
        <v>0</v>
      </c>
      <c r="AD487" s="549">
        <f t="shared" si="219"/>
        <v>0</v>
      </c>
      <c r="AE487" s="553">
        <f t="shared" si="220"/>
        <v>0</v>
      </c>
      <c r="AF487" s="282">
        <f t="shared" si="221"/>
        <v>13039752.99</v>
      </c>
      <c r="AG487" s="283">
        <f t="shared" si="222"/>
        <v>13039752.99</v>
      </c>
      <c r="AH487" s="281">
        <f t="shared" si="223"/>
        <v>0</v>
      </c>
      <c r="AI487" s="551">
        <f t="shared" si="238"/>
        <v>0</v>
      </c>
      <c r="AJ487" s="549">
        <f t="shared" si="238"/>
        <v>0</v>
      </c>
      <c r="AK487" s="549">
        <f t="shared" si="238"/>
        <v>0</v>
      </c>
      <c r="AL487" s="282">
        <f t="shared" si="224"/>
        <v>11982180.784166669</v>
      </c>
      <c r="AM487" s="281">
        <f t="shared" si="225"/>
        <v>0</v>
      </c>
      <c r="AN487" s="549">
        <f t="shared" si="226"/>
        <v>0</v>
      </c>
      <c r="AO487" s="549">
        <f t="shared" si="227"/>
        <v>0</v>
      </c>
      <c r="AP487" s="549">
        <f t="shared" si="228"/>
        <v>11982180.784166669</v>
      </c>
      <c r="AQ487" s="283">
        <f t="shared" si="211"/>
        <v>11982180.784166669</v>
      </c>
      <c r="AR487" s="281">
        <f t="shared" si="229"/>
        <v>0</v>
      </c>
      <c r="AT487" s="446" t="s">
        <v>2073</v>
      </c>
      <c r="AU487" s="284"/>
      <c r="AV487" s="447" t="str">
        <f t="shared" si="230"/>
        <v>CA</v>
      </c>
      <c r="AW487" s="447" t="str">
        <f t="shared" si="231"/>
        <v>CL</v>
      </c>
      <c r="AX487" s="447" t="str">
        <f t="shared" si="232"/>
        <v>AIC</v>
      </c>
      <c r="AY487" s="447" t="str">
        <f t="shared" si="233"/>
        <v>ERB</v>
      </c>
      <c r="AZ487" s="447" t="str">
        <f t="shared" si="234"/>
        <v>GRB</v>
      </c>
      <c r="BA487" s="447" t="str">
        <f t="shared" si="235"/>
        <v>Non-Op</v>
      </c>
      <c r="BC487" s="449" t="s">
        <v>2100</v>
      </c>
      <c r="BD487" s="552">
        <f t="shared" si="236"/>
        <v>13039752.99</v>
      </c>
      <c r="BF487" s="435"/>
      <c r="BG487" s="435"/>
      <c r="BH487" s="435"/>
      <c r="BI487" s="435"/>
      <c r="BJ487" s="435"/>
      <c r="BK487" s="435"/>
      <c r="BL487" s="435"/>
      <c r="BN487" s="444"/>
    </row>
    <row r="488" spans="1:66" s="28" customFormat="1" ht="12" customHeight="1">
      <c r="A488" s="287">
        <v>17500012</v>
      </c>
      <c r="B488" s="288" t="str">
        <f t="shared" si="239"/>
        <v>17500012</v>
      </c>
      <c r="C488" s="444" t="s">
        <v>1376</v>
      </c>
      <c r="D488" s="445" t="s">
        <v>1165</v>
      </c>
      <c r="E488" s="445"/>
      <c r="F488" s="444"/>
      <c r="G488" s="445"/>
      <c r="H488" s="547">
        <v>3123395.05</v>
      </c>
      <c r="I488" s="547">
        <v>3065298.17</v>
      </c>
      <c r="J488" s="547">
        <v>2528679.4900000002</v>
      </c>
      <c r="K488" s="547">
        <v>2413020.7400000002</v>
      </c>
      <c r="L488" s="547">
        <v>3906804.76</v>
      </c>
      <c r="M488" s="547">
        <v>5818622.0800000001</v>
      </c>
      <c r="N488" s="547">
        <v>9706093.9000000004</v>
      </c>
      <c r="O488" s="547">
        <v>14380210.810000001</v>
      </c>
      <c r="P488" s="547">
        <v>15468895.32</v>
      </c>
      <c r="Q488" s="547">
        <v>27131331.890000001</v>
      </c>
      <c r="R488" s="547">
        <v>25049943.850000001</v>
      </c>
      <c r="S488" s="547">
        <v>18626515.420000002</v>
      </c>
      <c r="T488" s="547">
        <v>12659404.960000001</v>
      </c>
      <c r="U488" s="547"/>
      <c r="V488" s="547">
        <f t="shared" si="216"/>
        <v>11332234.702916667</v>
      </c>
      <c r="W488" s="285"/>
      <c r="X488" s="286"/>
      <c r="Y488" s="548">
        <f t="shared" si="237"/>
        <v>0</v>
      </c>
      <c r="Z488" s="549">
        <f t="shared" si="237"/>
        <v>0</v>
      </c>
      <c r="AA488" s="549">
        <f t="shared" si="237"/>
        <v>0</v>
      </c>
      <c r="AB488" s="282">
        <f t="shared" si="217"/>
        <v>12659404.960000001</v>
      </c>
      <c r="AC488" s="281">
        <f t="shared" si="218"/>
        <v>0</v>
      </c>
      <c r="AD488" s="549">
        <f t="shared" si="219"/>
        <v>0</v>
      </c>
      <c r="AE488" s="553">
        <f t="shared" si="220"/>
        <v>0</v>
      </c>
      <c r="AF488" s="282">
        <f t="shared" si="221"/>
        <v>12659404.960000001</v>
      </c>
      <c r="AG488" s="283">
        <f t="shared" si="222"/>
        <v>12659404.960000001</v>
      </c>
      <c r="AH488" s="281">
        <f t="shared" si="223"/>
        <v>0</v>
      </c>
      <c r="AI488" s="551">
        <f t="shared" si="238"/>
        <v>0</v>
      </c>
      <c r="AJ488" s="549">
        <f t="shared" si="238"/>
        <v>0</v>
      </c>
      <c r="AK488" s="549">
        <f t="shared" si="238"/>
        <v>0</v>
      </c>
      <c r="AL488" s="282">
        <f t="shared" si="224"/>
        <v>11332234.702916667</v>
      </c>
      <c r="AM488" s="281">
        <f t="shared" si="225"/>
        <v>0</v>
      </c>
      <c r="AN488" s="549">
        <f t="shared" si="226"/>
        <v>0</v>
      </c>
      <c r="AO488" s="549">
        <f t="shared" si="227"/>
        <v>0</v>
      </c>
      <c r="AP488" s="549">
        <f t="shared" si="228"/>
        <v>11332234.702916667</v>
      </c>
      <c r="AQ488" s="283">
        <f t="shared" si="211"/>
        <v>11332234.702916667</v>
      </c>
      <c r="AR488" s="281">
        <f t="shared" si="229"/>
        <v>0</v>
      </c>
      <c r="AT488" s="446" t="s">
        <v>2072</v>
      </c>
      <c r="AU488" s="284"/>
      <c r="AV488" s="447" t="str">
        <f t="shared" si="230"/>
        <v>CA</v>
      </c>
      <c r="AW488" s="447" t="str">
        <f t="shared" si="231"/>
        <v>CL</v>
      </c>
      <c r="AX488" s="447" t="str">
        <f t="shared" si="232"/>
        <v>AIC</v>
      </c>
      <c r="AY488" s="447" t="str">
        <f t="shared" si="233"/>
        <v>ERB</v>
      </c>
      <c r="AZ488" s="447" t="str">
        <f t="shared" si="234"/>
        <v>GRB</v>
      </c>
      <c r="BA488" s="447" t="str">
        <f t="shared" si="235"/>
        <v>Non-Op</v>
      </c>
      <c r="BC488" s="449" t="s">
        <v>2100</v>
      </c>
      <c r="BD488" s="552">
        <f t="shared" si="236"/>
        <v>12659404.960000001</v>
      </c>
      <c r="BF488" s="435"/>
      <c r="BG488" s="435"/>
      <c r="BH488" s="435"/>
      <c r="BI488" s="435"/>
      <c r="BJ488" s="435"/>
      <c r="BK488" s="435"/>
      <c r="BL488" s="435"/>
      <c r="BN488" s="444"/>
    </row>
    <row r="489" spans="1:66" s="28" customFormat="1" ht="12" customHeight="1">
      <c r="A489" s="287">
        <v>18100003</v>
      </c>
      <c r="B489" s="288" t="str">
        <f t="shared" si="239"/>
        <v>18100003</v>
      </c>
      <c r="C489" s="444" t="s">
        <v>2766</v>
      </c>
      <c r="D489" s="445" t="s">
        <v>1162</v>
      </c>
      <c r="E489" s="445"/>
      <c r="F489" s="444"/>
      <c r="G489" s="445"/>
      <c r="H489" s="547">
        <v>0</v>
      </c>
      <c r="I489" s="547">
        <v>0</v>
      </c>
      <c r="J489" s="547">
        <v>0</v>
      </c>
      <c r="K489" s="547">
        <v>0</v>
      </c>
      <c r="L489" s="547">
        <v>0</v>
      </c>
      <c r="M489" s="547">
        <v>0</v>
      </c>
      <c r="N489" s="547">
        <v>0</v>
      </c>
      <c r="O489" s="547">
        <v>0</v>
      </c>
      <c r="P489" s="547">
        <v>0</v>
      </c>
      <c r="Q489" s="547">
        <v>0</v>
      </c>
      <c r="R489" s="547">
        <v>0</v>
      </c>
      <c r="S489" s="547">
        <v>0</v>
      </c>
      <c r="T489" s="547">
        <v>0</v>
      </c>
      <c r="U489" s="547"/>
      <c r="V489" s="547">
        <f t="shared" si="216"/>
        <v>0</v>
      </c>
      <c r="W489" s="285"/>
      <c r="X489" s="286"/>
      <c r="Y489" s="548">
        <f t="shared" ref="Y489:AA508" si="240">IF($D489=Y$5,$T489,0)</f>
        <v>0</v>
      </c>
      <c r="Z489" s="549">
        <f t="shared" si="240"/>
        <v>0</v>
      </c>
      <c r="AA489" s="549">
        <f t="shared" si="240"/>
        <v>0</v>
      </c>
      <c r="AB489" s="282">
        <f t="shared" si="217"/>
        <v>0</v>
      </c>
      <c r="AC489" s="281">
        <f t="shared" si="218"/>
        <v>0</v>
      </c>
      <c r="AD489" s="549">
        <f t="shared" si="219"/>
        <v>0</v>
      </c>
      <c r="AE489" s="553">
        <f t="shared" si="220"/>
        <v>0</v>
      </c>
      <c r="AF489" s="282">
        <f t="shared" si="221"/>
        <v>0</v>
      </c>
      <c r="AG489" s="283">
        <f t="shared" si="222"/>
        <v>0</v>
      </c>
      <c r="AH489" s="281">
        <f t="shared" si="223"/>
        <v>0</v>
      </c>
      <c r="AI489" s="551">
        <f t="shared" si="238"/>
        <v>0</v>
      </c>
      <c r="AJ489" s="549">
        <f t="shared" si="238"/>
        <v>0</v>
      </c>
      <c r="AK489" s="549">
        <f t="shared" si="238"/>
        <v>0</v>
      </c>
      <c r="AL489" s="282">
        <f t="shared" si="224"/>
        <v>0</v>
      </c>
      <c r="AM489" s="281">
        <f t="shared" si="225"/>
        <v>0</v>
      </c>
      <c r="AN489" s="549">
        <f t="shared" si="226"/>
        <v>0</v>
      </c>
      <c r="AO489" s="549">
        <f t="shared" si="227"/>
        <v>0</v>
      </c>
      <c r="AP489" s="549">
        <f t="shared" si="228"/>
        <v>0</v>
      </c>
      <c r="AQ489" s="283">
        <f t="shared" si="211"/>
        <v>0</v>
      </c>
      <c r="AR489" s="281">
        <f t="shared" si="229"/>
        <v>0</v>
      </c>
      <c r="AT489" s="446"/>
      <c r="AU489" s="284"/>
      <c r="AV489" s="447" t="str">
        <f t="shared" si="230"/>
        <v>CA</v>
      </c>
      <c r="AW489" s="447" t="str">
        <f t="shared" si="231"/>
        <v>CL</v>
      </c>
      <c r="AX489" s="447" t="str">
        <f t="shared" si="232"/>
        <v>AIC</v>
      </c>
      <c r="AY489" s="447" t="str">
        <f t="shared" si="233"/>
        <v>ERB</v>
      </c>
      <c r="AZ489" s="447" t="str">
        <f t="shared" si="234"/>
        <v>GRB</v>
      </c>
      <c r="BA489" s="447" t="str">
        <f t="shared" si="235"/>
        <v>Non-Op</v>
      </c>
      <c r="BC489" s="449" t="s">
        <v>2100</v>
      </c>
      <c r="BD489" s="552">
        <f t="shared" si="236"/>
        <v>0</v>
      </c>
      <c r="BF489" s="435"/>
      <c r="BG489" s="435"/>
      <c r="BH489" s="435"/>
      <c r="BI489" s="435"/>
      <c r="BJ489" s="435"/>
      <c r="BK489" s="435"/>
      <c r="BL489" s="435"/>
      <c r="BN489" s="444"/>
    </row>
    <row r="490" spans="1:66" s="28" customFormat="1" ht="12" customHeight="1">
      <c r="A490" s="287">
        <v>18100093</v>
      </c>
      <c r="B490" s="288" t="str">
        <f t="shared" si="239"/>
        <v>18100093</v>
      </c>
      <c r="C490" s="444" t="s">
        <v>1377</v>
      </c>
      <c r="D490" s="445" t="s">
        <v>1162</v>
      </c>
      <c r="E490" s="445"/>
      <c r="F490" s="444"/>
      <c r="G490" s="445"/>
      <c r="H490" s="547">
        <v>21958.639999999999</v>
      </c>
      <c r="I490" s="547">
        <v>21586.47</v>
      </c>
      <c r="J490" s="547">
        <v>21214.3</v>
      </c>
      <c r="K490" s="547">
        <v>20842.13</v>
      </c>
      <c r="L490" s="547">
        <v>20469.96</v>
      </c>
      <c r="M490" s="547">
        <v>20097.79</v>
      </c>
      <c r="N490" s="547">
        <v>19725.62</v>
      </c>
      <c r="O490" s="547">
        <v>19353.45</v>
      </c>
      <c r="P490" s="547">
        <v>18981.28</v>
      </c>
      <c r="Q490" s="547">
        <v>18609.11</v>
      </c>
      <c r="R490" s="547">
        <v>18236.939999999999</v>
      </c>
      <c r="S490" s="547">
        <v>17864.77</v>
      </c>
      <c r="T490" s="547">
        <v>17492.599999999999</v>
      </c>
      <c r="U490" s="547"/>
      <c r="V490" s="547">
        <f t="shared" si="216"/>
        <v>19725.620000000003</v>
      </c>
      <c r="W490" s="285"/>
      <c r="X490" s="286"/>
      <c r="Y490" s="548">
        <f t="shared" si="240"/>
        <v>0</v>
      </c>
      <c r="Z490" s="549">
        <f t="shared" si="240"/>
        <v>0</v>
      </c>
      <c r="AA490" s="549">
        <f t="shared" si="240"/>
        <v>17492.599999999999</v>
      </c>
      <c r="AB490" s="282">
        <f t="shared" si="217"/>
        <v>0</v>
      </c>
      <c r="AC490" s="281">
        <f t="shared" si="218"/>
        <v>0</v>
      </c>
      <c r="AD490" s="549">
        <f t="shared" si="219"/>
        <v>0</v>
      </c>
      <c r="AE490" s="553">
        <f t="shared" si="220"/>
        <v>0</v>
      </c>
      <c r="AF490" s="282">
        <f t="shared" si="221"/>
        <v>0</v>
      </c>
      <c r="AG490" s="283">
        <f t="shared" si="222"/>
        <v>0</v>
      </c>
      <c r="AH490" s="281">
        <f t="shared" si="223"/>
        <v>0</v>
      </c>
      <c r="AI490" s="551">
        <f t="shared" si="238"/>
        <v>0</v>
      </c>
      <c r="AJ490" s="549">
        <f t="shared" si="238"/>
        <v>0</v>
      </c>
      <c r="AK490" s="549">
        <f t="shared" si="238"/>
        <v>19725.620000000003</v>
      </c>
      <c r="AL490" s="282">
        <f t="shared" si="224"/>
        <v>0</v>
      </c>
      <c r="AM490" s="281">
        <f t="shared" si="225"/>
        <v>0</v>
      </c>
      <c r="AN490" s="549">
        <f t="shared" si="226"/>
        <v>0</v>
      </c>
      <c r="AO490" s="549">
        <f t="shared" si="227"/>
        <v>0</v>
      </c>
      <c r="AP490" s="549">
        <f t="shared" si="228"/>
        <v>0</v>
      </c>
      <c r="AQ490" s="283">
        <f t="shared" ref="AQ490:AQ553" si="241">SUM(AN490:AP490)</f>
        <v>0</v>
      </c>
      <c r="AR490" s="281">
        <f t="shared" si="229"/>
        <v>0</v>
      </c>
      <c r="AT490" s="446"/>
      <c r="AU490" s="284"/>
      <c r="AV490" s="447" t="str">
        <f t="shared" si="230"/>
        <v>CA</v>
      </c>
      <c r="AW490" s="447" t="str">
        <f t="shared" si="231"/>
        <v>CL</v>
      </c>
      <c r="AX490" s="447" t="str">
        <f t="shared" si="232"/>
        <v>AIC</v>
      </c>
      <c r="AY490" s="447" t="str">
        <f t="shared" si="233"/>
        <v>ERB</v>
      </c>
      <c r="AZ490" s="447" t="str">
        <f t="shared" si="234"/>
        <v>GRB</v>
      </c>
      <c r="BA490" s="447" t="str">
        <f t="shared" si="235"/>
        <v>Non-Op</v>
      </c>
      <c r="BC490" s="449" t="s">
        <v>2100</v>
      </c>
      <c r="BD490" s="552">
        <f t="shared" si="236"/>
        <v>17492.599999999999</v>
      </c>
      <c r="BF490" s="435"/>
      <c r="BG490" s="435"/>
      <c r="BH490" s="435"/>
      <c r="BI490" s="435"/>
      <c r="BJ490" s="435"/>
      <c r="BK490" s="435"/>
      <c r="BL490" s="435"/>
      <c r="BN490" s="444"/>
    </row>
    <row r="491" spans="1:66" s="28" customFormat="1" ht="12" customHeight="1">
      <c r="A491" s="287">
        <v>18100203</v>
      </c>
      <c r="B491" s="288" t="str">
        <f t="shared" si="239"/>
        <v>18100203</v>
      </c>
      <c r="C491" s="444" t="s">
        <v>1378</v>
      </c>
      <c r="D491" s="445" t="s">
        <v>1162</v>
      </c>
      <c r="E491" s="445"/>
      <c r="F491" s="444"/>
      <c r="G491" s="445"/>
      <c r="H491" s="547">
        <v>1182410.3</v>
      </c>
      <c r="I491" s="547">
        <v>1175575.55</v>
      </c>
      <c r="J491" s="547">
        <v>1168740.8</v>
      </c>
      <c r="K491" s="547">
        <v>1161906.05</v>
      </c>
      <c r="L491" s="547">
        <v>1155071.3</v>
      </c>
      <c r="M491" s="547">
        <v>1148236.55</v>
      </c>
      <c r="N491" s="547">
        <v>1141401.8</v>
      </c>
      <c r="O491" s="547">
        <v>1134567.05</v>
      </c>
      <c r="P491" s="547">
        <v>1127732.3</v>
      </c>
      <c r="Q491" s="547">
        <v>1120897.55</v>
      </c>
      <c r="R491" s="547">
        <v>1114062.8</v>
      </c>
      <c r="S491" s="547">
        <v>1107228.05</v>
      </c>
      <c r="T491" s="547">
        <v>1100393.3</v>
      </c>
      <c r="U491" s="547"/>
      <c r="V491" s="547">
        <f t="shared" si="216"/>
        <v>1141401.8000000003</v>
      </c>
      <c r="W491" s="285"/>
      <c r="X491" s="286"/>
      <c r="Y491" s="548">
        <f t="shared" si="240"/>
        <v>0</v>
      </c>
      <c r="Z491" s="549">
        <f t="shared" si="240"/>
        <v>0</v>
      </c>
      <c r="AA491" s="549">
        <f t="shared" si="240"/>
        <v>1100393.3</v>
      </c>
      <c r="AB491" s="282">
        <f t="shared" si="217"/>
        <v>0</v>
      </c>
      <c r="AC491" s="281">
        <f t="shared" si="218"/>
        <v>0</v>
      </c>
      <c r="AD491" s="549">
        <f t="shared" si="219"/>
        <v>0</v>
      </c>
      <c r="AE491" s="553">
        <f t="shared" si="220"/>
        <v>0</v>
      </c>
      <c r="AF491" s="282">
        <f t="shared" si="221"/>
        <v>0</v>
      </c>
      <c r="AG491" s="283">
        <f t="shared" si="222"/>
        <v>0</v>
      </c>
      <c r="AH491" s="281">
        <f t="shared" si="223"/>
        <v>0</v>
      </c>
      <c r="AI491" s="551">
        <f t="shared" si="238"/>
        <v>0</v>
      </c>
      <c r="AJ491" s="549">
        <f t="shared" si="238"/>
        <v>0</v>
      </c>
      <c r="AK491" s="549">
        <f t="shared" si="238"/>
        <v>1141401.8000000003</v>
      </c>
      <c r="AL491" s="282">
        <f t="shared" si="224"/>
        <v>0</v>
      </c>
      <c r="AM491" s="281">
        <f t="shared" si="225"/>
        <v>0</v>
      </c>
      <c r="AN491" s="549">
        <f t="shared" si="226"/>
        <v>0</v>
      </c>
      <c r="AO491" s="549">
        <f t="shared" si="227"/>
        <v>0</v>
      </c>
      <c r="AP491" s="549">
        <f t="shared" si="228"/>
        <v>0</v>
      </c>
      <c r="AQ491" s="283">
        <f t="shared" si="241"/>
        <v>0</v>
      </c>
      <c r="AR491" s="281">
        <f t="shared" si="229"/>
        <v>0</v>
      </c>
      <c r="AT491" s="446"/>
      <c r="AU491" s="284"/>
      <c r="AV491" s="447" t="str">
        <f t="shared" si="230"/>
        <v>CA</v>
      </c>
      <c r="AW491" s="447" t="str">
        <f t="shared" si="231"/>
        <v>CL</v>
      </c>
      <c r="AX491" s="447" t="str">
        <f t="shared" si="232"/>
        <v>AIC</v>
      </c>
      <c r="AY491" s="447" t="str">
        <f t="shared" si="233"/>
        <v>ERB</v>
      </c>
      <c r="AZ491" s="447" t="str">
        <f t="shared" si="234"/>
        <v>GRB</v>
      </c>
      <c r="BA491" s="447" t="str">
        <f t="shared" si="235"/>
        <v>Non-Op</v>
      </c>
      <c r="BC491" s="449" t="s">
        <v>2100</v>
      </c>
      <c r="BD491" s="552">
        <f t="shared" si="236"/>
        <v>1100393.3</v>
      </c>
      <c r="BF491" s="435"/>
      <c r="BG491" s="435"/>
      <c r="BH491" s="435"/>
      <c r="BI491" s="435"/>
      <c r="BJ491" s="435"/>
      <c r="BK491" s="435"/>
      <c r="BL491" s="435"/>
      <c r="BN491" s="444"/>
    </row>
    <row r="492" spans="1:66" s="28" customFormat="1" ht="12" customHeight="1">
      <c r="A492" s="287">
        <v>18100213</v>
      </c>
      <c r="B492" s="288" t="str">
        <f t="shared" si="239"/>
        <v>18100213</v>
      </c>
      <c r="C492" s="444" t="s">
        <v>1379</v>
      </c>
      <c r="D492" s="445" t="s">
        <v>1162</v>
      </c>
      <c r="E492" s="445"/>
      <c r="F492" s="444"/>
      <c r="G492" s="445"/>
      <c r="H492" s="547">
        <v>3756566.66</v>
      </c>
      <c r="I492" s="547">
        <v>3743701.71</v>
      </c>
      <c r="J492" s="547">
        <v>3730836.76</v>
      </c>
      <c r="K492" s="547">
        <v>3717971.81</v>
      </c>
      <c r="L492" s="547">
        <v>3705106.86</v>
      </c>
      <c r="M492" s="547">
        <v>3692241.91</v>
      </c>
      <c r="N492" s="547">
        <v>3679376.96</v>
      </c>
      <c r="O492" s="547">
        <v>3666512.01</v>
      </c>
      <c r="P492" s="547">
        <v>3653647.06</v>
      </c>
      <c r="Q492" s="547">
        <v>3640782.11</v>
      </c>
      <c r="R492" s="547">
        <v>3627917.16</v>
      </c>
      <c r="S492" s="547">
        <v>3615052.21</v>
      </c>
      <c r="T492" s="547">
        <v>3602187.26</v>
      </c>
      <c r="U492" s="547"/>
      <c r="V492" s="547">
        <f t="shared" si="216"/>
        <v>3679376.9599999995</v>
      </c>
      <c r="W492" s="285"/>
      <c r="X492" s="286"/>
      <c r="Y492" s="548">
        <f t="shared" si="240"/>
        <v>0</v>
      </c>
      <c r="Z492" s="549">
        <f t="shared" si="240"/>
        <v>0</v>
      </c>
      <c r="AA492" s="549">
        <f t="shared" si="240"/>
        <v>3602187.26</v>
      </c>
      <c r="AB492" s="282">
        <f t="shared" si="217"/>
        <v>0</v>
      </c>
      <c r="AC492" s="281">
        <f t="shared" si="218"/>
        <v>0</v>
      </c>
      <c r="AD492" s="549">
        <f t="shared" si="219"/>
        <v>0</v>
      </c>
      <c r="AE492" s="553">
        <f t="shared" si="220"/>
        <v>0</v>
      </c>
      <c r="AF492" s="282">
        <f t="shared" si="221"/>
        <v>0</v>
      </c>
      <c r="AG492" s="283">
        <f t="shared" si="222"/>
        <v>0</v>
      </c>
      <c r="AH492" s="281">
        <f t="shared" si="223"/>
        <v>0</v>
      </c>
      <c r="AI492" s="551">
        <f t="shared" ref="AI492:AK511" si="242">IF($D492=AI$5,$V492,0)</f>
        <v>0</v>
      </c>
      <c r="AJ492" s="549">
        <f t="shared" si="242"/>
        <v>0</v>
      </c>
      <c r="AK492" s="549">
        <f t="shared" si="242"/>
        <v>3679376.9599999995</v>
      </c>
      <c r="AL492" s="282">
        <f t="shared" si="224"/>
        <v>0</v>
      </c>
      <c r="AM492" s="281">
        <f t="shared" si="225"/>
        <v>0</v>
      </c>
      <c r="AN492" s="549">
        <f t="shared" si="226"/>
        <v>0</v>
      </c>
      <c r="AO492" s="549">
        <f t="shared" si="227"/>
        <v>0</v>
      </c>
      <c r="AP492" s="549">
        <f t="shared" si="228"/>
        <v>0</v>
      </c>
      <c r="AQ492" s="283">
        <f t="shared" si="241"/>
        <v>0</v>
      </c>
      <c r="AR492" s="281">
        <f t="shared" si="229"/>
        <v>0</v>
      </c>
      <c r="AT492" s="446"/>
      <c r="AU492" s="284"/>
      <c r="AV492" s="447" t="str">
        <f t="shared" si="230"/>
        <v>CA</v>
      </c>
      <c r="AW492" s="447" t="str">
        <f t="shared" si="231"/>
        <v>CL</v>
      </c>
      <c r="AX492" s="447" t="str">
        <f t="shared" si="232"/>
        <v>AIC</v>
      </c>
      <c r="AY492" s="447" t="str">
        <f t="shared" si="233"/>
        <v>ERB</v>
      </c>
      <c r="AZ492" s="447" t="str">
        <f t="shared" si="234"/>
        <v>GRB</v>
      </c>
      <c r="BA492" s="447" t="str">
        <f t="shared" si="235"/>
        <v>Non-Op</v>
      </c>
      <c r="BC492" s="449" t="s">
        <v>2100</v>
      </c>
      <c r="BD492" s="552">
        <f t="shared" si="236"/>
        <v>3602187.26</v>
      </c>
      <c r="BF492" s="435"/>
      <c r="BG492" s="435"/>
      <c r="BH492" s="435"/>
      <c r="BI492" s="435"/>
      <c r="BJ492" s="435"/>
      <c r="BK492" s="435"/>
      <c r="BL492" s="435"/>
      <c r="BN492" s="444"/>
    </row>
    <row r="493" spans="1:66" s="28" customFormat="1" ht="12" customHeight="1">
      <c r="A493" s="287">
        <v>18100223</v>
      </c>
      <c r="B493" s="288" t="str">
        <f t="shared" si="239"/>
        <v>18100223</v>
      </c>
      <c r="C493" s="444" t="s">
        <v>1380</v>
      </c>
      <c r="D493" s="445" t="s">
        <v>1162</v>
      </c>
      <c r="E493" s="445"/>
      <c r="F493" s="444"/>
      <c r="G493" s="445"/>
      <c r="H493" s="547">
        <v>841023.76</v>
      </c>
      <c r="I493" s="547">
        <v>834130.12</v>
      </c>
      <c r="J493" s="547">
        <v>827236.48</v>
      </c>
      <c r="K493" s="547">
        <v>820342.84</v>
      </c>
      <c r="L493" s="547">
        <v>813449.2</v>
      </c>
      <c r="M493" s="547">
        <v>806555.56</v>
      </c>
      <c r="N493" s="547">
        <v>799661.92</v>
      </c>
      <c r="O493" s="547">
        <v>792768.28</v>
      </c>
      <c r="P493" s="547">
        <v>785874.64</v>
      </c>
      <c r="Q493" s="547">
        <v>778981</v>
      </c>
      <c r="R493" s="547">
        <v>772087.36</v>
      </c>
      <c r="S493" s="547">
        <v>765193.72</v>
      </c>
      <c r="T493" s="547">
        <v>758300.08</v>
      </c>
      <c r="U493" s="547"/>
      <c r="V493" s="547">
        <f t="shared" si="216"/>
        <v>799661.92</v>
      </c>
      <c r="W493" s="285"/>
      <c r="X493" s="286"/>
      <c r="Y493" s="548">
        <f t="shared" si="240"/>
        <v>0</v>
      </c>
      <c r="Z493" s="549">
        <f t="shared" si="240"/>
        <v>0</v>
      </c>
      <c r="AA493" s="549">
        <f t="shared" si="240"/>
        <v>758300.08</v>
      </c>
      <c r="AB493" s="282">
        <f t="shared" si="217"/>
        <v>0</v>
      </c>
      <c r="AC493" s="281">
        <f t="shared" si="218"/>
        <v>0</v>
      </c>
      <c r="AD493" s="549">
        <f t="shared" si="219"/>
        <v>0</v>
      </c>
      <c r="AE493" s="553">
        <f t="shared" si="220"/>
        <v>0</v>
      </c>
      <c r="AF493" s="282">
        <f t="shared" si="221"/>
        <v>0</v>
      </c>
      <c r="AG493" s="283">
        <f t="shared" si="222"/>
        <v>0</v>
      </c>
      <c r="AH493" s="281">
        <f t="shared" si="223"/>
        <v>0</v>
      </c>
      <c r="AI493" s="551">
        <f t="shared" si="242"/>
        <v>0</v>
      </c>
      <c r="AJ493" s="549">
        <f t="shared" si="242"/>
        <v>0</v>
      </c>
      <c r="AK493" s="549">
        <f t="shared" si="242"/>
        <v>799661.92</v>
      </c>
      <c r="AL493" s="282">
        <f t="shared" si="224"/>
        <v>0</v>
      </c>
      <c r="AM493" s="281">
        <f t="shared" si="225"/>
        <v>0</v>
      </c>
      <c r="AN493" s="549">
        <f t="shared" si="226"/>
        <v>0</v>
      </c>
      <c r="AO493" s="549">
        <f t="shared" si="227"/>
        <v>0</v>
      </c>
      <c r="AP493" s="549">
        <f t="shared" si="228"/>
        <v>0</v>
      </c>
      <c r="AQ493" s="283">
        <f t="shared" si="241"/>
        <v>0</v>
      </c>
      <c r="AR493" s="281">
        <f t="shared" si="229"/>
        <v>0</v>
      </c>
      <c r="AT493" s="446"/>
      <c r="AU493" s="284"/>
      <c r="AV493" s="447" t="str">
        <f t="shared" si="230"/>
        <v>CA</v>
      </c>
      <c r="AW493" s="447" t="str">
        <f t="shared" si="231"/>
        <v>CL</v>
      </c>
      <c r="AX493" s="447" t="str">
        <f t="shared" si="232"/>
        <v>AIC</v>
      </c>
      <c r="AY493" s="447" t="str">
        <f t="shared" si="233"/>
        <v>ERB</v>
      </c>
      <c r="AZ493" s="447" t="str">
        <f t="shared" si="234"/>
        <v>GRB</v>
      </c>
      <c r="BA493" s="447" t="str">
        <f t="shared" si="235"/>
        <v>Non-Op</v>
      </c>
      <c r="BC493" s="449" t="s">
        <v>2100</v>
      </c>
      <c r="BD493" s="552">
        <f t="shared" si="236"/>
        <v>758300.08</v>
      </c>
      <c r="BF493" s="435"/>
      <c r="BG493" s="435"/>
      <c r="BH493" s="435"/>
      <c r="BI493" s="435"/>
      <c r="BJ493" s="435"/>
      <c r="BK493" s="435"/>
      <c r="BL493" s="435"/>
      <c r="BN493" s="444"/>
    </row>
    <row r="494" spans="1:66" s="28" customFormat="1" ht="12" customHeight="1">
      <c r="A494" s="287">
        <v>18100233</v>
      </c>
      <c r="B494" s="288" t="str">
        <f t="shared" si="239"/>
        <v>18100233</v>
      </c>
      <c r="C494" s="444" t="s">
        <v>1381</v>
      </c>
      <c r="D494" s="445" t="s">
        <v>1162</v>
      </c>
      <c r="E494" s="445"/>
      <c r="F494" s="444"/>
      <c r="G494" s="445"/>
      <c r="H494" s="547">
        <v>142127.87</v>
      </c>
      <c r="I494" s="547">
        <v>140962.88</v>
      </c>
      <c r="J494" s="547">
        <v>139797.89000000001</v>
      </c>
      <c r="K494" s="547">
        <v>138632.9</v>
      </c>
      <c r="L494" s="547">
        <v>137467.91</v>
      </c>
      <c r="M494" s="547">
        <v>136302.92000000001</v>
      </c>
      <c r="N494" s="547">
        <v>135137.93</v>
      </c>
      <c r="O494" s="547">
        <v>133972.94</v>
      </c>
      <c r="P494" s="547">
        <v>132807.95000000001</v>
      </c>
      <c r="Q494" s="547">
        <v>131642.96</v>
      </c>
      <c r="R494" s="547">
        <v>130477.97</v>
      </c>
      <c r="S494" s="547">
        <v>129312.98</v>
      </c>
      <c r="T494" s="547">
        <v>128147.99</v>
      </c>
      <c r="U494" s="547"/>
      <c r="V494" s="547">
        <f t="shared" si="216"/>
        <v>135137.93</v>
      </c>
      <c r="W494" s="285"/>
      <c r="X494" s="286"/>
      <c r="Y494" s="548">
        <f t="shared" si="240"/>
        <v>0</v>
      </c>
      <c r="Z494" s="549">
        <f t="shared" si="240"/>
        <v>0</v>
      </c>
      <c r="AA494" s="549">
        <f t="shared" si="240"/>
        <v>128147.99</v>
      </c>
      <c r="AB494" s="282">
        <f t="shared" si="217"/>
        <v>0</v>
      </c>
      <c r="AC494" s="281">
        <f t="shared" si="218"/>
        <v>0</v>
      </c>
      <c r="AD494" s="549">
        <f t="shared" si="219"/>
        <v>0</v>
      </c>
      <c r="AE494" s="553">
        <f t="shared" si="220"/>
        <v>0</v>
      </c>
      <c r="AF494" s="282">
        <f t="shared" si="221"/>
        <v>0</v>
      </c>
      <c r="AG494" s="283">
        <f t="shared" si="222"/>
        <v>0</v>
      </c>
      <c r="AH494" s="281">
        <f t="shared" si="223"/>
        <v>0</v>
      </c>
      <c r="AI494" s="551">
        <f t="shared" si="242"/>
        <v>0</v>
      </c>
      <c r="AJ494" s="549">
        <f t="shared" si="242"/>
        <v>0</v>
      </c>
      <c r="AK494" s="549">
        <f t="shared" si="242"/>
        <v>135137.93</v>
      </c>
      <c r="AL494" s="282">
        <f t="shared" si="224"/>
        <v>0</v>
      </c>
      <c r="AM494" s="281">
        <f t="shared" si="225"/>
        <v>0</v>
      </c>
      <c r="AN494" s="549">
        <f t="shared" si="226"/>
        <v>0</v>
      </c>
      <c r="AO494" s="549">
        <f t="shared" si="227"/>
        <v>0</v>
      </c>
      <c r="AP494" s="549">
        <f t="shared" si="228"/>
        <v>0</v>
      </c>
      <c r="AQ494" s="283">
        <f t="shared" si="241"/>
        <v>0</v>
      </c>
      <c r="AR494" s="281">
        <f t="shared" si="229"/>
        <v>0</v>
      </c>
      <c r="AT494" s="446"/>
      <c r="AU494" s="284"/>
      <c r="AV494" s="447" t="str">
        <f t="shared" si="230"/>
        <v>CA</v>
      </c>
      <c r="AW494" s="447" t="str">
        <f t="shared" si="231"/>
        <v>CL</v>
      </c>
      <c r="AX494" s="447" t="str">
        <f t="shared" si="232"/>
        <v>AIC</v>
      </c>
      <c r="AY494" s="447" t="str">
        <f t="shared" si="233"/>
        <v>ERB</v>
      </c>
      <c r="AZ494" s="447" t="str">
        <f t="shared" si="234"/>
        <v>GRB</v>
      </c>
      <c r="BA494" s="447" t="str">
        <f t="shared" si="235"/>
        <v>Non-Op</v>
      </c>
      <c r="BC494" s="449" t="s">
        <v>2100</v>
      </c>
      <c r="BD494" s="552">
        <f t="shared" si="236"/>
        <v>128147.99</v>
      </c>
      <c r="BF494" s="435"/>
      <c r="BG494" s="435"/>
      <c r="BH494" s="435"/>
      <c r="BI494" s="435"/>
      <c r="BJ494" s="435"/>
      <c r="BK494" s="435"/>
      <c r="BL494" s="435"/>
      <c r="BN494" s="444"/>
    </row>
    <row r="495" spans="1:66" s="28" customFormat="1" ht="12" customHeight="1">
      <c r="A495" s="287">
        <v>18100473</v>
      </c>
      <c r="B495" s="288" t="str">
        <f t="shared" si="239"/>
        <v>18100473</v>
      </c>
      <c r="C495" s="444" t="s">
        <v>1382</v>
      </c>
      <c r="D495" s="445" t="s">
        <v>1162</v>
      </c>
      <c r="E495" s="445"/>
      <c r="F495" s="444"/>
      <c r="G495" s="445"/>
      <c r="H495" s="547">
        <v>699798.6</v>
      </c>
      <c r="I495" s="547">
        <v>691367.28</v>
      </c>
      <c r="J495" s="547">
        <v>682935.96</v>
      </c>
      <c r="K495" s="547">
        <v>674504.64</v>
      </c>
      <c r="L495" s="547">
        <v>666073.31999999995</v>
      </c>
      <c r="M495" s="547">
        <v>657642</v>
      </c>
      <c r="N495" s="547">
        <v>649210.68000000005</v>
      </c>
      <c r="O495" s="547">
        <v>640779.36</v>
      </c>
      <c r="P495" s="547">
        <v>632348.04</v>
      </c>
      <c r="Q495" s="547">
        <v>623916.72</v>
      </c>
      <c r="R495" s="547">
        <v>615485.4</v>
      </c>
      <c r="S495" s="547">
        <v>607054.07999999996</v>
      </c>
      <c r="T495" s="547">
        <v>598622.76</v>
      </c>
      <c r="U495" s="547"/>
      <c r="V495" s="547">
        <f t="shared" si="216"/>
        <v>649210.68000000005</v>
      </c>
      <c r="W495" s="285"/>
      <c r="X495" s="286"/>
      <c r="Y495" s="548">
        <f t="shared" si="240"/>
        <v>0</v>
      </c>
      <c r="Z495" s="549">
        <f t="shared" si="240"/>
        <v>0</v>
      </c>
      <c r="AA495" s="549">
        <f t="shared" si="240"/>
        <v>598622.76</v>
      </c>
      <c r="AB495" s="282">
        <f t="shared" si="217"/>
        <v>0</v>
      </c>
      <c r="AC495" s="281">
        <f t="shared" si="218"/>
        <v>0</v>
      </c>
      <c r="AD495" s="549">
        <f t="shared" si="219"/>
        <v>0</v>
      </c>
      <c r="AE495" s="553">
        <f t="shared" si="220"/>
        <v>0</v>
      </c>
      <c r="AF495" s="282">
        <f t="shared" si="221"/>
        <v>0</v>
      </c>
      <c r="AG495" s="283">
        <f t="shared" si="222"/>
        <v>0</v>
      </c>
      <c r="AH495" s="281">
        <f t="shared" si="223"/>
        <v>0</v>
      </c>
      <c r="AI495" s="551">
        <f t="shared" si="242"/>
        <v>0</v>
      </c>
      <c r="AJ495" s="549">
        <f t="shared" si="242"/>
        <v>0</v>
      </c>
      <c r="AK495" s="549">
        <f t="shared" si="242"/>
        <v>649210.68000000005</v>
      </c>
      <c r="AL495" s="282">
        <f t="shared" si="224"/>
        <v>0</v>
      </c>
      <c r="AM495" s="281">
        <f t="shared" si="225"/>
        <v>0</v>
      </c>
      <c r="AN495" s="549">
        <f t="shared" si="226"/>
        <v>0</v>
      </c>
      <c r="AO495" s="549">
        <f t="shared" si="227"/>
        <v>0</v>
      </c>
      <c r="AP495" s="549">
        <f t="shared" si="228"/>
        <v>0</v>
      </c>
      <c r="AQ495" s="283">
        <f t="shared" si="241"/>
        <v>0</v>
      </c>
      <c r="AR495" s="281">
        <f t="shared" si="229"/>
        <v>0</v>
      </c>
      <c r="AT495" s="446"/>
      <c r="AU495" s="284"/>
      <c r="AV495" s="447" t="str">
        <f t="shared" si="230"/>
        <v>CA</v>
      </c>
      <c r="AW495" s="447" t="str">
        <f t="shared" si="231"/>
        <v>CL</v>
      </c>
      <c r="AX495" s="447" t="str">
        <f t="shared" si="232"/>
        <v>AIC</v>
      </c>
      <c r="AY495" s="447" t="str">
        <f t="shared" si="233"/>
        <v>ERB</v>
      </c>
      <c r="AZ495" s="447" t="str">
        <f t="shared" si="234"/>
        <v>GRB</v>
      </c>
      <c r="BA495" s="447" t="str">
        <f t="shared" si="235"/>
        <v>Non-Op</v>
      </c>
      <c r="BC495" s="449" t="s">
        <v>2100</v>
      </c>
      <c r="BD495" s="552">
        <f t="shared" si="236"/>
        <v>598622.76</v>
      </c>
      <c r="BF495" s="435"/>
      <c r="BG495" s="435"/>
      <c r="BH495" s="435"/>
      <c r="BI495" s="435"/>
      <c r="BJ495" s="435"/>
      <c r="BK495" s="435"/>
      <c r="BL495" s="435"/>
      <c r="BN495" s="444"/>
    </row>
    <row r="496" spans="1:66" s="28" customFormat="1" ht="12" customHeight="1">
      <c r="A496" s="287">
        <v>18100493</v>
      </c>
      <c r="B496" s="288" t="str">
        <f t="shared" si="239"/>
        <v>18100493</v>
      </c>
      <c r="C496" s="444" t="s">
        <v>1383</v>
      </c>
      <c r="D496" s="445" t="s">
        <v>1162</v>
      </c>
      <c r="E496" s="445"/>
      <c r="F496" s="444"/>
      <c r="G496" s="445"/>
      <c r="H496" s="547">
        <v>260777.57</v>
      </c>
      <c r="I496" s="547">
        <v>258124.7</v>
      </c>
      <c r="J496" s="547">
        <v>255471.83</v>
      </c>
      <c r="K496" s="547">
        <v>252818.96</v>
      </c>
      <c r="L496" s="547">
        <v>250166.09</v>
      </c>
      <c r="M496" s="547">
        <v>247513.22</v>
      </c>
      <c r="N496" s="547">
        <v>244860.35</v>
      </c>
      <c r="O496" s="547">
        <v>242207.48</v>
      </c>
      <c r="P496" s="547">
        <v>239554.61</v>
      </c>
      <c r="Q496" s="547">
        <v>236901.74</v>
      </c>
      <c r="R496" s="547">
        <v>234248.87</v>
      </c>
      <c r="S496" s="547">
        <v>231596</v>
      </c>
      <c r="T496" s="547">
        <v>228943.13</v>
      </c>
      <c r="U496" s="547"/>
      <c r="V496" s="547">
        <f t="shared" si="216"/>
        <v>244860.35000000006</v>
      </c>
      <c r="W496" s="285"/>
      <c r="X496" s="286"/>
      <c r="Y496" s="548">
        <f t="shared" si="240"/>
        <v>0</v>
      </c>
      <c r="Z496" s="549">
        <f t="shared" si="240"/>
        <v>0</v>
      </c>
      <c r="AA496" s="549">
        <f t="shared" si="240"/>
        <v>228943.13</v>
      </c>
      <c r="AB496" s="282">
        <f t="shared" si="217"/>
        <v>0</v>
      </c>
      <c r="AC496" s="281">
        <f t="shared" si="218"/>
        <v>0</v>
      </c>
      <c r="AD496" s="549">
        <f t="shared" si="219"/>
        <v>0</v>
      </c>
      <c r="AE496" s="553">
        <f t="shared" si="220"/>
        <v>0</v>
      </c>
      <c r="AF496" s="282">
        <f t="shared" si="221"/>
        <v>0</v>
      </c>
      <c r="AG496" s="283">
        <f t="shared" si="222"/>
        <v>0</v>
      </c>
      <c r="AH496" s="281">
        <f t="shared" si="223"/>
        <v>0</v>
      </c>
      <c r="AI496" s="551">
        <f t="shared" si="242"/>
        <v>0</v>
      </c>
      <c r="AJ496" s="549">
        <f t="shared" si="242"/>
        <v>0</v>
      </c>
      <c r="AK496" s="549">
        <f t="shared" si="242"/>
        <v>244860.35000000006</v>
      </c>
      <c r="AL496" s="282">
        <f t="shared" si="224"/>
        <v>0</v>
      </c>
      <c r="AM496" s="281">
        <f t="shared" si="225"/>
        <v>0</v>
      </c>
      <c r="AN496" s="549">
        <f t="shared" si="226"/>
        <v>0</v>
      </c>
      <c r="AO496" s="549">
        <f t="shared" si="227"/>
        <v>0</v>
      </c>
      <c r="AP496" s="549">
        <f t="shared" si="228"/>
        <v>0</v>
      </c>
      <c r="AQ496" s="283">
        <f t="shared" si="241"/>
        <v>0</v>
      </c>
      <c r="AR496" s="281">
        <f t="shared" si="229"/>
        <v>0</v>
      </c>
      <c r="AT496" s="446"/>
      <c r="AU496" s="284"/>
      <c r="AV496" s="447" t="str">
        <f t="shared" si="230"/>
        <v>CA</v>
      </c>
      <c r="AW496" s="447" t="str">
        <f t="shared" si="231"/>
        <v>CL</v>
      </c>
      <c r="AX496" s="447" t="str">
        <f t="shared" si="232"/>
        <v>AIC</v>
      </c>
      <c r="AY496" s="447" t="str">
        <f t="shared" si="233"/>
        <v>ERB</v>
      </c>
      <c r="AZ496" s="447" t="str">
        <f t="shared" si="234"/>
        <v>GRB</v>
      </c>
      <c r="BA496" s="447" t="str">
        <f t="shared" si="235"/>
        <v>Non-Op</v>
      </c>
      <c r="BC496" s="449" t="s">
        <v>2100</v>
      </c>
      <c r="BD496" s="552">
        <f t="shared" si="236"/>
        <v>228943.13</v>
      </c>
      <c r="BF496" s="435"/>
      <c r="BG496" s="435"/>
      <c r="BH496" s="435"/>
      <c r="BI496" s="435"/>
      <c r="BJ496" s="435"/>
      <c r="BK496" s="435"/>
      <c r="BL496" s="435"/>
      <c r="BN496" s="444"/>
    </row>
    <row r="497" spans="1:66" s="28" customFormat="1" ht="12" customHeight="1">
      <c r="A497" s="321">
        <v>18100633</v>
      </c>
      <c r="B497" s="318" t="str">
        <f t="shared" si="239"/>
        <v>18100633</v>
      </c>
      <c r="C497" s="444" t="s">
        <v>1384</v>
      </c>
      <c r="D497" s="445" t="s">
        <v>1162</v>
      </c>
      <c r="E497" s="445"/>
      <c r="F497" s="311">
        <v>43268</v>
      </c>
      <c r="G497" s="445"/>
      <c r="H497" s="547">
        <v>1324162.3400000001</v>
      </c>
      <c r="I497" s="547">
        <v>1320137.53</v>
      </c>
      <c r="J497" s="547">
        <v>1316112.72</v>
      </c>
      <c r="K497" s="547">
        <v>1312087.9099999999</v>
      </c>
      <c r="L497" s="547">
        <v>1308063.1000000001</v>
      </c>
      <c r="M497" s="547">
        <v>1304038.29</v>
      </c>
      <c r="N497" s="547">
        <v>1300013.48</v>
      </c>
      <c r="O497" s="547">
        <v>1295988.67</v>
      </c>
      <c r="P497" s="547">
        <v>1291963.8600000001</v>
      </c>
      <c r="Q497" s="547">
        <v>1287939.05</v>
      </c>
      <c r="R497" s="547">
        <v>1283914.24</v>
      </c>
      <c r="S497" s="547">
        <v>1279889.43</v>
      </c>
      <c r="T497" s="547">
        <v>1275864.6200000001</v>
      </c>
      <c r="U497" s="547"/>
      <c r="V497" s="547">
        <f t="shared" si="216"/>
        <v>1300013.48</v>
      </c>
      <c r="W497" s="285"/>
      <c r="X497" s="286"/>
      <c r="Y497" s="548">
        <f t="shared" si="240"/>
        <v>0</v>
      </c>
      <c r="Z497" s="549">
        <f t="shared" si="240"/>
        <v>0</v>
      </c>
      <c r="AA497" s="549">
        <f t="shared" si="240"/>
        <v>1275864.6200000001</v>
      </c>
      <c r="AB497" s="282">
        <f t="shared" si="217"/>
        <v>0</v>
      </c>
      <c r="AC497" s="281">
        <f t="shared" si="218"/>
        <v>0</v>
      </c>
      <c r="AD497" s="549">
        <f t="shared" si="219"/>
        <v>0</v>
      </c>
      <c r="AE497" s="553">
        <f t="shared" si="220"/>
        <v>0</v>
      </c>
      <c r="AF497" s="282">
        <f t="shared" si="221"/>
        <v>0</v>
      </c>
      <c r="AG497" s="283">
        <f t="shared" si="222"/>
        <v>0</v>
      </c>
      <c r="AH497" s="281">
        <f t="shared" si="223"/>
        <v>0</v>
      </c>
      <c r="AI497" s="551">
        <f t="shared" si="242"/>
        <v>0</v>
      </c>
      <c r="AJ497" s="549">
        <f t="shared" si="242"/>
        <v>0</v>
      </c>
      <c r="AK497" s="549">
        <f t="shared" si="242"/>
        <v>1300013.48</v>
      </c>
      <c r="AL497" s="282">
        <f t="shared" si="224"/>
        <v>0</v>
      </c>
      <c r="AM497" s="281">
        <f t="shared" si="225"/>
        <v>0</v>
      </c>
      <c r="AN497" s="549">
        <f t="shared" si="226"/>
        <v>0</v>
      </c>
      <c r="AO497" s="549">
        <f t="shared" si="227"/>
        <v>0</v>
      </c>
      <c r="AP497" s="549">
        <f t="shared" si="228"/>
        <v>0</v>
      </c>
      <c r="AQ497" s="283">
        <f t="shared" si="241"/>
        <v>0</v>
      </c>
      <c r="AR497" s="281">
        <f t="shared" si="229"/>
        <v>0</v>
      </c>
      <c r="AT497" s="446"/>
      <c r="AU497" s="284"/>
      <c r="AV497" s="447" t="str">
        <f t="shared" si="230"/>
        <v>CA</v>
      </c>
      <c r="AW497" s="447" t="str">
        <f t="shared" si="231"/>
        <v>CL</v>
      </c>
      <c r="AX497" s="447" t="str">
        <f t="shared" si="232"/>
        <v>AIC</v>
      </c>
      <c r="AY497" s="447" t="str">
        <f t="shared" si="233"/>
        <v>ERB</v>
      </c>
      <c r="AZ497" s="447" t="str">
        <f t="shared" si="234"/>
        <v>GRB</v>
      </c>
      <c r="BA497" s="447" t="str">
        <f t="shared" si="235"/>
        <v>Non-Op</v>
      </c>
      <c r="BC497" s="449" t="s">
        <v>2100</v>
      </c>
      <c r="BD497" s="552">
        <f t="shared" si="236"/>
        <v>1275864.6200000001</v>
      </c>
      <c r="BF497" s="448"/>
      <c r="BG497" s="448"/>
      <c r="BH497" s="448"/>
      <c r="BI497" s="448"/>
      <c r="BJ497" s="448"/>
      <c r="BK497" s="448"/>
      <c r="BL497" s="448"/>
      <c r="BN497" s="444"/>
    </row>
    <row r="498" spans="1:66" s="28" customFormat="1" ht="12" customHeight="1">
      <c r="A498" s="362">
        <v>18100643</v>
      </c>
      <c r="B498" s="313" t="str">
        <f t="shared" si="239"/>
        <v>18100643</v>
      </c>
      <c r="C498" s="450" t="s">
        <v>2149</v>
      </c>
      <c r="D498" s="451" t="s">
        <v>1162</v>
      </c>
      <c r="E498" s="451"/>
      <c r="F498" s="304">
        <v>43678</v>
      </c>
      <c r="G498" s="451"/>
      <c r="H498" s="556">
        <v>1144119.44</v>
      </c>
      <c r="I498" s="556">
        <v>1140793.51</v>
      </c>
      <c r="J498" s="556">
        <v>1137467.58</v>
      </c>
      <c r="K498" s="556">
        <v>1134141.6499999999</v>
      </c>
      <c r="L498" s="556">
        <v>1130815.72</v>
      </c>
      <c r="M498" s="556">
        <v>1127489.79</v>
      </c>
      <c r="N498" s="556">
        <v>1124163.8600000001</v>
      </c>
      <c r="O498" s="556">
        <v>1120837.93</v>
      </c>
      <c r="P498" s="556">
        <v>1117512</v>
      </c>
      <c r="Q498" s="556">
        <v>1114186.07</v>
      </c>
      <c r="R498" s="556">
        <v>1237527</v>
      </c>
      <c r="S498" s="556">
        <v>1233821.83</v>
      </c>
      <c r="T498" s="591">
        <v>1230116.6599999999</v>
      </c>
      <c r="U498" s="556"/>
      <c r="V498" s="556">
        <f t="shared" si="216"/>
        <v>1150489.5824999998</v>
      </c>
      <c r="W498" s="292"/>
      <c r="X498" s="293"/>
      <c r="Y498" s="548">
        <f t="shared" si="240"/>
        <v>0</v>
      </c>
      <c r="Z498" s="549">
        <f t="shared" si="240"/>
        <v>0</v>
      </c>
      <c r="AA498" s="549">
        <f t="shared" si="240"/>
        <v>1230116.6599999999</v>
      </c>
      <c r="AB498" s="282">
        <f t="shared" si="217"/>
        <v>0</v>
      </c>
      <c r="AC498" s="281">
        <f t="shared" si="218"/>
        <v>0</v>
      </c>
      <c r="AD498" s="549">
        <f t="shared" si="219"/>
        <v>0</v>
      </c>
      <c r="AE498" s="553">
        <f t="shared" si="220"/>
        <v>0</v>
      </c>
      <c r="AF498" s="282">
        <f t="shared" si="221"/>
        <v>0</v>
      </c>
      <c r="AG498" s="283">
        <f t="shared" si="222"/>
        <v>0</v>
      </c>
      <c r="AH498" s="281">
        <f t="shared" si="223"/>
        <v>0</v>
      </c>
      <c r="AI498" s="551">
        <f t="shared" si="242"/>
        <v>0</v>
      </c>
      <c r="AJ498" s="549">
        <f t="shared" si="242"/>
        <v>0</v>
      </c>
      <c r="AK498" s="549">
        <f t="shared" si="242"/>
        <v>1150489.5824999998</v>
      </c>
      <c r="AL498" s="282">
        <f t="shared" si="224"/>
        <v>0</v>
      </c>
      <c r="AM498" s="281">
        <f t="shared" si="225"/>
        <v>0</v>
      </c>
      <c r="AN498" s="549">
        <f t="shared" si="226"/>
        <v>0</v>
      </c>
      <c r="AO498" s="549">
        <f t="shared" si="227"/>
        <v>0</v>
      </c>
      <c r="AP498" s="549">
        <f t="shared" si="228"/>
        <v>0</v>
      </c>
      <c r="AQ498" s="283">
        <f t="shared" si="241"/>
        <v>0</v>
      </c>
      <c r="AR498" s="281">
        <f t="shared" si="229"/>
        <v>0</v>
      </c>
      <c r="AT498" s="446"/>
      <c r="AU498" s="284"/>
      <c r="AV498" s="447" t="str">
        <f t="shared" si="230"/>
        <v>CA</v>
      </c>
      <c r="AW498" s="447" t="str">
        <f t="shared" si="231"/>
        <v>CL</v>
      </c>
      <c r="AX498" s="447" t="str">
        <f t="shared" si="232"/>
        <v>AIC</v>
      </c>
      <c r="AY498" s="447" t="str">
        <f t="shared" si="233"/>
        <v>ERB</v>
      </c>
      <c r="AZ498" s="447" t="str">
        <f t="shared" si="234"/>
        <v>GRB</v>
      </c>
      <c r="BA498" s="447" t="str">
        <f t="shared" si="235"/>
        <v>Non-Op</v>
      </c>
      <c r="BC498" s="449" t="s">
        <v>2100</v>
      </c>
      <c r="BD498" s="552">
        <f t="shared" si="236"/>
        <v>1230116.6599999999</v>
      </c>
      <c r="BF498" s="435"/>
      <c r="BG498" s="435"/>
      <c r="BH498" s="435"/>
      <c r="BI498" s="435"/>
      <c r="BJ498" s="435"/>
      <c r="BK498" s="435"/>
      <c r="BL498" s="435"/>
      <c r="BN498" s="444"/>
    </row>
    <row r="499" spans="1:66" s="28" customFormat="1" ht="12" customHeight="1">
      <c r="A499" s="287">
        <v>18100663</v>
      </c>
      <c r="B499" s="288" t="str">
        <f t="shared" si="239"/>
        <v>18100663</v>
      </c>
      <c r="C499" s="444" t="s">
        <v>1385</v>
      </c>
      <c r="D499" s="445" t="s">
        <v>1162</v>
      </c>
      <c r="E499" s="445"/>
      <c r="F499" s="444"/>
      <c r="G499" s="445"/>
      <c r="H499" s="547">
        <v>114037.38</v>
      </c>
      <c r="I499" s="547">
        <v>108853.87</v>
      </c>
      <c r="J499" s="547">
        <v>103670.36</v>
      </c>
      <c r="K499" s="547">
        <v>98486.85</v>
      </c>
      <c r="L499" s="547">
        <v>93303.34</v>
      </c>
      <c r="M499" s="547">
        <v>88119.83</v>
      </c>
      <c r="N499" s="547">
        <v>82936.320000000007</v>
      </c>
      <c r="O499" s="547">
        <v>77752.81</v>
      </c>
      <c r="P499" s="547">
        <v>72569.3</v>
      </c>
      <c r="Q499" s="547">
        <v>67385.789999999994</v>
      </c>
      <c r="R499" s="547">
        <v>62202.28</v>
      </c>
      <c r="S499" s="547">
        <v>57018.77</v>
      </c>
      <c r="T499" s="547">
        <v>51835.26</v>
      </c>
      <c r="U499" s="547"/>
      <c r="V499" s="547">
        <f t="shared" si="216"/>
        <v>82936.320000000007</v>
      </c>
      <c r="W499" s="285"/>
      <c r="X499" s="286"/>
      <c r="Y499" s="548">
        <f t="shared" si="240"/>
        <v>0</v>
      </c>
      <c r="Z499" s="549">
        <f t="shared" si="240"/>
        <v>0</v>
      </c>
      <c r="AA499" s="549">
        <f t="shared" si="240"/>
        <v>51835.26</v>
      </c>
      <c r="AB499" s="282">
        <f t="shared" si="217"/>
        <v>0</v>
      </c>
      <c r="AC499" s="281">
        <f t="shared" si="218"/>
        <v>0</v>
      </c>
      <c r="AD499" s="549">
        <f t="shared" si="219"/>
        <v>0</v>
      </c>
      <c r="AE499" s="553">
        <f t="shared" si="220"/>
        <v>0</v>
      </c>
      <c r="AF499" s="282">
        <f t="shared" si="221"/>
        <v>0</v>
      </c>
      <c r="AG499" s="283">
        <f t="shared" si="222"/>
        <v>0</v>
      </c>
      <c r="AH499" s="281">
        <f t="shared" si="223"/>
        <v>0</v>
      </c>
      <c r="AI499" s="551">
        <f t="shared" si="242"/>
        <v>0</v>
      </c>
      <c r="AJ499" s="549">
        <f t="shared" si="242"/>
        <v>0</v>
      </c>
      <c r="AK499" s="549">
        <f t="shared" si="242"/>
        <v>82936.320000000007</v>
      </c>
      <c r="AL499" s="282">
        <f t="shared" si="224"/>
        <v>0</v>
      </c>
      <c r="AM499" s="281">
        <f t="shared" si="225"/>
        <v>0</v>
      </c>
      <c r="AN499" s="549">
        <f t="shared" si="226"/>
        <v>0</v>
      </c>
      <c r="AO499" s="549">
        <f t="shared" si="227"/>
        <v>0</v>
      </c>
      <c r="AP499" s="549">
        <f t="shared" si="228"/>
        <v>0</v>
      </c>
      <c r="AQ499" s="283">
        <f t="shared" si="241"/>
        <v>0</v>
      </c>
      <c r="AR499" s="281">
        <f t="shared" si="229"/>
        <v>0</v>
      </c>
      <c r="AT499" s="446"/>
      <c r="AU499" s="284"/>
      <c r="AV499" s="447" t="str">
        <f t="shared" si="230"/>
        <v>CA</v>
      </c>
      <c r="AW499" s="447" t="str">
        <f t="shared" si="231"/>
        <v>CL</v>
      </c>
      <c r="AX499" s="447" t="str">
        <f t="shared" si="232"/>
        <v>AIC</v>
      </c>
      <c r="AY499" s="447" t="str">
        <f t="shared" si="233"/>
        <v>ERB</v>
      </c>
      <c r="AZ499" s="447" t="str">
        <f t="shared" si="234"/>
        <v>GRB</v>
      </c>
      <c r="BA499" s="447" t="str">
        <f t="shared" si="235"/>
        <v>Non-Op</v>
      </c>
      <c r="BC499" s="449" t="s">
        <v>2100</v>
      </c>
      <c r="BD499" s="552">
        <f t="shared" si="236"/>
        <v>51835.26</v>
      </c>
      <c r="BF499" s="435"/>
      <c r="BG499" s="435"/>
      <c r="BH499" s="435"/>
      <c r="BI499" s="435"/>
      <c r="BJ499" s="435"/>
      <c r="BK499" s="435"/>
      <c r="BL499" s="435"/>
      <c r="BN499" s="444"/>
    </row>
    <row r="500" spans="1:66" s="28" customFormat="1" ht="12" customHeight="1">
      <c r="A500" s="287">
        <v>18100673</v>
      </c>
      <c r="B500" s="288" t="str">
        <f t="shared" si="239"/>
        <v>18100673</v>
      </c>
      <c r="C500" s="444" t="s">
        <v>1386</v>
      </c>
      <c r="D500" s="445" t="s">
        <v>1162</v>
      </c>
      <c r="E500" s="445"/>
      <c r="F500" s="444"/>
      <c r="G500" s="445"/>
      <c r="H500" s="547">
        <v>227073.93</v>
      </c>
      <c r="I500" s="547">
        <v>216862.49</v>
      </c>
      <c r="J500" s="547">
        <v>206651.05</v>
      </c>
      <c r="K500" s="547">
        <v>194017.26</v>
      </c>
      <c r="L500" s="547">
        <v>183805.82</v>
      </c>
      <c r="M500" s="547">
        <v>173594.38</v>
      </c>
      <c r="N500" s="547">
        <v>163382.94</v>
      </c>
      <c r="O500" s="547">
        <v>153171.5</v>
      </c>
      <c r="P500" s="547">
        <v>142960.06</v>
      </c>
      <c r="Q500" s="547">
        <v>132748.62</v>
      </c>
      <c r="R500" s="547">
        <v>122537.18</v>
      </c>
      <c r="S500" s="547">
        <v>112325.74</v>
      </c>
      <c r="T500" s="547">
        <v>102114.3</v>
      </c>
      <c r="U500" s="547"/>
      <c r="V500" s="547">
        <f t="shared" si="216"/>
        <v>163887.59625</v>
      </c>
      <c r="W500" s="285"/>
      <c r="X500" s="286"/>
      <c r="Y500" s="548">
        <f t="shared" si="240"/>
        <v>0</v>
      </c>
      <c r="Z500" s="549">
        <f t="shared" si="240"/>
        <v>0</v>
      </c>
      <c r="AA500" s="549">
        <f t="shared" si="240"/>
        <v>102114.3</v>
      </c>
      <c r="AB500" s="282">
        <f t="shared" si="217"/>
        <v>0</v>
      </c>
      <c r="AC500" s="281">
        <f t="shared" si="218"/>
        <v>0</v>
      </c>
      <c r="AD500" s="549">
        <f t="shared" si="219"/>
        <v>0</v>
      </c>
      <c r="AE500" s="553">
        <f t="shared" si="220"/>
        <v>0</v>
      </c>
      <c r="AF500" s="282">
        <f t="shared" si="221"/>
        <v>0</v>
      </c>
      <c r="AG500" s="283">
        <f t="shared" si="222"/>
        <v>0</v>
      </c>
      <c r="AH500" s="281">
        <f t="shared" si="223"/>
        <v>0</v>
      </c>
      <c r="AI500" s="551">
        <f t="shared" si="242"/>
        <v>0</v>
      </c>
      <c r="AJ500" s="549">
        <f t="shared" si="242"/>
        <v>0</v>
      </c>
      <c r="AK500" s="549">
        <f t="shared" si="242"/>
        <v>163887.59625</v>
      </c>
      <c r="AL500" s="282">
        <f t="shared" si="224"/>
        <v>0</v>
      </c>
      <c r="AM500" s="281">
        <f t="shared" si="225"/>
        <v>0</v>
      </c>
      <c r="AN500" s="549">
        <f t="shared" si="226"/>
        <v>0</v>
      </c>
      <c r="AO500" s="549">
        <f t="shared" si="227"/>
        <v>0</v>
      </c>
      <c r="AP500" s="549">
        <f t="shared" si="228"/>
        <v>0</v>
      </c>
      <c r="AQ500" s="283">
        <f t="shared" si="241"/>
        <v>0</v>
      </c>
      <c r="AR500" s="281">
        <f t="shared" si="229"/>
        <v>0</v>
      </c>
      <c r="AT500" s="446"/>
      <c r="AU500" s="284"/>
      <c r="AV500" s="447" t="str">
        <f t="shared" si="230"/>
        <v>CA</v>
      </c>
      <c r="AW500" s="447" t="str">
        <f t="shared" si="231"/>
        <v>CL</v>
      </c>
      <c r="AX500" s="447" t="str">
        <f t="shared" si="232"/>
        <v>AIC</v>
      </c>
      <c r="AY500" s="447" t="str">
        <f t="shared" si="233"/>
        <v>ERB</v>
      </c>
      <c r="AZ500" s="447" t="str">
        <f t="shared" si="234"/>
        <v>GRB</v>
      </c>
      <c r="BA500" s="447" t="str">
        <f t="shared" si="235"/>
        <v>Non-Op</v>
      </c>
      <c r="BC500" s="449" t="s">
        <v>2100</v>
      </c>
      <c r="BD500" s="552">
        <f t="shared" si="236"/>
        <v>102114.3</v>
      </c>
      <c r="BF500" s="435"/>
      <c r="BG500" s="435"/>
      <c r="BH500" s="435"/>
      <c r="BI500" s="435"/>
      <c r="BJ500" s="435"/>
      <c r="BK500" s="435"/>
      <c r="BL500" s="435"/>
      <c r="BN500" s="444"/>
    </row>
    <row r="501" spans="1:66" s="28" customFormat="1" ht="12" customHeight="1">
      <c r="A501" s="287">
        <v>18100683</v>
      </c>
      <c r="B501" s="318" t="str">
        <f t="shared" si="239"/>
        <v>18100683</v>
      </c>
      <c r="C501" s="444" t="s">
        <v>1387</v>
      </c>
      <c r="D501" s="445" t="s">
        <v>1162</v>
      </c>
      <c r="E501" s="445"/>
      <c r="F501" s="294">
        <v>43040</v>
      </c>
      <c r="G501" s="445"/>
      <c r="H501" s="547">
        <v>1617584.24</v>
      </c>
      <c r="I501" s="547">
        <v>1570008.23</v>
      </c>
      <c r="J501" s="547">
        <v>1522432.22</v>
      </c>
      <c r="K501" s="547">
        <v>1474856.21</v>
      </c>
      <c r="L501" s="547">
        <v>1427280.2</v>
      </c>
      <c r="M501" s="547">
        <v>1379704.19</v>
      </c>
      <c r="N501" s="547">
        <v>1332128.18</v>
      </c>
      <c r="O501" s="547">
        <v>1284552.17</v>
      </c>
      <c r="P501" s="547">
        <v>1236976.1599999999</v>
      </c>
      <c r="Q501" s="547">
        <v>1189400.1499999999</v>
      </c>
      <c r="R501" s="547">
        <v>1141824.1399999999</v>
      </c>
      <c r="S501" s="547">
        <v>1094248.1299999999</v>
      </c>
      <c r="T501" s="547">
        <v>1046672.12</v>
      </c>
      <c r="U501" s="547"/>
      <c r="V501" s="547">
        <f t="shared" si="216"/>
        <v>1332128.18</v>
      </c>
      <c r="W501" s="285"/>
      <c r="X501" s="286"/>
      <c r="Y501" s="548">
        <f t="shared" si="240"/>
        <v>0</v>
      </c>
      <c r="Z501" s="549">
        <f t="shared" si="240"/>
        <v>0</v>
      </c>
      <c r="AA501" s="549">
        <f t="shared" si="240"/>
        <v>1046672.12</v>
      </c>
      <c r="AB501" s="282">
        <f t="shared" si="217"/>
        <v>0</v>
      </c>
      <c r="AC501" s="281">
        <f t="shared" si="218"/>
        <v>0</v>
      </c>
      <c r="AD501" s="549">
        <f t="shared" si="219"/>
        <v>0</v>
      </c>
      <c r="AE501" s="553">
        <f t="shared" si="220"/>
        <v>0</v>
      </c>
      <c r="AF501" s="282">
        <f t="shared" si="221"/>
        <v>0</v>
      </c>
      <c r="AG501" s="283">
        <f t="shared" si="222"/>
        <v>0</v>
      </c>
      <c r="AH501" s="281">
        <f t="shared" si="223"/>
        <v>0</v>
      </c>
      <c r="AI501" s="551">
        <f t="shared" si="242"/>
        <v>0</v>
      </c>
      <c r="AJ501" s="549">
        <f t="shared" si="242"/>
        <v>0</v>
      </c>
      <c r="AK501" s="549">
        <f t="shared" si="242"/>
        <v>1332128.18</v>
      </c>
      <c r="AL501" s="282">
        <f t="shared" si="224"/>
        <v>0</v>
      </c>
      <c r="AM501" s="281">
        <f t="shared" si="225"/>
        <v>0</v>
      </c>
      <c r="AN501" s="549">
        <f t="shared" si="226"/>
        <v>0</v>
      </c>
      <c r="AO501" s="549">
        <f t="shared" si="227"/>
        <v>0</v>
      </c>
      <c r="AP501" s="549">
        <f t="shared" si="228"/>
        <v>0</v>
      </c>
      <c r="AQ501" s="283">
        <f t="shared" si="241"/>
        <v>0</v>
      </c>
      <c r="AR501" s="281">
        <f t="shared" si="229"/>
        <v>0</v>
      </c>
      <c r="AT501" s="446"/>
      <c r="AU501" s="284"/>
      <c r="AV501" s="447" t="str">
        <f t="shared" si="230"/>
        <v>CA</v>
      </c>
      <c r="AW501" s="447" t="str">
        <f t="shared" si="231"/>
        <v>CL</v>
      </c>
      <c r="AX501" s="447" t="str">
        <f t="shared" si="232"/>
        <v>AIC</v>
      </c>
      <c r="AY501" s="447" t="str">
        <f t="shared" si="233"/>
        <v>ERB</v>
      </c>
      <c r="AZ501" s="447" t="str">
        <f t="shared" si="234"/>
        <v>GRB</v>
      </c>
      <c r="BA501" s="447" t="str">
        <f t="shared" si="235"/>
        <v>Non-Op</v>
      </c>
      <c r="BC501" s="449" t="s">
        <v>2100</v>
      </c>
      <c r="BD501" s="552">
        <f t="shared" si="236"/>
        <v>1046672.12</v>
      </c>
      <c r="BF501" s="448"/>
      <c r="BG501" s="448"/>
      <c r="BH501" s="448"/>
      <c r="BI501" s="448"/>
      <c r="BJ501" s="448"/>
      <c r="BK501" s="448"/>
      <c r="BL501" s="448"/>
      <c r="BN501" s="444"/>
    </row>
    <row r="502" spans="1:66" s="28" customFormat="1" ht="12" customHeight="1">
      <c r="A502" s="324" t="s">
        <v>2767</v>
      </c>
      <c r="B502" s="313" t="str">
        <f t="shared" si="239"/>
        <v>18100693</v>
      </c>
      <c r="C502" s="450" t="s">
        <v>2768</v>
      </c>
      <c r="D502" s="451" t="s">
        <v>1162</v>
      </c>
      <c r="E502" s="451"/>
      <c r="F502" s="300">
        <v>44440</v>
      </c>
      <c r="G502" s="451"/>
      <c r="H502" s="556"/>
      <c r="I502" s="556"/>
      <c r="J502" s="556"/>
      <c r="K502" s="556"/>
      <c r="L502" s="556"/>
      <c r="M502" s="556"/>
      <c r="N502" s="556"/>
      <c r="O502" s="556"/>
      <c r="P502" s="556"/>
      <c r="Q502" s="556">
        <v>953593.75</v>
      </c>
      <c r="R502" s="556">
        <v>1077629.71</v>
      </c>
      <c r="S502" s="556">
        <v>1156989.03</v>
      </c>
      <c r="T502" s="591">
        <v>1215013.57</v>
      </c>
      <c r="U502" s="556"/>
      <c r="V502" s="556">
        <f t="shared" si="216"/>
        <v>316309.93958333338</v>
      </c>
      <c r="W502" s="292"/>
      <c r="X502" s="293"/>
      <c r="Y502" s="548">
        <f t="shared" si="240"/>
        <v>0</v>
      </c>
      <c r="Z502" s="549">
        <f t="shared" si="240"/>
        <v>0</v>
      </c>
      <c r="AA502" s="549">
        <f t="shared" si="240"/>
        <v>1215013.57</v>
      </c>
      <c r="AB502" s="282">
        <f t="shared" si="217"/>
        <v>0</v>
      </c>
      <c r="AC502" s="281">
        <f t="shared" si="218"/>
        <v>0</v>
      </c>
      <c r="AD502" s="549">
        <f t="shared" si="219"/>
        <v>0</v>
      </c>
      <c r="AE502" s="553">
        <f t="shared" si="220"/>
        <v>0</v>
      </c>
      <c r="AF502" s="282">
        <f t="shared" si="221"/>
        <v>0</v>
      </c>
      <c r="AG502" s="283">
        <f t="shared" si="222"/>
        <v>0</v>
      </c>
      <c r="AH502" s="281">
        <f t="shared" si="223"/>
        <v>0</v>
      </c>
      <c r="AI502" s="551">
        <f t="shared" si="242"/>
        <v>0</v>
      </c>
      <c r="AJ502" s="549">
        <f t="shared" si="242"/>
        <v>0</v>
      </c>
      <c r="AK502" s="549">
        <f t="shared" si="242"/>
        <v>316309.93958333338</v>
      </c>
      <c r="AL502" s="282">
        <f t="shared" si="224"/>
        <v>0</v>
      </c>
      <c r="AM502" s="281">
        <f t="shared" si="225"/>
        <v>0</v>
      </c>
      <c r="AN502" s="549">
        <f t="shared" si="226"/>
        <v>0</v>
      </c>
      <c r="AO502" s="549">
        <f t="shared" si="227"/>
        <v>0</v>
      </c>
      <c r="AP502" s="549">
        <f t="shared" si="228"/>
        <v>0</v>
      </c>
      <c r="AQ502" s="283">
        <f t="shared" si="241"/>
        <v>0</v>
      </c>
      <c r="AR502" s="281">
        <f t="shared" si="229"/>
        <v>0</v>
      </c>
      <c r="AT502" s="446"/>
      <c r="AU502" s="284"/>
      <c r="AV502" s="447" t="str">
        <f t="shared" si="230"/>
        <v>CA</v>
      </c>
      <c r="AW502" s="447" t="str">
        <f t="shared" si="231"/>
        <v>CL</v>
      </c>
      <c r="AX502" s="447" t="str">
        <f t="shared" si="232"/>
        <v>AIC</v>
      </c>
      <c r="AY502" s="447" t="str">
        <f t="shared" si="233"/>
        <v>ERB</v>
      </c>
      <c r="AZ502" s="447" t="str">
        <f t="shared" si="234"/>
        <v>GRB</v>
      </c>
      <c r="BA502" s="447" t="str">
        <f t="shared" si="235"/>
        <v>Non-Op</v>
      </c>
      <c r="BC502" s="449" t="s">
        <v>2100</v>
      </c>
      <c r="BD502" s="552">
        <f t="shared" si="236"/>
        <v>1215013.57</v>
      </c>
      <c r="BF502" s="448"/>
      <c r="BG502" s="448"/>
      <c r="BH502" s="448"/>
      <c r="BI502" s="448"/>
      <c r="BJ502" s="448"/>
      <c r="BK502" s="448"/>
      <c r="BL502" s="448"/>
      <c r="BN502" s="444"/>
    </row>
    <row r="503" spans="1:66" s="28" customFormat="1" ht="12" customHeight="1">
      <c r="A503" s="287">
        <v>18100923</v>
      </c>
      <c r="B503" s="288" t="str">
        <f t="shared" si="239"/>
        <v>18100923</v>
      </c>
      <c r="C503" s="444" t="s">
        <v>1388</v>
      </c>
      <c r="D503" s="445" t="s">
        <v>1162</v>
      </c>
      <c r="E503" s="445"/>
      <c r="F503" s="444"/>
      <c r="G503" s="445"/>
      <c r="H503" s="547">
        <v>1806973.16</v>
      </c>
      <c r="I503" s="547">
        <v>1799745.27</v>
      </c>
      <c r="J503" s="547">
        <v>1792517.38</v>
      </c>
      <c r="K503" s="547">
        <v>1785289.49</v>
      </c>
      <c r="L503" s="547">
        <v>1778061.6</v>
      </c>
      <c r="M503" s="547">
        <v>1770833.71</v>
      </c>
      <c r="N503" s="547">
        <v>1763605.82</v>
      </c>
      <c r="O503" s="547">
        <v>1756377.93</v>
      </c>
      <c r="P503" s="547">
        <v>1749150.04</v>
      </c>
      <c r="Q503" s="547">
        <v>1741922.15</v>
      </c>
      <c r="R503" s="547">
        <v>1734694.26</v>
      </c>
      <c r="S503" s="547">
        <v>1727466.37</v>
      </c>
      <c r="T503" s="547">
        <v>1720238.48</v>
      </c>
      <c r="U503" s="547"/>
      <c r="V503" s="547">
        <f t="shared" si="216"/>
        <v>1763605.82</v>
      </c>
      <c r="W503" s="285"/>
      <c r="X503" s="286"/>
      <c r="Y503" s="548">
        <f t="shared" si="240"/>
        <v>0</v>
      </c>
      <c r="Z503" s="549">
        <f t="shared" si="240"/>
        <v>0</v>
      </c>
      <c r="AA503" s="549">
        <f t="shared" si="240"/>
        <v>1720238.48</v>
      </c>
      <c r="AB503" s="282">
        <f t="shared" si="217"/>
        <v>0</v>
      </c>
      <c r="AC503" s="281">
        <f t="shared" si="218"/>
        <v>0</v>
      </c>
      <c r="AD503" s="549">
        <f t="shared" si="219"/>
        <v>0</v>
      </c>
      <c r="AE503" s="553">
        <f t="shared" si="220"/>
        <v>0</v>
      </c>
      <c r="AF503" s="282">
        <f t="shared" si="221"/>
        <v>0</v>
      </c>
      <c r="AG503" s="283">
        <f t="shared" si="222"/>
        <v>0</v>
      </c>
      <c r="AH503" s="281">
        <f t="shared" si="223"/>
        <v>0</v>
      </c>
      <c r="AI503" s="551">
        <f t="shared" si="242"/>
        <v>0</v>
      </c>
      <c r="AJ503" s="549">
        <f t="shared" si="242"/>
        <v>0</v>
      </c>
      <c r="AK503" s="549">
        <f t="shared" si="242"/>
        <v>1763605.82</v>
      </c>
      <c r="AL503" s="282">
        <f t="shared" si="224"/>
        <v>0</v>
      </c>
      <c r="AM503" s="281">
        <f t="shared" si="225"/>
        <v>0</v>
      </c>
      <c r="AN503" s="549">
        <f t="shared" si="226"/>
        <v>0</v>
      </c>
      <c r="AO503" s="549">
        <f t="shared" si="227"/>
        <v>0</v>
      </c>
      <c r="AP503" s="549">
        <f t="shared" si="228"/>
        <v>0</v>
      </c>
      <c r="AQ503" s="283">
        <f t="shared" si="241"/>
        <v>0</v>
      </c>
      <c r="AR503" s="281">
        <f t="shared" si="229"/>
        <v>0</v>
      </c>
      <c r="AT503" s="446"/>
      <c r="AU503" s="284"/>
      <c r="AV503" s="447" t="str">
        <f t="shared" si="230"/>
        <v>CA</v>
      </c>
      <c r="AW503" s="447" t="str">
        <f t="shared" si="231"/>
        <v>CL</v>
      </c>
      <c r="AX503" s="447" t="str">
        <f t="shared" si="232"/>
        <v>AIC</v>
      </c>
      <c r="AY503" s="447" t="str">
        <f t="shared" si="233"/>
        <v>ERB</v>
      </c>
      <c r="AZ503" s="447" t="str">
        <f t="shared" si="234"/>
        <v>GRB</v>
      </c>
      <c r="BA503" s="447" t="str">
        <f t="shared" si="235"/>
        <v>Non-Op</v>
      </c>
      <c r="BC503" s="449" t="s">
        <v>2100</v>
      </c>
      <c r="BD503" s="552">
        <f t="shared" si="236"/>
        <v>1720238.48</v>
      </c>
      <c r="BF503" s="435"/>
      <c r="BG503" s="435"/>
      <c r="BH503" s="435"/>
      <c r="BI503" s="435"/>
      <c r="BJ503" s="435"/>
      <c r="BK503" s="435"/>
      <c r="BL503" s="435"/>
      <c r="BN503" s="444"/>
    </row>
    <row r="504" spans="1:66" s="28" customFormat="1" ht="12" customHeight="1">
      <c r="A504" s="287">
        <v>18100933</v>
      </c>
      <c r="B504" s="288" t="str">
        <f t="shared" si="239"/>
        <v>18100933</v>
      </c>
      <c r="C504" s="444" t="s">
        <v>1389</v>
      </c>
      <c r="D504" s="445" t="s">
        <v>1162</v>
      </c>
      <c r="E504" s="445"/>
      <c r="F504" s="444"/>
      <c r="G504" s="445"/>
      <c r="H504" s="547">
        <v>394773.86</v>
      </c>
      <c r="I504" s="547">
        <v>393706.9</v>
      </c>
      <c r="J504" s="547">
        <v>392639.94</v>
      </c>
      <c r="K504" s="547">
        <v>391572.98</v>
      </c>
      <c r="L504" s="547">
        <v>390506.02</v>
      </c>
      <c r="M504" s="547">
        <v>389439.06</v>
      </c>
      <c r="N504" s="547">
        <v>388372.1</v>
      </c>
      <c r="O504" s="547">
        <v>387305.14</v>
      </c>
      <c r="P504" s="547">
        <v>386238.18</v>
      </c>
      <c r="Q504" s="547">
        <v>385171.22</v>
      </c>
      <c r="R504" s="547">
        <v>384104.26</v>
      </c>
      <c r="S504" s="547">
        <v>383037.3</v>
      </c>
      <c r="T504" s="547">
        <v>381970.34</v>
      </c>
      <c r="U504" s="547"/>
      <c r="V504" s="547">
        <f t="shared" si="216"/>
        <v>388372.09999999992</v>
      </c>
      <c r="W504" s="285"/>
      <c r="X504" s="286"/>
      <c r="Y504" s="548">
        <f t="shared" si="240"/>
        <v>0</v>
      </c>
      <c r="Z504" s="549">
        <f t="shared" si="240"/>
        <v>0</v>
      </c>
      <c r="AA504" s="549">
        <f t="shared" si="240"/>
        <v>381970.34</v>
      </c>
      <c r="AB504" s="282">
        <f t="shared" si="217"/>
        <v>0</v>
      </c>
      <c r="AC504" s="281">
        <f t="shared" si="218"/>
        <v>0</v>
      </c>
      <c r="AD504" s="549">
        <f t="shared" si="219"/>
        <v>0</v>
      </c>
      <c r="AE504" s="553">
        <f t="shared" si="220"/>
        <v>0</v>
      </c>
      <c r="AF504" s="282">
        <f t="shared" si="221"/>
        <v>0</v>
      </c>
      <c r="AG504" s="283">
        <f t="shared" si="222"/>
        <v>0</v>
      </c>
      <c r="AH504" s="281">
        <f t="shared" si="223"/>
        <v>0</v>
      </c>
      <c r="AI504" s="551">
        <f t="shared" si="242"/>
        <v>0</v>
      </c>
      <c r="AJ504" s="549">
        <f t="shared" si="242"/>
        <v>0</v>
      </c>
      <c r="AK504" s="549">
        <f t="shared" si="242"/>
        <v>388372.09999999992</v>
      </c>
      <c r="AL504" s="282">
        <f t="shared" si="224"/>
        <v>0</v>
      </c>
      <c r="AM504" s="281">
        <f t="shared" si="225"/>
        <v>0</v>
      </c>
      <c r="AN504" s="549">
        <f t="shared" si="226"/>
        <v>0</v>
      </c>
      <c r="AO504" s="549">
        <f t="shared" si="227"/>
        <v>0</v>
      </c>
      <c r="AP504" s="549">
        <f t="shared" si="228"/>
        <v>0</v>
      </c>
      <c r="AQ504" s="283">
        <f t="shared" si="241"/>
        <v>0</v>
      </c>
      <c r="AR504" s="281">
        <f t="shared" si="229"/>
        <v>0</v>
      </c>
      <c r="AT504" s="446"/>
      <c r="AU504" s="284"/>
      <c r="AV504" s="447" t="str">
        <f t="shared" si="230"/>
        <v>CA</v>
      </c>
      <c r="AW504" s="447" t="str">
        <f t="shared" si="231"/>
        <v>CL</v>
      </c>
      <c r="AX504" s="447" t="str">
        <f t="shared" si="232"/>
        <v>AIC</v>
      </c>
      <c r="AY504" s="447" t="str">
        <f t="shared" si="233"/>
        <v>ERB</v>
      </c>
      <c r="AZ504" s="447" t="str">
        <f t="shared" si="234"/>
        <v>GRB</v>
      </c>
      <c r="BA504" s="447" t="str">
        <f t="shared" si="235"/>
        <v>Non-Op</v>
      </c>
      <c r="BC504" s="449" t="s">
        <v>2100</v>
      </c>
      <c r="BD504" s="552">
        <f t="shared" si="236"/>
        <v>381970.34</v>
      </c>
      <c r="BF504" s="435"/>
      <c r="BG504" s="435"/>
      <c r="BH504" s="435"/>
      <c r="BI504" s="435"/>
      <c r="BJ504" s="435"/>
      <c r="BK504" s="435"/>
      <c r="BL504" s="435"/>
      <c r="BN504" s="444"/>
    </row>
    <row r="505" spans="1:66" s="28" customFormat="1" ht="12" customHeight="1">
      <c r="A505" s="321">
        <v>18100993</v>
      </c>
      <c r="B505" s="318" t="str">
        <f t="shared" si="239"/>
        <v>18100993</v>
      </c>
      <c r="C505" s="444" t="s">
        <v>2769</v>
      </c>
      <c r="D505" s="445" t="s">
        <v>1162</v>
      </c>
      <c r="E505" s="445"/>
      <c r="F505" s="444"/>
      <c r="G505" s="445"/>
      <c r="H505" s="547">
        <v>0</v>
      </c>
      <c r="I505" s="547">
        <v>0</v>
      </c>
      <c r="J505" s="547">
        <v>0</v>
      </c>
      <c r="K505" s="547">
        <v>0</v>
      </c>
      <c r="L505" s="547">
        <v>0</v>
      </c>
      <c r="M505" s="547">
        <v>0</v>
      </c>
      <c r="N505" s="547">
        <v>0</v>
      </c>
      <c r="O505" s="547">
        <v>0</v>
      </c>
      <c r="P505" s="547">
        <v>0</v>
      </c>
      <c r="Q505" s="547">
        <v>0</v>
      </c>
      <c r="R505" s="547">
        <v>0</v>
      </c>
      <c r="S505" s="547">
        <v>0</v>
      </c>
      <c r="T505" s="547">
        <v>0</v>
      </c>
      <c r="U505" s="547"/>
      <c r="V505" s="547">
        <f t="shared" si="216"/>
        <v>0</v>
      </c>
      <c r="W505" s="285"/>
      <c r="X505" s="286"/>
      <c r="Y505" s="548">
        <f t="shared" si="240"/>
        <v>0</v>
      </c>
      <c r="Z505" s="549">
        <f t="shared" si="240"/>
        <v>0</v>
      </c>
      <c r="AA505" s="549">
        <f t="shared" si="240"/>
        <v>0</v>
      </c>
      <c r="AB505" s="282">
        <f t="shared" si="217"/>
        <v>0</v>
      </c>
      <c r="AC505" s="281">
        <f t="shared" si="218"/>
        <v>0</v>
      </c>
      <c r="AD505" s="549">
        <f t="shared" si="219"/>
        <v>0</v>
      </c>
      <c r="AE505" s="553">
        <f t="shared" si="220"/>
        <v>0</v>
      </c>
      <c r="AF505" s="282">
        <f t="shared" si="221"/>
        <v>0</v>
      </c>
      <c r="AG505" s="283">
        <f t="shared" si="222"/>
        <v>0</v>
      </c>
      <c r="AH505" s="281">
        <f t="shared" si="223"/>
        <v>0</v>
      </c>
      <c r="AI505" s="551">
        <f t="shared" si="242"/>
        <v>0</v>
      </c>
      <c r="AJ505" s="549">
        <f t="shared" si="242"/>
        <v>0</v>
      </c>
      <c r="AK505" s="549">
        <f t="shared" si="242"/>
        <v>0</v>
      </c>
      <c r="AL505" s="282">
        <f t="shared" si="224"/>
        <v>0</v>
      </c>
      <c r="AM505" s="281">
        <f t="shared" si="225"/>
        <v>0</v>
      </c>
      <c r="AN505" s="549">
        <f t="shared" si="226"/>
        <v>0</v>
      </c>
      <c r="AO505" s="549">
        <f t="shared" si="227"/>
        <v>0</v>
      </c>
      <c r="AP505" s="549">
        <f t="shared" si="228"/>
        <v>0</v>
      </c>
      <c r="AQ505" s="283">
        <f t="shared" si="241"/>
        <v>0</v>
      </c>
      <c r="AR505" s="281">
        <f t="shared" si="229"/>
        <v>0</v>
      </c>
      <c r="AT505" s="446"/>
      <c r="AU505" s="284"/>
      <c r="AV505" s="447" t="str">
        <f t="shared" si="230"/>
        <v>CA</v>
      </c>
      <c r="AW505" s="447" t="str">
        <f t="shared" si="231"/>
        <v>CL</v>
      </c>
      <c r="AX505" s="447" t="str">
        <f t="shared" si="232"/>
        <v>AIC</v>
      </c>
      <c r="AY505" s="447" t="str">
        <f t="shared" si="233"/>
        <v>ERB</v>
      </c>
      <c r="AZ505" s="447" t="str">
        <f t="shared" si="234"/>
        <v>GRB</v>
      </c>
      <c r="BA505" s="447" t="str">
        <f t="shared" si="235"/>
        <v>Non-Op</v>
      </c>
      <c r="BC505" s="449" t="s">
        <v>2100</v>
      </c>
      <c r="BD505" s="552">
        <f t="shared" si="236"/>
        <v>0</v>
      </c>
      <c r="BF505" s="435"/>
      <c r="BG505" s="435"/>
      <c r="BH505" s="435"/>
      <c r="BI505" s="435"/>
      <c r="BJ505" s="435"/>
      <c r="BK505" s="435"/>
      <c r="BL505" s="435"/>
      <c r="BN505" s="444"/>
    </row>
    <row r="506" spans="1:66" s="28" customFormat="1" ht="12" customHeight="1">
      <c r="A506" s="287">
        <v>18101023</v>
      </c>
      <c r="B506" s="288" t="str">
        <f t="shared" si="239"/>
        <v>18101023</v>
      </c>
      <c r="C506" s="444" t="s">
        <v>1390</v>
      </c>
      <c r="D506" s="445" t="s">
        <v>1162</v>
      </c>
      <c r="E506" s="445"/>
      <c r="F506" s="444"/>
      <c r="G506" s="445"/>
      <c r="H506" s="547">
        <v>1309247.8</v>
      </c>
      <c r="I506" s="547">
        <v>1302196.92</v>
      </c>
      <c r="J506" s="547">
        <v>1295146.04</v>
      </c>
      <c r="K506" s="547">
        <v>1288095.1599999999</v>
      </c>
      <c r="L506" s="547">
        <v>1281044.28</v>
      </c>
      <c r="M506" s="547">
        <v>1273993.3999999999</v>
      </c>
      <c r="N506" s="547">
        <v>1266942.52</v>
      </c>
      <c r="O506" s="547">
        <v>1259891.6399999999</v>
      </c>
      <c r="P506" s="547">
        <v>1252840.76</v>
      </c>
      <c r="Q506" s="547">
        <v>1245789.8799999999</v>
      </c>
      <c r="R506" s="547">
        <v>1238739</v>
      </c>
      <c r="S506" s="547">
        <v>1231688.1200000001</v>
      </c>
      <c r="T506" s="547">
        <v>1224637.24</v>
      </c>
      <c r="U506" s="547"/>
      <c r="V506" s="547">
        <f t="shared" si="216"/>
        <v>1266942.5200000003</v>
      </c>
      <c r="W506" s="285"/>
      <c r="X506" s="286"/>
      <c r="Y506" s="548">
        <f t="shared" si="240"/>
        <v>0</v>
      </c>
      <c r="Z506" s="549">
        <f t="shared" si="240"/>
        <v>0</v>
      </c>
      <c r="AA506" s="549">
        <f t="shared" si="240"/>
        <v>1224637.24</v>
      </c>
      <c r="AB506" s="282">
        <f t="shared" si="217"/>
        <v>0</v>
      </c>
      <c r="AC506" s="281">
        <f t="shared" si="218"/>
        <v>0</v>
      </c>
      <c r="AD506" s="549">
        <f t="shared" si="219"/>
        <v>0</v>
      </c>
      <c r="AE506" s="553">
        <f t="shared" si="220"/>
        <v>0</v>
      </c>
      <c r="AF506" s="282">
        <f t="shared" si="221"/>
        <v>0</v>
      </c>
      <c r="AG506" s="283">
        <f t="shared" si="222"/>
        <v>0</v>
      </c>
      <c r="AH506" s="281">
        <f t="shared" si="223"/>
        <v>0</v>
      </c>
      <c r="AI506" s="551">
        <f t="shared" si="242"/>
        <v>0</v>
      </c>
      <c r="AJ506" s="549">
        <f t="shared" si="242"/>
        <v>0</v>
      </c>
      <c r="AK506" s="549">
        <f t="shared" si="242"/>
        <v>1266942.5200000003</v>
      </c>
      <c r="AL506" s="282">
        <f t="shared" si="224"/>
        <v>0</v>
      </c>
      <c r="AM506" s="281">
        <f t="shared" si="225"/>
        <v>0</v>
      </c>
      <c r="AN506" s="549">
        <f t="shared" si="226"/>
        <v>0</v>
      </c>
      <c r="AO506" s="549">
        <f t="shared" si="227"/>
        <v>0</v>
      </c>
      <c r="AP506" s="549">
        <f t="shared" si="228"/>
        <v>0</v>
      </c>
      <c r="AQ506" s="283">
        <f t="shared" si="241"/>
        <v>0</v>
      </c>
      <c r="AR506" s="281">
        <f t="shared" si="229"/>
        <v>0</v>
      </c>
      <c r="AT506" s="446"/>
      <c r="AU506" s="284"/>
      <c r="AV506" s="447" t="str">
        <f t="shared" si="230"/>
        <v>CA</v>
      </c>
      <c r="AW506" s="447" t="str">
        <f t="shared" si="231"/>
        <v>CL</v>
      </c>
      <c r="AX506" s="447" t="str">
        <f t="shared" si="232"/>
        <v>AIC</v>
      </c>
      <c r="AY506" s="447" t="str">
        <f t="shared" si="233"/>
        <v>ERB</v>
      </c>
      <c r="AZ506" s="447" t="str">
        <f t="shared" si="234"/>
        <v>GRB</v>
      </c>
      <c r="BA506" s="447" t="str">
        <f t="shared" si="235"/>
        <v>Non-Op</v>
      </c>
      <c r="BC506" s="449" t="s">
        <v>2100</v>
      </c>
      <c r="BD506" s="552">
        <f t="shared" si="236"/>
        <v>1224637.24</v>
      </c>
      <c r="BF506" s="435"/>
      <c r="BG506" s="435"/>
      <c r="BH506" s="435"/>
      <c r="BI506" s="435"/>
      <c r="BJ506" s="435"/>
      <c r="BK506" s="435"/>
      <c r="BL506" s="435"/>
      <c r="BN506" s="444"/>
    </row>
    <row r="507" spans="1:66" s="28" customFormat="1" ht="12" customHeight="1">
      <c r="A507" s="287">
        <v>18101033</v>
      </c>
      <c r="B507" s="288" t="str">
        <f t="shared" si="239"/>
        <v>18101033</v>
      </c>
      <c r="C507" s="444" t="s">
        <v>1391</v>
      </c>
      <c r="D507" s="445" t="s">
        <v>1162</v>
      </c>
      <c r="E507" s="445"/>
      <c r="F507" s="444"/>
      <c r="G507" s="445"/>
      <c r="H507" s="547">
        <v>1551045.91</v>
      </c>
      <c r="I507" s="547">
        <v>1543050.83</v>
      </c>
      <c r="J507" s="547">
        <v>1535055.75</v>
      </c>
      <c r="K507" s="547">
        <v>1527060.67</v>
      </c>
      <c r="L507" s="547">
        <v>1519065.59</v>
      </c>
      <c r="M507" s="547">
        <v>1511070.51</v>
      </c>
      <c r="N507" s="547">
        <v>1503075.43</v>
      </c>
      <c r="O507" s="547">
        <v>1495080.35</v>
      </c>
      <c r="P507" s="547">
        <v>1487085.27</v>
      </c>
      <c r="Q507" s="547">
        <v>1479090.19</v>
      </c>
      <c r="R507" s="547">
        <v>1471095.11</v>
      </c>
      <c r="S507" s="547">
        <v>1463100.03</v>
      </c>
      <c r="T507" s="547">
        <v>1455104.95</v>
      </c>
      <c r="U507" s="547"/>
      <c r="V507" s="547">
        <f t="shared" si="216"/>
        <v>1503075.4299999997</v>
      </c>
      <c r="W507" s="285"/>
      <c r="X507" s="286"/>
      <c r="Y507" s="548">
        <f t="shared" si="240"/>
        <v>0</v>
      </c>
      <c r="Z507" s="549">
        <f t="shared" si="240"/>
        <v>0</v>
      </c>
      <c r="AA507" s="549">
        <f t="shared" si="240"/>
        <v>1455104.95</v>
      </c>
      <c r="AB507" s="282">
        <f t="shared" si="217"/>
        <v>0</v>
      </c>
      <c r="AC507" s="281">
        <f t="shared" si="218"/>
        <v>0</v>
      </c>
      <c r="AD507" s="549">
        <f t="shared" si="219"/>
        <v>0</v>
      </c>
      <c r="AE507" s="553">
        <f t="shared" si="220"/>
        <v>0</v>
      </c>
      <c r="AF507" s="282">
        <f t="shared" si="221"/>
        <v>0</v>
      </c>
      <c r="AG507" s="283">
        <f t="shared" si="222"/>
        <v>0</v>
      </c>
      <c r="AH507" s="281">
        <f t="shared" si="223"/>
        <v>0</v>
      </c>
      <c r="AI507" s="551">
        <f t="shared" si="242"/>
        <v>0</v>
      </c>
      <c r="AJ507" s="549">
        <f t="shared" si="242"/>
        <v>0</v>
      </c>
      <c r="AK507" s="549">
        <f t="shared" si="242"/>
        <v>1503075.4299999997</v>
      </c>
      <c r="AL507" s="282">
        <f t="shared" si="224"/>
        <v>0</v>
      </c>
      <c r="AM507" s="281">
        <f t="shared" si="225"/>
        <v>0</v>
      </c>
      <c r="AN507" s="549">
        <f t="shared" si="226"/>
        <v>0</v>
      </c>
      <c r="AO507" s="549">
        <f t="shared" si="227"/>
        <v>0</v>
      </c>
      <c r="AP507" s="549">
        <f t="shared" si="228"/>
        <v>0</v>
      </c>
      <c r="AQ507" s="283">
        <f t="shared" si="241"/>
        <v>0</v>
      </c>
      <c r="AR507" s="281">
        <f t="shared" si="229"/>
        <v>0</v>
      </c>
      <c r="AT507" s="446"/>
      <c r="AU507" s="284"/>
      <c r="AV507" s="447" t="str">
        <f t="shared" si="230"/>
        <v>CA</v>
      </c>
      <c r="AW507" s="447" t="str">
        <f t="shared" si="231"/>
        <v>CL</v>
      </c>
      <c r="AX507" s="447" t="str">
        <f t="shared" si="232"/>
        <v>AIC</v>
      </c>
      <c r="AY507" s="447" t="str">
        <f t="shared" si="233"/>
        <v>ERB</v>
      </c>
      <c r="AZ507" s="447" t="str">
        <f t="shared" si="234"/>
        <v>GRB</v>
      </c>
      <c r="BA507" s="447" t="str">
        <f t="shared" si="235"/>
        <v>Non-Op</v>
      </c>
      <c r="BC507" s="449" t="s">
        <v>2100</v>
      </c>
      <c r="BD507" s="552">
        <f t="shared" si="236"/>
        <v>1455104.95</v>
      </c>
      <c r="BF507" s="435"/>
      <c r="BG507" s="435"/>
      <c r="BH507" s="435"/>
      <c r="BI507" s="435"/>
      <c r="BJ507" s="435"/>
      <c r="BK507" s="435"/>
      <c r="BL507" s="435"/>
      <c r="BN507" s="444"/>
    </row>
    <row r="508" spans="1:66" s="28" customFormat="1" ht="12" customHeight="1">
      <c r="A508" s="479">
        <v>18101053</v>
      </c>
      <c r="B508" s="480" t="str">
        <f t="shared" si="239"/>
        <v>18101053</v>
      </c>
      <c r="C508" s="481" t="s">
        <v>2770</v>
      </c>
      <c r="D508" s="445" t="s">
        <v>1162</v>
      </c>
      <c r="E508" s="445"/>
      <c r="F508" s="477"/>
      <c r="G508" s="445"/>
      <c r="H508" s="547">
        <v>0</v>
      </c>
      <c r="I508" s="547">
        <v>0</v>
      </c>
      <c r="J508" s="547">
        <v>0</v>
      </c>
      <c r="K508" s="547">
        <v>0</v>
      </c>
      <c r="L508" s="547">
        <v>0</v>
      </c>
      <c r="M508" s="547">
        <v>0</v>
      </c>
      <c r="N508" s="547">
        <v>0</v>
      </c>
      <c r="O508" s="547">
        <v>0</v>
      </c>
      <c r="P508" s="547">
        <v>0</v>
      </c>
      <c r="Q508" s="547">
        <v>0</v>
      </c>
      <c r="R508" s="547">
        <v>0</v>
      </c>
      <c r="S508" s="547">
        <v>0</v>
      </c>
      <c r="T508" s="547">
        <v>0</v>
      </c>
      <c r="U508" s="547"/>
      <c r="V508" s="547">
        <f t="shared" si="216"/>
        <v>0</v>
      </c>
      <c r="W508" s="285"/>
      <c r="X508" s="286"/>
      <c r="Y508" s="548">
        <f t="shared" si="240"/>
        <v>0</v>
      </c>
      <c r="Z508" s="549">
        <f t="shared" si="240"/>
        <v>0</v>
      </c>
      <c r="AA508" s="549">
        <f t="shared" si="240"/>
        <v>0</v>
      </c>
      <c r="AB508" s="282">
        <f t="shared" si="217"/>
        <v>0</v>
      </c>
      <c r="AC508" s="281">
        <f t="shared" si="218"/>
        <v>0</v>
      </c>
      <c r="AD508" s="549">
        <f t="shared" si="219"/>
        <v>0</v>
      </c>
      <c r="AE508" s="553">
        <f t="shared" si="220"/>
        <v>0</v>
      </c>
      <c r="AF508" s="282">
        <f t="shared" si="221"/>
        <v>0</v>
      </c>
      <c r="AG508" s="283">
        <f t="shared" si="222"/>
        <v>0</v>
      </c>
      <c r="AH508" s="281">
        <f t="shared" si="223"/>
        <v>0</v>
      </c>
      <c r="AI508" s="551">
        <f t="shared" si="242"/>
        <v>0</v>
      </c>
      <c r="AJ508" s="549">
        <f t="shared" si="242"/>
        <v>0</v>
      </c>
      <c r="AK508" s="549">
        <f t="shared" si="242"/>
        <v>0</v>
      </c>
      <c r="AL508" s="282">
        <f t="shared" si="224"/>
        <v>0</v>
      </c>
      <c r="AM508" s="281">
        <f t="shared" si="225"/>
        <v>0</v>
      </c>
      <c r="AN508" s="549">
        <f t="shared" si="226"/>
        <v>0</v>
      </c>
      <c r="AO508" s="549">
        <f t="shared" si="227"/>
        <v>0</v>
      </c>
      <c r="AP508" s="549">
        <f t="shared" si="228"/>
        <v>0</v>
      </c>
      <c r="AQ508" s="283">
        <f t="shared" si="241"/>
        <v>0</v>
      </c>
      <c r="AR508" s="281">
        <f t="shared" si="229"/>
        <v>0</v>
      </c>
      <c r="AT508" s="446"/>
      <c r="AU508" s="284"/>
      <c r="AV508" s="447" t="str">
        <f t="shared" si="230"/>
        <v>CA</v>
      </c>
      <c r="AW508" s="447" t="str">
        <f t="shared" si="231"/>
        <v>CL</v>
      </c>
      <c r="AX508" s="447" t="str">
        <f t="shared" si="232"/>
        <v>AIC</v>
      </c>
      <c r="AY508" s="447" t="str">
        <f t="shared" si="233"/>
        <v>ERB</v>
      </c>
      <c r="AZ508" s="447" t="str">
        <f t="shared" si="234"/>
        <v>GRB</v>
      </c>
      <c r="BA508" s="447" t="str">
        <f t="shared" si="235"/>
        <v>Non-Op</v>
      </c>
      <c r="BC508" s="449" t="s">
        <v>2100</v>
      </c>
      <c r="BD508" s="552">
        <f t="shared" si="236"/>
        <v>0</v>
      </c>
      <c r="BF508" s="435"/>
      <c r="BG508" s="435"/>
      <c r="BH508" s="435"/>
      <c r="BI508" s="435"/>
      <c r="BJ508" s="435"/>
      <c r="BK508" s="435"/>
      <c r="BL508" s="435"/>
      <c r="BN508" s="444"/>
    </row>
    <row r="509" spans="1:66" s="28" customFormat="1" ht="12" customHeight="1">
      <c r="A509" s="302">
        <v>18101083</v>
      </c>
      <c r="B509" s="303" t="str">
        <f t="shared" si="239"/>
        <v>18101083</v>
      </c>
      <c r="C509" s="357" t="s">
        <v>2771</v>
      </c>
      <c r="D509" s="445" t="s">
        <v>1162</v>
      </c>
      <c r="E509" s="445"/>
      <c r="F509" s="357"/>
      <c r="G509" s="445"/>
      <c r="H509" s="547">
        <v>0</v>
      </c>
      <c r="I509" s="547">
        <v>0</v>
      </c>
      <c r="J509" s="547">
        <v>0</v>
      </c>
      <c r="K509" s="547">
        <v>0</v>
      </c>
      <c r="L509" s="547">
        <v>0</v>
      </c>
      <c r="M509" s="547">
        <v>0</v>
      </c>
      <c r="N509" s="547">
        <v>0</v>
      </c>
      <c r="O509" s="547">
        <v>0</v>
      </c>
      <c r="P509" s="547">
        <v>0</v>
      </c>
      <c r="Q509" s="547">
        <v>0</v>
      </c>
      <c r="R509" s="547">
        <v>0</v>
      </c>
      <c r="S509" s="547">
        <v>0</v>
      </c>
      <c r="T509" s="547">
        <v>0</v>
      </c>
      <c r="U509" s="547"/>
      <c r="V509" s="547">
        <f t="shared" si="216"/>
        <v>0</v>
      </c>
      <c r="W509" s="285"/>
      <c r="X509" s="286"/>
      <c r="Y509" s="548">
        <f t="shared" ref="Y509:AA528" si="243">IF($D509=Y$5,$T509,0)</f>
        <v>0</v>
      </c>
      <c r="Z509" s="549">
        <f t="shared" si="243"/>
        <v>0</v>
      </c>
      <c r="AA509" s="549">
        <f t="shared" si="243"/>
        <v>0</v>
      </c>
      <c r="AB509" s="282">
        <f t="shared" si="217"/>
        <v>0</v>
      </c>
      <c r="AC509" s="281">
        <f t="shared" si="218"/>
        <v>0</v>
      </c>
      <c r="AD509" s="549">
        <f t="shared" si="219"/>
        <v>0</v>
      </c>
      <c r="AE509" s="553">
        <f t="shared" si="220"/>
        <v>0</v>
      </c>
      <c r="AF509" s="282">
        <f t="shared" si="221"/>
        <v>0</v>
      </c>
      <c r="AG509" s="283">
        <f t="shared" si="222"/>
        <v>0</v>
      </c>
      <c r="AH509" s="281">
        <f t="shared" si="223"/>
        <v>0</v>
      </c>
      <c r="AI509" s="551">
        <f t="shared" si="242"/>
        <v>0</v>
      </c>
      <c r="AJ509" s="549">
        <f t="shared" si="242"/>
        <v>0</v>
      </c>
      <c r="AK509" s="549">
        <f t="shared" si="242"/>
        <v>0</v>
      </c>
      <c r="AL509" s="282">
        <f t="shared" si="224"/>
        <v>0</v>
      </c>
      <c r="AM509" s="281">
        <f t="shared" si="225"/>
        <v>0</v>
      </c>
      <c r="AN509" s="549">
        <f t="shared" si="226"/>
        <v>0</v>
      </c>
      <c r="AO509" s="549">
        <f t="shared" si="227"/>
        <v>0</v>
      </c>
      <c r="AP509" s="549">
        <f t="shared" si="228"/>
        <v>0</v>
      </c>
      <c r="AQ509" s="283">
        <f t="shared" si="241"/>
        <v>0</v>
      </c>
      <c r="AR509" s="281">
        <f t="shared" si="229"/>
        <v>0</v>
      </c>
      <c r="AT509" s="446"/>
      <c r="AU509" s="284"/>
      <c r="AV509" s="447" t="str">
        <f t="shared" si="230"/>
        <v>CA</v>
      </c>
      <c r="AW509" s="447" t="str">
        <f t="shared" si="231"/>
        <v>CL</v>
      </c>
      <c r="AX509" s="447" t="str">
        <f t="shared" si="232"/>
        <v>AIC</v>
      </c>
      <c r="AY509" s="447" t="str">
        <f t="shared" si="233"/>
        <v>ERB</v>
      </c>
      <c r="AZ509" s="447" t="str">
        <f t="shared" si="234"/>
        <v>GRB</v>
      </c>
      <c r="BA509" s="447" t="str">
        <f t="shared" si="235"/>
        <v>Non-Op</v>
      </c>
      <c r="BC509" s="449" t="s">
        <v>2100</v>
      </c>
      <c r="BD509" s="552">
        <f t="shared" si="236"/>
        <v>0</v>
      </c>
      <c r="BF509" s="435"/>
      <c r="BG509" s="435"/>
      <c r="BH509" s="435"/>
      <c r="BI509" s="435"/>
      <c r="BJ509" s="435"/>
      <c r="BK509" s="435"/>
      <c r="BL509" s="435"/>
      <c r="BN509" s="444"/>
    </row>
    <row r="510" spans="1:66" s="28" customFormat="1" ht="12" customHeight="1">
      <c r="A510" s="302">
        <v>18101093</v>
      </c>
      <c r="B510" s="303" t="str">
        <f t="shared" si="239"/>
        <v>18101093</v>
      </c>
      <c r="C510" s="357" t="s">
        <v>2772</v>
      </c>
      <c r="D510" s="445" t="s">
        <v>1162</v>
      </c>
      <c r="E510" s="445"/>
      <c r="F510" s="357"/>
      <c r="G510" s="445"/>
      <c r="H510" s="547">
        <v>0</v>
      </c>
      <c r="I510" s="547">
        <v>0</v>
      </c>
      <c r="J510" s="547">
        <v>0</v>
      </c>
      <c r="K510" s="547">
        <v>0</v>
      </c>
      <c r="L510" s="547">
        <v>0</v>
      </c>
      <c r="M510" s="547">
        <v>0</v>
      </c>
      <c r="N510" s="547">
        <v>0</v>
      </c>
      <c r="O510" s="547">
        <v>0</v>
      </c>
      <c r="P510" s="547">
        <v>0</v>
      </c>
      <c r="Q510" s="547">
        <v>0</v>
      </c>
      <c r="R510" s="547">
        <v>0</v>
      </c>
      <c r="S510" s="547">
        <v>0</v>
      </c>
      <c r="T510" s="547">
        <v>0</v>
      </c>
      <c r="U510" s="547"/>
      <c r="V510" s="547">
        <f t="shared" si="216"/>
        <v>0</v>
      </c>
      <c r="W510" s="285"/>
      <c r="X510" s="286"/>
      <c r="Y510" s="548">
        <f t="shared" si="243"/>
        <v>0</v>
      </c>
      <c r="Z510" s="549">
        <f t="shared" si="243"/>
        <v>0</v>
      </c>
      <c r="AA510" s="549">
        <f t="shared" si="243"/>
        <v>0</v>
      </c>
      <c r="AB510" s="282">
        <f t="shared" si="217"/>
        <v>0</v>
      </c>
      <c r="AC510" s="281">
        <f t="shared" si="218"/>
        <v>0</v>
      </c>
      <c r="AD510" s="549">
        <f t="shared" si="219"/>
        <v>0</v>
      </c>
      <c r="AE510" s="553">
        <f t="shared" si="220"/>
        <v>0</v>
      </c>
      <c r="AF510" s="282">
        <f t="shared" si="221"/>
        <v>0</v>
      </c>
      <c r="AG510" s="283">
        <f t="shared" si="222"/>
        <v>0</v>
      </c>
      <c r="AH510" s="281">
        <f t="shared" si="223"/>
        <v>0</v>
      </c>
      <c r="AI510" s="551">
        <f t="shared" si="242"/>
        <v>0</v>
      </c>
      <c r="AJ510" s="549">
        <f t="shared" si="242"/>
        <v>0</v>
      </c>
      <c r="AK510" s="549">
        <f t="shared" si="242"/>
        <v>0</v>
      </c>
      <c r="AL510" s="282">
        <f t="shared" si="224"/>
        <v>0</v>
      </c>
      <c r="AM510" s="281">
        <f t="shared" si="225"/>
        <v>0</v>
      </c>
      <c r="AN510" s="549">
        <f t="shared" si="226"/>
        <v>0</v>
      </c>
      <c r="AO510" s="549">
        <f t="shared" si="227"/>
        <v>0</v>
      </c>
      <c r="AP510" s="549">
        <f t="shared" si="228"/>
        <v>0</v>
      </c>
      <c r="AQ510" s="283">
        <f t="shared" si="241"/>
        <v>0</v>
      </c>
      <c r="AR510" s="281">
        <f t="shared" si="229"/>
        <v>0</v>
      </c>
      <c r="AT510" s="446"/>
      <c r="AU510" s="284"/>
      <c r="AV510" s="447" t="str">
        <f t="shared" si="230"/>
        <v>CA</v>
      </c>
      <c r="AW510" s="447" t="str">
        <f t="shared" si="231"/>
        <v>CL</v>
      </c>
      <c r="AX510" s="447" t="str">
        <f t="shared" si="232"/>
        <v>AIC</v>
      </c>
      <c r="AY510" s="447" t="str">
        <f t="shared" si="233"/>
        <v>ERB</v>
      </c>
      <c r="AZ510" s="447" t="str">
        <f t="shared" si="234"/>
        <v>GRB</v>
      </c>
      <c r="BA510" s="447" t="str">
        <f t="shared" si="235"/>
        <v>Non-Op</v>
      </c>
      <c r="BC510" s="449" t="s">
        <v>2100</v>
      </c>
      <c r="BD510" s="552">
        <f t="shared" si="236"/>
        <v>0</v>
      </c>
      <c r="BF510" s="435"/>
      <c r="BG510" s="435"/>
      <c r="BH510" s="435"/>
      <c r="BI510" s="435"/>
      <c r="BJ510" s="435"/>
      <c r="BK510" s="435"/>
      <c r="BL510" s="435"/>
      <c r="BN510" s="444"/>
    </row>
    <row r="511" spans="1:66" s="28" customFormat="1" ht="12" customHeight="1">
      <c r="A511" s="287">
        <v>18101113</v>
      </c>
      <c r="B511" s="288" t="str">
        <f t="shared" si="239"/>
        <v>18101113</v>
      </c>
      <c r="C511" s="444" t="s">
        <v>1392</v>
      </c>
      <c r="D511" s="445" t="s">
        <v>1162</v>
      </c>
      <c r="E511" s="445"/>
      <c r="F511" s="444"/>
      <c r="G511" s="445"/>
      <c r="H511" s="547">
        <v>2216145.5099999998</v>
      </c>
      <c r="I511" s="547">
        <v>2206252.0099999998</v>
      </c>
      <c r="J511" s="547">
        <v>2196358.5099999998</v>
      </c>
      <c r="K511" s="547">
        <v>2186465.0099999998</v>
      </c>
      <c r="L511" s="547">
        <v>2176571.5099999998</v>
      </c>
      <c r="M511" s="547">
        <v>2166678.0099999998</v>
      </c>
      <c r="N511" s="547">
        <v>2156784.5099999998</v>
      </c>
      <c r="O511" s="547">
        <v>2146891.0099999998</v>
      </c>
      <c r="P511" s="547">
        <v>2136997.5099999998</v>
      </c>
      <c r="Q511" s="547">
        <v>2127104.0099999998</v>
      </c>
      <c r="R511" s="547">
        <v>2117210.5099999998</v>
      </c>
      <c r="S511" s="547">
        <v>2107317.0099999998</v>
      </c>
      <c r="T511" s="547">
        <v>2097423.5099999998</v>
      </c>
      <c r="U511" s="547"/>
      <c r="V511" s="547">
        <f t="shared" si="216"/>
        <v>2156784.5099999993</v>
      </c>
      <c r="W511" s="285"/>
      <c r="X511" s="286"/>
      <c r="Y511" s="548">
        <f t="shared" si="243"/>
        <v>0</v>
      </c>
      <c r="Z511" s="549">
        <f t="shared" si="243"/>
        <v>0</v>
      </c>
      <c r="AA511" s="549">
        <f t="shared" si="243"/>
        <v>2097423.5099999998</v>
      </c>
      <c r="AB511" s="282">
        <f t="shared" si="217"/>
        <v>0</v>
      </c>
      <c r="AC511" s="281">
        <f t="shared" si="218"/>
        <v>0</v>
      </c>
      <c r="AD511" s="549">
        <f t="shared" si="219"/>
        <v>0</v>
      </c>
      <c r="AE511" s="553">
        <f t="shared" si="220"/>
        <v>0</v>
      </c>
      <c r="AF511" s="282">
        <f t="shared" si="221"/>
        <v>0</v>
      </c>
      <c r="AG511" s="283">
        <f t="shared" si="222"/>
        <v>0</v>
      </c>
      <c r="AH511" s="281">
        <f t="shared" si="223"/>
        <v>0</v>
      </c>
      <c r="AI511" s="551">
        <f t="shared" si="242"/>
        <v>0</v>
      </c>
      <c r="AJ511" s="549">
        <f t="shared" si="242"/>
        <v>0</v>
      </c>
      <c r="AK511" s="549">
        <f t="shared" si="242"/>
        <v>2156784.5099999993</v>
      </c>
      <c r="AL511" s="282">
        <f t="shared" si="224"/>
        <v>0</v>
      </c>
      <c r="AM511" s="281">
        <f t="shared" si="225"/>
        <v>0</v>
      </c>
      <c r="AN511" s="549">
        <f t="shared" si="226"/>
        <v>0</v>
      </c>
      <c r="AO511" s="549">
        <f t="shared" si="227"/>
        <v>0</v>
      </c>
      <c r="AP511" s="549">
        <f t="shared" si="228"/>
        <v>0</v>
      </c>
      <c r="AQ511" s="283">
        <f t="shared" si="241"/>
        <v>0</v>
      </c>
      <c r="AR511" s="281">
        <f t="shared" si="229"/>
        <v>0</v>
      </c>
      <c r="AT511" s="446"/>
      <c r="AU511" s="284"/>
      <c r="AV511" s="447" t="str">
        <f t="shared" si="230"/>
        <v>CA</v>
      </c>
      <c r="AW511" s="447" t="str">
        <f t="shared" si="231"/>
        <v>CL</v>
      </c>
      <c r="AX511" s="447" t="str">
        <f t="shared" si="232"/>
        <v>AIC</v>
      </c>
      <c r="AY511" s="447" t="str">
        <f t="shared" si="233"/>
        <v>ERB</v>
      </c>
      <c r="AZ511" s="447" t="str">
        <f t="shared" si="234"/>
        <v>GRB</v>
      </c>
      <c r="BA511" s="447" t="str">
        <f t="shared" si="235"/>
        <v>Non-Op</v>
      </c>
      <c r="BC511" s="449" t="s">
        <v>2100</v>
      </c>
      <c r="BD511" s="552">
        <f t="shared" si="236"/>
        <v>2097423.5099999998</v>
      </c>
      <c r="BF511" s="435"/>
      <c r="BG511" s="435"/>
      <c r="BH511" s="435"/>
      <c r="BI511" s="435"/>
      <c r="BJ511" s="435"/>
      <c r="BK511" s="435"/>
      <c r="BL511" s="435"/>
      <c r="BN511" s="444"/>
    </row>
    <row r="512" spans="1:66" s="28" customFormat="1" ht="12" customHeight="1">
      <c r="A512" s="287">
        <v>18101123</v>
      </c>
      <c r="B512" s="288" t="str">
        <f t="shared" si="239"/>
        <v>18101123</v>
      </c>
      <c r="C512" s="445" t="s">
        <v>1393</v>
      </c>
      <c r="D512" s="445" t="s">
        <v>1162</v>
      </c>
      <c r="E512" s="445"/>
      <c r="F512" s="445"/>
      <c r="G512" s="445"/>
      <c r="H512" s="547">
        <v>2162759.81</v>
      </c>
      <c r="I512" s="547">
        <v>2153356.5099999998</v>
      </c>
      <c r="J512" s="547">
        <v>2143953.21</v>
      </c>
      <c r="K512" s="547">
        <v>2134549.91</v>
      </c>
      <c r="L512" s="547">
        <v>2125146.61</v>
      </c>
      <c r="M512" s="547">
        <v>2115743.31</v>
      </c>
      <c r="N512" s="547">
        <v>2106340.0099999998</v>
      </c>
      <c r="O512" s="547">
        <v>2096936.71</v>
      </c>
      <c r="P512" s="547">
        <v>2087533.41</v>
      </c>
      <c r="Q512" s="547">
        <v>2078130.11</v>
      </c>
      <c r="R512" s="547">
        <v>2068726.81</v>
      </c>
      <c r="S512" s="547">
        <v>2059323.51</v>
      </c>
      <c r="T512" s="547">
        <v>2049920.21</v>
      </c>
      <c r="U512" s="547"/>
      <c r="V512" s="547">
        <f t="shared" si="216"/>
        <v>2106340.0099999998</v>
      </c>
      <c r="W512" s="285"/>
      <c r="X512" s="286"/>
      <c r="Y512" s="548">
        <f t="shared" si="243"/>
        <v>0</v>
      </c>
      <c r="Z512" s="549">
        <f t="shared" si="243"/>
        <v>0</v>
      </c>
      <c r="AA512" s="549">
        <f t="shared" si="243"/>
        <v>2049920.21</v>
      </c>
      <c r="AB512" s="282">
        <f t="shared" si="217"/>
        <v>0</v>
      </c>
      <c r="AC512" s="281">
        <f t="shared" si="218"/>
        <v>0</v>
      </c>
      <c r="AD512" s="549">
        <f t="shared" si="219"/>
        <v>0</v>
      </c>
      <c r="AE512" s="553">
        <f t="shared" si="220"/>
        <v>0</v>
      </c>
      <c r="AF512" s="282">
        <f t="shared" si="221"/>
        <v>0</v>
      </c>
      <c r="AG512" s="283">
        <f t="shared" si="222"/>
        <v>0</v>
      </c>
      <c r="AH512" s="281">
        <f t="shared" si="223"/>
        <v>0</v>
      </c>
      <c r="AI512" s="551">
        <f t="shared" ref="AI512:AK531" si="244">IF($D512=AI$5,$V512,0)</f>
        <v>0</v>
      </c>
      <c r="AJ512" s="549">
        <f t="shared" si="244"/>
        <v>0</v>
      </c>
      <c r="AK512" s="549">
        <f t="shared" si="244"/>
        <v>2106340.0099999998</v>
      </c>
      <c r="AL512" s="282">
        <f t="shared" si="224"/>
        <v>0</v>
      </c>
      <c r="AM512" s="281">
        <f t="shared" si="225"/>
        <v>0</v>
      </c>
      <c r="AN512" s="549">
        <f t="shared" si="226"/>
        <v>0</v>
      </c>
      <c r="AO512" s="549">
        <f t="shared" si="227"/>
        <v>0</v>
      </c>
      <c r="AP512" s="549">
        <f t="shared" si="228"/>
        <v>0</v>
      </c>
      <c r="AQ512" s="283">
        <f t="shared" si="241"/>
        <v>0</v>
      </c>
      <c r="AR512" s="281">
        <f t="shared" si="229"/>
        <v>0</v>
      </c>
      <c r="AT512" s="446"/>
      <c r="AU512" s="284"/>
      <c r="AV512" s="447" t="str">
        <f t="shared" si="230"/>
        <v>CA</v>
      </c>
      <c r="AW512" s="447" t="str">
        <f t="shared" si="231"/>
        <v>CL</v>
      </c>
      <c r="AX512" s="447" t="str">
        <f t="shared" si="232"/>
        <v>AIC</v>
      </c>
      <c r="AY512" s="447" t="str">
        <f t="shared" si="233"/>
        <v>ERB</v>
      </c>
      <c r="AZ512" s="447" t="str">
        <f t="shared" si="234"/>
        <v>GRB</v>
      </c>
      <c r="BA512" s="447" t="str">
        <f t="shared" si="235"/>
        <v>Non-Op</v>
      </c>
      <c r="BC512" s="449" t="s">
        <v>2100</v>
      </c>
      <c r="BD512" s="552">
        <f t="shared" si="236"/>
        <v>2049920.21</v>
      </c>
      <c r="BF512" s="435"/>
      <c r="BG512" s="435"/>
      <c r="BH512" s="435"/>
      <c r="BI512" s="435"/>
      <c r="BJ512" s="435"/>
      <c r="BK512" s="435"/>
      <c r="BL512" s="435"/>
      <c r="BN512" s="444"/>
    </row>
    <row r="513" spans="1:66" s="28" customFormat="1" ht="12" customHeight="1">
      <c r="A513" s="287">
        <v>18101133</v>
      </c>
      <c r="B513" s="288" t="str">
        <f t="shared" si="239"/>
        <v>18101133</v>
      </c>
      <c r="C513" s="445" t="s">
        <v>1394</v>
      </c>
      <c r="D513" s="445" t="s">
        <v>1162</v>
      </c>
      <c r="E513" s="445"/>
      <c r="F513" s="445"/>
      <c r="G513" s="445"/>
      <c r="H513" s="547">
        <v>1683427.24</v>
      </c>
      <c r="I513" s="547">
        <v>1676263.72</v>
      </c>
      <c r="J513" s="547">
        <v>1669100.2</v>
      </c>
      <c r="K513" s="547">
        <v>1661936.68</v>
      </c>
      <c r="L513" s="547">
        <v>1654773.16</v>
      </c>
      <c r="M513" s="547">
        <v>1647609.64</v>
      </c>
      <c r="N513" s="547">
        <v>1640446.12</v>
      </c>
      <c r="O513" s="547">
        <v>1633282.6</v>
      </c>
      <c r="P513" s="547">
        <v>1626119.08</v>
      </c>
      <c r="Q513" s="547">
        <v>1618955.56</v>
      </c>
      <c r="R513" s="547">
        <v>1611792.04</v>
      </c>
      <c r="S513" s="547">
        <v>1604628.52</v>
      </c>
      <c r="T513" s="547">
        <v>1597465</v>
      </c>
      <c r="U513" s="547"/>
      <c r="V513" s="547">
        <f t="shared" si="216"/>
        <v>1640446.12</v>
      </c>
      <c r="W513" s="285"/>
      <c r="X513" s="286"/>
      <c r="Y513" s="548">
        <f t="shared" si="243"/>
        <v>0</v>
      </c>
      <c r="Z513" s="549">
        <f t="shared" si="243"/>
        <v>0</v>
      </c>
      <c r="AA513" s="549">
        <f t="shared" si="243"/>
        <v>1597465</v>
      </c>
      <c r="AB513" s="282">
        <f t="shared" si="217"/>
        <v>0</v>
      </c>
      <c r="AC513" s="281">
        <f t="shared" si="218"/>
        <v>0</v>
      </c>
      <c r="AD513" s="549">
        <f t="shared" si="219"/>
        <v>0</v>
      </c>
      <c r="AE513" s="553">
        <f t="shared" si="220"/>
        <v>0</v>
      </c>
      <c r="AF513" s="282">
        <f t="shared" si="221"/>
        <v>0</v>
      </c>
      <c r="AG513" s="283">
        <f t="shared" si="222"/>
        <v>0</v>
      </c>
      <c r="AH513" s="281">
        <f t="shared" si="223"/>
        <v>0</v>
      </c>
      <c r="AI513" s="551">
        <f t="shared" si="244"/>
        <v>0</v>
      </c>
      <c r="AJ513" s="549">
        <f t="shared" si="244"/>
        <v>0</v>
      </c>
      <c r="AK513" s="549">
        <f t="shared" si="244"/>
        <v>1640446.12</v>
      </c>
      <c r="AL513" s="282">
        <f t="shared" si="224"/>
        <v>0</v>
      </c>
      <c r="AM513" s="281">
        <f t="shared" si="225"/>
        <v>0</v>
      </c>
      <c r="AN513" s="549">
        <f t="shared" si="226"/>
        <v>0</v>
      </c>
      <c r="AO513" s="549">
        <f t="shared" si="227"/>
        <v>0</v>
      </c>
      <c r="AP513" s="549">
        <f t="shared" si="228"/>
        <v>0</v>
      </c>
      <c r="AQ513" s="283">
        <f t="shared" si="241"/>
        <v>0</v>
      </c>
      <c r="AR513" s="281">
        <f t="shared" si="229"/>
        <v>0</v>
      </c>
      <c r="AT513" s="446"/>
      <c r="AU513" s="284"/>
      <c r="AV513" s="447" t="str">
        <f t="shared" si="230"/>
        <v>CA</v>
      </c>
      <c r="AW513" s="447" t="str">
        <f t="shared" si="231"/>
        <v>CL</v>
      </c>
      <c r="AX513" s="447" t="str">
        <f t="shared" si="232"/>
        <v>AIC</v>
      </c>
      <c r="AY513" s="447" t="str">
        <f t="shared" si="233"/>
        <v>ERB</v>
      </c>
      <c r="AZ513" s="447" t="str">
        <f t="shared" si="234"/>
        <v>GRB</v>
      </c>
      <c r="BA513" s="447" t="str">
        <f t="shared" si="235"/>
        <v>Non-Op</v>
      </c>
      <c r="BC513" s="449" t="s">
        <v>2100</v>
      </c>
      <c r="BD513" s="552">
        <f t="shared" si="236"/>
        <v>1597465</v>
      </c>
      <c r="BF513" s="435"/>
      <c r="BG513" s="435"/>
      <c r="BH513" s="435"/>
      <c r="BI513" s="435"/>
      <c r="BJ513" s="435"/>
      <c r="BK513" s="435"/>
      <c r="BL513" s="435"/>
      <c r="BN513" s="444"/>
    </row>
    <row r="514" spans="1:66" s="28" customFormat="1" ht="12" customHeight="1">
      <c r="A514" s="287">
        <v>18101143</v>
      </c>
      <c r="B514" s="288" t="str">
        <f t="shared" si="239"/>
        <v>18101143</v>
      </c>
      <c r="C514" s="445" t="s">
        <v>1395</v>
      </c>
      <c r="D514" s="445" t="s">
        <v>1162</v>
      </c>
      <c r="E514" s="445"/>
      <c r="F514" s="445"/>
      <c r="G514" s="445"/>
      <c r="H514" s="547">
        <v>2081283.21</v>
      </c>
      <c r="I514" s="547">
        <v>2072778.08</v>
      </c>
      <c r="J514" s="547">
        <v>2064272.95</v>
      </c>
      <c r="K514" s="547">
        <v>2055767.82</v>
      </c>
      <c r="L514" s="547">
        <v>2047262.69</v>
      </c>
      <c r="M514" s="547">
        <v>2038757.56</v>
      </c>
      <c r="N514" s="547">
        <v>2030252.43</v>
      </c>
      <c r="O514" s="547">
        <v>2021747.3</v>
      </c>
      <c r="P514" s="547">
        <v>2013242.17</v>
      </c>
      <c r="Q514" s="547">
        <v>2004737.04</v>
      </c>
      <c r="R514" s="547">
        <v>1996231.91</v>
      </c>
      <c r="S514" s="547">
        <v>1987726.78</v>
      </c>
      <c r="T514" s="547">
        <v>1979221.65</v>
      </c>
      <c r="U514" s="547"/>
      <c r="V514" s="547">
        <f t="shared" si="216"/>
        <v>2030252.4300000004</v>
      </c>
      <c r="W514" s="285"/>
      <c r="X514" s="286"/>
      <c r="Y514" s="548">
        <f t="shared" si="243"/>
        <v>0</v>
      </c>
      <c r="Z514" s="549">
        <f t="shared" si="243"/>
        <v>0</v>
      </c>
      <c r="AA514" s="549">
        <f t="shared" si="243"/>
        <v>1979221.65</v>
      </c>
      <c r="AB514" s="282">
        <f t="shared" si="217"/>
        <v>0</v>
      </c>
      <c r="AC514" s="281">
        <f t="shared" si="218"/>
        <v>0</v>
      </c>
      <c r="AD514" s="549">
        <f t="shared" si="219"/>
        <v>0</v>
      </c>
      <c r="AE514" s="553">
        <f t="shared" si="220"/>
        <v>0</v>
      </c>
      <c r="AF514" s="282">
        <f t="shared" si="221"/>
        <v>0</v>
      </c>
      <c r="AG514" s="283">
        <f t="shared" si="222"/>
        <v>0</v>
      </c>
      <c r="AH514" s="281">
        <f t="shared" si="223"/>
        <v>0</v>
      </c>
      <c r="AI514" s="551">
        <f t="shared" si="244"/>
        <v>0</v>
      </c>
      <c r="AJ514" s="549">
        <f t="shared" si="244"/>
        <v>0</v>
      </c>
      <c r="AK514" s="549">
        <f t="shared" si="244"/>
        <v>2030252.4300000004</v>
      </c>
      <c r="AL514" s="282">
        <f t="shared" si="224"/>
        <v>0</v>
      </c>
      <c r="AM514" s="281">
        <f t="shared" si="225"/>
        <v>0</v>
      </c>
      <c r="AN514" s="549">
        <f t="shared" si="226"/>
        <v>0</v>
      </c>
      <c r="AO514" s="549">
        <f t="shared" si="227"/>
        <v>0</v>
      </c>
      <c r="AP514" s="549">
        <f t="shared" si="228"/>
        <v>0</v>
      </c>
      <c r="AQ514" s="283">
        <f t="shared" si="241"/>
        <v>0</v>
      </c>
      <c r="AR514" s="281">
        <f t="shared" si="229"/>
        <v>0</v>
      </c>
      <c r="AT514" s="446"/>
      <c r="AU514" s="284"/>
      <c r="AV514" s="447" t="str">
        <f t="shared" si="230"/>
        <v>CA</v>
      </c>
      <c r="AW514" s="447" t="str">
        <f t="shared" si="231"/>
        <v>CL</v>
      </c>
      <c r="AX514" s="447" t="str">
        <f t="shared" si="232"/>
        <v>AIC</v>
      </c>
      <c r="AY514" s="447" t="str">
        <f t="shared" si="233"/>
        <v>ERB</v>
      </c>
      <c r="AZ514" s="447" t="str">
        <f t="shared" si="234"/>
        <v>GRB</v>
      </c>
      <c r="BA514" s="447" t="str">
        <f t="shared" si="235"/>
        <v>Non-Op</v>
      </c>
      <c r="BC514" s="449" t="s">
        <v>2100</v>
      </c>
      <c r="BD514" s="552">
        <f t="shared" si="236"/>
        <v>1979221.65</v>
      </c>
      <c r="BF514" s="435"/>
      <c r="BG514" s="435"/>
      <c r="BH514" s="435"/>
      <c r="BI514" s="435"/>
      <c r="BJ514" s="435"/>
      <c r="BK514" s="435"/>
      <c r="BL514" s="435"/>
      <c r="BN514" s="444"/>
    </row>
    <row r="515" spans="1:66" s="486" customFormat="1" ht="12" customHeight="1">
      <c r="A515" s="482">
        <v>18210231</v>
      </c>
      <c r="B515" s="483" t="str">
        <f t="shared" si="239"/>
        <v>18210231</v>
      </c>
      <c r="C515" s="484" t="s">
        <v>2773</v>
      </c>
      <c r="D515" s="445" t="s">
        <v>2091</v>
      </c>
      <c r="E515" s="445"/>
      <c r="F515" s="484"/>
      <c r="G515" s="445"/>
      <c r="H515" s="547">
        <v>0</v>
      </c>
      <c r="I515" s="547">
        <v>0</v>
      </c>
      <c r="J515" s="547">
        <v>0</v>
      </c>
      <c r="K515" s="547">
        <v>0</v>
      </c>
      <c r="L515" s="547">
        <v>0</v>
      </c>
      <c r="M515" s="547">
        <v>0</v>
      </c>
      <c r="N515" s="547">
        <v>0</v>
      </c>
      <c r="O515" s="547">
        <v>0</v>
      </c>
      <c r="P515" s="547">
        <v>0</v>
      </c>
      <c r="Q515" s="547">
        <v>0</v>
      </c>
      <c r="R515" s="547">
        <v>0</v>
      </c>
      <c r="S515" s="547">
        <v>0</v>
      </c>
      <c r="T515" s="547">
        <v>0</v>
      </c>
      <c r="U515" s="547"/>
      <c r="V515" s="547">
        <f t="shared" si="216"/>
        <v>0</v>
      </c>
      <c r="W515" s="285"/>
      <c r="X515" s="286"/>
      <c r="Y515" s="548">
        <f t="shared" si="243"/>
        <v>0</v>
      </c>
      <c r="Z515" s="549">
        <f t="shared" si="243"/>
        <v>0</v>
      </c>
      <c r="AA515" s="549">
        <f t="shared" si="243"/>
        <v>0</v>
      </c>
      <c r="AB515" s="282">
        <f t="shared" si="217"/>
        <v>0</v>
      </c>
      <c r="AC515" s="485">
        <f t="shared" si="218"/>
        <v>0</v>
      </c>
      <c r="AD515" s="549">
        <f t="shared" si="219"/>
        <v>0</v>
      </c>
      <c r="AE515" s="553">
        <f t="shared" si="220"/>
        <v>0</v>
      </c>
      <c r="AF515" s="282">
        <f t="shared" si="221"/>
        <v>0</v>
      </c>
      <c r="AG515" s="283">
        <f t="shared" si="222"/>
        <v>0</v>
      </c>
      <c r="AH515" s="281">
        <f t="shared" si="223"/>
        <v>0</v>
      </c>
      <c r="AI515" s="551">
        <f t="shared" si="244"/>
        <v>0</v>
      </c>
      <c r="AJ515" s="549">
        <f t="shared" si="244"/>
        <v>0</v>
      </c>
      <c r="AK515" s="549">
        <f t="shared" si="244"/>
        <v>0</v>
      </c>
      <c r="AL515" s="282">
        <f t="shared" si="224"/>
        <v>0</v>
      </c>
      <c r="AM515" s="281">
        <f t="shared" si="225"/>
        <v>0</v>
      </c>
      <c r="AN515" s="549">
        <f t="shared" si="226"/>
        <v>0</v>
      </c>
      <c r="AO515" s="549">
        <f t="shared" si="227"/>
        <v>0</v>
      </c>
      <c r="AP515" s="549">
        <f t="shared" si="228"/>
        <v>0</v>
      </c>
      <c r="AQ515" s="283">
        <f t="shared" si="241"/>
        <v>0</v>
      </c>
      <c r="AR515" s="281">
        <f t="shared" si="229"/>
        <v>0</v>
      </c>
      <c r="AT515" s="446"/>
      <c r="AU515" s="284"/>
      <c r="AV515" s="447" t="str">
        <f t="shared" si="230"/>
        <v>CA</v>
      </c>
      <c r="AW515" s="447" t="str">
        <f t="shared" si="231"/>
        <v>CL</v>
      </c>
      <c r="AX515" s="447" t="str">
        <f t="shared" si="232"/>
        <v>AIC</v>
      </c>
      <c r="AY515" s="447" t="str">
        <f t="shared" si="233"/>
        <v>ERB</v>
      </c>
      <c r="AZ515" s="447" t="str">
        <f t="shared" si="234"/>
        <v>GRB</v>
      </c>
      <c r="BA515" s="447" t="str">
        <f t="shared" si="235"/>
        <v>Non-Op</v>
      </c>
      <c r="BC515" s="445" t="s">
        <v>2150</v>
      </c>
      <c r="BD515" s="552">
        <f t="shared" si="236"/>
        <v>0</v>
      </c>
      <c r="BF515" s="435"/>
      <c r="BG515" s="435"/>
      <c r="BH515" s="435"/>
      <c r="BI515" s="435"/>
      <c r="BJ515" s="435"/>
      <c r="BK515" s="435"/>
      <c r="BL515" s="435"/>
      <c r="BN515" s="487"/>
    </row>
    <row r="516" spans="1:66" s="486" customFormat="1" ht="12" customHeight="1">
      <c r="A516" s="482">
        <v>18210261</v>
      </c>
      <c r="B516" s="483" t="str">
        <f t="shared" si="239"/>
        <v>18210261</v>
      </c>
      <c r="C516" s="484" t="s">
        <v>2774</v>
      </c>
      <c r="D516" s="445" t="s">
        <v>2091</v>
      </c>
      <c r="E516" s="445"/>
      <c r="F516" s="484"/>
      <c r="G516" s="445"/>
      <c r="H516" s="547">
        <v>0</v>
      </c>
      <c r="I516" s="547">
        <v>0</v>
      </c>
      <c r="J516" s="547">
        <v>0</v>
      </c>
      <c r="K516" s="547">
        <v>0</v>
      </c>
      <c r="L516" s="547">
        <v>0</v>
      </c>
      <c r="M516" s="547">
        <v>0</v>
      </c>
      <c r="N516" s="547">
        <v>0</v>
      </c>
      <c r="O516" s="547">
        <v>0</v>
      </c>
      <c r="P516" s="547">
        <v>0</v>
      </c>
      <c r="Q516" s="547">
        <v>0</v>
      </c>
      <c r="R516" s="547">
        <v>0</v>
      </c>
      <c r="S516" s="547">
        <v>0</v>
      </c>
      <c r="T516" s="547">
        <v>0</v>
      </c>
      <c r="U516" s="547"/>
      <c r="V516" s="547">
        <f t="shared" si="216"/>
        <v>0</v>
      </c>
      <c r="W516" s="285"/>
      <c r="X516" s="286"/>
      <c r="Y516" s="548">
        <f t="shared" si="243"/>
        <v>0</v>
      </c>
      <c r="Z516" s="549">
        <f t="shared" si="243"/>
        <v>0</v>
      </c>
      <c r="AA516" s="549">
        <f t="shared" si="243"/>
        <v>0</v>
      </c>
      <c r="AB516" s="282">
        <f t="shared" si="217"/>
        <v>0</v>
      </c>
      <c r="AC516" s="485">
        <f t="shared" si="218"/>
        <v>0</v>
      </c>
      <c r="AD516" s="549">
        <f t="shared" si="219"/>
        <v>0</v>
      </c>
      <c r="AE516" s="553">
        <f t="shared" si="220"/>
        <v>0</v>
      </c>
      <c r="AF516" s="282">
        <f t="shared" si="221"/>
        <v>0</v>
      </c>
      <c r="AG516" s="283">
        <f t="shared" si="222"/>
        <v>0</v>
      </c>
      <c r="AH516" s="281">
        <f t="shared" si="223"/>
        <v>0</v>
      </c>
      <c r="AI516" s="551">
        <f t="shared" si="244"/>
        <v>0</v>
      </c>
      <c r="AJ516" s="549">
        <f t="shared" si="244"/>
        <v>0</v>
      </c>
      <c r="AK516" s="549">
        <f t="shared" si="244"/>
        <v>0</v>
      </c>
      <c r="AL516" s="282">
        <f t="shared" si="224"/>
        <v>0</v>
      </c>
      <c r="AM516" s="281">
        <f t="shared" si="225"/>
        <v>0</v>
      </c>
      <c r="AN516" s="549">
        <f t="shared" si="226"/>
        <v>0</v>
      </c>
      <c r="AO516" s="549">
        <f t="shared" si="227"/>
        <v>0</v>
      </c>
      <c r="AP516" s="549">
        <f t="shared" si="228"/>
        <v>0</v>
      </c>
      <c r="AQ516" s="283">
        <f t="shared" si="241"/>
        <v>0</v>
      </c>
      <c r="AR516" s="281">
        <f t="shared" si="229"/>
        <v>0</v>
      </c>
      <c r="AT516" s="446"/>
      <c r="AU516" s="284"/>
      <c r="AV516" s="447" t="str">
        <f t="shared" si="230"/>
        <v>CA</v>
      </c>
      <c r="AW516" s="447" t="str">
        <f t="shared" si="231"/>
        <v>CL</v>
      </c>
      <c r="AX516" s="447" t="str">
        <f t="shared" si="232"/>
        <v>AIC</v>
      </c>
      <c r="AY516" s="447" t="str">
        <f t="shared" si="233"/>
        <v>ERB</v>
      </c>
      <c r="AZ516" s="447" t="str">
        <f t="shared" si="234"/>
        <v>GRB</v>
      </c>
      <c r="BA516" s="447" t="str">
        <f t="shared" si="235"/>
        <v>Non-Op</v>
      </c>
      <c r="BC516" s="445" t="s">
        <v>2150</v>
      </c>
      <c r="BD516" s="552">
        <f t="shared" si="236"/>
        <v>0</v>
      </c>
      <c r="BF516" s="435"/>
      <c r="BG516" s="435"/>
      <c r="BH516" s="435"/>
      <c r="BI516" s="435"/>
      <c r="BJ516" s="435"/>
      <c r="BK516" s="435"/>
      <c r="BL516" s="435"/>
      <c r="BN516" s="487"/>
    </row>
    <row r="517" spans="1:66" s="486" customFormat="1" ht="12" customHeight="1">
      <c r="A517" s="482">
        <v>18210281</v>
      </c>
      <c r="B517" s="483" t="str">
        <f t="shared" si="239"/>
        <v>18210281</v>
      </c>
      <c r="C517" s="484" t="s">
        <v>1396</v>
      </c>
      <c r="D517" s="445" t="s">
        <v>2091</v>
      </c>
      <c r="E517" s="445"/>
      <c r="F517" s="484"/>
      <c r="G517" s="445"/>
      <c r="H517" s="547">
        <v>24693243.68</v>
      </c>
      <c r="I517" s="547">
        <v>22872707.68</v>
      </c>
      <c r="J517" s="547">
        <v>21052171.68</v>
      </c>
      <c r="K517" s="547">
        <v>19231635.68</v>
      </c>
      <c r="L517" s="547">
        <v>17411099.68</v>
      </c>
      <c r="M517" s="547">
        <v>15590563.68</v>
      </c>
      <c r="N517" s="547">
        <v>13770027.68</v>
      </c>
      <c r="O517" s="547">
        <v>11949491.68</v>
      </c>
      <c r="P517" s="547">
        <v>10128955.68</v>
      </c>
      <c r="Q517" s="547">
        <v>8308419.6799999997</v>
      </c>
      <c r="R517" s="547">
        <v>6487883.6799999997</v>
      </c>
      <c r="S517" s="547">
        <v>4667347.68</v>
      </c>
      <c r="T517" s="547">
        <v>2846811.68</v>
      </c>
      <c r="U517" s="547"/>
      <c r="V517" s="547">
        <f t="shared" si="216"/>
        <v>13770027.680000005</v>
      </c>
      <c r="W517" s="285"/>
      <c r="X517" s="286"/>
      <c r="Y517" s="548">
        <f t="shared" si="243"/>
        <v>2846811.68</v>
      </c>
      <c r="Z517" s="549">
        <f t="shared" si="243"/>
        <v>0</v>
      </c>
      <c r="AA517" s="549">
        <f t="shared" si="243"/>
        <v>0</v>
      </c>
      <c r="AB517" s="282">
        <f t="shared" si="217"/>
        <v>0</v>
      </c>
      <c r="AC517" s="485">
        <f t="shared" si="218"/>
        <v>0</v>
      </c>
      <c r="AD517" s="549">
        <f t="shared" si="219"/>
        <v>0</v>
      </c>
      <c r="AE517" s="553">
        <f t="shared" si="220"/>
        <v>0</v>
      </c>
      <c r="AF517" s="282">
        <f t="shared" si="221"/>
        <v>0</v>
      </c>
      <c r="AG517" s="283">
        <f t="shared" si="222"/>
        <v>0</v>
      </c>
      <c r="AH517" s="281">
        <f t="shared" si="223"/>
        <v>0</v>
      </c>
      <c r="AI517" s="551">
        <f t="shared" si="244"/>
        <v>13770027.680000005</v>
      </c>
      <c r="AJ517" s="549">
        <f t="shared" si="244"/>
        <v>0</v>
      </c>
      <c r="AK517" s="549">
        <f t="shared" si="244"/>
        <v>0</v>
      </c>
      <c r="AL517" s="282">
        <f t="shared" si="224"/>
        <v>0</v>
      </c>
      <c r="AM517" s="281">
        <f t="shared" si="225"/>
        <v>0</v>
      </c>
      <c r="AN517" s="549">
        <f t="shared" si="226"/>
        <v>0</v>
      </c>
      <c r="AO517" s="549">
        <f t="shared" si="227"/>
        <v>0</v>
      </c>
      <c r="AP517" s="549">
        <f t="shared" si="228"/>
        <v>0</v>
      </c>
      <c r="AQ517" s="283">
        <f t="shared" si="241"/>
        <v>0</v>
      </c>
      <c r="AR517" s="281">
        <f t="shared" si="229"/>
        <v>0</v>
      </c>
      <c r="AT517" s="446"/>
      <c r="AU517" s="284"/>
      <c r="AV517" s="447" t="str">
        <f t="shared" si="230"/>
        <v>CA</v>
      </c>
      <c r="AW517" s="447" t="str">
        <f t="shared" si="231"/>
        <v>CL</v>
      </c>
      <c r="AX517" s="447" t="str">
        <f t="shared" si="232"/>
        <v>AIC</v>
      </c>
      <c r="AY517" s="447" t="str">
        <f t="shared" si="233"/>
        <v>ERB</v>
      </c>
      <c r="AZ517" s="447" t="str">
        <f t="shared" si="234"/>
        <v>GRB</v>
      </c>
      <c r="BA517" s="447" t="str">
        <f t="shared" si="235"/>
        <v>Non-Op</v>
      </c>
      <c r="BC517" s="445" t="s">
        <v>2150</v>
      </c>
      <c r="BD517" s="552">
        <f t="shared" si="236"/>
        <v>2846811.68</v>
      </c>
      <c r="BF517" s="435"/>
      <c r="BG517" s="435"/>
      <c r="BH517" s="435"/>
      <c r="BI517" s="435"/>
      <c r="BJ517" s="435"/>
      <c r="BK517" s="435"/>
      <c r="BL517" s="435"/>
      <c r="BN517" s="487"/>
    </row>
    <row r="518" spans="1:66" s="486" customFormat="1" ht="12" customHeight="1">
      <c r="A518" s="482">
        <v>18210291</v>
      </c>
      <c r="B518" s="483" t="str">
        <f t="shared" si="239"/>
        <v>18210291</v>
      </c>
      <c r="C518" s="484" t="s">
        <v>2775</v>
      </c>
      <c r="D518" s="445" t="s">
        <v>2091</v>
      </c>
      <c r="E518" s="445"/>
      <c r="F518" s="484"/>
      <c r="G518" s="445"/>
      <c r="H518" s="547">
        <v>0</v>
      </c>
      <c r="I518" s="547">
        <v>0</v>
      </c>
      <c r="J518" s="547">
        <v>0</v>
      </c>
      <c r="K518" s="547">
        <v>0</v>
      </c>
      <c r="L518" s="547">
        <v>0</v>
      </c>
      <c r="M518" s="547">
        <v>0</v>
      </c>
      <c r="N518" s="547">
        <v>0</v>
      </c>
      <c r="O518" s="547">
        <v>0</v>
      </c>
      <c r="P518" s="547">
        <v>0</v>
      </c>
      <c r="Q518" s="547">
        <v>0</v>
      </c>
      <c r="R518" s="547">
        <v>0</v>
      </c>
      <c r="S518" s="547">
        <v>0</v>
      </c>
      <c r="T518" s="547">
        <v>0</v>
      </c>
      <c r="U518" s="547"/>
      <c r="V518" s="547">
        <f t="shared" si="216"/>
        <v>0</v>
      </c>
      <c r="W518" s="285"/>
      <c r="X518" s="286"/>
      <c r="Y518" s="548">
        <f t="shared" si="243"/>
        <v>0</v>
      </c>
      <c r="Z518" s="549">
        <f t="shared" si="243"/>
        <v>0</v>
      </c>
      <c r="AA518" s="549">
        <f t="shared" si="243"/>
        <v>0</v>
      </c>
      <c r="AB518" s="282">
        <f t="shared" si="217"/>
        <v>0</v>
      </c>
      <c r="AC518" s="485">
        <f t="shared" si="218"/>
        <v>0</v>
      </c>
      <c r="AD518" s="549">
        <f t="shared" si="219"/>
        <v>0</v>
      </c>
      <c r="AE518" s="553">
        <f t="shared" si="220"/>
        <v>0</v>
      </c>
      <c r="AF518" s="282">
        <f t="shared" si="221"/>
        <v>0</v>
      </c>
      <c r="AG518" s="283">
        <f t="shared" si="222"/>
        <v>0</v>
      </c>
      <c r="AH518" s="281">
        <f t="shared" si="223"/>
        <v>0</v>
      </c>
      <c r="AI518" s="551">
        <f t="shared" si="244"/>
        <v>0</v>
      </c>
      <c r="AJ518" s="549">
        <f t="shared" si="244"/>
        <v>0</v>
      </c>
      <c r="AK518" s="549">
        <f t="shared" si="244"/>
        <v>0</v>
      </c>
      <c r="AL518" s="282">
        <f t="shared" si="224"/>
        <v>0</v>
      </c>
      <c r="AM518" s="281">
        <f t="shared" si="225"/>
        <v>0</v>
      </c>
      <c r="AN518" s="549">
        <f t="shared" si="226"/>
        <v>0</v>
      </c>
      <c r="AO518" s="549">
        <f t="shared" si="227"/>
        <v>0</v>
      </c>
      <c r="AP518" s="549">
        <f t="shared" si="228"/>
        <v>0</v>
      </c>
      <c r="AQ518" s="283">
        <f t="shared" si="241"/>
        <v>0</v>
      </c>
      <c r="AR518" s="281">
        <f t="shared" si="229"/>
        <v>0</v>
      </c>
      <c r="AT518" s="446"/>
      <c r="AU518" s="284"/>
      <c r="AV518" s="447" t="str">
        <f t="shared" si="230"/>
        <v>CA</v>
      </c>
      <c r="AW518" s="447" t="str">
        <f t="shared" si="231"/>
        <v>CL</v>
      </c>
      <c r="AX518" s="447" t="str">
        <f t="shared" si="232"/>
        <v>AIC</v>
      </c>
      <c r="AY518" s="447" t="str">
        <f t="shared" si="233"/>
        <v>ERB</v>
      </c>
      <c r="AZ518" s="447" t="str">
        <f t="shared" si="234"/>
        <v>GRB</v>
      </c>
      <c r="BA518" s="447" t="str">
        <f t="shared" si="235"/>
        <v>Non-Op</v>
      </c>
      <c r="BC518" s="445" t="s">
        <v>2150</v>
      </c>
      <c r="BD518" s="552">
        <f t="shared" si="236"/>
        <v>0</v>
      </c>
      <c r="BF518" s="435"/>
      <c r="BG518" s="435"/>
      <c r="BH518" s="435"/>
      <c r="BI518" s="435"/>
      <c r="BJ518" s="435"/>
      <c r="BK518" s="435"/>
      <c r="BL518" s="435"/>
      <c r="BN518" s="487"/>
    </row>
    <row r="519" spans="1:66" s="486" customFormat="1" ht="12" customHeight="1">
      <c r="A519" s="482">
        <v>18210301</v>
      </c>
      <c r="B519" s="483" t="str">
        <f t="shared" si="239"/>
        <v>18210301</v>
      </c>
      <c r="C519" s="484" t="s">
        <v>2776</v>
      </c>
      <c r="D519" s="445" t="s">
        <v>2091</v>
      </c>
      <c r="E519" s="445"/>
      <c r="F519" s="484"/>
      <c r="G519" s="445"/>
      <c r="H519" s="547">
        <v>0</v>
      </c>
      <c r="I519" s="547">
        <v>0</v>
      </c>
      <c r="J519" s="547">
        <v>0</v>
      </c>
      <c r="K519" s="547">
        <v>0</v>
      </c>
      <c r="L519" s="547">
        <v>0</v>
      </c>
      <c r="M519" s="547">
        <v>0</v>
      </c>
      <c r="N519" s="547">
        <v>0</v>
      </c>
      <c r="O519" s="547">
        <v>0</v>
      </c>
      <c r="P519" s="547">
        <v>0</v>
      </c>
      <c r="Q519" s="547">
        <v>0</v>
      </c>
      <c r="R519" s="547">
        <v>0</v>
      </c>
      <c r="S519" s="547">
        <v>0</v>
      </c>
      <c r="T519" s="547">
        <v>0</v>
      </c>
      <c r="U519" s="547"/>
      <c r="V519" s="547">
        <f t="shared" si="216"/>
        <v>0</v>
      </c>
      <c r="W519" s="285"/>
      <c r="X519" s="286"/>
      <c r="Y519" s="548">
        <f t="shared" si="243"/>
        <v>0</v>
      </c>
      <c r="Z519" s="549">
        <f t="shared" si="243"/>
        <v>0</v>
      </c>
      <c r="AA519" s="549">
        <f t="shared" si="243"/>
        <v>0</v>
      </c>
      <c r="AB519" s="282">
        <f t="shared" si="217"/>
        <v>0</v>
      </c>
      <c r="AC519" s="485">
        <f t="shared" si="218"/>
        <v>0</v>
      </c>
      <c r="AD519" s="549">
        <f t="shared" si="219"/>
        <v>0</v>
      </c>
      <c r="AE519" s="553">
        <f t="shared" si="220"/>
        <v>0</v>
      </c>
      <c r="AF519" s="282">
        <f t="shared" si="221"/>
        <v>0</v>
      </c>
      <c r="AG519" s="283">
        <f t="shared" si="222"/>
        <v>0</v>
      </c>
      <c r="AH519" s="281">
        <f t="shared" si="223"/>
        <v>0</v>
      </c>
      <c r="AI519" s="551">
        <f t="shared" si="244"/>
        <v>0</v>
      </c>
      <c r="AJ519" s="549">
        <f t="shared" si="244"/>
        <v>0</v>
      </c>
      <c r="AK519" s="549">
        <f t="shared" si="244"/>
        <v>0</v>
      </c>
      <c r="AL519" s="282">
        <f t="shared" si="224"/>
        <v>0</v>
      </c>
      <c r="AM519" s="281">
        <f t="shared" si="225"/>
        <v>0</v>
      </c>
      <c r="AN519" s="549">
        <f t="shared" si="226"/>
        <v>0</v>
      </c>
      <c r="AO519" s="549">
        <f t="shared" si="227"/>
        <v>0</v>
      </c>
      <c r="AP519" s="549">
        <f t="shared" si="228"/>
        <v>0</v>
      </c>
      <c r="AQ519" s="283">
        <f t="shared" si="241"/>
        <v>0</v>
      </c>
      <c r="AR519" s="281">
        <f t="shared" si="229"/>
        <v>0</v>
      </c>
      <c r="AT519" s="446"/>
      <c r="AU519" s="284"/>
      <c r="AV519" s="447" t="str">
        <f t="shared" si="230"/>
        <v>CA</v>
      </c>
      <c r="AW519" s="447" t="str">
        <f t="shared" si="231"/>
        <v>CL</v>
      </c>
      <c r="AX519" s="447" t="str">
        <f t="shared" si="232"/>
        <v>AIC</v>
      </c>
      <c r="AY519" s="447" t="str">
        <f t="shared" si="233"/>
        <v>ERB</v>
      </c>
      <c r="AZ519" s="447" t="str">
        <f t="shared" si="234"/>
        <v>GRB</v>
      </c>
      <c r="BA519" s="447" t="str">
        <f t="shared" si="235"/>
        <v>Non-Op</v>
      </c>
      <c r="BC519" s="445" t="s">
        <v>2150</v>
      </c>
      <c r="BD519" s="552">
        <f t="shared" si="236"/>
        <v>0</v>
      </c>
      <c r="BF519" s="435"/>
      <c r="BG519" s="435"/>
      <c r="BH519" s="435"/>
      <c r="BI519" s="435"/>
      <c r="BJ519" s="435"/>
      <c r="BK519" s="435"/>
      <c r="BL519" s="435"/>
      <c r="BN519" s="487"/>
    </row>
    <row r="520" spans="1:66" s="486" customFormat="1" ht="12" customHeight="1">
      <c r="A520" s="287">
        <v>18210311</v>
      </c>
      <c r="B520" s="288" t="str">
        <f t="shared" si="239"/>
        <v>18210311</v>
      </c>
      <c r="C520" s="288" t="s">
        <v>1397</v>
      </c>
      <c r="D520" s="445" t="s">
        <v>2091</v>
      </c>
      <c r="E520" s="445"/>
      <c r="F520" s="288"/>
      <c r="G520" s="445"/>
      <c r="H520" s="547">
        <v>0</v>
      </c>
      <c r="I520" s="547">
        <v>0</v>
      </c>
      <c r="J520" s="547">
        <v>0</v>
      </c>
      <c r="K520" s="547">
        <v>0</v>
      </c>
      <c r="L520" s="547">
        <v>0</v>
      </c>
      <c r="M520" s="547">
        <v>0</v>
      </c>
      <c r="N520" s="547">
        <v>0</v>
      </c>
      <c r="O520" s="547">
        <v>0</v>
      </c>
      <c r="P520" s="547">
        <v>0</v>
      </c>
      <c r="Q520" s="547">
        <v>0</v>
      </c>
      <c r="R520" s="547">
        <v>0</v>
      </c>
      <c r="S520" s="547">
        <v>0</v>
      </c>
      <c r="T520" s="547">
        <v>0</v>
      </c>
      <c r="U520" s="547"/>
      <c r="V520" s="547">
        <f t="shared" si="216"/>
        <v>0</v>
      </c>
      <c r="W520" s="285"/>
      <c r="X520" s="286"/>
      <c r="Y520" s="548">
        <f t="shared" si="243"/>
        <v>0</v>
      </c>
      <c r="Z520" s="549">
        <f t="shared" si="243"/>
        <v>0</v>
      </c>
      <c r="AA520" s="549">
        <f t="shared" si="243"/>
        <v>0</v>
      </c>
      <c r="AB520" s="282">
        <f t="shared" si="217"/>
        <v>0</v>
      </c>
      <c r="AC520" s="485">
        <f t="shared" si="218"/>
        <v>0</v>
      </c>
      <c r="AD520" s="549">
        <f t="shared" si="219"/>
        <v>0</v>
      </c>
      <c r="AE520" s="553">
        <f t="shared" si="220"/>
        <v>0</v>
      </c>
      <c r="AF520" s="282">
        <f t="shared" si="221"/>
        <v>0</v>
      </c>
      <c r="AG520" s="283">
        <f t="shared" si="222"/>
        <v>0</v>
      </c>
      <c r="AH520" s="281">
        <f t="shared" si="223"/>
        <v>0</v>
      </c>
      <c r="AI520" s="551">
        <f t="shared" si="244"/>
        <v>0</v>
      </c>
      <c r="AJ520" s="549">
        <f t="shared" si="244"/>
        <v>0</v>
      </c>
      <c r="AK520" s="549">
        <f t="shared" si="244"/>
        <v>0</v>
      </c>
      <c r="AL520" s="282">
        <f t="shared" si="224"/>
        <v>0</v>
      </c>
      <c r="AM520" s="281">
        <f t="shared" si="225"/>
        <v>0</v>
      </c>
      <c r="AN520" s="549">
        <f t="shared" si="226"/>
        <v>0</v>
      </c>
      <c r="AO520" s="549">
        <f t="shared" si="227"/>
        <v>0</v>
      </c>
      <c r="AP520" s="549">
        <f t="shared" si="228"/>
        <v>0</v>
      </c>
      <c r="AQ520" s="283">
        <f t="shared" si="241"/>
        <v>0</v>
      </c>
      <c r="AR520" s="281">
        <f t="shared" si="229"/>
        <v>0</v>
      </c>
      <c r="AT520" s="446"/>
      <c r="AU520" s="284"/>
      <c r="AV520" s="447" t="str">
        <f t="shared" si="230"/>
        <v>CA</v>
      </c>
      <c r="AW520" s="447" t="str">
        <f t="shared" si="231"/>
        <v>CL</v>
      </c>
      <c r="AX520" s="447" t="str">
        <f t="shared" si="232"/>
        <v>AIC</v>
      </c>
      <c r="AY520" s="447" t="str">
        <f t="shared" si="233"/>
        <v>ERB</v>
      </c>
      <c r="AZ520" s="447" t="str">
        <f t="shared" si="234"/>
        <v>GRB</v>
      </c>
      <c r="BA520" s="447" t="str">
        <f t="shared" si="235"/>
        <v>Non-Op</v>
      </c>
      <c r="BC520" s="445" t="s">
        <v>2150</v>
      </c>
      <c r="BD520" s="552">
        <f t="shared" si="236"/>
        <v>0</v>
      </c>
      <c r="BF520" s="435"/>
      <c r="BG520" s="435"/>
      <c r="BH520" s="435"/>
      <c r="BI520" s="435"/>
      <c r="BJ520" s="435"/>
      <c r="BK520" s="435"/>
      <c r="BL520" s="435"/>
      <c r="BN520" s="487"/>
    </row>
    <row r="521" spans="1:66" s="486" customFormat="1" ht="12" customHeight="1">
      <c r="A521" s="287">
        <v>18210321</v>
      </c>
      <c r="B521" s="288" t="str">
        <f t="shared" si="239"/>
        <v>18210321</v>
      </c>
      <c r="C521" s="444" t="s">
        <v>1398</v>
      </c>
      <c r="D521" s="445" t="s">
        <v>2091</v>
      </c>
      <c r="E521" s="445"/>
      <c r="F521" s="444"/>
      <c r="G521" s="445"/>
      <c r="H521" s="547">
        <v>6931618.29</v>
      </c>
      <c r="I521" s="547">
        <v>6931618.29</v>
      </c>
      <c r="J521" s="547">
        <v>6931618.29</v>
      </c>
      <c r="K521" s="547">
        <v>6931618.29</v>
      </c>
      <c r="L521" s="547">
        <v>6931618.29</v>
      </c>
      <c r="M521" s="547">
        <v>6931618.29</v>
      </c>
      <c r="N521" s="547">
        <v>6931618.29</v>
      </c>
      <c r="O521" s="547">
        <v>6931618.29</v>
      </c>
      <c r="P521" s="547">
        <v>6931618.29</v>
      </c>
      <c r="Q521" s="547">
        <v>6931618.29</v>
      </c>
      <c r="R521" s="547">
        <v>6931618.29</v>
      </c>
      <c r="S521" s="547">
        <v>6931618.29</v>
      </c>
      <c r="T521" s="547">
        <v>6931618.29</v>
      </c>
      <c r="U521" s="547"/>
      <c r="V521" s="547">
        <f t="shared" ref="V521:V584" si="245">(H521+T521+SUM(I521:S521)*2)/24</f>
        <v>6931618.2900000019</v>
      </c>
      <c r="W521" s="285"/>
      <c r="X521" s="286"/>
      <c r="Y521" s="548">
        <f t="shared" si="243"/>
        <v>6931618.29</v>
      </c>
      <c r="Z521" s="549">
        <f t="shared" si="243"/>
        <v>0</v>
      </c>
      <c r="AA521" s="549">
        <f t="shared" si="243"/>
        <v>0</v>
      </c>
      <c r="AB521" s="282">
        <f t="shared" ref="AB521:AB584" si="246">T521-SUM(Y521:AA521)</f>
        <v>0</v>
      </c>
      <c r="AC521" s="485">
        <f t="shared" ref="AC521:AC584" si="247">T521-SUM(Y521:AA521)-AB521</f>
        <v>0</v>
      </c>
      <c r="AD521" s="549">
        <f t="shared" ref="AD521:AD584" si="248">IF($D521=AD$5,$T521,IF($D521=AD$4, $T521*$AK$1,0))</f>
        <v>0</v>
      </c>
      <c r="AE521" s="553">
        <f t="shared" ref="AE521:AE584" si="249">IF($D521=AE$5,$T521,IF($D521=AE$4, $T521*$AK$2,0))</f>
        <v>0</v>
      </c>
      <c r="AF521" s="282">
        <f t="shared" ref="AF521:AF584" si="250">IF($D521=AF$5,$T521,IF($D521=AF$4, $T521*$AL$2,0))</f>
        <v>0</v>
      </c>
      <c r="AG521" s="283">
        <f t="shared" ref="AG521:AG584" si="251">SUM(AD521:AF521)</f>
        <v>0</v>
      </c>
      <c r="AH521" s="281">
        <f t="shared" ref="AH521:AH584" si="252">AG521-AB521</f>
        <v>0</v>
      </c>
      <c r="AI521" s="551">
        <f t="shared" si="244"/>
        <v>6931618.2900000019</v>
      </c>
      <c r="AJ521" s="549">
        <f t="shared" si="244"/>
        <v>0</v>
      </c>
      <c r="AK521" s="549">
        <f t="shared" si="244"/>
        <v>0</v>
      </c>
      <c r="AL521" s="282">
        <f t="shared" ref="AL521:AL584" si="253">V521-SUM(AI521:AK521)</f>
        <v>0</v>
      </c>
      <c r="AM521" s="281">
        <f t="shared" ref="AM521:AM584" si="254">V521-SUM(AI521:AK521)-AL521</f>
        <v>0</v>
      </c>
      <c r="AN521" s="549">
        <f t="shared" ref="AN521:AN584" si="255">IF($D521=AN$5,$V521,IF($D521=AN$4, $V521*$AK$1,0))</f>
        <v>0</v>
      </c>
      <c r="AO521" s="549">
        <f t="shared" ref="AO521:AO584" si="256">IF($D521=AO$5,$V521,IF($D521=AO$4, $V521*$AK$2,0))</f>
        <v>0</v>
      </c>
      <c r="AP521" s="549">
        <f t="shared" ref="AP521:AP584" si="257">IF($D521=AP$5,$V521,IF($D521=AP$4, $V521*$AL$2,0))</f>
        <v>0</v>
      </c>
      <c r="AQ521" s="283">
        <f t="shared" si="241"/>
        <v>0</v>
      </c>
      <c r="AR521" s="281">
        <f t="shared" ref="AR521:AR584" si="258">AQ521-AL521</f>
        <v>0</v>
      </c>
      <c r="AT521" s="446"/>
      <c r="AU521" s="284"/>
      <c r="AV521" s="447" t="str">
        <f t="shared" ref="AV521:AV584" si="259">IF(VALUE(Y521),AV$7,IF(ISBLANK(Y521),"",AV$7))</f>
        <v>CA</v>
      </c>
      <c r="AW521" s="447" t="str">
        <f t="shared" ref="AW521:AW584" si="260">IF(VALUE(Z521),AW$7,IF(ISBLANK(Z521),"",AW$7))</f>
        <v>CL</v>
      </c>
      <c r="AX521" s="447" t="str">
        <f t="shared" ref="AX521:AX584" si="261">IF(VALUE(AA521),AX$7,IF(ISBLANK(AA521),"",AX$7))</f>
        <v>AIC</v>
      </c>
      <c r="AY521" s="447" t="str">
        <f t="shared" ref="AY521:AY584" si="262">IF(VALUE(AD521),AY$7,IF(ISBLANK(AD521),"",AY$7))</f>
        <v>ERB</v>
      </c>
      <c r="AZ521" s="447" t="str">
        <f t="shared" ref="AZ521:AZ584" si="263">IF(VALUE(AE521),AZ$7,IF(ISBLANK(AE521),"",AZ$7))</f>
        <v>GRB</v>
      </c>
      <c r="BA521" s="447" t="str">
        <f t="shared" ref="BA521:BA584" si="264">IF(VALUE(AF521),BA$7,IF(ISBLANK(AF521),"",BA$7))</f>
        <v>Non-Op</v>
      </c>
      <c r="BC521" s="445" t="s">
        <v>2150</v>
      </c>
      <c r="BD521" s="552">
        <f t="shared" si="236"/>
        <v>6931618.29</v>
      </c>
      <c r="BF521" s="435"/>
      <c r="BG521" s="435"/>
      <c r="BH521" s="435"/>
      <c r="BI521" s="435"/>
      <c r="BJ521" s="435"/>
      <c r="BK521" s="435"/>
      <c r="BL521" s="435"/>
      <c r="BN521" s="487"/>
    </row>
    <row r="522" spans="1:66" s="486" customFormat="1" ht="12" customHeight="1">
      <c r="A522" s="321">
        <v>18210331</v>
      </c>
      <c r="B522" s="318" t="str">
        <f t="shared" si="239"/>
        <v>18210331</v>
      </c>
      <c r="C522" s="444" t="s">
        <v>1399</v>
      </c>
      <c r="D522" s="445" t="s">
        <v>2091</v>
      </c>
      <c r="E522" s="445"/>
      <c r="F522" s="294">
        <v>42783</v>
      </c>
      <c r="G522" s="445"/>
      <c r="H522" s="547">
        <v>12707858.34</v>
      </c>
      <c r="I522" s="547">
        <v>12707858.34</v>
      </c>
      <c r="J522" s="547">
        <v>12707858.34</v>
      </c>
      <c r="K522" s="547">
        <v>12707858.34</v>
      </c>
      <c r="L522" s="547">
        <v>12707858.34</v>
      </c>
      <c r="M522" s="547">
        <v>12707858.34</v>
      </c>
      <c r="N522" s="547">
        <v>12707858.34</v>
      </c>
      <c r="O522" s="547">
        <v>12707858.34</v>
      </c>
      <c r="P522" s="547">
        <v>12707858.34</v>
      </c>
      <c r="Q522" s="547">
        <v>12707858.34</v>
      </c>
      <c r="R522" s="547">
        <v>12707858.34</v>
      </c>
      <c r="S522" s="547">
        <v>12707858.34</v>
      </c>
      <c r="T522" s="547">
        <v>12707858.34</v>
      </c>
      <c r="U522" s="547"/>
      <c r="V522" s="547">
        <f t="shared" si="245"/>
        <v>12707858.340000002</v>
      </c>
      <c r="W522" s="285"/>
      <c r="X522" s="286"/>
      <c r="Y522" s="548">
        <f t="shared" si="243"/>
        <v>12707858.34</v>
      </c>
      <c r="Z522" s="549">
        <f t="shared" si="243"/>
        <v>0</v>
      </c>
      <c r="AA522" s="549">
        <f t="shared" si="243"/>
        <v>0</v>
      </c>
      <c r="AB522" s="282">
        <f t="shared" si="246"/>
        <v>0</v>
      </c>
      <c r="AC522" s="485">
        <f t="shared" si="247"/>
        <v>0</v>
      </c>
      <c r="AD522" s="549">
        <f t="shared" si="248"/>
        <v>0</v>
      </c>
      <c r="AE522" s="553">
        <f t="shared" si="249"/>
        <v>0</v>
      </c>
      <c r="AF522" s="282">
        <f t="shared" si="250"/>
        <v>0</v>
      </c>
      <c r="AG522" s="283">
        <f t="shared" si="251"/>
        <v>0</v>
      </c>
      <c r="AH522" s="281">
        <f t="shared" si="252"/>
        <v>0</v>
      </c>
      <c r="AI522" s="551">
        <f t="shared" si="244"/>
        <v>12707858.340000002</v>
      </c>
      <c r="AJ522" s="549">
        <f t="shared" si="244"/>
        <v>0</v>
      </c>
      <c r="AK522" s="549">
        <f t="shared" si="244"/>
        <v>0</v>
      </c>
      <c r="AL522" s="282">
        <f t="shared" si="253"/>
        <v>0</v>
      </c>
      <c r="AM522" s="281">
        <f t="shared" si="254"/>
        <v>0</v>
      </c>
      <c r="AN522" s="549">
        <f t="shared" si="255"/>
        <v>0</v>
      </c>
      <c r="AO522" s="549">
        <f t="shared" si="256"/>
        <v>0</v>
      </c>
      <c r="AP522" s="549">
        <f t="shared" si="257"/>
        <v>0</v>
      </c>
      <c r="AQ522" s="283">
        <f t="shared" si="241"/>
        <v>0</v>
      </c>
      <c r="AR522" s="281">
        <f t="shared" si="258"/>
        <v>0</v>
      </c>
      <c r="AT522" s="446"/>
      <c r="AU522" s="284"/>
      <c r="AV522" s="447" t="str">
        <f t="shared" si="259"/>
        <v>CA</v>
      </c>
      <c r="AW522" s="447" t="str">
        <f t="shared" si="260"/>
        <v>CL</v>
      </c>
      <c r="AX522" s="447" t="str">
        <f t="shared" si="261"/>
        <v>AIC</v>
      </c>
      <c r="AY522" s="447" t="str">
        <f t="shared" si="262"/>
        <v>ERB</v>
      </c>
      <c r="AZ522" s="447" t="str">
        <f t="shared" si="263"/>
        <v>GRB</v>
      </c>
      <c r="BA522" s="447" t="str">
        <f t="shared" si="264"/>
        <v>Non-Op</v>
      </c>
      <c r="BC522" s="445" t="s">
        <v>2150</v>
      </c>
      <c r="BD522" s="552">
        <f t="shared" si="236"/>
        <v>12707858.34</v>
      </c>
      <c r="BF522" s="448"/>
      <c r="BG522" s="448"/>
      <c r="BH522" s="448"/>
      <c r="BI522" s="448"/>
      <c r="BJ522" s="448"/>
      <c r="BK522" s="448"/>
      <c r="BL522" s="448"/>
      <c r="BN522" s="487"/>
    </row>
    <row r="523" spans="1:66" s="486" customFormat="1" ht="12" customHeight="1">
      <c r="A523" s="321">
        <v>18210341</v>
      </c>
      <c r="B523" s="318" t="str">
        <f t="shared" si="239"/>
        <v>18210341</v>
      </c>
      <c r="C523" s="444" t="s">
        <v>1400</v>
      </c>
      <c r="D523" s="445" t="s">
        <v>2091</v>
      </c>
      <c r="E523" s="445"/>
      <c r="F523" s="294">
        <v>43070</v>
      </c>
      <c r="G523" s="445"/>
      <c r="H523" s="547">
        <v>12215518.98</v>
      </c>
      <c r="I523" s="547">
        <v>12215518.98</v>
      </c>
      <c r="J523" s="547">
        <v>12215518.98</v>
      </c>
      <c r="K523" s="547">
        <v>12215518.98</v>
      </c>
      <c r="L523" s="547">
        <v>12215518.98</v>
      </c>
      <c r="M523" s="547">
        <v>12215518.98</v>
      </c>
      <c r="N523" s="547">
        <v>12215518.98</v>
      </c>
      <c r="O523" s="547">
        <v>12215518.98</v>
      </c>
      <c r="P523" s="547">
        <v>12215518.98</v>
      </c>
      <c r="Q523" s="547">
        <v>12215518.98</v>
      </c>
      <c r="R523" s="547">
        <v>12215518.98</v>
      </c>
      <c r="S523" s="547">
        <v>12215518.98</v>
      </c>
      <c r="T523" s="547">
        <v>12215518.98</v>
      </c>
      <c r="U523" s="547"/>
      <c r="V523" s="547">
        <f t="shared" si="245"/>
        <v>12215518.980000002</v>
      </c>
      <c r="W523" s="285"/>
      <c r="X523" s="286"/>
      <c r="Y523" s="548">
        <f t="shared" si="243"/>
        <v>12215518.98</v>
      </c>
      <c r="Z523" s="549">
        <f t="shared" si="243"/>
        <v>0</v>
      </c>
      <c r="AA523" s="549">
        <f t="shared" si="243"/>
        <v>0</v>
      </c>
      <c r="AB523" s="282">
        <f t="shared" si="246"/>
        <v>0</v>
      </c>
      <c r="AC523" s="485">
        <f t="shared" si="247"/>
        <v>0</v>
      </c>
      <c r="AD523" s="549">
        <f t="shared" si="248"/>
        <v>0</v>
      </c>
      <c r="AE523" s="553">
        <f t="shared" si="249"/>
        <v>0</v>
      </c>
      <c r="AF523" s="282">
        <f t="shared" si="250"/>
        <v>0</v>
      </c>
      <c r="AG523" s="283">
        <f t="shared" si="251"/>
        <v>0</v>
      </c>
      <c r="AH523" s="281">
        <f t="shared" si="252"/>
        <v>0</v>
      </c>
      <c r="AI523" s="551">
        <f t="shared" si="244"/>
        <v>12215518.980000002</v>
      </c>
      <c r="AJ523" s="549">
        <f t="shared" si="244"/>
        <v>0</v>
      </c>
      <c r="AK523" s="549">
        <f t="shared" si="244"/>
        <v>0</v>
      </c>
      <c r="AL523" s="282">
        <f t="shared" si="253"/>
        <v>0</v>
      </c>
      <c r="AM523" s="281">
        <f t="shared" si="254"/>
        <v>0</v>
      </c>
      <c r="AN523" s="549">
        <f t="shared" si="255"/>
        <v>0</v>
      </c>
      <c r="AO523" s="549">
        <f t="shared" si="256"/>
        <v>0</v>
      </c>
      <c r="AP523" s="549">
        <f t="shared" si="257"/>
        <v>0</v>
      </c>
      <c r="AQ523" s="283">
        <f t="shared" si="241"/>
        <v>0</v>
      </c>
      <c r="AR523" s="281">
        <f t="shared" si="258"/>
        <v>0</v>
      </c>
      <c r="AT523" s="446"/>
      <c r="AU523" s="284"/>
      <c r="AV523" s="447" t="str">
        <f t="shared" si="259"/>
        <v>CA</v>
      </c>
      <c r="AW523" s="447" t="str">
        <f t="shared" si="260"/>
        <v>CL</v>
      </c>
      <c r="AX523" s="447" t="str">
        <f t="shared" si="261"/>
        <v>AIC</v>
      </c>
      <c r="AY523" s="447" t="str">
        <f t="shared" si="262"/>
        <v>ERB</v>
      </c>
      <c r="AZ523" s="447" t="str">
        <f t="shared" si="263"/>
        <v>GRB</v>
      </c>
      <c r="BA523" s="447" t="str">
        <f t="shared" si="264"/>
        <v>Non-Op</v>
      </c>
      <c r="BC523" s="445" t="s">
        <v>2150</v>
      </c>
      <c r="BD523" s="552">
        <f t="shared" si="236"/>
        <v>12215518.98</v>
      </c>
      <c r="BF523" s="448"/>
      <c r="BG523" s="448"/>
      <c r="BH523" s="448"/>
      <c r="BI523" s="448"/>
      <c r="BJ523" s="448"/>
      <c r="BK523" s="448"/>
      <c r="BL523" s="448"/>
      <c r="BN523" s="487"/>
    </row>
    <row r="524" spans="1:66" s="486" customFormat="1" ht="12" customHeight="1">
      <c r="A524" s="321">
        <v>18210351</v>
      </c>
      <c r="B524" s="318" t="str">
        <f t="shared" si="239"/>
        <v>18210351</v>
      </c>
      <c r="C524" s="444" t="s">
        <v>1401</v>
      </c>
      <c r="D524" s="445" t="s">
        <v>2091</v>
      </c>
      <c r="E524" s="445"/>
      <c r="F524" s="294">
        <v>43435</v>
      </c>
      <c r="G524" s="445"/>
      <c r="H524" s="547">
        <v>12247269.48</v>
      </c>
      <c r="I524" s="547">
        <v>12247269.48</v>
      </c>
      <c r="J524" s="547">
        <v>12247269.48</v>
      </c>
      <c r="K524" s="547">
        <v>12247269.48</v>
      </c>
      <c r="L524" s="547">
        <v>12247269.48</v>
      </c>
      <c r="M524" s="547">
        <v>12247269.48</v>
      </c>
      <c r="N524" s="547">
        <v>12247269.48</v>
      </c>
      <c r="O524" s="547">
        <v>12247269.48</v>
      </c>
      <c r="P524" s="547">
        <v>12247269.48</v>
      </c>
      <c r="Q524" s="547">
        <v>12247269.48</v>
      </c>
      <c r="R524" s="547">
        <v>12247269.48</v>
      </c>
      <c r="S524" s="547">
        <v>12247269.48</v>
      </c>
      <c r="T524" s="547">
        <v>12247269.48</v>
      </c>
      <c r="U524" s="547"/>
      <c r="V524" s="547">
        <f t="shared" si="245"/>
        <v>12247269.480000002</v>
      </c>
      <c r="W524" s="285"/>
      <c r="X524" s="286"/>
      <c r="Y524" s="548">
        <f t="shared" si="243"/>
        <v>12247269.48</v>
      </c>
      <c r="Z524" s="549">
        <f t="shared" si="243"/>
        <v>0</v>
      </c>
      <c r="AA524" s="549">
        <f t="shared" si="243"/>
        <v>0</v>
      </c>
      <c r="AB524" s="282">
        <f t="shared" si="246"/>
        <v>0</v>
      </c>
      <c r="AC524" s="485">
        <f t="shared" si="247"/>
        <v>0</v>
      </c>
      <c r="AD524" s="549">
        <f t="shared" si="248"/>
        <v>0</v>
      </c>
      <c r="AE524" s="553">
        <f t="shared" si="249"/>
        <v>0</v>
      </c>
      <c r="AF524" s="282">
        <f t="shared" si="250"/>
        <v>0</v>
      </c>
      <c r="AG524" s="283">
        <f t="shared" si="251"/>
        <v>0</v>
      </c>
      <c r="AH524" s="281">
        <f t="shared" si="252"/>
        <v>0</v>
      </c>
      <c r="AI524" s="551">
        <f t="shared" si="244"/>
        <v>12247269.480000002</v>
      </c>
      <c r="AJ524" s="549">
        <f t="shared" si="244"/>
        <v>0</v>
      </c>
      <c r="AK524" s="549">
        <f t="shared" si="244"/>
        <v>0</v>
      </c>
      <c r="AL524" s="282">
        <f t="shared" si="253"/>
        <v>0</v>
      </c>
      <c r="AM524" s="281">
        <f t="shared" si="254"/>
        <v>0</v>
      </c>
      <c r="AN524" s="549">
        <f t="shared" si="255"/>
        <v>0</v>
      </c>
      <c r="AO524" s="549">
        <f t="shared" si="256"/>
        <v>0</v>
      </c>
      <c r="AP524" s="549">
        <f t="shared" si="257"/>
        <v>0</v>
      </c>
      <c r="AQ524" s="283">
        <f t="shared" si="241"/>
        <v>0</v>
      </c>
      <c r="AR524" s="281">
        <f t="shared" si="258"/>
        <v>0</v>
      </c>
      <c r="AT524" s="446"/>
      <c r="AU524" s="284"/>
      <c r="AV524" s="447" t="str">
        <f t="shared" si="259"/>
        <v>CA</v>
      </c>
      <c r="AW524" s="447" t="str">
        <f t="shared" si="260"/>
        <v>CL</v>
      </c>
      <c r="AX524" s="447" t="str">
        <f t="shared" si="261"/>
        <v>AIC</v>
      </c>
      <c r="AY524" s="447" t="str">
        <f t="shared" si="262"/>
        <v>ERB</v>
      </c>
      <c r="AZ524" s="447" t="str">
        <f t="shared" si="263"/>
        <v>GRB</v>
      </c>
      <c r="BA524" s="447" t="str">
        <f t="shared" si="264"/>
        <v>Non-Op</v>
      </c>
      <c r="BC524" s="445" t="s">
        <v>2150</v>
      </c>
      <c r="BD524" s="552">
        <f t="shared" si="236"/>
        <v>12247269.48</v>
      </c>
      <c r="BF524" s="448"/>
      <c r="BG524" s="448"/>
      <c r="BH524" s="448"/>
      <c r="BI524" s="448"/>
      <c r="BJ524" s="448"/>
      <c r="BK524" s="448"/>
      <c r="BL524" s="448"/>
      <c r="BN524" s="487"/>
    </row>
    <row r="525" spans="1:66" s="486" customFormat="1" ht="12" customHeight="1">
      <c r="A525" s="362">
        <v>18210361</v>
      </c>
      <c r="B525" s="313" t="str">
        <f t="shared" si="239"/>
        <v>18210361</v>
      </c>
      <c r="C525" s="450" t="s">
        <v>2151</v>
      </c>
      <c r="D525" s="451" t="s">
        <v>2091</v>
      </c>
      <c r="E525" s="451"/>
      <c r="F525" s="300">
        <v>43525</v>
      </c>
      <c r="G525" s="451"/>
      <c r="H525" s="556">
        <v>28513472.699999999</v>
      </c>
      <c r="I525" s="556">
        <v>28513472.699999999</v>
      </c>
      <c r="J525" s="556">
        <v>28513472.699999999</v>
      </c>
      <c r="K525" s="556">
        <v>28513472.699999999</v>
      </c>
      <c r="L525" s="556">
        <v>28513472.699999999</v>
      </c>
      <c r="M525" s="556">
        <v>28513472.699999999</v>
      </c>
      <c r="N525" s="556">
        <v>28513472.699999999</v>
      </c>
      <c r="O525" s="556">
        <v>28513472.699999999</v>
      </c>
      <c r="P525" s="556">
        <v>28513472.699999999</v>
      </c>
      <c r="Q525" s="556">
        <v>28513472.699999999</v>
      </c>
      <c r="R525" s="556">
        <v>28513472.699999999</v>
      </c>
      <c r="S525" s="556">
        <v>28513472.699999999</v>
      </c>
      <c r="T525" s="591">
        <v>28513472.699999999</v>
      </c>
      <c r="U525" s="556"/>
      <c r="V525" s="556">
        <f t="shared" si="245"/>
        <v>28513472.699999992</v>
      </c>
      <c r="W525" s="292"/>
      <c r="X525" s="293"/>
      <c r="Y525" s="548">
        <f t="shared" si="243"/>
        <v>28513472.699999999</v>
      </c>
      <c r="Z525" s="549">
        <f t="shared" si="243"/>
        <v>0</v>
      </c>
      <c r="AA525" s="549">
        <f t="shared" si="243"/>
        <v>0</v>
      </c>
      <c r="AB525" s="282">
        <f t="shared" si="246"/>
        <v>0</v>
      </c>
      <c r="AC525" s="485">
        <f t="shared" si="247"/>
        <v>0</v>
      </c>
      <c r="AD525" s="549">
        <f t="shared" si="248"/>
        <v>0</v>
      </c>
      <c r="AE525" s="553">
        <f t="shared" si="249"/>
        <v>0</v>
      </c>
      <c r="AF525" s="282">
        <f t="shared" si="250"/>
        <v>0</v>
      </c>
      <c r="AG525" s="283">
        <f t="shared" si="251"/>
        <v>0</v>
      </c>
      <c r="AH525" s="281">
        <f t="shared" si="252"/>
        <v>0</v>
      </c>
      <c r="AI525" s="551">
        <f t="shared" si="244"/>
        <v>28513472.699999992</v>
      </c>
      <c r="AJ525" s="549">
        <f t="shared" si="244"/>
        <v>0</v>
      </c>
      <c r="AK525" s="549">
        <f t="shared" si="244"/>
        <v>0</v>
      </c>
      <c r="AL525" s="282">
        <f t="shared" si="253"/>
        <v>0</v>
      </c>
      <c r="AM525" s="281">
        <f t="shared" si="254"/>
        <v>0</v>
      </c>
      <c r="AN525" s="549">
        <f t="shared" si="255"/>
        <v>0</v>
      </c>
      <c r="AO525" s="549">
        <f t="shared" si="256"/>
        <v>0</v>
      </c>
      <c r="AP525" s="549">
        <f t="shared" si="257"/>
        <v>0</v>
      </c>
      <c r="AQ525" s="283">
        <f t="shared" si="241"/>
        <v>0</v>
      </c>
      <c r="AR525" s="281">
        <f t="shared" si="258"/>
        <v>0</v>
      </c>
      <c r="AT525" s="446"/>
      <c r="AU525" s="284"/>
      <c r="AV525" s="447" t="str">
        <f t="shared" si="259"/>
        <v>CA</v>
      </c>
      <c r="AW525" s="447" t="str">
        <f t="shared" si="260"/>
        <v>CL</v>
      </c>
      <c r="AX525" s="447" t="str">
        <f t="shared" si="261"/>
        <v>AIC</v>
      </c>
      <c r="AY525" s="447" t="str">
        <f t="shared" si="262"/>
        <v>ERB</v>
      </c>
      <c r="AZ525" s="447" t="str">
        <f t="shared" si="263"/>
        <v>GRB</v>
      </c>
      <c r="BA525" s="447" t="str">
        <f t="shared" si="264"/>
        <v>Non-Op</v>
      </c>
      <c r="BC525" s="445" t="s">
        <v>2150</v>
      </c>
      <c r="BD525" s="552">
        <f t="shared" si="236"/>
        <v>28513472.699999999</v>
      </c>
      <c r="BF525" s="435"/>
      <c r="BG525" s="435"/>
      <c r="BH525" s="435"/>
      <c r="BI525" s="435"/>
      <c r="BJ525" s="435"/>
      <c r="BK525" s="435"/>
      <c r="BL525" s="435"/>
      <c r="BN525" s="487"/>
    </row>
    <row r="526" spans="1:66" s="486" customFormat="1" ht="12" customHeight="1">
      <c r="A526" s="362">
        <v>18210371</v>
      </c>
      <c r="B526" s="313" t="str">
        <f t="shared" si="239"/>
        <v>18210371</v>
      </c>
      <c r="C526" s="450" t="s">
        <v>2152</v>
      </c>
      <c r="D526" s="451" t="s">
        <v>2091</v>
      </c>
      <c r="E526" s="451"/>
      <c r="F526" s="300">
        <v>43862</v>
      </c>
      <c r="G526" s="451"/>
      <c r="H526" s="556">
        <v>11182143.83</v>
      </c>
      <c r="I526" s="556">
        <v>11341622.689999999</v>
      </c>
      <c r="J526" s="556">
        <v>11346741.5</v>
      </c>
      <c r="K526" s="556">
        <v>11346655.220000001</v>
      </c>
      <c r="L526" s="556">
        <v>11400536.98</v>
      </c>
      <c r="M526" s="556">
        <v>11400536.98</v>
      </c>
      <c r="N526" s="556">
        <v>11400536.98</v>
      </c>
      <c r="O526" s="556">
        <v>11400536.98</v>
      </c>
      <c r="P526" s="556">
        <v>11400536.98</v>
      </c>
      <c r="Q526" s="556">
        <v>11400536.98</v>
      </c>
      <c r="R526" s="556">
        <v>11400536.98</v>
      </c>
      <c r="S526" s="556">
        <v>11400536.98</v>
      </c>
      <c r="T526" s="591">
        <v>11400536.98</v>
      </c>
      <c r="U526" s="556"/>
      <c r="V526" s="556">
        <f t="shared" si="245"/>
        <v>11377554.637916669</v>
      </c>
      <c r="W526" s="292"/>
      <c r="X526" s="293"/>
      <c r="Y526" s="548">
        <f t="shared" si="243"/>
        <v>11400536.98</v>
      </c>
      <c r="Z526" s="549">
        <f t="shared" si="243"/>
        <v>0</v>
      </c>
      <c r="AA526" s="549">
        <f t="shared" si="243"/>
        <v>0</v>
      </c>
      <c r="AB526" s="282">
        <f t="shared" si="246"/>
        <v>0</v>
      </c>
      <c r="AC526" s="485">
        <f t="shared" si="247"/>
        <v>0</v>
      </c>
      <c r="AD526" s="549">
        <f t="shared" si="248"/>
        <v>0</v>
      </c>
      <c r="AE526" s="553">
        <f t="shared" si="249"/>
        <v>0</v>
      </c>
      <c r="AF526" s="282">
        <f t="shared" si="250"/>
        <v>0</v>
      </c>
      <c r="AG526" s="283">
        <f t="shared" si="251"/>
        <v>0</v>
      </c>
      <c r="AH526" s="281">
        <f t="shared" si="252"/>
        <v>0</v>
      </c>
      <c r="AI526" s="551">
        <f t="shared" si="244"/>
        <v>11377554.637916669</v>
      </c>
      <c r="AJ526" s="549">
        <f t="shared" si="244"/>
        <v>0</v>
      </c>
      <c r="AK526" s="549">
        <f t="shared" si="244"/>
        <v>0</v>
      </c>
      <c r="AL526" s="282">
        <f t="shared" si="253"/>
        <v>0</v>
      </c>
      <c r="AM526" s="281">
        <f t="shared" si="254"/>
        <v>0</v>
      </c>
      <c r="AN526" s="549">
        <f t="shared" si="255"/>
        <v>0</v>
      </c>
      <c r="AO526" s="549">
        <f t="shared" si="256"/>
        <v>0</v>
      </c>
      <c r="AP526" s="549">
        <f t="shared" si="257"/>
        <v>0</v>
      </c>
      <c r="AQ526" s="283">
        <f t="shared" si="241"/>
        <v>0</v>
      </c>
      <c r="AR526" s="281">
        <f t="shared" si="258"/>
        <v>0</v>
      </c>
      <c r="AT526" s="446"/>
      <c r="AU526" s="284"/>
      <c r="AV526" s="447" t="str">
        <f t="shared" si="259"/>
        <v>CA</v>
      </c>
      <c r="AW526" s="447" t="str">
        <f t="shared" si="260"/>
        <v>CL</v>
      </c>
      <c r="AX526" s="447" t="str">
        <f t="shared" si="261"/>
        <v>AIC</v>
      </c>
      <c r="AY526" s="447" t="str">
        <f t="shared" si="262"/>
        <v>ERB</v>
      </c>
      <c r="AZ526" s="447" t="str">
        <f t="shared" si="263"/>
        <v>GRB</v>
      </c>
      <c r="BA526" s="447" t="str">
        <f t="shared" si="264"/>
        <v>Non-Op</v>
      </c>
      <c r="BC526" s="445" t="s">
        <v>2150</v>
      </c>
      <c r="BD526" s="552">
        <f t="shared" si="236"/>
        <v>11400536.98</v>
      </c>
      <c r="BF526" s="435"/>
      <c r="BG526" s="435"/>
      <c r="BH526" s="435"/>
      <c r="BI526" s="435"/>
      <c r="BJ526" s="435"/>
      <c r="BK526" s="435"/>
      <c r="BL526" s="435"/>
      <c r="BN526" s="487"/>
    </row>
    <row r="527" spans="1:66" s="486" customFormat="1" ht="12" customHeight="1">
      <c r="A527" s="362">
        <v>18210381</v>
      </c>
      <c r="B527" s="313" t="str">
        <f t="shared" si="239"/>
        <v>18210381</v>
      </c>
      <c r="C527" s="450" t="s">
        <v>2153</v>
      </c>
      <c r="D527" s="451" t="s">
        <v>2091</v>
      </c>
      <c r="E527" s="451"/>
      <c r="F527" s="300">
        <v>44197</v>
      </c>
      <c r="G527" s="451"/>
      <c r="H527" s="556"/>
      <c r="I527" s="556">
        <v>10970654.51</v>
      </c>
      <c r="J527" s="556">
        <v>13265064.41</v>
      </c>
      <c r="K527" s="556">
        <v>12880255.4</v>
      </c>
      <c r="L527" s="556">
        <v>13013589.119999999</v>
      </c>
      <c r="M527" s="556">
        <v>12854055.57</v>
      </c>
      <c r="N527" s="556">
        <v>13566782.050000001</v>
      </c>
      <c r="O527" s="556">
        <v>14360557.960000001</v>
      </c>
      <c r="P527" s="556">
        <v>14687056.67</v>
      </c>
      <c r="Q527" s="556">
        <v>19046298.489999998</v>
      </c>
      <c r="R527" s="556">
        <v>26791000.449999999</v>
      </c>
      <c r="S527" s="556">
        <v>38194096.030000001</v>
      </c>
      <c r="T527" s="591">
        <v>40926048.729999997</v>
      </c>
      <c r="U527" s="556"/>
      <c r="V527" s="556">
        <f t="shared" si="245"/>
        <v>17507702.918749999</v>
      </c>
      <c r="W527" s="292"/>
      <c r="X527" s="293"/>
      <c r="Y527" s="548">
        <f t="shared" si="243"/>
        <v>40926048.729999997</v>
      </c>
      <c r="Z527" s="549">
        <f t="shared" si="243"/>
        <v>0</v>
      </c>
      <c r="AA527" s="549">
        <f t="shared" si="243"/>
        <v>0</v>
      </c>
      <c r="AB527" s="282">
        <f t="shared" si="246"/>
        <v>0</v>
      </c>
      <c r="AC527" s="485">
        <f t="shared" si="247"/>
        <v>0</v>
      </c>
      <c r="AD527" s="549">
        <f t="shared" si="248"/>
        <v>0</v>
      </c>
      <c r="AE527" s="553">
        <f t="shared" si="249"/>
        <v>0</v>
      </c>
      <c r="AF527" s="282">
        <f t="shared" si="250"/>
        <v>0</v>
      </c>
      <c r="AG527" s="283">
        <f t="shared" si="251"/>
        <v>0</v>
      </c>
      <c r="AH527" s="281">
        <f t="shared" si="252"/>
        <v>0</v>
      </c>
      <c r="AI527" s="551">
        <f t="shared" si="244"/>
        <v>17507702.918749999</v>
      </c>
      <c r="AJ527" s="549">
        <f t="shared" si="244"/>
        <v>0</v>
      </c>
      <c r="AK527" s="549">
        <f t="shared" si="244"/>
        <v>0</v>
      </c>
      <c r="AL527" s="282">
        <f t="shared" si="253"/>
        <v>0</v>
      </c>
      <c r="AM527" s="281">
        <f t="shared" si="254"/>
        <v>0</v>
      </c>
      <c r="AN527" s="549">
        <f t="shared" si="255"/>
        <v>0</v>
      </c>
      <c r="AO527" s="549">
        <f t="shared" si="256"/>
        <v>0</v>
      </c>
      <c r="AP527" s="549">
        <f t="shared" si="257"/>
        <v>0</v>
      </c>
      <c r="AQ527" s="283">
        <f t="shared" si="241"/>
        <v>0</v>
      </c>
      <c r="AR527" s="281">
        <f t="shared" si="258"/>
        <v>0</v>
      </c>
      <c r="AT527" s="446"/>
      <c r="AU527" s="284"/>
      <c r="AV527" s="447" t="str">
        <f t="shared" si="259"/>
        <v>CA</v>
      </c>
      <c r="AW527" s="447" t="str">
        <f t="shared" si="260"/>
        <v>CL</v>
      </c>
      <c r="AX527" s="447" t="str">
        <f t="shared" si="261"/>
        <v>AIC</v>
      </c>
      <c r="AY527" s="447" t="str">
        <f t="shared" si="262"/>
        <v>ERB</v>
      </c>
      <c r="AZ527" s="447" t="str">
        <f t="shared" si="263"/>
        <v>GRB</v>
      </c>
      <c r="BA527" s="447" t="str">
        <f t="shared" si="264"/>
        <v>Non-Op</v>
      </c>
      <c r="BC527" s="445" t="s">
        <v>2150</v>
      </c>
      <c r="BD527" s="552">
        <f t="shared" si="236"/>
        <v>40926048.729999997</v>
      </c>
      <c r="BF527" s="435"/>
      <c r="BG527" s="435"/>
      <c r="BH527" s="435"/>
      <c r="BI527" s="435"/>
      <c r="BJ527" s="435"/>
      <c r="BK527" s="435"/>
      <c r="BL527" s="435"/>
      <c r="BN527" s="487"/>
    </row>
    <row r="528" spans="1:66" s="28" customFormat="1" ht="12" customHeight="1">
      <c r="A528" s="287">
        <v>18220011</v>
      </c>
      <c r="B528" s="288" t="str">
        <f t="shared" si="239"/>
        <v>18220011</v>
      </c>
      <c r="C528" s="444" t="s">
        <v>2777</v>
      </c>
      <c r="D528" s="445" t="s">
        <v>1163</v>
      </c>
      <c r="E528" s="445"/>
      <c r="F528" s="444"/>
      <c r="G528" s="445"/>
      <c r="H528" s="547">
        <v>0</v>
      </c>
      <c r="I528" s="547">
        <v>0</v>
      </c>
      <c r="J528" s="547">
        <v>0</v>
      </c>
      <c r="K528" s="547">
        <v>0</v>
      </c>
      <c r="L528" s="547">
        <v>0</v>
      </c>
      <c r="M528" s="547">
        <v>0</v>
      </c>
      <c r="N528" s="547">
        <v>0</v>
      </c>
      <c r="O528" s="547">
        <v>0</v>
      </c>
      <c r="P528" s="547">
        <v>0</v>
      </c>
      <c r="Q528" s="547">
        <v>0</v>
      </c>
      <c r="R528" s="547">
        <v>0</v>
      </c>
      <c r="S528" s="547">
        <v>0</v>
      </c>
      <c r="T528" s="547">
        <v>0</v>
      </c>
      <c r="U528" s="547"/>
      <c r="V528" s="547">
        <f t="shared" si="245"/>
        <v>0</v>
      </c>
      <c r="W528" s="285" t="s">
        <v>2778</v>
      </c>
      <c r="X528" s="286"/>
      <c r="Y528" s="548">
        <f t="shared" si="243"/>
        <v>0</v>
      </c>
      <c r="Z528" s="549">
        <f t="shared" si="243"/>
        <v>0</v>
      </c>
      <c r="AA528" s="549">
        <f t="shared" si="243"/>
        <v>0</v>
      </c>
      <c r="AB528" s="282">
        <f t="shared" si="246"/>
        <v>0</v>
      </c>
      <c r="AC528" s="281">
        <f t="shared" si="247"/>
        <v>0</v>
      </c>
      <c r="AD528" s="549">
        <f t="shared" si="248"/>
        <v>0</v>
      </c>
      <c r="AE528" s="553">
        <f t="shared" si="249"/>
        <v>0</v>
      </c>
      <c r="AF528" s="282">
        <f t="shared" si="250"/>
        <v>0</v>
      </c>
      <c r="AG528" s="283">
        <f t="shared" si="251"/>
        <v>0</v>
      </c>
      <c r="AH528" s="281">
        <f t="shared" si="252"/>
        <v>0</v>
      </c>
      <c r="AI528" s="551">
        <f t="shared" si="244"/>
        <v>0</v>
      </c>
      <c r="AJ528" s="549">
        <f t="shared" si="244"/>
        <v>0</v>
      </c>
      <c r="AK528" s="549">
        <f t="shared" si="244"/>
        <v>0</v>
      </c>
      <c r="AL528" s="282">
        <f t="shared" si="253"/>
        <v>0</v>
      </c>
      <c r="AM528" s="281">
        <f t="shared" si="254"/>
        <v>0</v>
      </c>
      <c r="AN528" s="549">
        <f t="shared" si="255"/>
        <v>0</v>
      </c>
      <c r="AO528" s="549">
        <f t="shared" si="256"/>
        <v>0</v>
      </c>
      <c r="AP528" s="549">
        <f t="shared" si="257"/>
        <v>0</v>
      </c>
      <c r="AQ528" s="283">
        <f t="shared" si="241"/>
        <v>0</v>
      </c>
      <c r="AR528" s="281">
        <f t="shared" si="258"/>
        <v>0</v>
      </c>
      <c r="AT528" s="446"/>
      <c r="AU528" s="284"/>
      <c r="AV528" s="447" t="str">
        <f t="shared" si="259"/>
        <v>CA</v>
      </c>
      <c r="AW528" s="447" t="str">
        <f t="shared" si="260"/>
        <v>CL</v>
      </c>
      <c r="AX528" s="447" t="str">
        <f t="shared" si="261"/>
        <v>AIC</v>
      </c>
      <c r="AY528" s="447" t="str">
        <f t="shared" si="262"/>
        <v>ERB</v>
      </c>
      <c r="AZ528" s="447" t="str">
        <f t="shared" si="263"/>
        <v>GRB</v>
      </c>
      <c r="BA528" s="447" t="str">
        <f t="shared" si="264"/>
        <v>Non-Op</v>
      </c>
      <c r="BC528" s="445" t="s">
        <v>2142</v>
      </c>
      <c r="BD528" s="552">
        <f t="shared" si="236"/>
        <v>0</v>
      </c>
      <c r="BF528" s="435"/>
      <c r="BG528" s="435"/>
      <c r="BH528" s="435"/>
      <c r="BI528" s="435"/>
      <c r="BJ528" s="435"/>
      <c r="BK528" s="435"/>
      <c r="BL528" s="435"/>
      <c r="BN528" s="444"/>
    </row>
    <row r="529" spans="1:66" s="28" customFormat="1" ht="12" customHeight="1">
      <c r="A529" s="287">
        <v>18220021</v>
      </c>
      <c r="B529" s="288" t="str">
        <f t="shared" si="239"/>
        <v>18220021</v>
      </c>
      <c r="C529" s="444" t="s">
        <v>2779</v>
      </c>
      <c r="D529" s="445" t="s">
        <v>1163</v>
      </c>
      <c r="E529" s="445"/>
      <c r="F529" s="444"/>
      <c r="G529" s="445"/>
      <c r="H529" s="547">
        <v>0</v>
      </c>
      <c r="I529" s="547">
        <v>0</v>
      </c>
      <c r="J529" s="547">
        <v>0</v>
      </c>
      <c r="K529" s="547">
        <v>0</v>
      </c>
      <c r="L529" s="547">
        <v>0</v>
      </c>
      <c r="M529" s="547">
        <v>0</v>
      </c>
      <c r="N529" s="547">
        <v>0</v>
      </c>
      <c r="O529" s="547">
        <v>0</v>
      </c>
      <c r="P529" s="547">
        <v>0</v>
      </c>
      <c r="Q529" s="547">
        <v>0</v>
      </c>
      <c r="R529" s="547">
        <v>0</v>
      </c>
      <c r="S529" s="547">
        <v>0</v>
      </c>
      <c r="T529" s="547">
        <v>0</v>
      </c>
      <c r="U529" s="547"/>
      <c r="V529" s="547">
        <f t="shared" si="245"/>
        <v>0</v>
      </c>
      <c r="W529" s="285" t="s">
        <v>2778</v>
      </c>
      <c r="X529" s="286"/>
      <c r="Y529" s="548">
        <f t="shared" ref="Y529:AA548" si="265">IF($D529=Y$5,$T529,0)</f>
        <v>0</v>
      </c>
      <c r="Z529" s="549">
        <f t="shared" si="265"/>
        <v>0</v>
      </c>
      <c r="AA529" s="549">
        <f t="shared" si="265"/>
        <v>0</v>
      </c>
      <c r="AB529" s="282">
        <f t="shared" si="246"/>
        <v>0</v>
      </c>
      <c r="AC529" s="281">
        <f t="shared" si="247"/>
        <v>0</v>
      </c>
      <c r="AD529" s="549">
        <f t="shared" si="248"/>
        <v>0</v>
      </c>
      <c r="AE529" s="553">
        <f t="shared" si="249"/>
        <v>0</v>
      </c>
      <c r="AF529" s="282">
        <f t="shared" si="250"/>
        <v>0</v>
      </c>
      <c r="AG529" s="283">
        <f t="shared" si="251"/>
        <v>0</v>
      </c>
      <c r="AH529" s="281">
        <f t="shared" si="252"/>
        <v>0</v>
      </c>
      <c r="AI529" s="551">
        <f t="shared" si="244"/>
        <v>0</v>
      </c>
      <c r="AJ529" s="549">
        <f t="shared" si="244"/>
        <v>0</v>
      </c>
      <c r="AK529" s="549">
        <f t="shared" si="244"/>
        <v>0</v>
      </c>
      <c r="AL529" s="282">
        <f t="shared" si="253"/>
        <v>0</v>
      </c>
      <c r="AM529" s="281">
        <f t="shared" si="254"/>
        <v>0</v>
      </c>
      <c r="AN529" s="549">
        <f t="shared" si="255"/>
        <v>0</v>
      </c>
      <c r="AO529" s="549">
        <f t="shared" si="256"/>
        <v>0</v>
      </c>
      <c r="AP529" s="549">
        <f t="shared" si="257"/>
        <v>0</v>
      </c>
      <c r="AQ529" s="283">
        <f t="shared" si="241"/>
        <v>0</v>
      </c>
      <c r="AR529" s="281">
        <f t="shared" si="258"/>
        <v>0</v>
      </c>
      <c r="AT529" s="446"/>
      <c r="AU529" s="284"/>
      <c r="AV529" s="447" t="str">
        <f t="shared" si="259"/>
        <v>CA</v>
      </c>
      <c r="AW529" s="447" t="str">
        <f t="shared" si="260"/>
        <v>CL</v>
      </c>
      <c r="AX529" s="447" t="str">
        <f t="shared" si="261"/>
        <v>AIC</v>
      </c>
      <c r="AY529" s="447" t="str">
        <f t="shared" si="262"/>
        <v>ERB</v>
      </c>
      <c r="AZ529" s="447" t="str">
        <f t="shared" si="263"/>
        <v>GRB</v>
      </c>
      <c r="BA529" s="447" t="str">
        <f t="shared" si="264"/>
        <v>Non-Op</v>
      </c>
      <c r="BC529" s="445" t="s">
        <v>2142</v>
      </c>
      <c r="BD529" s="552">
        <f t="shared" si="236"/>
        <v>0</v>
      </c>
      <c r="BF529" s="435"/>
      <c r="BG529" s="435"/>
      <c r="BH529" s="435"/>
      <c r="BI529" s="435"/>
      <c r="BJ529" s="435"/>
      <c r="BK529" s="435"/>
      <c r="BL529" s="435"/>
      <c r="BN529" s="444"/>
    </row>
    <row r="530" spans="1:66" s="28" customFormat="1" ht="12" customHeight="1">
      <c r="A530" s="287">
        <v>18220031</v>
      </c>
      <c r="B530" s="288" t="str">
        <f t="shared" si="239"/>
        <v>18220031</v>
      </c>
      <c r="C530" s="444" t="s">
        <v>2780</v>
      </c>
      <c r="D530" s="445" t="s">
        <v>1163</v>
      </c>
      <c r="E530" s="445"/>
      <c r="F530" s="444"/>
      <c r="G530" s="445"/>
      <c r="H530" s="547">
        <v>0</v>
      </c>
      <c r="I530" s="547">
        <v>0</v>
      </c>
      <c r="J530" s="547">
        <v>0</v>
      </c>
      <c r="K530" s="547">
        <v>0</v>
      </c>
      <c r="L530" s="547">
        <v>0</v>
      </c>
      <c r="M530" s="547">
        <v>0</v>
      </c>
      <c r="N530" s="547">
        <v>0</v>
      </c>
      <c r="O530" s="547">
        <v>0</v>
      </c>
      <c r="P530" s="547">
        <v>0</v>
      </c>
      <c r="Q530" s="547">
        <v>0</v>
      </c>
      <c r="R530" s="547">
        <v>0</v>
      </c>
      <c r="S530" s="547">
        <v>0</v>
      </c>
      <c r="T530" s="547">
        <v>0</v>
      </c>
      <c r="U530" s="547"/>
      <c r="V530" s="547">
        <f t="shared" si="245"/>
        <v>0</v>
      </c>
      <c r="W530" s="285" t="s">
        <v>2778</v>
      </c>
      <c r="X530" s="286"/>
      <c r="Y530" s="548">
        <f t="shared" si="265"/>
        <v>0</v>
      </c>
      <c r="Z530" s="549">
        <f t="shared" si="265"/>
        <v>0</v>
      </c>
      <c r="AA530" s="549">
        <f t="shared" si="265"/>
        <v>0</v>
      </c>
      <c r="AB530" s="282">
        <f t="shared" si="246"/>
        <v>0</v>
      </c>
      <c r="AC530" s="281">
        <f t="shared" si="247"/>
        <v>0</v>
      </c>
      <c r="AD530" s="549">
        <f t="shared" si="248"/>
        <v>0</v>
      </c>
      <c r="AE530" s="553">
        <f t="shared" si="249"/>
        <v>0</v>
      </c>
      <c r="AF530" s="282">
        <f t="shared" si="250"/>
        <v>0</v>
      </c>
      <c r="AG530" s="283">
        <f t="shared" si="251"/>
        <v>0</v>
      </c>
      <c r="AH530" s="281">
        <f t="shared" si="252"/>
        <v>0</v>
      </c>
      <c r="AI530" s="551">
        <f t="shared" si="244"/>
        <v>0</v>
      </c>
      <c r="AJ530" s="549">
        <f t="shared" si="244"/>
        <v>0</v>
      </c>
      <c r="AK530" s="549">
        <f t="shared" si="244"/>
        <v>0</v>
      </c>
      <c r="AL530" s="282">
        <f t="shared" si="253"/>
        <v>0</v>
      </c>
      <c r="AM530" s="281">
        <f t="shared" si="254"/>
        <v>0</v>
      </c>
      <c r="AN530" s="549">
        <f t="shared" si="255"/>
        <v>0</v>
      </c>
      <c r="AO530" s="549">
        <f t="shared" si="256"/>
        <v>0</v>
      </c>
      <c r="AP530" s="549">
        <f t="shared" si="257"/>
        <v>0</v>
      </c>
      <c r="AQ530" s="283">
        <f t="shared" si="241"/>
        <v>0</v>
      </c>
      <c r="AR530" s="281">
        <f t="shared" si="258"/>
        <v>0</v>
      </c>
      <c r="AT530" s="446"/>
      <c r="AU530" s="284"/>
      <c r="AV530" s="447" t="str">
        <f t="shared" si="259"/>
        <v>CA</v>
      </c>
      <c r="AW530" s="447" t="str">
        <f t="shared" si="260"/>
        <v>CL</v>
      </c>
      <c r="AX530" s="447" t="str">
        <f t="shared" si="261"/>
        <v>AIC</v>
      </c>
      <c r="AY530" s="447" t="str">
        <f t="shared" si="262"/>
        <v>ERB</v>
      </c>
      <c r="AZ530" s="447" t="str">
        <f t="shared" si="263"/>
        <v>GRB</v>
      </c>
      <c r="BA530" s="447" t="str">
        <f t="shared" si="264"/>
        <v>Non-Op</v>
      </c>
      <c r="BC530" s="445" t="s">
        <v>2142</v>
      </c>
      <c r="BD530" s="552">
        <f t="shared" si="236"/>
        <v>0</v>
      </c>
      <c r="BF530" s="435"/>
      <c r="BG530" s="435"/>
      <c r="BH530" s="435"/>
      <c r="BI530" s="435"/>
      <c r="BJ530" s="435"/>
      <c r="BK530" s="435"/>
      <c r="BL530" s="435"/>
      <c r="BN530" s="444"/>
    </row>
    <row r="531" spans="1:66" s="28" customFormat="1" ht="12" customHeight="1">
      <c r="A531" s="287">
        <v>18220041</v>
      </c>
      <c r="B531" s="288" t="str">
        <f t="shared" si="239"/>
        <v>18220041</v>
      </c>
      <c r="C531" s="444" t="s">
        <v>2781</v>
      </c>
      <c r="D531" s="445" t="s">
        <v>1163</v>
      </c>
      <c r="E531" s="445"/>
      <c r="F531" s="444"/>
      <c r="G531" s="445"/>
      <c r="H531" s="547">
        <v>0</v>
      </c>
      <c r="I531" s="547">
        <v>0</v>
      </c>
      <c r="J531" s="547">
        <v>0</v>
      </c>
      <c r="K531" s="547">
        <v>0</v>
      </c>
      <c r="L531" s="547">
        <v>0</v>
      </c>
      <c r="M531" s="547">
        <v>0</v>
      </c>
      <c r="N531" s="547">
        <v>0</v>
      </c>
      <c r="O531" s="547">
        <v>0</v>
      </c>
      <c r="P531" s="547">
        <v>0</v>
      </c>
      <c r="Q531" s="547">
        <v>0</v>
      </c>
      <c r="R531" s="547">
        <v>0</v>
      </c>
      <c r="S531" s="547">
        <v>0</v>
      </c>
      <c r="T531" s="547">
        <v>0</v>
      </c>
      <c r="U531" s="547"/>
      <c r="V531" s="547">
        <f t="shared" si="245"/>
        <v>0</v>
      </c>
      <c r="W531" s="285" t="s">
        <v>2778</v>
      </c>
      <c r="X531" s="286"/>
      <c r="Y531" s="548">
        <f t="shared" si="265"/>
        <v>0</v>
      </c>
      <c r="Z531" s="549">
        <f t="shared" si="265"/>
        <v>0</v>
      </c>
      <c r="AA531" s="549">
        <f t="shared" si="265"/>
        <v>0</v>
      </c>
      <c r="AB531" s="282">
        <f t="shared" si="246"/>
        <v>0</v>
      </c>
      <c r="AC531" s="281">
        <f t="shared" si="247"/>
        <v>0</v>
      </c>
      <c r="AD531" s="549">
        <f t="shared" si="248"/>
        <v>0</v>
      </c>
      <c r="AE531" s="553">
        <f t="shared" si="249"/>
        <v>0</v>
      </c>
      <c r="AF531" s="282">
        <f t="shared" si="250"/>
        <v>0</v>
      </c>
      <c r="AG531" s="283">
        <f t="shared" si="251"/>
        <v>0</v>
      </c>
      <c r="AH531" s="281">
        <f t="shared" si="252"/>
        <v>0</v>
      </c>
      <c r="AI531" s="551">
        <f t="shared" si="244"/>
        <v>0</v>
      </c>
      <c r="AJ531" s="549">
        <f t="shared" si="244"/>
        <v>0</v>
      </c>
      <c r="AK531" s="549">
        <f t="shared" si="244"/>
        <v>0</v>
      </c>
      <c r="AL531" s="282">
        <f t="shared" si="253"/>
        <v>0</v>
      </c>
      <c r="AM531" s="281">
        <f t="shared" si="254"/>
        <v>0</v>
      </c>
      <c r="AN531" s="549">
        <f t="shared" si="255"/>
        <v>0</v>
      </c>
      <c r="AO531" s="549">
        <f t="shared" si="256"/>
        <v>0</v>
      </c>
      <c r="AP531" s="549">
        <f t="shared" si="257"/>
        <v>0</v>
      </c>
      <c r="AQ531" s="283">
        <f t="shared" si="241"/>
        <v>0</v>
      </c>
      <c r="AR531" s="281">
        <f t="shared" si="258"/>
        <v>0</v>
      </c>
      <c r="AT531" s="446"/>
      <c r="AU531" s="284"/>
      <c r="AV531" s="447" t="str">
        <f t="shared" si="259"/>
        <v>CA</v>
      </c>
      <c r="AW531" s="447" t="str">
        <f t="shared" si="260"/>
        <v>CL</v>
      </c>
      <c r="AX531" s="447" t="str">
        <f t="shared" si="261"/>
        <v>AIC</v>
      </c>
      <c r="AY531" s="447" t="str">
        <f t="shared" si="262"/>
        <v>ERB</v>
      </c>
      <c r="AZ531" s="447" t="str">
        <f t="shared" si="263"/>
        <v>GRB</v>
      </c>
      <c r="BA531" s="447" t="str">
        <f t="shared" si="264"/>
        <v>Non-Op</v>
      </c>
      <c r="BC531" s="445" t="s">
        <v>2142</v>
      </c>
      <c r="BD531" s="552">
        <f t="shared" ref="BD531:BD594" si="266">+T531</f>
        <v>0</v>
      </c>
      <c r="BF531" s="435"/>
      <c r="BG531" s="435"/>
      <c r="BH531" s="435"/>
      <c r="BI531" s="435"/>
      <c r="BJ531" s="435"/>
      <c r="BK531" s="435"/>
      <c r="BL531" s="435"/>
      <c r="BN531" s="444"/>
    </row>
    <row r="532" spans="1:66" s="28" customFormat="1" ht="12" customHeight="1">
      <c r="A532" s="287">
        <v>18220061</v>
      </c>
      <c r="B532" s="288" t="str">
        <f t="shared" si="239"/>
        <v>18220061</v>
      </c>
      <c r="C532" s="444" t="s">
        <v>2782</v>
      </c>
      <c r="D532" s="445" t="s">
        <v>1163</v>
      </c>
      <c r="E532" s="445"/>
      <c r="F532" s="444"/>
      <c r="G532" s="445"/>
      <c r="H532" s="547">
        <v>0</v>
      </c>
      <c r="I532" s="547">
        <v>0</v>
      </c>
      <c r="J532" s="547">
        <v>0</v>
      </c>
      <c r="K532" s="547">
        <v>0</v>
      </c>
      <c r="L532" s="547">
        <v>0</v>
      </c>
      <c r="M532" s="547">
        <v>0</v>
      </c>
      <c r="N532" s="547">
        <v>0</v>
      </c>
      <c r="O532" s="547">
        <v>0</v>
      </c>
      <c r="P532" s="547">
        <v>0</v>
      </c>
      <c r="Q532" s="547">
        <v>0</v>
      </c>
      <c r="R532" s="547">
        <v>0</v>
      </c>
      <c r="S532" s="547">
        <v>0</v>
      </c>
      <c r="T532" s="547">
        <v>0</v>
      </c>
      <c r="U532" s="547"/>
      <c r="V532" s="547">
        <f t="shared" si="245"/>
        <v>0</v>
      </c>
      <c r="W532" s="285" t="s">
        <v>1402</v>
      </c>
      <c r="X532" s="286"/>
      <c r="Y532" s="548">
        <f t="shared" si="265"/>
        <v>0</v>
      </c>
      <c r="Z532" s="549">
        <f t="shared" si="265"/>
        <v>0</v>
      </c>
      <c r="AA532" s="549">
        <f t="shared" si="265"/>
        <v>0</v>
      </c>
      <c r="AB532" s="282">
        <f t="shared" si="246"/>
        <v>0</v>
      </c>
      <c r="AC532" s="281">
        <f t="shared" si="247"/>
        <v>0</v>
      </c>
      <c r="AD532" s="549">
        <f t="shared" si="248"/>
        <v>0</v>
      </c>
      <c r="AE532" s="553">
        <f t="shared" si="249"/>
        <v>0</v>
      </c>
      <c r="AF532" s="282">
        <f t="shared" si="250"/>
        <v>0</v>
      </c>
      <c r="AG532" s="283">
        <f t="shared" si="251"/>
        <v>0</v>
      </c>
      <c r="AH532" s="281">
        <f t="shared" si="252"/>
        <v>0</v>
      </c>
      <c r="AI532" s="551">
        <f t="shared" ref="AI532:AK551" si="267">IF($D532=AI$5,$V532,0)</f>
        <v>0</v>
      </c>
      <c r="AJ532" s="549">
        <f t="shared" si="267"/>
        <v>0</v>
      </c>
      <c r="AK532" s="549">
        <f t="shared" si="267"/>
        <v>0</v>
      </c>
      <c r="AL532" s="282">
        <f t="shared" si="253"/>
        <v>0</v>
      </c>
      <c r="AM532" s="281">
        <f t="shared" si="254"/>
        <v>0</v>
      </c>
      <c r="AN532" s="549">
        <f t="shared" si="255"/>
        <v>0</v>
      </c>
      <c r="AO532" s="549">
        <f t="shared" si="256"/>
        <v>0</v>
      </c>
      <c r="AP532" s="549">
        <f t="shared" si="257"/>
        <v>0</v>
      </c>
      <c r="AQ532" s="283">
        <f t="shared" si="241"/>
        <v>0</v>
      </c>
      <c r="AR532" s="281">
        <f t="shared" si="258"/>
        <v>0</v>
      </c>
      <c r="AT532" s="446"/>
      <c r="AU532" s="284"/>
      <c r="AV532" s="447" t="str">
        <f t="shared" si="259"/>
        <v>CA</v>
      </c>
      <c r="AW532" s="447" t="str">
        <f t="shared" si="260"/>
        <v>CL</v>
      </c>
      <c r="AX532" s="447" t="str">
        <f t="shared" si="261"/>
        <v>AIC</v>
      </c>
      <c r="AY532" s="447" t="str">
        <f t="shared" si="262"/>
        <v>ERB</v>
      </c>
      <c r="AZ532" s="447" t="str">
        <f t="shared" si="263"/>
        <v>GRB</v>
      </c>
      <c r="BA532" s="447" t="str">
        <f t="shared" si="264"/>
        <v>Non-Op</v>
      </c>
      <c r="BC532" s="445" t="s">
        <v>2142</v>
      </c>
      <c r="BD532" s="552">
        <f t="shared" si="266"/>
        <v>0</v>
      </c>
      <c r="BF532" s="435"/>
      <c r="BG532" s="435"/>
      <c r="BH532" s="435"/>
      <c r="BI532" s="435"/>
      <c r="BJ532" s="435"/>
      <c r="BK532" s="435"/>
      <c r="BL532" s="435"/>
      <c r="BN532" s="444"/>
    </row>
    <row r="533" spans="1:66" s="28" customFormat="1" ht="12" customHeight="1">
      <c r="A533" s="287">
        <v>18220091</v>
      </c>
      <c r="B533" s="288" t="str">
        <f t="shared" si="239"/>
        <v>18220091</v>
      </c>
      <c r="C533" s="444" t="s">
        <v>2783</v>
      </c>
      <c r="D533" s="445" t="s">
        <v>1163</v>
      </c>
      <c r="E533" s="445"/>
      <c r="F533" s="444"/>
      <c r="G533" s="445"/>
      <c r="H533" s="547">
        <v>0</v>
      </c>
      <c r="I533" s="547">
        <v>0</v>
      </c>
      <c r="J533" s="547">
        <v>0</v>
      </c>
      <c r="K533" s="547">
        <v>0</v>
      </c>
      <c r="L533" s="547">
        <v>0</v>
      </c>
      <c r="M533" s="547">
        <v>0</v>
      </c>
      <c r="N533" s="547">
        <v>0</v>
      </c>
      <c r="O533" s="547">
        <v>0</v>
      </c>
      <c r="P533" s="547">
        <v>0</v>
      </c>
      <c r="Q533" s="547">
        <v>0</v>
      </c>
      <c r="R533" s="547">
        <v>0</v>
      </c>
      <c r="S533" s="547">
        <v>0</v>
      </c>
      <c r="T533" s="547">
        <v>0</v>
      </c>
      <c r="U533" s="547"/>
      <c r="V533" s="547">
        <f t="shared" si="245"/>
        <v>0</v>
      </c>
      <c r="W533" s="285" t="s">
        <v>2784</v>
      </c>
      <c r="X533" s="286"/>
      <c r="Y533" s="548">
        <f t="shared" si="265"/>
        <v>0</v>
      </c>
      <c r="Z533" s="549">
        <f t="shared" si="265"/>
        <v>0</v>
      </c>
      <c r="AA533" s="549">
        <f t="shared" si="265"/>
        <v>0</v>
      </c>
      <c r="AB533" s="282">
        <f t="shared" si="246"/>
        <v>0</v>
      </c>
      <c r="AC533" s="281">
        <f t="shared" si="247"/>
        <v>0</v>
      </c>
      <c r="AD533" s="549">
        <f t="shared" si="248"/>
        <v>0</v>
      </c>
      <c r="AE533" s="553">
        <f t="shared" si="249"/>
        <v>0</v>
      </c>
      <c r="AF533" s="282">
        <f t="shared" si="250"/>
        <v>0</v>
      </c>
      <c r="AG533" s="283">
        <f t="shared" si="251"/>
        <v>0</v>
      </c>
      <c r="AH533" s="281">
        <f t="shared" si="252"/>
        <v>0</v>
      </c>
      <c r="AI533" s="551">
        <f t="shared" si="267"/>
        <v>0</v>
      </c>
      <c r="AJ533" s="549">
        <f t="shared" si="267"/>
        <v>0</v>
      </c>
      <c r="AK533" s="549">
        <f t="shared" si="267"/>
        <v>0</v>
      </c>
      <c r="AL533" s="282">
        <f t="shared" si="253"/>
        <v>0</v>
      </c>
      <c r="AM533" s="281">
        <f t="shared" si="254"/>
        <v>0</v>
      </c>
      <c r="AN533" s="549">
        <f t="shared" si="255"/>
        <v>0</v>
      </c>
      <c r="AO533" s="549">
        <f t="shared" si="256"/>
        <v>0</v>
      </c>
      <c r="AP533" s="549">
        <f t="shared" si="257"/>
        <v>0</v>
      </c>
      <c r="AQ533" s="283">
        <f t="shared" si="241"/>
        <v>0</v>
      </c>
      <c r="AR533" s="281">
        <f t="shared" si="258"/>
        <v>0</v>
      </c>
      <c r="AT533" s="446"/>
      <c r="AU533" s="284"/>
      <c r="AV533" s="447" t="str">
        <f t="shared" si="259"/>
        <v>CA</v>
      </c>
      <c r="AW533" s="447" t="str">
        <f t="shared" si="260"/>
        <v>CL</v>
      </c>
      <c r="AX533" s="447" t="str">
        <f t="shared" si="261"/>
        <v>AIC</v>
      </c>
      <c r="AY533" s="447" t="str">
        <f t="shared" si="262"/>
        <v>ERB</v>
      </c>
      <c r="AZ533" s="447" t="str">
        <f t="shared" si="263"/>
        <v>GRB</v>
      </c>
      <c r="BA533" s="447" t="str">
        <f t="shared" si="264"/>
        <v>Non-Op</v>
      </c>
      <c r="BC533" s="445" t="s">
        <v>2142</v>
      </c>
      <c r="BD533" s="552">
        <f t="shared" si="266"/>
        <v>0</v>
      </c>
      <c r="BF533" s="435"/>
      <c r="BG533" s="435"/>
      <c r="BH533" s="435"/>
      <c r="BI533" s="435"/>
      <c r="BJ533" s="435"/>
      <c r="BK533" s="435"/>
      <c r="BL533" s="435"/>
      <c r="BN533" s="444"/>
    </row>
    <row r="534" spans="1:66" s="28" customFormat="1" ht="12" customHeight="1">
      <c r="A534" s="287">
        <v>18220101</v>
      </c>
      <c r="B534" s="288" t="str">
        <f t="shared" si="239"/>
        <v>18220101</v>
      </c>
      <c r="C534" s="444" t="s">
        <v>2785</v>
      </c>
      <c r="D534" s="445" t="s">
        <v>1163</v>
      </c>
      <c r="E534" s="445"/>
      <c r="F534" s="444"/>
      <c r="G534" s="445"/>
      <c r="H534" s="547">
        <v>0</v>
      </c>
      <c r="I534" s="547">
        <v>0</v>
      </c>
      <c r="J534" s="547">
        <v>0</v>
      </c>
      <c r="K534" s="547">
        <v>0</v>
      </c>
      <c r="L534" s="547">
        <v>0</v>
      </c>
      <c r="M534" s="547">
        <v>0</v>
      </c>
      <c r="N534" s="547">
        <v>0</v>
      </c>
      <c r="O534" s="547">
        <v>0</v>
      </c>
      <c r="P534" s="547">
        <v>0</v>
      </c>
      <c r="Q534" s="547">
        <v>0</v>
      </c>
      <c r="R534" s="547">
        <v>0</v>
      </c>
      <c r="S534" s="547">
        <v>0</v>
      </c>
      <c r="T534" s="547">
        <v>0</v>
      </c>
      <c r="U534" s="547"/>
      <c r="V534" s="547">
        <f t="shared" si="245"/>
        <v>0</v>
      </c>
      <c r="W534" s="285" t="s">
        <v>2786</v>
      </c>
      <c r="X534" s="286"/>
      <c r="Y534" s="548">
        <f t="shared" si="265"/>
        <v>0</v>
      </c>
      <c r="Z534" s="549">
        <f t="shared" si="265"/>
        <v>0</v>
      </c>
      <c r="AA534" s="549">
        <f t="shared" si="265"/>
        <v>0</v>
      </c>
      <c r="AB534" s="282">
        <f t="shared" si="246"/>
        <v>0</v>
      </c>
      <c r="AC534" s="281">
        <f t="shared" si="247"/>
        <v>0</v>
      </c>
      <c r="AD534" s="549">
        <f t="shared" si="248"/>
        <v>0</v>
      </c>
      <c r="AE534" s="553">
        <f t="shared" si="249"/>
        <v>0</v>
      </c>
      <c r="AF534" s="282">
        <f t="shared" si="250"/>
        <v>0</v>
      </c>
      <c r="AG534" s="283">
        <f t="shared" si="251"/>
        <v>0</v>
      </c>
      <c r="AH534" s="281">
        <f t="shared" si="252"/>
        <v>0</v>
      </c>
      <c r="AI534" s="551">
        <f t="shared" si="267"/>
        <v>0</v>
      </c>
      <c r="AJ534" s="549">
        <f t="shared" si="267"/>
        <v>0</v>
      </c>
      <c r="AK534" s="549">
        <f t="shared" si="267"/>
        <v>0</v>
      </c>
      <c r="AL534" s="282">
        <f t="shared" si="253"/>
        <v>0</v>
      </c>
      <c r="AM534" s="281">
        <f t="shared" si="254"/>
        <v>0</v>
      </c>
      <c r="AN534" s="549">
        <f t="shared" si="255"/>
        <v>0</v>
      </c>
      <c r="AO534" s="549">
        <f t="shared" si="256"/>
        <v>0</v>
      </c>
      <c r="AP534" s="549">
        <f t="shared" si="257"/>
        <v>0</v>
      </c>
      <c r="AQ534" s="283">
        <f t="shared" si="241"/>
        <v>0</v>
      </c>
      <c r="AR534" s="281">
        <f t="shared" si="258"/>
        <v>0</v>
      </c>
      <c r="AT534" s="446"/>
      <c r="AU534" s="284"/>
      <c r="AV534" s="447" t="str">
        <f t="shared" si="259"/>
        <v>CA</v>
      </c>
      <c r="AW534" s="447" t="str">
        <f t="shared" si="260"/>
        <v>CL</v>
      </c>
      <c r="AX534" s="447" t="str">
        <f t="shared" si="261"/>
        <v>AIC</v>
      </c>
      <c r="AY534" s="447" t="str">
        <f t="shared" si="262"/>
        <v>ERB</v>
      </c>
      <c r="AZ534" s="447" t="str">
        <f t="shared" si="263"/>
        <v>GRB</v>
      </c>
      <c r="BA534" s="447" t="str">
        <f t="shared" si="264"/>
        <v>Non-Op</v>
      </c>
      <c r="BC534" s="445" t="s">
        <v>2142</v>
      </c>
      <c r="BD534" s="552">
        <f t="shared" si="266"/>
        <v>0</v>
      </c>
      <c r="BF534" s="435"/>
      <c r="BG534" s="435"/>
      <c r="BH534" s="435"/>
      <c r="BI534" s="435"/>
      <c r="BJ534" s="435"/>
      <c r="BK534" s="435"/>
      <c r="BL534" s="435"/>
      <c r="BN534" s="444"/>
    </row>
    <row r="535" spans="1:66" s="28" customFormat="1" ht="12" customHeight="1">
      <c r="A535" s="321">
        <v>18220111</v>
      </c>
      <c r="B535" s="288" t="str">
        <f t="shared" si="239"/>
        <v>18220111</v>
      </c>
      <c r="C535" s="658" t="s">
        <v>2154</v>
      </c>
      <c r="D535" s="445" t="s">
        <v>1163</v>
      </c>
      <c r="E535" s="445"/>
      <c r="F535" s="294">
        <v>43800</v>
      </c>
      <c r="G535" s="445"/>
      <c r="H535" s="547">
        <v>110972218.59999999</v>
      </c>
      <c r="I535" s="547">
        <v>110972218.59999999</v>
      </c>
      <c r="J535" s="547">
        <v>110972218.59999999</v>
      </c>
      <c r="K535" s="547">
        <v>110972218.59999999</v>
      </c>
      <c r="L535" s="547">
        <v>110972218.59999999</v>
      </c>
      <c r="M535" s="547">
        <v>110972218.59999999</v>
      </c>
      <c r="N535" s="547">
        <v>110972218.59999999</v>
      </c>
      <c r="O535" s="547">
        <v>110972218.59999999</v>
      </c>
      <c r="P535" s="547">
        <v>110972218.59999999</v>
      </c>
      <c r="Q535" s="547">
        <v>110972218.59999999</v>
      </c>
      <c r="R535" s="547">
        <v>110972218.59999999</v>
      </c>
      <c r="S535" s="547">
        <v>110972218.59999999</v>
      </c>
      <c r="T535" s="547">
        <v>110972218.59999999</v>
      </c>
      <c r="U535" s="547"/>
      <c r="V535" s="547">
        <f t="shared" si="245"/>
        <v>110972218.59999998</v>
      </c>
      <c r="W535" s="285" t="s">
        <v>2155</v>
      </c>
      <c r="X535" s="286"/>
      <c r="Y535" s="548">
        <f t="shared" si="265"/>
        <v>0</v>
      </c>
      <c r="Z535" s="549">
        <f t="shared" si="265"/>
        <v>0</v>
      </c>
      <c r="AA535" s="549">
        <f t="shared" si="265"/>
        <v>0</v>
      </c>
      <c r="AB535" s="282">
        <f t="shared" si="246"/>
        <v>110972218.59999999</v>
      </c>
      <c r="AC535" s="281">
        <f t="shared" si="247"/>
        <v>0</v>
      </c>
      <c r="AD535" s="549">
        <f t="shared" si="248"/>
        <v>110972218.59999999</v>
      </c>
      <c r="AE535" s="553">
        <f t="shared" si="249"/>
        <v>0</v>
      </c>
      <c r="AF535" s="282">
        <f t="shared" si="250"/>
        <v>0</v>
      </c>
      <c r="AG535" s="283">
        <f t="shared" si="251"/>
        <v>110972218.59999999</v>
      </c>
      <c r="AH535" s="281">
        <f t="shared" si="252"/>
        <v>0</v>
      </c>
      <c r="AI535" s="551">
        <f t="shared" si="267"/>
        <v>0</v>
      </c>
      <c r="AJ535" s="549">
        <f t="shared" si="267"/>
        <v>0</v>
      </c>
      <c r="AK535" s="549">
        <f t="shared" si="267"/>
        <v>0</v>
      </c>
      <c r="AL535" s="282">
        <f t="shared" si="253"/>
        <v>110972218.59999998</v>
      </c>
      <c r="AM535" s="281">
        <f t="shared" si="254"/>
        <v>0</v>
      </c>
      <c r="AN535" s="549">
        <f t="shared" si="255"/>
        <v>110972218.59999998</v>
      </c>
      <c r="AO535" s="549">
        <f t="shared" si="256"/>
        <v>0</v>
      </c>
      <c r="AP535" s="549">
        <f t="shared" si="257"/>
        <v>0</v>
      </c>
      <c r="AQ535" s="283">
        <f t="shared" si="241"/>
        <v>110972218.59999998</v>
      </c>
      <c r="AR535" s="281">
        <f t="shared" si="258"/>
        <v>0</v>
      </c>
      <c r="AT535" s="446"/>
      <c r="AU535" s="284"/>
      <c r="AV535" s="447" t="str">
        <f t="shared" si="259"/>
        <v>CA</v>
      </c>
      <c r="AW535" s="447" t="str">
        <f t="shared" si="260"/>
        <v>CL</v>
      </c>
      <c r="AX535" s="447" t="str">
        <f t="shared" si="261"/>
        <v>AIC</v>
      </c>
      <c r="AY535" s="447" t="str">
        <f t="shared" si="262"/>
        <v>ERB</v>
      </c>
      <c r="AZ535" s="447" t="str">
        <f t="shared" si="263"/>
        <v>GRB</v>
      </c>
      <c r="BA535" s="447" t="str">
        <f t="shared" si="264"/>
        <v>Non-Op</v>
      </c>
      <c r="BC535" s="445" t="s">
        <v>2156</v>
      </c>
      <c r="BD535" s="552">
        <f t="shared" si="266"/>
        <v>110972218.59999999</v>
      </c>
      <c r="BF535" s="448"/>
      <c r="BG535" s="448"/>
      <c r="BH535" s="448"/>
      <c r="BI535" s="448"/>
      <c r="BJ535" s="448"/>
      <c r="BK535" s="448"/>
      <c r="BL535" s="448"/>
      <c r="BN535" s="444"/>
    </row>
    <row r="536" spans="1:66" s="28" customFormat="1" ht="12" customHeight="1">
      <c r="A536" s="321">
        <v>18220121</v>
      </c>
      <c r="B536" s="288" t="str">
        <f t="shared" si="239"/>
        <v>18220121</v>
      </c>
      <c r="C536" s="658" t="s">
        <v>2157</v>
      </c>
      <c r="D536" s="445" t="s">
        <v>1165</v>
      </c>
      <c r="E536" s="445"/>
      <c r="F536" s="294">
        <v>43800</v>
      </c>
      <c r="G536" s="445"/>
      <c r="H536" s="547">
        <v>-110972218.59999999</v>
      </c>
      <c r="I536" s="547">
        <v>-110972218.59999999</v>
      </c>
      <c r="J536" s="547">
        <v>-110972218.59999999</v>
      </c>
      <c r="K536" s="547">
        <v>-110972218.59999999</v>
      </c>
      <c r="L536" s="547">
        <v>-110972218.59999999</v>
      </c>
      <c r="M536" s="547">
        <v>-110972218.59999999</v>
      </c>
      <c r="N536" s="547">
        <v>-110972218.59999999</v>
      </c>
      <c r="O536" s="547">
        <v>-110972218.59999999</v>
      </c>
      <c r="P536" s="547">
        <v>-110972218.59999999</v>
      </c>
      <c r="Q536" s="547">
        <v>-110972218.59999999</v>
      </c>
      <c r="R536" s="547">
        <v>-110972218.59999999</v>
      </c>
      <c r="S536" s="547">
        <v>-110972218.59999999</v>
      </c>
      <c r="T536" s="547">
        <v>-110972218.59999999</v>
      </c>
      <c r="U536" s="547"/>
      <c r="V536" s="547">
        <f t="shared" si="245"/>
        <v>-110972218.59999998</v>
      </c>
      <c r="W536" s="285"/>
      <c r="X536" s="286"/>
      <c r="Y536" s="548">
        <f t="shared" si="265"/>
        <v>0</v>
      </c>
      <c r="Z536" s="549">
        <f t="shared" si="265"/>
        <v>0</v>
      </c>
      <c r="AA536" s="549">
        <f t="shared" si="265"/>
        <v>0</v>
      </c>
      <c r="AB536" s="282">
        <f t="shared" si="246"/>
        <v>-110972218.59999999</v>
      </c>
      <c r="AC536" s="281">
        <f t="shared" si="247"/>
        <v>0</v>
      </c>
      <c r="AD536" s="549">
        <f t="shared" si="248"/>
        <v>0</v>
      </c>
      <c r="AE536" s="553">
        <f t="shared" si="249"/>
        <v>0</v>
      </c>
      <c r="AF536" s="282">
        <f t="shared" si="250"/>
        <v>-110972218.59999999</v>
      </c>
      <c r="AG536" s="283">
        <f t="shared" si="251"/>
        <v>-110972218.59999999</v>
      </c>
      <c r="AH536" s="281">
        <f t="shared" si="252"/>
        <v>0</v>
      </c>
      <c r="AI536" s="551">
        <f t="shared" si="267"/>
        <v>0</v>
      </c>
      <c r="AJ536" s="549">
        <f t="shared" si="267"/>
        <v>0</v>
      </c>
      <c r="AK536" s="549">
        <f t="shared" si="267"/>
        <v>0</v>
      </c>
      <c r="AL536" s="282">
        <f t="shared" si="253"/>
        <v>-110972218.59999998</v>
      </c>
      <c r="AM536" s="281">
        <f t="shared" si="254"/>
        <v>0</v>
      </c>
      <c r="AN536" s="549">
        <f t="shared" si="255"/>
        <v>0</v>
      </c>
      <c r="AO536" s="549">
        <f t="shared" si="256"/>
        <v>0</v>
      </c>
      <c r="AP536" s="549">
        <f t="shared" si="257"/>
        <v>-110972218.59999998</v>
      </c>
      <c r="AQ536" s="283">
        <f t="shared" si="241"/>
        <v>-110972218.59999998</v>
      </c>
      <c r="AR536" s="281">
        <f t="shared" si="258"/>
        <v>0</v>
      </c>
      <c r="AT536" s="446" t="s">
        <v>2067</v>
      </c>
      <c r="AU536" s="284"/>
      <c r="AV536" s="447" t="str">
        <f t="shared" si="259"/>
        <v>CA</v>
      </c>
      <c r="AW536" s="447" t="str">
        <f t="shared" si="260"/>
        <v>CL</v>
      </c>
      <c r="AX536" s="447" t="str">
        <f t="shared" si="261"/>
        <v>AIC</v>
      </c>
      <c r="AY536" s="447" t="str">
        <f t="shared" si="262"/>
        <v>ERB</v>
      </c>
      <c r="AZ536" s="447" t="str">
        <f t="shared" si="263"/>
        <v>GRB</v>
      </c>
      <c r="BA536" s="447" t="str">
        <f t="shared" si="264"/>
        <v>Non-Op</v>
      </c>
      <c r="BC536" s="449" t="s">
        <v>2100</v>
      </c>
      <c r="BD536" s="552">
        <f t="shared" si="266"/>
        <v>-110972218.59999999</v>
      </c>
      <c r="BF536" s="448"/>
      <c r="BG536" s="448"/>
      <c r="BH536" s="448"/>
      <c r="BI536" s="448"/>
      <c r="BJ536" s="448"/>
      <c r="BK536" s="448"/>
      <c r="BL536" s="448"/>
      <c r="BN536" s="444"/>
    </row>
    <row r="537" spans="1:66" s="28" customFormat="1" ht="12" customHeight="1">
      <c r="A537" s="287">
        <v>18230002</v>
      </c>
      <c r="B537" s="288" t="str">
        <f t="shared" si="239"/>
        <v>18230002</v>
      </c>
      <c r="C537" s="444" t="s">
        <v>2787</v>
      </c>
      <c r="D537" s="445" t="s">
        <v>1165</v>
      </c>
      <c r="E537" s="445"/>
      <c r="F537" s="444"/>
      <c r="G537" s="445"/>
      <c r="H537" s="547">
        <v>0</v>
      </c>
      <c r="I537" s="547">
        <v>0</v>
      </c>
      <c r="J537" s="547">
        <v>0</v>
      </c>
      <c r="K537" s="547">
        <v>0</v>
      </c>
      <c r="L537" s="547">
        <v>0</v>
      </c>
      <c r="M537" s="547">
        <v>0</v>
      </c>
      <c r="N537" s="547">
        <v>0</v>
      </c>
      <c r="O537" s="547">
        <v>0</v>
      </c>
      <c r="P537" s="547">
        <v>0</v>
      </c>
      <c r="Q537" s="547">
        <v>0</v>
      </c>
      <c r="R537" s="547">
        <v>0</v>
      </c>
      <c r="S537" s="547">
        <v>0</v>
      </c>
      <c r="T537" s="547">
        <v>0</v>
      </c>
      <c r="U537" s="547"/>
      <c r="V537" s="547">
        <f t="shared" si="245"/>
        <v>0</v>
      </c>
      <c r="W537" s="285"/>
      <c r="X537" s="286"/>
      <c r="Y537" s="548">
        <f t="shared" si="265"/>
        <v>0</v>
      </c>
      <c r="Z537" s="549">
        <f t="shared" si="265"/>
        <v>0</v>
      </c>
      <c r="AA537" s="549">
        <f t="shared" si="265"/>
        <v>0</v>
      </c>
      <c r="AB537" s="282">
        <f t="shared" si="246"/>
        <v>0</v>
      </c>
      <c r="AC537" s="281">
        <f t="shared" si="247"/>
        <v>0</v>
      </c>
      <c r="AD537" s="549">
        <f t="shared" si="248"/>
        <v>0</v>
      </c>
      <c r="AE537" s="553">
        <f t="shared" si="249"/>
        <v>0</v>
      </c>
      <c r="AF537" s="282">
        <f t="shared" si="250"/>
        <v>0</v>
      </c>
      <c r="AG537" s="283">
        <f t="shared" si="251"/>
        <v>0</v>
      </c>
      <c r="AH537" s="281">
        <f t="shared" si="252"/>
        <v>0</v>
      </c>
      <c r="AI537" s="551">
        <f t="shared" si="267"/>
        <v>0</v>
      </c>
      <c r="AJ537" s="549">
        <f t="shared" si="267"/>
        <v>0</v>
      </c>
      <c r="AK537" s="549">
        <f t="shared" si="267"/>
        <v>0</v>
      </c>
      <c r="AL537" s="282">
        <f t="shared" si="253"/>
        <v>0</v>
      </c>
      <c r="AM537" s="281">
        <f t="shared" si="254"/>
        <v>0</v>
      </c>
      <c r="AN537" s="549">
        <f t="shared" si="255"/>
        <v>0</v>
      </c>
      <c r="AO537" s="549">
        <f t="shared" si="256"/>
        <v>0</v>
      </c>
      <c r="AP537" s="549">
        <f t="shared" si="257"/>
        <v>0</v>
      </c>
      <c r="AQ537" s="283">
        <f t="shared" si="241"/>
        <v>0</v>
      </c>
      <c r="AR537" s="281">
        <f t="shared" si="258"/>
        <v>0</v>
      </c>
      <c r="AT537" s="446" t="s">
        <v>2074</v>
      </c>
      <c r="AU537" s="284"/>
      <c r="AV537" s="447" t="str">
        <f t="shared" si="259"/>
        <v>CA</v>
      </c>
      <c r="AW537" s="447" t="str">
        <f t="shared" si="260"/>
        <v>CL</v>
      </c>
      <c r="AX537" s="447" t="str">
        <f t="shared" si="261"/>
        <v>AIC</v>
      </c>
      <c r="AY537" s="447" t="str">
        <f t="shared" si="262"/>
        <v>ERB</v>
      </c>
      <c r="AZ537" s="447" t="str">
        <f t="shared" si="263"/>
        <v>GRB</v>
      </c>
      <c r="BA537" s="447" t="str">
        <f t="shared" si="264"/>
        <v>Non-Op</v>
      </c>
      <c r="BC537" s="449" t="s">
        <v>2100</v>
      </c>
      <c r="BD537" s="552">
        <f t="shared" si="266"/>
        <v>0</v>
      </c>
      <c r="BF537" s="435"/>
      <c r="BG537" s="435"/>
      <c r="BH537" s="435"/>
      <c r="BI537" s="435"/>
      <c r="BJ537" s="435"/>
      <c r="BK537" s="435"/>
      <c r="BL537" s="435"/>
      <c r="BN537" s="444"/>
    </row>
    <row r="538" spans="1:66" s="28" customFormat="1" ht="12" customHeight="1">
      <c r="A538" s="287">
        <v>18230021</v>
      </c>
      <c r="B538" s="288" t="str">
        <f t="shared" si="239"/>
        <v>18230021</v>
      </c>
      <c r="C538" s="444" t="s">
        <v>1403</v>
      </c>
      <c r="D538" s="445" t="s">
        <v>2091</v>
      </c>
      <c r="E538" s="445"/>
      <c r="F538" s="444"/>
      <c r="G538" s="445"/>
      <c r="H538" s="547">
        <v>67242602.5</v>
      </c>
      <c r="I538" s="547">
        <v>70405146.579999998</v>
      </c>
      <c r="J538" s="547">
        <v>73949326.140000001</v>
      </c>
      <c r="K538" s="547">
        <v>82011739.840000004</v>
      </c>
      <c r="L538" s="547">
        <v>90498611.620000005</v>
      </c>
      <c r="M538" s="547">
        <v>29445176.77</v>
      </c>
      <c r="N538" s="547">
        <v>35877269.719999999</v>
      </c>
      <c r="O538" s="547">
        <v>44057986.18</v>
      </c>
      <c r="P538" s="547">
        <v>49365707.82</v>
      </c>
      <c r="Q538" s="547">
        <v>56389158.329999998</v>
      </c>
      <c r="R538" s="547">
        <v>63936903.280000001</v>
      </c>
      <c r="S538" s="547">
        <v>70849629.319999993</v>
      </c>
      <c r="T538" s="547">
        <v>82865226.989999995</v>
      </c>
      <c r="U538" s="547"/>
      <c r="V538" s="547">
        <f t="shared" si="245"/>
        <v>61820047.528749995</v>
      </c>
      <c r="W538" s="305"/>
      <c r="X538" s="306"/>
      <c r="Y538" s="548">
        <f t="shared" si="265"/>
        <v>82865226.989999995</v>
      </c>
      <c r="Z538" s="549">
        <f t="shared" si="265"/>
        <v>0</v>
      </c>
      <c r="AA538" s="549">
        <f t="shared" si="265"/>
        <v>0</v>
      </c>
      <c r="AB538" s="282">
        <f t="shared" si="246"/>
        <v>0</v>
      </c>
      <c r="AC538" s="281">
        <f t="shared" si="247"/>
        <v>0</v>
      </c>
      <c r="AD538" s="549">
        <f t="shared" si="248"/>
        <v>0</v>
      </c>
      <c r="AE538" s="553">
        <f t="shared" si="249"/>
        <v>0</v>
      </c>
      <c r="AF538" s="282">
        <f t="shared" si="250"/>
        <v>0</v>
      </c>
      <c r="AG538" s="283">
        <f t="shared" si="251"/>
        <v>0</v>
      </c>
      <c r="AH538" s="281">
        <f t="shared" si="252"/>
        <v>0</v>
      </c>
      <c r="AI538" s="551">
        <f t="shared" si="267"/>
        <v>61820047.528749995</v>
      </c>
      <c r="AJ538" s="549">
        <f t="shared" si="267"/>
        <v>0</v>
      </c>
      <c r="AK538" s="549">
        <f t="shared" si="267"/>
        <v>0</v>
      </c>
      <c r="AL538" s="282">
        <f t="shared" si="253"/>
        <v>0</v>
      </c>
      <c r="AM538" s="281">
        <f t="shared" si="254"/>
        <v>0</v>
      </c>
      <c r="AN538" s="549">
        <f t="shared" si="255"/>
        <v>0</v>
      </c>
      <c r="AO538" s="549">
        <f t="shared" si="256"/>
        <v>0</v>
      </c>
      <c r="AP538" s="549">
        <f t="shared" si="257"/>
        <v>0</v>
      </c>
      <c r="AQ538" s="283">
        <f t="shared" si="241"/>
        <v>0</v>
      </c>
      <c r="AR538" s="281">
        <f t="shared" si="258"/>
        <v>0</v>
      </c>
      <c r="AT538" s="446"/>
      <c r="AU538" s="284"/>
      <c r="AV538" s="447" t="str">
        <f t="shared" si="259"/>
        <v>CA</v>
      </c>
      <c r="AW538" s="447" t="str">
        <f t="shared" si="260"/>
        <v>CL</v>
      </c>
      <c r="AX538" s="447" t="str">
        <f t="shared" si="261"/>
        <v>AIC</v>
      </c>
      <c r="AY538" s="447" t="str">
        <f t="shared" si="262"/>
        <v>ERB</v>
      </c>
      <c r="AZ538" s="447" t="str">
        <f t="shared" si="263"/>
        <v>GRB</v>
      </c>
      <c r="BA538" s="447" t="str">
        <f t="shared" si="264"/>
        <v>Non-Op</v>
      </c>
      <c r="BC538" s="445" t="s">
        <v>2158</v>
      </c>
      <c r="BD538" s="552">
        <f t="shared" si="266"/>
        <v>82865226.989999995</v>
      </c>
      <c r="BF538" s="435"/>
      <c r="BG538" s="435"/>
      <c r="BH538" s="435"/>
      <c r="BI538" s="435"/>
      <c r="BJ538" s="435"/>
      <c r="BK538" s="435"/>
      <c r="BL538" s="435"/>
      <c r="BN538" s="444"/>
    </row>
    <row r="539" spans="1:66" s="28" customFormat="1" ht="12" customHeight="1">
      <c r="A539" s="287">
        <v>18230031</v>
      </c>
      <c r="B539" s="288" t="str">
        <f t="shared" si="239"/>
        <v>18230031</v>
      </c>
      <c r="C539" s="444" t="s">
        <v>1404</v>
      </c>
      <c r="D539" s="445" t="s">
        <v>1163</v>
      </c>
      <c r="E539" s="445"/>
      <c r="F539" s="444"/>
      <c r="G539" s="445"/>
      <c r="H539" s="547">
        <v>59763153.590000004</v>
      </c>
      <c r="I539" s="547">
        <v>59522556.240000002</v>
      </c>
      <c r="J539" s="547">
        <v>59281958.890000001</v>
      </c>
      <c r="K539" s="547">
        <v>59041361.539999999</v>
      </c>
      <c r="L539" s="547">
        <v>58800764.189999998</v>
      </c>
      <c r="M539" s="547">
        <v>58560166.840000004</v>
      </c>
      <c r="N539" s="547">
        <v>58319569.490000002</v>
      </c>
      <c r="O539" s="547">
        <v>58078972.140000001</v>
      </c>
      <c r="P539" s="547">
        <v>57838374.789999999</v>
      </c>
      <c r="Q539" s="547">
        <v>57597777.439999998</v>
      </c>
      <c r="R539" s="547">
        <v>57357180.090000004</v>
      </c>
      <c r="S539" s="547">
        <v>57116582.740000002</v>
      </c>
      <c r="T539" s="547">
        <v>62244485.399999999</v>
      </c>
      <c r="U539" s="547"/>
      <c r="V539" s="547">
        <f t="shared" si="245"/>
        <v>58543256.990416668</v>
      </c>
      <c r="W539" s="285" t="s">
        <v>1405</v>
      </c>
      <c r="X539" s="286"/>
      <c r="Y539" s="548">
        <f t="shared" si="265"/>
        <v>0</v>
      </c>
      <c r="Z539" s="549">
        <f t="shared" si="265"/>
        <v>0</v>
      </c>
      <c r="AA539" s="549">
        <f t="shared" si="265"/>
        <v>0</v>
      </c>
      <c r="AB539" s="282">
        <f t="shared" si="246"/>
        <v>62244485.399999999</v>
      </c>
      <c r="AC539" s="281">
        <f t="shared" si="247"/>
        <v>0</v>
      </c>
      <c r="AD539" s="549">
        <f t="shared" si="248"/>
        <v>62244485.399999999</v>
      </c>
      <c r="AE539" s="553">
        <f t="shared" si="249"/>
        <v>0</v>
      </c>
      <c r="AF539" s="282">
        <f t="shared" si="250"/>
        <v>0</v>
      </c>
      <c r="AG539" s="283">
        <f t="shared" si="251"/>
        <v>62244485.399999999</v>
      </c>
      <c r="AH539" s="281">
        <f t="shared" si="252"/>
        <v>0</v>
      </c>
      <c r="AI539" s="551">
        <f t="shared" si="267"/>
        <v>0</v>
      </c>
      <c r="AJ539" s="549">
        <f t="shared" si="267"/>
        <v>0</v>
      </c>
      <c r="AK539" s="549">
        <f t="shared" si="267"/>
        <v>0</v>
      </c>
      <c r="AL539" s="282">
        <f t="shared" si="253"/>
        <v>58543256.990416668</v>
      </c>
      <c r="AM539" s="281">
        <f t="shared" si="254"/>
        <v>0</v>
      </c>
      <c r="AN539" s="549">
        <f t="shared" si="255"/>
        <v>58543256.990416668</v>
      </c>
      <c r="AO539" s="549">
        <f t="shared" si="256"/>
        <v>0</v>
      </c>
      <c r="AP539" s="549">
        <f t="shared" si="257"/>
        <v>0</v>
      </c>
      <c r="AQ539" s="283">
        <f t="shared" si="241"/>
        <v>58543256.990416668</v>
      </c>
      <c r="AR539" s="281">
        <f t="shared" si="258"/>
        <v>0</v>
      </c>
      <c r="AT539" s="446"/>
      <c r="AU539" s="284"/>
      <c r="AV539" s="447" t="str">
        <f t="shared" si="259"/>
        <v>CA</v>
      </c>
      <c r="AW539" s="447" t="str">
        <f t="shared" si="260"/>
        <v>CL</v>
      </c>
      <c r="AX539" s="447" t="str">
        <f t="shared" si="261"/>
        <v>AIC</v>
      </c>
      <c r="AY539" s="447" t="str">
        <f t="shared" si="262"/>
        <v>ERB</v>
      </c>
      <c r="AZ539" s="447" t="str">
        <f t="shared" si="263"/>
        <v>GRB</v>
      </c>
      <c r="BA539" s="447" t="str">
        <f t="shared" si="264"/>
        <v>Non-Op</v>
      </c>
      <c r="BC539" s="445" t="s">
        <v>2158</v>
      </c>
      <c r="BD539" s="552">
        <f t="shared" si="266"/>
        <v>62244485.399999999</v>
      </c>
      <c r="BF539" s="435"/>
      <c r="BG539" s="435"/>
      <c r="BH539" s="435"/>
      <c r="BI539" s="435"/>
      <c r="BJ539" s="435"/>
      <c r="BK539" s="435"/>
      <c r="BL539" s="435"/>
      <c r="BN539" s="444"/>
    </row>
    <row r="540" spans="1:66" s="28" customFormat="1" ht="12" customHeight="1">
      <c r="A540" s="287">
        <v>18230032</v>
      </c>
      <c r="B540" s="288" t="str">
        <f t="shared" si="239"/>
        <v>18230032</v>
      </c>
      <c r="C540" s="444" t="s">
        <v>1406</v>
      </c>
      <c r="D540" s="445" t="s">
        <v>2091</v>
      </c>
      <c r="E540" s="445"/>
      <c r="F540" s="444"/>
      <c r="G540" s="445"/>
      <c r="H540" s="547">
        <v>15079957.09</v>
      </c>
      <c r="I540" s="547">
        <v>16490079.630000001</v>
      </c>
      <c r="J540" s="547">
        <v>17591557.52</v>
      </c>
      <c r="K540" s="547">
        <v>19327182.609999999</v>
      </c>
      <c r="L540" s="547">
        <v>20750848.84</v>
      </c>
      <c r="M540" s="547">
        <v>6765532.8700000001</v>
      </c>
      <c r="N540" s="547">
        <v>8079137.29</v>
      </c>
      <c r="O540" s="547">
        <v>9289662.0099999998</v>
      </c>
      <c r="P540" s="547">
        <v>10219059.460000001</v>
      </c>
      <c r="Q540" s="547">
        <v>11361073.220000001</v>
      </c>
      <c r="R540" s="547">
        <v>12528492.08</v>
      </c>
      <c r="S540" s="547">
        <v>13580953.75</v>
      </c>
      <c r="T540" s="547">
        <v>15845867.470000001</v>
      </c>
      <c r="U540" s="547"/>
      <c r="V540" s="547">
        <f t="shared" si="245"/>
        <v>13453874.296666669</v>
      </c>
      <c r="W540" s="285"/>
      <c r="X540" s="286"/>
      <c r="Y540" s="548">
        <f t="shared" si="265"/>
        <v>15845867.470000001</v>
      </c>
      <c r="Z540" s="549">
        <f t="shared" si="265"/>
        <v>0</v>
      </c>
      <c r="AA540" s="549">
        <f t="shared" si="265"/>
        <v>0</v>
      </c>
      <c r="AB540" s="282">
        <f t="shared" si="246"/>
        <v>0</v>
      </c>
      <c r="AC540" s="281">
        <f t="shared" si="247"/>
        <v>0</v>
      </c>
      <c r="AD540" s="549">
        <f t="shared" si="248"/>
        <v>0</v>
      </c>
      <c r="AE540" s="553">
        <f t="shared" si="249"/>
        <v>0</v>
      </c>
      <c r="AF540" s="282">
        <f t="shared" si="250"/>
        <v>0</v>
      </c>
      <c r="AG540" s="283">
        <f t="shared" si="251"/>
        <v>0</v>
      </c>
      <c r="AH540" s="281">
        <f t="shared" si="252"/>
        <v>0</v>
      </c>
      <c r="AI540" s="551">
        <f t="shared" si="267"/>
        <v>13453874.296666669</v>
      </c>
      <c r="AJ540" s="549">
        <f t="shared" si="267"/>
        <v>0</v>
      </c>
      <c r="AK540" s="549">
        <f t="shared" si="267"/>
        <v>0</v>
      </c>
      <c r="AL540" s="282">
        <f t="shared" si="253"/>
        <v>0</v>
      </c>
      <c r="AM540" s="281">
        <f t="shared" si="254"/>
        <v>0</v>
      </c>
      <c r="AN540" s="549">
        <f t="shared" si="255"/>
        <v>0</v>
      </c>
      <c r="AO540" s="549">
        <f t="shared" si="256"/>
        <v>0</v>
      </c>
      <c r="AP540" s="549">
        <f t="shared" si="257"/>
        <v>0</v>
      </c>
      <c r="AQ540" s="283">
        <f t="shared" si="241"/>
        <v>0</v>
      </c>
      <c r="AR540" s="281">
        <f t="shared" si="258"/>
        <v>0</v>
      </c>
      <c r="AT540" s="446"/>
      <c r="AU540" s="284"/>
      <c r="AV540" s="447" t="str">
        <f t="shared" si="259"/>
        <v>CA</v>
      </c>
      <c r="AW540" s="447" t="str">
        <f t="shared" si="260"/>
        <v>CL</v>
      </c>
      <c r="AX540" s="447" t="str">
        <f t="shared" si="261"/>
        <v>AIC</v>
      </c>
      <c r="AY540" s="447" t="str">
        <f t="shared" si="262"/>
        <v>ERB</v>
      </c>
      <c r="AZ540" s="447" t="str">
        <f t="shared" si="263"/>
        <v>GRB</v>
      </c>
      <c r="BA540" s="447" t="str">
        <f t="shared" si="264"/>
        <v>Non-Op</v>
      </c>
      <c r="BC540" s="445" t="s">
        <v>2158</v>
      </c>
      <c r="BD540" s="552">
        <f t="shared" si="266"/>
        <v>15845867.470000001</v>
      </c>
      <c r="BF540" s="435"/>
      <c r="BG540" s="435"/>
      <c r="BH540" s="435"/>
      <c r="BI540" s="435"/>
      <c r="BJ540" s="435"/>
      <c r="BK540" s="435"/>
      <c r="BL540" s="435"/>
      <c r="BN540" s="444"/>
    </row>
    <row r="541" spans="1:66" s="28" customFormat="1" ht="12" customHeight="1">
      <c r="A541" s="287">
        <v>18230041</v>
      </c>
      <c r="B541" s="288" t="str">
        <f t="shared" si="239"/>
        <v>18230041</v>
      </c>
      <c r="C541" s="444" t="s">
        <v>1407</v>
      </c>
      <c r="D541" s="445" t="s">
        <v>1163</v>
      </c>
      <c r="E541" s="445"/>
      <c r="F541" s="444"/>
      <c r="G541" s="445"/>
      <c r="H541" s="547">
        <v>21589277</v>
      </c>
      <c r="I541" s="547">
        <v>21589277</v>
      </c>
      <c r="J541" s="547">
        <v>21589277</v>
      </c>
      <c r="K541" s="547">
        <v>21589277</v>
      </c>
      <c r="L541" s="547">
        <v>21589277</v>
      </c>
      <c r="M541" s="547">
        <v>21589277</v>
      </c>
      <c r="N541" s="547">
        <v>21589277</v>
      </c>
      <c r="O541" s="547">
        <v>21589277</v>
      </c>
      <c r="P541" s="547">
        <v>21589277</v>
      </c>
      <c r="Q541" s="547">
        <v>21589277</v>
      </c>
      <c r="R541" s="547">
        <v>21589277</v>
      </c>
      <c r="S541" s="547">
        <v>21589277</v>
      </c>
      <c r="T541" s="547">
        <v>21589277</v>
      </c>
      <c r="U541" s="547"/>
      <c r="V541" s="547">
        <f t="shared" si="245"/>
        <v>21589277</v>
      </c>
      <c r="W541" s="285">
        <v>7</v>
      </c>
      <c r="X541" s="286"/>
      <c r="Y541" s="548">
        <f t="shared" si="265"/>
        <v>0</v>
      </c>
      <c r="Z541" s="549">
        <f t="shared" si="265"/>
        <v>0</v>
      </c>
      <c r="AA541" s="549">
        <f t="shared" si="265"/>
        <v>0</v>
      </c>
      <c r="AB541" s="282">
        <f t="shared" si="246"/>
        <v>21589277</v>
      </c>
      <c r="AC541" s="281">
        <f t="shared" si="247"/>
        <v>0</v>
      </c>
      <c r="AD541" s="549">
        <f t="shared" si="248"/>
        <v>21589277</v>
      </c>
      <c r="AE541" s="553">
        <f t="shared" si="249"/>
        <v>0</v>
      </c>
      <c r="AF541" s="282">
        <f t="shared" si="250"/>
        <v>0</v>
      </c>
      <c r="AG541" s="283">
        <f t="shared" si="251"/>
        <v>21589277</v>
      </c>
      <c r="AH541" s="281">
        <f t="shared" si="252"/>
        <v>0</v>
      </c>
      <c r="AI541" s="551">
        <f t="shared" si="267"/>
        <v>0</v>
      </c>
      <c r="AJ541" s="549">
        <f t="shared" si="267"/>
        <v>0</v>
      </c>
      <c r="AK541" s="549">
        <f t="shared" si="267"/>
        <v>0</v>
      </c>
      <c r="AL541" s="282">
        <f t="shared" si="253"/>
        <v>21589277</v>
      </c>
      <c r="AM541" s="281">
        <f t="shared" si="254"/>
        <v>0</v>
      </c>
      <c r="AN541" s="549">
        <f t="shared" si="255"/>
        <v>21589277</v>
      </c>
      <c r="AO541" s="549">
        <f t="shared" si="256"/>
        <v>0</v>
      </c>
      <c r="AP541" s="549">
        <f t="shared" si="257"/>
        <v>0</v>
      </c>
      <c r="AQ541" s="283">
        <f t="shared" si="241"/>
        <v>21589277</v>
      </c>
      <c r="AR541" s="281">
        <f t="shared" si="258"/>
        <v>0</v>
      </c>
      <c r="AT541" s="446"/>
      <c r="AU541" s="284"/>
      <c r="AV541" s="447" t="str">
        <f t="shared" si="259"/>
        <v>CA</v>
      </c>
      <c r="AW541" s="447" t="str">
        <f t="shared" si="260"/>
        <v>CL</v>
      </c>
      <c r="AX541" s="447" t="str">
        <f t="shared" si="261"/>
        <v>AIC</v>
      </c>
      <c r="AY541" s="447" t="str">
        <f t="shared" si="262"/>
        <v>ERB</v>
      </c>
      <c r="AZ541" s="447" t="str">
        <f t="shared" si="263"/>
        <v>GRB</v>
      </c>
      <c r="BA541" s="447" t="str">
        <f t="shared" si="264"/>
        <v>Non-Op</v>
      </c>
      <c r="BC541" s="445" t="s">
        <v>2156</v>
      </c>
      <c r="BD541" s="552">
        <f t="shared" si="266"/>
        <v>21589277</v>
      </c>
      <c r="BF541" s="435"/>
      <c r="BG541" s="435"/>
      <c r="BH541" s="435"/>
      <c r="BI541" s="435"/>
      <c r="BJ541" s="435"/>
      <c r="BK541" s="435"/>
      <c r="BL541" s="435"/>
      <c r="BN541" s="444"/>
    </row>
    <row r="542" spans="1:66" s="28" customFormat="1" ht="12" customHeight="1">
      <c r="A542" s="287">
        <v>18230042</v>
      </c>
      <c r="B542" s="288" t="str">
        <f t="shared" ref="B542:B605" si="268">TEXT(A542,"##")</f>
        <v>18230042</v>
      </c>
      <c r="C542" s="444" t="s">
        <v>1408</v>
      </c>
      <c r="D542" s="445" t="s">
        <v>2091</v>
      </c>
      <c r="E542" s="445"/>
      <c r="F542" s="444"/>
      <c r="G542" s="445"/>
      <c r="H542" s="547">
        <v>-7157709.3499999996</v>
      </c>
      <c r="I542" s="547">
        <v>-9823360.9499999993</v>
      </c>
      <c r="J542" s="547">
        <v>-12645921.82</v>
      </c>
      <c r="K542" s="547">
        <v>-15107033.210000001</v>
      </c>
      <c r="L542" s="547">
        <v>-16567045.91</v>
      </c>
      <c r="M542" s="547">
        <v>-2446773.81</v>
      </c>
      <c r="N542" s="547">
        <v>-3079674.66</v>
      </c>
      <c r="O542" s="547">
        <v>-3553349.13</v>
      </c>
      <c r="P542" s="547">
        <v>-4052162.74</v>
      </c>
      <c r="Q542" s="547">
        <v>-4734376.96</v>
      </c>
      <c r="R542" s="547">
        <v>-6098477.5800000001</v>
      </c>
      <c r="S542" s="547">
        <v>-8048002</v>
      </c>
      <c r="T542" s="547">
        <v>-10937421.689999999</v>
      </c>
      <c r="U542" s="547"/>
      <c r="V542" s="547">
        <f t="shared" si="245"/>
        <v>-7933645.357499999</v>
      </c>
      <c r="W542" s="285"/>
      <c r="X542" s="286"/>
      <c r="Y542" s="548">
        <f t="shared" si="265"/>
        <v>-10937421.689999999</v>
      </c>
      <c r="Z542" s="549">
        <f t="shared" si="265"/>
        <v>0</v>
      </c>
      <c r="AA542" s="549">
        <f t="shared" si="265"/>
        <v>0</v>
      </c>
      <c r="AB542" s="282">
        <f t="shared" si="246"/>
        <v>0</v>
      </c>
      <c r="AC542" s="281">
        <f t="shared" si="247"/>
        <v>0</v>
      </c>
      <c r="AD542" s="549">
        <f t="shared" si="248"/>
        <v>0</v>
      </c>
      <c r="AE542" s="553">
        <f t="shared" si="249"/>
        <v>0</v>
      </c>
      <c r="AF542" s="282">
        <f t="shared" si="250"/>
        <v>0</v>
      </c>
      <c r="AG542" s="283">
        <f t="shared" si="251"/>
        <v>0</v>
      </c>
      <c r="AH542" s="281">
        <f t="shared" si="252"/>
        <v>0</v>
      </c>
      <c r="AI542" s="551">
        <f t="shared" si="267"/>
        <v>-7933645.357499999</v>
      </c>
      <c r="AJ542" s="549">
        <f t="shared" si="267"/>
        <v>0</v>
      </c>
      <c r="AK542" s="549">
        <f t="shared" si="267"/>
        <v>0</v>
      </c>
      <c r="AL542" s="282">
        <f t="shared" si="253"/>
        <v>0</v>
      </c>
      <c r="AM542" s="281">
        <f t="shared" si="254"/>
        <v>0</v>
      </c>
      <c r="AN542" s="549">
        <f t="shared" si="255"/>
        <v>0</v>
      </c>
      <c r="AO542" s="549">
        <f t="shared" si="256"/>
        <v>0</v>
      </c>
      <c r="AP542" s="549">
        <f t="shared" si="257"/>
        <v>0</v>
      </c>
      <c r="AQ542" s="283">
        <f t="shared" si="241"/>
        <v>0</v>
      </c>
      <c r="AR542" s="281">
        <f t="shared" si="258"/>
        <v>0</v>
      </c>
      <c r="AT542" s="446"/>
      <c r="AU542" s="284"/>
      <c r="AV542" s="447" t="str">
        <f t="shared" si="259"/>
        <v>CA</v>
      </c>
      <c r="AW542" s="447" t="str">
        <f t="shared" si="260"/>
        <v>CL</v>
      </c>
      <c r="AX542" s="447" t="str">
        <f t="shared" si="261"/>
        <v>AIC</v>
      </c>
      <c r="AY542" s="447" t="str">
        <f t="shared" si="262"/>
        <v>ERB</v>
      </c>
      <c r="AZ542" s="447" t="str">
        <f t="shared" si="263"/>
        <v>GRB</v>
      </c>
      <c r="BA542" s="447" t="str">
        <f t="shared" si="264"/>
        <v>Non-Op</v>
      </c>
      <c r="BC542" s="445" t="s">
        <v>2158</v>
      </c>
      <c r="BD542" s="552">
        <f t="shared" si="266"/>
        <v>-10937421.689999999</v>
      </c>
      <c r="BF542" s="435"/>
      <c r="BG542" s="435"/>
      <c r="BH542" s="435"/>
      <c r="BI542" s="435"/>
      <c r="BJ542" s="435"/>
      <c r="BK542" s="435"/>
      <c r="BL542" s="435"/>
      <c r="BN542" s="444"/>
    </row>
    <row r="543" spans="1:66" s="28" customFormat="1" ht="12" customHeight="1">
      <c r="A543" s="287">
        <v>18230051</v>
      </c>
      <c r="B543" s="288" t="str">
        <f t="shared" si="268"/>
        <v>18230051</v>
      </c>
      <c r="C543" s="444" t="s">
        <v>1409</v>
      </c>
      <c r="D543" s="445" t="s">
        <v>1163</v>
      </c>
      <c r="E543" s="445"/>
      <c r="F543" s="444"/>
      <c r="G543" s="445"/>
      <c r="H543" s="547">
        <v>-19600424.43</v>
      </c>
      <c r="I543" s="547">
        <v>-19648464.32</v>
      </c>
      <c r="J543" s="547">
        <v>-19696504.210000001</v>
      </c>
      <c r="K543" s="547">
        <v>-19744544.100000001</v>
      </c>
      <c r="L543" s="547">
        <v>-19792583.989999998</v>
      </c>
      <c r="M543" s="547">
        <v>-19840623.879999999</v>
      </c>
      <c r="N543" s="547">
        <v>-19888663.77</v>
      </c>
      <c r="O543" s="547">
        <v>-19936703.66</v>
      </c>
      <c r="P543" s="547">
        <v>-19984743.550000001</v>
      </c>
      <c r="Q543" s="547">
        <v>-20032783.440000001</v>
      </c>
      <c r="R543" s="547">
        <v>-20080823.329999998</v>
      </c>
      <c r="S543" s="547">
        <v>-20128863.219999999</v>
      </c>
      <c r="T543" s="547">
        <v>-20176903.109999999</v>
      </c>
      <c r="U543" s="547"/>
      <c r="V543" s="547">
        <f t="shared" si="245"/>
        <v>-19888663.77</v>
      </c>
      <c r="W543" s="285">
        <v>8</v>
      </c>
      <c r="X543" s="286"/>
      <c r="Y543" s="548">
        <f t="shared" si="265"/>
        <v>0</v>
      </c>
      <c r="Z543" s="549">
        <f t="shared" si="265"/>
        <v>0</v>
      </c>
      <c r="AA543" s="549">
        <f t="shared" si="265"/>
        <v>0</v>
      </c>
      <c r="AB543" s="282">
        <f t="shared" si="246"/>
        <v>-20176903.109999999</v>
      </c>
      <c r="AC543" s="281">
        <f t="shared" si="247"/>
        <v>0</v>
      </c>
      <c r="AD543" s="549">
        <f t="shared" si="248"/>
        <v>-20176903.109999999</v>
      </c>
      <c r="AE543" s="553">
        <f t="shared" si="249"/>
        <v>0</v>
      </c>
      <c r="AF543" s="282">
        <f t="shared" si="250"/>
        <v>0</v>
      </c>
      <c r="AG543" s="283">
        <f t="shared" si="251"/>
        <v>-20176903.109999999</v>
      </c>
      <c r="AH543" s="281">
        <f t="shared" si="252"/>
        <v>0</v>
      </c>
      <c r="AI543" s="551">
        <f t="shared" si="267"/>
        <v>0</v>
      </c>
      <c r="AJ543" s="549">
        <f t="shared" si="267"/>
        <v>0</v>
      </c>
      <c r="AK543" s="549">
        <f t="shared" si="267"/>
        <v>0</v>
      </c>
      <c r="AL543" s="282">
        <f t="shared" si="253"/>
        <v>-19888663.77</v>
      </c>
      <c r="AM543" s="281">
        <f t="shared" si="254"/>
        <v>0</v>
      </c>
      <c r="AN543" s="549">
        <f t="shared" si="255"/>
        <v>-19888663.77</v>
      </c>
      <c r="AO543" s="549">
        <f t="shared" si="256"/>
        <v>0</v>
      </c>
      <c r="AP543" s="549">
        <f t="shared" si="257"/>
        <v>0</v>
      </c>
      <c r="AQ543" s="283">
        <f t="shared" si="241"/>
        <v>-19888663.77</v>
      </c>
      <c r="AR543" s="281">
        <f t="shared" si="258"/>
        <v>0</v>
      </c>
      <c r="AT543" s="446"/>
      <c r="AU543" s="284"/>
      <c r="AV543" s="447" t="str">
        <f t="shared" si="259"/>
        <v>CA</v>
      </c>
      <c r="AW543" s="447" t="str">
        <f t="shared" si="260"/>
        <v>CL</v>
      </c>
      <c r="AX543" s="447" t="str">
        <f t="shared" si="261"/>
        <v>AIC</v>
      </c>
      <c r="AY543" s="447" t="str">
        <f t="shared" si="262"/>
        <v>ERB</v>
      </c>
      <c r="AZ543" s="447" t="str">
        <f t="shared" si="263"/>
        <v>GRB</v>
      </c>
      <c r="BA543" s="447" t="str">
        <f t="shared" si="264"/>
        <v>Non-Op</v>
      </c>
      <c r="BC543" s="445" t="s">
        <v>2156</v>
      </c>
      <c r="BD543" s="552">
        <f t="shared" si="266"/>
        <v>-20176903.109999999</v>
      </c>
      <c r="BF543" s="435"/>
      <c r="BG543" s="435"/>
      <c r="BH543" s="435"/>
      <c r="BI543" s="435"/>
      <c r="BJ543" s="435"/>
      <c r="BK543" s="435"/>
      <c r="BL543" s="435"/>
      <c r="BN543" s="444"/>
    </row>
    <row r="544" spans="1:66" s="28" customFormat="1" ht="12" customHeight="1">
      <c r="A544" s="287">
        <v>18230061</v>
      </c>
      <c r="B544" s="288" t="str">
        <f t="shared" si="268"/>
        <v>18230061</v>
      </c>
      <c r="C544" s="444" t="s">
        <v>1410</v>
      </c>
      <c r="D544" s="445" t="s">
        <v>1163</v>
      </c>
      <c r="E544" s="445"/>
      <c r="F544" s="444"/>
      <c r="G544" s="445"/>
      <c r="H544" s="547">
        <v>483625</v>
      </c>
      <c r="I544" s="547">
        <v>472058</v>
      </c>
      <c r="J544" s="547">
        <v>460491</v>
      </c>
      <c r="K544" s="547">
        <v>448924</v>
      </c>
      <c r="L544" s="547">
        <v>437357</v>
      </c>
      <c r="M544" s="547">
        <v>425790</v>
      </c>
      <c r="N544" s="547">
        <v>414223</v>
      </c>
      <c r="O544" s="547">
        <v>402656</v>
      </c>
      <c r="P544" s="547">
        <v>391089</v>
      </c>
      <c r="Q544" s="547">
        <v>379522</v>
      </c>
      <c r="R544" s="547">
        <v>367955</v>
      </c>
      <c r="S544" s="547">
        <v>356388</v>
      </c>
      <c r="T544" s="547">
        <v>344821</v>
      </c>
      <c r="U544" s="547"/>
      <c r="V544" s="547">
        <f t="shared" si="245"/>
        <v>414223</v>
      </c>
      <c r="W544" s="285">
        <v>9</v>
      </c>
      <c r="X544" s="286"/>
      <c r="Y544" s="548">
        <f t="shared" si="265"/>
        <v>0</v>
      </c>
      <c r="Z544" s="549">
        <f t="shared" si="265"/>
        <v>0</v>
      </c>
      <c r="AA544" s="549">
        <f t="shared" si="265"/>
        <v>0</v>
      </c>
      <c r="AB544" s="282">
        <f t="shared" si="246"/>
        <v>344821</v>
      </c>
      <c r="AC544" s="281">
        <f t="shared" si="247"/>
        <v>0</v>
      </c>
      <c r="AD544" s="549">
        <f t="shared" si="248"/>
        <v>344821</v>
      </c>
      <c r="AE544" s="553">
        <f t="shared" si="249"/>
        <v>0</v>
      </c>
      <c r="AF544" s="282">
        <f t="shared" si="250"/>
        <v>0</v>
      </c>
      <c r="AG544" s="283">
        <f t="shared" si="251"/>
        <v>344821</v>
      </c>
      <c r="AH544" s="281">
        <f t="shared" si="252"/>
        <v>0</v>
      </c>
      <c r="AI544" s="551">
        <f t="shared" si="267"/>
        <v>0</v>
      </c>
      <c r="AJ544" s="549">
        <f t="shared" si="267"/>
        <v>0</v>
      </c>
      <c r="AK544" s="549">
        <f t="shared" si="267"/>
        <v>0</v>
      </c>
      <c r="AL544" s="282">
        <f t="shared" si="253"/>
        <v>414223</v>
      </c>
      <c r="AM544" s="281">
        <f t="shared" si="254"/>
        <v>0</v>
      </c>
      <c r="AN544" s="549">
        <f t="shared" si="255"/>
        <v>414223</v>
      </c>
      <c r="AO544" s="549">
        <f t="shared" si="256"/>
        <v>0</v>
      </c>
      <c r="AP544" s="549">
        <f t="shared" si="257"/>
        <v>0</v>
      </c>
      <c r="AQ544" s="283">
        <f t="shared" si="241"/>
        <v>414223</v>
      </c>
      <c r="AR544" s="281">
        <f t="shared" si="258"/>
        <v>0</v>
      </c>
      <c r="AT544" s="446"/>
      <c r="AU544" s="284"/>
      <c r="AV544" s="447" t="str">
        <f t="shared" si="259"/>
        <v>CA</v>
      </c>
      <c r="AW544" s="447" t="str">
        <f t="shared" si="260"/>
        <v>CL</v>
      </c>
      <c r="AX544" s="447" t="str">
        <f t="shared" si="261"/>
        <v>AIC</v>
      </c>
      <c r="AY544" s="447" t="str">
        <f t="shared" si="262"/>
        <v>ERB</v>
      </c>
      <c r="AZ544" s="447" t="str">
        <f t="shared" si="263"/>
        <v>GRB</v>
      </c>
      <c r="BA544" s="447" t="str">
        <f t="shared" si="264"/>
        <v>Non-Op</v>
      </c>
      <c r="BC544" s="445" t="s">
        <v>2156</v>
      </c>
      <c r="BD544" s="552">
        <f t="shared" si="266"/>
        <v>344821</v>
      </c>
      <c r="BF544" s="435"/>
      <c r="BG544" s="435"/>
      <c r="BH544" s="435"/>
      <c r="BI544" s="435"/>
      <c r="BJ544" s="435"/>
      <c r="BK544" s="435"/>
      <c r="BL544" s="435"/>
      <c r="BN544" s="444"/>
    </row>
    <row r="545" spans="1:66" s="28" customFormat="1" ht="12" customHeight="1">
      <c r="A545" s="287">
        <v>18230071</v>
      </c>
      <c r="B545" s="288" t="str">
        <f t="shared" si="268"/>
        <v>18230071</v>
      </c>
      <c r="C545" s="444" t="s">
        <v>2788</v>
      </c>
      <c r="D545" s="445" t="s">
        <v>1163</v>
      </c>
      <c r="E545" s="445"/>
      <c r="F545" s="444"/>
      <c r="G545" s="445"/>
      <c r="H545" s="547">
        <v>0</v>
      </c>
      <c r="I545" s="547">
        <v>0</v>
      </c>
      <c r="J545" s="547">
        <v>0</v>
      </c>
      <c r="K545" s="547">
        <v>0</v>
      </c>
      <c r="L545" s="547">
        <v>0</v>
      </c>
      <c r="M545" s="547">
        <v>0</v>
      </c>
      <c r="N545" s="547">
        <v>0</v>
      </c>
      <c r="O545" s="547">
        <v>0</v>
      </c>
      <c r="P545" s="547">
        <v>0</v>
      </c>
      <c r="Q545" s="547">
        <v>0</v>
      </c>
      <c r="R545" s="547">
        <v>0</v>
      </c>
      <c r="S545" s="547">
        <v>0</v>
      </c>
      <c r="T545" s="547">
        <v>0</v>
      </c>
      <c r="U545" s="547"/>
      <c r="V545" s="547">
        <f t="shared" si="245"/>
        <v>0</v>
      </c>
      <c r="W545" s="285">
        <v>10</v>
      </c>
      <c r="X545" s="286"/>
      <c r="Y545" s="548">
        <f t="shared" si="265"/>
        <v>0</v>
      </c>
      <c r="Z545" s="549">
        <f t="shared" si="265"/>
        <v>0</v>
      </c>
      <c r="AA545" s="549">
        <f t="shared" si="265"/>
        <v>0</v>
      </c>
      <c r="AB545" s="282">
        <f t="shared" si="246"/>
        <v>0</v>
      </c>
      <c r="AC545" s="281">
        <f t="shared" si="247"/>
        <v>0</v>
      </c>
      <c r="AD545" s="549">
        <f t="shared" si="248"/>
        <v>0</v>
      </c>
      <c r="AE545" s="553">
        <f t="shared" si="249"/>
        <v>0</v>
      </c>
      <c r="AF545" s="282">
        <f t="shared" si="250"/>
        <v>0</v>
      </c>
      <c r="AG545" s="283">
        <f t="shared" si="251"/>
        <v>0</v>
      </c>
      <c r="AH545" s="281">
        <f t="shared" si="252"/>
        <v>0</v>
      </c>
      <c r="AI545" s="551">
        <f t="shared" si="267"/>
        <v>0</v>
      </c>
      <c r="AJ545" s="549">
        <f t="shared" si="267"/>
        <v>0</v>
      </c>
      <c r="AK545" s="549">
        <f t="shared" si="267"/>
        <v>0</v>
      </c>
      <c r="AL545" s="282">
        <f t="shared" si="253"/>
        <v>0</v>
      </c>
      <c r="AM545" s="281">
        <f t="shared" si="254"/>
        <v>0</v>
      </c>
      <c r="AN545" s="549">
        <f t="shared" si="255"/>
        <v>0</v>
      </c>
      <c r="AO545" s="549">
        <f t="shared" si="256"/>
        <v>0</v>
      </c>
      <c r="AP545" s="549">
        <f t="shared" si="257"/>
        <v>0</v>
      </c>
      <c r="AQ545" s="283">
        <f t="shared" si="241"/>
        <v>0</v>
      </c>
      <c r="AR545" s="281">
        <f t="shared" si="258"/>
        <v>0</v>
      </c>
      <c r="AT545" s="446"/>
      <c r="AU545" s="284"/>
      <c r="AV545" s="447" t="str">
        <f t="shared" si="259"/>
        <v>CA</v>
      </c>
      <c r="AW545" s="447" t="str">
        <f t="shared" si="260"/>
        <v>CL</v>
      </c>
      <c r="AX545" s="447" t="str">
        <f t="shared" si="261"/>
        <v>AIC</v>
      </c>
      <c r="AY545" s="447" t="str">
        <f t="shared" si="262"/>
        <v>ERB</v>
      </c>
      <c r="AZ545" s="447" t="str">
        <f t="shared" si="263"/>
        <v>GRB</v>
      </c>
      <c r="BA545" s="447" t="str">
        <f t="shared" si="264"/>
        <v>Non-Op</v>
      </c>
      <c r="BC545" s="445" t="s">
        <v>2158</v>
      </c>
      <c r="BD545" s="552">
        <f t="shared" si="266"/>
        <v>0</v>
      </c>
      <c r="BF545" s="435"/>
      <c r="BG545" s="435"/>
      <c r="BH545" s="435"/>
      <c r="BI545" s="435"/>
      <c r="BJ545" s="435"/>
      <c r="BK545" s="435"/>
      <c r="BL545" s="435"/>
      <c r="BN545" s="444"/>
    </row>
    <row r="546" spans="1:66" s="28" customFormat="1" ht="12" customHeight="1">
      <c r="A546" s="287">
        <v>18230081</v>
      </c>
      <c r="B546" s="288" t="str">
        <f t="shared" si="268"/>
        <v>18230081</v>
      </c>
      <c r="C546" s="444" t="s">
        <v>2789</v>
      </c>
      <c r="D546" s="445" t="s">
        <v>1163</v>
      </c>
      <c r="E546" s="445"/>
      <c r="F546" s="444"/>
      <c r="G546" s="445"/>
      <c r="H546" s="547">
        <v>0</v>
      </c>
      <c r="I546" s="547">
        <v>0</v>
      </c>
      <c r="J546" s="547">
        <v>0</v>
      </c>
      <c r="K546" s="547">
        <v>0</v>
      </c>
      <c r="L546" s="547">
        <v>0</v>
      </c>
      <c r="M546" s="547">
        <v>0</v>
      </c>
      <c r="N546" s="547">
        <v>0</v>
      </c>
      <c r="O546" s="547">
        <v>0</v>
      </c>
      <c r="P546" s="547">
        <v>0</v>
      </c>
      <c r="Q546" s="547">
        <v>0</v>
      </c>
      <c r="R546" s="547">
        <v>0</v>
      </c>
      <c r="S546" s="547">
        <v>0</v>
      </c>
      <c r="T546" s="547">
        <v>0</v>
      </c>
      <c r="U546" s="547"/>
      <c r="V546" s="547">
        <f t="shared" si="245"/>
        <v>0</v>
      </c>
      <c r="W546" s="285">
        <v>11</v>
      </c>
      <c r="X546" s="286"/>
      <c r="Y546" s="548">
        <f t="shared" si="265"/>
        <v>0</v>
      </c>
      <c r="Z546" s="549">
        <f t="shared" si="265"/>
        <v>0</v>
      </c>
      <c r="AA546" s="549">
        <f t="shared" si="265"/>
        <v>0</v>
      </c>
      <c r="AB546" s="282">
        <f t="shared" si="246"/>
        <v>0</v>
      </c>
      <c r="AC546" s="281">
        <f t="shared" si="247"/>
        <v>0</v>
      </c>
      <c r="AD546" s="549">
        <f t="shared" si="248"/>
        <v>0</v>
      </c>
      <c r="AE546" s="553">
        <f t="shared" si="249"/>
        <v>0</v>
      </c>
      <c r="AF546" s="282">
        <f t="shared" si="250"/>
        <v>0</v>
      </c>
      <c r="AG546" s="283">
        <f t="shared" si="251"/>
        <v>0</v>
      </c>
      <c r="AH546" s="281">
        <f t="shared" si="252"/>
        <v>0</v>
      </c>
      <c r="AI546" s="551">
        <f t="shared" si="267"/>
        <v>0</v>
      </c>
      <c r="AJ546" s="549">
        <f t="shared" si="267"/>
        <v>0</v>
      </c>
      <c r="AK546" s="549">
        <f t="shared" si="267"/>
        <v>0</v>
      </c>
      <c r="AL546" s="282">
        <f t="shared" si="253"/>
        <v>0</v>
      </c>
      <c r="AM546" s="281">
        <f t="shared" si="254"/>
        <v>0</v>
      </c>
      <c r="AN546" s="549">
        <f t="shared" si="255"/>
        <v>0</v>
      </c>
      <c r="AO546" s="549">
        <f t="shared" si="256"/>
        <v>0</v>
      </c>
      <c r="AP546" s="549">
        <f t="shared" si="257"/>
        <v>0</v>
      </c>
      <c r="AQ546" s="283">
        <f t="shared" si="241"/>
        <v>0</v>
      </c>
      <c r="AR546" s="281">
        <f t="shared" si="258"/>
        <v>0</v>
      </c>
      <c r="AT546" s="446"/>
      <c r="AU546" s="284"/>
      <c r="AV546" s="447" t="str">
        <f t="shared" si="259"/>
        <v>CA</v>
      </c>
      <c r="AW546" s="447" t="str">
        <f t="shared" si="260"/>
        <v>CL</v>
      </c>
      <c r="AX546" s="447" t="str">
        <f t="shared" si="261"/>
        <v>AIC</v>
      </c>
      <c r="AY546" s="447" t="str">
        <f t="shared" si="262"/>
        <v>ERB</v>
      </c>
      <c r="AZ546" s="447" t="str">
        <f t="shared" si="263"/>
        <v>GRB</v>
      </c>
      <c r="BA546" s="447" t="str">
        <f t="shared" si="264"/>
        <v>Non-Op</v>
      </c>
      <c r="BC546" s="445" t="s">
        <v>2158</v>
      </c>
      <c r="BD546" s="552">
        <f t="shared" si="266"/>
        <v>0</v>
      </c>
      <c r="BF546" s="435"/>
      <c r="BG546" s="435"/>
      <c r="BH546" s="435"/>
      <c r="BI546" s="435"/>
      <c r="BJ546" s="435"/>
      <c r="BK546" s="435"/>
      <c r="BL546" s="435"/>
      <c r="BN546" s="444"/>
    </row>
    <row r="547" spans="1:66" s="28" customFormat="1" ht="12" customHeight="1">
      <c r="A547" s="287">
        <v>18230281</v>
      </c>
      <c r="B547" s="288" t="str">
        <f t="shared" si="268"/>
        <v>18230281</v>
      </c>
      <c r="C547" s="444" t="s">
        <v>2790</v>
      </c>
      <c r="D547" s="445" t="s">
        <v>1165</v>
      </c>
      <c r="E547" s="445"/>
      <c r="F547" s="444"/>
      <c r="G547" s="445"/>
      <c r="H547" s="547">
        <v>0</v>
      </c>
      <c r="I547" s="547">
        <v>0</v>
      </c>
      <c r="J547" s="547">
        <v>0</v>
      </c>
      <c r="K547" s="547">
        <v>0</v>
      </c>
      <c r="L547" s="547">
        <v>0</v>
      </c>
      <c r="M547" s="547">
        <v>0</v>
      </c>
      <c r="N547" s="547">
        <v>0</v>
      </c>
      <c r="O547" s="547">
        <v>0</v>
      </c>
      <c r="P547" s="547">
        <v>0</v>
      </c>
      <c r="Q547" s="547">
        <v>0</v>
      </c>
      <c r="R547" s="547">
        <v>0</v>
      </c>
      <c r="S547" s="547">
        <v>0</v>
      </c>
      <c r="T547" s="547">
        <v>0</v>
      </c>
      <c r="U547" s="547"/>
      <c r="V547" s="547">
        <f t="shared" si="245"/>
        <v>0</v>
      </c>
      <c r="W547" s="285"/>
      <c r="X547" s="286"/>
      <c r="Y547" s="548">
        <f t="shared" si="265"/>
        <v>0</v>
      </c>
      <c r="Z547" s="549">
        <f t="shared" si="265"/>
        <v>0</v>
      </c>
      <c r="AA547" s="549">
        <f t="shared" si="265"/>
        <v>0</v>
      </c>
      <c r="AB547" s="282">
        <f t="shared" si="246"/>
        <v>0</v>
      </c>
      <c r="AC547" s="281">
        <f t="shared" si="247"/>
        <v>0</v>
      </c>
      <c r="AD547" s="549">
        <f t="shared" si="248"/>
        <v>0</v>
      </c>
      <c r="AE547" s="553">
        <f t="shared" si="249"/>
        <v>0</v>
      </c>
      <c r="AF547" s="282">
        <f t="shared" si="250"/>
        <v>0</v>
      </c>
      <c r="AG547" s="283">
        <f t="shared" si="251"/>
        <v>0</v>
      </c>
      <c r="AH547" s="281">
        <f t="shared" si="252"/>
        <v>0</v>
      </c>
      <c r="AI547" s="551">
        <f t="shared" si="267"/>
        <v>0</v>
      </c>
      <c r="AJ547" s="549">
        <f t="shared" si="267"/>
        <v>0</v>
      </c>
      <c r="AK547" s="549">
        <f t="shared" si="267"/>
        <v>0</v>
      </c>
      <c r="AL547" s="282">
        <f t="shared" si="253"/>
        <v>0</v>
      </c>
      <c r="AM547" s="281">
        <f t="shared" si="254"/>
        <v>0</v>
      </c>
      <c r="AN547" s="549">
        <f t="shared" si="255"/>
        <v>0</v>
      </c>
      <c r="AO547" s="549">
        <f t="shared" si="256"/>
        <v>0</v>
      </c>
      <c r="AP547" s="549">
        <f t="shared" si="257"/>
        <v>0</v>
      </c>
      <c r="AQ547" s="283">
        <f t="shared" si="241"/>
        <v>0</v>
      </c>
      <c r="AR547" s="281">
        <f t="shared" si="258"/>
        <v>0</v>
      </c>
      <c r="AT547" s="446" t="s">
        <v>2075</v>
      </c>
      <c r="AU547" s="284"/>
      <c r="AV547" s="447" t="str">
        <f t="shared" si="259"/>
        <v>CA</v>
      </c>
      <c r="AW547" s="447" t="str">
        <f t="shared" si="260"/>
        <v>CL</v>
      </c>
      <c r="AX547" s="447" t="str">
        <f t="shared" si="261"/>
        <v>AIC</v>
      </c>
      <c r="AY547" s="447" t="str">
        <f t="shared" si="262"/>
        <v>ERB</v>
      </c>
      <c r="AZ547" s="447" t="str">
        <f t="shared" si="263"/>
        <v>GRB</v>
      </c>
      <c r="BA547" s="447" t="str">
        <f t="shared" si="264"/>
        <v>Non-Op</v>
      </c>
      <c r="BC547" s="449" t="s">
        <v>2100</v>
      </c>
      <c r="BD547" s="552">
        <f t="shared" si="266"/>
        <v>0</v>
      </c>
      <c r="BF547" s="435"/>
      <c r="BG547" s="435"/>
      <c r="BH547" s="435"/>
      <c r="BI547" s="435"/>
      <c r="BJ547" s="435"/>
      <c r="BK547" s="435"/>
      <c r="BL547" s="435"/>
      <c r="BN547" s="444"/>
    </row>
    <row r="548" spans="1:66" s="28" customFormat="1" ht="12" customHeight="1">
      <c r="A548" s="287">
        <v>18230291</v>
      </c>
      <c r="B548" s="288" t="str">
        <f t="shared" si="268"/>
        <v>18230291</v>
      </c>
      <c r="C548" s="444" t="s">
        <v>2791</v>
      </c>
      <c r="D548" s="445" t="s">
        <v>1165</v>
      </c>
      <c r="E548" s="445"/>
      <c r="F548" s="444"/>
      <c r="G548" s="445"/>
      <c r="H548" s="547">
        <v>0</v>
      </c>
      <c r="I548" s="547">
        <v>0</v>
      </c>
      <c r="J548" s="547">
        <v>0</v>
      </c>
      <c r="K548" s="547">
        <v>0</v>
      </c>
      <c r="L548" s="547">
        <v>0</v>
      </c>
      <c r="M548" s="547">
        <v>0</v>
      </c>
      <c r="N548" s="547">
        <v>0</v>
      </c>
      <c r="O548" s="547">
        <v>0</v>
      </c>
      <c r="P548" s="547">
        <v>0</v>
      </c>
      <c r="Q548" s="547">
        <v>0</v>
      </c>
      <c r="R548" s="547">
        <v>0</v>
      </c>
      <c r="S548" s="547">
        <v>0</v>
      </c>
      <c r="T548" s="547">
        <v>0</v>
      </c>
      <c r="U548" s="547"/>
      <c r="V548" s="547">
        <f t="shared" si="245"/>
        <v>0</v>
      </c>
      <c r="W548" s="285"/>
      <c r="X548" s="285"/>
      <c r="Y548" s="548">
        <f t="shared" si="265"/>
        <v>0</v>
      </c>
      <c r="Z548" s="549">
        <f t="shared" si="265"/>
        <v>0</v>
      </c>
      <c r="AA548" s="549">
        <f t="shared" si="265"/>
        <v>0</v>
      </c>
      <c r="AB548" s="282">
        <f t="shared" si="246"/>
        <v>0</v>
      </c>
      <c r="AC548" s="281">
        <f t="shared" si="247"/>
        <v>0</v>
      </c>
      <c r="AD548" s="549">
        <f t="shared" si="248"/>
        <v>0</v>
      </c>
      <c r="AE548" s="553">
        <f t="shared" si="249"/>
        <v>0</v>
      </c>
      <c r="AF548" s="282">
        <f t="shared" si="250"/>
        <v>0</v>
      </c>
      <c r="AG548" s="283">
        <f t="shared" si="251"/>
        <v>0</v>
      </c>
      <c r="AH548" s="281">
        <f t="shared" si="252"/>
        <v>0</v>
      </c>
      <c r="AI548" s="551">
        <f t="shared" si="267"/>
        <v>0</v>
      </c>
      <c r="AJ548" s="549">
        <f t="shared" si="267"/>
        <v>0</v>
      </c>
      <c r="AK548" s="549">
        <f t="shared" si="267"/>
        <v>0</v>
      </c>
      <c r="AL548" s="282">
        <f t="shared" si="253"/>
        <v>0</v>
      </c>
      <c r="AM548" s="281">
        <f t="shared" si="254"/>
        <v>0</v>
      </c>
      <c r="AN548" s="549">
        <f t="shared" si="255"/>
        <v>0</v>
      </c>
      <c r="AO548" s="549">
        <f t="shared" si="256"/>
        <v>0</v>
      </c>
      <c r="AP548" s="549">
        <f t="shared" si="257"/>
        <v>0</v>
      </c>
      <c r="AQ548" s="283">
        <f t="shared" si="241"/>
        <v>0</v>
      </c>
      <c r="AR548" s="281">
        <f t="shared" si="258"/>
        <v>0</v>
      </c>
      <c r="AT548" s="446" t="s">
        <v>2075</v>
      </c>
      <c r="AU548" s="284"/>
      <c r="AV548" s="447" t="str">
        <f t="shared" si="259"/>
        <v>CA</v>
      </c>
      <c r="AW548" s="447" t="str">
        <f t="shared" si="260"/>
        <v>CL</v>
      </c>
      <c r="AX548" s="447" t="str">
        <f t="shared" si="261"/>
        <v>AIC</v>
      </c>
      <c r="AY548" s="447" t="str">
        <f t="shared" si="262"/>
        <v>ERB</v>
      </c>
      <c r="AZ548" s="447" t="str">
        <f t="shared" si="263"/>
        <v>GRB</v>
      </c>
      <c r="BA548" s="447" t="str">
        <f t="shared" si="264"/>
        <v>Non-Op</v>
      </c>
      <c r="BC548" s="449" t="s">
        <v>2100</v>
      </c>
      <c r="BD548" s="552">
        <f t="shared" si="266"/>
        <v>0</v>
      </c>
      <c r="BF548" s="435"/>
      <c r="BG548" s="435"/>
      <c r="BH548" s="435"/>
      <c r="BI548" s="435"/>
      <c r="BJ548" s="435"/>
      <c r="BK548" s="435"/>
      <c r="BL548" s="435"/>
      <c r="BN548" s="444"/>
    </row>
    <row r="549" spans="1:66" s="28" customFormat="1" ht="12" customHeight="1">
      <c r="A549" s="287">
        <v>18230311</v>
      </c>
      <c r="B549" s="288" t="str">
        <f t="shared" si="268"/>
        <v>18230311</v>
      </c>
      <c r="C549" s="444" t="s">
        <v>1411</v>
      </c>
      <c r="D549" s="445" t="s">
        <v>1165</v>
      </c>
      <c r="E549" s="445"/>
      <c r="F549" s="444"/>
      <c r="G549" s="445"/>
      <c r="H549" s="547">
        <v>32000</v>
      </c>
      <c r="I549" s="547">
        <v>32000</v>
      </c>
      <c r="J549" s="547">
        <v>32000</v>
      </c>
      <c r="K549" s="547">
        <v>32000</v>
      </c>
      <c r="L549" s="547">
        <v>32000</v>
      </c>
      <c r="M549" s="547">
        <v>32000</v>
      </c>
      <c r="N549" s="547">
        <v>32000</v>
      </c>
      <c r="O549" s="547">
        <v>32000</v>
      </c>
      <c r="P549" s="547">
        <v>32000</v>
      </c>
      <c r="Q549" s="547">
        <v>32000</v>
      </c>
      <c r="R549" s="547">
        <v>32000</v>
      </c>
      <c r="S549" s="547">
        <v>32000</v>
      </c>
      <c r="T549" s="547">
        <v>32000</v>
      </c>
      <c r="U549" s="547"/>
      <c r="V549" s="547">
        <f t="shared" si="245"/>
        <v>32000</v>
      </c>
      <c r="W549" s="285"/>
      <c r="X549" s="285"/>
      <c r="Y549" s="548">
        <f t="shared" ref="Y549:AA568" si="269">IF($D549=Y$5,$T549,0)</f>
        <v>0</v>
      </c>
      <c r="Z549" s="549">
        <f t="shared" si="269"/>
        <v>0</v>
      </c>
      <c r="AA549" s="549">
        <f t="shared" si="269"/>
        <v>0</v>
      </c>
      <c r="AB549" s="282">
        <f t="shared" si="246"/>
        <v>32000</v>
      </c>
      <c r="AC549" s="281">
        <f t="shared" si="247"/>
        <v>0</v>
      </c>
      <c r="AD549" s="549">
        <f t="shared" si="248"/>
        <v>0</v>
      </c>
      <c r="AE549" s="553">
        <f t="shared" si="249"/>
        <v>0</v>
      </c>
      <c r="AF549" s="282">
        <f t="shared" si="250"/>
        <v>32000</v>
      </c>
      <c r="AG549" s="283">
        <f t="shared" si="251"/>
        <v>32000</v>
      </c>
      <c r="AH549" s="281">
        <f t="shared" si="252"/>
        <v>0</v>
      </c>
      <c r="AI549" s="551">
        <f t="shared" si="267"/>
        <v>0</v>
      </c>
      <c r="AJ549" s="549">
        <f t="shared" si="267"/>
        <v>0</v>
      </c>
      <c r="AK549" s="549">
        <f t="shared" si="267"/>
        <v>0</v>
      </c>
      <c r="AL549" s="282">
        <f t="shared" si="253"/>
        <v>32000</v>
      </c>
      <c r="AM549" s="281">
        <f t="shared" si="254"/>
        <v>0</v>
      </c>
      <c r="AN549" s="549">
        <f t="shared" si="255"/>
        <v>0</v>
      </c>
      <c r="AO549" s="549">
        <f t="shared" si="256"/>
        <v>0</v>
      </c>
      <c r="AP549" s="549">
        <f t="shared" si="257"/>
        <v>32000</v>
      </c>
      <c r="AQ549" s="283">
        <f t="shared" si="241"/>
        <v>32000</v>
      </c>
      <c r="AR549" s="281">
        <f t="shared" si="258"/>
        <v>0</v>
      </c>
      <c r="AT549" s="446" t="s">
        <v>2076</v>
      </c>
      <c r="AU549" s="284"/>
      <c r="AV549" s="447" t="str">
        <f t="shared" si="259"/>
        <v>CA</v>
      </c>
      <c r="AW549" s="447" t="str">
        <f t="shared" si="260"/>
        <v>CL</v>
      </c>
      <c r="AX549" s="447" t="str">
        <f t="shared" si="261"/>
        <v>AIC</v>
      </c>
      <c r="AY549" s="447" t="str">
        <f t="shared" si="262"/>
        <v>ERB</v>
      </c>
      <c r="AZ549" s="447" t="str">
        <f t="shared" si="263"/>
        <v>GRB</v>
      </c>
      <c r="BA549" s="447" t="str">
        <f t="shared" si="264"/>
        <v>Non-Op</v>
      </c>
      <c r="BC549" s="449" t="s">
        <v>2100</v>
      </c>
      <c r="BD549" s="552">
        <f t="shared" si="266"/>
        <v>32000</v>
      </c>
      <c r="BF549" s="435"/>
      <c r="BG549" s="435"/>
      <c r="BH549" s="435"/>
      <c r="BI549" s="435"/>
      <c r="BJ549" s="435"/>
      <c r="BK549" s="435"/>
      <c r="BL549" s="435"/>
      <c r="BN549" s="444"/>
    </row>
    <row r="550" spans="1:66" s="28" customFormat="1" ht="12" customHeight="1">
      <c r="A550" s="287">
        <v>18230312</v>
      </c>
      <c r="B550" s="288" t="str">
        <f t="shared" si="268"/>
        <v>18230312</v>
      </c>
      <c r="C550" s="444" t="s">
        <v>1412</v>
      </c>
      <c r="D550" s="445" t="s">
        <v>2091</v>
      </c>
      <c r="E550" s="445"/>
      <c r="F550" s="294">
        <v>43070</v>
      </c>
      <c r="G550" s="445"/>
      <c r="H550" s="547">
        <v>-14498851.210000001</v>
      </c>
      <c r="I550" s="547">
        <v>-14220301.189999999</v>
      </c>
      <c r="J550" s="547">
        <v>-13941751.17</v>
      </c>
      <c r="K550" s="547">
        <v>-13663201.15</v>
      </c>
      <c r="L550" s="547">
        <v>-13384651.130000001</v>
      </c>
      <c r="M550" s="547">
        <v>-13106101.109999999</v>
      </c>
      <c r="N550" s="547">
        <v>-12827551.09</v>
      </c>
      <c r="O550" s="547">
        <v>-12549001.07</v>
      </c>
      <c r="P550" s="547">
        <v>-12270451.050000001</v>
      </c>
      <c r="Q550" s="547">
        <v>-11991901.029999999</v>
      </c>
      <c r="R550" s="547">
        <v>-11713351.01</v>
      </c>
      <c r="S550" s="547">
        <v>-11434800.99</v>
      </c>
      <c r="T550" s="547">
        <v>-11156250.970000001</v>
      </c>
      <c r="U550" s="547"/>
      <c r="V550" s="547">
        <f t="shared" si="245"/>
        <v>-12827551.090000002</v>
      </c>
      <c r="W550" s="285"/>
      <c r="X550" s="285"/>
      <c r="Y550" s="548">
        <f t="shared" si="269"/>
        <v>-11156250.970000001</v>
      </c>
      <c r="Z550" s="549">
        <f t="shared" si="269"/>
        <v>0</v>
      </c>
      <c r="AA550" s="549">
        <f t="shared" si="269"/>
        <v>0</v>
      </c>
      <c r="AB550" s="282">
        <f t="shared" si="246"/>
        <v>0</v>
      </c>
      <c r="AC550" s="281">
        <f t="shared" si="247"/>
        <v>0</v>
      </c>
      <c r="AD550" s="549">
        <f t="shared" si="248"/>
        <v>0</v>
      </c>
      <c r="AE550" s="553">
        <f t="shared" si="249"/>
        <v>0</v>
      </c>
      <c r="AF550" s="282">
        <f t="shared" si="250"/>
        <v>0</v>
      </c>
      <c r="AG550" s="283">
        <f t="shared" si="251"/>
        <v>0</v>
      </c>
      <c r="AH550" s="281">
        <f t="shared" si="252"/>
        <v>0</v>
      </c>
      <c r="AI550" s="551">
        <f t="shared" si="267"/>
        <v>-12827551.090000002</v>
      </c>
      <c r="AJ550" s="549">
        <f t="shared" si="267"/>
        <v>0</v>
      </c>
      <c r="AK550" s="549">
        <f t="shared" si="267"/>
        <v>0</v>
      </c>
      <c r="AL550" s="282">
        <f t="shared" si="253"/>
        <v>0</v>
      </c>
      <c r="AM550" s="281">
        <f t="shared" si="254"/>
        <v>0</v>
      </c>
      <c r="AN550" s="549">
        <f t="shared" si="255"/>
        <v>0</v>
      </c>
      <c r="AO550" s="549">
        <f t="shared" si="256"/>
        <v>0</v>
      </c>
      <c r="AP550" s="549">
        <f t="shared" si="257"/>
        <v>0</v>
      </c>
      <c r="AQ550" s="283">
        <f t="shared" si="241"/>
        <v>0</v>
      </c>
      <c r="AR550" s="281">
        <f t="shared" si="258"/>
        <v>0</v>
      </c>
      <c r="AT550" s="446"/>
      <c r="AU550" s="284"/>
      <c r="AV550" s="447" t="str">
        <f t="shared" si="259"/>
        <v>CA</v>
      </c>
      <c r="AW550" s="447" t="str">
        <f t="shared" si="260"/>
        <v>CL</v>
      </c>
      <c r="AX550" s="447" t="str">
        <f t="shared" si="261"/>
        <v>AIC</v>
      </c>
      <c r="AY550" s="447" t="str">
        <f t="shared" si="262"/>
        <v>ERB</v>
      </c>
      <c r="AZ550" s="447" t="str">
        <f t="shared" si="263"/>
        <v>GRB</v>
      </c>
      <c r="BA550" s="447" t="str">
        <f t="shared" si="264"/>
        <v>Non-Op</v>
      </c>
      <c r="BC550" s="445" t="s">
        <v>2159</v>
      </c>
      <c r="BD550" s="552">
        <f t="shared" si="266"/>
        <v>-11156250.970000001</v>
      </c>
      <c r="BF550" s="448"/>
      <c r="BG550" s="448"/>
      <c r="BH550" s="448"/>
      <c r="BI550" s="448"/>
      <c r="BJ550" s="448"/>
      <c r="BK550" s="448"/>
      <c r="BL550" s="448"/>
      <c r="BN550" s="444"/>
    </row>
    <row r="551" spans="1:66" s="28" customFormat="1" ht="12" customHeight="1">
      <c r="A551" s="287">
        <v>18230351</v>
      </c>
      <c r="B551" s="288" t="str">
        <f t="shared" si="268"/>
        <v>18230351</v>
      </c>
      <c r="C551" s="444" t="s">
        <v>1413</v>
      </c>
      <c r="D551" s="445" t="s">
        <v>1163</v>
      </c>
      <c r="E551" s="445"/>
      <c r="F551" s="444"/>
      <c r="G551" s="445"/>
      <c r="H551" s="547">
        <v>76787378.049999997</v>
      </c>
      <c r="I551" s="547">
        <v>76196705.920000002</v>
      </c>
      <c r="J551" s="547">
        <v>75606033.790000007</v>
      </c>
      <c r="K551" s="547">
        <v>75015361.659999996</v>
      </c>
      <c r="L551" s="547">
        <v>74424689.530000001</v>
      </c>
      <c r="M551" s="547">
        <v>73834017.400000006</v>
      </c>
      <c r="N551" s="547">
        <v>73243345.269999996</v>
      </c>
      <c r="O551" s="547">
        <v>72652673.140000001</v>
      </c>
      <c r="P551" s="547">
        <v>72062001.010000005</v>
      </c>
      <c r="Q551" s="547">
        <v>71471328.879999995</v>
      </c>
      <c r="R551" s="547">
        <v>70880656.75</v>
      </c>
      <c r="S551" s="547">
        <v>70289984.620000005</v>
      </c>
      <c r="T551" s="547">
        <v>69699312.489999995</v>
      </c>
      <c r="U551" s="547"/>
      <c r="V551" s="547">
        <f t="shared" si="245"/>
        <v>73243345.269999996</v>
      </c>
      <c r="W551" s="285" t="s">
        <v>1246</v>
      </c>
      <c r="X551" s="285"/>
      <c r="Y551" s="548">
        <f t="shared" si="269"/>
        <v>0</v>
      </c>
      <c r="Z551" s="549">
        <f t="shared" si="269"/>
        <v>0</v>
      </c>
      <c r="AA551" s="549">
        <f t="shared" si="269"/>
        <v>0</v>
      </c>
      <c r="AB551" s="282">
        <f t="shared" si="246"/>
        <v>69699312.489999995</v>
      </c>
      <c r="AC551" s="281">
        <f t="shared" si="247"/>
        <v>0</v>
      </c>
      <c r="AD551" s="549">
        <f t="shared" si="248"/>
        <v>69699312.489999995</v>
      </c>
      <c r="AE551" s="553">
        <f t="shared" si="249"/>
        <v>0</v>
      </c>
      <c r="AF551" s="282">
        <f t="shared" si="250"/>
        <v>0</v>
      </c>
      <c r="AG551" s="283">
        <f t="shared" si="251"/>
        <v>69699312.489999995</v>
      </c>
      <c r="AH551" s="281">
        <f t="shared" si="252"/>
        <v>0</v>
      </c>
      <c r="AI551" s="551">
        <f t="shared" si="267"/>
        <v>0</v>
      </c>
      <c r="AJ551" s="549">
        <f t="shared" si="267"/>
        <v>0</v>
      </c>
      <c r="AK551" s="549">
        <f t="shared" si="267"/>
        <v>0</v>
      </c>
      <c r="AL551" s="282">
        <f t="shared" si="253"/>
        <v>73243345.269999996</v>
      </c>
      <c r="AM551" s="281">
        <f t="shared" si="254"/>
        <v>0</v>
      </c>
      <c r="AN551" s="549">
        <f t="shared" si="255"/>
        <v>73243345.269999996</v>
      </c>
      <c r="AO551" s="549">
        <f t="shared" si="256"/>
        <v>0</v>
      </c>
      <c r="AP551" s="549">
        <f t="shared" si="257"/>
        <v>0</v>
      </c>
      <c r="AQ551" s="283">
        <f t="shared" si="241"/>
        <v>73243345.269999996</v>
      </c>
      <c r="AR551" s="281">
        <f t="shared" si="258"/>
        <v>0</v>
      </c>
      <c r="AT551" s="446"/>
      <c r="AU551" s="284"/>
      <c r="AV551" s="447" t="str">
        <f t="shared" si="259"/>
        <v>CA</v>
      </c>
      <c r="AW551" s="447" t="str">
        <f t="shared" si="260"/>
        <v>CL</v>
      </c>
      <c r="AX551" s="447" t="str">
        <f t="shared" si="261"/>
        <v>AIC</v>
      </c>
      <c r="AY551" s="447" t="str">
        <f t="shared" si="262"/>
        <v>ERB</v>
      </c>
      <c r="AZ551" s="447" t="str">
        <f t="shared" si="263"/>
        <v>GRB</v>
      </c>
      <c r="BA551" s="447" t="str">
        <f t="shared" si="264"/>
        <v>Non-Op</v>
      </c>
      <c r="BC551" s="445" t="s">
        <v>2160</v>
      </c>
      <c r="BD551" s="552">
        <f t="shared" si="266"/>
        <v>69699312.489999995</v>
      </c>
      <c r="BF551" s="448"/>
      <c r="BG551" s="448"/>
      <c r="BH551" s="448"/>
      <c r="BI551" s="448"/>
      <c r="BJ551" s="448"/>
      <c r="BK551" s="448"/>
      <c r="BL551" s="448"/>
      <c r="BN551" s="444"/>
    </row>
    <row r="552" spans="1:66" s="28" customFormat="1" ht="12" customHeight="1">
      <c r="A552" s="287">
        <v>18230401</v>
      </c>
      <c r="B552" s="288" t="str">
        <f t="shared" si="268"/>
        <v>18230401</v>
      </c>
      <c r="C552" s="444" t="s">
        <v>2792</v>
      </c>
      <c r="D552" s="445" t="s">
        <v>1163</v>
      </c>
      <c r="E552" s="445"/>
      <c r="F552" s="444"/>
      <c r="G552" s="445"/>
      <c r="H552" s="547">
        <v>0</v>
      </c>
      <c r="I552" s="547">
        <v>0</v>
      </c>
      <c r="J552" s="547">
        <v>0</v>
      </c>
      <c r="K552" s="547">
        <v>0</v>
      </c>
      <c r="L552" s="547">
        <v>0</v>
      </c>
      <c r="M552" s="547">
        <v>0</v>
      </c>
      <c r="N552" s="547">
        <v>0</v>
      </c>
      <c r="O552" s="547">
        <v>0</v>
      </c>
      <c r="P552" s="547">
        <v>0</v>
      </c>
      <c r="Q552" s="547">
        <v>0</v>
      </c>
      <c r="R552" s="547">
        <v>0</v>
      </c>
      <c r="S552" s="547">
        <v>0</v>
      </c>
      <c r="T552" s="547">
        <v>0</v>
      </c>
      <c r="U552" s="547"/>
      <c r="V552" s="547">
        <f t="shared" si="245"/>
        <v>0</v>
      </c>
      <c r="W552" s="285" t="s">
        <v>1402</v>
      </c>
      <c r="X552" s="285"/>
      <c r="Y552" s="548">
        <f t="shared" si="269"/>
        <v>0</v>
      </c>
      <c r="Z552" s="549">
        <f t="shared" si="269"/>
        <v>0</v>
      </c>
      <c r="AA552" s="549">
        <f t="shared" si="269"/>
        <v>0</v>
      </c>
      <c r="AB552" s="282">
        <f t="shared" si="246"/>
        <v>0</v>
      </c>
      <c r="AC552" s="281">
        <f t="shared" si="247"/>
        <v>0</v>
      </c>
      <c r="AD552" s="549">
        <f t="shared" si="248"/>
        <v>0</v>
      </c>
      <c r="AE552" s="553">
        <f t="shared" si="249"/>
        <v>0</v>
      </c>
      <c r="AF552" s="282">
        <f t="shared" si="250"/>
        <v>0</v>
      </c>
      <c r="AG552" s="283">
        <f t="shared" si="251"/>
        <v>0</v>
      </c>
      <c r="AH552" s="281">
        <f t="shared" si="252"/>
        <v>0</v>
      </c>
      <c r="AI552" s="551">
        <f t="shared" ref="AI552:AK571" si="270">IF($D552=AI$5,$V552,0)</f>
        <v>0</v>
      </c>
      <c r="AJ552" s="549">
        <f t="shared" si="270"/>
        <v>0</v>
      </c>
      <c r="AK552" s="549">
        <f t="shared" si="270"/>
        <v>0</v>
      </c>
      <c r="AL552" s="282">
        <f t="shared" si="253"/>
        <v>0</v>
      </c>
      <c r="AM552" s="281">
        <f t="shared" si="254"/>
        <v>0</v>
      </c>
      <c r="AN552" s="549">
        <f t="shared" si="255"/>
        <v>0</v>
      </c>
      <c r="AO552" s="549">
        <f t="shared" si="256"/>
        <v>0</v>
      </c>
      <c r="AP552" s="549">
        <f t="shared" si="257"/>
        <v>0</v>
      </c>
      <c r="AQ552" s="283">
        <f t="shared" si="241"/>
        <v>0</v>
      </c>
      <c r="AR552" s="281">
        <f t="shared" si="258"/>
        <v>0</v>
      </c>
      <c r="AT552" s="446"/>
      <c r="AU552" s="284"/>
      <c r="AV552" s="447" t="str">
        <f t="shared" si="259"/>
        <v>CA</v>
      </c>
      <c r="AW552" s="447" t="str">
        <f t="shared" si="260"/>
        <v>CL</v>
      </c>
      <c r="AX552" s="447" t="str">
        <f t="shared" si="261"/>
        <v>AIC</v>
      </c>
      <c r="AY552" s="447" t="str">
        <f t="shared" si="262"/>
        <v>ERB</v>
      </c>
      <c r="AZ552" s="447" t="str">
        <f t="shared" si="263"/>
        <v>GRB</v>
      </c>
      <c r="BA552" s="447" t="str">
        <f t="shared" si="264"/>
        <v>Non-Op</v>
      </c>
      <c r="BC552" s="445" t="s">
        <v>2142</v>
      </c>
      <c r="BD552" s="552">
        <f t="shared" si="266"/>
        <v>0</v>
      </c>
      <c r="BF552" s="448"/>
      <c r="BG552" s="448"/>
      <c r="BH552" s="448"/>
      <c r="BI552" s="448"/>
      <c r="BJ552" s="448"/>
      <c r="BK552" s="448"/>
      <c r="BL552" s="448"/>
      <c r="BN552" s="444"/>
    </row>
    <row r="553" spans="1:66" s="28" customFormat="1" ht="12" customHeight="1">
      <c r="A553" s="287">
        <v>18230431</v>
      </c>
      <c r="B553" s="288" t="str">
        <f t="shared" si="268"/>
        <v>18230431</v>
      </c>
      <c r="C553" s="444" t="s">
        <v>1414</v>
      </c>
      <c r="D553" s="445" t="s">
        <v>2091</v>
      </c>
      <c r="E553" s="445"/>
      <c r="F553" s="294">
        <v>43070</v>
      </c>
      <c r="G553" s="445"/>
      <c r="H553" s="547">
        <v>-1217727.05</v>
      </c>
      <c r="I553" s="547">
        <v>-1197281.55</v>
      </c>
      <c r="J553" s="547">
        <v>-1176836.05</v>
      </c>
      <c r="K553" s="547">
        <v>-1156390.55</v>
      </c>
      <c r="L553" s="547">
        <v>-1135945.05</v>
      </c>
      <c r="M553" s="547">
        <v>-1115499.55</v>
      </c>
      <c r="N553" s="547">
        <v>-1095054.05</v>
      </c>
      <c r="O553" s="547">
        <v>-1074608.55</v>
      </c>
      <c r="P553" s="547">
        <v>-1054163.05</v>
      </c>
      <c r="Q553" s="547">
        <v>-1033717.55</v>
      </c>
      <c r="R553" s="547">
        <v>-1013272.05</v>
      </c>
      <c r="S553" s="547">
        <v>-992826.55</v>
      </c>
      <c r="T553" s="547">
        <v>-972381.05</v>
      </c>
      <c r="U553" s="547"/>
      <c r="V553" s="547">
        <f t="shared" si="245"/>
        <v>-1095054.0500000003</v>
      </c>
      <c r="W553" s="285"/>
      <c r="X553" s="285"/>
      <c r="Y553" s="548">
        <f t="shared" si="269"/>
        <v>-972381.05</v>
      </c>
      <c r="Z553" s="549">
        <f t="shared" si="269"/>
        <v>0</v>
      </c>
      <c r="AA553" s="549">
        <f t="shared" si="269"/>
        <v>0</v>
      </c>
      <c r="AB553" s="282">
        <f t="shared" si="246"/>
        <v>0</v>
      </c>
      <c r="AC553" s="281">
        <f t="shared" si="247"/>
        <v>0</v>
      </c>
      <c r="AD553" s="549">
        <f t="shared" si="248"/>
        <v>0</v>
      </c>
      <c r="AE553" s="553">
        <f t="shared" si="249"/>
        <v>0</v>
      </c>
      <c r="AF553" s="282">
        <f t="shared" si="250"/>
        <v>0</v>
      </c>
      <c r="AG553" s="283">
        <f t="shared" si="251"/>
        <v>0</v>
      </c>
      <c r="AH553" s="281">
        <f t="shared" si="252"/>
        <v>0</v>
      </c>
      <c r="AI553" s="551">
        <f t="shared" si="270"/>
        <v>-1095054.0500000003</v>
      </c>
      <c r="AJ553" s="549">
        <f t="shared" si="270"/>
        <v>0</v>
      </c>
      <c r="AK553" s="549">
        <f t="shared" si="270"/>
        <v>0</v>
      </c>
      <c r="AL553" s="282">
        <f t="shared" si="253"/>
        <v>0</v>
      </c>
      <c r="AM553" s="281">
        <f t="shared" si="254"/>
        <v>0</v>
      </c>
      <c r="AN553" s="549">
        <f t="shared" si="255"/>
        <v>0</v>
      </c>
      <c r="AO553" s="549">
        <f t="shared" si="256"/>
        <v>0</v>
      </c>
      <c r="AP553" s="549">
        <f t="shared" si="257"/>
        <v>0</v>
      </c>
      <c r="AQ553" s="283">
        <f t="shared" si="241"/>
        <v>0</v>
      </c>
      <c r="AR553" s="281">
        <f t="shared" si="258"/>
        <v>0</v>
      </c>
      <c r="AT553" s="446"/>
      <c r="AU553" s="284"/>
      <c r="AV553" s="447" t="str">
        <f t="shared" si="259"/>
        <v>CA</v>
      </c>
      <c r="AW553" s="447" t="str">
        <f t="shared" si="260"/>
        <v>CL</v>
      </c>
      <c r="AX553" s="447" t="str">
        <f t="shared" si="261"/>
        <v>AIC</v>
      </c>
      <c r="AY553" s="447" t="str">
        <f t="shared" si="262"/>
        <v>ERB</v>
      </c>
      <c r="AZ553" s="447" t="str">
        <f t="shared" si="263"/>
        <v>GRB</v>
      </c>
      <c r="BA553" s="447" t="str">
        <f t="shared" si="264"/>
        <v>Non-Op</v>
      </c>
      <c r="BC553" s="445" t="s">
        <v>2159</v>
      </c>
      <c r="BD553" s="552">
        <f t="shared" si="266"/>
        <v>-972381.05</v>
      </c>
      <c r="BF553" s="448"/>
      <c r="BG553" s="448"/>
      <c r="BH553" s="448"/>
      <c r="BI553" s="448"/>
      <c r="BJ553" s="448"/>
      <c r="BK553" s="448"/>
      <c r="BL553" s="448"/>
      <c r="BN553" s="444"/>
    </row>
    <row r="554" spans="1:66" s="28" customFormat="1" ht="12" customHeight="1">
      <c r="A554" s="324" t="s">
        <v>2793</v>
      </c>
      <c r="B554" s="290" t="str">
        <f t="shared" si="268"/>
        <v>18230491</v>
      </c>
      <c r="C554" s="450" t="s">
        <v>2259</v>
      </c>
      <c r="D554" s="451" t="s">
        <v>1163</v>
      </c>
      <c r="E554" s="451"/>
      <c r="F554" s="300">
        <v>44470</v>
      </c>
      <c r="G554" s="451"/>
      <c r="H554" s="556"/>
      <c r="I554" s="556"/>
      <c r="J554" s="556"/>
      <c r="K554" s="556"/>
      <c r="L554" s="556"/>
      <c r="M554" s="556"/>
      <c r="N554" s="556"/>
      <c r="O554" s="556"/>
      <c r="P554" s="556"/>
      <c r="Q554" s="556"/>
      <c r="R554" s="556">
        <v>18607058.57</v>
      </c>
      <c r="S554" s="556">
        <v>17450152.41</v>
      </c>
      <c r="T554" s="591">
        <v>15702432.43</v>
      </c>
      <c r="U554" s="556"/>
      <c r="V554" s="556">
        <f t="shared" si="245"/>
        <v>3659035.5995833338</v>
      </c>
      <c r="W554" s="292" t="s">
        <v>2778</v>
      </c>
      <c r="X554" s="293"/>
      <c r="Y554" s="548">
        <f t="shared" si="269"/>
        <v>0</v>
      </c>
      <c r="Z554" s="549">
        <f t="shared" si="269"/>
        <v>0</v>
      </c>
      <c r="AA554" s="549">
        <f t="shared" si="269"/>
        <v>0</v>
      </c>
      <c r="AB554" s="282">
        <f t="shared" si="246"/>
        <v>15702432.43</v>
      </c>
      <c r="AC554" s="281">
        <f t="shared" si="247"/>
        <v>0</v>
      </c>
      <c r="AD554" s="549">
        <f t="shared" si="248"/>
        <v>15702432.43</v>
      </c>
      <c r="AE554" s="553">
        <f t="shared" si="249"/>
        <v>0</v>
      </c>
      <c r="AF554" s="282">
        <f t="shared" si="250"/>
        <v>0</v>
      </c>
      <c r="AG554" s="283">
        <f t="shared" si="251"/>
        <v>15702432.43</v>
      </c>
      <c r="AH554" s="281">
        <f t="shared" si="252"/>
        <v>0</v>
      </c>
      <c r="AI554" s="551">
        <f t="shared" si="270"/>
        <v>0</v>
      </c>
      <c r="AJ554" s="549">
        <f t="shared" si="270"/>
        <v>0</v>
      </c>
      <c r="AK554" s="549">
        <f t="shared" si="270"/>
        <v>0</v>
      </c>
      <c r="AL554" s="282">
        <f t="shared" si="253"/>
        <v>3659035.5995833338</v>
      </c>
      <c r="AM554" s="281">
        <f t="shared" si="254"/>
        <v>0</v>
      </c>
      <c r="AN554" s="549">
        <f t="shared" si="255"/>
        <v>3659035.5995833338</v>
      </c>
      <c r="AO554" s="549">
        <f t="shared" si="256"/>
        <v>0</v>
      </c>
      <c r="AP554" s="549">
        <f t="shared" si="257"/>
        <v>0</v>
      </c>
      <c r="AQ554" s="283">
        <f t="shared" ref="AQ554:AQ617" si="271">SUM(AN554:AP554)</f>
        <v>3659035.5995833338</v>
      </c>
      <c r="AR554" s="281">
        <f t="shared" si="258"/>
        <v>0</v>
      </c>
      <c r="AT554" s="446"/>
      <c r="AU554" s="284"/>
      <c r="AV554" s="447" t="str">
        <f t="shared" si="259"/>
        <v>CA</v>
      </c>
      <c r="AW554" s="447" t="str">
        <f t="shared" si="260"/>
        <v>CL</v>
      </c>
      <c r="AX554" s="447" t="str">
        <f t="shared" si="261"/>
        <v>AIC</v>
      </c>
      <c r="AY554" s="447" t="str">
        <f t="shared" si="262"/>
        <v>ERB</v>
      </c>
      <c r="AZ554" s="447" t="str">
        <f t="shared" si="263"/>
        <v>GRB</v>
      </c>
      <c r="BA554" s="447" t="str">
        <f t="shared" si="264"/>
        <v>Non-Op</v>
      </c>
      <c r="BC554" s="449" t="s">
        <v>2100</v>
      </c>
      <c r="BD554" s="552">
        <f t="shared" si="266"/>
        <v>15702432.43</v>
      </c>
      <c r="BF554" s="448"/>
      <c r="BG554" s="448"/>
      <c r="BH554" s="448"/>
      <c r="BI554" s="448"/>
      <c r="BJ554" s="448"/>
      <c r="BK554" s="448"/>
      <c r="BL554" s="448"/>
      <c r="BN554" s="444"/>
    </row>
    <row r="555" spans="1:66" s="28" customFormat="1" ht="12" customHeight="1">
      <c r="A555" s="324" t="s">
        <v>2794</v>
      </c>
      <c r="B555" s="290" t="str">
        <f t="shared" si="268"/>
        <v>18230492</v>
      </c>
      <c r="C555" s="450" t="s">
        <v>2241</v>
      </c>
      <c r="D555" s="451" t="s">
        <v>1164</v>
      </c>
      <c r="E555" s="451"/>
      <c r="F555" s="300">
        <v>44470</v>
      </c>
      <c r="G555" s="451"/>
      <c r="H555" s="556"/>
      <c r="I555" s="556"/>
      <c r="J555" s="556"/>
      <c r="K555" s="556"/>
      <c r="L555" s="556"/>
      <c r="M555" s="556"/>
      <c r="N555" s="556"/>
      <c r="O555" s="556"/>
      <c r="P555" s="556"/>
      <c r="Q555" s="556"/>
      <c r="R555" s="556">
        <v>3922320.03</v>
      </c>
      <c r="S555" s="556">
        <v>3628415.57</v>
      </c>
      <c r="T555" s="591">
        <v>3148020.68</v>
      </c>
      <c r="U555" s="556"/>
      <c r="V555" s="556">
        <f t="shared" si="245"/>
        <v>760395.495</v>
      </c>
      <c r="W555" s="292"/>
      <c r="X555" s="293" t="s">
        <v>2162</v>
      </c>
      <c r="Y555" s="548">
        <f t="shared" si="269"/>
        <v>0</v>
      </c>
      <c r="Z555" s="549">
        <f t="shared" si="269"/>
        <v>0</v>
      </c>
      <c r="AA555" s="549">
        <f t="shared" si="269"/>
        <v>0</v>
      </c>
      <c r="AB555" s="282">
        <f t="shared" si="246"/>
        <v>3148020.68</v>
      </c>
      <c r="AC555" s="281">
        <f t="shared" si="247"/>
        <v>0</v>
      </c>
      <c r="AD555" s="549">
        <f t="shared" si="248"/>
        <v>0</v>
      </c>
      <c r="AE555" s="553">
        <f t="shared" si="249"/>
        <v>3148020.68</v>
      </c>
      <c r="AF555" s="282">
        <f t="shared" si="250"/>
        <v>0</v>
      </c>
      <c r="AG555" s="283">
        <f t="shared" si="251"/>
        <v>3148020.68</v>
      </c>
      <c r="AH555" s="281">
        <f t="shared" si="252"/>
        <v>0</v>
      </c>
      <c r="AI555" s="551">
        <f t="shared" si="270"/>
        <v>0</v>
      </c>
      <c r="AJ555" s="549">
        <f t="shared" si="270"/>
        <v>0</v>
      </c>
      <c r="AK555" s="549">
        <f t="shared" si="270"/>
        <v>0</v>
      </c>
      <c r="AL555" s="282">
        <f t="shared" si="253"/>
        <v>760395.495</v>
      </c>
      <c r="AM555" s="281">
        <f t="shared" si="254"/>
        <v>0</v>
      </c>
      <c r="AN555" s="549">
        <f t="shared" si="255"/>
        <v>0</v>
      </c>
      <c r="AO555" s="549">
        <f t="shared" si="256"/>
        <v>760395.495</v>
      </c>
      <c r="AP555" s="549">
        <f t="shared" si="257"/>
        <v>0</v>
      </c>
      <c r="AQ555" s="283">
        <f t="shared" si="271"/>
        <v>760395.495</v>
      </c>
      <c r="AR555" s="281">
        <f t="shared" si="258"/>
        <v>0</v>
      </c>
      <c r="AT555" s="446"/>
      <c r="AU555" s="284"/>
      <c r="AV555" s="447" t="str">
        <f t="shared" si="259"/>
        <v>CA</v>
      </c>
      <c r="AW555" s="447" t="str">
        <f t="shared" si="260"/>
        <v>CL</v>
      </c>
      <c r="AX555" s="447" t="str">
        <f t="shared" si="261"/>
        <v>AIC</v>
      </c>
      <c r="AY555" s="447" t="str">
        <f t="shared" si="262"/>
        <v>ERB</v>
      </c>
      <c r="AZ555" s="447" t="str">
        <f t="shared" si="263"/>
        <v>GRB</v>
      </c>
      <c r="BA555" s="447" t="str">
        <f t="shared" si="264"/>
        <v>Non-Op</v>
      </c>
      <c r="BC555" s="449" t="s">
        <v>2100</v>
      </c>
      <c r="BD555" s="552">
        <f t="shared" si="266"/>
        <v>3148020.68</v>
      </c>
      <c r="BF555" s="448"/>
      <c r="BG555" s="448"/>
      <c r="BH555" s="448"/>
      <c r="BI555" s="448"/>
      <c r="BJ555" s="448"/>
      <c r="BK555" s="448"/>
      <c r="BL555" s="448"/>
      <c r="BN555" s="444"/>
    </row>
    <row r="556" spans="1:66" s="28" customFormat="1" ht="12" customHeight="1">
      <c r="A556" s="287">
        <v>18230501</v>
      </c>
      <c r="B556" s="288" t="str">
        <f t="shared" si="268"/>
        <v>18230501</v>
      </c>
      <c r="C556" s="444" t="s">
        <v>1415</v>
      </c>
      <c r="D556" s="445" t="s">
        <v>2091</v>
      </c>
      <c r="E556" s="445"/>
      <c r="F556" s="294">
        <v>43070</v>
      </c>
      <c r="G556" s="445"/>
      <c r="H556" s="547">
        <v>0</v>
      </c>
      <c r="I556" s="547">
        <v>0</v>
      </c>
      <c r="J556" s="547">
        <v>0</v>
      </c>
      <c r="K556" s="547">
        <v>0</v>
      </c>
      <c r="L556" s="547">
        <v>0</v>
      </c>
      <c r="M556" s="547">
        <v>0</v>
      </c>
      <c r="N556" s="547">
        <v>0</v>
      </c>
      <c r="O556" s="547">
        <v>0</v>
      </c>
      <c r="P556" s="547">
        <v>0</v>
      </c>
      <c r="Q556" s="547">
        <v>0</v>
      </c>
      <c r="R556" s="547">
        <v>0</v>
      </c>
      <c r="S556" s="547">
        <v>0</v>
      </c>
      <c r="T556" s="547">
        <v>0</v>
      </c>
      <c r="U556" s="547"/>
      <c r="V556" s="547">
        <f t="shared" si="245"/>
        <v>0</v>
      </c>
      <c r="W556" s="285"/>
      <c r="X556" s="286"/>
      <c r="Y556" s="548">
        <f t="shared" si="269"/>
        <v>0</v>
      </c>
      <c r="Z556" s="549">
        <f t="shared" si="269"/>
        <v>0</v>
      </c>
      <c r="AA556" s="549">
        <f t="shared" si="269"/>
        <v>0</v>
      </c>
      <c r="AB556" s="282">
        <f t="shared" si="246"/>
        <v>0</v>
      </c>
      <c r="AC556" s="281">
        <f t="shared" si="247"/>
        <v>0</v>
      </c>
      <c r="AD556" s="549">
        <f t="shared" si="248"/>
        <v>0</v>
      </c>
      <c r="AE556" s="553">
        <f t="shared" si="249"/>
        <v>0</v>
      </c>
      <c r="AF556" s="282">
        <f t="shared" si="250"/>
        <v>0</v>
      </c>
      <c r="AG556" s="283">
        <f t="shared" si="251"/>
        <v>0</v>
      </c>
      <c r="AH556" s="281">
        <f t="shared" si="252"/>
        <v>0</v>
      </c>
      <c r="AI556" s="551">
        <f t="shared" si="270"/>
        <v>0</v>
      </c>
      <c r="AJ556" s="549">
        <f t="shared" si="270"/>
        <v>0</v>
      </c>
      <c r="AK556" s="549">
        <f t="shared" si="270"/>
        <v>0</v>
      </c>
      <c r="AL556" s="282">
        <f t="shared" si="253"/>
        <v>0</v>
      </c>
      <c r="AM556" s="281">
        <f t="shared" si="254"/>
        <v>0</v>
      </c>
      <c r="AN556" s="549">
        <f t="shared" si="255"/>
        <v>0</v>
      </c>
      <c r="AO556" s="549">
        <f t="shared" si="256"/>
        <v>0</v>
      </c>
      <c r="AP556" s="549">
        <f t="shared" si="257"/>
        <v>0</v>
      </c>
      <c r="AQ556" s="283">
        <f t="shared" si="271"/>
        <v>0</v>
      </c>
      <c r="AR556" s="281">
        <f t="shared" si="258"/>
        <v>0</v>
      </c>
      <c r="AT556" s="446"/>
      <c r="AU556" s="284"/>
      <c r="AV556" s="447" t="str">
        <f t="shared" si="259"/>
        <v>CA</v>
      </c>
      <c r="AW556" s="447" t="str">
        <f t="shared" si="260"/>
        <v>CL</v>
      </c>
      <c r="AX556" s="447" t="str">
        <f t="shared" si="261"/>
        <v>AIC</v>
      </c>
      <c r="AY556" s="447" t="str">
        <f t="shared" si="262"/>
        <v>ERB</v>
      </c>
      <c r="AZ556" s="447" t="str">
        <f t="shared" si="263"/>
        <v>GRB</v>
      </c>
      <c r="BA556" s="447" t="str">
        <f t="shared" si="264"/>
        <v>Non-Op</v>
      </c>
      <c r="BC556" s="445" t="s">
        <v>2142</v>
      </c>
      <c r="BD556" s="552">
        <f t="shared" si="266"/>
        <v>0</v>
      </c>
      <c r="BF556" s="448"/>
      <c r="BG556" s="448"/>
      <c r="BH556" s="448"/>
      <c r="BI556" s="448"/>
      <c r="BJ556" s="448"/>
      <c r="BK556" s="448"/>
      <c r="BL556" s="448"/>
      <c r="BN556" s="444"/>
    </row>
    <row r="557" spans="1:66" s="28" customFormat="1" ht="12" customHeight="1">
      <c r="A557" s="287">
        <v>18230502</v>
      </c>
      <c r="B557" s="288" t="str">
        <f t="shared" si="268"/>
        <v>18230502</v>
      </c>
      <c r="C557" s="444" t="s">
        <v>1416</v>
      </c>
      <c r="D557" s="445" t="s">
        <v>2091</v>
      </c>
      <c r="E557" s="445"/>
      <c r="F557" s="294">
        <v>43070</v>
      </c>
      <c r="G557" s="445"/>
      <c r="H557" s="547">
        <v>0</v>
      </c>
      <c r="I557" s="547">
        <v>0</v>
      </c>
      <c r="J557" s="547">
        <v>0</v>
      </c>
      <c r="K557" s="547">
        <v>0</v>
      </c>
      <c r="L557" s="547">
        <v>0</v>
      </c>
      <c r="M557" s="547">
        <v>0</v>
      </c>
      <c r="N557" s="547">
        <v>0</v>
      </c>
      <c r="O557" s="547">
        <v>0</v>
      </c>
      <c r="P557" s="547">
        <v>0</v>
      </c>
      <c r="Q557" s="547">
        <v>0</v>
      </c>
      <c r="R557" s="547">
        <v>0</v>
      </c>
      <c r="S557" s="547">
        <v>0</v>
      </c>
      <c r="T557" s="547">
        <v>0</v>
      </c>
      <c r="U557" s="547"/>
      <c r="V557" s="547">
        <f t="shared" si="245"/>
        <v>0</v>
      </c>
      <c r="W557" s="285"/>
      <c r="X557" s="286"/>
      <c r="Y557" s="548">
        <f t="shared" si="269"/>
        <v>0</v>
      </c>
      <c r="Z557" s="549">
        <f t="shared" si="269"/>
        <v>0</v>
      </c>
      <c r="AA557" s="549">
        <f t="shared" si="269"/>
        <v>0</v>
      </c>
      <c r="AB557" s="282">
        <f t="shared" si="246"/>
        <v>0</v>
      </c>
      <c r="AC557" s="281">
        <f t="shared" si="247"/>
        <v>0</v>
      </c>
      <c r="AD557" s="549">
        <f t="shared" si="248"/>
        <v>0</v>
      </c>
      <c r="AE557" s="553">
        <f t="shared" si="249"/>
        <v>0</v>
      </c>
      <c r="AF557" s="282">
        <f t="shared" si="250"/>
        <v>0</v>
      </c>
      <c r="AG557" s="283">
        <f t="shared" si="251"/>
        <v>0</v>
      </c>
      <c r="AH557" s="281">
        <f t="shared" si="252"/>
        <v>0</v>
      </c>
      <c r="AI557" s="551">
        <f t="shared" si="270"/>
        <v>0</v>
      </c>
      <c r="AJ557" s="549">
        <f t="shared" si="270"/>
        <v>0</v>
      </c>
      <c r="AK557" s="549">
        <f t="shared" si="270"/>
        <v>0</v>
      </c>
      <c r="AL557" s="282">
        <f t="shared" si="253"/>
        <v>0</v>
      </c>
      <c r="AM557" s="281">
        <f t="shared" si="254"/>
        <v>0</v>
      </c>
      <c r="AN557" s="549">
        <f t="shared" si="255"/>
        <v>0</v>
      </c>
      <c r="AO557" s="549">
        <f t="shared" si="256"/>
        <v>0</v>
      </c>
      <c r="AP557" s="549">
        <f t="shared" si="257"/>
        <v>0</v>
      </c>
      <c r="AQ557" s="283">
        <f t="shared" si="271"/>
        <v>0</v>
      </c>
      <c r="AR557" s="281">
        <f t="shared" si="258"/>
        <v>0</v>
      </c>
      <c r="AT557" s="446"/>
      <c r="AU557" s="284"/>
      <c r="AV557" s="447" t="str">
        <f t="shared" si="259"/>
        <v>CA</v>
      </c>
      <c r="AW557" s="447" t="str">
        <f t="shared" si="260"/>
        <v>CL</v>
      </c>
      <c r="AX557" s="447" t="str">
        <f t="shared" si="261"/>
        <v>AIC</v>
      </c>
      <c r="AY557" s="447" t="str">
        <f t="shared" si="262"/>
        <v>ERB</v>
      </c>
      <c r="AZ557" s="447" t="str">
        <f t="shared" si="263"/>
        <v>GRB</v>
      </c>
      <c r="BA557" s="447" t="str">
        <f t="shared" si="264"/>
        <v>Non-Op</v>
      </c>
      <c r="BC557" s="445" t="s">
        <v>2142</v>
      </c>
      <c r="BD557" s="552">
        <f t="shared" si="266"/>
        <v>0</v>
      </c>
      <c r="BF557" s="448"/>
      <c r="BG557" s="448"/>
      <c r="BH557" s="448"/>
      <c r="BI557" s="448"/>
      <c r="BJ557" s="448"/>
      <c r="BK557" s="448"/>
      <c r="BL557" s="448"/>
      <c r="BN557" s="444"/>
    </row>
    <row r="558" spans="1:66" s="28" customFormat="1" ht="12" customHeight="1">
      <c r="A558" s="287">
        <v>18230621</v>
      </c>
      <c r="B558" s="288" t="str">
        <f t="shared" si="268"/>
        <v>18230621</v>
      </c>
      <c r="C558" s="444" t="s">
        <v>1417</v>
      </c>
      <c r="D558" s="445" t="s">
        <v>2091</v>
      </c>
      <c r="E558" s="445"/>
      <c r="F558" s="444"/>
      <c r="G558" s="445"/>
      <c r="H558" s="547">
        <v>-67155398.239999995</v>
      </c>
      <c r="I558" s="547">
        <v>-75916442.420000002</v>
      </c>
      <c r="J558" s="547">
        <v>-84936109.340000004</v>
      </c>
      <c r="K558" s="547">
        <v>-93266526.140000001</v>
      </c>
      <c r="L558" s="547">
        <v>-100241255.56</v>
      </c>
      <c r="M558" s="547">
        <v>-38628109.539999999</v>
      </c>
      <c r="N558" s="547">
        <v>-44871944.950000003</v>
      </c>
      <c r="O558" s="547">
        <v>-50806962.439999998</v>
      </c>
      <c r="P558" s="547">
        <v>-56945691.390000001</v>
      </c>
      <c r="Q558" s="547">
        <v>-62451578.670000002</v>
      </c>
      <c r="R558" s="547">
        <v>-68928758.5</v>
      </c>
      <c r="S558" s="547">
        <v>-75821700.409999996</v>
      </c>
      <c r="T558" s="547">
        <v>-84200576.239999995</v>
      </c>
      <c r="U558" s="547"/>
      <c r="V558" s="547">
        <f t="shared" si="245"/>
        <v>-69041088.883333325</v>
      </c>
      <c r="W558" s="285"/>
      <c r="X558" s="286"/>
      <c r="Y558" s="548">
        <f t="shared" si="269"/>
        <v>-84200576.239999995</v>
      </c>
      <c r="Z558" s="549">
        <f t="shared" si="269"/>
        <v>0</v>
      </c>
      <c r="AA558" s="549">
        <f t="shared" si="269"/>
        <v>0</v>
      </c>
      <c r="AB558" s="282">
        <f t="shared" si="246"/>
        <v>0</v>
      </c>
      <c r="AC558" s="281">
        <f t="shared" si="247"/>
        <v>0</v>
      </c>
      <c r="AD558" s="549">
        <f t="shared" si="248"/>
        <v>0</v>
      </c>
      <c r="AE558" s="553">
        <f t="shared" si="249"/>
        <v>0</v>
      </c>
      <c r="AF558" s="282">
        <f t="shared" si="250"/>
        <v>0</v>
      </c>
      <c r="AG558" s="283">
        <f t="shared" si="251"/>
        <v>0</v>
      </c>
      <c r="AH558" s="281">
        <f t="shared" si="252"/>
        <v>0</v>
      </c>
      <c r="AI558" s="551">
        <f t="shared" si="270"/>
        <v>-69041088.883333325</v>
      </c>
      <c r="AJ558" s="549">
        <f t="shared" si="270"/>
        <v>0</v>
      </c>
      <c r="AK558" s="549">
        <f t="shared" si="270"/>
        <v>0</v>
      </c>
      <c r="AL558" s="282">
        <f t="shared" si="253"/>
        <v>0</v>
      </c>
      <c r="AM558" s="281">
        <f t="shared" si="254"/>
        <v>0</v>
      </c>
      <c r="AN558" s="549">
        <f t="shared" si="255"/>
        <v>0</v>
      </c>
      <c r="AO558" s="549">
        <f t="shared" si="256"/>
        <v>0</v>
      </c>
      <c r="AP558" s="549">
        <f t="shared" si="257"/>
        <v>0</v>
      </c>
      <c r="AQ558" s="283">
        <f t="shared" si="271"/>
        <v>0</v>
      </c>
      <c r="AR558" s="281">
        <f t="shared" si="258"/>
        <v>0</v>
      </c>
      <c r="AT558" s="446"/>
      <c r="AU558" s="284"/>
      <c r="AV558" s="447" t="str">
        <f t="shared" si="259"/>
        <v>CA</v>
      </c>
      <c r="AW558" s="447" t="str">
        <f t="shared" si="260"/>
        <v>CL</v>
      </c>
      <c r="AX558" s="447" t="str">
        <f t="shared" si="261"/>
        <v>AIC</v>
      </c>
      <c r="AY558" s="447" t="str">
        <f t="shared" si="262"/>
        <v>ERB</v>
      </c>
      <c r="AZ558" s="447" t="str">
        <f t="shared" si="263"/>
        <v>GRB</v>
      </c>
      <c r="BA558" s="447" t="str">
        <f t="shared" si="264"/>
        <v>Non-Op</v>
      </c>
      <c r="BC558" s="445" t="s">
        <v>2158</v>
      </c>
      <c r="BD558" s="552">
        <f t="shared" si="266"/>
        <v>-84200576.239999995</v>
      </c>
      <c r="BF558" s="448"/>
      <c r="BG558" s="448"/>
      <c r="BH558" s="448"/>
      <c r="BI558" s="448"/>
      <c r="BJ558" s="448"/>
      <c r="BK558" s="448"/>
      <c r="BL558" s="448"/>
      <c r="BN558" s="444"/>
    </row>
    <row r="559" spans="1:66" s="28" customFormat="1" ht="12" customHeight="1">
      <c r="A559" s="287">
        <v>18230631</v>
      </c>
      <c r="B559" s="288" t="str">
        <f t="shared" si="268"/>
        <v>18230631</v>
      </c>
      <c r="C559" s="444" t="s">
        <v>2795</v>
      </c>
      <c r="D559" s="445" t="s">
        <v>1165</v>
      </c>
      <c r="E559" s="445"/>
      <c r="F559" s="444"/>
      <c r="G559" s="445"/>
      <c r="H559" s="547">
        <v>0</v>
      </c>
      <c r="I559" s="547">
        <v>0</v>
      </c>
      <c r="J559" s="547">
        <v>0</v>
      </c>
      <c r="K559" s="547">
        <v>0</v>
      </c>
      <c r="L559" s="547">
        <v>0</v>
      </c>
      <c r="M559" s="547">
        <v>0</v>
      </c>
      <c r="N559" s="547">
        <v>0</v>
      </c>
      <c r="O559" s="547">
        <v>0</v>
      </c>
      <c r="P559" s="547">
        <v>0</v>
      </c>
      <c r="Q559" s="547">
        <v>0</v>
      </c>
      <c r="R559" s="547">
        <v>0</v>
      </c>
      <c r="S559" s="547">
        <v>0</v>
      </c>
      <c r="T559" s="547">
        <v>0</v>
      </c>
      <c r="U559" s="547"/>
      <c r="V559" s="547">
        <f t="shared" si="245"/>
        <v>0</v>
      </c>
      <c r="W559" s="285"/>
      <c r="X559" s="286"/>
      <c r="Y559" s="548">
        <f t="shared" si="269"/>
        <v>0</v>
      </c>
      <c r="Z559" s="549">
        <f t="shared" si="269"/>
        <v>0</v>
      </c>
      <c r="AA559" s="549">
        <f t="shared" si="269"/>
        <v>0</v>
      </c>
      <c r="AB559" s="282">
        <f t="shared" si="246"/>
        <v>0</v>
      </c>
      <c r="AC559" s="281">
        <f t="shared" si="247"/>
        <v>0</v>
      </c>
      <c r="AD559" s="549">
        <f t="shared" si="248"/>
        <v>0</v>
      </c>
      <c r="AE559" s="553">
        <f t="shared" si="249"/>
        <v>0</v>
      </c>
      <c r="AF559" s="282">
        <f t="shared" si="250"/>
        <v>0</v>
      </c>
      <c r="AG559" s="283">
        <f t="shared" si="251"/>
        <v>0</v>
      </c>
      <c r="AH559" s="281">
        <f t="shared" si="252"/>
        <v>0</v>
      </c>
      <c r="AI559" s="551">
        <f t="shared" si="270"/>
        <v>0</v>
      </c>
      <c r="AJ559" s="549">
        <f t="shared" si="270"/>
        <v>0</v>
      </c>
      <c r="AK559" s="549">
        <f t="shared" si="270"/>
        <v>0</v>
      </c>
      <c r="AL559" s="282">
        <f t="shared" si="253"/>
        <v>0</v>
      </c>
      <c r="AM559" s="281">
        <f t="shared" si="254"/>
        <v>0</v>
      </c>
      <c r="AN559" s="549">
        <f t="shared" si="255"/>
        <v>0</v>
      </c>
      <c r="AO559" s="549">
        <f t="shared" si="256"/>
        <v>0</v>
      </c>
      <c r="AP559" s="549">
        <f t="shared" si="257"/>
        <v>0</v>
      </c>
      <c r="AQ559" s="283">
        <f t="shared" si="271"/>
        <v>0</v>
      </c>
      <c r="AR559" s="281">
        <f t="shared" si="258"/>
        <v>0</v>
      </c>
      <c r="AT559" s="446" t="s">
        <v>2074</v>
      </c>
      <c r="AU559" s="284"/>
      <c r="AV559" s="447" t="str">
        <f t="shared" si="259"/>
        <v>CA</v>
      </c>
      <c r="AW559" s="447" t="str">
        <f t="shared" si="260"/>
        <v>CL</v>
      </c>
      <c r="AX559" s="447" t="str">
        <f t="shared" si="261"/>
        <v>AIC</v>
      </c>
      <c r="AY559" s="447" t="str">
        <f t="shared" si="262"/>
        <v>ERB</v>
      </c>
      <c r="AZ559" s="447" t="str">
        <f t="shared" si="263"/>
        <v>GRB</v>
      </c>
      <c r="BA559" s="447" t="str">
        <f t="shared" si="264"/>
        <v>Non-Op</v>
      </c>
      <c r="BC559" s="449" t="s">
        <v>2100</v>
      </c>
      <c r="BD559" s="552">
        <f t="shared" si="266"/>
        <v>0</v>
      </c>
      <c r="BF559" s="435"/>
      <c r="BG559" s="435"/>
      <c r="BH559" s="435"/>
      <c r="BI559" s="435"/>
      <c r="BJ559" s="435"/>
      <c r="BK559" s="435"/>
      <c r="BL559" s="435"/>
      <c r="BN559" s="444"/>
    </row>
    <row r="560" spans="1:66" s="28" customFormat="1" ht="12" customHeight="1">
      <c r="A560" s="287">
        <v>18230691</v>
      </c>
      <c r="B560" s="288" t="str">
        <f t="shared" si="268"/>
        <v>18230691</v>
      </c>
      <c r="C560" s="444" t="s">
        <v>2796</v>
      </c>
      <c r="D560" s="445" t="s">
        <v>1163</v>
      </c>
      <c r="E560" s="445"/>
      <c r="F560" s="444"/>
      <c r="G560" s="445"/>
      <c r="H560" s="547">
        <v>0</v>
      </c>
      <c r="I560" s="547">
        <v>0</v>
      </c>
      <c r="J560" s="547">
        <v>0</v>
      </c>
      <c r="K560" s="547">
        <v>0</v>
      </c>
      <c r="L560" s="547">
        <v>0</v>
      </c>
      <c r="M560" s="547">
        <v>0</v>
      </c>
      <c r="N560" s="547">
        <v>0</v>
      </c>
      <c r="O560" s="547">
        <v>0</v>
      </c>
      <c r="P560" s="547">
        <v>0</v>
      </c>
      <c r="Q560" s="547">
        <v>0</v>
      </c>
      <c r="R560" s="547">
        <v>0</v>
      </c>
      <c r="S560" s="547">
        <v>0</v>
      </c>
      <c r="T560" s="547">
        <v>0</v>
      </c>
      <c r="U560" s="547"/>
      <c r="V560" s="547">
        <f t="shared" si="245"/>
        <v>0</v>
      </c>
      <c r="W560" s="285" t="s">
        <v>1402</v>
      </c>
      <c r="X560" s="286"/>
      <c r="Y560" s="548">
        <f t="shared" si="269"/>
        <v>0</v>
      </c>
      <c r="Z560" s="549">
        <f t="shared" si="269"/>
        <v>0</v>
      </c>
      <c r="AA560" s="549">
        <f t="shared" si="269"/>
        <v>0</v>
      </c>
      <c r="AB560" s="282">
        <f t="shared" si="246"/>
        <v>0</v>
      </c>
      <c r="AC560" s="281">
        <f t="shared" si="247"/>
        <v>0</v>
      </c>
      <c r="AD560" s="549">
        <f t="shared" si="248"/>
        <v>0</v>
      </c>
      <c r="AE560" s="553">
        <f t="shared" si="249"/>
        <v>0</v>
      </c>
      <c r="AF560" s="282">
        <f t="shared" si="250"/>
        <v>0</v>
      </c>
      <c r="AG560" s="283">
        <f t="shared" si="251"/>
        <v>0</v>
      </c>
      <c r="AH560" s="281">
        <f t="shared" si="252"/>
        <v>0</v>
      </c>
      <c r="AI560" s="551">
        <f t="shared" si="270"/>
        <v>0</v>
      </c>
      <c r="AJ560" s="549">
        <f t="shared" si="270"/>
        <v>0</v>
      </c>
      <c r="AK560" s="549">
        <f t="shared" si="270"/>
        <v>0</v>
      </c>
      <c r="AL560" s="282">
        <f t="shared" si="253"/>
        <v>0</v>
      </c>
      <c r="AM560" s="281">
        <f t="shared" si="254"/>
        <v>0</v>
      </c>
      <c r="AN560" s="549">
        <f t="shared" si="255"/>
        <v>0</v>
      </c>
      <c r="AO560" s="549">
        <f t="shared" si="256"/>
        <v>0</v>
      </c>
      <c r="AP560" s="549">
        <f t="shared" si="257"/>
        <v>0</v>
      </c>
      <c r="AQ560" s="283">
        <f t="shared" si="271"/>
        <v>0</v>
      </c>
      <c r="AR560" s="281">
        <f t="shared" si="258"/>
        <v>0</v>
      </c>
      <c r="AT560" s="446"/>
      <c r="AU560" s="284"/>
      <c r="AV560" s="447" t="str">
        <f t="shared" si="259"/>
        <v>CA</v>
      </c>
      <c r="AW560" s="447" t="str">
        <f t="shared" si="260"/>
        <v>CL</v>
      </c>
      <c r="AX560" s="447" t="str">
        <f t="shared" si="261"/>
        <v>AIC</v>
      </c>
      <c r="AY560" s="447" t="str">
        <f t="shared" si="262"/>
        <v>ERB</v>
      </c>
      <c r="AZ560" s="447" t="str">
        <f t="shared" si="263"/>
        <v>GRB</v>
      </c>
      <c r="BA560" s="447" t="str">
        <f t="shared" si="264"/>
        <v>Non-Op</v>
      </c>
      <c r="BC560" s="445" t="s">
        <v>2142</v>
      </c>
      <c r="BD560" s="552">
        <f t="shared" si="266"/>
        <v>0</v>
      </c>
      <c r="BF560" s="435"/>
      <c r="BG560" s="435"/>
      <c r="BH560" s="435"/>
      <c r="BI560" s="435"/>
      <c r="BJ560" s="435"/>
      <c r="BK560" s="435"/>
      <c r="BL560" s="435"/>
      <c r="BN560" s="444"/>
    </row>
    <row r="561" spans="1:66" s="28" customFormat="1" ht="12" customHeight="1">
      <c r="A561" s="287">
        <v>18230711</v>
      </c>
      <c r="B561" s="288" t="str">
        <f t="shared" si="268"/>
        <v>18230711</v>
      </c>
      <c r="C561" s="444" t="s">
        <v>2797</v>
      </c>
      <c r="D561" s="445" t="s">
        <v>1165</v>
      </c>
      <c r="E561" s="445"/>
      <c r="F561" s="444"/>
      <c r="G561" s="445"/>
      <c r="H561" s="547">
        <v>0</v>
      </c>
      <c r="I561" s="547">
        <v>0</v>
      </c>
      <c r="J561" s="547">
        <v>0</v>
      </c>
      <c r="K561" s="547">
        <v>0</v>
      </c>
      <c r="L561" s="547">
        <v>0</v>
      </c>
      <c r="M561" s="547">
        <v>0</v>
      </c>
      <c r="N561" s="547">
        <v>0</v>
      </c>
      <c r="O561" s="547">
        <v>0</v>
      </c>
      <c r="P561" s="547">
        <v>0</v>
      </c>
      <c r="Q561" s="547">
        <v>0</v>
      </c>
      <c r="R561" s="547">
        <v>0</v>
      </c>
      <c r="S561" s="547">
        <v>0</v>
      </c>
      <c r="T561" s="547">
        <v>0</v>
      </c>
      <c r="U561" s="547"/>
      <c r="V561" s="547">
        <f t="shared" si="245"/>
        <v>0</v>
      </c>
      <c r="W561" s="285"/>
      <c r="X561" s="286"/>
      <c r="Y561" s="548">
        <f t="shared" si="269"/>
        <v>0</v>
      </c>
      <c r="Z561" s="549">
        <f t="shared" si="269"/>
        <v>0</v>
      </c>
      <c r="AA561" s="549">
        <f t="shared" si="269"/>
        <v>0</v>
      </c>
      <c r="AB561" s="282">
        <f t="shared" si="246"/>
        <v>0</v>
      </c>
      <c r="AC561" s="281">
        <f t="shared" si="247"/>
        <v>0</v>
      </c>
      <c r="AD561" s="549">
        <f t="shared" si="248"/>
        <v>0</v>
      </c>
      <c r="AE561" s="553">
        <f t="shared" si="249"/>
        <v>0</v>
      </c>
      <c r="AF561" s="282">
        <f t="shared" si="250"/>
        <v>0</v>
      </c>
      <c r="AG561" s="283">
        <f t="shared" si="251"/>
        <v>0</v>
      </c>
      <c r="AH561" s="281">
        <f t="shared" si="252"/>
        <v>0</v>
      </c>
      <c r="AI561" s="551">
        <f t="shared" si="270"/>
        <v>0</v>
      </c>
      <c r="AJ561" s="549">
        <f t="shared" si="270"/>
        <v>0</v>
      </c>
      <c r="AK561" s="549">
        <f t="shared" si="270"/>
        <v>0</v>
      </c>
      <c r="AL561" s="282">
        <f t="shared" si="253"/>
        <v>0</v>
      </c>
      <c r="AM561" s="281">
        <f t="shared" si="254"/>
        <v>0</v>
      </c>
      <c r="AN561" s="549">
        <f t="shared" si="255"/>
        <v>0</v>
      </c>
      <c r="AO561" s="549">
        <f t="shared" si="256"/>
        <v>0</v>
      </c>
      <c r="AP561" s="549">
        <f t="shared" si="257"/>
        <v>0</v>
      </c>
      <c r="AQ561" s="283">
        <f t="shared" si="271"/>
        <v>0</v>
      </c>
      <c r="AR561" s="281">
        <f t="shared" si="258"/>
        <v>0</v>
      </c>
      <c r="AT561" s="446" t="s">
        <v>2070</v>
      </c>
      <c r="AU561" s="284"/>
      <c r="AV561" s="447" t="str">
        <f t="shared" si="259"/>
        <v>CA</v>
      </c>
      <c r="AW561" s="447" t="str">
        <f t="shared" si="260"/>
        <v>CL</v>
      </c>
      <c r="AX561" s="447" t="str">
        <f t="shared" si="261"/>
        <v>AIC</v>
      </c>
      <c r="AY561" s="447" t="str">
        <f t="shared" si="262"/>
        <v>ERB</v>
      </c>
      <c r="AZ561" s="447" t="str">
        <f t="shared" si="263"/>
        <v>GRB</v>
      </c>
      <c r="BA561" s="447" t="str">
        <f t="shared" si="264"/>
        <v>Non-Op</v>
      </c>
      <c r="BC561" s="449" t="s">
        <v>2100</v>
      </c>
      <c r="BD561" s="552">
        <f t="shared" si="266"/>
        <v>0</v>
      </c>
      <c r="BF561" s="435"/>
      <c r="BG561" s="435"/>
      <c r="BH561" s="435"/>
      <c r="BI561" s="435"/>
      <c r="BJ561" s="435"/>
      <c r="BK561" s="435"/>
      <c r="BL561" s="435"/>
      <c r="BN561" s="444"/>
    </row>
    <row r="562" spans="1:66" s="28" customFormat="1" ht="12" customHeight="1">
      <c r="A562" s="287">
        <v>18230721</v>
      </c>
      <c r="B562" s="288" t="str">
        <f t="shared" si="268"/>
        <v>18230721</v>
      </c>
      <c r="C562" s="444" t="s">
        <v>2798</v>
      </c>
      <c r="D562" s="445" t="s">
        <v>1165</v>
      </c>
      <c r="E562" s="445"/>
      <c r="F562" s="444"/>
      <c r="G562" s="445"/>
      <c r="H562" s="547">
        <v>0</v>
      </c>
      <c r="I562" s="547">
        <v>0</v>
      </c>
      <c r="J562" s="547">
        <v>0</v>
      </c>
      <c r="K562" s="547">
        <v>0</v>
      </c>
      <c r="L562" s="547">
        <v>0</v>
      </c>
      <c r="M562" s="547">
        <v>0</v>
      </c>
      <c r="N562" s="547">
        <v>0</v>
      </c>
      <c r="O562" s="547">
        <v>0</v>
      </c>
      <c r="P562" s="547">
        <v>0</v>
      </c>
      <c r="Q562" s="547">
        <v>0</v>
      </c>
      <c r="R562" s="547">
        <v>0</v>
      </c>
      <c r="S562" s="547">
        <v>0</v>
      </c>
      <c r="T562" s="547">
        <v>0</v>
      </c>
      <c r="U562" s="547"/>
      <c r="V562" s="547">
        <f t="shared" si="245"/>
        <v>0</v>
      </c>
      <c r="W562" s="285"/>
      <c r="X562" s="286"/>
      <c r="Y562" s="548">
        <f t="shared" si="269"/>
        <v>0</v>
      </c>
      <c r="Z562" s="549">
        <f t="shared" si="269"/>
        <v>0</v>
      </c>
      <c r="AA562" s="549">
        <f t="shared" si="269"/>
        <v>0</v>
      </c>
      <c r="AB562" s="282">
        <f t="shared" si="246"/>
        <v>0</v>
      </c>
      <c r="AC562" s="281">
        <f t="shared" si="247"/>
        <v>0</v>
      </c>
      <c r="AD562" s="549">
        <f t="shared" si="248"/>
        <v>0</v>
      </c>
      <c r="AE562" s="553">
        <f t="shared" si="249"/>
        <v>0</v>
      </c>
      <c r="AF562" s="282">
        <f t="shared" si="250"/>
        <v>0</v>
      </c>
      <c r="AG562" s="283">
        <f t="shared" si="251"/>
        <v>0</v>
      </c>
      <c r="AH562" s="281">
        <f t="shared" si="252"/>
        <v>0</v>
      </c>
      <c r="AI562" s="551">
        <f t="shared" si="270"/>
        <v>0</v>
      </c>
      <c r="AJ562" s="549">
        <f t="shared" si="270"/>
        <v>0</v>
      </c>
      <c r="AK562" s="549">
        <f t="shared" si="270"/>
        <v>0</v>
      </c>
      <c r="AL562" s="282">
        <f t="shared" si="253"/>
        <v>0</v>
      </c>
      <c r="AM562" s="281">
        <f t="shared" si="254"/>
        <v>0</v>
      </c>
      <c r="AN562" s="549">
        <f t="shared" si="255"/>
        <v>0</v>
      </c>
      <c r="AO562" s="549">
        <f t="shared" si="256"/>
        <v>0</v>
      </c>
      <c r="AP562" s="549">
        <f t="shared" si="257"/>
        <v>0</v>
      </c>
      <c r="AQ562" s="283">
        <f t="shared" si="271"/>
        <v>0</v>
      </c>
      <c r="AR562" s="281">
        <f t="shared" si="258"/>
        <v>0</v>
      </c>
      <c r="AT562" s="446" t="s">
        <v>2070</v>
      </c>
      <c r="AU562" s="284"/>
      <c r="AV562" s="447" t="str">
        <f t="shared" si="259"/>
        <v>CA</v>
      </c>
      <c r="AW562" s="447" t="str">
        <f t="shared" si="260"/>
        <v>CL</v>
      </c>
      <c r="AX562" s="447" t="str">
        <f t="shared" si="261"/>
        <v>AIC</v>
      </c>
      <c r="AY562" s="447" t="str">
        <f t="shared" si="262"/>
        <v>ERB</v>
      </c>
      <c r="AZ562" s="447" t="str">
        <f t="shared" si="263"/>
        <v>GRB</v>
      </c>
      <c r="BA562" s="447" t="str">
        <f t="shared" si="264"/>
        <v>Non-Op</v>
      </c>
      <c r="BC562" s="449" t="s">
        <v>2100</v>
      </c>
      <c r="BD562" s="552">
        <f t="shared" si="266"/>
        <v>0</v>
      </c>
      <c r="BF562" s="435"/>
      <c r="BG562" s="435"/>
      <c r="BH562" s="435"/>
      <c r="BI562" s="435"/>
      <c r="BJ562" s="435"/>
      <c r="BK562" s="435"/>
      <c r="BL562" s="435"/>
      <c r="BN562" s="444"/>
    </row>
    <row r="563" spans="1:66" s="28" customFormat="1" ht="12" customHeight="1">
      <c r="A563" s="287">
        <v>18230731</v>
      </c>
      <c r="B563" s="288" t="str">
        <f t="shared" si="268"/>
        <v>18230731</v>
      </c>
      <c r="C563" s="444" t="s">
        <v>2799</v>
      </c>
      <c r="D563" s="445" t="s">
        <v>1165</v>
      </c>
      <c r="E563" s="445"/>
      <c r="F563" s="444"/>
      <c r="G563" s="445"/>
      <c r="H563" s="547">
        <v>0</v>
      </c>
      <c r="I563" s="547">
        <v>0</v>
      </c>
      <c r="J563" s="547">
        <v>0</v>
      </c>
      <c r="K563" s="547">
        <v>0</v>
      </c>
      <c r="L563" s="547">
        <v>0</v>
      </c>
      <c r="M563" s="547">
        <v>0</v>
      </c>
      <c r="N563" s="547">
        <v>0</v>
      </c>
      <c r="O563" s="547">
        <v>0</v>
      </c>
      <c r="P563" s="547">
        <v>0</v>
      </c>
      <c r="Q563" s="547">
        <v>0</v>
      </c>
      <c r="R563" s="547">
        <v>0</v>
      </c>
      <c r="S563" s="547">
        <v>0</v>
      </c>
      <c r="T563" s="547">
        <v>0</v>
      </c>
      <c r="U563" s="547"/>
      <c r="V563" s="547">
        <f t="shared" si="245"/>
        <v>0</v>
      </c>
      <c r="W563" s="285"/>
      <c r="X563" s="286"/>
      <c r="Y563" s="548">
        <f t="shared" si="269"/>
        <v>0</v>
      </c>
      <c r="Z563" s="549">
        <f t="shared" si="269"/>
        <v>0</v>
      </c>
      <c r="AA563" s="549">
        <f t="shared" si="269"/>
        <v>0</v>
      </c>
      <c r="AB563" s="282">
        <f t="shared" si="246"/>
        <v>0</v>
      </c>
      <c r="AC563" s="281">
        <f t="shared" si="247"/>
        <v>0</v>
      </c>
      <c r="AD563" s="549">
        <f t="shared" si="248"/>
        <v>0</v>
      </c>
      <c r="AE563" s="553">
        <f t="shared" si="249"/>
        <v>0</v>
      </c>
      <c r="AF563" s="282">
        <f t="shared" si="250"/>
        <v>0</v>
      </c>
      <c r="AG563" s="283">
        <f t="shared" si="251"/>
        <v>0</v>
      </c>
      <c r="AH563" s="281">
        <f t="shared" si="252"/>
        <v>0</v>
      </c>
      <c r="AI563" s="551">
        <f t="shared" si="270"/>
        <v>0</v>
      </c>
      <c r="AJ563" s="549">
        <f t="shared" si="270"/>
        <v>0</v>
      </c>
      <c r="AK563" s="549">
        <f t="shared" si="270"/>
        <v>0</v>
      </c>
      <c r="AL563" s="282">
        <f t="shared" si="253"/>
        <v>0</v>
      </c>
      <c r="AM563" s="281">
        <f t="shared" si="254"/>
        <v>0</v>
      </c>
      <c r="AN563" s="549">
        <f t="shared" si="255"/>
        <v>0</v>
      </c>
      <c r="AO563" s="549">
        <f t="shared" si="256"/>
        <v>0</v>
      </c>
      <c r="AP563" s="549">
        <f t="shared" si="257"/>
        <v>0</v>
      </c>
      <c r="AQ563" s="283">
        <f t="shared" si="271"/>
        <v>0</v>
      </c>
      <c r="AR563" s="281">
        <f t="shared" si="258"/>
        <v>0</v>
      </c>
      <c r="AT563" s="446" t="s">
        <v>2070</v>
      </c>
      <c r="AU563" s="284"/>
      <c r="AV563" s="447" t="str">
        <f t="shared" si="259"/>
        <v>CA</v>
      </c>
      <c r="AW563" s="447" t="str">
        <f t="shared" si="260"/>
        <v>CL</v>
      </c>
      <c r="AX563" s="447" t="str">
        <f t="shared" si="261"/>
        <v>AIC</v>
      </c>
      <c r="AY563" s="447" t="str">
        <f t="shared" si="262"/>
        <v>ERB</v>
      </c>
      <c r="AZ563" s="447" t="str">
        <f t="shared" si="263"/>
        <v>GRB</v>
      </c>
      <c r="BA563" s="447" t="str">
        <f t="shared" si="264"/>
        <v>Non-Op</v>
      </c>
      <c r="BC563" s="449" t="s">
        <v>2100</v>
      </c>
      <c r="BD563" s="552">
        <f t="shared" si="266"/>
        <v>0</v>
      </c>
      <c r="BF563" s="435"/>
      <c r="BG563" s="435"/>
      <c r="BH563" s="435"/>
      <c r="BI563" s="435"/>
      <c r="BJ563" s="435"/>
      <c r="BK563" s="435"/>
      <c r="BL563" s="435"/>
      <c r="BN563" s="444"/>
    </row>
    <row r="564" spans="1:66" s="28" customFormat="1" ht="12" customHeight="1">
      <c r="A564" s="287">
        <v>18230741</v>
      </c>
      <c r="B564" s="288" t="str">
        <f t="shared" si="268"/>
        <v>18230741</v>
      </c>
      <c r="C564" s="444" t="s">
        <v>2800</v>
      </c>
      <c r="D564" s="445" t="s">
        <v>1165</v>
      </c>
      <c r="E564" s="445"/>
      <c r="F564" s="444"/>
      <c r="G564" s="445"/>
      <c r="H564" s="547">
        <v>0</v>
      </c>
      <c r="I564" s="547">
        <v>0</v>
      </c>
      <c r="J564" s="547">
        <v>0</v>
      </c>
      <c r="K564" s="547">
        <v>0</v>
      </c>
      <c r="L564" s="547">
        <v>0</v>
      </c>
      <c r="M564" s="547">
        <v>0</v>
      </c>
      <c r="N564" s="547">
        <v>0</v>
      </c>
      <c r="O564" s="547">
        <v>0</v>
      </c>
      <c r="P564" s="547">
        <v>0</v>
      </c>
      <c r="Q564" s="547">
        <v>0</v>
      </c>
      <c r="R564" s="547">
        <v>0</v>
      </c>
      <c r="S564" s="547">
        <v>0</v>
      </c>
      <c r="T564" s="547">
        <v>0</v>
      </c>
      <c r="U564" s="547"/>
      <c r="V564" s="547">
        <f t="shared" si="245"/>
        <v>0</v>
      </c>
      <c r="W564" s="285"/>
      <c r="X564" s="286"/>
      <c r="Y564" s="548">
        <f t="shared" si="269"/>
        <v>0</v>
      </c>
      <c r="Z564" s="549">
        <f t="shared" si="269"/>
        <v>0</v>
      </c>
      <c r="AA564" s="549">
        <f t="shared" si="269"/>
        <v>0</v>
      </c>
      <c r="AB564" s="282">
        <f t="shared" si="246"/>
        <v>0</v>
      </c>
      <c r="AC564" s="281">
        <f t="shared" si="247"/>
        <v>0</v>
      </c>
      <c r="AD564" s="549">
        <f t="shared" si="248"/>
        <v>0</v>
      </c>
      <c r="AE564" s="553">
        <f t="shared" si="249"/>
        <v>0</v>
      </c>
      <c r="AF564" s="282">
        <f t="shared" si="250"/>
        <v>0</v>
      </c>
      <c r="AG564" s="283">
        <f t="shared" si="251"/>
        <v>0</v>
      </c>
      <c r="AH564" s="281">
        <f t="shared" si="252"/>
        <v>0</v>
      </c>
      <c r="AI564" s="551">
        <f t="shared" si="270"/>
        <v>0</v>
      </c>
      <c r="AJ564" s="549">
        <f t="shared" si="270"/>
        <v>0</v>
      </c>
      <c r="AK564" s="549">
        <f t="shared" si="270"/>
        <v>0</v>
      </c>
      <c r="AL564" s="282">
        <f t="shared" si="253"/>
        <v>0</v>
      </c>
      <c r="AM564" s="281">
        <f t="shared" si="254"/>
        <v>0</v>
      </c>
      <c r="AN564" s="549">
        <f t="shared" si="255"/>
        <v>0</v>
      </c>
      <c r="AO564" s="549">
        <f t="shared" si="256"/>
        <v>0</v>
      </c>
      <c r="AP564" s="549">
        <f t="shared" si="257"/>
        <v>0</v>
      </c>
      <c r="AQ564" s="283">
        <f t="shared" si="271"/>
        <v>0</v>
      </c>
      <c r="AR564" s="281">
        <f t="shared" si="258"/>
        <v>0</v>
      </c>
      <c r="AT564" s="446" t="s">
        <v>2070</v>
      </c>
      <c r="AU564" s="284"/>
      <c r="AV564" s="447" t="str">
        <f t="shared" si="259"/>
        <v>CA</v>
      </c>
      <c r="AW564" s="447" t="str">
        <f t="shared" si="260"/>
        <v>CL</v>
      </c>
      <c r="AX564" s="447" t="str">
        <f t="shared" si="261"/>
        <v>AIC</v>
      </c>
      <c r="AY564" s="447" t="str">
        <f t="shared" si="262"/>
        <v>ERB</v>
      </c>
      <c r="AZ564" s="447" t="str">
        <f t="shared" si="263"/>
        <v>GRB</v>
      </c>
      <c r="BA564" s="447" t="str">
        <f t="shared" si="264"/>
        <v>Non-Op</v>
      </c>
      <c r="BC564" s="449" t="s">
        <v>2100</v>
      </c>
      <c r="BD564" s="552">
        <f t="shared" si="266"/>
        <v>0</v>
      </c>
      <c r="BF564" s="435"/>
      <c r="BG564" s="435"/>
      <c r="BH564" s="435"/>
      <c r="BI564" s="435"/>
      <c r="BJ564" s="435"/>
      <c r="BK564" s="435"/>
      <c r="BL564" s="435"/>
      <c r="BN564" s="444"/>
    </row>
    <row r="565" spans="1:66" s="28" customFormat="1" ht="12" customHeight="1">
      <c r="A565" s="287">
        <v>18230751</v>
      </c>
      <c r="B565" s="288" t="str">
        <f t="shared" si="268"/>
        <v>18230751</v>
      </c>
      <c r="C565" s="444" t="s">
        <v>2801</v>
      </c>
      <c r="D565" s="445" t="s">
        <v>1165</v>
      </c>
      <c r="E565" s="445"/>
      <c r="F565" s="444"/>
      <c r="G565" s="445"/>
      <c r="H565" s="547">
        <v>0</v>
      </c>
      <c r="I565" s="547">
        <v>0</v>
      </c>
      <c r="J565" s="547">
        <v>0</v>
      </c>
      <c r="K565" s="547">
        <v>0</v>
      </c>
      <c r="L565" s="547">
        <v>0</v>
      </c>
      <c r="M565" s="547">
        <v>0</v>
      </c>
      <c r="N565" s="547">
        <v>0</v>
      </c>
      <c r="O565" s="547">
        <v>0</v>
      </c>
      <c r="P565" s="547">
        <v>0</v>
      </c>
      <c r="Q565" s="547">
        <v>0</v>
      </c>
      <c r="R565" s="547">
        <v>0</v>
      </c>
      <c r="S565" s="547">
        <v>0</v>
      </c>
      <c r="T565" s="547">
        <v>0</v>
      </c>
      <c r="U565" s="547"/>
      <c r="V565" s="547">
        <f t="shared" si="245"/>
        <v>0</v>
      </c>
      <c r="W565" s="285"/>
      <c r="X565" s="286"/>
      <c r="Y565" s="548">
        <f t="shared" si="269"/>
        <v>0</v>
      </c>
      <c r="Z565" s="549">
        <f t="shared" si="269"/>
        <v>0</v>
      </c>
      <c r="AA565" s="549">
        <f t="shared" si="269"/>
        <v>0</v>
      </c>
      <c r="AB565" s="282">
        <f t="shared" si="246"/>
        <v>0</v>
      </c>
      <c r="AC565" s="281">
        <f t="shared" si="247"/>
        <v>0</v>
      </c>
      <c r="AD565" s="549">
        <f t="shared" si="248"/>
        <v>0</v>
      </c>
      <c r="AE565" s="553">
        <f t="shared" si="249"/>
        <v>0</v>
      </c>
      <c r="AF565" s="282">
        <f t="shared" si="250"/>
        <v>0</v>
      </c>
      <c r="AG565" s="283">
        <f t="shared" si="251"/>
        <v>0</v>
      </c>
      <c r="AH565" s="281">
        <f t="shared" si="252"/>
        <v>0</v>
      </c>
      <c r="AI565" s="551">
        <f t="shared" si="270"/>
        <v>0</v>
      </c>
      <c r="AJ565" s="549">
        <f t="shared" si="270"/>
        <v>0</v>
      </c>
      <c r="AK565" s="549">
        <f t="shared" si="270"/>
        <v>0</v>
      </c>
      <c r="AL565" s="282">
        <f t="shared" si="253"/>
        <v>0</v>
      </c>
      <c r="AM565" s="281">
        <f t="shared" si="254"/>
        <v>0</v>
      </c>
      <c r="AN565" s="549">
        <f t="shared" si="255"/>
        <v>0</v>
      </c>
      <c r="AO565" s="549">
        <f t="shared" si="256"/>
        <v>0</v>
      </c>
      <c r="AP565" s="549">
        <f t="shared" si="257"/>
        <v>0</v>
      </c>
      <c r="AQ565" s="283">
        <f t="shared" si="271"/>
        <v>0</v>
      </c>
      <c r="AR565" s="281">
        <f t="shared" si="258"/>
        <v>0</v>
      </c>
      <c r="AT565" s="446" t="s">
        <v>2070</v>
      </c>
      <c r="AU565" s="284"/>
      <c r="AV565" s="447" t="str">
        <f t="shared" si="259"/>
        <v>CA</v>
      </c>
      <c r="AW565" s="447" t="str">
        <f t="shared" si="260"/>
        <v>CL</v>
      </c>
      <c r="AX565" s="447" t="str">
        <f t="shared" si="261"/>
        <v>AIC</v>
      </c>
      <c r="AY565" s="447" t="str">
        <f t="shared" si="262"/>
        <v>ERB</v>
      </c>
      <c r="AZ565" s="447" t="str">
        <f t="shared" si="263"/>
        <v>GRB</v>
      </c>
      <c r="BA565" s="447" t="str">
        <f t="shared" si="264"/>
        <v>Non-Op</v>
      </c>
      <c r="BC565" s="449" t="s">
        <v>2100</v>
      </c>
      <c r="BD565" s="552">
        <f t="shared" si="266"/>
        <v>0</v>
      </c>
      <c r="BF565" s="435"/>
      <c r="BG565" s="435"/>
      <c r="BH565" s="435"/>
      <c r="BI565" s="435"/>
      <c r="BJ565" s="435"/>
      <c r="BK565" s="435"/>
      <c r="BL565" s="435"/>
      <c r="BN565" s="444"/>
    </row>
    <row r="566" spans="1:66" s="28" customFormat="1" ht="12" customHeight="1">
      <c r="A566" s="287">
        <v>18230761</v>
      </c>
      <c r="B566" s="288" t="str">
        <f t="shared" si="268"/>
        <v>18230761</v>
      </c>
      <c r="C566" s="444" t="s">
        <v>2802</v>
      </c>
      <c r="D566" s="445" t="s">
        <v>1165</v>
      </c>
      <c r="E566" s="445"/>
      <c r="F566" s="444"/>
      <c r="G566" s="445"/>
      <c r="H566" s="547">
        <v>0</v>
      </c>
      <c r="I566" s="547">
        <v>0</v>
      </c>
      <c r="J566" s="547">
        <v>0</v>
      </c>
      <c r="K566" s="547">
        <v>0</v>
      </c>
      <c r="L566" s="547">
        <v>0</v>
      </c>
      <c r="M566" s="547">
        <v>0</v>
      </c>
      <c r="N566" s="547">
        <v>0</v>
      </c>
      <c r="O566" s="547">
        <v>0</v>
      </c>
      <c r="P566" s="547">
        <v>0</v>
      </c>
      <c r="Q566" s="547">
        <v>0</v>
      </c>
      <c r="R566" s="547">
        <v>0</v>
      </c>
      <c r="S566" s="547">
        <v>0</v>
      </c>
      <c r="T566" s="547">
        <v>0</v>
      </c>
      <c r="U566" s="547"/>
      <c r="V566" s="547">
        <f t="shared" si="245"/>
        <v>0</v>
      </c>
      <c r="W566" s="285"/>
      <c r="X566" s="286"/>
      <c r="Y566" s="548">
        <f t="shared" si="269"/>
        <v>0</v>
      </c>
      <c r="Z566" s="549">
        <f t="shared" si="269"/>
        <v>0</v>
      </c>
      <c r="AA566" s="549">
        <f t="shared" si="269"/>
        <v>0</v>
      </c>
      <c r="AB566" s="282">
        <f t="shared" si="246"/>
        <v>0</v>
      </c>
      <c r="AC566" s="281">
        <f t="shared" si="247"/>
        <v>0</v>
      </c>
      <c r="AD566" s="549">
        <f t="shared" si="248"/>
        <v>0</v>
      </c>
      <c r="AE566" s="553">
        <f t="shared" si="249"/>
        <v>0</v>
      </c>
      <c r="AF566" s="282">
        <f t="shared" si="250"/>
        <v>0</v>
      </c>
      <c r="AG566" s="283">
        <f t="shared" si="251"/>
        <v>0</v>
      </c>
      <c r="AH566" s="281">
        <f t="shared" si="252"/>
        <v>0</v>
      </c>
      <c r="AI566" s="551">
        <f t="shared" si="270"/>
        <v>0</v>
      </c>
      <c r="AJ566" s="549">
        <f t="shared" si="270"/>
        <v>0</v>
      </c>
      <c r="AK566" s="549">
        <f t="shared" si="270"/>
        <v>0</v>
      </c>
      <c r="AL566" s="282">
        <f t="shared" si="253"/>
        <v>0</v>
      </c>
      <c r="AM566" s="281">
        <f t="shared" si="254"/>
        <v>0</v>
      </c>
      <c r="AN566" s="549">
        <f t="shared" si="255"/>
        <v>0</v>
      </c>
      <c r="AO566" s="549">
        <f t="shared" si="256"/>
        <v>0</v>
      </c>
      <c r="AP566" s="549">
        <f t="shared" si="257"/>
        <v>0</v>
      </c>
      <c r="AQ566" s="283">
        <f t="shared" si="271"/>
        <v>0</v>
      </c>
      <c r="AR566" s="281">
        <f t="shared" si="258"/>
        <v>0</v>
      </c>
      <c r="AT566" s="446" t="s">
        <v>2070</v>
      </c>
      <c r="AU566" s="284"/>
      <c r="AV566" s="447" t="str">
        <f t="shared" si="259"/>
        <v>CA</v>
      </c>
      <c r="AW566" s="447" t="str">
        <f t="shared" si="260"/>
        <v>CL</v>
      </c>
      <c r="AX566" s="447" t="str">
        <f t="shared" si="261"/>
        <v>AIC</v>
      </c>
      <c r="AY566" s="447" t="str">
        <f t="shared" si="262"/>
        <v>ERB</v>
      </c>
      <c r="AZ566" s="447" t="str">
        <f t="shared" si="263"/>
        <v>GRB</v>
      </c>
      <c r="BA566" s="447" t="str">
        <f t="shared" si="264"/>
        <v>Non-Op</v>
      </c>
      <c r="BC566" s="449" t="s">
        <v>2100</v>
      </c>
      <c r="BD566" s="552">
        <f t="shared" si="266"/>
        <v>0</v>
      </c>
      <c r="BF566" s="435"/>
      <c r="BG566" s="435"/>
      <c r="BH566" s="435"/>
      <c r="BI566" s="435"/>
      <c r="BJ566" s="435"/>
      <c r="BK566" s="435"/>
      <c r="BL566" s="435"/>
      <c r="BN566" s="444"/>
    </row>
    <row r="567" spans="1:66" s="28" customFormat="1" ht="12" customHeight="1">
      <c r="A567" s="287">
        <v>18230771</v>
      </c>
      <c r="B567" s="288" t="str">
        <f t="shared" si="268"/>
        <v>18230771</v>
      </c>
      <c r="C567" s="444" t="s">
        <v>1418</v>
      </c>
      <c r="D567" s="445" t="s">
        <v>1165</v>
      </c>
      <c r="E567" s="445"/>
      <c r="F567" s="444"/>
      <c r="G567" s="445"/>
      <c r="H567" s="547">
        <v>77429812.769999996</v>
      </c>
      <c r="I567" s="547">
        <v>82966420.769999996</v>
      </c>
      <c r="J567" s="547">
        <v>85070320.769999996</v>
      </c>
      <c r="K567" s="547">
        <v>88800603.769999996</v>
      </c>
      <c r="L567" s="547">
        <v>87721789.769999996</v>
      </c>
      <c r="M567" s="547">
        <v>94583051.769999996</v>
      </c>
      <c r="N567" s="547">
        <v>101254869.77</v>
      </c>
      <c r="O567" s="547">
        <v>107420781.06999999</v>
      </c>
      <c r="P567" s="547">
        <v>107637852.23</v>
      </c>
      <c r="Q567" s="547">
        <v>106979003.64</v>
      </c>
      <c r="R567" s="547">
        <v>107354622.64</v>
      </c>
      <c r="S567" s="547">
        <v>107525900.64</v>
      </c>
      <c r="T567" s="547">
        <v>108805229.64</v>
      </c>
      <c r="U567" s="547"/>
      <c r="V567" s="547">
        <f t="shared" si="245"/>
        <v>97536061.503750011</v>
      </c>
      <c r="W567" s="285"/>
      <c r="X567" s="286"/>
      <c r="Y567" s="548">
        <f t="shared" si="269"/>
        <v>0</v>
      </c>
      <c r="Z567" s="549">
        <f t="shared" si="269"/>
        <v>0</v>
      </c>
      <c r="AA567" s="549">
        <f t="shared" si="269"/>
        <v>0</v>
      </c>
      <c r="AB567" s="282">
        <f t="shared" si="246"/>
        <v>108805229.64</v>
      </c>
      <c r="AC567" s="281">
        <f t="shared" si="247"/>
        <v>0</v>
      </c>
      <c r="AD567" s="549">
        <f t="shared" si="248"/>
        <v>0</v>
      </c>
      <c r="AE567" s="553">
        <f t="shared" si="249"/>
        <v>0</v>
      </c>
      <c r="AF567" s="282">
        <f t="shared" si="250"/>
        <v>108805229.64</v>
      </c>
      <c r="AG567" s="283">
        <f t="shared" si="251"/>
        <v>108805229.64</v>
      </c>
      <c r="AH567" s="281">
        <f t="shared" si="252"/>
        <v>0</v>
      </c>
      <c r="AI567" s="551">
        <f t="shared" si="270"/>
        <v>0</v>
      </c>
      <c r="AJ567" s="549">
        <f t="shared" si="270"/>
        <v>0</v>
      </c>
      <c r="AK567" s="549">
        <f t="shared" si="270"/>
        <v>0</v>
      </c>
      <c r="AL567" s="282">
        <f t="shared" si="253"/>
        <v>97536061.503750011</v>
      </c>
      <c r="AM567" s="281">
        <f t="shared" si="254"/>
        <v>0</v>
      </c>
      <c r="AN567" s="549">
        <f t="shared" si="255"/>
        <v>0</v>
      </c>
      <c r="AO567" s="549">
        <f t="shared" si="256"/>
        <v>0</v>
      </c>
      <c r="AP567" s="549">
        <f t="shared" si="257"/>
        <v>97536061.503750011</v>
      </c>
      <c r="AQ567" s="283">
        <f t="shared" si="271"/>
        <v>97536061.503750011</v>
      </c>
      <c r="AR567" s="281">
        <f t="shared" si="258"/>
        <v>0</v>
      </c>
      <c r="AT567" s="446" t="s">
        <v>2070</v>
      </c>
      <c r="AU567" s="284"/>
      <c r="AV567" s="447" t="str">
        <f t="shared" si="259"/>
        <v>CA</v>
      </c>
      <c r="AW567" s="447" t="str">
        <f t="shared" si="260"/>
        <v>CL</v>
      </c>
      <c r="AX567" s="447" t="str">
        <f t="shared" si="261"/>
        <v>AIC</v>
      </c>
      <c r="AY567" s="447" t="str">
        <f t="shared" si="262"/>
        <v>ERB</v>
      </c>
      <c r="AZ567" s="447" t="str">
        <f t="shared" si="263"/>
        <v>GRB</v>
      </c>
      <c r="BA567" s="447" t="str">
        <f t="shared" si="264"/>
        <v>Non-Op</v>
      </c>
      <c r="BC567" s="449" t="s">
        <v>2100</v>
      </c>
      <c r="BD567" s="552">
        <f t="shared" si="266"/>
        <v>108805229.64</v>
      </c>
      <c r="BF567" s="435"/>
      <c r="BG567" s="435"/>
      <c r="BH567" s="435"/>
      <c r="BI567" s="435"/>
      <c r="BJ567" s="435"/>
      <c r="BK567" s="435"/>
      <c r="BL567" s="435"/>
      <c r="BN567" s="444"/>
    </row>
    <row r="568" spans="1:66" s="28" customFormat="1" ht="12" customHeight="1">
      <c r="A568" s="287">
        <v>18230781</v>
      </c>
      <c r="B568" s="288" t="str">
        <f t="shared" si="268"/>
        <v>18230781</v>
      </c>
      <c r="C568" s="444" t="s">
        <v>1419</v>
      </c>
      <c r="D568" s="445" t="s">
        <v>1165</v>
      </c>
      <c r="E568" s="445"/>
      <c r="F568" s="444"/>
      <c r="G568" s="445"/>
      <c r="H568" s="547">
        <v>-77429812.769999996</v>
      </c>
      <c r="I568" s="547">
        <v>-82966420.769999996</v>
      </c>
      <c r="J568" s="547">
        <v>-85070320.769999996</v>
      </c>
      <c r="K568" s="547">
        <v>-88800603.769999996</v>
      </c>
      <c r="L568" s="547">
        <v>-87721789.769999996</v>
      </c>
      <c r="M568" s="547">
        <v>-94583051.769999996</v>
      </c>
      <c r="N568" s="547">
        <v>-101254869.77</v>
      </c>
      <c r="O568" s="547">
        <v>-107420781.06999999</v>
      </c>
      <c r="P568" s="547">
        <v>-107637852.23</v>
      </c>
      <c r="Q568" s="547">
        <v>-106979003.64</v>
      </c>
      <c r="R568" s="547">
        <v>-107354622.64</v>
      </c>
      <c r="S568" s="547">
        <v>-107525900.64</v>
      </c>
      <c r="T568" s="547">
        <v>-108805229.64</v>
      </c>
      <c r="U568" s="547"/>
      <c r="V568" s="547">
        <f t="shared" si="245"/>
        <v>-97536061.503750011</v>
      </c>
      <c r="W568" s="285"/>
      <c r="X568" s="286"/>
      <c r="Y568" s="548">
        <f t="shared" si="269"/>
        <v>0</v>
      </c>
      <c r="Z568" s="549">
        <f t="shared" si="269"/>
        <v>0</v>
      </c>
      <c r="AA568" s="549">
        <f t="shared" si="269"/>
        <v>0</v>
      </c>
      <c r="AB568" s="282">
        <f t="shared" si="246"/>
        <v>-108805229.64</v>
      </c>
      <c r="AC568" s="281">
        <f t="shared" si="247"/>
        <v>0</v>
      </c>
      <c r="AD568" s="549">
        <f t="shared" si="248"/>
        <v>0</v>
      </c>
      <c r="AE568" s="553">
        <f t="shared" si="249"/>
        <v>0</v>
      </c>
      <c r="AF568" s="282">
        <f t="shared" si="250"/>
        <v>-108805229.64</v>
      </c>
      <c r="AG568" s="283">
        <f t="shared" si="251"/>
        <v>-108805229.64</v>
      </c>
      <c r="AH568" s="281">
        <f t="shared" si="252"/>
        <v>0</v>
      </c>
      <c r="AI568" s="551">
        <f t="shared" si="270"/>
        <v>0</v>
      </c>
      <c r="AJ568" s="549">
        <f t="shared" si="270"/>
        <v>0</v>
      </c>
      <c r="AK568" s="549">
        <f t="shared" si="270"/>
        <v>0</v>
      </c>
      <c r="AL568" s="282">
        <f t="shared" si="253"/>
        <v>-97536061.503750011</v>
      </c>
      <c r="AM568" s="281">
        <f t="shared" si="254"/>
        <v>0</v>
      </c>
      <c r="AN568" s="549">
        <f t="shared" si="255"/>
        <v>0</v>
      </c>
      <c r="AO568" s="549">
        <f t="shared" si="256"/>
        <v>0</v>
      </c>
      <c r="AP568" s="549">
        <f t="shared" si="257"/>
        <v>-97536061.503750011</v>
      </c>
      <c r="AQ568" s="283">
        <f t="shared" si="271"/>
        <v>-97536061.503750011</v>
      </c>
      <c r="AR568" s="281">
        <f t="shared" si="258"/>
        <v>0</v>
      </c>
      <c r="AT568" s="446" t="s">
        <v>2070</v>
      </c>
      <c r="AU568" s="284"/>
      <c r="AV568" s="447" t="str">
        <f t="shared" si="259"/>
        <v>CA</v>
      </c>
      <c r="AW568" s="447" t="str">
        <f t="shared" si="260"/>
        <v>CL</v>
      </c>
      <c r="AX568" s="447" t="str">
        <f t="shared" si="261"/>
        <v>AIC</v>
      </c>
      <c r="AY568" s="447" t="str">
        <f t="shared" si="262"/>
        <v>ERB</v>
      </c>
      <c r="AZ568" s="447" t="str">
        <f t="shared" si="263"/>
        <v>GRB</v>
      </c>
      <c r="BA568" s="447" t="str">
        <f t="shared" si="264"/>
        <v>Non-Op</v>
      </c>
      <c r="BC568" s="449" t="s">
        <v>2100</v>
      </c>
      <c r="BD568" s="552">
        <f t="shared" si="266"/>
        <v>-108805229.64</v>
      </c>
      <c r="BF568" s="435"/>
      <c r="BG568" s="435"/>
      <c r="BH568" s="435"/>
      <c r="BI568" s="435"/>
      <c r="BJ568" s="435"/>
      <c r="BK568" s="435"/>
      <c r="BL568" s="435"/>
      <c r="BN568" s="444"/>
    </row>
    <row r="569" spans="1:66" s="28" customFormat="1" ht="12" customHeight="1">
      <c r="A569" s="287">
        <v>18230791</v>
      </c>
      <c r="B569" s="288" t="str">
        <f t="shared" si="268"/>
        <v>18230791</v>
      </c>
      <c r="C569" s="444" t="s">
        <v>1420</v>
      </c>
      <c r="D569" s="445" t="s">
        <v>1165</v>
      </c>
      <c r="E569" s="445"/>
      <c r="F569" s="444"/>
      <c r="G569" s="445"/>
      <c r="H569" s="547">
        <v>43330063</v>
      </c>
      <c r="I569" s="547">
        <v>43330063</v>
      </c>
      <c r="J569" s="547">
        <v>43330063</v>
      </c>
      <c r="K569" s="547">
        <v>43330063</v>
      </c>
      <c r="L569" s="547">
        <v>43330063</v>
      </c>
      <c r="M569" s="547">
        <v>44084840</v>
      </c>
      <c r="N569" s="547">
        <v>50756658</v>
      </c>
      <c r="O569" s="547">
        <v>68248773.319999993</v>
      </c>
      <c r="P569" s="547">
        <v>70202413.829999998</v>
      </c>
      <c r="Q569" s="547">
        <v>64272776.490000002</v>
      </c>
      <c r="R569" s="547">
        <v>67653343.489999995</v>
      </c>
      <c r="S569" s="547">
        <v>69194844.489999995</v>
      </c>
      <c r="T569" s="547">
        <v>36702016.490000002</v>
      </c>
      <c r="U569" s="547"/>
      <c r="V569" s="547">
        <f t="shared" si="245"/>
        <v>53979161.780416667</v>
      </c>
      <c r="W569" s="305"/>
      <c r="X569" s="306"/>
      <c r="Y569" s="548">
        <f t="shared" ref="Y569:AA588" si="272">IF($D569=Y$5,$T569,0)</f>
        <v>0</v>
      </c>
      <c r="Z569" s="549">
        <f t="shared" si="272"/>
        <v>0</v>
      </c>
      <c r="AA569" s="549">
        <f t="shared" si="272"/>
        <v>0</v>
      </c>
      <c r="AB569" s="282">
        <f t="shared" si="246"/>
        <v>36702016.490000002</v>
      </c>
      <c r="AC569" s="281">
        <f t="shared" si="247"/>
        <v>0</v>
      </c>
      <c r="AD569" s="549">
        <f t="shared" si="248"/>
        <v>0</v>
      </c>
      <c r="AE569" s="553">
        <f t="shared" si="249"/>
        <v>0</v>
      </c>
      <c r="AF569" s="282">
        <f t="shared" si="250"/>
        <v>36702016.490000002</v>
      </c>
      <c r="AG569" s="283">
        <f t="shared" si="251"/>
        <v>36702016.490000002</v>
      </c>
      <c r="AH569" s="281">
        <f t="shared" si="252"/>
        <v>0</v>
      </c>
      <c r="AI569" s="551">
        <f t="shared" si="270"/>
        <v>0</v>
      </c>
      <c r="AJ569" s="549">
        <f t="shared" si="270"/>
        <v>0</v>
      </c>
      <c r="AK569" s="549">
        <f t="shared" si="270"/>
        <v>0</v>
      </c>
      <c r="AL569" s="282">
        <f t="shared" si="253"/>
        <v>53979161.780416667</v>
      </c>
      <c r="AM569" s="281">
        <f t="shared" si="254"/>
        <v>0</v>
      </c>
      <c r="AN569" s="549">
        <f t="shared" si="255"/>
        <v>0</v>
      </c>
      <c r="AO569" s="549">
        <f t="shared" si="256"/>
        <v>0</v>
      </c>
      <c r="AP569" s="549">
        <f t="shared" si="257"/>
        <v>53979161.780416667</v>
      </c>
      <c r="AQ569" s="283">
        <f t="shared" si="271"/>
        <v>53979161.780416667</v>
      </c>
      <c r="AR569" s="281">
        <f t="shared" si="258"/>
        <v>0</v>
      </c>
      <c r="AT569" s="446" t="s">
        <v>2075</v>
      </c>
      <c r="AU569" s="284"/>
      <c r="AV569" s="447" t="str">
        <f t="shared" si="259"/>
        <v>CA</v>
      </c>
      <c r="AW569" s="447" t="str">
        <f t="shared" si="260"/>
        <v>CL</v>
      </c>
      <c r="AX569" s="447" t="str">
        <f t="shared" si="261"/>
        <v>AIC</v>
      </c>
      <c r="AY569" s="447" t="str">
        <f t="shared" si="262"/>
        <v>ERB</v>
      </c>
      <c r="AZ569" s="447" t="str">
        <f t="shared" si="263"/>
        <v>GRB</v>
      </c>
      <c r="BA569" s="447" t="str">
        <f t="shared" si="264"/>
        <v>Non-Op</v>
      </c>
      <c r="BC569" s="449" t="s">
        <v>2100</v>
      </c>
      <c r="BD569" s="552">
        <f t="shared" si="266"/>
        <v>36702016.490000002</v>
      </c>
      <c r="BF569" s="435"/>
      <c r="BG569" s="435"/>
      <c r="BH569" s="435"/>
      <c r="BI569" s="435"/>
      <c r="BJ569" s="435"/>
      <c r="BK569" s="435"/>
      <c r="BL569" s="435"/>
      <c r="BN569" s="444"/>
    </row>
    <row r="570" spans="1:66" s="28" customFormat="1" ht="12" customHeight="1">
      <c r="A570" s="287">
        <v>18230811</v>
      </c>
      <c r="B570" s="288" t="str">
        <f t="shared" si="268"/>
        <v>18230811</v>
      </c>
      <c r="C570" s="444" t="s">
        <v>2803</v>
      </c>
      <c r="D570" s="445" t="s">
        <v>1165</v>
      </c>
      <c r="E570" s="445"/>
      <c r="F570" s="444"/>
      <c r="G570" s="445"/>
      <c r="H570" s="547">
        <v>0</v>
      </c>
      <c r="I570" s="547">
        <v>0</v>
      </c>
      <c r="J570" s="547">
        <v>0</v>
      </c>
      <c r="K570" s="547">
        <v>0</v>
      </c>
      <c r="L570" s="547">
        <v>0</v>
      </c>
      <c r="M570" s="547">
        <v>0</v>
      </c>
      <c r="N570" s="547">
        <v>0</v>
      </c>
      <c r="O570" s="547">
        <v>0</v>
      </c>
      <c r="P570" s="547">
        <v>0</v>
      </c>
      <c r="Q570" s="547">
        <v>0</v>
      </c>
      <c r="R570" s="547">
        <v>0</v>
      </c>
      <c r="S570" s="547">
        <v>0</v>
      </c>
      <c r="T570" s="547">
        <v>0</v>
      </c>
      <c r="U570" s="547"/>
      <c r="V570" s="547">
        <f t="shared" si="245"/>
        <v>0</v>
      </c>
      <c r="W570" s="285"/>
      <c r="X570" s="286"/>
      <c r="Y570" s="548">
        <f t="shared" si="272"/>
        <v>0</v>
      </c>
      <c r="Z570" s="549">
        <f t="shared" si="272"/>
        <v>0</v>
      </c>
      <c r="AA570" s="549">
        <f t="shared" si="272"/>
        <v>0</v>
      </c>
      <c r="AB570" s="282">
        <f t="shared" si="246"/>
        <v>0</v>
      </c>
      <c r="AC570" s="281">
        <f t="shared" si="247"/>
        <v>0</v>
      </c>
      <c r="AD570" s="549">
        <f t="shared" si="248"/>
        <v>0</v>
      </c>
      <c r="AE570" s="553">
        <f t="shared" si="249"/>
        <v>0</v>
      </c>
      <c r="AF570" s="282">
        <f t="shared" si="250"/>
        <v>0</v>
      </c>
      <c r="AG570" s="283">
        <f t="shared" si="251"/>
        <v>0</v>
      </c>
      <c r="AH570" s="281">
        <f t="shared" si="252"/>
        <v>0</v>
      </c>
      <c r="AI570" s="551">
        <f t="shared" si="270"/>
        <v>0</v>
      </c>
      <c r="AJ570" s="549">
        <f t="shared" si="270"/>
        <v>0</v>
      </c>
      <c r="AK570" s="549">
        <f t="shared" si="270"/>
        <v>0</v>
      </c>
      <c r="AL570" s="282">
        <f t="shared" si="253"/>
        <v>0</v>
      </c>
      <c r="AM570" s="281">
        <f t="shared" si="254"/>
        <v>0</v>
      </c>
      <c r="AN570" s="549">
        <f t="shared" si="255"/>
        <v>0</v>
      </c>
      <c r="AO570" s="549">
        <f t="shared" si="256"/>
        <v>0</v>
      </c>
      <c r="AP570" s="549">
        <f t="shared" si="257"/>
        <v>0</v>
      </c>
      <c r="AQ570" s="283">
        <f t="shared" si="271"/>
        <v>0</v>
      </c>
      <c r="AR570" s="281">
        <f t="shared" si="258"/>
        <v>0</v>
      </c>
      <c r="AT570" s="446" t="s">
        <v>2070</v>
      </c>
      <c r="AU570" s="284"/>
      <c r="AV570" s="447" t="str">
        <f t="shared" si="259"/>
        <v>CA</v>
      </c>
      <c r="AW570" s="447" t="str">
        <f t="shared" si="260"/>
        <v>CL</v>
      </c>
      <c r="AX570" s="447" t="str">
        <f t="shared" si="261"/>
        <v>AIC</v>
      </c>
      <c r="AY570" s="447" t="str">
        <f t="shared" si="262"/>
        <v>ERB</v>
      </c>
      <c r="AZ570" s="447" t="str">
        <f t="shared" si="263"/>
        <v>GRB</v>
      </c>
      <c r="BA570" s="447" t="str">
        <f t="shared" si="264"/>
        <v>Non-Op</v>
      </c>
      <c r="BC570" s="449" t="s">
        <v>2100</v>
      </c>
      <c r="BD570" s="552">
        <f t="shared" si="266"/>
        <v>0</v>
      </c>
      <c r="BF570" s="435"/>
      <c r="BG570" s="435"/>
      <c r="BH570" s="435"/>
      <c r="BI570" s="435"/>
      <c r="BJ570" s="435"/>
      <c r="BK570" s="435"/>
      <c r="BL570" s="435"/>
      <c r="BN570" s="444"/>
    </row>
    <row r="571" spans="1:66" s="28" customFormat="1" ht="12" customHeight="1">
      <c r="A571" s="287">
        <v>18230821</v>
      </c>
      <c r="B571" s="288" t="str">
        <f t="shared" si="268"/>
        <v>18230821</v>
      </c>
      <c r="C571" s="444" t="s">
        <v>2804</v>
      </c>
      <c r="D571" s="445" t="s">
        <v>1165</v>
      </c>
      <c r="E571" s="445"/>
      <c r="F571" s="444"/>
      <c r="G571" s="445"/>
      <c r="H571" s="547">
        <v>0</v>
      </c>
      <c r="I571" s="547">
        <v>0</v>
      </c>
      <c r="J571" s="547">
        <v>0</v>
      </c>
      <c r="K571" s="547">
        <v>0</v>
      </c>
      <c r="L571" s="547">
        <v>0</v>
      </c>
      <c r="M571" s="547">
        <v>0</v>
      </c>
      <c r="N571" s="547">
        <v>0</v>
      </c>
      <c r="O571" s="547">
        <v>0</v>
      </c>
      <c r="P571" s="547">
        <v>0</v>
      </c>
      <c r="Q571" s="547">
        <v>0</v>
      </c>
      <c r="R571" s="547">
        <v>0</v>
      </c>
      <c r="S571" s="547">
        <v>0</v>
      </c>
      <c r="T571" s="547">
        <v>0</v>
      </c>
      <c r="U571" s="547"/>
      <c r="V571" s="547">
        <f t="shared" si="245"/>
        <v>0</v>
      </c>
      <c r="W571" s="285"/>
      <c r="X571" s="286"/>
      <c r="Y571" s="548">
        <f t="shared" si="272"/>
        <v>0</v>
      </c>
      <c r="Z571" s="549">
        <f t="shared" si="272"/>
        <v>0</v>
      </c>
      <c r="AA571" s="549">
        <f t="shared" si="272"/>
        <v>0</v>
      </c>
      <c r="AB571" s="282">
        <f t="shared" si="246"/>
        <v>0</v>
      </c>
      <c r="AC571" s="281">
        <f t="shared" si="247"/>
        <v>0</v>
      </c>
      <c r="AD571" s="549">
        <f t="shared" si="248"/>
        <v>0</v>
      </c>
      <c r="AE571" s="553">
        <f t="shared" si="249"/>
        <v>0</v>
      </c>
      <c r="AF571" s="282">
        <f t="shared" si="250"/>
        <v>0</v>
      </c>
      <c r="AG571" s="283">
        <f t="shared" si="251"/>
        <v>0</v>
      </c>
      <c r="AH571" s="281">
        <f t="shared" si="252"/>
        <v>0</v>
      </c>
      <c r="AI571" s="551">
        <f t="shared" si="270"/>
        <v>0</v>
      </c>
      <c r="AJ571" s="549">
        <f t="shared" si="270"/>
        <v>0</v>
      </c>
      <c r="AK571" s="549">
        <f t="shared" si="270"/>
        <v>0</v>
      </c>
      <c r="AL571" s="282">
        <f t="shared" si="253"/>
        <v>0</v>
      </c>
      <c r="AM571" s="281">
        <f t="shared" si="254"/>
        <v>0</v>
      </c>
      <c r="AN571" s="549">
        <f t="shared" si="255"/>
        <v>0</v>
      </c>
      <c r="AO571" s="549">
        <f t="shared" si="256"/>
        <v>0</v>
      </c>
      <c r="AP571" s="549">
        <f t="shared" si="257"/>
        <v>0</v>
      </c>
      <c r="AQ571" s="283">
        <f t="shared" si="271"/>
        <v>0</v>
      </c>
      <c r="AR571" s="281">
        <f t="shared" si="258"/>
        <v>0</v>
      </c>
      <c r="AT571" s="446" t="s">
        <v>2070</v>
      </c>
      <c r="AU571" s="284"/>
      <c r="AV571" s="447" t="str">
        <f t="shared" si="259"/>
        <v>CA</v>
      </c>
      <c r="AW571" s="447" t="str">
        <f t="shared" si="260"/>
        <v>CL</v>
      </c>
      <c r="AX571" s="447" t="str">
        <f t="shared" si="261"/>
        <v>AIC</v>
      </c>
      <c r="AY571" s="447" t="str">
        <f t="shared" si="262"/>
        <v>ERB</v>
      </c>
      <c r="AZ571" s="447" t="str">
        <f t="shared" si="263"/>
        <v>GRB</v>
      </c>
      <c r="BA571" s="447" t="str">
        <f t="shared" si="264"/>
        <v>Non-Op</v>
      </c>
      <c r="BC571" s="449" t="s">
        <v>2100</v>
      </c>
      <c r="BD571" s="552">
        <f t="shared" si="266"/>
        <v>0</v>
      </c>
      <c r="BF571" s="435"/>
      <c r="BG571" s="435"/>
      <c r="BH571" s="435"/>
      <c r="BI571" s="435"/>
      <c r="BJ571" s="435"/>
      <c r="BK571" s="435"/>
      <c r="BL571" s="435"/>
      <c r="BN571" s="444"/>
    </row>
    <row r="572" spans="1:66" s="28" customFormat="1" ht="12" customHeight="1">
      <c r="A572" s="287">
        <v>18230831</v>
      </c>
      <c r="B572" s="288" t="str">
        <f t="shared" si="268"/>
        <v>18230831</v>
      </c>
      <c r="C572" s="444" t="s">
        <v>2805</v>
      </c>
      <c r="D572" s="445" t="s">
        <v>1165</v>
      </c>
      <c r="E572" s="445"/>
      <c r="F572" s="444"/>
      <c r="G572" s="445"/>
      <c r="H572" s="547">
        <v>0</v>
      </c>
      <c r="I572" s="547">
        <v>0</v>
      </c>
      <c r="J572" s="547">
        <v>0</v>
      </c>
      <c r="K572" s="547">
        <v>0</v>
      </c>
      <c r="L572" s="547">
        <v>0</v>
      </c>
      <c r="M572" s="547">
        <v>0</v>
      </c>
      <c r="N572" s="547">
        <v>0</v>
      </c>
      <c r="O572" s="547">
        <v>0</v>
      </c>
      <c r="P572" s="547">
        <v>0</v>
      </c>
      <c r="Q572" s="547">
        <v>0</v>
      </c>
      <c r="R572" s="547">
        <v>0</v>
      </c>
      <c r="S572" s="547">
        <v>0</v>
      </c>
      <c r="T572" s="547">
        <v>0</v>
      </c>
      <c r="U572" s="547"/>
      <c r="V572" s="547">
        <f t="shared" si="245"/>
        <v>0</v>
      </c>
      <c r="W572" s="285"/>
      <c r="X572" s="286"/>
      <c r="Y572" s="548">
        <f t="shared" si="272"/>
        <v>0</v>
      </c>
      <c r="Z572" s="549">
        <f t="shared" si="272"/>
        <v>0</v>
      </c>
      <c r="AA572" s="549">
        <f t="shared" si="272"/>
        <v>0</v>
      </c>
      <c r="AB572" s="282">
        <f t="shared" si="246"/>
        <v>0</v>
      </c>
      <c r="AC572" s="281">
        <f t="shared" si="247"/>
        <v>0</v>
      </c>
      <c r="AD572" s="549">
        <f t="shared" si="248"/>
        <v>0</v>
      </c>
      <c r="AE572" s="553">
        <f t="shared" si="249"/>
        <v>0</v>
      </c>
      <c r="AF572" s="282">
        <f t="shared" si="250"/>
        <v>0</v>
      </c>
      <c r="AG572" s="283">
        <f t="shared" si="251"/>
        <v>0</v>
      </c>
      <c r="AH572" s="281">
        <f t="shared" si="252"/>
        <v>0</v>
      </c>
      <c r="AI572" s="551">
        <f t="shared" ref="AI572:AK591" si="273">IF($D572=AI$5,$V572,0)</f>
        <v>0</v>
      </c>
      <c r="AJ572" s="549">
        <f t="shared" si="273"/>
        <v>0</v>
      </c>
      <c r="AK572" s="549">
        <f t="shared" si="273"/>
        <v>0</v>
      </c>
      <c r="AL572" s="282">
        <f t="shared" si="253"/>
        <v>0</v>
      </c>
      <c r="AM572" s="281">
        <f t="shared" si="254"/>
        <v>0</v>
      </c>
      <c r="AN572" s="549">
        <f t="shared" si="255"/>
        <v>0</v>
      </c>
      <c r="AO572" s="549">
        <f t="shared" si="256"/>
        <v>0</v>
      </c>
      <c r="AP572" s="549">
        <f t="shared" si="257"/>
        <v>0</v>
      </c>
      <c r="AQ572" s="283">
        <f t="shared" si="271"/>
        <v>0</v>
      </c>
      <c r="AR572" s="281">
        <f t="shared" si="258"/>
        <v>0</v>
      </c>
      <c r="AT572" s="446" t="s">
        <v>2070</v>
      </c>
      <c r="AU572" s="284"/>
      <c r="AV572" s="447" t="str">
        <f t="shared" si="259"/>
        <v>CA</v>
      </c>
      <c r="AW572" s="447" t="str">
        <f t="shared" si="260"/>
        <v>CL</v>
      </c>
      <c r="AX572" s="447" t="str">
        <f t="shared" si="261"/>
        <v>AIC</v>
      </c>
      <c r="AY572" s="447" t="str">
        <f t="shared" si="262"/>
        <v>ERB</v>
      </c>
      <c r="AZ572" s="447" t="str">
        <f t="shared" si="263"/>
        <v>GRB</v>
      </c>
      <c r="BA572" s="447" t="str">
        <f t="shared" si="264"/>
        <v>Non-Op</v>
      </c>
      <c r="BC572" s="449" t="s">
        <v>2100</v>
      </c>
      <c r="BD572" s="552">
        <f t="shared" si="266"/>
        <v>0</v>
      </c>
      <c r="BF572" s="435"/>
      <c r="BG572" s="435"/>
      <c r="BH572" s="435"/>
      <c r="BI572" s="435"/>
      <c r="BJ572" s="435"/>
      <c r="BK572" s="435"/>
      <c r="BL572" s="435"/>
      <c r="BN572" s="444"/>
    </row>
    <row r="573" spans="1:66" s="28" customFormat="1" ht="12" customHeight="1">
      <c r="A573" s="287">
        <v>18230841</v>
      </c>
      <c r="B573" s="288" t="str">
        <f t="shared" si="268"/>
        <v>18230841</v>
      </c>
      <c r="C573" s="444" t="s">
        <v>2806</v>
      </c>
      <c r="D573" s="445" t="s">
        <v>1165</v>
      </c>
      <c r="E573" s="445"/>
      <c r="F573" s="444"/>
      <c r="G573" s="445"/>
      <c r="H573" s="547">
        <v>0</v>
      </c>
      <c r="I573" s="547">
        <v>0</v>
      </c>
      <c r="J573" s="547">
        <v>0</v>
      </c>
      <c r="K573" s="547">
        <v>0</v>
      </c>
      <c r="L573" s="547">
        <v>0</v>
      </c>
      <c r="M573" s="547">
        <v>0</v>
      </c>
      <c r="N573" s="547">
        <v>0</v>
      </c>
      <c r="O573" s="547">
        <v>0</v>
      </c>
      <c r="P573" s="547">
        <v>0</v>
      </c>
      <c r="Q573" s="547">
        <v>0</v>
      </c>
      <c r="R573" s="547">
        <v>0</v>
      </c>
      <c r="S573" s="547">
        <v>0</v>
      </c>
      <c r="T573" s="547">
        <v>0</v>
      </c>
      <c r="U573" s="547"/>
      <c r="V573" s="547">
        <f t="shared" si="245"/>
        <v>0</v>
      </c>
      <c r="W573" s="285"/>
      <c r="X573" s="286"/>
      <c r="Y573" s="548">
        <f t="shared" si="272"/>
        <v>0</v>
      </c>
      <c r="Z573" s="549">
        <f t="shared" si="272"/>
        <v>0</v>
      </c>
      <c r="AA573" s="549">
        <f t="shared" si="272"/>
        <v>0</v>
      </c>
      <c r="AB573" s="282">
        <f t="shared" si="246"/>
        <v>0</v>
      </c>
      <c r="AC573" s="281">
        <f t="shared" si="247"/>
        <v>0</v>
      </c>
      <c r="AD573" s="549">
        <f t="shared" si="248"/>
        <v>0</v>
      </c>
      <c r="AE573" s="553">
        <f t="shared" si="249"/>
        <v>0</v>
      </c>
      <c r="AF573" s="282">
        <f t="shared" si="250"/>
        <v>0</v>
      </c>
      <c r="AG573" s="283">
        <f t="shared" si="251"/>
        <v>0</v>
      </c>
      <c r="AH573" s="281">
        <f t="shared" si="252"/>
        <v>0</v>
      </c>
      <c r="AI573" s="551">
        <f t="shared" si="273"/>
        <v>0</v>
      </c>
      <c r="AJ573" s="549">
        <f t="shared" si="273"/>
        <v>0</v>
      </c>
      <c r="AK573" s="549">
        <f t="shared" si="273"/>
        <v>0</v>
      </c>
      <c r="AL573" s="282">
        <f t="shared" si="253"/>
        <v>0</v>
      </c>
      <c r="AM573" s="281">
        <f t="shared" si="254"/>
        <v>0</v>
      </c>
      <c r="AN573" s="549">
        <f t="shared" si="255"/>
        <v>0</v>
      </c>
      <c r="AO573" s="549">
        <f t="shared" si="256"/>
        <v>0</v>
      </c>
      <c r="AP573" s="549">
        <f t="shared" si="257"/>
        <v>0</v>
      </c>
      <c r="AQ573" s="283">
        <f t="shared" si="271"/>
        <v>0</v>
      </c>
      <c r="AR573" s="281">
        <f t="shared" si="258"/>
        <v>0</v>
      </c>
      <c r="AT573" s="446" t="s">
        <v>2070</v>
      </c>
      <c r="AU573" s="284"/>
      <c r="AV573" s="447" t="str">
        <f t="shared" si="259"/>
        <v>CA</v>
      </c>
      <c r="AW573" s="447" t="str">
        <f t="shared" si="260"/>
        <v>CL</v>
      </c>
      <c r="AX573" s="447" t="str">
        <f t="shared" si="261"/>
        <v>AIC</v>
      </c>
      <c r="AY573" s="447" t="str">
        <f t="shared" si="262"/>
        <v>ERB</v>
      </c>
      <c r="AZ573" s="447" t="str">
        <f t="shared" si="263"/>
        <v>GRB</v>
      </c>
      <c r="BA573" s="447" t="str">
        <f t="shared" si="264"/>
        <v>Non-Op</v>
      </c>
      <c r="BC573" s="449" t="s">
        <v>2100</v>
      </c>
      <c r="BD573" s="552">
        <f t="shared" si="266"/>
        <v>0</v>
      </c>
      <c r="BF573" s="435"/>
      <c r="BG573" s="435"/>
      <c r="BH573" s="435"/>
      <c r="BI573" s="435"/>
      <c r="BJ573" s="435"/>
      <c r="BK573" s="435"/>
      <c r="BL573" s="435"/>
      <c r="BN573" s="444"/>
    </row>
    <row r="574" spans="1:66" s="28" customFormat="1" ht="12" customHeight="1">
      <c r="A574" s="563">
        <v>18230851</v>
      </c>
      <c r="B574" s="562" t="str">
        <f t="shared" si="268"/>
        <v>18230851</v>
      </c>
      <c r="C574" s="444" t="s">
        <v>2807</v>
      </c>
      <c r="D574" s="445" t="s">
        <v>1165</v>
      </c>
      <c r="E574" s="445"/>
      <c r="F574" s="444"/>
      <c r="G574" s="445"/>
      <c r="H574" s="547">
        <v>0</v>
      </c>
      <c r="I574" s="547">
        <v>0</v>
      </c>
      <c r="J574" s="547">
        <v>0</v>
      </c>
      <c r="K574" s="547">
        <v>0</v>
      </c>
      <c r="L574" s="547">
        <v>0</v>
      </c>
      <c r="M574" s="547">
        <v>0</v>
      </c>
      <c r="N574" s="547">
        <v>0</v>
      </c>
      <c r="O574" s="547">
        <v>0</v>
      </c>
      <c r="P574" s="547">
        <v>0</v>
      </c>
      <c r="Q574" s="547">
        <v>0</v>
      </c>
      <c r="R574" s="547">
        <v>0</v>
      </c>
      <c r="S574" s="547">
        <v>0</v>
      </c>
      <c r="T574" s="547">
        <v>0</v>
      </c>
      <c r="U574" s="547"/>
      <c r="V574" s="547">
        <f t="shared" si="245"/>
        <v>0</v>
      </c>
      <c r="W574" s="285"/>
      <c r="X574" s="286"/>
      <c r="Y574" s="548">
        <f t="shared" si="272"/>
        <v>0</v>
      </c>
      <c r="Z574" s="549">
        <f t="shared" si="272"/>
        <v>0</v>
      </c>
      <c r="AA574" s="549">
        <f t="shared" si="272"/>
        <v>0</v>
      </c>
      <c r="AB574" s="282">
        <f t="shared" si="246"/>
        <v>0</v>
      </c>
      <c r="AC574" s="281">
        <f t="shared" si="247"/>
        <v>0</v>
      </c>
      <c r="AD574" s="549">
        <f t="shared" si="248"/>
        <v>0</v>
      </c>
      <c r="AE574" s="553">
        <f t="shared" si="249"/>
        <v>0</v>
      </c>
      <c r="AF574" s="282">
        <f t="shared" si="250"/>
        <v>0</v>
      </c>
      <c r="AG574" s="283">
        <f t="shared" si="251"/>
        <v>0</v>
      </c>
      <c r="AH574" s="281">
        <f t="shared" si="252"/>
        <v>0</v>
      </c>
      <c r="AI574" s="551">
        <f t="shared" si="273"/>
        <v>0</v>
      </c>
      <c r="AJ574" s="549">
        <f t="shared" si="273"/>
        <v>0</v>
      </c>
      <c r="AK574" s="549">
        <f t="shared" si="273"/>
        <v>0</v>
      </c>
      <c r="AL574" s="282">
        <f t="shared" si="253"/>
        <v>0</v>
      </c>
      <c r="AM574" s="281">
        <f t="shared" si="254"/>
        <v>0</v>
      </c>
      <c r="AN574" s="549">
        <f t="shared" si="255"/>
        <v>0</v>
      </c>
      <c r="AO574" s="549">
        <f t="shared" si="256"/>
        <v>0</v>
      </c>
      <c r="AP574" s="549">
        <f t="shared" si="257"/>
        <v>0</v>
      </c>
      <c r="AQ574" s="283">
        <f t="shared" si="271"/>
        <v>0</v>
      </c>
      <c r="AR574" s="281">
        <f t="shared" si="258"/>
        <v>0</v>
      </c>
      <c r="AT574" s="446" t="s">
        <v>2070</v>
      </c>
      <c r="AU574" s="284"/>
      <c r="AV574" s="447" t="str">
        <f t="shared" si="259"/>
        <v>CA</v>
      </c>
      <c r="AW574" s="447" t="str">
        <f t="shared" si="260"/>
        <v>CL</v>
      </c>
      <c r="AX574" s="447" t="str">
        <f t="shared" si="261"/>
        <v>AIC</v>
      </c>
      <c r="AY574" s="447" t="str">
        <f t="shared" si="262"/>
        <v>ERB</v>
      </c>
      <c r="AZ574" s="447" t="str">
        <f t="shared" si="263"/>
        <v>GRB</v>
      </c>
      <c r="BA574" s="447" t="str">
        <f t="shared" si="264"/>
        <v>Non-Op</v>
      </c>
      <c r="BC574" s="449" t="s">
        <v>2100</v>
      </c>
      <c r="BD574" s="552">
        <f t="shared" si="266"/>
        <v>0</v>
      </c>
      <c r="BF574" s="435"/>
      <c r="BG574" s="435"/>
      <c r="BH574" s="435"/>
      <c r="BI574" s="435"/>
      <c r="BJ574" s="435"/>
      <c r="BK574" s="435"/>
      <c r="BL574" s="435"/>
      <c r="BN574" s="444"/>
    </row>
    <row r="575" spans="1:66" s="28" customFormat="1" ht="12" customHeight="1">
      <c r="A575" s="563">
        <v>18230861</v>
      </c>
      <c r="B575" s="562" t="str">
        <f t="shared" si="268"/>
        <v>18230861</v>
      </c>
      <c r="C575" s="444" t="s">
        <v>2808</v>
      </c>
      <c r="D575" s="445" t="s">
        <v>1165</v>
      </c>
      <c r="E575" s="445"/>
      <c r="F575" s="444"/>
      <c r="G575" s="445"/>
      <c r="H575" s="547">
        <v>0</v>
      </c>
      <c r="I575" s="547">
        <v>0</v>
      </c>
      <c r="J575" s="547">
        <v>0</v>
      </c>
      <c r="K575" s="547">
        <v>0</v>
      </c>
      <c r="L575" s="547">
        <v>0</v>
      </c>
      <c r="M575" s="547">
        <v>0</v>
      </c>
      <c r="N575" s="547">
        <v>0</v>
      </c>
      <c r="O575" s="547">
        <v>0</v>
      </c>
      <c r="P575" s="547">
        <v>0</v>
      </c>
      <c r="Q575" s="547">
        <v>0</v>
      </c>
      <c r="R575" s="547">
        <v>0</v>
      </c>
      <c r="S575" s="547">
        <v>0</v>
      </c>
      <c r="T575" s="547">
        <v>0</v>
      </c>
      <c r="U575" s="547"/>
      <c r="V575" s="547">
        <f t="shared" si="245"/>
        <v>0</v>
      </c>
      <c r="W575" s="285"/>
      <c r="X575" s="286"/>
      <c r="Y575" s="548">
        <f t="shared" si="272"/>
        <v>0</v>
      </c>
      <c r="Z575" s="549">
        <f t="shared" si="272"/>
        <v>0</v>
      </c>
      <c r="AA575" s="549">
        <f t="shared" si="272"/>
        <v>0</v>
      </c>
      <c r="AB575" s="282">
        <f t="shared" si="246"/>
        <v>0</v>
      </c>
      <c r="AC575" s="281">
        <f t="shared" si="247"/>
        <v>0</v>
      </c>
      <c r="AD575" s="549">
        <f t="shared" si="248"/>
        <v>0</v>
      </c>
      <c r="AE575" s="553">
        <f t="shared" si="249"/>
        <v>0</v>
      </c>
      <c r="AF575" s="282">
        <f t="shared" si="250"/>
        <v>0</v>
      </c>
      <c r="AG575" s="283">
        <f t="shared" si="251"/>
        <v>0</v>
      </c>
      <c r="AH575" s="281">
        <f t="shared" si="252"/>
        <v>0</v>
      </c>
      <c r="AI575" s="551">
        <f t="shared" si="273"/>
        <v>0</v>
      </c>
      <c r="AJ575" s="549">
        <f t="shared" si="273"/>
        <v>0</v>
      </c>
      <c r="AK575" s="549">
        <f t="shared" si="273"/>
        <v>0</v>
      </c>
      <c r="AL575" s="282">
        <f t="shared" si="253"/>
        <v>0</v>
      </c>
      <c r="AM575" s="281">
        <f t="shared" si="254"/>
        <v>0</v>
      </c>
      <c r="AN575" s="549">
        <f t="shared" si="255"/>
        <v>0</v>
      </c>
      <c r="AO575" s="549">
        <f t="shared" si="256"/>
        <v>0</v>
      </c>
      <c r="AP575" s="549">
        <f t="shared" si="257"/>
        <v>0</v>
      </c>
      <c r="AQ575" s="283">
        <f t="shared" si="271"/>
        <v>0</v>
      </c>
      <c r="AR575" s="281">
        <f t="shared" si="258"/>
        <v>0</v>
      </c>
      <c r="AT575" s="446" t="s">
        <v>2070</v>
      </c>
      <c r="AU575" s="284"/>
      <c r="AV575" s="447" t="str">
        <f t="shared" si="259"/>
        <v>CA</v>
      </c>
      <c r="AW575" s="447" t="str">
        <f t="shared" si="260"/>
        <v>CL</v>
      </c>
      <c r="AX575" s="447" t="str">
        <f t="shared" si="261"/>
        <v>AIC</v>
      </c>
      <c r="AY575" s="447" t="str">
        <f t="shared" si="262"/>
        <v>ERB</v>
      </c>
      <c r="AZ575" s="447" t="str">
        <f t="shared" si="263"/>
        <v>GRB</v>
      </c>
      <c r="BA575" s="447" t="str">
        <f t="shared" si="264"/>
        <v>Non-Op</v>
      </c>
      <c r="BC575" s="449" t="s">
        <v>2100</v>
      </c>
      <c r="BD575" s="552">
        <f t="shared" si="266"/>
        <v>0</v>
      </c>
      <c r="BF575" s="435"/>
      <c r="BG575" s="435"/>
      <c r="BH575" s="435"/>
      <c r="BI575" s="435"/>
      <c r="BJ575" s="435"/>
      <c r="BK575" s="435"/>
      <c r="BL575" s="435"/>
      <c r="BN575" s="444"/>
    </row>
    <row r="576" spans="1:66" s="28" customFormat="1" ht="12" customHeight="1">
      <c r="A576" s="563">
        <v>18230871</v>
      </c>
      <c r="B576" s="562" t="str">
        <f t="shared" si="268"/>
        <v>18230871</v>
      </c>
      <c r="C576" s="444" t="s">
        <v>2809</v>
      </c>
      <c r="D576" s="445" t="s">
        <v>1165</v>
      </c>
      <c r="E576" s="445"/>
      <c r="F576" s="444"/>
      <c r="G576" s="445"/>
      <c r="H576" s="547">
        <v>0</v>
      </c>
      <c r="I576" s="547">
        <v>0</v>
      </c>
      <c r="J576" s="547">
        <v>0</v>
      </c>
      <c r="K576" s="547">
        <v>0</v>
      </c>
      <c r="L576" s="547">
        <v>0</v>
      </c>
      <c r="M576" s="547">
        <v>0</v>
      </c>
      <c r="N576" s="547">
        <v>0</v>
      </c>
      <c r="O576" s="547">
        <v>0</v>
      </c>
      <c r="P576" s="547">
        <v>0</v>
      </c>
      <c r="Q576" s="547">
        <v>0</v>
      </c>
      <c r="R576" s="547">
        <v>0</v>
      </c>
      <c r="S576" s="547">
        <v>0</v>
      </c>
      <c r="T576" s="547">
        <v>0</v>
      </c>
      <c r="U576" s="547"/>
      <c r="V576" s="547">
        <f t="shared" si="245"/>
        <v>0</v>
      </c>
      <c r="W576" s="285"/>
      <c r="X576" s="286"/>
      <c r="Y576" s="548">
        <f t="shared" si="272"/>
        <v>0</v>
      </c>
      <c r="Z576" s="549">
        <f t="shared" si="272"/>
        <v>0</v>
      </c>
      <c r="AA576" s="549">
        <f t="shared" si="272"/>
        <v>0</v>
      </c>
      <c r="AB576" s="282">
        <f t="shared" si="246"/>
        <v>0</v>
      </c>
      <c r="AC576" s="281">
        <f t="shared" si="247"/>
        <v>0</v>
      </c>
      <c r="AD576" s="549">
        <f t="shared" si="248"/>
        <v>0</v>
      </c>
      <c r="AE576" s="553">
        <f t="shared" si="249"/>
        <v>0</v>
      </c>
      <c r="AF576" s="282">
        <f t="shared" si="250"/>
        <v>0</v>
      </c>
      <c r="AG576" s="283">
        <f t="shared" si="251"/>
        <v>0</v>
      </c>
      <c r="AH576" s="281">
        <f t="shared" si="252"/>
        <v>0</v>
      </c>
      <c r="AI576" s="551">
        <f t="shared" si="273"/>
        <v>0</v>
      </c>
      <c r="AJ576" s="549">
        <f t="shared" si="273"/>
        <v>0</v>
      </c>
      <c r="AK576" s="549">
        <f t="shared" si="273"/>
        <v>0</v>
      </c>
      <c r="AL576" s="282">
        <f t="shared" si="253"/>
        <v>0</v>
      </c>
      <c r="AM576" s="281">
        <f t="shared" si="254"/>
        <v>0</v>
      </c>
      <c r="AN576" s="549">
        <f t="shared" si="255"/>
        <v>0</v>
      </c>
      <c r="AO576" s="549">
        <f t="shared" si="256"/>
        <v>0</v>
      </c>
      <c r="AP576" s="549">
        <f t="shared" si="257"/>
        <v>0</v>
      </c>
      <c r="AQ576" s="283">
        <f t="shared" si="271"/>
        <v>0</v>
      </c>
      <c r="AR576" s="281">
        <f t="shared" si="258"/>
        <v>0</v>
      </c>
      <c r="AT576" s="446" t="s">
        <v>2070</v>
      </c>
      <c r="AU576" s="284"/>
      <c r="AV576" s="447" t="str">
        <f t="shared" si="259"/>
        <v>CA</v>
      </c>
      <c r="AW576" s="447" t="str">
        <f t="shared" si="260"/>
        <v>CL</v>
      </c>
      <c r="AX576" s="447" t="str">
        <f t="shared" si="261"/>
        <v>AIC</v>
      </c>
      <c r="AY576" s="447" t="str">
        <f t="shared" si="262"/>
        <v>ERB</v>
      </c>
      <c r="AZ576" s="447" t="str">
        <f t="shared" si="263"/>
        <v>GRB</v>
      </c>
      <c r="BA576" s="447" t="str">
        <f t="shared" si="264"/>
        <v>Non-Op</v>
      </c>
      <c r="BC576" s="449" t="s">
        <v>2100</v>
      </c>
      <c r="BD576" s="552">
        <f t="shared" si="266"/>
        <v>0</v>
      </c>
      <c r="BF576" s="435"/>
      <c r="BG576" s="435"/>
      <c r="BH576" s="435"/>
      <c r="BI576" s="435"/>
      <c r="BJ576" s="435"/>
      <c r="BK576" s="435"/>
      <c r="BL576" s="435"/>
      <c r="BN576" s="444"/>
    </row>
    <row r="577" spans="1:141" s="28" customFormat="1" ht="12" customHeight="1">
      <c r="A577" s="563">
        <v>18230881</v>
      </c>
      <c r="B577" s="562" t="str">
        <f t="shared" si="268"/>
        <v>18230881</v>
      </c>
      <c r="C577" s="444" t="s">
        <v>2810</v>
      </c>
      <c r="D577" s="445" t="s">
        <v>1165</v>
      </c>
      <c r="E577" s="445"/>
      <c r="F577" s="444"/>
      <c r="G577" s="445"/>
      <c r="H577" s="547">
        <v>0</v>
      </c>
      <c r="I577" s="547">
        <v>0</v>
      </c>
      <c r="J577" s="547">
        <v>0</v>
      </c>
      <c r="K577" s="547">
        <v>0</v>
      </c>
      <c r="L577" s="547">
        <v>0</v>
      </c>
      <c r="M577" s="547">
        <v>0</v>
      </c>
      <c r="N577" s="547">
        <v>0</v>
      </c>
      <c r="O577" s="547">
        <v>0</v>
      </c>
      <c r="P577" s="547">
        <v>0</v>
      </c>
      <c r="Q577" s="547">
        <v>0</v>
      </c>
      <c r="R577" s="547">
        <v>0</v>
      </c>
      <c r="S577" s="547">
        <v>0</v>
      </c>
      <c r="T577" s="547">
        <v>0</v>
      </c>
      <c r="U577" s="547"/>
      <c r="V577" s="547">
        <f t="shared" si="245"/>
        <v>0</v>
      </c>
      <c r="W577" s="285"/>
      <c r="X577" s="286"/>
      <c r="Y577" s="548">
        <f t="shared" si="272"/>
        <v>0</v>
      </c>
      <c r="Z577" s="549">
        <f t="shared" si="272"/>
        <v>0</v>
      </c>
      <c r="AA577" s="549">
        <f t="shared" si="272"/>
        <v>0</v>
      </c>
      <c r="AB577" s="282">
        <f t="shared" si="246"/>
        <v>0</v>
      </c>
      <c r="AC577" s="281">
        <f t="shared" si="247"/>
        <v>0</v>
      </c>
      <c r="AD577" s="549">
        <f t="shared" si="248"/>
        <v>0</v>
      </c>
      <c r="AE577" s="553">
        <f t="shared" si="249"/>
        <v>0</v>
      </c>
      <c r="AF577" s="282">
        <f t="shared" si="250"/>
        <v>0</v>
      </c>
      <c r="AG577" s="283">
        <f t="shared" si="251"/>
        <v>0</v>
      </c>
      <c r="AH577" s="281">
        <f t="shared" si="252"/>
        <v>0</v>
      </c>
      <c r="AI577" s="551">
        <f t="shared" si="273"/>
        <v>0</v>
      </c>
      <c r="AJ577" s="549">
        <f t="shared" si="273"/>
        <v>0</v>
      </c>
      <c r="AK577" s="549">
        <f t="shared" si="273"/>
        <v>0</v>
      </c>
      <c r="AL577" s="282">
        <f t="shared" si="253"/>
        <v>0</v>
      </c>
      <c r="AM577" s="281">
        <f t="shared" si="254"/>
        <v>0</v>
      </c>
      <c r="AN577" s="549">
        <f t="shared" si="255"/>
        <v>0</v>
      </c>
      <c r="AO577" s="549">
        <f t="shared" si="256"/>
        <v>0</v>
      </c>
      <c r="AP577" s="549">
        <f t="shared" si="257"/>
        <v>0</v>
      </c>
      <c r="AQ577" s="283">
        <f t="shared" si="271"/>
        <v>0</v>
      </c>
      <c r="AR577" s="281">
        <f t="shared" si="258"/>
        <v>0</v>
      </c>
      <c r="AT577" s="446" t="s">
        <v>2070</v>
      </c>
      <c r="AU577" s="284"/>
      <c r="AV577" s="447" t="str">
        <f t="shared" si="259"/>
        <v>CA</v>
      </c>
      <c r="AW577" s="447" t="str">
        <f t="shared" si="260"/>
        <v>CL</v>
      </c>
      <c r="AX577" s="447" t="str">
        <f t="shared" si="261"/>
        <v>AIC</v>
      </c>
      <c r="AY577" s="447" t="str">
        <f t="shared" si="262"/>
        <v>ERB</v>
      </c>
      <c r="AZ577" s="447" t="str">
        <f t="shared" si="263"/>
        <v>GRB</v>
      </c>
      <c r="BA577" s="447" t="str">
        <f t="shared" si="264"/>
        <v>Non-Op</v>
      </c>
      <c r="BC577" s="449" t="s">
        <v>2100</v>
      </c>
      <c r="BD577" s="552">
        <f t="shared" si="266"/>
        <v>0</v>
      </c>
      <c r="BF577" s="435"/>
      <c r="BG577" s="435"/>
      <c r="BH577" s="435"/>
      <c r="BI577" s="435"/>
      <c r="BJ577" s="435"/>
      <c r="BK577" s="435"/>
      <c r="BL577" s="435"/>
      <c r="BN577" s="444"/>
    </row>
    <row r="578" spans="1:141" s="28" customFormat="1" ht="12" customHeight="1">
      <c r="A578" s="563">
        <v>18230891</v>
      </c>
      <c r="B578" s="562" t="str">
        <f t="shared" si="268"/>
        <v>18230891</v>
      </c>
      <c r="C578" s="444" t="s">
        <v>2811</v>
      </c>
      <c r="D578" s="445" t="s">
        <v>1165</v>
      </c>
      <c r="E578" s="445"/>
      <c r="F578" s="444"/>
      <c r="G578" s="445"/>
      <c r="H578" s="547">
        <v>0</v>
      </c>
      <c r="I578" s="547">
        <v>0</v>
      </c>
      <c r="J578" s="547">
        <v>0</v>
      </c>
      <c r="K578" s="547">
        <v>0</v>
      </c>
      <c r="L578" s="547">
        <v>0</v>
      </c>
      <c r="M578" s="547">
        <v>0</v>
      </c>
      <c r="N578" s="547">
        <v>0</v>
      </c>
      <c r="O578" s="547">
        <v>0</v>
      </c>
      <c r="P578" s="547">
        <v>0</v>
      </c>
      <c r="Q578" s="547">
        <v>0</v>
      </c>
      <c r="R578" s="547">
        <v>0</v>
      </c>
      <c r="S578" s="547">
        <v>0</v>
      </c>
      <c r="T578" s="547">
        <v>0</v>
      </c>
      <c r="U578" s="547"/>
      <c r="V578" s="547">
        <f t="shared" si="245"/>
        <v>0</v>
      </c>
      <c r="W578" s="285"/>
      <c r="X578" s="286"/>
      <c r="Y578" s="548">
        <f t="shared" si="272"/>
        <v>0</v>
      </c>
      <c r="Z578" s="549">
        <f t="shared" si="272"/>
        <v>0</v>
      </c>
      <c r="AA578" s="549">
        <f t="shared" si="272"/>
        <v>0</v>
      </c>
      <c r="AB578" s="282">
        <f t="shared" si="246"/>
        <v>0</v>
      </c>
      <c r="AC578" s="565">
        <f t="shared" si="247"/>
        <v>0</v>
      </c>
      <c r="AD578" s="549">
        <f t="shared" si="248"/>
        <v>0</v>
      </c>
      <c r="AE578" s="553">
        <f t="shared" si="249"/>
        <v>0</v>
      </c>
      <c r="AF578" s="282">
        <f t="shared" si="250"/>
        <v>0</v>
      </c>
      <c r="AG578" s="283">
        <f t="shared" si="251"/>
        <v>0</v>
      </c>
      <c r="AH578" s="281">
        <f t="shared" si="252"/>
        <v>0</v>
      </c>
      <c r="AI578" s="551">
        <f t="shared" si="273"/>
        <v>0</v>
      </c>
      <c r="AJ578" s="549">
        <f t="shared" si="273"/>
        <v>0</v>
      </c>
      <c r="AK578" s="549">
        <f t="shared" si="273"/>
        <v>0</v>
      </c>
      <c r="AL578" s="282">
        <f t="shared" si="253"/>
        <v>0</v>
      </c>
      <c r="AM578" s="281">
        <f t="shared" si="254"/>
        <v>0</v>
      </c>
      <c r="AN578" s="549">
        <f t="shared" si="255"/>
        <v>0</v>
      </c>
      <c r="AO578" s="549">
        <f t="shared" si="256"/>
        <v>0</v>
      </c>
      <c r="AP578" s="549">
        <f t="shared" si="257"/>
        <v>0</v>
      </c>
      <c r="AQ578" s="283">
        <f t="shared" si="271"/>
        <v>0</v>
      </c>
      <c r="AR578" s="281">
        <f t="shared" si="258"/>
        <v>0</v>
      </c>
      <c r="AT578" s="446" t="s">
        <v>2070</v>
      </c>
      <c r="AU578" s="284"/>
      <c r="AV578" s="447" t="str">
        <f t="shared" si="259"/>
        <v>CA</v>
      </c>
      <c r="AW578" s="447" t="str">
        <f t="shared" si="260"/>
        <v>CL</v>
      </c>
      <c r="AX578" s="447" t="str">
        <f t="shared" si="261"/>
        <v>AIC</v>
      </c>
      <c r="AY578" s="447" t="str">
        <f t="shared" si="262"/>
        <v>ERB</v>
      </c>
      <c r="AZ578" s="447" t="str">
        <f t="shared" si="263"/>
        <v>GRB</v>
      </c>
      <c r="BA578" s="447" t="str">
        <f t="shared" si="264"/>
        <v>Non-Op</v>
      </c>
      <c r="BC578" s="449" t="s">
        <v>2100</v>
      </c>
      <c r="BD578" s="552">
        <f t="shared" si="266"/>
        <v>0</v>
      </c>
      <c r="BE578" s="548"/>
      <c r="BF578" s="435"/>
      <c r="BG578" s="435"/>
      <c r="BH578" s="435"/>
      <c r="BI578" s="435"/>
      <c r="BJ578" s="435"/>
      <c r="BK578" s="435"/>
      <c r="BL578" s="435"/>
      <c r="BM578" s="548"/>
      <c r="BN578" s="566"/>
      <c r="BO578" s="548"/>
      <c r="BP578" s="548"/>
      <c r="BQ578" s="548"/>
      <c r="BR578" s="548"/>
      <c r="BS578" s="548"/>
      <c r="BT578" s="548"/>
      <c r="BU578" s="548"/>
      <c r="BV578" s="548"/>
      <c r="BW578" s="548"/>
      <c r="BX578" s="548"/>
      <c r="BY578" s="548"/>
      <c r="BZ578" s="548"/>
      <c r="CA578" s="548"/>
      <c r="CB578" s="548"/>
      <c r="CC578" s="548"/>
      <c r="CD578" s="548"/>
      <c r="CE578" s="548"/>
      <c r="CF578" s="548"/>
      <c r="CG578" s="548"/>
      <c r="CH578" s="548"/>
      <c r="CI578" s="548"/>
      <c r="CJ578" s="548"/>
      <c r="CK578" s="548"/>
      <c r="CL578" s="548"/>
      <c r="CM578" s="548"/>
      <c r="CN578" s="548"/>
      <c r="CO578" s="548"/>
      <c r="CP578" s="548"/>
      <c r="CQ578" s="548"/>
      <c r="CR578" s="548"/>
      <c r="CS578" s="548"/>
      <c r="CT578" s="548"/>
      <c r="CU578" s="548"/>
      <c r="CV578" s="548"/>
      <c r="CW578" s="548"/>
      <c r="CX578" s="548"/>
      <c r="CY578" s="548"/>
      <c r="CZ578" s="548"/>
      <c r="DA578" s="548"/>
      <c r="DB578" s="548"/>
      <c r="DC578" s="548"/>
      <c r="DD578" s="548"/>
      <c r="DE578" s="548"/>
      <c r="DF578" s="548"/>
      <c r="DG578" s="548"/>
      <c r="DH578" s="548"/>
      <c r="DI578" s="548"/>
      <c r="DJ578" s="548"/>
      <c r="DK578" s="548"/>
      <c r="DL578" s="548"/>
      <c r="DM578" s="548"/>
      <c r="DN578" s="548"/>
      <c r="DO578" s="548"/>
      <c r="DP578" s="548"/>
      <c r="DQ578" s="548"/>
      <c r="DR578" s="548"/>
      <c r="DS578" s="548"/>
      <c r="DT578" s="548"/>
      <c r="DU578" s="548"/>
      <c r="DV578" s="548"/>
      <c r="DW578" s="548"/>
      <c r="DX578" s="548"/>
      <c r="DY578" s="548"/>
      <c r="DZ578" s="548"/>
      <c r="EA578" s="548"/>
      <c r="EB578" s="548"/>
      <c r="EC578" s="548"/>
      <c r="ED578" s="548"/>
      <c r="EE578" s="548"/>
      <c r="EF578" s="548"/>
      <c r="EG578" s="548"/>
      <c r="EH578" s="548"/>
      <c r="EI578" s="548"/>
      <c r="EJ578" s="548"/>
      <c r="EK578" s="548"/>
    </row>
    <row r="579" spans="1:141" s="28" customFormat="1" ht="12" customHeight="1">
      <c r="A579" s="567">
        <v>18230952</v>
      </c>
      <c r="B579" s="568" t="str">
        <f t="shared" si="268"/>
        <v>18230952</v>
      </c>
      <c r="C579" s="450" t="s">
        <v>2161</v>
      </c>
      <c r="D579" s="451" t="s">
        <v>1164</v>
      </c>
      <c r="E579" s="451"/>
      <c r="F579" s="304">
        <v>44105</v>
      </c>
      <c r="G579" s="451"/>
      <c r="H579" s="556">
        <v>16192863</v>
      </c>
      <c r="I579" s="556">
        <v>15869051</v>
      </c>
      <c r="J579" s="556">
        <v>15545239</v>
      </c>
      <c r="K579" s="556">
        <v>15221427</v>
      </c>
      <c r="L579" s="556">
        <v>14897615</v>
      </c>
      <c r="M579" s="556">
        <v>14573803</v>
      </c>
      <c r="N579" s="556">
        <v>14249991</v>
      </c>
      <c r="O579" s="556">
        <v>13926179</v>
      </c>
      <c r="P579" s="556">
        <v>13602367</v>
      </c>
      <c r="Q579" s="556">
        <v>13278555</v>
      </c>
      <c r="R579" s="556">
        <v>12954743</v>
      </c>
      <c r="S579" s="556">
        <v>12630931</v>
      </c>
      <c r="T579" s="591">
        <v>12307119</v>
      </c>
      <c r="U579" s="556"/>
      <c r="V579" s="556">
        <f t="shared" si="245"/>
        <v>14249991</v>
      </c>
      <c r="W579" s="292"/>
      <c r="X579" s="293" t="s">
        <v>2162</v>
      </c>
      <c r="Y579" s="548">
        <f t="shared" si="272"/>
        <v>0</v>
      </c>
      <c r="Z579" s="549">
        <f t="shared" si="272"/>
        <v>0</v>
      </c>
      <c r="AA579" s="549">
        <f t="shared" si="272"/>
        <v>0</v>
      </c>
      <c r="AB579" s="282">
        <f t="shared" si="246"/>
        <v>12307119</v>
      </c>
      <c r="AC579" s="565">
        <f t="shared" si="247"/>
        <v>0</v>
      </c>
      <c r="AD579" s="549">
        <f t="shared" si="248"/>
        <v>0</v>
      </c>
      <c r="AE579" s="553">
        <f t="shared" si="249"/>
        <v>12307119</v>
      </c>
      <c r="AF579" s="282">
        <f t="shared" si="250"/>
        <v>0</v>
      </c>
      <c r="AG579" s="283">
        <f t="shared" si="251"/>
        <v>12307119</v>
      </c>
      <c r="AH579" s="281">
        <f t="shared" si="252"/>
        <v>0</v>
      </c>
      <c r="AI579" s="551">
        <f t="shared" si="273"/>
        <v>0</v>
      </c>
      <c r="AJ579" s="549">
        <f t="shared" si="273"/>
        <v>0</v>
      </c>
      <c r="AK579" s="549">
        <f t="shared" si="273"/>
        <v>0</v>
      </c>
      <c r="AL579" s="282">
        <f t="shared" si="253"/>
        <v>14249991</v>
      </c>
      <c r="AM579" s="281">
        <f t="shared" si="254"/>
        <v>0</v>
      </c>
      <c r="AN579" s="549">
        <f t="shared" si="255"/>
        <v>0</v>
      </c>
      <c r="AO579" s="549">
        <f t="shared" si="256"/>
        <v>14249991</v>
      </c>
      <c r="AP579" s="549">
        <f t="shared" si="257"/>
        <v>0</v>
      </c>
      <c r="AQ579" s="283">
        <f t="shared" si="271"/>
        <v>14249991</v>
      </c>
      <c r="AR579" s="281">
        <f t="shared" si="258"/>
        <v>0</v>
      </c>
      <c r="AT579" s="446" t="s">
        <v>2163</v>
      </c>
      <c r="AU579" s="284"/>
      <c r="AV579" s="447" t="str">
        <f t="shared" si="259"/>
        <v>CA</v>
      </c>
      <c r="AW579" s="447" t="str">
        <f t="shared" si="260"/>
        <v>CL</v>
      </c>
      <c r="AX579" s="447" t="str">
        <f t="shared" si="261"/>
        <v>AIC</v>
      </c>
      <c r="AY579" s="447" t="str">
        <f t="shared" si="262"/>
        <v>ERB</v>
      </c>
      <c r="AZ579" s="447" t="str">
        <f t="shared" si="263"/>
        <v>GRB</v>
      </c>
      <c r="BA579" s="447" t="str">
        <f t="shared" si="264"/>
        <v>Non-Op</v>
      </c>
      <c r="BC579" s="488" t="s">
        <v>2163</v>
      </c>
      <c r="BD579" s="552">
        <f t="shared" si="266"/>
        <v>12307119</v>
      </c>
      <c r="BE579" s="548"/>
      <c r="BF579" s="435"/>
      <c r="BG579" s="435"/>
      <c r="BH579" s="435"/>
      <c r="BI579" s="435"/>
      <c r="BJ579" s="435"/>
      <c r="BK579" s="435"/>
      <c r="BL579" s="435"/>
      <c r="BM579" s="548"/>
      <c r="BN579" s="566"/>
      <c r="BO579" s="548"/>
      <c r="BP579" s="548"/>
      <c r="BQ579" s="548"/>
      <c r="BR579" s="548"/>
      <c r="BS579" s="548"/>
      <c r="BT579" s="548"/>
      <c r="BU579" s="548"/>
      <c r="BV579" s="548"/>
      <c r="BW579" s="548"/>
      <c r="BX579" s="548"/>
      <c r="BY579" s="548"/>
      <c r="BZ579" s="548"/>
      <c r="CA579" s="548"/>
      <c r="CB579" s="548"/>
      <c r="CC579" s="548"/>
      <c r="CD579" s="548"/>
      <c r="CE579" s="548"/>
      <c r="CF579" s="548"/>
      <c r="CG579" s="548"/>
      <c r="CH579" s="548"/>
      <c r="CI579" s="548"/>
      <c r="CJ579" s="548"/>
      <c r="CK579" s="548"/>
      <c r="CL579" s="548"/>
      <c r="CM579" s="548"/>
      <c r="CN579" s="548"/>
      <c r="CO579" s="548"/>
      <c r="CP579" s="548"/>
      <c r="CQ579" s="548"/>
      <c r="CR579" s="548"/>
      <c r="CS579" s="548"/>
      <c r="CT579" s="548"/>
      <c r="CU579" s="548"/>
      <c r="CV579" s="548"/>
      <c r="CW579" s="548"/>
      <c r="CX579" s="548"/>
      <c r="CY579" s="548"/>
      <c r="CZ579" s="548"/>
      <c r="DA579" s="548"/>
      <c r="DB579" s="548"/>
      <c r="DC579" s="548"/>
      <c r="DD579" s="548"/>
      <c r="DE579" s="548"/>
      <c r="DF579" s="548"/>
      <c r="DG579" s="548"/>
      <c r="DH579" s="548"/>
      <c r="DI579" s="548"/>
      <c r="DJ579" s="548"/>
      <c r="DK579" s="548"/>
      <c r="DL579" s="548"/>
      <c r="DM579" s="548"/>
      <c r="DN579" s="548"/>
      <c r="DO579" s="548"/>
      <c r="DP579" s="548"/>
      <c r="DQ579" s="548"/>
      <c r="DR579" s="548"/>
      <c r="DS579" s="548"/>
      <c r="DT579" s="548"/>
      <c r="DU579" s="548"/>
      <c r="DV579" s="548"/>
      <c r="DW579" s="548"/>
      <c r="DX579" s="548"/>
      <c r="DY579" s="548"/>
      <c r="DZ579" s="548"/>
      <c r="EA579" s="548"/>
      <c r="EB579" s="548"/>
      <c r="EC579" s="548"/>
      <c r="ED579" s="548"/>
      <c r="EE579" s="548"/>
      <c r="EF579" s="548"/>
      <c r="EG579" s="548"/>
      <c r="EH579" s="548"/>
      <c r="EI579" s="548"/>
      <c r="EJ579" s="548"/>
      <c r="EK579" s="548"/>
    </row>
    <row r="580" spans="1:141" s="28" customFormat="1" ht="12" customHeight="1">
      <c r="A580" s="567">
        <v>18230962</v>
      </c>
      <c r="B580" s="568" t="str">
        <f t="shared" si="268"/>
        <v>18230962</v>
      </c>
      <c r="C580" s="450" t="s">
        <v>2164</v>
      </c>
      <c r="D580" s="451" t="s">
        <v>1165</v>
      </c>
      <c r="E580" s="451"/>
      <c r="F580" s="304">
        <v>44105</v>
      </c>
      <c r="G580" s="451"/>
      <c r="H580" s="556">
        <v>410750</v>
      </c>
      <c r="I580" s="556">
        <v>407058</v>
      </c>
      <c r="J580" s="556">
        <v>403366</v>
      </c>
      <c r="K580" s="556">
        <v>399674</v>
      </c>
      <c r="L580" s="556">
        <v>395982</v>
      </c>
      <c r="M580" s="556">
        <v>392290</v>
      </c>
      <c r="N580" s="556">
        <v>388598</v>
      </c>
      <c r="O580" s="556">
        <v>384906</v>
      </c>
      <c r="P580" s="556">
        <v>381214</v>
      </c>
      <c r="Q580" s="556">
        <v>377522</v>
      </c>
      <c r="R580" s="556">
        <v>373830</v>
      </c>
      <c r="S580" s="556">
        <v>370138</v>
      </c>
      <c r="T580" s="591">
        <v>366446</v>
      </c>
      <c r="U580" s="556"/>
      <c r="V580" s="556">
        <f t="shared" si="245"/>
        <v>388598</v>
      </c>
      <c r="W580" s="292"/>
      <c r="X580" s="293"/>
      <c r="Y580" s="548">
        <f t="shared" si="272"/>
        <v>0</v>
      </c>
      <c r="Z580" s="549">
        <f t="shared" si="272"/>
        <v>0</v>
      </c>
      <c r="AA580" s="549">
        <f t="shared" si="272"/>
        <v>0</v>
      </c>
      <c r="AB580" s="282">
        <f t="shared" si="246"/>
        <v>366446</v>
      </c>
      <c r="AC580" s="565">
        <f t="shared" si="247"/>
        <v>0</v>
      </c>
      <c r="AD580" s="549">
        <f t="shared" si="248"/>
        <v>0</v>
      </c>
      <c r="AE580" s="553">
        <f t="shared" si="249"/>
        <v>0</v>
      </c>
      <c r="AF580" s="282">
        <f t="shared" si="250"/>
        <v>366446</v>
      </c>
      <c r="AG580" s="283">
        <f t="shared" si="251"/>
        <v>366446</v>
      </c>
      <c r="AH580" s="281">
        <f t="shared" si="252"/>
        <v>0</v>
      </c>
      <c r="AI580" s="551">
        <f t="shared" si="273"/>
        <v>0</v>
      </c>
      <c r="AJ580" s="549">
        <f t="shared" si="273"/>
        <v>0</v>
      </c>
      <c r="AK580" s="549">
        <f t="shared" si="273"/>
        <v>0</v>
      </c>
      <c r="AL580" s="282">
        <f t="shared" si="253"/>
        <v>388598</v>
      </c>
      <c r="AM580" s="281">
        <f t="shared" si="254"/>
        <v>0</v>
      </c>
      <c r="AN580" s="549">
        <f t="shared" si="255"/>
        <v>0</v>
      </c>
      <c r="AO580" s="549">
        <f t="shared" si="256"/>
        <v>0</v>
      </c>
      <c r="AP580" s="549">
        <f t="shared" si="257"/>
        <v>388598</v>
      </c>
      <c r="AQ580" s="283">
        <f t="shared" si="271"/>
        <v>388598</v>
      </c>
      <c r="AR580" s="281">
        <f t="shared" si="258"/>
        <v>0</v>
      </c>
      <c r="AT580" s="446" t="s">
        <v>2163</v>
      </c>
      <c r="AU580" s="284"/>
      <c r="AV580" s="447" t="str">
        <f t="shared" si="259"/>
        <v>CA</v>
      </c>
      <c r="AW580" s="447" t="str">
        <f t="shared" si="260"/>
        <v>CL</v>
      </c>
      <c r="AX580" s="447" t="str">
        <f t="shared" si="261"/>
        <v>AIC</v>
      </c>
      <c r="AY580" s="447" t="str">
        <f t="shared" si="262"/>
        <v>ERB</v>
      </c>
      <c r="AZ580" s="447" t="str">
        <f t="shared" si="263"/>
        <v>GRB</v>
      </c>
      <c r="BA580" s="447" t="str">
        <f t="shared" si="264"/>
        <v>Non-Op</v>
      </c>
      <c r="BC580" s="449" t="s">
        <v>2100</v>
      </c>
      <c r="BD580" s="552">
        <f t="shared" si="266"/>
        <v>366446</v>
      </c>
      <c r="BE580" s="548"/>
      <c r="BF580" s="435"/>
      <c r="BG580" s="435"/>
      <c r="BH580" s="435"/>
      <c r="BI580" s="435"/>
      <c r="BJ580" s="435"/>
      <c r="BK580" s="435"/>
      <c r="BL580" s="435"/>
      <c r="BM580" s="548"/>
      <c r="BN580" s="566"/>
      <c r="BO580" s="548"/>
      <c r="BP580" s="548"/>
      <c r="BQ580" s="548"/>
      <c r="BR580" s="548"/>
      <c r="BS580" s="548"/>
      <c r="BT580" s="548"/>
      <c r="BU580" s="548"/>
      <c r="BV580" s="548"/>
      <c r="BW580" s="548"/>
      <c r="BX580" s="548"/>
      <c r="BY580" s="548"/>
      <c r="BZ580" s="548"/>
      <c r="CA580" s="548"/>
      <c r="CB580" s="548"/>
      <c r="CC580" s="548"/>
      <c r="CD580" s="548"/>
      <c r="CE580" s="548"/>
      <c r="CF580" s="548"/>
      <c r="CG580" s="548"/>
      <c r="CH580" s="548"/>
      <c r="CI580" s="548"/>
      <c r="CJ580" s="548"/>
      <c r="CK580" s="548"/>
      <c r="CL580" s="548"/>
      <c r="CM580" s="548"/>
      <c r="CN580" s="548"/>
      <c r="CO580" s="548"/>
      <c r="CP580" s="548"/>
      <c r="CQ580" s="548"/>
      <c r="CR580" s="548"/>
      <c r="CS580" s="548"/>
      <c r="CT580" s="548"/>
      <c r="CU580" s="548"/>
      <c r="CV580" s="548"/>
      <c r="CW580" s="548"/>
      <c r="CX580" s="548"/>
      <c r="CY580" s="548"/>
      <c r="CZ580" s="548"/>
      <c r="DA580" s="548"/>
      <c r="DB580" s="548"/>
      <c r="DC580" s="548"/>
      <c r="DD580" s="548"/>
      <c r="DE580" s="548"/>
      <c r="DF580" s="548"/>
      <c r="DG580" s="548"/>
      <c r="DH580" s="548"/>
      <c r="DI580" s="548"/>
      <c r="DJ580" s="548"/>
      <c r="DK580" s="548"/>
      <c r="DL580" s="548"/>
      <c r="DM580" s="548"/>
      <c r="DN580" s="548"/>
      <c r="DO580" s="548"/>
      <c r="DP580" s="548"/>
      <c r="DQ580" s="548"/>
      <c r="DR580" s="548"/>
      <c r="DS580" s="548"/>
      <c r="DT580" s="548"/>
      <c r="DU580" s="548"/>
      <c r="DV580" s="548"/>
      <c r="DW580" s="548"/>
      <c r="DX580" s="548"/>
      <c r="DY580" s="548"/>
      <c r="DZ580" s="548"/>
      <c r="EA580" s="548"/>
      <c r="EB580" s="548"/>
      <c r="EC580" s="548"/>
      <c r="ED580" s="548"/>
      <c r="EE580" s="548"/>
      <c r="EF580" s="548"/>
      <c r="EG580" s="548"/>
      <c r="EH580" s="548"/>
      <c r="EI580" s="548"/>
      <c r="EJ580" s="548"/>
      <c r="EK580" s="548"/>
    </row>
    <row r="581" spans="1:141" s="28" customFormat="1" ht="12" customHeight="1">
      <c r="A581" s="287">
        <v>18230971</v>
      </c>
      <c r="B581" s="288" t="str">
        <f t="shared" si="268"/>
        <v>18230971</v>
      </c>
      <c r="C581" s="444" t="s">
        <v>2812</v>
      </c>
      <c r="D581" s="445" t="s">
        <v>1163</v>
      </c>
      <c r="E581" s="445"/>
      <c r="F581" s="444"/>
      <c r="G581" s="445"/>
      <c r="H581" s="547">
        <v>0</v>
      </c>
      <c r="I581" s="547">
        <v>0</v>
      </c>
      <c r="J581" s="547">
        <v>0</v>
      </c>
      <c r="K581" s="547">
        <v>0</v>
      </c>
      <c r="L581" s="547">
        <v>0</v>
      </c>
      <c r="M581" s="547">
        <v>0</v>
      </c>
      <c r="N581" s="547">
        <v>0</v>
      </c>
      <c r="O581" s="547">
        <v>0</v>
      </c>
      <c r="P581" s="547">
        <v>0</v>
      </c>
      <c r="Q581" s="547">
        <v>0</v>
      </c>
      <c r="R581" s="547">
        <v>0</v>
      </c>
      <c r="S581" s="547">
        <v>0</v>
      </c>
      <c r="T581" s="547">
        <v>0</v>
      </c>
      <c r="U581" s="547"/>
      <c r="V581" s="547">
        <f t="shared" si="245"/>
        <v>0</v>
      </c>
      <c r="W581" s="285" t="s">
        <v>1402</v>
      </c>
      <c r="X581" s="286"/>
      <c r="Y581" s="548">
        <f t="shared" si="272"/>
        <v>0</v>
      </c>
      <c r="Z581" s="549">
        <f t="shared" si="272"/>
        <v>0</v>
      </c>
      <c r="AA581" s="549">
        <f t="shared" si="272"/>
        <v>0</v>
      </c>
      <c r="AB581" s="282">
        <f t="shared" si="246"/>
        <v>0</v>
      </c>
      <c r="AC581" s="281">
        <f t="shared" si="247"/>
        <v>0</v>
      </c>
      <c r="AD581" s="549">
        <f t="shared" si="248"/>
        <v>0</v>
      </c>
      <c r="AE581" s="553">
        <f t="shared" si="249"/>
        <v>0</v>
      </c>
      <c r="AF581" s="282">
        <f t="shared" si="250"/>
        <v>0</v>
      </c>
      <c r="AG581" s="283">
        <f t="shared" si="251"/>
        <v>0</v>
      </c>
      <c r="AH581" s="281">
        <f t="shared" si="252"/>
        <v>0</v>
      </c>
      <c r="AI581" s="551">
        <f t="shared" si="273"/>
        <v>0</v>
      </c>
      <c r="AJ581" s="549">
        <f t="shared" si="273"/>
        <v>0</v>
      </c>
      <c r="AK581" s="549">
        <f t="shared" si="273"/>
        <v>0</v>
      </c>
      <c r="AL581" s="282">
        <f t="shared" si="253"/>
        <v>0</v>
      </c>
      <c r="AM581" s="281">
        <f t="shared" si="254"/>
        <v>0</v>
      </c>
      <c r="AN581" s="549">
        <f t="shared" si="255"/>
        <v>0</v>
      </c>
      <c r="AO581" s="549">
        <f t="shared" si="256"/>
        <v>0</v>
      </c>
      <c r="AP581" s="549">
        <f t="shared" si="257"/>
        <v>0</v>
      </c>
      <c r="AQ581" s="283">
        <f t="shared" si="271"/>
        <v>0</v>
      </c>
      <c r="AR581" s="281">
        <f t="shared" si="258"/>
        <v>0</v>
      </c>
      <c r="AT581" s="446" t="s">
        <v>2163</v>
      </c>
      <c r="AU581" s="284"/>
      <c r="AV581" s="447" t="str">
        <f t="shared" si="259"/>
        <v>CA</v>
      </c>
      <c r="AW581" s="447" t="str">
        <f t="shared" si="260"/>
        <v>CL</v>
      </c>
      <c r="AX581" s="447" t="str">
        <f t="shared" si="261"/>
        <v>AIC</v>
      </c>
      <c r="AY581" s="447" t="str">
        <f t="shared" si="262"/>
        <v>ERB</v>
      </c>
      <c r="AZ581" s="447" t="str">
        <f t="shared" si="263"/>
        <v>GRB</v>
      </c>
      <c r="BA581" s="447" t="str">
        <f t="shared" si="264"/>
        <v>Non-Op</v>
      </c>
      <c r="BC581" s="445" t="s">
        <v>2142</v>
      </c>
      <c r="BD581" s="552">
        <f t="shared" si="266"/>
        <v>0</v>
      </c>
      <c r="BF581" s="435"/>
      <c r="BG581" s="435"/>
      <c r="BH581" s="435"/>
      <c r="BI581" s="435"/>
      <c r="BJ581" s="435"/>
      <c r="BK581" s="435"/>
      <c r="BL581" s="435"/>
      <c r="BN581" s="444"/>
    </row>
    <row r="582" spans="1:141" s="28" customFormat="1" ht="12" customHeight="1">
      <c r="A582" s="563">
        <v>18230981</v>
      </c>
      <c r="B582" s="562" t="str">
        <f t="shared" si="268"/>
        <v>18230981</v>
      </c>
      <c r="C582" s="444" t="s">
        <v>2813</v>
      </c>
      <c r="D582" s="445" t="s">
        <v>1165</v>
      </c>
      <c r="E582" s="445"/>
      <c r="F582" s="444"/>
      <c r="G582" s="445"/>
      <c r="H582" s="547">
        <v>0</v>
      </c>
      <c r="I582" s="547">
        <v>0</v>
      </c>
      <c r="J582" s="547">
        <v>0</v>
      </c>
      <c r="K582" s="547">
        <v>0</v>
      </c>
      <c r="L582" s="547">
        <v>0</v>
      </c>
      <c r="M582" s="547">
        <v>0</v>
      </c>
      <c r="N582" s="547">
        <v>0</v>
      </c>
      <c r="O582" s="547">
        <v>0</v>
      </c>
      <c r="P582" s="547">
        <v>0</v>
      </c>
      <c r="Q582" s="547">
        <v>0</v>
      </c>
      <c r="R582" s="547">
        <v>0</v>
      </c>
      <c r="S582" s="547">
        <v>0</v>
      </c>
      <c r="T582" s="547">
        <v>0</v>
      </c>
      <c r="U582" s="547"/>
      <c r="V582" s="547">
        <f t="shared" si="245"/>
        <v>0</v>
      </c>
      <c r="W582" s="285"/>
      <c r="X582" s="286"/>
      <c r="Y582" s="548">
        <f t="shared" si="272"/>
        <v>0</v>
      </c>
      <c r="Z582" s="549">
        <f t="shared" si="272"/>
        <v>0</v>
      </c>
      <c r="AA582" s="549">
        <f t="shared" si="272"/>
        <v>0</v>
      </c>
      <c r="AB582" s="282">
        <f t="shared" si="246"/>
        <v>0</v>
      </c>
      <c r="AC582" s="565">
        <f t="shared" si="247"/>
        <v>0</v>
      </c>
      <c r="AD582" s="549">
        <f t="shared" si="248"/>
        <v>0</v>
      </c>
      <c r="AE582" s="553">
        <f t="shared" si="249"/>
        <v>0</v>
      </c>
      <c r="AF582" s="282">
        <f t="shared" si="250"/>
        <v>0</v>
      </c>
      <c r="AG582" s="283">
        <f t="shared" si="251"/>
        <v>0</v>
      </c>
      <c r="AH582" s="281">
        <f t="shared" si="252"/>
        <v>0</v>
      </c>
      <c r="AI582" s="551">
        <f t="shared" si="273"/>
        <v>0</v>
      </c>
      <c r="AJ582" s="549">
        <f t="shared" si="273"/>
        <v>0</v>
      </c>
      <c r="AK582" s="549">
        <f t="shared" si="273"/>
        <v>0</v>
      </c>
      <c r="AL582" s="282">
        <f t="shared" si="253"/>
        <v>0</v>
      </c>
      <c r="AM582" s="281">
        <f t="shared" si="254"/>
        <v>0</v>
      </c>
      <c r="AN582" s="549">
        <f t="shared" si="255"/>
        <v>0</v>
      </c>
      <c r="AO582" s="549">
        <f t="shared" si="256"/>
        <v>0</v>
      </c>
      <c r="AP582" s="549">
        <f t="shared" si="257"/>
        <v>0</v>
      </c>
      <c r="AQ582" s="283">
        <f t="shared" si="271"/>
        <v>0</v>
      </c>
      <c r="AR582" s="281">
        <f t="shared" si="258"/>
        <v>0</v>
      </c>
      <c r="AT582" s="446" t="s">
        <v>2070</v>
      </c>
      <c r="AU582" s="284"/>
      <c r="AV582" s="447" t="str">
        <f t="shared" si="259"/>
        <v>CA</v>
      </c>
      <c r="AW582" s="447" t="str">
        <f t="shared" si="260"/>
        <v>CL</v>
      </c>
      <c r="AX582" s="447" t="str">
        <f t="shared" si="261"/>
        <v>AIC</v>
      </c>
      <c r="AY582" s="447" t="str">
        <f t="shared" si="262"/>
        <v>ERB</v>
      </c>
      <c r="AZ582" s="447" t="str">
        <f t="shared" si="263"/>
        <v>GRB</v>
      </c>
      <c r="BA582" s="447" t="str">
        <f t="shared" si="264"/>
        <v>Non-Op</v>
      </c>
      <c r="BC582" s="449" t="s">
        <v>2100</v>
      </c>
      <c r="BD582" s="552">
        <f t="shared" si="266"/>
        <v>0</v>
      </c>
      <c r="BE582" s="548"/>
      <c r="BF582" s="435"/>
      <c r="BG582" s="435"/>
      <c r="BH582" s="435"/>
      <c r="BI582" s="435"/>
      <c r="BJ582" s="435"/>
      <c r="BK582" s="435"/>
      <c r="BL582" s="435"/>
      <c r="BM582" s="548"/>
      <c r="BN582" s="566"/>
      <c r="BO582" s="548"/>
      <c r="BP582" s="548"/>
      <c r="BQ582" s="548"/>
      <c r="BR582" s="548"/>
      <c r="BS582" s="548"/>
      <c r="BT582" s="548"/>
      <c r="BU582" s="548"/>
      <c r="BV582" s="548"/>
      <c r="BW582" s="548"/>
      <c r="BX582" s="548"/>
      <c r="BY582" s="548"/>
      <c r="BZ582" s="548"/>
      <c r="CA582" s="548"/>
      <c r="CB582" s="548"/>
      <c r="CC582" s="548"/>
      <c r="CD582" s="548"/>
      <c r="CE582" s="548"/>
      <c r="CF582" s="548"/>
      <c r="CG582" s="548"/>
      <c r="CH582" s="548"/>
      <c r="CI582" s="548"/>
      <c r="CJ582" s="548"/>
      <c r="CK582" s="548"/>
      <c r="CL582" s="548"/>
      <c r="CM582" s="548"/>
      <c r="CN582" s="548"/>
      <c r="CO582" s="548"/>
      <c r="CP582" s="548"/>
      <c r="CQ582" s="548"/>
      <c r="CR582" s="548"/>
      <c r="CS582" s="548"/>
      <c r="CT582" s="548"/>
      <c r="CU582" s="548"/>
      <c r="CV582" s="548"/>
      <c r="CW582" s="548"/>
      <c r="CX582" s="548"/>
      <c r="CY582" s="548"/>
      <c r="CZ582" s="548"/>
      <c r="DA582" s="548"/>
      <c r="DB582" s="548"/>
      <c r="DC582" s="548"/>
      <c r="DD582" s="548"/>
      <c r="DE582" s="548"/>
      <c r="DF582" s="548"/>
      <c r="DG582" s="548"/>
      <c r="DH582" s="548"/>
      <c r="DI582" s="548"/>
      <c r="DJ582" s="548"/>
      <c r="DK582" s="548"/>
      <c r="DL582" s="548"/>
      <c r="DM582" s="548"/>
      <c r="DN582" s="548"/>
      <c r="DO582" s="548"/>
      <c r="DP582" s="548"/>
      <c r="DQ582" s="548"/>
      <c r="DR582" s="548"/>
      <c r="DS582" s="548"/>
      <c r="DT582" s="548"/>
      <c r="DU582" s="548"/>
      <c r="DV582" s="548"/>
      <c r="DW582" s="548"/>
      <c r="DX582" s="548"/>
      <c r="DY582" s="548"/>
      <c r="DZ582" s="548"/>
      <c r="EA582" s="548"/>
      <c r="EB582" s="548"/>
      <c r="EC582" s="548"/>
      <c r="ED582" s="548"/>
      <c r="EE582" s="548"/>
      <c r="EF582" s="548"/>
      <c r="EG582" s="548"/>
      <c r="EH582" s="548"/>
      <c r="EI582" s="548"/>
      <c r="EJ582" s="548"/>
      <c r="EK582" s="548"/>
    </row>
    <row r="583" spans="1:141" s="28" customFormat="1" ht="12" customHeight="1">
      <c r="A583" s="287">
        <v>18231051</v>
      </c>
      <c r="B583" s="288" t="str">
        <f t="shared" si="268"/>
        <v>18231051</v>
      </c>
      <c r="C583" s="444" t="s">
        <v>1421</v>
      </c>
      <c r="D583" s="445" t="s">
        <v>1165</v>
      </c>
      <c r="E583" s="445"/>
      <c r="F583" s="444"/>
      <c r="G583" s="445"/>
      <c r="H583" s="547">
        <v>-34827817</v>
      </c>
      <c r="I583" s="547">
        <v>-34827817</v>
      </c>
      <c r="J583" s="547">
        <v>-34827817</v>
      </c>
      <c r="K583" s="547">
        <v>-34827817</v>
      </c>
      <c r="L583" s="547">
        <v>-34827817</v>
      </c>
      <c r="M583" s="547">
        <v>-34827817</v>
      </c>
      <c r="N583" s="547">
        <v>-34827817</v>
      </c>
      <c r="O583" s="547">
        <v>-34827817</v>
      </c>
      <c r="P583" s="547">
        <v>-34827817</v>
      </c>
      <c r="Q583" s="547">
        <v>-34827817</v>
      </c>
      <c r="R583" s="547">
        <v>-34827817</v>
      </c>
      <c r="S583" s="547">
        <v>-34827817</v>
      </c>
      <c r="T583" s="547">
        <v>-34827817</v>
      </c>
      <c r="U583" s="547"/>
      <c r="V583" s="547">
        <f t="shared" si="245"/>
        <v>-34827817</v>
      </c>
      <c r="W583" s="285"/>
      <c r="X583" s="286"/>
      <c r="Y583" s="548">
        <f t="shared" si="272"/>
        <v>0</v>
      </c>
      <c r="Z583" s="549">
        <f t="shared" si="272"/>
        <v>0</v>
      </c>
      <c r="AA583" s="549">
        <f t="shared" si="272"/>
        <v>0</v>
      </c>
      <c r="AB583" s="282">
        <f t="shared" si="246"/>
        <v>-34827817</v>
      </c>
      <c r="AC583" s="565">
        <f t="shared" si="247"/>
        <v>0</v>
      </c>
      <c r="AD583" s="549">
        <f t="shared" si="248"/>
        <v>0</v>
      </c>
      <c r="AE583" s="553">
        <f t="shared" si="249"/>
        <v>0</v>
      </c>
      <c r="AF583" s="282">
        <f t="shared" si="250"/>
        <v>-34827817</v>
      </c>
      <c r="AG583" s="283">
        <f t="shared" si="251"/>
        <v>-34827817</v>
      </c>
      <c r="AH583" s="281">
        <f t="shared" si="252"/>
        <v>0</v>
      </c>
      <c r="AI583" s="551">
        <f t="shared" si="273"/>
        <v>0</v>
      </c>
      <c r="AJ583" s="549">
        <f t="shared" si="273"/>
        <v>0</v>
      </c>
      <c r="AK583" s="549">
        <f t="shared" si="273"/>
        <v>0</v>
      </c>
      <c r="AL583" s="282">
        <f t="shared" si="253"/>
        <v>-34827817</v>
      </c>
      <c r="AM583" s="281">
        <f t="shared" si="254"/>
        <v>0</v>
      </c>
      <c r="AN583" s="549">
        <f t="shared" si="255"/>
        <v>0</v>
      </c>
      <c r="AO583" s="549">
        <f t="shared" si="256"/>
        <v>0</v>
      </c>
      <c r="AP583" s="549">
        <f t="shared" si="257"/>
        <v>-34827817</v>
      </c>
      <c r="AQ583" s="283">
        <f t="shared" si="271"/>
        <v>-34827817</v>
      </c>
      <c r="AR583" s="281">
        <f t="shared" si="258"/>
        <v>0</v>
      </c>
      <c r="AT583" s="446" t="s">
        <v>2070</v>
      </c>
      <c r="AU583" s="284"/>
      <c r="AV583" s="447" t="str">
        <f t="shared" si="259"/>
        <v>CA</v>
      </c>
      <c r="AW583" s="447" t="str">
        <f t="shared" si="260"/>
        <v>CL</v>
      </c>
      <c r="AX583" s="447" t="str">
        <f t="shared" si="261"/>
        <v>AIC</v>
      </c>
      <c r="AY583" s="447" t="str">
        <f t="shared" si="262"/>
        <v>ERB</v>
      </c>
      <c r="AZ583" s="447" t="str">
        <f t="shared" si="263"/>
        <v>GRB</v>
      </c>
      <c r="BA583" s="447" t="str">
        <f t="shared" si="264"/>
        <v>Non-Op</v>
      </c>
      <c r="BC583" s="449" t="s">
        <v>2100</v>
      </c>
      <c r="BD583" s="552">
        <f t="shared" si="266"/>
        <v>-34827817</v>
      </c>
      <c r="BE583" s="548"/>
      <c r="BF583" s="435"/>
      <c r="BG583" s="435"/>
      <c r="BH583" s="435"/>
      <c r="BI583" s="435"/>
      <c r="BJ583" s="435"/>
      <c r="BK583" s="435"/>
      <c r="BL583" s="435"/>
      <c r="BM583" s="548"/>
      <c r="BN583" s="566"/>
      <c r="BO583" s="548"/>
      <c r="BP583" s="548"/>
      <c r="BQ583" s="548"/>
      <c r="BR583" s="548"/>
      <c r="BS583" s="548"/>
      <c r="BT583" s="548"/>
      <c r="BU583" s="548"/>
      <c r="BV583" s="548"/>
      <c r="BW583" s="548"/>
      <c r="BX583" s="548"/>
      <c r="BY583" s="548"/>
      <c r="BZ583" s="548"/>
      <c r="CA583" s="548"/>
      <c r="CB583" s="548"/>
      <c r="CC583" s="548"/>
      <c r="CD583" s="548"/>
      <c r="CE583" s="548"/>
      <c r="CF583" s="548"/>
      <c r="CG583" s="548"/>
      <c r="CH583" s="548"/>
      <c r="CI583" s="548"/>
      <c r="CJ583" s="548"/>
      <c r="CK583" s="548"/>
      <c r="CL583" s="548"/>
      <c r="CM583" s="548"/>
      <c r="CN583" s="548"/>
      <c r="CO583" s="548"/>
      <c r="CP583" s="548"/>
      <c r="CQ583" s="548"/>
      <c r="CR583" s="548"/>
      <c r="CS583" s="548"/>
      <c r="CT583" s="548"/>
      <c r="CU583" s="548"/>
      <c r="CV583" s="548"/>
      <c r="CW583" s="548"/>
      <c r="CX583" s="548"/>
      <c r="CY583" s="548"/>
      <c r="CZ583" s="548"/>
      <c r="DA583" s="548"/>
      <c r="DB583" s="548"/>
      <c r="DC583" s="548"/>
      <c r="DD583" s="548"/>
      <c r="DE583" s="548"/>
      <c r="DF583" s="548"/>
      <c r="DG583" s="548"/>
      <c r="DH583" s="548"/>
      <c r="DI583" s="548"/>
      <c r="DJ583" s="548"/>
      <c r="DK583" s="548"/>
      <c r="DL583" s="548"/>
      <c r="DM583" s="548"/>
      <c r="DN583" s="548"/>
      <c r="DO583" s="548"/>
      <c r="DP583" s="548"/>
      <c r="DQ583" s="548"/>
      <c r="DR583" s="548"/>
      <c r="DS583" s="548"/>
      <c r="DT583" s="548"/>
      <c r="DU583" s="548"/>
      <c r="DV583" s="548"/>
      <c r="DW583" s="548"/>
      <c r="DX583" s="548"/>
      <c r="DY583" s="548"/>
      <c r="DZ583" s="548"/>
      <c r="EA583" s="548"/>
      <c r="EB583" s="548"/>
      <c r="EC583" s="548"/>
      <c r="ED583" s="548"/>
      <c r="EE583" s="548"/>
      <c r="EF583" s="548"/>
      <c r="EG583" s="548"/>
      <c r="EH583" s="548"/>
      <c r="EI583" s="548"/>
      <c r="EJ583" s="548"/>
      <c r="EK583" s="548"/>
    </row>
    <row r="584" spans="1:141" s="28" customFormat="1" ht="12" customHeight="1">
      <c r="A584" s="287">
        <v>18231061</v>
      </c>
      <c r="B584" s="288" t="str">
        <f t="shared" si="268"/>
        <v>18231061</v>
      </c>
      <c r="C584" s="444" t="s">
        <v>1422</v>
      </c>
      <c r="D584" s="445" t="s">
        <v>1165</v>
      </c>
      <c r="E584" s="445"/>
      <c r="F584" s="444"/>
      <c r="G584" s="445"/>
      <c r="H584" s="547">
        <v>34827817</v>
      </c>
      <c r="I584" s="547">
        <v>34827817</v>
      </c>
      <c r="J584" s="547">
        <v>34827817</v>
      </c>
      <c r="K584" s="547">
        <v>34827817</v>
      </c>
      <c r="L584" s="547">
        <v>34827817</v>
      </c>
      <c r="M584" s="547">
        <v>34827817</v>
      </c>
      <c r="N584" s="547">
        <v>34827817</v>
      </c>
      <c r="O584" s="547">
        <v>34827817</v>
      </c>
      <c r="P584" s="547">
        <v>34827817</v>
      </c>
      <c r="Q584" s="547">
        <v>34827817</v>
      </c>
      <c r="R584" s="547">
        <v>34827817</v>
      </c>
      <c r="S584" s="547">
        <v>34827817</v>
      </c>
      <c r="T584" s="547">
        <v>34827817</v>
      </c>
      <c r="U584" s="547"/>
      <c r="V584" s="547">
        <f t="shared" si="245"/>
        <v>34827817</v>
      </c>
      <c r="W584" s="285"/>
      <c r="X584" s="286"/>
      <c r="Y584" s="548">
        <f t="shared" si="272"/>
        <v>0</v>
      </c>
      <c r="Z584" s="549">
        <f t="shared" si="272"/>
        <v>0</v>
      </c>
      <c r="AA584" s="549">
        <f t="shared" si="272"/>
        <v>0</v>
      </c>
      <c r="AB584" s="282">
        <f t="shared" si="246"/>
        <v>34827817</v>
      </c>
      <c r="AC584" s="565">
        <f t="shared" si="247"/>
        <v>0</v>
      </c>
      <c r="AD584" s="549">
        <f t="shared" si="248"/>
        <v>0</v>
      </c>
      <c r="AE584" s="553">
        <f t="shared" si="249"/>
        <v>0</v>
      </c>
      <c r="AF584" s="282">
        <f t="shared" si="250"/>
        <v>34827817</v>
      </c>
      <c r="AG584" s="283">
        <f t="shared" si="251"/>
        <v>34827817</v>
      </c>
      <c r="AH584" s="281">
        <f t="shared" si="252"/>
        <v>0</v>
      </c>
      <c r="AI584" s="551">
        <f t="shared" si="273"/>
        <v>0</v>
      </c>
      <c r="AJ584" s="549">
        <f t="shared" si="273"/>
        <v>0</v>
      </c>
      <c r="AK584" s="549">
        <f t="shared" si="273"/>
        <v>0</v>
      </c>
      <c r="AL584" s="282">
        <f t="shared" si="253"/>
        <v>34827817</v>
      </c>
      <c r="AM584" s="281">
        <f t="shared" si="254"/>
        <v>0</v>
      </c>
      <c r="AN584" s="549">
        <f t="shared" si="255"/>
        <v>0</v>
      </c>
      <c r="AO584" s="549">
        <f t="shared" si="256"/>
        <v>0</v>
      </c>
      <c r="AP584" s="549">
        <f t="shared" si="257"/>
        <v>34827817</v>
      </c>
      <c r="AQ584" s="283">
        <f t="shared" si="271"/>
        <v>34827817</v>
      </c>
      <c r="AR584" s="281">
        <f t="shared" si="258"/>
        <v>0</v>
      </c>
      <c r="AT584" s="446" t="s">
        <v>2070</v>
      </c>
      <c r="AU584" s="284"/>
      <c r="AV584" s="447" t="str">
        <f t="shared" si="259"/>
        <v>CA</v>
      </c>
      <c r="AW584" s="447" t="str">
        <f t="shared" si="260"/>
        <v>CL</v>
      </c>
      <c r="AX584" s="447" t="str">
        <f t="shared" si="261"/>
        <v>AIC</v>
      </c>
      <c r="AY584" s="447" t="str">
        <f t="shared" si="262"/>
        <v>ERB</v>
      </c>
      <c r="AZ584" s="447" t="str">
        <f t="shared" si="263"/>
        <v>GRB</v>
      </c>
      <c r="BA584" s="447" t="str">
        <f t="shared" si="264"/>
        <v>Non-Op</v>
      </c>
      <c r="BC584" s="449" t="s">
        <v>2100</v>
      </c>
      <c r="BD584" s="552">
        <f t="shared" si="266"/>
        <v>34827817</v>
      </c>
      <c r="BE584" s="548"/>
      <c r="BF584" s="435"/>
      <c r="BG584" s="435"/>
      <c r="BH584" s="435"/>
      <c r="BI584" s="435"/>
      <c r="BJ584" s="435"/>
      <c r="BK584" s="435"/>
      <c r="BL584" s="435"/>
      <c r="BM584" s="548"/>
      <c r="BN584" s="566"/>
      <c r="BO584" s="548"/>
      <c r="BP584" s="548"/>
      <c r="BQ584" s="548"/>
      <c r="BR584" s="548"/>
      <c r="BS584" s="548"/>
      <c r="BT584" s="548"/>
      <c r="BU584" s="548"/>
      <c r="BV584" s="548"/>
      <c r="BW584" s="548"/>
      <c r="BX584" s="548"/>
      <c r="BY584" s="548"/>
      <c r="BZ584" s="548"/>
      <c r="CA584" s="548"/>
      <c r="CB584" s="548"/>
      <c r="CC584" s="548"/>
      <c r="CD584" s="548"/>
      <c r="CE584" s="548"/>
      <c r="CF584" s="548"/>
      <c r="CG584" s="548"/>
      <c r="CH584" s="548"/>
      <c r="CI584" s="548"/>
      <c r="CJ584" s="548"/>
      <c r="CK584" s="548"/>
      <c r="CL584" s="548"/>
      <c r="CM584" s="548"/>
      <c r="CN584" s="548"/>
      <c r="CO584" s="548"/>
      <c r="CP584" s="548"/>
      <c r="CQ584" s="548"/>
      <c r="CR584" s="548"/>
      <c r="CS584" s="548"/>
      <c r="CT584" s="548"/>
      <c r="CU584" s="548"/>
      <c r="CV584" s="548"/>
      <c r="CW584" s="548"/>
      <c r="CX584" s="548"/>
      <c r="CY584" s="548"/>
      <c r="CZ584" s="548"/>
      <c r="DA584" s="548"/>
      <c r="DB584" s="548"/>
      <c r="DC584" s="548"/>
      <c r="DD584" s="548"/>
      <c r="DE584" s="548"/>
      <c r="DF584" s="548"/>
      <c r="DG584" s="548"/>
      <c r="DH584" s="548"/>
      <c r="DI584" s="548"/>
      <c r="DJ584" s="548"/>
      <c r="DK584" s="548"/>
      <c r="DL584" s="548"/>
      <c r="DM584" s="548"/>
      <c r="DN584" s="548"/>
      <c r="DO584" s="548"/>
      <c r="DP584" s="548"/>
      <c r="DQ584" s="548"/>
      <c r="DR584" s="548"/>
      <c r="DS584" s="548"/>
      <c r="DT584" s="548"/>
      <c r="DU584" s="548"/>
      <c r="DV584" s="548"/>
      <c r="DW584" s="548"/>
      <c r="DX584" s="548"/>
      <c r="DY584" s="548"/>
      <c r="DZ584" s="548"/>
      <c r="EA584" s="548"/>
      <c r="EB584" s="548"/>
      <c r="EC584" s="548"/>
      <c r="ED584" s="548"/>
      <c r="EE584" s="548"/>
      <c r="EF584" s="548"/>
      <c r="EG584" s="548"/>
      <c r="EH584" s="548"/>
      <c r="EI584" s="548"/>
      <c r="EJ584" s="548"/>
      <c r="EK584" s="548"/>
    </row>
    <row r="585" spans="1:141" s="28" customFormat="1" ht="12" customHeight="1">
      <c r="A585" s="287">
        <v>18231081</v>
      </c>
      <c r="B585" s="288" t="str">
        <f t="shared" si="268"/>
        <v>18231081</v>
      </c>
      <c r="C585" s="444" t="s">
        <v>1423</v>
      </c>
      <c r="D585" s="445" t="s">
        <v>1165</v>
      </c>
      <c r="E585" s="445"/>
      <c r="F585" s="444"/>
      <c r="G585" s="445"/>
      <c r="H585" s="547">
        <v>-25644564</v>
      </c>
      <c r="I585" s="547">
        <v>-25644564</v>
      </c>
      <c r="J585" s="547">
        <v>-25644564</v>
      </c>
      <c r="K585" s="547">
        <v>-25644564</v>
      </c>
      <c r="L585" s="547">
        <v>-25644564</v>
      </c>
      <c r="M585" s="547">
        <v>-25644564</v>
      </c>
      <c r="N585" s="547">
        <v>-25644564</v>
      </c>
      <c r="O585" s="547">
        <v>-25644564</v>
      </c>
      <c r="P585" s="547">
        <v>-25644564</v>
      </c>
      <c r="Q585" s="547">
        <v>-25644564</v>
      </c>
      <c r="R585" s="547">
        <v>-25644564</v>
      </c>
      <c r="S585" s="547">
        <v>-25644564</v>
      </c>
      <c r="T585" s="547">
        <v>-25644564</v>
      </c>
      <c r="U585" s="547"/>
      <c r="V585" s="547">
        <f t="shared" ref="V585:V648" si="274">(H585+T585+SUM(I585:S585)*2)/24</f>
        <v>-25644564</v>
      </c>
      <c r="W585" s="285"/>
      <c r="X585" s="286"/>
      <c r="Y585" s="548">
        <f t="shared" si="272"/>
        <v>0</v>
      </c>
      <c r="Z585" s="549">
        <f t="shared" si="272"/>
        <v>0</v>
      </c>
      <c r="AA585" s="549">
        <f t="shared" si="272"/>
        <v>0</v>
      </c>
      <c r="AB585" s="282">
        <f t="shared" ref="AB585:AB648" si="275">T585-SUM(Y585:AA585)</f>
        <v>-25644564</v>
      </c>
      <c r="AC585" s="565">
        <f t="shared" ref="AC585:AC648" si="276">T585-SUM(Y585:AA585)-AB585</f>
        <v>0</v>
      </c>
      <c r="AD585" s="549">
        <f t="shared" ref="AD585:AD648" si="277">IF($D585=AD$5,$T585,IF($D585=AD$4, $T585*$AK$1,0))</f>
        <v>0</v>
      </c>
      <c r="AE585" s="553">
        <f t="shared" ref="AE585:AE648" si="278">IF($D585=AE$5,$T585,IF($D585=AE$4, $T585*$AK$2,0))</f>
        <v>0</v>
      </c>
      <c r="AF585" s="282">
        <f t="shared" ref="AF585:AF648" si="279">IF($D585=AF$5,$T585,IF($D585=AF$4, $T585*$AL$2,0))</f>
        <v>-25644564</v>
      </c>
      <c r="AG585" s="283">
        <f t="shared" ref="AG585:AG648" si="280">SUM(AD585:AF585)</f>
        <v>-25644564</v>
      </c>
      <c r="AH585" s="281">
        <f t="shared" ref="AH585:AH648" si="281">AG585-AB585</f>
        <v>0</v>
      </c>
      <c r="AI585" s="551">
        <f t="shared" si="273"/>
        <v>0</v>
      </c>
      <c r="AJ585" s="549">
        <f t="shared" si="273"/>
        <v>0</v>
      </c>
      <c r="AK585" s="549">
        <f t="shared" si="273"/>
        <v>0</v>
      </c>
      <c r="AL585" s="282">
        <f t="shared" ref="AL585:AL648" si="282">V585-SUM(AI585:AK585)</f>
        <v>-25644564</v>
      </c>
      <c r="AM585" s="281">
        <f t="shared" ref="AM585:AM648" si="283">V585-SUM(AI585:AK585)-AL585</f>
        <v>0</v>
      </c>
      <c r="AN585" s="549">
        <f t="shared" ref="AN585:AN648" si="284">IF($D585=AN$5,$V585,IF($D585=AN$4, $V585*$AK$1,0))</f>
        <v>0</v>
      </c>
      <c r="AO585" s="549">
        <f t="shared" ref="AO585:AO648" si="285">IF($D585=AO$5,$V585,IF($D585=AO$4, $V585*$AK$2,0))</f>
        <v>0</v>
      </c>
      <c r="AP585" s="549">
        <f t="shared" ref="AP585:AP648" si="286">IF($D585=AP$5,$V585,IF($D585=AP$4, $V585*$AL$2,0))</f>
        <v>-25644564</v>
      </c>
      <c r="AQ585" s="283">
        <f t="shared" si="271"/>
        <v>-25644564</v>
      </c>
      <c r="AR585" s="281">
        <f t="shared" ref="AR585:AR648" si="287">AQ585-AL585</f>
        <v>0</v>
      </c>
      <c r="AT585" s="446" t="s">
        <v>2070</v>
      </c>
      <c r="AU585" s="284"/>
      <c r="AV585" s="447" t="str">
        <f t="shared" ref="AV585:AV648" si="288">IF(VALUE(Y585),AV$7,IF(ISBLANK(Y585),"",AV$7))</f>
        <v>CA</v>
      </c>
      <c r="AW585" s="447" t="str">
        <f t="shared" ref="AW585:AW648" si="289">IF(VALUE(Z585),AW$7,IF(ISBLANK(Z585),"",AW$7))</f>
        <v>CL</v>
      </c>
      <c r="AX585" s="447" t="str">
        <f t="shared" ref="AX585:AX648" si="290">IF(VALUE(AA585),AX$7,IF(ISBLANK(AA585),"",AX$7))</f>
        <v>AIC</v>
      </c>
      <c r="AY585" s="447" t="str">
        <f t="shared" ref="AY585:AY648" si="291">IF(VALUE(AD585),AY$7,IF(ISBLANK(AD585),"",AY$7))</f>
        <v>ERB</v>
      </c>
      <c r="AZ585" s="447" t="str">
        <f t="shared" ref="AZ585:AZ648" si="292">IF(VALUE(AE585),AZ$7,IF(ISBLANK(AE585),"",AZ$7))</f>
        <v>GRB</v>
      </c>
      <c r="BA585" s="447" t="str">
        <f t="shared" ref="BA585:BA648" si="293">IF(VALUE(AF585),BA$7,IF(ISBLANK(AF585),"",BA$7))</f>
        <v>Non-Op</v>
      </c>
      <c r="BC585" s="449" t="s">
        <v>2100</v>
      </c>
      <c r="BD585" s="552">
        <f t="shared" si="266"/>
        <v>-25644564</v>
      </c>
      <c r="BE585" s="548"/>
      <c r="BF585" s="435"/>
      <c r="BG585" s="435"/>
      <c r="BH585" s="435"/>
      <c r="BI585" s="435"/>
      <c r="BJ585" s="435"/>
      <c r="BK585" s="435"/>
      <c r="BL585" s="435"/>
      <c r="BM585" s="548"/>
      <c r="BN585" s="566"/>
      <c r="BO585" s="548"/>
      <c r="BP585" s="548"/>
      <c r="BQ585" s="548"/>
      <c r="BR585" s="548"/>
      <c r="BS585" s="548"/>
      <c r="BT585" s="548"/>
      <c r="BU585" s="548"/>
      <c r="BV585" s="548"/>
      <c r="BW585" s="548"/>
      <c r="BX585" s="548"/>
      <c r="BY585" s="548"/>
      <c r="BZ585" s="548"/>
      <c r="CA585" s="548"/>
      <c r="CB585" s="548"/>
      <c r="CC585" s="548"/>
      <c r="CD585" s="548"/>
      <c r="CE585" s="548"/>
      <c r="CF585" s="548"/>
      <c r="CG585" s="548"/>
      <c r="CH585" s="548"/>
      <c r="CI585" s="548"/>
      <c r="CJ585" s="548"/>
      <c r="CK585" s="548"/>
      <c r="CL585" s="548"/>
      <c r="CM585" s="548"/>
      <c r="CN585" s="548"/>
      <c r="CO585" s="548"/>
      <c r="CP585" s="548"/>
      <c r="CQ585" s="548"/>
      <c r="CR585" s="548"/>
      <c r="CS585" s="548"/>
      <c r="CT585" s="548"/>
      <c r="CU585" s="548"/>
      <c r="CV585" s="548"/>
      <c r="CW585" s="548"/>
      <c r="CX585" s="548"/>
      <c r="CY585" s="548"/>
      <c r="CZ585" s="548"/>
      <c r="DA585" s="548"/>
      <c r="DB585" s="548"/>
      <c r="DC585" s="548"/>
      <c r="DD585" s="548"/>
      <c r="DE585" s="548"/>
      <c r="DF585" s="548"/>
      <c r="DG585" s="548"/>
      <c r="DH585" s="548"/>
      <c r="DI585" s="548"/>
      <c r="DJ585" s="548"/>
      <c r="DK585" s="548"/>
      <c r="DL585" s="548"/>
      <c r="DM585" s="548"/>
      <c r="DN585" s="548"/>
      <c r="DO585" s="548"/>
      <c r="DP585" s="548"/>
      <c r="DQ585" s="548"/>
      <c r="DR585" s="548"/>
      <c r="DS585" s="548"/>
      <c r="DT585" s="548"/>
      <c r="DU585" s="548"/>
      <c r="DV585" s="548"/>
      <c r="DW585" s="548"/>
      <c r="DX585" s="548"/>
      <c r="DY585" s="548"/>
      <c r="DZ585" s="548"/>
      <c r="EA585" s="548"/>
      <c r="EB585" s="548"/>
      <c r="EC585" s="548"/>
      <c r="ED585" s="548"/>
      <c r="EE585" s="548"/>
      <c r="EF585" s="548"/>
      <c r="EG585" s="548"/>
      <c r="EH585" s="548"/>
      <c r="EI585" s="548"/>
      <c r="EJ585" s="548"/>
      <c r="EK585" s="548"/>
    </row>
    <row r="586" spans="1:141" s="28" customFormat="1" ht="12" customHeight="1">
      <c r="A586" s="287">
        <v>18231091</v>
      </c>
      <c r="B586" s="288" t="str">
        <f t="shared" si="268"/>
        <v>18231091</v>
      </c>
      <c r="C586" s="444" t="s">
        <v>1424</v>
      </c>
      <c r="D586" s="445" t="s">
        <v>1165</v>
      </c>
      <c r="E586" s="445"/>
      <c r="F586" s="444"/>
      <c r="G586" s="445"/>
      <c r="H586" s="547">
        <v>25644564</v>
      </c>
      <c r="I586" s="547">
        <v>25644564</v>
      </c>
      <c r="J586" s="547">
        <v>25644564</v>
      </c>
      <c r="K586" s="547">
        <v>25644564</v>
      </c>
      <c r="L586" s="547">
        <v>25644564</v>
      </c>
      <c r="M586" s="547">
        <v>25644564</v>
      </c>
      <c r="N586" s="547">
        <v>25644564</v>
      </c>
      <c r="O586" s="547">
        <v>25644564</v>
      </c>
      <c r="P586" s="547">
        <v>25644564</v>
      </c>
      <c r="Q586" s="547">
        <v>25644564</v>
      </c>
      <c r="R586" s="547">
        <v>25644564</v>
      </c>
      <c r="S586" s="547">
        <v>25644564</v>
      </c>
      <c r="T586" s="547">
        <v>25644564</v>
      </c>
      <c r="U586" s="547"/>
      <c r="V586" s="547">
        <f t="shared" si="274"/>
        <v>25644564</v>
      </c>
      <c r="W586" s="285"/>
      <c r="X586" s="286"/>
      <c r="Y586" s="548">
        <f t="shared" si="272"/>
        <v>0</v>
      </c>
      <c r="Z586" s="549">
        <f t="shared" si="272"/>
        <v>0</v>
      </c>
      <c r="AA586" s="549">
        <f t="shared" si="272"/>
        <v>0</v>
      </c>
      <c r="AB586" s="282">
        <f t="shared" si="275"/>
        <v>25644564</v>
      </c>
      <c r="AC586" s="565">
        <f t="shared" si="276"/>
        <v>0</v>
      </c>
      <c r="AD586" s="549">
        <f t="shared" si="277"/>
        <v>0</v>
      </c>
      <c r="AE586" s="553">
        <f t="shared" si="278"/>
        <v>0</v>
      </c>
      <c r="AF586" s="282">
        <f t="shared" si="279"/>
        <v>25644564</v>
      </c>
      <c r="AG586" s="283">
        <f t="shared" si="280"/>
        <v>25644564</v>
      </c>
      <c r="AH586" s="281">
        <f t="shared" si="281"/>
        <v>0</v>
      </c>
      <c r="AI586" s="551">
        <f t="shared" si="273"/>
        <v>0</v>
      </c>
      <c r="AJ586" s="549">
        <f t="shared" si="273"/>
        <v>0</v>
      </c>
      <c r="AK586" s="549">
        <f t="shared" si="273"/>
        <v>0</v>
      </c>
      <c r="AL586" s="282">
        <f t="shared" si="282"/>
        <v>25644564</v>
      </c>
      <c r="AM586" s="281">
        <f t="shared" si="283"/>
        <v>0</v>
      </c>
      <c r="AN586" s="549">
        <f t="shared" si="284"/>
        <v>0</v>
      </c>
      <c r="AO586" s="549">
        <f t="shared" si="285"/>
        <v>0</v>
      </c>
      <c r="AP586" s="549">
        <f t="shared" si="286"/>
        <v>25644564</v>
      </c>
      <c r="AQ586" s="283">
        <f t="shared" si="271"/>
        <v>25644564</v>
      </c>
      <c r="AR586" s="281">
        <f t="shared" si="287"/>
        <v>0</v>
      </c>
      <c r="AT586" s="446" t="s">
        <v>2070</v>
      </c>
      <c r="AU586" s="284"/>
      <c r="AV586" s="447" t="str">
        <f t="shared" si="288"/>
        <v>CA</v>
      </c>
      <c r="AW586" s="447" t="str">
        <f t="shared" si="289"/>
        <v>CL</v>
      </c>
      <c r="AX586" s="447" t="str">
        <f t="shared" si="290"/>
        <v>AIC</v>
      </c>
      <c r="AY586" s="447" t="str">
        <f t="shared" si="291"/>
        <v>ERB</v>
      </c>
      <c r="AZ586" s="447" t="str">
        <f t="shared" si="292"/>
        <v>GRB</v>
      </c>
      <c r="BA586" s="447" t="str">
        <f t="shared" si="293"/>
        <v>Non-Op</v>
      </c>
      <c r="BC586" s="449" t="s">
        <v>2100</v>
      </c>
      <c r="BD586" s="552">
        <f t="shared" si="266"/>
        <v>25644564</v>
      </c>
      <c r="BE586" s="548"/>
      <c r="BF586" s="435"/>
      <c r="BG586" s="435"/>
      <c r="BH586" s="435"/>
      <c r="BI586" s="435"/>
      <c r="BJ586" s="435"/>
      <c r="BK586" s="435"/>
      <c r="BL586" s="435"/>
      <c r="BM586" s="548"/>
      <c r="BN586" s="566"/>
      <c r="BO586" s="548"/>
      <c r="BP586" s="548"/>
      <c r="BQ586" s="548"/>
      <c r="BR586" s="548"/>
      <c r="BS586" s="548"/>
      <c r="BT586" s="548"/>
      <c r="BU586" s="548"/>
      <c r="BV586" s="548"/>
      <c r="BW586" s="548"/>
      <c r="BX586" s="548"/>
      <c r="BY586" s="548"/>
      <c r="BZ586" s="548"/>
      <c r="CA586" s="548"/>
      <c r="CB586" s="548"/>
      <c r="CC586" s="548"/>
      <c r="CD586" s="548"/>
      <c r="CE586" s="548"/>
      <c r="CF586" s="548"/>
      <c r="CG586" s="548"/>
      <c r="CH586" s="548"/>
      <c r="CI586" s="548"/>
      <c r="CJ586" s="548"/>
      <c r="CK586" s="548"/>
      <c r="CL586" s="548"/>
      <c r="CM586" s="548"/>
      <c r="CN586" s="548"/>
      <c r="CO586" s="548"/>
      <c r="CP586" s="548"/>
      <c r="CQ586" s="548"/>
      <c r="CR586" s="548"/>
      <c r="CS586" s="548"/>
      <c r="CT586" s="548"/>
      <c r="CU586" s="548"/>
      <c r="CV586" s="548"/>
      <c r="CW586" s="548"/>
      <c r="CX586" s="548"/>
      <c r="CY586" s="548"/>
      <c r="CZ586" s="548"/>
      <c r="DA586" s="548"/>
      <c r="DB586" s="548"/>
      <c r="DC586" s="548"/>
      <c r="DD586" s="548"/>
      <c r="DE586" s="548"/>
      <c r="DF586" s="548"/>
      <c r="DG586" s="548"/>
      <c r="DH586" s="548"/>
      <c r="DI586" s="548"/>
      <c r="DJ586" s="548"/>
      <c r="DK586" s="548"/>
      <c r="DL586" s="548"/>
      <c r="DM586" s="548"/>
      <c r="DN586" s="548"/>
      <c r="DO586" s="548"/>
      <c r="DP586" s="548"/>
      <c r="DQ586" s="548"/>
      <c r="DR586" s="548"/>
      <c r="DS586" s="548"/>
      <c r="DT586" s="548"/>
      <c r="DU586" s="548"/>
      <c r="DV586" s="548"/>
      <c r="DW586" s="548"/>
      <c r="DX586" s="548"/>
      <c r="DY586" s="548"/>
      <c r="DZ586" s="548"/>
      <c r="EA586" s="548"/>
      <c r="EB586" s="548"/>
      <c r="EC586" s="548"/>
      <c r="ED586" s="548"/>
      <c r="EE586" s="548"/>
      <c r="EF586" s="548"/>
      <c r="EG586" s="548"/>
      <c r="EH586" s="548"/>
      <c r="EI586" s="548"/>
      <c r="EJ586" s="548"/>
      <c r="EK586" s="548"/>
    </row>
    <row r="587" spans="1:141" s="28" customFormat="1" ht="12" customHeight="1">
      <c r="A587" s="287">
        <v>18231141</v>
      </c>
      <c r="B587" s="288" t="str">
        <f t="shared" si="268"/>
        <v>18231141</v>
      </c>
      <c r="C587" s="444" t="s">
        <v>1425</v>
      </c>
      <c r="D587" s="445" t="s">
        <v>1165</v>
      </c>
      <c r="E587" s="445"/>
      <c r="F587" s="444"/>
      <c r="G587" s="445"/>
      <c r="H587" s="547">
        <v>-38038883</v>
      </c>
      <c r="I587" s="547">
        <v>-38038883</v>
      </c>
      <c r="J587" s="547">
        <v>-38038883</v>
      </c>
      <c r="K587" s="547">
        <v>-38038883</v>
      </c>
      <c r="L587" s="547">
        <v>-38038883</v>
      </c>
      <c r="M587" s="547">
        <v>-38038883</v>
      </c>
      <c r="N587" s="547">
        <v>-38038883</v>
      </c>
      <c r="O587" s="547">
        <v>-38038883</v>
      </c>
      <c r="P587" s="547">
        <v>-38038883</v>
      </c>
      <c r="Q587" s="547">
        <v>-38038883</v>
      </c>
      <c r="R587" s="547">
        <v>-38038883</v>
      </c>
      <c r="S587" s="547">
        <v>-38038883</v>
      </c>
      <c r="T587" s="547">
        <v>-38038883</v>
      </c>
      <c r="U587" s="547"/>
      <c r="V587" s="547">
        <f t="shared" si="274"/>
        <v>-38038883</v>
      </c>
      <c r="W587" s="285"/>
      <c r="X587" s="286"/>
      <c r="Y587" s="548">
        <f t="shared" si="272"/>
        <v>0</v>
      </c>
      <c r="Z587" s="549">
        <f t="shared" si="272"/>
        <v>0</v>
      </c>
      <c r="AA587" s="549">
        <f t="shared" si="272"/>
        <v>0</v>
      </c>
      <c r="AB587" s="282">
        <f t="shared" si="275"/>
        <v>-38038883</v>
      </c>
      <c r="AC587" s="565">
        <f t="shared" si="276"/>
        <v>0</v>
      </c>
      <c r="AD587" s="549">
        <f t="shared" si="277"/>
        <v>0</v>
      </c>
      <c r="AE587" s="553">
        <f t="shared" si="278"/>
        <v>0</v>
      </c>
      <c r="AF587" s="282">
        <f t="shared" si="279"/>
        <v>-38038883</v>
      </c>
      <c r="AG587" s="283">
        <f t="shared" si="280"/>
        <v>-38038883</v>
      </c>
      <c r="AH587" s="281">
        <f t="shared" si="281"/>
        <v>0</v>
      </c>
      <c r="AI587" s="551">
        <f t="shared" si="273"/>
        <v>0</v>
      </c>
      <c r="AJ587" s="549">
        <f t="shared" si="273"/>
        <v>0</v>
      </c>
      <c r="AK587" s="549">
        <f t="shared" si="273"/>
        <v>0</v>
      </c>
      <c r="AL587" s="282">
        <f t="shared" si="282"/>
        <v>-38038883</v>
      </c>
      <c r="AM587" s="281">
        <f t="shared" si="283"/>
        <v>0</v>
      </c>
      <c r="AN587" s="549">
        <f t="shared" si="284"/>
        <v>0</v>
      </c>
      <c r="AO587" s="549">
        <f t="shared" si="285"/>
        <v>0</v>
      </c>
      <c r="AP587" s="549">
        <f t="shared" si="286"/>
        <v>-38038883</v>
      </c>
      <c r="AQ587" s="283">
        <f t="shared" si="271"/>
        <v>-38038883</v>
      </c>
      <c r="AR587" s="281">
        <f t="shared" si="287"/>
        <v>0</v>
      </c>
      <c r="AT587" s="446" t="s">
        <v>2070</v>
      </c>
      <c r="AU587" s="284"/>
      <c r="AV587" s="447" t="str">
        <f t="shared" si="288"/>
        <v>CA</v>
      </c>
      <c r="AW587" s="447" t="str">
        <f t="shared" si="289"/>
        <v>CL</v>
      </c>
      <c r="AX587" s="447" t="str">
        <f t="shared" si="290"/>
        <v>AIC</v>
      </c>
      <c r="AY587" s="447" t="str">
        <f t="shared" si="291"/>
        <v>ERB</v>
      </c>
      <c r="AZ587" s="447" t="str">
        <f t="shared" si="292"/>
        <v>GRB</v>
      </c>
      <c r="BA587" s="447" t="str">
        <f t="shared" si="293"/>
        <v>Non-Op</v>
      </c>
      <c r="BC587" s="449" t="s">
        <v>2100</v>
      </c>
      <c r="BD587" s="552">
        <f t="shared" si="266"/>
        <v>-38038883</v>
      </c>
      <c r="BE587" s="548"/>
      <c r="BF587" s="435"/>
      <c r="BG587" s="435"/>
      <c r="BH587" s="435"/>
      <c r="BI587" s="435"/>
      <c r="BJ587" s="435"/>
      <c r="BK587" s="435"/>
      <c r="BL587" s="435"/>
      <c r="BM587" s="548"/>
      <c r="BN587" s="566"/>
      <c r="BO587" s="548"/>
      <c r="BP587" s="548"/>
      <c r="BQ587" s="548"/>
      <c r="BR587" s="548"/>
      <c r="BS587" s="548"/>
      <c r="BT587" s="548"/>
      <c r="BU587" s="548"/>
      <c r="BV587" s="548"/>
      <c r="BW587" s="548"/>
      <c r="BX587" s="548"/>
      <c r="BY587" s="548"/>
      <c r="BZ587" s="548"/>
      <c r="CA587" s="548"/>
      <c r="CB587" s="548"/>
      <c r="CC587" s="548"/>
      <c r="CD587" s="548"/>
      <c r="CE587" s="548"/>
      <c r="CF587" s="548"/>
      <c r="CG587" s="548"/>
      <c r="CH587" s="548"/>
      <c r="CI587" s="548"/>
      <c r="CJ587" s="548"/>
      <c r="CK587" s="548"/>
      <c r="CL587" s="548"/>
      <c r="CM587" s="548"/>
      <c r="CN587" s="548"/>
      <c r="CO587" s="548"/>
      <c r="CP587" s="548"/>
      <c r="CQ587" s="548"/>
      <c r="CR587" s="548"/>
      <c r="CS587" s="548"/>
      <c r="CT587" s="548"/>
      <c r="CU587" s="548"/>
      <c r="CV587" s="548"/>
      <c r="CW587" s="548"/>
      <c r="CX587" s="548"/>
      <c r="CY587" s="548"/>
      <c r="CZ587" s="548"/>
      <c r="DA587" s="548"/>
      <c r="DB587" s="548"/>
      <c r="DC587" s="548"/>
      <c r="DD587" s="548"/>
      <c r="DE587" s="548"/>
      <c r="DF587" s="548"/>
      <c r="DG587" s="548"/>
      <c r="DH587" s="548"/>
      <c r="DI587" s="548"/>
      <c r="DJ587" s="548"/>
      <c r="DK587" s="548"/>
      <c r="DL587" s="548"/>
      <c r="DM587" s="548"/>
      <c r="DN587" s="548"/>
      <c r="DO587" s="548"/>
      <c r="DP587" s="548"/>
      <c r="DQ587" s="548"/>
      <c r="DR587" s="548"/>
      <c r="DS587" s="548"/>
      <c r="DT587" s="548"/>
      <c r="DU587" s="548"/>
      <c r="DV587" s="548"/>
      <c r="DW587" s="548"/>
      <c r="DX587" s="548"/>
      <c r="DY587" s="548"/>
      <c r="DZ587" s="548"/>
      <c r="EA587" s="548"/>
      <c r="EB587" s="548"/>
      <c r="EC587" s="548"/>
      <c r="ED587" s="548"/>
      <c r="EE587" s="548"/>
      <c r="EF587" s="548"/>
      <c r="EG587" s="548"/>
      <c r="EH587" s="548"/>
      <c r="EI587" s="548"/>
      <c r="EJ587" s="548"/>
      <c r="EK587" s="548"/>
    </row>
    <row r="588" spans="1:141" s="28" customFormat="1" ht="12" customHeight="1">
      <c r="A588" s="287">
        <v>18231151</v>
      </c>
      <c r="B588" s="288" t="str">
        <f t="shared" si="268"/>
        <v>18231151</v>
      </c>
      <c r="C588" s="444" t="s">
        <v>1426</v>
      </c>
      <c r="D588" s="445" t="s">
        <v>1165</v>
      </c>
      <c r="E588" s="445"/>
      <c r="F588" s="444"/>
      <c r="G588" s="445"/>
      <c r="H588" s="547">
        <v>38038883</v>
      </c>
      <c r="I588" s="547">
        <v>38038883</v>
      </c>
      <c r="J588" s="547">
        <v>38038883</v>
      </c>
      <c r="K588" s="547">
        <v>38038883</v>
      </c>
      <c r="L588" s="547">
        <v>38038883</v>
      </c>
      <c r="M588" s="547">
        <v>38038883</v>
      </c>
      <c r="N588" s="547">
        <v>38038883</v>
      </c>
      <c r="O588" s="547">
        <v>38038883</v>
      </c>
      <c r="P588" s="547">
        <v>38038883</v>
      </c>
      <c r="Q588" s="547">
        <v>38038883</v>
      </c>
      <c r="R588" s="547">
        <v>38038883</v>
      </c>
      <c r="S588" s="547">
        <v>38038883</v>
      </c>
      <c r="T588" s="547">
        <v>38038883</v>
      </c>
      <c r="U588" s="547"/>
      <c r="V588" s="547">
        <f t="shared" si="274"/>
        <v>38038883</v>
      </c>
      <c r="W588" s="285"/>
      <c r="X588" s="286"/>
      <c r="Y588" s="548">
        <f t="shared" si="272"/>
        <v>0</v>
      </c>
      <c r="Z588" s="549">
        <f t="shared" si="272"/>
        <v>0</v>
      </c>
      <c r="AA588" s="549">
        <f t="shared" si="272"/>
        <v>0</v>
      </c>
      <c r="AB588" s="282">
        <f t="shared" si="275"/>
        <v>38038883</v>
      </c>
      <c r="AC588" s="565">
        <f t="shared" si="276"/>
        <v>0</v>
      </c>
      <c r="AD588" s="549">
        <f t="shared" si="277"/>
        <v>0</v>
      </c>
      <c r="AE588" s="553">
        <f t="shared" si="278"/>
        <v>0</v>
      </c>
      <c r="AF588" s="282">
        <f t="shared" si="279"/>
        <v>38038883</v>
      </c>
      <c r="AG588" s="283">
        <f t="shared" si="280"/>
        <v>38038883</v>
      </c>
      <c r="AH588" s="281">
        <f t="shared" si="281"/>
        <v>0</v>
      </c>
      <c r="AI588" s="551">
        <f t="shared" si="273"/>
        <v>0</v>
      </c>
      <c r="AJ588" s="549">
        <f t="shared" si="273"/>
        <v>0</v>
      </c>
      <c r="AK588" s="549">
        <f t="shared" si="273"/>
        <v>0</v>
      </c>
      <c r="AL588" s="282">
        <f t="shared" si="282"/>
        <v>38038883</v>
      </c>
      <c r="AM588" s="281">
        <f t="shared" si="283"/>
        <v>0</v>
      </c>
      <c r="AN588" s="549">
        <f t="shared" si="284"/>
        <v>0</v>
      </c>
      <c r="AO588" s="549">
        <f t="shared" si="285"/>
        <v>0</v>
      </c>
      <c r="AP588" s="549">
        <f t="shared" si="286"/>
        <v>38038883</v>
      </c>
      <c r="AQ588" s="283">
        <f t="shared" si="271"/>
        <v>38038883</v>
      </c>
      <c r="AR588" s="281">
        <f t="shared" si="287"/>
        <v>0</v>
      </c>
      <c r="AT588" s="446" t="s">
        <v>2070</v>
      </c>
      <c r="AU588" s="284"/>
      <c r="AV588" s="447" t="str">
        <f t="shared" si="288"/>
        <v>CA</v>
      </c>
      <c r="AW588" s="447" t="str">
        <f t="shared" si="289"/>
        <v>CL</v>
      </c>
      <c r="AX588" s="447" t="str">
        <f t="shared" si="290"/>
        <v>AIC</v>
      </c>
      <c r="AY588" s="447" t="str">
        <f t="shared" si="291"/>
        <v>ERB</v>
      </c>
      <c r="AZ588" s="447" t="str">
        <f t="shared" si="292"/>
        <v>GRB</v>
      </c>
      <c r="BA588" s="447" t="str">
        <f t="shared" si="293"/>
        <v>Non-Op</v>
      </c>
      <c r="BC588" s="449" t="s">
        <v>2100</v>
      </c>
      <c r="BD588" s="552">
        <f t="shared" si="266"/>
        <v>38038883</v>
      </c>
      <c r="BE588" s="548"/>
      <c r="BF588" s="435"/>
      <c r="BG588" s="435"/>
      <c r="BH588" s="435"/>
      <c r="BI588" s="435"/>
      <c r="BJ588" s="435"/>
      <c r="BK588" s="435"/>
      <c r="BL588" s="435"/>
      <c r="BM588" s="548"/>
      <c r="BN588" s="566"/>
      <c r="BO588" s="548"/>
      <c r="BP588" s="548"/>
      <c r="BQ588" s="548"/>
      <c r="BR588" s="548"/>
      <c r="BS588" s="548"/>
      <c r="BT588" s="548"/>
      <c r="BU588" s="548"/>
      <c r="BV588" s="548"/>
      <c r="BW588" s="548"/>
      <c r="BX588" s="548"/>
      <c r="BY588" s="548"/>
      <c r="BZ588" s="548"/>
      <c r="CA588" s="548"/>
      <c r="CB588" s="548"/>
      <c r="CC588" s="548"/>
      <c r="CD588" s="548"/>
      <c r="CE588" s="548"/>
      <c r="CF588" s="548"/>
      <c r="CG588" s="548"/>
      <c r="CH588" s="548"/>
      <c r="CI588" s="548"/>
      <c r="CJ588" s="548"/>
      <c r="CK588" s="548"/>
      <c r="CL588" s="548"/>
      <c r="CM588" s="548"/>
      <c r="CN588" s="548"/>
      <c r="CO588" s="548"/>
      <c r="CP588" s="548"/>
      <c r="CQ588" s="548"/>
      <c r="CR588" s="548"/>
      <c r="CS588" s="548"/>
      <c r="CT588" s="548"/>
      <c r="CU588" s="548"/>
      <c r="CV588" s="548"/>
      <c r="CW588" s="548"/>
      <c r="CX588" s="548"/>
      <c r="CY588" s="548"/>
      <c r="CZ588" s="548"/>
      <c r="DA588" s="548"/>
      <c r="DB588" s="548"/>
      <c r="DC588" s="548"/>
      <c r="DD588" s="548"/>
      <c r="DE588" s="548"/>
      <c r="DF588" s="548"/>
      <c r="DG588" s="548"/>
      <c r="DH588" s="548"/>
      <c r="DI588" s="548"/>
      <c r="DJ588" s="548"/>
      <c r="DK588" s="548"/>
      <c r="DL588" s="548"/>
      <c r="DM588" s="548"/>
      <c r="DN588" s="548"/>
      <c r="DO588" s="548"/>
      <c r="DP588" s="548"/>
      <c r="DQ588" s="548"/>
      <c r="DR588" s="548"/>
      <c r="DS588" s="548"/>
      <c r="DT588" s="548"/>
      <c r="DU588" s="548"/>
      <c r="DV588" s="548"/>
      <c r="DW588" s="548"/>
      <c r="DX588" s="548"/>
      <c r="DY588" s="548"/>
      <c r="DZ588" s="548"/>
      <c r="EA588" s="548"/>
      <c r="EB588" s="548"/>
      <c r="EC588" s="548"/>
      <c r="ED588" s="548"/>
      <c r="EE588" s="548"/>
      <c r="EF588" s="548"/>
      <c r="EG588" s="548"/>
      <c r="EH588" s="548"/>
      <c r="EI588" s="548"/>
      <c r="EJ588" s="548"/>
      <c r="EK588" s="548"/>
    </row>
    <row r="589" spans="1:141" s="28" customFormat="1" ht="12" customHeight="1">
      <c r="A589" s="287">
        <v>18231161</v>
      </c>
      <c r="B589" s="288" t="str">
        <f t="shared" si="268"/>
        <v>18231161</v>
      </c>
      <c r="C589" s="444" t="s">
        <v>1427</v>
      </c>
      <c r="D589" s="445" t="s">
        <v>1165</v>
      </c>
      <c r="E589" s="445"/>
      <c r="F589" s="444"/>
      <c r="G589" s="445"/>
      <c r="H589" s="547">
        <v>39647674</v>
      </c>
      <c r="I589" s="547">
        <v>39647674</v>
      </c>
      <c r="J589" s="547">
        <v>39647674</v>
      </c>
      <c r="K589" s="547">
        <v>39647674</v>
      </c>
      <c r="L589" s="547">
        <v>39647674</v>
      </c>
      <c r="M589" s="547">
        <v>39647674</v>
      </c>
      <c r="N589" s="547">
        <v>39647674</v>
      </c>
      <c r="O589" s="547">
        <v>39647674</v>
      </c>
      <c r="P589" s="547">
        <v>39647674</v>
      </c>
      <c r="Q589" s="547">
        <v>39647674</v>
      </c>
      <c r="R589" s="547">
        <v>39647674</v>
      </c>
      <c r="S589" s="547">
        <v>39647674</v>
      </c>
      <c r="T589" s="547">
        <v>39647674</v>
      </c>
      <c r="U589" s="547"/>
      <c r="V589" s="547">
        <f t="shared" si="274"/>
        <v>39647674</v>
      </c>
      <c r="W589" s="285"/>
      <c r="X589" s="286"/>
      <c r="Y589" s="548">
        <f t="shared" ref="Y589:AA608" si="294">IF($D589=Y$5,$T589,0)</f>
        <v>0</v>
      </c>
      <c r="Z589" s="549">
        <f t="shared" si="294"/>
        <v>0</v>
      </c>
      <c r="AA589" s="549">
        <f t="shared" si="294"/>
        <v>0</v>
      </c>
      <c r="AB589" s="282">
        <f t="shared" si="275"/>
        <v>39647674</v>
      </c>
      <c r="AC589" s="565">
        <f t="shared" si="276"/>
        <v>0</v>
      </c>
      <c r="AD589" s="549">
        <f t="shared" si="277"/>
        <v>0</v>
      </c>
      <c r="AE589" s="553">
        <f t="shared" si="278"/>
        <v>0</v>
      </c>
      <c r="AF589" s="282">
        <f t="shared" si="279"/>
        <v>39647674</v>
      </c>
      <c r="AG589" s="283">
        <f t="shared" si="280"/>
        <v>39647674</v>
      </c>
      <c r="AH589" s="281">
        <f t="shared" si="281"/>
        <v>0</v>
      </c>
      <c r="AI589" s="551">
        <f t="shared" si="273"/>
        <v>0</v>
      </c>
      <c r="AJ589" s="549">
        <f t="shared" si="273"/>
        <v>0</v>
      </c>
      <c r="AK589" s="549">
        <f t="shared" si="273"/>
        <v>0</v>
      </c>
      <c r="AL589" s="282">
        <f t="shared" si="282"/>
        <v>39647674</v>
      </c>
      <c r="AM589" s="281">
        <f t="shared" si="283"/>
        <v>0</v>
      </c>
      <c r="AN589" s="549">
        <f t="shared" si="284"/>
        <v>0</v>
      </c>
      <c r="AO589" s="549">
        <f t="shared" si="285"/>
        <v>0</v>
      </c>
      <c r="AP589" s="549">
        <f t="shared" si="286"/>
        <v>39647674</v>
      </c>
      <c r="AQ589" s="283">
        <f t="shared" si="271"/>
        <v>39647674</v>
      </c>
      <c r="AR589" s="281">
        <f t="shared" si="287"/>
        <v>0</v>
      </c>
      <c r="AT589" s="446" t="s">
        <v>2070</v>
      </c>
      <c r="AU589" s="284"/>
      <c r="AV589" s="447" t="str">
        <f t="shared" si="288"/>
        <v>CA</v>
      </c>
      <c r="AW589" s="447" t="str">
        <f t="shared" si="289"/>
        <v>CL</v>
      </c>
      <c r="AX589" s="447" t="str">
        <f t="shared" si="290"/>
        <v>AIC</v>
      </c>
      <c r="AY589" s="447" t="str">
        <f t="shared" si="291"/>
        <v>ERB</v>
      </c>
      <c r="AZ589" s="447" t="str">
        <f t="shared" si="292"/>
        <v>GRB</v>
      </c>
      <c r="BA589" s="447" t="str">
        <f t="shared" si="293"/>
        <v>Non-Op</v>
      </c>
      <c r="BC589" s="449" t="s">
        <v>2100</v>
      </c>
      <c r="BD589" s="552">
        <f t="shared" si="266"/>
        <v>39647674</v>
      </c>
      <c r="BE589" s="548"/>
      <c r="BF589" s="435"/>
      <c r="BG589" s="435"/>
      <c r="BH589" s="435"/>
      <c r="BI589" s="435"/>
      <c r="BJ589" s="435"/>
      <c r="BK589" s="435"/>
      <c r="BL589" s="435"/>
      <c r="BM589" s="548"/>
      <c r="BN589" s="566"/>
      <c r="BO589" s="548"/>
      <c r="BP589" s="548"/>
      <c r="BQ589" s="548"/>
      <c r="BR589" s="548"/>
      <c r="BS589" s="548"/>
      <c r="BT589" s="548"/>
      <c r="BU589" s="548"/>
      <c r="BV589" s="548"/>
      <c r="BW589" s="548"/>
      <c r="BX589" s="548"/>
      <c r="BY589" s="548"/>
      <c r="BZ589" s="548"/>
      <c r="CA589" s="548"/>
      <c r="CB589" s="548"/>
      <c r="CC589" s="548"/>
      <c r="CD589" s="548"/>
      <c r="CE589" s="548"/>
      <c r="CF589" s="548"/>
      <c r="CG589" s="548"/>
      <c r="CH589" s="548"/>
      <c r="CI589" s="548"/>
      <c r="CJ589" s="548"/>
      <c r="CK589" s="548"/>
      <c r="CL589" s="548"/>
      <c r="CM589" s="548"/>
      <c r="CN589" s="548"/>
      <c r="CO589" s="548"/>
      <c r="CP589" s="548"/>
      <c r="CQ589" s="548"/>
      <c r="CR589" s="548"/>
      <c r="CS589" s="548"/>
      <c r="CT589" s="548"/>
      <c r="CU589" s="548"/>
      <c r="CV589" s="548"/>
      <c r="CW589" s="548"/>
      <c r="CX589" s="548"/>
      <c r="CY589" s="548"/>
      <c r="CZ589" s="548"/>
      <c r="DA589" s="548"/>
      <c r="DB589" s="548"/>
      <c r="DC589" s="548"/>
      <c r="DD589" s="548"/>
      <c r="DE589" s="548"/>
      <c r="DF589" s="548"/>
      <c r="DG589" s="548"/>
      <c r="DH589" s="548"/>
      <c r="DI589" s="548"/>
      <c r="DJ589" s="548"/>
      <c r="DK589" s="548"/>
      <c r="DL589" s="548"/>
      <c r="DM589" s="548"/>
      <c r="DN589" s="548"/>
      <c r="DO589" s="548"/>
      <c r="DP589" s="548"/>
      <c r="DQ589" s="548"/>
      <c r="DR589" s="548"/>
      <c r="DS589" s="548"/>
      <c r="DT589" s="548"/>
      <c r="DU589" s="548"/>
      <c r="DV589" s="548"/>
      <c r="DW589" s="548"/>
      <c r="DX589" s="548"/>
      <c r="DY589" s="548"/>
      <c r="DZ589" s="548"/>
      <c r="EA589" s="548"/>
      <c r="EB589" s="548"/>
      <c r="EC589" s="548"/>
      <c r="ED589" s="548"/>
      <c r="EE589" s="548"/>
      <c r="EF589" s="548"/>
      <c r="EG589" s="548"/>
      <c r="EH589" s="548"/>
      <c r="EI589" s="548"/>
      <c r="EJ589" s="548"/>
      <c r="EK589" s="548"/>
    </row>
    <row r="590" spans="1:141" s="28" customFormat="1" ht="12" customHeight="1">
      <c r="A590" s="287">
        <v>18231171</v>
      </c>
      <c r="B590" s="288" t="str">
        <f t="shared" si="268"/>
        <v>18231171</v>
      </c>
      <c r="C590" s="444" t="s">
        <v>1428</v>
      </c>
      <c r="D590" s="445" t="s">
        <v>1165</v>
      </c>
      <c r="E590" s="445"/>
      <c r="F590" s="444"/>
      <c r="G590" s="445"/>
      <c r="H590" s="547">
        <v>-39647674</v>
      </c>
      <c r="I590" s="547">
        <v>-39647674</v>
      </c>
      <c r="J590" s="547">
        <v>-39647674</v>
      </c>
      <c r="K590" s="547">
        <v>-39647674</v>
      </c>
      <c r="L590" s="547">
        <v>-39647674</v>
      </c>
      <c r="M590" s="547">
        <v>-39647674</v>
      </c>
      <c r="N590" s="547">
        <v>-39647674</v>
      </c>
      <c r="O590" s="547">
        <v>-39647674</v>
      </c>
      <c r="P590" s="547">
        <v>-39647674</v>
      </c>
      <c r="Q590" s="547">
        <v>-39647674</v>
      </c>
      <c r="R590" s="547">
        <v>-39647674</v>
      </c>
      <c r="S590" s="547">
        <v>-39647674</v>
      </c>
      <c r="T590" s="547">
        <v>-39647674</v>
      </c>
      <c r="U590" s="547"/>
      <c r="V590" s="547">
        <f t="shared" si="274"/>
        <v>-39647674</v>
      </c>
      <c r="W590" s="285"/>
      <c r="X590" s="286"/>
      <c r="Y590" s="548">
        <f t="shared" si="294"/>
        <v>0</v>
      </c>
      <c r="Z590" s="549">
        <f t="shared" si="294"/>
        <v>0</v>
      </c>
      <c r="AA590" s="549">
        <f t="shared" si="294"/>
        <v>0</v>
      </c>
      <c r="AB590" s="282">
        <f t="shared" si="275"/>
        <v>-39647674</v>
      </c>
      <c r="AC590" s="565">
        <f t="shared" si="276"/>
        <v>0</v>
      </c>
      <c r="AD590" s="549">
        <f t="shared" si="277"/>
        <v>0</v>
      </c>
      <c r="AE590" s="553">
        <f t="shared" si="278"/>
        <v>0</v>
      </c>
      <c r="AF590" s="282">
        <f t="shared" si="279"/>
        <v>-39647674</v>
      </c>
      <c r="AG590" s="283">
        <f t="shared" si="280"/>
        <v>-39647674</v>
      </c>
      <c r="AH590" s="281">
        <f t="shared" si="281"/>
        <v>0</v>
      </c>
      <c r="AI590" s="551">
        <f t="shared" si="273"/>
        <v>0</v>
      </c>
      <c r="AJ590" s="549">
        <f t="shared" si="273"/>
        <v>0</v>
      </c>
      <c r="AK590" s="549">
        <f t="shared" si="273"/>
        <v>0</v>
      </c>
      <c r="AL590" s="282">
        <f t="shared" si="282"/>
        <v>-39647674</v>
      </c>
      <c r="AM590" s="281">
        <f t="shared" si="283"/>
        <v>0</v>
      </c>
      <c r="AN590" s="549">
        <f t="shared" si="284"/>
        <v>0</v>
      </c>
      <c r="AO590" s="549">
        <f t="shared" si="285"/>
        <v>0</v>
      </c>
      <c r="AP590" s="549">
        <f t="shared" si="286"/>
        <v>-39647674</v>
      </c>
      <c r="AQ590" s="283">
        <f t="shared" si="271"/>
        <v>-39647674</v>
      </c>
      <c r="AR590" s="281">
        <f t="shared" si="287"/>
        <v>0</v>
      </c>
      <c r="AT590" s="446" t="s">
        <v>2070</v>
      </c>
      <c r="AU590" s="284"/>
      <c r="AV590" s="447" t="str">
        <f t="shared" si="288"/>
        <v>CA</v>
      </c>
      <c r="AW590" s="447" t="str">
        <f t="shared" si="289"/>
        <v>CL</v>
      </c>
      <c r="AX590" s="447" t="str">
        <f t="shared" si="290"/>
        <v>AIC</v>
      </c>
      <c r="AY590" s="447" t="str">
        <f t="shared" si="291"/>
        <v>ERB</v>
      </c>
      <c r="AZ590" s="447" t="str">
        <f t="shared" si="292"/>
        <v>GRB</v>
      </c>
      <c r="BA590" s="447" t="str">
        <f t="shared" si="293"/>
        <v>Non-Op</v>
      </c>
      <c r="BC590" s="449" t="s">
        <v>2100</v>
      </c>
      <c r="BD590" s="552">
        <f t="shared" si="266"/>
        <v>-39647674</v>
      </c>
      <c r="BE590" s="548"/>
      <c r="BF590" s="435"/>
      <c r="BG590" s="435"/>
      <c r="BH590" s="435"/>
      <c r="BI590" s="435"/>
      <c r="BJ590" s="435"/>
      <c r="BK590" s="435"/>
      <c r="BL590" s="435"/>
      <c r="BM590" s="548"/>
      <c r="BN590" s="566"/>
      <c r="BO590" s="548"/>
      <c r="BP590" s="548"/>
      <c r="BQ590" s="548"/>
      <c r="BR590" s="548"/>
      <c r="BS590" s="548"/>
      <c r="BT590" s="548"/>
      <c r="BU590" s="548"/>
      <c r="BV590" s="548"/>
      <c r="BW590" s="548"/>
      <c r="BX590" s="548"/>
      <c r="BY590" s="548"/>
      <c r="BZ590" s="548"/>
      <c r="CA590" s="548"/>
      <c r="CB590" s="548"/>
      <c r="CC590" s="548"/>
      <c r="CD590" s="548"/>
      <c r="CE590" s="548"/>
      <c r="CF590" s="548"/>
      <c r="CG590" s="548"/>
      <c r="CH590" s="548"/>
      <c r="CI590" s="548"/>
      <c r="CJ590" s="548"/>
      <c r="CK590" s="548"/>
      <c r="CL590" s="548"/>
      <c r="CM590" s="548"/>
      <c r="CN590" s="548"/>
      <c r="CO590" s="548"/>
      <c r="CP590" s="548"/>
      <c r="CQ590" s="548"/>
      <c r="CR590" s="548"/>
      <c r="CS590" s="548"/>
      <c r="CT590" s="548"/>
      <c r="CU590" s="548"/>
      <c r="CV590" s="548"/>
      <c r="CW590" s="548"/>
      <c r="CX590" s="548"/>
      <c r="CY590" s="548"/>
      <c r="CZ590" s="548"/>
      <c r="DA590" s="548"/>
      <c r="DB590" s="548"/>
      <c r="DC590" s="548"/>
      <c r="DD590" s="548"/>
      <c r="DE590" s="548"/>
      <c r="DF590" s="548"/>
      <c r="DG590" s="548"/>
      <c r="DH590" s="548"/>
      <c r="DI590" s="548"/>
      <c r="DJ590" s="548"/>
      <c r="DK590" s="548"/>
      <c r="DL590" s="548"/>
      <c r="DM590" s="548"/>
      <c r="DN590" s="548"/>
      <c r="DO590" s="548"/>
      <c r="DP590" s="548"/>
      <c r="DQ590" s="548"/>
      <c r="DR590" s="548"/>
      <c r="DS590" s="548"/>
      <c r="DT590" s="548"/>
      <c r="DU590" s="548"/>
      <c r="DV590" s="548"/>
      <c r="DW590" s="548"/>
      <c r="DX590" s="548"/>
      <c r="DY590" s="548"/>
      <c r="DZ590" s="548"/>
      <c r="EA590" s="548"/>
      <c r="EB590" s="548"/>
      <c r="EC590" s="548"/>
      <c r="ED590" s="548"/>
      <c r="EE590" s="548"/>
      <c r="EF590" s="548"/>
      <c r="EG590" s="548"/>
      <c r="EH590" s="548"/>
      <c r="EI590" s="548"/>
      <c r="EJ590" s="548"/>
      <c r="EK590" s="548"/>
    </row>
    <row r="591" spans="1:141" s="28" customFormat="1" ht="12" customHeight="1">
      <c r="A591" s="287">
        <v>18231181</v>
      </c>
      <c r="B591" s="288" t="str">
        <f t="shared" si="268"/>
        <v>18231181</v>
      </c>
      <c r="C591" s="444" t="s">
        <v>1429</v>
      </c>
      <c r="D591" s="445" t="s">
        <v>1165</v>
      </c>
      <c r="E591" s="445"/>
      <c r="F591" s="444"/>
      <c r="G591" s="445"/>
      <c r="H591" s="547">
        <v>8232968</v>
      </c>
      <c r="I591" s="547">
        <v>8232968</v>
      </c>
      <c r="J591" s="547">
        <v>8232968</v>
      </c>
      <c r="K591" s="547">
        <v>8232968</v>
      </c>
      <c r="L591" s="547">
        <v>8232968</v>
      </c>
      <c r="M591" s="547">
        <v>8232968</v>
      </c>
      <c r="N591" s="547">
        <v>8232968</v>
      </c>
      <c r="O591" s="547">
        <v>8232968</v>
      </c>
      <c r="P591" s="547">
        <v>8232968</v>
      </c>
      <c r="Q591" s="547">
        <v>8232968</v>
      </c>
      <c r="R591" s="547">
        <v>8232968</v>
      </c>
      <c r="S591" s="547">
        <v>8232968</v>
      </c>
      <c r="T591" s="547">
        <v>8232968</v>
      </c>
      <c r="U591" s="547"/>
      <c r="V591" s="547">
        <f t="shared" si="274"/>
        <v>8232968</v>
      </c>
      <c r="W591" s="285"/>
      <c r="X591" s="286"/>
      <c r="Y591" s="548">
        <f t="shared" si="294"/>
        <v>0</v>
      </c>
      <c r="Z591" s="549">
        <f t="shared" si="294"/>
        <v>0</v>
      </c>
      <c r="AA591" s="549">
        <f t="shared" si="294"/>
        <v>0</v>
      </c>
      <c r="AB591" s="282">
        <f t="shared" si="275"/>
        <v>8232968</v>
      </c>
      <c r="AC591" s="565">
        <f t="shared" si="276"/>
        <v>0</v>
      </c>
      <c r="AD591" s="549">
        <f t="shared" si="277"/>
        <v>0</v>
      </c>
      <c r="AE591" s="553">
        <f t="shared" si="278"/>
        <v>0</v>
      </c>
      <c r="AF591" s="282">
        <f t="shared" si="279"/>
        <v>8232968</v>
      </c>
      <c r="AG591" s="283">
        <f t="shared" si="280"/>
        <v>8232968</v>
      </c>
      <c r="AH591" s="281">
        <f t="shared" si="281"/>
        <v>0</v>
      </c>
      <c r="AI591" s="551">
        <f t="shared" si="273"/>
        <v>0</v>
      </c>
      <c r="AJ591" s="549">
        <f t="shared" si="273"/>
        <v>0</v>
      </c>
      <c r="AK591" s="549">
        <f t="shared" si="273"/>
        <v>0</v>
      </c>
      <c r="AL591" s="282">
        <f t="shared" si="282"/>
        <v>8232968</v>
      </c>
      <c r="AM591" s="281">
        <f t="shared" si="283"/>
        <v>0</v>
      </c>
      <c r="AN591" s="549">
        <f t="shared" si="284"/>
        <v>0</v>
      </c>
      <c r="AO591" s="549">
        <f t="shared" si="285"/>
        <v>0</v>
      </c>
      <c r="AP591" s="549">
        <f t="shared" si="286"/>
        <v>8232968</v>
      </c>
      <c r="AQ591" s="283">
        <f t="shared" si="271"/>
        <v>8232968</v>
      </c>
      <c r="AR591" s="281">
        <f t="shared" si="287"/>
        <v>0</v>
      </c>
      <c r="AT591" s="446" t="s">
        <v>2070</v>
      </c>
      <c r="AU591" s="284"/>
      <c r="AV591" s="447" t="str">
        <f t="shared" si="288"/>
        <v>CA</v>
      </c>
      <c r="AW591" s="447" t="str">
        <f t="shared" si="289"/>
        <v>CL</v>
      </c>
      <c r="AX591" s="447" t="str">
        <f t="shared" si="290"/>
        <v>AIC</v>
      </c>
      <c r="AY591" s="447" t="str">
        <f t="shared" si="291"/>
        <v>ERB</v>
      </c>
      <c r="AZ591" s="447" t="str">
        <f t="shared" si="292"/>
        <v>GRB</v>
      </c>
      <c r="BA591" s="447" t="str">
        <f t="shared" si="293"/>
        <v>Non-Op</v>
      </c>
      <c r="BC591" s="449" t="s">
        <v>2100</v>
      </c>
      <c r="BD591" s="552">
        <f t="shared" si="266"/>
        <v>8232968</v>
      </c>
      <c r="BE591" s="548"/>
      <c r="BF591" s="435"/>
      <c r="BG591" s="435"/>
      <c r="BH591" s="435"/>
      <c r="BI591" s="435"/>
      <c r="BJ591" s="435"/>
      <c r="BK591" s="435"/>
      <c r="BL591" s="435"/>
      <c r="BM591" s="548"/>
      <c r="BN591" s="566"/>
      <c r="BO591" s="548"/>
      <c r="BP591" s="548"/>
      <c r="BQ591" s="548"/>
      <c r="BR591" s="548"/>
      <c r="BS591" s="548"/>
      <c r="BT591" s="548"/>
      <c r="BU591" s="548"/>
      <c r="BV591" s="548"/>
      <c r="BW591" s="548"/>
      <c r="BX591" s="548"/>
      <c r="BY591" s="548"/>
      <c r="BZ591" s="548"/>
      <c r="CA591" s="548"/>
      <c r="CB591" s="548"/>
      <c r="CC591" s="548"/>
      <c r="CD591" s="548"/>
      <c r="CE591" s="548"/>
      <c r="CF591" s="548"/>
      <c r="CG591" s="548"/>
      <c r="CH591" s="548"/>
      <c r="CI591" s="548"/>
      <c r="CJ591" s="548"/>
      <c r="CK591" s="548"/>
      <c r="CL591" s="548"/>
      <c r="CM591" s="548"/>
      <c r="CN591" s="548"/>
      <c r="CO591" s="548"/>
      <c r="CP591" s="548"/>
      <c r="CQ591" s="548"/>
      <c r="CR591" s="548"/>
      <c r="CS591" s="548"/>
      <c r="CT591" s="548"/>
      <c r="CU591" s="548"/>
      <c r="CV591" s="548"/>
      <c r="CW591" s="548"/>
      <c r="CX591" s="548"/>
      <c r="CY591" s="548"/>
      <c r="CZ591" s="548"/>
      <c r="DA591" s="548"/>
      <c r="DB591" s="548"/>
      <c r="DC591" s="548"/>
      <c r="DD591" s="548"/>
      <c r="DE591" s="548"/>
      <c r="DF591" s="548"/>
      <c r="DG591" s="548"/>
      <c r="DH591" s="548"/>
      <c r="DI591" s="548"/>
      <c r="DJ591" s="548"/>
      <c r="DK591" s="548"/>
      <c r="DL591" s="548"/>
      <c r="DM591" s="548"/>
      <c r="DN591" s="548"/>
      <c r="DO591" s="548"/>
      <c r="DP591" s="548"/>
      <c r="DQ591" s="548"/>
      <c r="DR591" s="548"/>
      <c r="DS591" s="548"/>
      <c r="DT591" s="548"/>
      <c r="DU591" s="548"/>
      <c r="DV591" s="548"/>
      <c r="DW591" s="548"/>
      <c r="DX591" s="548"/>
      <c r="DY591" s="548"/>
      <c r="DZ591" s="548"/>
      <c r="EA591" s="548"/>
      <c r="EB591" s="548"/>
      <c r="EC591" s="548"/>
      <c r="ED591" s="548"/>
      <c r="EE591" s="548"/>
      <c r="EF591" s="548"/>
      <c r="EG591" s="548"/>
      <c r="EH591" s="548"/>
      <c r="EI591" s="548"/>
      <c r="EJ591" s="548"/>
      <c r="EK591" s="548"/>
    </row>
    <row r="592" spans="1:141" s="28" customFormat="1" ht="12" customHeight="1">
      <c r="A592" s="287">
        <v>18231191</v>
      </c>
      <c r="B592" s="288" t="str">
        <f t="shared" si="268"/>
        <v>18231191</v>
      </c>
      <c r="C592" s="444" t="s">
        <v>1430</v>
      </c>
      <c r="D592" s="445" t="s">
        <v>1165</v>
      </c>
      <c r="E592" s="445"/>
      <c r="F592" s="444"/>
      <c r="G592" s="445"/>
      <c r="H592" s="547">
        <v>-8232968</v>
      </c>
      <c r="I592" s="547">
        <v>-8232968</v>
      </c>
      <c r="J592" s="547">
        <v>-8232968</v>
      </c>
      <c r="K592" s="547">
        <v>-8232968</v>
      </c>
      <c r="L592" s="547">
        <v>-8232968</v>
      </c>
      <c r="M592" s="547">
        <v>-8232968</v>
      </c>
      <c r="N592" s="547">
        <v>-8232968</v>
      </c>
      <c r="O592" s="547">
        <v>-8232968</v>
      </c>
      <c r="P592" s="547">
        <v>-8232968</v>
      </c>
      <c r="Q592" s="547">
        <v>-8232968</v>
      </c>
      <c r="R592" s="547">
        <v>-8232968</v>
      </c>
      <c r="S592" s="547">
        <v>-8232968</v>
      </c>
      <c r="T592" s="547">
        <v>-8232968</v>
      </c>
      <c r="U592" s="547"/>
      <c r="V592" s="547">
        <f t="shared" si="274"/>
        <v>-8232968</v>
      </c>
      <c r="W592" s="285"/>
      <c r="X592" s="286"/>
      <c r="Y592" s="548">
        <f t="shared" si="294"/>
        <v>0</v>
      </c>
      <c r="Z592" s="549">
        <f t="shared" si="294"/>
        <v>0</v>
      </c>
      <c r="AA592" s="549">
        <f t="shared" si="294"/>
        <v>0</v>
      </c>
      <c r="AB592" s="282">
        <f t="shared" si="275"/>
        <v>-8232968</v>
      </c>
      <c r="AC592" s="565">
        <f t="shared" si="276"/>
        <v>0</v>
      </c>
      <c r="AD592" s="549">
        <f t="shared" si="277"/>
        <v>0</v>
      </c>
      <c r="AE592" s="553">
        <f t="shared" si="278"/>
        <v>0</v>
      </c>
      <c r="AF592" s="282">
        <f t="shared" si="279"/>
        <v>-8232968</v>
      </c>
      <c r="AG592" s="283">
        <f t="shared" si="280"/>
        <v>-8232968</v>
      </c>
      <c r="AH592" s="281">
        <f t="shared" si="281"/>
        <v>0</v>
      </c>
      <c r="AI592" s="551">
        <f t="shared" ref="AI592:AK611" si="295">IF($D592=AI$5,$V592,0)</f>
        <v>0</v>
      </c>
      <c r="AJ592" s="549">
        <f t="shared" si="295"/>
        <v>0</v>
      </c>
      <c r="AK592" s="549">
        <f t="shared" si="295"/>
        <v>0</v>
      </c>
      <c r="AL592" s="282">
        <f t="shared" si="282"/>
        <v>-8232968</v>
      </c>
      <c r="AM592" s="281">
        <f t="shared" si="283"/>
        <v>0</v>
      </c>
      <c r="AN592" s="549">
        <f t="shared" si="284"/>
        <v>0</v>
      </c>
      <c r="AO592" s="549">
        <f t="shared" si="285"/>
        <v>0</v>
      </c>
      <c r="AP592" s="549">
        <f t="shared" si="286"/>
        <v>-8232968</v>
      </c>
      <c r="AQ592" s="283">
        <f t="shared" si="271"/>
        <v>-8232968</v>
      </c>
      <c r="AR592" s="281">
        <f t="shared" si="287"/>
        <v>0</v>
      </c>
      <c r="AT592" s="446" t="s">
        <v>2070</v>
      </c>
      <c r="AU592" s="284"/>
      <c r="AV592" s="447" t="str">
        <f t="shared" si="288"/>
        <v>CA</v>
      </c>
      <c r="AW592" s="447" t="str">
        <f t="shared" si="289"/>
        <v>CL</v>
      </c>
      <c r="AX592" s="447" t="str">
        <f t="shared" si="290"/>
        <v>AIC</v>
      </c>
      <c r="AY592" s="447" t="str">
        <f t="shared" si="291"/>
        <v>ERB</v>
      </c>
      <c r="AZ592" s="447" t="str">
        <f t="shared" si="292"/>
        <v>GRB</v>
      </c>
      <c r="BA592" s="447" t="str">
        <f t="shared" si="293"/>
        <v>Non-Op</v>
      </c>
      <c r="BC592" s="449" t="s">
        <v>2100</v>
      </c>
      <c r="BD592" s="552">
        <f t="shared" si="266"/>
        <v>-8232968</v>
      </c>
      <c r="BE592" s="548"/>
      <c r="BF592" s="435"/>
      <c r="BG592" s="435"/>
      <c r="BH592" s="435"/>
      <c r="BI592" s="435"/>
      <c r="BJ592" s="435"/>
      <c r="BK592" s="435"/>
      <c r="BL592" s="435"/>
      <c r="BM592" s="548"/>
      <c r="BN592" s="566"/>
      <c r="BO592" s="548"/>
      <c r="BP592" s="548"/>
      <c r="BQ592" s="548"/>
      <c r="BR592" s="548"/>
      <c r="BS592" s="548"/>
      <c r="BT592" s="548"/>
      <c r="BU592" s="548"/>
      <c r="BV592" s="548"/>
      <c r="BW592" s="548"/>
      <c r="BX592" s="548"/>
      <c r="BY592" s="548"/>
      <c r="BZ592" s="548"/>
      <c r="CA592" s="548"/>
      <c r="CB592" s="548"/>
      <c r="CC592" s="548"/>
      <c r="CD592" s="548"/>
      <c r="CE592" s="548"/>
      <c r="CF592" s="548"/>
      <c r="CG592" s="548"/>
      <c r="CH592" s="548"/>
      <c r="CI592" s="548"/>
      <c r="CJ592" s="548"/>
      <c r="CK592" s="548"/>
      <c r="CL592" s="548"/>
      <c r="CM592" s="548"/>
      <c r="CN592" s="548"/>
      <c r="CO592" s="548"/>
      <c r="CP592" s="548"/>
      <c r="CQ592" s="548"/>
      <c r="CR592" s="548"/>
      <c r="CS592" s="548"/>
      <c r="CT592" s="548"/>
      <c r="CU592" s="548"/>
      <c r="CV592" s="548"/>
      <c r="CW592" s="548"/>
      <c r="CX592" s="548"/>
      <c r="CY592" s="548"/>
      <c r="CZ592" s="548"/>
      <c r="DA592" s="548"/>
      <c r="DB592" s="548"/>
      <c r="DC592" s="548"/>
      <c r="DD592" s="548"/>
      <c r="DE592" s="548"/>
      <c r="DF592" s="548"/>
      <c r="DG592" s="548"/>
      <c r="DH592" s="548"/>
      <c r="DI592" s="548"/>
      <c r="DJ592" s="548"/>
      <c r="DK592" s="548"/>
      <c r="DL592" s="548"/>
      <c r="DM592" s="548"/>
      <c r="DN592" s="548"/>
      <c r="DO592" s="548"/>
      <c r="DP592" s="548"/>
      <c r="DQ592" s="548"/>
      <c r="DR592" s="548"/>
      <c r="DS592" s="548"/>
      <c r="DT592" s="548"/>
      <c r="DU592" s="548"/>
      <c r="DV592" s="548"/>
      <c r="DW592" s="548"/>
      <c r="DX592" s="548"/>
      <c r="DY592" s="548"/>
      <c r="DZ592" s="548"/>
      <c r="EA592" s="548"/>
      <c r="EB592" s="548"/>
      <c r="EC592" s="548"/>
      <c r="ED592" s="548"/>
      <c r="EE592" s="548"/>
      <c r="EF592" s="548"/>
      <c r="EG592" s="548"/>
      <c r="EH592" s="548"/>
      <c r="EI592" s="548"/>
      <c r="EJ592" s="548"/>
      <c r="EK592" s="548"/>
    </row>
    <row r="593" spans="1:141" s="28" customFormat="1" ht="12" customHeight="1">
      <c r="A593" s="287">
        <v>18231241</v>
      </c>
      <c r="B593" s="288" t="str">
        <f t="shared" si="268"/>
        <v>18231241</v>
      </c>
      <c r="C593" s="444" t="s">
        <v>2814</v>
      </c>
      <c r="D593" s="445" t="s">
        <v>1165</v>
      </c>
      <c r="E593" s="445"/>
      <c r="F593" s="444"/>
      <c r="G593" s="445"/>
      <c r="H593" s="547">
        <v>0</v>
      </c>
      <c r="I593" s="547">
        <v>0</v>
      </c>
      <c r="J593" s="547">
        <v>0</v>
      </c>
      <c r="K593" s="547">
        <v>0</v>
      </c>
      <c r="L593" s="547">
        <v>0</v>
      </c>
      <c r="M593" s="547">
        <v>0</v>
      </c>
      <c r="N593" s="547">
        <v>0</v>
      </c>
      <c r="O593" s="547">
        <v>0</v>
      </c>
      <c r="P593" s="547">
        <v>0</v>
      </c>
      <c r="Q593" s="547">
        <v>0</v>
      </c>
      <c r="R593" s="547">
        <v>0</v>
      </c>
      <c r="S593" s="547">
        <v>0</v>
      </c>
      <c r="T593" s="547">
        <v>0</v>
      </c>
      <c r="U593" s="547"/>
      <c r="V593" s="547">
        <f t="shared" si="274"/>
        <v>0</v>
      </c>
      <c r="W593" s="285"/>
      <c r="X593" s="286"/>
      <c r="Y593" s="548">
        <f t="shared" si="294"/>
        <v>0</v>
      </c>
      <c r="Z593" s="549">
        <f t="shared" si="294"/>
        <v>0</v>
      </c>
      <c r="AA593" s="549">
        <f t="shared" si="294"/>
        <v>0</v>
      </c>
      <c r="AB593" s="282">
        <f t="shared" si="275"/>
        <v>0</v>
      </c>
      <c r="AC593" s="565">
        <f t="shared" si="276"/>
        <v>0</v>
      </c>
      <c r="AD593" s="549">
        <f t="shared" si="277"/>
        <v>0</v>
      </c>
      <c r="AE593" s="553">
        <f t="shared" si="278"/>
        <v>0</v>
      </c>
      <c r="AF593" s="282">
        <f t="shared" si="279"/>
        <v>0</v>
      </c>
      <c r="AG593" s="283">
        <f t="shared" si="280"/>
        <v>0</v>
      </c>
      <c r="AH593" s="281">
        <f t="shared" si="281"/>
        <v>0</v>
      </c>
      <c r="AI593" s="551">
        <f t="shared" si="295"/>
        <v>0</v>
      </c>
      <c r="AJ593" s="549">
        <f t="shared" si="295"/>
        <v>0</v>
      </c>
      <c r="AK593" s="549">
        <f t="shared" si="295"/>
        <v>0</v>
      </c>
      <c r="AL593" s="282">
        <f t="shared" si="282"/>
        <v>0</v>
      </c>
      <c r="AM593" s="281">
        <f t="shared" si="283"/>
        <v>0</v>
      </c>
      <c r="AN593" s="549">
        <f t="shared" si="284"/>
        <v>0</v>
      </c>
      <c r="AO593" s="549">
        <f t="shared" si="285"/>
        <v>0</v>
      </c>
      <c r="AP593" s="549">
        <f t="shared" si="286"/>
        <v>0</v>
      </c>
      <c r="AQ593" s="283">
        <f t="shared" si="271"/>
        <v>0</v>
      </c>
      <c r="AR593" s="281">
        <f t="shared" si="287"/>
        <v>0</v>
      </c>
      <c r="AT593" s="446" t="s">
        <v>2076</v>
      </c>
      <c r="AU593" s="284"/>
      <c r="AV593" s="447" t="str">
        <f t="shared" si="288"/>
        <v>CA</v>
      </c>
      <c r="AW593" s="447" t="str">
        <f t="shared" si="289"/>
        <v>CL</v>
      </c>
      <c r="AX593" s="447" t="str">
        <f t="shared" si="290"/>
        <v>AIC</v>
      </c>
      <c r="AY593" s="447" t="str">
        <f t="shared" si="291"/>
        <v>ERB</v>
      </c>
      <c r="AZ593" s="447" t="str">
        <f t="shared" si="292"/>
        <v>GRB</v>
      </c>
      <c r="BA593" s="447" t="str">
        <f t="shared" si="293"/>
        <v>Non-Op</v>
      </c>
      <c r="BC593" s="449" t="s">
        <v>2100</v>
      </c>
      <c r="BD593" s="552">
        <f t="shared" si="266"/>
        <v>0</v>
      </c>
      <c r="BE593" s="548"/>
      <c r="BF593" s="435"/>
      <c r="BG593" s="435"/>
      <c r="BH593" s="435"/>
      <c r="BI593" s="435"/>
      <c r="BJ593" s="435"/>
      <c r="BK593" s="435"/>
      <c r="BL593" s="435"/>
      <c r="BM593" s="548"/>
      <c r="BN593" s="566"/>
      <c r="BO593" s="548"/>
      <c r="BP593" s="548"/>
      <c r="BQ593" s="548"/>
      <c r="BR593" s="548"/>
      <c r="BS593" s="548"/>
      <c r="BT593" s="548"/>
      <c r="BU593" s="548"/>
      <c r="BV593" s="548"/>
      <c r="BW593" s="548"/>
      <c r="BX593" s="548"/>
      <c r="BY593" s="548"/>
      <c r="BZ593" s="548"/>
      <c r="CA593" s="548"/>
      <c r="CB593" s="548"/>
      <c r="CC593" s="548"/>
      <c r="CD593" s="548"/>
      <c r="CE593" s="548"/>
      <c r="CF593" s="548"/>
      <c r="CG593" s="548"/>
      <c r="CH593" s="548"/>
      <c r="CI593" s="548"/>
      <c r="CJ593" s="548"/>
      <c r="CK593" s="548"/>
      <c r="CL593" s="548"/>
      <c r="CM593" s="548"/>
      <c r="CN593" s="548"/>
      <c r="CO593" s="548"/>
      <c r="CP593" s="548"/>
      <c r="CQ593" s="548"/>
      <c r="CR593" s="548"/>
      <c r="CS593" s="548"/>
      <c r="CT593" s="548"/>
      <c r="CU593" s="548"/>
      <c r="CV593" s="548"/>
      <c r="CW593" s="548"/>
      <c r="CX593" s="548"/>
      <c r="CY593" s="548"/>
      <c r="CZ593" s="548"/>
      <c r="DA593" s="548"/>
      <c r="DB593" s="548"/>
      <c r="DC593" s="548"/>
      <c r="DD593" s="548"/>
      <c r="DE593" s="548"/>
      <c r="DF593" s="548"/>
      <c r="DG593" s="548"/>
      <c r="DH593" s="548"/>
      <c r="DI593" s="548"/>
      <c r="DJ593" s="548"/>
      <c r="DK593" s="548"/>
      <c r="DL593" s="548"/>
      <c r="DM593" s="548"/>
      <c r="DN593" s="548"/>
      <c r="DO593" s="548"/>
      <c r="DP593" s="548"/>
      <c r="DQ593" s="548"/>
      <c r="DR593" s="548"/>
      <c r="DS593" s="548"/>
      <c r="DT593" s="548"/>
      <c r="DU593" s="548"/>
      <c r="DV593" s="548"/>
      <c r="DW593" s="548"/>
      <c r="DX593" s="548"/>
      <c r="DY593" s="548"/>
      <c r="DZ593" s="548"/>
      <c r="EA593" s="548"/>
      <c r="EB593" s="548"/>
      <c r="EC593" s="548"/>
      <c r="ED593" s="548"/>
      <c r="EE593" s="548"/>
      <c r="EF593" s="548"/>
      <c r="EG593" s="548"/>
      <c r="EH593" s="548"/>
      <c r="EI593" s="548"/>
      <c r="EJ593" s="548"/>
      <c r="EK593" s="548"/>
    </row>
    <row r="594" spans="1:141" s="28" customFormat="1" ht="12" customHeight="1">
      <c r="A594" s="287">
        <v>18231251</v>
      </c>
      <c r="B594" s="288" t="str">
        <f t="shared" si="268"/>
        <v>18231251</v>
      </c>
      <c r="C594" s="444" t="s">
        <v>1431</v>
      </c>
      <c r="D594" s="445" t="s">
        <v>1165</v>
      </c>
      <c r="E594" s="445"/>
      <c r="F594" s="444"/>
      <c r="G594" s="445"/>
      <c r="H594" s="547">
        <v>0</v>
      </c>
      <c r="I594" s="547">
        <v>0</v>
      </c>
      <c r="J594" s="547">
        <v>0</v>
      </c>
      <c r="K594" s="547">
        <v>0</v>
      </c>
      <c r="L594" s="547">
        <v>0</v>
      </c>
      <c r="M594" s="547">
        <v>0</v>
      </c>
      <c r="N594" s="547">
        <v>0</v>
      </c>
      <c r="O594" s="547">
        <v>0</v>
      </c>
      <c r="P594" s="547">
        <v>0</v>
      </c>
      <c r="Q594" s="547">
        <v>0</v>
      </c>
      <c r="R594" s="547">
        <v>0</v>
      </c>
      <c r="S594" s="547">
        <v>0</v>
      </c>
      <c r="T594" s="547">
        <v>0</v>
      </c>
      <c r="U594" s="547"/>
      <c r="V594" s="547">
        <f t="shared" si="274"/>
        <v>0</v>
      </c>
      <c r="W594" s="305"/>
      <c r="X594" s="306"/>
      <c r="Y594" s="548">
        <f t="shared" si="294"/>
        <v>0</v>
      </c>
      <c r="Z594" s="549">
        <f t="shared" si="294"/>
        <v>0</v>
      </c>
      <c r="AA594" s="549">
        <f t="shared" si="294"/>
        <v>0</v>
      </c>
      <c r="AB594" s="282">
        <f t="shared" si="275"/>
        <v>0</v>
      </c>
      <c r="AC594" s="565">
        <f t="shared" si="276"/>
        <v>0</v>
      </c>
      <c r="AD594" s="549">
        <f t="shared" si="277"/>
        <v>0</v>
      </c>
      <c r="AE594" s="553">
        <f t="shared" si="278"/>
        <v>0</v>
      </c>
      <c r="AF594" s="282">
        <f t="shared" si="279"/>
        <v>0</v>
      </c>
      <c r="AG594" s="283">
        <f t="shared" si="280"/>
        <v>0</v>
      </c>
      <c r="AH594" s="281">
        <f t="shared" si="281"/>
        <v>0</v>
      </c>
      <c r="AI594" s="551">
        <f t="shared" si="295"/>
        <v>0</v>
      </c>
      <c r="AJ594" s="549">
        <f t="shared" si="295"/>
        <v>0</v>
      </c>
      <c r="AK594" s="549">
        <f t="shared" si="295"/>
        <v>0</v>
      </c>
      <c r="AL594" s="282">
        <f t="shared" si="282"/>
        <v>0</v>
      </c>
      <c r="AM594" s="281">
        <f t="shared" si="283"/>
        <v>0</v>
      </c>
      <c r="AN594" s="549">
        <f t="shared" si="284"/>
        <v>0</v>
      </c>
      <c r="AO594" s="549">
        <f t="shared" si="285"/>
        <v>0</v>
      </c>
      <c r="AP594" s="549">
        <f t="shared" si="286"/>
        <v>0</v>
      </c>
      <c r="AQ594" s="283">
        <f t="shared" si="271"/>
        <v>0</v>
      </c>
      <c r="AR594" s="281">
        <f t="shared" si="287"/>
        <v>0</v>
      </c>
      <c r="AT594" s="446" t="s">
        <v>2076</v>
      </c>
      <c r="AU594" s="284"/>
      <c r="AV594" s="447" t="str">
        <f t="shared" si="288"/>
        <v>CA</v>
      </c>
      <c r="AW594" s="447" t="str">
        <f t="shared" si="289"/>
        <v>CL</v>
      </c>
      <c r="AX594" s="447" t="str">
        <f t="shared" si="290"/>
        <v>AIC</v>
      </c>
      <c r="AY594" s="447" t="str">
        <f t="shared" si="291"/>
        <v>ERB</v>
      </c>
      <c r="AZ594" s="447" t="str">
        <f t="shared" si="292"/>
        <v>GRB</v>
      </c>
      <c r="BA594" s="447" t="str">
        <f t="shared" si="293"/>
        <v>Non-Op</v>
      </c>
      <c r="BC594" s="449" t="s">
        <v>2100</v>
      </c>
      <c r="BD594" s="552">
        <f t="shared" si="266"/>
        <v>0</v>
      </c>
      <c r="BE594" s="548"/>
      <c r="BF594" s="435"/>
      <c r="BG594" s="435"/>
      <c r="BH594" s="435"/>
      <c r="BI594" s="435"/>
      <c r="BJ594" s="435"/>
      <c r="BK594" s="435"/>
      <c r="BL594" s="435"/>
      <c r="BM594" s="548"/>
      <c r="BN594" s="566"/>
      <c r="BO594" s="548"/>
      <c r="BP594" s="548"/>
      <c r="BQ594" s="548"/>
      <c r="BR594" s="548"/>
      <c r="BS594" s="548"/>
      <c r="BT594" s="548"/>
      <c r="BU594" s="548"/>
      <c r="BV594" s="548"/>
      <c r="BW594" s="548"/>
      <c r="BX594" s="548"/>
      <c r="BY594" s="548"/>
      <c r="BZ594" s="548"/>
      <c r="CA594" s="548"/>
      <c r="CB594" s="548"/>
      <c r="CC594" s="548"/>
      <c r="CD594" s="548"/>
      <c r="CE594" s="548"/>
      <c r="CF594" s="548"/>
      <c r="CG594" s="548"/>
      <c r="CH594" s="548"/>
      <c r="CI594" s="548"/>
      <c r="CJ594" s="548"/>
      <c r="CK594" s="548"/>
      <c r="CL594" s="548"/>
      <c r="CM594" s="548"/>
      <c r="CN594" s="548"/>
      <c r="CO594" s="548"/>
      <c r="CP594" s="548"/>
      <c r="CQ594" s="548"/>
      <c r="CR594" s="548"/>
      <c r="CS594" s="548"/>
      <c r="CT594" s="548"/>
      <c r="CU594" s="548"/>
      <c r="CV594" s="548"/>
      <c r="CW594" s="548"/>
      <c r="CX594" s="548"/>
      <c r="CY594" s="548"/>
      <c r="CZ594" s="548"/>
      <c r="DA594" s="548"/>
      <c r="DB594" s="548"/>
      <c r="DC594" s="548"/>
      <c r="DD594" s="548"/>
      <c r="DE594" s="548"/>
      <c r="DF594" s="548"/>
      <c r="DG594" s="548"/>
      <c r="DH594" s="548"/>
      <c r="DI594" s="548"/>
      <c r="DJ594" s="548"/>
      <c r="DK594" s="548"/>
      <c r="DL594" s="548"/>
      <c r="DM594" s="548"/>
      <c r="DN594" s="548"/>
      <c r="DO594" s="548"/>
      <c r="DP594" s="548"/>
      <c r="DQ594" s="548"/>
      <c r="DR594" s="548"/>
      <c r="DS594" s="548"/>
      <c r="DT594" s="548"/>
      <c r="DU594" s="548"/>
      <c r="DV594" s="548"/>
      <c r="DW594" s="548"/>
      <c r="DX594" s="548"/>
      <c r="DY594" s="548"/>
      <c r="DZ594" s="548"/>
      <c r="EA594" s="548"/>
      <c r="EB594" s="548"/>
      <c r="EC594" s="548"/>
      <c r="ED594" s="548"/>
      <c r="EE594" s="548"/>
      <c r="EF594" s="548"/>
      <c r="EG594" s="548"/>
      <c r="EH594" s="548"/>
      <c r="EI594" s="548"/>
      <c r="EJ594" s="548"/>
      <c r="EK594" s="548"/>
    </row>
    <row r="595" spans="1:141" s="28" customFormat="1" ht="12" customHeight="1">
      <c r="A595" s="310">
        <v>18231261</v>
      </c>
      <c r="B595" s="310" t="str">
        <f t="shared" si="268"/>
        <v>18231261</v>
      </c>
      <c r="C595" s="28" t="s">
        <v>1432</v>
      </c>
      <c r="D595" s="445" t="s">
        <v>1165</v>
      </c>
      <c r="E595" s="445"/>
      <c r="F595" s="311">
        <v>43101</v>
      </c>
      <c r="G595" s="445"/>
      <c r="H595" s="547">
        <v>-8244461.2300000004</v>
      </c>
      <c r="I595" s="547">
        <v>-8244461.2300000004</v>
      </c>
      <c r="J595" s="547">
        <v>-8244461.2300000004</v>
      </c>
      <c r="K595" s="547">
        <v>-8244461.2300000004</v>
      </c>
      <c r="L595" s="547">
        <v>-8244461.2300000004</v>
      </c>
      <c r="M595" s="547">
        <v>-8244461.2300000004</v>
      </c>
      <c r="N595" s="547">
        <v>-8244461.2300000004</v>
      </c>
      <c r="O595" s="547">
        <v>-8244461.2300000004</v>
      </c>
      <c r="P595" s="547">
        <v>-8244461.2300000004</v>
      </c>
      <c r="Q595" s="547">
        <v>-8244461.2300000004</v>
      </c>
      <c r="R595" s="547">
        <v>-8244461.2300000004</v>
      </c>
      <c r="S595" s="547">
        <v>-8244461.2300000004</v>
      </c>
      <c r="T595" s="547">
        <v>-8244461.2300000004</v>
      </c>
      <c r="U595" s="547"/>
      <c r="V595" s="547">
        <f t="shared" si="274"/>
        <v>-8244461.2300000032</v>
      </c>
      <c r="W595" s="305"/>
      <c r="X595" s="306"/>
      <c r="Y595" s="548">
        <f t="shared" si="294"/>
        <v>0</v>
      </c>
      <c r="Z595" s="549">
        <f t="shared" si="294"/>
        <v>0</v>
      </c>
      <c r="AA595" s="549">
        <f t="shared" si="294"/>
        <v>0</v>
      </c>
      <c r="AB595" s="282">
        <f t="shared" si="275"/>
        <v>-8244461.2300000004</v>
      </c>
      <c r="AC595" s="565">
        <f t="shared" si="276"/>
        <v>0</v>
      </c>
      <c r="AD595" s="549">
        <f t="shared" si="277"/>
        <v>0</v>
      </c>
      <c r="AE595" s="553">
        <f t="shared" si="278"/>
        <v>0</v>
      </c>
      <c r="AF595" s="282">
        <f t="shared" si="279"/>
        <v>-8244461.2300000004</v>
      </c>
      <c r="AG595" s="283">
        <f t="shared" si="280"/>
        <v>-8244461.2300000004</v>
      </c>
      <c r="AH595" s="281">
        <f t="shared" si="281"/>
        <v>0</v>
      </c>
      <c r="AI595" s="551">
        <f t="shared" si="295"/>
        <v>0</v>
      </c>
      <c r="AJ595" s="549">
        <f t="shared" si="295"/>
        <v>0</v>
      </c>
      <c r="AK595" s="549">
        <f t="shared" si="295"/>
        <v>0</v>
      </c>
      <c r="AL595" s="282">
        <f t="shared" si="282"/>
        <v>-8244461.2300000032</v>
      </c>
      <c r="AM595" s="281">
        <f t="shared" si="283"/>
        <v>0</v>
      </c>
      <c r="AN595" s="549">
        <f t="shared" si="284"/>
        <v>0</v>
      </c>
      <c r="AO595" s="549">
        <f t="shared" si="285"/>
        <v>0</v>
      </c>
      <c r="AP595" s="549">
        <f t="shared" si="286"/>
        <v>-8244461.2300000032</v>
      </c>
      <c r="AQ595" s="283">
        <f t="shared" si="271"/>
        <v>-8244461.2300000032</v>
      </c>
      <c r="AR595" s="281">
        <f t="shared" si="287"/>
        <v>0</v>
      </c>
      <c r="AT595" s="446" t="s">
        <v>2070</v>
      </c>
      <c r="AU595" s="284"/>
      <c r="AV595" s="447" t="str">
        <f t="shared" si="288"/>
        <v>CA</v>
      </c>
      <c r="AW595" s="447" t="str">
        <f t="shared" si="289"/>
        <v>CL</v>
      </c>
      <c r="AX595" s="447" t="str">
        <f t="shared" si="290"/>
        <v>AIC</v>
      </c>
      <c r="AY595" s="447" t="str">
        <f t="shared" si="291"/>
        <v>ERB</v>
      </c>
      <c r="AZ595" s="447" t="str">
        <f t="shared" si="292"/>
        <v>GRB</v>
      </c>
      <c r="BA595" s="447" t="str">
        <f t="shared" si="293"/>
        <v>Non-Op</v>
      </c>
      <c r="BC595" s="449" t="s">
        <v>2100</v>
      </c>
      <c r="BD595" s="552">
        <f t="shared" ref="BD595:BD658" si="296">+T595</f>
        <v>-8244461.2300000004</v>
      </c>
      <c r="BE595" s="548"/>
      <c r="BF595" s="448"/>
      <c r="BG595" s="448"/>
      <c r="BH595" s="448"/>
      <c r="BI595" s="448"/>
      <c r="BJ595" s="448"/>
      <c r="BK595" s="448"/>
      <c r="BL595" s="448"/>
      <c r="BM595" s="548"/>
      <c r="BN595" s="566"/>
      <c r="BO595" s="548"/>
      <c r="BP595" s="548"/>
      <c r="BQ595" s="548"/>
      <c r="BR595" s="548"/>
      <c r="BS595" s="548"/>
      <c r="BT595" s="548"/>
      <c r="BU595" s="548"/>
      <c r="BV595" s="548"/>
      <c r="BW595" s="548"/>
      <c r="BX595" s="548"/>
      <c r="BY595" s="548"/>
      <c r="BZ595" s="548"/>
      <c r="CA595" s="548"/>
      <c r="CB595" s="548"/>
      <c r="CC595" s="548"/>
      <c r="CD595" s="548"/>
      <c r="CE595" s="548"/>
      <c r="CF595" s="548"/>
      <c r="CG595" s="548"/>
      <c r="CH595" s="548"/>
      <c r="CI595" s="548"/>
      <c r="CJ595" s="548"/>
      <c r="CK595" s="548"/>
      <c r="CL595" s="548"/>
      <c r="CM595" s="548"/>
      <c r="CN595" s="548"/>
      <c r="CO595" s="548"/>
      <c r="CP595" s="548"/>
      <c r="CQ595" s="548"/>
      <c r="CR595" s="548"/>
      <c r="CS595" s="548"/>
      <c r="CT595" s="548"/>
      <c r="CU595" s="548"/>
      <c r="CV595" s="548"/>
      <c r="CW595" s="548"/>
      <c r="CX595" s="548"/>
      <c r="CY595" s="548"/>
      <c r="CZ595" s="548"/>
      <c r="DA595" s="548"/>
      <c r="DB595" s="548"/>
      <c r="DC595" s="548"/>
      <c r="DD595" s="548"/>
      <c r="DE595" s="548"/>
      <c r="DF595" s="548"/>
      <c r="DG595" s="548"/>
      <c r="DH595" s="548"/>
      <c r="DI595" s="548"/>
      <c r="DJ595" s="548"/>
      <c r="DK595" s="548"/>
      <c r="DL595" s="548"/>
      <c r="DM595" s="548"/>
      <c r="DN595" s="548"/>
      <c r="DO595" s="548"/>
      <c r="DP595" s="548"/>
      <c r="DQ595" s="548"/>
      <c r="DR595" s="548"/>
      <c r="DS595" s="548"/>
      <c r="DT595" s="548"/>
      <c r="DU595" s="548"/>
      <c r="DV595" s="548"/>
      <c r="DW595" s="548"/>
      <c r="DX595" s="548"/>
      <c r="DY595" s="548"/>
      <c r="DZ595" s="548"/>
      <c r="EA595" s="548"/>
      <c r="EB595" s="548"/>
      <c r="EC595" s="548"/>
      <c r="ED595" s="548"/>
      <c r="EE595" s="548"/>
      <c r="EF595" s="548"/>
      <c r="EG595" s="548"/>
      <c r="EH595" s="548"/>
      <c r="EI595" s="548"/>
      <c r="EJ595" s="548"/>
      <c r="EK595" s="548"/>
    </row>
    <row r="596" spans="1:141" s="28" customFormat="1" ht="12" customHeight="1">
      <c r="A596" s="310">
        <v>18231271</v>
      </c>
      <c r="B596" s="310" t="str">
        <f t="shared" si="268"/>
        <v>18231271</v>
      </c>
      <c r="C596" s="28" t="s">
        <v>1433</v>
      </c>
      <c r="D596" s="445" t="s">
        <v>1165</v>
      </c>
      <c r="E596" s="445"/>
      <c r="F596" s="311">
        <v>43101</v>
      </c>
      <c r="G596" s="445"/>
      <c r="H596" s="547">
        <v>8244461.2300000004</v>
      </c>
      <c r="I596" s="547">
        <v>8244461.2300000004</v>
      </c>
      <c r="J596" s="547">
        <v>8244461.2300000004</v>
      </c>
      <c r="K596" s="547">
        <v>8244461.2300000004</v>
      </c>
      <c r="L596" s="547">
        <v>8244461.2300000004</v>
      </c>
      <c r="M596" s="547">
        <v>8244461.2300000004</v>
      </c>
      <c r="N596" s="547">
        <v>8244461.2300000004</v>
      </c>
      <c r="O596" s="547">
        <v>8244461.2300000004</v>
      </c>
      <c r="P596" s="547">
        <v>8244461.2300000004</v>
      </c>
      <c r="Q596" s="547">
        <v>8244461.2300000004</v>
      </c>
      <c r="R596" s="547">
        <v>8244461.2300000004</v>
      </c>
      <c r="S596" s="547">
        <v>8244461.2300000004</v>
      </c>
      <c r="T596" s="547">
        <v>8244461.2300000004</v>
      </c>
      <c r="U596" s="547"/>
      <c r="V596" s="547">
        <f t="shared" si="274"/>
        <v>8244461.2300000032</v>
      </c>
      <c r="W596" s="305"/>
      <c r="X596" s="306"/>
      <c r="Y596" s="548">
        <f t="shared" si="294"/>
        <v>0</v>
      </c>
      <c r="Z596" s="549">
        <f t="shared" si="294"/>
        <v>0</v>
      </c>
      <c r="AA596" s="549">
        <f t="shared" si="294"/>
        <v>0</v>
      </c>
      <c r="AB596" s="282">
        <f t="shared" si="275"/>
        <v>8244461.2300000004</v>
      </c>
      <c r="AC596" s="565">
        <f t="shared" si="276"/>
        <v>0</v>
      </c>
      <c r="AD596" s="549">
        <f t="shared" si="277"/>
        <v>0</v>
      </c>
      <c r="AE596" s="553">
        <f t="shared" si="278"/>
        <v>0</v>
      </c>
      <c r="AF596" s="282">
        <f t="shared" si="279"/>
        <v>8244461.2300000004</v>
      </c>
      <c r="AG596" s="283">
        <f t="shared" si="280"/>
        <v>8244461.2300000004</v>
      </c>
      <c r="AH596" s="281">
        <f t="shared" si="281"/>
        <v>0</v>
      </c>
      <c r="AI596" s="551">
        <f t="shared" si="295"/>
        <v>0</v>
      </c>
      <c r="AJ596" s="549">
        <f t="shared" si="295"/>
        <v>0</v>
      </c>
      <c r="AK596" s="549">
        <f t="shared" si="295"/>
        <v>0</v>
      </c>
      <c r="AL596" s="282">
        <f t="shared" si="282"/>
        <v>8244461.2300000032</v>
      </c>
      <c r="AM596" s="281">
        <f t="shared" si="283"/>
        <v>0</v>
      </c>
      <c r="AN596" s="549">
        <f t="shared" si="284"/>
        <v>0</v>
      </c>
      <c r="AO596" s="549">
        <f t="shared" si="285"/>
        <v>0</v>
      </c>
      <c r="AP596" s="549">
        <f t="shared" si="286"/>
        <v>8244461.2300000032</v>
      </c>
      <c r="AQ596" s="283">
        <f t="shared" si="271"/>
        <v>8244461.2300000032</v>
      </c>
      <c r="AR596" s="281">
        <f t="shared" si="287"/>
        <v>0</v>
      </c>
      <c r="AT596" s="446" t="s">
        <v>2070</v>
      </c>
      <c r="AU596" s="284"/>
      <c r="AV596" s="447" t="str">
        <f t="shared" si="288"/>
        <v>CA</v>
      </c>
      <c r="AW596" s="447" t="str">
        <f t="shared" si="289"/>
        <v>CL</v>
      </c>
      <c r="AX596" s="447" t="str">
        <f t="shared" si="290"/>
        <v>AIC</v>
      </c>
      <c r="AY596" s="447" t="str">
        <f t="shared" si="291"/>
        <v>ERB</v>
      </c>
      <c r="AZ596" s="447" t="str">
        <f t="shared" si="292"/>
        <v>GRB</v>
      </c>
      <c r="BA596" s="447" t="str">
        <f t="shared" si="293"/>
        <v>Non-Op</v>
      </c>
      <c r="BC596" s="449" t="s">
        <v>2100</v>
      </c>
      <c r="BD596" s="552">
        <f t="shared" si="296"/>
        <v>8244461.2300000004</v>
      </c>
      <c r="BE596" s="548"/>
      <c r="BF596" s="448"/>
      <c r="BG596" s="448"/>
      <c r="BH596" s="448"/>
      <c r="BI596" s="448"/>
      <c r="BJ596" s="448"/>
      <c r="BK596" s="448"/>
      <c r="BL596" s="448"/>
      <c r="BM596" s="548"/>
      <c r="BN596" s="566"/>
      <c r="BO596" s="548"/>
      <c r="BP596" s="548"/>
      <c r="BQ596" s="548"/>
      <c r="BR596" s="548"/>
      <c r="BS596" s="548"/>
      <c r="BT596" s="548"/>
      <c r="BU596" s="548"/>
      <c r="BV596" s="548"/>
      <c r="BW596" s="548"/>
      <c r="BX596" s="548"/>
      <c r="BY596" s="548"/>
      <c r="BZ596" s="548"/>
      <c r="CA596" s="548"/>
      <c r="CB596" s="548"/>
      <c r="CC596" s="548"/>
      <c r="CD596" s="548"/>
      <c r="CE596" s="548"/>
      <c r="CF596" s="548"/>
      <c r="CG596" s="548"/>
      <c r="CH596" s="548"/>
      <c r="CI596" s="548"/>
      <c r="CJ596" s="548"/>
      <c r="CK596" s="548"/>
      <c r="CL596" s="548"/>
      <c r="CM596" s="548"/>
      <c r="CN596" s="548"/>
      <c r="CO596" s="548"/>
      <c r="CP596" s="548"/>
      <c r="CQ596" s="548"/>
      <c r="CR596" s="548"/>
      <c r="CS596" s="548"/>
      <c r="CT596" s="548"/>
      <c r="CU596" s="548"/>
      <c r="CV596" s="548"/>
      <c r="CW596" s="548"/>
      <c r="CX596" s="548"/>
      <c r="CY596" s="548"/>
      <c r="CZ596" s="548"/>
      <c r="DA596" s="548"/>
      <c r="DB596" s="548"/>
      <c r="DC596" s="548"/>
      <c r="DD596" s="548"/>
      <c r="DE596" s="548"/>
      <c r="DF596" s="548"/>
      <c r="DG596" s="548"/>
      <c r="DH596" s="548"/>
      <c r="DI596" s="548"/>
      <c r="DJ596" s="548"/>
      <c r="DK596" s="548"/>
      <c r="DL596" s="548"/>
      <c r="DM596" s="548"/>
      <c r="DN596" s="548"/>
      <c r="DO596" s="548"/>
      <c r="DP596" s="548"/>
      <c r="DQ596" s="548"/>
      <c r="DR596" s="548"/>
      <c r="DS596" s="548"/>
      <c r="DT596" s="548"/>
      <c r="DU596" s="548"/>
      <c r="DV596" s="548"/>
      <c r="DW596" s="548"/>
      <c r="DX596" s="548"/>
      <c r="DY596" s="548"/>
      <c r="DZ596" s="548"/>
      <c r="EA596" s="548"/>
      <c r="EB596" s="548"/>
      <c r="EC596" s="548"/>
      <c r="ED596" s="548"/>
      <c r="EE596" s="548"/>
      <c r="EF596" s="548"/>
      <c r="EG596" s="548"/>
      <c r="EH596" s="548"/>
      <c r="EI596" s="548"/>
      <c r="EJ596" s="548"/>
      <c r="EK596" s="548"/>
    </row>
    <row r="597" spans="1:141" s="28" customFormat="1" ht="12" customHeight="1">
      <c r="A597" s="301">
        <v>18231281</v>
      </c>
      <c r="B597" s="312" t="str">
        <f t="shared" si="268"/>
        <v>18231281</v>
      </c>
      <c r="C597" s="638" t="s">
        <v>2165</v>
      </c>
      <c r="D597" s="451" t="s">
        <v>1165</v>
      </c>
      <c r="E597" s="451"/>
      <c r="F597" s="304">
        <v>43466</v>
      </c>
      <c r="G597" s="451"/>
      <c r="H597" s="556">
        <v>67232134</v>
      </c>
      <c r="I597" s="556">
        <v>67232134</v>
      </c>
      <c r="J597" s="556">
        <v>67232134</v>
      </c>
      <c r="K597" s="556">
        <v>67232134</v>
      </c>
      <c r="L597" s="556">
        <v>67232134</v>
      </c>
      <c r="M597" s="556">
        <v>67232134</v>
      </c>
      <c r="N597" s="556">
        <v>67232134</v>
      </c>
      <c r="O597" s="556">
        <v>67232134</v>
      </c>
      <c r="P597" s="556">
        <v>67232134</v>
      </c>
      <c r="Q597" s="556">
        <v>67232134</v>
      </c>
      <c r="R597" s="556">
        <v>67232134</v>
      </c>
      <c r="S597" s="556">
        <v>67232134</v>
      </c>
      <c r="T597" s="591">
        <v>67232134</v>
      </c>
      <c r="U597" s="556"/>
      <c r="V597" s="556">
        <f t="shared" si="274"/>
        <v>67232134</v>
      </c>
      <c r="W597" s="307"/>
      <c r="X597" s="308"/>
      <c r="Y597" s="548">
        <f t="shared" si="294"/>
        <v>0</v>
      </c>
      <c r="Z597" s="549">
        <f t="shared" si="294"/>
        <v>0</v>
      </c>
      <c r="AA597" s="549">
        <f t="shared" si="294"/>
        <v>0</v>
      </c>
      <c r="AB597" s="282">
        <f t="shared" si="275"/>
        <v>67232134</v>
      </c>
      <c r="AC597" s="565">
        <f t="shared" si="276"/>
        <v>0</v>
      </c>
      <c r="AD597" s="549">
        <f t="shared" si="277"/>
        <v>0</v>
      </c>
      <c r="AE597" s="553">
        <f t="shared" si="278"/>
        <v>0</v>
      </c>
      <c r="AF597" s="282">
        <f t="shared" si="279"/>
        <v>67232134</v>
      </c>
      <c r="AG597" s="283">
        <f t="shared" si="280"/>
        <v>67232134</v>
      </c>
      <c r="AH597" s="281">
        <f t="shared" si="281"/>
        <v>0</v>
      </c>
      <c r="AI597" s="551">
        <f t="shared" si="295"/>
        <v>0</v>
      </c>
      <c r="AJ597" s="549">
        <f t="shared" si="295"/>
        <v>0</v>
      </c>
      <c r="AK597" s="549">
        <f t="shared" si="295"/>
        <v>0</v>
      </c>
      <c r="AL597" s="282">
        <f t="shared" si="282"/>
        <v>67232134</v>
      </c>
      <c r="AM597" s="281">
        <f t="shared" si="283"/>
        <v>0</v>
      </c>
      <c r="AN597" s="549">
        <f t="shared" si="284"/>
        <v>0</v>
      </c>
      <c r="AO597" s="549">
        <f t="shared" si="285"/>
        <v>0</v>
      </c>
      <c r="AP597" s="549">
        <f t="shared" si="286"/>
        <v>67232134</v>
      </c>
      <c r="AQ597" s="283">
        <f t="shared" si="271"/>
        <v>67232134</v>
      </c>
      <c r="AR597" s="281">
        <f t="shared" si="287"/>
        <v>0</v>
      </c>
      <c r="AT597" s="446" t="s">
        <v>2070</v>
      </c>
      <c r="AU597" s="284"/>
      <c r="AV597" s="447" t="str">
        <f t="shared" si="288"/>
        <v>CA</v>
      </c>
      <c r="AW597" s="447" t="str">
        <f t="shared" si="289"/>
        <v>CL</v>
      </c>
      <c r="AX597" s="447" t="str">
        <f t="shared" si="290"/>
        <v>AIC</v>
      </c>
      <c r="AY597" s="447" t="str">
        <f t="shared" si="291"/>
        <v>ERB</v>
      </c>
      <c r="AZ597" s="447" t="str">
        <f t="shared" si="292"/>
        <v>GRB</v>
      </c>
      <c r="BA597" s="447" t="str">
        <f t="shared" si="293"/>
        <v>Non-Op</v>
      </c>
      <c r="BC597" s="449" t="s">
        <v>2100</v>
      </c>
      <c r="BD597" s="552">
        <f t="shared" si="296"/>
        <v>67232134</v>
      </c>
      <c r="BE597" s="548"/>
      <c r="BF597" s="435"/>
      <c r="BG597" s="435"/>
      <c r="BH597" s="435"/>
      <c r="BI597" s="435"/>
      <c r="BJ597" s="435"/>
      <c r="BK597" s="435"/>
      <c r="BL597" s="435"/>
      <c r="BM597" s="548"/>
      <c r="BN597" s="566"/>
      <c r="BO597" s="548"/>
      <c r="BP597" s="548"/>
      <c r="BQ597" s="548"/>
      <c r="BR597" s="548"/>
      <c r="BS597" s="548"/>
      <c r="BT597" s="548"/>
      <c r="BU597" s="548"/>
      <c r="BV597" s="548"/>
      <c r="BW597" s="548"/>
      <c r="BX597" s="548"/>
      <c r="BY597" s="548"/>
      <c r="BZ597" s="548"/>
      <c r="CA597" s="548"/>
      <c r="CB597" s="548"/>
      <c r="CC597" s="548"/>
      <c r="CD597" s="548"/>
      <c r="CE597" s="548"/>
      <c r="CF597" s="548"/>
      <c r="CG597" s="548"/>
      <c r="CH597" s="548"/>
      <c r="CI597" s="548"/>
      <c r="CJ597" s="548"/>
      <c r="CK597" s="548"/>
      <c r="CL597" s="548"/>
      <c r="CM597" s="548"/>
      <c r="CN597" s="548"/>
      <c r="CO597" s="548"/>
      <c r="CP597" s="548"/>
      <c r="CQ597" s="548"/>
      <c r="CR597" s="548"/>
      <c r="CS597" s="548"/>
      <c r="CT597" s="548"/>
      <c r="CU597" s="548"/>
      <c r="CV597" s="548"/>
      <c r="CW597" s="548"/>
      <c r="CX597" s="548"/>
      <c r="CY597" s="548"/>
      <c r="CZ597" s="548"/>
      <c r="DA597" s="548"/>
      <c r="DB597" s="548"/>
      <c r="DC597" s="548"/>
      <c r="DD597" s="548"/>
      <c r="DE597" s="548"/>
      <c r="DF597" s="548"/>
      <c r="DG597" s="548"/>
      <c r="DH597" s="548"/>
      <c r="DI597" s="548"/>
      <c r="DJ597" s="548"/>
      <c r="DK597" s="548"/>
      <c r="DL597" s="548"/>
      <c r="DM597" s="548"/>
      <c r="DN597" s="548"/>
      <c r="DO597" s="548"/>
      <c r="DP597" s="548"/>
      <c r="DQ597" s="548"/>
      <c r="DR597" s="548"/>
      <c r="DS597" s="548"/>
      <c r="DT597" s="548"/>
      <c r="DU597" s="548"/>
      <c r="DV597" s="548"/>
      <c r="DW597" s="548"/>
      <c r="DX597" s="548"/>
      <c r="DY597" s="548"/>
      <c r="DZ597" s="548"/>
      <c r="EA597" s="548"/>
      <c r="EB597" s="548"/>
      <c r="EC597" s="548"/>
      <c r="ED597" s="548"/>
      <c r="EE597" s="548"/>
      <c r="EF597" s="548"/>
      <c r="EG597" s="548"/>
      <c r="EH597" s="548"/>
      <c r="EI597" s="548"/>
      <c r="EJ597" s="548"/>
      <c r="EK597" s="548"/>
    </row>
    <row r="598" spans="1:141" s="28" customFormat="1" ht="12" customHeight="1">
      <c r="A598" s="301">
        <v>18231291</v>
      </c>
      <c r="B598" s="312" t="str">
        <f t="shared" si="268"/>
        <v>18231291</v>
      </c>
      <c r="C598" s="638" t="s">
        <v>2166</v>
      </c>
      <c r="D598" s="451" t="s">
        <v>1165</v>
      </c>
      <c r="E598" s="451"/>
      <c r="F598" s="304">
        <v>43466</v>
      </c>
      <c r="G598" s="451"/>
      <c r="H598" s="556">
        <v>-67232134</v>
      </c>
      <c r="I598" s="556">
        <v>-67232134</v>
      </c>
      <c r="J598" s="556">
        <v>-67232134</v>
      </c>
      <c r="K598" s="556">
        <v>-67232134</v>
      </c>
      <c r="L598" s="556">
        <v>-67232134</v>
      </c>
      <c r="M598" s="556">
        <v>-67232134</v>
      </c>
      <c r="N598" s="556">
        <v>-67232134</v>
      </c>
      <c r="O598" s="556">
        <v>-67232134</v>
      </c>
      <c r="P598" s="556">
        <v>-67232134</v>
      </c>
      <c r="Q598" s="556">
        <v>-67232134</v>
      </c>
      <c r="R598" s="556">
        <v>-67232134</v>
      </c>
      <c r="S598" s="556">
        <v>-67232134</v>
      </c>
      <c r="T598" s="591">
        <v>-67232134</v>
      </c>
      <c r="U598" s="556"/>
      <c r="V598" s="556">
        <f t="shared" si="274"/>
        <v>-67232134</v>
      </c>
      <c r="W598" s="307"/>
      <c r="X598" s="308"/>
      <c r="Y598" s="548">
        <f t="shared" si="294"/>
        <v>0</v>
      </c>
      <c r="Z598" s="549">
        <f t="shared" si="294"/>
        <v>0</v>
      </c>
      <c r="AA598" s="549">
        <f t="shared" si="294"/>
        <v>0</v>
      </c>
      <c r="AB598" s="282">
        <f t="shared" si="275"/>
        <v>-67232134</v>
      </c>
      <c r="AC598" s="565">
        <f t="shared" si="276"/>
        <v>0</v>
      </c>
      <c r="AD598" s="549">
        <f t="shared" si="277"/>
        <v>0</v>
      </c>
      <c r="AE598" s="553">
        <f t="shared" si="278"/>
        <v>0</v>
      </c>
      <c r="AF598" s="282">
        <f t="shared" si="279"/>
        <v>-67232134</v>
      </c>
      <c r="AG598" s="283">
        <f t="shared" si="280"/>
        <v>-67232134</v>
      </c>
      <c r="AH598" s="281">
        <f t="shared" si="281"/>
        <v>0</v>
      </c>
      <c r="AI598" s="551">
        <f t="shared" si="295"/>
        <v>0</v>
      </c>
      <c r="AJ598" s="549">
        <f t="shared" si="295"/>
        <v>0</v>
      </c>
      <c r="AK598" s="549">
        <f t="shared" si="295"/>
        <v>0</v>
      </c>
      <c r="AL598" s="282">
        <f t="shared" si="282"/>
        <v>-67232134</v>
      </c>
      <c r="AM598" s="281">
        <f t="shared" si="283"/>
        <v>0</v>
      </c>
      <c r="AN598" s="549">
        <f t="shared" si="284"/>
        <v>0</v>
      </c>
      <c r="AO598" s="549">
        <f t="shared" si="285"/>
        <v>0</v>
      </c>
      <c r="AP598" s="549">
        <f t="shared" si="286"/>
        <v>-67232134</v>
      </c>
      <c r="AQ598" s="283">
        <f t="shared" si="271"/>
        <v>-67232134</v>
      </c>
      <c r="AR598" s="281">
        <f t="shared" si="287"/>
        <v>0</v>
      </c>
      <c r="AT598" s="446" t="s">
        <v>2070</v>
      </c>
      <c r="AU598" s="284"/>
      <c r="AV598" s="447" t="str">
        <f t="shared" si="288"/>
        <v>CA</v>
      </c>
      <c r="AW598" s="447" t="str">
        <f t="shared" si="289"/>
        <v>CL</v>
      </c>
      <c r="AX598" s="447" t="str">
        <f t="shared" si="290"/>
        <v>AIC</v>
      </c>
      <c r="AY598" s="447" t="str">
        <f t="shared" si="291"/>
        <v>ERB</v>
      </c>
      <c r="AZ598" s="447" t="str">
        <f t="shared" si="292"/>
        <v>GRB</v>
      </c>
      <c r="BA598" s="447" t="str">
        <f t="shared" si="293"/>
        <v>Non-Op</v>
      </c>
      <c r="BC598" s="449" t="s">
        <v>2100</v>
      </c>
      <c r="BD598" s="552">
        <f t="shared" si="296"/>
        <v>-67232134</v>
      </c>
      <c r="BE598" s="548"/>
      <c r="BF598" s="435"/>
      <c r="BG598" s="435"/>
      <c r="BH598" s="435"/>
      <c r="BI598" s="435"/>
      <c r="BJ598" s="435"/>
      <c r="BK598" s="435"/>
      <c r="BL598" s="435"/>
      <c r="BM598" s="548"/>
      <c r="BN598" s="566"/>
      <c r="BO598" s="548"/>
      <c r="BP598" s="548"/>
      <c r="BQ598" s="548"/>
      <c r="BR598" s="548"/>
      <c r="BS598" s="548"/>
      <c r="BT598" s="548"/>
      <c r="BU598" s="548"/>
      <c r="BV598" s="548"/>
      <c r="BW598" s="548"/>
      <c r="BX598" s="548"/>
      <c r="BY598" s="548"/>
      <c r="BZ598" s="548"/>
      <c r="CA598" s="548"/>
      <c r="CB598" s="548"/>
      <c r="CC598" s="548"/>
      <c r="CD598" s="548"/>
      <c r="CE598" s="548"/>
      <c r="CF598" s="548"/>
      <c r="CG598" s="548"/>
      <c r="CH598" s="548"/>
      <c r="CI598" s="548"/>
      <c r="CJ598" s="548"/>
      <c r="CK598" s="548"/>
      <c r="CL598" s="548"/>
      <c r="CM598" s="548"/>
      <c r="CN598" s="548"/>
      <c r="CO598" s="548"/>
      <c r="CP598" s="548"/>
      <c r="CQ598" s="548"/>
      <c r="CR598" s="548"/>
      <c r="CS598" s="548"/>
      <c r="CT598" s="548"/>
      <c r="CU598" s="548"/>
      <c r="CV598" s="548"/>
      <c r="CW598" s="548"/>
      <c r="CX598" s="548"/>
      <c r="CY598" s="548"/>
      <c r="CZ598" s="548"/>
      <c r="DA598" s="548"/>
      <c r="DB598" s="548"/>
      <c r="DC598" s="548"/>
      <c r="DD598" s="548"/>
      <c r="DE598" s="548"/>
      <c r="DF598" s="548"/>
      <c r="DG598" s="548"/>
      <c r="DH598" s="548"/>
      <c r="DI598" s="548"/>
      <c r="DJ598" s="548"/>
      <c r="DK598" s="548"/>
      <c r="DL598" s="548"/>
      <c r="DM598" s="548"/>
      <c r="DN598" s="548"/>
      <c r="DO598" s="548"/>
      <c r="DP598" s="548"/>
      <c r="DQ598" s="548"/>
      <c r="DR598" s="548"/>
      <c r="DS598" s="548"/>
      <c r="DT598" s="548"/>
      <c r="DU598" s="548"/>
      <c r="DV598" s="548"/>
      <c r="DW598" s="548"/>
      <c r="DX598" s="548"/>
      <c r="DY598" s="548"/>
      <c r="DZ598" s="548"/>
      <c r="EA598" s="548"/>
      <c r="EB598" s="548"/>
      <c r="EC598" s="548"/>
      <c r="ED598" s="548"/>
      <c r="EE598" s="548"/>
      <c r="EF598" s="548"/>
      <c r="EG598" s="548"/>
      <c r="EH598" s="548"/>
      <c r="EI598" s="548"/>
      <c r="EJ598" s="548"/>
      <c r="EK598" s="548"/>
    </row>
    <row r="599" spans="1:141" s="28" customFormat="1" ht="12" customHeight="1">
      <c r="A599" s="287">
        <v>18232221</v>
      </c>
      <c r="B599" s="288" t="str">
        <f t="shared" si="268"/>
        <v>18232221</v>
      </c>
      <c r="C599" s="444" t="s">
        <v>1434</v>
      </c>
      <c r="D599" s="445" t="s">
        <v>1165</v>
      </c>
      <c r="E599" s="445"/>
      <c r="F599" s="444"/>
      <c r="G599" s="445"/>
      <c r="H599" s="547">
        <v>49058.25</v>
      </c>
      <c r="I599" s="547">
        <v>49058.25</v>
      </c>
      <c r="J599" s="547">
        <v>49058.25</v>
      </c>
      <c r="K599" s="547">
        <v>45496.1</v>
      </c>
      <c r="L599" s="547">
        <v>45496.1</v>
      </c>
      <c r="M599" s="547">
        <v>45496.1</v>
      </c>
      <c r="N599" s="547">
        <v>45496.1</v>
      </c>
      <c r="O599" s="547">
        <v>45496.1</v>
      </c>
      <c r="P599" s="547">
        <v>45496.1</v>
      </c>
      <c r="Q599" s="547">
        <v>50000</v>
      </c>
      <c r="R599" s="547">
        <v>50000</v>
      </c>
      <c r="S599" s="547">
        <v>50000</v>
      </c>
      <c r="T599" s="547">
        <v>44610.25</v>
      </c>
      <c r="U599" s="547"/>
      <c r="V599" s="547">
        <f t="shared" si="274"/>
        <v>47327.279166666667</v>
      </c>
      <c r="W599" s="285"/>
      <c r="X599" s="286"/>
      <c r="Y599" s="548">
        <f t="shared" si="294"/>
        <v>0</v>
      </c>
      <c r="Z599" s="549">
        <f t="shared" si="294"/>
        <v>0</v>
      </c>
      <c r="AA599" s="549">
        <f t="shared" si="294"/>
        <v>0</v>
      </c>
      <c r="AB599" s="282">
        <f t="shared" si="275"/>
        <v>44610.25</v>
      </c>
      <c r="AC599" s="281">
        <f t="shared" si="276"/>
        <v>0</v>
      </c>
      <c r="AD599" s="549">
        <f t="shared" si="277"/>
        <v>0</v>
      </c>
      <c r="AE599" s="553">
        <f t="shared" si="278"/>
        <v>0</v>
      </c>
      <c r="AF599" s="282">
        <f t="shared" si="279"/>
        <v>44610.25</v>
      </c>
      <c r="AG599" s="283">
        <f t="shared" si="280"/>
        <v>44610.25</v>
      </c>
      <c r="AH599" s="281">
        <f t="shared" si="281"/>
        <v>0</v>
      </c>
      <c r="AI599" s="551">
        <f t="shared" si="295"/>
        <v>0</v>
      </c>
      <c r="AJ599" s="549">
        <f t="shared" si="295"/>
        <v>0</v>
      </c>
      <c r="AK599" s="549">
        <f t="shared" si="295"/>
        <v>0</v>
      </c>
      <c r="AL599" s="282">
        <f t="shared" si="282"/>
        <v>47327.279166666667</v>
      </c>
      <c r="AM599" s="281">
        <f t="shared" si="283"/>
        <v>0</v>
      </c>
      <c r="AN599" s="549">
        <f t="shared" si="284"/>
        <v>0</v>
      </c>
      <c r="AO599" s="549">
        <f t="shared" si="285"/>
        <v>0</v>
      </c>
      <c r="AP599" s="549">
        <f t="shared" si="286"/>
        <v>47327.279166666667</v>
      </c>
      <c r="AQ599" s="283">
        <f t="shared" si="271"/>
        <v>47327.279166666667</v>
      </c>
      <c r="AR599" s="281">
        <f t="shared" si="287"/>
        <v>0</v>
      </c>
      <c r="AT599" s="446" t="s">
        <v>2076</v>
      </c>
      <c r="AU599" s="284"/>
      <c r="AV599" s="447" t="str">
        <f t="shared" si="288"/>
        <v>CA</v>
      </c>
      <c r="AW599" s="447" t="str">
        <f t="shared" si="289"/>
        <v>CL</v>
      </c>
      <c r="AX599" s="447" t="str">
        <f t="shared" si="290"/>
        <v>AIC</v>
      </c>
      <c r="AY599" s="447" t="str">
        <f t="shared" si="291"/>
        <v>ERB</v>
      </c>
      <c r="AZ599" s="447" t="str">
        <f t="shared" si="292"/>
        <v>GRB</v>
      </c>
      <c r="BA599" s="447" t="str">
        <f t="shared" si="293"/>
        <v>Non-Op</v>
      </c>
      <c r="BC599" s="449" t="s">
        <v>2100</v>
      </c>
      <c r="BD599" s="552">
        <f t="shared" si="296"/>
        <v>44610.25</v>
      </c>
      <c r="BF599" s="435"/>
      <c r="BG599" s="435"/>
      <c r="BH599" s="435"/>
      <c r="BI599" s="435"/>
      <c r="BJ599" s="435"/>
      <c r="BK599" s="435"/>
      <c r="BL599" s="435"/>
      <c r="BN599" s="444"/>
    </row>
    <row r="600" spans="1:141" s="28" customFormat="1" ht="12" customHeight="1">
      <c r="A600" s="287">
        <v>18232251</v>
      </c>
      <c r="B600" s="288" t="str">
        <f t="shared" si="268"/>
        <v>18232251</v>
      </c>
      <c r="C600" s="444" t="s">
        <v>1435</v>
      </c>
      <c r="D600" s="445" t="s">
        <v>2091</v>
      </c>
      <c r="E600" s="445"/>
      <c r="F600" s="444"/>
      <c r="G600" s="445"/>
      <c r="H600" s="547">
        <v>3526.45</v>
      </c>
      <c r="I600" s="547">
        <v>4932.6000000000004</v>
      </c>
      <c r="J600" s="547">
        <v>7088.6</v>
      </c>
      <c r="K600" s="547">
        <v>7088.6</v>
      </c>
      <c r="L600" s="547">
        <v>7088.6</v>
      </c>
      <c r="M600" s="547">
        <v>7088.6</v>
      </c>
      <c r="N600" s="547">
        <v>7088.6</v>
      </c>
      <c r="O600" s="547">
        <v>7088.6</v>
      </c>
      <c r="P600" s="547">
        <v>7088.6</v>
      </c>
      <c r="Q600" s="547">
        <v>7088.6</v>
      </c>
      <c r="R600" s="547">
        <v>12478.35</v>
      </c>
      <c r="S600" s="547">
        <v>12478.35</v>
      </c>
      <c r="T600" s="547">
        <v>12478.35</v>
      </c>
      <c r="U600" s="547"/>
      <c r="V600" s="547">
        <f t="shared" si="274"/>
        <v>7883.375</v>
      </c>
      <c r="W600" s="285"/>
      <c r="X600" s="286"/>
      <c r="Y600" s="548">
        <f t="shared" si="294"/>
        <v>12478.35</v>
      </c>
      <c r="Z600" s="549">
        <f t="shared" si="294"/>
        <v>0</v>
      </c>
      <c r="AA600" s="549">
        <f t="shared" si="294"/>
        <v>0</v>
      </c>
      <c r="AB600" s="282">
        <f t="shared" si="275"/>
        <v>0</v>
      </c>
      <c r="AC600" s="281">
        <f t="shared" si="276"/>
        <v>0</v>
      </c>
      <c r="AD600" s="549">
        <f t="shared" si="277"/>
        <v>0</v>
      </c>
      <c r="AE600" s="553">
        <f t="shared" si="278"/>
        <v>0</v>
      </c>
      <c r="AF600" s="282">
        <f t="shared" si="279"/>
        <v>0</v>
      </c>
      <c r="AG600" s="283">
        <f t="shared" si="280"/>
        <v>0</v>
      </c>
      <c r="AH600" s="281">
        <f t="shared" si="281"/>
        <v>0</v>
      </c>
      <c r="AI600" s="551">
        <f t="shared" si="295"/>
        <v>7883.375</v>
      </c>
      <c r="AJ600" s="549">
        <f t="shared" si="295"/>
        <v>0</v>
      </c>
      <c r="AK600" s="549">
        <f t="shared" si="295"/>
        <v>0</v>
      </c>
      <c r="AL600" s="282">
        <f t="shared" si="282"/>
        <v>0</v>
      </c>
      <c r="AM600" s="281">
        <f t="shared" si="283"/>
        <v>0</v>
      </c>
      <c r="AN600" s="549">
        <f t="shared" si="284"/>
        <v>0</v>
      </c>
      <c r="AO600" s="549">
        <f t="shared" si="285"/>
        <v>0</v>
      </c>
      <c r="AP600" s="549">
        <f t="shared" si="286"/>
        <v>0</v>
      </c>
      <c r="AQ600" s="283">
        <f t="shared" si="271"/>
        <v>0</v>
      </c>
      <c r="AR600" s="281">
        <f t="shared" si="287"/>
        <v>0</v>
      </c>
      <c r="AT600" s="446"/>
      <c r="AU600" s="284"/>
      <c r="AV600" s="447" t="str">
        <f t="shared" si="288"/>
        <v>CA</v>
      </c>
      <c r="AW600" s="447" t="str">
        <f t="shared" si="289"/>
        <v>CL</v>
      </c>
      <c r="AX600" s="447" t="str">
        <f t="shared" si="290"/>
        <v>AIC</v>
      </c>
      <c r="AY600" s="447" t="str">
        <f t="shared" si="291"/>
        <v>ERB</v>
      </c>
      <c r="AZ600" s="447" t="str">
        <f t="shared" si="292"/>
        <v>GRB</v>
      </c>
      <c r="BA600" s="447" t="str">
        <f t="shared" si="293"/>
        <v>Non-Op</v>
      </c>
      <c r="BC600" s="445" t="s">
        <v>2159</v>
      </c>
      <c r="BD600" s="552">
        <f t="shared" si="296"/>
        <v>12478.35</v>
      </c>
      <c r="BF600" s="435"/>
      <c r="BG600" s="435"/>
      <c r="BH600" s="435"/>
      <c r="BI600" s="435"/>
      <c r="BJ600" s="435"/>
      <c r="BK600" s="435"/>
      <c r="BL600" s="435"/>
      <c r="BN600" s="444"/>
    </row>
    <row r="601" spans="1:141" s="28" customFormat="1" ht="12" customHeight="1">
      <c r="A601" s="287">
        <v>18232261</v>
      </c>
      <c r="B601" s="288" t="str">
        <f t="shared" si="268"/>
        <v>18232261</v>
      </c>
      <c r="C601" s="444" t="s">
        <v>1436</v>
      </c>
      <c r="D601" s="445" t="s">
        <v>1165</v>
      </c>
      <c r="E601" s="445"/>
      <c r="F601" s="444"/>
      <c r="G601" s="445"/>
      <c r="H601" s="547">
        <v>296191.39</v>
      </c>
      <c r="I601" s="547">
        <v>296191.39</v>
      </c>
      <c r="J601" s="547">
        <v>296191.39</v>
      </c>
      <c r="K601" s="547">
        <v>307643.34999999998</v>
      </c>
      <c r="L601" s="547">
        <v>307643.34999999998</v>
      </c>
      <c r="M601" s="547">
        <v>307643.34999999998</v>
      </c>
      <c r="N601" s="547">
        <v>294813.43</v>
      </c>
      <c r="O601" s="547">
        <v>294813.43</v>
      </c>
      <c r="P601" s="547">
        <v>294813.43</v>
      </c>
      <c r="Q601" s="547">
        <v>289461.14</v>
      </c>
      <c r="R601" s="547">
        <v>289461.14</v>
      </c>
      <c r="S601" s="547">
        <v>289461.14</v>
      </c>
      <c r="T601" s="547">
        <v>690977.51</v>
      </c>
      <c r="U601" s="547"/>
      <c r="V601" s="547">
        <f t="shared" si="274"/>
        <v>313476.7491666667</v>
      </c>
      <c r="W601" s="285"/>
      <c r="X601" s="286"/>
      <c r="Y601" s="548">
        <f t="shared" si="294"/>
        <v>0</v>
      </c>
      <c r="Z601" s="549">
        <f t="shared" si="294"/>
        <v>0</v>
      </c>
      <c r="AA601" s="549">
        <f t="shared" si="294"/>
        <v>0</v>
      </c>
      <c r="AB601" s="282">
        <f t="shared" si="275"/>
        <v>690977.51</v>
      </c>
      <c r="AC601" s="281">
        <f t="shared" si="276"/>
        <v>0</v>
      </c>
      <c r="AD601" s="549">
        <f t="shared" si="277"/>
        <v>0</v>
      </c>
      <c r="AE601" s="553">
        <f t="shared" si="278"/>
        <v>0</v>
      </c>
      <c r="AF601" s="282">
        <f t="shared" si="279"/>
        <v>690977.51</v>
      </c>
      <c r="AG601" s="283">
        <f t="shared" si="280"/>
        <v>690977.51</v>
      </c>
      <c r="AH601" s="281">
        <f t="shared" si="281"/>
        <v>0</v>
      </c>
      <c r="AI601" s="551">
        <f t="shared" si="295"/>
        <v>0</v>
      </c>
      <c r="AJ601" s="549">
        <f t="shared" si="295"/>
        <v>0</v>
      </c>
      <c r="AK601" s="549">
        <f t="shared" si="295"/>
        <v>0</v>
      </c>
      <c r="AL601" s="282">
        <f t="shared" si="282"/>
        <v>313476.7491666667</v>
      </c>
      <c r="AM601" s="281">
        <f t="shared" si="283"/>
        <v>0</v>
      </c>
      <c r="AN601" s="549">
        <f t="shared" si="284"/>
        <v>0</v>
      </c>
      <c r="AO601" s="549">
        <f t="shared" si="285"/>
        <v>0</v>
      </c>
      <c r="AP601" s="549">
        <f t="shared" si="286"/>
        <v>313476.7491666667</v>
      </c>
      <c r="AQ601" s="283">
        <f t="shared" si="271"/>
        <v>313476.7491666667</v>
      </c>
      <c r="AR601" s="281">
        <f t="shared" si="287"/>
        <v>0</v>
      </c>
      <c r="AT601" s="446" t="s">
        <v>2076</v>
      </c>
      <c r="AU601" s="284"/>
      <c r="AV601" s="447" t="str">
        <f t="shared" si="288"/>
        <v>CA</v>
      </c>
      <c r="AW601" s="447" t="str">
        <f t="shared" si="289"/>
        <v>CL</v>
      </c>
      <c r="AX601" s="447" t="str">
        <f t="shared" si="290"/>
        <v>AIC</v>
      </c>
      <c r="AY601" s="447" t="str">
        <f t="shared" si="291"/>
        <v>ERB</v>
      </c>
      <c r="AZ601" s="447" t="str">
        <f t="shared" si="292"/>
        <v>GRB</v>
      </c>
      <c r="BA601" s="447" t="str">
        <f t="shared" si="293"/>
        <v>Non-Op</v>
      </c>
      <c r="BC601" s="449" t="s">
        <v>2100</v>
      </c>
      <c r="BD601" s="552">
        <f t="shared" si="296"/>
        <v>690977.51</v>
      </c>
      <c r="BF601" s="435"/>
      <c r="BG601" s="435"/>
      <c r="BH601" s="435"/>
      <c r="BI601" s="435"/>
      <c r="BJ601" s="435"/>
      <c r="BK601" s="435"/>
      <c r="BL601" s="435"/>
      <c r="BN601" s="444"/>
    </row>
    <row r="602" spans="1:141" s="28" customFormat="1" ht="12" customHeight="1">
      <c r="A602" s="287">
        <v>18232271</v>
      </c>
      <c r="B602" s="288" t="str">
        <f t="shared" si="268"/>
        <v>18232271</v>
      </c>
      <c r="C602" s="444" t="s">
        <v>1437</v>
      </c>
      <c r="D602" s="445" t="s">
        <v>2091</v>
      </c>
      <c r="E602" s="445"/>
      <c r="F602" s="444"/>
      <c r="G602" s="445"/>
      <c r="H602" s="547">
        <v>-74855.789999999994</v>
      </c>
      <c r="I602" s="547">
        <v>-74345.83</v>
      </c>
      <c r="J602" s="547">
        <v>-80485.460000000006</v>
      </c>
      <c r="K602" s="547">
        <v>-86307.75</v>
      </c>
      <c r="L602" s="547">
        <v>-76098.899999999994</v>
      </c>
      <c r="M602" s="547">
        <v>-75448.289999999994</v>
      </c>
      <c r="N602" s="547">
        <v>-74191.210000000006</v>
      </c>
      <c r="O602" s="547">
        <v>-75413.56</v>
      </c>
      <c r="P602" s="547">
        <v>-64845.120000000003</v>
      </c>
      <c r="Q602" s="547">
        <v>-63652.35</v>
      </c>
      <c r="R602" s="547">
        <v>-62375.1</v>
      </c>
      <c r="S602" s="547">
        <v>-61613.38</v>
      </c>
      <c r="T602" s="547">
        <v>-68044.88</v>
      </c>
      <c r="U602" s="547"/>
      <c r="V602" s="547">
        <f t="shared" si="274"/>
        <v>-72185.607083333321</v>
      </c>
      <c r="W602" s="285"/>
      <c r="X602" s="286"/>
      <c r="Y602" s="548">
        <f t="shared" si="294"/>
        <v>-68044.88</v>
      </c>
      <c r="Z602" s="549">
        <f t="shared" si="294"/>
        <v>0</v>
      </c>
      <c r="AA602" s="549">
        <f t="shared" si="294"/>
        <v>0</v>
      </c>
      <c r="AB602" s="282">
        <f t="shared" si="275"/>
        <v>0</v>
      </c>
      <c r="AC602" s="281">
        <f t="shared" si="276"/>
        <v>0</v>
      </c>
      <c r="AD602" s="549">
        <f t="shared" si="277"/>
        <v>0</v>
      </c>
      <c r="AE602" s="553">
        <f t="shared" si="278"/>
        <v>0</v>
      </c>
      <c r="AF602" s="282">
        <f t="shared" si="279"/>
        <v>0</v>
      </c>
      <c r="AG602" s="283">
        <f t="shared" si="280"/>
        <v>0</v>
      </c>
      <c r="AH602" s="281">
        <f t="shared" si="281"/>
        <v>0</v>
      </c>
      <c r="AI602" s="551">
        <f t="shared" si="295"/>
        <v>-72185.607083333321</v>
      </c>
      <c r="AJ602" s="549">
        <f t="shared" si="295"/>
        <v>0</v>
      </c>
      <c r="AK602" s="549">
        <f t="shared" si="295"/>
        <v>0</v>
      </c>
      <c r="AL602" s="282">
        <f t="shared" si="282"/>
        <v>0</v>
      </c>
      <c r="AM602" s="281">
        <f t="shared" si="283"/>
        <v>0</v>
      </c>
      <c r="AN602" s="549">
        <f t="shared" si="284"/>
        <v>0</v>
      </c>
      <c r="AO602" s="549">
        <f t="shared" si="285"/>
        <v>0</v>
      </c>
      <c r="AP602" s="549">
        <f t="shared" si="286"/>
        <v>0</v>
      </c>
      <c r="AQ602" s="283">
        <f t="shared" si="271"/>
        <v>0</v>
      </c>
      <c r="AR602" s="281">
        <f t="shared" si="287"/>
        <v>0</v>
      </c>
      <c r="AT602" s="446"/>
      <c r="AU602" s="284"/>
      <c r="AV602" s="447" t="str">
        <f t="shared" si="288"/>
        <v>CA</v>
      </c>
      <c r="AW602" s="447" t="str">
        <f t="shared" si="289"/>
        <v>CL</v>
      </c>
      <c r="AX602" s="447" t="str">
        <f t="shared" si="290"/>
        <v>AIC</v>
      </c>
      <c r="AY602" s="447" t="str">
        <f t="shared" si="291"/>
        <v>ERB</v>
      </c>
      <c r="AZ602" s="447" t="str">
        <f t="shared" si="292"/>
        <v>GRB</v>
      </c>
      <c r="BA602" s="447" t="str">
        <f t="shared" si="293"/>
        <v>Non-Op</v>
      </c>
      <c r="BC602" s="445" t="s">
        <v>2159</v>
      </c>
      <c r="BD602" s="552">
        <f t="shared" si="296"/>
        <v>-68044.88</v>
      </c>
      <c r="BF602" s="435"/>
      <c r="BG602" s="435"/>
      <c r="BH602" s="435"/>
      <c r="BI602" s="435"/>
      <c r="BJ602" s="435"/>
      <c r="BK602" s="435"/>
      <c r="BL602" s="435"/>
      <c r="BN602" s="444"/>
    </row>
    <row r="603" spans="1:141" s="28" customFormat="1" ht="12" customHeight="1">
      <c r="A603" s="287">
        <v>18232301</v>
      </c>
      <c r="B603" s="288" t="str">
        <f t="shared" si="268"/>
        <v>18232301</v>
      </c>
      <c r="C603" s="444" t="s">
        <v>1438</v>
      </c>
      <c r="D603" s="445" t="s">
        <v>1163</v>
      </c>
      <c r="E603" s="445"/>
      <c r="F603" s="444"/>
      <c r="G603" s="445"/>
      <c r="H603" s="547">
        <v>51653567.369999997</v>
      </c>
      <c r="I603" s="547">
        <v>51312861.369999997</v>
      </c>
      <c r="J603" s="547">
        <v>50955433.369999997</v>
      </c>
      <c r="K603" s="547">
        <v>50611702.369999997</v>
      </c>
      <c r="L603" s="547">
        <v>50262823.369999997</v>
      </c>
      <c r="M603" s="547">
        <v>49917449.369999997</v>
      </c>
      <c r="N603" s="547">
        <v>49565643.369999997</v>
      </c>
      <c r="O603" s="547">
        <v>49218612.369999997</v>
      </c>
      <c r="P603" s="547">
        <v>48870069.369999997</v>
      </c>
      <c r="Q603" s="547">
        <v>48515197.369999997</v>
      </c>
      <c r="R603" s="547">
        <v>48164985.369999997</v>
      </c>
      <c r="S603" s="547">
        <v>47770926.369999997</v>
      </c>
      <c r="T603" s="547">
        <v>47380000.369999997</v>
      </c>
      <c r="U603" s="547"/>
      <c r="V603" s="547">
        <f t="shared" si="274"/>
        <v>49556873.994999997</v>
      </c>
      <c r="W603" s="285" t="s">
        <v>1439</v>
      </c>
      <c r="X603" s="286"/>
      <c r="Y603" s="548">
        <f t="shared" si="294"/>
        <v>0</v>
      </c>
      <c r="Z603" s="549">
        <f t="shared" si="294"/>
        <v>0</v>
      </c>
      <c r="AA603" s="549">
        <f t="shared" si="294"/>
        <v>0</v>
      </c>
      <c r="AB603" s="282">
        <f t="shared" si="275"/>
        <v>47380000.369999997</v>
      </c>
      <c r="AC603" s="281">
        <f t="shared" si="276"/>
        <v>0</v>
      </c>
      <c r="AD603" s="549">
        <f t="shared" si="277"/>
        <v>47380000.369999997</v>
      </c>
      <c r="AE603" s="553">
        <f t="shared" si="278"/>
        <v>0</v>
      </c>
      <c r="AF603" s="282">
        <f t="shared" si="279"/>
        <v>0</v>
      </c>
      <c r="AG603" s="283">
        <f t="shared" si="280"/>
        <v>47380000.369999997</v>
      </c>
      <c r="AH603" s="281">
        <f t="shared" si="281"/>
        <v>0</v>
      </c>
      <c r="AI603" s="551">
        <f t="shared" si="295"/>
        <v>0</v>
      </c>
      <c r="AJ603" s="549">
        <f t="shared" si="295"/>
        <v>0</v>
      </c>
      <c r="AK603" s="549">
        <f t="shared" si="295"/>
        <v>0</v>
      </c>
      <c r="AL603" s="282">
        <f t="shared" si="282"/>
        <v>49556873.994999997</v>
      </c>
      <c r="AM603" s="281">
        <f t="shared" si="283"/>
        <v>0</v>
      </c>
      <c r="AN603" s="549">
        <f t="shared" si="284"/>
        <v>49556873.994999997</v>
      </c>
      <c r="AO603" s="549">
        <f t="shared" si="285"/>
        <v>0</v>
      </c>
      <c r="AP603" s="549">
        <f t="shared" si="286"/>
        <v>0</v>
      </c>
      <c r="AQ603" s="283">
        <f t="shared" si="271"/>
        <v>49556873.994999997</v>
      </c>
      <c r="AR603" s="281">
        <f t="shared" si="287"/>
        <v>0</v>
      </c>
      <c r="AT603" s="446"/>
      <c r="AU603" s="284"/>
      <c r="AV603" s="447" t="str">
        <f t="shared" si="288"/>
        <v>CA</v>
      </c>
      <c r="AW603" s="447" t="str">
        <f t="shared" si="289"/>
        <v>CL</v>
      </c>
      <c r="AX603" s="447" t="str">
        <f t="shared" si="290"/>
        <v>AIC</v>
      </c>
      <c r="AY603" s="447" t="str">
        <f t="shared" si="291"/>
        <v>ERB</v>
      </c>
      <c r="AZ603" s="447" t="str">
        <f t="shared" si="292"/>
        <v>GRB</v>
      </c>
      <c r="BA603" s="447" t="str">
        <f t="shared" si="293"/>
        <v>Non-Op</v>
      </c>
      <c r="BC603" s="445" t="s">
        <v>2160</v>
      </c>
      <c r="BD603" s="552">
        <f t="shared" si="296"/>
        <v>47380000.369999997</v>
      </c>
      <c r="BF603" s="435"/>
      <c r="BG603" s="435"/>
      <c r="BH603" s="435"/>
      <c r="BI603" s="435"/>
      <c r="BJ603" s="435"/>
      <c r="BK603" s="435"/>
      <c r="BL603" s="435"/>
      <c r="BN603" s="444"/>
    </row>
    <row r="604" spans="1:141" s="28" customFormat="1" ht="12" customHeight="1">
      <c r="A604" s="287">
        <v>18232311</v>
      </c>
      <c r="B604" s="288" t="str">
        <f t="shared" si="268"/>
        <v>18232311</v>
      </c>
      <c r="C604" s="444" t="s">
        <v>1440</v>
      </c>
      <c r="D604" s="445" t="s">
        <v>1163</v>
      </c>
      <c r="E604" s="445"/>
      <c r="F604" s="444"/>
      <c r="G604" s="445"/>
      <c r="H604" s="547">
        <v>11307144</v>
      </c>
      <c r="I604" s="547">
        <v>11249859</v>
      </c>
      <c r="J604" s="547">
        <v>11192574</v>
      </c>
      <c r="K604" s="547">
        <v>11135289</v>
      </c>
      <c r="L604" s="547">
        <v>11078004</v>
      </c>
      <c r="M604" s="547">
        <v>11020719</v>
      </c>
      <c r="N604" s="547">
        <v>10963434</v>
      </c>
      <c r="O604" s="547">
        <v>10906149</v>
      </c>
      <c r="P604" s="547">
        <v>10848864</v>
      </c>
      <c r="Q604" s="547">
        <v>10791579</v>
      </c>
      <c r="R604" s="547">
        <v>10734294</v>
      </c>
      <c r="S604" s="547">
        <v>10677009</v>
      </c>
      <c r="T604" s="547">
        <v>10619724</v>
      </c>
      <c r="U604" s="547"/>
      <c r="V604" s="547">
        <f t="shared" si="274"/>
        <v>10963434</v>
      </c>
      <c r="W604" s="285" t="s">
        <v>1439</v>
      </c>
      <c r="X604" s="286"/>
      <c r="Y604" s="548">
        <f t="shared" si="294"/>
        <v>0</v>
      </c>
      <c r="Z604" s="549">
        <f t="shared" si="294"/>
        <v>0</v>
      </c>
      <c r="AA604" s="549">
        <f t="shared" si="294"/>
        <v>0</v>
      </c>
      <c r="AB604" s="282">
        <f t="shared" si="275"/>
        <v>10619724</v>
      </c>
      <c r="AC604" s="281">
        <f t="shared" si="276"/>
        <v>0</v>
      </c>
      <c r="AD604" s="549">
        <f t="shared" si="277"/>
        <v>10619724</v>
      </c>
      <c r="AE604" s="553">
        <f t="shared" si="278"/>
        <v>0</v>
      </c>
      <c r="AF604" s="282">
        <f t="shared" si="279"/>
        <v>0</v>
      </c>
      <c r="AG604" s="283">
        <f t="shared" si="280"/>
        <v>10619724</v>
      </c>
      <c r="AH604" s="281">
        <f t="shared" si="281"/>
        <v>0</v>
      </c>
      <c r="AI604" s="551">
        <f t="shared" si="295"/>
        <v>0</v>
      </c>
      <c r="AJ604" s="549">
        <f t="shared" si="295"/>
        <v>0</v>
      </c>
      <c r="AK604" s="549">
        <f t="shared" si="295"/>
        <v>0</v>
      </c>
      <c r="AL604" s="282">
        <f t="shared" si="282"/>
        <v>10963434</v>
      </c>
      <c r="AM604" s="281">
        <f t="shared" si="283"/>
        <v>0</v>
      </c>
      <c r="AN604" s="549">
        <f t="shared" si="284"/>
        <v>10963434</v>
      </c>
      <c r="AO604" s="549">
        <f t="shared" si="285"/>
        <v>0</v>
      </c>
      <c r="AP604" s="549">
        <f t="shared" si="286"/>
        <v>0</v>
      </c>
      <c r="AQ604" s="283">
        <f t="shared" si="271"/>
        <v>10963434</v>
      </c>
      <c r="AR604" s="281">
        <f t="shared" si="287"/>
        <v>0</v>
      </c>
      <c r="AT604" s="446"/>
      <c r="AU604" s="284"/>
      <c r="AV604" s="447" t="str">
        <f t="shared" si="288"/>
        <v>CA</v>
      </c>
      <c r="AW604" s="447" t="str">
        <f t="shared" si="289"/>
        <v>CL</v>
      </c>
      <c r="AX604" s="447" t="str">
        <f t="shared" si="290"/>
        <v>AIC</v>
      </c>
      <c r="AY604" s="447" t="str">
        <f t="shared" si="291"/>
        <v>ERB</v>
      </c>
      <c r="AZ604" s="447" t="str">
        <f t="shared" si="292"/>
        <v>GRB</v>
      </c>
      <c r="BA604" s="447" t="str">
        <f t="shared" si="293"/>
        <v>Non-Op</v>
      </c>
      <c r="BC604" s="445" t="s">
        <v>2160</v>
      </c>
      <c r="BD604" s="552">
        <f t="shared" si="296"/>
        <v>10619724</v>
      </c>
      <c r="BF604" s="435"/>
      <c r="BG604" s="435"/>
      <c r="BH604" s="435"/>
      <c r="BI604" s="435"/>
      <c r="BJ604" s="435"/>
      <c r="BK604" s="435"/>
      <c r="BL604" s="435"/>
      <c r="BN604" s="444"/>
    </row>
    <row r="605" spans="1:141" s="28" customFormat="1" ht="12" customHeight="1">
      <c r="A605" s="287">
        <v>18232321</v>
      </c>
      <c r="B605" s="288" t="str">
        <f t="shared" si="268"/>
        <v>18232321</v>
      </c>
      <c r="C605" s="444" t="s">
        <v>2815</v>
      </c>
      <c r="D605" s="445" t="s">
        <v>1163</v>
      </c>
      <c r="E605" s="445"/>
      <c r="F605" s="444"/>
      <c r="G605" s="445"/>
      <c r="H605" s="547">
        <v>0</v>
      </c>
      <c r="I605" s="547">
        <v>0</v>
      </c>
      <c r="J605" s="547">
        <v>0</v>
      </c>
      <c r="K605" s="547">
        <v>0</v>
      </c>
      <c r="L605" s="547">
        <v>0</v>
      </c>
      <c r="M605" s="547">
        <v>0</v>
      </c>
      <c r="N605" s="547">
        <v>0</v>
      </c>
      <c r="O605" s="547">
        <v>0</v>
      </c>
      <c r="P605" s="547">
        <v>0</v>
      </c>
      <c r="Q605" s="547">
        <v>0</v>
      </c>
      <c r="R605" s="547">
        <v>0</v>
      </c>
      <c r="S605" s="547">
        <v>0</v>
      </c>
      <c r="T605" s="547">
        <v>0</v>
      </c>
      <c r="U605" s="547"/>
      <c r="V605" s="547">
        <f t="shared" si="274"/>
        <v>0</v>
      </c>
      <c r="W605" s="285" t="s">
        <v>2816</v>
      </c>
      <c r="X605" s="286"/>
      <c r="Y605" s="548">
        <f t="shared" si="294"/>
        <v>0</v>
      </c>
      <c r="Z605" s="549">
        <f t="shared" si="294"/>
        <v>0</v>
      </c>
      <c r="AA605" s="549">
        <f t="shared" si="294"/>
        <v>0</v>
      </c>
      <c r="AB605" s="282">
        <f t="shared" si="275"/>
        <v>0</v>
      </c>
      <c r="AC605" s="281">
        <f t="shared" si="276"/>
        <v>0</v>
      </c>
      <c r="AD605" s="549">
        <f t="shared" si="277"/>
        <v>0</v>
      </c>
      <c r="AE605" s="553">
        <f t="shared" si="278"/>
        <v>0</v>
      </c>
      <c r="AF605" s="282">
        <f t="shared" si="279"/>
        <v>0</v>
      </c>
      <c r="AG605" s="283">
        <f t="shared" si="280"/>
        <v>0</v>
      </c>
      <c r="AH605" s="281">
        <f t="shared" si="281"/>
        <v>0</v>
      </c>
      <c r="AI605" s="551">
        <f t="shared" si="295"/>
        <v>0</v>
      </c>
      <c r="AJ605" s="549">
        <f t="shared" si="295"/>
        <v>0</v>
      </c>
      <c r="AK605" s="549">
        <f t="shared" si="295"/>
        <v>0</v>
      </c>
      <c r="AL605" s="282">
        <f t="shared" si="282"/>
        <v>0</v>
      </c>
      <c r="AM605" s="281">
        <f t="shared" si="283"/>
        <v>0</v>
      </c>
      <c r="AN605" s="549">
        <f t="shared" si="284"/>
        <v>0</v>
      </c>
      <c r="AO605" s="549">
        <f t="shared" si="285"/>
        <v>0</v>
      </c>
      <c r="AP605" s="549">
        <f t="shared" si="286"/>
        <v>0</v>
      </c>
      <c r="AQ605" s="283">
        <f t="shared" si="271"/>
        <v>0</v>
      </c>
      <c r="AR605" s="281">
        <f t="shared" si="287"/>
        <v>0</v>
      </c>
      <c r="AT605" s="446"/>
      <c r="AU605" s="284"/>
      <c r="AV605" s="447" t="str">
        <f t="shared" si="288"/>
        <v>CA</v>
      </c>
      <c r="AW605" s="447" t="str">
        <f t="shared" si="289"/>
        <v>CL</v>
      </c>
      <c r="AX605" s="447" t="str">
        <f t="shared" si="290"/>
        <v>AIC</v>
      </c>
      <c r="AY605" s="447" t="str">
        <f t="shared" si="291"/>
        <v>ERB</v>
      </c>
      <c r="AZ605" s="447" t="str">
        <f t="shared" si="292"/>
        <v>GRB</v>
      </c>
      <c r="BA605" s="447" t="str">
        <f t="shared" si="293"/>
        <v>Non-Op</v>
      </c>
      <c r="BC605" s="445" t="s">
        <v>2142</v>
      </c>
      <c r="BD605" s="552">
        <f t="shared" si="296"/>
        <v>0</v>
      </c>
      <c r="BF605" s="435"/>
      <c r="BG605" s="435"/>
      <c r="BH605" s="435"/>
      <c r="BI605" s="435"/>
      <c r="BJ605" s="435"/>
      <c r="BK605" s="435"/>
      <c r="BL605" s="435"/>
      <c r="BN605" s="444"/>
    </row>
    <row r="606" spans="1:141" s="28" customFormat="1" ht="12" customHeight="1">
      <c r="A606" s="287">
        <v>18232331</v>
      </c>
      <c r="B606" s="288" t="str">
        <f t="shared" ref="B606:B669" si="297">TEXT(A606,"##")</f>
        <v>18232331</v>
      </c>
      <c r="C606" s="444" t="s">
        <v>2817</v>
      </c>
      <c r="D606" s="445" t="s">
        <v>1163</v>
      </c>
      <c r="E606" s="445"/>
      <c r="F606" s="444"/>
      <c r="G606" s="445"/>
      <c r="H606" s="547">
        <v>0</v>
      </c>
      <c r="I606" s="547">
        <v>0</v>
      </c>
      <c r="J606" s="547">
        <v>0</v>
      </c>
      <c r="K606" s="547">
        <v>0</v>
      </c>
      <c r="L606" s="547">
        <v>0</v>
      </c>
      <c r="M606" s="547">
        <v>0</v>
      </c>
      <c r="N606" s="547">
        <v>0</v>
      </c>
      <c r="O606" s="547">
        <v>0</v>
      </c>
      <c r="P606" s="547">
        <v>0</v>
      </c>
      <c r="Q606" s="547">
        <v>0</v>
      </c>
      <c r="R606" s="547">
        <v>0</v>
      </c>
      <c r="S606" s="547">
        <v>0</v>
      </c>
      <c r="T606" s="547">
        <v>0</v>
      </c>
      <c r="U606" s="547"/>
      <c r="V606" s="547">
        <f t="shared" si="274"/>
        <v>0</v>
      </c>
      <c r="W606" s="285" t="s">
        <v>1439</v>
      </c>
      <c r="X606" s="286"/>
      <c r="Y606" s="548">
        <f t="shared" si="294"/>
        <v>0</v>
      </c>
      <c r="Z606" s="549">
        <f t="shared" si="294"/>
        <v>0</v>
      </c>
      <c r="AA606" s="549">
        <f t="shared" si="294"/>
        <v>0</v>
      </c>
      <c r="AB606" s="282">
        <f t="shared" si="275"/>
        <v>0</v>
      </c>
      <c r="AC606" s="281">
        <f t="shared" si="276"/>
        <v>0</v>
      </c>
      <c r="AD606" s="549">
        <f t="shared" si="277"/>
        <v>0</v>
      </c>
      <c r="AE606" s="553">
        <f t="shared" si="278"/>
        <v>0</v>
      </c>
      <c r="AF606" s="282">
        <f t="shared" si="279"/>
        <v>0</v>
      </c>
      <c r="AG606" s="283">
        <f t="shared" si="280"/>
        <v>0</v>
      </c>
      <c r="AH606" s="281">
        <f t="shared" si="281"/>
        <v>0</v>
      </c>
      <c r="AI606" s="551">
        <f t="shared" si="295"/>
        <v>0</v>
      </c>
      <c r="AJ606" s="549">
        <f t="shared" si="295"/>
        <v>0</v>
      </c>
      <c r="AK606" s="549">
        <f t="shared" si="295"/>
        <v>0</v>
      </c>
      <c r="AL606" s="282">
        <f t="shared" si="282"/>
        <v>0</v>
      </c>
      <c r="AM606" s="281">
        <f t="shared" si="283"/>
        <v>0</v>
      </c>
      <c r="AN606" s="549">
        <f t="shared" si="284"/>
        <v>0</v>
      </c>
      <c r="AO606" s="549">
        <f t="shared" si="285"/>
        <v>0</v>
      </c>
      <c r="AP606" s="549">
        <f t="shared" si="286"/>
        <v>0</v>
      </c>
      <c r="AQ606" s="283">
        <f t="shared" si="271"/>
        <v>0</v>
      </c>
      <c r="AR606" s="281">
        <f t="shared" si="287"/>
        <v>0</v>
      </c>
      <c r="AT606" s="446"/>
      <c r="AU606" s="284"/>
      <c r="AV606" s="447" t="str">
        <f t="shared" si="288"/>
        <v>CA</v>
      </c>
      <c r="AW606" s="447" t="str">
        <f t="shared" si="289"/>
        <v>CL</v>
      </c>
      <c r="AX606" s="447" t="str">
        <f t="shared" si="290"/>
        <v>AIC</v>
      </c>
      <c r="AY606" s="447" t="str">
        <f t="shared" si="291"/>
        <v>ERB</v>
      </c>
      <c r="AZ606" s="447" t="str">
        <f t="shared" si="292"/>
        <v>GRB</v>
      </c>
      <c r="BA606" s="447" t="str">
        <f t="shared" si="293"/>
        <v>Non-Op</v>
      </c>
      <c r="BC606" s="445" t="s">
        <v>2142</v>
      </c>
      <c r="BD606" s="552">
        <f t="shared" si="296"/>
        <v>0</v>
      </c>
      <c r="BF606" s="435"/>
      <c r="BG606" s="435"/>
      <c r="BH606" s="435"/>
      <c r="BI606" s="435"/>
      <c r="BJ606" s="435"/>
      <c r="BK606" s="435"/>
      <c r="BL606" s="435"/>
      <c r="BN606" s="444"/>
    </row>
    <row r="607" spans="1:141" s="28" customFormat="1" ht="12" customHeight="1">
      <c r="A607" s="287">
        <v>18233061</v>
      </c>
      <c r="B607" s="288" t="str">
        <f t="shared" si="297"/>
        <v>18233061</v>
      </c>
      <c r="C607" s="444" t="s">
        <v>1441</v>
      </c>
      <c r="D607" s="445" t="s">
        <v>2091</v>
      </c>
      <c r="E607" s="445"/>
      <c r="F607" s="444"/>
      <c r="G607" s="445"/>
      <c r="H607" s="547">
        <v>0</v>
      </c>
      <c r="I607" s="547">
        <v>0</v>
      </c>
      <c r="J607" s="547">
        <v>0</v>
      </c>
      <c r="K607" s="547">
        <v>0</v>
      </c>
      <c r="L607" s="547">
        <v>0</v>
      </c>
      <c r="M607" s="547">
        <v>0</v>
      </c>
      <c r="N607" s="547">
        <v>0</v>
      </c>
      <c r="O607" s="547">
        <v>0</v>
      </c>
      <c r="P607" s="547">
        <v>0</v>
      </c>
      <c r="Q607" s="547">
        <v>0</v>
      </c>
      <c r="R607" s="547">
        <v>0</v>
      </c>
      <c r="S607" s="547">
        <v>0</v>
      </c>
      <c r="T607" s="547">
        <v>0</v>
      </c>
      <c r="U607" s="547"/>
      <c r="V607" s="547">
        <f t="shared" si="274"/>
        <v>0</v>
      </c>
      <c r="W607" s="285"/>
      <c r="X607" s="286"/>
      <c r="Y607" s="548">
        <f t="shared" si="294"/>
        <v>0</v>
      </c>
      <c r="Z607" s="549">
        <f t="shared" si="294"/>
        <v>0</v>
      </c>
      <c r="AA607" s="549">
        <f t="shared" si="294"/>
        <v>0</v>
      </c>
      <c r="AB607" s="282">
        <f t="shared" si="275"/>
        <v>0</v>
      </c>
      <c r="AC607" s="281">
        <f t="shared" si="276"/>
        <v>0</v>
      </c>
      <c r="AD607" s="549">
        <f t="shared" si="277"/>
        <v>0</v>
      </c>
      <c r="AE607" s="553">
        <f t="shared" si="278"/>
        <v>0</v>
      </c>
      <c r="AF607" s="282">
        <f t="shared" si="279"/>
        <v>0</v>
      </c>
      <c r="AG607" s="283">
        <f t="shared" si="280"/>
        <v>0</v>
      </c>
      <c r="AH607" s="281">
        <f t="shared" si="281"/>
        <v>0</v>
      </c>
      <c r="AI607" s="551">
        <f t="shared" si="295"/>
        <v>0</v>
      </c>
      <c r="AJ607" s="549">
        <f t="shared" si="295"/>
        <v>0</v>
      </c>
      <c r="AK607" s="549">
        <f t="shared" si="295"/>
        <v>0</v>
      </c>
      <c r="AL607" s="282">
        <f t="shared" si="282"/>
        <v>0</v>
      </c>
      <c r="AM607" s="281">
        <f t="shared" si="283"/>
        <v>0</v>
      </c>
      <c r="AN607" s="549">
        <f t="shared" si="284"/>
        <v>0</v>
      </c>
      <c r="AO607" s="549">
        <f t="shared" si="285"/>
        <v>0</v>
      </c>
      <c r="AP607" s="549">
        <f t="shared" si="286"/>
        <v>0</v>
      </c>
      <c r="AQ607" s="283">
        <f t="shared" si="271"/>
        <v>0</v>
      </c>
      <c r="AR607" s="281">
        <f t="shared" si="287"/>
        <v>0</v>
      </c>
      <c r="AT607" s="446"/>
      <c r="AU607" s="284"/>
      <c r="AV607" s="447" t="str">
        <f t="shared" si="288"/>
        <v>CA</v>
      </c>
      <c r="AW607" s="447" t="str">
        <f t="shared" si="289"/>
        <v>CL</v>
      </c>
      <c r="AX607" s="447" t="str">
        <f t="shared" si="290"/>
        <v>AIC</v>
      </c>
      <c r="AY607" s="447" t="str">
        <f t="shared" si="291"/>
        <v>ERB</v>
      </c>
      <c r="AZ607" s="447" t="str">
        <f t="shared" si="292"/>
        <v>GRB</v>
      </c>
      <c r="BA607" s="447" t="str">
        <f t="shared" si="293"/>
        <v>Non-Op</v>
      </c>
      <c r="BC607" s="445" t="s">
        <v>2142</v>
      </c>
      <c r="BD607" s="552">
        <f t="shared" si="296"/>
        <v>0</v>
      </c>
      <c r="BF607" s="435"/>
      <c r="BG607" s="435"/>
      <c r="BH607" s="435"/>
      <c r="BI607" s="435"/>
      <c r="BJ607" s="435"/>
      <c r="BK607" s="435"/>
      <c r="BL607" s="435"/>
      <c r="BN607" s="444"/>
    </row>
    <row r="608" spans="1:141" s="28" customFormat="1" ht="12" customHeight="1">
      <c r="A608" s="287">
        <v>18233091</v>
      </c>
      <c r="B608" s="288" t="str">
        <f t="shared" si="297"/>
        <v>18233091</v>
      </c>
      <c r="C608" s="444" t="s">
        <v>2818</v>
      </c>
      <c r="D608" s="445" t="s">
        <v>2091</v>
      </c>
      <c r="E608" s="445"/>
      <c r="F608" s="444"/>
      <c r="G608" s="445"/>
      <c r="H608" s="547">
        <v>0</v>
      </c>
      <c r="I608" s="547">
        <v>0</v>
      </c>
      <c r="J608" s="547">
        <v>0</v>
      </c>
      <c r="K608" s="547">
        <v>0</v>
      </c>
      <c r="L608" s="547">
        <v>0</v>
      </c>
      <c r="M608" s="547">
        <v>0</v>
      </c>
      <c r="N608" s="547">
        <v>0</v>
      </c>
      <c r="O608" s="547">
        <v>0</v>
      </c>
      <c r="P608" s="547">
        <v>0</v>
      </c>
      <c r="Q608" s="547">
        <v>0</v>
      </c>
      <c r="R608" s="547">
        <v>0</v>
      </c>
      <c r="S608" s="547">
        <v>0</v>
      </c>
      <c r="T608" s="547">
        <v>0</v>
      </c>
      <c r="U608" s="547"/>
      <c r="V608" s="547">
        <f t="shared" si="274"/>
        <v>0</v>
      </c>
      <c r="W608" s="285"/>
      <c r="X608" s="286"/>
      <c r="Y608" s="548">
        <f t="shared" si="294"/>
        <v>0</v>
      </c>
      <c r="Z608" s="549">
        <f t="shared" si="294"/>
        <v>0</v>
      </c>
      <c r="AA608" s="549">
        <f t="shared" si="294"/>
        <v>0</v>
      </c>
      <c r="AB608" s="282">
        <f t="shared" si="275"/>
        <v>0</v>
      </c>
      <c r="AC608" s="281">
        <f t="shared" si="276"/>
        <v>0</v>
      </c>
      <c r="AD608" s="549">
        <f t="shared" si="277"/>
        <v>0</v>
      </c>
      <c r="AE608" s="553">
        <f t="shared" si="278"/>
        <v>0</v>
      </c>
      <c r="AF608" s="282">
        <f t="shared" si="279"/>
        <v>0</v>
      </c>
      <c r="AG608" s="283">
        <f t="shared" si="280"/>
        <v>0</v>
      </c>
      <c r="AH608" s="281">
        <f t="shared" si="281"/>
        <v>0</v>
      </c>
      <c r="AI608" s="551">
        <f t="shared" si="295"/>
        <v>0</v>
      </c>
      <c r="AJ608" s="549">
        <f t="shared" si="295"/>
        <v>0</v>
      </c>
      <c r="AK608" s="549">
        <f t="shared" si="295"/>
        <v>0</v>
      </c>
      <c r="AL608" s="282">
        <f t="shared" si="282"/>
        <v>0</v>
      </c>
      <c r="AM608" s="281">
        <f t="shared" si="283"/>
        <v>0</v>
      </c>
      <c r="AN608" s="549">
        <f t="shared" si="284"/>
        <v>0</v>
      </c>
      <c r="AO608" s="549">
        <f t="shared" si="285"/>
        <v>0</v>
      </c>
      <c r="AP608" s="549">
        <f t="shared" si="286"/>
        <v>0</v>
      </c>
      <c r="AQ608" s="283">
        <f t="shared" si="271"/>
        <v>0</v>
      </c>
      <c r="AR608" s="281">
        <f t="shared" si="287"/>
        <v>0</v>
      </c>
      <c r="AT608" s="446"/>
      <c r="AU608" s="284"/>
      <c r="AV608" s="447" t="str">
        <f t="shared" si="288"/>
        <v>CA</v>
      </c>
      <c r="AW608" s="447" t="str">
        <f t="shared" si="289"/>
        <v>CL</v>
      </c>
      <c r="AX608" s="447" t="str">
        <f t="shared" si="290"/>
        <v>AIC</v>
      </c>
      <c r="AY608" s="447" t="str">
        <f t="shared" si="291"/>
        <v>ERB</v>
      </c>
      <c r="AZ608" s="447" t="str">
        <f t="shared" si="292"/>
        <v>GRB</v>
      </c>
      <c r="BA608" s="447" t="str">
        <f t="shared" si="293"/>
        <v>Non-Op</v>
      </c>
      <c r="BC608" s="445" t="s">
        <v>2142</v>
      </c>
      <c r="BD608" s="552">
        <f t="shared" si="296"/>
        <v>0</v>
      </c>
      <c r="BF608" s="435"/>
      <c r="BG608" s="435"/>
      <c r="BH608" s="435"/>
      <c r="BI608" s="435"/>
      <c r="BJ608" s="435"/>
      <c r="BK608" s="435"/>
      <c r="BL608" s="435"/>
      <c r="BN608" s="444"/>
    </row>
    <row r="609" spans="1:66" s="28" customFormat="1" ht="12" customHeight="1">
      <c r="A609" s="476">
        <v>18235521</v>
      </c>
      <c r="B609" s="445" t="str">
        <f t="shared" si="297"/>
        <v>18235521</v>
      </c>
      <c r="C609" s="444" t="s">
        <v>1442</v>
      </c>
      <c r="D609" s="445" t="s">
        <v>1163</v>
      </c>
      <c r="E609" s="445"/>
      <c r="F609" s="444"/>
      <c r="G609" s="445"/>
      <c r="H609" s="547">
        <v>12095230.880000001</v>
      </c>
      <c r="I609" s="547">
        <v>11854809.880000001</v>
      </c>
      <c r="J609" s="547">
        <v>11614388.880000001</v>
      </c>
      <c r="K609" s="547">
        <v>11373967.880000001</v>
      </c>
      <c r="L609" s="547">
        <v>11133546.880000001</v>
      </c>
      <c r="M609" s="547">
        <v>10893125.880000001</v>
      </c>
      <c r="N609" s="547">
        <v>10652704.880000001</v>
      </c>
      <c r="O609" s="547">
        <v>10412283.880000001</v>
      </c>
      <c r="P609" s="547">
        <v>10171862.880000001</v>
      </c>
      <c r="Q609" s="547">
        <v>9931441.8800000008</v>
      </c>
      <c r="R609" s="547">
        <v>9691020.8800000008</v>
      </c>
      <c r="S609" s="547">
        <v>9450599.8800000008</v>
      </c>
      <c r="T609" s="547">
        <v>9210178.8800000008</v>
      </c>
      <c r="U609" s="547"/>
      <c r="V609" s="547">
        <f t="shared" si="274"/>
        <v>10652704.879999997</v>
      </c>
      <c r="W609" s="285" t="s">
        <v>1443</v>
      </c>
      <c r="X609" s="286"/>
      <c r="Y609" s="548">
        <f t="shared" ref="Y609:AA628" si="298">IF($D609=Y$5,$T609,0)</f>
        <v>0</v>
      </c>
      <c r="Z609" s="549">
        <f t="shared" si="298"/>
        <v>0</v>
      </c>
      <c r="AA609" s="549">
        <f t="shared" si="298"/>
        <v>0</v>
      </c>
      <c r="AB609" s="282">
        <f t="shared" si="275"/>
        <v>9210178.8800000008</v>
      </c>
      <c r="AC609" s="281">
        <f t="shared" si="276"/>
        <v>0</v>
      </c>
      <c r="AD609" s="549">
        <f t="shared" si="277"/>
        <v>9210178.8800000008</v>
      </c>
      <c r="AE609" s="553">
        <f t="shared" si="278"/>
        <v>0</v>
      </c>
      <c r="AF609" s="282">
        <f t="shared" si="279"/>
        <v>0</v>
      </c>
      <c r="AG609" s="283">
        <f t="shared" si="280"/>
        <v>9210178.8800000008</v>
      </c>
      <c r="AH609" s="281">
        <f t="shared" si="281"/>
        <v>0</v>
      </c>
      <c r="AI609" s="551">
        <f t="shared" si="295"/>
        <v>0</v>
      </c>
      <c r="AJ609" s="549">
        <f t="shared" si="295"/>
        <v>0</v>
      </c>
      <c r="AK609" s="549">
        <f t="shared" si="295"/>
        <v>0</v>
      </c>
      <c r="AL609" s="282">
        <f t="shared" si="282"/>
        <v>10652704.879999997</v>
      </c>
      <c r="AM609" s="281">
        <f t="shared" si="283"/>
        <v>0</v>
      </c>
      <c r="AN609" s="549">
        <f t="shared" si="284"/>
        <v>10652704.879999997</v>
      </c>
      <c r="AO609" s="549">
        <f t="shared" si="285"/>
        <v>0</v>
      </c>
      <c r="AP609" s="549">
        <f t="shared" si="286"/>
        <v>0</v>
      </c>
      <c r="AQ609" s="283">
        <f t="shared" si="271"/>
        <v>10652704.879999997</v>
      </c>
      <c r="AR609" s="281">
        <f t="shared" si="287"/>
        <v>0</v>
      </c>
      <c r="AT609" s="446"/>
      <c r="AU609" s="284"/>
      <c r="AV609" s="447" t="str">
        <f t="shared" si="288"/>
        <v>CA</v>
      </c>
      <c r="AW609" s="447" t="str">
        <f t="shared" si="289"/>
        <v>CL</v>
      </c>
      <c r="AX609" s="447" t="str">
        <f t="shared" si="290"/>
        <v>AIC</v>
      </c>
      <c r="AY609" s="447" t="str">
        <f t="shared" si="291"/>
        <v>ERB</v>
      </c>
      <c r="AZ609" s="447" t="str">
        <f t="shared" si="292"/>
        <v>GRB</v>
      </c>
      <c r="BA609" s="447" t="str">
        <f t="shared" si="293"/>
        <v>Non-Op</v>
      </c>
      <c r="BC609" s="445" t="s">
        <v>2160</v>
      </c>
      <c r="BD609" s="552">
        <f t="shared" si="296"/>
        <v>9210178.8800000008</v>
      </c>
      <c r="BF609" s="435"/>
      <c r="BG609" s="435"/>
      <c r="BH609" s="435"/>
      <c r="BI609" s="435"/>
      <c r="BJ609" s="435"/>
      <c r="BK609" s="435"/>
      <c r="BL609" s="435"/>
      <c r="BN609" s="444"/>
    </row>
    <row r="610" spans="1:66" s="28" customFormat="1" ht="12" customHeight="1">
      <c r="A610" s="287">
        <v>18236021</v>
      </c>
      <c r="B610" s="288" t="str">
        <f t="shared" si="297"/>
        <v>18236021</v>
      </c>
      <c r="C610" s="444" t="s">
        <v>2819</v>
      </c>
      <c r="D610" s="445" t="s">
        <v>1163</v>
      </c>
      <c r="E610" s="445"/>
      <c r="F610" s="444"/>
      <c r="G610" s="445"/>
      <c r="H610" s="547">
        <v>0</v>
      </c>
      <c r="I610" s="547">
        <v>0</v>
      </c>
      <c r="J610" s="547">
        <v>0</v>
      </c>
      <c r="K610" s="547">
        <v>0</v>
      </c>
      <c r="L610" s="547">
        <v>0</v>
      </c>
      <c r="M610" s="547">
        <v>0</v>
      </c>
      <c r="N610" s="547">
        <v>0</v>
      </c>
      <c r="O610" s="547">
        <v>0</v>
      </c>
      <c r="P610" s="547">
        <v>0</v>
      </c>
      <c r="Q610" s="547">
        <v>0</v>
      </c>
      <c r="R610" s="547">
        <v>0</v>
      </c>
      <c r="S610" s="547">
        <v>0</v>
      </c>
      <c r="T610" s="547">
        <v>0</v>
      </c>
      <c r="U610" s="547"/>
      <c r="V610" s="547">
        <f t="shared" si="274"/>
        <v>0</v>
      </c>
      <c r="W610" s="285" t="s">
        <v>1402</v>
      </c>
      <c r="X610" s="286"/>
      <c r="Y610" s="548">
        <f t="shared" si="298"/>
        <v>0</v>
      </c>
      <c r="Z610" s="549">
        <f t="shared" si="298"/>
        <v>0</v>
      </c>
      <c r="AA610" s="549">
        <f t="shared" si="298"/>
        <v>0</v>
      </c>
      <c r="AB610" s="282">
        <f t="shared" si="275"/>
        <v>0</v>
      </c>
      <c r="AC610" s="281">
        <f t="shared" si="276"/>
        <v>0</v>
      </c>
      <c r="AD610" s="549">
        <f t="shared" si="277"/>
        <v>0</v>
      </c>
      <c r="AE610" s="553">
        <f t="shared" si="278"/>
        <v>0</v>
      </c>
      <c r="AF610" s="282">
        <f t="shared" si="279"/>
        <v>0</v>
      </c>
      <c r="AG610" s="283">
        <f t="shared" si="280"/>
        <v>0</v>
      </c>
      <c r="AH610" s="281">
        <f t="shared" si="281"/>
        <v>0</v>
      </c>
      <c r="AI610" s="551">
        <f t="shared" si="295"/>
        <v>0</v>
      </c>
      <c r="AJ610" s="549">
        <f t="shared" si="295"/>
        <v>0</v>
      </c>
      <c r="AK610" s="549">
        <f t="shared" si="295"/>
        <v>0</v>
      </c>
      <c r="AL610" s="282">
        <f t="shared" si="282"/>
        <v>0</v>
      </c>
      <c r="AM610" s="281">
        <f t="shared" si="283"/>
        <v>0</v>
      </c>
      <c r="AN610" s="549">
        <f t="shared" si="284"/>
        <v>0</v>
      </c>
      <c r="AO610" s="549">
        <f t="shared" si="285"/>
        <v>0</v>
      </c>
      <c r="AP610" s="549">
        <f t="shared" si="286"/>
        <v>0</v>
      </c>
      <c r="AQ610" s="283">
        <f t="shared" si="271"/>
        <v>0</v>
      </c>
      <c r="AR610" s="281">
        <f t="shared" si="287"/>
        <v>0</v>
      </c>
      <c r="AT610" s="446"/>
      <c r="AU610" s="284"/>
      <c r="AV610" s="447" t="str">
        <f t="shared" si="288"/>
        <v>CA</v>
      </c>
      <c r="AW610" s="447" t="str">
        <f t="shared" si="289"/>
        <v>CL</v>
      </c>
      <c r="AX610" s="447" t="str">
        <f t="shared" si="290"/>
        <v>AIC</v>
      </c>
      <c r="AY610" s="447" t="str">
        <f t="shared" si="291"/>
        <v>ERB</v>
      </c>
      <c r="AZ610" s="447" t="str">
        <f t="shared" si="292"/>
        <v>GRB</v>
      </c>
      <c r="BA610" s="447" t="str">
        <f t="shared" si="293"/>
        <v>Non-Op</v>
      </c>
      <c r="BC610" s="445" t="s">
        <v>2142</v>
      </c>
      <c r="BD610" s="552">
        <f t="shared" si="296"/>
        <v>0</v>
      </c>
      <c r="BF610" s="435"/>
      <c r="BG610" s="435"/>
      <c r="BH610" s="435"/>
      <c r="BI610" s="435"/>
      <c r="BJ610" s="435"/>
      <c r="BK610" s="435"/>
      <c r="BL610" s="435"/>
      <c r="BN610" s="444"/>
    </row>
    <row r="611" spans="1:66" s="28" customFormat="1" ht="12" customHeight="1">
      <c r="A611" s="287">
        <v>18236031</v>
      </c>
      <c r="B611" s="288" t="str">
        <f t="shared" si="297"/>
        <v>18236031</v>
      </c>
      <c r="C611" s="444" t="s">
        <v>2820</v>
      </c>
      <c r="D611" s="445" t="s">
        <v>1163</v>
      </c>
      <c r="E611" s="445"/>
      <c r="F611" s="444"/>
      <c r="G611" s="445"/>
      <c r="H611" s="547">
        <v>0</v>
      </c>
      <c r="I611" s="547">
        <v>0</v>
      </c>
      <c r="J611" s="547">
        <v>0</v>
      </c>
      <c r="K611" s="547">
        <v>0</v>
      </c>
      <c r="L611" s="547">
        <v>0</v>
      </c>
      <c r="M611" s="547">
        <v>0</v>
      </c>
      <c r="N611" s="547">
        <v>0</v>
      </c>
      <c r="O611" s="547">
        <v>0</v>
      </c>
      <c r="P611" s="547">
        <v>0</v>
      </c>
      <c r="Q611" s="547">
        <v>0</v>
      </c>
      <c r="R611" s="547">
        <v>0</v>
      </c>
      <c r="S611" s="547">
        <v>0</v>
      </c>
      <c r="T611" s="547">
        <v>0</v>
      </c>
      <c r="U611" s="547"/>
      <c r="V611" s="547">
        <f t="shared" si="274"/>
        <v>0</v>
      </c>
      <c r="W611" s="285" t="s">
        <v>1402</v>
      </c>
      <c r="X611" s="286"/>
      <c r="Y611" s="548">
        <f t="shared" si="298"/>
        <v>0</v>
      </c>
      <c r="Z611" s="549">
        <f t="shared" si="298"/>
        <v>0</v>
      </c>
      <c r="AA611" s="549">
        <f t="shared" si="298"/>
        <v>0</v>
      </c>
      <c r="AB611" s="282">
        <f t="shared" si="275"/>
        <v>0</v>
      </c>
      <c r="AC611" s="281">
        <f t="shared" si="276"/>
        <v>0</v>
      </c>
      <c r="AD611" s="549">
        <f t="shared" si="277"/>
        <v>0</v>
      </c>
      <c r="AE611" s="553">
        <f t="shared" si="278"/>
        <v>0</v>
      </c>
      <c r="AF611" s="282">
        <f t="shared" si="279"/>
        <v>0</v>
      </c>
      <c r="AG611" s="283">
        <f t="shared" si="280"/>
        <v>0</v>
      </c>
      <c r="AH611" s="281">
        <f t="shared" si="281"/>
        <v>0</v>
      </c>
      <c r="AI611" s="551">
        <f t="shared" si="295"/>
        <v>0</v>
      </c>
      <c r="AJ611" s="549">
        <f t="shared" si="295"/>
        <v>0</v>
      </c>
      <c r="AK611" s="549">
        <f t="shared" si="295"/>
        <v>0</v>
      </c>
      <c r="AL611" s="282">
        <f t="shared" si="282"/>
        <v>0</v>
      </c>
      <c r="AM611" s="281">
        <f t="shared" si="283"/>
        <v>0</v>
      </c>
      <c r="AN611" s="549">
        <f t="shared" si="284"/>
        <v>0</v>
      </c>
      <c r="AO611" s="549">
        <f t="shared" si="285"/>
        <v>0</v>
      </c>
      <c r="AP611" s="549">
        <f t="shared" si="286"/>
        <v>0</v>
      </c>
      <c r="AQ611" s="283">
        <f t="shared" si="271"/>
        <v>0</v>
      </c>
      <c r="AR611" s="281">
        <f t="shared" si="287"/>
        <v>0</v>
      </c>
      <c r="AT611" s="446"/>
      <c r="AU611" s="284"/>
      <c r="AV611" s="447" t="str">
        <f t="shared" si="288"/>
        <v>CA</v>
      </c>
      <c r="AW611" s="447" t="str">
        <f t="shared" si="289"/>
        <v>CL</v>
      </c>
      <c r="AX611" s="447" t="str">
        <f t="shared" si="290"/>
        <v>AIC</v>
      </c>
      <c r="AY611" s="447" t="str">
        <f t="shared" si="291"/>
        <v>ERB</v>
      </c>
      <c r="AZ611" s="447" t="str">
        <f t="shared" si="292"/>
        <v>GRB</v>
      </c>
      <c r="BA611" s="447" t="str">
        <f t="shared" si="293"/>
        <v>Non-Op</v>
      </c>
      <c r="BC611" s="445" t="s">
        <v>2142</v>
      </c>
      <c r="BD611" s="552">
        <f t="shared" si="296"/>
        <v>0</v>
      </c>
      <c r="BF611" s="435"/>
      <c r="BG611" s="435"/>
      <c r="BH611" s="435"/>
      <c r="BI611" s="435"/>
      <c r="BJ611" s="435"/>
      <c r="BK611" s="435"/>
      <c r="BL611" s="435"/>
      <c r="BN611" s="444"/>
    </row>
    <row r="612" spans="1:66" s="28" customFormat="1" ht="12" customHeight="1">
      <c r="A612" s="287">
        <v>18236041</v>
      </c>
      <c r="B612" s="288" t="str">
        <f t="shared" si="297"/>
        <v>18236041</v>
      </c>
      <c r="C612" s="444" t="s">
        <v>2821</v>
      </c>
      <c r="D612" s="445" t="s">
        <v>1163</v>
      </c>
      <c r="E612" s="445"/>
      <c r="F612" s="444"/>
      <c r="G612" s="445"/>
      <c r="H612" s="547">
        <v>0</v>
      </c>
      <c r="I612" s="547">
        <v>0</v>
      </c>
      <c r="J612" s="547">
        <v>0</v>
      </c>
      <c r="K612" s="547">
        <v>0</v>
      </c>
      <c r="L612" s="547">
        <v>0</v>
      </c>
      <c r="M612" s="547">
        <v>0</v>
      </c>
      <c r="N612" s="547">
        <v>0</v>
      </c>
      <c r="O612" s="547">
        <v>0</v>
      </c>
      <c r="P612" s="547">
        <v>0</v>
      </c>
      <c r="Q612" s="547">
        <v>0</v>
      </c>
      <c r="R612" s="547">
        <v>0</v>
      </c>
      <c r="S612" s="547">
        <v>0</v>
      </c>
      <c r="T612" s="547">
        <v>0</v>
      </c>
      <c r="U612" s="547"/>
      <c r="V612" s="547">
        <f t="shared" si="274"/>
        <v>0</v>
      </c>
      <c r="W612" s="285" t="s">
        <v>1402</v>
      </c>
      <c r="X612" s="286"/>
      <c r="Y612" s="548">
        <f t="shared" si="298"/>
        <v>0</v>
      </c>
      <c r="Z612" s="549">
        <f t="shared" si="298"/>
        <v>0</v>
      </c>
      <c r="AA612" s="549">
        <f t="shared" si="298"/>
        <v>0</v>
      </c>
      <c r="AB612" s="282">
        <f t="shared" si="275"/>
        <v>0</v>
      </c>
      <c r="AC612" s="281">
        <f t="shared" si="276"/>
        <v>0</v>
      </c>
      <c r="AD612" s="549">
        <f t="shared" si="277"/>
        <v>0</v>
      </c>
      <c r="AE612" s="553">
        <f t="shared" si="278"/>
        <v>0</v>
      </c>
      <c r="AF612" s="282">
        <f t="shared" si="279"/>
        <v>0</v>
      </c>
      <c r="AG612" s="283">
        <f t="shared" si="280"/>
        <v>0</v>
      </c>
      <c r="AH612" s="281">
        <f t="shared" si="281"/>
        <v>0</v>
      </c>
      <c r="AI612" s="551">
        <f t="shared" ref="AI612:AK631" si="299">IF($D612=AI$5,$V612,0)</f>
        <v>0</v>
      </c>
      <c r="AJ612" s="549">
        <f t="shared" si="299"/>
        <v>0</v>
      </c>
      <c r="AK612" s="549">
        <f t="shared" si="299"/>
        <v>0</v>
      </c>
      <c r="AL612" s="282">
        <f t="shared" si="282"/>
        <v>0</v>
      </c>
      <c r="AM612" s="281">
        <f t="shared" si="283"/>
        <v>0</v>
      </c>
      <c r="AN612" s="549">
        <f t="shared" si="284"/>
        <v>0</v>
      </c>
      <c r="AO612" s="549">
        <f t="shared" si="285"/>
        <v>0</v>
      </c>
      <c r="AP612" s="549">
        <f t="shared" si="286"/>
        <v>0</v>
      </c>
      <c r="AQ612" s="283">
        <f t="shared" si="271"/>
        <v>0</v>
      </c>
      <c r="AR612" s="281">
        <f t="shared" si="287"/>
        <v>0</v>
      </c>
      <c r="AT612" s="446"/>
      <c r="AU612" s="284"/>
      <c r="AV612" s="447" t="str">
        <f t="shared" si="288"/>
        <v>CA</v>
      </c>
      <c r="AW612" s="447" t="str">
        <f t="shared" si="289"/>
        <v>CL</v>
      </c>
      <c r="AX612" s="447" t="str">
        <f t="shared" si="290"/>
        <v>AIC</v>
      </c>
      <c r="AY612" s="447" t="str">
        <f t="shared" si="291"/>
        <v>ERB</v>
      </c>
      <c r="AZ612" s="447" t="str">
        <f t="shared" si="292"/>
        <v>GRB</v>
      </c>
      <c r="BA612" s="447" t="str">
        <f t="shared" si="293"/>
        <v>Non-Op</v>
      </c>
      <c r="BC612" s="445" t="s">
        <v>2142</v>
      </c>
      <c r="BD612" s="552">
        <f t="shared" si="296"/>
        <v>0</v>
      </c>
      <c r="BF612" s="435"/>
      <c r="BG612" s="435"/>
      <c r="BH612" s="435"/>
      <c r="BI612" s="435"/>
      <c r="BJ612" s="435"/>
      <c r="BK612" s="435"/>
      <c r="BL612" s="435"/>
      <c r="BN612" s="444"/>
    </row>
    <row r="613" spans="1:66" s="28" customFormat="1" ht="12" customHeight="1">
      <c r="A613" s="287">
        <v>18236051</v>
      </c>
      <c r="B613" s="288" t="str">
        <f t="shared" si="297"/>
        <v>18236051</v>
      </c>
      <c r="C613" s="444" t="s">
        <v>2822</v>
      </c>
      <c r="D613" s="445" t="s">
        <v>1163</v>
      </c>
      <c r="E613" s="445"/>
      <c r="F613" s="444"/>
      <c r="G613" s="445"/>
      <c r="H613" s="547">
        <v>0</v>
      </c>
      <c r="I613" s="547">
        <v>0</v>
      </c>
      <c r="J613" s="547">
        <v>0</v>
      </c>
      <c r="K613" s="547">
        <v>0</v>
      </c>
      <c r="L613" s="547">
        <v>0</v>
      </c>
      <c r="M613" s="547">
        <v>0</v>
      </c>
      <c r="N613" s="547">
        <v>0</v>
      </c>
      <c r="O613" s="547">
        <v>0</v>
      </c>
      <c r="P613" s="547">
        <v>0</v>
      </c>
      <c r="Q613" s="547">
        <v>0</v>
      </c>
      <c r="R613" s="547">
        <v>0</v>
      </c>
      <c r="S613" s="547">
        <v>0</v>
      </c>
      <c r="T613" s="547">
        <v>0</v>
      </c>
      <c r="U613" s="547"/>
      <c r="V613" s="547">
        <f t="shared" si="274"/>
        <v>0</v>
      </c>
      <c r="W613" s="285" t="s">
        <v>1402</v>
      </c>
      <c r="X613" s="286"/>
      <c r="Y613" s="548">
        <f t="shared" si="298"/>
        <v>0</v>
      </c>
      <c r="Z613" s="549">
        <f t="shared" si="298"/>
        <v>0</v>
      </c>
      <c r="AA613" s="549">
        <f t="shared" si="298"/>
        <v>0</v>
      </c>
      <c r="AB613" s="282">
        <f t="shared" si="275"/>
        <v>0</v>
      </c>
      <c r="AC613" s="281">
        <f t="shared" si="276"/>
        <v>0</v>
      </c>
      <c r="AD613" s="549">
        <f t="shared" si="277"/>
        <v>0</v>
      </c>
      <c r="AE613" s="553">
        <f t="shared" si="278"/>
        <v>0</v>
      </c>
      <c r="AF613" s="282">
        <f t="shared" si="279"/>
        <v>0</v>
      </c>
      <c r="AG613" s="283">
        <f t="shared" si="280"/>
        <v>0</v>
      </c>
      <c r="AH613" s="281">
        <f t="shared" si="281"/>
        <v>0</v>
      </c>
      <c r="AI613" s="551">
        <f t="shared" si="299"/>
        <v>0</v>
      </c>
      <c r="AJ613" s="549">
        <f t="shared" si="299"/>
        <v>0</v>
      </c>
      <c r="AK613" s="549">
        <f t="shared" si="299"/>
        <v>0</v>
      </c>
      <c r="AL613" s="282">
        <f t="shared" si="282"/>
        <v>0</v>
      </c>
      <c r="AM613" s="281">
        <f t="shared" si="283"/>
        <v>0</v>
      </c>
      <c r="AN613" s="549">
        <f t="shared" si="284"/>
        <v>0</v>
      </c>
      <c r="AO613" s="549">
        <f t="shared" si="285"/>
        <v>0</v>
      </c>
      <c r="AP613" s="549">
        <f t="shared" si="286"/>
        <v>0</v>
      </c>
      <c r="AQ613" s="283">
        <f t="shared" si="271"/>
        <v>0</v>
      </c>
      <c r="AR613" s="281">
        <f t="shared" si="287"/>
        <v>0</v>
      </c>
      <c r="AT613" s="446"/>
      <c r="AU613" s="284"/>
      <c r="AV613" s="447" t="str">
        <f t="shared" si="288"/>
        <v>CA</v>
      </c>
      <c r="AW613" s="447" t="str">
        <f t="shared" si="289"/>
        <v>CL</v>
      </c>
      <c r="AX613" s="447" t="str">
        <f t="shared" si="290"/>
        <v>AIC</v>
      </c>
      <c r="AY613" s="447" t="str">
        <f t="shared" si="291"/>
        <v>ERB</v>
      </c>
      <c r="AZ613" s="447" t="str">
        <f t="shared" si="292"/>
        <v>GRB</v>
      </c>
      <c r="BA613" s="447" t="str">
        <f t="shared" si="293"/>
        <v>Non-Op</v>
      </c>
      <c r="BC613" s="445" t="s">
        <v>2142</v>
      </c>
      <c r="BD613" s="552">
        <f t="shared" si="296"/>
        <v>0</v>
      </c>
      <c r="BF613" s="435"/>
      <c r="BG613" s="435"/>
      <c r="BH613" s="435"/>
      <c r="BI613" s="435"/>
      <c r="BJ613" s="435"/>
      <c r="BK613" s="435"/>
      <c r="BL613" s="435"/>
      <c r="BN613" s="444"/>
    </row>
    <row r="614" spans="1:66" s="28" customFormat="1" ht="12" customHeight="1">
      <c r="A614" s="287">
        <v>18236061</v>
      </c>
      <c r="B614" s="288" t="str">
        <f t="shared" si="297"/>
        <v>18236061</v>
      </c>
      <c r="C614" s="444" t="s">
        <v>2823</v>
      </c>
      <c r="D614" s="445" t="s">
        <v>1163</v>
      </c>
      <c r="E614" s="445"/>
      <c r="F614" s="444"/>
      <c r="G614" s="445"/>
      <c r="H614" s="547">
        <v>0</v>
      </c>
      <c r="I614" s="547">
        <v>0</v>
      </c>
      <c r="J614" s="547">
        <v>0</v>
      </c>
      <c r="K614" s="547">
        <v>0</v>
      </c>
      <c r="L614" s="547">
        <v>0</v>
      </c>
      <c r="M614" s="547">
        <v>0</v>
      </c>
      <c r="N614" s="547">
        <v>0</v>
      </c>
      <c r="O614" s="547">
        <v>0</v>
      </c>
      <c r="P614" s="547">
        <v>0</v>
      </c>
      <c r="Q614" s="547">
        <v>0</v>
      </c>
      <c r="R614" s="547">
        <v>0</v>
      </c>
      <c r="S614" s="547">
        <v>0</v>
      </c>
      <c r="T614" s="547">
        <v>0</v>
      </c>
      <c r="U614" s="547"/>
      <c r="V614" s="547">
        <f t="shared" si="274"/>
        <v>0</v>
      </c>
      <c r="W614" s="285" t="s">
        <v>1402</v>
      </c>
      <c r="X614" s="286"/>
      <c r="Y614" s="548">
        <f t="shared" si="298"/>
        <v>0</v>
      </c>
      <c r="Z614" s="549">
        <f t="shared" si="298"/>
        <v>0</v>
      </c>
      <c r="AA614" s="549">
        <f t="shared" si="298"/>
        <v>0</v>
      </c>
      <c r="AB614" s="282">
        <f t="shared" si="275"/>
        <v>0</v>
      </c>
      <c r="AC614" s="281">
        <f t="shared" si="276"/>
        <v>0</v>
      </c>
      <c r="AD614" s="549">
        <f t="shared" si="277"/>
        <v>0</v>
      </c>
      <c r="AE614" s="553">
        <f t="shared" si="278"/>
        <v>0</v>
      </c>
      <c r="AF614" s="282">
        <f t="shared" si="279"/>
        <v>0</v>
      </c>
      <c r="AG614" s="283">
        <f t="shared" si="280"/>
        <v>0</v>
      </c>
      <c r="AH614" s="281">
        <f t="shared" si="281"/>
        <v>0</v>
      </c>
      <c r="AI614" s="551">
        <f t="shared" si="299"/>
        <v>0</v>
      </c>
      <c r="AJ614" s="549">
        <f t="shared" si="299"/>
        <v>0</v>
      </c>
      <c r="AK614" s="549">
        <f t="shared" si="299"/>
        <v>0</v>
      </c>
      <c r="AL614" s="282">
        <f t="shared" si="282"/>
        <v>0</v>
      </c>
      <c r="AM614" s="281">
        <f t="shared" si="283"/>
        <v>0</v>
      </c>
      <c r="AN614" s="549">
        <f t="shared" si="284"/>
        <v>0</v>
      </c>
      <c r="AO614" s="549">
        <f t="shared" si="285"/>
        <v>0</v>
      </c>
      <c r="AP614" s="549">
        <f t="shared" si="286"/>
        <v>0</v>
      </c>
      <c r="AQ614" s="283">
        <f t="shared" si="271"/>
        <v>0</v>
      </c>
      <c r="AR614" s="281">
        <f t="shared" si="287"/>
        <v>0</v>
      </c>
      <c r="AT614" s="446"/>
      <c r="AU614" s="284"/>
      <c r="AV614" s="447" t="str">
        <f t="shared" si="288"/>
        <v>CA</v>
      </c>
      <c r="AW614" s="447" t="str">
        <f t="shared" si="289"/>
        <v>CL</v>
      </c>
      <c r="AX614" s="447" t="str">
        <f t="shared" si="290"/>
        <v>AIC</v>
      </c>
      <c r="AY614" s="447" t="str">
        <f t="shared" si="291"/>
        <v>ERB</v>
      </c>
      <c r="AZ614" s="447" t="str">
        <f t="shared" si="292"/>
        <v>GRB</v>
      </c>
      <c r="BA614" s="447" t="str">
        <f t="shared" si="293"/>
        <v>Non-Op</v>
      </c>
      <c r="BC614" s="445" t="s">
        <v>2142</v>
      </c>
      <c r="BD614" s="552">
        <f t="shared" si="296"/>
        <v>0</v>
      </c>
      <c r="BF614" s="435"/>
      <c r="BG614" s="435"/>
      <c r="BH614" s="435"/>
      <c r="BI614" s="435"/>
      <c r="BJ614" s="435"/>
      <c r="BK614" s="435"/>
      <c r="BL614" s="435"/>
      <c r="BN614" s="444"/>
    </row>
    <row r="615" spans="1:66" s="28" customFormat="1" ht="12" customHeight="1">
      <c r="A615" s="287">
        <v>18236071</v>
      </c>
      <c r="B615" s="288" t="str">
        <f t="shared" si="297"/>
        <v>18236071</v>
      </c>
      <c r="C615" s="444" t="s">
        <v>2824</v>
      </c>
      <c r="D615" s="445" t="s">
        <v>1163</v>
      </c>
      <c r="E615" s="445"/>
      <c r="F615" s="444"/>
      <c r="G615" s="445"/>
      <c r="H615" s="547">
        <v>0</v>
      </c>
      <c r="I615" s="547">
        <v>0</v>
      </c>
      <c r="J615" s="547">
        <v>0</v>
      </c>
      <c r="K615" s="547">
        <v>0</v>
      </c>
      <c r="L615" s="547">
        <v>0</v>
      </c>
      <c r="M615" s="547">
        <v>0</v>
      </c>
      <c r="N615" s="547">
        <v>0</v>
      </c>
      <c r="O615" s="547">
        <v>0</v>
      </c>
      <c r="P615" s="547">
        <v>0</v>
      </c>
      <c r="Q615" s="547">
        <v>0</v>
      </c>
      <c r="R615" s="547">
        <v>0</v>
      </c>
      <c r="S615" s="547">
        <v>0</v>
      </c>
      <c r="T615" s="547">
        <v>0</v>
      </c>
      <c r="U615" s="547"/>
      <c r="V615" s="547">
        <f t="shared" si="274"/>
        <v>0</v>
      </c>
      <c r="W615" s="285" t="s">
        <v>1402</v>
      </c>
      <c r="X615" s="286"/>
      <c r="Y615" s="548">
        <f t="shared" si="298"/>
        <v>0</v>
      </c>
      <c r="Z615" s="549">
        <f t="shared" si="298"/>
        <v>0</v>
      </c>
      <c r="AA615" s="549">
        <f t="shared" si="298"/>
        <v>0</v>
      </c>
      <c r="AB615" s="282">
        <f t="shared" si="275"/>
        <v>0</v>
      </c>
      <c r="AC615" s="281">
        <f t="shared" si="276"/>
        <v>0</v>
      </c>
      <c r="AD615" s="549">
        <f t="shared" si="277"/>
        <v>0</v>
      </c>
      <c r="AE615" s="553">
        <f t="shared" si="278"/>
        <v>0</v>
      </c>
      <c r="AF615" s="282">
        <f t="shared" si="279"/>
        <v>0</v>
      </c>
      <c r="AG615" s="283">
        <f t="shared" si="280"/>
        <v>0</v>
      </c>
      <c r="AH615" s="281">
        <f t="shared" si="281"/>
        <v>0</v>
      </c>
      <c r="AI615" s="551">
        <f t="shared" si="299"/>
        <v>0</v>
      </c>
      <c r="AJ615" s="549">
        <f t="shared" si="299"/>
        <v>0</v>
      </c>
      <c r="AK615" s="549">
        <f t="shared" si="299"/>
        <v>0</v>
      </c>
      <c r="AL615" s="282">
        <f t="shared" si="282"/>
        <v>0</v>
      </c>
      <c r="AM615" s="281">
        <f t="shared" si="283"/>
        <v>0</v>
      </c>
      <c r="AN615" s="549">
        <f t="shared" si="284"/>
        <v>0</v>
      </c>
      <c r="AO615" s="549">
        <f t="shared" si="285"/>
        <v>0</v>
      </c>
      <c r="AP615" s="549">
        <f t="shared" si="286"/>
        <v>0</v>
      </c>
      <c r="AQ615" s="283">
        <f t="shared" si="271"/>
        <v>0</v>
      </c>
      <c r="AR615" s="281">
        <f t="shared" si="287"/>
        <v>0</v>
      </c>
      <c r="AT615" s="446"/>
      <c r="AU615" s="284"/>
      <c r="AV615" s="447" t="str">
        <f t="shared" si="288"/>
        <v>CA</v>
      </c>
      <c r="AW615" s="447" t="str">
        <f t="shared" si="289"/>
        <v>CL</v>
      </c>
      <c r="AX615" s="447" t="str">
        <f t="shared" si="290"/>
        <v>AIC</v>
      </c>
      <c r="AY615" s="447" t="str">
        <f t="shared" si="291"/>
        <v>ERB</v>
      </c>
      <c r="AZ615" s="447" t="str">
        <f t="shared" si="292"/>
        <v>GRB</v>
      </c>
      <c r="BA615" s="447" t="str">
        <f t="shared" si="293"/>
        <v>Non-Op</v>
      </c>
      <c r="BC615" s="445" t="s">
        <v>2142</v>
      </c>
      <c r="BD615" s="552">
        <f t="shared" si="296"/>
        <v>0</v>
      </c>
      <c r="BF615" s="435"/>
      <c r="BG615" s="435"/>
      <c r="BH615" s="435"/>
      <c r="BI615" s="435"/>
      <c r="BJ615" s="435"/>
      <c r="BK615" s="435"/>
      <c r="BL615" s="435"/>
      <c r="BN615" s="444"/>
    </row>
    <row r="616" spans="1:66" s="28" customFormat="1" ht="12" customHeight="1">
      <c r="A616" s="287">
        <v>18236091</v>
      </c>
      <c r="B616" s="288" t="str">
        <f t="shared" si="297"/>
        <v>18236091</v>
      </c>
      <c r="C616" s="444" t="s">
        <v>2825</v>
      </c>
      <c r="D616" s="445" t="s">
        <v>1163</v>
      </c>
      <c r="E616" s="445"/>
      <c r="F616" s="444"/>
      <c r="G616" s="445"/>
      <c r="H616" s="547">
        <v>0</v>
      </c>
      <c r="I616" s="547">
        <v>0</v>
      </c>
      <c r="J616" s="547">
        <v>0</v>
      </c>
      <c r="K616" s="547">
        <v>0</v>
      </c>
      <c r="L616" s="547">
        <v>0</v>
      </c>
      <c r="M616" s="547">
        <v>0</v>
      </c>
      <c r="N616" s="547">
        <v>0</v>
      </c>
      <c r="O616" s="547">
        <v>0</v>
      </c>
      <c r="P616" s="547">
        <v>0</v>
      </c>
      <c r="Q616" s="547">
        <v>0</v>
      </c>
      <c r="R616" s="547">
        <v>0</v>
      </c>
      <c r="S616" s="547">
        <v>0</v>
      </c>
      <c r="T616" s="547">
        <v>0</v>
      </c>
      <c r="U616" s="547"/>
      <c r="V616" s="547">
        <f t="shared" si="274"/>
        <v>0</v>
      </c>
      <c r="W616" s="285" t="s">
        <v>1402</v>
      </c>
      <c r="X616" s="286"/>
      <c r="Y616" s="548">
        <f t="shared" si="298"/>
        <v>0</v>
      </c>
      <c r="Z616" s="549">
        <f t="shared" si="298"/>
        <v>0</v>
      </c>
      <c r="AA616" s="549">
        <f t="shared" si="298"/>
        <v>0</v>
      </c>
      <c r="AB616" s="282">
        <f t="shared" si="275"/>
        <v>0</v>
      </c>
      <c r="AC616" s="281">
        <f t="shared" si="276"/>
        <v>0</v>
      </c>
      <c r="AD616" s="549">
        <f t="shared" si="277"/>
        <v>0</v>
      </c>
      <c r="AE616" s="553">
        <f t="shared" si="278"/>
        <v>0</v>
      </c>
      <c r="AF616" s="282">
        <f t="shared" si="279"/>
        <v>0</v>
      </c>
      <c r="AG616" s="283">
        <f t="shared" si="280"/>
        <v>0</v>
      </c>
      <c r="AH616" s="281">
        <f t="shared" si="281"/>
        <v>0</v>
      </c>
      <c r="AI616" s="551">
        <f t="shared" si="299"/>
        <v>0</v>
      </c>
      <c r="AJ616" s="549">
        <f t="shared" si="299"/>
        <v>0</v>
      </c>
      <c r="AK616" s="549">
        <f t="shared" si="299"/>
        <v>0</v>
      </c>
      <c r="AL616" s="282">
        <f t="shared" si="282"/>
        <v>0</v>
      </c>
      <c r="AM616" s="281">
        <f t="shared" si="283"/>
        <v>0</v>
      </c>
      <c r="AN616" s="549">
        <f t="shared" si="284"/>
        <v>0</v>
      </c>
      <c r="AO616" s="549">
        <f t="shared" si="285"/>
        <v>0</v>
      </c>
      <c r="AP616" s="549">
        <f t="shared" si="286"/>
        <v>0</v>
      </c>
      <c r="AQ616" s="283">
        <f t="shared" si="271"/>
        <v>0</v>
      </c>
      <c r="AR616" s="281">
        <f t="shared" si="287"/>
        <v>0</v>
      </c>
      <c r="AT616" s="446"/>
      <c r="AU616" s="284"/>
      <c r="AV616" s="447" t="str">
        <f t="shared" si="288"/>
        <v>CA</v>
      </c>
      <c r="AW616" s="447" t="str">
        <f t="shared" si="289"/>
        <v>CL</v>
      </c>
      <c r="AX616" s="447" t="str">
        <f t="shared" si="290"/>
        <v>AIC</v>
      </c>
      <c r="AY616" s="447" t="str">
        <f t="shared" si="291"/>
        <v>ERB</v>
      </c>
      <c r="AZ616" s="447" t="str">
        <f t="shared" si="292"/>
        <v>GRB</v>
      </c>
      <c r="BA616" s="447" t="str">
        <f t="shared" si="293"/>
        <v>Non-Op</v>
      </c>
      <c r="BC616" s="445" t="s">
        <v>2142</v>
      </c>
      <c r="BD616" s="552">
        <f t="shared" si="296"/>
        <v>0</v>
      </c>
      <c r="BF616" s="435"/>
      <c r="BG616" s="435"/>
      <c r="BH616" s="435"/>
      <c r="BI616" s="435"/>
      <c r="BJ616" s="435"/>
      <c r="BK616" s="435"/>
      <c r="BL616" s="435"/>
      <c r="BN616" s="444"/>
    </row>
    <row r="617" spans="1:66" s="28" customFormat="1" ht="12" customHeight="1">
      <c r="A617" s="287">
        <v>18236101</v>
      </c>
      <c r="B617" s="288" t="str">
        <f t="shared" si="297"/>
        <v>18236101</v>
      </c>
      <c r="C617" s="444" t="s">
        <v>2826</v>
      </c>
      <c r="D617" s="445" t="s">
        <v>1163</v>
      </c>
      <c r="E617" s="445"/>
      <c r="F617" s="444"/>
      <c r="G617" s="445"/>
      <c r="H617" s="547">
        <v>0</v>
      </c>
      <c r="I617" s="547">
        <v>0</v>
      </c>
      <c r="J617" s="547">
        <v>0</v>
      </c>
      <c r="K617" s="547">
        <v>0</v>
      </c>
      <c r="L617" s="547">
        <v>0</v>
      </c>
      <c r="M617" s="547">
        <v>0</v>
      </c>
      <c r="N617" s="547">
        <v>0</v>
      </c>
      <c r="O617" s="547">
        <v>0</v>
      </c>
      <c r="P617" s="547">
        <v>0</v>
      </c>
      <c r="Q617" s="547">
        <v>0</v>
      </c>
      <c r="R617" s="547">
        <v>0</v>
      </c>
      <c r="S617" s="547">
        <v>0</v>
      </c>
      <c r="T617" s="547">
        <v>0</v>
      </c>
      <c r="U617" s="547"/>
      <c r="V617" s="547">
        <f t="shared" si="274"/>
        <v>0</v>
      </c>
      <c r="W617" s="285" t="s">
        <v>1402</v>
      </c>
      <c r="X617" s="286"/>
      <c r="Y617" s="548">
        <f t="shared" si="298"/>
        <v>0</v>
      </c>
      <c r="Z617" s="549">
        <f t="shared" si="298"/>
        <v>0</v>
      </c>
      <c r="AA617" s="549">
        <f t="shared" si="298"/>
        <v>0</v>
      </c>
      <c r="AB617" s="282">
        <f t="shared" si="275"/>
        <v>0</v>
      </c>
      <c r="AC617" s="281">
        <f t="shared" si="276"/>
        <v>0</v>
      </c>
      <c r="AD617" s="549">
        <f t="shared" si="277"/>
        <v>0</v>
      </c>
      <c r="AE617" s="553">
        <f t="shared" si="278"/>
        <v>0</v>
      </c>
      <c r="AF617" s="282">
        <f t="shared" si="279"/>
        <v>0</v>
      </c>
      <c r="AG617" s="283">
        <f t="shared" si="280"/>
        <v>0</v>
      </c>
      <c r="AH617" s="281">
        <f t="shared" si="281"/>
        <v>0</v>
      </c>
      <c r="AI617" s="551">
        <f t="shared" si="299"/>
        <v>0</v>
      </c>
      <c r="AJ617" s="549">
        <f t="shared" si="299"/>
        <v>0</v>
      </c>
      <c r="AK617" s="549">
        <f t="shared" si="299"/>
        <v>0</v>
      </c>
      <c r="AL617" s="282">
        <f t="shared" si="282"/>
        <v>0</v>
      </c>
      <c r="AM617" s="281">
        <f t="shared" si="283"/>
        <v>0</v>
      </c>
      <c r="AN617" s="549">
        <f t="shared" si="284"/>
        <v>0</v>
      </c>
      <c r="AO617" s="549">
        <f t="shared" si="285"/>
        <v>0</v>
      </c>
      <c r="AP617" s="549">
        <f t="shared" si="286"/>
        <v>0</v>
      </c>
      <c r="AQ617" s="283">
        <f t="shared" si="271"/>
        <v>0</v>
      </c>
      <c r="AR617" s="281">
        <f t="shared" si="287"/>
        <v>0</v>
      </c>
      <c r="AT617" s="446"/>
      <c r="AU617" s="284"/>
      <c r="AV617" s="447" t="str">
        <f t="shared" si="288"/>
        <v>CA</v>
      </c>
      <c r="AW617" s="447" t="str">
        <f t="shared" si="289"/>
        <v>CL</v>
      </c>
      <c r="AX617" s="447" t="str">
        <f t="shared" si="290"/>
        <v>AIC</v>
      </c>
      <c r="AY617" s="447" t="str">
        <f t="shared" si="291"/>
        <v>ERB</v>
      </c>
      <c r="AZ617" s="447" t="str">
        <f t="shared" si="292"/>
        <v>GRB</v>
      </c>
      <c r="BA617" s="447" t="str">
        <f t="shared" si="293"/>
        <v>Non-Op</v>
      </c>
      <c r="BC617" s="445" t="s">
        <v>2142</v>
      </c>
      <c r="BD617" s="552">
        <f t="shared" si="296"/>
        <v>0</v>
      </c>
      <c r="BF617" s="435"/>
      <c r="BG617" s="435"/>
      <c r="BH617" s="435"/>
      <c r="BI617" s="435"/>
      <c r="BJ617" s="435"/>
      <c r="BK617" s="435"/>
      <c r="BL617" s="435"/>
      <c r="BN617" s="444"/>
    </row>
    <row r="618" spans="1:66" s="28" customFormat="1" ht="12" customHeight="1">
      <c r="A618" s="287">
        <v>18236111</v>
      </c>
      <c r="B618" s="288" t="str">
        <f t="shared" si="297"/>
        <v>18236111</v>
      </c>
      <c r="C618" s="444" t="s">
        <v>1444</v>
      </c>
      <c r="D618" s="445" t="s">
        <v>1163</v>
      </c>
      <c r="E618" s="445"/>
      <c r="F618" s="444"/>
      <c r="G618" s="445"/>
      <c r="H618" s="547">
        <v>3780</v>
      </c>
      <c r="I618" s="547">
        <v>3780</v>
      </c>
      <c r="J618" s="547">
        <v>3780</v>
      </c>
      <c r="K618" s="547">
        <v>3780</v>
      </c>
      <c r="L618" s="547">
        <v>3780</v>
      </c>
      <c r="M618" s="547">
        <v>3780</v>
      </c>
      <c r="N618" s="547">
        <v>3780</v>
      </c>
      <c r="O618" s="547">
        <v>3780</v>
      </c>
      <c r="P618" s="547">
        <v>3780</v>
      </c>
      <c r="Q618" s="547">
        <v>3780</v>
      </c>
      <c r="R618" s="547">
        <v>3780</v>
      </c>
      <c r="S618" s="547">
        <v>3780</v>
      </c>
      <c r="T618" s="547">
        <v>3780</v>
      </c>
      <c r="U618" s="547"/>
      <c r="V618" s="547">
        <f t="shared" si="274"/>
        <v>3780</v>
      </c>
      <c r="W618" s="285" t="s">
        <v>1402</v>
      </c>
      <c r="X618" s="286"/>
      <c r="Y618" s="548">
        <f t="shared" si="298"/>
        <v>0</v>
      </c>
      <c r="Z618" s="549">
        <f t="shared" si="298"/>
        <v>0</v>
      </c>
      <c r="AA618" s="549">
        <f t="shared" si="298"/>
        <v>0</v>
      </c>
      <c r="AB618" s="282">
        <f t="shared" si="275"/>
        <v>3780</v>
      </c>
      <c r="AC618" s="281">
        <f t="shared" si="276"/>
        <v>0</v>
      </c>
      <c r="AD618" s="549">
        <f t="shared" si="277"/>
        <v>3780</v>
      </c>
      <c r="AE618" s="553">
        <f t="shared" si="278"/>
        <v>0</v>
      </c>
      <c r="AF618" s="282">
        <f t="shared" si="279"/>
        <v>0</v>
      </c>
      <c r="AG618" s="283">
        <f t="shared" si="280"/>
        <v>3780</v>
      </c>
      <c r="AH618" s="281">
        <f t="shared" si="281"/>
        <v>0</v>
      </c>
      <c r="AI618" s="551">
        <f t="shared" si="299"/>
        <v>0</v>
      </c>
      <c r="AJ618" s="549">
        <f t="shared" si="299"/>
        <v>0</v>
      </c>
      <c r="AK618" s="549">
        <f t="shared" si="299"/>
        <v>0</v>
      </c>
      <c r="AL618" s="282">
        <f t="shared" si="282"/>
        <v>3780</v>
      </c>
      <c r="AM618" s="281">
        <f t="shared" si="283"/>
        <v>0</v>
      </c>
      <c r="AN618" s="549">
        <f t="shared" si="284"/>
        <v>3780</v>
      </c>
      <c r="AO618" s="549">
        <f t="shared" si="285"/>
        <v>0</v>
      </c>
      <c r="AP618" s="549">
        <f t="shared" si="286"/>
        <v>0</v>
      </c>
      <c r="AQ618" s="283">
        <f t="shared" ref="AQ618:AQ681" si="300">SUM(AN618:AP618)</f>
        <v>3780</v>
      </c>
      <c r="AR618" s="281">
        <f t="shared" si="287"/>
        <v>0</v>
      </c>
      <c r="AT618" s="446"/>
      <c r="AU618" s="284"/>
      <c r="AV618" s="447" t="str">
        <f t="shared" si="288"/>
        <v>CA</v>
      </c>
      <c r="AW618" s="447" t="str">
        <f t="shared" si="289"/>
        <v>CL</v>
      </c>
      <c r="AX618" s="447" t="str">
        <f t="shared" si="290"/>
        <v>AIC</v>
      </c>
      <c r="AY618" s="447" t="str">
        <f t="shared" si="291"/>
        <v>ERB</v>
      </c>
      <c r="AZ618" s="447" t="str">
        <f t="shared" si="292"/>
        <v>GRB</v>
      </c>
      <c r="BA618" s="447" t="str">
        <f t="shared" si="293"/>
        <v>Non-Op</v>
      </c>
      <c r="BC618" s="445" t="s">
        <v>2160</v>
      </c>
      <c r="BD618" s="552">
        <f t="shared" si="296"/>
        <v>3780</v>
      </c>
      <c r="BF618" s="435"/>
      <c r="BG618" s="435"/>
      <c r="BH618" s="435"/>
      <c r="BI618" s="435"/>
      <c r="BJ618" s="435"/>
      <c r="BK618" s="435"/>
      <c r="BL618" s="435"/>
      <c r="BN618" s="444"/>
    </row>
    <row r="619" spans="1:66" s="28" customFormat="1" ht="12" customHeight="1">
      <c r="A619" s="287">
        <v>18237112</v>
      </c>
      <c r="B619" s="288" t="str">
        <f t="shared" si="297"/>
        <v>18237112</v>
      </c>
      <c r="C619" s="444" t="s">
        <v>1445</v>
      </c>
      <c r="D619" s="445" t="s">
        <v>2091</v>
      </c>
      <c r="E619" s="445"/>
      <c r="F619" s="444"/>
      <c r="G619" s="445"/>
      <c r="H619" s="547">
        <v>0</v>
      </c>
      <c r="I619" s="547">
        <v>0</v>
      </c>
      <c r="J619" s="547">
        <v>0</v>
      </c>
      <c r="K619" s="547">
        <v>0</v>
      </c>
      <c r="L619" s="547">
        <v>0</v>
      </c>
      <c r="M619" s="547">
        <v>0</v>
      </c>
      <c r="N619" s="547">
        <v>0</v>
      </c>
      <c r="O619" s="547">
        <v>0</v>
      </c>
      <c r="P619" s="547">
        <v>0</v>
      </c>
      <c r="Q619" s="547">
        <v>0</v>
      </c>
      <c r="R619" s="547">
        <v>0</v>
      </c>
      <c r="S619" s="547">
        <v>0</v>
      </c>
      <c r="T619" s="547">
        <v>0</v>
      </c>
      <c r="U619" s="547"/>
      <c r="V619" s="547">
        <f t="shared" si="274"/>
        <v>0</v>
      </c>
      <c r="W619" s="305"/>
      <c r="X619" s="306"/>
      <c r="Y619" s="548">
        <f t="shared" si="298"/>
        <v>0</v>
      </c>
      <c r="Z619" s="549">
        <f t="shared" si="298"/>
        <v>0</v>
      </c>
      <c r="AA619" s="549">
        <f t="shared" si="298"/>
        <v>0</v>
      </c>
      <c r="AB619" s="282">
        <f t="shared" si="275"/>
        <v>0</v>
      </c>
      <c r="AC619" s="281">
        <f t="shared" si="276"/>
        <v>0</v>
      </c>
      <c r="AD619" s="549">
        <f t="shared" si="277"/>
        <v>0</v>
      </c>
      <c r="AE619" s="553">
        <f t="shared" si="278"/>
        <v>0</v>
      </c>
      <c r="AF619" s="282">
        <f t="shared" si="279"/>
        <v>0</v>
      </c>
      <c r="AG619" s="283">
        <f t="shared" si="280"/>
        <v>0</v>
      </c>
      <c r="AH619" s="281">
        <f t="shared" si="281"/>
        <v>0</v>
      </c>
      <c r="AI619" s="551">
        <f t="shared" si="299"/>
        <v>0</v>
      </c>
      <c r="AJ619" s="549">
        <f t="shared" si="299"/>
        <v>0</v>
      </c>
      <c r="AK619" s="549">
        <f t="shared" si="299"/>
        <v>0</v>
      </c>
      <c r="AL619" s="282">
        <f t="shared" si="282"/>
        <v>0</v>
      </c>
      <c r="AM619" s="281">
        <f t="shared" si="283"/>
        <v>0</v>
      </c>
      <c r="AN619" s="549">
        <f t="shared" si="284"/>
        <v>0</v>
      </c>
      <c r="AO619" s="549">
        <f t="shared" si="285"/>
        <v>0</v>
      </c>
      <c r="AP619" s="549">
        <f t="shared" si="286"/>
        <v>0</v>
      </c>
      <c r="AQ619" s="283">
        <f t="shared" si="300"/>
        <v>0</v>
      </c>
      <c r="AR619" s="281">
        <f t="shared" si="287"/>
        <v>0</v>
      </c>
      <c r="AT619" s="446"/>
      <c r="AU619" s="284"/>
      <c r="AV619" s="447" t="str">
        <f t="shared" si="288"/>
        <v>CA</v>
      </c>
      <c r="AW619" s="447" t="str">
        <f t="shared" si="289"/>
        <v>CL</v>
      </c>
      <c r="AX619" s="447" t="str">
        <f t="shared" si="290"/>
        <v>AIC</v>
      </c>
      <c r="AY619" s="447" t="str">
        <f t="shared" si="291"/>
        <v>ERB</v>
      </c>
      <c r="AZ619" s="447" t="str">
        <f t="shared" si="292"/>
        <v>GRB</v>
      </c>
      <c r="BA619" s="447" t="str">
        <f t="shared" si="293"/>
        <v>Non-Op</v>
      </c>
      <c r="BC619" s="445" t="s">
        <v>2159</v>
      </c>
      <c r="BD619" s="552">
        <f t="shared" si="296"/>
        <v>0</v>
      </c>
      <c r="BF619" s="435"/>
      <c r="BG619" s="435"/>
      <c r="BH619" s="435"/>
      <c r="BI619" s="435"/>
      <c r="BJ619" s="435"/>
      <c r="BK619" s="435"/>
      <c r="BL619" s="435"/>
      <c r="BN619" s="444"/>
    </row>
    <row r="620" spans="1:66" s="28" customFormat="1" ht="12" customHeight="1">
      <c r="A620" s="287">
        <v>18237122</v>
      </c>
      <c r="B620" s="288" t="str">
        <f t="shared" si="297"/>
        <v>18237122</v>
      </c>
      <c r="C620" s="444" t="s">
        <v>2827</v>
      </c>
      <c r="D620" s="445" t="s">
        <v>2091</v>
      </c>
      <c r="E620" s="445"/>
      <c r="F620" s="444"/>
      <c r="G620" s="445"/>
      <c r="H620" s="547">
        <v>0</v>
      </c>
      <c r="I620" s="547">
        <v>0</v>
      </c>
      <c r="J620" s="547">
        <v>0</v>
      </c>
      <c r="K620" s="547">
        <v>0</v>
      </c>
      <c r="L620" s="547">
        <v>0</v>
      </c>
      <c r="M620" s="547">
        <v>0</v>
      </c>
      <c r="N620" s="547">
        <v>0</v>
      </c>
      <c r="O620" s="547">
        <v>0</v>
      </c>
      <c r="P620" s="547">
        <v>0</v>
      </c>
      <c r="Q620" s="547">
        <v>0</v>
      </c>
      <c r="R620" s="547">
        <v>0</v>
      </c>
      <c r="S620" s="547">
        <v>0</v>
      </c>
      <c r="T620" s="547">
        <v>0</v>
      </c>
      <c r="U620" s="547"/>
      <c r="V620" s="547">
        <f t="shared" si="274"/>
        <v>0</v>
      </c>
      <c r="W620" s="305"/>
      <c r="X620" s="306"/>
      <c r="Y620" s="548">
        <f t="shared" si="298"/>
        <v>0</v>
      </c>
      <c r="Z620" s="549">
        <f t="shared" si="298"/>
        <v>0</v>
      </c>
      <c r="AA620" s="549">
        <f t="shared" si="298"/>
        <v>0</v>
      </c>
      <c r="AB620" s="282">
        <f t="shared" si="275"/>
        <v>0</v>
      </c>
      <c r="AC620" s="281">
        <f t="shared" si="276"/>
        <v>0</v>
      </c>
      <c r="AD620" s="549">
        <f t="shared" si="277"/>
        <v>0</v>
      </c>
      <c r="AE620" s="553">
        <f t="shared" si="278"/>
        <v>0</v>
      </c>
      <c r="AF620" s="282">
        <f t="shared" si="279"/>
        <v>0</v>
      </c>
      <c r="AG620" s="283">
        <f t="shared" si="280"/>
        <v>0</v>
      </c>
      <c r="AH620" s="281">
        <f t="shared" si="281"/>
        <v>0</v>
      </c>
      <c r="AI620" s="551">
        <f t="shared" si="299"/>
        <v>0</v>
      </c>
      <c r="AJ620" s="549">
        <f t="shared" si="299"/>
        <v>0</v>
      </c>
      <c r="AK620" s="549">
        <f t="shared" si="299"/>
        <v>0</v>
      </c>
      <c r="AL620" s="282">
        <f t="shared" si="282"/>
        <v>0</v>
      </c>
      <c r="AM620" s="281">
        <f t="shared" si="283"/>
        <v>0</v>
      </c>
      <c r="AN620" s="549">
        <f t="shared" si="284"/>
        <v>0</v>
      </c>
      <c r="AO620" s="549">
        <f t="shared" si="285"/>
        <v>0</v>
      </c>
      <c r="AP620" s="549">
        <f t="shared" si="286"/>
        <v>0</v>
      </c>
      <c r="AQ620" s="283">
        <f t="shared" si="300"/>
        <v>0</v>
      </c>
      <c r="AR620" s="281">
        <f t="shared" si="287"/>
        <v>0</v>
      </c>
      <c r="AT620" s="446"/>
      <c r="AU620" s="284"/>
      <c r="AV620" s="447" t="str">
        <f t="shared" si="288"/>
        <v>CA</v>
      </c>
      <c r="AW620" s="447" t="str">
        <f t="shared" si="289"/>
        <v>CL</v>
      </c>
      <c r="AX620" s="447" t="str">
        <f t="shared" si="290"/>
        <v>AIC</v>
      </c>
      <c r="AY620" s="447" t="str">
        <f t="shared" si="291"/>
        <v>ERB</v>
      </c>
      <c r="AZ620" s="447" t="str">
        <f t="shared" si="292"/>
        <v>GRB</v>
      </c>
      <c r="BA620" s="447" t="str">
        <f t="shared" si="293"/>
        <v>Non-Op</v>
      </c>
      <c r="BC620" s="445" t="s">
        <v>2142</v>
      </c>
      <c r="BD620" s="552">
        <f t="shared" si="296"/>
        <v>0</v>
      </c>
      <c r="BF620" s="435"/>
      <c r="BG620" s="435"/>
      <c r="BH620" s="435"/>
      <c r="BI620" s="435"/>
      <c r="BJ620" s="435"/>
      <c r="BK620" s="435"/>
      <c r="BL620" s="435"/>
      <c r="BN620" s="444"/>
    </row>
    <row r="621" spans="1:66" s="28" customFormat="1" ht="12" customHeight="1">
      <c r="A621" s="563">
        <v>18237132</v>
      </c>
      <c r="B621" s="562" t="str">
        <f t="shared" si="297"/>
        <v>18237132</v>
      </c>
      <c r="C621" s="489" t="s">
        <v>2828</v>
      </c>
      <c r="D621" s="445" t="s">
        <v>2091</v>
      </c>
      <c r="E621" s="445"/>
      <c r="F621" s="489"/>
      <c r="G621" s="445"/>
      <c r="H621" s="547">
        <v>0</v>
      </c>
      <c r="I621" s="547">
        <v>0</v>
      </c>
      <c r="J621" s="547">
        <v>0</v>
      </c>
      <c r="K621" s="547">
        <v>0</v>
      </c>
      <c r="L621" s="547">
        <v>0</v>
      </c>
      <c r="M621" s="547">
        <v>0</v>
      </c>
      <c r="N621" s="547">
        <v>0</v>
      </c>
      <c r="O621" s="547">
        <v>0</v>
      </c>
      <c r="P621" s="547">
        <v>0</v>
      </c>
      <c r="Q621" s="547">
        <v>0</v>
      </c>
      <c r="R621" s="547">
        <v>0</v>
      </c>
      <c r="S621" s="547">
        <v>0</v>
      </c>
      <c r="T621" s="547">
        <v>0</v>
      </c>
      <c r="U621" s="547"/>
      <c r="V621" s="547">
        <f t="shared" si="274"/>
        <v>0</v>
      </c>
      <c r="W621" s="305"/>
      <c r="X621" s="306"/>
      <c r="Y621" s="548">
        <f t="shared" si="298"/>
        <v>0</v>
      </c>
      <c r="Z621" s="549">
        <f t="shared" si="298"/>
        <v>0</v>
      </c>
      <c r="AA621" s="549">
        <f t="shared" si="298"/>
        <v>0</v>
      </c>
      <c r="AB621" s="282">
        <f t="shared" si="275"/>
        <v>0</v>
      </c>
      <c r="AC621" s="281">
        <f t="shared" si="276"/>
        <v>0</v>
      </c>
      <c r="AD621" s="549">
        <f t="shared" si="277"/>
        <v>0</v>
      </c>
      <c r="AE621" s="553">
        <f t="shared" si="278"/>
        <v>0</v>
      </c>
      <c r="AF621" s="282">
        <f t="shared" si="279"/>
        <v>0</v>
      </c>
      <c r="AG621" s="283">
        <f t="shared" si="280"/>
        <v>0</v>
      </c>
      <c r="AH621" s="281">
        <f t="shared" si="281"/>
        <v>0</v>
      </c>
      <c r="AI621" s="551">
        <f t="shared" si="299"/>
        <v>0</v>
      </c>
      <c r="AJ621" s="549">
        <f t="shared" si="299"/>
        <v>0</v>
      </c>
      <c r="AK621" s="549">
        <f t="shared" si="299"/>
        <v>0</v>
      </c>
      <c r="AL621" s="282">
        <f t="shared" si="282"/>
        <v>0</v>
      </c>
      <c r="AM621" s="281">
        <f t="shared" si="283"/>
        <v>0</v>
      </c>
      <c r="AN621" s="549">
        <f t="shared" si="284"/>
        <v>0</v>
      </c>
      <c r="AO621" s="549">
        <f t="shared" si="285"/>
        <v>0</v>
      </c>
      <c r="AP621" s="549">
        <f t="shared" si="286"/>
        <v>0</v>
      </c>
      <c r="AQ621" s="283">
        <f t="shared" si="300"/>
        <v>0</v>
      </c>
      <c r="AR621" s="281">
        <f t="shared" si="287"/>
        <v>0</v>
      </c>
      <c r="AT621" s="446"/>
      <c r="AU621" s="284"/>
      <c r="AV621" s="447" t="str">
        <f t="shared" si="288"/>
        <v>CA</v>
      </c>
      <c r="AW621" s="447" t="str">
        <f t="shared" si="289"/>
        <v>CL</v>
      </c>
      <c r="AX621" s="447" t="str">
        <f t="shared" si="290"/>
        <v>AIC</v>
      </c>
      <c r="AY621" s="447" t="str">
        <f t="shared" si="291"/>
        <v>ERB</v>
      </c>
      <c r="AZ621" s="447" t="str">
        <f t="shared" si="292"/>
        <v>GRB</v>
      </c>
      <c r="BA621" s="447" t="str">
        <f t="shared" si="293"/>
        <v>Non-Op</v>
      </c>
      <c r="BC621" s="445" t="s">
        <v>2142</v>
      </c>
      <c r="BD621" s="552">
        <f t="shared" si="296"/>
        <v>0</v>
      </c>
      <c r="BF621" s="435"/>
      <c r="BG621" s="435"/>
      <c r="BH621" s="435"/>
      <c r="BI621" s="435"/>
      <c r="BJ621" s="435"/>
      <c r="BK621" s="435"/>
      <c r="BL621" s="435"/>
      <c r="BN621" s="444"/>
    </row>
    <row r="622" spans="1:66" s="28" customFormat="1" ht="12" customHeight="1">
      <c r="A622" s="563">
        <v>18237142</v>
      </c>
      <c r="B622" s="562" t="str">
        <f t="shared" si="297"/>
        <v>18237142</v>
      </c>
      <c r="C622" s="489" t="s">
        <v>2829</v>
      </c>
      <c r="D622" s="445" t="s">
        <v>2091</v>
      </c>
      <c r="E622" s="445"/>
      <c r="F622" s="489"/>
      <c r="G622" s="445"/>
      <c r="H622" s="547">
        <v>0</v>
      </c>
      <c r="I622" s="547">
        <v>0</v>
      </c>
      <c r="J622" s="547">
        <v>0</v>
      </c>
      <c r="K622" s="547">
        <v>0</v>
      </c>
      <c r="L622" s="547">
        <v>0</v>
      </c>
      <c r="M622" s="547">
        <v>0</v>
      </c>
      <c r="N622" s="547">
        <v>0</v>
      </c>
      <c r="O622" s="547">
        <v>0</v>
      </c>
      <c r="P622" s="547">
        <v>0</v>
      </c>
      <c r="Q622" s="547">
        <v>0</v>
      </c>
      <c r="R622" s="547">
        <v>0</v>
      </c>
      <c r="S622" s="547">
        <v>0</v>
      </c>
      <c r="T622" s="547">
        <v>0</v>
      </c>
      <c r="U622" s="547"/>
      <c r="V622" s="547">
        <f t="shared" si="274"/>
        <v>0</v>
      </c>
      <c r="W622" s="305"/>
      <c r="X622" s="306"/>
      <c r="Y622" s="548">
        <f t="shared" si="298"/>
        <v>0</v>
      </c>
      <c r="Z622" s="549">
        <f t="shared" si="298"/>
        <v>0</v>
      </c>
      <c r="AA622" s="549">
        <f t="shared" si="298"/>
        <v>0</v>
      </c>
      <c r="AB622" s="282">
        <f t="shared" si="275"/>
        <v>0</v>
      </c>
      <c r="AC622" s="281">
        <f t="shared" si="276"/>
        <v>0</v>
      </c>
      <c r="AD622" s="549">
        <f t="shared" si="277"/>
        <v>0</v>
      </c>
      <c r="AE622" s="553">
        <f t="shared" si="278"/>
        <v>0</v>
      </c>
      <c r="AF622" s="282">
        <f t="shared" si="279"/>
        <v>0</v>
      </c>
      <c r="AG622" s="283">
        <f t="shared" si="280"/>
        <v>0</v>
      </c>
      <c r="AH622" s="281">
        <f t="shared" si="281"/>
        <v>0</v>
      </c>
      <c r="AI622" s="551">
        <f t="shared" si="299"/>
        <v>0</v>
      </c>
      <c r="AJ622" s="549">
        <f t="shared" si="299"/>
        <v>0</v>
      </c>
      <c r="AK622" s="549">
        <f t="shared" si="299"/>
        <v>0</v>
      </c>
      <c r="AL622" s="282">
        <f t="shared" si="282"/>
        <v>0</v>
      </c>
      <c r="AM622" s="281">
        <f t="shared" si="283"/>
        <v>0</v>
      </c>
      <c r="AN622" s="549">
        <f t="shared" si="284"/>
        <v>0</v>
      </c>
      <c r="AO622" s="549">
        <f t="shared" si="285"/>
        <v>0</v>
      </c>
      <c r="AP622" s="549">
        <f t="shared" si="286"/>
        <v>0</v>
      </c>
      <c r="AQ622" s="283">
        <f t="shared" si="300"/>
        <v>0</v>
      </c>
      <c r="AR622" s="281">
        <f t="shared" si="287"/>
        <v>0</v>
      </c>
      <c r="AT622" s="446"/>
      <c r="AU622" s="284"/>
      <c r="AV622" s="447" t="str">
        <f t="shared" si="288"/>
        <v>CA</v>
      </c>
      <c r="AW622" s="447" t="str">
        <f t="shared" si="289"/>
        <v>CL</v>
      </c>
      <c r="AX622" s="447" t="str">
        <f t="shared" si="290"/>
        <v>AIC</v>
      </c>
      <c r="AY622" s="447" t="str">
        <f t="shared" si="291"/>
        <v>ERB</v>
      </c>
      <c r="AZ622" s="447" t="str">
        <f t="shared" si="292"/>
        <v>GRB</v>
      </c>
      <c r="BA622" s="447" t="str">
        <f t="shared" si="293"/>
        <v>Non-Op</v>
      </c>
      <c r="BC622" s="445" t="s">
        <v>2142</v>
      </c>
      <c r="BD622" s="552">
        <f t="shared" si="296"/>
        <v>0</v>
      </c>
      <c r="BF622" s="435"/>
      <c r="BG622" s="435"/>
      <c r="BH622" s="435"/>
      <c r="BI622" s="435"/>
      <c r="BJ622" s="435"/>
      <c r="BK622" s="435"/>
      <c r="BL622" s="435"/>
      <c r="BN622" s="444"/>
    </row>
    <row r="623" spans="1:66" s="28" customFormat="1" ht="12" customHeight="1">
      <c r="A623" s="563">
        <v>18237152</v>
      </c>
      <c r="B623" s="562" t="str">
        <f t="shared" si="297"/>
        <v>18237152</v>
      </c>
      <c r="C623" s="489" t="s">
        <v>2830</v>
      </c>
      <c r="D623" s="445" t="s">
        <v>2091</v>
      </c>
      <c r="E623" s="445"/>
      <c r="F623" s="489"/>
      <c r="G623" s="445"/>
      <c r="H623" s="547">
        <v>0</v>
      </c>
      <c r="I623" s="547">
        <v>0</v>
      </c>
      <c r="J623" s="547">
        <v>0</v>
      </c>
      <c r="K623" s="547">
        <v>0</v>
      </c>
      <c r="L623" s="547">
        <v>0</v>
      </c>
      <c r="M623" s="547">
        <v>0</v>
      </c>
      <c r="N623" s="547">
        <v>0</v>
      </c>
      <c r="O623" s="547">
        <v>0</v>
      </c>
      <c r="P623" s="547">
        <v>0</v>
      </c>
      <c r="Q623" s="547">
        <v>0</v>
      </c>
      <c r="R623" s="547">
        <v>0</v>
      </c>
      <c r="S623" s="547">
        <v>0</v>
      </c>
      <c r="T623" s="547">
        <v>0</v>
      </c>
      <c r="U623" s="547"/>
      <c r="V623" s="547">
        <f t="shared" si="274"/>
        <v>0</v>
      </c>
      <c r="W623" s="305"/>
      <c r="X623" s="306"/>
      <c r="Y623" s="548">
        <f t="shared" si="298"/>
        <v>0</v>
      </c>
      <c r="Z623" s="549">
        <f t="shared" si="298"/>
        <v>0</v>
      </c>
      <c r="AA623" s="549">
        <f t="shared" si="298"/>
        <v>0</v>
      </c>
      <c r="AB623" s="282">
        <f t="shared" si="275"/>
        <v>0</v>
      </c>
      <c r="AC623" s="281">
        <f t="shared" si="276"/>
        <v>0</v>
      </c>
      <c r="AD623" s="549">
        <f t="shared" si="277"/>
        <v>0</v>
      </c>
      <c r="AE623" s="553">
        <f t="shared" si="278"/>
        <v>0</v>
      </c>
      <c r="AF623" s="282">
        <f t="shared" si="279"/>
        <v>0</v>
      </c>
      <c r="AG623" s="283">
        <f t="shared" si="280"/>
        <v>0</v>
      </c>
      <c r="AH623" s="281">
        <f t="shared" si="281"/>
        <v>0</v>
      </c>
      <c r="AI623" s="551">
        <f t="shared" si="299"/>
        <v>0</v>
      </c>
      <c r="AJ623" s="549">
        <f t="shared" si="299"/>
        <v>0</v>
      </c>
      <c r="AK623" s="549">
        <f t="shared" si="299"/>
        <v>0</v>
      </c>
      <c r="AL623" s="282">
        <f t="shared" si="282"/>
        <v>0</v>
      </c>
      <c r="AM623" s="281">
        <f t="shared" si="283"/>
        <v>0</v>
      </c>
      <c r="AN623" s="549">
        <f t="shared" si="284"/>
        <v>0</v>
      </c>
      <c r="AO623" s="549">
        <f t="shared" si="285"/>
        <v>0</v>
      </c>
      <c r="AP623" s="549">
        <f t="shared" si="286"/>
        <v>0</v>
      </c>
      <c r="AQ623" s="283">
        <f t="shared" si="300"/>
        <v>0</v>
      </c>
      <c r="AR623" s="281">
        <f t="shared" si="287"/>
        <v>0</v>
      </c>
      <c r="AT623" s="446"/>
      <c r="AU623" s="284"/>
      <c r="AV623" s="447" t="str">
        <f t="shared" si="288"/>
        <v>CA</v>
      </c>
      <c r="AW623" s="447" t="str">
        <f t="shared" si="289"/>
        <v>CL</v>
      </c>
      <c r="AX623" s="447" t="str">
        <f t="shared" si="290"/>
        <v>AIC</v>
      </c>
      <c r="AY623" s="447" t="str">
        <f t="shared" si="291"/>
        <v>ERB</v>
      </c>
      <c r="AZ623" s="447" t="str">
        <f t="shared" si="292"/>
        <v>GRB</v>
      </c>
      <c r="BA623" s="447" t="str">
        <f t="shared" si="293"/>
        <v>Non-Op</v>
      </c>
      <c r="BC623" s="445" t="s">
        <v>2142</v>
      </c>
      <c r="BD623" s="552">
        <f t="shared" si="296"/>
        <v>0</v>
      </c>
      <c r="BF623" s="435"/>
      <c r="BG623" s="435"/>
      <c r="BH623" s="435"/>
      <c r="BI623" s="435"/>
      <c r="BJ623" s="435"/>
      <c r="BK623" s="435"/>
      <c r="BL623" s="435"/>
      <c r="BN623" s="444"/>
    </row>
    <row r="624" spans="1:66" s="28" customFormat="1" ht="12" customHeight="1">
      <c r="A624" s="564">
        <v>18237161</v>
      </c>
      <c r="B624" s="564" t="str">
        <f t="shared" si="297"/>
        <v>18237161</v>
      </c>
      <c r="C624" s="490" t="s">
        <v>2831</v>
      </c>
      <c r="D624" s="445" t="s">
        <v>1165</v>
      </c>
      <c r="E624" s="445"/>
      <c r="F624" s="311">
        <v>43101</v>
      </c>
      <c r="G624" s="445"/>
      <c r="H624" s="547">
        <v>0</v>
      </c>
      <c r="I624" s="547">
        <v>0</v>
      </c>
      <c r="J624" s="547">
        <v>0</v>
      </c>
      <c r="K624" s="547">
        <v>0</v>
      </c>
      <c r="L624" s="547">
        <v>0</v>
      </c>
      <c r="M624" s="547">
        <v>0</v>
      </c>
      <c r="N624" s="547">
        <v>0</v>
      </c>
      <c r="O624" s="547">
        <v>0</v>
      </c>
      <c r="P624" s="547">
        <v>0</v>
      </c>
      <c r="Q624" s="547">
        <v>0</v>
      </c>
      <c r="R624" s="547">
        <v>0</v>
      </c>
      <c r="S624" s="547">
        <v>0</v>
      </c>
      <c r="T624" s="547">
        <v>0</v>
      </c>
      <c r="U624" s="547"/>
      <c r="V624" s="547">
        <f t="shared" si="274"/>
        <v>0</v>
      </c>
      <c r="W624" s="305"/>
      <c r="X624" s="306"/>
      <c r="Y624" s="548">
        <f t="shared" si="298"/>
        <v>0</v>
      </c>
      <c r="Z624" s="549">
        <f t="shared" si="298"/>
        <v>0</v>
      </c>
      <c r="AA624" s="549">
        <f t="shared" si="298"/>
        <v>0</v>
      </c>
      <c r="AB624" s="282">
        <f t="shared" si="275"/>
        <v>0</v>
      </c>
      <c r="AC624" s="281">
        <f t="shared" si="276"/>
        <v>0</v>
      </c>
      <c r="AD624" s="549">
        <f t="shared" si="277"/>
        <v>0</v>
      </c>
      <c r="AE624" s="553">
        <f t="shared" si="278"/>
        <v>0</v>
      </c>
      <c r="AF624" s="282">
        <f t="shared" si="279"/>
        <v>0</v>
      </c>
      <c r="AG624" s="283">
        <f t="shared" si="280"/>
        <v>0</v>
      </c>
      <c r="AH624" s="281">
        <f t="shared" si="281"/>
        <v>0</v>
      </c>
      <c r="AI624" s="551">
        <f t="shared" si="299"/>
        <v>0</v>
      </c>
      <c r="AJ624" s="549">
        <f t="shared" si="299"/>
        <v>0</v>
      </c>
      <c r="AK624" s="549">
        <f t="shared" si="299"/>
        <v>0</v>
      </c>
      <c r="AL624" s="282">
        <f t="shared" si="282"/>
        <v>0</v>
      </c>
      <c r="AM624" s="281">
        <f t="shared" si="283"/>
        <v>0</v>
      </c>
      <c r="AN624" s="549">
        <f t="shared" si="284"/>
        <v>0</v>
      </c>
      <c r="AO624" s="549">
        <f t="shared" si="285"/>
        <v>0</v>
      </c>
      <c r="AP624" s="549">
        <f t="shared" si="286"/>
        <v>0</v>
      </c>
      <c r="AQ624" s="283">
        <f t="shared" si="300"/>
        <v>0</v>
      </c>
      <c r="AR624" s="281">
        <f t="shared" si="287"/>
        <v>0</v>
      </c>
      <c r="AT624" s="446" t="s">
        <v>2077</v>
      </c>
      <c r="AU624" s="284"/>
      <c r="AV624" s="447" t="str">
        <f t="shared" si="288"/>
        <v>CA</v>
      </c>
      <c r="AW624" s="447" t="str">
        <f t="shared" si="289"/>
        <v>CL</v>
      </c>
      <c r="AX624" s="447" t="str">
        <f t="shared" si="290"/>
        <v>AIC</v>
      </c>
      <c r="AY624" s="447" t="str">
        <f t="shared" si="291"/>
        <v>ERB</v>
      </c>
      <c r="AZ624" s="447" t="str">
        <f t="shared" si="292"/>
        <v>GRB</v>
      </c>
      <c r="BA624" s="447" t="str">
        <f t="shared" si="293"/>
        <v>Non-Op</v>
      </c>
      <c r="BC624" s="449" t="s">
        <v>2100</v>
      </c>
      <c r="BD624" s="552">
        <f t="shared" si="296"/>
        <v>0</v>
      </c>
      <c r="BF624" s="448"/>
      <c r="BG624" s="448"/>
      <c r="BH624" s="448"/>
      <c r="BI624" s="448"/>
      <c r="BJ624" s="448"/>
      <c r="BK624" s="448"/>
      <c r="BL624" s="448"/>
      <c r="BN624" s="444"/>
    </row>
    <row r="625" spans="1:66" s="28" customFormat="1" ht="12" customHeight="1">
      <c r="A625" s="564">
        <v>18237171</v>
      </c>
      <c r="B625" s="564" t="str">
        <f t="shared" si="297"/>
        <v>18237171</v>
      </c>
      <c r="C625" s="490" t="s">
        <v>2832</v>
      </c>
      <c r="D625" s="445" t="s">
        <v>1165</v>
      </c>
      <c r="E625" s="445"/>
      <c r="F625" s="311">
        <v>43101</v>
      </c>
      <c r="G625" s="445"/>
      <c r="H625" s="547">
        <v>0</v>
      </c>
      <c r="I625" s="547">
        <v>0</v>
      </c>
      <c r="J625" s="547">
        <v>0</v>
      </c>
      <c r="K625" s="547">
        <v>0</v>
      </c>
      <c r="L625" s="547">
        <v>0</v>
      </c>
      <c r="M625" s="547">
        <v>0</v>
      </c>
      <c r="N625" s="547">
        <v>0</v>
      </c>
      <c r="O625" s="547">
        <v>0</v>
      </c>
      <c r="P625" s="547">
        <v>0</v>
      </c>
      <c r="Q625" s="547">
        <v>0</v>
      </c>
      <c r="R625" s="547">
        <v>0</v>
      </c>
      <c r="S625" s="547">
        <v>0</v>
      </c>
      <c r="T625" s="547">
        <v>0</v>
      </c>
      <c r="U625" s="547"/>
      <c r="V625" s="547">
        <f t="shared" si="274"/>
        <v>0</v>
      </c>
      <c r="W625" s="305"/>
      <c r="X625" s="306"/>
      <c r="Y625" s="548">
        <f t="shared" si="298"/>
        <v>0</v>
      </c>
      <c r="Z625" s="549">
        <f t="shared" si="298"/>
        <v>0</v>
      </c>
      <c r="AA625" s="549">
        <f t="shared" si="298"/>
        <v>0</v>
      </c>
      <c r="AB625" s="282">
        <f t="shared" si="275"/>
        <v>0</v>
      </c>
      <c r="AC625" s="281">
        <f t="shared" si="276"/>
        <v>0</v>
      </c>
      <c r="AD625" s="549">
        <f t="shared" si="277"/>
        <v>0</v>
      </c>
      <c r="AE625" s="553">
        <f t="shared" si="278"/>
        <v>0</v>
      </c>
      <c r="AF625" s="282">
        <f t="shared" si="279"/>
        <v>0</v>
      </c>
      <c r="AG625" s="283">
        <f t="shared" si="280"/>
        <v>0</v>
      </c>
      <c r="AH625" s="281">
        <f t="shared" si="281"/>
        <v>0</v>
      </c>
      <c r="AI625" s="551">
        <f t="shared" si="299"/>
        <v>0</v>
      </c>
      <c r="AJ625" s="549">
        <f t="shared" si="299"/>
        <v>0</v>
      </c>
      <c r="AK625" s="549">
        <f t="shared" si="299"/>
        <v>0</v>
      </c>
      <c r="AL625" s="282">
        <f t="shared" si="282"/>
        <v>0</v>
      </c>
      <c r="AM625" s="281">
        <f t="shared" si="283"/>
        <v>0</v>
      </c>
      <c r="AN625" s="549">
        <f t="shared" si="284"/>
        <v>0</v>
      </c>
      <c r="AO625" s="549">
        <f t="shared" si="285"/>
        <v>0</v>
      </c>
      <c r="AP625" s="549">
        <f t="shared" si="286"/>
        <v>0</v>
      </c>
      <c r="AQ625" s="283">
        <f t="shared" si="300"/>
        <v>0</v>
      </c>
      <c r="AR625" s="281">
        <f t="shared" si="287"/>
        <v>0</v>
      </c>
      <c r="AT625" s="446" t="s">
        <v>2077</v>
      </c>
      <c r="AU625" s="284"/>
      <c r="AV625" s="447" t="str">
        <f t="shared" si="288"/>
        <v>CA</v>
      </c>
      <c r="AW625" s="447" t="str">
        <f t="shared" si="289"/>
        <v>CL</v>
      </c>
      <c r="AX625" s="447" t="str">
        <f t="shared" si="290"/>
        <v>AIC</v>
      </c>
      <c r="AY625" s="447" t="str">
        <f t="shared" si="291"/>
        <v>ERB</v>
      </c>
      <c r="AZ625" s="447" t="str">
        <f t="shared" si="292"/>
        <v>GRB</v>
      </c>
      <c r="BA625" s="447" t="str">
        <f t="shared" si="293"/>
        <v>Non-Op</v>
      </c>
      <c r="BC625" s="449" t="s">
        <v>2100</v>
      </c>
      <c r="BD625" s="552">
        <f t="shared" si="296"/>
        <v>0</v>
      </c>
      <c r="BF625" s="448"/>
      <c r="BG625" s="448"/>
      <c r="BH625" s="448"/>
      <c r="BI625" s="448"/>
      <c r="BJ625" s="448"/>
      <c r="BK625" s="448"/>
      <c r="BL625" s="448"/>
      <c r="BN625" s="444"/>
    </row>
    <row r="626" spans="1:66" s="28" customFormat="1" ht="12" customHeight="1">
      <c r="A626" s="564">
        <v>18237181</v>
      </c>
      <c r="B626" s="564" t="str">
        <f t="shared" si="297"/>
        <v>18237181</v>
      </c>
      <c r="C626" s="490" t="s">
        <v>1446</v>
      </c>
      <c r="D626" s="445" t="s">
        <v>1165</v>
      </c>
      <c r="E626" s="445"/>
      <c r="F626" s="311">
        <v>43101</v>
      </c>
      <c r="G626" s="445"/>
      <c r="H626" s="547">
        <v>0</v>
      </c>
      <c r="I626" s="547">
        <v>0</v>
      </c>
      <c r="J626" s="547">
        <v>0</v>
      </c>
      <c r="K626" s="547">
        <v>0</v>
      </c>
      <c r="L626" s="547">
        <v>0</v>
      </c>
      <c r="M626" s="547">
        <v>0</v>
      </c>
      <c r="N626" s="547">
        <v>0</v>
      </c>
      <c r="O626" s="547">
        <v>0</v>
      </c>
      <c r="P626" s="547">
        <v>0</v>
      </c>
      <c r="Q626" s="547">
        <v>0</v>
      </c>
      <c r="R626" s="547">
        <v>0</v>
      </c>
      <c r="S626" s="547">
        <v>0</v>
      </c>
      <c r="T626" s="547">
        <v>0</v>
      </c>
      <c r="U626" s="547"/>
      <c r="V626" s="547">
        <f t="shared" si="274"/>
        <v>0</v>
      </c>
      <c r="W626" s="305"/>
      <c r="X626" s="306"/>
      <c r="Y626" s="548">
        <f t="shared" si="298"/>
        <v>0</v>
      </c>
      <c r="Z626" s="549">
        <f t="shared" si="298"/>
        <v>0</v>
      </c>
      <c r="AA626" s="549">
        <f t="shared" si="298"/>
        <v>0</v>
      </c>
      <c r="AB626" s="282">
        <f t="shared" si="275"/>
        <v>0</v>
      </c>
      <c r="AC626" s="281">
        <f t="shared" si="276"/>
        <v>0</v>
      </c>
      <c r="AD626" s="549">
        <f t="shared" si="277"/>
        <v>0</v>
      </c>
      <c r="AE626" s="553">
        <f t="shared" si="278"/>
        <v>0</v>
      </c>
      <c r="AF626" s="282">
        <f t="shared" si="279"/>
        <v>0</v>
      </c>
      <c r="AG626" s="283">
        <f t="shared" si="280"/>
        <v>0</v>
      </c>
      <c r="AH626" s="281">
        <f t="shared" si="281"/>
        <v>0</v>
      </c>
      <c r="AI626" s="551">
        <f t="shared" si="299"/>
        <v>0</v>
      </c>
      <c r="AJ626" s="549">
        <f t="shared" si="299"/>
        <v>0</v>
      </c>
      <c r="AK626" s="549">
        <f t="shared" si="299"/>
        <v>0</v>
      </c>
      <c r="AL626" s="282">
        <f t="shared" si="282"/>
        <v>0</v>
      </c>
      <c r="AM626" s="281">
        <f t="shared" si="283"/>
        <v>0</v>
      </c>
      <c r="AN626" s="549">
        <f t="shared" si="284"/>
        <v>0</v>
      </c>
      <c r="AO626" s="549">
        <f t="shared" si="285"/>
        <v>0</v>
      </c>
      <c r="AP626" s="549">
        <f t="shared" si="286"/>
        <v>0</v>
      </c>
      <c r="AQ626" s="283">
        <f t="shared" si="300"/>
        <v>0</v>
      </c>
      <c r="AR626" s="281">
        <f t="shared" si="287"/>
        <v>0</v>
      </c>
      <c r="AT626" s="446" t="s">
        <v>2077</v>
      </c>
      <c r="AU626" s="284"/>
      <c r="AV626" s="447" t="str">
        <f t="shared" si="288"/>
        <v>CA</v>
      </c>
      <c r="AW626" s="447" t="str">
        <f t="shared" si="289"/>
        <v>CL</v>
      </c>
      <c r="AX626" s="447" t="str">
        <f t="shared" si="290"/>
        <v>AIC</v>
      </c>
      <c r="AY626" s="447" t="str">
        <f t="shared" si="291"/>
        <v>ERB</v>
      </c>
      <c r="AZ626" s="447" t="str">
        <f t="shared" si="292"/>
        <v>GRB</v>
      </c>
      <c r="BA626" s="447" t="str">
        <f t="shared" si="293"/>
        <v>Non-Op</v>
      </c>
      <c r="BC626" s="449" t="s">
        <v>2100</v>
      </c>
      <c r="BD626" s="552">
        <f t="shared" si="296"/>
        <v>0</v>
      </c>
      <c r="BF626" s="448"/>
      <c r="BG626" s="448"/>
      <c r="BH626" s="448"/>
      <c r="BI626" s="448"/>
      <c r="BJ626" s="448"/>
      <c r="BK626" s="448"/>
      <c r="BL626" s="448"/>
      <c r="BN626" s="444"/>
    </row>
    <row r="627" spans="1:66" s="28" customFormat="1" ht="12" customHeight="1">
      <c r="A627" s="564">
        <v>18237191</v>
      </c>
      <c r="B627" s="564" t="str">
        <f t="shared" si="297"/>
        <v>18237191</v>
      </c>
      <c r="C627" s="624" t="s">
        <v>2833</v>
      </c>
      <c r="D627" s="445" t="s">
        <v>1165</v>
      </c>
      <c r="E627" s="445"/>
      <c r="F627" s="311">
        <v>43221</v>
      </c>
      <c r="G627" s="445"/>
      <c r="H627" s="547">
        <v>0</v>
      </c>
      <c r="I627" s="547">
        <v>0</v>
      </c>
      <c r="J627" s="547">
        <v>0</v>
      </c>
      <c r="K627" s="547">
        <v>0</v>
      </c>
      <c r="L627" s="547">
        <v>0</v>
      </c>
      <c r="M627" s="547">
        <v>0</v>
      </c>
      <c r="N627" s="547">
        <v>0</v>
      </c>
      <c r="O627" s="547">
        <v>0</v>
      </c>
      <c r="P627" s="547">
        <v>0</v>
      </c>
      <c r="Q627" s="547">
        <v>0</v>
      </c>
      <c r="R627" s="547">
        <v>0</v>
      </c>
      <c r="S627" s="547">
        <v>0</v>
      </c>
      <c r="T627" s="547">
        <v>0</v>
      </c>
      <c r="U627" s="547"/>
      <c r="V627" s="547">
        <f t="shared" si="274"/>
        <v>0</v>
      </c>
      <c r="W627" s="305"/>
      <c r="X627" s="306"/>
      <c r="Y627" s="548">
        <f t="shared" si="298"/>
        <v>0</v>
      </c>
      <c r="Z627" s="549">
        <f t="shared" si="298"/>
        <v>0</v>
      </c>
      <c r="AA627" s="549">
        <f t="shared" si="298"/>
        <v>0</v>
      </c>
      <c r="AB627" s="282">
        <f t="shared" si="275"/>
        <v>0</v>
      </c>
      <c r="AC627" s="281">
        <f t="shared" si="276"/>
        <v>0</v>
      </c>
      <c r="AD627" s="549">
        <f t="shared" si="277"/>
        <v>0</v>
      </c>
      <c r="AE627" s="553">
        <f t="shared" si="278"/>
        <v>0</v>
      </c>
      <c r="AF627" s="282">
        <f t="shared" si="279"/>
        <v>0</v>
      </c>
      <c r="AG627" s="283">
        <f t="shared" si="280"/>
        <v>0</v>
      </c>
      <c r="AH627" s="281">
        <f t="shared" si="281"/>
        <v>0</v>
      </c>
      <c r="AI627" s="551">
        <f t="shared" si="299"/>
        <v>0</v>
      </c>
      <c r="AJ627" s="549">
        <f t="shared" si="299"/>
        <v>0</v>
      </c>
      <c r="AK627" s="549">
        <f t="shared" si="299"/>
        <v>0</v>
      </c>
      <c r="AL627" s="282">
        <f t="shared" si="282"/>
        <v>0</v>
      </c>
      <c r="AM627" s="281">
        <f t="shared" si="283"/>
        <v>0</v>
      </c>
      <c r="AN627" s="549">
        <f t="shared" si="284"/>
        <v>0</v>
      </c>
      <c r="AO627" s="549">
        <f t="shared" si="285"/>
        <v>0</v>
      </c>
      <c r="AP627" s="549">
        <f t="shared" si="286"/>
        <v>0</v>
      </c>
      <c r="AQ627" s="283">
        <f t="shared" si="300"/>
        <v>0</v>
      </c>
      <c r="AR627" s="281">
        <f t="shared" si="287"/>
        <v>0</v>
      </c>
      <c r="AT627" s="446" t="s">
        <v>2077</v>
      </c>
      <c r="AU627" s="284"/>
      <c r="AV627" s="447" t="str">
        <f t="shared" si="288"/>
        <v>CA</v>
      </c>
      <c r="AW627" s="447" t="str">
        <f t="shared" si="289"/>
        <v>CL</v>
      </c>
      <c r="AX627" s="447" t="str">
        <f t="shared" si="290"/>
        <v>AIC</v>
      </c>
      <c r="AY627" s="447" t="str">
        <f t="shared" si="291"/>
        <v>ERB</v>
      </c>
      <c r="AZ627" s="447" t="str">
        <f t="shared" si="292"/>
        <v>GRB</v>
      </c>
      <c r="BA627" s="447" t="str">
        <f t="shared" si="293"/>
        <v>Non-Op</v>
      </c>
      <c r="BC627" s="449" t="s">
        <v>2100</v>
      </c>
      <c r="BD627" s="552">
        <f t="shared" si="296"/>
        <v>0</v>
      </c>
      <c r="BF627" s="448"/>
      <c r="BG627" s="448"/>
      <c r="BH627" s="448"/>
      <c r="BI627" s="448"/>
      <c r="BJ627" s="448"/>
      <c r="BK627" s="448"/>
      <c r="BL627" s="448"/>
      <c r="BN627" s="444"/>
    </row>
    <row r="628" spans="1:66" s="28" customFormat="1" ht="12" customHeight="1">
      <c r="A628" s="564">
        <v>18237201</v>
      </c>
      <c r="B628" s="564" t="str">
        <f t="shared" si="297"/>
        <v>18237201</v>
      </c>
      <c r="C628" s="490" t="s">
        <v>1447</v>
      </c>
      <c r="D628" s="445" t="s">
        <v>1165</v>
      </c>
      <c r="E628" s="445"/>
      <c r="F628" s="311">
        <v>43101</v>
      </c>
      <c r="G628" s="445"/>
      <c r="H628" s="547">
        <v>7445775.0700000003</v>
      </c>
      <c r="I628" s="547">
        <v>8281609.3700000001</v>
      </c>
      <c r="J628" s="547">
        <v>8281609.3700000001</v>
      </c>
      <c r="K628" s="547">
        <v>8223408.0499999998</v>
      </c>
      <c r="L628" s="547">
        <v>8223408.0499999998</v>
      </c>
      <c r="M628" s="547">
        <v>3611622.28</v>
      </c>
      <c r="N628" s="547">
        <v>2548952.14</v>
      </c>
      <c r="O628" s="547">
        <v>2879866.29</v>
      </c>
      <c r="P628" s="547">
        <v>3098705.34</v>
      </c>
      <c r="Q628" s="547">
        <v>3037198.43</v>
      </c>
      <c r="R628" s="547">
        <v>3037198.43</v>
      </c>
      <c r="S628" s="547">
        <v>3969169.42</v>
      </c>
      <c r="T628" s="547">
        <v>3495247.28</v>
      </c>
      <c r="U628" s="547"/>
      <c r="V628" s="547">
        <f t="shared" si="274"/>
        <v>5055271.5287499996</v>
      </c>
      <c r="W628" s="305"/>
      <c r="X628" s="306"/>
      <c r="Y628" s="548">
        <f t="shared" si="298"/>
        <v>0</v>
      </c>
      <c r="Z628" s="549">
        <f t="shared" si="298"/>
        <v>0</v>
      </c>
      <c r="AA628" s="549">
        <f t="shared" si="298"/>
        <v>0</v>
      </c>
      <c r="AB628" s="282">
        <f t="shared" si="275"/>
        <v>3495247.28</v>
      </c>
      <c r="AC628" s="281">
        <f t="shared" si="276"/>
        <v>0</v>
      </c>
      <c r="AD628" s="549">
        <f t="shared" si="277"/>
        <v>0</v>
      </c>
      <c r="AE628" s="553">
        <f t="shared" si="278"/>
        <v>0</v>
      </c>
      <c r="AF628" s="282">
        <f t="shared" si="279"/>
        <v>3495247.28</v>
      </c>
      <c r="AG628" s="283">
        <f t="shared" si="280"/>
        <v>3495247.28</v>
      </c>
      <c r="AH628" s="281">
        <f t="shared" si="281"/>
        <v>0</v>
      </c>
      <c r="AI628" s="551">
        <f t="shared" si="299"/>
        <v>0</v>
      </c>
      <c r="AJ628" s="549">
        <f t="shared" si="299"/>
        <v>0</v>
      </c>
      <c r="AK628" s="549">
        <f t="shared" si="299"/>
        <v>0</v>
      </c>
      <c r="AL628" s="282">
        <f t="shared" si="282"/>
        <v>5055271.5287499996</v>
      </c>
      <c r="AM628" s="281">
        <f t="shared" si="283"/>
        <v>0</v>
      </c>
      <c r="AN628" s="549">
        <f t="shared" si="284"/>
        <v>0</v>
      </c>
      <c r="AO628" s="549">
        <f t="shared" si="285"/>
        <v>0</v>
      </c>
      <c r="AP628" s="549">
        <f t="shared" si="286"/>
        <v>5055271.5287499996</v>
      </c>
      <c r="AQ628" s="283">
        <f t="shared" si="300"/>
        <v>5055271.5287499996</v>
      </c>
      <c r="AR628" s="281">
        <f t="shared" si="287"/>
        <v>0</v>
      </c>
      <c r="AT628" s="446" t="s">
        <v>2077</v>
      </c>
      <c r="AU628" s="284"/>
      <c r="AV628" s="447" t="str">
        <f t="shared" si="288"/>
        <v>CA</v>
      </c>
      <c r="AW628" s="447" t="str">
        <f t="shared" si="289"/>
        <v>CL</v>
      </c>
      <c r="AX628" s="447" t="str">
        <f t="shared" si="290"/>
        <v>AIC</v>
      </c>
      <c r="AY628" s="447" t="str">
        <f t="shared" si="291"/>
        <v>ERB</v>
      </c>
      <c r="AZ628" s="447" t="str">
        <f t="shared" si="292"/>
        <v>GRB</v>
      </c>
      <c r="BA628" s="447" t="str">
        <f t="shared" si="293"/>
        <v>Non-Op</v>
      </c>
      <c r="BC628" s="449" t="s">
        <v>2100</v>
      </c>
      <c r="BD628" s="552">
        <f t="shared" si="296"/>
        <v>3495247.28</v>
      </c>
      <c r="BF628" s="448"/>
      <c r="BG628" s="448"/>
      <c r="BH628" s="448"/>
      <c r="BI628" s="448"/>
      <c r="BJ628" s="448"/>
      <c r="BK628" s="448"/>
      <c r="BL628" s="448"/>
      <c r="BN628" s="444"/>
    </row>
    <row r="629" spans="1:66" s="28" customFormat="1" ht="12" customHeight="1">
      <c r="A629" s="563">
        <v>18237211</v>
      </c>
      <c r="B629" s="562" t="str">
        <f t="shared" si="297"/>
        <v>18237211</v>
      </c>
      <c r="C629" s="489" t="s">
        <v>1448</v>
      </c>
      <c r="D629" s="445" t="s">
        <v>1165</v>
      </c>
      <c r="E629" s="445"/>
      <c r="F629" s="294">
        <v>43070</v>
      </c>
      <c r="G629" s="445"/>
      <c r="H629" s="547">
        <v>14170696.08</v>
      </c>
      <c r="I629" s="547">
        <v>15238924.4</v>
      </c>
      <c r="J629" s="547">
        <v>15781986.619999999</v>
      </c>
      <c r="K629" s="547">
        <v>16170252.07</v>
      </c>
      <c r="L629" s="547">
        <v>17127091.93</v>
      </c>
      <c r="M629" s="547">
        <v>13005818.34</v>
      </c>
      <c r="N629" s="547">
        <v>12072930.699999999</v>
      </c>
      <c r="O629" s="547">
        <v>13385236.76</v>
      </c>
      <c r="P629" s="547">
        <v>14002740.4</v>
      </c>
      <c r="Q629" s="547">
        <v>14043511.539999999</v>
      </c>
      <c r="R629" s="547">
        <v>14431822.529999999</v>
      </c>
      <c r="S629" s="547">
        <v>15508192.699999999</v>
      </c>
      <c r="T629" s="547">
        <v>15782187.9</v>
      </c>
      <c r="U629" s="547"/>
      <c r="V629" s="547">
        <f t="shared" si="274"/>
        <v>14645412.498333335</v>
      </c>
      <c r="W629" s="305"/>
      <c r="X629" s="306"/>
      <c r="Y629" s="548">
        <f t="shared" ref="Y629:AA648" si="301">IF($D629=Y$5,$T629,0)</f>
        <v>0</v>
      </c>
      <c r="Z629" s="549">
        <f t="shared" si="301"/>
        <v>0</v>
      </c>
      <c r="AA629" s="549">
        <f t="shared" si="301"/>
        <v>0</v>
      </c>
      <c r="AB629" s="282">
        <f t="shared" si="275"/>
        <v>15782187.9</v>
      </c>
      <c r="AC629" s="281">
        <f t="shared" si="276"/>
        <v>0</v>
      </c>
      <c r="AD629" s="549">
        <f t="shared" si="277"/>
        <v>0</v>
      </c>
      <c r="AE629" s="553">
        <f t="shared" si="278"/>
        <v>0</v>
      </c>
      <c r="AF629" s="282">
        <f t="shared" si="279"/>
        <v>15782187.9</v>
      </c>
      <c r="AG629" s="283">
        <f t="shared" si="280"/>
        <v>15782187.9</v>
      </c>
      <c r="AH629" s="281">
        <f t="shared" si="281"/>
        <v>0</v>
      </c>
      <c r="AI629" s="551">
        <f t="shared" si="299"/>
        <v>0</v>
      </c>
      <c r="AJ629" s="549">
        <f t="shared" si="299"/>
        <v>0</v>
      </c>
      <c r="AK629" s="549">
        <f t="shared" si="299"/>
        <v>0</v>
      </c>
      <c r="AL629" s="282">
        <f t="shared" si="282"/>
        <v>14645412.498333335</v>
      </c>
      <c r="AM629" s="281">
        <f t="shared" si="283"/>
        <v>0</v>
      </c>
      <c r="AN629" s="549">
        <f t="shared" si="284"/>
        <v>0</v>
      </c>
      <c r="AO629" s="549">
        <f t="shared" si="285"/>
        <v>0</v>
      </c>
      <c r="AP629" s="549">
        <f t="shared" si="286"/>
        <v>14645412.498333335</v>
      </c>
      <c r="AQ629" s="283">
        <f t="shared" si="300"/>
        <v>14645412.498333335</v>
      </c>
      <c r="AR629" s="281">
        <f t="shared" si="287"/>
        <v>0</v>
      </c>
      <c r="AT629" s="446" t="s">
        <v>2077</v>
      </c>
      <c r="AU629" s="284"/>
      <c r="AV629" s="447" t="str">
        <f t="shared" si="288"/>
        <v>CA</v>
      </c>
      <c r="AW629" s="447" t="str">
        <f t="shared" si="289"/>
        <v>CL</v>
      </c>
      <c r="AX629" s="447" t="str">
        <f t="shared" si="290"/>
        <v>AIC</v>
      </c>
      <c r="AY629" s="447" t="str">
        <f t="shared" si="291"/>
        <v>ERB</v>
      </c>
      <c r="AZ629" s="447" t="str">
        <f t="shared" si="292"/>
        <v>GRB</v>
      </c>
      <c r="BA629" s="447" t="str">
        <f t="shared" si="293"/>
        <v>Non-Op</v>
      </c>
      <c r="BC629" s="449" t="s">
        <v>2100</v>
      </c>
      <c r="BD629" s="552">
        <f t="shared" si="296"/>
        <v>15782187.9</v>
      </c>
      <c r="BF629" s="448"/>
      <c r="BG629" s="448"/>
      <c r="BH629" s="448"/>
      <c r="BI629" s="448"/>
      <c r="BJ629" s="448"/>
      <c r="BK629" s="448"/>
      <c r="BL629" s="448"/>
      <c r="BN629" s="444"/>
    </row>
    <row r="630" spans="1:66" s="28" customFormat="1" ht="12" customHeight="1">
      <c r="A630" s="563">
        <v>18237221</v>
      </c>
      <c r="B630" s="562" t="str">
        <f t="shared" si="297"/>
        <v>18237221</v>
      </c>
      <c r="C630" s="489" t="s">
        <v>1449</v>
      </c>
      <c r="D630" s="445" t="s">
        <v>1165</v>
      </c>
      <c r="E630" s="445"/>
      <c r="F630" s="294">
        <v>43070</v>
      </c>
      <c r="G630" s="445"/>
      <c r="H630" s="547">
        <v>377070.33</v>
      </c>
      <c r="I630" s="547">
        <v>406681.38</v>
      </c>
      <c r="J630" s="547">
        <v>406681.38</v>
      </c>
      <c r="K630" s="547">
        <v>448366</v>
      </c>
      <c r="L630" s="547">
        <v>500306.52</v>
      </c>
      <c r="M630" s="547">
        <v>206605.23</v>
      </c>
      <c r="N630" s="547">
        <v>224503.88</v>
      </c>
      <c r="O630" s="547">
        <v>246849.13</v>
      </c>
      <c r="P630" s="547">
        <v>246849.13</v>
      </c>
      <c r="Q630" s="547">
        <v>273492.13</v>
      </c>
      <c r="R630" s="547">
        <v>273492.13</v>
      </c>
      <c r="S630" s="547">
        <v>333020.76</v>
      </c>
      <c r="T630" s="547">
        <v>220059.02</v>
      </c>
      <c r="U630" s="547"/>
      <c r="V630" s="547">
        <f t="shared" si="274"/>
        <v>322117.69541666663</v>
      </c>
      <c r="W630" s="305"/>
      <c r="X630" s="306"/>
      <c r="Y630" s="548">
        <f t="shared" si="301"/>
        <v>0</v>
      </c>
      <c r="Z630" s="549">
        <f t="shared" si="301"/>
        <v>0</v>
      </c>
      <c r="AA630" s="549">
        <f t="shared" si="301"/>
        <v>0</v>
      </c>
      <c r="AB630" s="282">
        <f t="shared" si="275"/>
        <v>220059.02</v>
      </c>
      <c r="AC630" s="281">
        <f t="shared" si="276"/>
        <v>0</v>
      </c>
      <c r="AD630" s="549">
        <f t="shared" si="277"/>
        <v>0</v>
      </c>
      <c r="AE630" s="553">
        <f t="shared" si="278"/>
        <v>0</v>
      </c>
      <c r="AF630" s="282">
        <f t="shared" si="279"/>
        <v>220059.02</v>
      </c>
      <c r="AG630" s="283">
        <f t="shared" si="280"/>
        <v>220059.02</v>
      </c>
      <c r="AH630" s="281">
        <f t="shared" si="281"/>
        <v>0</v>
      </c>
      <c r="AI630" s="551">
        <f t="shared" si="299"/>
        <v>0</v>
      </c>
      <c r="AJ630" s="549">
        <f t="shared" si="299"/>
        <v>0</v>
      </c>
      <c r="AK630" s="549">
        <f t="shared" si="299"/>
        <v>0</v>
      </c>
      <c r="AL630" s="282">
        <f t="shared" si="282"/>
        <v>322117.69541666663</v>
      </c>
      <c r="AM630" s="281">
        <f t="shared" si="283"/>
        <v>0</v>
      </c>
      <c r="AN630" s="549">
        <f t="shared" si="284"/>
        <v>0</v>
      </c>
      <c r="AO630" s="549">
        <f t="shared" si="285"/>
        <v>0</v>
      </c>
      <c r="AP630" s="549">
        <f t="shared" si="286"/>
        <v>322117.69541666663</v>
      </c>
      <c r="AQ630" s="283">
        <f t="shared" si="300"/>
        <v>322117.69541666663</v>
      </c>
      <c r="AR630" s="281">
        <f t="shared" si="287"/>
        <v>0</v>
      </c>
      <c r="AT630" s="446" t="s">
        <v>2077</v>
      </c>
      <c r="AU630" s="284"/>
      <c r="AV630" s="447" t="str">
        <f t="shared" si="288"/>
        <v>CA</v>
      </c>
      <c r="AW630" s="447" t="str">
        <f t="shared" si="289"/>
        <v>CL</v>
      </c>
      <c r="AX630" s="447" t="str">
        <f t="shared" si="290"/>
        <v>AIC</v>
      </c>
      <c r="AY630" s="447" t="str">
        <f t="shared" si="291"/>
        <v>ERB</v>
      </c>
      <c r="AZ630" s="447" t="str">
        <f t="shared" si="292"/>
        <v>GRB</v>
      </c>
      <c r="BA630" s="447" t="str">
        <f t="shared" si="293"/>
        <v>Non-Op</v>
      </c>
      <c r="BC630" s="449" t="s">
        <v>2100</v>
      </c>
      <c r="BD630" s="552">
        <f t="shared" si="296"/>
        <v>220059.02</v>
      </c>
      <c r="BF630" s="448"/>
      <c r="BG630" s="448"/>
      <c r="BH630" s="448"/>
      <c r="BI630" s="448"/>
      <c r="BJ630" s="448"/>
      <c r="BK630" s="448"/>
      <c r="BL630" s="448"/>
      <c r="BN630" s="444"/>
    </row>
    <row r="631" spans="1:66" s="28" customFormat="1" ht="12" customHeight="1">
      <c r="A631" s="564">
        <v>18237231</v>
      </c>
      <c r="B631" s="564" t="str">
        <f t="shared" si="297"/>
        <v>18237231</v>
      </c>
      <c r="C631" s="490" t="s">
        <v>1450</v>
      </c>
      <c r="D631" s="445" t="s">
        <v>1165</v>
      </c>
      <c r="E631" s="445"/>
      <c r="F631" s="311">
        <v>43101</v>
      </c>
      <c r="G631" s="445"/>
      <c r="H631" s="547">
        <v>0</v>
      </c>
      <c r="I631" s="547">
        <v>295627.13</v>
      </c>
      <c r="J631" s="547">
        <v>295627.13</v>
      </c>
      <c r="K631" s="547">
        <v>0</v>
      </c>
      <c r="L631" s="547">
        <v>529394.43999999994</v>
      </c>
      <c r="M631" s="547">
        <v>4970175.4400000004</v>
      </c>
      <c r="N631" s="547">
        <v>0</v>
      </c>
      <c r="O631" s="547">
        <v>0</v>
      </c>
      <c r="P631" s="547">
        <v>0</v>
      </c>
      <c r="Q631" s="547">
        <v>0</v>
      </c>
      <c r="R631" s="547">
        <v>60053.74</v>
      </c>
      <c r="S631" s="547">
        <v>60053.74</v>
      </c>
      <c r="T631" s="547">
        <v>0</v>
      </c>
      <c r="U631" s="547"/>
      <c r="V631" s="547">
        <f t="shared" si="274"/>
        <v>517577.63500000007</v>
      </c>
      <c r="W631" s="305"/>
      <c r="X631" s="306"/>
      <c r="Y631" s="548">
        <f t="shared" si="301"/>
        <v>0</v>
      </c>
      <c r="Z631" s="549">
        <f t="shared" si="301"/>
        <v>0</v>
      </c>
      <c r="AA631" s="549">
        <f t="shared" si="301"/>
        <v>0</v>
      </c>
      <c r="AB631" s="282">
        <f t="shared" si="275"/>
        <v>0</v>
      </c>
      <c r="AC631" s="281">
        <f t="shared" si="276"/>
        <v>0</v>
      </c>
      <c r="AD631" s="549">
        <f t="shared" si="277"/>
        <v>0</v>
      </c>
      <c r="AE631" s="553">
        <f t="shared" si="278"/>
        <v>0</v>
      </c>
      <c r="AF631" s="282">
        <f t="shared" si="279"/>
        <v>0</v>
      </c>
      <c r="AG631" s="283">
        <f t="shared" si="280"/>
        <v>0</v>
      </c>
      <c r="AH631" s="281">
        <f t="shared" si="281"/>
        <v>0</v>
      </c>
      <c r="AI631" s="551">
        <f t="shared" si="299"/>
        <v>0</v>
      </c>
      <c r="AJ631" s="549">
        <f t="shared" si="299"/>
        <v>0</v>
      </c>
      <c r="AK631" s="549">
        <f t="shared" si="299"/>
        <v>0</v>
      </c>
      <c r="AL631" s="282">
        <f t="shared" si="282"/>
        <v>517577.63500000007</v>
      </c>
      <c r="AM631" s="281">
        <f t="shared" si="283"/>
        <v>0</v>
      </c>
      <c r="AN631" s="549">
        <f t="shared" si="284"/>
        <v>0</v>
      </c>
      <c r="AO631" s="549">
        <f t="shared" si="285"/>
        <v>0</v>
      </c>
      <c r="AP631" s="549">
        <f t="shared" si="286"/>
        <v>517577.63500000007</v>
      </c>
      <c r="AQ631" s="283">
        <f t="shared" si="300"/>
        <v>517577.63500000007</v>
      </c>
      <c r="AR631" s="281">
        <f t="shared" si="287"/>
        <v>0</v>
      </c>
      <c r="AT631" s="446" t="s">
        <v>2077</v>
      </c>
      <c r="AU631" s="284"/>
      <c r="AV631" s="447" t="str">
        <f t="shared" si="288"/>
        <v>CA</v>
      </c>
      <c r="AW631" s="447" t="str">
        <f t="shared" si="289"/>
        <v>CL</v>
      </c>
      <c r="AX631" s="447" t="str">
        <f t="shared" si="290"/>
        <v>AIC</v>
      </c>
      <c r="AY631" s="447" t="str">
        <f t="shared" si="291"/>
        <v>ERB</v>
      </c>
      <c r="AZ631" s="447" t="str">
        <f t="shared" si="292"/>
        <v>GRB</v>
      </c>
      <c r="BA631" s="447" t="str">
        <f t="shared" si="293"/>
        <v>Non-Op</v>
      </c>
      <c r="BC631" s="449" t="s">
        <v>2100</v>
      </c>
      <c r="BD631" s="552">
        <f t="shared" si="296"/>
        <v>0</v>
      </c>
      <c r="BF631" s="448"/>
      <c r="BG631" s="448"/>
      <c r="BH631" s="448"/>
      <c r="BI631" s="448"/>
      <c r="BJ631" s="448"/>
      <c r="BK631" s="448"/>
      <c r="BL631" s="448"/>
      <c r="BN631" s="444"/>
    </row>
    <row r="632" spans="1:66" s="28" customFormat="1" ht="12" customHeight="1">
      <c r="A632" s="564">
        <v>18237241</v>
      </c>
      <c r="B632" s="564" t="str">
        <f t="shared" si="297"/>
        <v>18237241</v>
      </c>
      <c r="C632" s="490" t="s">
        <v>1451</v>
      </c>
      <c r="D632" s="445" t="s">
        <v>1165</v>
      </c>
      <c r="E632" s="445"/>
      <c r="F632" s="311">
        <v>43101</v>
      </c>
      <c r="G632" s="445"/>
      <c r="H632" s="547">
        <v>7746045.2999999998</v>
      </c>
      <c r="I632" s="547">
        <v>8323813.9199999999</v>
      </c>
      <c r="J632" s="547">
        <v>8468076.6600000001</v>
      </c>
      <c r="K632" s="547">
        <v>8514089.3599999994</v>
      </c>
      <c r="L632" s="547">
        <v>8949982.1799999997</v>
      </c>
      <c r="M632" s="547">
        <v>7180499.9400000004</v>
      </c>
      <c r="N632" s="547">
        <v>6264375.6399999997</v>
      </c>
      <c r="O632" s="547">
        <v>6784827.8300000001</v>
      </c>
      <c r="P632" s="547">
        <v>7633874.5499999998</v>
      </c>
      <c r="Q632" s="547">
        <v>7940714.8700000001</v>
      </c>
      <c r="R632" s="547">
        <v>7940714.8700000001</v>
      </c>
      <c r="S632" s="547">
        <v>8269089.04</v>
      </c>
      <c r="T632" s="547">
        <v>8738277.0500000007</v>
      </c>
      <c r="U632" s="547"/>
      <c r="V632" s="547">
        <f t="shared" si="274"/>
        <v>7876018.3362499997</v>
      </c>
      <c r="W632" s="305"/>
      <c r="X632" s="306"/>
      <c r="Y632" s="548">
        <f t="shared" si="301"/>
        <v>0</v>
      </c>
      <c r="Z632" s="549">
        <f t="shared" si="301"/>
        <v>0</v>
      </c>
      <c r="AA632" s="549">
        <f t="shared" si="301"/>
        <v>0</v>
      </c>
      <c r="AB632" s="282">
        <f t="shared" si="275"/>
        <v>8738277.0500000007</v>
      </c>
      <c r="AC632" s="281">
        <f t="shared" si="276"/>
        <v>0</v>
      </c>
      <c r="AD632" s="549">
        <f t="shared" si="277"/>
        <v>0</v>
      </c>
      <c r="AE632" s="553">
        <f t="shared" si="278"/>
        <v>0</v>
      </c>
      <c r="AF632" s="282">
        <f t="shared" si="279"/>
        <v>8738277.0500000007</v>
      </c>
      <c r="AG632" s="283">
        <f t="shared" si="280"/>
        <v>8738277.0500000007</v>
      </c>
      <c r="AH632" s="281">
        <f t="shared" si="281"/>
        <v>0</v>
      </c>
      <c r="AI632" s="551">
        <f t="shared" ref="AI632:AK651" si="302">IF($D632=AI$5,$V632,0)</f>
        <v>0</v>
      </c>
      <c r="AJ632" s="549">
        <f t="shared" si="302"/>
        <v>0</v>
      </c>
      <c r="AK632" s="549">
        <f t="shared" si="302"/>
        <v>0</v>
      </c>
      <c r="AL632" s="282">
        <f t="shared" si="282"/>
        <v>7876018.3362499997</v>
      </c>
      <c r="AM632" s="281">
        <f t="shared" si="283"/>
        <v>0</v>
      </c>
      <c r="AN632" s="549">
        <f t="shared" si="284"/>
        <v>0</v>
      </c>
      <c r="AO632" s="549">
        <f t="shared" si="285"/>
        <v>0</v>
      </c>
      <c r="AP632" s="549">
        <f t="shared" si="286"/>
        <v>7876018.3362499997</v>
      </c>
      <c r="AQ632" s="283">
        <f t="shared" si="300"/>
        <v>7876018.3362499997</v>
      </c>
      <c r="AR632" s="281">
        <f t="shared" si="287"/>
        <v>0</v>
      </c>
      <c r="AT632" s="446" t="s">
        <v>2077</v>
      </c>
      <c r="AU632" s="284"/>
      <c r="AV632" s="447" t="str">
        <f t="shared" si="288"/>
        <v>CA</v>
      </c>
      <c r="AW632" s="447" t="str">
        <f t="shared" si="289"/>
        <v>CL</v>
      </c>
      <c r="AX632" s="447" t="str">
        <f t="shared" si="290"/>
        <v>AIC</v>
      </c>
      <c r="AY632" s="447" t="str">
        <f t="shared" si="291"/>
        <v>ERB</v>
      </c>
      <c r="AZ632" s="447" t="str">
        <f t="shared" si="292"/>
        <v>GRB</v>
      </c>
      <c r="BA632" s="447" t="str">
        <f t="shared" si="293"/>
        <v>Non-Op</v>
      </c>
      <c r="BC632" s="449" t="s">
        <v>2100</v>
      </c>
      <c r="BD632" s="552">
        <f t="shared" si="296"/>
        <v>8738277.0500000007</v>
      </c>
      <c r="BF632" s="448"/>
      <c r="BG632" s="448"/>
      <c r="BH632" s="448"/>
      <c r="BI632" s="448"/>
      <c r="BJ632" s="448"/>
      <c r="BK632" s="448"/>
      <c r="BL632" s="448"/>
      <c r="BN632" s="444"/>
    </row>
    <row r="633" spans="1:66" s="28" customFormat="1" ht="12" customHeight="1">
      <c r="A633" s="564">
        <v>18237251</v>
      </c>
      <c r="B633" s="564" t="str">
        <f t="shared" si="297"/>
        <v>18237251</v>
      </c>
      <c r="C633" s="490" t="s">
        <v>1452</v>
      </c>
      <c r="D633" s="445" t="s">
        <v>1165</v>
      </c>
      <c r="E633" s="445"/>
      <c r="F633" s="311">
        <v>43101</v>
      </c>
      <c r="G633" s="445"/>
      <c r="H633" s="547">
        <v>6218255.1299999999</v>
      </c>
      <c r="I633" s="547">
        <v>6703038.25</v>
      </c>
      <c r="J633" s="547">
        <v>6703038.25</v>
      </c>
      <c r="K633" s="547">
        <v>6397076.3200000003</v>
      </c>
      <c r="L633" s="547">
        <v>6397076.3200000003</v>
      </c>
      <c r="M633" s="547">
        <v>2336031.44</v>
      </c>
      <c r="N633" s="547">
        <v>1366710.9</v>
      </c>
      <c r="O633" s="547">
        <v>1366710.9</v>
      </c>
      <c r="P633" s="547">
        <v>1366710.9</v>
      </c>
      <c r="Q633" s="547">
        <v>842847.36</v>
      </c>
      <c r="R633" s="547">
        <v>842847.36</v>
      </c>
      <c r="S633" s="547">
        <v>955008.31</v>
      </c>
      <c r="T633" s="547">
        <v>949068.28</v>
      </c>
      <c r="U633" s="547"/>
      <c r="V633" s="547">
        <f t="shared" si="274"/>
        <v>3238396.5012500002</v>
      </c>
      <c r="W633" s="305"/>
      <c r="X633" s="306"/>
      <c r="Y633" s="548">
        <f t="shared" si="301"/>
        <v>0</v>
      </c>
      <c r="Z633" s="549">
        <f t="shared" si="301"/>
        <v>0</v>
      </c>
      <c r="AA633" s="549">
        <f t="shared" si="301"/>
        <v>0</v>
      </c>
      <c r="AB633" s="282">
        <f t="shared" si="275"/>
        <v>949068.28</v>
      </c>
      <c r="AC633" s="281">
        <f t="shared" si="276"/>
        <v>0</v>
      </c>
      <c r="AD633" s="549">
        <f t="shared" si="277"/>
        <v>0</v>
      </c>
      <c r="AE633" s="553">
        <f t="shared" si="278"/>
        <v>0</v>
      </c>
      <c r="AF633" s="282">
        <f t="shared" si="279"/>
        <v>949068.28</v>
      </c>
      <c r="AG633" s="283">
        <f t="shared" si="280"/>
        <v>949068.28</v>
      </c>
      <c r="AH633" s="281">
        <f t="shared" si="281"/>
        <v>0</v>
      </c>
      <c r="AI633" s="551">
        <f t="shared" si="302"/>
        <v>0</v>
      </c>
      <c r="AJ633" s="549">
        <f t="shared" si="302"/>
        <v>0</v>
      </c>
      <c r="AK633" s="549">
        <f t="shared" si="302"/>
        <v>0</v>
      </c>
      <c r="AL633" s="282">
        <f t="shared" si="282"/>
        <v>3238396.5012500002</v>
      </c>
      <c r="AM633" s="281">
        <f t="shared" si="283"/>
        <v>0</v>
      </c>
      <c r="AN633" s="549">
        <f t="shared" si="284"/>
        <v>0</v>
      </c>
      <c r="AO633" s="549">
        <f t="shared" si="285"/>
        <v>0</v>
      </c>
      <c r="AP633" s="549">
        <f t="shared" si="286"/>
        <v>3238396.5012500002</v>
      </c>
      <c r="AQ633" s="283">
        <f t="shared" si="300"/>
        <v>3238396.5012500002</v>
      </c>
      <c r="AR633" s="281">
        <f t="shared" si="287"/>
        <v>0</v>
      </c>
      <c r="AT633" s="446" t="s">
        <v>2077</v>
      </c>
      <c r="AU633" s="284"/>
      <c r="AV633" s="447" t="str">
        <f t="shared" si="288"/>
        <v>CA</v>
      </c>
      <c r="AW633" s="447" t="str">
        <f t="shared" si="289"/>
        <v>CL</v>
      </c>
      <c r="AX633" s="447" t="str">
        <f t="shared" si="290"/>
        <v>AIC</v>
      </c>
      <c r="AY633" s="447" t="str">
        <f t="shared" si="291"/>
        <v>ERB</v>
      </c>
      <c r="AZ633" s="447" t="str">
        <f t="shared" si="292"/>
        <v>GRB</v>
      </c>
      <c r="BA633" s="447" t="str">
        <f t="shared" si="293"/>
        <v>Non-Op</v>
      </c>
      <c r="BC633" s="449" t="s">
        <v>2100</v>
      </c>
      <c r="BD633" s="552">
        <f t="shared" si="296"/>
        <v>949068.28</v>
      </c>
      <c r="BF633" s="448"/>
      <c r="BG633" s="448"/>
      <c r="BH633" s="448"/>
      <c r="BI633" s="448"/>
      <c r="BJ633" s="448"/>
      <c r="BK633" s="448"/>
      <c r="BL633" s="448"/>
      <c r="BN633" s="444"/>
    </row>
    <row r="634" spans="1:66" s="28" customFormat="1" ht="12" customHeight="1">
      <c r="A634" s="564">
        <v>18237261</v>
      </c>
      <c r="B634" s="564" t="str">
        <f t="shared" si="297"/>
        <v>18237261</v>
      </c>
      <c r="C634" s="28" t="s">
        <v>1453</v>
      </c>
      <c r="D634" s="445" t="s">
        <v>1165</v>
      </c>
      <c r="E634" s="445"/>
      <c r="F634" s="311">
        <v>43132</v>
      </c>
      <c r="G634" s="445"/>
      <c r="H634" s="547">
        <v>3561588.42</v>
      </c>
      <c r="I634" s="547">
        <v>3761734.63</v>
      </c>
      <c r="J634" s="547">
        <v>3893272.27</v>
      </c>
      <c r="K634" s="547">
        <v>4031992.6</v>
      </c>
      <c r="L634" s="547">
        <v>4338049</v>
      </c>
      <c r="M634" s="547">
        <v>2229393.9</v>
      </c>
      <c r="N634" s="547">
        <v>2139413.69</v>
      </c>
      <c r="O634" s="547">
        <v>2291918.7999999998</v>
      </c>
      <c r="P634" s="547">
        <v>2291918.7999999998</v>
      </c>
      <c r="Q634" s="547">
        <v>2740357.63</v>
      </c>
      <c r="R634" s="547">
        <v>2757256.04</v>
      </c>
      <c r="S634" s="547">
        <v>2757256.04</v>
      </c>
      <c r="T634" s="547">
        <v>2978593.9</v>
      </c>
      <c r="U634" s="547"/>
      <c r="V634" s="547">
        <f t="shared" si="274"/>
        <v>3041887.8800000004</v>
      </c>
      <c r="W634" s="305"/>
      <c r="X634" s="306"/>
      <c r="Y634" s="548">
        <f t="shared" si="301"/>
        <v>0</v>
      </c>
      <c r="Z634" s="549">
        <f t="shared" si="301"/>
        <v>0</v>
      </c>
      <c r="AA634" s="549">
        <f t="shared" si="301"/>
        <v>0</v>
      </c>
      <c r="AB634" s="282">
        <f t="shared" si="275"/>
        <v>2978593.9</v>
      </c>
      <c r="AC634" s="281">
        <f t="shared" si="276"/>
        <v>0</v>
      </c>
      <c r="AD634" s="549">
        <f t="shared" si="277"/>
        <v>0</v>
      </c>
      <c r="AE634" s="553">
        <f t="shared" si="278"/>
        <v>0</v>
      </c>
      <c r="AF634" s="282">
        <f t="shared" si="279"/>
        <v>2978593.9</v>
      </c>
      <c r="AG634" s="283">
        <f t="shared" si="280"/>
        <v>2978593.9</v>
      </c>
      <c r="AH634" s="281">
        <f t="shared" si="281"/>
        <v>0</v>
      </c>
      <c r="AI634" s="551">
        <f t="shared" si="302"/>
        <v>0</v>
      </c>
      <c r="AJ634" s="549">
        <f t="shared" si="302"/>
        <v>0</v>
      </c>
      <c r="AK634" s="549">
        <f t="shared" si="302"/>
        <v>0</v>
      </c>
      <c r="AL634" s="282">
        <f t="shared" si="282"/>
        <v>3041887.8800000004</v>
      </c>
      <c r="AM634" s="281">
        <f t="shared" si="283"/>
        <v>0</v>
      </c>
      <c r="AN634" s="549">
        <f t="shared" si="284"/>
        <v>0</v>
      </c>
      <c r="AO634" s="549">
        <f t="shared" si="285"/>
        <v>0</v>
      </c>
      <c r="AP634" s="549">
        <f t="shared" si="286"/>
        <v>3041887.8800000004</v>
      </c>
      <c r="AQ634" s="283">
        <f t="shared" si="300"/>
        <v>3041887.8800000004</v>
      </c>
      <c r="AR634" s="281">
        <f t="shared" si="287"/>
        <v>0</v>
      </c>
      <c r="AT634" s="446" t="s">
        <v>2077</v>
      </c>
      <c r="AU634" s="284"/>
      <c r="AV634" s="447" t="str">
        <f t="shared" si="288"/>
        <v>CA</v>
      </c>
      <c r="AW634" s="447" t="str">
        <f t="shared" si="289"/>
        <v>CL</v>
      </c>
      <c r="AX634" s="447" t="str">
        <f t="shared" si="290"/>
        <v>AIC</v>
      </c>
      <c r="AY634" s="447" t="str">
        <f t="shared" si="291"/>
        <v>ERB</v>
      </c>
      <c r="AZ634" s="447" t="str">
        <f t="shared" si="292"/>
        <v>GRB</v>
      </c>
      <c r="BA634" s="447" t="str">
        <f t="shared" si="293"/>
        <v>Non-Op</v>
      </c>
      <c r="BC634" s="449" t="s">
        <v>2100</v>
      </c>
      <c r="BD634" s="552">
        <f t="shared" si="296"/>
        <v>2978593.9</v>
      </c>
      <c r="BF634" s="448"/>
      <c r="BG634" s="448"/>
      <c r="BH634" s="448"/>
      <c r="BI634" s="448"/>
      <c r="BJ634" s="448"/>
      <c r="BK634" s="448"/>
      <c r="BL634" s="448"/>
      <c r="BN634" s="444"/>
    </row>
    <row r="635" spans="1:66" s="28" customFormat="1" ht="12" customHeight="1">
      <c r="A635" s="563">
        <v>18237271</v>
      </c>
      <c r="B635" s="562" t="str">
        <f t="shared" si="297"/>
        <v>18237271</v>
      </c>
      <c r="C635" s="489" t="s">
        <v>1454</v>
      </c>
      <c r="D635" s="445" t="s">
        <v>1165</v>
      </c>
      <c r="E635" s="445"/>
      <c r="F635" s="294">
        <v>43070</v>
      </c>
      <c r="G635" s="445"/>
      <c r="H635" s="547">
        <v>4177979.76</v>
      </c>
      <c r="I635" s="547">
        <v>4203081.55</v>
      </c>
      <c r="J635" s="547">
        <v>4900450.05</v>
      </c>
      <c r="K635" s="547">
        <v>4963484.54</v>
      </c>
      <c r="L635" s="547">
        <v>5062007.75</v>
      </c>
      <c r="M635" s="547">
        <v>3047104.95</v>
      </c>
      <c r="N635" s="547">
        <v>3215058.59</v>
      </c>
      <c r="O635" s="547">
        <v>3216834.27</v>
      </c>
      <c r="P635" s="547">
        <v>3495929.23</v>
      </c>
      <c r="Q635" s="547">
        <v>3957247.34</v>
      </c>
      <c r="R635" s="547">
        <v>4469769.71</v>
      </c>
      <c r="S635" s="547">
        <v>4469769.71</v>
      </c>
      <c r="T635" s="547">
        <v>4583924.47</v>
      </c>
      <c r="U635" s="547"/>
      <c r="V635" s="547">
        <f t="shared" si="274"/>
        <v>4115140.8170833332</v>
      </c>
      <c r="W635" s="305"/>
      <c r="X635" s="306"/>
      <c r="Y635" s="548">
        <f t="shared" si="301"/>
        <v>0</v>
      </c>
      <c r="Z635" s="549">
        <f t="shared" si="301"/>
        <v>0</v>
      </c>
      <c r="AA635" s="549">
        <f t="shared" si="301"/>
        <v>0</v>
      </c>
      <c r="AB635" s="282">
        <f t="shared" si="275"/>
        <v>4583924.47</v>
      </c>
      <c r="AC635" s="281">
        <f t="shared" si="276"/>
        <v>0</v>
      </c>
      <c r="AD635" s="549">
        <f t="shared" si="277"/>
        <v>0</v>
      </c>
      <c r="AE635" s="553">
        <f t="shared" si="278"/>
        <v>0</v>
      </c>
      <c r="AF635" s="282">
        <f t="shared" si="279"/>
        <v>4583924.47</v>
      </c>
      <c r="AG635" s="283">
        <f t="shared" si="280"/>
        <v>4583924.47</v>
      </c>
      <c r="AH635" s="281">
        <f t="shared" si="281"/>
        <v>0</v>
      </c>
      <c r="AI635" s="551">
        <f t="shared" si="302"/>
        <v>0</v>
      </c>
      <c r="AJ635" s="549">
        <f t="shared" si="302"/>
        <v>0</v>
      </c>
      <c r="AK635" s="549">
        <f t="shared" si="302"/>
        <v>0</v>
      </c>
      <c r="AL635" s="282">
        <f t="shared" si="282"/>
        <v>4115140.8170833332</v>
      </c>
      <c r="AM635" s="281">
        <f t="shared" si="283"/>
        <v>0</v>
      </c>
      <c r="AN635" s="549">
        <f t="shared" si="284"/>
        <v>0</v>
      </c>
      <c r="AO635" s="549">
        <f t="shared" si="285"/>
        <v>0</v>
      </c>
      <c r="AP635" s="549">
        <f t="shared" si="286"/>
        <v>4115140.8170833332</v>
      </c>
      <c r="AQ635" s="283">
        <f t="shared" si="300"/>
        <v>4115140.8170833332</v>
      </c>
      <c r="AR635" s="281">
        <f t="shared" si="287"/>
        <v>0</v>
      </c>
      <c r="AT635" s="446" t="s">
        <v>2077</v>
      </c>
      <c r="AU635" s="284"/>
      <c r="AV635" s="447" t="str">
        <f t="shared" si="288"/>
        <v>CA</v>
      </c>
      <c r="AW635" s="447" t="str">
        <f t="shared" si="289"/>
        <v>CL</v>
      </c>
      <c r="AX635" s="447" t="str">
        <f t="shared" si="290"/>
        <v>AIC</v>
      </c>
      <c r="AY635" s="447" t="str">
        <f t="shared" si="291"/>
        <v>ERB</v>
      </c>
      <c r="AZ635" s="447" t="str">
        <f t="shared" si="292"/>
        <v>GRB</v>
      </c>
      <c r="BA635" s="447" t="str">
        <f t="shared" si="293"/>
        <v>Non-Op</v>
      </c>
      <c r="BC635" s="449" t="s">
        <v>2100</v>
      </c>
      <c r="BD635" s="552">
        <f t="shared" si="296"/>
        <v>4583924.47</v>
      </c>
      <c r="BF635" s="448"/>
      <c r="BG635" s="448"/>
      <c r="BH635" s="448"/>
      <c r="BI635" s="448"/>
      <c r="BJ635" s="448"/>
      <c r="BK635" s="448"/>
      <c r="BL635" s="448"/>
      <c r="BN635" s="444"/>
    </row>
    <row r="636" spans="1:66" s="28" customFormat="1" ht="12" customHeight="1">
      <c r="A636" s="563">
        <v>18237281</v>
      </c>
      <c r="B636" s="562" t="str">
        <f t="shared" si="297"/>
        <v>18237281</v>
      </c>
      <c r="C636" s="489" t="s">
        <v>1455</v>
      </c>
      <c r="D636" s="445" t="s">
        <v>1165</v>
      </c>
      <c r="E636" s="445"/>
      <c r="F636" s="294">
        <v>43070</v>
      </c>
      <c r="G636" s="445"/>
      <c r="H636" s="547">
        <v>158464.15</v>
      </c>
      <c r="I636" s="547">
        <v>158464.15</v>
      </c>
      <c r="J636" s="547">
        <v>158464.15</v>
      </c>
      <c r="K636" s="547">
        <v>158464.15</v>
      </c>
      <c r="L636" s="547">
        <v>158464.15</v>
      </c>
      <c r="M636" s="547">
        <v>0</v>
      </c>
      <c r="N636" s="547">
        <v>0</v>
      </c>
      <c r="O636" s="547">
        <v>0</v>
      </c>
      <c r="P636" s="547">
        <v>0</v>
      </c>
      <c r="Q636" s="547">
        <v>0</v>
      </c>
      <c r="R636" s="547">
        <v>0</v>
      </c>
      <c r="S636" s="547">
        <v>0</v>
      </c>
      <c r="T636" s="547">
        <v>0</v>
      </c>
      <c r="U636" s="547"/>
      <c r="V636" s="547">
        <f t="shared" si="274"/>
        <v>59424.056249999994</v>
      </c>
      <c r="W636" s="305"/>
      <c r="X636" s="306"/>
      <c r="Y636" s="548">
        <f t="shared" si="301"/>
        <v>0</v>
      </c>
      <c r="Z636" s="549">
        <f t="shared" si="301"/>
        <v>0</v>
      </c>
      <c r="AA636" s="549">
        <f t="shared" si="301"/>
        <v>0</v>
      </c>
      <c r="AB636" s="282">
        <f t="shared" si="275"/>
        <v>0</v>
      </c>
      <c r="AC636" s="281">
        <f t="shared" si="276"/>
        <v>0</v>
      </c>
      <c r="AD636" s="549">
        <f t="shared" si="277"/>
        <v>0</v>
      </c>
      <c r="AE636" s="553">
        <f t="shared" si="278"/>
        <v>0</v>
      </c>
      <c r="AF636" s="282">
        <f t="shared" si="279"/>
        <v>0</v>
      </c>
      <c r="AG636" s="283">
        <f t="shared" si="280"/>
        <v>0</v>
      </c>
      <c r="AH636" s="281">
        <f t="shared" si="281"/>
        <v>0</v>
      </c>
      <c r="AI636" s="551">
        <f t="shared" si="302"/>
        <v>0</v>
      </c>
      <c r="AJ636" s="549">
        <f t="shared" si="302"/>
        <v>0</v>
      </c>
      <c r="AK636" s="549">
        <f t="shared" si="302"/>
        <v>0</v>
      </c>
      <c r="AL636" s="282">
        <f t="shared" si="282"/>
        <v>59424.056249999994</v>
      </c>
      <c r="AM636" s="281">
        <f t="shared" si="283"/>
        <v>0</v>
      </c>
      <c r="AN636" s="549">
        <f t="shared" si="284"/>
        <v>0</v>
      </c>
      <c r="AO636" s="549">
        <f t="shared" si="285"/>
        <v>0</v>
      </c>
      <c r="AP636" s="549">
        <f t="shared" si="286"/>
        <v>59424.056249999994</v>
      </c>
      <c r="AQ636" s="283">
        <f t="shared" si="300"/>
        <v>59424.056249999994</v>
      </c>
      <c r="AR636" s="281">
        <f t="shared" si="287"/>
        <v>0</v>
      </c>
      <c r="AT636" s="446" t="s">
        <v>2077</v>
      </c>
      <c r="AU636" s="284"/>
      <c r="AV636" s="447" t="str">
        <f t="shared" si="288"/>
        <v>CA</v>
      </c>
      <c r="AW636" s="447" t="str">
        <f t="shared" si="289"/>
        <v>CL</v>
      </c>
      <c r="AX636" s="447" t="str">
        <f t="shared" si="290"/>
        <v>AIC</v>
      </c>
      <c r="AY636" s="447" t="str">
        <f t="shared" si="291"/>
        <v>ERB</v>
      </c>
      <c r="AZ636" s="447" t="str">
        <f t="shared" si="292"/>
        <v>GRB</v>
      </c>
      <c r="BA636" s="447" t="str">
        <f t="shared" si="293"/>
        <v>Non-Op</v>
      </c>
      <c r="BC636" s="449" t="s">
        <v>2100</v>
      </c>
      <c r="BD636" s="552">
        <f t="shared" si="296"/>
        <v>0</v>
      </c>
      <c r="BF636" s="448"/>
      <c r="BG636" s="448"/>
      <c r="BH636" s="448"/>
      <c r="BI636" s="448"/>
      <c r="BJ636" s="448"/>
      <c r="BK636" s="448"/>
      <c r="BL636" s="448"/>
      <c r="BN636" s="444"/>
    </row>
    <row r="637" spans="1:66" s="28" customFormat="1" ht="12" customHeight="1">
      <c r="A637" s="564">
        <v>18237292</v>
      </c>
      <c r="B637" s="564" t="str">
        <f t="shared" si="297"/>
        <v>18237292</v>
      </c>
      <c r="C637" s="490" t="s">
        <v>1456</v>
      </c>
      <c r="D637" s="445" t="s">
        <v>1165</v>
      </c>
      <c r="E637" s="445"/>
      <c r="F637" s="311">
        <v>43101</v>
      </c>
      <c r="G637" s="445"/>
      <c r="H637" s="547">
        <v>7355292.0300000003</v>
      </c>
      <c r="I637" s="547">
        <v>9166565.8300000001</v>
      </c>
      <c r="J637" s="547">
        <v>9166565.8300000001</v>
      </c>
      <c r="K637" s="547">
        <v>7827485.4199999999</v>
      </c>
      <c r="L637" s="547">
        <v>9113979.3100000005</v>
      </c>
      <c r="M637" s="547">
        <v>2289800.02</v>
      </c>
      <c r="N637" s="547">
        <v>2683787.5099999998</v>
      </c>
      <c r="O637" s="547">
        <v>2837756.87</v>
      </c>
      <c r="P637" s="547">
        <v>3140933.46</v>
      </c>
      <c r="Q637" s="547">
        <v>3020474.57</v>
      </c>
      <c r="R637" s="547">
        <v>3020474.57</v>
      </c>
      <c r="S637" s="547">
        <v>3385799.84</v>
      </c>
      <c r="T637" s="547">
        <v>3361414.39</v>
      </c>
      <c r="U637" s="547"/>
      <c r="V637" s="547">
        <f t="shared" si="274"/>
        <v>5084331.37</v>
      </c>
      <c r="W637" s="305"/>
      <c r="X637" s="306"/>
      <c r="Y637" s="548">
        <f t="shared" si="301"/>
        <v>0</v>
      </c>
      <c r="Z637" s="549">
        <f t="shared" si="301"/>
        <v>0</v>
      </c>
      <c r="AA637" s="549">
        <f t="shared" si="301"/>
        <v>0</v>
      </c>
      <c r="AB637" s="282">
        <f t="shared" si="275"/>
        <v>3361414.39</v>
      </c>
      <c r="AC637" s="281">
        <f t="shared" si="276"/>
        <v>0</v>
      </c>
      <c r="AD637" s="549">
        <f t="shared" si="277"/>
        <v>0</v>
      </c>
      <c r="AE637" s="553">
        <f t="shared" si="278"/>
        <v>0</v>
      </c>
      <c r="AF637" s="282">
        <f t="shared" si="279"/>
        <v>3361414.39</v>
      </c>
      <c r="AG637" s="283">
        <f t="shared" si="280"/>
        <v>3361414.39</v>
      </c>
      <c r="AH637" s="281">
        <f t="shared" si="281"/>
        <v>0</v>
      </c>
      <c r="AI637" s="551">
        <f t="shared" si="302"/>
        <v>0</v>
      </c>
      <c r="AJ637" s="549">
        <f t="shared" si="302"/>
        <v>0</v>
      </c>
      <c r="AK637" s="549">
        <f t="shared" si="302"/>
        <v>0</v>
      </c>
      <c r="AL637" s="282">
        <f t="shared" si="282"/>
        <v>5084331.37</v>
      </c>
      <c r="AM637" s="281">
        <f t="shared" si="283"/>
        <v>0</v>
      </c>
      <c r="AN637" s="549">
        <f t="shared" si="284"/>
        <v>0</v>
      </c>
      <c r="AO637" s="549">
        <f t="shared" si="285"/>
        <v>0</v>
      </c>
      <c r="AP637" s="549">
        <f t="shared" si="286"/>
        <v>5084331.37</v>
      </c>
      <c r="AQ637" s="283">
        <f t="shared" si="300"/>
        <v>5084331.37</v>
      </c>
      <c r="AR637" s="281">
        <f t="shared" si="287"/>
        <v>0</v>
      </c>
      <c r="AT637" s="446" t="s">
        <v>2077</v>
      </c>
      <c r="AU637" s="284"/>
      <c r="AV637" s="447" t="str">
        <f t="shared" si="288"/>
        <v>CA</v>
      </c>
      <c r="AW637" s="447" t="str">
        <f t="shared" si="289"/>
        <v>CL</v>
      </c>
      <c r="AX637" s="447" t="str">
        <f t="shared" si="290"/>
        <v>AIC</v>
      </c>
      <c r="AY637" s="447" t="str">
        <f t="shared" si="291"/>
        <v>ERB</v>
      </c>
      <c r="AZ637" s="447" t="str">
        <f t="shared" si="292"/>
        <v>GRB</v>
      </c>
      <c r="BA637" s="447" t="str">
        <f t="shared" si="293"/>
        <v>Non-Op</v>
      </c>
      <c r="BC637" s="449" t="s">
        <v>2100</v>
      </c>
      <c r="BD637" s="552">
        <f t="shared" si="296"/>
        <v>3361414.39</v>
      </c>
      <c r="BF637" s="448"/>
      <c r="BG637" s="448"/>
      <c r="BH637" s="448"/>
      <c r="BI637" s="448"/>
      <c r="BJ637" s="448"/>
      <c r="BK637" s="448"/>
      <c r="BL637" s="448"/>
      <c r="BN637" s="444"/>
    </row>
    <row r="638" spans="1:66" s="28" customFormat="1" ht="12" customHeight="1">
      <c r="A638" s="563">
        <v>18237302</v>
      </c>
      <c r="B638" s="562" t="str">
        <f t="shared" si="297"/>
        <v>18237302</v>
      </c>
      <c r="C638" s="489" t="s">
        <v>1457</v>
      </c>
      <c r="D638" s="445" t="s">
        <v>1165</v>
      </c>
      <c r="E638" s="445"/>
      <c r="F638" s="294">
        <v>43070</v>
      </c>
      <c r="G638" s="445"/>
      <c r="H638" s="547">
        <v>0</v>
      </c>
      <c r="I638" s="547">
        <v>278530.45</v>
      </c>
      <c r="J638" s="547">
        <v>278530.45</v>
      </c>
      <c r="K638" s="547">
        <v>0</v>
      </c>
      <c r="L638" s="547">
        <v>0</v>
      </c>
      <c r="M638" s="547">
        <v>0</v>
      </c>
      <c r="N638" s="547">
        <v>0</v>
      </c>
      <c r="O638" s="547">
        <v>0</v>
      </c>
      <c r="P638" s="547">
        <v>145815.13</v>
      </c>
      <c r="Q638" s="547">
        <v>0</v>
      </c>
      <c r="R638" s="547">
        <v>0</v>
      </c>
      <c r="S638" s="547">
        <v>0</v>
      </c>
      <c r="T638" s="547">
        <v>0</v>
      </c>
      <c r="U638" s="547"/>
      <c r="V638" s="547">
        <f t="shared" si="274"/>
        <v>58573.002500000002</v>
      </c>
      <c r="W638" s="305"/>
      <c r="X638" s="306"/>
      <c r="Y638" s="548">
        <f t="shared" si="301"/>
        <v>0</v>
      </c>
      <c r="Z638" s="549">
        <f t="shared" si="301"/>
        <v>0</v>
      </c>
      <c r="AA638" s="549">
        <f t="shared" si="301"/>
        <v>0</v>
      </c>
      <c r="AB638" s="282">
        <f t="shared" si="275"/>
        <v>0</v>
      </c>
      <c r="AC638" s="281">
        <f t="shared" si="276"/>
        <v>0</v>
      </c>
      <c r="AD638" s="549">
        <f t="shared" si="277"/>
        <v>0</v>
      </c>
      <c r="AE638" s="553">
        <f t="shared" si="278"/>
        <v>0</v>
      </c>
      <c r="AF638" s="282">
        <f t="shared" si="279"/>
        <v>0</v>
      </c>
      <c r="AG638" s="283">
        <f t="shared" si="280"/>
        <v>0</v>
      </c>
      <c r="AH638" s="281">
        <f t="shared" si="281"/>
        <v>0</v>
      </c>
      <c r="AI638" s="551">
        <f t="shared" si="302"/>
        <v>0</v>
      </c>
      <c r="AJ638" s="549">
        <f t="shared" si="302"/>
        <v>0</v>
      </c>
      <c r="AK638" s="549">
        <f t="shared" si="302"/>
        <v>0</v>
      </c>
      <c r="AL638" s="282">
        <f t="shared" si="282"/>
        <v>58573.002500000002</v>
      </c>
      <c r="AM638" s="281">
        <f t="shared" si="283"/>
        <v>0</v>
      </c>
      <c r="AN638" s="549">
        <f t="shared" si="284"/>
        <v>0</v>
      </c>
      <c r="AO638" s="549">
        <f t="shared" si="285"/>
        <v>0</v>
      </c>
      <c r="AP638" s="549">
        <f t="shared" si="286"/>
        <v>58573.002500000002</v>
      </c>
      <c r="AQ638" s="283">
        <f t="shared" si="300"/>
        <v>58573.002500000002</v>
      </c>
      <c r="AR638" s="281">
        <f t="shared" si="287"/>
        <v>0</v>
      </c>
      <c r="AT638" s="446" t="s">
        <v>2077</v>
      </c>
      <c r="AU638" s="284"/>
      <c r="AV638" s="447" t="str">
        <f t="shared" si="288"/>
        <v>CA</v>
      </c>
      <c r="AW638" s="447" t="str">
        <f t="shared" si="289"/>
        <v>CL</v>
      </c>
      <c r="AX638" s="447" t="str">
        <f t="shared" si="290"/>
        <v>AIC</v>
      </c>
      <c r="AY638" s="447" t="str">
        <f t="shared" si="291"/>
        <v>ERB</v>
      </c>
      <c r="AZ638" s="447" t="str">
        <f t="shared" si="292"/>
        <v>GRB</v>
      </c>
      <c r="BA638" s="447" t="str">
        <f t="shared" si="293"/>
        <v>Non-Op</v>
      </c>
      <c r="BC638" s="449" t="s">
        <v>2100</v>
      </c>
      <c r="BD638" s="552">
        <f t="shared" si="296"/>
        <v>0</v>
      </c>
      <c r="BF638" s="448"/>
      <c r="BG638" s="448"/>
      <c r="BH638" s="448"/>
      <c r="BI638" s="448"/>
      <c r="BJ638" s="448"/>
      <c r="BK638" s="448"/>
      <c r="BL638" s="448"/>
      <c r="BN638" s="444"/>
    </row>
    <row r="639" spans="1:66" s="28" customFormat="1" ht="12" customHeight="1">
      <c r="A639" s="564">
        <v>18237311</v>
      </c>
      <c r="B639" s="564" t="str">
        <f t="shared" si="297"/>
        <v>18237311</v>
      </c>
      <c r="C639" s="490" t="s">
        <v>1458</v>
      </c>
      <c r="D639" s="445" t="s">
        <v>1165</v>
      </c>
      <c r="E639" s="445"/>
      <c r="F639" s="311">
        <v>43101</v>
      </c>
      <c r="G639" s="445"/>
      <c r="H639" s="547">
        <v>277819.43</v>
      </c>
      <c r="I639" s="547">
        <v>302703.39</v>
      </c>
      <c r="J639" s="547">
        <v>327388.15000000002</v>
      </c>
      <c r="K639" s="547">
        <v>351568.18</v>
      </c>
      <c r="L639" s="547">
        <v>375731.96</v>
      </c>
      <c r="M639" s="547">
        <v>121842.52</v>
      </c>
      <c r="N639" s="547">
        <v>144604.07</v>
      </c>
      <c r="O639" s="547">
        <v>165475.66</v>
      </c>
      <c r="P639" s="547">
        <v>185707.96</v>
      </c>
      <c r="Q639" s="547">
        <v>204838.54</v>
      </c>
      <c r="R639" s="547">
        <v>222562.57</v>
      </c>
      <c r="S639" s="547">
        <v>238887.87</v>
      </c>
      <c r="T639" s="547">
        <v>255149.04</v>
      </c>
      <c r="U639" s="547"/>
      <c r="V639" s="547">
        <f t="shared" si="274"/>
        <v>242316.25874999995</v>
      </c>
      <c r="W639" s="305"/>
      <c r="X639" s="306"/>
      <c r="Y639" s="548">
        <f t="shared" si="301"/>
        <v>0</v>
      </c>
      <c r="Z639" s="549">
        <f t="shared" si="301"/>
        <v>0</v>
      </c>
      <c r="AA639" s="549">
        <f t="shared" si="301"/>
        <v>0</v>
      </c>
      <c r="AB639" s="282">
        <f t="shared" si="275"/>
        <v>255149.04</v>
      </c>
      <c r="AC639" s="281">
        <f t="shared" si="276"/>
        <v>0</v>
      </c>
      <c r="AD639" s="549">
        <f t="shared" si="277"/>
        <v>0</v>
      </c>
      <c r="AE639" s="553">
        <f t="shared" si="278"/>
        <v>0</v>
      </c>
      <c r="AF639" s="282">
        <f t="shared" si="279"/>
        <v>255149.04</v>
      </c>
      <c r="AG639" s="283">
        <f t="shared" si="280"/>
        <v>255149.04</v>
      </c>
      <c r="AH639" s="281">
        <f t="shared" si="281"/>
        <v>0</v>
      </c>
      <c r="AI639" s="551">
        <f t="shared" si="302"/>
        <v>0</v>
      </c>
      <c r="AJ639" s="549">
        <f t="shared" si="302"/>
        <v>0</v>
      </c>
      <c r="AK639" s="549">
        <f t="shared" si="302"/>
        <v>0</v>
      </c>
      <c r="AL639" s="282">
        <f t="shared" si="282"/>
        <v>242316.25874999995</v>
      </c>
      <c r="AM639" s="281">
        <f t="shared" si="283"/>
        <v>0</v>
      </c>
      <c r="AN639" s="549">
        <f t="shared" si="284"/>
        <v>0</v>
      </c>
      <c r="AO639" s="549">
        <f t="shared" si="285"/>
        <v>0</v>
      </c>
      <c r="AP639" s="549">
        <f t="shared" si="286"/>
        <v>242316.25874999995</v>
      </c>
      <c r="AQ639" s="283">
        <f t="shared" si="300"/>
        <v>242316.25874999995</v>
      </c>
      <c r="AR639" s="281">
        <f t="shared" si="287"/>
        <v>0</v>
      </c>
      <c r="AT639" s="446" t="s">
        <v>2077</v>
      </c>
      <c r="AU639" s="284"/>
      <c r="AV639" s="447" t="str">
        <f t="shared" si="288"/>
        <v>CA</v>
      </c>
      <c r="AW639" s="447" t="str">
        <f t="shared" si="289"/>
        <v>CL</v>
      </c>
      <c r="AX639" s="447" t="str">
        <f t="shared" si="290"/>
        <v>AIC</v>
      </c>
      <c r="AY639" s="447" t="str">
        <f t="shared" si="291"/>
        <v>ERB</v>
      </c>
      <c r="AZ639" s="447" t="str">
        <f t="shared" si="292"/>
        <v>GRB</v>
      </c>
      <c r="BA639" s="447" t="str">
        <f t="shared" si="293"/>
        <v>Non-Op</v>
      </c>
      <c r="BC639" s="449" t="s">
        <v>2100</v>
      </c>
      <c r="BD639" s="552">
        <f t="shared" si="296"/>
        <v>255149.04</v>
      </c>
      <c r="BF639" s="448"/>
      <c r="BG639" s="448"/>
      <c r="BH639" s="448"/>
      <c r="BI639" s="448"/>
      <c r="BJ639" s="448"/>
      <c r="BK639" s="448"/>
      <c r="BL639" s="448"/>
      <c r="BN639" s="444"/>
    </row>
    <row r="640" spans="1:66" s="28" customFormat="1" ht="12" customHeight="1">
      <c r="A640" s="564">
        <v>18237321</v>
      </c>
      <c r="B640" s="564" t="str">
        <f t="shared" si="297"/>
        <v>18237321</v>
      </c>
      <c r="C640" s="490" t="s">
        <v>1459</v>
      </c>
      <c r="D640" s="445" t="s">
        <v>1165</v>
      </c>
      <c r="E640" s="445"/>
      <c r="F640" s="311">
        <v>43101</v>
      </c>
      <c r="G640" s="445"/>
      <c r="H640" s="547">
        <v>345355.01</v>
      </c>
      <c r="I640" s="547">
        <v>386652.47</v>
      </c>
      <c r="J640" s="547">
        <v>429962.18</v>
      </c>
      <c r="K640" s="547">
        <v>474347.04</v>
      </c>
      <c r="L640" s="547">
        <v>520382.58</v>
      </c>
      <c r="M640" s="547">
        <v>223360.75</v>
      </c>
      <c r="N640" s="547">
        <v>270842.02</v>
      </c>
      <c r="O640" s="547">
        <v>317428.69</v>
      </c>
      <c r="P640" s="547">
        <v>365276.04</v>
      </c>
      <c r="Q640" s="547">
        <v>412687.56</v>
      </c>
      <c r="R640" s="547">
        <v>459691.13</v>
      </c>
      <c r="S640" s="547">
        <v>507220.93</v>
      </c>
      <c r="T640" s="547">
        <v>555246.72</v>
      </c>
      <c r="U640" s="547"/>
      <c r="V640" s="547">
        <f t="shared" si="274"/>
        <v>401512.68791666668</v>
      </c>
      <c r="W640" s="305"/>
      <c r="X640" s="306"/>
      <c r="Y640" s="548">
        <f t="shared" si="301"/>
        <v>0</v>
      </c>
      <c r="Z640" s="549">
        <f t="shared" si="301"/>
        <v>0</v>
      </c>
      <c r="AA640" s="549">
        <f t="shared" si="301"/>
        <v>0</v>
      </c>
      <c r="AB640" s="282">
        <f t="shared" si="275"/>
        <v>555246.72</v>
      </c>
      <c r="AC640" s="281">
        <f t="shared" si="276"/>
        <v>0</v>
      </c>
      <c r="AD640" s="549">
        <f t="shared" si="277"/>
        <v>0</v>
      </c>
      <c r="AE640" s="553">
        <f t="shared" si="278"/>
        <v>0</v>
      </c>
      <c r="AF640" s="282">
        <f t="shared" si="279"/>
        <v>555246.72</v>
      </c>
      <c r="AG640" s="283">
        <f t="shared" si="280"/>
        <v>555246.72</v>
      </c>
      <c r="AH640" s="281">
        <f t="shared" si="281"/>
        <v>0</v>
      </c>
      <c r="AI640" s="551">
        <f t="shared" si="302"/>
        <v>0</v>
      </c>
      <c r="AJ640" s="549">
        <f t="shared" si="302"/>
        <v>0</v>
      </c>
      <c r="AK640" s="549">
        <f t="shared" si="302"/>
        <v>0</v>
      </c>
      <c r="AL640" s="282">
        <f t="shared" si="282"/>
        <v>401512.68791666668</v>
      </c>
      <c r="AM640" s="281">
        <f t="shared" si="283"/>
        <v>0</v>
      </c>
      <c r="AN640" s="549">
        <f t="shared" si="284"/>
        <v>0</v>
      </c>
      <c r="AO640" s="549">
        <f t="shared" si="285"/>
        <v>0</v>
      </c>
      <c r="AP640" s="549">
        <f t="shared" si="286"/>
        <v>401512.68791666668</v>
      </c>
      <c r="AQ640" s="283">
        <f t="shared" si="300"/>
        <v>401512.68791666668</v>
      </c>
      <c r="AR640" s="281">
        <f t="shared" si="287"/>
        <v>0</v>
      </c>
      <c r="AT640" s="446" t="s">
        <v>2077</v>
      </c>
      <c r="AU640" s="284"/>
      <c r="AV640" s="447" t="str">
        <f t="shared" si="288"/>
        <v>CA</v>
      </c>
      <c r="AW640" s="447" t="str">
        <f t="shared" si="289"/>
        <v>CL</v>
      </c>
      <c r="AX640" s="447" t="str">
        <f t="shared" si="290"/>
        <v>AIC</v>
      </c>
      <c r="AY640" s="447" t="str">
        <f t="shared" si="291"/>
        <v>ERB</v>
      </c>
      <c r="AZ640" s="447" t="str">
        <f t="shared" si="292"/>
        <v>GRB</v>
      </c>
      <c r="BA640" s="447" t="str">
        <f t="shared" si="293"/>
        <v>Non-Op</v>
      </c>
      <c r="BC640" s="449" t="s">
        <v>2100</v>
      </c>
      <c r="BD640" s="552">
        <f t="shared" si="296"/>
        <v>555246.72</v>
      </c>
      <c r="BF640" s="448"/>
      <c r="BG640" s="448"/>
      <c r="BH640" s="448"/>
      <c r="BI640" s="448"/>
      <c r="BJ640" s="448"/>
      <c r="BK640" s="448"/>
      <c r="BL640" s="448"/>
      <c r="BN640" s="444"/>
    </row>
    <row r="641" spans="1:66" s="28" customFormat="1" ht="12" customHeight="1">
      <c r="A641" s="563">
        <v>18237331</v>
      </c>
      <c r="B641" s="562" t="str">
        <f t="shared" si="297"/>
        <v>18237331</v>
      </c>
      <c r="C641" s="489" t="s">
        <v>1460</v>
      </c>
      <c r="D641" s="445" t="s">
        <v>1165</v>
      </c>
      <c r="E641" s="445"/>
      <c r="F641" s="294">
        <v>43070</v>
      </c>
      <c r="G641" s="445"/>
      <c r="H641" s="547">
        <v>51312.44</v>
      </c>
      <c r="I641" s="547">
        <v>54329.66</v>
      </c>
      <c r="J641" s="547">
        <v>57343.17</v>
      </c>
      <c r="K641" s="547">
        <v>60362.67</v>
      </c>
      <c r="L641" s="547">
        <v>63486.1</v>
      </c>
      <c r="M641" s="547">
        <v>15339.29</v>
      </c>
      <c r="N641" s="547">
        <v>18504.939999999999</v>
      </c>
      <c r="O641" s="547">
        <v>21664.63</v>
      </c>
      <c r="P641" s="547">
        <v>24792.45</v>
      </c>
      <c r="Q641" s="547">
        <v>27913.119999999999</v>
      </c>
      <c r="R641" s="547">
        <v>31675.45</v>
      </c>
      <c r="S641" s="547">
        <v>34656.32</v>
      </c>
      <c r="T641" s="547">
        <v>37662.86</v>
      </c>
      <c r="U641" s="547"/>
      <c r="V641" s="547">
        <f t="shared" si="274"/>
        <v>37879.620833333342</v>
      </c>
      <c r="W641" s="305"/>
      <c r="X641" s="306"/>
      <c r="Y641" s="548">
        <f t="shared" si="301"/>
        <v>0</v>
      </c>
      <c r="Z641" s="549">
        <f t="shared" si="301"/>
        <v>0</v>
      </c>
      <c r="AA641" s="549">
        <f t="shared" si="301"/>
        <v>0</v>
      </c>
      <c r="AB641" s="282">
        <f t="shared" si="275"/>
        <v>37662.86</v>
      </c>
      <c r="AC641" s="281">
        <f t="shared" si="276"/>
        <v>0</v>
      </c>
      <c r="AD641" s="549">
        <f t="shared" si="277"/>
        <v>0</v>
      </c>
      <c r="AE641" s="553">
        <f t="shared" si="278"/>
        <v>0</v>
      </c>
      <c r="AF641" s="282">
        <f t="shared" si="279"/>
        <v>37662.86</v>
      </c>
      <c r="AG641" s="283">
        <f t="shared" si="280"/>
        <v>37662.86</v>
      </c>
      <c r="AH641" s="281">
        <f t="shared" si="281"/>
        <v>0</v>
      </c>
      <c r="AI641" s="551">
        <f t="shared" si="302"/>
        <v>0</v>
      </c>
      <c r="AJ641" s="549">
        <f t="shared" si="302"/>
        <v>0</v>
      </c>
      <c r="AK641" s="549">
        <f t="shared" si="302"/>
        <v>0</v>
      </c>
      <c r="AL641" s="282">
        <f t="shared" si="282"/>
        <v>37879.620833333342</v>
      </c>
      <c r="AM641" s="281">
        <f t="shared" si="283"/>
        <v>0</v>
      </c>
      <c r="AN641" s="549">
        <f t="shared" si="284"/>
        <v>0</v>
      </c>
      <c r="AO641" s="549">
        <f t="shared" si="285"/>
        <v>0</v>
      </c>
      <c r="AP641" s="549">
        <f t="shared" si="286"/>
        <v>37879.620833333342</v>
      </c>
      <c r="AQ641" s="283">
        <f t="shared" si="300"/>
        <v>37879.620833333342</v>
      </c>
      <c r="AR641" s="281">
        <f t="shared" si="287"/>
        <v>0</v>
      </c>
      <c r="AT641" s="446" t="s">
        <v>2077</v>
      </c>
      <c r="AU641" s="284"/>
      <c r="AV641" s="447" t="str">
        <f t="shared" si="288"/>
        <v>CA</v>
      </c>
      <c r="AW641" s="447" t="str">
        <f t="shared" si="289"/>
        <v>CL</v>
      </c>
      <c r="AX641" s="447" t="str">
        <f t="shared" si="290"/>
        <v>AIC</v>
      </c>
      <c r="AY641" s="447" t="str">
        <f t="shared" si="291"/>
        <v>ERB</v>
      </c>
      <c r="AZ641" s="447" t="str">
        <f t="shared" si="292"/>
        <v>GRB</v>
      </c>
      <c r="BA641" s="447" t="str">
        <f t="shared" si="293"/>
        <v>Non-Op</v>
      </c>
      <c r="BC641" s="449" t="s">
        <v>2100</v>
      </c>
      <c r="BD641" s="552">
        <f t="shared" si="296"/>
        <v>37662.86</v>
      </c>
      <c r="BF641" s="448"/>
      <c r="BG641" s="448"/>
      <c r="BH641" s="448"/>
      <c r="BI641" s="448"/>
      <c r="BJ641" s="448"/>
      <c r="BK641" s="448"/>
      <c r="BL641" s="448"/>
      <c r="BN641" s="444"/>
    </row>
    <row r="642" spans="1:66" s="28" customFormat="1" ht="12" customHeight="1">
      <c r="A642" s="564">
        <v>18237341</v>
      </c>
      <c r="B642" s="564" t="str">
        <f t="shared" si="297"/>
        <v>18237341</v>
      </c>
      <c r="C642" s="490" t="s">
        <v>1446</v>
      </c>
      <c r="D642" s="445" t="s">
        <v>1165</v>
      </c>
      <c r="E642" s="445"/>
      <c r="F642" s="311">
        <v>43101</v>
      </c>
      <c r="G642" s="445"/>
      <c r="H642" s="547">
        <v>16502.25</v>
      </c>
      <c r="I642" s="547">
        <v>16921.89</v>
      </c>
      <c r="J642" s="547">
        <v>16921.89</v>
      </c>
      <c r="K642" s="547">
        <v>0</v>
      </c>
      <c r="L642" s="547">
        <v>0</v>
      </c>
      <c r="M642" s="547">
        <v>0</v>
      </c>
      <c r="N642" s="547">
        <v>0</v>
      </c>
      <c r="O642" s="547">
        <v>0</v>
      </c>
      <c r="P642" s="547">
        <v>0</v>
      </c>
      <c r="Q642" s="547">
        <v>0</v>
      </c>
      <c r="R642" s="547">
        <v>0</v>
      </c>
      <c r="S642" s="547">
        <v>0</v>
      </c>
      <c r="T642" s="547">
        <v>0</v>
      </c>
      <c r="U642" s="547"/>
      <c r="V642" s="547">
        <f t="shared" si="274"/>
        <v>3507.9087500000001</v>
      </c>
      <c r="W642" s="305"/>
      <c r="X642" s="306"/>
      <c r="Y642" s="548">
        <f t="shared" si="301"/>
        <v>0</v>
      </c>
      <c r="Z642" s="549">
        <f t="shared" si="301"/>
        <v>0</v>
      </c>
      <c r="AA642" s="549">
        <f t="shared" si="301"/>
        <v>0</v>
      </c>
      <c r="AB642" s="282">
        <f t="shared" si="275"/>
        <v>0</v>
      </c>
      <c r="AC642" s="281">
        <f t="shared" si="276"/>
        <v>0</v>
      </c>
      <c r="AD642" s="549">
        <f t="shared" si="277"/>
        <v>0</v>
      </c>
      <c r="AE642" s="553">
        <f t="shared" si="278"/>
        <v>0</v>
      </c>
      <c r="AF642" s="282">
        <f t="shared" si="279"/>
        <v>0</v>
      </c>
      <c r="AG642" s="283">
        <f t="shared" si="280"/>
        <v>0</v>
      </c>
      <c r="AH642" s="281">
        <f t="shared" si="281"/>
        <v>0</v>
      </c>
      <c r="AI642" s="551">
        <f t="shared" si="302"/>
        <v>0</v>
      </c>
      <c r="AJ642" s="549">
        <f t="shared" si="302"/>
        <v>0</v>
      </c>
      <c r="AK642" s="549">
        <f t="shared" si="302"/>
        <v>0</v>
      </c>
      <c r="AL642" s="282">
        <f t="shared" si="282"/>
        <v>3507.9087500000001</v>
      </c>
      <c r="AM642" s="281">
        <f t="shared" si="283"/>
        <v>0</v>
      </c>
      <c r="AN642" s="549">
        <f t="shared" si="284"/>
        <v>0</v>
      </c>
      <c r="AO642" s="549">
        <f t="shared" si="285"/>
        <v>0</v>
      </c>
      <c r="AP642" s="549">
        <f t="shared" si="286"/>
        <v>3507.9087500000001</v>
      </c>
      <c r="AQ642" s="283">
        <f t="shared" si="300"/>
        <v>3507.9087500000001</v>
      </c>
      <c r="AR642" s="281">
        <f t="shared" si="287"/>
        <v>0</v>
      </c>
      <c r="AT642" s="446" t="s">
        <v>2077</v>
      </c>
      <c r="AU642" s="284"/>
      <c r="AV642" s="447" t="str">
        <f t="shared" si="288"/>
        <v>CA</v>
      </c>
      <c r="AW642" s="447" t="str">
        <f t="shared" si="289"/>
        <v>CL</v>
      </c>
      <c r="AX642" s="447" t="str">
        <f t="shared" si="290"/>
        <v>AIC</v>
      </c>
      <c r="AY642" s="447" t="str">
        <f t="shared" si="291"/>
        <v>ERB</v>
      </c>
      <c r="AZ642" s="447" t="str">
        <f t="shared" si="292"/>
        <v>GRB</v>
      </c>
      <c r="BA642" s="447" t="str">
        <f t="shared" si="293"/>
        <v>Non-Op</v>
      </c>
      <c r="BC642" s="449" t="s">
        <v>2100</v>
      </c>
      <c r="BD642" s="552">
        <f t="shared" si="296"/>
        <v>0</v>
      </c>
      <c r="BF642" s="448"/>
      <c r="BG642" s="448"/>
      <c r="BH642" s="448"/>
      <c r="BI642" s="448"/>
      <c r="BJ642" s="448"/>
      <c r="BK642" s="448"/>
      <c r="BL642" s="448"/>
      <c r="BN642" s="444"/>
    </row>
    <row r="643" spans="1:66" s="28" customFormat="1" ht="12" customHeight="1">
      <c r="A643" s="564">
        <v>18237351</v>
      </c>
      <c r="B643" s="564" t="str">
        <f t="shared" si="297"/>
        <v>18237351</v>
      </c>
      <c r="C643" s="490" t="s">
        <v>1461</v>
      </c>
      <c r="D643" s="445" t="s">
        <v>1165</v>
      </c>
      <c r="E643" s="445"/>
      <c r="F643" s="311">
        <v>43101</v>
      </c>
      <c r="G643" s="445"/>
      <c r="H643" s="547">
        <v>79668.59</v>
      </c>
      <c r="I643" s="547">
        <v>99517.93</v>
      </c>
      <c r="J643" s="547">
        <v>120548.7</v>
      </c>
      <c r="K643" s="547">
        <v>142059.96</v>
      </c>
      <c r="L643" s="547">
        <v>164428.67000000001</v>
      </c>
      <c r="M643" s="547">
        <v>108403.37</v>
      </c>
      <c r="N643" s="547">
        <v>131140.79</v>
      </c>
      <c r="O643" s="547">
        <v>152802.71</v>
      </c>
      <c r="P643" s="547">
        <v>175800.83</v>
      </c>
      <c r="Q643" s="547">
        <v>199891.77</v>
      </c>
      <c r="R643" s="547">
        <v>222877.71</v>
      </c>
      <c r="S643" s="547">
        <v>244671.69</v>
      </c>
      <c r="T643" s="547">
        <v>268153.31</v>
      </c>
      <c r="U643" s="547"/>
      <c r="V643" s="547">
        <f t="shared" si="274"/>
        <v>161337.92333333331</v>
      </c>
      <c r="W643" s="305"/>
      <c r="X643" s="306"/>
      <c r="Y643" s="548">
        <f t="shared" si="301"/>
        <v>0</v>
      </c>
      <c r="Z643" s="549">
        <f t="shared" si="301"/>
        <v>0</v>
      </c>
      <c r="AA643" s="549">
        <f t="shared" si="301"/>
        <v>0</v>
      </c>
      <c r="AB643" s="282">
        <f t="shared" si="275"/>
        <v>268153.31</v>
      </c>
      <c r="AC643" s="281">
        <f t="shared" si="276"/>
        <v>0</v>
      </c>
      <c r="AD643" s="549">
        <f t="shared" si="277"/>
        <v>0</v>
      </c>
      <c r="AE643" s="553">
        <f t="shared" si="278"/>
        <v>0</v>
      </c>
      <c r="AF643" s="282">
        <f t="shared" si="279"/>
        <v>268153.31</v>
      </c>
      <c r="AG643" s="283">
        <f t="shared" si="280"/>
        <v>268153.31</v>
      </c>
      <c r="AH643" s="281">
        <f t="shared" si="281"/>
        <v>0</v>
      </c>
      <c r="AI643" s="551">
        <f t="shared" si="302"/>
        <v>0</v>
      </c>
      <c r="AJ643" s="549">
        <f t="shared" si="302"/>
        <v>0</v>
      </c>
      <c r="AK643" s="549">
        <f t="shared" si="302"/>
        <v>0</v>
      </c>
      <c r="AL643" s="282">
        <f t="shared" si="282"/>
        <v>161337.92333333331</v>
      </c>
      <c r="AM643" s="281">
        <f t="shared" si="283"/>
        <v>0</v>
      </c>
      <c r="AN643" s="549">
        <f t="shared" si="284"/>
        <v>0</v>
      </c>
      <c r="AO643" s="549">
        <f t="shared" si="285"/>
        <v>0</v>
      </c>
      <c r="AP643" s="549">
        <f t="shared" si="286"/>
        <v>161337.92333333331</v>
      </c>
      <c r="AQ643" s="283">
        <f t="shared" si="300"/>
        <v>161337.92333333331</v>
      </c>
      <c r="AR643" s="281">
        <f t="shared" si="287"/>
        <v>0</v>
      </c>
      <c r="AT643" s="446" t="s">
        <v>2077</v>
      </c>
      <c r="AU643" s="284"/>
      <c r="AV643" s="447" t="str">
        <f t="shared" si="288"/>
        <v>CA</v>
      </c>
      <c r="AW643" s="447" t="str">
        <f t="shared" si="289"/>
        <v>CL</v>
      </c>
      <c r="AX643" s="447" t="str">
        <f t="shared" si="290"/>
        <v>AIC</v>
      </c>
      <c r="AY643" s="447" t="str">
        <f t="shared" si="291"/>
        <v>ERB</v>
      </c>
      <c r="AZ643" s="447" t="str">
        <f t="shared" si="292"/>
        <v>GRB</v>
      </c>
      <c r="BA643" s="447" t="str">
        <f t="shared" si="293"/>
        <v>Non-Op</v>
      </c>
      <c r="BC643" s="449" t="s">
        <v>2100</v>
      </c>
      <c r="BD643" s="552">
        <f t="shared" si="296"/>
        <v>268153.31</v>
      </c>
      <c r="BF643" s="448"/>
      <c r="BG643" s="448"/>
      <c r="BH643" s="448"/>
      <c r="BI643" s="448"/>
      <c r="BJ643" s="448"/>
      <c r="BK643" s="448"/>
      <c r="BL643" s="448"/>
      <c r="BN643" s="444"/>
    </row>
    <row r="644" spans="1:66" s="28" customFormat="1" ht="12" customHeight="1">
      <c r="A644" s="564">
        <v>18237361</v>
      </c>
      <c r="B644" s="564" t="str">
        <f t="shared" si="297"/>
        <v>18237361</v>
      </c>
      <c r="C644" s="490" t="s">
        <v>1446</v>
      </c>
      <c r="D644" s="445" t="s">
        <v>1165</v>
      </c>
      <c r="E644" s="445"/>
      <c r="F644" s="311">
        <v>43101</v>
      </c>
      <c r="G644" s="445"/>
      <c r="H644" s="547">
        <v>221112.17</v>
      </c>
      <c r="I644" s="547">
        <v>241184.78</v>
      </c>
      <c r="J644" s="547">
        <v>260806.43</v>
      </c>
      <c r="K644" s="547">
        <v>279712.90000000002</v>
      </c>
      <c r="L644" s="547">
        <v>298265.21000000002</v>
      </c>
      <c r="M644" s="547">
        <v>95112.78</v>
      </c>
      <c r="N644" s="547">
        <v>111763.5</v>
      </c>
      <c r="O644" s="547">
        <v>125930.02</v>
      </c>
      <c r="P644" s="547">
        <v>138238.04999999999</v>
      </c>
      <c r="Q644" s="547">
        <v>149370.35999999999</v>
      </c>
      <c r="R644" s="547">
        <v>159909.26</v>
      </c>
      <c r="S644" s="547">
        <v>168427.28</v>
      </c>
      <c r="T644" s="547">
        <v>176337.61</v>
      </c>
      <c r="U644" s="547"/>
      <c r="V644" s="547">
        <f t="shared" si="274"/>
        <v>185620.45500000005</v>
      </c>
      <c r="W644" s="305"/>
      <c r="X644" s="306"/>
      <c r="Y644" s="548">
        <f t="shared" si="301"/>
        <v>0</v>
      </c>
      <c r="Z644" s="549">
        <f t="shared" si="301"/>
        <v>0</v>
      </c>
      <c r="AA644" s="549">
        <f t="shared" si="301"/>
        <v>0</v>
      </c>
      <c r="AB644" s="282">
        <f t="shared" si="275"/>
        <v>176337.61</v>
      </c>
      <c r="AC644" s="281">
        <f t="shared" si="276"/>
        <v>0</v>
      </c>
      <c r="AD644" s="549">
        <f t="shared" si="277"/>
        <v>0</v>
      </c>
      <c r="AE644" s="553">
        <f t="shared" si="278"/>
        <v>0</v>
      </c>
      <c r="AF644" s="282">
        <f t="shared" si="279"/>
        <v>176337.61</v>
      </c>
      <c r="AG644" s="283">
        <f t="shared" si="280"/>
        <v>176337.61</v>
      </c>
      <c r="AH644" s="281">
        <f t="shared" si="281"/>
        <v>0</v>
      </c>
      <c r="AI644" s="551">
        <f t="shared" si="302"/>
        <v>0</v>
      </c>
      <c r="AJ644" s="549">
        <f t="shared" si="302"/>
        <v>0</v>
      </c>
      <c r="AK644" s="549">
        <f t="shared" si="302"/>
        <v>0</v>
      </c>
      <c r="AL644" s="282">
        <f t="shared" si="282"/>
        <v>185620.45500000005</v>
      </c>
      <c r="AM644" s="281">
        <f t="shared" si="283"/>
        <v>0</v>
      </c>
      <c r="AN644" s="549">
        <f t="shared" si="284"/>
        <v>0</v>
      </c>
      <c r="AO644" s="549">
        <f t="shared" si="285"/>
        <v>0</v>
      </c>
      <c r="AP644" s="549">
        <f t="shared" si="286"/>
        <v>185620.45500000005</v>
      </c>
      <c r="AQ644" s="283">
        <f t="shared" si="300"/>
        <v>185620.45500000005</v>
      </c>
      <c r="AR644" s="281">
        <f t="shared" si="287"/>
        <v>0</v>
      </c>
      <c r="AT644" s="446" t="s">
        <v>2077</v>
      </c>
      <c r="AU644" s="284"/>
      <c r="AV644" s="447" t="str">
        <f t="shared" si="288"/>
        <v>CA</v>
      </c>
      <c r="AW644" s="447" t="str">
        <f t="shared" si="289"/>
        <v>CL</v>
      </c>
      <c r="AX644" s="447" t="str">
        <f t="shared" si="290"/>
        <v>AIC</v>
      </c>
      <c r="AY644" s="447" t="str">
        <f t="shared" si="291"/>
        <v>ERB</v>
      </c>
      <c r="AZ644" s="447" t="str">
        <f t="shared" si="292"/>
        <v>GRB</v>
      </c>
      <c r="BA644" s="447" t="str">
        <f t="shared" si="293"/>
        <v>Non-Op</v>
      </c>
      <c r="BC644" s="449" t="s">
        <v>2100</v>
      </c>
      <c r="BD644" s="552">
        <f t="shared" si="296"/>
        <v>176337.61</v>
      </c>
      <c r="BF644" s="448"/>
      <c r="BG644" s="448"/>
      <c r="BH644" s="448"/>
      <c r="BI644" s="448"/>
      <c r="BJ644" s="448"/>
      <c r="BK644" s="448"/>
      <c r="BL644" s="448"/>
      <c r="BN644" s="444"/>
    </row>
    <row r="645" spans="1:66" s="28" customFormat="1" ht="12" customHeight="1">
      <c r="A645" s="564">
        <v>18237371</v>
      </c>
      <c r="B645" s="564" t="str">
        <f t="shared" si="297"/>
        <v>18237371</v>
      </c>
      <c r="C645" s="490" t="s">
        <v>1446</v>
      </c>
      <c r="D645" s="445" t="s">
        <v>1165</v>
      </c>
      <c r="E645" s="445"/>
      <c r="F645" s="311">
        <v>43191</v>
      </c>
      <c r="G645" s="445"/>
      <c r="H645" s="547">
        <v>102320.15</v>
      </c>
      <c r="I645" s="547">
        <v>113040.47</v>
      </c>
      <c r="J645" s="547">
        <v>124112.41</v>
      </c>
      <c r="K645" s="547">
        <v>135444.95000000001</v>
      </c>
      <c r="L645" s="547">
        <v>147285.60999999999</v>
      </c>
      <c r="M645" s="547">
        <v>57090.559999999998</v>
      </c>
      <c r="N645" s="547">
        <v>68748.86</v>
      </c>
      <c r="O645" s="547">
        <v>79914.559999999998</v>
      </c>
      <c r="P645" s="547">
        <v>90660.26</v>
      </c>
      <c r="Q645" s="547">
        <v>101481.02</v>
      </c>
      <c r="R645" s="547">
        <v>112658.55</v>
      </c>
      <c r="S645" s="547">
        <v>122883.37</v>
      </c>
      <c r="T645" s="547">
        <v>132843.51999999999</v>
      </c>
      <c r="U645" s="547"/>
      <c r="V645" s="547">
        <f t="shared" si="274"/>
        <v>105908.53791666667</v>
      </c>
      <c r="W645" s="305"/>
      <c r="X645" s="306"/>
      <c r="Y645" s="548">
        <f t="shared" si="301"/>
        <v>0</v>
      </c>
      <c r="Z645" s="549">
        <f t="shared" si="301"/>
        <v>0</v>
      </c>
      <c r="AA645" s="549">
        <f t="shared" si="301"/>
        <v>0</v>
      </c>
      <c r="AB645" s="282">
        <f t="shared" si="275"/>
        <v>132843.51999999999</v>
      </c>
      <c r="AC645" s="281">
        <f t="shared" si="276"/>
        <v>0</v>
      </c>
      <c r="AD645" s="549">
        <f t="shared" si="277"/>
        <v>0</v>
      </c>
      <c r="AE645" s="553">
        <f t="shared" si="278"/>
        <v>0</v>
      </c>
      <c r="AF645" s="282">
        <f t="shared" si="279"/>
        <v>132843.51999999999</v>
      </c>
      <c r="AG645" s="283">
        <f t="shared" si="280"/>
        <v>132843.51999999999</v>
      </c>
      <c r="AH645" s="281">
        <f t="shared" si="281"/>
        <v>0</v>
      </c>
      <c r="AI645" s="551">
        <f t="shared" si="302"/>
        <v>0</v>
      </c>
      <c r="AJ645" s="549">
        <f t="shared" si="302"/>
        <v>0</v>
      </c>
      <c r="AK645" s="549">
        <f t="shared" si="302"/>
        <v>0</v>
      </c>
      <c r="AL645" s="282">
        <f t="shared" si="282"/>
        <v>105908.53791666667</v>
      </c>
      <c r="AM645" s="281">
        <f t="shared" si="283"/>
        <v>0</v>
      </c>
      <c r="AN645" s="549">
        <f t="shared" si="284"/>
        <v>0</v>
      </c>
      <c r="AO645" s="549">
        <f t="shared" si="285"/>
        <v>0</v>
      </c>
      <c r="AP645" s="549">
        <f t="shared" si="286"/>
        <v>105908.53791666667</v>
      </c>
      <c r="AQ645" s="283">
        <f t="shared" si="300"/>
        <v>105908.53791666667</v>
      </c>
      <c r="AR645" s="281">
        <f t="shared" si="287"/>
        <v>0</v>
      </c>
      <c r="AT645" s="446" t="s">
        <v>2077</v>
      </c>
      <c r="AU645" s="284"/>
      <c r="AV645" s="447" t="str">
        <f t="shared" si="288"/>
        <v>CA</v>
      </c>
      <c r="AW645" s="447" t="str">
        <f t="shared" si="289"/>
        <v>CL</v>
      </c>
      <c r="AX645" s="447" t="str">
        <f t="shared" si="290"/>
        <v>AIC</v>
      </c>
      <c r="AY645" s="447" t="str">
        <f t="shared" si="291"/>
        <v>ERB</v>
      </c>
      <c r="AZ645" s="447" t="str">
        <f t="shared" si="292"/>
        <v>GRB</v>
      </c>
      <c r="BA645" s="447" t="str">
        <f t="shared" si="293"/>
        <v>Non-Op</v>
      </c>
      <c r="BC645" s="449" t="s">
        <v>2100</v>
      </c>
      <c r="BD645" s="552">
        <f t="shared" si="296"/>
        <v>132843.51999999999</v>
      </c>
      <c r="BF645" s="448"/>
      <c r="BG645" s="448"/>
      <c r="BH645" s="448"/>
      <c r="BI645" s="448"/>
      <c r="BJ645" s="448"/>
      <c r="BK645" s="448"/>
      <c r="BL645" s="448"/>
      <c r="BN645" s="444"/>
    </row>
    <row r="646" spans="1:66" s="28" customFormat="1" ht="12" customHeight="1">
      <c r="A646" s="563">
        <v>18237381</v>
      </c>
      <c r="B646" s="562" t="str">
        <f t="shared" si="297"/>
        <v>18237381</v>
      </c>
      <c r="C646" s="489" t="s">
        <v>1462</v>
      </c>
      <c r="D646" s="445" t="s">
        <v>1165</v>
      </c>
      <c r="E646" s="445"/>
      <c r="F646" s="294">
        <v>43070</v>
      </c>
      <c r="G646" s="445"/>
      <c r="H646" s="547">
        <v>79233.06</v>
      </c>
      <c r="I646" s="547">
        <v>90752.18</v>
      </c>
      <c r="J646" s="547">
        <v>103228.55</v>
      </c>
      <c r="K646" s="547">
        <v>116710.88</v>
      </c>
      <c r="L646" s="547">
        <v>130388.88</v>
      </c>
      <c r="M646" s="547">
        <v>65231.45</v>
      </c>
      <c r="N646" s="547">
        <v>79534.740000000005</v>
      </c>
      <c r="O646" s="547">
        <v>93414.23</v>
      </c>
      <c r="P646" s="547">
        <v>106944.11</v>
      </c>
      <c r="Q646" s="547">
        <v>120900.94</v>
      </c>
      <c r="R646" s="547">
        <v>135825.97</v>
      </c>
      <c r="S646" s="547">
        <v>150386.16</v>
      </c>
      <c r="T646" s="547">
        <v>164488.19</v>
      </c>
      <c r="U646" s="547"/>
      <c r="V646" s="547">
        <f t="shared" si="274"/>
        <v>109598.22624999999</v>
      </c>
      <c r="W646" s="305"/>
      <c r="X646" s="306"/>
      <c r="Y646" s="548">
        <f t="shared" si="301"/>
        <v>0</v>
      </c>
      <c r="Z646" s="549">
        <f t="shared" si="301"/>
        <v>0</v>
      </c>
      <c r="AA646" s="549">
        <f t="shared" si="301"/>
        <v>0</v>
      </c>
      <c r="AB646" s="282">
        <f t="shared" si="275"/>
        <v>164488.19</v>
      </c>
      <c r="AC646" s="281">
        <f t="shared" si="276"/>
        <v>0</v>
      </c>
      <c r="AD646" s="549">
        <f t="shared" si="277"/>
        <v>0</v>
      </c>
      <c r="AE646" s="553">
        <f t="shared" si="278"/>
        <v>0</v>
      </c>
      <c r="AF646" s="282">
        <f t="shared" si="279"/>
        <v>164488.19</v>
      </c>
      <c r="AG646" s="283">
        <f t="shared" si="280"/>
        <v>164488.19</v>
      </c>
      <c r="AH646" s="281">
        <f t="shared" si="281"/>
        <v>0</v>
      </c>
      <c r="AI646" s="551">
        <f t="shared" si="302"/>
        <v>0</v>
      </c>
      <c r="AJ646" s="549">
        <f t="shared" si="302"/>
        <v>0</v>
      </c>
      <c r="AK646" s="549">
        <f t="shared" si="302"/>
        <v>0</v>
      </c>
      <c r="AL646" s="282">
        <f t="shared" si="282"/>
        <v>109598.22624999999</v>
      </c>
      <c r="AM646" s="281">
        <f t="shared" si="283"/>
        <v>0</v>
      </c>
      <c r="AN646" s="549">
        <f t="shared" si="284"/>
        <v>0</v>
      </c>
      <c r="AO646" s="549">
        <f t="shared" si="285"/>
        <v>0</v>
      </c>
      <c r="AP646" s="549">
        <f t="shared" si="286"/>
        <v>109598.22624999999</v>
      </c>
      <c r="AQ646" s="283">
        <f t="shared" si="300"/>
        <v>109598.22624999999</v>
      </c>
      <c r="AR646" s="281">
        <f t="shared" si="287"/>
        <v>0</v>
      </c>
      <c r="AT646" s="446" t="s">
        <v>2077</v>
      </c>
      <c r="AU646" s="284"/>
      <c r="AV646" s="447" t="str">
        <f t="shared" si="288"/>
        <v>CA</v>
      </c>
      <c r="AW646" s="447" t="str">
        <f t="shared" si="289"/>
        <v>CL</v>
      </c>
      <c r="AX646" s="447" t="str">
        <f t="shared" si="290"/>
        <v>AIC</v>
      </c>
      <c r="AY646" s="447" t="str">
        <f t="shared" si="291"/>
        <v>ERB</v>
      </c>
      <c r="AZ646" s="447" t="str">
        <f t="shared" si="292"/>
        <v>GRB</v>
      </c>
      <c r="BA646" s="447" t="str">
        <f t="shared" si="293"/>
        <v>Non-Op</v>
      </c>
      <c r="BC646" s="449" t="s">
        <v>2100</v>
      </c>
      <c r="BD646" s="552">
        <f t="shared" si="296"/>
        <v>164488.19</v>
      </c>
      <c r="BF646" s="448"/>
      <c r="BG646" s="448"/>
      <c r="BH646" s="448"/>
      <c r="BI646" s="448"/>
      <c r="BJ646" s="448"/>
      <c r="BK646" s="448"/>
      <c r="BL646" s="448"/>
      <c r="BN646" s="444"/>
    </row>
    <row r="647" spans="1:66" s="28" customFormat="1" ht="12" customHeight="1">
      <c r="A647" s="563">
        <v>18237391</v>
      </c>
      <c r="B647" s="562" t="str">
        <f t="shared" si="297"/>
        <v>18237391</v>
      </c>
      <c r="C647" s="489" t="s">
        <v>1463</v>
      </c>
      <c r="D647" s="445" t="s">
        <v>1165</v>
      </c>
      <c r="E647" s="445"/>
      <c r="F647" s="294">
        <v>43070</v>
      </c>
      <c r="G647" s="445"/>
      <c r="H647" s="547">
        <v>0</v>
      </c>
      <c r="I647" s="547">
        <v>78.11</v>
      </c>
      <c r="J647" s="547">
        <v>156.22</v>
      </c>
      <c r="K647" s="547">
        <v>0</v>
      </c>
      <c r="L647" s="547">
        <v>78.11</v>
      </c>
      <c r="M647" s="547">
        <v>0</v>
      </c>
      <c r="N647" s="547">
        <v>0</v>
      </c>
      <c r="O647" s="547">
        <v>0</v>
      </c>
      <c r="P647" s="547">
        <v>0</v>
      </c>
      <c r="Q647" s="547">
        <v>0</v>
      </c>
      <c r="R647" s="547">
        <v>0</v>
      </c>
      <c r="S647" s="547">
        <v>0</v>
      </c>
      <c r="T647" s="547">
        <v>0</v>
      </c>
      <c r="U647" s="547"/>
      <c r="V647" s="547">
        <f t="shared" si="274"/>
        <v>26.036666666666665</v>
      </c>
      <c r="W647" s="305"/>
      <c r="X647" s="306"/>
      <c r="Y647" s="548">
        <f t="shared" si="301"/>
        <v>0</v>
      </c>
      <c r="Z647" s="549">
        <f t="shared" si="301"/>
        <v>0</v>
      </c>
      <c r="AA647" s="549">
        <f t="shared" si="301"/>
        <v>0</v>
      </c>
      <c r="AB647" s="282">
        <f t="shared" si="275"/>
        <v>0</v>
      </c>
      <c r="AC647" s="281">
        <f t="shared" si="276"/>
        <v>0</v>
      </c>
      <c r="AD647" s="549">
        <f t="shared" si="277"/>
        <v>0</v>
      </c>
      <c r="AE647" s="553">
        <f t="shared" si="278"/>
        <v>0</v>
      </c>
      <c r="AF647" s="282">
        <f t="shared" si="279"/>
        <v>0</v>
      </c>
      <c r="AG647" s="283">
        <f t="shared" si="280"/>
        <v>0</v>
      </c>
      <c r="AH647" s="281">
        <f t="shared" si="281"/>
        <v>0</v>
      </c>
      <c r="AI647" s="551">
        <f t="shared" si="302"/>
        <v>0</v>
      </c>
      <c r="AJ647" s="549">
        <f t="shared" si="302"/>
        <v>0</v>
      </c>
      <c r="AK647" s="549">
        <f t="shared" si="302"/>
        <v>0</v>
      </c>
      <c r="AL647" s="282">
        <f t="shared" si="282"/>
        <v>26.036666666666665</v>
      </c>
      <c r="AM647" s="281">
        <f t="shared" si="283"/>
        <v>0</v>
      </c>
      <c r="AN647" s="549">
        <f t="shared" si="284"/>
        <v>0</v>
      </c>
      <c r="AO647" s="549">
        <f t="shared" si="285"/>
        <v>0</v>
      </c>
      <c r="AP647" s="549">
        <f t="shared" si="286"/>
        <v>26.036666666666665</v>
      </c>
      <c r="AQ647" s="283">
        <f t="shared" si="300"/>
        <v>26.036666666666665</v>
      </c>
      <c r="AR647" s="281">
        <f t="shared" si="287"/>
        <v>0</v>
      </c>
      <c r="AT647" s="446" t="s">
        <v>2077</v>
      </c>
      <c r="AU647" s="284"/>
      <c r="AV647" s="447" t="str">
        <f t="shared" si="288"/>
        <v>CA</v>
      </c>
      <c r="AW647" s="447" t="str">
        <f t="shared" si="289"/>
        <v>CL</v>
      </c>
      <c r="AX647" s="447" t="str">
        <f t="shared" si="290"/>
        <v>AIC</v>
      </c>
      <c r="AY647" s="447" t="str">
        <f t="shared" si="291"/>
        <v>ERB</v>
      </c>
      <c r="AZ647" s="447" t="str">
        <f t="shared" si="292"/>
        <v>GRB</v>
      </c>
      <c r="BA647" s="447" t="str">
        <f t="shared" si="293"/>
        <v>Non-Op</v>
      </c>
      <c r="BC647" s="449" t="s">
        <v>2100</v>
      </c>
      <c r="BD647" s="552">
        <f t="shared" si="296"/>
        <v>0</v>
      </c>
      <c r="BF647" s="448"/>
      <c r="BG647" s="448"/>
      <c r="BH647" s="448"/>
      <c r="BI647" s="448"/>
      <c r="BJ647" s="448"/>
      <c r="BK647" s="448"/>
      <c r="BL647" s="448"/>
      <c r="BN647" s="444"/>
    </row>
    <row r="648" spans="1:66" s="28" customFormat="1" ht="12" customHeight="1">
      <c r="A648" s="564">
        <v>18237401</v>
      </c>
      <c r="B648" s="564" t="str">
        <f t="shared" si="297"/>
        <v>18237401</v>
      </c>
      <c r="C648" s="490" t="s">
        <v>2834</v>
      </c>
      <c r="D648" s="445" t="s">
        <v>1165</v>
      </c>
      <c r="E648" s="445"/>
      <c r="F648" s="311">
        <v>43101</v>
      </c>
      <c r="G648" s="445"/>
      <c r="H648" s="547">
        <v>0</v>
      </c>
      <c r="I648" s="547">
        <v>0</v>
      </c>
      <c r="J648" s="547">
        <v>0</v>
      </c>
      <c r="K648" s="547">
        <v>0</v>
      </c>
      <c r="L648" s="547">
        <v>0</v>
      </c>
      <c r="M648" s="547">
        <v>0</v>
      </c>
      <c r="N648" s="547">
        <v>0</v>
      </c>
      <c r="O648" s="547">
        <v>0</v>
      </c>
      <c r="P648" s="547">
        <v>0</v>
      </c>
      <c r="Q648" s="547">
        <v>0</v>
      </c>
      <c r="R648" s="547">
        <v>0</v>
      </c>
      <c r="S648" s="547">
        <v>0</v>
      </c>
      <c r="T648" s="547">
        <v>0</v>
      </c>
      <c r="U648" s="547"/>
      <c r="V648" s="547">
        <f t="shared" si="274"/>
        <v>0</v>
      </c>
      <c r="W648" s="305"/>
      <c r="X648" s="306"/>
      <c r="Y648" s="548">
        <f t="shared" si="301"/>
        <v>0</v>
      </c>
      <c r="Z648" s="549">
        <f t="shared" si="301"/>
        <v>0</v>
      </c>
      <c r="AA648" s="549">
        <f t="shared" si="301"/>
        <v>0</v>
      </c>
      <c r="AB648" s="282">
        <f t="shared" si="275"/>
        <v>0</v>
      </c>
      <c r="AC648" s="281">
        <f t="shared" si="276"/>
        <v>0</v>
      </c>
      <c r="AD648" s="549">
        <f t="shared" si="277"/>
        <v>0</v>
      </c>
      <c r="AE648" s="553">
        <f t="shared" si="278"/>
        <v>0</v>
      </c>
      <c r="AF648" s="282">
        <f t="shared" si="279"/>
        <v>0</v>
      </c>
      <c r="AG648" s="283">
        <f t="shared" si="280"/>
        <v>0</v>
      </c>
      <c r="AH648" s="281">
        <f t="shared" si="281"/>
        <v>0</v>
      </c>
      <c r="AI648" s="551">
        <f t="shared" si="302"/>
        <v>0</v>
      </c>
      <c r="AJ648" s="549">
        <f t="shared" si="302"/>
        <v>0</v>
      </c>
      <c r="AK648" s="549">
        <f t="shared" si="302"/>
        <v>0</v>
      </c>
      <c r="AL648" s="282">
        <f t="shared" si="282"/>
        <v>0</v>
      </c>
      <c r="AM648" s="281">
        <f t="shared" si="283"/>
        <v>0</v>
      </c>
      <c r="AN648" s="549">
        <f t="shared" si="284"/>
        <v>0</v>
      </c>
      <c r="AO648" s="549">
        <f t="shared" si="285"/>
        <v>0</v>
      </c>
      <c r="AP648" s="549">
        <f t="shared" si="286"/>
        <v>0</v>
      </c>
      <c r="AQ648" s="283">
        <f t="shared" si="300"/>
        <v>0</v>
      </c>
      <c r="AR648" s="281">
        <f t="shared" si="287"/>
        <v>0</v>
      </c>
      <c r="AT648" s="446" t="s">
        <v>2077</v>
      </c>
      <c r="AU648" s="284"/>
      <c r="AV648" s="447" t="str">
        <f t="shared" si="288"/>
        <v>CA</v>
      </c>
      <c r="AW648" s="447" t="str">
        <f t="shared" si="289"/>
        <v>CL</v>
      </c>
      <c r="AX648" s="447" t="str">
        <f t="shared" si="290"/>
        <v>AIC</v>
      </c>
      <c r="AY648" s="447" t="str">
        <f t="shared" si="291"/>
        <v>ERB</v>
      </c>
      <c r="AZ648" s="447" t="str">
        <f t="shared" si="292"/>
        <v>GRB</v>
      </c>
      <c r="BA648" s="447" t="str">
        <f t="shared" si="293"/>
        <v>Non-Op</v>
      </c>
      <c r="BC648" s="449" t="s">
        <v>2100</v>
      </c>
      <c r="BD648" s="552">
        <f t="shared" si="296"/>
        <v>0</v>
      </c>
      <c r="BF648" s="448"/>
      <c r="BG648" s="448"/>
      <c r="BH648" s="448"/>
      <c r="BI648" s="448"/>
      <c r="BJ648" s="448"/>
      <c r="BK648" s="448"/>
      <c r="BL648" s="448"/>
      <c r="BN648" s="444"/>
    </row>
    <row r="649" spans="1:66" s="28" customFormat="1" ht="12" customHeight="1">
      <c r="A649" s="564">
        <v>18237402</v>
      </c>
      <c r="B649" s="564" t="str">
        <f t="shared" si="297"/>
        <v>18237402</v>
      </c>
      <c r="C649" s="490" t="s">
        <v>1464</v>
      </c>
      <c r="D649" s="445" t="s">
        <v>1165</v>
      </c>
      <c r="E649" s="445"/>
      <c r="F649" s="311">
        <v>43101</v>
      </c>
      <c r="G649" s="445"/>
      <c r="H649" s="547">
        <v>20043.22</v>
      </c>
      <c r="I649" s="547">
        <v>40162.720000000001</v>
      </c>
      <c r="J649" s="547">
        <v>62069.51</v>
      </c>
      <c r="K649" s="547">
        <v>82685.3</v>
      </c>
      <c r="L649" s="547">
        <v>104799.98</v>
      </c>
      <c r="M649" s="547">
        <v>108888.37</v>
      </c>
      <c r="N649" s="547">
        <v>133326.22</v>
      </c>
      <c r="O649" s="547">
        <v>157841.17000000001</v>
      </c>
      <c r="P649" s="547">
        <v>182360.09</v>
      </c>
      <c r="Q649" s="547">
        <v>206408.52</v>
      </c>
      <c r="R649" s="547">
        <v>228923.19</v>
      </c>
      <c r="S649" s="547">
        <v>249967.47</v>
      </c>
      <c r="T649" s="547">
        <v>269223.44</v>
      </c>
      <c r="U649" s="547"/>
      <c r="V649" s="547">
        <f t="shared" ref="V649:V712" si="303">(H649+T649+SUM(I649:S649)*2)/24</f>
        <v>141838.82249999998</v>
      </c>
      <c r="W649" s="305"/>
      <c r="X649" s="306"/>
      <c r="Y649" s="548">
        <f t="shared" ref="Y649:AA668" si="304">IF($D649=Y$5,$T649,0)</f>
        <v>0</v>
      </c>
      <c r="Z649" s="549">
        <f t="shared" si="304"/>
        <v>0</v>
      </c>
      <c r="AA649" s="549">
        <f t="shared" si="304"/>
        <v>0</v>
      </c>
      <c r="AB649" s="282">
        <f t="shared" ref="AB649:AB712" si="305">T649-SUM(Y649:AA649)</f>
        <v>269223.44</v>
      </c>
      <c r="AC649" s="281">
        <f t="shared" ref="AC649:AC712" si="306">T649-SUM(Y649:AA649)-AB649</f>
        <v>0</v>
      </c>
      <c r="AD649" s="549">
        <f t="shared" ref="AD649:AD712" si="307">IF($D649=AD$5,$T649,IF($D649=AD$4, $T649*$AK$1,0))</f>
        <v>0</v>
      </c>
      <c r="AE649" s="553">
        <f t="shared" ref="AE649:AE712" si="308">IF($D649=AE$5,$T649,IF($D649=AE$4, $T649*$AK$2,0))</f>
        <v>0</v>
      </c>
      <c r="AF649" s="282">
        <f t="shared" ref="AF649:AF712" si="309">IF($D649=AF$5,$T649,IF($D649=AF$4, $T649*$AL$2,0))</f>
        <v>269223.44</v>
      </c>
      <c r="AG649" s="283">
        <f t="shared" ref="AG649:AG712" si="310">SUM(AD649:AF649)</f>
        <v>269223.44</v>
      </c>
      <c r="AH649" s="281">
        <f t="shared" ref="AH649:AH712" si="311">AG649-AB649</f>
        <v>0</v>
      </c>
      <c r="AI649" s="551">
        <f t="shared" si="302"/>
        <v>0</v>
      </c>
      <c r="AJ649" s="549">
        <f t="shared" si="302"/>
        <v>0</v>
      </c>
      <c r="AK649" s="549">
        <f t="shared" si="302"/>
        <v>0</v>
      </c>
      <c r="AL649" s="282">
        <f t="shared" ref="AL649:AL712" si="312">V649-SUM(AI649:AK649)</f>
        <v>141838.82249999998</v>
      </c>
      <c r="AM649" s="281">
        <f t="shared" ref="AM649:AM712" si="313">V649-SUM(AI649:AK649)-AL649</f>
        <v>0</v>
      </c>
      <c r="AN649" s="549">
        <f t="shared" ref="AN649:AN712" si="314">IF($D649=AN$5,$V649,IF($D649=AN$4, $V649*$AK$1,0))</f>
        <v>0</v>
      </c>
      <c r="AO649" s="549">
        <f t="shared" ref="AO649:AO712" si="315">IF($D649=AO$5,$V649,IF($D649=AO$4, $V649*$AK$2,0))</f>
        <v>0</v>
      </c>
      <c r="AP649" s="549">
        <f t="shared" ref="AP649:AP712" si="316">IF($D649=AP$5,$V649,IF($D649=AP$4, $V649*$AL$2,0))</f>
        <v>141838.82249999998</v>
      </c>
      <c r="AQ649" s="283">
        <f t="shared" si="300"/>
        <v>141838.82249999998</v>
      </c>
      <c r="AR649" s="281">
        <f t="shared" ref="AR649:AR712" si="317">AQ649-AL649</f>
        <v>0</v>
      </c>
      <c r="AT649" s="446" t="s">
        <v>2077</v>
      </c>
      <c r="AU649" s="284"/>
      <c r="AV649" s="447" t="str">
        <f t="shared" ref="AV649:AV712" si="318">IF(VALUE(Y649),AV$7,IF(ISBLANK(Y649),"",AV$7))</f>
        <v>CA</v>
      </c>
      <c r="AW649" s="447" t="str">
        <f t="shared" ref="AW649:AW712" si="319">IF(VALUE(Z649),AW$7,IF(ISBLANK(Z649),"",AW$7))</f>
        <v>CL</v>
      </c>
      <c r="AX649" s="447" t="str">
        <f t="shared" ref="AX649:AX712" si="320">IF(VALUE(AA649),AX$7,IF(ISBLANK(AA649),"",AX$7))</f>
        <v>AIC</v>
      </c>
      <c r="AY649" s="447" t="str">
        <f t="shared" ref="AY649:AY712" si="321">IF(VALUE(AD649),AY$7,IF(ISBLANK(AD649),"",AY$7))</f>
        <v>ERB</v>
      </c>
      <c r="AZ649" s="447" t="str">
        <f t="shared" ref="AZ649:AZ712" si="322">IF(VALUE(AE649),AZ$7,IF(ISBLANK(AE649),"",AZ$7))</f>
        <v>GRB</v>
      </c>
      <c r="BA649" s="447" t="str">
        <f t="shared" ref="BA649:BA712" si="323">IF(VALUE(AF649),BA$7,IF(ISBLANK(AF649),"",BA$7))</f>
        <v>Non-Op</v>
      </c>
      <c r="BC649" s="449" t="s">
        <v>2100</v>
      </c>
      <c r="BD649" s="552">
        <f t="shared" si="296"/>
        <v>269223.44</v>
      </c>
      <c r="BF649" s="448"/>
      <c r="BG649" s="448"/>
      <c r="BH649" s="448"/>
      <c r="BI649" s="448"/>
      <c r="BJ649" s="448"/>
      <c r="BK649" s="448"/>
      <c r="BL649" s="448"/>
      <c r="BN649" s="444"/>
    </row>
    <row r="650" spans="1:66" s="28" customFormat="1" ht="12" customHeight="1">
      <c r="A650" s="563">
        <v>18237411</v>
      </c>
      <c r="B650" s="562" t="str">
        <f t="shared" si="297"/>
        <v>18237411</v>
      </c>
      <c r="C650" s="489" t="s">
        <v>2835</v>
      </c>
      <c r="D650" s="445" t="s">
        <v>1165</v>
      </c>
      <c r="E650" s="445"/>
      <c r="F650" s="294">
        <v>43070</v>
      </c>
      <c r="G650" s="445"/>
      <c r="H650" s="547">
        <v>0</v>
      </c>
      <c r="I650" s="547">
        <v>0</v>
      </c>
      <c r="J650" s="547">
        <v>0</v>
      </c>
      <c r="K650" s="547">
        <v>0</v>
      </c>
      <c r="L650" s="547">
        <v>0</v>
      </c>
      <c r="M650" s="547">
        <v>0</v>
      </c>
      <c r="N650" s="547">
        <v>0</v>
      </c>
      <c r="O650" s="547">
        <v>0</v>
      </c>
      <c r="P650" s="547">
        <v>0</v>
      </c>
      <c r="Q650" s="547">
        <v>0</v>
      </c>
      <c r="R650" s="547">
        <v>0</v>
      </c>
      <c r="S650" s="547">
        <v>0</v>
      </c>
      <c r="T650" s="547">
        <v>0</v>
      </c>
      <c r="U650" s="547"/>
      <c r="V650" s="547">
        <f t="shared" si="303"/>
        <v>0</v>
      </c>
      <c r="W650" s="305"/>
      <c r="X650" s="306"/>
      <c r="Y650" s="548">
        <f t="shared" si="304"/>
        <v>0</v>
      </c>
      <c r="Z650" s="549">
        <f t="shared" si="304"/>
        <v>0</v>
      </c>
      <c r="AA650" s="549">
        <f t="shared" si="304"/>
        <v>0</v>
      </c>
      <c r="AB650" s="282">
        <f t="shared" si="305"/>
        <v>0</v>
      </c>
      <c r="AC650" s="281">
        <f t="shared" si="306"/>
        <v>0</v>
      </c>
      <c r="AD650" s="549">
        <f t="shared" si="307"/>
        <v>0</v>
      </c>
      <c r="AE650" s="553">
        <f t="shared" si="308"/>
        <v>0</v>
      </c>
      <c r="AF650" s="282">
        <f t="shared" si="309"/>
        <v>0</v>
      </c>
      <c r="AG650" s="283">
        <f t="shared" si="310"/>
        <v>0</v>
      </c>
      <c r="AH650" s="281">
        <f t="shared" si="311"/>
        <v>0</v>
      </c>
      <c r="AI650" s="551">
        <f t="shared" si="302"/>
        <v>0</v>
      </c>
      <c r="AJ650" s="549">
        <f t="shared" si="302"/>
        <v>0</v>
      </c>
      <c r="AK650" s="549">
        <f t="shared" si="302"/>
        <v>0</v>
      </c>
      <c r="AL650" s="282">
        <f t="shared" si="312"/>
        <v>0</v>
      </c>
      <c r="AM650" s="281">
        <f t="shared" si="313"/>
        <v>0</v>
      </c>
      <c r="AN650" s="549">
        <f t="shared" si="314"/>
        <v>0</v>
      </c>
      <c r="AO650" s="549">
        <f t="shared" si="315"/>
        <v>0</v>
      </c>
      <c r="AP650" s="549">
        <f t="shared" si="316"/>
        <v>0</v>
      </c>
      <c r="AQ650" s="283">
        <f t="shared" si="300"/>
        <v>0</v>
      </c>
      <c r="AR650" s="281">
        <f t="shared" si="317"/>
        <v>0</v>
      </c>
      <c r="AT650" s="446" t="s">
        <v>2077</v>
      </c>
      <c r="AU650" s="284"/>
      <c r="AV650" s="447" t="str">
        <f t="shared" si="318"/>
        <v>CA</v>
      </c>
      <c r="AW650" s="447" t="str">
        <f t="shared" si="319"/>
        <v>CL</v>
      </c>
      <c r="AX650" s="447" t="str">
        <f t="shared" si="320"/>
        <v>AIC</v>
      </c>
      <c r="AY650" s="447" t="str">
        <f t="shared" si="321"/>
        <v>ERB</v>
      </c>
      <c r="AZ650" s="447" t="str">
        <f t="shared" si="322"/>
        <v>GRB</v>
      </c>
      <c r="BA650" s="447" t="str">
        <f t="shared" si="323"/>
        <v>Non-Op</v>
      </c>
      <c r="BC650" s="449" t="s">
        <v>2100</v>
      </c>
      <c r="BD650" s="552">
        <f t="shared" si="296"/>
        <v>0</v>
      </c>
      <c r="BF650" s="448"/>
      <c r="BG650" s="448"/>
      <c r="BH650" s="448"/>
      <c r="BI650" s="448"/>
      <c r="BJ650" s="448"/>
      <c r="BK650" s="448"/>
      <c r="BL650" s="448"/>
      <c r="BN650" s="444"/>
    </row>
    <row r="651" spans="1:66" s="28" customFormat="1" ht="12" customHeight="1">
      <c r="A651" s="563">
        <v>18237412</v>
      </c>
      <c r="B651" s="562" t="str">
        <f t="shared" si="297"/>
        <v>18237412</v>
      </c>
      <c r="C651" s="489" t="s">
        <v>2836</v>
      </c>
      <c r="D651" s="445" t="s">
        <v>1165</v>
      </c>
      <c r="E651" s="445"/>
      <c r="F651" s="294">
        <v>43070</v>
      </c>
      <c r="G651" s="445"/>
      <c r="H651" s="547">
        <v>0</v>
      </c>
      <c r="I651" s="547">
        <v>0</v>
      </c>
      <c r="J651" s="547">
        <v>0</v>
      </c>
      <c r="K651" s="547">
        <v>0</v>
      </c>
      <c r="L651" s="547">
        <v>0</v>
      </c>
      <c r="M651" s="547">
        <v>0</v>
      </c>
      <c r="N651" s="547">
        <v>0</v>
      </c>
      <c r="O651" s="547">
        <v>0</v>
      </c>
      <c r="P651" s="547">
        <v>0</v>
      </c>
      <c r="Q651" s="547">
        <v>0</v>
      </c>
      <c r="R651" s="547">
        <v>0</v>
      </c>
      <c r="S651" s="547">
        <v>0</v>
      </c>
      <c r="T651" s="547">
        <v>0</v>
      </c>
      <c r="U651" s="547"/>
      <c r="V651" s="547">
        <f t="shared" si="303"/>
        <v>0</v>
      </c>
      <c r="W651" s="305"/>
      <c r="X651" s="306"/>
      <c r="Y651" s="548">
        <f t="shared" si="304"/>
        <v>0</v>
      </c>
      <c r="Z651" s="549">
        <f t="shared" si="304"/>
        <v>0</v>
      </c>
      <c r="AA651" s="549">
        <f t="shared" si="304"/>
        <v>0</v>
      </c>
      <c r="AB651" s="282">
        <f t="shared" si="305"/>
        <v>0</v>
      </c>
      <c r="AC651" s="281">
        <f t="shared" si="306"/>
        <v>0</v>
      </c>
      <c r="AD651" s="549">
        <f t="shared" si="307"/>
        <v>0</v>
      </c>
      <c r="AE651" s="553">
        <f t="shared" si="308"/>
        <v>0</v>
      </c>
      <c r="AF651" s="282">
        <f t="shared" si="309"/>
        <v>0</v>
      </c>
      <c r="AG651" s="283">
        <f t="shared" si="310"/>
        <v>0</v>
      </c>
      <c r="AH651" s="281">
        <f t="shared" si="311"/>
        <v>0</v>
      </c>
      <c r="AI651" s="551">
        <f t="shared" si="302"/>
        <v>0</v>
      </c>
      <c r="AJ651" s="549">
        <f t="shared" si="302"/>
        <v>0</v>
      </c>
      <c r="AK651" s="549">
        <f t="shared" si="302"/>
        <v>0</v>
      </c>
      <c r="AL651" s="282">
        <f t="shared" si="312"/>
        <v>0</v>
      </c>
      <c r="AM651" s="281">
        <f t="shared" si="313"/>
        <v>0</v>
      </c>
      <c r="AN651" s="549">
        <f t="shared" si="314"/>
        <v>0</v>
      </c>
      <c r="AO651" s="549">
        <f t="shared" si="315"/>
        <v>0</v>
      </c>
      <c r="AP651" s="549">
        <f t="shared" si="316"/>
        <v>0</v>
      </c>
      <c r="AQ651" s="283">
        <f t="shared" si="300"/>
        <v>0</v>
      </c>
      <c r="AR651" s="281">
        <f t="shared" si="317"/>
        <v>0</v>
      </c>
      <c r="AT651" s="446" t="s">
        <v>2077</v>
      </c>
      <c r="AU651" s="284"/>
      <c r="AV651" s="447" t="str">
        <f t="shared" si="318"/>
        <v>CA</v>
      </c>
      <c r="AW651" s="447" t="str">
        <f t="shared" si="319"/>
        <v>CL</v>
      </c>
      <c r="AX651" s="447" t="str">
        <f t="shared" si="320"/>
        <v>AIC</v>
      </c>
      <c r="AY651" s="447" t="str">
        <f t="shared" si="321"/>
        <v>ERB</v>
      </c>
      <c r="AZ651" s="447" t="str">
        <f t="shared" si="322"/>
        <v>GRB</v>
      </c>
      <c r="BA651" s="447" t="str">
        <f t="shared" si="323"/>
        <v>Non-Op</v>
      </c>
      <c r="BC651" s="449" t="s">
        <v>2100</v>
      </c>
      <c r="BD651" s="552">
        <f t="shared" si="296"/>
        <v>0</v>
      </c>
      <c r="BF651" s="448"/>
      <c r="BG651" s="448"/>
      <c r="BH651" s="448"/>
      <c r="BI651" s="448"/>
      <c r="BJ651" s="448"/>
      <c r="BK651" s="448"/>
      <c r="BL651" s="448"/>
      <c r="BN651" s="444"/>
    </row>
    <row r="652" spans="1:66" s="28" customFormat="1" ht="12" customHeight="1">
      <c r="A652" s="563">
        <v>18237421</v>
      </c>
      <c r="B652" s="562" t="str">
        <f t="shared" si="297"/>
        <v>18237421</v>
      </c>
      <c r="C652" s="489" t="s">
        <v>1465</v>
      </c>
      <c r="D652" s="445" t="s">
        <v>1165</v>
      </c>
      <c r="E652" s="445"/>
      <c r="F652" s="294">
        <v>43070</v>
      </c>
      <c r="G652" s="445"/>
      <c r="H652" s="547">
        <v>0</v>
      </c>
      <c r="I652" s="547">
        <v>0</v>
      </c>
      <c r="J652" s="547">
        <v>-23652.38</v>
      </c>
      <c r="K652" s="547">
        <v>0</v>
      </c>
      <c r="L652" s="547">
        <v>0</v>
      </c>
      <c r="M652" s="547">
        <v>5331938.24</v>
      </c>
      <c r="N652" s="547">
        <v>3732582.67</v>
      </c>
      <c r="O652" s="547">
        <v>3311833.64</v>
      </c>
      <c r="P652" s="547">
        <v>2956866.53</v>
      </c>
      <c r="Q652" s="547">
        <v>2601448.4900000002</v>
      </c>
      <c r="R652" s="547">
        <v>2195537.0499999998</v>
      </c>
      <c r="S652" s="547">
        <v>1840928.3</v>
      </c>
      <c r="T652" s="547">
        <v>1405168.13</v>
      </c>
      <c r="U652" s="547"/>
      <c r="V652" s="547">
        <f t="shared" si="303"/>
        <v>1887505.550416667</v>
      </c>
      <c r="W652" s="305"/>
      <c r="X652" s="306"/>
      <c r="Y652" s="548">
        <f t="shared" si="304"/>
        <v>0</v>
      </c>
      <c r="Z652" s="549">
        <f t="shared" si="304"/>
        <v>0</v>
      </c>
      <c r="AA652" s="549">
        <f t="shared" si="304"/>
        <v>0</v>
      </c>
      <c r="AB652" s="282">
        <f t="shared" si="305"/>
        <v>1405168.13</v>
      </c>
      <c r="AC652" s="281">
        <f t="shared" si="306"/>
        <v>0</v>
      </c>
      <c r="AD652" s="549">
        <f t="shared" si="307"/>
        <v>0</v>
      </c>
      <c r="AE652" s="553">
        <f t="shared" si="308"/>
        <v>0</v>
      </c>
      <c r="AF652" s="282">
        <f t="shared" si="309"/>
        <v>1405168.13</v>
      </c>
      <c r="AG652" s="283">
        <f t="shared" si="310"/>
        <v>1405168.13</v>
      </c>
      <c r="AH652" s="281">
        <f t="shared" si="311"/>
        <v>0</v>
      </c>
      <c r="AI652" s="551">
        <f t="shared" ref="AI652:AK671" si="324">IF($D652=AI$5,$V652,0)</f>
        <v>0</v>
      </c>
      <c r="AJ652" s="549">
        <f t="shared" si="324"/>
        <v>0</v>
      </c>
      <c r="AK652" s="549">
        <f t="shared" si="324"/>
        <v>0</v>
      </c>
      <c r="AL652" s="282">
        <f t="shared" si="312"/>
        <v>1887505.550416667</v>
      </c>
      <c r="AM652" s="281">
        <f t="shared" si="313"/>
        <v>0</v>
      </c>
      <c r="AN652" s="549">
        <f t="shared" si="314"/>
        <v>0</v>
      </c>
      <c r="AO652" s="549">
        <f t="shared" si="315"/>
        <v>0</v>
      </c>
      <c r="AP652" s="549">
        <f t="shared" si="316"/>
        <v>1887505.550416667</v>
      </c>
      <c r="AQ652" s="283">
        <f t="shared" si="300"/>
        <v>1887505.550416667</v>
      </c>
      <c r="AR652" s="281">
        <f t="shared" si="317"/>
        <v>0</v>
      </c>
      <c r="AT652" s="446" t="s">
        <v>2077</v>
      </c>
      <c r="AU652" s="284"/>
      <c r="AV652" s="447" t="str">
        <f t="shared" si="318"/>
        <v>CA</v>
      </c>
      <c r="AW652" s="447" t="str">
        <f t="shared" si="319"/>
        <v>CL</v>
      </c>
      <c r="AX652" s="447" t="str">
        <f t="shared" si="320"/>
        <v>AIC</v>
      </c>
      <c r="AY652" s="447" t="str">
        <f t="shared" si="321"/>
        <v>ERB</v>
      </c>
      <c r="AZ652" s="447" t="str">
        <f t="shared" si="322"/>
        <v>GRB</v>
      </c>
      <c r="BA652" s="447" t="str">
        <f t="shared" si="323"/>
        <v>Non-Op</v>
      </c>
      <c r="BC652" s="449" t="s">
        <v>2100</v>
      </c>
      <c r="BD652" s="552">
        <f t="shared" si="296"/>
        <v>1405168.13</v>
      </c>
      <c r="BF652" s="448"/>
      <c r="BG652" s="448"/>
      <c r="BH652" s="448"/>
      <c r="BI652" s="448"/>
      <c r="BJ652" s="448"/>
      <c r="BK652" s="448"/>
      <c r="BL652" s="448"/>
      <c r="BN652" s="444"/>
    </row>
    <row r="653" spans="1:66" s="28" customFormat="1" ht="12" customHeight="1">
      <c r="A653" s="563">
        <v>18237431</v>
      </c>
      <c r="B653" s="562" t="str">
        <f t="shared" si="297"/>
        <v>18237431</v>
      </c>
      <c r="C653" s="489" t="s">
        <v>1466</v>
      </c>
      <c r="D653" s="445" t="s">
        <v>1165</v>
      </c>
      <c r="E653" s="445"/>
      <c r="F653" s="294">
        <v>43070</v>
      </c>
      <c r="G653" s="445"/>
      <c r="H653" s="547">
        <v>0</v>
      </c>
      <c r="I653" s="547">
        <v>0</v>
      </c>
      <c r="J653" s="547">
        <v>-10127.56</v>
      </c>
      <c r="K653" s="547">
        <v>0</v>
      </c>
      <c r="L653" s="547">
        <v>0</v>
      </c>
      <c r="M653" s="547">
        <v>5303335.03</v>
      </c>
      <c r="N653" s="547">
        <v>4267003.3099999996</v>
      </c>
      <c r="O653" s="547">
        <v>3759744.06</v>
      </c>
      <c r="P653" s="547">
        <v>3339725.94</v>
      </c>
      <c r="Q653" s="547">
        <v>2891602.93</v>
      </c>
      <c r="R653" s="547">
        <v>2444918.9700000002</v>
      </c>
      <c r="S653" s="547">
        <v>2034253.27</v>
      </c>
      <c r="T653" s="547">
        <v>1531340.35</v>
      </c>
      <c r="U653" s="547"/>
      <c r="V653" s="547">
        <f t="shared" si="303"/>
        <v>2066343.84375</v>
      </c>
      <c r="W653" s="305"/>
      <c r="X653" s="306"/>
      <c r="Y653" s="548">
        <f t="shared" si="304"/>
        <v>0</v>
      </c>
      <c r="Z653" s="549">
        <f t="shared" si="304"/>
        <v>0</v>
      </c>
      <c r="AA653" s="549">
        <f t="shared" si="304"/>
        <v>0</v>
      </c>
      <c r="AB653" s="282">
        <f t="shared" si="305"/>
        <v>1531340.35</v>
      </c>
      <c r="AC653" s="281">
        <f t="shared" si="306"/>
        <v>0</v>
      </c>
      <c r="AD653" s="549">
        <f t="shared" si="307"/>
        <v>0</v>
      </c>
      <c r="AE653" s="553">
        <f t="shared" si="308"/>
        <v>0</v>
      </c>
      <c r="AF653" s="282">
        <f t="shared" si="309"/>
        <v>1531340.35</v>
      </c>
      <c r="AG653" s="283">
        <f t="shared" si="310"/>
        <v>1531340.35</v>
      </c>
      <c r="AH653" s="281">
        <f t="shared" si="311"/>
        <v>0</v>
      </c>
      <c r="AI653" s="551">
        <f t="shared" si="324"/>
        <v>0</v>
      </c>
      <c r="AJ653" s="549">
        <f t="shared" si="324"/>
        <v>0</v>
      </c>
      <c r="AK653" s="549">
        <f t="shared" si="324"/>
        <v>0</v>
      </c>
      <c r="AL653" s="282">
        <f t="shared" si="312"/>
        <v>2066343.84375</v>
      </c>
      <c r="AM653" s="281">
        <f t="shared" si="313"/>
        <v>0</v>
      </c>
      <c r="AN653" s="549">
        <f t="shared" si="314"/>
        <v>0</v>
      </c>
      <c r="AO653" s="549">
        <f t="shared" si="315"/>
        <v>0</v>
      </c>
      <c r="AP653" s="549">
        <f t="shared" si="316"/>
        <v>2066343.84375</v>
      </c>
      <c r="AQ653" s="283">
        <f t="shared" si="300"/>
        <v>2066343.84375</v>
      </c>
      <c r="AR653" s="281">
        <f t="shared" si="317"/>
        <v>0</v>
      </c>
      <c r="AT653" s="446" t="s">
        <v>2077</v>
      </c>
      <c r="AU653" s="284"/>
      <c r="AV653" s="447" t="str">
        <f t="shared" si="318"/>
        <v>CA</v>
      </c>
      <c r="AW653" s="447" t="str">
        <f t="shared" si="319"/>
        <v>CL</v>
      </c>
      <c r="AX653" s="447" t="str">
        <f t="shared" si="320"/>
        <v>AIC</v>
      </c>
      <c r="AY653" s="447" t="str">
        <f t="shared" si="321"/>
        <v>ERB</v>
      </c>
      <c r="AZ653" s="447" t="str">
        <f t="shared" si="322"/>
        <v>GRB</v>
      </c>
      <c r="BA653" s="447" t="str">
        <f t="shared" si="323"/>
        <v>Non-Op</v>
      </c>
      <c r="BC653" s="449" t="s">
        <v>2100</v>
      </c>
      <c r="BD653" s="552">
        <f t="shared" si="296"/>
        <v>1531340.35</v>
      </c>
      <c r="BF653" s="448"/>
      <c r="BG653" s="448"/>
      <c r="BH653" s="448"/>
      <c r="BI653" s="448"/>
      <c r="BJ653" s="448"/>
      <c r="BK653" s="448"/>
      <c r="BL653" s="448"/>
      <c r="BN653" s="444"/>
    </row>
    <row r="654" spans="1:66" s="28" customFormat="1" ht="12" customHeight="1">
      <c r="A654" s="563">
        <v>18237441</v>
      </c>
      <c r="B654" s="562" t="str">
        <f t="shared" si="297"/>
        <v>18237441</v>
      </c>
      <c r="C654" s="489" t="s">
        <v>1467</v>
      </c>
      <c r="D654" s="445" t="s">
        <v>1165</v>
      </c>
      <c r="E654" s="445"/>
      <c r="F654" s="294">
        <v>43070</v>
      </c>
      <c r="G654" s="445"/>
      <c r="H654" s="547">
        <v>0</v>
      </c>
      <c r="I654" s="547">
        <v>0</v>
      </c>
      <c r="J654" s="547">
        <v>0</v>
      </c>
      <c r="K654" s="547">
        <v>0</v>
      </c>
      <c r="L654" s="547">
        <v>0</v>
      </c>
      <c r="M654" s="547">
        <v>268914.65999999997</v>
      </c>
      <c r="N654" s="547">
        <v>84896.16</v>
      </c>
      <c r="O654" s="547">
        <v>76389.31</v>
      </c>
      <c r="P654" s="547">
        <v>71474.070000000007</v>
      </c>
      <c r="Q654" s="547">
        <v>66958.84</v>
      </c>
      <c r="R654" s="547">
        <v>61474.23</v>
      </c>
      <c r="S654" s="547">
        <v>57541.18</v>
      </c>
      <c r="T654" s="547">
        <v>52124.86</v>
      </c>
      <c r="U654" s="547"/>
      <c r="V654" s="547">
        <f t="shared" si="303"/>
        <v>59475.906666666669</v>
      </c>
      <c r="W654" s="305"/>
      <c r="X654" s="306"/>
      <c r="Y654" s="548">
        <f t="shared" si="304"/>
        <v>0</v>
      </c>
      <c r="Z654" s="549">
        <f t="shared" si="304"/>
        <v>0</v>
      </c>
      <c r="AA654" s="549">
        <f t="shared" si="304"/>
        <v>0</v>
      </c>
      <c r="AB654" s="282">
        <f t="shared" si="305"/>
        <v>52124.86</v>
      </c>
      <c r="AC654" s="281">
        <f t="shared" si="306"/>
        <v>0</v>
      </c>
      <c r="AD654" s="549">
        <f t="shared" si="307"/>
        <v>0</v>
      </c>
      <c r="AE654" s="553">
        <f t="shared" si="308"/>
        <v>0</v>
      </c>
      <c r="AF654" s="282">
        <f t="shared" si="309"/>
        <v>52124.86</v>
      </c>
      <c r="AG654" s="283">
        <f t="shared" si="310"/>
        <v>52124.86</v>
      </c>
      <c r="AH654" s="281">
        <f t="shared" si="311"/>
        <v>0</v>
      </c>
      <c r="AI654" s="551">
        <f t="shared" si="324"/>
        <v>0</v>
      </c>
      <c r="AJ654" s="549">
        <f t="shared" si="324"/>
        <v>0</v>
      </c>
      <c r="AK654" s="549">
        <f t="shared" si="324"/>
        <v>0</v>
      </c>
      <c r="AL654" s="282">
        <f t="shared" si="312"/>
        <v>59475.906666666669</v>
      </c>
      <c r="AM654" s="281">
        <f t="shared" si="313"/>
        <v>0</v>
      </c>
      <c r="AN654" s="549">
        <f t="shared" si="314"/>
        <v>0</v>
      </c>
      <c r="AO654" s="549">
        <f t="shared" si="315"/>
        <v>0</v>
      </c>
      <c r="AP654" s="549">
        <f t="shared" si="316"/>
        <v>59475.906666666669</v>
      </c>
      <c r="AQ654" s="283">
        <f t="shared" si="300"/>
        <v>59475.906666666669</v>
      </c>
      <c r="AR654" s="281">
        <f t="shared" si="317"/>
        <v>0</v>
      </c>
      <c r="AT654" s="446" t="s">
        <v>2077</v>
      </c>
      <c r="AU654" s="284"/>
      <c r="AV654" s="447" t="str">
        <f t="shared" si="318"/>
        <v>CA</v>
      </c>
      <c r="AW654" s="447" t="str">
        <f t="shared" si="319"/>
        <v>CL</v>
      </c>
      <c r="AX654" s="447" t="str">
        <f t="shared" si="320"/>
        <v>AIC</v>
      </c>
      <c r="AY654" s="447" t="str">
        <f t="shared" si="321"/>
        <v>ERB</v>
      </c>
      <c r="AZ654" s="447" t="str">
        <f t="shared" si="322"/>
        <v>GRB</v>
      </c>
      <c r="BA654" s="447" t="str">
        <f t="shared" si="323"/>
        <v>Non-Op</v>
      </c>
      <c r="BC654" s="449" t="s">
        <v>2100</v>
      </c>
      <c r="BD654" s="552">
        <f t="shared" si="296"/>
        <v>52124.86</v>
      </c>
      <c r="BF654" s="448"/>
      <c r="BG654" s="448"/>
      <c r="BH654" s="448"/>
      <c r="BI654" s="448"/>
      <c r="BJ654" s="448"/>
      <c r="BK654" s="448"/>
      <c r="BL654" s="448"/>
      <c r="BN654" s="444"/>
    </row>
    <row r="655" spans="1:66" s="28" customFormat="1" ht="12" customHeight="1">
      <c r="A655" s="567">
        <v>18237451</v>
      </c>
      <c r="B655" s="568" t="str">
        <f t="shared" si="297"/>
        <v>18237451</v>
      </c>
      <c r="C655" s="491" t="s">
        <v>2167</v>
      </c>
      <c r="D655" s="451" t="s">
        <v>1165</v>
      </c>
      <c r="E655" s="451"/>
      <c r="F655" s="300">
        <v>43952</v>
      </c>
      <c r="G655" s="451"/>
      <c r="H655" s="556">
        <v>0</v>
      </c>
      <c r="I655" s="556">
        <v>0</v>
      </c>
      <c r="J655" s="556">
        <v>-4757.84</v>
      </c>
      <c r="K655" s="556">
        <v>0</v>
      </c>
      <c r="L655" s="556">
        <v>0</v>
      </c>
      <c r="M655" s="556">
        <v>0</v>
      </c>
      <c r="N655" s="556">
        <v>0</v>
      </c>
      <c r="O655" s="556">
        <v>0</v>
      </c>
      <c r="P655" s="556">
        <v>0</v>
      </c>
      <c r="Q655" s="556">
        <v>0</v>
      </c>
      <c r="R655" s="556">
        <v>0</v>
      </c>
      <c r="S655" s="556">
        <v>0</v>
      </c>
      <c r="T655" s="591">
        <v>0</v>
      </c>
      <c r="U655" s="556"/>
      <c r="V655" s="556">
        <f t="shared" si="303"/>
        <v>-396.48666666666668</v>
      </c>
      <c r="W655" s="307"/>
      <c r="X655" s="308"/>
      <c r="Y655" s="548">
        <f t="shared" si="304"/>
        <v>0</v>
      </c>
      <c r="Z655" s="549">
        <f t="shared" si="304"/>
        <v>0</v>
      </c>
      <c r="AA655" s="549">
        <f t="shared" si="304"/>
        <v>0</v>
      </c>
      <c r="AB655" s="282">
        <f t="shared" si="305"/>
        <v>0</v>
      </c>
      <c r="AC655" s="281">
        <f t="shared" si="306"/>
        <v>0</v>
      </c>
      <c r="AD655" s="549">
        <f t="shared" si="307"/>
        <v>0</v>
      </c>
      <c r="AE655" s="553">
        <f t="shared" si="308"/>
        <v>0</v>
      </c>
      <c r="AF655" s="282">
        <f t="shared" si="309"/>
        <v>0</v>
      </c>
      <c r="AG655" s="283">
        <f t="shared" si="310"/>
        <v>0</v>
      </c>
      <c r="AH655" s="281">
        <f t="shared" si="311"/>
        <v>0</v>
      </c>
      <c r="AI655" s="551">
        <f t="shared" si="324"/>
        <v>0</v>
      </c>
      <c r="AJ655" s="549">
        <f t="shared" si="324"/>
        <v>0</v>
      </c>
      <c r="AK655" s="549">
        <f t="shared" si="324"/>
        <v>0</v>
      </c>
      <c r="AL655" s="282">
        <f t="shared" si="312"/>
        <v>-396.48666666666668</v>
      </c>
      <c r="AM655" s="281">
        <f t="shared" si="313"/>
        <v>0</v>
      </c>
      <c r="AN655" s="549">
        <f t="shared" si="314"/>
        <v>0</v>
      </c>
      <c r="AO655" s="549">
        <f t="shared" si="315"/>
        <v>0</v>
      </c>
      <c r="AP655" s="549">
        <f t="shared" si="316"/>
        <v>-396.48666666666668</v>
      </c>
      <c r="AQ655" s="283">
        <f t="shared" si="300"/>
        <v>-396.48666666666668</v>
      </c>
      <c r="AR655" s="281">
        <f t="shared" si="317"/>
        <v>0</v>
      </c>
      <c r="AT655" s="446" t="s">
        <v>2077</v>
      </c>
      <c r="AU655" s="284"/>
      <c r="AV655" s="447" t="str">
        <f t="shared" si="318"/>
        <v>CA</v>
      </c>
      <c r="AW655" s="447" t="str">
        <f t="shared" si="319"/>
        <v>CL</v>
      </c>
      <c r="AX655" s="447" t="str">
        <f t="shared" si="320"/>
        <v>AIC</v>
      </c>
      <c r="AY655" s="447" t="str">
        <f t="shared" si="321"/>
        <v>ERB</v>
      </c>
      <c r="AZ655" s="447" t="str">
        <f t="shared" si="322"/>
        <v>GRB</v>
      </c>
      <c r="BA655" s="447" t="str">
        <f t="shared" si="323"/>
        <v>Non-Op</v>
      </c>
      <c r="BC655" s="449" t="s">
        <v>2100</v>
      </c>
      <c r="BD655" s="552">
        <f t="shared" si="296"/>
        <v>0</v>
      </c>
      <c r="BF655" s="435"/>
      <c r="BG655" s="435"/>
      <c r="BH655" s="435"/>
      <c r="BI655" s="435"/>
      <c r="BJ655" s="435"/>
      <c r="BK655" s="435"/>
      <c r="BL655" s="435"/>
      <c r="BN655" s="444"/>
    </row>
    <row r="656" spans="1:66" s="28" customFormat="1" ht="12" customHeight="1">
      <c r="A656" s="563">
        <v>18237461</v>
      </c>
      <c r="B656" s="562" t="str">
        <f t="shared" si="297"/>
        <v>18237461</v>
      </c>
      <c r="C656" s="624" t="s">
        <v>1468</v>
      </c>
      <c r="D656" s="445" t="s">
        <v>1165</v>
      </c>
      <c r="E656" s="445"/>
      <c r="F656" s="294">
        <v>43221</v>
      </c>
      <c r="G656" s="445"/>
      <c r="H656" s="547">
        <v>696795.68</v>
      </c>
      <c r="I656" s="547">
        <v>677953.64</v>
      </c>
      <c r="J656" s="547">
        <v>677953.64</v>
      </c>
      <c r="K656" s="547">
        <v>689454.27</v>
      </c>
      <c r="L656" s="547">
        <v>689454.27</v>
      </c>
      <c r="M656" s="547">
        <v>2886303.97</v>
      </c>
      <c r="N656" s="547">
        <v>2606354.58</v>
      </c>
      <c r="O656" s="547">
        <v>2296470.3199999998</v>
      </c>
      <c r="P656" s="547">
        <v>2039881.6</v>
      </c>
      <c r="Q656" s="547">
        <v>1780143.81</v>
      </c>
      <c r="R656" s="547">
        <v>1543652.66</v>
      </c>
      <c r="S656" s="547">
        <v>1292777.32</v>
      </c>
      <c r="T656" s="547">
        <v>985548.23</v>
      </c>
      <c r="U656" s="547"/>
      <c r="V656" s="547">
        <f t="shared" si="303"/>
        <v>1501797.6695833337</v>
      </c>
      <c r="W656" s="305"/>
      <c r="X656" s="306"/>
      <c r="Y656" s="548">
        <f t="shared" si="304"/>
        <v>0</v>
      </c>
      <c r="Z656" s="549">
        <f t="shared" si="304"/>
        <v>0</v>
      </c>
      <c r="AA656" s="549">
        <f t="shared" si="304"/>
        <v>0</v>
      </c>
      <c r="AB656" s="282">
        <f t="shared" si="305"/>
        <v>985548.23</v>
      </c>
      <c r="AC656" s="281">
        <f t="shared" si="306"/>
        <v>0</v>
      </c>
      <c r="AD656" s="549">
        <f t="shared" si="307"/>
        <v>0</v>
      </c>
      <c r="AE656" s="553">
        <f t="shared" si="308"/>
        <v>0</v>
      </c>
      <c r="AF656" s="282">
        <f t="shared" si="309"/>
        <v>985548.23</v>
      </c>
      <c r="AG656" s="283">
        <f t="shared" si="310"/>
        <v>985548.23</v>
      </c>
      <c r="AH656" s="281">
        <f t="shared" si="311"/>
        <v>0</v>
      </c>
      <c r="AI656" s="551">
        <f t="shared" si="324"/>
        <v>0</v>
      </c>
      <c r="AJ656" s="549">
        <f t="shared" si="324"/>
        <v>0</v>
      </c>
      <c r="AK656" s="549">
        <f t="shared" si="324"/>
        <v>0</v>
      </c>
      <c r="AL656" s="282">
        <f t="shared" si="312"/>
        <v>1501797.6695833337</v>
      </c>
      <c r="AM656" s="281">
        <f t="shared" si="313"/>
        <v>0</v>
      </c>
      <c r="AN656" s="549">
        <f t="shared" si="314"/>
        <v>0</v>
      </c>
      <c r="AO656" s="549">
        <f t="shared" si="315"/>
        <v>0</v>
      </c>
      <c r="AP656" s="549">
        <f t="shared" si="316"/>
        <v>1501797.6695833337</v>
      </c>
      <c r="AQ656" s="283">
        <f t="shared" si="300"/>
        <v>1501797.6695833337</v>
      </c>
      <c r="AR656" s="281">
        <f t="shared" si="317"/>
        <v>0</v>
      </c>
      <c r="AT656" s="446" t="s">
        <v>2077</v>
      </c>
      <c r="AU656" s="284"/>
      <c r="AV656" s="447" t="str">
        <f t="shared" si="318"/>
        <v>CA</v>
      </c>
      <c r="AW656" s="447" t="str">
        <f t="shared" si="319"/>
        <v>CL</v>
      </c>
      <c r="AX656" s="447" t="str">
        <f t="shared" si="320"/>
        <v>AIC</v>
      </c>
      <c r="AY656" s="447" t="str">
        <f t="shared" si="321"/>
        <v>ERB</v>
      </c>
      <c r="AZ656" s="447" t="str">
        <f t="shared" si="322"/>
        <v>GRB</v>
      </c>
      <c r="BA656" s="447" t="str">
        <f t="shared" si="323"/>
        <v>Non-Op</v>
      </c>
      <c r="BC656" s="449" t="s">
        <v>2100</v>
      </c>
      <c r="BD656" s="552">
        <f t="shared" si="296"/>
        <v>985548.23</v>
      </c>
      <c r="BF656" s="448"/>
      <c r="BG656" s="448"/>
      <c r="BH656" s="448"/>
      <c r="BI656" s="448"/>
      <c r="BJ656" s="448"/>
      <c r="BK656" s="448"/>
      <c r="BL656" s="448"/>
      <c r="BN656" s="444"/>
    </row>
    <row r="657" spans="1:66" s="28" customFormat="1" ht="12" customHeight="1">
      <c r="A657" s="567">
        <v>18237471</v>
      </c>
      <c r="B657" s="568" t="str">
        <f t="shared" si="297"/>
        <v>18237471</v>
      </c>
      <c r="C657" s="639" t="s">
        <v>2168</v>
      </c>
      <c r="D657" s="451" t="s">
        <v>1165</v>
      </c>
      <c r="E657" s="451"/>
      <c r="F657" s="300">
        <v>43586</v>
      </c>
      <c r="G657" s="451"/>
      <c r="H657" s="556">
        <v>0</v>
      </c>
      <c r="I657" s="556">
        <v>0</v>
      </c>
      <c r="J657" s="556">
        <v>-16652.89</v>
      </c>
      <c r="K657" s="556">
        <v>0</v>
      </c>
      <c r="L657" s="556">
        <v>0</v>
      </c>
      <c r="M657" s="556">
        <v>4386099.62</v>
      </c>
      <c r="N657" s="556">
        <v>3207009.44</v>
      </c>
      <c r="O657" s="556">
        <v>2845413.33</v>
      </c>
      <c r="P657" s="556">
        <v>2540350.9</v>
      </c>
      <c r="Q657" s="556">
        <v>2246649.33</v>
      </c>
      <c r="R657" s="556">
        <v>1938386.39</v>
      </c>
      <c r="S657" s="556">
        <v>1633631.93</v>
      </c>
      <c r="T657" s="591">
        <v>1259135.1000000001</v>
      </c>
      <c r="U657" s="556"/>
      <c r="V657" s="556">
        <f t="shared" si="303"/>
        <v>1617537.9666666668</v>
      </c>
      <c r="W657" s="307"/>
      <c r="X657" s="308"/>
      <c r="Y657" s="548">
        <f t="shared" si="304"/>
        <v>0</v>
      </c>
      <c r="Z657" s="549">
        <f t="shared" si="304"/>
        <v>0</v>
      </c>
      <c r="AA657" s="549">
        <f t="shared" si="304"/>
        <v>0</v>
      </c>
      <c r="AB657" s="282">
        <f t="shared" si="305"/>
        <v>1259135.1000000001</v>
      </c>
      <c r="AC657" s="281">
        <f t="shared" si="306"/>
        <v>0</v>
      </c>
      <c r="AD657" s="549">
        <f t="shared" si="307"/>
        <v>0</v>
      </c>
      <c r="AE657" s="553">
        <f t="shared" si="308"/>
        <v>0</v>
      </c>
      <c r="AF657" s="282">
        <f t="shared" si="309"/>
        <v>1259135.1000000001</v>
      </c>
      <c r="AG657" s="283">
        <f t="shared" si="310"/>
        <v>1259135.1000000001</v>
      </c>
      <c r="AH657" s="281">
        <f t="shared" si="311"/>
        <v>0</v>
      </c>
      <c r="AI657" s="551">
        <f t="shared" si="324"/>
        <v>0</v>
      </c>
      <c r="AJ657" s="549">
        <f t="shared" si="324"/>
        <v>0</v>
      </c>
      <c r="AK657" s="549">
        <f t="shared" si="324"/>
        <v>0</v>
      </c>
      <c r="AL657" s="282">
        <f t="shared" si="312"/>
        <v>1617537.9666666668</v>
      </c>
      <c r="AM657" s="281">
        <f t="shared" si="313"/>
        <v>0</v>
      </c>
      <c r="AN657" s="549">
        <f t="shared" si="314"/>
        <v>0</v>
      </c>
      <c r="AO657" s="549">
        <f t="shared" si="315"/>
        <v>0</v>
      </c>
      <c r="AP657" s="549">
        <f t="shared" si="316"/>
        <v>1617537.9666666668</v>
      </c>
      <c r="AQ657" s="283">
        <f t="shared" si="300"/>
        <v>1617537.9666666668</v>
      </c>
      <c r="AR657" s="281">
        <f t="shared" si="317"/>
        <v>0</v>
      </c>
      <c r="AT657" s="446" t="s">
        <v>2077</v>
      </c>
      <c r="AU657" s="284"/>
      <c r="AV657" s="447" t="str">
        <f t="shared" si="318"/>
        <v>CA</v>
      </c>
      <c r="AW657" s="447" t="str">
        <f t="shared" si="319"/>
        <v>CL</v>
      </c>
      <c r="AX657" s="447" t="str">
        <f t="shared" si="320"/>
        <v>AIC</v>
      </c>
      <c r="AY657" s="447" t="str">
        <f t="shared" si="321"/>
        <v>ERB</v>
      </c>
      <c r="AZ657" s="447" t="str">
        <f t="shared" si="322"/>
        <v>GRB</v>
      </c>
      <c r="BA657" s="447" t="str">
        <f t="shared" si="323"/>
        <v>Non-Op</v>
      </c>
      <c r="BC657" s="449" t="s">
        <v>2100</v>
      </c>
      <c r="BD657" s="552">
        <f t="shared" si="296"/>
        <v>1259135.1000000001</v>
      </c>
      <c r="BF657" s="435"/>
      <c r="BG657" s="435"/>
      <c r="BH657" s="435"/>
      <c r="BI657" s="435"/>
      <c r="BJ657" s="435"/>
      <c r="BK657" s="435"/>
      <c r="BL657" s="435"/>
      <c r="BN657" s="444"/>
    </row>
    <row r="658" spans="1:66" s="28" customFormat="1" ht="12" customHeight="1">
      <c r="A658" s="567">
        <v>18237481</v>
      </c>
      <c r="B658" s="568" t="str">
        <f t="shared" si="297"/>
        <v>18237481</v>
      </c>
      <c r="C658" s="639" t="s">
        <v>2169</v>
      </c>
      <c r="D658" s="451" t="s">
        <v>1165</v>
      </c>
      <c r="E658" s="451"/>
      <c r="F658" s="300">
        <v>43952</v>
      </c>
      <c r="G658" s="451"/>
      <c r="H658" s="556">
        <v>0</v>
      </c>
      <c r="I658" s="556">
        <v>0</v>
      </c>
      <c r="J658" s="556">
        <v>-9937.94</v>
      </c>
      <c r="K658" s="556">
        <v>0</v>
      </c>
      <c r="L658" s="556">
        <v>0</v>
      </c>
      <c r="M658" s="556">
        <v>2212840.2799999998</v>
      </c>
      <c r="N658" s="556">
        <v>1729223.3</v>
      </c>
      <c r="O658" s="556">
        <v>1524156.98</v>
      </c>
      <c r="P658" s="556">
        <v>1345668.42</v>
      </c>
      <c r="Q658" s="556">
        <v>1179966.1299999999</v>
      </c>
      <c r="R658" s="556">
        <v>1006101.83</v>
      </c>
      <c r="S658" s="556">
        <v>824377.34</v>
      </c>
      <c r="T658" s="591">
        <v>641088.97</v>
      </c>
      <c r="U658" s="556"/>
      <c r="V658" s="556">
        <f t="shared" si="303"/>
        <v>844411.73541666649</v>
      </c>
      <c r="W658" s="307"/>
      <c r="X658" s="308"/>
      <c r="Y658" s="548">
        <f t="shared" si="304"/>
        <v>0</v>
      </c>
      <c r="Z658" s="549">
        <f t="shared" si="304"/>
        <v>0</v>
      </c>
      <c r="AA658" s="549">
        <f t="shared" si="304"/>
        <v>0</v>
      </c>
      <c r="AB658" s="282">
        <f t="shared" si="305"/>
        <v>641088.97</v>
      </c>
      <c r="AC658" s="281">
        <f t="shared" si="306"/>
        <v>0</v>
      </c>
      <c r="AD658" s="549">
        <f t="shared" si="307"/>
        <v>0</v>
      </c>
      <c r="AE658" s="553">
        <f t="shared" si="308"/>
        <v>0</v>
      </c>
      <c r="AF658" s="282">
        <f t="shared" si="309"/>
        <v>641088.97</v>
      </c>
      <c r="AG658" s="283">
        <f t="shared" si="310"/>
        <v>641088.97</v>
      </c>
      <c r="AH658" s="281">
        <f t="shared" si="311"/>
        <v>0</v>
      </c>
      <c r="AI658" s="551">
        <f t="shared" si="324"/>
        <v>0</v>
      </c>
      <c r="AJ658" s="549">
        <f t="shared" si="324"/>
        <v>0</v>
      </c>
      <c r="AK658" s="549">
        <f t="shared" si="324"/>
        <v>0</v>
      </c>
      <c r="AL658" s="282">
        <f t="shared" si="312"/>
        <v>844411.73541666649</v>
      </c>
      <c r="AM658" s="281">
        <f t="shared" si="313"/>
        <v>0</v>
      </c>
      <c r="AN658" s="549">
        <f t="shared" si="314"/>
        <v>0</v>
      </c>
      <c r="AO658" s="549">
        <f t="shared" si="315"/>
        <v>0</v>
      </c>
      <c r="AP658" s="549">
        <f t="shared" si="316"/>
        <v>844411.73541666649</v>
      </c>
      <c r="AQ658" s="283">
        <f t="shared" si="300"/>
        <v>844411.73541666649</v>
      </c>
      <c r="AR658" s="281">
        <f t="shared" si="317"/>
        <v>0</v>
      </c>
      <c r="AT658" s="446" t="s">
        <v>2077</v>
      </c>
      <c r="AU658" s="284"/>
      <c r="AV658" s="447" t="str">
        <f t="shared" si="318"/>
        <v>CA</v>
      </c>
      <c r="AW658" s="447" t="str">
        <f t="shared" si="319"/>
        <v>CL</v>
      </c>
      <c r="AX658" s="447" t="str">
        <f t="shared" si="320"/>
        <v>AIC</v>
      </c>
      <c r="AY658" s="447" t="str">
        <f t="shared" si="321"/>
        <v>ERB</v>
      </c>
      <c r="AZ658" s="447" t="str">
        <f t="shared" si="322"/>
        <v>GRB</v>
      </c>
      <c r="BA658" s="447" t="str">
        <f t="shared" si="323"/>
        <v>Non-Op</v>
      </c>
      <c r="BC658" s="449" t="s">
        <v>2100</v>
      </c>
      <c r="BD658" s="552">
        <f t="shared" si="296"/>
        <v>641088.97</v>
      </c>
      <c r="BF658" s="435"/>
      <c r="BG658" s="435"/>
      <c r="BH658" s="435"/>
      <c r="BI658" s="435"/>
      <c r="BJ658" s="435"/>
      <c r="BK658" s="435"/>
      <c r="BL658" s="435"/>
      <c r="BN658" s="444"/>
    </row>
    <row r="659" spans="1:66" s="28" customFormat="1" ht="12" customHeight="1">
      <c r="A659" s="563">
        <v>18237491</v>
      </c>
      <c r="B659" s="562" t="str">
        <f t="shared" si="297"/>
        <v>18237491</v>
      </c>
      <c r="C659" s="624" t="s">
        <v>1469</v>
      </c>
      <c r="D659" s="445" t="s">
        <v>1165</v>
      </c>
      <c r="E659" s="445"/>
      <c r="F659" s="294">
        <v>43221</v>
      </c>
      <c r="G659" s="445"/>
      <c r="H659" s="547">
        <v>0</v>
      </c>
      <c r="I659" s="547">
        <v>0</v>
      </c>
      <c r="J659" s="547">
        <v>-1480.11</v>
      </c>
      <c r="K659" s="547">
        <v>0</v>
      </c>
      <c r="L659" s="547">
        <v>0</v>
      </c>
      <c r="M659" s="547">
        <v>2312394.86</v>
      </c>
      <c r="N659" s="547">
        <v>2033703.51</v>
      </c>
      <c r="O659" s="547">
        <v>1755125.01</v>
      </c>
      <c r="P659" s="547">
        <v>1496205.38</v>
      </c>
      <c r="Q659" s="547">
        <v>1331212.6100000001</v>
      </c>
      <c r="R659" s="547">
        <v>1137129.6200000001</v>
      </c>
      <c r="S659" s="547">
        <v>911247.83</v>
      </c>
      <c r="T659" s="547">
        <v>685929.83</v>
      </c>
      <c r="U659" s="547"/>
      <c r="V659" s="547">
        <f t="shared" si="303"/>
        <v>943208.63541666651</v>
      </c>
      <c r="W659" s="305"/>
      <c r="X659" s="306"/>
      <c r="Y659" s="548">
        <f t="shared" si="304"/>
        <v>0</v>
      </c>
      <c r="Z659" s="549">
        <f t="shared" si="304"/>
        <v>0</v>
      </c>
      <c r="AA659" s="549">
        <f t="shared" si="304"/>
        <v>0</v>
      </c>
      <c r="AB659" s="282">
        <f t="shared" si="305"/>
        <v>685929.83</v>
      </c>
      <c r="AC659" s="281">
        <f t="shared" si="306"/>
        <v>0</v>
      </c>
      <c r="AD659" s="549">
        <f t="shared" si="307"/>
        <v>0</v>
      </c>
      <c r="AE659" s="553">
        <f t="shared" si="308"/>
        <v>0</v>
      </c>
      <c r="AF659" s="282">
        <f t="shared" si="309"/>
        <v>685929.83</v>
      </c>
      <c r="AG659" s="283">
        <f t="shared" si="310"/>
        <v>685929.83</v>
      </c>
      <c r="AH659" s="281">
        <f t="shared" si="311"/>
        <v>0</v>
      </c>
      <c r="AI659" s="551">
        <f t="shared" si="324"/>
        <v>0</v>
      </c>
      <c r="AJ659" s="549">
        <f t="shared" si="324"/>
        <v>0</v>
      </c>
      <c r="AK659" s="549">
        <f t="shared" si="324"/>
        <v>0</v>
      </c>
      <c r="AL659" s="282">
        <f t="shared" si="312"/>
        <v>943208.63541666651</v>
      </c>
      <c r="AM659" s="281">
        <f t="shared" si="313"/>
        <v>0</v>
      </c>
      <c r="AN659" s="549">
        <f t="shared" si="314"/>
        <v>0</v>
      </c>
      <c r="AO659" s="549">
        <f t="shared" si="315"/>
        <v>0</v>
      </c>
      <c r="AP659" s="549">
        <f t="shared" si="316"/>
        <v>943208.63541666651</v>
      </c>
      <c r="AQ659" s="283">
        <f t="shared" si="300"/>
        <v>943208.63541666651</v>
      </c>
      <c r="AR659" s="281">
        <f t="shared" si="317"/>
        <v>0</v>
      </c>
      <c r="AT659" s="446" t="s">
        <v>2077</v>
      </c>
      <c r="AU659" s="284"/>
      <c r="AV659" s="447" t="str">
        <f t="shared" si="318"/>
        <v>CA</v>
      </c>
      <c r="AW659" s="447" t="str">
        <f t="shared" si="319"/>
        <v>CL</v>
      </c>
      <c r="AX659" s="447" t="str">
        <f t="shared" si="320"/>
        <v>AIC</v>
      </c>
      <c r="AY659" s="447" t="str">
        <f t="shared" si="321"/>
        <v>ERB</v>
      </c>
      <c r="AZ659" s="447" t="str">
        <f t="shared" si="322"/>
        <v>GRB</v>
      </c>
      <c r="BA659" s="447" t="str">
        <f t="shared" si="323"/>
        <v>Non-Op</v>
      </c>
      <c r="BC659" s="449" t="s">
        <v>2100</v>
      </c>
      <c r="BD659" s="552">
        <f t="shared" ref="BD659:BD722" si="325">+T659</f>
        <v>685929.83</v>
      </c>
      <c r="BF659" s="448"/>
      <c r="BG659" s="448"/>
      <c r="BH659" s="448"/>
      <c r="BI659" s="448"/>
      <c r="BJ659" s="448"/>
      <c r="BK659" s="448"/>
      <c r="BL659" s="448"/>
      <c r="BN659" s="444"/>
    </row>
    <row r="660" spans="1:66" s="28" customFormat="1" ht="12" customHeight="1">
      <c r="A660" s="563">
        <v>18237501</v>
      </c>
      <c r="B660" s="562" t="str">
        <f t="shared" si="297"/>
        <v>18237501</v>
      </c>
      <c r="C660" s="624" t="s">
        <v>1470</v>
      </c>
      <c r="D660" s="445" t="s">
        <v>1165</v>
      </c>
      <c r="E660" s="445"/>
      <c r="F660" s="294">
        <v>43221</v>
      </c>
      <c r="G660" s="445"/>
      <c r="H660" s="547">
        <v>1397.83</v>
      </c>
      <c r="I660" s="547">
        <v>1397.83</v>
      </c>
      <c r="J660" s="547">
        <v>1397.83</v>
      </c>
      <c r="K660" s="547">
        <v>1397.83</v>
      </c>
      <c r="L660" s="547">
        <v>1397.83</v>
      </c>
      <c r="M660" s="547">
        <v>0</v>
      </c>
      <c r="N660" s="547">
        <v>0</v>
      </c>
      <c r="O660" s="547">
        <v>0</v>
      </c>
      <c r="P660" s="547">
        <v>0</v>
      </c>
      <c r="Q660" s="547">
        <v>0</v>
      </c>
      <c r="R660" s="547">
        <v>0</v>
      </c>
      <c r="S660" s="547">
        <v>0</v>
      </c>
      <c r="T660" s="547">
        <v>0</v>
      </c>
      <c r="U660" s="547"/>
      <c r="V660" s="547">
        <f t="shared" si="303"/>
        <v>524.18624999999997</v>
      </c>
      <c r="W660" s="305"/>
      <c r="X660" s="306"/>
      <c r="Y660" s="548">
        <f t="shared" si="304"/>
        <v>0</v>
      </c>
      <c r="Z660" s="549">
        <f t="shared" si="304"/>
        <v>0</v>
      </c>
      <c r="AA660" s="549">
        <f t="shared" si="304"/>
        <v>0</v>
      </c>
      <c r="AB660" s="282">
        <f t="shared" si="305"/>
        <v>0</v>
      </c>
      <c r="AC660" s="281">
        <f t="shared" si="306"/>
        <v>0</v>
      </c>
      <c r="AD660" s="549">
        <f t="shared" si="307"/>
        <v>0</v>
      </c>
      <c r="AE660" s="553">
        <f t="shared" si="308"/>
        <v>0</v>
      </c>
      <c r="AF660" s="282">
        <f t="shared" si="309"/>
        <v>0</v>
      </c>
      <c r="AG660" s="283">
        <f t="shared" si="310"/>
        <v>0</v>
      </c>
      <c r="AH660" s="281">
        <f t="shared" si="311"/>
        <v>0</v>
      </c>
      <c r="AI660" s="551">
        <f t="shared" si="324"/>
        <v>0</v>
      </c>
      <c r="AJ660" s="549">
        <f t="shared" si="324"/>
        <v>0</v>
      </c>
      <c r="AK660" s="549">
        <f t="shared" si="324"/>
        <v>0</v>
      </c>
      <c r="AL660" s="282">
        <f t="shared" si="312"/>
        <v>524.18624999999997</v>
      </c>
      <c r="AM660" s="281">
        <f t="shared" si="313"/>
        <v>0</v>
      </c>
      <c r="AN660" s="549">
        <f t="shared" si="314"/>
        <v>0</v>
      </c>
      <c r="AO660" s="549">
        <f t="shared" si="315"/>
        <v>0</v>
      </c>
      <c r="AP660" s="549">
        <f t="shared" si="316"/>
        <v>524.18624999999997</v>
      </c>
      <c r="AQ660" s="283">
        <f t="shared" si="300"/>
        <v>524.18624999999997</v>
      </c>
      <c r="AR660" s="281">
        <f t="shared" si="317"/>
        <v>0</v>
      </c>
      <c r="AT660" s="446" t="s">
        <v>2077</v>
      </c>
      <c r="AU660" s="284"/>
      <c r="AV660" s="447" t="str">
        <f t="shared" si="318"/>
        <v>CA</v>
      </c>
      <c r="AW660" s="447" t="str">
        <f t="shared" si="319"/>
        <v>CL</v>
      </c>
      <c r="AX660" s="447" t="str">
        <f t="shared" si="320"/>
        <v>AIC</v>
      </c>
      <c r="AY660" s="447" t="str">
        <f t="shared" si="321"/>
        <v>ERB</v>
      </c>
      <c r="AZ660" s="447" t="str">
        <f t="shared" si="322"/>
        <v>GRB</v>
      </c>
      <c r="BA660" s="447" t="str">
        <f t="shared" si="323"/>
        <v>Non-Op</v>
      </c>
      <c r="BC660" s="449" t="s">
        <v>2100</v>
      </c>
      <c r="BD660" s="552">
        <f t="shared" si="325"/>
        <v>0</v>
      </c>
      <c r="BF660" s="448"/>
      <c r="BG660" s="448"/>
      <c r="BH660" s="448"/>
      <c r="BI660" s="448"/>
      <c r="BJ660" s="448"/>
      <c r="BK660" s="448"/>
      <c r="BL660" s="448"/>
      <c r="BN660" s="444"/>
    </row>
    <row r="661" spans="1:66" s="28" customFormat="1" ht="12" customHeight="1">
      <c r="A661" s="563">
        <v>18237502</v>
      </c>
      <c r="B661" s="562" t="str">
        <f t="shared" si="297"/>
        <v>18237502</v>
      </c>
      <c r="C661" s="489" t="s">
        <v>1471</v>
      </c>
      <c r="D661" s="445" t="s">
        <v>1165</v>
      </c>
      <c r="E661" s="445"/>
      <c r="F661" s="294">
        <v>43070</v>
      </c>
      <c r="G661" s="445"/>
      <c r="H661" s="547">
        <v>0</v>
      </c>
      <c r="I661" s="547">
        <v>0</v>
      </c>
      <c r="J661" s="547">
        <v>0</v>
      </c>
      <c r="K661" s="547">
        <v>0</v>
      </c>
      <c r="L661" s="547">
        <v>0</v>
      </c>
      <c r="M661" s="547">
        <v>6944560.8499999996</v>
      </c>
      <c r="N661" s="547">
        <v>6461463.2300000004</v>
      </c>
      <c r="O661" s="547">
        <v>6239204.9400000004</v>
      </c>
      <c r="P661" s="547">
        <v>6005975.6799999997</v>
      </c>
      <c r="Q661" s="547">
        <v>5707556.75</v>
      </c>
      <c r="R661" s="547">
        <v>5178605.54</v>
      </c>
      <c r="S661" s="547">
        <v>4439956.8899999997</v>
      </c>
      <c r="T661" s="547">
        <v>3324786.87</v>
      </c>
      <c r="U661" s="547"/>
      <c r="V661" s="547">
        <f t="shared" si="303"/>
        <v>3553309.7762500006</v>
      </c>
      <c r="W661" s="305"/>
      <c r="X661" s="306"/>
      <c r="Y661" s="548">
        <f t="shared" si="304"/>
        <v>0</v>
      </c>
      <c r="Z661" s="549">
        <f t="shared" si="304"/>
        <v>0</v>
      </c>
      <c r="AA661" s="549">
        <f t="shared" si="304"/>
        <v>0</v>
      </c>
      <c r="AB661" s="282">
        <f t="shared" si="305"/>
        <v>3324786.87</v>
      </c>
      <c r="AC661" s="281">
        <f t="shared" si="306"/>
        <v>0</v>
      </c>
      <c r="AD661" s="549">
        <f t="shared" si="307"/>
        <v>0</v>
      </c>
      <c r="AE661" s="553">
        <f t="shared" si="308"/>
        <v>0</v>
      </c>
      <c r="AF661" s="282">
        <f t="shared" si="309"/>
        <v>3324786.87</v>
      </c>
      <c r="AG661" s="283">
        <f t="shared" si="310"/>
        <v>3324786.87</v>
      </c>
      <c r="AH661" s="281">
        <f t="shared" si="311"/>
        <v>0</v>
      </c>
      <c r="AI661" s="551">
        <f t="shared" si="324"/>
        <v>0</v>
      </c>
      <c r="AJ661" s="549">
        <f t="shared" si="324"/>
        <v>0</v>
      </c>
      <c r="AK661" s="549">
        <f t="shared" si="324"/>
        <v>0</v>
      </c>
      <c r="AL661" s="282">
        <f t="shared" si="312"/>
        <v>3553309.7762500006</v>
      </c>
      <c r="AM661" s="281">
        <f t="shared" si="313"/>
        <v>0</v>
      </c>
      <c r="AN661" s="549">
        <f t="shared" si="314"/>
        <v>0</v>
      </c>
      <c r="AO661" s="549">
        <f t="shared" si="315"/>
        <v>0</v>
      </c>
      <c r="AP661" s="549">
        <f t="shared" si="316"/>
        <v>3553309.7762500006</v>
      </c>
      <c r="AQ661" s="283">
        <f t="shared" si="300"/>
        <v>3553309.7762500006</v>
      </c>
      <c r="AR661" s="281">
        <f t="shared" si="317"/>
        <v>0</v>
      </c>
      <c r="AT661" s="446" t="s">
        <v>2077</v>
      </c>
      <c r="AU661" s="284"/>
      <c r="AV661" s="447" t="str">
        <f t="shared" si="318"/>
        <v>CA</v>
      </c>
      <c r="AW661" s="447" t="str">
        <f t="shared" si="319"/>
        <v>CL</v>
      </c>
      <c r="AX661" s="447" t="str">
        <f t="shared" si="320"/>
        <v>AIC</v>
      </c>
      <c r="AY661" s="447" t="str">
        <f t="shared" si="321"/>
        <v>ERB</v>
      </c>
      <c r="AZ661" s="447" t="str">
        <f t="shared" si="322"/>
        <v>GRB</v>
      </c>
      <c r="BA661" s="447" t="str">
        <f t="shared" si="323"/>
        <v>Non-Op</v>
      </c>
      <c r="BC661" s="449" t="s">
        <v>2100</v>
      </c>
      <c r="BD661" s="552">
        <f t="shared" si="325"/>
        <v>3324786.87</v>
      </c>
      <c r="BF661" s="448"/>
      <c r="BG661" s="448"/>
      <c r="BH661" s="448"/>
      <c r="BI661" s="448"/>
      <c r="BJ661" s="448"/>
      <c r="BK661" s="448"/>
      <c r="BL661" s="448"/>
      <c r="BN661" s="444"/>
    </row>
    <row r="662" spans="1:66" s="28" customFormat="1" ht="12" customHeight="1">
      <c r="A662" s="563">
        <v>18237512</v>
      </c>
      <c r="B662" s="562" t="str">
        <f t="shared" si="297"/>
        <v>18237512</v>
      </c>
      <c r="C662" s="489" t="s">
        <v>2837</v>
      </c>
      <c r="D662" s="445" t="s">
        <v>1165</v>
      </c>
      <c r="E662" s="445"/>
      <c r="F662" s="294">
        <v>43070</v>
      </c>
      <c r="G662" s="445"/>
      <c r="H662" s="547">
        <v>0</v>
      </c>
      <c r="I662" s="547">
        <v>0</v>
      </c>
      <c r="J662" s="547">
        <v>0</v>
      </c>
      <c r="K662" s="547">
        <v>0</v>
      </c>
      <c r="L662" s="547">
        <v>0</v>
      </c>
      <c r="M662" s="547">
        <v>0</v>
      </c>
      <c r="N662" s="547">
        <v>0</v>
      </c>
      <c r="O662" s="547">
        <v>0</v>
      </c>
      <c r="P662" s="547">
        <v>0</v>
      </c>
      <c r="Q662" s="547">
        <v>0</v>
      </c>
      <c r="R662" s="547">
        <v>0</v>
      </c>
      <c r="S662" s="547">
        <v>0</v>
      </c>
      <c r="T662" s="547">
        <v>0</v>
      </c>
      <c r="U662" s="547"/>
      <c r="V662" s="547">
        <f t="shared" si="303"/>
        <v>0</v>
      </c>
      <c r="W662" s="305"/>
      <c r="X662" s="306"/>
      <c r="Y662" s="548">
        <f t="shared" si="304"/>
        <v>0</v>
      </c>
      <c r="Z662" s="549">
        <f t="shared" si="304"/>
        <v>0</v>
      </c>
      <c r="AA662" s="549">
        <f t="shared" si="304"/>
        <v>0</v>
      </c>
      <c r="AB662" s="282">
        <f t="shared" si="305"/>
        <v>0</v>
      </c>
      <c r="AC662" s="281">
        <f t="shared" si="306"/>
        <v>0</v>
      </c>
      <c r="AD662" s="549">
        <f t="shared" si="307"/>
        <v>0</v>
      </c>
      <c r="AE662" s="553">
        <f t="shared" si="308"/>
        <v>0</v>
      </c>
      <c r="AF662" s="282">
        <f t="shared" si="309"/>
        <v>0</v>
      </c>
      <c r="AG662" s="283">
        <f t="shared" si="310"/>
        <v>0</v>
      </c>
      <c r="AH662" s="281">
        <f t="shared" si="311"/>
        <v>0</v>
      </c>
      <c r="AI662" s="551">
        <f t="shared" si="324"/>
        <v>0</v>
      </c>
      <c r="AJ662" s="549">
        <f t="shared" si="324"/>
        <v>0</v>
      </c>
      <c r="AK662" s="549">
        <f t="shared" si="324"/>
        <v>0</v>
      </c>
      <c r="AL662" s="282">
        <f t="shared" si="312"/>
        <v>0</v>
      </c>
      <c r="AM662" s="281">
        <f t="shared" si="313"/>
        <v>0</v>
      </c>
      <c r="AN662" s="549">
        <f t="shared" si="314"/>
        <v>0</v>
      </c>
      <c r="AO662" s="549">
        <f t="shared" si="315"/>
        <v>0</v>
      </c>
      <c r="AP662" s="549">
        <f t="shared" si="316"/>
        <v>0</v>
      </c>
      <c r="AQ662" s="283">
        <f t="shared" si="300"/>
        <v>0</v>
      </c>
      <c r="AR662" s="281">
        <f t="shared" si="317"/>
        <v>0</v>
      </c>
      <c r="AT662" s="446" t="s">
        <v>2077</v>
      </c>
      <c r="AU662" s="284"/>
      <c r="AV662" s="447" t="str">
        <f t="shared" si="318"/>
        <v>CA</v>
      </c>
      <c r="AW662" s="447" t="str">
        <f t="shared" si="319"/>
        <v>CL</v>
      </c>
      <c r="AX662" s="447" t="str">
        <f t="shared" si="320"/>
        <v>AIC</v>
      </c>
      <c r="AY662" s="447" t="str">
        <f t="shared" si="321"/>
        <v>ERB</v>
      </c>
      <c r="AZ662" s="447" t="str">
        <f t="shared" si="322"/>
        <v>GRB</v>
      </c>
      <c r="BA662" s="447" t="str">
        <f t="shared" si="323"/>
        <v>Non-Op</v>
      </c>
      <c r="BC662" s="449" t="s">
        <v>2100</v>
      </c>
      <c r="BD662" s="552">
        <f t="shared" si="325"/>
        <v>0</v>
      </c>
      <c r="BF662" s="448"/>
      <c r="BG662" s="448"/>
      <c r="BH662" s="448"/>
      <c r="BI662" s="448"/>
      <c r="BJ662" s="448"/>
      <c r="BK662" s="448"/>
      <c r="BL662" s="448"/>
      <c r="BN662" s="444"/>
    </row>
    <row r="663" spans="1:66" s="28" customFormat="1" ht="12" customHeight="1">
      <c r="A663" s="287">
        <v>18238031</v>
      </c>
      <c r="B663" s="288" t="str">
        <f t="shared" si="297"/>
        <v>18238031</v>
      </c>
      <c r="C663" s="444" t="s">
        <v>1472</v>
      </c>
      <c r="D663" s="445" t="s">
        <v>2091</v>
      </c>
      <c r="E663" s="445"/>
      <c r="F663" s="444"/>
      <c r="G663" s="445"/>
      <c r="H663" s="547">
        <v>5348398.41</v>
      </c>
      <c r="I663" s="547">
        <v>4011298.41</v>
      </c>
      <c r="J663" s="547">
        <v>2674198.41</v>
      </c>
      <c r="K663" s="547">
        <v>1337098.4099999999</v>
      </c>
      <c r="L663" s="547">
        <v>432852.9</v>
      </c>
      <c r="M663" s="547">
        <v>13133742.9</v>
      </c>
      <c r="N663" s="547">
        <v>11939766.9</v>
      </c>
      <c r="O663" s="547">
        <v>10745789.9</v>
      </c>
      <c r="P663" s="547">
        <v>9551812.9000000004</v>
      </c>
      <c r="Q663" s="547">
        <v>8357836.9000000004</v>
      </c>
      <c r="R663" s="547">
        <v>7097225.0199999996</v>
      </c>
      <c r="S663" s="547">
        <v>5903248.0199999996</v>
      </c>
      <c r="T663" s="547">
        <v>4709272.0199999996</v>
      </c>
      <c r="U663" s="547"/>
      <c r="V663" s="547">
        <f t="shared" si="303"/>
        <v>6684475.4904166656</v>
      </c>
      <c r="W663" s="305"/>
      <c r="X663" s="306"/>
      <c r="Y663" s="548">
        <f t="shared" si="304"/>
        <v>4709272.0199999996</v>
      </c>
      <c r="Z663" s="549">
        <f t="shared" si="304"/>
        <v>0</v>
      </c>
      <c r="AA663" s="549">
        <f t="shared" si="304"/>
        <v>0</v>
      </c>
      <c r="AB663" s="282">
        <f t="shared" si="305"/>
        <v>0</v>
      </c>
      <c r="AC663" s="281">
        <f t="shared" si="306"/>
        <v>0</v>
      </c>
      <c r="AD663" s="549">
        <f t="shared" si="307"/>
        <v>0</v>
      </c>
      <c r="AE663" s="553">
        <f t="shared" si="308"/>
        <v>0</v>
      </c>
      <c r="AF663" s="282">
        <f t="shared" si="309"/>
        <v>0</v>
      </c>
      <c r="AG663" s="283">
        <f t="shared" si="310"/>
        <v>0</v>
      </c>
      <c r="AH663" s="281">
        <f t="shared" si="311"/>
        <v>0</v>
      </c>
      <c r="AI663" s="551">
        <f t="shared" si="324"/>
        <v>6684475.4904166656</v>
      </c>
      <c r="AJ663" s="549">
        <f t="shared" si="324"/>
        <v>0</v>
      </c>
      <c r="AK663" s="549">
        <f t="shared" si="324"/>
        <v>0</v>
      </c>
      <c r="AL663" s="282">
        <f t="shared" si="312"/>
        <v>0</v>
      </c>
      <c r="AM663" s="281">
        <f t="shared" si="313"/>
        <v>0</v>
      </c>
      <c r="AN663" s="549">
        <f t="shared" si="314"/>
        <v>0</v>
      </c>
      <c r="AO663" s="549">
        <f t="shared" si="315"/>
        <v>0</v>
      </c>
      <c r="AP663" s="549">
        <f t="shared" si="316"/>
        <v>0</v>
      </c>
      <c r="AQ663" s="283">
        <f t="shared" si="300"/>
        <v>0</v>
      </c>
      <c r="AR663" s="281">
        <f t="shared" si="317"/>
        <v>0</v>
      </c>
      <c r="AT663" s="446"/>
      <c r="AU663" s="284"/>
      <c r="AV663" s="447" t="str">
        <f t="shared" si="318"/>
        <v>CA</v>
      </c>
      <c r="AW663" s="447" t="str">
        <f t="shared" si="319"/>
        <v>CL</v>
      </c>
      <c r="AX663" s="447" t="str">
        <f t="shared" si="320"/>
        <v>AIC</v>
      </c>
      <c r="AY663" s="447" t="str">
        <f t="shared" si="321"/>
        <v>ERB</v>
      </c>
      <c r="AZ663" s="447" t="str">
        <f t="shared" si="322"/>
        <v>GRB</v>
      </c>
      <c r="BA663" s="447" t="str">
        <f t="shared" si="323"/>
        <v>Non-Op</v>
      </c>
      <c r="BC663" s="445" t="s">
        <v>2170</v>
      </c>
      <c r="BD663" s="552">
        <f t="shared" si="325"/>
        <v>4709272.0199999996</v>
      </c>
      <c r="BF663" s="448"/>
      <c r="BG663" s="448"/>
      <c r="BH663" s="448"/>
      <c r="BI663" s="448"/>
      <c r="BJ663" s="448"/>
      <c r="BK663" s="448"/>
      <c r="BL663" s="448"/>
      <c r="BN663" s="444"/>
    </row>
    <row r="664" spans="1:66" s="28" customFormat="1" ht="12" customHeight="1">
      <c r="A664" s="287">
        <v>18238032</v>
      </c>
      <c r="B664" s="288" t="str">
        <f t="shared" si="297"/>
        <v>18238032</v>
      </c>
      <c r="C664" s="444" t="s">
        <v>1473</v>
      </c>
      <c r="D664" s="445" t="s">
        <v>2091</v>
      </c>
      <c r="E664" s="445"/>
      <c r="F664" s="444"/>
      <c r="G664" s="445"/>
      <c r="H664" s="547">
        <v>721197.73</v>
      </c>
      <c r="I664" s="547">
        <v>540897.73</v>
      </c>
      <c r="J664" s="547">
        <v>360597.73</v>
      </c>
      <c r="K664" s="547">
        <v>180297.73</v>
      </c>
      <c r="L664" s="547">
        <v>-297271.95</v>
      </c>
      <c r="M664" s="547">
        <v>4215227.05</v>
      </c>
      <c r="N664" s="547">
        <v>3832025.05</v>
      </c>
      <c r="O664" s="547">
        <v>3448822.05</v>
      </c>
      <c r="P664" s="547">
        <v>3065620.05</v>
      </c>
      <c r="Q664" s="547">
        <v>2682417.0499999998</v>
      </c>
      <c r="R664" s="547">
        <v>2299742.91</v>
      </c>
      <c r="S664" s="547">
        <v>1916539.91</v>
      </c>
      <c r="T664" s="547">
        <v>1533337.91</v>
      </c>
      <c r="U664" s="547"/>
      <c r="V664" s="547">
        <f t="shared" si="303"/>
        <v>1947681.9275000002</v>
      </c>
      <c r="W664" s="305"/>
      <c r="X664" s="306"/>
      <c r="Y664" s="548">
        <f t="shared" si="304"/>
        <v>1533337.91</v>
      </c>
      <c r="Z664" s="549">
        <f t="shared" si="304"/>
        <v>0</v>
      </c>
      <c r="AA664" s="549">
        <f t="shared" si="304"/>
        <v>0</v>
      </c>
      <c r="AB664" s="282">
        <f t="shared" si="305"/>
        <v>0</v>
      </c>
      <c r="AC664" s="281">
        <f t="shared" si="306"/>
        <v>0</v>
      </c>
      <c r="AD664" s="549">
        <f t="shared" si="307"/>
        <v>0</v>
      </c>
      <c r="AE664" s="553">
        <f t="shared" si="308"/>
        <v>0</v>
      </c>
      <c r="AF664" s="282">
        <f t="shared" si="309"/>
        <v>0</v>
      </c>
      <c r="AG664" s="283">
        <f t="shared" si="310"/>
        <v>0</v>
      </c>
      <c r="AH664" s="281">
        <f t="shared" si="311"/>
        <v>0</v>
      </c>
      <c r="AI664" s="551">
        <f t="shared" si="324"/>
        <v>1947681.9275000002</v>
      </c>
      <c r="AJ664" s="549">
        <f t="shared" si="324"/>
        <v>0</v>
      </c>
      <c r="AK664" s="549">
        <f t="shared" si="324"/>
        <v>0</v>
      </c>
      <c r="AL664" s="282">
        <f t="shared" si="312"/>
        <v>0</v>
      </c>
      <c r="AM664" s="281">
        <f t="shared" si="313"/>
        <v>0</v>
      </c>
      <c r="AN664" s="549">
        <f t="shared" si="314"/>
        <v>0</v>
      </c>
      <c r="AO664" s="549">
        <f t="shared" si="315"/>
        <v>0</v>
      </c>
      <c r="AP664" s="549">
        <f t="shared" si="316"/>
        <v>0</v>
      </c>
      <c r="AQ664" s="283">
        <f t="shared" si="300"/>
        <v>0</v>
      </c>
      <c r="AR664" s="281">
        <f t="shared" si="317"/>
        <v>0</v>
      </c>
      <c r="AT664" s="446"/>
      <c r="AU664" s="284"/>
      <c r="AV664" s="447" t="str">
        <f t="shared" si="318"/>
        <v>CA</v>
      </c>
      <c r="AW664" s="447" t="str">
        <f t="shared" si="319"/>
        <v>CL</v>
      </c>
      <c r="AX664" s="447" t="str">
        <f t="shared" si="320"/>
        <v>AIC</v>
      </c>
      <c r="AY664" s="447" t="str">
        <f t="shared" si="321"/>
        <v>ERB</v>
      </c>
      <c r="AZ664" s="447" t="str">
        <f t="shared" si="322"/>
        <v>GRB</v>
      </c>
      <c r="BA664" s="447" t="str">
        <f t="shared" si="323"/>
        <v>Non-Op</v>
      </c>
      <c r="BC664" s="445" t="s">
        <v>2170</v>
      </c>
      <c r="BD664" s="552">
        <f t="shared" si="325"/>
        <v>1533337.91</v>
      </c>
      <c r="BF664" s="435"/>
      <c r="BG664" s="435"/>
      <c r="BH664" s="435"/>
      <c r="BI664" s="435"/>
      <c r="BJ664" s="435"/>
      <c r="BK664" s="435"/>
      <c r="BL664" s="435"/>
      <c r="BN664" s="444"/>
    </row>
    <row r="665" spans="1:66" s="28" customFormat="1" ht="12" customHeight="1">
      <c r="A665" s="287">
        <v>18238041</v>
      </c>
      <c r="B665" s="288" t="str">
        <f t="shared" si="297"/>
        <v>18238041</v>
      </c>
      <c r="C665" s="444" t="s">
        <v>1474</v>
      </c>
      <c r="D665" s="445" t="s">
        <v>2091</v>
      </c>
      <c r="E665" s="445"/>
      <c r="F665" s="444"/>
      <c r="G665" s="445"/>
      <c r="H665" s="547">
        <v>13894867</v>
      </c>
      <c r="I665" s="547">
        <v>14236377</v>
      </c>
      <c r="J665" s="547">
        <v>14390142</v>
      </c>
      <c r="K665" s="547">
        <v>14857087</v>
      </c>
      <c r="L665" s="547">
        <v>16514323</v>
      </c>
      <c r="M665" s="547">
        <v>4418148</v>
      </c>
      <c r="N665" s="547">
        <v>5481346</v>
      </c>
      <c r="O665" s="547">
        <v>7221443</v>
      </c>
      <c r="P665" s="547">
        <v>8829063</v>
      </c>
      <c r="Q665" s="547">
        <v>10722928</v>
      </c>
      <c r="R665" s="547">
        <v>11962006</v>
      </c>
      <c r="S665" s="547">
        <v>12851128</v>
      </c>
      <c r="T665" s="547">
        <v>12782117</v>
      </c>
      <c r="U665" s="547"/>
      <c r="V665" s="547">
        <f t="shared" si="303"/>
        <v>11235206.916666666</v>
      </c>
      <c r="W665" s="305"/>
      <c r="X665" s="306"/>
      <c r="Y665" s="548">
        <f t="shared" si="304"/>
        <v>12782117</v>
      </c>
      <c r="Z665" s="549">
        <f t="shared" si="304"/>
        <v>0</v>
      </c>
      <c r="AA665" s="549">
        <f t="shared" si="304"/>
        <v>0</v>
      </c>
      <c r="AB665" s="282">
        <f t="shared" si="305"/>
        <v>0</v>
      </c>
      <c r="AC665" s="281">
        <f t="shared" si="306"/>
        <v>0</v>
      </c>
      <c r="AD665" s="549">
        <f t="shared" si="307"/>
        <v>0</v>
      </c>
      <c r="AE665" s="553">
        <f t="shared" si="308"/>
        <v>0</v>
      </c>
      <c r="AF665" s="282">
        <f t="shared" si="309"/>
        <v>0</v>
      </c>
      <c r="AG665" s="283">
        <f t="shared" si="310"/>
        <v>0</v>
      </c>
      <c r="AH665" s="281">
        <f t="shared" si="311"/>
        <v>0</v>
      </c>
      <c r="AI665" s="551">
        <f t="shared" si="324"/>
        <v>11235206.916666666</v>
      </c>
      <c r="AJ665" s="549">
        <f t="shared" si="324"/>
        <v>0</v>
      </c>
      <c r="AK665" s="549">
        <f t="shared" si="324"/>
        <v>0</v>
      </c>
      <c r="AL665" s="282">
        <f t="shared" si="312"/>
        <v>0</v>
      </c>
      <c r="AM665" s="281">
        <f t="shared" si="313"/>
        <v>0</v>
      </c>
      <c r="AN665" s="549">
        <f t="shared" si="314"/>
        <v>0</v>
      </c>
      <c r="AO665" s="549">
        <f t="shared" si="315"/>
        <v>0</v>
      </c>
      <c r="AP665" s="549">
        <f t="shared" si="316"/>
        <v>0</v>
      </c>
      <c r="AQ665" s="283">
        <f t="shared" si="300"/>
        <v>0</v>
      </c>
      <c r="AR665" s="281">
        <f t="shared" si="317"/>
        <v>0</v>
      </c>
      <c r="AT665" s="446"/>
      <c r="AU665" s="284"/>
      <c r="AV665" s="447" t="str">
        <f t="shared" si="318"/>
        <v>CA</v>
      </c>
      <c r="AW665" s="447" t="str">
        <f t="shared" si="319"/>
        <v>CL</v>
      </c>
      <c r="AX665" s="447" t="str">
        <f t="shared" si="320"/>
        <v>AIC</v>
      </c>
      <c r="AY665" s="447" t="str">
        <f t="shared" si="321"/>
        <v>ERB</v>
      </c>
      <c r="AZ665" s="447" t="str">
        <f t="shared" si="322"/>
        <v>GRB</v>
      </c>
      <c r="BA665" s="447" t="str">
        <f t="shared" si="323"/>
        <v>Non-Op</v>
      </c>
      <c r="BC665" s="445" t="s">
        <v>2170</v>
      </c>
      <c r="BD665" s="552">
        <f t="shared" si="325"/>
        <v>12782117</v>
      </c>
      <c r="BF665" s="435"/>
      <c r="BG665" s="435"/>
      <c r="BH665" s="435"/>
      <c r="BI665" s="435"/>
      <c r="BJ665" s="435"/>
      <c r="BK665" s="435"/>
      <c r="BL665" s="435"/>
      <c r="BN665" s="444"/>
    </row>
    <row r="666" spans="1:66" s="28" customFormat="1" ht="12" customHeight="1">
      <c r="A666" s="287">
        <v>18238042</v>
      </c>
      <c r="B666" s="288" t="str">
        <f t="shared" si="297"/>
        <v>18238042</v>
      </c>
      <c r="C666" s="444" t="s">
        <v>1475</v>
      </c>
      <c r="D666" s="445" t="s">
        <v>2091</v>
      </c>
      <c r="E666" s="445"/>
      <c r="F666" s="444"/>
      <c r="G666" s="445"/>
      <c r="H666" s="547">
        <v>4895702</v>
      </c>
      <c r="I666" s="547">
        <v>4558723</v>
      </c>
      <c r="J666" s="547">
        <v>4078741</v>
      </c>
      <c r="K666" s="547">
        <v>3851371</v>
      </c>
      <c r="L666" s="547">
        <v>4393688</v>
      </c>
      <c r="M666" s="547">
        <v>587719</v>
      </c>
      <c r="N666" s="547">
        <v>2053145</v>
      </c>
      <c r="O666" s="547">
        <v>3681536</v>
      </c>
      <c r="P666" s="547">
        <v>5594131</v>
      </c>
      <c r="Q666" s="547">
        <v>7042253</v>
      </c>
      <c r="R666" s="547">
        <v>7686427</v>
      </c>
      <c r="S666" s="547">
        <v>7747368</v>
      </c>
      <c r="T666" s="547">
        <v>6870949</v>
      </c>
      <c r="U666" s="547"/>
      <c r="V666" s="547">
        <f t="shared" si="303"/>
        <v>4763202.291666667</v>
      </c>
      <c r="W666" s="305"/>
      <c r="X666" s="306"/>
      <c r="Y666" s="548">
        <f t="shared" si="304"/>
        <v>6870949</v>
      </c>
      <c r="Z666" s="549">
        <f t="shared" si="304"/>
        <v>0</v>
      </c>
      <c r="AA666" s="549">
        <f t="shared" si="304"/>
        <v>0</v>
      </c>
      <c r="AB666" s="282">
        <f t="shared" si="305"/>
        <v>0</v>
      </c>
      <c r="AC666" s="281">
        <f t="shared" si="306"/>
        <v>0</v>
      </c>
      <c r="AD666" s="549">
        <f t="shared" si="307"/>
        <v>0</v>
      </c>
      <c r="AE666" s="553">
        <f t="shared" si="308"/>
        <v>0</v>
      </c>
      <c r="AF666" s="282">
        <f t="shared" si="309"/>
        <v>0</v>
      </c>
      <c r="AG666" s="283">
        <f t="shared" si="310"/>
        <v>0</v>
      </c>
      <c r="AH666" s="281">
        <f t="shared" si="311"/>
        <v>0</v>
      </c>
      <c r="AI666" s="551">
        <f t="shared" si="324"/>
        <v>4763202.291666667</v>
      </c>
      <c r="AJ666" s="549">
        <f t="shared" si="324"/>
        <v>0</v>
      </c>
      <c r="AK666" s="549">
        <f t="shared" si="324"/>
        <v>0</v>
      </c>
      <c r="AL666" s="282">
        <f t="shared" si="312"/>
        <v>0</v>
      </c>
      <c r="AM666" s="281">
        <f t="shared" si="313"/>
        <v>0</v>
      </c>
      <c r="AN666" s="549">
        <f t="shared" si="314"/>
        <v>0</v>
      </c>
      <c r="AO666" s="549">
        <f t="shared" si="315"/>
        <v>0</v>
      </c>
      <c r="AP666" s="549">
        <f t="shared" si="316"/>
        <v>0</v>
      </c>
      <c r="AQ666" s="283">
        <f t="shared" si="300"/>
        <v>0</v>
      </c>
      <c r="AR666" s="281">
        <f t="shared" si="317"/>
        <v>0</v>
      </c>
      <c r="AT666" s="446"/>
      <c r="AU666" s="284"/>
      <c r="AV666" s="447" t="str">
        <f t="shared" si="318"/>
        <v>CA</v>
      </c>
      <c r="AW666" s="447" t="str">
        <f t="shared" si="319"/>
        <v>CL</v>
      </c>
      <c r="AX666" s="447" t="str">
        <f t="shared" si="320"/>
        <v>AIC</v>
      </c>
      <c r="AY666" s="447" t="str">
        <f t="shared" si="321"/>
        <v>ERB</v>
      </c>
      <c r="AZ666" s="447" t="str">
        <f t="shared" si="322"/>
        <v>GRB</v>
      </c>
      <c r="BA666" s="447" t="str">
        <f t="shared" si="323"/>
        <v>Non-Op</v>
      </c>
      <c r="BC666" s="445" t="s">
        <v>2170</v>
      </c>
      <c r="BD666" s="552">
        <f t="shared" si="325"/>
        <v>6870949</v>
      </c>
      <c r="BF666" s="435"/>
      <c r="BG666" s="435"/>
      <c r="BH666" s="435"/>
      <c r="BI666" s="435"/>
      <c r="BJ666" s="435"/>
      <c r="BK666" s="435"/>
      <c r="BL666" s="435"/>
      <c r="BN666" s="444"/>
    </row>
    <row r="667" spans="1:66" s="28" customFormat="1" ht="12" customHeight="1">
      <c r="A667" s="287">
        <v>18238141</v>
      </c>
      <c r="B667" s="288" t="str">
        <f t="shared" si="297"/>
        <v>18238141</v>
      </c>
      <c r="C667" s="445" t="s">
        <v>1476</v>
      </c>
      <c r="D667" s="445" t="s">
        <v>1165</v>
      </c>
      <c r="E667" s="445"/>
      <c r="F667" s="445"/>
      <c r="G667" s="445"/>
      <c r="H667" s="547">
        <v>2892451.99</v>
      </c>
      <c r="I667" s="547">
        <v>4649340.95</v>
      </c>
      <c r="J667" s="547">
        <v>4649340.95</v>
      </c>
      <c r="K667" s="547">
        <v>0</v>
      </c>
      <c r="L667" s="547">
        <v>2165523.23</v>
      </c>
      <c r="M667" s="547">
        <v>2165523.23</v>
      </c>
      <c r="N667" s="547">
        <v>0</v>
      </c>
      <c r="O667" s="547">
        <v>0</v>
      </c>
      <c r="P667" s="547">
        <v>0</v>
      </c>
      <c r="Q667" s="547">
        <v>0</v>
      </c>
      <c r="R667" s="547">
        <v>0</v>
      </c>
      <c r="S667" s="547">
        <v>2722100.27</v>
      </c>
      <c r="T667" s="547">
        <v>0</v>
      </c>
      <c r="U667" s="547"/>
      <c r="V667" s="547">
        <f t="shared" si="303"/>
        <v>1483171.21875</v>
      </c>
      <c r="W667" s="305"/>
      <c r="X667" s="306"/>
      <c r="Y667" s="548">
        <f t="shared" si="304"/>
        <v>0</v>
      </c>
      <c r="Z667" s="549">
        <f t="shared" si="304"/>
        <v>0</v>
      </c>
      <c r="AA667" s="549">
        <f t="shared" si="304"/>
        <v>0</v>
      </c>
      <c r="AB667" s="282">
        <f t="shared" si="305"/>
        <v>0</v>
      </c>
      <c r="AC667" s="281">
        <f t="shared" si="306"/>
        <v>0</v>
      </c>
      <c r="AD667" s="549">
        <f t="shared" si="307"/>
        <v>0</v>
      </c>
      <c r="AE667" s="553">
        <f t="shared" si="308"/>
        <v>0</v>
      </c>
      <c r="AF667" s="282">
        <f t="shared" si="309"/>
        <v>0</v>
      </c>
      <c r="AG667" s="283">
        <f t="shared" si="310"/>
        <v>0</v>
      </c>
      <c r="AH667" s="281">
        <f t="shared" si="311"/>
        <v>0</v>
      </c>
      <c r="AI667" s="551">
        <f t="shared" si="324"/>
        <v>0</v>
      </c>
      <c r="AJ667" s="549">
        <f t="shared" si="324"/>
        <v>0</v>
      </c>
      <c r="AK667" s="549">
        <f t="shared" si="324"/>
        <v>0</v>
      </c>
      <c r="AL667" s="282">
        <f t="shared" si="312"/>
        <v>1483171.21875</v>
      </c>
      <c r="AM667" s="281">
        <f t="shared" si="313"/>
        <v>0</v>
      </c>
      <c r="AN667" s="549">
        <f t="shared" si="314"/>
        <v>0</v>
      </c>
      <c r="AO667" s="549">
        <f t="shared" si="315"/>
        <v>0</v>
      </c>
      <c r="AP667" s="549">
        <f t="shared" si="316"/>
        <v>1483171.21875</v>
      </c>
      <c r="AQ667" s="283">
        <f t="shared" si="300"/>
        <v>1483171.21875</v>
      </c>
      <c r="AR667" s="281">
        <f t="shared" si="317"/>
        <v>0</v>
      </c>
      <c r="AT667" s="446" t="s">
        <v>2077</v>
      </c>
      <c r="AU667" s="284"/>
      <c r="AV667" s="447" t="str">
        <f t="shared" si="318"/>
        <v>CA</v>
      </c>
      <c r="AW667" s="447" t="str">
        <f t="shared" si="319"/>
        <v>CL</v>
      </c>
      <c r="AX667" s="447" t="str">
        <f t="shared" si="320"/>
        <v>AIC</v>
      </c>
      <c r="AY667" s="447" t="str">
        <f t="shared" si="321"/>
        <v>ERB</v>
      </c>
      <c r="AZ667" s="447" t="str">
        <f t="shared" si="322"/>
        <v>GRB</v>
      </c>
      <c r="BA667" s="447" t="str">
        <f t="shared" si="323"/>
        <v>Non-Op</v>
      </c>
      <c r="BC667" s="449" t="s">
        <v>2100</v>
      </c>
      <c r="BD667" s="552">
        <f t="shared" si="325"/>
        <v>0</v>
      </c>
      <c r="BF667" s="435"/>
      <c r="BG667" s="435"/>
      <c r="BH667" s="435"/>
      <c r="BI667" s="435"/>
      <c r="BJ667" s="435"/>
      <c r="BK667" s="435"/>
      <c r="BL667" s="435"/>
      <c r="BN667" s="444"/>
    </row>
    <row r="668" spans="1:66" s="28" customFormat="1" ht="12" customHeight="1">
      <c r="A668" s="287">
        <v>18238142</v>
      </c>
      <c r="B668" s="288" t="str">
        <f t="shared" si="297"/>
        <v>18238142</v>
      </c>
      <c r="C668" s="445" t="s">
        <v>1477</v>
      </c>
      <c r="D668" s="445" t="s">
        <v>1165</v>
      </c>
      <c r="E668" s="445"/>
      <c r="F668" s="445"/>
      <c r="G668" s="445"/>
      <c r="H668" s="547">
        <v>13065205.890000001</v>
      </c>
      <c r="I668" s="547">
        <v>16448160.689999999</v>
      </c>
      <c r="J668" s="547">
        <v>16448160.689999999</v>
      </c>
      <c r="K668" s="547">
        <v>12834007.560000001</v>
      </c>
      <c r="L668" s="547">
        <v>17386399.079999998</v>
      </c>
      <c r="M668" s="547">
        <v>4321193.1900000004</v>
      </c>
      <c r="N668" s="547">
        <v>5426517.1500000004</v>
      </c>
      <c r="O668" s="547">
        <v>5767439.7999999998</v>
      </c>
      <c r="P668" s="547">
        <v>5767439.7999999998</v>
      </c>
      <c r="Q668" s="547">
        <v>5855178.9500000002</v>
      </c>
      <c r="R668" s="547">
        <v>5855178.9500000002</v>
      </c>
      <c r="S668" s="547">
        <v>9638898.1500000004</v>
      </c>
      <c r="T668" s="547">
        <v>8564064.4499999993</v>
      </c>
      <c r="U668" s="547"/>
      <c r="V668" s="547">
        <f t="shared" si="303"/>
        <v>9713600.7650000006</v>
      </c>
      <c r="W668" s="305"/>
      <c r="X668" s="306"/>
      <c r="Y668" s="548">
        <f t="shared" si="304"/>
        <v>0</v>
      </c>
      <c r="Z668" s="549">
        <f t="shared" si="304"/>
        <v>0</v>
      </c>
      <c r="AA668" s="549">
        <f t="shared" si="304"/>
        <v>0</v>
      </c>
      <c r="AB668" s="282">
        <f t="shared" si="305"/>
        <v>8564064.4499999993</v>
      </c>
      <c r="AC668" s="281">
        <f t="shared" si="306"/>
        <v>0</v>
      </c>
      <c r="AD668" s="549">
        <f t="shared" si="307"/>
        <v>0</v>
      </c>
      <c r="AE668" s="553">
        <f t="shared" si="308"/>
        <v>0</v>
      </c>
      <c r="AF668" s="282">
        <f t="shared" si="309"/>
        <v>8564064.4499999993</v>
      </c>
      <c r="AG668" s="283">
        <f t="shared" si="310"/>
        <v>8564064.4499999993</v>
      </c>
      <c r="AH668" s="281">
        <f t="shared" si="311"/>
        <v>0</v>
      </c>
      <c r="AI668" s="551">
        <f t="shared" si="324"/>
        <v>0</v>
      </c>
      <c r="AJ668" s="549">
        <f t="shared" si="324"/>
        <v>0</v>
      </c>
      <c r="AK668" s="549">
        <f t="shared" si="324"/>
        <v>0</v>
      </c>
      <c r="AL668" s="282">
        <f t="shared" si="312"/>
        <v>9713600.7650000006</v>
      </c>
      <c r="AM668" s="281">
        <f t="shared" si="313"/>
        <v>0</v>
      </c>
      <c r="AN668" s="549">
        <f t="shared" si="314"/>
        <v>0</v>
      </c>
      <c r="AO668" s="549">
        <f t="shared" si="315"/>
        <v>0</v>
      </c>
      <c r="AP668" s="549">
        <f t="shared" si="316"/>
        <v>9713600.7650000006</v>
      </c>
      <c r="AQ668" s="283">
        <f t="shared" si="300"/>
        <v>9713600.7650000006</v>
      </c>
      <c r="AR668" s="281">
        <f t="shared" si="317"/>
        <v>0</v>
      </c>
      <c r="AT668" s="446" t="s">
        <v>2077</v>
      </c>
      <c r="AU668" s="284"/>
      <c r="AV668" s="447" t="str">
        <f t="shared" si="318"/>
        <v>CA</v>
      </c>
      <c r="AW668" s="447" t="str">
        <f t="shared" si="319"/>
        <v>CL</v>
      </c>
      <c r="AX668" s="447" t="str">
        <f t="shared" si="320"/>
        <v>AIC</v>
      </c>
      <c r="AY668" s="447" t="str">
        <f t="shared" si="321"/>
        <v>ERB</v>
      </c>
      <c r="AZ668" s="447" t="str">
        <f t="shared" si="322"/>
        <v>GRB</v>
      </c>
      <c r="BA668" s="447" t="str">
        <f t="shared" si="323"/>
        <v>Non-Op</v>
      </c>
      <c r="BC668" s="449" t="s">
        <v>2100</v>
      </c>
      <c r="BD668" s="552">
        <f t="shared" si="325"/>
        <v>8564064.4499999993</v>
      </c>
      <c r="BF668" s="435"/>
      <c r="BG668" s="435"/>
      <c r="BH668" s="435"/>
      <c r="BI668" s="435"/>
      <c r="BJ668" s="435"/>
      <c r="BK668" s="435"/>
      <c r="BL668" s="435"/>
      <c r="BN668" s="444"/>
    </row>
    <row r="669" spans="1:66" s="28" customFormat="1" ht="12" customHeight="1">
      <c r="A669" s="287">
        <v>18238151</v>
      </c>
      <c r="B669" s="288" t="str">
        <f t="shared" si="297"/>
        <v>18238151</v>
      </c>
      <c r="C669" s="445" t="s">
        <v>2838</v>
      </c>
      <c r="D669" s="445" t="s">
        <v>1165</v>
      </c>
      <c r="E669" s="445"/>
      <c r="F669" s="445"/>
      <c r="G669" s="445"/>
      <c r="H669" s="547">
        <v>0</v>
      </c>
      <c r="I669" s="547">
        <v>0</v>
      </c>
      <c r="J669" s="547">
        <v>0</v>
      </c>
      <c r="K669" s="547">
        <v>0</v>
      </c>
      <c r="L669" s="547">
        <v>0</v>
      </c>
      <c r="M669" s="547">
        <v>0</v>
      </c>
      <c r="N669" s="547">
        <v>0</v>
      </c>
      <c r="O669" s="547">
        <v>0</v>
      </c>
      <c r="P669" s="547">
        <v>0</v>
      </c>
      <c r="Q669" s="547">
        <v>0</v>
      </c>
      <c r="R669" s="547">
        <v>0</v>
      </c>
      <c r="S669" s="547">
        <v>0</v>
      </c>
      <c r="T669" s="547">
        <v>0</v>
      </c>
      <c r="U669" s="547"/>
      <c r="V669" s="547">
        <f t="shared" si="303"/>
        <v>0</v>
      </c>
      <c r="W669" s="305"/>
      <c r="X669" s="306"/>
      <c r="Y669" s="548">
        <f t="shared" ref="Y669:AA688" si="326">IF($D669=Y$5,$T669,0)</f>
        <v>0</v>
      </c>
      <c r="Z669" s="549">
        <f t="shared" si="326"/>
        <v>0</v>
      </c>
      <c r="AA669" s="549">
        <f t="shared" si="326"/>
        <v>0</v>
      </c>
      <c r="AB669" s="282">
        <f t="shared" si="305"/>
        <v>0</v>
      </c>
      <c r="AC669" s="281">
        <f t="shared" si="306"/>
        <v>0</v>
      </c>
      <c r="AD669" s="549">
        <f t="shared" si="307"/>
        <v>0</v>
      </c>
      <c r="AE669" s="553">
        <f t="shared" si="308"/>
        <v>0</v>
      </c>
      <c r="AF669" s="282">
        <f t="shared" si="309"/>
        <v>0</v>
      </c>
      <c r="AG669" s="283">
        <f t="shared" si="310"/>
        <v>0</v>
      </c>
      <c r="AH669" s="281">
        <f t="shared" si="311"/>
        <v>0</v>
      </c>
      <c r="AI669" s="551">
        <f t="shared" si="324"/>
        <v>0</v>
      </c>
      <c r="AJ669" s="549">
        <f t="shared" si="324"/>
        <v>0</v>
      </c>
      <c r="AK669" s="549">
        <f t="shared" si="324"/>
        <v>0</v>
      </c>
      <c r="AL669" s="282">
        <f t="shared" si="312"/>
        <v>0</v>
      </c>
      <c r="AM669" s="281">
        <f t="shared" si="313"/>
        <v>0</v>
      </c>
      <c r="AN669" s="549">
        <f t="shared" si="314"/>
        <v>0</v>
      </c>
      <c r="AO669" s="549">
        <f t="shared" si="315"/>
        <v>0</v>
      </c>
      <c r="AP669" s="549">
        <f t="shared" si="316"/>
        <v>0</v>
      </c>
      <c r="AQ669" s="283">
        <f t="shared" si="300"/>
        <v>0</v>
      </c>
      <c r="AR669" s="281">
        <f t="shared" si="317"/>
        <v>0</v>
      </c>
      <c r="AT669" s="446" t="s">
        <v>2077</v>
      </c>
      <c r="AU669" s="284"/>
      <c r="AV669" s="447" t="str">
        <f t="shared" si="318"/>
        <v>CA</v>
      </c>
      <c r="AW669" s="447" t="str">
        <f t="shared" si="319"/>
        <v>CL</v>
      </c>
      <c r="AX669" s="447" t="str">
        <f t="shared" si="320"/>
        <v>AIC</v>
      </c>
      <c r="AY669" s="447" t="str">
        <f t="shared" si="321"/>
        <v>ERB</v>
      </c>
      <c r="AZ669" s="447" t="str">
        <f t="shared" si="322"/>
        <v>GRB</v>
      </c>
      <c r="BA669" s="447" t="str">
        <f t="shared" si="323"/>
        <v>Non-Op</v>
      </c>
      <c r="BC669" s="449" t="s">
        <v>2100</v>
      </c>
      <c r="BD669" s="552">
        <f t="shared" si="325"/>
        <v>0</v>
      </c>
      <c r="BF669" s="435"/>
      <c r="BG669" s="435"/>
      <c r="BH669" s="435"/>
      <c r="BI669" s="435"/>
      <c r="BJ669" s="435"/>
      <c r="BK669" s="435"/>
      <c r="BL669" s="435"/>
      <c r="BN669" s="444"/>
    </row>
    <row r="670" spans="1:66" s="28" customFormat="1" ht="12" customHeight="1">
      <c r="A670" s="287">
        <v>18238152</v>
      </c>
      <c r="B670" s="288" t="str">
        <f t="shared" ref="B670:B733" si="327">TEXT(A670,"##")</f>
        <v>18238152</v>
      </c>
      <c r="C670" s="445" t="s">
        <v>2839</v>
      </c>
      <c r="D670" s="445" t="s">
        <v>1165</v>
      </c>
      <c r="E670" s="445"/>
      <c r="F670" s="445"/>
      <c r="G670" s="445"/>
      <c r="H670" s="547">
        <v>0</v>
      </c>
      <c r="I670" s="547">
        <v>0</v>
      </c>
      <c r="J670" s="547">
        <v>0</v>
      </c>
      <c r="K670" s="547">
        <v>0</v>
      </c>
      <c r="L670" s="547">
        <v>0</v>
      </c>
      <c r="M670" s="547">
        <v>0</v>
      </c>
      <c r="N670" s="547">
        <v>0</v>
      </c>
      <c r="O670" s="547">
        <v>0</v>
      </c>
      <c r="P670" s="547">
        <v>0</v>
      </c>
      <c r="Q670" s="547">
        <v>0</v>
      </c>
      <c r="R670" s="547">
        <v>0</v>
      </c>
      <c r="S670" s="547">
        <v>0</v>
      </c>
      <c r="T670" s="547">
        <v>0</v>
      </c>
      <c r="U670" s="547"/>
      <c r="V670" s="547">
        <f t="shared" si="303"/>
        <v>0</v>
      </c>
      <c r="W670" s="305"/>
      <c r="X670" s="306"/>
      <c r="Y670" s="548">
        <f t="shared" si="326"/>
        <v>0</v>
      </c>
      <c r="Z670" s="549">
        <f t="shared" si="326"/>
        <v>0</v>
      </c>
      <c r="AA670" s="549">
        <f t="shared" si="326"/>
        <v>0</v>
      </c>
      <c r="AB670" s="282">
        <f t="shared" si="305"/>
        <v>0</v>
      </c>
      <c r="AC670" s="281">
        <f t="shared" si="306"/>
        <v>0</v>
      </c>
      <c r="AD670" s="549">
        <f t="shared" si="307"/>
        <v>0</v>
      </c>
      <c r="AE670" s="553">
        <f t="shared" si="308"/>
        <v>0</v>
      </c>
      <c r="AF670" s="282">
        <f t="shared" si="309"/>
        <v>0</v>
      </c>
      <c r="AG670" s="283">
        <f t="shared" si="310"/>
        <v>0</v>
      </c>
      <c r="AH670" s="281">
        <f t="shared" si="311"/>
        <v>0</v>
      </c>
      <c r="AI670" s="551">
        <f t="shared" si="324"/>
        <v>0</v>
      </c>
      <c r="AJ670" s="549">
        <f t="shared" si="324"/>
        <v>0</v>
      </c>
      <c r="AK670" s="549">
        <f t="shared" si="324"/>
        <v>0</v>
      </c>
      <c r="AL670" s="282">
        <f t="shared" si="312"/>
        <v>0</v>
      </c>
      <c r="AM670" s="281">
        <f t="shared" si="313"/>
        <v>0</v>
      </c>
      <c r="AN670" s="549">
        <f t="shared" si="314"/>
        <v>0</v>
      </c>
      <c r="AO670" s="549">
        <f t="shared" si="315"/>
        <v>0</v>
      </c>
      <c r="AP670" s="549">
        <f t="shared" si="316"/>
        <v>0</v>
      </c>
      <c r="AQ670" s="283">
        <f t="shared" si="300"/>
        <v>0</v>
      </c>
      <c r="AR670" s="281">
        <f t="shared" si="317"/>
        <v>0</v>
      </c>
      <c r="AT670" s="446" t="s">
        <v>2077</v>
      </c>
      <c r="AU670" s="284"/>
      <c r="AV670" s="447" t="str">
        <f t="shared" si="318"/>
        <v>CA</v>
      </c>
      <c r="AW670" s="447" t="str">
        <f t="shared" si="319"/>
        <v>CL</v>
      </c>
      <c r="AX670" s="447" t="str">
        <f t="shared" si="320"/>
        <v>AIC</v>
      </c>
      <c r="AY670" s="447" t="str">
        <f t="shared" si="321"/>
        <v>ERB</v>
      </c>
      <c r="AZ670" s="447" t="str">
        <f t="shared" si="322"/>
        <v>GRB</v>
      </c>
      <c r="BA670" s="447" t="str">
        <f t="shared" si="323"/>
        <v>Non-Op</v>
      </c>
      <c r="BC670" s="449" t="s">
        <v>2100</v>
      </c>
      <c r="BD670" s="552">
        <f t="shared" si="325"/>
        <v>0</v>
      </c>
      <c r="BF670" s="435"/>
      <c r="BG670" s="435"/>
      <c r="BH670" s="435"/>
      <c r="BI670" s="435"/>
      <c r="BJ670" s="435"/>
      <c r="BK670" s="435"/>
      <c r="BL670" s="435"/>
      <c r="BN670" s="444"/>
    </row>
    <row r="671" spans="1:66" s="28" customFormat="1" ht="12" customHeight="1">
      <c r="A671" s="287">
        <v>18238161</v>
      </c>
      <c r="B671" s="288" t="str">
        <f t="shared" si="327"/>
        <v>18238161</v>
      </c>
      <c r="C671" s="445" t="s">
        <v>1478</v>
      </c>
      <c r="D671" s="445" t="s">
        <v>1165</v>
      </c>
      <c r="E671" s="445"/>
      <c r="F671" s="445"/>
      <c r="G671" s="445"/>
      <c r="H671" s="547">
        <v>273167.23</v>
      </c>
      <c r="I671" s="547">
        <v>286450.73</v>
      </c>
      <c r="J671" s="547">
        <v>296412.59000000003</v>
      </c>
      <c r="K671" s="547">
        <v>296803.20000000001</v>
      </c>
      <c r="L671" s="547">
        <v>296803.20000000001</v>
      </c>
      <c r="M671" s="547">
        <v>24056.07</v>
      </c>
      <c r="N671" s="547">
        <v>11872.45</v>
      </c>
      <c r="O671" s="547">
        <v>11872.45</v>
      </c>
      <c r="P671" s="547">
        <v>11872.45</v>
      </c>
      <c r="Q671" s="547">
        <v>0</v>
      </c>
      <c r="R671" s="547">
        <v>0</v>
      </c>
      <c r="S671" s="547">
        <v>0</v>
      </c>
      <c r="T671" s="547">
        <v>0</v>
      </c>
      <c r="U671" s="547"/>
      <c r="V671" s="547">
        <f t="shared" si="303"/>
        <v>114393.89624999999</v>
      </c>
      <c r="W671" s="305"/>
      <c r="X671" s="306"/>
      <c r="Y671" s="548">
        <f t="shared" si="326"/>
        <v>0</v>
      </c>
      <c r="Z671" s="549">
        <f t="shared" si="326"/>
        <v>0</v>
      </c>
      <c r="AA671" s="549">
        <f t="shared" si="326"/>
        <v>0</v>
      </c>
      <c r="AB671" s="282">
        <f t="shared" si="305"/>
        <v>0</v>
      </c>
      <c r="AC671" s="281">
        <f t="shared" si="306"/>
        <v>0</v>
      </c>
      <c r="AD671" s="549">
        <f t="shared" si="307"/>
        <v>0</v>
      </c>
      <c r="AE671" s="553">
        <f t="shared" si="308"/>
        <v>0</v>
      </c>
      <c r="AF671" s="282">
        <f t="shared" si="309"/>
        <v>0</v>
      </c>
      <c r="AG671" s="283">
        <f t="shared" si="310"/>
        <v>0</v>
      </c>
      <c r="AH671" s="281">
        <f t="shared" si="311"/>
        <v>0</v>
      </c>
      <c r="AI671" s="551">
        <f t="shared" si="324"/>
        <v>0</v>
      </c>
      <c r="AJ671" s="549">
        <f t="shared" si="324"/>
        <v>0</v>
      </c>
      <c r="AK671" s="549">
        <f t="shared" si="324"/>
        <v>0</v>
      </c>
      <c r="AL671" s="282">
        <f t="shared" si="312"/>
        <v>114393.89624999999</v>
      </c>
      <c r="AM671" s="281">
        <f t="shared" si="313"/>
        <v>0</v>
      </c>
      <c r="AN671" s="549">
        <f t="shared" si="314"/>
        <v>0</v>
      </c>
      <c r="AO671" s="549">
        <f t="shared" si="315"/>
        <v>0</v>
      </c>
      <c r="AP671" s="549">
        <f t="shared" si="316"/>
        <v>114393.89624999999</v>
      </c>
      <c r="AQ671" s="283">
        <f t="shared" si="300"/>
        <v>114393.89624999999</v>
      </c>
      <c r="AR671" s="281">
        <f t="shared" si="317"/>
        <v>0</v>
      </c>
      <c r="AT671" s="446" t="s">
        <v>2077</v>
      </c>
      <c r="AU671" s="284"/>
      <c r="AV671" s="447" t="str">
        <f t="shared" si="318"/>
        <v>CA</v>
      </c>
      <c r="AW671" s="447" t="str">
        <f t="shared" si="319"/>
        <v>CL</v>
      </c>
      <c r="AX671" s="447" t="str">
        <f t="shared" si="320"/>
        <v>AIC</v>
      </c>
      <c r="AY671" s="447" t="str">
        <f t="shared" si="321"/>
        <v>ERB</v>
      </c>
      <c r="AZ671" s="447" t="str">
        <f t="shared" si="322"/>
        <v>GRB</v>
      </c>
      <c r="BA671" s="447" t="str">
        <f t="shared" si="323"/>
        <v>Non-Op</v>
      </c>
      <c r="BC671" s="449" t="s">
        <v>2100</v>
      </c>
      <c r="BD671" s="552">
        <f t="shared" si="325"/>
        <v>0</v>
      </c>
      <c r="BF671" s="435"/>
      <c r="BG671" s="435"/>
      <c r="BH671" s="435"/>
      <c r="BI671" s="435"/>
      <c r="BJ671" s="435"/>
      <c r="BK671" s="435"/>
      <c r="BL671" s="435"/>
      <c r="BN671" s="444"/>
    </row>
    <row r="672" spans="1:66" s="28" customFormat="1" ht="12" customHeight="1">
      <c r="A672" s="287">
        <v>18238162</v>
      </c>
      <c r="B672" s="288" t="str">
        <f t="shared" si="327"/>
        <v>18238162</v>
      </c>
      <c r="C672" s="445" t="s">
        <v>1479</v>
      </c>
      <c r="D672" s="445" t="s">
        <v>1165</v>
      </c>
      <c r="E672" s="445"/>
      <c r="F672" s="445"/>
      <c r="G672" s="445"/>
      <c r="H672" s="547">
        <v>409287.92</v>
      </c>
      <c r="I672" s="547">
        <v>455797.67</v>
      </c>
      <c r="J672" s="547">
        <v>500716.85</v>
      </c>
      <c r="K672" s="547">
        <v>538326.35</v>
      </c>
      <c r="L672" s="547">
        <v>579052.07999999996</v>
      </c>
      <c r="M672" s="547">
        <v>215050.87</v>
      </c>
      <c r="N672" s="547">
        <v>260471.64</v>
      </c>
      <c r="O672" s="547">
        <v>307089.65000000002</v>
      </c>
      <c r="P672" s="547">
        <v>353353.55</v>
      </c>
      <c r="Q672" s="547">
        <v>398820.01</v>
      </c>
      <c r="R672" s="547">
        <v>442054.85</v>
      </c>
      <c r="S672" s="547">
        <v>486682.99</v>
      </c>
      <c r="T672" s="547">
        <v>530782.63</v>
      </c>
      <c r="U672" s="547"/>
      <c r="V672" s="547">
        <f t="shared" si="303"/>
        <v>417287.64874999999</v>
      </c>
      <c r="W672" s="305"/>
      <c r="X672" s="306"/>
      <c r="Y672" s="548">
        <f t="shared" si="326"/>
        <v>0</v>
      </c>
      <c r="Z672" s="549">
        <f t="shared" si="326"/>
        <v>0</v>
      </c>
      <c r="AA672" s="549">
        <f t="shared" si="326"/>
        <v>0</v>
      </c>
      <c r="AB672" s="282">
        <f t="shared" si="305"/>
        <v>530782.63</v>
      </c>
      <c r="AC672" s="281">
        <f t="shared" si="306"/>
        <v>0</v>
      </c>
      <c r="AD672" s="549">
        <f t="shared" si="307"/>
        <v>0</v>
      </c>
      <c r="AE672" s="553">
        <f t="shared" si="308"/>
        <v>0</v>
      </c>
      <c r="AF672" s="282">
        <f t="shared" si="309"/>
        <v>530782.63</v>
      </c>
      <c r="AG672" s="283">
        <f t="shared" si="310"/>
        <v>530782.63</v>
      </c>
      <c r="AH672" s="281">
        <f t="shared" si="311"/>
        <v>0</v>
      </c>
      <c r="AI672" s="551">
        <f t="shared" ref="AI672:AK691" si="328">IF($D672=AI$5,$V672,0)</f>
        <v>0</v>
      </c>
      <c r="AJ672" s="549">
        <f t="shared" si="328"/>
        <v>0</v>
      </c>
      <c r="AK672" s="549">
        <f t="shared" si="328"/>
        <v>0</v>
      </c>
      <c r="AL672" s="282">
        <f t="shared" si="312"/>
        <v>417287.64874999999</v>
      </c>
      <c r="AM672" s="281">
        <f t="shared" si="313"/>
        <v>0</v>
      </c>
      <c r="AN672" s="549">
        <f t="shared" si="314"/>
        <v>0</v>
      </c>
      <c r="AO672" s="549">
        <f t="shared" si="315"/>
        <v>0</v>
      </c>
      <c r="AP672" s="549">
        <f t="shared" si="316"/>
        <v>417287.64874999999</v>
      </c>
      <c r="AQ672" s="283">
        <f t="shared" si="300"/>
        <v>417287.64874999999</v>
      </c>
      <c r="AR672" s="281">
        <f t="shared" si="317"/>
        <v>0</v>
      </c>
      <c r="AT672" s="446" t="s">
        <v>2077</v>
      </c>
      <c r="AU672" s="284"/>
      <c r="AV672" s="447" t="str">
        <f t="shared" si="318"/>
        <v>CA</v>
      </c>
      <c r="AW672" s="447" t="str">
        <f t="shared" si="319"/>
        <v>CL</v>
      </c>
      <c r="AX672" s="447" t="str">
        <f t="shared" si="320"/>
        <v>AIC</v>
      </c>
      <c r="AY672" s="447" t="str">
        <f t="shared" si="321"/>
        <v>ERB</v>
      </c>
      <c r="AZ672" s="447" t="str">
        <f t="shared" si="322"/>
        <v>GRB</v>
      </c>
      <c r="BA672" s="447" t="str">
        <f t="shared" si="323"/>
        <v>Non-Op</v>
      </c>
      <c r="BC672" s="449" t="s">
        <v>2100</v>
      </c>
      <c r="BD672" s="552">
        <f t="shared" si="325"/>
        <v>530782.63</v>
      </c>
      <c r="BF672" s="435"/>
      <c r="BG672" s="435"/>
      <c r="BH672" s="435"/>
      <c r="BI672" s="435"/>
      <c r="BJ672" s="435"/>
      <c r="BK672" s="435"/>
      <c r="BL672" s="435"/>
      <c r="BN672" s="444"/>
    </row>
    <row r="673" spans="1:66" s="28" customFormat="1" ht="12" customHeight="1">
      <c r="A673" s="287">
        <v>18238171</v>
      </c>
      <c r="B673" s="288" t="str">
        <f t="shared" si="327"/>
        <v>18238171</v>
      </c>
      <c r="C673" s="445" t="s">
        <v>2840</v>
      </c>
      <c r="D673" s="445" t="s">
        <v>1165</v>
      </c>
      <c r="E673" s="445"/>
      <c r="F673" s="445"/>
      <c r="G673" s="445"/>
      <c r="H673" s="547">
        <v>0</v>
      </c>
      <c r="I673" s="547">
        <v>0</v>
      </c>
      <c r="J673" s="547">
        <v>0</v>
      </c>
      <c r="K673" s="547">
        <v>0</v>
      </c>
      <c r="L673" s="547">
        <v>0</v>
      </c>
      <c r="M673" s="547">
        <v>0</v>
      </c>
      <c r="N673" s="547">
        <v>0</v>
      </c>
      <c r="O673" s="547">
        <v>0</v>
      </c>
      <c r="P673" s="547">
        <v>0</v>
      </c>
      <c r="Q673" s="547">
        <v>0</v>
      </c>
      <c r="R673" s="547">
        <v>0</v>
      </c>
      <c r="S673" s="547">
        <v>0</v>
      </c>
      <c r="T673" s="547">
        <v>0</v>
      </c>
      <c r="U673" s="547"/>
      <c r="V673" s="547">
        <f t="shared" si="303"/>
        <v>0</v>
      </c>
      <c r="W673" s="305"/>
      <c r="X673" s="306"/>
      <c r="Y673" s="548">
        <f t="shared" si="326"/>
        <v>0</v>
      </c>
      <c r="Z673" s="549">
        <f t="shared" si="326"/>
        <v>0</v>
      </c>
      <c r="AA673" s="549">
        <f t="shared" si="326"/>
        <v>0</v>
      </c>
      <c r="AB673" s="282">
        <f t="shared" si="305"/>
        <v>0</v>
      </c>
      <c r="AC673" s="281">
        <f t="shared" si="306"/>
        <v>0</v>
      </c>
      <c r="AD673" s="549">
        <f t="shared" si="307"/>
        <v>0</v>
      </c>
      <c r="AE673" s="553">
        <f t="shared" si="308"/>
        <v>0</v>
      </c>
      <c r="AF673" s="282">
        <f t="shared" si="309"/>
        <v>0</v>
      </c>
      <c r="AG673" s="283">
        <f t="shared" si="310"/>
        <v>0</v>
      </c>
      <c r="AH673" s="281">
        <f t="shared" si="311"/>
        <v>0</v>
      </c>
      <c r="AI673" s="551">
        <f t="shared" si="328"/>
        <v>0</v>
      </c>
      <c r="AJ673" s="549">
        <f t="shared" si="328"/>
        <v>0</v>
      </c>
      <c r="AK673" s="549">
        <f t="shared" si="328"/>
        <v>0</v>
      </c>
      <c r="AL673" s="282">
        <f t="shared" si="312"/>
        <v>0</v>
      </c>
      <c r="AM673" s="281">
        <f t="shared" si="313"/>
        <v>0</v>
      </c>
      <c r="AN673" s="549">
        <f t="shared" si="314"/>
        <v>0</v>
      </c>
      <c r="AO673" s="549">
        <f t="shared" si="315"/>
        <v>0</v>
      </c>
      <c r="AP673" s="549">
        <f t="shared" si="316"/>
        <v>0</v>
      </c>
      <c r="AQ673" s="283">
        <f t="shared" si="300"/>
        <v>0</v>
      </c>
      <c r="AR673" s="281">
        <f t="shared" si="317"/>
        <v>0</v>
      </c>
      <c r="AT673" s="446" t="s">
        <v>2077</v>
      </c>
      <c r="AU673" s="284"/>
      <c r="AV673" s="447" t="str">
        <f t="shared" si="318"/>
        <v>CA</v>
      </c>
      <c r="AW673" s="447" t="str">
        <f t="shared" si="319"/>
        <v>CL</v>
      </c>
      <c r="AX673" s="447" t="str">
        <f t="shared" si="320"/>
        <v>AIC</v>
      </c>
      <c r="AY673" s="447" t="str">
        <f t="shared" si="321"/>
        <v>ERB</v>
      </c>
      <c r="AZ673" s="447" t="str">
        <f t="shared" si="322"/>
        <v>GRB</v>
      </c>
      <c r="BA673" s="447" t="str">
        <f t="shared" si="323"/>
        <v>Non-Op</v>
      </c>
      <c r="BC673" s="449" t="s">
        <v>2100</v>
      </c>
      <c r="BD673" s="552">
        <f t="shared" si="325"/>
        <v>0</v>
      </c>
      <c r="BF673" s="435"/>
      <c r="BG673" s="435"/>
      <c r="BH673" s="435"/>
      <c r="BI673" s="435"/>
      <c r="BJ673" s="435"/>
      <c r="BK673" s="435"/>
      <c r="BL673" s="435"/>
      <c r="BN673" s="444"/>
    </row>
    <row r="674" spans="1:66" s="28" customFormat="1" ht="12" customHeight="1">
      <c r="A674" s="287">
        <v>18238172</v>
      </c>
      <c r="B674" s="288" t="str">
        <f t="shared" si="327"/>
        <v>18238172</v>
      </c>
      <c r="C674" s="445" t="s">
        <v>2841</v>
      </c>
      <c r="D674" s="445" t="s">
        <v>1165</v>
      </c>
      <c r="E674" s="445"/>
      <c r="F674" s="445"/>
      <c r="G674" s="445"/>
      <c r="H674" s="547">
        <v>0</v>
      </c>
      <c r="I674" s="547">
        <v>0</v>
      </c>
      <c r="J674" s="547">
        <v>0</v>
      </c>
      <c r="K674" s="547">
        <v>0</v>
      </c>
      <c r="L674" s="547">
        <v>0</v>
      </c>
      <c r="M674" s="547">
        <v>0</v>
      </c>
      <c r="N674" s="547">
        <v>0</v>
      </c>
      <c r="O674" s="547">
        <v>0</v>
      </c>
      <c r="P674" s="547">
        <v>0</v>
      </c>
      <c r="Q674" s="547">
        <v>0</v>
      </c>
      <c r="R674" s="547">
        <v>0</v>
      </c>
      <c r="S674" s="547">
        <v>0</v>
      </c>
      <c r="T674" s="547">
        <v>0</v>
      </c>
      <c r="U674" s="547"/>
      <c r="V674" s="547">
        <f t="shared" si="303"/>
        <v>0</v>
      </c>
      <c r="W674" s="305"/>
      <c r="X674" s="306"/>
      <c r="Y674" s="548">
        <f t="shared" si="326"/>
        <v>0</v>
      </c>
      <c r="Z674" s="549">
        <f t="shared" si="326"/>
        <v>0</v>
      </c>
      <c r="AA674" s="549">
        <f t="shared" si="326"/>
        <v>0</v>
      </c>
      <c r="AB674" s="282">
        <f t="shared" si="305"/>
        <v>0</v>
      </c>
      <c r="AC674" s="281">
        <f t="shared" si="306"/>
        <v>0</v>
      </c>
      <c r="AD674" s="549">
        <f t="shared" si="307"/>
        <v>0</v>
      </c>
      <c r="AE674" s="553">
        <f t="shared" si="308"/>
        <v>0</v>
      </c>
      <c r="AF674" s="282">
        <f t="shared" si="309"/>
        <v>0</v>
      </c>
      <c r="AG674" s="283">
        <f t="shared" si="310"/>
        <v>0</v>
      </c>
      <c r="AH674" s="281">
        <f t="shared" si="311"/>
        <v>0</v>
      </c>
      <c r="AI674" s="551">
        <f t="shared" si="328"/>
        <v>0</v>
      </c>
      <c r="AJ674" s="549">
        <f t="shared" si="328"/>
        <v>0</v>
      </c>
      <c r="AK674" s="549">
        <f t="shared" si="328"/>
        <v>0</v>
      </c>
      <c r="AL674" s="282">
        <f t="shared" si="312"/>
        <v>0</v>
      </c>
      <c r="AM674" s="281">
        <f t="shared" si="313"/>
        <v>0</v>
      </c>
      <c r="AN674" s="549">
        <f t="shared" si="314"/>
        <v>0</v>
      </c>
      <c r="AO674" s="549">
        <f t="shared" si="315"/>
        <v>0</v>
      </c>
      <c r="AP674" s="549">
        <f t="shared" si="316"/>
        <v>0</v>
      </c>
      <c r="AQ674" s="283">
        <f t="shared" si="300"/>
        <v>0</v>
      </c>
      <c r="AR674" s="281">
        <f t="shared" si="317"/>
        <v>0</v>
      </c>
      <c r="AT674" s="446" t="s">
        <v>2077</v>
      </c>
      <c r="AU674" s="284"/>
      <c r="AV674" s="447" t="str">
        <f t="shared" si="318"/>
        <v>CA</v>
      </c>
      <c r="AW674" s="447" t="str">
        <f t="shared" si="319"/>
        <v>CL</v>
      </c>
      <c r="AX674" s="447" t="str">
        <f t="shared" si="320"/>
        <v>AIC</v>
      </c>
      <c r="AY674" s="447" t="str">
        <f t="shared" si="321"/>
        <v>ERB</v>
      </c>
      <c r="AZ674" s="447" t="str">
        <f t="shared" si="322"/>
        <v>GRB</v>
      </c>
      <c r="BA674" s="447" t="str">
        <f t="shared" si="323"/>
        <v>Non-Op</v>
      </c>
      <c r="BC674" s="449" t="s">
        <v>2100</v>
      </c>
      <c r="BD674" s="552">
        <f t="shared" si="325"/>
        <v>0</v>
      </c>
      <c r="BF674" s="435"/>
      <c r="BG674" s="435"/>
      <c r="BH674" s="435"/>
      <c r="BI674" s="435"/>
      <c r="BJ674" s="435"/>
      <c r="BK674" s="435"/>
      <c r="BL674" s="435"/>
      <c r="BN674" s="444"/>
    </row>
    <row r="675" spans="1:66" s="28" customFormat="1" ht="12" customHeight="1">
      <c r="A675" s="287">
        <v>18238181</v>
      </c>
      <c r="B675" s="288" t="str">
        <f t="shared" si="327"/>
        <v>18238181</v>
      </c>
      <c r="C675" s="445" t="s">
        <v>1480</v>
      </c>
      <c r="D675" s="445" t="s">
        <v>1165</v>
      </c>
      <c r="E675" s="445"/>
      <c r="F675" s="445"/>
      <c r="G675" s="445"/>
      <c r="H675" s="547">
        <v>4538930.1900000004</v>
      </c>
      <c r="I675" s="547">
        <v>4069866.88</v>
      </c>
      <c r="J675" s="547">
        <v>4412014.7300000004</v>
      </c>
      <c r="K675" s="547">
        <v>4308687.4000000004</v>
      </c>
      <c r="L675" s="547">
        <v>5247650.1900000004</v>
      </c>
      <c r="M675" s="547">
        <v>3706969.02</v>
      </c>
      <c r="N675" s="547">
        <v>3785766.71</v>
      </c>
      <c r="O675" s="547">
        <v>3785766.71</v>
      </c>
      <c r="P675" s="547">
        <v>4176918.57</v>
      </c>
      <c r="Q675" s="547">
        <v>4429535.7300000004</v>
      </c>
      <c r="R675" s="547">
        <v>4429535.7300000004</v>
      </c>
      <c r="S675" s="547">
        <v>4429535.7300000004</v>
      </c>
      <c r="T675" s="547">
        <v>4019922.07</v>
      </c>
      <c r="U675" s="547"/>
      <c r="V675" s="547">
        <f t="shared" si="303"/>
        <v>4255139.4608333344</v>
      </c>
      <c r="W675" s="305"/>
      <c r="X675" s="306"/>
      <c r="Y675" s="548">
        <f t="shared" si="326"/>
        <v>0</v>
      </c>
      <c r="Z675" s="549">
        <f t="shared" si="326"/>
        <v>0</v>
      </c>
      <c r="AA675" s="549">
        <f t="shared" si="326"/>
        <v>0</v>
      </c>
      <c r="AB675" s="282">
        <f t="shared" si="305"/>
        <v>4019922.07</v>
      </c>
      <c r="AC675" s="281">
        <f t="shared" si="306"/>
        <v>0</v>
      </c>
      <c r="AD675" s="549">
        <f t="shared" si="307"/>
        <v>0</v>
      </c>
      <c r="AE675" s="553">
        <f t="shared" si="308"/>
        <v>0</v>
      </c>
      <c r="AF675" s="282">
        <f t="shared" si="309"/>
        <v>4019922.07</v>
      </c>
      <c r="AG675" s="283">
        <f t="shared" si="310"/>
        <v>4019922.07</v>
      </c>
      <c r="AH675" s="281">
        <f t="shared" si="311"/>
        <v>0</v>
      </c>
      <c r="AI675" s="551">
        <f t="shared" si="328"/>
        <v>0</v>
      </c>
      <c r="AJ675" s="549">
        <f t="shared" si="328"/>
        <v>0</v>
      </c>
      <c r="AK675" s="549">
        <f t="shared" si="328"/>
        <v>0</v>
      </c>
      <c r="AL675" s="282">
        <f t="shared" si="312"/>
        <v>4255139.4608333344</v>
      </c>
      <c r="AM675" s="281">
        <f t="shared" si="313"/>
        <v>0</v>
      </c>
      <c r="AN675" s="549">
        <f t="shared" si="314"/>
        <v>0</v>
      </c>
      <c r="AO675" s="549">
        <f t="shared" si="315"/>
        <v>0</v>
      </c>
      <c r="AP675" s="549">
        <f t="shared" si="316"/>
        <v>4255139.4608333344</v>
      </c>
      <c r="AQ675" s="283">
        <f t="shared" si="300"/>
        <v>4255139.4608333344</v>
      </c>
      <c r="AR675" s="281">
        <f t="shared" si="317"/>
        <v>0</v>
      </c>
      <c r="AT675" s="446" t="s">
        <v>2077</v>
      </c>
      <c r="AU675" s="284"/>
      <c r="AV675" s="447" t="str">
        <f t="shared" si="318"/>
        <v>CA</v>
      </c>
      <c r="AW675" s="447" t="str">
        <f t="shared" si="319"/>
        <v>CL</v>
      </c>
      <c r="AX675" s="447" t="str">
        <f t="shared" si="320"/>
        <v>AIC</v>
      </c>
      <c r="AY675" s="447" t="str">
        <f t="shared" si="321"/>
        <v>ERB</v>
      </c>
      <c r="AZ675" s="447" t="str">
        <f t="shared" si="322"/>
        <v>GRB</v>
      </c>
      <c r="BA675" s="447" t="str">
        <f t="shared" si="323"/>
        <v>Non-Op</v>
      </c>
      <c r="BC675" s="449" t="s">
        <v>2100</v>
      </c>
      <c r="BD675" s="552">
        <f t="shared" si="325"/>
        <v>4019922.07</v>
      </c>
      <c r="BF675" s="435"/>
      <c r="BG675" s="435"/>
      <c r="BH675" s="435"/>
      <c r="BI675" s="435"/>
      <c r="BJ675" s="435"/>
      <c r="BK675" s="435"/>
      <c r="BL675" s="435"/>
      <c r="BN675" s="444"/>
    </row>
    <row r="676" spans="1:66" s="28" customFormat="1" ht="12" customHeight="1">
      <c r="A676" s="287">
        <v>18238191</v>
      </c>
      <c r="B676" s="288" t="str">
        <f t="shared" si="327"/>
        <v>18238191</v>
      </c>
      <c r="C676" s="445" t="s">
        <v>1481</v>
      </c>
      <c r="D676" s="445" t="s">
        <v>1165</v>
      </c>
      <c r="E676" s="445"/>
      <c r="F676" s="445"/>
      <c r="G676" s="445"/>
      <c r="H676" s="547">
        <v>3021806.76</v>
      </c>
      <c r="I676" s="547">
        <v>3152908.64</v>
      </c>
      <c r="J676" s="547">
        <v>3516874.98</v>
      </c>
      <c r="K676" s="547">
        <v>3357700.21</v>
      </c>
      <c r="L676" s="547">
        <v>4321403.92</v>
      </c>
      <c r="M676" s="547">
        <v>3340265.22</v>
      </c>
      <c r="N676" s="547">
        <v>3007469.67</v>
      </c>
      <c r="O676" s="547">
        <v>3081381.16</v>
      </c>
      <c r="P676" s="547">
        <v>3384906.93</v>
      </c>
      <c r="Q676" s="547">
        <v>3684922.93</v>
      </c>
      <c r="R676" s="547">
        <v>3684922.93</v>
      </c>
      <c r="S676" s="547">
        <v>3684922.93</v>
      </c>
      <c r="T676" s="547">
        <v>2978823.46</v>
      </c>
      <c r="U676" s="547"/>
      <c r="V676" s="547">
        <f t="shared" si="303"/>
        <v>3434832.8858333337</v>
      </c>
      <c r="W676" s="305"/>
      <c r="X676" s="306"/>
      <c r="Y676" s="548">
        <f t="shared" si="326"/>
        <v>0</v>
      </c>
      <c r="Z676" s="549">
        <f t="shared" si="326"/>
        <v>0</v>
      </c>
      <c r="AA676" s="549">
        <f t="shared" si="326"/>
        <v>0</v>
      </c>
      <c r="AB676" s="282">
        <f t="shared" si="305"/>
        <v>2978823.46</v>
      </c>
      <c r="AC676" s="281">
        <f t="shared" si="306"/>
        <v>0</v>
      </c>
      <c r="AD676" s="549">
        <f t="shared" si="307"/>
        <v>0</v>
      </c>
      <c r="AE676" s="553">
        <f t="shared" si="308"/>
        <v>0</v>
      </c>
      <c r="AF676" s="282">
        <f t="shared" si="309"/>
        <v>2978823.46</v>
      </c>
      <c r="AG676" s="283">
        <f t="shared" si="310"/>
        <v>2978823.46</v>
      </c>
      <c r="AH676" s="281">
        <f t="shared" si="311"/>
        <v>0</v>
      </c>
      <c r="AI676" s="551">
        <f t="shared" si="328"/>
        <v>0</v>
      </c>
      <c r="AJ676" s="549">
        <f t="shared" si="328"/>
        <v>0</v>
      </c>
      <c r="AK676" s="549">
        <f t="shared" si="328"/>
        <v>0</v>
      </c>
      <c r="AL676" s="282">
        <f t="shared" si="312"/>
        <v>3434832.8858333337</v>
      </c>
      <c r="AM676" s="281">
        <f t="shared" si="313"/>
        <v>0</v>
      </c>
      <c r="AN676" s="549">
        <f t="shared" si="314"/>
        <v>0</v>
      </c>
      <c r="AO676" s="549">
        <f t="shared" si="315"/>
        <v>0</v>
      </c>
      <c r="AP676" s="549">
        <f t="shared" si="316"/>
        <v>3434832.8858333337</v>
      </c>
      <c r="AQ676" s="283">
        <f t="shared" si="300"/>
        <v>3434832.8858333337</v>
      </c>
      <c r="AR676" s="281">
        <f t="shared" si="317"/>
        <v>0</v>
      </c>
      <c r="AT676" s="446" t="s">
        <v>2077</v>
      </c>
      <c r="AU676" s="284"/>
      <c r="AV676" s="447" t="str">
        <f t="shared" si="318"/>
        <v>CA</v>
      </c>
      <c r="AW676" s="447" t="str">
        <f t="shared" si="319"/>
        <v>CL</v>
      </c>
      <c r="AX676" s="447" t="str">
        <f t="shared" si="320"/>
        <v>AIC</v>
      </c>
      <c r="AY676" s="447" t="str">
        <f t="shared" si="321"/>
        <v>ERB</v>
      </c>
      <c r="AZ676" s="447" t="str">
        <f t="shared" si="322"/>
        <v>GRB</v>
      </c>
      <c r="BA676" s="447" t="str">
        <f t="shared" si="323"/>
        <v>Non-Op</v>
      </c>
      <c r="BC676" s="449" t="s">
        <v>2100</v>
      </c>
      <c r="BD676" s="552">
        <f t="shared" si="325"/>
        <v>2978823.46</v>
      </c>
      <c r="BF676" s="435"/>
      <c r="BG676" s="435"/>
      <c r="BH676" s="435"/>
      <c r="BI676" s="435"/>
      <c r="BJ676" s="435"/>
      <c r="BK676" s="435"/>
      <c r="BL676" s="435"/>
      <c r="BN676" s="444"/>
    </row>
    <row r="677" spans="1:66" s="28" customFormat="1" ht="12" customHeight="1">
      <c r="A677" s="287">
        <v>18238201</v>
      </c>
      <c r="B677" s="288" t="str">
        <f t="shared" si="327"/>
        <v>18238201</v>
      </c>
      <c r="C677" s="445" t="s">
        <v>2842</v>
      </c>
      <c r="D677" s="445" t="s">
        <v>2091</v>
      </c>
      <c r="E677" s="445"/>
      <c r="F677" s="445"/>
      <c r="G677" s="445"/>
      <c r="H677" s="547">
        <v>0</v>
      </c>
      <c r="I677" s="547">
        <v>0</v>
      </c>
      <c r="J677" s="547">
        <v>0</v>
      </c>
      <c r="K677" s="547">
        <v>0</v>
      </c>
      <c r="L677" s="547">
        <v>0</v>
      </c>
      <c r="M677" s="547">
        <v>0</v>
      </c>
      <c r="N677" s="547">
        <v>0</v>
      </c>
      <c r="O677" s="547">
        <v>0</v>
      </c>
      <c r="P677" s="547">
        <v>0</v>
      </c>
      <c r="Q677" s="547">
        <v>0</v>
      </c>
      <c r="R677" s="547">
        <v>0</v>
      </c>
      <c r="S677" s="547">
        <v>0</v>
      </c>
      <c r="T677" s="547">
        <v>0</v>
      </c>
      <c r="U677" s="547"/>
      <c r="V677" s="547">
        <f t="shared" si="303"/>
        <v>0</v>
      </c>
      <c r="W677" s="285"/>
      <c r="X677" s="286"/>
      <c r="Y677" s="548">
        <f t="shared" si="326"/>
        <v>0</v>
      </c>
      <c r="Z677" s="549">
        <f t="shared" si="326"/>
        <v>0</v>
      </c>
      <c r="AA677" s="549">
        <f t="shared" si="326"/>
        <v>0</v>
      </c>
      <c r="AB677" s="282">
        <f t="shared" si="305"/>
        <v>0</v>
      </c>
      <c r="AC677" s="281">
        <f t="shared" si="306"/>
        <v>0</v>
      </c>
      <c r="AD677" s="549">
        <f t="shared" si="307"/>
        <v>0</v>
      </c>
      <c r="AE677" s="553">
        <f t="shared" si="308"/>
        <v>0</v>
      </c>
      <c r="AF677" s="282">
        <f t="shared" si="309"/>
        <v>0</v>
      </c>
      <c r="AG677" s="283">
        <f t="shared" si="310"/>
        <v>0</v>
      </c>
      <c r="AH677" s="281">
        <f t="shared" si="311"/>
        <v>0</v>
      </c>
      <c r="AI677" s="551">
        <f t="shared" si="328"/>
        <v>0</v>
      </c>
      <c r="AJ677" s="549">
        <f t="shared" si="328"/>
        <v>0</v>
      </c>
      <c r="AK677" s="549">
        <f t="shared" si="328"/>
        <v>0</v>
      </c>
      <c r="AL677" s="282">
        <f t="shared" si="312"/>
        <v>0</v>
      </c>
      <c r="AM677" s="281">
        <f t="shared" si="313"/>
        <v>0</v>
      </c>
      <c r="AN677" s="549">
        <f t="shared" si="314"/>
        <v>0</v>
      </c>
      <c r="AO677" s="549">
        <f t="shared" si="315"/>
        <v>0</v>
      </c>
      <c r="AP677" s="549">
        <f t="shared" si="316"/>
        <v>0</v>
      </c>
      <c r="AQ677" s="283">
        <f t="shared" si="300"/>
        <v>0</v>
      </c>
      <c r="AR677" s="281">
        <f t="shared" si="317"/>
        <v>0</v>
      </c>
      <c r="AT677" s="446"/>
      <c r="AU677" s="284"/>
      <c r="AV677" s="447" t="str">
        <f t="shared" si="318"/>
        <v>CA</v>
      </c>
      <c r="AW677" s="447" t="str">
        <f t="shared" si="319"/>
        <v>CL</v>
      </c>
      <c r="AX677" s="447" t="str">
        <f t="shared" si="320"/>
        <v>AIC</v>
      </c>
      <c r="AY677" s="447" t="str">
        <f t="shared" si="321"/>
        <v>ERB</v>
      </c>
      <c r="AZ677" s="447" t="str">
        <f t="shared" si="322"/>
        <v>GRB</v>
      </c>
      <c r="BA677" s="447" t="str">
        <f t="shared" si="323"/>
        <v>Non-Op</v>
      </c>
      <c r="BC677" s="445" t="s">
        <v>2142</v>
      </c>
      <c r="BD677" s="552">
        <f t="shared" si="325"/>
        <v>0</v>
      </c>
      <c r="BF677" s="435"/>
      <c r="BG677" s="435"/>
      <c r="BH677" s="435"/>
      <c r="BI677" s="435"/>
      <c r="BJ677" s="435"/>
      <c r="BK677" s="435"/>
      <c r="BL677" s="435"/>
      <c r="BN677" s="444"/>
    </row>
    <row r="678" spans="1:66" s="28" customFormat="1" ht="12" customHeight="1">
      <c r="A678" s="287">
        <v>18238211</v>
      </c>
      <c r="B678" s="288" t="str">
        <f t="shared" si="327"/>
        <v>18238211</v>
      </c>
      <c r="C678" s="444" t="s">
        <v>1482</v>
      </c>
      <c r="D678" s="445" t="s">
        <v>1165</v>
      </c>
      <c r="E678" s="445"/>
      <c r="F678" s="444"/>
      <c r="G678" s="445"/>
      <c r="H678" s="547">
        <v>99981.54</v>
      </c>
      <c r="I678" s="547">
        <v>102682.79</v>
      </c>
      <c r="J678" s="547">
        <v>114555.42</v>
      </c>
      <c r="K678" s="547">
        <v>126664.27</v>
      </c>
      <c r="L678" s="547">
        <v>139822.69</v>
      </c>
      <c r="M678" s="547">
        <v>62740.26</v>
      </c>
      <c r="N678" s="547">
        <v>78250.16</v>
      </c>
      <c r="O678" s="547">
        <v>93466.74</v>
      </c>
      <c r="P678" s="547">
        <v>108799.28</v>
      </c>
      <c r="Q678" s="547">
        <v>124445.97</v>
      </c>
      <c r="R678" s="547">
        <v>138124.67000000001</v>
      </c>
      <c r="S678" s="547">
        <v>151075.51999999999</v>
      </c>
      <c r="T678" s="547">
        <v>163777.42000000001</v>
      </c>
      <c r="U678" s="547"/>
      <c r="V678" s="547">
        <f t="shared" si="303"/>
        <v>114375.60416666667</v>
      </c>
      <c r="W678" s="305"/>
      <c r="X678" s="306"/>
      <c r="Y678" s="548">
        <f t="shared" si="326"/>
        <v>0</v>
      </c>
      <c r="Z678" s="549">
        <f t="shared" si="326"/>
        <v>0</v>
      </c>
      <c r="AA678" s="549">
        <f t="shared" si="326"/>
        <v>0</v>
      </c>
      <c r="AB678" s="282">
        <f t="shared" si="305"/>
        <v>163777.42000000001</v>
      </c>
      <c r="AC678" s="281">
        <f t="shared" si="306"/>
        <v>0</v>
      </c>
      <c r="AD678" s="549">
        <f t="shared" si="307"/>
        <v>0</v>
      </c>
      <c r="AE678" s="553">
        <f t="shared" si="308"/>
        <v>0</v>
      </c>
      <c r="AF678" s="282">
        <f t="shared" si="309"/>
        <v>163777.42000000001</v>
      </c>
      <c r="AG678" s="283">
        <f t="shared" si="310"/>
        <v>163777.42000000001</v>
      </c>
      <c r="AH678" s="281">
        <f t="shared" si="311"/>
        <v>0</v>
      </c>
      <c r="AI678" s="551">
        <f t="shared" si="328"/>
        <v>0</v>
      </c>
      <c r="AJ678" s="549">
        <f t="shared" si="328"/>
        <v>0</v>
      </c>
      <c r="AK678" s="549">
        <f t="shared" si="328"/>
        <v>0</v>
      </c>
      <c r="AL678" s="282">
        <f t="shared" si="312"/>
        <v>114375.60416666667</v>
      </c>
      <c r="AM678" s="281">
        <f t="shared" si="313"/>
        <v>0</v>
      </c>
      <c r="AN678" s="549">
        <f t="shared" si="314"/>
        <v>0</v>
      </c>
      <c r="AO678" s="549">
        <f t="shared" si="315"/>
        <v>0</v>
      </c>
      <c r="AP678" s="549">
        <f t="shared" si="316"/>
        <v>114375.60416666667</v>
      </c>
      <c r="AQ678" s="283">
        <f t="shared" si="300"/>
        <v>114375.60416666667</v>
      </c>
      <c r="AR678" s="281">
        <f t="shared" si="317"/>
        <v>0</v>
      </c>
      <c r="AT678" s="446" t="s">
        <v>2077</v>
      </c>
      <c r="AU678" s="284"/>
      <c r="AV678" s="447" t="str">
        <f t="shared" si="318"/>
        <v>CA</v>
      </c>
      <c r="AW678" s="447" t="str">
        <f t="shared" si="319"/>
        <v>CL</v>
      </c>
      <c r="AX678" s="447" t="str">
        <f t="shared" si="320"/>
        <v>AIC</v>
      </c>
      <c r="AY678" s="447" t="str">
        <f t="shared" si="321"/>
        <v>ERB</v>
      </c>
      <c r="AZ678" s="447" t="str">
        <f t="shared" si="322"/>
        <v>GRB</v>
      </c>
      <c r="BA678" s="447" t="str">
        <f t="shared" si="323"/>
        <v>Non-Op</v>
      </c>
      <c r="BC678" s="449" t="s">
        <v>2100</v>
      </c>
      <c r="BD678" s="552">
        <f t="shared" si="325"/>
        <v>163777.42000000001</v>
      </c>
      <c r="BF678" s="435"/>
      <c r="BG678" s="435"/>
      <c r="BH678" s="435"/>
      <c r="BI678" s="435"/>
      <c r="BJ678" s="435"/>
      <c r="BK678" s="435"/>
      <c r="BL678" s="435"/>
      <c r="BN678" s="444"/>
    </row>
    <row r="679" spans="1:66" s="28" customFormat="1" ht="12" customHeight="1">
      <c r="A679" s="287">
        <v>18238221</v>
      </c>
      <c r="B679" s="288" t="str">
        <f t="shared" si="327"/>
        <v>18238221</v>
      </c>
      <c r="C679" s="444" t="s">
        <v>1483</v>
      </c>
      <c r="D679" s="445" t="s">
        <v>1165</v>
      </c>
      <c r="E679" s="445"/>
      <c r="F679" s="444"/>
      <c r="G679" s="445"/>
      <c r="H679" s="547">
        <v>80700.009999999995</v>
      </c>
      <c r="I679" s="547">
        <v>82574.39</v>
      </c>
      <c r="J679" s="547">
        <v>92251.21</v>
      </c>
      <c r="K679" s="547">
        <v>102057.2</v>
      </c>
      <c r="L679" s="547">
        <v>112811.02</v>
      </c>
      <c r="M679" s="547">
        <v>50747.78</v>
      </c>
      <c r="N679" s="547">
        <v>63227.13</v>
      </c>
      <c r="O679" s="547">
        <v>75093.960000000006</v>
      </c>
      <c r="P679" s="547">
        <v>87222.56</v>
      </c>
      <c r="Q679" s="547">
        <v>99738.31</v>
      </c>
      <c r="R679" s="547">
        <v>109329.85</v>
      </c>
      <c r="S679" s="547">
        <v>118605.61</v>
      </c>
      <c r="T679" s="547">
        <v>127636.02</v>
      </c>
      <c r="U679" s="547"/>
      <c r="V679" s="547">
        <f t="shared" si="303"/>
        <v>91485.586249999993</v>
      </c>
      <c r="W679" s="305"/>
      <c r="X679" s="306"/>
      <c r="Y679" s="548">
        <f t="shared" si="326"/>
        <v>0</v>
      </c>
      <c r="Z679" s="549">
        <f t="shared" si="326"/>
        <v>0</v>
      </c>
      <c r="AA679" s="549">
        <f t="shared" si="326"/>
        <v>0</v>
      </c>
      <c r="AB679" s="282">
        <f t="shared" si="305"/>
        <v>127636.02</v>
      </c>
      <c r="AC679" s="281">
        <f t="shared" si="306"/>
        <v>0</v>
      </c>
      <c r="AD679" s="549">
        <f t="shared" si="307"/>
        <v>0</v>
      </c>
      <c r="AE679" s="553">
        <f t="shared" si="308"/>
        <v>0</v>
      </c>
      <c r="AF679" s="282">
        <f t="shared" si="309"/>
        <v>127636.02</v>
      </c>
      <c r="AG679" s="283">
        <f t="shared" si="310"/>
        <v>127636.02</v>
      </c>
      <c r="AH679" s="281">
        <f t="shared" si="311"/>
        <v>0</v>
      </c>
      <c r="AI679" s="551">
        <f t="shared" si="328"/>
        <v>0</v>
      </c>
      <c r="AJ679" s="549">
        <f t="shared" si="328"/>
        <v>0</v>
      </c>
      <c r="AK679" s="549">
        <f t="shared" si="328"/>
        <v>0</v>
      </c>
      <c r="AL679" s="282">
        <f t="shared" si="312"/>
        <v>91485.586249999993</v>
      </c>
      <c r="AM679" s="281">
        <f t="shared" si="313"/>
        <v>0</v>
      </c>
      <c r="AN679" s="549">
        <f t="shared" si="314"/>
        <v>0</v>
      </c>
      <c r="AO679" s="549">
        <f t="shared" si="315"/>
        <v>0</v>
      </c>
      <c r="AP679" s="549">
        <f t="shared" si="316"/>
        <v>91485.586249999993</v>
      </c>
      <c r="AQ679" s="283">
        <f t="shared" si="300"/>
        <v>91485.586249999993</v>
      </c>
      <c r="AR679" s="281">
        <f t="shared" si="317"/>
        <v>0</v>
      </c>
      <c r="AT679" s="446" t="s">
        <v>2077</v>
      </c>
      <c r="AU679" s="284"/>
      <c r="AV679" s="447" t="str">
        <f t="shared" si="318"/>
        <v>CA</v>
      </c>
      <c r="AW679" s="447" t="str">
        <f t="shared" si="319"/>
        <v>CL</v>
      </c>
      <c r="AX679" s="447" t="str">
        <f t="shared" si="320"/>
        <v>AIC</v>
      </c>
      <c r="AY679" s="447" t="str">
        <f t="shared" si="321"/>
        <v>ERB</v>
      </c>
      <c r="AZ679" s="447" t="str">
        <f t="shared" si="322"/>
        <v>GRB</v>
      </c>
      <c r="BA679" s="447" t="str">
        <f t="shared" si="323"/>
        <v>Non-Op</v>
      </c>
      <c r="BC679" s="449" t="s">
        <v>2100</v>
      </c>
      <c r="BD679" s="552">
        <f t="shared" si="325"/>
        <v>127636.02</v>
      </c>
      <c r="BF679" s="435"/>
      <c r="BG679" s="435"/>
      <c r="BH679" s="435"/>
      <c r="BI679" s="435"/>
      <c r="BJ679" s="435"/>
      <c r="BK679" s="435"/>
      <c r="BL679" s="435"/>
      <c r="BN679" s="444"/>
    </row>
    <row r="680" spans="1:66" s="28" customFormat="1" ht="12" customHeight="1">
      <c r="A680" s="287">
        <v>18238311</v>
      </c>
      <c r="B680" s="288" t="str">
        <f t="shared" si="327"/>
        <v>18238311</v>
      </c>
      <c r="C680" s="445" t="s">
        <v>2843</v>
      </c>
      <c r="D680" s="445" t="s">
        <v>1163</v>
      </c>
      <c r="E680" s="445"/>
      <c r="F680" s="445"/>
      <c r="G680" s="445"/>
      <c r="H680" s="547">
        <v>0</v>
      </c>
      <c r="I680" s="547">
        <v>0</v>
      </c>
      <c r="J680" s="547">
        <v>0</v>
      </c>
      <c r="K680" s="547">
        <v>0</v>
      </c>
      <c r="L680" s="547">
        <v>0</v>
      </c>
      <c r="M680" s="547">
        <v>0</v>
      </c>
      <c r="N680" s="547">
        <v>0</v>
      </c>
      <c r="O680" s="547">
        <v>0</v>
      </c>
      <c r="P680" s="547">
        <v>0</v>
      </c>
      <c r="Q680" s="547">
        <v>0</v>
      </c>
      <c r="R680" s="547">
        <v>0</v>
      </c>
      <c r="S680" s="547">
        <v>0</v>
      </c>
      <c r="T680" s="547">
        <v>0</v>
      </c>
      <c r="U680" s="547"/>
      <c r="V680" s="547">
        <f t="shared" si="303"/>
        <v>0</v>
      </c>
      <c r="W680" s="285" t="s">
        <v>2844</v>
      </c>
      <c r="X680" s="286"/>
      <c r="Y680" s="548">
        <f t="shared" si="326"/>
        <v>0</v>
      </c>
      <c r="Z680" s="549">
        <f t="shared" si="326"/>
        <v>0</v>
      </c>
      <c r="AA680" s="549">
        <f t="shared" si="326"/>
        <v>0</v>
      </c>
      <c r="AB680" s="282">
        <f t="shared" si="305"/>
        <v>0</v>
      </c>
      <c r="AC680" s="281">
        <f t="shared" si="306"/>
        <v>0</v>
      </c>
      <c r="AD680" s="549">
        <f t="shared" si="307"/>
        <v>0</v>
      </c>
      <c r="AE680" s="553">
        <f t="shared" si="308"/>
        <v>0</v>
      </c>
      <c r="AF680" s="282">
        <f t="shared" si="309"/>
        <v>0</v>
      </c>
      <c r="AG680" s="283">
        <f t="shared" si="310"/>
        <v>0</v>
      </c>
      <c r="AH680" s="281">
        <f t="shared" si="311"/>
        <v>0</v>
      </c>
      <c r="AI680" s="551">
        <f t="shared" si="328"/>
        <v>0</v>
      </c>
      <c r="AJ680" s="549">
        <f t="shared" si="328"/>
        <v>0</v>
      </c>
      <c r="AK680" s="549">
        <f t="shared" si="328"/>
        <v>0</v>
      </c>
      <c r="AL680" s="282">
        <f t="shared" si="312"/>
        <v>0</v>
      </c>
      <c r="AM680" s="281">
        <f t="shared" si="313"/>
        <v>0</v>
      </c>
      <c r="AN680" s="549">
        <f t="shared" si="314"/>
        <v>0</v>
      </c>
      <c r="AO680" s="549">
        <f t="shared" si="315"/>
        <v>0</v>
      </c>
      <c r="AP680" s="549">
        <f t="shared" si="316"/>
        <v>0</v>
      </c>
      <c r="AQ680" s="283">
        <f t="shared" si="300"/>
        <v>0</v>
      </c>
      <c r="AR680" s="281">
        <f t="shared" si="317"/>
        <v>0</v>
      </c>
      <c r="AT680" s="446"/>
      <c r="AU680" s="284"/>
      <c r="AV680" s="447" t="str">
        <f t="shared" si="318"/>
        <v>CA</v>
      </c>
      <c r="AW680" s="447" t="str">
        <f t="shared" si="319"/>
        <v>CL</v>
      </c>
      <c r="AX680" s="447" t="str">
        <f t="shared" si="320"/>
        <v>AIC</v>
      </c>
      <c r="AY680" s="447" t="str">
        <f t="shared" si="321"/>
        <v>ERB</v>
      </c>
      <c r="AZ680" s="447" t="str">
        <f t="shared" si="322"/>
        <v>GRB</v>
      </c>
      <c r="BA680" s="447" t="str">
        <f t="shared" si="323"/>
        <v>Non-Op</v>
      </c>
      <c r="BC680" s="445" t="s">
        <v>2142</v>
      </c>
      <c r="BD680" s="552">
        <f t="shared" si="325"/>
        <v>0</v>
      </c>
      <c r="BF680" s="435"/>
      <c r="BG680" s="435"/>
      <c r="BH680" s="435"/>
      <c r="BI680" s="435"/>
      <c r="BJ680" s="435"/>
      <c r="BK680" s="435"/>
      <c r="BL680" s="435"/>
      <c r="BN680" s="444"/>
    </row>
    <row r="681" spans="1:66" s="28" customFormat="1" ht="12" customHeight="1">
      <c r="A681" s="287">
        <v>18238321</v>
      </c>
      <c r="B681" s="288" t="str">
        <f t="shared" si="327"/>
        <v>18238321</v>
      </c>
      <c r="C681" s="445" t="s">
        <v>2845</v>
      </c>
      <c r="D681" s="445" t="s">
        <v>1163</v>
      </c>
      <c r="E681" s="445"/>
      <c r="F681" s="445"/>
      <c r="G681" s="445"/>
      <c r="H681" s="547">
        <v>0</v>
      </c>
      <c r="I681" s="547">
        <v>0</v>
      </c>
      <c r="J681" s="547">
        <v>0</v>
      </c>
      <c r="K681" s="547">
        <v>0</v>
      </c>
      <c r="L681" s="547">
        <v>0</v>
      </c>
      <c r="M681" s="547">
        <v>0</v>
      </c>
      <c r="N681" s="547">
        <v>0</v>
      </c>
      <c r="O681" s="547">
        <v>0</v>
      </c>
      <c r="P681" s="547">
        <v>0</v>
      </c>
      <c r="Q681" s="547">
        <v>0</v>
      </c>
      <c r="R681" s="547">
        <v>0</v>
      </c>
      <c r="S681" s="547">
        <v>0</v>
      </c>
      <c r="T681" s="547">
        <v>0</v>
      </c>
      <c r="U681" s="547"/>
      <c r="V681" s="547">
        <f t="shared" si="303"/>
        <v>0</v>
      </c>
      <c r="W681" s="285" t="s">
        <v>1484</v>
      </c>
      <c r="X681" s="286"/>
      <c r="Y681" s="548">
        <f t="shared" si="326"/>
        <v>0</v>
      </c>
      <c r="Z681" s="549">
        <f t="shared" si="326"/>
        <v>0</v>
      </c>
      <c r="AA681" s="549">
        <f t="shared" si="326"/>
        <v>0</v>
      </c>
      <c r="AB681" s="282">
        <f t="shared" si="305"/>
        <v>0</v>
      </c>
      <c r="AC681" s="281">
        <f t="shared" si="306"/>
        <v>0</v>
      </c>
      <c r="AD681" s="549">
        <f t="shared" si="307"/>
        <v>0</v>
      </c>
      <c r="AE681" s="553">
        <f t="shared" si="308"/>
        <v>0</v>
      </c>
      <c r="AF681" s="282">
        <f t="shared" si="309"/>
        <v>0</v>
      </c>
      <c r="AG681" s="283">
        <f t="shared" si="310"/>
        <v>0</v>
      </c>
      <c r="AH681" s="281">
        <f t="shared" si="311"/>
        <v>0</v>
      </c>
      <c r="AI681" s="551">
        <f t="shared" si="328"/>
        <v>0</v>
      </c>
      <c r="AJ681" s="549">
        <f t="shared" si="328"/>
        <v>0</v>
      </c>
      <c r="AK681" s="549">
        <f t="shared" si="328"/>
        <v>0</v>
      </c>
      <c r="AL681" s="282">
        <f t="shared" si="312"/>
        <v>0</v>
      </c>
      <c r="AM681" s="281">
        <f t="shared" si="313"/>
        <v>0</v>
      </c>
      <c r="AN681" s="549">
        <f t="shared" si="314"/>
        <v>0</v>
      </c>
      <c r="AO681" s="549">
        <f t="shared" si="315"/>
        <v>0</v>
      </c>
      <c r="AP681" s="549">
        <f t="shared" si="316"/>
        <v>0</v>
      </c>
      <c r="AQ681" s="283">
        <f t="shared" si="300"/>
        <v>0</v>
      </c>
      <c r="AR681" s="281">
        <f t="shared" si="317"/>
        <v>0</v>
      </c>
      <c r="AT681" s="446"/>
      <c r="AU681" s="284"/>
      <c r="AV681" s="447" t="str">
        <f t="shared" si="318"/>
        <v>CA</v>
      </c>
      <c r="AW681" s="447" t="str">
        <f t="shared" si="319"/>
        <v>CL</v>
      </c>
      <c r="AX681" s="447" t="str">
        <f t="shared" si="320"/>
        <v>AIC</v>
      </c>
      <c r="AY681" s="447" t="str">
        <f t="shared" si="321"/>
        <v>ERB</v>
      </c>
      <c r="AZ681" s="447" t="str">
        <f t="shared" si="322"/>
        <v>GRB</v>
      </c>
      <c r="BA681" s="447" t="str">
        <f t="shared" si="323"/>
        <v>Non-Op</v>
      </c>
      <c r="BC681" s="445" t="s">
        <v>2142</v>
      </c>
      <c r="BD681" s="552">
        <f t="shared" si="325"/>
        <v>0</v>
      </c>
      <c r="BF681" s="435"/>
      <c r="BG681" s="435"/>
      <c r="BH681" s="435"/>
      <c r="BI681" s="435"/>
      <c r="BJ681" s="435"/>
      <c r="BK681" s="435"/>
      <c r="BL681" s="435"/>
      <c r="BN681" s="444"/>
    </row>
    <row r="682" spans="1:66" s="28" customFormat="1" ht="12" customHeight="1">
      <c r="A682" s="287">
        <v>18238331</v>
      </c>
      <c r="B682" s="288" t="str">
        <f t="shared" si="327"/>
        <v>18238331</v>
      </c>
      <c r="C682" s="445" t="s">
        <v>2846</v>
      </c>
      <c r="D682" s="445" t="s">
        <v>1163</v>
      </c>
      <c r="E682" s="445"/>
      <c r="F682" s="445"/>
      <c r="G682" s="445"/>
      <c r="H682" s="547">
        <v>0</v>
      </c>
      <c r="I682" s="547">
        <v>0</v>
      </c>
      <c r="J682" s="547">
        <v>0</v>
      </c>
      <c r="K682" s="547">
        <v>0</v>
      </c>
      <c r="L682" s="547">
        <v>0</v>
      </c>
      <c r="M682" s="547">
        <v>0</v>
      </c>
      <c r="N682" s="547">
        <v>0</v>
      </c>
      <c r="O682" s="547">
        <v>0</v>
      </c>
      <c r="P682" s="547">
        <v>0</v>
      </c>
      <c r="Q682" s="547">
        <v>0</v>
      </c>
      <c r="R682" s="547">
        <v>0</v>
      </c>
      <c r="S682" s="547">
        <v>0</v>
      </c>
      <c r="T682" s="547">
        <v>0</v>
      </c>
      <c r="U682" s="547"/>
      <c r="V682" s="547">
        <f t="shared" si="303"/>
        <v>0</v>
      </c>
      <c r="W682" s="285" t="s">
        <v>1485</v>
      </c>
      <c r="X682" s="286"/>
      <c r="Y682" s="548">
        <f t="shared" si="326"/>
        <v>0</v>
      </c>
      <c r="Z682" s="549">
        <f t="shared" si="326"/>
        <v>0</v>
      </c>
      <c r="AA682" s="549">
        <f t="shared" si="326"/>
        <v>0</v>
      </c>
      <c r="AB682" s="282">
        <f t="shared" si="305"/>
        <v>0</v>
      </c>
      <c r="AC682" s="281">
        <f t="shared" si="306"/>
        <v>0</v>
      </c>
      <c r="AD682" s="549">
        <f t="shared" si="307"/>
        <v>0</v>
      </c>
      <c r="AE682" s="553">
        <f t="shared" si="308"/>
        <v>0</v>
      </c>
      <c r="AF682" s="282">
        <f t="shared" si="309"/>
        <v>0</v>
      </c>
      <c r="AG682" s="283">
        <f t="shared" si="310"/>
        <v>0</v>
      </c>
      <c r="AH682" s="281">
        <f t="shared" si="311"/>
        <v>0</v>
      </c>
      <c r="AI682" s="551">
        <f t="shared" si="328"/>
        <v>0</v>
      </c>
      <c r="AJ682" s="549">
        <f t="shared" si="328"/>
        <v>0</v>
      </c>
      <c r="AK682" s="549">
        <f t="shared" si="328"/>
        <v>0</v>
      </c>
      <c r="AL682" s="282">
        <f t="shared" si="312"/>
        <v>0</v>
      </c>
      <c r="AM682" s="281">
        <f t="shared" si="313"/>
        <v>0</v>
      </c>
      <c r="AN682" s="549">
        <f t="shared" si="314"/>
        <v>0</v>
      </c>
      <c r="AO682" s="549">
        <f t="shared" si="315"/>
        <v>0</v>
      </c>
      <c r="AP682" s="549">
        <f t="shared" si="316"/>
        <v>0</v>
      </c>
      <c r="AQ682" s="283">
        <f t="shared" ref="AQ682:AQ745" si="329">SUM(AN682:AP682)</f>
        <v>0</v>
      </c>
      <c r="AR682" s="281">
        <f t="shared" si="317"/>
        <v>0</v>
      </c>
      <c r="AT682" s="446"/>
      <c r="AU682" s="284"/>
      <c r="AV682" s="447" t="str">
        <f t="shared" si="318"/>
        <v>CA</v>
      </c>
      <c r="AW682" s="447" t="str">
        <f t="shared" si="319"/>
        <v>CL</v>
      </c>
      <c r="AX682" s="447" t="str">
        <f t="shared" si="320"/>
        <v>AIC</v>
      </c>
      <c r="AY682" s="447" t="str">
        <f t="shared" si="321"/>
        <v>ERB</v>
      </c>
      <c r="AZ682" s="447" t="str">
        <f t="shared" si="322"/>
        <v>GRB</v>
      </c>
      <c r="BA682" s="447" t="str">
        <f t="shared" si="323"/>
        <v>Non-Op</v>
      </c>
      <c r="BC682" s="445" t="s">
        <v>2142</v>
      </c>
      <c r="BD682" s="552">
        <f t="shared" si="325"/>
        <v>0</v>
      </c>
      <c r="BF682" s="435"/>
      <c r="BG682" s="435"/>
      <c r="BH682" s="435"/>
      <c r="BI682" s="435"/>
      <c r="BJ682" s="435"/>
      <c r="BK682" s="435"/>
      <c r="BL682" s="435"/>
      <c r="BN682" s="444"/>
    </row>
    <row r="683" spans="1:66" s="28" customFormat="1" ht="12" customHeight="1">
      <c r="A683" s="287">
        <v>18239001</v>
      </c>
      <c r="B683" s="288" t="str">
        <f t="shared" si="327"/>
        <v>18239001</v>
      </c>
      <c r="C683" s="444" t="s">
        <v>1486</v>
      </c>
      <c r="D683" s="445" t="s">
        <v>2091</v>
      </c>
      <c r="E683" s="445"/>
      <c r="F683" s="444"/>
      <c r="G683" s="445"/>
      <c r="H683" s="547">
        <v>164701586.88999999</v>
      </c>
      <c r="I683" s="547">
        <v>165702845.38</v>
      </c>
      <c r="J683" s="547">
        <v>166749281.28999999</v>
      </c>
      <c r="K683" s="547">
        <v>168002689.22999999</v>
      </c>
      <c r="L683" s="547">
        <v>169130434.49000001</v>
      </c>
      <c r="M683" s="547">
        <v>169973562.96000001</v>
      </c>
      <c r="N683" s="547">
        <v>170658314.72999999</v>
      </c>
      <c r="O683" s="547">
        <v>171335939.68000001</v>
      </c>
      <c r="P683" s="547">
        <v>171829433.93000001</v>
      </c>
      <c r="Q683" s="547">
        <v>172404985.84</v>
      </c>
      <c r="R683" s="547">
        <v>172475710.66</v>
      </c>
      <c r="S683" s="547">
        <v>173111875.16</v>
      </c>
      <c r="T683" s="547">
        <v>173197693.72999999</v>
      </c>
      <c r="U683" s="547"/>
      <c r="V683" s="547">
        <f t="shared" si="303"/>
        <v>170027059.47166666</v>
      </c>
      <c r="W683" s="305"/>
      <c r="X683" s="306"/>
      <c r="Y683" s="548">
        <f t="shared" si="326"/>
        <v>173197693.72999999</v>
      </c>
      <c r="Z683" s="549">
        <f t="shared" si="326"/>
        <v>0</v>
      </c>
      <c r="AA683" s="549">
        <f t="shared" si="326"/>
        <v>0</v>
      </c>
      <c r="AB683" s="282">
        <f t="shared" si="305"/>
        <v>0</v>
      </c>
      <c r="AC683" s="281">
        <f t="shared" si="306"/>
        <v>0</v>
      </c>
      <c r="AD683" s="549">
        <f t="shared" si="307"/>
        <v>0</v>
      </c>
      <c r="AE683" s="553">
        <f t="shared" si="308"/>
        <v>0</v>
      </c>
      <c r="AF683" s="282">
        <f t="shared" si="309"/>
        <v>0</v>
      </c>
      <c r="AG683" s="283">
        <f t="shared" si="310"/>
        <v>0</v>
      </c>
      <c r="AH683" s="281">
        <f t="shared" si="311"/>
        <v>0</v>
      </c>
      <c r="AI683" s="551">
        <f t="shared" si="328"/>
        <v>170027059.47166666</v>
      </c>
      <c r="AJ683" s="549">
        <f t="shared" si="328"/>
        <v>0</v>
      </c>
      <c r="AK683" s="549">
        <f t="shared" si="328"/>
        <v>0</v>
      </c>
      <c r="AL683" s="282">
        <f t="shared" si="312"/>
        <v>0</v>
      </c>
      <c r="AM683" s="281">
        <f t="shared" si="313"/>
        <v>0</v>
      </c>
      <c r="AN683" s="549">
        <f t="shared" si="314"/>
        <v>0</v>
      </c>
      <c r="AO683" s="549">
        <f t="shared" si="315"/>
        <v>0</v>
      </c>
      <c r="AP683" s="549">
        <f t="shared" si="316"/>
        <v>0</v>
      </c>
      <c r="AQ683" s="283">
        <f t="shared" si="329"/>
        <v>0</v>
      </c>
      <c r="AR683" s="281">
        <f t="shared" si="317"/>
        <v>0</v>
      </c>
      <c r="AT683" s="446"/>
      <c r="AU683" s="284"/>
      <c r="AV683" s="447" t="str">
        <f t="shared" si="318"/>
        <v>CA</v>
      </c>
      <c r="AW683" s="447" t="str">
        <f t="shared" si="319"/>
        <v>CL</v>
      </c>
      <c r="AX683" s="447" t="str">
        <f t="shared" si="320"/>
        <v>AIC</v>
      </c>
      <c r="AY683" s="447" t="str">
        <f t="shared" si="321"/>
        <v>ERB</v>
      </c>
      <c r="AZ683" s="447" t="str">
        <f t="shared" si="322"/>
        <v>GRB</v>
      </c>
      <c r="BA683" s="447" t="str">
        <f t="shared" si="323"/>
        <v>Non-Op</v>
      </c>
      <c r="BC683" s="445" t="s">
        <v>2104</v>
      </c>
      <c r="BD683" s="552">
        <f t="shared" si="325"/>
        <v>173197693.72999999</v>
      </c>
      <c r="BF683" s="435"/>
      <c r="BG683" s="435"/>
      <c r="BH683" s="435"/>
      <c r="BI683" s="435"/>
      <c r="BJ683" s="435"/>
      <c r="BK683" s="435"/>
      <c r="BL683" s="435"/>
      <c r="BN683" s="444"/>
    </row>
    <row r="684" spans="1:66" s="28" customFormat="1" ht="12" customHeight="1">
      <c r="A684" s="287">
        <v>18239002</v>
      </c>
      <c r="B684" s="288" t="str">
        <f t="shared" si="327"/>
        <v>18239002</v>
      </c>
      <c r="C684" s="444" t="s">
        <v>1487</v>
      </c>
      <c r="D684" s="445" t="s">
        <v>2091</v>
      </c>
      <c r="E684" s="445"/>
      <c r="F684" s="444"/>
      <c r="G684" s="445"/>
      <c r="H684" s="547">
        <v>42437870.689999998</v>
      </c>
      <c r="I684" s="547">
        <v>42570180.409999996</v>
      </c>
      <c r="J684" s="547">
        <v>42743736.939999998</v>
      </c>
      <c r="K684" s="547">
        <v>42972841.390000001</v>
      </c>
      <c r="L684" s="547">
        <v>43126935.450000003</v>
      </c>
      <c r="M684" s="547">
        <v>43245038.479999997</v>
      </c>
      <c r="N684" s="547">
        <v>43333500.189999998</v>
      </c>
      <c r="O684" s="547">
        <v>43408797.200000003</v>
      </c>
      <c r="P684" s="547">
        <v>43493300.93</v>
      </c>
      <c r="Q684" s="547">
        <v>43714622.859999999</v>
      </c>
      <c r="R684" s="547">
        <v>43723765.420000002</v>
      </c>
      <c r="S684" s="547">
        <v>43786626.189999998</v>
      </c>
      <c r="T684" s="547">
        <v>43825590.159999996</v>
      </c>
      <c r="U684" s="547"/>
      <c r="V684" s="547">
        <f t="shared" si="303"/>
        <v>43270922.990416668</v>
      </c>
      <c r="W684" s="305" t="s">
        <v>320</v>
      </c>
      <c r="X684" s="306"/>
      <c r="Y684" s="548">
        <f t="shared" si="326"/>
        <v>43825590.159999996</v>
      </c>
      <c r="Z684" s="549">
        <f t="shared" si="326"/>
        <v>0</v>
      </c>
      <c r="AA684" s="549">
        <f t="shared" si="326"/>
        <v>0</v>
      </c>
      <c r="AB684" s="282">
        <f t="shared" si="305"/>
        <v>0</v>
      </c>
      <c r="AC684" s="281">
        <f t="shared" si="306"/>
        <v>0</v>
      </c>
      <c r="AD684" s="549">
        <f t="shared" si="307"/>
        <v>0</v>
      </c>
      <c r="AE684" s="553">
        <f t="shared" si="308"/>
        <v>0</v>
      </c>
      <c r="AF684" s="282">
        <f t="shared" si="309"/>
        <v>0</v>
      </c>
      <c r="AG684" s="283">
        <f t="shared" si="310"/>
        <v>0</v>
      </c>
      <c r="AH684" s="281">
        <f t="shared" si="311"/>
        <v>0</v>
      </c>
      <c r="AI684" s="551">
        <f t="shared" si="328"/>
        <v>43270922.990416668</v>
      </c>
      <c r="AJ684" s="549">
        <f t="shared" si="328"/>
        <v>0</v>
      </c>
      <c r="AK684" s="549">
        <f t="shared" si="328"/>
        <v>0</v>
      </c>
      <c r="AL684" s="282">
        <f t="shared" si="312"/>
        <v>0</v>
      </c>
      <c r="AM684" s="281">
        <f t="shared" si="313"/>
        <v>0</v>
      </c>
      <c r="AN684" s="549">
        <f t="shared" si="314"/>
        <v>0</v>
      </c>
      <c r="AO684" s="549">
        <f t="shared" si="315"/>
        <v>0</v>
      </c>
      <c r="AP684" s="549">
        <f t="shared" si="316"/>
        <v>0</v>
      </c>
      <c r="AQ684" s="283">
        <f t="shared" si="329"/>
        <v>0</v>
      </c>
      <c r="AR684" s="281">
        <f t="shared" si="317"/>
        <v>0</v>
      </c>
      <c r="AT684" s="446"/>
      <c r="AU684" s="284"/>
      <c r="AV684" s="447" t="str">
        <f t="shared" si="318"/>
        <v>CA</v>
      </c>
      <c r="AW684" s="447" t="str">
        <f t="shared" si="319"/>
        <v>CL</v>
      </c>
      <c r="AX684" s="447" t="str">
        <f t="shared" si="320"/>
        <v>AIC</v>
      </c>
      <c r="AY684" s="447" t="str">
        <f t="shared" si="321"/>
        <v>ERB</v>
      </c>
      <c r="AZ684" s="447" t="str">
        <f t="shared" si="322"/>
        <v>GRB</v>
      </c>
      <c r="BA684" s="447" t="str">
        <f t="shared" si="323"/>
        <v>Non-Op</v>
      </c>
      <c r="BC684" s="445" t="s">
        <v>2104</v>
      </c>
      <c r="BD684" s="552">
        <f t="shared" si="325"/>
        <v>43825590.159999996</v>
      </c>
      <c r="BF684" s="435"/>
      <c r="BG684" s="435"/>
      <c r="BH684" s="435"/>
      <c r="BI684" s="435"/>
      <c r="BJ684" s="435"/>
      <c r="BK684" s="435"/>
      <c r="BL684" s="435"/>
      <c r="BN684" s="444"/>
    </row>
    <row r="685" spans="1:66" s="28" customFormat="1" ht="12" customHeight="1">
      <c r="A685" s="287">
        <v>18239011</v>
      </c>
      <c r="B685" s="288" t="str">
        <f t="shared" si="327"/>
        <v>18239011</v>
      </c>
      <c r="C685" s="444" t="s">
        <v>1488</v>
      </c>
      <c r="D685" s="445" t="s">
        <v>2091</v>
      </c>
      <c r="E685" s="445"/>
      <c r="F685" s="444"/>
      <c r="G685" s="445"/>
      <c r="H685" s="547">
        <v>4610818.8499999996</v>
      </c>
      <c r="I685" s="547">
        <v>4632071.47</v>
      </c>
      <c r="J685" s="547">
        <v>4649759.51</v>
      </c>
      <c r="K685" s="547">
        <v>4671310.62</v>
      </c>
      <c r="L685" s="547">
        <v>4693193.25</v>
      </c>
      <c r="M685" s="547">
        <v>4714002.84</v>
      </c>
      <c r="N685" s="547">
        <v>4736600.9000000004</v>
      </c>
      <c r="O685" s="547">
        <v>4783854.79</v>
      </c>
      <c r="P685" s="547">
        <v>4816714.05</v>
      </c>
      <c r="Q685" s="547">
        <v>4839339.18</v>
      </c>
      <c r="R685" s="547">
        <v>4872550.47</v>
      </c>
      <c r="S685" s="547">
        <v>4906683.5999999996</v>
      </c>
      <c r="T685" s="547">
        <v>4935018.97</v>
      </c>
      <c r="U685" s="547"/>
      <c r="V685" s="547">
        <f t="shared" si="303"/>
        <v>4757416.6325000003</v>
      </c>
      <c r="W685" s="305"/>
      <c r="X685" s="306"/>
      <c r="Y685" s="548">
        <f t="shared" si="326"/>
        <v>4935018.97</v>
      </c>
      <c r="Z685" s="549">
        <f t="shared" si="326"/>
        <v>0</v>
      </c>
      <c r="AA685" s="549">
        <f t="shared" si="326"/>
        <v>0</v>
      </c>
      <c r="AB685" s="282">
        <f t="shared" si="305"/>
        <v>0</v>
      </c>
      <c r="AC685" s="281">
        <f t="shared" si="306"/>
        <v>0</v>
      </c>
      <c r="AD685" s="549">
        <f t="shared" si="307"/>
        <v>0</v>
      </c>
      <c r="AE685" s="553">
        <f t="shared" si="308"/>
        <v>0</v>
      </c>
      <c r="AF685" s="282">
        <f t="shared" si="309"/>
        <v>0</v>
      </c>
      <c r="AG685" s="283">
        <f t="shared" si="310"/>
        <v>0</v>
      </c>
      <c r="AH685" s="281">
        <f t="shared" si="311"/>
        <v>0</v>
      </c>
      <c r="AI685" s="551">
        <f t="shared" si="328"/>
        <v>4757416.6325000003</v>
      </c>
      <c r="AJ685" s="549">
        <f t="shared" si="328"/>
        <v>0</v>
      </c>
      <c r="AK685" s="549">
        <f t="shared" si="328"/>
        <v>0</v>
      </c>
      <c r="AL685" s="282">
        <f t="shared" si="312"/>
        <v>0</v>
      </c>
      <c r="AM685" s="281">
        <f t="shared" si="313"/>
        <v>0</v>
      </c>
      <c r="AN685" s="549">
        <f t="shared" si="314"/>
        <v>0</v>
      </c>
      <c r="AO685" s="549">
        <f t="shared" si="315"/>
        <v>0</v>
      </c>
      <c r="AP685" s="549">
        <f t="shared" si="316"/>
        <v>0</v>
      </c>
      <c r="AQ685" s="283">
        <f t="shared" si="329"/>
        <v>0</v>
      </c>
      <c r="AR685" s="281">
        <f t="shared" si="317"/>
        <v>0</v>
      </c>
      <c r="AT685" s="446"/>
      <c r="AU685" s="284"/>
      <c r="AV685" s="447" t="str">
        <f t="shared" si="318"/>
        <v>CA</v>
      </c>
      <c r="AW685" s="447" t="str">
        <f t="shared" si="319"/>
        <v>CL</v>
      </c>
      <c r="AX685" s="447" t="str">
        <f t="shared" si="320"/>
        <v>AIC</v>
      </c>
      <c r="AY685" s="447" t="str">
        <f t="shared" si="321"/>
        <v>ERB</v>
      </c>
      <c r="AZ685" s="447" t="str">
        <f t="shared" si="322"/>
        <v>GRB</v>
      </c>
      <c r="BA685" s="447" t="str">
        <f t="shared" si="323"/>
        <v>Non-Op</v>
      </c>
      <c r="BC685" s="445" t="s">
        <v>2104</v>
      </c>
      <c r="BD685" s="552">
        <f t="shared" si="325"/>
        <v>4935018.97</v>
      </c>
      <c r="BF685" s="435"/>
      <c r="BG685" s="435"/>
      <c r="BH685" s="435"/>
      <c r="BI685" s="435"/>
      <c r="BJ685" s="435"/>
      <c r="BK685" s="435"/>
      <c r="BL685" s="435"/>
      <c r="BN685" s="444"/>
    </row>
    <row r="686" spans="1:66" s="28" customFormat="1" ht="12" customHeight="1">
      <c r="A686" s="287">
        <v>18239012</v>
      </c>
      <c r="B686" s="288" t="str">
        <f t="shared" si="327"/>
        <v>18239012</v>
      </c>
      <c r="C686" s="444" t="s">
        <v>1489</v>
      </c>
      <c r="D686" s="445" t="s">
        <v>2091</v>
      </c>
      <c r="E686" s="445"/>
      <c r="F686" s="444"/>
      <c r="G686" s="445"/>
      <c r="H686" s="547">
        <v>1663477.34</v>
      </c>
      <c r="I686" s="547">
        <v>1668790.49</v>
      </c>
      <c r="J686" s="547">
        <v>1673212.5</v>
      </c>
      <c r="K686" s="547">
        <v>1678600.28</v>
      </c>
      <c r="L686" s="547">
        <v>1684070.94</v>
      </c>
      <c r="M686" s="547">
        <v>1689273.34</v>
      </c>
      <c r="N686" s="547">
        <v>1694922.85</v>
      </c>
      <c r="O686" s="547">
        <v>1706736.32</v>
      </c>
      <c r="P686" s="547">
        <v>1714951.13</v>
      </c>
      <c r="Q686" s="547">
        <v>1720607.41</v>
      </c>
      <c r="R686" s="547">
        <v>1728910.23</v>
      </c>
      <c r="S686" s="547">
        <v>1737443.51</v>
      </c>
      <c r="T686" s="547">
        <v>1744527.35</v>
      </c>
      <c r="U686" s="547"/>
      <c r="V686" s="547">
        <f t="shared" si="303"/>
        <v>1700126.7787500003</v>
      </c>
      <c r="W686" s="305" t="s">
        <v>320</v>
      </c>
      <c r="X686" s="306"/>
      <c r="Y686" s="548">
        <f t="shared" si="326"/>
        <v>1744527.35</v>
      </c>
      <c r="Z686" s="549">
        <f t="shared" si="326"/>
        <v>0</v>
      </c>
      <c r="AA686" s="549">
        <f t="shared" si="326"/>
        <v>0</v>
      </c>
      <c r="AB686" s="282">
        <f t="shared" si="305"/>
        <v>0</v>
      </c>
      <c r="AC686" s="281">
        <f t="shared" si="306"/>
        <v>0</v>
      </c>
      <c r="AD686" s="549">
        <f t="shared" si="307"/>
        <v>0</v>
      </c>
      <c r="AE686" s="553">
        <f t="shared" si="308"/>
        <v>0</v>
      </c>
      <c r="AF686" s="282">
        <f t="shared" si="309"/>
        <v>0</v>
      </c>
      <c r="AG686" s="283">
        <f t="shared" si="310"/>
        <v>0</v>
      </c>
      <c r="AH686" s="281">
        <f t="shared" si="311"/>
        <v>0</v>
      </c>
      <c r="AI686" s="551">
        <f t="shared" si="328"/>
        <v>1700126.7787500003</v>
      </c>
      <c r="AJ686" s="549">
        <f t="shared" si="328"/>
        <v>0</v>
      </c>
      <c r="AK686" s="549">
        <f t="shared" si="328"/>
        <v>0</v>
      </c>
      <c r="AL686" s="282">
        <f t="shared" si="312"/>
        <v>0</v>
      </c>
      <c r="AM686" s="281">
        <f t="shared" si="313"/>
        <v>0</v>
      </c>
      <c r="AN686" s="549">
        <f t="shared" si="314"/>
        <v>0</v>
      </c>
      <c r="AO686" s="549">
        <f t="shared" si="315"/>
        <v>0</v>
      </c>
      <c r="AP686" s="549">
        <f t="shared" si="316"/>
        <v>0</v>
      </c>
      <c r="AQ686" s="283">
        <f t="shared" si="329"/>
        <v>0</v>
      </c>
      <c r="AR686" s="281">
        <f t="shared" si="317"/>
        <v>0</v>
      </c>
      <c r="AT686" s="446"/>
      <c r="AU686" s="284"/>
      <c r="AV686" s="447" t="str">
        <f t="shared" si="318"/>
        <v>CA</v>
      </c>
      <c r="AW686" s="447" t="str">
        <f t="shared" si="319"/>
        <v>CL</v>
      </c>
      <c r="AX686" s="447" t="str">
        <f t="shared" si="320"/>
        <v>AIC</v>
      </c>
      <c r="AY686" s="447" t="str">
        <f t="shared" si="321"/>
        <v>ERB</v>
      </c>
      <c r="AZ686" s="447" t="str">
        <f t="shared" si="322"/>
        <v>GRB</v>
      </c>
      <c r="BA686" s="447" t="str">
        <f t="shared" si="323"/>
        <v>Non-Op</v>
      </c>
      <c r="BC686" s="445" t="s">
        <v>2104</v>
      </c>
      <c r="BD686" s="552">
        <f t="shared" si="325"/>
        <v>1744527.35</v>
      </c>
      <c r="BF686" s="435"/>
      <c r="BG686" s="435"/>
      <c r="BH686" s="435"/>
      <c r="BI686" s="435"/>
      <c r="BJ686" s="435"/>
      <c r="BK686" s="435"/>
      <c r="BL686" s="435"/>
      <c r="BN686" s="444"/>
    </row>
    <row r="687" spans="1:66" s="28" customFormat="1" ht="12" customHeight="1">
      <c r="A687" s="287">
        <v>18239021</v>
      </c>
      <c r="B687" s="288" t="str">
        <f t="shared" si="327"/>
        <v>18239021</v>
      </c>
      <c r="C687" s="444" t="s">
        <v>1490</v>
      </c>
      <c r="D687" s="445" t="s">
        <v>2091</v>
      </c>
      <c r="E687" s="445"/>
      <c r="F687" s="444"/>
      <c r="G687" s="445"/>
      <c r="H687" s="547">
        <v>39419698.100000001</v>
      </c>
      <c r="I687" s="547">
        <v>39669683.68</v>
      </c>
      <c r="J687" s="547">
        <v>39948332.880000003</v>
      </c>
      <c r="K687" s="547">
        <v>40238544.57</v>
      </c>
      <c r="L687" s="547">
        <v>40533946.210000001</v>
      </c>
      <c r="M687" s="547">
        <v>40815353.25</v>
      </c>
      <c r="N687" s="547">
        <v>41018881.710000001</v>
      </c>
      <c r="O687" s="547">
        <v>41305081.950000003</v>
      </c>
      <c r="P687" s="547">
        <v>41585643.609999999</v>
      </c>
      <c r="Q687" s="547">
        <v>41821312.859999999</v>
      </c>
      <c r="R687" s="547">
        <v>42129908.399999999</v>
      </c>
      <c r="S687" s="547">
        <v>42358896.700000003</v>
      </c>
      <c r="T687" s="547">
        <v>42589268.57</v>
      </c>
      <c r="U687" s="547"/>
      <c r="V687" s="547">
        <f t="shared" si="303"/>
        <v>41035839.096249998</v>
      </c>
      <c r="W687" s="305"/>
      <c r="X687" s="306"/>
      <c r="Y687" s="548">
        <f t="shared" si="326"/>
        <v>42589268.57</v>
      </c>
      <c r="Z687" s="549">
        <f t="shared" si="326"/>
        <v>0</v>
      </c>
      <c r="AA687" s="549">
        <f t="shared" si="326"/>
        <v>0</v>
      </c>
      <c r="AB687" s="282">
        <f t="shared" si="305"/>
        <v>0</v>
      </c>
      <c r="AC687" s="281">
        <f t="shared" si="306"/>
        <v>0</v>
      </c>
      <c r="AD687" s="549">
        <f t="shared" si="307"/>
        <v>0</v>
      </c>
      <c r="AE687" s="553">
        <f t="shared" si="308"/>
        <v>0</v>
      </c>
      <c r="AF687" s="282">
        <f t="shared" si="309"/>
        <v>0</v>
      </c>
      <c r="AG687" s="283">
        <f t="shared" si="310"/>
        <v>0</v>
      </c>
      <c r="AH687" s="281">
        <f t="shared" si="311"/>
        <v>0</v>
      </c>
      <c r="AI687" s="551">
        <f t="shared" si="328"/>
        <v>41035839.096249998</v>
      </c>
      <c r="AJ687" s="549">
        <f t="shared" si="328"/>
        <v>0</v>
      </c>
      <c r="AK687" s="549">
        <f t="shared" si="328"/>
        <v>0</v>
      </c>
      <c r="AL687" s="282">
        <f t="shared" si="312"/>
        <v>0</v>
      </c>
      <c r="AM687" s="281">
        <f t="shared" si="313"/>
        <v>0</v>
      </c>
      <c r="AN687" s="549">
        <f t="shared" si="314"/>
        <v>0</v>
      </c>
      <c r="AO687" s="549">
        <f t="shared" si="315"/>
        <v>0</v>
      </c>
      <c r="AP687" s="549">
        <f t="shared" si="316"/>
        <v>0</v>
      </c>
      <c r="AQ687" s="283">
        <f t="shared" si="329"/>
        <v>0</v>
      </c>
      <c r="AR687" s="281">
        <f t="shared" si="317"/>
        <v>0</v>
      </c>
      <c r="AT687" s="446"/>
      <c r="AU687" s="284"/>
      <c r="AV687" s="447" t="str">
        <f t="shared" si="318"/>
        <v>CA</v>
      </c>
      <c r="AW687" s="447" t="str">
        <f t="shared" si="319"/>
        <v>CL</v>
      </c>
      <c r="AX687" s="447" t="str">
        <f t="shared" si="320"/>
        <v>AIC</v>
      </c>
      <c r="AY687" s="447" t="str">
        <f t="shared" si="321"/>
        <v>ERB</v>
      </c>
      <c r="AZ687" s="447" t="str">
        <f t="shared" si="322"/>
        <v>GRB</v>
      </c>
      <c r="BA687" s="447" t="str">
        <f t="shared" si="323"/>
        <v>Non-Op</v>
      </c>
      <c r="BC687" s="445" t="s">
        <v>2104</v>
      </c>
      <c r="BD687" s="552">
        <f t="shared" si="325"/>
        <v>42589268.57</v>
      </c>
      <c r="BF687" s="435"/>
      <c r="BG687" s="435"/>
      <c r="BH687" s="435"/>
      <c r="BI687" s="435"/>
      <c r="BJ687" s="435"/>
      <c r="BK687" s="435"/>
      <c r="BL687" s="435"/>
      <c r="BN687" s="444"/>
    </row>
    <row r="688" spans="1:66" s="28" customFormat="1" ht="12" customHeight="1">
      <c r="A688" s="287">
        <v>18239022</v>
      </c>
      <c r="B688" s="288" t="str">
        <f t="shared" si="327"/>
        <v>18239022</v>
      </c>
      <c r="C688" s="444" t="s">
        <v>1491</v>
      </c>
      <c r="D688" s="445" t="s">
        <v>2091</v>
      </c>
      <c r="E688" s="445"/>
      <c r="F688" s="444"/>
      <c r="G688" s="445"/>
      <c r="H688" s="547">
        <v>13478199.68</v>
      </c>
      <c r="I688" s="547">
        <v>13540696.07</v>
      </c>
      <c r="J688" s="547">
        <v>13610358.369999999</v>
      </c>
      <c r="K688" s="547">
        <v>13682911.289999999</v>
      </c>
      <c r="L688" s="547">
        <v>13756761.699999999</v>
      </c>
      <c r="M688" s="547">
        <v>13827113.460000001</v>
      </c>
      <c r="N688" s="547">
        <v>13877995.57</v>
      </c>
      <c r="O688" s="547">
        <v>13949545.630000001</v>
      </c>
      <c r="P688" s="547">
        <v>14019686.039999999</v>
      </c>
      <c r="Q688" s="547">
        <v>14078603.35</v>
      </c>
      <c r="R688" s="547">
        <v>14155752.24</v>
      </c>
      <c r="S688" s="547">
        <v>14212999.310000001</v>
      </c>
      <c r="T688" s="547">
        <v>14270592.279999999</v>
      </c>
      <c r="U688" s="547"/>
      <c r="V688" s="547">
        <f t="shared" si="303"/>
        <v>13882234.917499997</v>
      </c>
      <c r="W688" s="305" t="s">
        <v>320</v>
      </c>
      <c r="X688" s="306"/>
      <c r="Y688" s="548">
        <f t="shared" si="326"/>
        <v>14270592.279999999</v>
      </c>
      <c r="Z688" s="549">
        <f t="shared" si="326"/>
        <v>0</v>
      </c>
      <c r="AA688" s="549">
        <f t="shared" si="326"/>
        <v>0</v>
      </c>
      <c r="AB688" s="282">
        <f t="shared" si="305"/>
        <v>0</v>
      </c>
      <c r="AC688" s="281">
        <f t="shared" si="306"/>
        <v>0</v>
      </c>
      <c r="AD688" s="549">
        <f t="shared" si="307"/>
        <v>0</v>
      </c>
      <c r="AE688" s="553">
        <f t="shared" si="308"/>
        <v>0</v>
      </c>
      <c r="AF688" s="282">
        <f t="shared" si="309"/>
        <v>0</v>
      </c>
      <c r="AG688" s="283">
        <f t="shared" si="310"/>
        <v>0</v>
      </c>
      <c r="AH688" s="281">
        <f t="shared" si="311"/>
        <v>0</v>
      </c>
      <c r="AI688" s="551">
        <f t="shared" si="328"/>
        <v>13882234.917499997</v>
      </c>
      <c r="AJ688" s="549">
        <f t="shared" si="328"/>
        <v>0</v>
      </c>
      <c r="AK688" s="549">
        <f t="shared" si="328"/>
        <v>0</v>
      </c>
      <c r="AL688" s="282">
        <f t="shared" si="312"/>
        <v>0</v>
      </c>
      <c r="AM688" s="281">
        <f t="shared" si="313"/>
        <v>0</v>
      </c>
      <c r="AN688" s="549">
        <f t="shared" si="314"/>
        <v>0</v>
      </c>
      <c r="AO688" s="549">
        <f t="shared" si="315"/>
        <v>0</v>
      </c>
      <c r="AP688" s="549">
        <f t="shared" si="316"/>
        <v>0</v>
      </c>
      <c r="AQ688" s="283">
        <f t="shared" si="329"/>
        <v>0</v>
      </c>
      <c r="AR688" s="281">
        <f t="shared" si="317"/>
        <v>0</v>
      </c>
      <c r="AT688" s="446"/>
      <c r="AU688" s="284"/>
      <c r="AV688" s="447" t="str">
        <f t="shared" si="318"/>
        <v>CA</v>
      </c>
      <c r="AW688" s="447" t="str">
        <f t="shared" si="319"/>
        <v>CL</v>
      </c>
      <c r="AX688" s="447" t="str">
        <f t="shared" si="320"/>
        <v>AIC</v>
      </c>
      <c r="AY688" s="447" t="str">
        <f t="shared" si="321"/>
        <v>ERB</v>
      </c>
      <c r="AZ688" s="447" t="str">
        <f t="shared" si="322"/>
        <v>GRB</v>
      </c>
      <c r="BA688" s="447" t="str">
        <f t="shared" si="323"/>
        <v>Non-Op</v>
      </c>
      <c r="BC688" s="445" t="s">
        <v>2104</v>
      </c>
      <c r="BD688" s="552">
        <f t="shared" si="325"/>
        <v>14270592.279999999</v>
      </c>
      <c r="BF688" s="435"/>
      <c r="BG688" s="435"/>
      <c r="BH688" s="435"/>
      <c r="BI688" s="435"/>
      <c r="BJ688" s="435"/>
      <c r="BK688" s="435"/>
      <c r="BL688" s="435"/>
      <c r="BN688" s="444"/>
    </row>
    <row r="689" spans="1:66" s="28" customFormat="1" ht="12" customHeight="1">
      <c r="A689" s="321">
        <v>18239023</v>
      </c>
      <c r="B689" s="318" t="str">
        <f t="shared" si="327"/>
        <v>18239023</v>
      </c>
      <c r="C689" s="444" t="s">
        <v>2847</v>
      </c>
      <c r="D689" s="445" t="s">
        <v>2091</v>
      </c>
      <c r="E689" s="445"/>
      <c r="F689" s="444"/>
      <c r="G689" s="445"/>
      <c r="H689" s="547">
        <v>0</v>
      </c>
      <c r="I689" s="547">
        <v>0</v>
      </c>
      <c r="J689" s="547">
        <v>0</v>
      </c>
      <c r="K689" s="547">
        <v>0</v>
      </c>
      <c r="L689" s="547">
        <v>0</v>
      </c>
      <c r="M689" s="547">
        <v>0</v>
      </c>
      <c r="N689" s="547">
        <v>0</v>
      </c>
      <c r="O689" s="547">
        <v>0</v>
      </c>
      <c r="P689" s="547">
        <v>0</v>
      </c>
      <c r="Q689" s="547">
        <v>0</v>
      </c>
      <c r="R689" s="547">
        <v>0</v>
      </c>
      <c r="S689" s="547">
        <v>0</v>
      </c>
      <c r="T689" s="547">
        <v>0</v>
      </c>
      <c r="U689" s="547"/>
      <c r="V689" s="547">
        <f t="shared" si="303"/>
        <v>0</v>
      </c>
      <c r="W689" s="305"/>
      <c r="X689" s="306"/>
      <c r="Y689" s="548">
        <f t="shared" ref="Y689:AA708" si="330">IF($D689=Y$5,$T689,0)</f>
        <v>0</v>
      </c>
      <c r="Z689" s="549">
        <f t="shared" si="330"/>
        <v>0</v>
      </c>
      <c r="AA689" s="549">
        <f t="shared" si="330"/>
        <v>0</v>
      </c>
      <c r="AB689" s="282">
        <f t="shared" si="305"/>
        <v>0</v>
      </c>
      <c r="AC689" s="281">
        <f t="shared" si="306"/>
        <v>0</v>
      </c>
      <c r="AD689" s="549">
        <f t="shared" si="307"/>
        <v>0</v>
      </c>
      <c r="AE689" s="553">
        <f t="shared" si="308"/>
        <v>0</v>
      </c>
      <c r="AF689" s="282">
        <f t="shared" si="309"/>
        <v>0</v>
      </c>
      <c r="AG689" s="283">
        <f t="shared" si="310"/>
        <v>0</v>
      </c>
      <c r="AH689" s="281">
        <f t="shared" si="311"/>
        <v>0</v>
      </c>
      <c r="AI689" s="551">
        <f t="shared" si="328"/>
        <v>0</v>
      </c>
      <c r="AJ689" s="549">
        <f t="shared" si="328"/>
        <v>0</v>
      </c>
      <c r="AK689" s="549">
        <f t="shared" si="328"/>
        <v>0</v>
      </c>
      <c r="AL689" s="282">
        <f t="shared" si="312"/>
        <v>0</v>
      </c>
      <c r="AM689" s="281">
        <f t="shared" si="313"/>
        <v>0</v>
      </c>
      <c r="AN689" s="549">
        <f t="shared" si="314"/>
        <v>0</v>
      </c>
      <c r="AO689" s="549">
        <f t="shared" si="315"/>
        <v>0</v>
      </c>
      <c r="AP689" s="549">
        <f t="shared" si="316"/>
        <v>0</v>
      </c>
      <c r="AQ689" s="283">
        <f t="shared" si="329"/>
        <v>0</v>
      </c>
      <c r="AR689" s="281">
        <f t="shared" si="317"/>
        <v>0</v>
      </c>
      <c r="AT689" s="446"/>
      <c r="AU689" s="284"/>
      <c r="AV689" s="447" t="str">
        <f t="shared" si="318"/>
        <v>CA</v>
      </c>
      <c r="AW689" s="447" t="str">
        <f t="shared" si="319"/>
        <v>CL</v>
      </c>
      <c r="AX689" s="447" t="str">
        <f t="shared" si="320"/>
        <v>AIC</v>
      </c>
      <c r="AY689" s="447" t="str">
        <f t="shared" si="321"/>
        <v>ERB</v>
      </c>
      <c r="AZ689" s="447" t="str">
        <f t="shared" si="322"/>
        <v>GRB</v>
      </c>
      <c r="BA689" s="447" t="str">
        <f t="shared" si="323"/>
        <v>Non-Op</v>
      </c>
      <c r="BC689" s="445" t="s">
        <v>2104</v>
      </c>
      <c r="BD689" s="552">
        <f t="shared" si="325"/>
        <v>0</v>
      </c>
      <c r="BF689" s="435"/>
      <c r="BG689" s="435"/>
      <c r="BH689" s="435"/>
      <c r="BI689" s="435"/>
      <c r="BJ689" s="435"/>
      <c r="BK689" s="435"/>
      <c r="BL689" s="435"/>
      <c r="BN689" s="444"/>
    </row>
    <row r="690" spans="1:66" s="28" customFormat="1" ht="12" customHeight="1">
      <c r="A690" s="287">
        <v>18239031</v>
      </c>
      <c r="B690" s="288" t="str">
        <f t="shared" si="327"/>
        <v>18239031</v>
      </c>
      <c r="C690" s="444" t="s">
        <v>1492</v>
      </c>
      <c r="D690" s="445" t="s">
        <v>2091</v>
      </c>
      <c r="E690" s="445"/>
      <c r="F690" s="444"/>
      <c r="G690" s="445"/>
      <c r="H690" s="547">
        <v>-208732103.84</v>
      </c>
      <c r="I690" s="547">
        <v>-210004600.53</v>
      </c>
      <c r="J690" s="547">
        <v>-211347373.68000001</v>
      </c>
      <c r="K690" s="547">
        <v>-212912544.41999999</v>
      </c>
      <c r="L690" s="547">
        <v>-214357573.94999999</v>
      </c>
      <c r="M690" s="547">
        <v>-215502919.05000001</v>
      </c>
      <c r="N690" s="547">
        <v>-216413797.34</v>
      </c>
      <c r="O690" s="547">
        <v>-217424876.41999999</v>
      </c>
      <c r="P690" s="547">
        <v>-218231791.59</v>
      </c>
      <c r="Q690" s="547">
        <v>-219065637.88</v>
      </c>
      <c r="R690" s="547">
        <v>-219478169.53</v>
      </c>
      <c r="S690" s="547">
        <v>-220377455.46000001</v>
      </c>
      <c r="T690" s="547">
        <v>-220721981.27000001</v>
      </c>
      <c r="U690" s="547"/>
      <c r="V690" s="547">
        <f t="shared" si="303"/>
        <v>-215820315.20041665</v>
      </c>
      <c r="W690" s="305"/>
      <c r="X690" s="306"/>
      <c r="Y690" s="548">
        <f t="shared" si="330"/>
        <v>-220721981.27000001</v>
      </c>
      <c r="Z690" s="549">
        <f t="shared" si="330"/>
        <v>0</v>
      </c>
      <c r="AA690" s="549">
        <f t="shared" si="330"/>
        <v>0</v>
      </c>
      <c r="AB690" s="282">
        <f t="shared" si="305"/>
        <v>0</v>
      </c>
      <c r="AC690" s="281">
        <f t="shared" si="306"/>
        <v>0</v>
      </c>
      <c r="AD690" s="549">
        <f t="shared" si="307"/>
        <v>0</v>
      </c>
      <c r="AE690" s="553">
        <f t="shared" si="308"/>
        <v>0</v>
      </c>
      <c r="AF690" s="282">
        <f t="shared" si="309"/>
        <v>0</v>
      </c>
      <c r="AG690" s="283">
        <f t="shared" si="310"/>
        <v>0</v>
      </c>
      <c r="AH690" s="281">
        <f t="shared" si="311"/>
        <v>0</v>
      </c>
      <c r="AI690" s="551">
        <f t="shared" si="328"/>
        <v>-215820315.20041665</v>
      </c>
      <c r="AJ690" s="549">
        <f t="shared" si="328"/>
        <v>0</v>
      </c>
      <c r="AK690" s="549">
        <f t="shared" si="328"/>
        <v>0</v>
      </c>
      <c r="AL690" s="282">
        <f t="shared" si="312"/>
        <v>0</v>
      </c>
      <c r="AM690" s="281">
        <f t="shared" si="313"/>
        <v>0</v>
      </c>
      <c r="AN690" s="549">
        <f t="shared" si="314"/>
        <v>0</v>
      </c>
      <c r="AO690" s="549">
        <f t="shared" si="315"/>
        <v>0</v>
      </c>
      <c r="AP690" s="549">
        <f t="shared" si="316"/>
        <v>0</v>
      </c>
      <c r="AQ690" s="283">
        <f t="shared" si="329"/>
        <v>0</v>
      </c>
      <c r="AR690" s="281">
        <f t="shared" si="317"/>
        <v>0</v>
      </c>
      <c r="AT690" s="446"/>
      <c r="AU690" s="284"/>
      <c r="AV690" s="447" t="str">
        <f t="shared" si="318"/>
        <v>CA</v>
      </c>
      <c r="AW690" s="447" t="str">
        <f t="shared" si="319"/>
        <v>CL</v>
      </c>
      <c r="AX690" s="447" t="str">
        <f t="shared" si="320"/>
        <v>AIC</v>
      </c>
      <c r="AY690" s="447" t="str">
        <f t="shared" si="321"/>
        <v>ERB</v>
      </c>
      <c r="AZ690" s="447" t="str">
        <f t="shared" si="322"/>
        <v>GRB</v>
      </c>
      <c r="BA690" s="447" t="str">
        <f t="shared" si="323"/>
        <v>Non-Op</v>
      </c>
      <c r="BC690" s="445" t="s">
        <v>2104</v>
      </c>
      <c r="BD690" s="552">
        <f t="shared" si="325"/>
        <v>-220721981.27000001</v>
      </c>
      <c r="BF690" s="435"/>
      <c r="BG690" s="435"/>
      <c r="BH690" s="435"/>
      <c r="BI690" s="435"/>
      <c r="BJ690" s="435"/>
      <c r="BK690" s="435"/>
      <c r="BL690" s="435"/>
      <c r="BN690" s="444"/>
    </row>
    <row r="691" spans="1:66" s="28" customFormat="1" ht="12" customHeight="1">
      <c r="A691" s="287">
        <v>18239032</v>
      </c>
      <c r="B691" s="288" t="str">
        <f t="shared" si="327"/>
        <v>18239032</v>
      </c>
      <c r="C691" s="444" t="s">
        <v>1493</v>
      </c>
      <c r="D691" s="445" t="s">
        <v>2091</v>
      </c>
      <c r="E691" s="445"/>
      <c r="F691" s="444"/>
      <c r="G691" s="445"/>
      <c r="H691" s="547">
        <v>-57579547.710000001</v>
      </c>
      <c r="I691" s="547">
        <v>-57779666.969999999</v>
      </c>
      <c r="J691" s="547">
        <v>-58027307.810000002</v>
      </c>
      <c r="K691" s="547">
        <v>-58334352.960000001</v>
      </c>
      <c r="L691" s="547">
        <v>-58567768.090000004</v>
      </c>
      <c r="M691" s="547">
        <v>-58761425.280000001</v>
      </c>
      <c r="N691" s="547">
        <v>-58906418.609999999</v>
      </c>
      <c r="O691" s="547">
        <v>-59065079.149999999</v>
      </c>
      <c r="P691" s="547">
        <v>-59227938.100000001</v>
      </c>
      <c r="Q691" s="547">
        <v>-59513833.619999997</v>
      </c>
      <c r="R691" s="547">
        <v>-59608427.890000001</v>
      </c>
      <c r="S691" s="547">
        <v>-59737069.009999998</v>
      </c>
      <c r="T691" s="547">
        <v>-59840709.789999999</v>
      </c>
      <c r="U691" s="547"/>
      <c r="V691" s="547">
        <f t="shared" si="303"/>
        <v>-58853284.686666667</v>
      </c>
      <c r="W691" s="305" t="s">
        <v>320</v>
      </c>
      <c r="X691" s="306"/>
      <c r="Y691" s="548">
        <f t="shared" si="330"/>
        <v>-59840709.789999999</v>
      </c>
      <c r="Z691" s="549">
        <f t="shared" si="330"/>
        <v>0</v>
      </c>
      <c r="AA691" s="549">
        <f t="shared" si="330"/>
        <v>0</v>
      </c>
      <c r="AB691" s="282">
        <f t="shared" si="305"/>
        <v>0</v>
      </c>
      <c r="AC691" s="281">
        <f t="shared" si="306"/>
        <v>0</v>
      </c>
      <c r="AD691" s="549">
        <f t="shared" si="307"/>
        <v>0</v>
      </c>
      <c r="AE691" s="553">
        <f t="shared" si="308"/>
        <v>0</v>
      </c>
      <c r="AF691" s="282">
        <f t="shared" si="309"/>
        <v>0</v>
      </c>
      <c r="AG691" s="283">
        <f t="shared" si="310"/>
        <v>0</v>
      </c>
      <c r="AH691" s="281">
        <f t="shared" si="311"/>
        <v>0</v>
      </c>
      <c r="AI691" s="551">
        <f t="shared" si="328"/>
        <v>-58853284.686666667</v>
      </c>
      <c r="AJ691" s="549">
        <f t="shared" si="328"/>
        <v>0</v>
      </c>
      <c r="AK691" s="549">
        <f t="shared" si="328"/>
        <v>0</v>
      </c>
      <c r="AL691" s="282">
        <f t="shared" si="312"/>
        <v>0</v>
      </c>
      <c r="AM691" s="281">
        <f t="shared" si="313"/>
        <v>0</v>
      </c>
      <c r="AN691" s="549">
        <f t="shared" si="314"/>
        <v>0</v>
      </c>
      <c r="AO691" s="549">
        <f t="shared" si="315"/>
        <v>0</v>
      </c>
      <c r="AP691" s="549">
        <f t="shared" si="316"/>
        <v>0</v>
      </c>
      <c r="AQ691" s="283">
        <f t="shared" si="329"/>
        <v>0</v>
      </c>
      <c r="AR691" s="281">
        <f t="shared" si="317"/>
        <v>0</v>
      </c>
      <c r="AT691" s="446"/>
      <c r="AU691" s="284"/>
      <c r="AV691" s="447" t="str">
        <f t="shared" si="318"/>
        <v>CA</v>
      </c>
      <c r="AW691" s="447" t="str">
        <f t="shared" si="319"/>
        <v>CL</v>
      </c>
      <c r="AX691" s="447" t="str">
        <f t="shared" si="320"/>
        <v>AIC</v>
      </c>
      <c r="AY691" s="447" t="str">
        <f t="shared" si="321"/>
        <v>ERB</v>
      </c>
      <c r="AZ691" s="447" t="str">
        <f t="shared" si="322"/>
        <v>GRB</v>
      </c>
      <c r="BA691" s="447" t="str">
        <f t="shared" si="323"/>
        <v>Non-Op</v>
      </c>
      <c r="BC691" s="445" t="s">
        <v>2104</v>
      </c>
      <c r="BD691" s="552">
        <f t="shared" si="325"/>
        <v>-59840709.789999999</v>
      </c>
      <c r="BF691" s="435"/>
      <c r="BG691" s="435"/>
      <c r="BH691" s="435"/>
      <c r="BI691" s="435"/>
      <c r="BJ691" s="435"/>
      <c r="BK691" s="435"/>
      <c r="BL691" s="435"/>
      <c r="BN691" s="444"/>
    </row>
    <row r="692" spans="1:66" s="28" customFormat="1" ht="12" customHeight="1">
      <c r="A692" s="287">
        <v>18239042</v>
      </c>
      <c r="B692" s="288" t="str">
        <f t="shared" si="327"/>
        <v>18239042</v>
      </c>
      <c r="C692" s="444" t="s">
        <v>1494</v>
      </c>
      <c r="D692" s="445" t="s">
        <v>2091</v>
      </c>
      <c r="E692" s="445"/>
      <c r="F692" s="294">
        <v>43070</v>
      </c>
      <c r="G692" s="445"/>
      <c r="H692" s="547">
        <v>36572559.280000001</v>
      </c>
      <c r="I692" s="547">
        <v>35871523.090000004</v>
      </c>
      <c r="J692" s="547">
        <v>35170486.899999999</v>
      </c>
      <c r="K692" s="547">
        <v>34469450.710000001</v>
      </c>
      <c r="L692" s="547">
        <v>33768414.520000003</v>
      </c>
      <c r="M692" s="547">
        <v>33067378.329999998</v>
      </c>
      <c r="N692" s="547">
        <v>32366342.140000001</v>
      </c>
      <c r="O692" s="547">
        <v>31665305.949999999</v>
      </c>
      <c r="P692" s="547">
        <v>30964269.760000002</v>
      </c>
      <c r="Q692" s="547">
        <v>30263233.57</v>
      </c>
      <c r="R692" s="547">
        <v>29562197.379999999</v>
      </c>
      <c r="S692" s="547">
        <v>28861161.190000001</v>
      </c>
      <c r="T692" s="547">
        <v>28160125</v>
      </c>
      <c r="U692" s="547"/>
      <c r="V692" s="547">
        <f t="shared" si="303"/>
        <v>32366342.139999997</v>
      </c>
      <c r="W692" s="305"/>
      <c r="X692" s="306"/>
      <c r="Y692" s="548">
        <f t="shared" si="330"/>
        <v>28160125</v>
      </c>
      <c r="Z692" s="549">
        <f t="shared" si="330"/>
        <v>0</v>
      </c>
      <c r="AA692" s="549">
        <f t="shared" si="330"/>
        <v>0</v>
      </c>
      <c r="AB692" s="282">
        <f t="shared" si="305"/>
        <v>0</v>
      </c>
      <c r="AC692" s="281">
        <f t="shared" si="306"/>
        <v>0</v>
      </c>
      <c r="AD692" s="549">
        <f t="shared" si="307"/>
        <v>0</v>
      </c>
      <c r="AE692" s="553">
        <f t="shared" si="308"/>
        <v>0</v>
      </c>
      <c r="AF692" s="282">
        <f t="shared" si="309"/>
        <v>0</v>
      </c>
      <c r="AG692" s="283">
        <f t="shared" si="310"/>
        <v>0</v>
      </c>
      <c r="AH692" s="281">
        <f t="shared" si="311"/>
        <v>0</v>
      </c>
      <c r="AI692" s="551">
        <f t="shared" ref="AI692:AK711" si="331">IF($D692=AI$5,$V692,0)</f>
        <v>32366342.139999997</v>
      </c>
      <c r="AJ692" s="549">
        <f t="shared" si="331"/>
        <v>0</v>
      </c>
      <c r="AK692" s="549">
        <f t="shared" si="331"/>
        <v>0</v>
      </c>
      <c r="AL692" s="282">
        <f t="shared" si="312"/>
        <v>0</v>
      </c>
      <c r="AM692" s="281">
        <f t="shared" si="313"/>
        <v>0</v>
      </c>
      <c r="AN692" s="549">
        <f t="shared" si="314"/>
        <v>0</v>
      </c>
      <c r="AO692" s="549">
        <f t="shared" si="315"/>
        <v>0</v>
      </c>
      <c r="AP692" s="549">
        <f t="shared" si="316"/>
        <v>0</v>
      </c>
      <c r="AQ692" s="283">
        <f t="shared" si="329"/>
        <v>0</v>
      </c>
      <c r="AR692" s="281">
        <f t="shared" si="317"/>
        <v>0</v>
      </c>
      <c r="AT692" s="446"/>
      <c r="AU692" s="284"/>
      <c r="AV692" s="447" t="str">
        <f t="shared" si="318"/>
        <v>CA</v>
      </c>
      <c r="AW692" s="447" t="str">
        <f t="shared" si="319"/>
        <v>CL</v>
      </c>
      <c r="AX692" s="447" t="str">
        <f t="shared" si="320"/>
        <v>AIC</v>
      </c>
      <c r="AY692" s="447" t="str">
        <f t="shared" si="321"/>
        <v>ERB</v>
      </c>
      <c r="AZ692" s="447" t="str">
        <f t="shared" si="322"/>
        <v>GRB</v>
      </c>
      <c r="BA692" s="447" t="str">
        <f t="shared" si="323"/>
        <v>Non-Op</v>
      </c>
      <c r="BC692" s="445" t="s">
        <v>2159</v>
      </c>
      <c r="BD692" s="552">
        <f t="shared" si="325"/>
        <v>28160125</v>
      </c>
      <c r="BF692" s="448"/>
      <c r="BG692" s="448"/>
      <c r="BH692" s="448"/>
      <c r="BI692" s="448"/>
      <c r="BJ692" s="448"/>
      <c r="BK692" s="448"/>
      <c r="BL692" s="448"/>
      <c r="BN692" s="444"/>
    </row>
    <row r="693" spans="1:66" s="28" customFormat="1" ht="12" customHeight="1">
      <c r="A693" s="321">
        <v>18239043</v>
      </c>
      <c r="B693" s="318" t="str">
        <f t="shared" si="327"/>
        <v>18239043</v>
      </c>
      <c r="C693" s="444" t="s">
        <v>2848</v>
      </c>
      <c r="D693" s="445" t="s">
        <v>1165</v>
      </c>
      <c r="E693" s="445"/>
      <c r="F693" s="444"/>
      <c r="G693" s="445"/>
      <c r="H693" s="547">
        <v>0</v>
      </c>
      <c r="I693" s="547">
        <v>0</v>
      </c>
      <c r="J693" s="547">
        <v>0</v>
      </c>
      <c r="K693" s="547">
        <v>0</v>
      </c>
      <c r="L693" s="547">
        <v>0</v>
      </c>
      <c r="M693" s="547">
        <v>0</v>
      </c>
      <c r="N693" s="547">
        <v>0</v>
      </c>
      <c r="O693" s="547">
        <v>0</v>
      </c>
      <c r="P693" s="547">
        <v>0</v>
      </c>
      <c r="Q693" s="547">
        <v>0</v>
      </c>
      <c r="R693" s="547">
        <v>0</v>
      </c>
      <c r="S693" s="547">
        <v>0</v>
      </c>
      <c r="T693" s="547">
        <v>0</v>
      </c>
      <c r="U693" s="547"/>
      <c r="V693" s="547">
        <f t="shared" si="303"/>
        <v>0</v>
      </c>
      <c r="W693" s="305"/>
      <c r="X693" s="306"/>
      <c r="Y693" s="548">
        <f t="shared" si="330"/>
        <v>0</v>
      </c>
      <c r="Z693" s="549">
        <f t="shared" si="330"/>
        <v>0</v>
      </c>
      <c r="AA693" s="549">
        <f t="shared" si="330"/>
        <v>0</v>
      </c>
      <c r="AB693" s="282">
        <f t="shared" si="305"/>
        <v>0</v>
      </c>
      <c r="AC693" s="281">
        <f t="shared" si="306"/>
        <v>0</v>
      </c>
      <c r="AD693" s="549">
        <f t="shared" si="307"/>
        <v>0</v>
      </c>
      <c r="AE693" s="553">
        <f t="shared" si="308"/>
        <v>0</v>
      </c>
      <c r="AF693" s="282">
        <f t="shared" si="309"/>
        <v>0</v>
      </c>
      <c r="AG693" s="283">
        <f t="shared" si="310"/>
        <v>0</v>
      </c>
      <c r="AH693" s="281">
        <f t="shared" si="311"/>
        <v>0</v>
      </c>
      <c r="AI693" s="551">
        <f t="shared" si="331"/>
        <v>0</v>
      </c>
      <c r="AJ693" s="549">
        <f t="shared" si="331"/>
        <v>0</v>
      </c>
      <c r="AK693" s="549">
        <f t="shared" si="331"/>
        <v>0</v>
      </c>
      <c r="AL693" s="282">
        <f t="shared" si="312"/>
        <v>0</v>
      </c>
      <c r="AM693" s="281">
        <f t="shared" si="313"/>
        <v>0</v>
      </c>
      <c r="AN693" s="549">
        <f t="shared" si="314"/>
        <v>0</v>
      </c>
      <c r="AO693" s="549">
        <f t="shared" si="315"/>
        <v>0</v>
      </c>
      <c r="AP693" s="549">
        <f t="shared" si="316"/>
        <v>0</v>
      </c>
      <c r="AQ693" s="283">
        <f t="shared" si="329"/>
        <v>0</v>
      </c>
      <c r="AR693" s="281">
        <f t="shared" si="317"/>
        <v>0</v>
      </c>
      <c r="AT693" s="446" t="s">
        <v>2064</v>
      </c>
      <c r="AU693" s="284"/>
      <c r="AV693" s="447" t="str">
        <f t="shared" si="318"/>
        <v>CA</v>
      </c>
      <c r="AW693" s="447" t="str">
        <f t="shared" si="319"/>
        <v>CL</v>
      </c>
      <c r="AX693" s="447" t="str">
        <f t="shared" si="320"/>
        <v>AIC</v>
      </c>
      <c r="AY693" s="447" t="str">
        <f t="shared" si="321"/>
        <v>ERB</v>
      </c>
      <c r="AZ693" s="447" t="str">
        <f t="shared" si="322"/>
        <v>GRB</v>
      </c>
      <c r="BA693" s="447" t="str">
        <f t="shared" si="323"/>
        <v>Non-Op</v>
      </c>
      <c r="BC693" s="449" t="s">
        <v>2100</v>
      </c>
      <c r="BD693" s="552">
        <f t="shared" si="325"/>
        <v>0</v>
      </c>
      <c r="BF693" s="435"/>
      <c r="BG693" s="435"/>
      <c r="BH693" s="435"/>
      <c r="BI693" s="435"/>
      <c r="BJ693" s="435"/>
      <c r="BK693" s="435"/>
      <c r="BL693" s="435"/>
      <c r="BN693" s="444"/>
    </row>
    <row r="694" spans="1:66" s="28" customFormat="1" ht="12" customHeight="1">
      <c r="A694" s="362">
        <v>18239052</v>
      </c>
      <c r="B694" s="313" t="str">
        <f t="shared" si="327"/>
        <v>18239052</v>
      </c>
      <c r="C694" s="450" t="s">
        <v>2171</v>
      </c>
      <c r="D694" s="451" t="s">
        <v>1165</v>
      </c>
      <c r="E694" s="451"/>
      <c r="F694" s="300">
        <v>43525</v>
      </c>
      <c r="G694" s="451"/>
      <c r="H694" s="556">
        <v>5246711.66</v>
      </c>
      <c r="I694" s="556">
        <v>5087720.66</v>
      </c>
      <c r="J694" s="556">
        <v>4928729.66</v>
      </c>
      <c r="K694" s="556">
        <v>4769738.66</v>
      </c>
      <c r="L694" s="556">
        <v>4610747.66</v>
      </c>
      <c r="M694" s="556">
        <v>4451756.66</v>
      </c>
      <c r="N694" s="556">
        <v>4292765.66</v>
      </c>
      <c r="O694" s="556">
        <v>4133774.66</v>
      </c>
      <c r="P694" s="556">
        <v>3974783.66</v>
      </c>
      <c r="Q694" s="556">
        <v>3815792.66</v>
      </c>
      <c r="R694" s="556">
        <v>3656801.66</v>
      </c>
      <c r="S694" s="556">
        <v>3497810.66</v>
      </c>
      <c r="T694" s="591">
        <v>3338819.66</v>
      </c>
      <c r="U694" s="556"/>
      <c r="V694" s="556">
        <f t="shared" si="303"/>
        <v>4292765.6599999992</v>
      </c>
      <c r="W694" s="307"/>
      <c r="X694" s="293"/>
      <c r="Y694" s="548">
        <f t="shared" si="330"/>
        <v>0</v>
      </c>
      <c r="Z694" s="549">
        <f t="shared" si="330"/>
        <v>0</v>
      </c>
      <c r="AA694" s="549">
        <f t="shared" si="330"/>
        <v>0</v>
      </c>
      <c r="AB694" s="282">
        <f t="shared" si="305"/>
        <v>3338819.66</v>
      </c>
      <c r="AC694" s="281">
        <f t="shared" si="306"/>
        <v>0</v>
      </c>
      <c r="AD694" s="549">
        <f t="shared" si="307"/>
        <v>0</v>
      </c>
      <c r="AE694" s="553">
        <f t="shared" si="308"/>
        <v>0</v>
      </c>
      <c r="AF694" s="282">
        <f t="shared" si="309"/>
        <v>3338819.66</v>
      </c>
      <c r="AG694" s="283">
        <f t="shared" si="310"/>
        <v>3338819.66</v>
      </c>
      <c r="AH694" s="281">
        <f t="shared" si="311"/>
        <v>0</v>
      </c>
      <c r="AI694" s="551">
        <f t="shared" si="331"/>
        <v>0</v>
      </c>
      <c r="AJ694" s="549">
        <f t="shared" si="331"/>
        <v>0</v>
      </c>
      <c r="AK694" s="549">
        <f t="shared" si="331"/>
        <v>0</v>
      </c>
      <c r="AL694" s="282">
        <f t="shared" si="312"/>
        <v>4292765.6599999992</v>
      </c>
      <c r="AM694" s="281">
        <f t="shared" si="313"/>
        <v>0</v>
      </c>
      <c r="AN694" s="549">
        <f t="shared" si="314"/>
        <v>0</v>
      </c>
      <c r="AO694" s="549">
        <f t="shared" si="315"/>
        <v>0</v>
      </c>
      <c r="AP694" s="549">
        <f t="shared" si="316"/>
        <v>4292765.6599999992</v>
      </c>
      <c r="AQ694" s="283">
        <f t="shared" si="329"/>
        <v>4292765.6599999992</v>
      </c>
      <c r="AR694" s="281">
        <f t="shared" si="317"/>
        <v>0</v>
      </c>
      <c r="AT694" s="446" t="s">
        <v>2172</v>
      </c>
      <c r="AU694" s="284"/>
      <c r="AV694" s="447" t="str">
        <f t="shared" si="318"/>
        <v>CA</v>
      </c>
      <c r="AW694" s="447" t="str">
        <f t="shared" si="319"/>
        <v>CL</v>
      </c>
      <c r="AX694" s="447" t="str">
        <f t="shared" si="320"/>
        <v>AIC</v>
      </c>
      <c r="AY694" s="447" t="str">
        <f t="shared" si="321"/>
        <v>ERB</v>
      </c>
      <c r="AZ694" s="447" t="str">
        <f t="shared" si="322"/>
        <v>GRB</v>
      </c>
      <c r="BA694" s="447" t="str">
        <f t="shared" si="323"/>
        <v>Non-Op</v>
      </c>
      <c r="BC694" s="449" t="s">
        <v>2100</v>
      </c>
      <c r="BD694" s="552">
        <f t="shared" si="325"/>
        <v>3338819.66</v>
      </c>
      <c r="BF694" s="435"/>
      <c r="BG694" s="435"/>
      <c r="BH694" s="435"/>
      <c r="BI694" s="435"/>
      <c r="BJ694" s="435"/>
      <c r="BK694" s="435"/>
      <c r="BL694" s="435"/>
      <c r="BN694" s="444"/>
    </row>
    <row r="695" spans="1:66" s="28" customFormat="1" ht="12" customHeight="1">
      <c r="A695" s="287">
        <v>18239061</v>
      </c>
      <c r="B695" s="288" t="str">
        <f t="shared" si="327"/>
        <v>18239061</v>
      </c>
      <c r="C695" s="444" t="s">
        <v>1495</v>
      </c>
      <c r="D695" s="445" t="s">
        <v>1165</v>
      </c>
      <c r="E695" s="445"/>
      <c r="F695" s="444"/>
      <c r="G695" s="445"/>
      <c r="H695" s="547">
        <v>2001397.22</v>
      </c>
      <c r="I695" s="547">
        <v>2121000.2200000002</v>
      </c>
      <c r="J695" s="547">
        <v>2229028.2200000002</v>
      </c>
      <c r="K695" s="547">
        <v>2348631.2200000002</v>
      </c>
      <c r="L695" s="547">
        <v>2464376.2200000002</v>
      </c>
      <c r="M695" s="547">
        <v>2594180.2200000002</v>
      </c>
      <c r="N695" s="547">
        <v>2712535.22</v>
      </c>
      <c r="O695" s="547">
        <v>2854195.02</v>
      </c>
      <c r="P695" s="547">
        <v>3042754.29</v>
      </c>
      <c r="Q695" s="547">
        <v>3229753.31</v>
      </c>
      <c r="R695" s="547">
        <v>3407464.31</v>
      </c>
      <c r="S695" s="547">
        <v>3588319.31</v>
      </c>
      <c r="T695" s="547">
        <v>1656377.9</v>
      </c>
      <c r="U695" s="547"/>
      <c r="V695" s="547">
        <f t="shared" si="303"/>
        <v>2701760.4266666663</v>
      </c>
      <c r="W695" s="305"/>
      <c r="X695" s="306"/>
      <c r="Y695" s="548">
        <f t="shared" si="330"/>
        <v>0</v>
      </c>
      <c r="Z695" s="549">
        <f t="shared" si="330"/>
        <v>0</v>
      </c>
      <c r="AA695" s="549">
        <f t="shared" si="330"/>
        <v>0</v>
      </c>
      <c r="AB695" s="282">
        <f t="shared" si="305"/>
        <v>1656377.9</v>
      </c>
      <c r="AC695" s="281">
        <f t="shared" si="306"/>
        <v>0</v>
      </c>
      <c r="AD695" s="549">
        <f t="shared" si="307"/>
        <v>0</v>
      </c>
      <c r="AE695" s="553">
        <f t="shared" si="308"/>
        <v>0</v>
      </c>
      <c r="AF695" s="282">
        <f t="shared" si="309"/>
        <v>1656377.9</v>
      </c>
      <c r="AG695" s="283">
        <f t="shared" si="310"/>
        <v>1656377.9</v>
      </c>
      <c r="AH695" s="281">
        <f t="shared" si="311"/>
        <v>0</v>
      </c>
      <c r="AI695" s="551">
        <f t="shared" si="331"/>
        <v>0</v>
      </c>
      <c r="AJ695" s="549">
        <f t="shared" si="331"/>
        <v>0</v>
      </c>
      <c r="AK695" s="549">
        <f t="shared" si="331"/>
        <v>0</v>
      </c>
      <c r="AL695" s="282">
        <f t="shared" si="312"/>
        <v>2701760.4266666663</v>
      </c>
      <c r="AM695" s="281">
        <f t="shared" si="313"/>
        <v>0</v>
      </c>
      <c r="AN695" s="549">
        <f t="shared" si="314"/>
        <v>0</v>
      </c>
      <c r="AO695" s="549">
        <f t="shared" si="315"/>
        <v>0</v>
      </c>
      <c r="AP695" s="549">
        <f t="shared" si="316"/>
        <v>2701760.4266666663</v>
      </c>
      <c r="AQ695" s="283">
        <f t="shared" si="329"/>
        <v>2701760.4266666663</v>
      </c>
      <c r="AR695" s="281">
        <f t="shared" si="317"/>
        <v>0</v>
      </c>
      <c r="AT695" s="446" t="s">
        <v>2075</v>
      </c>
      <c r="AU695" s="284"/>
      <c r="AV695" s="447" t="str">
        <f t="shared" si="318"/>
        <v>CA</v>
      </c>
      <c r="AW695" s="447" t="str">
        <f t="shared" si="319"/>
        <v>CL</v>
      </c>
      <c r="AX695" s="447" t="str">
        <f t="shared" si="320"/>
        <v>AIC</v>
      </c>
      <c r="AY695" s="447" t="str">
        <f t="shared" si="321"/>
        <v>ERB</v>
      </c>
      <c r="AZ695" s="447" t="str">
        <f t="shared" si="322"/>
        <v>GRB</v>
      </c>
      <c r="BA695" s="447" t="str">
        <f t="shared" si="323"/>
        <v>Non-Op</v>
      </c>
      <c r="BC695" s="449" t="s">
        <v>2100</v>
      </c>
      <c r="BD695" s="552">
        <f t="shared" si="325"/>
        <v>1656377.9</v>
      </c>
      <c r="BF695" s="435"/>
      <c r="BG695" s="435"/>
      <c r="BH695" s="435"/>
      <c r="BI695" s="435"/>
      <c r="BJ695" s="435"/>
      <c r="BK695" s="435"/>
      <c r="BL695" s="435"/>
      <c r="BN695" s="444"/>
    </row>
    <row r="696" spans="1:66" s="28" customFormat="1" ht="12" customHeight="1">
      <c r="A696" s="362">
        <v>18239062</v>
      </c>
      <c r="B696" s="313" t="str">
        <f t="shared" si="327"/>
        <v>18239062</v>
      </c>
      <c r="C696" s="450" t="s">
        <v>2173</v>
      </c>
      <c r="D696" s="451" t="s">
        <v>1165</v>
      </c>
      <c r="E696" s="451"/>
      <c r="F696" s="300">
        <v>43647</v>
      </c>
      <c r="G696" s="451"/>
      <c r="H696" s="556">
        <v>0</v>
      </c>
      <c r="I696" s="556">
        <v>0</v>
      </c>
      <c r="J696" s="556">
        <v>0</v>
      </c>
      <c r="K696" s="556">
        <v>0</v>
      </c>
      <c r="L696" s="556">
        <v>0</v>
      </c>
      <c r="M696" s="556">
        <v>0</v>
      </c>
      <c r="N696" s="556">
        <v>0</v>
      </c>
      <c r="O696" s="556">
        <v>0</v>
      </c>
      <c r="P696" s="556">
        <v>0</v>
      </c>
      <c r="Q696" s="556">
        <v>0</v>
      </c>
      <c r="R696" s="556">
        <v>0</v>
      </c>
      <c r="S696" s="556">
        <v>0</v>
      </c>
      <c r="T696" s="591">
        <v>0</v>
      </c>
      <c r="U696" s="556"/>
      <c r="V696" s="556">
        <f t="shared" si="303"/>
        <v>0</v>
      </c>
      <c r="W696" s="307"/>
      <c r="X696" s="293"/>
      <c r="Y696" s="548">
        <f t="shared" si="330"/>
        <v>0</v>
      </c>
      <c r="Z696" s="549">
        <f t="shared" si="330"/>
        <v>0</v>
      </c>
      <c r="AA696" s="549">
        <f t="shared" si="330"/>
        <v>0</v>
      </c>
      <c r="AB696" s="282">
        <f t="shared" si="305"/>
        <v>0</v>
      </c>
      <c r="AC696" s="281">
        <f t="shared" si="306"/>
        <v>0</v>
      </c>
      <c r="AD696" s="549">
        <f t="shared" si="307"/>
        <v>0</v>
      </c>
      <c r="AE696" s="553">
        <f t="shared" si="308"/>
        <v>0</v>
      </c>
      <c r="AF696" s="282">
        <f t="shared" si="309"/>
        <v>0</v>
      </c>
      <c r="AG696" s="283">
        <f t="shared" si="310"/>
        <v>0</v>
      </c>
      <c r="AH696" s="281">
        <f t="shared" si="311"/>
        <v>0</v>
      </c>
      <c r="AI696" s="551">
        <f t="shared" si="331"/>
        <v>0</v>
      </c>
      <c r="AJ696" s="549">
        <f t="shared" si="331"/>
        <v>0</v>
      </c>
      <c r="AK696" s="549">
        <f t="shared" si="331"/>
        <v>0</v>
      </c>
      <c r="AL696" s="282">
        <f t="shared" si="312"/>
        <v>0</v>
      </c>
      <c r="AM696" s="281">
        <f t="shared" si="313"/>
        <v>0</v>
      </c>
      <c r="AN696" s="549">
        <f t="shared" si="314"/>
        <v>0</v>
      </c>
      <c r="AO696" s="549">
        <f t="shared" si="315"/>
        <v>0</v>
      </c>
      <c r="AP696" s="549">
        <f t="shared" si="316"/>
        <v>0</v>
      </c>
      <c r="AQ696" s="283">
        <f t="shared" si="329"/>
        <v>0</v>
      </c>
      <c r="AR696" s="281">
        <f t="shared" si="317"/>
        <v>0</v>
      </c>
      <c r="AT696" s="446" t="s">
        <v>2172</v>
      </c>
      <c r="AU696" s="284"/>
      <c r="AV696" s="447" t="str">
        <f t="shared" si="318"/>
        <v>CA</v>
      </c>
      <c r="AW696" s="447" t="str">
        <f t="shared" si="319"/>
        <v>CL</v>
      </c>
      <c r="AX696" s="447" t="str">
        <f t="shared" si="320"/>
        <v>AIC</v>
      </c>
      <c r="AY696" s="447" t="str">
        <f t="shared" si="321"/>
        <v>ERB</v>
      </c>
      <c r="AZ696" s="447" t="str">
        <f t="shared" si="322"/>
        <v>GRB</v>
      </c>
      <c r="BA696" s="447" t="str">
        <f t="shared" si="323"/>
        <v>Non-Op</v>
      </c>
      <c r="BC696" s="449" t="s">
        <v>2100</v>
      </c>
      <c r="BD696" s="552">
        <f t="shared" si="325"/>
        <v>0</v>
      </c>
      <c r="BF696" s="435"/>
      <c r="BG696" s="435"/>
      <c r="BH696" s="435"/>
      <c r="BI696" s="435"/>
      <c r="BJ696" s="435"/>
      <c r="BK696" s="435"/>
      <c r="BL696" s="435"/>
      <c r="BN696" s="444"/>
    </row>
    <row r="697" spans="1:66" s="28" customFormat="1" ht="12" customHeight="1">
      <c r="A697" s="362">
        <v>18239072</v>
      </c>
      <c r="B697" s="313" t="str">
        <f t="shared" si="327"/>
        <v>18239072</v>
      </c>
      <c r="C697" s="450" t="s">
        <v>2174</v>
      </c>
      <c r="D697" s="451" t="s">
        <v>2091</v>
      </c>
      <c r="E697" s="451"/>
      <c r="F697" s="300">
        <v>43922</v>
      </c>
      <c r="G697" s="451"/>
      <c r="H697" s="556">
        <v>1955515.62</v>
      </c>
      <c r="I697" s="556">
        <v>1977765.62</v>
      </c>
      <c r="J697" s="556">
        <v>2015256.62</v>
      </c>
      <c r="K697" s="556">
        <v>2049926.62</v>
      </c>
      <c r="L697" s="556">
        <v>2057033.62</v>
      </c>
      <c r="M697" s="556">
        <v>2057535.03</v>
      </c>
      <c r="N697" s="556">
        <v>2057535.03</v>
      </c>
      <c r="O697" s="556">
        <v>2057535.03</v>
      </c>
      <c r="P697" s="556">
        <v>2057535.03</v>
      </c>
      <c r="Q697" s="556">
        <v>2057535.03</v>
      </c>
      <c r="R697" s="556">
        <v>2057535.03</v>
      </c>
      <c r="S697" s="556">
        <v>2057535.03</v>
      </c>
      <c r="T697" s="591">
        <v>2057535.03</v>
      </c>
      <c r="U697" s="556"/>
      <c r="V697" s="556">
        <f t="shared" si="303"/>
        <v>2042437.75125</v>
      </c>
      <c r="W697" s="307"/>
      <c r="X697" s="293"/>
      <c r="Y697" s="548">
        <f t="shared" si="330"/>
        <v>2057535.03</v>
      </c>
      <c r="Z697" s="549">
        <f t="shared" si="330"/>
        <v>0</v>
      </c>
      <c r="AA697" s="549">
        <f t="shared" si="330"/>
        <v>0</v>
      </c>
      <c r="AB697" s="282">
        <f t="shared" si="305"/>
        <v>0</v>
      </c>
      <c r="AC697" s="281">
        <f t="shared" si="306"/>
        <v>0</v>
      </c>
      <c r="AD697" s="549">
        <f t="shared" si="307"/>
        <v>0</v>
      </c>
      <c r="AE697" s="553">
        <f t="shared" si="308"/>
        <v>0</v>
      </c>
      <c r="AF697" s="282">
        <f t="shared" si="309"/>
        <v>0</v>
      </c>
      <c r="AG697" s="283">
        <f t="shared" si="310"/>
        <v>0</v>
      </c>
      <c r="AH697" s="281">
        <f t="shared" si="311"/>
        <v>0</v>
      </c>
      <c r="AI697" s="551">
        <f t="shared" si="331"/>
        <v>2042437.75125</v>
      </c>
      <c r="AJ697" s="549">
        <f t="shared" si="331"/>
        <v>0</v>
      </c>
      <c r="AK697" s="549">
        <f t="shared" si="331"/>
        <v>0</v>
      </c>
      <c r="AL697" s="282">
        <f t="shared" si="312"/>
        <v>0</v>
      </c>
      <c r="AM697" s="281">
        <f t="shared" si="313"/>
        <v>0</v>
      </c>
      <c r="AN697" s="549">
        <f t="shared" si="314"/>
        <v>0</v>
      </c>
      <c r="AO697" s="549">
        <f t="shared" si="315"/>
        <v>0</v>
      </c>
      <c r="AP697" s="549">
        <f t="shared" si="316"/>
        <v>0</v>
      </c>
      <c r="AQ697" s="283">
        <f t="shared" si="329"/>
        <v>0</v>
      </c>
      <c r="AR697" s="281">
        <f t="shared" si="317"/>
        <v>0</v>
      </c>
      <c r="AT697" s="446"/>
      <c r="AU697" s="284"/>
      <c r="AV697" s="447" t="str">
        <f t="shared" si="318"/>
        <v>CA</v>
      </c>
      <c r="AW697" s="447" t="str">
        <f t="shared" si="319"/>
        <v>CL</v>
      </c>
      <c r="AX697" s="447" t="str">
        <f t="shared" si="320"/>
        <v>AIC</v>
      </c>
      <c r="AY697" s="447" t="str">
        <f t="shared" si="321"/>
        <v>ERB</v>
      </c>
      <c r="AZ697" s="447" t="str">
        <f t="shared" si="322"/>
        <v>GRB</v>
      </c>
      <c r="BA697" s="447" t="str">
        <f t="shared" si="323"/>
        <v>Non-Op</v>
      </c>
      <c r="BC697" s="488" t="s">
        <v>2104</v>
      </c>
      <c r="BD697" s="552">
        <f t="shared" si="325"/>
        <v>2057535.03</v>
      </c>
      <c r="BF697" s="435"/>
      <c r="BG697" s="435"/>
      <c r="BH697" s="435"/>
      <c r="BI697" s="435"/>
      <c r="BJ697" s="435"/>
      <c r="BK697" s="435"/>
      <c r="BL697" s="435"/>
      <c r="BN697" s="444"/>
    </row>
    <row r="698" spans="1:66" s="28" customFormat="1" ht="12" customHeight="1">
      <c r="A698" s="287">
        <v>18239081</v>
      </c>
      <c r="B698" s="288" t="str">
        <f t="shared" si="327"/>
        <v>18239081</v>
      </c>
      <c r="C698" s="444" t="s">
        <v>1496</v>
      </c>
      <c r="D698" s="445" t="s">
        <v>1165</v>
      </c>
      <c r="E698" s="445"/>
      <c r="F698" s="444"/>
      <c r="G698" s="445"/>
      <c r="H698" s="547">
        <v>0</v>
      </c>
      <c r="I698" s="547">
        <v>0</v>
      </c>
      <c r="J698" s="547">
        <v>-19523.560000000001</v>
      </c>
      <c r="K698" s="547">
        <v>0</v>
      </c>
      <c r="L698" s="547">
        <v>0</v>
      </c>
      <c r="M698" s="547">
        <v>2803727.22</v>
      </c>
      <c r="N698" s="547">
        <v>560489.84</v>
      </c>
      <c r="O698" s="547">
        <v>508700.63</v>
      </c>
      <c r="P698" s="547">
        <v>463331.3</v>
      </c>
      <c r="Q698" s="547">
        <v>418687.93</v>
      </c>
      <c r="R698" s="547">
        <v>364491.01</v>
      </c>
      <c r="S698" s="547">
        <v>302946.19</v>
      </c>
      <c r="T698" s="547">
        <v>217872.62</v>
      </c>
      <c r="U698" s="547"/>
      <c r="V698" s="547">
        <f t="shared" si="303"/>
        <v>459315.57249999995</v>
      </c>
      <c r="W698" s="305"/>
      <c r="X698" s="306"/>
      <c r="Y698" s="548">
        <f t="shared" si="330"/>
        <v>0</v>
      </c>
      <c r="Z698" s="549">
        <f t="shared" si="330"/>
        <v>0</v>
      </c>
      <c r="AA698" s="549">
        <f t="shared" si="330"/>
        <v>0</v>
      </c>
      <c r="AB698" s="282">
        <f t="shared" si="305"/>
        <v>217872.62</v>
      </c>
      <c r="AC698" s="281">
        <f t="shared" si="306"/>
        <v>0</v>
      </c>
      <c r="AD698" s="549">
        <f t="shared" si="307"/>
        <v>0</v>
      </c>
      <c r="AE698" s="553">
        <f t="shared" si="308"/>
        <v>0</v>
      </c>
      <c r="AF698" s="282">
        <f t="shared" si="309"/>
        <v>217872.62</v>
      </c>
      <c r="AG698" s="283">
        <f t="shared" si="310"/>
        <v>217872.62</v>
      </c>
      <c r="AH698" s="281">
        <f t="shared" si="311"/>
        <v>0</v>
      </c>
      <c r="AI698" s="551">
        <f t="shared" si="331"/>
        <v>0</v>
      </c>
      <c r="AJ698" s="549">
        <f t="shared" si="331"/>
        <v>0</v>
      </c>
      <c r="AK698" s="549">
        <f t="shared" si="331"/>
        <v>0</v>
      </c>
      <c r="AL698" s="282">
        <f t="shared" si="312"/>
        <v>459315.57249999995</v>
      </c>
      <c r="AM698" s="281">
        <f t="shared" si="313"/>
        <v>0</v>
      </c>
      <c r="AN698" s="549">
        <f t="shared" si="314"/>
        <v>0</v>
      </c>
      <c r="AO698" s="549">
        <f t="shared" si="315"/>
        <v>0</v>
      </c>
      <c r="AP698" s="549">
        <f t="shared" si="316"/>
        <v>459315.57249999995</v>
      </c>
      <c r="AQ698" s="283">
        <f t="shared" si="329"/>
        <v>459315.57249999995</v>
      </c>
      <c r="AR698" s="281">
        <f t="shared" si="317"/>
        <v>0</v>
      </c>
      <c r="AT698" s="446" t="s">
        <v>2077</v>
      </c>
      <c r="AU698" s="284"/>
      <c r="AV698" s="447" t="str">
        <f t="shared" si="318"/>
        <v>CA</v>
      </c>
      <c r="AW698" s="447" t="str">
        <f t="shared" si="319"/>
        <v>CL</v>
      </c>
      <c r="AX698" s="447" t="str">
        <f t="shared" si="320"/>
        <v>AIC</v>
      </c>
      <c r="AY698" s="447" t="str">
        <f t="shared" si="321"/>
        <v>ERB</v>
      </c>
      <c r="AZ698" s="447" t="str">
        <f t="shared" si="322"/>
        <v>GRB</v>
      </c>
      <c r="BA698" s="447" t="str">
        <f t="shared" si="323"/>
        <v>Non-Op</v>
      </c>
      <c r="BC698" s="449" t="s">
        <v>2100</v>
      </c>
      <c r="BD698" s="552">
        <f t="shared" si="325"/>
        <v>217872.62</v>
      </c>
      <c r="BF698" s="435"/>
      <c r="BG698" s="435"/>
      <c r="BH698" s="435"/>
      <c r="BI698" s="435"/>
      <c r="BJ698" s="435"/>
      <c r="BK698" s="435"/>
      <c r="BL698" s="435"/>
      <c r="BN698" s="444"/>
    </row>
    <row r="699" spans="1:66" s="28" customFormat="1" ht="12" customHeight="1">
      <c r="A699" s="287">
        <v>18239082</v>
      </c>
      <c r="B699" s="288" t="str">
        <f t="shared" si="327"/>
        <v>18239082</v>
      </c>
      <c r="C699" s="640" t="s">
        <v>1497</v>
      </c>
      <c r="D699" s="445" t="s">
        <v>1165</v>
      </c>
      <c r="E699" s="445"/>
      <c r="F699" s="640"/>
      <c r="G699" s="445"/>
      <c r="H699" s="547">
        <v>3637243.79</v>
      </c>
      <c r="I699" s="547">
        <v>2599971.5299999998</v>
      </c>
      <c r="J699" s="547">
        <v>1541531.06</v>
      </c>
      <c r="K699" s="547">
        <v>619080.13</v>
      </c>
      <c r="L699" s="547">
        <v>89652.72</v>
      </c>
      <c r="M699" s="547">
        <v>12906345.800000001</v>
      </c>
      <c r="N699" s="547">
        <v>12526277.710000001</v>
      </c>
      <c r="O699" s="547">
        <v>12254669.810000001</v>
      </c>
      <c r="P699" s="547">
        <v>11968729.4</v>
      </c>
      <c r="Q699" s="547">
        <v>11556840.52</v>
      </c>
      <c r="R699" s="547">
        <v>10545928.050000001</v>
      </c>
      <c r="S699" s="547">
        <v>9146733.8900000006</v>
      </c>
      <c r="T699" s="547">
        <v>6918543.6200000001</v>
      </c>
      <c r="U699" s="547"/>
      <c r="V699" s="547">
        <f t="shared" si="303"/>
        <v>7586137.8604166666</v>
      </c>
      <c r="W699" s="305"/>
      <c r="X699" s="306"/>
      <c r="Y699" s="548">
        <f t="shared" si="330"/>
        <v>0</v>
      </c>
      <c r="Z699" s="549">
        <f t="shared" si="330"/>
        <v>0</v>
      </c>
      <c r="AA699" s="549">
        <f t="shared" si="330"/>
        <v>0</v>
      </c>
      <c r="AB699" s="282">
        <f t="shared" si="305"/>
        <v>6918543.6200000001</v>
      </c>
      <c r="AC699" s="281">
        <f t="shared" si="306"/>
        <v>0</v>
      </c>
      <c r="AD699" s="549">
        <f t="shared" si="307"/>
        <v>0</v>
      </c>
      <c r="AE699" s="553">
        <f t="shared" si="308"/>
        <v>0</v>
      </c>
      <c r="AF699" s="282">
        <f t="shared" si="309"/>
        <v>6918543.6200000001</v>
      </c>
      <c r="AG699" s="283">
        <f t="shared" si="310"/>
        <v>6918543.6200000001</v>
      </c>
      <c r="AH699" s="281">
        <f t="shared" si="311"/>
        <v>0</v>
      </c>
      <c r="AI699" s="551">
        <f t="shared" si="331"/>
        <v>0</v>
      </c>
      <c r="AJ699" s="549">
        <f t="shared" si="331"/>
        <v>0</v>
      </c>
      <c r="AK699" s="549">
        <f t="shared" si="331"/>
        <v>0</v>
      </c>
      <c r="AL699" s="282">
        <f t="shared" si="312"/>
        <v>7586137.8604166666</v>
      </c>
      <c r="AM699" s="281">
        <f t="shared" si="313"/>
        <v>0</v>
      </c>
      <c r="AN699" s="549">
        <f t="shared" si="314"/>
        <v>0</v>
      </c>
      <c r="AO699" s="549">
        <f t="shared" si="315"/>
        <v>0</v>
      </c>
      <c r="AP699" s="549">
        <f t="shared" si="316"/>
        <v>7586137.8604166666</v>
      </c>
      <c r="AQ699" s="283">
        <f t="shared" si="329"/>
        <v>7586137.8604166666</v>
      </c>
      <c r="AR699" s="281">
        <f t="shared" si="317"/>
        <v>0</v>
      </c>
      <c r="AT699" s="446" t="s">
        <v>2077</v>
      </c>
      <c r="AU699" s="284"/>
      <c r="AV699" s="447" t="str">
        <f t="shared" si="318"/>
        <v>CA</v>
      </c>
      <c r="AW699" s="447" t="str">
        <f t="shared" si="319"/>
        <v>CL</v>
      </c>
      <c r="AX699" s="447" t="str">
        <f t="shared" si="320"/>
        <v>AIC</v>
      </c>
      <c r="AY699" s="447" t="str">
        <f t="shared" si="321"/>
        <v>ERB</v>
      </c>
      <c r="AZ699" s="447" t="str">
        <f t="shared" si="322"/>
        <v>GRB</v>
      </c>
      <c r="BA699" s="447" t="str">
        <f t="shared" si="323"/>
        <v>Non-Op</v>
      </c>
      <c r="BC699" s="449" t="s">
        <v>2100</v>
      </c>
      <c r="BD699" s="552">
        <f t="shared" si="325"/>
        <v>6918543.6200000001</v>
      </c>
      <c r="BF699" s="435"/>
      <c r="BG699" s="435"/>
      <c r="BH699" s="435"/>
      <c r="BI699" s="435"/>
      <c r="BJ699" s="435"/>
      <c r="BK699" s="435"/>
      <c r="BL699" s="435"/>
      <c r="BN699" s="444"/>
    </row>
    <row r="700" spans="1:66" s="28" customFormat="1" ht="12" customHeight="1">
      <c r="A700" s="287">
        <v>18239091</v>
      </c>
      <c r="B700" s="288" t="str">
        <f t="shared" si="327"/>
        <v>18239091</v>
      </c>
      <c r="C700" s="640" t="s">
        <v>2849</v>
      </c>
      <c r="D700" s="445" t="s">
        <v>1165</v>
      </c>
      <c r="E700" s="445"/>
      <c r="F700" s="640"/>
      <c r="G700" s="445"/>
      <c r="H700" s="547">
        <v>0</v>
      </c>
      <c r="I700" s="547">
        <v>0</v>
      </c>
      <c r="J700" s="547">
        <v>0</v>
      </c>
      <c r="K700" s="547">
        <v>0</v>
      </c>
      <c r="L700" s="547">
        <v>0</v>
      </c>
      <c r="M700" s="547">
        <v>0</v>
      </c>
      <c r="N700" s="547">
        <v>0</v>
      </c>
      <c r="O700" s="547">
        <v>0</v>
      </c>
      <c r="P700" s="547">
        <v>0</v>
      </c>
      <c r="Q700" s="547">
        <v>0</v>
      </c>
      <c r="R700" s="547">
        <v>0</v>
      </c>
      <c r="S700" s="547">
        <v>0</v>
      </c>
      <c r="T700" s="547">
        <v>0</v>
      </c>
      <c r="U700" s="547"/>
      <c r="V700" s="547">
        <f t="shared" si="303"/>
        <v>0</v>
      </c>
      <c r="W700" s="305"/>
      <c r="X700" s="306"/>
      <c r="Y700" s="548">
        <f t="shared" si="330"/>
        <v>0</v>
      </c>
      <c r="Z700" s="549">
        <f t="shared" si="330"/>
        <v>0</v>
      </c>
      <c r="AA700" s="549">
        <f t="shared" si="330"/>
        <v>0</v>
      </c>
      <c r="AB700" s="282">
        <f t="shared" si="305"/>
        <v>0</v>
      </c>
      <c r="AC700" s="281">
        <f t="shared" si="306"/>
        <v>0</v>
      </c>
      <c r="AD700" s="549">
        <f t="shared" si="307"/>
        <v>0</v>
      </c>
      <c r="AE700" s="553">
        <f t="shared" si="308"/>
        <v>0</v>
      </c>
      <c r="AF700" s="282">
        <f t="shared" si="309"/>
        <v>0</v>
      </c>
      <c r="AG700" s="283">
        <f t="shared" si="310"/>
        <v>0</v>
      </c>
      <c r="AH700" s="281">
        <f t="shared" si="311"/>
        <v>0</v>
      </c>
      <c r="AI700" s="551">
        <f t="shared" si="331"/>
        <v>0</v>
      </c>
      <c r="AJ700" s="549">
        <f t="shared" si="331"/>
        <v>0</v>
      </c>
      <c r="AK700" s="549">
        <f t="shared" si="331"/>
        <v>0</v>
      </c>
      <c r="AL700" s="282">
        <f t="shared" si="312"/>
        <v>0</v>
      </c>
      <c r="AM700" s="281">
        <f t="shared" si="313"/>
        <v>0</v>
      </c>
      <c r="AN700" s="549">
        <f t="shared" si="314"/>
        <v>0</v>
      </c>
      <c r="AO700" s="549">
        <f t="shared" si="315"/>
        <v>0</v>
      </c>
      <c r="AP700" s="549">
        <f t="shared" si="316"/>
        <v>0</v>
      </c>
      <c r="AQ700" s="283">
        <f t="shared" si="329"/>
        <v>0</v>
      </c>
      <c r="AR700" s="281">
        <f t="shared" si="317"/>
        <v>0</v>
      </c>
      <c r="AT700" s="446" t="s">
        <v>2077</v>
      </c>
      <c r="AU700" s="284"/>
      <c r="AV700" s="447" t="str">
        <f t="shared" si="318"/>
        <v>CA</v>
      </c>
      <c r="AW700" s="447" t="str">
        <f t="shared" si="319"/>
        <v>CL</v>
      </c>
      <c r="AX700" s="447" t="str">
        <f t="shared" si="320"/>
        <v>AIC</v>
      </c>
      <c r="AY700" s="447" t="str">
        <f t="shared" si="321"/>
        <v>ERB</v>
      </c>
      <c r="AZ700" s="447" t="str">
        <f t="shared" si="322"/>
        <v>GRB</v>
      </c>
      <c r="BA700" s="447" t="str">
        <f t="shared" si="323"/>
        <v>Non-Op</v>
      </c>
      <c r="BC700" s="449" t="s">
        <v>2100</v>
      </c>
      <c r="BD700" s="552">
        <f t="shared" si="325"/>
        <v>0</v>
      </c>
      <c r="BF700" s="435"/>
      <c r="BG700" s="435"/>
      <c r="BH700" s="435"/>
      <c r="BI700" s="435"/>
      <c r="BJ700" s="435"/>
      <c r="BK700" s="435"/>
      <c r="BL700" s="435"/>
      <c r="BN700" s="444"/>
    </row>
    <row r="701" spans="1:66" s="28" customFormat="1" ht="12" customHeight="1">
      <c r="A701" s="287">
        <v>18239092</v>
      </c>
      <c r="B701" s="288" t="str">
        <f t="shared" si="327"/>
        <v>18239092</v>
      </c>
      <c r="C701" s="444" t="s">
        <v>2850</v>
      </c>
      <c r="D701" s="445" t="s">
        <v>1165</v>
      </c>
      <c r="E701" s="445"/>
      <c r="F701" s="444"/>
      <c r="G701" s="445"/>
      <c r="H701" s="547">
        <v>0</v>
      </c>
      <c r="I701" s="547">
        <v>0</v>
      </c>
      <c r="J701" s="547">
        <v>0</v>
      </c>
      <c r="K701" s="547">
        <v>0</v>
      </c>
      <c r="L701" s="547">
        <v>0</v>
      </c>
      <c r="M701" s="547">
        <v>0</v>
      </c>
      <c r="N701" s="547">
        <v>0</v>
      </c>
      <c r="O701" s="547">
        <v>0</v>
      </c>
      <c r="P701" s="547">
        <v>0</v>
      </c>
      <c r="Q701" s="547">
        <v>0</v>
      </c>
      <c r="R701" s="547">
        <v>0</v>
      </c>
      <c r="S701" s="547">
        <v>0</v>
      </c>
      <c r="T701" s="547">
        <v>0</v>
      </c>
      <c r="U701" s="547"/>
      <c r="V701" s="547">
        <f t="shared" si="303"/>
        <v>0</v>
      </c>
      <c r="W701" s="305"/>
      <c r="X701" s="306"/>
      <c r="Y701" s="548">
        <f t="shared" si="330"/>
        <v>0</v>
      </c>
      <c r="Z701" s="549">
        <f t="shared" si="330"/>
        <v>0</v>
      </c>
      <c r="AA701" s="549">
        <f t="shared" si="330"/>
        <v>0</v>
      </c>
      <c r="AB701" s="282">
        <f t="shared" si="305"/>
        <v>0</v>
      </c>
      <c r="AC701" s="281">
        <f t="shared" si="306"/>
        <v>0</v>
      </c>
      <c r="AD701" s="549">
        <f t="shared" si="307"/>
        <v>0</v>
      </c>
      <c r="AE701" s="553">
        <f t="shared" si="308"/>
        <v>0</v>
      </c>
      <c r="AF701" s="282">
        <f t="shared" si="309"/>
        <v>0</v>
      </c>
      <c r="AG701" s="283">
        <f t="shared" si="310"/>
        <v>0</v>
      </c>
      <c r="AH701" s="281">
        <f t="shared" si="311"/>
        <v>0</v>
      </c>
      <c r="AI701" s="551">
        <f t="shared" si="331"/>
        <v>0</v>
      </c>
      <c r="AJ701" s="549">
        <f t="shared" si="331"/>
        <v>0</v>
      </c>
      <c r="AK701" s="549">
        <f t="shared" si="331"/>
        <v>0</v>
      </c>
      <c r="AL701" s="282">
        <f t="shared" si="312"/>
        <v>0</v>
      </c>
      <c r="AM701" s="281">
        <f t="shared" si="313"/>
        <v>0</v>
      </c>
      <c r="AN701" s="549">
        <f t="shared" si="314"/>
        <v>0</v>
      </c>
      <c r="AO701" s="549">
        <f t="shared" si="315"/>
        <v>0</v>
      </c>
      <c r="AP701" s="549">
        <f t="shared" si="316"/>
        <v>0</v>
      </c>
      <c r="AQ701" s="283">
        <f t="shared" si="329"/>
        <v>0</v>
      </c>
      <c r="AR701" s="281">
        <f t="shared" si="317"/>
        <v>0</v>
      </c>
      <c r="AT701" s="446" t="s">
        <v>2077</v>
      </c>
      <c r="AU701" s="284"/>
      <c r="AV701" s="447" t="str">
        <f t="shared" si="318"/>
        <v>CA</v>
      </c>
      <c r="AW701" s="447" t="str">
        <f t="shared" si="319"/>
        <v>CL</v>
      </c>
      <c r="AX701" s="447" t="str">
        <f t="shared" si="320"/>
        <v>AIC</v>
      </c>
      <c r="AY701" s="447" t="str">
        <f t="shared" si="321"/>
        <v>ERB</v>
      </c>
      <c r="AZ701" s="447" t="str">
        <f t="shared" si="322"/>
        <v>GRB</v>
      </c>
      <c r="BA701" s="447" t="str">
        <f t="shared" si="323"/>
        <v>Non-Op</v>
      </c>
      <c r="BC701" s="449" t="s">
        <v>2100</v>
      </c>
      <c r="BD701" s="552">
        <f t="shared" si="325"/>
        <v>0</v>
      </c>
      <c r="BF701" s="435"/>
      <c r="BG701" s="435"/>
      <c r="BH701" s="435"/>
      <c r="BI701" s="435"/>
      <c r="BJ701" s="435"/>
      <c r="BK701" s="435"/>
      <c r="BL701" s="435"/>
      <c r="BN701" s="444"/>
    </row>
    <row r="702" spans="1:66" s="28" customFormat="1" ht="12" customHeight="1">
      <c r="A702" s="287">
        <v>18239101</v>
      </c>
      <c r="B702" s="288" t="str">
        <f t="shared" si="327"/>
        <v>18239101</v>
      </c>
      <c r="C702" s="640" t="s">
        <v>1498</v>
      </c>
      <c r="D702" s="445" t="s">
        <v>1165</v>
      </c>
      <c r="E702" s="445"/>
      <c r="F702" s="640"/>
      <c r="G702" s="445"/>
      <c r="H702" s="547">
        <v>0</v>
      </c>
      <c r="I702" s="547">
        <v>-43840.89</v>
      </c>
      <c r="J702" s="547">
        <v>-49854.06</v>
      </c>
      <c r="K702" s="547">
        <v>0</v>
      </c>
      <c r="L702" s="547">
        <v>0</v>
      </c>
      <c r="M702" s="547">
        <v>2132169.29</v>
      </c>
      <c r="N702" s="547">
        <v>1608173.85</v>
      </c>
      <c r="O702" s="547">
        <v>1534534.57</v>
      </c>
      <c r="P702" s="547">
        <v>1366229.77</v>
      </c>
      <c r="Q702" s="547">
        <v>1178965.8400000001</v>
      </c>
      <c r="R702" s="547">
        <v>1017236.86</v>
      </c>
      <c r="S702" s="547">
        <v>844036.93</v>
      </c>
      <c r="T702" s="547">
        <v>676511.36</v>
      </c>
      <c r="U702" s="547"/>
      <c r="V702" s="547">
        <f t="shared" si="303"/>
        <v>827158.98666666669</v>
      </c>
      <c r="W702" s="305"/>
      <c r="X702" s="306"/>
      <c r="Y702" s="548">
        <f t="shared" si="330"/>
        <v>0</v>
      </c>
      <c r="Z702" s="549">
        <f t="shared" si="330"/>
        <v>0</v>
      </c>
      <c r="AA702" s="549">
        <f t="shared" si="330"/>
        <v>0</v>
      </c>
      <c r="AB702" s="282">
        <f t="shared" si="305"/>
        <v>676511.36</v>
      </c>
      <c r="AC702" s="281">
        <f t="shared" si="306"/>
        <v>0</v>
      </c>
      <c r="AD702" s="549">
        <f t="shared" si="307"/>
        <v>0</v>
      </c>
      <c r="AE702" s="553">
        <f t="shared" si="308"/>
        <v>0</v>
      </c>
      <c r="AF702" s="282">
        <f t="shared" si="309"/>
        <v>676511.36</v>
      </c>
      <c r="AG702" s="283">
        <f t="shared" si="310"/>
        <v>676511.36</v>
      </c>
      <c r="AH702" s="281">
        <f t="shared" si="311"/>
        <v>0</v>
      </c>
      <c r="AI702" s="551">
        <f t="shared" si="331"/>
        <v>0</v>
      </c>
      <c r="AJ702" s="549">
        <f t="shared" si="331"/>
        <v>0</v>
      </c>
      <c r="AK702" s="549">
        <f t="shared" si="331"/>
        <v>0</v>
      </c>
      <c r="AL702" s="282">
        <f t="shared" si="312"/>
        <v>827158.98666666669</v>
      </c>
      <c r="AM702" s="281">
        <f t="shared" si="313"/>
        <v>0</v>
      </c>
      <c r="AN702" s="549">
        <f t="shared" si="314"/>
        <v>0</v>
      </c>
      <c r="AO702" s="549">
        <f t="shared" si="315"/>
        <v>0</v>
      </c>
      <c r="AP702" s="549">
        <f t="shared" si="316"/>
        <v>827158.98666666669</v>
      </c>
      <c r="AQ702" s="283">
        <f t="shared" si="329"/>
        <v>827158.98666666669</v>
      </c>
      <c r="AR702" s="281">
        <f t="shared" si="317"/>
        <v>0</v>
      </c>
      <c r="AT702" s="446" t="s">
        <v>2077</v>
      </c>
      <c r="AU702" s="284"/>
      <c r="AV702" s="447" t="str">
        <f t="shared" si="318"/>
        <v>CA</v>
      </c>
      <c r="AW702" s="447" t="str">
        <f t="shared" si="319"/>
        <v>CL</v>
      </c>
      <c r="AX702" s="447" t="str">
        <f t="shared" si="320"/>
        <v>AIC</v>
      </c>
      <c r="AY702" s="447" t="str">
        <f t="shared" si="321"/>
        <v>ERB</v>
      </c>
      <c r="AZ702" s="447" t="str">
        <f t="shared" si="322"/>
        <v>GRB</v>
      </c>
      <c r="BA702" s="447" t="str">
        <f t="shared" si="323"/>
        <v>Non-Op</v>
      </c>
      <c r="BC702" s="449" t="s">
        <v>2100</v>
      </c>
      <c r="BD702" s="552">
        <f t="shared" si="325"/>
        <v>676511.36</v>
      </c>
      <c r="BF702" s="435"/>
      <c r="BG702" s="435"/>
      <c r="BH702" s="435"/>
      <c r="BI702" s="435"/>
      <c r="BJ702" s="435"/>
      <c r="BK702" s="435"/>
      <c r="BL702" s="435"/>
      <c r="BN702" s="444"/>
    </row>
    <row r="703" spans="1:66" s="28" customFormat="1" ht="12" customHeight="1">
      <c r="A703" s="362">
        <v>18239102</v>
      </c>
      <c r="B703" s="290" t="str">
        <f t="shared" si="327"/>
        <v>18239102</v>
      </c>
      <c r="C703" s="450" t="s">
        <v>2174</v>
      </c>
      <c r="D703" s="451" t="s">
        <v>2091</v>
      </c>
      <c r="E703" s="451"/>
      <c r="F703" s="300">
        <v>43952</v>
      </c>
      <c r="G703" s="451"/>
      <c r="H703" s="556">
        <v>-1955515.62</v>
      </c>
      <c r="I703" s="556">
        <v>-1977765.62</v>
      </c>
      <c r="J703" s="556">
        <v>-2015256.62</v>
      </c>
      <c r="K703" s="556">
        <v>-2049926.62</v>
      </c>
      <c r="L703" s="556">
        <v>-2057033.62</v>
      </c>
      <c r="M703" s="556">
        <v>-2057535.03</v>
      </c>
      <c r="N703" s="556">
        <v>-2057535.03</v>
      </c>
      <c r="O703" s="556">
        <v>-2057535.03</v>
      </c>
      <c r="P703" s="556">
        <v>-2057535.03</v>
      </c>
      <c r="Q703" s="556">
        <v>-2057535.03</v>
      </c>
      <c r="R703" s="556">
        <v>-2057535.03</v>
      </c>
      <c r="S703" s="556">
        <v>-2057535.03</v>
      </c>
      <c r="T703" s="591">
        <v>-2057535.03</v>
      </c>
      <c r="U703" s="556"/>
      <c r="V703" s="556">
        <f t="shared" si="303"/>
        <v>-2042437.75125</v>
      </c>
      <c r="W703" s="307"/>
      <c r="X703" s="308"/>
      <c r="Y703" s="548">
        <f t="shared" si="330"/>
        <v>-2057535.03</v>
      </c>
      <c r="Z703" s="549">
        <f t="shared" si="330"/>
        <v>0</v>
      </c>
      <c r="AA703" s="549">
        <f t="shared" si="330"/>
        <v>0</v>
      </c>
      <c r="AB703" s="282">
        <f t="shared" si="305"/>
        <v>0</v>
      </c>
      <c r="AC703" s="281">
        <f t="shared" si="306"/>
        <v>0</v>
      </c>
      <c r="AD703" s="549">
        <f t="shared" si="307"/>
        <v>0</v>
      </c>
      <c r="AE703" s="553">
        <f t="shared" si="308"/>
        <v>0</v>
      </c>
      <c r="AF703" s="282">
        <f t="shared" si="309"/>
        <v>0</v>
      </c>
      <c r="AG703" s="283">
        <f t="shared" si="310"/>
        <v>0</v>
      </c>
      <c r="AH703" s="281">
        <f t="shared" si="311"/>
        <v>0</v>
      </c>
      <c r="AI703" s="551">
        <f t="shared" si="331"/>
        <v>-2042437.75125</v>
      </c>
      <c r="AJ703" s="549">
        <f t="shared" si="331"/>
        <v>0</v>
      </c>
      <c r="AK703" s="549">
        <f t="shared" si="331"/>
        <v>0</v>
      </c>
      <c r="AL703" s="282">
        <f t="shared" si="312"/>
        <v>0</v>
      </c>
      <c r="AM703" s="281">
        <f t="shared" si="313"/>
        <v>0</v>
      </c>
      <c r="AN703" s="549">
        <f t="shared" si="314"/>
        <v>0</v>
      </c>
      <c r="AO703" s="549">
        <f t="shared" si="315"/>
        <v>0</v>
      </c>
      <c r="AP703" s="549">
        <f t="shared" si="316"/>
        <v>0</v>
      </c>
      <c r="AQ703" s="283">
        <f t="shared" si="329"/>
        <v>0</v>
      </c>
      <c r="AR703" s="281">
        <f t="shared" si="317"/>
        <v>0</v>
      </c>
      <c r="AT703" s="446"/>
      <c r="AU703" s="284"/>
      <c r="AV703" s="447" t="str">
        <f t="shared" si="318"/>
        <v>CA</v>
      </c>
      <c r="AW703" s="447" t="str">
        <f t="shared" si="319"/>
        <v>CL</v>
      </c>
      <c r="AX703" s="447" t="str">
        <f t="shared" si="320"/>
        <v>AIC</v>
      </c>
      <c r="AY703" s="447" t="str">
        <f t="shared" si="321"/>
        <v>ERB</v>
      </c>
      <c r="AZ703" s="447" t="str">
        <f t="shared" si="322"/>
        <v>GRB</v>
      </c>
      <c r="BA703" s="447" t="str">
        <f t="shared" si="323"/>
        <v>Non-Op</v>
      </c>
      <c r="BC703" s="488" t="s">
        <v>2104</v>
      </c>
      <c r="BD703" s="552">
        <f t="shared" si="325"/>
        <v>-2057535.03</v>
      </c>
      <c r="BF703" s="435"/>
      <c r="BG703" s="435"/>
      <c r="BH703" s="435"/>
      <c r="BI703" s="435"/>
      <c r="BJ703" s="435"/>
      <c r="BK703" s="435"/>
      <c r="BL703" s="435"/>
      <c r="BN703" s="444"/>
    </row>
    <row r="704" spans="1:66" s="28" customFormat="1" ht="12" customHeight="1">
      <c r="A704" s="287">
        <v>18239111</v>
      </c>
      <c r="B704" s="288" t="str">
        <f t="shared" si="327"/>
        <v>18239111</v>
      </c>
      <c r="C704" s="640" t="s">
        <v>1499</v>
      </c>
      <c r="D704" s="445" t="s">
        <v>1165</v>
      </c>
      <c r="E704" s="445"/>
      <c r="F704" s="640"/>
      <c r="G704" s="445"/>
      <c r="H704" s="547">
        <v>0</v>
      </c>
      <c r="I704" s="547">
        <v>-55086.87</v>
      </c>
      <c r="J704" s="547">
        <v>-65979.13</v>
      </c>
      <c r="K704" s="547">
        <v>0</v>
      </c>
      <c r="L704" s="547">
        <v>0</v>
      </c>
      <c r="M704" s="547">
        <v>1549307.53</v>
      </c>
      <c r="N704" s="547">
        <v>1011807.4</v>
      </c>
      <c r="O704" s="547">
        <v>975949.97</v>
      </c>
      <c r="P704" s="547">
        <v>881468.22</v>
      </c>
      <c r="Q704" s="547">
        <v>771217.23</v>
      </c>
      <c r="R704" s="547">
        <v>665925.89</v>
      </c>
      <c r="S704" s="547">
        <v>556063.74</v>
      </c>
      <c r="T704" s="547">
        <v>455100.63</v>
      </c>
      <c r="U704" s="547"/>
      <c r="V704" s="547">
        <f t="shared" si="303"/>
        <v>543185.35791666666</v>
      </c>
      <c r="W704" s="305"/>
      <c r="X704" s="306"/>
      <c r="Y704" s="548">
        <f t="shared" si="330"/>
        <v>0</v>
      </c>
      <c r="Z704" s="549">
        <f t="shared" si="330"/>
        <v>0</v>
      </c>
      <c r="AA704" s="549">
        <f t="shared" si="330"/>
        <v>0</v>
      </c>
      <c r="AB704" s="282">
        <f t="shared" si="305"/>
        <v>455100.63</v>
      </c>
      <c r="AC704" s="281">
        <f t="shared" si="306"/>
        <v>0</v>
      </c>
      <c r="AD704" s="549">
        <f t="shared" si="307"/>
        <v>0</v>
      </c>
      <c r="AE704" s="553">
        <f t="shared" si="308"/>
        <v>0</v>
      </c>
      <c r="AF704" s="282">
        <f t="shared" si="309"/>
        <v>455100.63</v>
      </c>
      <c r="AG704" s="283">
        <f t="shared" si="310"/>
        <v>455100.63</v>
      </c>
      <c r="AH704" s="281">
        <f t="shared" si="311"/>
        <v>0</v>
      </c>
      <c r="AI704" s="551">
        <f t="shared" si="331"/>
        <v>0</v>
      </c>
      <c r="AJ704" s="549">
        <f t="shared" si="331"/>
        <v>0</v>
      </c>
      <c r="AK704" s="549">
        <f t="shared" si="331"/>
        <v>0</v>
      </c>
      <c r="AL704" s="282">
        <f t="shared" si="312"/>
        <v>543185.35791666666</v>
      </c>
      <c r="AM704" s="281">
        <f t="shared" si="313"/>
        <v>0</v>
      </c>
      <c r="AN704" s="549">
        <f t="shared" si="314"/>
        <v>0</v>
      </c>
      <c r="AO704" s="549">
        <f t="shared" si="315"/>
        <v>0</v>
      </c>
      <c r="AP704" s="549">
        <f t="shared" si="316"/>
        <v>543185.35791666666</v>
      </c>
      <c r="AQ704" s="283">
        <f t="shared" si="329"/>
        <v>543185.35791666666</v>
      </c>
      <c r="AR704" s="281">
        <f t="shared" si="317"/>
        <v>0</v>
      </c>
      <c r="AT704" s="446" t="s">
        <v>2077</v>
      </c>
      <c r="AU704" s="284"/>
      <c r="AV704" s="447" t="str">
        <f t="shared" si="318"/>
        <v>CA</v>
      </c>
      <c r="AW704" s="447" t="str">
        <f t="shared" si="319"/>
        <v>CL</v>
      </c>
      <c r="AX704" s="447" t="str">
        <f t="shared" si="320"/>
        <v>AIC</v>
      </c>
      <c r="AY704" s="447" t="str">
        <f t="shared" si="321"/>
        <v>ERB</v>
      </c>
      <c r="AZ704" s="447" t="str">
        <f t="shared" si="322"/>
        <v>GRB</v>
      </c>
      <c r="BA704" s="447" t="str">
        <f t="shared" si="323"/>
        <v>Non-Op</v>
      </c>
      <c r="BC704" s="449" t="s">
        <v>2100</v>
      </c>
      <c r="BD704" s="552">
        <f t="shared" si="325"/>
        <v>455100.63</v>
      </c>
      <c r="BF704" s="435"/>
      <c r="BG704" s="435"/>
      <c r="BH704" s="435"/>
      <c r="BI704" s="435"/>
      <c r="BJ704" s="435"/>
      <c r="BK704" s="435"/>
      <c r="BL704" s="435"/>
      <c r="BN704" s="444"/>
    </row>
    <row r="705" spans="1:66" s="28" customFormat="1" ht="12" customHeight="1">
      <c r="A705" s="314">
        <v>18239121</v>
      </c>
      <c r="B705" s="315" t="str">
        <f t="shared" si="327"/>
        <v>18239121</v>
      </c>
      <c r="C705" s="315" t="s">
        <v>1500</v>
      </c>
      <c r="D705" s="445" t="s">
        <v>1165</v>
      </c>
      <c r="E705" s="445"/>
      <c r="F705" s="315"/>
      <c r="G705" s="445"/>
      <c r="H705" s="547">
        <v>2058382</v>
      </c>
      <c r="I705" s="547">
        <v>2058382</v>
      </c>
      <c r="J705" s="547">
        <v>2058382</v>
      </c>
      <c r="K705" s="547">
        <v>2058382</v>
      </c>
      <c r="L705" s="547">
        <v>2058382</v>
      </c>
      <c r="M705" s="547">
        <v>2058382</v>
      </c>
      <c r="N705" s="547">
        <v>2058382</v>
      </c>
      <c r="O705" s="547">
        <v>2058382</v>
      </c>
      <c r="P705" s="547">
        <v>2058382</v>
      </c>
      <c r="Q705" s="547">
        <v>2058382</v>
      </c>
      <c r="R705" s="547">
        <v>2058382</v>
      </c>
      <c r="S705" s="547">
        <v>2058382</v>
      </c>
      <c r="T705" s="547">
        <v>2058382</v>
      </c>
      <c r="U705" s="547"/>
      <c r="V705" s="547">
        <f t="shared" si="303"/>
        <v>2058382</v>
      </c>
      <c r="W705" s="285"/>
      <c r="X705" s="286"/>
      <c r="Y705" s="548">
        <f t="shared" si="330"/>
        <v>0</v>
      </c>
      <c r="Z705" s="549">
        <f t="shared" si="330"/>
        <v>0</v>
      </c>
      <c r="AA705" s="549">
        <f t="shared" si="330"/>
        <v>0</v>
      </c>
      <c r="AB705" s="282">
        <f t="shared" si="305"/>
        <v>2058382</v>
      </c>
      <c r="AC705" s="281">
        <f t="shared" si="306"/>
        <v>0</v>
      </c>
      <c r="AD705" s="549">
        <f t="shared" si="307"/>
        <v>0</v>
      </c>
      <c r="AE705" s="553">
        <f t="shared" si="308"/>
        <v>0</v>
      </c>
      <c r="AF705" s="282">
        <f t="shared" si="309"/>
        <v>2058382</v>
      </c>
      <c r="AG705" s="283">
        <f t="shared" si="310"/>
        <v>2058382</v>
      </c>
      <c r="AH705" s="281">
        <f t="shared" si="311"/>
        <v>0</v>
      </c>
      <c r="AI705" s="551">
        <f t="shared" si="331"/>
        <v>0</v>
      </c>
      <c r="AJ705" s="549">
        <f t="shared" si="331"/>
        <v>0</v>
      </c>
      <c r="AK705" s="549">
        <f t="shared" si="331"/>
        <v>0</v>
      </c>
      <c r="AL705" s="282">
        <f t="shared" si="312"/>
        <v>2058382</v>
      </c>
      <c r="AM705" s="281">
        <f t="shared" si="313"/>
        <v>0</v>
      </c>
      <c r="AN705" s="549">
        <f t="shared" si="314"/>
        <v>0</v>
      </c>
      <c r="AO705" s="549">
        <f t="shared" si="315"/>
        <v>0</v>
      </c>
      <c r="AP705" s="549">
        <f t="shared" si="316"/>
        <v>2058382</v>
      </c>
      <c r="AQ705" s="283">
        <f t="shared" si="329"/>
        <v>2058382</v>
      </c>
      <c r="AR705" s="281">
        <f t="shared" si="317"/>
        <v>0</v>
      </c>
      <c r="AT705" s="446" t="s">
        <v>2070</v>
      </c>
      <c r="AU705" s="284"/>
      <c r="AV705" s="447" t="str">
        <f t="shared" si="318"/>
        <v>CA</v>
      </c>
      <c r="AW705" s="447" t="str">
        <f t="shared" si="319"/>
        <v>CL</v>
      </c>
      <c r="AX705" s="447" t="str">
        <f t="shared" si="320"/>
        <v>AIC</v>
      </c>
      <c r="AY705" s="447" t="str">
        <f t="shared" si="321"/>
        <v>ERB</v>
      </c>
      <c r="AZ705" s="447" t="str">
        <f t="shared" si="322"/>
        <v>GRB</v>
      </c>
      <c r="BA705" s="447" t="str">
        <f t="shared" si="323"/>
        <v>Non-Op</v>
      </c>
      <c r="BC705" s="449" t="s">
        <v>2100</v>
      </c>
      <c r="BD705" s="552">
        <f t="shared" si="325"/>
        <v>2058382</v>
      </c>
      <c r="BF705" s="435"/>
      <c r="BG705" s="435"/>
      <c r="BH705" s="435"/>
      <c r="BI705" s="435"/>
      <c r="BJ705" s="435"/>
      <c r="BK705" s="435"/>
      <c r="BL705" s="435"/>
      <c r="BN705" s="444"/>
    </row>
    <row r="706" spans="1:66" s="28" customFormat="1" ht="12" customHeight="1">
      <c r="A706" s="314">
        <v>18239131</v>
      </c>
      <c r="B706" s="315" t="str">
        <f t="shared" si="327"/>
        <v>18239131</v>
      </c>
      <c r="C706" s="315" t="s">
        <v>1501</v>
      </c>
      <c r="D706" s="445" t="s">
        <v>1165</v>
      </c>
      <c r="E706" s="445"/>
      <c r="F706" s="315"/>
      <c r="G706" s="445"/>
      <c r="H706" s="547">
        <v>-2058382</v>
      </c>
      <c r="I706" s="547">
        <v>-2058382</v>
      </c>
      <c r="J706" s="547">
        <v>-2058382</v>
      </c>
      <c r="K706" s="547">
        <v>-2058382</v>
      </c>
      <c r="L706" s="547">
        <v>-2058382</v>
      </c>
      <c r="M706" s="547">
        <v>-2058382</v>
      </c>
      <c r="N706" s="547">
        <v>-2058382</v>
      </c>
      <c r="O706" s="547">
        <v>-2058382</v>
      </c>
      <c r="P706" s="547">
        <v>-2058382</v>
      </c>
      <c r="Q706" s="547">
        <v>-2058382</v>
      </c>
      <c r="R706" s="547">
        <v>-2058382</v>
      </c>
      <c r="S706" s="547">
        <v>-2058382</v>
      </c>
      <c r="T706" s="547">
        <v>-2058382</v>
      </c>
      <c r="U706" s="547"/>
      <c r="V706" s="547">
        <f t="shared" si="303"/>
        <v>-2058382</v>
      </c>
      <c r="W706" s="285"/>
      <c r="X706" s="286"/>
      <c r="Y706" s="548">
        <f t="shared" si="330"/>
        <v>0</v>
      </c>
      <c r="Z706" s="549">
        <f t="shared" si="330"/>
        <v>0</v>
      </c>
      <c r="AA706" s="549">
        <f t="shared" si="330"/>
        <v>0</v>
      </c>
      <c r="AB706" s="282">
        <f t="shared" si="305"/>
        <v>-2058382</v>
      </c>
      <c r="AC706" s="281">
        <f t="shared" si="306"/>
        <v>0</v>
      </c>
      <c r="AD706" s="549">
        <f t="shared" si="307"/>
        <v>0</v>
      </c>
      <c r="AE706" s="553">
        <f t="shared" si="308"/>
        <v>0</v>
      </c>
      <c r="AF706" s="282">
        <f t="shared" si="309"/>
        <v>-2058382</v>
      </c>
      <c r="AG706" s="283">
        <f t="shared" si="310"/>
        <v>-2058382</v>
      </c>
      <c r="AH706" s="281">
        <f t="shared" si="311"/>
        <v>0</v>
      </c>
      <c r="AI706" s="551">
        <f t="shared" si="331"/>
        <v>0</v>
      </c>
      <c r="AJ706" s="549">
        <f t="shared" si="331"/>
        <v>0</v>
      </c>
      <c r="AK706" s="549">
        <f t="shared" si="331"/>
        <v>0</v>
      </c>
      <c r="AL706" s="282">
        <f t="shared" si="312"/>
        <v>-2058382</v>
      </c>
      <c r="AM706" s="281">
        <f t="shared" si="313"/>
        <v>0</v>
      </c>
      <c r="AN706" s="549">
        <f t="shared" si="314"/>
        <v>0</v>
      </c>
      <c r="AO706" s="549">
        <f t="shared" si="315"/>
        <v>0</v>
      </c>
      <c r="AP706" s="549">
        <f t="shared" si="316"/>
        <v>-2058382</v>
      </c>
      <c r="AQ706" s="283">
        <f t="shared" si="329"/>
        <v>-2058382</v>
      </c>
      <c r="AR706" s="281">
        <f t="shared" si="317"/>
        <v>0</v>
      </c>
      <c r="AT706" s="446" t="s">
        <v>2070</v>
      </c>
      <c r="AU706" s="284"/>
      <c r="AV706" s="447" t="str">
        <f t="shared" si="318"/>
        <v>CA</v>
      </c>
      <c r="AW706" s="447" t="str">
        <f t="shared" si="319"/>
        <v>CL</v>
      </c>
      <c r="AX706" s="447" t="str">
        <f t="shared" si="320"/>
        <v>AIC</v>
      </c>
      <c r="AY706" s="447" t="str">
        <f t="shared" si="321"/>
        <v>ERB</v>
      </c>
      <c r="AZ706" s="447" t="str">
        <f t="shared" si="322"/>
        <v>GRB</v>
      </c>
      <c r="BA706" s="447" t="str">
        <f t="shared" si="323"/>
        <v>Non-Op</v>
      </c>
      <c r="BC706" s="449" t="s">
        <v>2100</v>
      </c>
      <c r="BD706" s="552">
        <f t="shared" si="325"/>
        <v>-2058382</v>
      </c>
      <c r="BF706" s="435"/>
      <c r="BG706" s="435"/>
      <c r="BH706" s="435"/>
      <c r="BI706" s="435"/>
      <c r="BJ706" s="435"/>
      <c r="BK706" s="435"/>
      <c r="BL706" s="435"/>
      <c r="BN706" s="444"/>
    </row>
    <row r="707" spans="1:66" s="28" customFormat="1" ht="12" customHeight="1">
      <c r="A707" s="314">
        <v>18239141</v>
      </c>
      <c r="B707" s="315" t="str">
        <f t="shared" si="327"/>
        <v>18239141</v>
      </c>
      <c r="C707" s="641" t="s">
        <v>1502</v>
      </c>
      <c r="D707" s="445" t="s">
        <v>1165</v>
      </c>
      <c r="E707" s="445"/>
      <c r="F707" s="294">
        <v>42752</v>
      </c>
      <c r="G707" s="445"/>
      <c r="H707" s="547">
        <v>11694279</v>
      </c>
      <c r="I707" s="547">
        <v>11694279</v>
      </c>
      <c r="J707" s="547">
        <v>11694279</v>
      </c>
      <c r="K707" s="547">
        <v>11694279</v>
      </c>
      <c r="L707" s="547">
        <v>11694279</v>
      </c>
      <c r="M707" s="547">
        <v>11694279</v>
      </c>
      <c r="N707" s="547">
        <v>11694279</v>
      </c>
      <c r="O707" s="547">
        <v>11694279</v>
      </c>
      <c r="P707" s="547">
        <v>11694279</v>
      </c>
      <c r="Q707" s="547">
        <v>11694279</v>
      </c>
      <c r="R707" s="547">
        <v>11694279</v>
      </c>
      <c r="S707" s="547">
        <v>11694279</v>
      </c>
      <c r="T707" s="547">
        <v>11694279</v>
      </c>
      <c r="U707" s="547"/>
      <c r="V707" s="547">
        <f t="shared" si="303"/>
        <v>11694279</v>
      </c>
      <c r="W707" s="285"/>
      <c r="X707" s="286"/>
      <c r="Y707" s="548">
        <f t="shared" si="330"/>
        <v>0</v>
      </c>
      <c r="Z707" s="549">
        <f t="shared" si="330"/>
        <v>0</v>
      </c>
      <c r="AA707" s="549">
        <f t="shared" si="330"/>
        <v>0</v>
      </c>
      <c r="AB707" s="282">
        <f t="shared" si="305"/>
        <v>11694279</v>
      </c>
      <c r="AC707" s="281">
        <f t="shared" si="306"/>
        <v>0</v>
      </c>
      <c r="AD707" s="549">
        <f t="shared" si="307"/>
        <v>0</v>
      </c>
      <c r="AE707" s="553">
        <f t="shared" si="308"/>
        <v>0</v>
      </c>
      <c r="AF707" s="282">
        <f t="shared" si="309"/>
        <v>11694279</v>
      </c>
      <c r="AG707" s="283">
        <f t="shared" si="310"/>
        <v>11694279</v>
      </c>
      <c r="AH707" s="281">
        <f t="shared" si="311"/>
        <v>0</v>
      </c>
      <c r="AI707" s="551">
        <f t="shared" si="331"/>
        <v>0</v>
      </c>
      <c r="AJ707" s="549">
        <f t="shared" si="331"/>
        <v>0</v>
      </c>
      <c r="AK707" s="549">
        <f t="shared" si="331"/>
        <v>0</v>
      </c>
      <c r="AL707" s="282">
        <f t="shared" si="312"/>
        <v>11694279</v>
      </c>
      <c r="AM707" s="281">
        <f t="shared" si="313"/>
        <v>0</v>
      </c>
      <c r="AN707" s="549">
        <f t="shared" si="314"/>
        <v>0</v>
      </c>
      <c r="AO707" s="549">
        <f t="shared" si="315"/>
        <v>0</v>
      </c>
      <c r="AP707" s="549">
        <f t="shared" si="316"/>
        <v>11694279</v>
      </c>
      <c r="AQ707" s="283">
        <f t="shared" si="329"/>
        <v>11694279</v>
      </c>
      <c r="AR707" s="281">
        <f t="shared" si="317"/>
        <v>0</v>
      </c>
      <c r="AT707" s="446" t="s">
        <v>2070</v>
      </c>
      <c r="AU707" s="284"/>
      <c r="AV707" s="447" t="str">
        <f t="shared" si="318"/>
        <v>CA</v>
      </c>
      <c r="AW707" s="447" t="str">
        <f t="shared" si="319"/>
        <v>CL</v>
      </c>
      <c r="AX707" s="447" t="str">
        <f t="shared" si="320"/>
        <v>AIC</v>
      </c>
      <c r="AY707" s="447" t="str">
        <f t="shared" si="321"/>
        <v>ERB</v>
      </c>
      <c r="AZ707" s="447" t="str">
        <f t="shared" si="322"/>
        <v>GRB</v>
      </c>
      <c r="BA707" s="447" t="str">
        <f t="shared" si="323"/>
        <v>Non-Op</v>
      </c>
      <c r="BC707" s="449" t="s">
        <v>2100</v>
      </c>
      <c r="BD707" s="552">
        <f t="shared" si="325"/>
        <v>11694279</v>
      </c>
      <c r="BF707" s="448"/>
      <c r="BG707" s="448"/>
      <c r="BH707" s="448"/>
      <c r="BI707" s="448"/>
      <c r="BJ707" s="448"/>
      <c r="BK707" s="448"/>
      <c r="BL707" s="448"/>
      <c r="BN707" s="444"/>
    </row>
    <row r="708" spans="1:66" s="28" customFormat="1" ht="12" customHeight="1">
      <c r="A708" s="314">
        <v>18239151</v>
      </c>
      <c r="B708" s="315" t="str">
        <f t="shared" si="327"/>
        <v>18239151</v>
      </c>
      <c r="C708" s="641" t="s">
        <v>1503</v>
      </c>
      <c r="D708" s="445" t="s">
        <v>1165</v>
      </c>
      <c r="E708" s="445"/>
      <c r="F708" s="294">
        <v>42752</v>
      </c>
      <c r="G708" s="445"/>
      <c r="H708" s="547">
        <v>-11694279</v>
      </c>
      <c r="I708" s="547">
        <v>-11694279</v>
      </c>
      <c r="J708" s="547">
        <v>-11694279</v>
      </c>
      <c r="K708" s="547">
        <v>-11694279</v>
      </c>
      <c r="L708" s="547">
        <v>-11694279</v>
      </c>
      <c r="M708" s="547">
        <v>-11694279</v>
      </c>
      <c r="N708" s="547">
        <v>-11694279</v>
      </c>
      <c r="O708" s="547">
        <v>-11694279</v>
      </c>
      <c r="P708" s="547">
        <v>-11694279</v>
      </c>
      <c r="Q708" s="547">
        <v>-11694279</v>
      </c>
      <c r="R708" s="547">
        <v>-11694279</v>
      </c>
      <c r="S708" s="547">
        <v>-11694279</v>
      </c>
      <c r="T708" s="547">
        <v>-11694279</v>
      </c>
      <c r="U708" s="547"/>
      <c r="V708" s="547">
        <f t="shared" si="303"/>
        <v>-11694279</v>
      </c>
      <c r="W708" s="285"/>
      <c r="X708" s="286"/>
      <c r="Y708" s="548">
        <f t="shared" si="330"/>
        <v>0</v>
      </c>
      <c r="Z708" s="549">
        <f t="shared" si="330"/>
        <v>0</v>
      </c>
      <c r="AA708" s="549">
        <f t="shared" si="330"/>
        <v>0</v>
      </c>
      <c r="AB708" s="282">
        <f t="shared" si="305"/>
        <v>-11694279</v>
      </c>
      <c r="AC708" s="281">
        <f t="shared" si="306"/>
        <v>0</v>
      </c>
      <c r="AD708" s="549">
        <f t="shared" si="307"/>
        <v>0</v>
      </c>
      <c r="AE708" s="553">
        <f t="shared" si="308"/>
        <v>0</v>
      </c>
      <c r="AF708" s="282">
        <f t="shared" si="309"/>
        <v>-11694279</v>
      </c>
      <c r="AG708" s="283">
        <f t="shared" si="310"/>
        <v>-11694279</v>
      </c>
      <c r="AH708" s="281">
        <f t="shared" si="311"/>
        <v>0</v>
      </c>
      <c r="AI708" s="551">
        <f t="shared" si="331"/>
        <v>0</v>
      </c>
      <c r="AJ708" s="549">
        <f t="shared" si="331"/>
        <v>0</v>
      </c>
      <c r="AK708" s="549">
        <f t="shared" si="331"/>
        <v>0</v>
      </c>
      <c r="AL708" s="282">
        <f t="shared" si="312"/>
        <v>-11694279</v>
      </c>
      <c r="AM708" s="281">
        <f t="shared" si="313"/>
        <v>0</v>
      </c>
      <c r="AN708" s="549">
        <f t="shared" si="314"/>
        <v>0</v>
      </c>
      <c r="AO708" s="549">
        <f t="shared" si="315"/>
        <v>0</v>
      </c>
      <c r="AP708" s="549">
        <f t="shared" si="316"/>
        <v>-11694279</v>
      </c>
      <c r="AQ708" s="283">
        <f t="shared" si="329"/>
        <v>-11694279</v>
      </c>
      <c r="AR708" s="281">
        <f t="shared" si="317"/>
        <v>0</v>
      </c>
      <c r="AT708" s="446" t="s">
        <v>2070</v>
      </c>
      <c r="AU708" s="284"/>
      <c r="AV708" s="447" t="str">
        <f t="shared" si="318"/>
        <v>CA</v>
      </c>
      <c r="AW708" s="447" t="str">
        <f t="shared" si="319"/>
        <v>CL</v>
      </c>
      <c r="AX708" s="447" t="str">
        <f t="shared" si="320"/>
        <v>AIC</v>
      </c>
      <c r="AY708" s="447" t="str">
        <f t="shared" si="321"/>
        <v>ERB</v>
      </c>
      <c r="AZ708" s="447" t="str">
        <f t="shared" si="322"/>
        <v>GRB</v>
      </c>
      <c r="BA708" s="447" t="str">
        <f t="shared" si="323"/>
        <v>Non-Op</v>
      </c>
      <c r="BC708" s="449" t="s">
        <v>2100</v>
      </c>
      <c r="BD708" s="552">
        <f t="shared" si="325"/>
        <v>-11694279</v>
      </c>
      <c r="BF708" s="448"/>
      <c r="BG708" s="448"/>
      <c r="BH708" s="448"/>
      <c r="BI708" s="448"/>
      <c r="BJ708" s="448"/>
      <c r="BK708" s="448"/>
      <c r="BL708" s="448"/>
      <c r="BN708" s="444"/>
    </row>
    <row r="709" spans="1:66" s="28" customFormat="1" ht="12" customHeight="1">
      <c r="A709" s="314">
        <v>18239161</v>
      </c>
      <c r="B709" s="315" t="str">
        <f t="shared" si="327"/>
        <v>18239161</v>
      </c>
      <c r="C709" s="641" t="s">
        <v>2851</v>
      </c>
      <c r="D709" s="445" t="s">
        <v>1165</v>
      </c>
      <c r="E709" s="445"/>
      <c r="F709" s="294">
        <v>42752</v>
      </c>
      <c r="G709" s="445"/>
      <c r="H709" s="547">
        <v>0</v>
      </c>
      <c r="I709" s="547">
        <v>0</v>
      </c>
      <c r="J709" s="547">
        <v>0</v>
      </c>
      <c r="K709" s="547">
        <v>0</v>
      </c>
      <c r="L709" s="547">
        <v>0</v>
      </c>
      <c r="M709" s="547">
        <v>0</v>
      </c>
      <c r="N709" s="547">
        <v>0</v>
      </c>
      <c r="O709" s="547">
        <v>0</v>
      </c>
      <c r="P709" s="547">
        <v>0</v>
      </c>
      <c r="Q709" s="547">
        <v>0</v>
      </c>
      <c r="R709" s="547">
        <v>0</v>
      </c>
      <c r="S709" s="547">
        <v>0</v>
      </c>
      <c r="T709" s="547">
        <v>0</v>
      </c>
      <c r="U709" s="547"/>
      <c r="V709" s="547">
        <f t="shared" si="303"/>
        <v>0</v>
      </c>
      <c r="W709" s="285"/>
      <c r="X709" s="286"/>
      <c r="Y709" s="548">
        <f t="shared" ref="Y709:AA728" si="332">IF($D709=Y$5,$T709,0)</f>
        <v>0</v>
      </c>
      <c r="Z709" s="549">
        <f t="shared" si="332"/>
        <v>0</v>
      </c>
      <c r="AA709" s="549">
        <f t="shared" si="332"/>
        <v>0</v>
      </c>
      <c r="AB709" s="282">
        <f t="shared" si="305"/>
        <v>0</v>
      </c>
      <c r="AC709" s="281">
        <f t="shared" si="306"/>
        <v>0</v>
      </c>
      <c r="AD709" s="549">
        <f t="shared" si="307"/>
        <v>0</v>
      </c>
      <c r="AE709" s="553">
        <f t="shared" si="308"/>
        <v>0</v>
      </c>
      <c r="AF709" s="282">
        <f t="shared" si="309"/>
        <v>0</v>
      </c>
      <c r="AG709" s="283">
        <f t="shared" si="310"/>
        <v>0</v>
      </c>
      <c r="AH709" s="281">
        <f t="shared" si="311"/>
        <v>0</v>
      </c>
      <c r="AI709" s="551">
        <f t="shared" si="331"/>
        <v>0</v>
      </c>
      <c r="AJ709" s="549">
        <f t="shared" si="331"/>
        <v>0</v>
      </c>
      <c r="AK709" s="549">
        <f t="shared" si="331"/>
        <v>0</v>
      </c>
      <c r="AL709" s="282">
        <f t="shared" si="312"/>
        <v>0</v>
      </c>
      <c r="AM709" s="281">
        <f t="shared" si="313"/>
        <v>0</v>
      </c>
      <c r="AN709" s="549">
        <f t="shared" si="314"/>
        <v>0</v>
      </c>
      <c r="AO709" s="549">
        <f t="shared" si="315"/>
        <v>0</v>
      </c>
      <c r="AP709" s="549">
        <f t="shared" si="316"/>
        <v>0</v>
      </c>
      <c r="AQ709" s="283">
        <f t="shared" si="329"/>
        <v>0</v>
      </c>
      <c r="AR709" s="281">
        <f t="shared" si="317"/>
        <v>0</v>
      </c>
      <c r="AT709" s="446" t="s">
        <v>2075</v>
      </c>
      <c r="AU709" s="284"/>
      <c r="AV709" s="447" t="str">
        <f t="shared" si="318"/>
        <v>CA</v>
      </c>
      <c r="AW709" s="447" t="str">
        <f t="shared" si="319"/>
        <v>CL</v>
      </c>
      <c r="AX709" s="447" t="str">
        <f t="shared" si="320"/>
        <v>AIC</v>
      </c>
      <c r="AY709" s="447" t="str">
        <f t="shared" si="321"/>
        <v>ERB</v>
      </c>
      <c r="AZ709" s="447" t="str">
        <f t="shared" si="322"/>
        <v>GRB</v>
      </c>
      <c r="BA709" s="447" t="str">
        <f t="shared" si="323"/>
        <v>Non-Op</v>
      </c>
      <c r="BC709" s="449" t="s">
        <v>2100</v>
      </c>
      <c r="BD709" s="552">
        <f t="shared" si="325"/>
        <v>0</v>
      </c>
      <c r="BF709" s="448"/>
      <c r="BG709" s="448"/>
      <c r="BH709" s="448"/>
      <c r="BI709" s="448"/>
      <c r="BJ709" s="448"/>
      <c r="BK709" s="448"/>
      <c r="BL709" s="448"/>
      <c r="BN709" s="444"/>
    </row>
    <row r="710" spans="1:66" s="28" customFormat="1" ht="12" customHeight="1">
      <c r="A710" s="314">
        <v>18239171</v>
      </c>
      <c r="B710" s="315" t="str">
        <f t="shared" si="327"/>
        <v>18239171</v>
      </c>
      <c r="C710" s="641" t="s">
        <v>1504</v>
      </c>
      <c r="D710" s="445" t="s">
        <v>2091</v>
      </c>
      <c r="E710" s="445"/>
      <c r="F710" s="294">
        <v>43070</v>
      </c>
      <c r="G710" s="445"/>
      <c r="H710" s="547">
        <v>4908517.3899999997</v>
      </c>
      <c r="I710" s="547">
        <v>4821510.0999999996</v>
      </c>
      <c r="J710" s="547">
        <v>4734502.8099999996</v>
      </c>
      <c r="K710" s="547">
        <v>4647495.5199999996</v>
      </c>
      <c r="L710" s="547">
        <v>4560488.2300000004</v>
      </c>
      <c r="M710" s="547">
        <v>4473480.9400000004</v>
      </c>
      <c r="N710" s="547">
        <v>4386473.6500000004</v>
      </c>
      <c r="O710" s="547">
        <v>4299466.3600000003</v>
      </c>
      <c r="P710" s="547">
        <v>4212459.07</v>
      </c>
      <c r="Q710" s="547">
        <v>4125451.78</v>
      </c>
      <c r="R710" s="547">
        <v>4038444.49</v>
      </c>
      <c r="S710" s="547">
        <v>3951437.2</v>
      </c>
      <c r="T710" s="547">
        <v>3864429.91</v>
      </c>
      <c r="U710" s="547"/>
      <c r="V710" s="547">
        <f t="shared" si="303"/>
        <v>4386473.6500000004</v>
      </c>
      <c r="W710" s="285"/>
      <c r="X710" s="286"/>
      <c r="Y710" s="548">
        <f t="shared" si="332"/>
        <v>3864429.91</v>
      </c>
      <c r="Z710" s="549">
        <f t="shared" si="332"/>
        <v>0</v>
      </c>
      <c r="AA710" s="549">
        <f t="shared" si="332"/>
        <v>0</v>
      </c>
      <c r="AB710" s="282">
        <f t="shared" si="305"/>
        <v>0</v>
      </c>
      <c r="AC710" s="281">
        <f t="shared" si="306"/>
        <v>0</v>
      </c>
      <c r="AD710" s="549">
        <f t="shared" si="307"/>
        <v>0</v>
      </c>
      <c r="AE710" s="553">
        <f t="shared" si="308"/>
        <v>0</v>
      </c>
      <c r="AF710" s="282">
        <f t="shared" si="309"/>
        <v>0</v>
      </c>
      <c r="AG710" s="283">
        <f t="shared" si="310"/>
        <v>0</v>
      </c>
      <c r="AH710" s="281">
        <f t="shared" si="311"/>
        <v>0</v>
      </c>
      <c r="AI710" s="551">
        <f t="shared" si="331"/>
        <v>4386473.6500000004</v>
      </c>
      <c r="AJ710" s="549">
        <f t="shared" si="331"/>
        <v>0</v>
      </c>
      <c r="AK710" s="549">
        <f t="shared" si="331"/>
        <v>0</v>
      </c>
      <c r="AL710" s="282">
        <f t="shared" si="312"/>
        <v>0</v>
      </c>
      <c r="AM710" s="281">
        <f t="shared" si="313"/>
        <v>0</v>
      </c>
      <c r="AN710" s="549">
        <f t="shared" si="314"/>
        <v>0</v>
      </c>
      <c r="AO710" s="549">
        <f t="shared" si="315"/>
        <v>0</v>
      </c>
      <c r="AP710" s="549">
        <f t="shared" si="316"/>
        <v>0</v>
      </c>
      <c r="AQ710" s="283">
        <f t="shared" si="329"/>
        <v>0</v>
      </c>
      <c r="AR710" s="281">
        <f t="shared" si="317"/>
        <v>0</v>
      </c>
      <c r="AT710" s="446"/>
      <c r="AU710" s="284"/>
      <c r="AV710" s="447" t="str">
        <f t="shared" si="318"/>
        <v>CA</v>
      </c>
      <c r="AW710" s="447" t="str">
        <f t="shared" si="319"/>
        <v>CL</v>
      </c>
      <c r="AX710" s="447" t="str">
        <f t="shared" si="320"/>
        <v>AIC</v>
      </c>
      <c r="AY710" s="447" t="str">
        <f t="shared" si="321"/>
        <v>ERB</v>
      </c>
      <c r="AZ710" s="447" t="str">
        <f t="shared" si="322"/>
        <v>GRB</v>
      </c>
      <c r="BA710" s="447" t="str">
        <f t="shared" si="323"/>
        <v>Non-Op</v>
      </c>
      <c r="BC710" s="445" t="s">
        <v>2159</v>
      </c>
      <c r="BD710" s="552">
        <f t="shared" si="325"/>
        <v>3864429.91</v>
      </c>
      <c r="BF710" s="448"/>
      <c r="BG710" s="448"/>
      <c r="BH710" s="448"/>
      <c r="BI710" s="448"/>
      <c r="BJ710" s="448"/>
      <c r="BK710" s="448"/>
      <c r="BL710" s="448"/>
      <c r="BN710" s="444"/>
    </row>
    <row r="711" spans="1:66" s="28" customFormat="1" ht="12" customHeight="1">
      <c r="A711" s="314">
        <v>18239191</v>
      </c>
      <c r="B711" s="315" t="str">
        <f t="shared" si="327"/>
        <v>18239191</v>
      </c>
      <c r="C711" s="641" t="s">
        <v>1505</v>
      </c>
      <c r="D711" s="445" t="s">
        <v>1163</v>
      </c>
      <c r="E711" s="445"/>
      <c r="F711" s="294">
        <v>43070</v>
      </c>
      <c r="G711" s="445"/>
      <c r="H711" s="547">
        <v>0</v>
      </c>
      <c r="I711" s="547">
        <v>0</v>
      </c>
      <c r="J711" s="547">
        <v>0</v>
      </c>
      <c r="K711" s="547">
        <v>0</v>
      </c>
      <c r="L711" s="547">
        <v>0</v>
      </c>
      <c r="M711" s="547">
        <v>0</v>
      </c>
      <c r="N711" s="547">
        <v>0</v>
      </c>
      <c r="O711" s="547">
        <v>0</v>
      </c>
      <c r="P711" s="547">
        <v>0</v>
      </c>
      <c r="Q711" s="547">
        <v>0</v>
      </c>
      <c r="R711" s="547">
        <v>0</v>
      </c>
      <c r="S711" s="547">
        <v>0</v>
      </c>
      <c r="T711" s="547">
        <v>0</v>
      </c>
      <c r="U711" s="547"/>
      <c r="V711" s="547">
        <f t="shared" si="303"/>
        <v>0</v>
      </c>
      <c r="W711" s="285" t="s">
        <v>1402</v>
      </c>
      <c r="X711" s="286"/>
      <c r="Y711" s="548">
        <f t="shared" si="332"/>
        <v>0</v>
      </c>
      <c r="Z711" s="549">
        <f t="shared" si="332"/>
        <v>0</v>
      </c>
      <c r="AA711" s="549">
        <f t="shared" si="332"/>
        <v>0</v>
      </c>
      <c r="AB711" s="282">
        <f t="shared" si="305"/>
        <v>0</v>
      </c>
      <c r="AC711" s="281">
        <f t="shared" si="306"/>
        <v>0</v>
      </c>
      <c r="AD711" s="549">
        <f t="shared" si="307"/>
        <v>0</v>
      </c>
      <c r="AE711" s="553">
        <f t="shared" si="308"/>
        <v>0</v>
      </c>
      <c r="AF711" s="282">
        <f t="shared" si="309"/>
        <v>0</v>
      </c>
      <c r="AG711" s="283">
        <f t="shared" si="310"/>
        <v>0</v>
      </c>
      <c r="AH711" s="281">
        <f t="shared" si="311"/>
        <v>0</v>
      </c>
      <c r="AI711" s="551">
        <f t="shared" si="331"/>
        <v>0</v>
      </c>
      <c r="AJ711" s="549">
        <f t="shared" si="331"/>
        <v>0</v>
      </c>
      <c r="AK711" s="549">
        <f t="shared" si="331"/>
        <v>0</v>
      </c>
      <c r="AL711" s="282">
        <f t="shared" si="312"/>
        <v>0</v>
      </c>
      <c r="AM711" s="281">
        <f t="shared" si="313"/>
        <v>0</v>
      </c>
      <c r="AN711" s="549">
        <f t="shared" si="314"/>
        <v>0</v>
      </c>
      <c r="AO711" s="549">
        <f t="shared" si="315"/>
        <v>0</v>
      </c>
      <c r="AP711" s="549">
        <f t="shared" si="316"/>
        <v>0</v>
      </c>
      <c r="AQ711" s="283">
        <f t="shared" si="329"/>
        <v>0</v>
      </c>
      <c r="AR711" s="281">
        <f t="shared" si="317"/>
        <v>0</v>
      </c>
      <c r="AT711" s="446"/>
      <c r="AU711" s="284"/>
      <c r="AV711" s="447" t="str">
        <f t="shared" si="318"/>
        <v>CA</v>
      </c>
      <c r="AW711" s="447" t="str">
        <f t="shared" si="319"/>
        <v>CL</v>
      </c>
      <c r="AX711" s="447" t="str">
        <f t="shared" si="320"/>
        <v>AIC</v>
      </c>
      <c r="AY711" s="447" t="str">
        <f t="shared" si="321"/>
        <v>ERB</v>
      </c>
      <c r="AZ711" s="447" t="str">
        <f t="shared" si="322"/>
        <v>GRB</v>
      </c>
      <c r="BA711" s="447" t="str">
        <f t="shared" si="323"/>
        <v>Non-Op</v>
      </c>
      <c r="BC711" s="445" t="s">
        <v>2142</v>
      </c>
      <c r="BD711" s="552">
        <f t="shared" si="325"/>
        <v>0</v>
      </c>
      <c r="BF711" s="448"/>
      <c r="BG711" s="448"/>
      <c r="BH711" s="448"/>
      <c r="BI711" s="448"/>
      <c r="BJ711" s="448"/>
      <c r="BK711" s="448"/>
      <c r="BL711" s="448"/>
      <c r="BN711" s="444"/>
    </row>
    <row r="712" spans="1:66" s="28" customFormat="1" ht="12" customHeight="1">
      <c r="A712" s="323">
        <v>18239201</v>
      </c>
      <c r="B712" s="322" t="str">
        <f t="shared" si="327"/>
        <v>18239201</v>
      </c>
      <c r="C712" s="642" t="s">
        <v>2175</v>
      </c>
      <c r="D712" s="451" t="s">
        <v>2091</v>
      </c>
      <c r="E712" s="451"/>
      <c r="F712" s="300">
        <v>43586</v>
      </c>
      <c r="G712" s="451"/>
      <c r="H712" s="556">
        <v>0</v>
      </c>
      <c r="I712" s="556">
        <v>0</v>
      </c>
      <c r="J712" s="556">
        <v>0</v>
      </c>
      <c r="K712" s="556">
        <v>0</v>
      </c>
      <c r="L712" s="556">
        <v>0</v>
      </c>
      <c r="M712" s="556">
        <v>0</v>
      </c>
      <c r="N712" s="556">
        <v>0</v>
      </c>
      <c r="O712" s="556">
        <v>0</v>
      </c>
      <c r="P712" s="556">
        <v>0</v>
      </c>
      <c r="Q712" s="556">
        <v>0</v>
      </c>
      <c r="R712" s="556">
        <v>0</v>
      </c>
      <c r="S712" s="556">
        <v>0</v>
      </c>
      <c r="T712" s="591">
        <v>0</v>
      </c>
      <c r="U712" s="556"/>
      <c r="V712" s="556">
        <f t="shared" si="303"/>
        <v>0</v>
      </c>
      <c r="W712" s="292"/>
      <c r="X712" s="293"/>
      <c r="Y712" s="548">
        <f t="shared" si="332"/>
        <v>0</v>
      </c>
      <c r="Z712" s="549">
        <f t="shared" si="332"/>
        <v>0</v>
      </c>
      <c r="AA712" s="549">
        <f t="shared" si="332"/>
        <v>0</v>
      </c>
      <c r="AB712" s="282">
        <f t="shared" si="305"/>
        <v>0</v>
      </c>
      <c r="AC712" s="281">
        <f t="shared" si="306"/>
        <v>0</v>
      </c>
      <c r="AD712" s="549">
        <f t="shared" si="307"/>
        <v>0</v>
      </c>
      <c r="AE712" s="553">
        <f t="shared" si="308"/>
        <v>0</v>
      </c>
      <c r="AF712" s="282">
        <f t="shared" si="309"/>
        <v>0</v>
      </c>
      <c r="AG712" s="283">
        <f t="shared" si="310"/>
        <v>0</v>
      </c>
      <c r="AH712" s="281">
        <f t="shared" si="311"/>
        <v>0</v>
      </c>
      <c r="AI712" s="551">
        <f t="shared" ref="AI712:AK731" si="333">IF($D712=AI$5,$V712,0)</f>
        <v>0</v>
      </c>
      <c r="AJ712" s="549">
        <f t="shared" si="333"/>
        <v>0</v>
      </c>
      <c r="AK712" s="549">
        <f t="shared" si="333"/>
        <v>0</v>
      </c>
      <c r="AL712" s="282">
        <f t="shared" si="312"/>
        <v>0</v>
      </c>
      <c r="AM712" s="281">
        <f t="shared" si="313"/>
        <v>0</v>
      </c>
      <c r="AN712" s="549">
        <f t="shared" si="314"/>
        <v>0</v>
      </c>
      <c r="AO712" s="549">
        <f t="shared" si="315"/>
        <v>0</v>
      </c>
      <c r="AP712" s="549">
        <f t="shared" si="316"/>
        <v>0</v>
      </c>
      <c r="AQ712" s="283">
        <f t="shared" si="329"/>
        <v>0</v>
      </c>
      <c r="AR712" s="281">
        <f t="shared" si="317"/>
        <v>0</v>
      </c>
      <c r="AT712" s="446"/>
      <c r="AU712" s="284"/>
      <c r="AV712" s="447" t="str">
        <f t="shared" si="318"/>
        <v>CA</v>
      </c>
      <c r="AW712" s="447" t="str">
        <f t="shared" si="319"/>
        <v>CL</v>
      </c>
      <c r="AX712" s="447" t="str">
        <f t="shared" si="320"/>
        <v>AIC</v>
      </c>
      <c r="AY712" s="447" t="str">
        <f t="shared" si="321"/>
        <v>ERB</v>
      </c>
      <c r="AZ712" s="447" t="str">
        <f t="shared" si="322"/>
        <v>GRB</v>
      </c>
      <c r="BA712" s="447" t="str">
        <f t="shared" si="323"/>
        <v>Non-Op</v>
      </c>
      <c r="BC712" s="451" t="s">
        <v>2159</v>
      </c>
      <c r="BD712" s="552">
        <f t="shared" si="325"/>
        <v>0</v>
      </c>
      <c r="BF712" s="435"/>
      <c r="BG712" s="435"/>
      <c r="BH712" s="435"/>
      <c r="BI712" s="435"/>
      <c r="BJ712" s="435"/>
      <c r="BK712" s="435"/>
      <c r="BL712" s="435"/>
      <c r="BN712" s="444"/>
    </row>
    <row r="713" spans="1:66" s="28" customFormat="1" ht="11.45" customHeight="1">
      <c r="A713" s="323">
        <v>18239211</v>
      </c>
      <c r="B713" s="322" t="str">
        <f t="shared" si="327"/>
        <v>18239211</v>
      </c>
      <c r="C713" s="642" t="s">
        <v>2176</v>
      </c>
      <c r="D713" s="451" t="s">
        <v>1165</v>
      </c>
      <c r="E713" s="451"/>
      <c r="F713" s="300">
        <v>43525</v>
      </c>
      <c r="G713" s="451"/>
      <c r="H713" s="556">
        <v>11909073.939999999</v>
      </c>
      <c r="I713" s="556">
        <v>11553064.939999999</v>
      </c>
      <c r="J713" s="556">
        <v>11197055.939999999</v>
      </c>
      <c r="K713" s="556">
        <v>10841046.939999999</v>
      </c>
      <c r="L713" s="556">
        <v>10485037.939999999</v>
      </c>
      <c r="M713" s="556">
        <v>10129028.939999999</v>
      </c>
      <c r="N713" s="556">
        <v>9773019.9399999995</v>
      </c>
      <c r="O713" s="556">
        <v>9417010.9399999995</v>
      </c>
      <c r="P713" s="556">
        <v>9061001.9399999995</v>
      </c>
      <c r="Q713" s="556">
        <v>8704992.9399999995</v>
      </c>
      <c r="R713" s="556">
        <v>8348983.9400000004</v>
      </c>
      <c r="S713" s="556">
        <v>7992974.9400000004</v>
      </c>
      <c r="T713" s="591">
        <v>7636965.9400000004</v>
      </c>
      <c r="U713" s="556"/>
      <c r="V713" s="556">
        <f t="shared" ref="V713:V776" si="334">(H713+T713+SUM(I713:S713)*2)/24</f>
        <v>9773019.9399999995</v>
      </c>
      <c r="W713" s="292"/>
      <c r="X713" s="293"/>
      <c r="Y713" s="548">
        <f t="shared" si="332"/>
        <v>0</v>
      </c>
      <c r="Z713" s="549">
        <f t="shared" si="332"/>
        <v>0</v>
      </c>
      <c r="AA713" s="549">
        <f t="shared" si="332"/>
        <v>0</v>
      </c>
      <c r="AB713" s="282">
        <f t="shared" ref="AB713:AB776" si="335">T713-SUM(Y713:AA713)</f>
        <v>7636965.9400000004</v>
      </c>
      <c r="AC713" s="281">
        <f t="shared" ref="AC713:AC776" si="336">T713-SUM(Y713:AA713)-AB713</f>
        <v>0</v>
      </c>
      <c r="AD713" s="549">
        <f t="shared" ref="AD713:AD776" si="337">IF($D713=AD$5,$T713,IF($D713=AD$4, $T713*$AK$1,0))</f>
        <v>0</v>
      </c>
      <c r="AE713" s="553">
        <f t="shared" ref="AE713:AE776" si="338">IF($D713=AE$5,$T713,IF($D713=AE$4, $T713*$AK$2,0))</f>
        <v>0</v>
      </c>
      <c r="AF713" s="282">
        <f t="shared" ref="AF713:AF776" si="339">IF($D713=AF$5,$T713,IF($D713=AF$4, $T713*$AL$2,0))</f>
        <v>7636965.9400000004</v>
      </c>
      <c r="AG713" s="283">
        <f t="shared" ref="AG713:AG776" si="340">SUM(AD713:AF713)</f>
        <v>7636965.9400000004</v>
      </c>
      <c r="AH713" s="281">
        <f t="shared" ref="AH713:AH776" si="341">AG713-AB713</f>
        <v>0</v>
      </c>
      <c r="AI713" s="551">
        <f t="shared" si="333"/>
        <v>0</v>
      </c>
      <c r="AJ713" s="549">
        <f t="shared" si="333"/>
        <v>0</v>
      </c>
      <c r="AK713" s="549">
        <f t="shared" si="333"/>
        <v>0</v>
      </c>
      <c r="AL713" s="282">
        <f t="shared" ref="AL713:AL776" si="342">V713-SUM(AI713:AK713)</f>
        <v>9773019.9399999995</v>
      </c>
      <c r="AM713" s="281">
        <f t="shared" ref="AM713:AM776" si="343">V713-SUM(AI713:AK713)-AL713</f>
        <v>0</v>
      </c>
      <c r="AN713" s="549">
        <f t="shared" ref="AN713:AN776" si="344">IF($D713=AN$5,$V713,IF($D713=AN$4, $V713*$AK$1,0))</f>
        <v>0</v>
      </c>
      <c r="AO713" s="549">
        <f t="shared" ref="AO713:AO776" si="345">IF($D713=AO$5,$V713,IF($D713=AO$4, $V713*$AK$2,0))</f>
        <v>0</v>
      </c>
      <c r="AP713" s="549">
        <f t="shared" ref="AP713:AP776" si="346">IF($D713=AP$5,$V713,IF($D713=AP$4, $V713*$AL$2,0))</f>
        <v>9773019.9399999995</v>
      </c>
      <c r="AQ713" s="283">
        <f t="shared" si="329"/>
        <v>9773019.9399999995</v>
      </c>
      <c r="AR713" s="281">
        <f t="shared" ref="AR713:AR776" si="347">AQ713-AL713</f>
        <v>0</v>
      </c>
      <c r="AT713" s="446" t="s">
        <v>2172</v>
      </c>
      <c r="AU713" s="284"/>
      <c r="AV713" s="447" t="str">
        <f t="shared" ref="AV713:AV776" si="348">IF(VALUE(Y713),AV$7,IF(ISBLANK(Y713),"",AV$7))</f>
        <v>CA</v>
      </c>
      <c r="AW713" s="447" t="str">
        <f t="shared" ref="AW713:AW776" si="349">IF(VALUE(Z713),AW$7,IF(ISBLANK(Z713),"",AW$7))</f>
        <v>CL</v>
      </c>
      <c r="AX713" s="447" t="str">
        <f t="shared" ref="AX713:AX776" si="350">IF(VALUE(AA713),AX$7,IF(ISBLANK(AA713),"",AX$7))</f>
        <v>AIC</v>
      </c>
      <c r="AY713" s="447" t="str">
        <f t="shared" ref="AY713:AY776" si="351">IF(VALUE(AD713),AY$7,IF(ISBLANK(AD713),"",AY$7))</f>
        <v>ERB</v>
      </c>
      <c r="AZ713" s="447" t="str">
        <f t="shared" ref="AZ713:AZ776" si="352">IF(VALUE(AE713),AZ$7,IF(ISBLANK(AE713),"",AZ$7))</f>
        <v>GRB</v>
      </c>
      <c r="BA713" s="447" t="str">
        <f t="shared" ref="BA713:BA776" si="353">IF(VALUE(AF713),BA$7,IF(ISBLANK(AF713),"",BA$7))</f>
        <v>Non-Op</v>
      </c>
      <c r="BC713" s="449" t="s">
        <v>2100</v>
      </c>
      <c r="BD713" s="552">
        <f t="shared" si="325"/>
        <v>7636965.9400000004</v>
      </c>
      <c r="BF713" s="435"/>
      <c r="BG713" s="435"/>
      <c r="BH713" s="435"/>
      <c r="BI713" s="435"/>
      <c r="BJ713" s="435"/>
      <c r="BK713" s="435"/>
      <c r="BL713" s="435"/>
      <c r="BN713" s="444"/>
    </row>
    <row r="714" spans="1:66" s="28" customFormat="1" ht="12" customHeight="1">
      <c r="A714" s="323">
        <v>18239221</v>
      </c>
      <c r="B714" s="322" t="str">
        <f t="shared" si="327"/>
        <v>18239221</v>
      </c>
      <c r="C714" s="642" t="s">
        <v>2177</v>
      </c>
      <c r="D714" s="451" t="s">
        <v>1165</v>
      </c>
      <c r="E714" s="451"/>
      <c r="F714" s="300">
        <v>43647</v>
      </c>
      <c r="G714" s="451"/>
      <c r="H714" s="556">
        <v>52037.87</v>
      </c>
      <c r="I714" s="556">
        <v>57027.14</v>
      </c>
      <c r="J714" s="556">
        <v>61942.74</v>
      </c>
      <c r="K714" s="556">
        <v>66823.759999999995</v>
      </c>
      <c r="L714" s="556">
        <v>71731.53</v>
      </c>
      <c r="M714" s="556">
        <v>76733.3</v>
      </c>
      <c r="N714" s="556">
        <v>81657.600000000006</v>
      </c>
      <c r="O714" s="556">
        <v>85891.39</v>
      </c>
      <c r="P714" s="556">
        <v>90596.28</v>
      </c>
      <c r="Q714" s="556">
        <v>95224.8</v>
      </c>
      <c r="R714" s="556">
        <v>99776.98</v>
      </c>
      <c r="S714" s="556">
        <v>104252.83</v>
      </c>
      <c r="T714" s="591">
        <v>108660.12</v>
      </c>
      <c r="U714" s="556"/>
      <c r="V714" s="556">
        <f t="shared" si="334"/>
        <v>81000.612083333341</v>
      </c>
      <c r="W714" s="292"/>
      <c r="X714" s="293"/>
      <c r="Y714" s="548">
        <f t="shared" si="332"/>
        <v>0</v>
      </c>
      <c r="Z714" s="549">
        <f t="shared" si="332"/>
        <v>0</v>
      </c>
      <c r="AA714" s="549">
        <f t="shared" si="332"/>
        <v>0</v>
      </c>
      <c r="AB714" s="282">
        <f t="shared" si="335"/>
        <v>108660.12</v>
      </c>
      <c r="AC714" s="281">
        <f t="shared" si="336"/>
        <v>0</v>
      </c>
      <c r="AD714" s="549">
        <f t="shared" si="337"/>
        <v>0</v>
      </c>
      <c r="AE714" s="553">
        <f t="shared" si="338"/>
        <v>0</v>
      </c>
      <c r="AF714" s="282">
        <f t="shared" si="339"/>
        <v>108660.12</v>
      </c>
      <c r="AG714" s="283">
        <f t="shared" si="340"/>
        <v>108660.12</v>
      </c>
      <c r="AH714" s="281">
        <f t="shared" si="341"/>
        <v>0</v>
      </c>
      <c r="AI714" s="551">
        <f t="shared" si="333"/>
        <v>0</v>
      </c>
      <c r="AJ714" s="549">
        <f t="shared" si="333"/>
        <v>0</v>
      </c>
      <c r="AK714" s="549">
        <f t="shared" si="333"/>
        <v>0</v>
      </c>
      <c r="AL714" s="282">
        <f t="shared" si="342"/>
        <v>81000.612083333341</v>
      </c>
      <c r="AM714" s="281">
        <f t="shared" si="343"/>
        <v>0</v>
      </c>
      <c r="AN714" s="549">
        <f t="shared" si="344"/>
        <v>0</v>
      </c>
      <c r="AO714" s="549">
        <f t="shared" si="345"/>
        <v>0</v>
      </c>
      <c r="AP714" s="549">
        <f t="shared" si="346"/>
        <v>81000.612083333341</v>
      </c>
      <c r="AQ714" s="283">
        <f t="shared" si="329"/>
        <v>81000.612083333341</v>
      </c>
      <c r="AR714" s="281">
        <f t="shared" si="347"/>
        <v>0</v>
      </c>
      <c r="AT714" s="446" t="s">
        <v>2066</v>
      </c>
      <c r="AU714" s="284"/>
      <c r="AV714" s="447" t="str">
        <f t="shared" si="348"/>
        <v>CA</v>
      </c>
      <c r="AW714" s="447" t="str">
        <f t="shared" si="349"/>
        <v>CL</v>
      </c>
      <c r="AX714" s="447" t="str">
        <f t="shared" si="350"/>
        <v>AIC</v>
      </c>
      <c r="AY714" s="447" t="str">
        <f t="shared" si="351"/>
        <v>ERB</v>
      </c>
      <c r="AZ714" s="447" t="str">
        <f t="shared" si="352"/>
        <v>GRB</v>
      </c>
      <c r="BA714" s="447" t="str">
        <f t="shared" si="353"/>
        <v>Non-Op</v>
      </c>
      <c r="BC714" s="449" t="s">
        <v>2100</v>
      </c>
      <c r="BD714" s="552">
        <f t="shared" si="325"/>
        <v>108660.12</v>
      </c>
      <c r="BF714" s="435"/>
      <c r="BG714" s="435"/>
      <c r="BH714" s="435"/>
      <c r="BI714" s="435"/>
      <c r="BJ714" s="435"/>
      <c r="BK714" s="435"/>
      <c r="BL714" s="435"/>
      <c r="BN714" s="444"/>
    </row>
    <row r="715" spans="1:66" s="28" customFormat="1" ht="12" customHeight="1">
      <c r="A715" s="323">
        <v>18239231</v>
      </c>
      <c r="B715" s="322" t="str">
        <f t="shared" si="327"/>
        <v>18239231</v>
      </c>
      <c r="C715" s="642" t="s">
        <v>2178</v>
      </c>
      <c r="D715" s="451" t="s">
        <v>1165</v>
      </c>
      <c r="E715" s="451"/>
      <c r="F715" s="300">
        <v>43525</v>
      </c>
      <c r="G715" s="451"/>
      <c r="H715" s="556">
        <v>3490730.6</v>
      </c>
      <c r="I715" s="556">
        <v>3588868.02</v>
      </c>
      <c r="J715" s="556">
        <v>3704407.42</v>
      </c>
      <c r="K715" s="556">
        <v>3929010.35</v>
      </c>
      <c r="L715" s="556">
        <v>4001334.99</v>
      </c>
      <c r="M715" s="556">
        <v>4101318.87</v>
      </c>
      <c r="N715" s="556">
        <v>4228369.57</v>
      </c>
      <c r="O715" s="556">
        <v>4469503.03</v>
      </c>
      <c r="P715" s="556">
        <v>4580651.09</v>
      </c>
      <c r="Q715" s="556">
        <v>4677952.95</v>
      </c>
      <c r="R715" s="556">
        <v>5172915.24</v>
      </c>
      <c r="S715" s="556">
        <v>5310756.4400000004</v>
      </c>
      <c r="T715" s="591">
        <v>5771901.96</v>
      </c>
      <c r="U715" s="556"/>
      <c r="V715" s="556">
        <f t="shared" si="334"/>
        <v>4366367.020833333</v>
      </c>
      <c r="W715" s="292"/>
      <c r="X715" s="293"/>
      <c r="Y715" s="548">
        <f t="shared" si="332"/>
        <v>0</v>
      </c>
      <c r="Z715" s="549">
        <f t="shared" si="332"/>
        <v>0</v>
      </c>
      <c r="AA715" s="549">
        <f t="shared" si="332"/>
        <v>0</v>
      </c>
      <c r="AB715" s="282">
        <f t="shared" si="335"/>
        <v>5771901.96</v>
      </c>
      <c r="AC715" s="281">
        <f t="shared" si="336"/>
        <v>0</v>
      </c>
      <c r="AD715" s="549">
        <f t="shared" si="337"/>
        <v>0</v>
      </c>
      <c r="AE715" s="553">
        <f t="shared" si="338"/>
        <v>0</v>
      </c>
      <c r="AF715" s="282">
        <f t="shared" si="339"/>
        <v>5771901.96</v>
      </c>
      <c r="AG715" s="283">
        <f t="shared" si="340"/>
        <v>5771901.96</v>
      </c>
      <c r="AH715" s="281">
        <f t="shared" si="341"/>
        <v>0</v>
      </c>
      <c r="AI715" s="551">
        <f t="shared" si="333"/>
        <v>0</v>
      </c>
      <c r="AJ715" s="549">
        <f t="shared" si="333"/>
        <v>0</v>
      </c>
      <c r="AK715" s="549">
        <f t="shared" si="333"/>
        <v>0</v>
      </c>
      <c r="AL715" s="282">
        <f t="shared" si="342"/>
        <v>4366367.020833333</v>
      </c>
      <c r="AM715" s="281">
        <f t="shared" si="343"/>
        <v>0</v>
      </c>
      <c r="AN715" s="549">
        <f t="shared" si="344"/>
        <v>0</v>
      </c>
      <c r="AO715" s="549">
        <f t="shared" si="345"/>
        <v>0</v>
      </c>
      <c r="AP715" s="549">
        <f t="shared" si="346"/>
        <v>4366367.020833333</v>
      </c>
      <c r="AQ715" s="283">
        <f t="shared" si="329"/>
        <v>4366367.020833333</v>
      </c>
      <c r="AR715" s="281">
        <f t="shared" si="347"/>
        <v>0</v>
      </c>
      <c r="AT715" s="446" t="s">
        <v>2066</v>
      </c>
      <c r="AU715" s="284"/>
      <c r="AV715" s="447" t="str">
        <f t="shared" si="348"/>
        <v>CA</v>
      </c>
      <c r="AW715" s="447" t="str">
        <f t="shared" si="349"/>
        <v>CL</v>
      </c>
      <c r="AX715" s="447" t="str">
        <f t="shared" si="350"/>
        <v>AIC</v>
      </c>
      <c r="AY715" s="447" t="str">
        <f t="shared" si="351"/>
        <v>ERB</v>
      </c>
      <c r="AZ715" s="447" t="str">
        <f t="shared" si="352"/>
        <v>GRB</v>
      </c>
      <c r="BA715" s="447" t="str">
        <f t="shared" si="353"/>
        <v>Non-Op</v>
      </c>
      <c r="BC715" s="449" t="s">
        <v>2100</v>
      </c>
      <c r="BD715" s="552">
        <f t="shared" si="325"/>
        <v>5771901.96</v>
      </c>
      <c r="BF715" s="435"/>
      <c r="BG715" s="435"/>
      <c r="BH715" s="435"/>
      <c r="BI715" s="435"/>
      <c r="BJ715" s="435"/>
      <c r="BK715" s="435"/>
      <c r="BL715" s="435"/>
      <c r="BN715" s="444"/>
    </row>
    <row r="716" spans="1:66" s="28" customFormat="1" ht="12" customHeight="1">
      <c r="A716" s="323">
        <v>18239241</v>
      </c>
      <c r="B716" s="322" t="str">
        <f t="shared" si="327"/>
        <v>18239241</v>
      </c>
      <c r="C716" s="642" t="s">
        <v>2179</v>
      </c>
      <c r="D716" s="451" t="s">
        <v>1165</v>
      </c>
      <c r="E716" s="451"/>
      <c r="F716" s="300">
        <v>43556</v>
      </c>
      <c r="G716" s="451"/>
      <c r="H716" s="556">
        <v>116796</v>
      </c>
      <c r="I716" s="556">
        <v>126129</v>
      </c>
      <c r="J716" s="556">
        <v>135725</v>
      </c>
      <c r="K716" s="556">
        <v>145755</v>
      </c>
      <c r="L716" s="556">
        <v>156161</v>
      </c>
      <c r="M716" s="556">
        <v>166774</v>
      </c>
      <c r="N716" s="556">
        <v>177667</v>
      </c>
      <c r="O716" s="556">
        <v>189031</v>
      </c>
      <c r="P716" s="556">
        <v>200844</v>
      </c>
      <c r="Q716" s="556">
        <v>217619.14</v>
      </c>
      <c r="R716" s="556">
        <v>239199.78</v>
      </c>
      <c r="S716" s="556">
        <v>253396.78</v>
      </c>
      <c r="T716" s="591">
        <v>268404.67</v>
      </c>
      <c r="U716" s="556"/>
      <c r="V716" s="556">
        <f t="shared" si="334"/>
        <v>183408.50291666668</v>
      </c>
      <c r="W716" s="292"/>
      <c r="X716" s="293"/>
      <c r="Y716" s="548">
        <f t="shared" si="332"/>
        <v>0</v>
      </c>
      <c r="Z716" s="549">
        <f t="shared" si="332"/>
        <v>0</v>
      </c>
      <c r="AA716" s="549">
        <f t="shared" si="332"/>
        <v>0</v>
      </c>
      <c r="AB716" s="282">
        <f t="shared" si="335"/>
        <v>268404.67</v>
      </c>
      <c r="AC716" s="281">
        <f t="shared" si="336"/>
        <v>0</v>
      </c>
      <c r="AD716" s="549">
        <f t="shared" si="337"/>
        <v>0</v>
      </c>
      <c r="AE716" s="553">
        <f t="shared" si="338"/>
        <v>0</v>
      </c>
      <c r="AF716" s="282">
        <f t="shared" si="339"/>
        <v>268404.67</v>
      </c>
      <c r="AG716" s="283">
        <f t="shared" si="340"/>
        <v>268404.67</v>
      </c>
      <c r="AH716" s="281">
        <f t="shared" si="341"/>
        <v>0</v>
      </c>
      <c r="AI716" s="551">
        <f t="shared" si="333"/>
        <v>0</v>
      </c>
      <c r="AJ716" s="549">
        <f t="shared" si="333"/>
        <v>0</v>
      </c>
      <c r="AK716" s="549">
        <f t="shared" si="333"/>
        <v>0</v>
      </c>
      <c r="AL716" s="282">
        <f t="shared" si="342"/>
        <v>183408.50291666668</v>
      </c>
      <c r="AM716" s="281">
        <f t="shared" si="343"/>
        <v>0</v>
      </c>
      <c r="AN716" s="549">
        <f t="shared" si="344"/>
        <v>0</v>
      </c>
      <c r="AO716" s="549">
        <f t="shared" si="345"/>
        <v>0</v>
      </c>
      <c r="AP716" s="549">
        <f t="shared" si="346"/>
        <v>183408.50291666668</v>
      </c>
      <c r="AQ716" s="283">
        <f t="shared" si="329"/>
        <v>183408.50291666668</v>
      </c>
      <c r="AR716" s="281">
        <f t="shared" si="347"/>
        <v>0</v>
      </c>
      <c r="AT716" s="446" t="s">
        <v>2066</v>
      </c>
      <c r="AU716" s="284"/>
      <c r="AV716" s="447" t="str">
        <f t="shared" si="348"/>
        <v>CA</v>
      </c>
      <c r="AW716" s="447" t="str">
        <f t="shared" si="349"/>
        <v>CL</v>
      </c>
      <c r="AX716" s="447" t="str">
        <f t="shared" si="350"/>
        <v>AIC</v>
      </c>
      <c r="AY716" s="447" t="str">
        <f t="shared" si="351"/>
        <v>ERB</v>
      </c>
      <c r="AZ716" s="447" t="str">
        <f t="shared" si="352"/>
        <v>GRB</v>
      </c>
      <c r="BA716" s="447" t="str">
        <f t="shared" si="353"/>
        <v>Non-Op</v>
      </c>
      <c r="BC716" s="449" t="s">
        <v>2100</v>
      </c>
      <c r="BD716" s="552">
        <f t="shared" si="325"/>
        <v>268404.67</v>
      </c>
      <c r="BF716" s="435"/>
      <c r="BG716" s="435"/>
      <c r="BH716" s="435"/>
      <c r="BI716" s="435"/>
      <c r="BJ716" s="435"/>
      <c r="BK716" s="435"/>
      <c r="BL716" s="435"/>
      <c r="BN716" s="444"/>
    </row>
    <row r="717" spans="1:66" s="28" customFormat="1" ht="12" customHeight="1">
      <c r="A717" s="323">
        <v>18239251</v>
      </c>
      <c r="B717" s="322" t="str">
        <f t="shared" si="327"/>
        <v>18239251</v>
      </c>
      <c r="C717" s="642" t="s">
        <v>2180</v>
      </c>
      <c r="D717" s="451" t="s">
        <v>2091</v>
      </c>
      <c r="E717" s="451"/>
      <c r="F717" s="300">
        <v>43678</v>
      </c>
      <c r="G717" s="451"/>
      <c r="H717" s="556">
        <v>152416.35</v>
      </c>
      <c r="I717" s="556">
        <v>152416.35</v>
      </c>
      <c r="J717" s="556">
        <v>152416.35</v>
      </c>
      <c r="K717" s="556">
        <v>152416.35</v>
      </c>
      <c r="L717" s="556">
        <v>152416.35</v>
      </c>
      <c r="M717" s="556">
        <v>152416.35</v>
      </c>
      <c r="N717" s="556">
        <v>152416.35</v>
      </c>
      <c r="O717" s="556">
        <v>152416.35</v>
      </c>
      <c r="P717" s="556">
        <v>152416.35</v>
      </c>
      <c r="Q717" s="556">
        <v>152416.35</v>
      </c>
      <c r="R717" s="556">
        <v>152416.35</v>
      </c>
      <c r="S717" s="556">
        <v>152416.35</v>
      </c>
      <c r="T717" s="591">
        <v>152416.35</v>
      </c>
      <c r="U717" s="556"/>
      <c r="V717" s="556">
        <f t="shared" si="334"/>
        <v>152416.35000000003</v>
      </c>
      <c r="W717" s="292"/>
      <c r="X717" s="293"/>
      <c r="Y717" s="548">
        <f t="shared" si="332"/>
        <v>152416.35</v>
      </c>
      <c r="Z717" s="549">
        <f t="shared" si="332"/>
        <v>0</v>
      </c>
      <c r="AA717" s="549">
        <f t="shared" si="332"/>
        <v>0</v>
      </c>
      <c r="AB717" s="282">
        <f t="shared" si="335"/>
        <v>0</v>
      </c>
      <c r="AC717" s="281">
        <f t="shared" si="336"/>
        <v>0</v>
      </c>
      <c r="AD717" s="549">
        <f t="shared" si="337"/>
        <v>0</v>
      </c>
      <c r="AE717" s="553">
        <f t="shared" si="338"/>
        <v>0</v>
      </c>
      <c r="AF717" s="282">
        <f t="shared" si="339"/>
        <v>0</v>
      </c>
      <c r="AG717" s="283">
        <f t="shared" si="340"/>
        <v>0</v>
      </c>
      <c r="AH717" s="281">
        <f t="shared" si="341"/>
        <v>0</v>
      </c>
      <c r="AI717" s="551">
        <f t="shared" si="333"/>
        <v>152416.35000000003</v>
      </c>
      <c r="AJ717" s="549">
        <f t="shared" si="333"/>
        <v>0</v>
      </c>
      <c r="AK717" s="549">
        <f t="shared" si="333"/>
        <v>0</v>
      </c>
      <c r="AL717" s="282">
        <f t="shared" si="342"/>
        <v>0</v>
      </c>
      <c r="AM717" s="281">
        <f t="shared" si="343"/>
        <v>0</v>
      </c>
      <c r="AN717" s="549">
        <f t="shared" si="344"/>
        <v>0</v>
      </c>
      <c r="AO717" s="549">
        <f t="shared" si="345"/>
        <v>0</v>
      </c>
      <c r="AP717" s="549">
        <f t="shared" si="346"/>
        <v>0</v>
      </c>
      <c r="AQ717" s="283">
        <f t="shared" si="329"/>
        <v>0</v>
      </c>
      <c r="AR717" s="281">
        <f t="shared" si="347"/>
        <v>0</v>
      </c>
      <c r="AT717" s="446"/>
      <c r="AU717" s="284"/>
      <c r="AV717" s="447" t="str">
        <f t="shared" si="348"/>
        <v>CA</v>
      </c>
      <c r="AW717" s="447" t="str">
        <f t="shared" si="349"/>
        <v>CL</v>
      </c>
      <c r="AX717" s="447" t="str">
        <f t="shared" si="350"/>
        <v>AIC</v>
      </c>
      <c r="AY717" s="447" t="str">
        <f t="shared" si="351"/>
        <v>ERB</v>
      </c>
      <c r="AZ717" s="447" t="str">
        <f t="shared" si="352"/>
        <v>GRB</v>
      </c>
      <c r="BA717" s="447" t="str">
        <f t="shared" si="353"/>
        <v>Non-Op</v>
      </c>
      <c r="BC717" s="492" t="s">
        <v>2158</v>
      </c>
      <c r="BD717" s="552">
        <f t="shared" si="325"/>
        <v>152416.35</v>
      </c>
      <c r="BF717" s="435"/>
      <c r="BG717" s="435"/>
      <c r="BH717" s="435"/>
      <c r="BI717" s="435"/>
      <c r="BJ717" s="435"/>
      <c r="BK717" s="435"/>
      <c r="BL717" s="435"/>
      <c r="BN717" s="444"/>
    </row>
    <row r="718" spans="1:66" s="28" customFormat="1" ht="12" customHeight="1">
      <c r="A718" s="323">
        <v>18239261</v>
      </c>
      <c r="B718" s="322" t="str">
        <f t="shared" si="327"/>
        <v>18239261</v>
      </c>
      <c r="C718" s="642" t="s">
        <v>2181</v>
      </c>
      <c r="D718" s="451" t="s">
        <v>1165</v>
      </c>
      <c r="E718" s="451"/>
      <c r="F718" s="300">
        <v>43647</v>
      </c>
      <c r="G718" s="451"/>
      <c r="H718" s="556">
        <v>0</v>
      </c>
      <c r="I718" s="556">
        <v>0</v>
      </c>
      <c r="J718" s="556">
        <v>0</v>
      </c>
      <c r="K718" s="556">
        <v>0</v>
      </c>
      <c r="L718" s="556">
        <v>0</v>
      </c>
      <c r="M718" s="556">
        <v>0</v>
      </c>
      <c r="N718" s="556">
        <v>0</v>
      </c>
      <c r="O718" s="556">
        <v>0</v>
      </c>
      <c r="P718" s="556">
        <v>0</v>
      </c>
      <c r="Q718" s="556">
        <v>0</v>
      </c>
      <c r="R718" s="556">
        <v>0</v>
      </c>
      <c r="S718" s="556">
        <v>0</v>
      </c>
      <c r="T718" s="591">
        <v>0</v>
      </c>
      <c r="U718" s="556"/>
      <c r="V718" s="556">
        <f t="shared" si="334"/>
        <v>0</v>
      </c>
      <c r="W718" s="292"/>
      <c r="X718" s="293"/>
      <c r="Y718" s="548">
        <f t="shared" si="332"/>
        <v>0</v>
      </c>
      <c r="Z718" s="549">
        <f t="shared" si="332"/>
        <v>0</v>
      </c>
      <c r="AA718" s="549">
        <f t="shared" si="332"/>
        <v>0</v>
      </c>
      <c r="AB718" s="282">
        <f t="shared" si="335"/>
        <v>0</v>
      </c>
      <c r="AC718" s="281">
        <f t="shared" si="336"/>
        <v>0</v>
      </c>
      <c r="AD718" s="549">
        <f t="shared" si="337"/>
        <v>0</v>
      </c>
      <c r="AE718" s="553">
        <f t="shared" si="338"/>
        <v>0</v>
      </c>
      <c r="AF718" s="282">
        <f t="shared" si="339"/>
        <v>0</v>
      </c>
      <c r="AG718" s="283">
        <f t="shared" si="340"/>
        <v>0</v>
      </c>
      <c r="AH718" s="281">
        <f t="shared" si="341"/>
        <v>0</v>
      </c>
      <c r="AI718" s="551">
        <f t="shared" si="333"/>
        <v>0</v>
      </c>
      <c r="AJ718" s="549">
        <f t="shared" si="333"/>
        <v>0</v>
      </c>
      <c r="AK718" s="549">
        <f t="shared" si="333"/>
        <v>0</v>
      </c>
      <c r="AL718" s="282">
        <f t="shared" si="342"/>
        <v>0</v>
      </c>
      <c r="AM718" s="281">
        <f t="shared" si="343"/>
        <v>0</v>
      </c>
      <c r="AN718" s="549">
        <f t="shared" si="344"/>
        <v>0</v>
      </c>
      <c r="AO718" s="549">
        <f t="shared" si="345"/>
        <v>0</v>
      </c>
      <c r="AP718" s="549">
        <f t="shared" si="346"/>
        <v>0</v>
      </c>
      <c r="AQ718" s="283">
        <f t="shared" si="329"/>
        <v>0</v>
      </c>
      <c r="AR718" s="281">
        <f t="shared" si="347"/>
        <v>0</v>
      </c>
      <c r="AT718" s="446" t="s">
        <v>2172</v>
      </c>
      <c r="AU718" s="284"/>
      <c r="AV718" s="447" t="str">
        <f t="shared" si="348"/>
        <v>CA</v>
      </c>
      <c r="AW718" s="447" t="str">
        <f t="shared" si="349"/>
        <v>CL</v>
      </c>
      <c r="AX718" s="447" t="str">
        <f t="shared" si="350"/>
        <v>AIC</v>
      </c>
      <c r="AY718" s="447" t="str">
        <f t="shared" si="351"/>
        <v>ERB</v>
      </c>
      <c r="AZ718" s="447" t="str">
        <f t="shared" si="352"/>
        <v>GRB</v>
      </c>
      <c r="BA718" s="447" t="str">
        <f t="shared" si="353"/>
        <v>Non-Op</v>
      </c>
      <c r="BC718" s="449" t="s">
        <v>2100</v>
      </c>
      <c r="BD718" s="552">
        <f t="shared" si="325"/>
        <v>0</v>
      </c>
      <c r="BF718" s="435"/>
      <c r="BG718" s="435"/>
      <c r="BH718" s="435"/>
      <c r="BI718" s="435"/>
      <c r="BJ718" s="435"/>
      <c r="BK718" s="435"/>
      <c r="BL718" s="435"/>
      <c r="BN718" s="444"/>
    </row>
    <row r="719" spans="1:66" s="28" customFormat="1" ht="12" customHeight="1">
      <c r="A719" s="323">
        <v>18239271</v>
      </c>
      <c r="B719" s="322" t="str">
        <f t="shared" si="327"/>
        <v>18239271</v>
      </c>
      <c r="C719" s="642" t="s">
        <v>2182</v>
      </c>
      <c r="D719" s="451" t="s">
        <v>1165</v>
      </c>
      <c r="E719" s="451"/>
      <c r="F719" s="300">
        <v>43800</v>
      </c>
      <c r="G719" s="451"/>
      <c r="H719" s="556">
        <v>0</v>
      </c>
      <c r="I719" s="556">
        <v>0</v>
      </c>
      <c r="J719" s="556">
        <v>0</v>
      </c>
      <c r="K719" s="556">
        <v>0</v>
      </c>
      <c r="L719" s="556">
        <v>0</v>
      </c>
      <c r="M719" s="556">
        <v>0</v>
      </c>
      <c r="N719" s="556">
        <v>0</v>
      </c>
      <c r="O719" s="556">
        <v>0</v>
      </c>
      <c r="P719" s="556">
        <v>0</v>
      </c>
      <c r="Q719" s="556">
        <v>0</v>
      </c>
      <c r="R719" s="556">
        <v>0</v>
      </c>
      <c r="S719" s="556">
        <v>0</v>
      </c>
      <c r="T719" s="591">
        <v>0</v>
      </c>
      <c r="U719" s="556"/>
      <c r="V719" s="556">
        <f t="shared" si="334"/>
        <v>0</v>
      </c>
      <c r="W719" s="292"/>
      <c r="X719" s="293"/>
      <c r="Y719" s="548">
        <f t="shared" si="332"/>
        <v>0</v>
      </c>
      <c r="Z719" s="549">
        <f t="shared" si="332"/>
        <v>0</v>
      </c>
      <c r="AA719" s="549">
        <f t="shared" si="332"/>
        <v>0</v>
      </c>
      <c r="AB719" s="282">
        <f t="shared" si="335"/>
        <v>0</v>
      </c>
      <c r="AC719" s="281">
        <f t="shared" si="336"/>
        <v>0</v>
      </c>
      <c r="AD719" s="549">
        <f t="shared" si="337"/>
        <v>0</v>
      </c>
      <c r="AE719" s="553">
        <f t="shared" si="338"/>
        <v>0</v>
      </c>
      <c r="AF719" s="282">
        <f t="shared" si="339"/>
        <v>0</v>
      </c>
      <c r="AG719" s="283">
        <f t="shared" si="340"/>
        <v>0</v>
      </c>
      <c r="AH719" s="281">
        <f t="shared" si="341"/>
        <v>0</v>
      </c>
      <c r="AI719" s="551">
        <f t="shared" si="333"/>
        <v>0</v>
      </c>
      <c r="AJ719" s="549">
        <f t="shared" si="333"/>
        <v>0</v>
      </c>
      <c r="AK719" s="549">
        <f t="shared" si="333"/>
        <v>0</v>
      </c>
      <c r="AL719" s="282">
        <f t="shared" si="342"/>
        <v>0</v>
      </c>
      <c r="AM719" s="281">
        <f t="shared" si="343"/>
        <v>0</v>
      </c>
      <c r="AN719" s="549">
        <f t="shared" si="344"/>
        <v>0</v>
      </c>
      <c r="AO719" s="549">
        <f t="shared" si="345"/>
        <v>0</v>
      </c>
      <c r="AP719" s="549">
        <f t="shared" si="346"/>
        <v>0</v>
      </c>
      <c r="AQ719" s="283">
        <f t="shared" si="329"/>
        <v>0</v>
      </c>
      <c r="AR719" s="281">
        <f t="shared" si="347"/>
        <v>0</v>
      </c>
      <c r="AT719" s="446" t="s">
        <v>2076</v>
      </c>
      <c r="AU719" s="284"/>
      <c r="AV719" s="447" t="str">
        <f t="shared" si="348"/>
        <v>CA</v>
      </c>
      <c r="AW719" s="447" t="str">
        <f t="shared" si="349"/>
        <v>CL</v>
      </c>
      <c r="AX719" s="447" t="str">
        <f t="shared" si="350"/>
        <v>AIC</v>
      </c>
      <c r="AY719" s="447" t="str">
        <f t="shared" si="351"/>
        <v>ERB</v>
      </c>
      <c r="AZ719" s="447" t="str">
        <f t="shared" si="352"/>
        <v>GRB</v>
      </c>
      <c r="BA719" s="447" t="str">
        <f t="shared" si="353"/>
        <v>Non-Op</v>
      </c>
      <c r="BC719" s="449" t="s">
        <v>2100</v>
      </c>
      <c r="BD719" s="552">
        <f t="shared" si="325"/>
        <v>0</v>
      </c>
      <c r="BF719" s="435"/>
      <c r="BG719" s="435"/>
      <c r="BH719" s="435"/>
      <c r="BI719" s="435"/>
      <c r="BJ719" s="435"/>
      <c r="BK719" s="435"/>
      <c r="BL719" s="435"/>
      <c r="BN719" s="444"/>
    </row>
    <row r="720" spans="1:66" s="28" customFormat="1" ht="12" customHeight="1">
      <c r="A720" s="323">
        <v>18239281</v>
      </c>
      <c r="B720" s="322" t="str">
        <f t="shared" si="327"/>
        <v>18239281</v>
      </c>
      <c r="C720" s="642" t="s">
        <v>2183</v>
      </c>
      <c r="D720" s="451" t="s">
        <v>1165</v>
      </c>
      <c r="E720" s="451"/>
      <c r="F720" s="300">
        <v>43831</v>
      </c>
      <c r="G720" s="451"/>
      <c r="H720" s="556">
        <v>75366738</v>
      </c>
      <c r="I720" s="556">
        <v>75366738</v>
      </c>
      <c r="J720" s="556">
        <v>75366738</v>
      </c>
      <c r="K720" s="556">
        <v>75366738</v>
      </c>
      <c r="L720" s="556">
        <v>75366738</v>
      </c>
      <c r="M720" s="556">
        <v>76118660</v>
      </c>
      <c r="N720" s="556">
        <v>76118660</v>
      </c>
      <c r="O720" s="556">
        <v>76118660</v>
      </c>
      <c r="P720" s="556">
        <v>76118660</v>
      </c>
      <c r="Q720" s="556">
        <v>76118660</v>
      </c>
      <c r="R720" s="556">
        <v>76118660</v>
      </c>
      <c r="S720" s="556">
        <v>76118660</v>
      </c>
      <c r="T720" s="591">
        <v>76118660</v>
      </c>
      <c r="U720" s="556"/>
      <c r="V720" s="556">
        <f t="shared" si="334"/>
        <v>75836689.25</v>
      </c>
      <c r="W720" s="292"/>
      <c r="X720" s="293"/>
      <c r="Y720" s="548">
        <f t="shared" si="332"/>
        <v>0</v>
      </c>
      <c r="Z720" s="549">
        <f t="shared" si="332"/>
        <v>0</v>
      </c>
      <c r="AA720" s="549">
        <f t="shared" si="332"/>
        <v>0</v>
      </c>
      <c r="AB720" s="282">
        <f t="shared" si="335"/>
        <v>76118660</v>
      </c>
      <c r="AC720" s="281">
        <f t="shared" si="336"/>
        <v>0</v>
      </c>
      <c r="AD720" s="549">
        <f t="shared" si="337"/>
        <v>0</v>
      </c>
      <c r="AE720" s="553">
        <f t="shared" si="338"/>
        <v>0</v>
      </c>
      <c r="AF720" s="282">
        <f t="shared" si="339"/>
        <v>76118660</v>
      </c>
      <c r="AG720" s="283">
        <f t="shared" si="340"/>
        <v>76118660</v>
      </c>
      <c r="AH720" s="281">
        <f t="shared" si="341"/>
        <v>0</v>
      </c>
      <c r="AI720" s="551">
        <f t="shared" si="333"/>
        <v>0</v>
      </c>
      <c r="AJ720" s="549">
        <f t="shared" si="333"/>
        <v>0</v>
      </c>
      <c r="AK720" s="549">
        <f t="shared" si="333"/>
        <v>0</v>
      </c>
      <c r="AL720" s="282">
        <f t="shared" si="342"/>
        <v>75836689.25</v>
      </c>
      <c r="AM720" s="281">
        <f t="shared" si="343"/>
        <v>0</v>
      </c>
      <c r="AN720" s="549">
        <f t="shared" si="344"/>
        <v>0</v>
      </c>
      <c r="AO720" s="549">
        <f t="shared" si="345"/>
        <v>0</v>
      </c>
      <c r="AP720" s="549">
        <f t="shared" si="346"/>
        <v>75836689.25</v>
      </c>
      <c r="AQ720" s="283">
        <f t="shared" si="329"/>
        <v>75836689.25</v>
      </c>
      <c r="AR720" s="281">
        <f t="shared" si="347"/>
        <v>0</v>
      </c>
      <c r="AT720" s="446" t="s">
        <v>2070</v>
      </c>
      <c r="AU720" s="284"/>
      <c r="AV720" s="447" t="str">
        <f t="shared" si="348"/>
        <v>CA</v>
      </c>
      <c r="AW720" s="447" t="str">
        <f t="shared" si="349"/>
        <v>CL</v>
      </c>
      <c r="AX720" s="447" t="str">
        <f t="shared" si="350"/>
        <v>AIC</v>
      </c>
      <c r="AY720" s="447" t="str">
        <f t="shared" si="351"/>
        <v>ERB</v>
      </c>
      <c r="AZ720" s="447" t="str">
        <f t="shared" si="352"/>
        <v>GRB</v>
      </c>
      <c r="BA720" s="447" t="str">
        <f t="shared" si="353"/>
        <v>Non-Op</v>
      </c>
      <c r="BC720" s="449" t="s">
        <v>2100</v>
      </c>
      <c r="BD720" s="552">
        <f t="shared" si="325"/>
        <v>76118660</v>
      </c>
      <c r="BF720" s="435"/>
      <c r="BG720" s="435"/>
      <c r="BH720" s="435"/>
      <c r="BI720" s="435"/>
      <c r="BJ720" s="435"/>
      <c r="BK720" s="435"/>
      <c r="BL720" s="435"/>
      <c r="BN720" s="444"/>
    </row>
    <row r="721" spans="1:66" s="28" customFormat="1" ht="12" customHeight="1">
      <c r="A721" s="323">
        <v>18239291</v>
      </c>
      <c r="B721" s="322" t="str">
        <f t="shared" si="327"/>
        <v>18239291</v>
      </c>
      <c r="C721" s="642" t="s">
        <v>2184</v>
      </c>
      <c r="D721" s="451" t="s">
        <v>1165</v>
      </c>
      <c r="E721" s="451"/>
      <c r="F721" s="300">
        <v>43831</v>
      </c>
      <c r="G721" s="451"/>
      <c r="H721" s="556">
        <v>-75366738</v>
      </c>
      <c r="I721" s="556">
        <v>-75366738</v>
      </c>
      <c r="J721" s="556">
        <v>-75366738</v>
      </c>
      <c r="K721" s="556">
        <v>-75366738</v>
      </c>
      <c r="L721" s="556">
        <v>-75366738</v>
      </c>
      <c r="M721" s="556">
        <v>-76118660</v>
      </c>
      <c r="N721" s="556">
        <v>-76118660</v>
      </c>
      <c r="O721" s="556">
        <v>-76118660</v>
      </c>
      <c r="P721" s="556">
        <v>-76118660</v>
      </c>
      <c r="Q721" s="556">
        <v>-76118660</v>
      </c>
      <c r="R721" s="556">
        <v>-76118660</v>
      </c>
      <c r="S721" s="556">
        <v>-76118660</v>
      </c>
      <c r="T721" s="591">
        <v>-76118660</v>
      </c>
      <c r="U721" s="556"/>
      <c r="V721" s="556">
        <f t="shared" si="334"/>
        <v>-75836689.25</v>
      </c>
      <c r="W721" s="292"/>
      <c r="X721" s="293"/>
      <c r="Y721" s="548">
        <f t="shared" si="332"/>
        <v>0</v>
      </c>
      <c r="Z721" s="549">
        <f t="shared" si="332"/>
        <v>0</v>
      </c>
      <c r="AA721" s="549">
        <f t="shared" si="332"/>
        <v>0</v>
      </c>
      <c r="AB721" s="282">
        <f t="shared" si="335"/>
        <v>-76118660</v>
      </c>
      <c r="AC721" s="281">
        <f t="shared" si="336"/>
        <v>0</v>
      </c>
      <c r="AD721" s="549">
        <f t="shared" si="337"/>
        <v>0</v>
      </c>
      <c r="AE721" s="553">
        <f t="shared" si="338"/>
        <v>0</v>
      </c>
      <c r="AF721" s="282">
        <f t="shared" si="339"/>
        <v>-76118660</v>
      </c>
      <c r="AG721" s="283">
        <f t="shared" si="340"/>
        <v>-76118660</v>
      </c>
      <c r="AH721" s="281">
        <f t="shared" si="341"/>
        <v>0</v>
      </c>
      <c r="AI721" s="551">
        <f t="shared" si="333"/>
        <v>0</v>
      </c>
      <c r="AJ721" s="549">
        <f t="shared" si="333"/>
        <v>0</v>
      </c>
      <c r="AK721" s="549">
        <f t="shared" si="333"/>
        <v>0</v>
      </c>
      <c r="AL721" s="282">
        <f t="shared" si="342"/>
        <v>-75836689.25</v>
      </c>
      <c r="AM721" s="281">
        <f t="shared" si="343"/>
        <v>0</v>
      </c>
      <c r="AN721" s="549">
        <f t="shared" si="344"/>
        <v>0</v>
      </c>
      <c r="AO721" s="549">
        <f t="shared" si="345"/>
        <v>0</v>
      </c>
      <c r="AP721" s="549">
        <f t="shared" si="346"/>
        <v>-75836689.25</v>
      </c>
      <c r="AQ721" s="283">
        <f t="shared" si="329"/>
        <v>-75836689.25</v>
      </c>
      <c r="AR721" s="281">
        <f t="shared" si="347"/>
        <v>0</v>
      </c>
      <c r="AT721" s="446" t="s">
        <v>2070</v>
      </c>
      <c r="AU721" s="284"/>
      <c r="AV721" s="447" t="str">
        <f t="shared" si="348"/>
        <v>CA</v>
      </c>
      <c r="AW721" s="447" t="str">
        <f t="shared" si="349"/>
        <v>CL</v>
      </c>
      <c r="AX721" s="447" t="str">
        <f t="shared" si="350"/>
        <v>AIC</v>
      </c>
      <c r="AY721" s="447" t="str">
        <f t="shared" si="351"/>
        <v>ERB</v>
      </c>
      <c r="AZ721" s="447" t="str">
        <f t="shared" si="352"/>
        <v>GRB</v>
      </c>
      <c r="BA721" s="447" t="str">
        <f t="shared" si="353"/>
        <v>Non-Op</v>
      </c>
      <c r="BC721" s="449" t="s">
        <v>2100</v>
      </c>
      <c r="BD721" s="552">
        <f t="shared" si="325"/>
        <v>-76118660</v>
      </c>
      <c r="BF721" s="435"/>
      <c r="BG721" s="435"/>
      <c r="BH721" s="435"/>
      <c r="BI721" s="435"/>
      <c r="BJ721" s="435"/>
      <c r="BK721" s="435"/>
      <c r="BL721" s="435"/>
      <c r="BN721" s="444"/>
    </row>
    <row r="722" spans="1:66" s="28" customFormat="1" ht="12" customHeight="1">
      <c r="A722" s="323">
        <v>18239301</v>
      </c>
      <c r="B722" s="322" t="str">
        <f t="shared" si="327"/>
        <v>18239301</v>
      </c>
      <c r="C722" s="642" t="s">
        <v>2185</v>
      </c>
      <c r="D722" s="451" t="s">
        <v>2091</v>
      </c>
      <c r="E722" s="451"/>
      <c r="F722" s="300">
        <v>43922</v>
      </c>
      <c r="G722" s="451"/>
      <c r="H722" s="556">
        <v>6766806.1100000003</v>
      </c>
      <c r="I722" s="556">
        <v>6850955.1100000003</v>
      </c>
      <c r="J722" s="556">
        <v>6974881.1100000003</v>
      </c>
      <c r="K722" s="556">
        <v>7089814.1100000003</v>
      </c>
      <c r="L722" s="556">
        <v>7130963.1100000003</v>
      </c>
      <c r="M722" s="556">
        <v>7132246.1100000003</v>
      </c>
      <c r="N722" s="556">
        <v>7132246.1100000003</v>
      </c>
      <c r="O722" s="556">
        <v>7132246.1100000003</v>
      </c>
      <c r="P722" s="556">
        <v>7132246.1100000003</v>
      </c>
      <c r="Q722" s="556">
        <v>7132246.1100000003</v>
      </c>
      <c r="R722" s="556">
        <v>7132246.1100000003</v>
      </c>
      <c r="S722" s="556">
        <v>7132246.1100000003</v>
      </c>
      <c r="T722" s="591">
        <v>7133065.1100000003</v>
      </c>
      <c r="U722" s="556"/>
      <c r="V722" s="556">
        <f t="shared" si="334"/>
        <v>7076855.9850000003</v>
      </c>
      <c r="W722" s="292"/>
      <c r="X722" s="293"/>
      <c r="Y722" s="548">
        <f t="shared" si="332"/>
        <v>7133065.1100000003</v>
      </c>
      <c r="Z722" s="549">
        <f t="shared" si="332"/>
        <v>0</v>
      </c>
      <c r="AA722" s="549">
        <f t="shared" si="332"/>
        <v>0</v>
      </c>
      <c r="AB722" s="282">
        <f t="shared" si="335"/>
        <v>0</v>
      </c>
      <c r="AC722" s="281">
        <f t="shared" si="336"/>
        <v>0</v>
      </c>
      <c r="AD722" s="549">
        <f t="shared" si="337"/>
        <v>0</v>
      </c>
      <c r="AE722" s="553">
        <f t="shared" si="338"/>
        <v>0</v>
      </c>
      <c r="AF722" s="282">
        <f t="shared" si="339"/>
        <v>0</v>
      </c>
      <c r="AG722" s="283">
        <f t="shared" si="340"/>
        <v>0</v>
      </c>
      <c r="AH722" s="281">
        <f t="shared" si="341"/>
        <v>0</v>
      </c>
      <c r="AI722" s="551">
        <f t="shared" si="333"/>
        <v>7076855.9850000003</v>
      </c>
      <c r="AJ722" s="549">
        <f t="shared" si="333"/>
        <v>0</v>
      </c>
      <c r="AK722" s="549">
        <f t="shared" si="333"/>
        <v>0</v>
      </c>
      <c r="AL722" s="282">
        <f t="shared" si="342"/>
        <v>0</v>
      </c>
      <c r="AM722" s="281">
        <f t="shared" si="343"/>
        <v>0</v>
      </c>
      <c r="AN722" s="549">
        <f t="shared" si="344"/>
        <v>0</v>
      </c>
      <c r="AO722" s="549">
        <f t="shared" si="345"/>
        <v>0</v>
      </c>
      <c r="AP722" s="549">
        <f t="shared" si="346"/>
        <v>0</v>
      </c>
      <c r="AQ722" s="283">
        <f t="shared" si="329"/>
        <v>0</v>
      </c>
      <c r="AR722" s="281">
        <f t="shared" si="347"/>
        <v>0</v>
      </c>
      <c r="AT722" s="446"/>
      <c r="AU722" s="284"/>
      <c r="AV722" s="447" t="str">
        <f t="shared" si="348"/>
        <v>CA</v>
      </c>
      <c r="AW722" s="447" t="str">
        <f t="shared" si="349"/>
        <v>CL</v>
      </c>
      <c r="AX722" s="447" t="str">
        <f t="shared" si="350"/>
        <v>AIC</v>
      </c>
      <c r="AY722" s="447" t="str">
        <f t="shared" si="351"/>
        <v>ERB</v>
      </c>
      <c r="AZ722" s="447" t="str">
        <f t="shared" si="352"/>
        <v>GRB</v>
      </c>
      <c r="BA722" s="447" t="str">
        <f t="shared" si="353"/>
        <v>Non-Op</v>
      </c>
      <c r="BC722" s="488" t="s">
        <v>2104</v>
      </c>
      <c r="BD722" s="552">
        <f t="shared" si="325"/>
        <v>7133065.1100000003</v>
      </c>
      <c r="BF722" s="435"/>
      <c r="BG722" s="435"/>
      <c r="BH722" s="435"/>
      <c r="BI722" s="435"/>
      <c r="BJ722" s="435"/>
      <c r="BK722" s="435"/>
      <c r="BL722" s="435"/>
      <c r="BN722" s="444"/>
    </row>
    <row r="723" spans="1:66" s="28" customFormat="1" ht="12" customHeight="1">
      <c r="A723" s="323">
        <v>18239321</v>
      </c>
      <c r="B723" s="322" t="str">
        <f t="shared" si="327"/>
        <v>18239321</v>
      </c>
      <c r="C723" s="642" t="s">
        <v>2186</v>
      </c>
      <c r="D723" s="451" t="s">
        <v>1165</v>
      </c>
      <c r="E723" s="451"/>
      <c r="F723" s="300">
        <v>43952</v>
      </c>
      <c r="G723" s="451"/>
      <c r="H723" s="556">
        <v>0</v>
      </c>
      <c r="I723" s="556">
        <v>0</v>
      </c>
      <c r="J723" s="556">
        <v>0</v>
      </c>
      <c r="K723" s="556">
        <v>0</v>
      </c>
      <c r="L723" s="556">
        <v>0</v>
      </c>
      <c r="M723" s="556">
        <v>371120.45</v>
      </c>
      <c r="N723" s="556">
        <v>164138.49</v>
      </c>
      <c r="O723" s="556">
        <v>147681.31</v>
      </c>
      <c r="P723" s="556">
        <v>138172.38</v>
      </c>
      <c r="Q723" s="556">
        <v>129437.3</v>
      </c>
      <c r="R723" s="556">
        <v>126406.56</v>
      </c>
      <c r="S723" s="556">
        <v>118797.77</v>
      </c>
      <c r="T723" s="591">
        <v>108319.46</v>
      </c>
      <c r="U723" s="556"/>
      <c r="V723" s="556">
        <f t="shared" si="334"/>
        <v>104159.49916666666</v>
      </c>
      <c r="W723" s="292"/>
      <c r="X723" s="293"/>
      <c r="Y723" s="548">
        <f t="shared" si="332"/>
        <v>0</v>
      </c>
      <c r="Z723" s="549">
        <f t="shared" si="332"/>
        <v>0</v>
      </c>
      <c r="AA723" s="549">
        <f t="shared" si="332"/>
        <v>0</v>
      </c>
      <c r="AB723" s="282">
        <f t="shared" si="335"/>
        <v>108319.46</v>
      </c>
      <c r="AC723" s="281">
        <f t="shared" si="336"/>
        <v>0</v>
      </c>
      <c r="AD723" s="549">
        <f t="shared" si="337"/>
        <v>0</v>
      </c>
      <c r="AE723" s="553">
        <f t="shared" si="338"/>
        <v>0</v>
      </c>
      <c r="AF723" s="282">
        <f t="shared" si="339"/>
        <v>108319.46</v>
      </c>
      <c r="AG723" s="283">
        <f t="shared" si="340"/>
        <v>108319.46</v>
      </c>
      <c r="AH723" s="281">
        <f t="shared" si="341"/>
        <v>0</v>
      </c>
      <c r="AI723" s="551">
        <f t="shared" si="333"/>
        <v>0</v>
      </c>
      <c r="AJ723" s="549">
        <f t="shared" si="333"/>
        <v>0</v>
      </c>
      <c r="AK723" s="549">
        <f t="shared" si="333"/>
        <v>0</v>
      </c>
      <c r="AL723" s="282">
        <f t="shared" si="342"/>
        <v>104159.49916666666</v>
      </c>
      <c r="AM723" s="281">
        <f t="shared" si="343"/>
        <v>0</v>
      </c>
      <c r="AN723" s="549">
        <f t="shared" si="344"/>
        <v>0</v>
      </c>
      <c r="AO723" s="549">
        <f t="shared" si="345"/>
        <v>0</v>
      </c>
      <c r="AP723" s="549">
        <f t="shared" si="346"/>
        <v>104159.49916666666</v>
      </c>
      <c r="AQ723" s="283">
        <f t="shared" si="329"/>
        <v>104159.49916666666</v>
      </c>
      <c r="AR723" s="281">
        <f t="shared" si="347"/>
        <v>0</v>
      </c>
      <c r="AT723" s="446" t="s">
        <v>2077</v>
      </c>
      <c r="AU723" s="284"/>
      <c r="AV723" s="447" t="str">
        <f t="shared" si="348"/>
        <v>CA</v>
      </c>
      <c r="AW723" s="447" t="str">
        <f t="shared" si="349"/>
        <v>CL</v>
      </c>
      <c r="AX723" s="447" t="str">
        <f t="shared" si="350"/>
        <v>AIC</v>
      </c>
      <c r="AY723" s="447" t="str">
        <f t="shared" si="351"/>
        <v>ERB</v>
      </c>
      <c r="AZ723" s="447" t="str">
        <f t="shared" si="352"/>
        <v>GRB</v>
      </c>
      <c r="BA723" s="447" t="str">
        <f t="shared" si="353"/>
        <v>Non-Op</v>
      </c>
      <c r="BC723" s="449" t="s">
        <v>2100</v>
      </c>
      <c r="BD723" s="552">
        <f t="shared" ref="BD723:BD786" si="354">+T723</f>
        <v>108319.46</v>
      </c>
      <c r="BF723" s="435"/>
      <c r="BG723" s="435"/>
      <c r="BH723" s="435"/>
      <c r="BI723" s="435"/>
      <c r="BJ723" s="435"/>
      <c r="BK723" s="435"/>
      <c r="BL723" s="435"/>
      <c r="BN723" s="444"/>
    </row>
    <row r="724" spans="1:66" s="28" customFormat="1" ht="12" customHeight="1">
      <c r="A724" s="323">
        <v>18239331</v>
      </c>
      <c r="B724" s="322" t="str">
        <f t="shared" si="327"/>
        <v>18239331</v>
      </c>
      <c r="C724" s="642" t="s">
        <v>2187</v>
      </c>
      <c r="D724" s="451" t="s">
        <v>1165</v>
      </c>
      <c r="E724" s="451"/>
      <c r="F724" s="300">
        <v>43952</v>
      </c>
      <c r="G724" s="451"/>
      <c r="H724" s="556">
        <v>328055.40999999997</v>
      </c>
      <c r="I724" s="556">
        <v>328055.40999999997</v>
      </c>
      <c r="J724" s="556">
        <v>328055.40999999997</v>
      </c>
      <c r="K724" s="556">
        <v>328055.40999999997</v>
      </c>
      <c r="L724" s="556">
        <v>328055.40999999997</v>
      </c>
      <c r="M724" s="556">
        <v>111947.44</v>
      </c>
      <c r="N724" s="556">
        <v>111947.44</v>
      </c>
      <c r="O724" s="556">
        <v>111947.44</v>
      </c>
      <c r="P724" s="556">
        <v>111947.44</v>
      </c>
      <c r="Q724" s="556">
        <v>111947.44</v>
      </c>
      <c r="R724" s="556">
        <v>111947.44</v>
      </c>
      <c r="S724" s="556">
        <v>111947.44</v>
      </c>
      <c r="T724" s="591">
        <v>111947.44</v>
      </c>
      <c r="U724" s="556"/>
      <c r="V724" s="556">
        <f t="shared" si="334"/>
        <v>192987.92874999996</v>
      </c>
      <c r="W724" s="292"/>
      <c r="X724" s="293"/>
      <c r="Y724" s="548">
        <f t="shared" si="332"/>
        <v>0</v>
      </c>
      <c r="Z724" s="549">
        <f t="shared" si="332"/>
        <v>0</v>
      </c>
      <c r="AA724" s="549">
        <f t="shared" si="332"/>
        <v>0</v>
      </c>
      <c r="AB724" s="282">
        <f t="shared" si="335"/>
        <v>111947.44</v>
      </c>
      <c r="AC724" s="281">
        <f t="shared" si="336"/>
        <v>0</v>
      </c>
      <c r="AD724" s="549">
        <f t="shared" si="337"/>
        <v>0</v>
      </c>
      <c r="AE724" s="553">
        <f t="shared" si="338"/>
        <v>0</v>
      </c>
      <c r="AF724" s="282">
        <f t="shared" si="339"/>
        <v>111947.44</v>
      </c>
      <c r="AG724" s="283">
        <f t="shared" si="340"/>
        <v>111947.44</v>
      </c>
      <c r="AH724" s="281">
        <f t="shared" si="341"/>
        <v>0</v>
      </c>
      <c r="AI724" s="551">
        <f t="shared" si="333"/>
        <v>0</v>
      </c>
      <c r="AJ724" s="549">
        <f t="shared" si="333"/>
        <v>0</v>
      </c>
      <c r="AK724" s="549">
        <f t="shared" si="333"/>
        <v>0</v>
      </c>
      <c r="AL724" s="282">
        <f t="shared" si="342"/>
        <v>192987.92874999996</v>
      </c>
      <c r="AM724" s="281">
        <f t="shared" si="343"/>
        <v>0</v>
      </c>
      <c r="AN724" s="549">
        <f t="shared" si="344"/>
        <v>0</v>
      </c>
      <c r="AO724" s="549">
        <f t="shared" si="345"/>
        <v>0</v>
      </c>
      <c r="AP724" s="549">
        <f t="shared" si="346"/>
        <v>192987.92874999996</v>
      </c>
      <c r="AQ724" s="283">
        <f t="shared" si="329"/>
        <v>192987.92874999996</v>
      </c>
      <c r="AR724" s="281">
        <f t="shared" si="347"/>
        <v>0</v>
      </c>
      <c r="AT724" s="446" t="s">
        <v>2077</v>
      </c>
      <c r="AU724" s="284"/>
      <c r="AV724" s="447" t="str">
        <f t="shared" si="348"/>
        <v>CA</v>
      </c>
      <c r="AW724" s="447" t="str">
        <f t="shared" si="349"/>
        <v>CL</v>
      </c>
      <c r="AX724" s="447" t="str">
        <f t="shared" si="350"/>
        <v>AIC</v>
      </c>
      <c r="AY724" s="447" t="str">
        <f t="shared" si="351"/>
        <v>ERB</v>
      </c>
      <c r="AZ724" s="447" t="str">
        <f t="shared" si="352"/>
        <v>GRB</v>
      </c>
      <c r="BA724" s="447" t="str">
        <f t="shared" si="353"/>
        <v>Non-Op</v>
      </c>
      <c r="BC724" s="449" t="s">
        <v>2100</v>
      </c>
      <c r="BD724" s="552">
        <f t="shared" si="354"/>
        <v>111947.44</v>
      </c>
      <c r="BF724" s="435"/>
      <c r="BG724" s="435"/>
      <c r="BH724" s="435"/>
      <c r="BI724" s="435"/>
      <c r="BJ724" s="435"/>
      <c r="BK724" s="435"/>
      <c r="BL724" s="435"/>
      <c r="BN724" s="444"/>
    </row>
    <row r="725" spans="1:66" s="28" customFormat="1" ht="12" customHeight="1">
      <c r="A725" s="323">
        <v>18239341</v>
      </c>
      <c r="B725" s="322" t="str">
        <f t="shared" si="327"/>
        <v>18239341</v>
      </c>
      <c r="C725" s="642" t="s">
        <v>2188</v>
      </c>
      <c r="D725" s="451" t="s">
        <v>1165</v>
      </c>
      <c r="E725" s="451"/>
      <c r="F725" s="300">
        <v>43952</v>
      </c>
      <c r="G725" s="451"/>
      <c r="H725" s="556">
        <v>63615.55</v>
      </c>
      <c r="I725" s="556">
        <v>66585.94</v>
      </c>
      <c r="J725" s="556">
        <v>69504.28</v>
      </c>
      <c r="K725" s="556">
        <v>72337.899999999994</v>
      </c>
      <c r="L725" s="556">
        <v>75089.88</v>
      </c>
      <c r="M725" s="556">
        <v>14113.22</v>
      </c>
      <c r="N725" s="556">
        <v>16641.54</v>
      </c>
      <c r="O725" s="556">
        <v>19056.830000000002</v>
      </c>
      <c r="P725" s="556">
        <v>21357.07</v>
      </c>
      <c r="Q725" s="556">
        <v>23576.48</v>
      </c>
      <c r="R725" s="556">
        <v>27124.23</v>
      </c>
      <c r="S725" s="556">
        <v>29390.07</v>
      </c>
      <c r="T725" s="591">
        <v>31575.77</v>
      </c>
      <c r="U725" s="556"/>
      <c r="V725" s="556">
        <f t="shared" si="334"/>
        <v>40197.758333333331</v>
      </c>
      <c r="W725" s="292"/>
      <c r="X725" s="293"/>
      <c r="Y725" s="548">
        <f t="shared" si="332"/>
        <v>0</v>
      </c>
      <c r="Z725" s="549">
        <f t="shared" si="332"/>
        <v>0</v>
      </c>
      <c r="AA725" s="549">
        <f t="shared" si="332"/>
        <v>0</v>
      </c>
      <c r="AB725" s="282">
        <f t="shared" si="335"/>
        <v>31575.77</v>
      </c>
      <c r="AC725" s="281">
        <f t="shared" si="336"/>
        <v>0</v>
      </c>
      <c r="AD725" s="549">
        <f t="shared" si="337"/>
        <v>0</v>
      </c>
      <c r="AE725" s="553">
        <f t="shared" si="338"/>
        <v>0</v>
      </c>
      <c r="AF725" s="282">
        <f t="shared" si="339"/>
        <v>31575.77</v>
      </c>
      <c r="AG725" s="283">
        <f t="shared" si="340"/>
        <v>31575.77</v>
      </c>
      <c r="AH725" s="281">
        <f t="shared" si="341"/>
        <v>0</v>
      </c>
      <c r="AI725" s="551">
        <f t="shared" si="333"/>
        <v>0</v>
      </c>
      <c r="AJ725" s="549">
        <f t="shared" si="333"/>
        <v>0</v>
      </c>
      <c r="AK725" s="549">
        <f t="shared" si="333"/>
        <v>0</v>
      </c>
      <c r="AL725" s="282">
        <f t="shared" si="342"/>
        <v>40197.758333333331</v>
      </c>
      <c r="AM725" s="281">
        <f t="shared" si="343"/>
        <v>0</v>
      </c>
      <c r="AN725" s="549">
        <f t="shared" si="344"/>
        <v>0</v>
      </c>
      <c r="AO725" s="549">
        <f t="shared" si="345"/>
        <v>0</v>
      </c>
      <c r="AP725" s="549">
        <f t="shared" si="346"/>
        <v>40197.758333333331</v>
      </c>
      <c r="AQ725" s="283">
        <f t="shared" si="329"/>
        <v>40197.758333333331</v>
      </c>
      <c r="AR725" s="281">
        <f t="shared" si="347"/>
        <v>0</v>
      </c>
      <c r="AT725" s="446" t="s">
        <v>2077</v>
      </c>
      <c r="AU725" s="284"/>
      <c r="AV725" s="447" t="str">
        <f t="shared" si="348"/>
        <v>CA</v>
      </c>
      <c r="AW725" s="447" t="str">
        <f t="shared" si="349"/>
        <v>CL</v>
      </c>
      <c r="AX725" s="447" t="str">
        <f t="shared" si="350"/>
        <v>AIC</v>
      </c>
      <c r="AY725" s="447" t="str">
        <f t="shared" si="351"/>
        <v>ERB</v>
      </c>
      <c r="AZ725" s="447" t="str">
        <f t="shared" si="352"/>
        <v>GRB</v>
      </c>
      <c r="BA725" s="447" t="str">
        <f t="shared" si="353"/>
        <v>Non-Op</v>
      </c>
      <c r="BC725" s="449" t="s">
        <v>2100</v>
      </c>
      <c r="BD725" s="552">
        <f t="shared" si="354"/>
        <v>31575.77</v>
      </c>
      <c r="BF725" s="435"/>
      <c r="BG725" s="435"/>
      <c r="BH725" s="435"/>
      <c r="BI725" s="435"/>
      <c r="BJ725" s="435"/>
      <c r="BK725" s="435"/>
      <c r="BL725" s="435"/>
      <c r="BN725" s="444"/>
    </row>
    <row r="726" spans="1:66" s="28" customFormat="1" ht="12" customHeight="1">
      <c r="A726" s="323">
        <v>18239351</v>
      </c>
      <c r="B726" s="322" t="str">
        <f t="shared" si="327"/>
        <v>18239351</v>
      </c>
      <c r="C726" s="642" t="s">
        <v>2185</v>
      </c>
      <c r="D726" s="451" t="s">
        <v>2091</v>
      </c>
      <c r="E726" s="451"/>
      <c r="F726" s="300">
        <v>43952</v>
      </c>
      <c r="G726" s="451"/>
      <c r="H726" s="556">
        <v>-6766806.1100000003</v>
      </c>
      <c r="I726" s="556">
        <v>-6850955.1100000003</v>
      </c>
      <c r="J726" s="556">
        <v>-6974881.1100000003</v>
      </c>
      <c r="K726" s="556">
        <v>-7089814.1100000003</v>
      </c>
      <c r="L726" s="556">
        <v>-7130963.1100000003</v>
      </c>
      <c r="M726" s="556">
        <v>-7132246.1100000003</v>
      </c>
      <c r="N726" s="556">
        <v>-7132246.1100000003</v>
      </c>
      <c r="O726" s="556">
        <v>-7132246.1100000003</v>
      </c>
      <c r="P726" s="556">
        <v>-7132246.1100000003</v>
      </c>
      <c r="Q726" s="556">
        <v>-7132246.1100000003</v>
      </c>
      <c r="R726" s="556">
        <v>-7132246.1100000003</v>
      </c>
      <c r="S726" s="556">
        <v>-7132246.1100000003</v>
      </c>
      <c r="T726" s="591">
        <v>-7132246.1100000003</v>
      </c>
      <c r="U726" s="556"/>
      <c r="V726" s="556">
        <f t="shared" si="334"/>
        <v>-7076821.8600000003</v>
      </c>
      <c r="W726" s="292"/>
      <c r="X726" s="293"/>
      <c r="Y726" s="548">
        <f t="shared" si="332"/>
        <v>-7132246.1100000003</v>
      </c>
      <c r="Z726" s="549">
        <f t="shared" si="332"/>
        <v>0</v>
      </c>
      <c r="AA726" s="549">
        <f t="shared" si="332"/>
        <v>0</v>
      </c>
      <c r="AB726" s="282">
        <f t="shared" si="335"/>
        <v>0</v>
      </c>
      <c r="AC726" s="281">
        <f t="shared" si="336"/>
        <v>0</v>
      </c>
      <c r="AD726" s="549">
        <f t="shared" si="337"/>
        <v>0</v>
      </c>
      <c r="AE726" s="553">
        <f t="shared" si="338"/>
        <v>0</v>
      </c>
      <c r="AF726" s="282">
        <f t="shared" si="339"/>
        <v>0</v>
      </c>
      <c r="AG726" s="283">
        <f t="shared" si="340"/>
        <v>0</v>
      </c>
      <c r="AH726" s="281">
        <f t="shared" si="341"/>
        <v>0</v>
      </c>
      <c r="AI726" s="551">
        <f t="shared" si="333"/>
        <v>-7076821.8600000003</v>
      </c>
      <c r="AJ726" s="549">
        <f t="shared" si="333"/>
        <v>0</v>
      </c>
      <c r="AK726" s="549">
        <f t="shared" si="333"/>
        <v>0</v>
      </c>
      <c r="AL726" s="282">
        <f t="shared" si="342"/>
        <v>0</v>
      </c>
      <c r="AM726" s="281">
        <f t="shared" si="343"/>
        <v>0</v>
      </c>
      <c r="AN726" s="549">
        <f t="shared" si="344"/>
        <v>0</v>
      </c>
      <c r="AO726" s="549">
        <f t="shared" si="345"/>
        <v>0</v>
      </c>
      <c r="AP726" s="549">
        <f t="shared" si="346"/>
        <v>0</v>
      </c>
      <c r="AQ726" s="283">
        <f t="shared" si="329"/>
        <v>0</v>
      </c>
      <c r="AR726" s="281">
        <f t="shared" si="347"/>
        <v>0</v>
      </c>
      <c r="AT726" s="446"/>
      <c r="AU726" s="284"/>
      <c r="AV726" s="447" t="str">
        <f t="shared" si="348"/>
        <v>CA</v>
      </c>
      <c r="AW726" s="447" t="str">
        <f t="shared" si="349"/>
        <v>CL</v>
      </c>
      <c r="AX726" s="447" t="str">
        <f t="shared" si="350"/>
        <v>AIC</v>
      </c>
      <c r="AY726" s="447" t="str">
        <f t="shared" si="351"/>
        <v>ERB</v>
      </c>
      <c r="AZ726" s="447" t="str">
        <f t="shared" si="352"/>
        <v>GRB</v>
      </c>
      <c r="BA726" s="447" t="str">
        <f t="shared" si="353"/>
        <v>Non-Op</v>
      </c>
      <c r="BC726" s="488" t="s">
        <v>2104</v>
      </c>
      <c r="BD726" s="552">
        <f t="shared" si="354"/>
        <v>-7132246.1100000003</v>
      </c>
      <c r="BF726" s="435"/>
      <c r="BG726" s="435"/>
      <c r="BH726" s="435"/>
      <c r="BI726" s="435"/>
      <c r="BJ726" s="435"/>
      <c r="BK726" s="435"/>
      <c r="BL726" s="435"/>
      <c r="BN726" s="444"/>
    </row>
    <row r="727" spans="1:66" s="28" customFormat="1" ht="12" customHeight="1">
      <c r="A727" s="323">
        <v>18239361</v>
      </c>
      <c r="B727" s="322" t="str">
        <f t="shared" si="327"/>
        <v>18239361</v>
      </c>
      <c r="C727" s="642" t="s">
        <v>2189</v>
      </c>
      <c r="D727" s="451" t="s">
        <v>1165</v>
      </c>
      <c r="E727" s="451"/>
      <c r="F727" s="300">
        <v>44105</v>
      </c>
      <c r="G727" s="451"/>
      <c r="H727" s="556">
        <v>3836164</v>
      </c>
      <c r="I727" s="556">
        <v>3530995.79</v>
      </c>
      <c r="J727" s="556">
        <v>3254054.72</v>
      </c>
      <c r="K727" s="556">
        <v>2979124.65</v>
      </c>
      <c r="L727" s="556">
        <v>2779882.24</v>
      </c>
      <c r="M727" s="556">
        <v>2577250.8199999998</v>
      </c>
      <c r="N727" s="556">
        <v>2393863.75</v>
      </c>
      <c r="O727" s="556">
        <v>2189134.5299999998</v>
      </c>
      <c r="P727" s="556">
        <v>2009783.91</v>
      </c>
      <c r="Q727" s="556">
        <v>1833303.08</v>
      </c>
      <c r="R727" s="556">
        <v>1654147.91</v>
      </c>
      <c r="S727" s="556">
        <v>1410853.56</v>
      </c>
      <c r="T727" s="591">
        <v>1074547.0900000001</v>
      </c>
      <c r="U727" s="556"/>
      <c r="V727" s="556">
        <f t="shared" si="334"/>
        <v>2422312.5420833337</v>
      </c>
      <c r="W727" s="292"/>
      <c r="X727" s="293"/>
      <c r="Y727" s="548">
        <f t="shared" si="332"/>
        <v>0</v>
      </c>
      <c r="Z727" s="549">
        <f t="shared" si="332"/>
        <v>0</v>
      </c>
      <c r="AA727" s="549">
        <f t="shared" si="332"/>
        <v>0</v>
      </c>
      <c r="AB727" s="282">
        <f t="shared" si="335"/>
        <v>1074547.0900000001</v>
      </c>
      <c r="AC727" s="281">
        <f t="shared" si="336"/>
        <v>0</v>
      </c>
      <c r="AD727" s="549">
        <f t="shared" si="337"/>
        <v>0</v>
      </c>
      <c r="AE727" s="553">
        <f t="shared" si="338"/>
        <v>0</v>
      </c>
      <c r="AF727" s="282">
        <f t="shared" si="339"/>
        <v>1074547.0900000001</v>
      </c>
      <c r="AG727" s="283">
        <f t="shared" si="340"/>
        <v>1074547.0900000001</v>
      </c>
      <c r="AH727" s="281">
        <f t="shared" si="341"/>
        <v>0</v>
      </c>
      <c r="AI727" s="551">
        <f t="shared" si="333"/>
        <v>0</v>
      </c>
      <c r="AJ727" s="549">
        <f t="shared" si="333"/>
        <v>0</v>
      </c>
      <c r="AK727" s="549">
        <f t="shared" si="333"/>
        <v>0</v>
      </c>
      <c r="AL727" s="282">
        <f t="shared" si="342"/>
        <v>2422312.5420833337</v>
      </c>
      <c r="AM727" s="281">
        <f t="shared" si="343"/>
        <v>0</v>
      </c>
      <c r="AN727" s="549">
        <f t="shared" si="344"/>
        <v>0</v>
      </c>
      <c r="AO727" s="549">
        <f t="shared" si="345"/>
        <v>0</v>
      </c>
      <c r="AP727" s="549">
        <f t="shared" si="346"/>
        <v>2422312.5420833337</v>
      </c>
      <c r="AQ727" s="283">
        <f t="shared" si="329"/>
        <v>2422312.5420833337</v>
      </c>
      <c r="AR727" s="281">
        <f t="shared" si="347"/>
        <v>0</v>
      </c>
      <c r="AT727" s="446" t="s">
        <v>2077</v>
      </c>
      <c r="AU727" s="284"/>
      <c r="AV727" s="447" t="str">
        <f t="shared" si="348"/>
        <v>CA</v>
      </c>
      <c r="AW727" s="447" t="str">
        <f t="shared" si="349"/>
        <v>CL</v>
      </c>
      <c r="AX727" s="447" t="str">
        <f t="shared" si="350"/>
        <v>AIC</v>
      </c>
      <c r="AY727" s="447" t="str">
        <f t="shared" si="351"/>
        <v>ERB</v>
      </c>
      <c r="AZ727" s="447" t="str">
        <f t="shared" si="352"/>
        <v>GRB</v>
      </c>
      <c r="BA727" s="447" t="str">
        <f t="shared" si="353"/>
        <v>Non-Op</v>
      </c>
      <c r="BC727" s="449" t="s">
        <v>2100</v>
      </c>
      <c r="BD727" s="552">
        <f t="shared" si="354"/>
        <v>1074547.0900000001</v>
      </c>
      <c r="BF727" s="435"/>
      <c r="BG727" s="435"/>
      <c r="BH727" s="435"/>
      <c r="BI727" s="435"/>
      <c r="BJ727" s="435"/>
      <c r="BK727" s="435"/>
      <c r="BL727" s="435"/>
      <c r="BN727" s="444"/>
    </row>
    <row r="728" spans="1:66" s="28" customFormat="1" ht="12" customHeight="1">
      <c r="A728" s="323">
        <v>18239371</v>
      </c>
      <c r="B728" s="322" t="str">
        <f t="shared" si="327"/>
        <v>18239371</v>
      </c>
      <c r="C728" s="642" t="s">
        <v>2190</v>
      </c>
      <c r="D728" s="451" t="s">
        <v>1165</v>
      </c>
      <c r="E728" s="451"/>
      <c r="F728" s="300">
        <v>44105</v>
      </c>
      <c r="G728" s="451"/>
      <c r="H728" s="556">
        <v>919251.58</v>
      </c>
      <c r="I728" s="556">
        <v>845673.47</v>
      </c>
      <c r="J728" s="556">
        <v>778901.12</v>
      </c>
      <c r="K728" s="556">
        <v>712613.63</v>
      </c>
      <c r="L728" s="556">
        <v>664574.94999999995</v>
      </c>
      <c r="M728" s="556">
        <v>615719.15</v>
      </c>
      <c r="N728" s="556">
        <v>571503.30000000005</v>
      </c>
      <c r="O728" s="556">
        <v>522141.71</v>
      </c>
      <c r="P728" s="556">
        <v>478899.07</v>
      </c>
      <c r="Q728" s="556">
        <v>437547.99</v>
      </c>
      <c r="R728" s="556">
        <v>393152.84</v>
      </c>
      <c r="S728" s="556">
        <v>334492.94</v>
      </c>
      <c r="T728" s="591">
        <v>253407.19</v>
      </c>
      <c r="U728" s="556"/>
      <c r="V728" s="556">
        <f t="shared" si="334"/>
        <v>578462.46291666676</v>
      </c>
      <c r="W728" s="292"/>
      <c r="X728" s="293"/>
      <c r="Y728" s="548">
        <f t="shared" si="332"/>
        <v>0</v>
      </c>
      <c r="Z728" s="549">
        <f t="shared" si="332"/>
        <v>0</v>
      </c>
      <c r="AA728" s="549">
        <f t="shared" si="332"/>
        <v>0</v>
      </c>
      <c r="AB728" s="282">
        <f t="shared" si="335"/>
        <v>253407.19</v>
      </c>
      <c r="AC728" s="281">
        <f t="shared" si="336"/>
        <v>0</v>
      </c>
      <c r="AD728" s="549">
        <f t="shared" si="337"/>
        <v>0</v>
      </c>
      <c r="AE728" s="553">
        <f t="shared" si="338"/>
        <v>0</v>
      </c>
      <c r="AF728" s="282">
        <f t="shared" si="339"/>
        <v>253407.19</v>
      </c>
      <c r="AG728" s="283">
        <f t="shared" si="340"/>
        <v>253407.19</v>
      </c>
      <c r="AH728" s="281">
        <f t="shared" si="341"/>
        <v>0</v>
      </c>
      <c r="AI728" s="551">
        <f t="shared" si="333"/>
        <v>0</v>
      </c>
      <c r="AJ728" s="549">
        <f t="shared" si="333"/>
        <v>0</v>
      </c>
      <c r="AK728" s="549">
        <f t="shared" si="333"/>
        <v>0</v>
      </c>
      <c r="AL728" s="282">
        <f t="shared" si="342"/>
        <v>578462.46291666676</v>
      </c>
      <c r="AM728" s="281">
        <f t="shared" si="343"/>
        <v>0</v>
      </c>
      <c r="AN728" s="549">
        <f t="shared" si="344"/>
        <v>0</v>
      </c>
      <c r="AO728" s="549">
        <f t="shared" si="345"/>
        <v>0</v>
      </c>
      <c r="AP728" s="549">
        <f t="shared" si="346"/>
        <v>578462.46291666676</v>
      </c>
      <c r="AQ728" s="283">
        <f t="shared" si="329"/>
        <v>578462.46291666676</v>
      </c>
      <c r="AR728" s="281">
        <f t="shared" si="347"/>
        <v>0</v>
      </c>
      <c r="AT728" s="446" t="s">
        <v>2077</v>
      </c>
      <c r="AU728" s="284"/>
      <c r="AV728" s="447" t="str">
        <f t="shared" si="348"/>
        <v>CA</v>
      </c>
      <c r="AW728" s="447" t="str">
        <f t="shared" si="349"/>
        <v>CL</v>
      </c>
      <c r="AX728" s="447" t="str">
        <f t="shared" si="350"/>
        <v>AIC</v>
      </c>
      <c r="AY728" s="447" t="str">
        <f t="shared" si="351"/>
        <v>ERB</v>
      </c>
      <c r="AZ728" s="447" t="str">
        <f t="shared" si="352"/>
        <v>GRB</v>
      </c>
      <c r="BA728" s="447" t="str">
        <f t="shared" si="353"/>
        <v>Non-Op</v>
      </c>
      <c r="BC728" s="449" t="s">
        <v>2100</v>
      </c>
      <c r="BD728" s="552">
        <f t="shared" si="354"/>
        <v>253407.19</v>
      </c>
      <c r="BF728" s="435"/>
      <c r="BG728" s="435"/>
      <c r="BH728" s="435"/>
      <c r="BI728" s="435"/>
      <c r="BJ728" s="435"/>
      <c r="BK728" s="435"/>
      <c r="BL728" s="435"/>
      <c r="BN728" s="444"/>
    </row>
    <row r="729" spans="1:66" s="28" customFormat="1" ht="12" customHeight="1">
      <c r="A729" s="323">
        <v>18239381</v>
      </c>
      <c r="B729" s="322" t="str">
        <f t="shared" si="327"/>
        <v>18239381</v>
      </c>
      <c r="C729" s="642" t="s">
        <v>2191</v>
      </c>
      <c r="D729" s="451" t="s">
        <v>1165</v>
      </c>
      <c r="E729" s="451"/>
      <c r="F729" s="300">
        <v>44105</v>
      </c>
      <c r="G729" s="451"/>
      <c r="H729" s="556">
        <v>1244404.1100000001</v>
      </c>
      <c r="I729" s="556">
        <v>1167540.18</v>
      </c>
      <c r="J729" s="556">
        <v>1103420.17</v>
      </c>
      <c r="K729" s="556">
        <v>1028862.48</v>
      </c>
      <c r="L729" s="556">
        <v>966738.08</v>
      </c>
      <c r="M729" s="556">
        <v>896051.48</v>
      </c>
      <c r="N729" s="556">
        <v>825377.37</v>
      </c>
      <c r="O729" s="556">
        <v>747146.11</v>
      </c>
      <c r="P729" s="556">
        <v>682369.47</v>
      </c>
      <c r="Q729" s="556">
        <v>613258.4</v>
      </c>
      <c r="R729" s="556">
        <v>563686.22</v>
      </c>
      <c r="S729" s="556">
        <v>500351.95</v>
      </c>
      <c r="T729" s="591">
        <v>422790.99</v>
      </c>
      <c r="U729" s="556"/>
      <c r="V729" s="556">
        <f t="shared" si="334"/>
        <v>827366.62166666659</v>
      </c>
      <c r="W729" s="292"/>
      <c r="X729" s="293"/>
      <c r="Y729" s="548">
        <f t="shared" ref="Y729:AA748" si="355">IF($D729=Y$5,$T729,0)</f>
        <v>0</v>
      </c>
      <c r="Z729" s="549">
        <f t="shared" si="355"/>
        <v>0</v>
      </c>
      <c r="AA729" s="549">
        <f t="shared" si="355"/>
        <v>0</v>
      </c>
      <c r="AB729" s="282">
        <f t="shared" si="335"/>
        <v>422790.99</v>
      </c>
      <c r="AC729" s="281">
        <f t="shared" si="336"/>
        <v>0</v>
      </c>
      <c r="AD729" s="549">
        <f t="shared" si="337"/>
        <v>0</v>
      </c>
      <c r="AE729" s="553">
        <f t="shared" si="338"/>
        <v>0</v>
      </c>
      <c r="AF729" s="282">
        <f t="shared" si="339"/>
        <v>422790.99</v>
      </c>
      <c r="AG729" s="283">
        <f t="shared" si="340"/>
        <v>422790.99</v>
      </c>
      <c r="AH729" s="281">
        <f t="shared" si="341"/>
        <v>0</v>
      </c>
      <c r="AI729" s="551">
        <f t="shared" si="333"/>
        <v>0</v>
      </c>
      <c r="AJ729" s="549">
        <f t="shared" si="333"/>
        <v>0</v>
      </c>
      <c r="AK729" s="549">
        <f t="shared" si="333"/>
        <v>0</v>
      </c>
      <c r="AL729" s="282">
        <f t="shared" si="342"/>
        <v>827366.62166666659</v>
      </c>
      <c r="AM729" s="281">
        <f t="shared" si="343"/>
        <v>0</v>
      </c>
      <c r="AN729" s="549">
        <f t="shared" si="344"/>
        <v>0</v>
      </c>
      <c r="AO729" s="549">
        <f t="shared" si="345"/>
        <v>0</v>
      </c>
      <c r="AP729" s="549">
        <f t="shared" si="346"/>
        <v>827366.62166666659</v>
      </c>
      <c r="AQ729" s="283">
        <f t="shared" si="329"/>
        <v>827366.62166666659</v>
      </c>
      <c r="AR729" s="281">
        <f t="shared" si="347"/>
        <v>0</v>
      </c>
      <c r="AT729" s="446" t="s">
        <v>2077</v>
      </c>
      <c r="AU729" s="284"/>
      <c r="AV729" s="447" t="str">
        <f t="shared" si="348"/>
        <v>CA</v>
      </c>
      <c r="AW729" s="447" t="str">
        <f t="shared" si="349"/>
        <v>CL</v>
      </c>
      <c r="AX729" s="447" t="str">
        <f t="shared" si="350"/>
        <v>AIC</v>
      </c>
      <c r="AY729" s="447" t="str">
        <f t="shared" si="351"/>
        <v>ERB</v>
      </c>
      <c r="AZ729" s="447" t="str">
        <f t="shared" si="352"/>
        <v>GRB</v>
      </c>
      <c r="BA729" s="447" t="str">
        <f t="shared" si="353"/>
        <v>Non-Op</v>
      </c>
      <c r="BC729" s="449" t="s">
        <v>2100</v>
      </c>
      <c r="BD729" s="552">
        <f t="shared" si="354"/>
        <v>422790.99</v>
      </c>
      <c r="BF729" s="435"/>
      <c r="BG729" s="435"/>
      <c r="BH729" s="435"/>
      <c r="BI729" s="435"/>
      <c r="BJ729" s="435"/>
      <c r="BK729" s="435"/>
      <c r="BL729" s="435"/>
      <c r="BN729" s="444"/>
    </row>
    <row r="730" spans="1:66" s="28" customFormat="1" ht="12" customHeight="1">
      <c r="A730" s="323">
        <v>18239401</v>
      </c>
      <c r="B730" s="322" t="str">
        <f t="shared" si="327"/>
        <v>18239401</v>
      </c>
      <c r="C730" s="642" t="s">
        <v>2192</v>
      </c>
      <c r="D730" s="451" t="s">
        <v>1165</v>
      </c>
      <c r="E730" s="451"/>
      <c r="F730" s="300">
        <v>44105</v>
      </c>
      <c r="G730" s="451"/>
      <c r="H730" s="556">
        <v>2841212.72</v>
      </c>
      <c r="I730" s="556">
        <v>2659272.25</v>
      </c>
      <c r="J730" s="556">
        <v>2498456.66</v>
      </c>
      <c r="K730" s="556">
        <v>2341127.0099999998</v>
      </c>
      <c r="L730" s="556">
        <v>2186971.71</v>
      </c>
      <c r="M730" s="556">
        <v>2018371.56</v>
      </c>
      <c r="N730" s="556">
        <v>1880377.11</v>
      </c>
      <c r="O730" s="556">
        <v>1710312.45</v>
      </c>
      <c r="P730" s="556">
        <v>1566836.52</v>
      </c>
      <c r="Q730" s="556">
        <v>1423178.32</v>
      </c>
      <c r="R730" s="556">
        <v>1311958.68</v>
      </c>
      <c r="S730" s="556">
        <v>1168627.5900000001</v>
      </c>
      <c r="T730" s="591">
        <v>992495.5</v>
      </c>
      <c r="U730" s="556"/>
      <c r="V730" s="556">
        <f t="shared" si="334"/>
        <v>1890195.3308333333</v>
      </c>
      <c r="W730" s="292"/>
      <c r="X730" s="293"/>
      <c r="Y730" s="548">
        <f t="shared" si="355"/>
        <v>0</v>
      </c>
      <c r="Z730" s="549">
        <f t="shared" si="355"/>
        <v>0</v>
      </c>
      <c r="AA730" s="549">
        <f t="shared" si="355"/>
        <v>0</v>
      </c>
      <c r="AB730" s="282">
        <f t="shared" si="335"/>
        <v>992495.5</v>
      </c>
      <c r="AC730" s="281">
        <f t="shared" si="336"/>
        <v>0</v>
      </c>
      <c r="AD730" s="549">
        <f t="shared" si="337"/>
        <v>0</v>
      </c>
      <c r="AE730" s="553">
        <f t="shared" si="338"/>
        <v>0</v>
      </c>
      <c r="AF730" s="282">
        <f t="shared" si="339"/>
        <v>992495.5</v>
      </c>
      <c r="AG730" s="283">
        <f t="shared" si="340"/>
        <v>992495.5</v>
      </c>
      <c r="AH730" s="281">
        <f t="shared" si="341"/>
        <v>0</v>
      </c>
      <c r="AI730" s="551">
        <f t="shared" si="333"/>
        <v>0</v>
      </c>
      <c r="AJ730" s="549">
        <f t="shared" si="333"/>
        <v>0</v>
      </c>
      <c r="AK730" s="549">
        <f t="shared" si="333"/>
        <v>0</v>
      </c>
      <c r="AL730" s="282">
        <f t="shared" si="342"/>
        <v>1890195.3308333333</v>
      </c>
      <c r="AM730" s="281">
        <f t="shared" si="343"/>
        <v>0</v>
      </c>
      <c r="AN730" s="549">
        <f t="shared" si="344"/>
        <v>0</v>
      </c>
      <c r="AO730" s="549">
        <f t="shared" si="345"/>
        <v>0</v>
      </c>
      <c r="AP730" s="549">
        <f t="shared" si="346"/>
        <v>1890195.3308333333</v>
      </c>
      <c r="AQ730" s="283">
        <f t="shared" si="329"/>
        <v>1890195.3308333333</v>
      </c>
      <c r="AR730" s="281">
        <f t="shared" si="347"/>
        <v>0</v>
      </c>
      <c r="AT730" s="446" t="s">
        <v>2077</v>
      </c>
      <c r="AU730" s="284"/>
      <c r="AV730" s="447" t="str">
        <f t="shared" si="348"/>
        <v>CA</v>
      </c>
      <c r="AW730" s="447" t="str">
        <f t="shared" si="349"/>
        <v>CL</v>
      </c>
      <c r="AX730" s="447" t="str">
        <f t="shared" si="350"/>
        <v>AIC</v>
      </c>
      <c r="AY730" s="447" t="str">
        <f t="shared" si="351"/>
        <v>ERB</v>
      </c>
      <c r="AZ730" s="447" t="str">
        <f t="shared" si="352"/>
        <v>GRB</v>
      </c>
      <c r="BA730" s="447" t="str">
        <f t="shared" si="353"/>
        <v>Non-Op</v>
      </c>
      <c r="BC730" s="449" t="s">
        <v>2100</v>
      </c>
      <c r="BD730" s="552">
        <f t="shared" si="354"/>
        <v>992495.5</v>
      </c>
      <c r="BF730" s="435"/>
      <c r="BG730" s="435"/>
      <c r="BH730" s="435"/>
      <c r="BI730" s="435"/>
      <c r="BJ730" s="435"/>
      <c r="BK730" s="435"/>
      <c r="BL730" s="435"/>
      <c r="BN730" s="444"/>
    </row>
    <row r="731" spans="1:66" s="28" customFormat="1" ht="12" customHeight="1">
      <c r="A731" s="323">
        <v>18239411</v>
      </c>
      <c r="B731" s="322" t="str">
        <f t="shared" si="327"/>
        <v>18239411</v>
      </c>
      <c r="C731" s="642" t="s">
        <v>2193</v>
      </c>
      <c r="D731" s="451" t="s">
        <v>1165</v>
      </c>
      <c r="E731" s="451"/>
      <c r="F731" s="300">
        <v>44105</v>
      </c>
      <c r="G731" s="451"/>
      <c r="H731" s="556">
        <v>1946160.66</v>
      </c>
      <c r="I731" s="556">
        <v>1821634.79</v>
      </c>
      <c r="J731" s="556">
        <v>1711567.46</v>
      </c>
      <c r="K731" s="556">
        <v>1603886.02</v>
      </c>
      <c r="L731" s="556">
        <v>1498377.2</v>
      </c>
      <c r="M731" s="556">
        <v>1382981.87</v>
      </c>
      <c r="N731" s="556">
        <v>1288534.05</v>
      </c>
      <c r="O731" s="556">
        <v>1172136.3600000001</v>
      </c>
      <c r="P731" s="556">
        <v>1073936.8400000001</v>
      </c>
      <c r="Q731" s="556">
        <v>979394.38</v>
      </c>
      <c r="R731" s="556">
        <v>899490.3</v>
      </c>
      <c r="S731" s="556">
        <v>801389.92</v>
      </c>
      <c r="T731" s="591">
        <v>680839.49</v>
      </c>
      <c r="U731" s="556"/>
      <c r="V731" s="556">
        <f t="shared" si="334"/>
        <v>1295569.1054166667</v>
      </c>
      <c r="W731" s="292"/>
      <c r="X731" s="293"/>
      <c r="Y731" s="548">
        <f t="shared" si="355"/>
        <v>0</v>
      </c>
      <c r="Z731" s="549">
        <f t="shared" si="355"/>
        <v>0</v>
      </c>
      <c r="AA731" s="549">
        <f t="shared" si="355"/>
        <v>0</v>
      </c>
      <c r="AB731" s="282">
        <f t="shared" si="335"/>
        <v>680839.49</v>
      </c>
      <c r="AC731" s="281">
        <f t="shared" si="336"/>
        <v>0</v>
      </c>
      <c r="AD731" s="549">
        <f t="shared" si="337"/>
        <v>0</v>
      </c>
      <c r="AE731" s="553">
        <f t="shared" si="338"/>
        <v>0</v>
      </c>
      <c r="AF731" s="282">
        <f t="shared" si="339"/>
        <v>680839.49</v>
      </c>
      <c r="AG731" s="283">
        <f t="shared" si="340"/>
        <v>680839.49</v>
      </c>
      <c r="AH731" s="281">
        <f t="shared" si="341"/>
        <v>0</v>
      </c>
      <c r="AI731" s="551">
        <f t="shared" si="333"/>
        <v>0</v>
      </c>
      <c r="AJ731" s="549">
        <f t="shared" si="333"/>
        <v>0</v>
      </c>
      <c r="AK731" s="549">
        <f t="shared" si="333"/>
        <v>0</v>
      </c>
      <c r="AL731" s="282">
        <f t="shared" si="342"/>
        <v>1295569.1054166667</v>
      </c>
      <c r="AM731" s="281">
        <f t="shared" si="343"/>
        <v>0</v>
      </c>
      <c r="AN731" s="549">
        <f t="shared" si="344"/>
        <v>0</v>
      </c>
      <c r="AO731" s="549">
        <f t="shared" si="345"/>
        <v>0</v>
      </c>
      <c r="AP731" s="549">
        <f t="shared" si="346"/>
        <v>1295569.1054166667</v>
      </c>
      <c r="AQ731" s="283">
        <f t="shared" si="329"/>
        <v>1295569.1054166667</v>
      </c>
      <c r="AR731" s="281">
        <f t="shared" si="347"/>
        <v>0</v>
      </c>
      <c r="AT731" s="446" t="s">
        <v>2077</v>
      </c>
      <c r="AU731" s="284"/>
      <c r="AV731" s="447" t="str">
        <f t="shared" si="348"/>
        <v>CA</v>
      </c>
      <c r="AW731" s="447" t="str">
        <f t="shared" si="349"/>
        <v>CL</v>
      </c>
      <c r="AX731" s="447" t="str">
        <f t="shared" si="350"/>
        <v>AIC</v>
      </c>
      <c r="AY731" s="447" t="str">
        <f t="shared" si="351"/>
        <v>ERB</v>
      </c>
      <c r="AZ731" s="447" t="str">
        <f t="shared" si="352"/>
        <v>GRB</v>
      </c>
      <c r="BA731" s="447" t="str">
        <f t="shared" si="353"/>
        <v>Non-Op</v>
      </c>
      <c r="BC731" s="449" t="s">
        <v>2100</v>
      </c>
      <c r="BD731" s="552">
        <f t="shared" si="354"/>
        <v>680839.49</v>
      </c>
      <c r="BF731" s="435"/>
      <c r="BG731" s="435"/>
      <c r="BH731" s="435"/>
      <c r="BI731" s="435"/>
      <c r="BJ731" s="435"/>
      <c r="BK731" s="435"/>
      <c r="BL731" s="435"/>
      <c r="BN731" s="444"/>
    </row>
    <row r="732" spans="1:66" s="28" customFormat="1" ht="12" customHeight="1">
      <c r="A732" s="323">
        <v>18239421</v>
      </c>
      <c r="B732" s="322" t="str">
        <f t="shared" si="327"/>
        <v>18239421</v>
      </c>
      <c r="C732" s="642" t="s">
        <v>2194</v>
      </c>
      <c r="D732" s="451" t="s">
        <v>1165</v>
      </c>
      <c r="E732" s="451"/>
      <c r="F732" s="300">
        <v>44105</v>
      </c>
      <c r="G732" s="451"/>
      <c r="H732" s="556">
        <v>1002304.4</v>
      </c>
      <c r="I732" s="556">
        <v>987998.98</v>
      </c>
      <c r="J732" s="556">
        <v>940431.98</v>
      </c>
      <c r="K732" s="556">
        <v>886169.24</v>
      </c>
      <c r="L732" s="556">
        <v>832795.12</v>
      </c>
      <c r="M732" s="556">
        <v>818307.95</v>
      </c>
      <c r="N732" s="556">
        <v>765246.84</v>
      </c>
      <c r="O732" s="556">
        <v>746421.69</v>
      </c>
      <c r="P732" s="556">
        <v>696818.77</v>
      </c>
      <c r="Q732" s="556">
        <v>638937</v>
      </c>
      <c r="R732" s="556">
        <v>461586.56</v>
      </c>
      <c r="S732" s="556">
        <v>403908.93</v>
      </c>
      <c r="T732" s="591">
        <v>350903.3</v>
      </c>
      <c r="U732" s="556"/>
      <c r="V732" s="556">
        <f t="shared" si="334"/>
        <v>737935.57583333331</v>
      </c>
      <c r="W732" s="292"/>
      <c r="X732" s="293"/>
      <c r="Y732" s="548">
        <f t="shared" si="355"/>
        <v>0</v>
      </c>
      <c r="Z732" s="549">
        <f t="shared" si="355"/>
        <v>0</v>
      </c>
      <c r="AA732" s="549">
        <f t="shared" si="355"/>
        <v>0</v>
      </c>
      <c r="AB732" s="282">
        <f t="shared" si="335"/>
        <v>350903.3</v>
      </c>
      <c r="AC732" s="281">
        <f t="shared" si="336"/>
        <v>0</v>
      </c>
      <c r="AD732" s="549">
        <f t="shared" si="337"/>
        <v>0</v>
      </c>
      <c r="AE732" s="553">
        <f t="shared" si="338"/>
        <v>0</v>
      </c>
      <c r="AF732" s="282">
        <f t="shared" si="339"/>
        <v>350903.3</v>
      </c>
      <c r="AG732" s="283">
        <f t="shared" si="340"/>
        <v>350903.3</v>
      </c>
      <c r="AH732" s="281">
        <f t="shared" si="341"/>
        <v>0</v>
      </c>
      <c r="AI732" s="551">
        <f t="shared" ref="AI732:AK751" si="356">IF($D732=AI$5,$V732,0)</f>
        <v>0</v>
      </c>
      <c r="AJ732" s="549">
        <f t="shared" si="356"/>
        <v>0</v>
      </c>
      <c r="AK732" s="549">
        <f t="shared" si="356"/>
        <v>0</v>
      </c>
      <c r="AL732" s="282">
        <f t="shared" si="342"/>
        <v>737935.57583333331</v>
      </c>
      <c r="AM732" s="281">
        <f t="shared" si="343"/>
        <v>0</v>
      </c>
      <c r="AN732" s="549">
        <f t="shared" si="344"/>
        <v>0</v>
      </c>
      <c r="AO732" s="549">
        <f t="shared" si="345"/>
        <v>0</v>
      </c>
      <c r="AP732" s="549">
        <f t="shared" si="346"/>
        <v>737935.57583333331</v>
      </c>
      <c r="AQ732" s="283">
        <f t="shared" si="329"/>
        <v>737935.57583333331</v>
      </c>
      <c r="AR732" s="281">
        <f t="shared" si="347"/>
        <v>0</v>
      </c>
      <c r="AT732" s="446" t="s">
        <v>2077</v>
      </c>
      <c r="AU732" s="284"/>
      <c r="AV732" s="447" t="str">
        <f t="shared" si="348"/>
        <v>CA</v>
      </c>
      <c r="AW732" s="447" t="str">
        <f t="shared" si="349"/>
        <v>CL</v>
      </c>
      <c r="AX732" s="447" t="str">
        <f t="shared" si="350"/>
        <v>AIC</v>
      </c>
      <c r="AY732" s="447" t="str">
        <f t="shared" si="351"/>
        <v>ERB</v>
      </c>
      <c r="AZ732" s="447" t="str">
        <f t="shared" si="352"/>
        <v>GRB</v>
      </c>
      <c r="BA732" s="447" t="str">
        <f t="shared" si="353"/>
        <v>Non-Op</v>
      </c>
      <c r="BC732" s="449" t="s">
        <v>2100</v>
      </c>
      <c r="BD732" s="552">
        <f t="shared" si="354"/>
        <v>350903.3</v>
      </c>
      <c r="BF732" s="435"/>
      <c r="BG732" s="435"/>
      <c r="BH732" s="435"/>
      <c r="BI732" s="435"/>
      <c r="BJ732" s="435"/>
      <c r="BK732" s="435"/>
      <c r="BL732" s="435"/>
      <c r="BN732" s="444"/>
    </row>
    <row r="733" spans="1:66" s="28" customFormat="1" ht="12" customHeight="1">
      <c r="A733" s="323">
        <v>18239431</v>
      </c>
      <c r="B733" s="322" t="str">
        <f t="shared" si="327"/>
        <v>18239431</v>
      </c>
      <c r="C733" s="642" t="s">
        <v>2169</v>
      </c>
      <c r="D733" s="451" t="s">
        <v>1165</v>
      </c>
      <c r="E733" s="451"/>
      <c r="F733" s="300">
        <v>44105</v>
      </c>
      <c r="G733" s="451"/>
      <c r="H733" s="556">
        <v>625424.55000000005</v>
      </c>
      <c r="I733" s="556">
        <v>581797.65</v>
      </c>
      <c r="J733" s="556">
        <v>549713.54</v>
      </c>
      <c r="K733" s="556">
        <v>514883.87</v>
      </c>
      <c r="L733" s="556">
        <v>481200.23</v>
      </c>
      <c r="M733" s="556">
        <v>440157.64</v>
      </c>
      <c r="N733" s="556">
        <v>406484.56</v>
      </c>
      <c r="O733" s="556">
        <v>365447.58</v>
      </c>
      <c r="P733" s="556">
        <v>329729.21999999997</v>
      </c>
      <c r="Q733" s="556">
        <v>296569.59000000003</v>
      </c>
      <c r="R733" s="556">
        <v>261855.7</v>
      </c>
      <c r="S733" s="556">
        <v>225489.78</v>
      </c>
      <c r="T733" s="591">
        <v>188810.9</v>
      </c>
      <c r="U733" s="556"/>
      <c r="V733" s="556">
        <f t="shared" si="334"/>
        <v>405037.25708333333</v>
      </c>
      <c r="W733" s="292"/>
      <c r="X733" s="293"/>
      <c r="Y733" s="548">
        <f t="shared" si="355"/>
        <v>0</v>
      </c>
      <c r="Z733" s="549">
        <f t="shared" si="355"/>
        <v>0</v>
      </c>
      <c r="AA733" s="549">
        <f t="shared" si="355"/>
        <v>0</v>
      </c>
      <c r="AB733" s="282">
        <f t="shared" si="335"/>
        <v>188810.9</v>
      </c>
      <c r="AC733" s="281">
        <f t="shared" si="336"/>
        <v>0</v>
      </c>
      <c r="AD733" s="549">
        <f t="shared" si="337"/>
        <v>0</v>
      </c>
      <c r="AE733" s="553">
        <f t="shared" si="338"/>
        <v>0</v>
      </c>
      <c r="AF733" s="282">
        <f t="shared" si="339"/>
        <v>188810.9</v>
      </c>
      <c r="AG733" s="283">
        <f t="shared" si="340"/>
        <v>188810.9</v>
      </c>
      <c r="AH733" s="281">
        <f t="shared" si="341"/>
        <v>0</v>
      </c>
      <c r="AI733" s="551">
        <f t="shared" si="356"/>
        <v>0</v>
      </c>
      <c r="AJ733" s="549">
        <f t="shared" si="356"/>
        <v>0</v>
      </c>
      <c r="AK733" s="549">
        <f t="shared" si="356"/>
        <v>0</v>
      </c>
      <c r="AL733" s="282">
        <f t="shared" si="342"/>
        <v>405037.25708333333</v>
      </c>
      <c r="AM733" s="281">
        <f t="shared" si="343"/>
        <v>0</v>
      </c>
      <c r="AN733" s="549">
        <f t="shared" si="344"/>
        <v>0</v>
      </c>
      <c r="AO733" s="549">
        <f t="shared" si="345"/>
        <v>0</v>
      </c>
      <c r="AP733" s="549">
        <f t="shared" si="346"/>
        <v>405037.25708333333</v>
      </c>
      <c r="AQ733" s="283">
        <f t="shared" si="329"/>
        <v>405037.25708333333</v>
      </c>
      <c r="AR733" s="281">
        <f t="shared" si="347"/>
        <v>0</v>
      </c>
      <c r="AT733" s="446" t="s">
        <v>2077</v>
      </c>
      <c r="AU733" s="284"/>
      <c r="AV733" s="447" t="str">
        <f t="shared" si="348"/>
        <v>CA</v>
      </c>
      <c r="AW733" s="447" t="str">
        <f t="shared" si="349"/>
        <v>CL</v>
      </c>
      <c r="AX733" s="447" t="str">
        <f t="shared" si="350"/>
        <v>AIC</v>
      </c>
      <c r="AY733" s="447" t="str">
        <f t="shared" si="351"/>
        <v>ERB</v>
      </c>
      <c r="AZ733" s="447" t="str">
        <f t="shared" si="352"/>
        <v>GRB</v>
      </c>
      <c r="BA733" s="447" t="str">
        <f t="shared" si="353"/>
        <v>Non-Op</v>
      </c>
      <c r="BC733" s="449" t="s">
        <v>2100</v>
      </c>
      <c r="BD733" s="552">
        <f t="shared" si="354"/>
        <v>188810.9</v>
      </c>
      <c r="BF733" s="435"/>
      <c r="BG733" s="435"/>
      <c r="BH733" s="435"/>
      <c r="BI733" s="435"/>
      <c r="BJ733" s="435"/>
      <c r="BK733" s="435"/>
      <c r="BL733" s="435"/>
      <c r="BN733" s="444"/>
    </row>
    <row r="734" spans="1:66" s="28" customFormat="1" ht="12" customHeight="1">
      <c r="A734" s="323">
        <v>18239441</v>
      </c>
      <c r="B734" s="322" t="str">
        <f t="shared" ref="B734:B797" si="357">TEXT(A734,"##")</f>
        <v>18239441</v>
      </c>
      <c r="C734" s="642" t="s">
        <v>2195</v>
      </c>
      <c r="D734" s="451" t="s">
        <v>1165</v>
      </c>
      <c r="E734" s="451"/>
      <c r="F734" s="300">
        <v>44105</v>
      </c>
      <c r="G734" s="451"/>
      <c r="H734" s="556">
        <v>609295.59</v>
      </c>
      <c r="I734" s="556">
        <v>597148.17000000004</v>
      </c>
      <c r="J734" s="556">
        <v>565164.16</v>
      </c>
      <c r="K734" s="556">
        <v>530197.18999999994</v>
      </c>
      <c r="L734" s="556">
        <v>496564.18</v>
      </c>
      <c r="M734" s="556">
        <v>484179.97</v>
      </c>
      <c r="N734" s="556">
        <v>450959.07</v>
      </c>
      <c r="O734" s="556">
        <v>435617.55</v>
      </c>
      <c r="P734" s="556">
        <v>400554.05</v>
      </c>
      <c r="Q734" s="556">
        <v>361540.73</v>
      </c>
      <c r="R734" s="556">
        <v>258808.63</v>
      </c>
      <c r="S734" s="556">
        <v>222725.31</v>
      </c>
      <c r="T734" s="591">
        <v>187824.15</v>
      </c>
      <c r="U734" s="556"/>
      <c r="V734" s="556">
        <f t="shared" si="334"/>
        <v>433501.57333333325</v>
      </c>
      <c r="W734" s="292"/>
      <c r="X734" s="293"/>
      <c r="Y734" s="548">
        <f t="shared" si="355"/>
        <v>0</v>
      </c>
      <c r="Z734" s="549">
        <f t="shared" si="355"/>
        <v>0</v>
      </c>
      <c r="AA734" s="549">
        <f t="shared" si="355"/>
        <v>0</v>
      </c>
      <c r="AB734" s="282">
        <f t="shared" si="335"/>
        <v>187824.15</v>
      </c>
      <c r="AC734" s="281">
        <f t="shared" si="336"/>
        <v>0</v>
      </c>
      <c r="AD734" s="549">
        <f t="shared" si="337"/>
        <v>0</v>
      </c>
      <c r="AE734" s="553">
        <f t="shared" si="338"/>
        <v>0</v>
      </c>
      <c r="AF734" s="282">
        <f t="shared" si="339"/>
        <v>187824.15</v>
      </c>
      <c r="AG734" s="283">
        <f t="shared" si="340"/>
        <v>187824.15</v>
      </c>
      <c r="AH734" s="281">
        <f t="shared" si="341"/>
        <v>0</v>
      </c>
      <c r="AI734" s="551">
        <f t="shared" si="356"/>
        <v>0</v>
      </c>
      <c r="AJ734" s="549">
        <f t="shared" si="356"/>
        <v>0</v>
      </c>
      <c r="AK734" s="549">
        <f t="shared" si="356"/>
        <v>0</v>
      </c>
      <c r="AL734" s="282">
        <f t="shared" si="342"/>
        <v>433501.57333333325</v>
      </c>
      <c r="AM734" s="281">
        <f t="shared" si="343"/>
        <v>0</v>
      </c>
      <c r="AN734" s="549">
        <f t="shared" si="344"/>
        <v>0</v>
      </c>
      <c r="AO734" s="549">
        <f t="shared" si="345"/>
        <v>0</v>
      </c>
      <c r="AP734" s="549">
        <f t="shared" si="346"/>
        <v>433501.57333333325</v>
      </c>
      <c r="AQ734" s="283">
        <f t="shared" si="329"/>
        <v>433501.57333333325</v>
      </c>
      <c r="AR734" s="281">
        <f t="shared" si="347"/>
        <v>0</v>
      </c>
      <c r="AT734" s="446" t="s">
        <v>2077</v>
      </c>
      <c r="AU734" s="284"/>
      <c r="AV734" s="447" t="str">
        <f t="shared" si="348"/>
        <v>CA</v>
      </c>
      <c r="AW734" s="447" t="str">
        <f t="shared" si="349"/>
        <v>CL</v>
      </c>
      <c r="AX734" s="447" t="str">
        <f t="shared" si="350"/>
        <v>AIC</v>
      </c>
      <c r="AY734" s="447" t="str">
        <f t="shared" si="351"/>
        <v>ERB</v>
      </c>
      <c r="AZ734" s="447" t="str">
        <f t="shared" si="352"/>
        <v>GRB</v>
      </c>
      <c r="BA734" s="447" t="str">
        <f t="shared" si="353"/>
        <v>Non-Op</v>
      </c>
      <c r="BC734" s="449" t="s">
        <v>2100</v>
      </c>
      <c r="BD734" s="552">
        <f t="shared" si="354"/>
        <v>187824.15</v>
      </c>
      <c r="BF734" s="435"/>
      <c r="BG734" s="435"/>
      <c r="BH734" s="435"/>
      <c r="BI734" s="435"/>
      <c r="BJ734" s="435"/>
      <c r="BK734" s="435"/>
      <c r="BL734" s="435"/>
      <c r="BN734" s="444"/>
    </row>
    <row r="735" spans="1:66" s="28" customFormat="1" ht="12" customHeight="1">
      <c r="A735" s="323">
        <v>18239451</v>
      </c>
      <c r="B735" s="322" t="str">
        <f t="shared" si="357"/>
        <v>18239451</v>
      </c>
      <c r="C735" s="642" t="s">
        <v>1469</v>
      </c>
      <c r="D735" s="451" t="s">
        <v>1165</v>
      </c>
      <c r="E735" s="451"/>
      <c r="F735" s="300">
        <v>44105</v>
      </c>
      <c r="G735" s="451"/>
      <c r="H735" s="556">
        <v>136639.71</v>
      </c>
      <c r="I735" s="556">
        <v>128173.06</v>
      </c>
      <c r="J735" s="556">
        <v>121389.93</v>
      </c>
      <c r="K735" s="556">
        <v>113448.05</v>
      </c>
      <c r="L735" s="556">
        <v>105631.24</v>
      </c>
      <c r="M735" s="556">
        <v>96898.03</v>
      </c>
      <c r="N735" s="556">
        <v>89610.89</v>
      </c>
      <c r="O735" s="556">
        <v>79597.8</v>
      </c>
      <c r="P735" s="556">
        <v>70291.320000000007</v>
      </c>
      <c r="Q735" s="556">
        <v>64360.9</v>
      </c>
      <c r="R735" s="556">
        <v>58007.6</v>
      </c>
      <c r="S735" s="556">
        <v>49888.61</v>
      </c>
      <c r="T735" s="591">
        <v>41789.89</v>
      </c>
      <c r="U735" s="556"/>
      <c r="V735" s="556">
        <f t="shared" si="334"/>
        <v>88876.019166666665</v>
      </c>
      <c r="W735" s="292"/>
      <c r="X735" s="293"/>
      <c r="Y735" s="548">
        <f t="shared" si="355"/>
        <v>0</v>
      </c>
      <c r="Z735" s="549">
        <f t="shared" si="355"/>
        <v>0</v>
      </c>
      <c r="AA735" s="549">
        <f t="shared" si="355"/>
        <v>0</v>
      </c>
      <c r="AB735" s="282">
        <f t="shared" si="335"/>
        <v>41789.89</v>
      </c>
      <c r="AC735" s="281">
        <f t="shared" si="336"/>
        <v>0</v>
      </c>
      <c r="AD735" s="549">
        <f t="shared" si="337"/>
        <v>0</v>
      </c>
      <c r="AE735" s="553">
        <f t="shared" si="338"/>
        <v>0</v>
      </c>
      <c r="AF735" s="282">
        <f t="shared" si="339"/>
        <v>41789.89</v>
      </c>
      <c r="AG735" s="283">
        <f t="shared" si="340"/>
        <v>41789.89</v>
      </c>
      <c r="AH735" s="281">
        <f t="shared" si="341"/>
        <v>0</v>
      </c>
      <c r="AI735" s="551">
        <f t="shared" si="356"/>
        <v>0</v>
      </c>
      <c r="AJ735" s="549">
        <f t="shared" si="356"/>
        <v>0</v>
      </c>
      <c r="AK735" s="549">
        <f t="shared" si="356"/>
        <v>0</v>
      </c>
      <c r="AL735" s="282">
        <f t="shared" si="342"/>
        <v>88876.019166666665</v>
      </c>
      <c r="AM735" s="281">
        <f t="shared" si="343"/>
        <v>0</v>
      </c>
      <c r="AN735" s="549">
        <f t="shared" si="344"/>
        <v>0</v>
      </c>
      <c r="AO735" s="549">
        <f t="shared" si="345"/>
        <v>0</v>
      </c>
      <c r="AP735" s="549">
        <f t="shared" si="346"/>
        <v>88876.019166666665</v>
      </c>
      <c r="AQ735" s="283">
        <f t="shared" si="329"/>
        <v>88876.019166666665</v>
      </c>
      <c r="AR735" s="281">
        <f t="shared" si="347"/>
        <v>0</v>
      </c>
      <c r="AT735" s="446" t="s">
        <v>2077</v>
      </c>
      <c r="AU735" s="284"/>
      <c r="AV735" s="447" t="str">
        <f t="shared" si="348"/>
        <v>CA</v>
      </c>
      <c r="AW735" s="447" t="str">
        <f t="shared" si="349"/>
        <v>CL</v>
      </c>
      <c r="AX735" s="447" t="str">
        <f t="shared" si="350"/>
        <v>AIC</v>
      </c>
      <c r="AY735" s="447" t="str">
        <f t="shared" si="351"/>
        <v>ERB</v>
      </c>
      <c r="AZ735" s="447" t="str">
        <f t="shared" si="352"/>
        <v>GRB</v>
      </c>
      <c r="BA735" s="447" t="str">
        <f t="shared" si="353"/>
        <v>Non-Op</v>
      </c>
      <c r="BC735" s="449" t="s">
        <v>2100</v>
      </c>
      <c r="BD735" s="552">
        <f t="shared" si="354"/>
        <v>41789.89</v>
      </c>
      <c r="BF735" s="435"/>
      <c r="BG735" s="435"/>
      <c r="BH735" s="435"/>
      <c r="BI735" s="435"/>
      <c r="BJ735" s="435"/>
      <c r="BK735" s="435"/>
      <c r="BL735" s="435"/>
      <c r="BN735" s="444"/>
    </row>
    <row r="736" spans="1:66" s="28" customFormat="1" ht="12" customHeight="1">
      <c r="A736" s="323">
        <v>18239461</v>
      </c>
      <c r="B736" s="322" t="str">
        <f t="shared" si="357"/>
        <v>18239461</v>
      </c>
      <c r="C736" s="642" t="s">
        <v>2196</v>
      </c>
      <c r="D736" s="451" t="s">
        <v>1165</v>
      </c>
      <c r="E736" s="451"/>
      <c r="F736" s="300">
        <v>44105</v>
      </c>
      <c r="G736" s="451"/>
      <c r="H736" s="556">
        <v>680503.27</v>
      </c>
      <c r="I736" s="556">
        <v>636244.30000000005</v>
      </c>
      <c r="J736" s="556">
        <v>614440.77</v>
      </c>
      <c r="K736" s="556">
        <v>595831.07999999996</v>
      </c>
      <c r="L736" s="556">
        <v>575499.52000000002</v>
      </c>
      <c r="M736" s="556">
        <v>538735.06000000006</v>
      </c>
      <c r="N736" s="556">
        <v>517810.71</v>
      </c>
      <c r="O736" s="556">
        <v>479768.39</v>
      </c>
      <c r="P736" s="556">
        <v>457787.61</v>
      </c>
      <c r="Q736" s="556">
        <v>437595.65</v>
      </c>
      <c r="R736" s="556">
        <v>469911.11</v>
      </c>
      <c r="S736" s="556">
        <v>452322.68</v>
      </c>
      <c r="T736" s="591">
        <v>428101.09</v>
      </c>
      <c r="U736" s="556"/>
      <c r="V736" s="556">
        <f t="shared" si="334"/>
        <v>527520.755</v>
      </c>
      <c r="W736" s="292"/>
      <c r="X736" s="293"/>
      <c r="Y736" s="548">
        <f t="shared" si="355"/>
        <v>0</v>
      </c>
      <c r="Z736" s="549">
        <f t="shared" si="355"/>
        <v>0</v>
      </c>
      <c r="AA736" s="549">
        <f t="shared" si="355"/>
        <v>0</v>
      </c>
      <c r="AB736" s="282">
        <f t="shared" si="335"/>
        <v>428101.09</v>
      </c>
      <c r="AC736" s="281">
        <f t="shared" si="336"/>
        <v>0</v>
      </c>
      <c r="AD736" s="549">
        <f t="shared" si="337"/>
        <v>0</v>
      </c>
      <c r="AE736" s="553">
        <f t="shared" si="338"/>
        <v>0</v>
      </c>
      <c r="AF736" s="282">
        <f t="shared" si="339"/>
        <v>428101.09</v>
      </c>
      <c r="AG736" s="283">
        <f t="shared" si="340"/>
        <v>428101.09</v>
      </c>
      <c r="AH736" s="281">
        <f t="shared" si="341"/>
        <v>0</v>
      </c>
      <c r="AI736" s="551">
        <f t="shared" si="356"/>
        <v>0</v>
      </c>
      <c r="AJ736" s="549">
        <f t="shared" si="356"/>
        <v>0</v>
      </c>
      <c r="AK736" s="549">
        <f t="shared" si="356"/>
        <v>0</v>
      </c>
      <c r="AL736" s="282">
        <f t="shared" si="342"/>
        <v>527520.755</v>
      </c>
      <c r="AM736" s="281">
        <f t="shared" si="343"/>
        <v>0</v>
      </c>
      <c r="AN736" s="549">
        <f t="shared" si="344"/>
        <v>0</v>
      </c>
      <c r="AO736" s="549">
        <f t="shared" si="345"/>
        <v>0</v>
      </c>
      <c r="AP736" s="549">
        <f t="shared" si="346"/>
        <v>527520.755</v>
      </c>
      <c r="AQ736" s="283">
        <f t="shared" si="329"/>
        <v>527520.755</v>
      </c>
      <c r="AR736" s="281">
        <f t="shared" si="347"/>
        <v>0</v>
      </c>
      <c r="AT736" s="446" t="s">
        <v>2077</v>
      </c>
      <c r="AU736" s="284"/>
      <c r="AV736" s="447" t="str">
        <f t="shared" si="348"/>
        <v>CA</v>
      </c>
      <c r="AW736" s="447" t="str">
        <f t="shared" si="349"/>
        <v>CL</v>
      </c>
      <c r="AX736" s="447" t="str">
        <f t="shared" si="350"/>
        <v>AIC</v>
      </c>
      <c r="AY736" s="447" t="str">
        <f t="shared" si="351"/>
        <v>ERB</v>
      </c>
      <c r="AZ736" s="447" t="str">
        <f t="shared" si="352"/>
        <v>GRB</v>
      </c>
      <c r="BA736" s="447" t="str">
        <f t="shared" si="353"/>
        <v>Non-Op</v>
      </c>
      <c r="BC736" s="449" t="s">
        <v>2100</v>
      </c>
      <c r="BD736" s="552">
        <f t="shared" si="354"/>
        <v>428101.09</v>
      </c>
      <c r="BF736" s="435"/>
      <c r="BG736" s="435"/>
      <c r="BH736" s="435"/>
      <c r="BI736" s="435"/>
      <c r="BJ736" s="435"/>
      <c r="BK736" s="435"/>
      <c r="BL736" s="435"/>
      <c r="BN736" s="444"/>
    </row>
    <row r="737" spans="1:66" s="28" customFormat="1" ht="12">
      <c r="A737" s="323">
        <v>18239471</v>
      </c>
      <c r="B737" s="322" t="str">
        <f t="shared" si="357"/>
        <v>18239471</v>
      </c>
      <c r="C737" s="642" t="s">
        <v>2197</v>
      </c>
      <c r="D737" s="451" t="s">
        <v>1165</v>
      </c>
      <c r="E737" s="451"/>
      <c r="F737" s="300">
        <v>44105</v>
      </c>
      <c r="G737" s="451"/>
      <c r="H737" s="556">
        <v>1152243.46</v>
      </c>
      <c r="I737" s="556">
        <v>1077322.32</v>
      </c>
      <c r="J737" s="556">
        <v>1040413.52</v>
      </c>
      <c r="K737" s="556">
        <v>1008911.22</v>
      </c>
      <c r="L737" s="556">
        <v>974494.16</v>
      </c>
      <c r="M737" s="556">
        <v>912259.65</v>
      </c>
      <c r="N737" s="556">
        <v>876839.13</v>
      </c>
      <c r="O737" s="556">
        <v>812441.48</v>
      </c>
      <c r="P737" s="556">
        <v>775232.64</v>
      </c>
      <c r="Q737" s="556">
        <v>741051.9</v>
      </c>
      <c r="R737" s="556">
        <v>795755.19</v>
      </c>
      <c r="S737" s="556">
        <v>765981.67</v>
      </c>
      <c r="T737" s="591">
        <v>724979.6</v>
      </c>
      <c r="U737" s="556"/>
      <c r="V737" s="556">
        <f t="shared" si="334"/>
        <v>893276.20083333331</v>
      </c>
      <c r="W737" s="292"/>
      <c r="X737" s="293"/>
      <c r="Y737" s="548">
        <f t="shared" si="355"/>
        <v>0</v>
      </c>
      <c r="Z737" s="549">
        <f t="shared" si="355"/>
        <v>0</v>
      </c>
      <c r="AA737" s="549">
        <f t="shared" si="355"/>
        <v>0</v>
      </c>
      <c r="AB737" s="282">
        <f t="shared" si="335"/>
        <v>724979.6</v>
      </c>
      <c r="AC737" s="281">
        <f t="shared" si="336"/>
        <v>0</v>
      </c>
      <c r="AD737" s="549">
        <f t="shared" si="337"/>
        <v>0</v>
      </c>
      <c r="AE737" s="553">
        <f t="shared" si="338"/>
        <v>0</v>
      </c>
      <c r="AF737" s="282">
        <f t="shared" si="339"/>
        <v>724979.6</v>
      </c>
      <c r="AG737" s="283">
        <f t="shared" si="340"/>
        <v>724979.6</v>
      </c>
      <c r="AH737" s="281">
        <f t="shared" si="341"/>
        <v>0</v>
      </c>
      <c r="AI737" s="551">
        <f t="shared" si="356"/>
        <v>0</v>
      </c>
      <c r="AJ737" s="549">
        <f t="shared" si="356"/>
        <v>0</v>
      </c>
      <c r="AK737" s="549">
        <f t="shared" si="356"/>
        <v>0</v>
      </c>
      <c r="AL737" s="282">
        <f t="shared" si="342"/>
        <v>893276.20083333331</v>
      </c>
      <c r="AM737" s="281">
        <f t="shared" si="343"/>
        <v>0</v>
      </c>
      <c r="AN737" s="549">
        <f t="shared" si="344"/>
        <v>0</v>
      </c>
      <c r="AO737" s="549">
        <f t="shared" si="345"/>
        <v>0</v>
      </c>
      <c r="AP737" s="549">
        <f t="shared" si="346"/>
        <v>893276.20083333331</v>
      </c>
      <c r="AQ737" s="283">
        <f t="shared" si="329"/>
        <v>893276.20083333331</v>
      </c>
      <c r="AR737" s="281">
        <f t="shared" si="347"/>
        <v>0</v>
      </c>
      <c r="AT737" s="446" t="s">
        <v>2077</v>
      </c>
      <c r="AU737" s="284"/>
      <c r="AV737" s="447" t="str">
        <f t="shared" si="348"/>
        <v>CA</v>
      </c>
      <c r="AW737" s="447" t="str">
        <f t="shared" si="349"/>
        <v>CL</v>
      </c>
      <c r="AX737" s="447" t="str">
        <f t="shared" si="350"/>
        <v>AIC</v>
      </c>
      <c r="AY737" s="447" t="str">
        <f t="shared" si="351"/>
        <v>ERB</v>
      </c>
      <c r="AZ737" s="447" t="str">
        <f t="shared" si="352"/>
        <v>GRB</v>
      </c>
      <c r="BA737" s="447" t="str">
        <f t="shared" si="353"/>
        <v>Non-Op</v>
      </c>
      <c r="BC737" s="449" t="s">
        <v>2100</v>
      </c>
      <c r="BD737" s="552">
        <f t="shared" si="354"/>
        <v>724979.6</v>
      </c>
      <c r="BF737" s="435"/>
      <c r="BG737" s="435"/>
      <c r="BH737" s="435"/>
      <c r="BI737" s="435"/>
      <c r="BJ737" s="435"/>
      <c r="BK737" s="435"/>
      <c r="BL737" s="435"/>
      <c r="BN737" s="444"/>
    </row>
    <row r="738" spans="1:66" s="28" customFormat="1" ht="12" customHeight="1">
      <c r="A738" s="323">
        <v>18239481</v>
      </c>
      <c r="B738" s="322" t="str">
        <f t="shared" si="357"/>
        <v>18239481</v>
      </c>
      <c r="C738" s="642" t="s">
        <v>2198</v>
      </c>
      <c r="D738" s="451" t="s">
        <v>1163</v>
      </c>
      <c r="E738" s="451"/>
      <c r="F738" s="300">
        <v>44105</v>
      </c>
      <c r="G738" s="451"/>
      <c r="H738" s="556">
        <v>32948265</v>
      </c>
      <c r="I738" s="556">
        <v>32314337</v>
      </c>
      <c r="J738" s="556">
        <v>31680409</v>
      </c>
      <c r="K738" s="556">
        <v>31046481</v>
      </c>
      <c r="L738" s="556">
        <v>30412553</v>
      </c>
      <c r="M738" s="556">
        <v>29778625</v>
      </c>
      <c r="N738" s="556">
        <v>29144697</v>
      </c>
      <c r="O738" s="556">
        <v>28510769</v>
      </c>
      <c r="P738" s="556">
        <v>27876841</v>
      </c>
      <c r="Q738" s="556">
        <v>27242913</v>
      </c>
      <c r="R738" s="556">
        <v>26608985</v>
      </c>
      <c r="S738" s="556">
        <v>25975057</v>
      </c>
      <c r="T738" s="591">
        <v>25341129</v>
      </c>
      <c r="U738" s="556"/>
      <c r="V738" s="556">
        <f t="shared" si="334"/>
        <v>29144697</v>
      </c>
      <c r="W738" s="292" t="s">
        <v>1484</v>
      </c>
      <c r="X738" s="293"/>
      <c r="Y738" s="548">
        <f t="shared" si="355"/>
        <v>0</v>
      </c>
      <c r="Z738" s="549">
        <f t="shared" si="355"/>
        <v>0</v>
      </c>
      <c r="AA738" s="549">
        <f t="shared" si="355"/>
        <v>0</v>
      </c>
      <c r="AB738" s="282">
        <f t="shared" si="335"/>
        <v>25341129</v>
      </c>
      <c r="AC738" s="281">
        <f t="shared" si="336"/>
        <v>0</v>
      </c>
      <c r="AD738" s="549">
        <f t="shared" si="337"/>
        <v>25341129</v>
      </c>
      <c r="AE738" s="553">
        <f t="shared" si="338"/>
        <v>0</v>
      </c>
      <c r="AF738" s="282">
        <f t="shared" si="339"/>
        <v>0</v>
      </c>
      <c r="AG738" s="283">
        <f t="shared" si="340"/>
        <v>25341129</v>
      </c>
      <c r="AH738" s="281">
        <f t="shared" si="341"/>
        <v>0</v>
      </c>
      <c r="AI738" s="551">
        <f t="shared" si="356"/>
        <v>0</v>
      </c>
      <c r="AJ738" s="549">
        <f t="shared" si="356"/>
        <v>0</v>
      </c>
      <c r="AK738" s="549">
        <f t="shared" si="356"/>
        <v>0</v>
      </c>
      <c r="AL738" s="282">
        <f t="shared" si="342"/>
        <v>29144697</v>
      </c>
      <c r="AM738" s="281">
        <f t="shared" si="343"/>
        <v>0</v>
      </c>
      <c r="AN738" s="549">
        <f t="shared" si="344"/>
        <v>29144697</v>
      </c>
      <c r="AO738" s="549">
        <f t="shared" si="345"/>
        <v>0</v>
      </c>
      <c r="AP738" s="549">
        <f t="shared" si="346"/>
        <v>0</v>
      </c>
      <c r="AQ738" s="283">
        <f t="shared" si="329"/>
        <v>29144697</v>
      </c>
      <c r="AR738" s="281">
        <f t="shared" si="347"/>
        <v>0</v>
      </c>
      <c r="AT738" s="446"/>
      <c r="AU738" s="284"/>
      <c r="AV738" s="447" t="str">
        <f t="shared" si="348"/>
        <v>CA</v>
      </c>
      <c r="AW738" s="447" t="str">
        <f t="shared" si="349"/>
        <v>CL</v>
      </c>
      <c r="AX738" s="447" t="str">
        <f t="shared" si="350"/>
        <v>AIC</v>
      </c>
      <c r="AY738" s="447" t="str">
        <f t="shared" si="351"/>
        <v>ERB</v>
      </c>
      <c r="AZ738" s="447" t="str">
        <f t="shared" si="352"/>
        <v>GRB</v>
      </c>
      <c r="BA738" s="447" t="str">
        <f t="shared" si="353"/>
        <v>Non-Op</v>
      </c>
      <c r="BC738" s="492" t="s">
        <v>2163</v>
      </c>
      <c r="BD738" s="552">
        <f t="shared" si="354"/>
        <v>25341129</v>
      </c>
      <c r="BF738" s="435"/>
      <c r="BG738" s="435"/>
      <c r="BH738" s="435"/>
      <c r="BI738" s="435"/>
      <c r="BJ738" s="435"/>
      <c r="BK738" s="435"/>
      <c r="BL738" s="435"/>
      <c r="BN738" s="444"/>
    </row>
    <row r="739" spans="1:66" s="28" customFormat="1" ht="12" customHeight="1">
      <c r="A739" s="323">
        <v>18239491</v>
      </c>
      <c r="B739" s="322" t="str">
        <f t="shared" si="357"/>
        <v>18239491</v>
      </c>
      <c r="C739" s="642" t="s">
        <v>2164</v>
      </c>
      <c r="D739" s="451" t="s">
        <v>1165</v>
      </c>
      <c r="E739" s="451"/>
      <c r="F739" s="300">
        <v>44105</v>
      </c>
      <c r="G739" s="451"/>
      <c r="H739" s="556">
        <v>896025</v>
      </c>
      <c r="I739" s="556">
        <v>884810</v>
      </c>
      <c r="J739" s="556">
        <v>873595</v>
      </c>
      <c r="K739" s="556">
        <v>862380</v>
      </c>
      <c r="L739" s="556">
        <v>851165</v>
      </c>
      <c r="M739" s="556">
        <v>839950</v>
      </c>
      <c r="N739" s="556">
        <v>828735</v>
      </c>
      <c r="O739" s="556">
        <v>817520</v>
      </c>
      <c r="P739" s="556">
        <v>806305</v>
      </c>
      <c r="Q739" s="556">
        <v>795090</v>
      </c>
      <c r="R739" s="556">
        <v>783875</v>
      </c>
      <c r="S739" s="556">
        <v>772660</v>
      </c>
      <c r="T739" s="591">
        <v>761445</v>
      </c>
      <c r="U739" s="556"/>
      <c r="V739" s="556">
        <f t="shared" si="334"/>
        <v>828735</v>
      </c>
      <c r="W739" s="292"/>
      <c r="X739" s="293"/>
      <c r="Y739" s="548">
        <f t="shared" si="355"/>
        <v>0</v>
      </c>
      <c r="Z739" s="549">
        <f t="shared" si="355"/>
        <v>0</v>
      </c>
      <c r="AA739" s="549">
        <f t="shared" si="355"/>
        <v>0</v>
      </c>
      <c r="AB739" s="282">
        <f t="shared" si="335"/>
        <v>761445</v>
      </c>
      <c r="AC739" s="281">
        <f t="shared" si="336"/>
        <v>0</v>
      </c>
      <c r="AD739" s="549">
        <f t="shared" si="337"/>
        <v>0</v>
      </c>
      <c r="AE739" s="553">
        <f t="shared" si="338"/>
        <v>0</v>
      </c>
      <c r="AF739" s="282">
        <f t="shared" si="339"/>
        <v>761445</v>
      </c>
      <c r="AG739" s="283">
        <f t="shared" si="340"/>
        <v>761445</v>
      </c>
      <c r="AH739" s="281">
        <f t="shared" si="341"/>
        <v>0</v>
      </c>
      <c r="AI739" s="551">
        <f t="shared" si="356"/>
        <v>0</v>
      </c>
      <c r="AJ739" s="549">
        <f t="shared" si="356"/>
        <v>0</v>
      </c>
      <c r="AK739" s="549">
        <f t="shared" si="356"/>
        <v>0</v>
      </c>
      <c r="AL739" s="282">
        <f t="shared" si="342"/>
        <v>828735</v>
      </c>
      <c r="AM739" s="281">
        <f t="shared" si="343"/>
        <v>0</v>
      </c>
      <c r="AN739" s="549">
        <f t="shared" si="344"/>
        <v>0</v>
      </c>
      <c r="AO739" s="549">
        <f t="shared" si="345"/>
        <v>0</v>
      </c>
      <c r="AP739" s="549">
        <f t="shared" si="346"/>
        <v>828735</v>
      </c>
      <c r="AQ739" s="283">
        <f t="shared" si="329"/>
        <v>828735</v>
      </c>
      <c r="AR739" s="281">
        <f t="shared" si="347"/>
        <v>0</v>
      </c>
      <c r="AT739" s="446" t="s">
        <v>2163</v>
      </c>
      <c r="AU739" s="284"/>
      <c r="AV739" s="447" t="str">
        <f t="shared" si="348"/>
        <v>CA</v>
      </c>
      <c r="AW739" s="447" t="str">
        <f t="shared" si="349"/>
        <v>CL</v>
      </c>
      <c r="AX739" s="447" t="str">
        <f t="shared" si="350"/>
        <v>AIC</v>
      </c>
      <c r="AY739" s="447" t="str">
        <f t="shared" si="351"/>
        <v>ERB</v>
      </c>
      <c r="AZ739" s="447" t="str">
        <f t="shared" si="352"/>
        <v>GRB</v>
      </c>
      <c r="BA739" s="447" t="str">
        <f t="shared" si="353"/>
        <v>Non-Op</v>
      </c>
      <c r="BC739" s="449" t="s">
        <v>2100</v>
      </c>
      <c r="BD739" s="552">
        <f t="shared" si="354"/>
        <v>761445</v>
      </c>
      <c r="BF739" s="435"/>
      <c r="BG739" s="435"/>
      <c r="BH739" s="435"/>
      <c r="BI739" s="435"/>
      <c r="BJ739" s="435"/>
      <c r="BK739" s="435"/>
      <c r="BL739" s="435"/>
      <c r="BN739" s="444"/>
    </row>
    <row r="740" spans="1:66" s="28" customFormat="1" ht="12" customHeight="1">
      <c r="A740" s="323">
        <v>18239501</v>
      </c>
      <c r="B740" s="322" t="str">
        <f t="shared" si="357"/>
        <v>18239501</v>
      </c>
      <c r="C740" s="642" t="s">
        <v>2199</v>
      </c>
      <c r="D740" s="451" t="s">
        <v>1163</v>
      </c>
      <c r="E740" s="451"/>
      <c r="F740" s="300">
        <v>44105</v>
      </c>
      <c r="G740" s="451"/>
      <c r="H740" s="556">
        <v>34720296.130000003</v>
      </c>
      <c r="I740" s="556">
        <v>34834948.009999998</v>
      </c>
      <c r="J740" s="556">
        <v>35158616.299999997</v>
      </c>
      <c r="K740" s="556">
        <v>35388843.740000002</v>
      </c>
      <c r="L740" s="556">
        <v>36306507.18</v>
      </c>
      <c r="M740" s="556">
        <v>34570379.5</v>
      </c>
      <c r="N740" s="556">
        <v>34889331.100000001</v>
      </c>
      <c r="O740" s="556">
        <v>35969253.119999997</v>
      </c>
      <c r="P740" s="556">
        <v>36920936.789999999</v>
      </c>
      <c r="Q740" s="556">
        <v>37473796.210000001</v>
      </c>
      <c r="R740" s="556">
        <v>37964504.549999997</v>
      </c>
      <c r="S740" s="556">
        <v>38509788.240000002</v>
      </c>
      <c r="T740" s="591">
        <v>40200990.07</v>
      </c>
      <c r="U740" s="556"/>
      <c r="V740" s="556">
        <f t="shared" si="334"/>
        <v>36287295.653333336</v>
      </c>
      <c r="W740" s="292" t="s">
        <v>2852</v>
      </c>
      <c r="X740" s="293"/>
      <c r="Y740" s="548">
        <f t="shared" si="355"/>
        <v>0</v>
      </c>
      <c r="Z740" s="549">
        <f t="shared" si="355"/>
        <v>0</v>
      </c>
      <c r="AA740" s="549">
        <f t="shared" si="355"/>
        <v>0</v>
      </c>
      <c r="AB740" s="282">
        <f t="shared" si="335"/>
        <v>40200990.07</v>
      </c>
      <c r="AC740" s="281">
        <f t="shared" si="336"/>
        <v>0</v>
      </c>
      <c r="AD740" s="549">
        <f t="shared" si="337"/>
        <v>40200990.07</v>
      </c>
      <c r="AE740" s="553">
        <f t="shared" si="338"/>
        <v>0</v>
      </c>
      <c r="AF740" s="282">
        <f t="shared" si="339"/>
        <v>0</v>
      </c>
      <c r="AG740" s="283">
        <f t="shared" si="340"/>
        <v>40200990.07</v>
      </c>
      <c r="AH740" s="281">
        <f t="shared" si="341"/>
        <v>0</v>
      </c>
      <c r="AI740" s="551">
        <f t="shared" si="356"/>
        <v>0</v>
      </c>
      <c r="AJ740" s="549">
        <f t="shared" si="356"/>
        <v>0</v>
      </c>
      <c r="AK740" s="549">
        <f t="shared" si="356"/>
        <v>0</v>
      </c>
      <c r="AL740" s="282">
        <f t="shared" si="342"/>
        <v>36287295.653333336</v>
      </c>
      <c r="AM740" s="281">
        <f t="shared" si="343"/>
        <v>0</v>
      </c>
      <c r="AN740" s="549">
        <f t="shared" si="344"/>
        <v>36287295.653333336</v>
      </c>
      <c r="AO740" s="549">
        <f t="shared" si="345"/>
        <v>0</v>
      </c>
      <c r="AP740" s="549">
        <f t="shared" si="346"/>
        <v>0</v>
      </c>
      <c r="AQ740" s="283">
        <f t="shared" si="329"/>
        <v>36287295.653333336</v>
      </c>
      <c r="AR740" s="281">
        <f t="shared" si="347"/>
        <v>0</v>
      </c>
      <c r="AT740" s="493" t="s">
        <v>2200</v>
      </c>
      <c r="AU740" s="284"/>
      <c r="AV740" s="447" t="str">
        <f t="shared" si="348"/>
        <v>CA</v>
      </c>
      <c r="AW740" s="447" t="str">
        <f t="shared" si="349"/>
        <v>CL</v>
      </c>
      <c r="AX740" s="447" t="str">
        <f t="shared" si="350"/>
        <v>AIC</v>
      </c>
      <c r="AY740" s="447" t="str">
        <f t="shared" si="351"/>
        <v>ERB</v>
      </c>
      <c r="AZ740" s="447" t="str">
        <f t="shared" si="352"/>
        <v>GRB</v>
      </c>
      <c r="BA740" s="447" t="str">
        <f t="shared" si="353"/>
        <v>Non-Op</v>
      </c>
      <c r="BC740" s="449" t="s">
        <v>2100</v>
      </c>
      <c r="BD740" s="552">
        <f t="shared" si="354"/>
        <v>40200990.07</v>
      </c>
      <c r="BF740" s="435"/>
      <c r="BG740" s="435"/>
      <c r="BH740" s="435"/>
      <c r="BI740" s="435"/>
      <c r="BJ740" s="435"/>
      <c r="BK740" s="435"/>
      <c r="BL740" s="435"/>
      <c r="BN740" s="444"/>
    </row>
    <row r="741" spans="1:66" s="28" customFormat="1" ht="12" customHeight="1">
      <c r="A741" s="323">
        <v>18239511</v>
      </c>
      <c r="B741" s="322" t="str">
        <f t="shared" si="357"/>
        <v>18239511</v>
      </c>
      <c r="C741" s="642" t="s">
        <v>2201</v>
      </c>
      <c r="D741" s="451" t="s">
        <v>1165</v>
      </c>
      <c r="E741" s="451"/>
      <c r="F741" s="300">
        <v>44105</v>
      </c>
      <c r="G741" s="451"/>
      <c r="H741" s="556">
        <v>17813406.780000001</v>
      </c>
      <c r="I741" s="556">
        <v>17949075.100000001</v>
      </c>
      <c r="J741" s="556">
        <v>18070638.52</v>
      </c>
      <c r="K741" s="556">
        <v>18181258.699999999</v>
      </c>
      <c r="L741" s="556">
        <v>19035354.149999999</v>
      </c>
      <c r="M741" s="556">
        <v>19582287.010000002</v>
      </c>
      <c r="N741" s="556">
        <v>20095322.890000001</v>
      </c>
      <c r="O741" s="556">
        <v>20782159.109999999</v>
      </c>
      <c r="P741" s="556">
        <v>21216725.48</v>
      </c>
      <c r="Q741" s="556">
        <v>21528810.050000001</v>
      </c>
      <c r="R741" s="556">
        <v>21841661.289999999</v>
      </c>
      <c r="S741" s="556">
        <v>22189918.879999999</v>
      </c>
      <c r="T741" s="591">
        <v>23416852.18</v>
      </c>
      <c r="U741" s="556"/>
      <c r="V741" s="556">
        <f t="shared" si="334"/>
        <v>20090695.055</v>
      </c>
      <c r="W741" s="292"/>
      <c r="X741" s="293"/>
      <c r="Y741" s="548">
        <f t="shared" si="355"/>
        <v>0</v>
      </c>
      <c r="Z741" s="549">
        <f t="shared" si="355"/>
        <v>0</v>
      </c>
      <c r="AA741" s="549">
        <f t="shared" si="355"/>
        <v>0</v>
      </c>
      <c r="AB741" s="282">
        <f t="shared" si="335"/>
        <v>23416852.18</v>
      </c>
      <c r="AC741" s="281">
        <f t="shared" si="336"/>
        <v>0</v>
      </c>
      <c r="AD741" s="549">
        <f t="shared" si="337"/>
        <v>0</v>
      </c>
      <c r="AE741" s="553">
        <f t="shared" si="338"/>
        <v>0</v>
      </c>
      <c r="AF741" s="282">
        <f t="shared" si="339"/>
        <v>23416852.18</v>
      </c>
      <c r="AG741" s="283">
        <f t="shared" si="340"/>
        <v>23416852.18</v>
      </c>
      <c r="AH741" s="281">
        <f t="shared" si="341"/>
        <v>0</v>
      </c>
      <c r="AI741" s="551">
        <f t="shared" si="356"/>
        <v>0</v>
      </c>
      <c r="AJ741" s="549">
        <f t="shared" si="356"/>
        <v>0</v>
      </c>
      <c r="AK741" s="549">
        <f t="shared" si="356"/>
        <v>0</v>
      </c>
      <c r="AL741" s="282">
        <f t="shared" si="342"/>
        <v>20090695.055</v>
      </c>
      <c r="AM741" s="281">
        <f t="shared" si="343"/>
        <v>0</v>
      </c>
      <c r="AN741" s="549">
        <f t="shared" si="344"/>
        <v>0</v>
      </c>
      <c r="AO741" s="549">
        <f t="shared" si="345"/>
        <v>0</v>
      </c>
      <c r="AP741" s="549">
        <f t="shared" si="346"/>
        <v>20090695.055</v>
      </c>
      <c r="AQ741" s="283">
        <f t="shared" si="329"/>
        <v>20090695.055</v>
      </c>
      <c r="AR741" s="281">
        <f t="shared" si="347"/>
        <v>0</v>
      </c>
      <c r="AT741" s="493" t="s">
        <v>2202</v>
      </c>
      <c r="AU741" s="284"/>
      <c r="AV741" s="447" t="str">
        <f t="shared" si="348"/>
        <v>CA</v>
      </c>
      <c r="AW741" s="447" t="str">
        <f t="shared" si="349"/>
        <v>CL</v>
      </c>
      <c r="AX741" s="447" t="str">
        <f t="shared" si="350"/>
        <v>AIC</v>
      </c>
      <c r="AY741" s="447" t="str">
        <f t="shared" si="351"/>
        <v>ERB</v>
      </c>
      <c r="AZ741" s="447" t="str">
        <f t="shared" si="352"/>
        <v>GRB</v>
      </c>
      <c r="BA741" s="447" t="str">
        <f t="shared" si="353"/>
        <v>Non-Op</v>
      </c>
      <c r="BC741" s="449" t="s">
        <v>2100</v>
      </c>
      <c r="BD741" s="552">
        <f t="shared" si="354"/>
        <v>23416852.18</v>
      </c>
      <c r="BF741" s="435"/>
      <c r="BG741" s="435"/>
      <c r="BH741" s="435"/>
      <c r="BI741" s="435"/>
      <c r="BJ741" s="435"/>
      <c r="BK741" s="435"/>
      <c r="BL741" s="435"/>
      <c r="BN741" s="444"/>
    </row>
    <row r="742" spans="1:66" s="28" customFormat="1" ht="12" customHeight="1">
      <c r="A742" s="323">
        <v>18239541</v>
      </c>
      <c r="B742" s="322" t="str">
        <f t="shared" si="357"/>
        <v>18239541</v>
      </c>
      <c r="C742" s="642" t="s">
        <v>2203</v>
      </c>
      <c r="D742" s="451" t="s">
        <v>1165</v>
      </c>
      <c r="E742" s="451"/>
      <c r="F742" s="300">
        <v>44166</v>
      </c>
      <c r="G742" s="451"/>
      <c r="H742" s="556">
        <v>37360806.740000002</v>
      </c>
      <c r="I742" s="556">
        <v>31505686.789999999</v>
      </c>
      <c r="J742" s="556">
        <v>27579481.68</v>
      </c>
      <c r="K742" s="556">
        <v>23847757.399999999</v>
      </c>
      <c r="L742" s="556">
        <v>20764209.82</v>
      </c>
      <c r="M742" s="556">
        <v>17857000.850000001</v>
      </c>
      <c r="N742" s="556">
        <v>14708455.710000001</v>
      </c>
      <c r="O742" s="556">
        <v>11710309.289999999</v>
      </c>
      <c r="P742" s="556">
        <v>8608534.8699999992</v>
      </c>
      <c r="Q742" s="556">
        <v>5837367.5899999999</v>
      </c>
      <c r="R742" s="556">
        <v>2541906.6800000002</v>
      </c>
      <c r="S742" s="556">
        <v>-979091.63</v>
      </c>
      <c r="T742" s="591">
        <v>38645233.43</v>
      </c>
      <c r="U742" s="556"/>
      <c r="V742" s="556">
        <f t="shared" si="334"/>
        <v>16832053.26125</v>
      </c>
      <c r="W742" s="292"/>
      <c r="X742" s="293"/>
      <c r="Y742" s="548">
        <f t="shared" si="355"/>
        <v>0</v>
      </c>
      <c r="Z742" s="549">
        <f t="shared" si="355"/>
        <v>0</v>
      </c>
      <c r="AA742" s="549">
        <f t="shared" si="355"/>
        <v>0</v>
      </c>
      <c r="AB742" s="282">
        <f t="shared" si="335"/>
        <v>38645233.43</v>
      </c>
      <c r="AC742" s="281">
        <f t="shared" si="336"/>
        <v>0</v>
      </c>
      <c r="AD742" s="549">
        <f t="shared" si="337"/>
        <v>0</v>
      </c>
      <c r="AE742" s="553">
        <f t="shared" si="338"/>
        <v>0</v>
      </c>
      <c r="AF742" s="282">
        <f t="shared" si="339"/>
        <v>38645233.43</v>
      </c>
      <c r="AG742" s="283">
        <f t="shared" si="340"/>
        <v>38645233.43</v>
      </c>
      <c r="AH742" s="281">
        <f t="shared" si="341"/>
        <v>0</v>
      </c>
      <c r="AI742" s="551">
        <f t="shared" si="356"/>
        <v>0</v>
      </c>
      <c r="AJ742" s="549">
        <f t="shared" si="356"/>
        <v>0</v>
      </c>
      <c r="AK742" s="549">
        <f t="shared" si="356"/>
        <v>0</v>
      </c>
      <c r="AL742" s="282">
        <f t="shared" si="342"/>
        <v>16832053.26125</v>
      </c>
      <c r="AM742" s="281">
        <f t="shared" si="343"/>
        <v>0</v>
      </c>
      <c r="AN742" s="549">
        <f t="shared" si="344"/>
        <v>0</v>
      </c>
      <c r="AO742" s="549">
        <f t="shared" si="345"/>
        <v>0</v>
      </c>
      <c r="AP742" s="549">
        <f t="shared" si="346"/>
        <v>16832053.26125</v>
      </c>
      <c r="AQ742" s="283">
        <f t="shared" si="329"/>
        <v>16832053.26125</v>
      </c>
      <c r="AR742" s="281">
        <f t="shared" si="347"/>
        <v>0</v>
      </c>
      <c r="AT742" s="446" t="s">
        <v>2075</v>
      </c>
      <c r="AU742" s="284"/>
      <c r="AV742" s="447" t="str">
        <f t="shared" si="348"/>
        <v>CA</v>
      </c>
      <c r="AW742" s="447" t="str">
        <f t="shared" si="349"/>
        <v>CL</v>
      </c>
      <c r="AX742" s="447" t="str">
        <f t="shared" si="350"/>
        <v>AIC</v>
      </c>
      <c r="AY742" s="447" t="str">
        <f t="shared" si="351"/>
        <v>ERB</v>
      </c>
      <c r="AZ742" s="447" t="str">
        <f t="shared" si="352"/>
        <v>GRB</v>
      </c>
      <c r="BA742" s="447" t="str">
        <f t="shared" si="353"/>
        <v>Non-Op</v>
      </c>
      <c r="BC742" s="449" t="s">
        <v>2100</v>
      </c>
      <c r="BD742" s="552">
        <f t="shared" si="354"/>
        <v>38645233.43</v>
      </c>
      <c r="BF742" s="435"/>
      <c r="BG742" s="435"/>
      <c r="BH742" s="435"/>
      <c r="BI742" s="435"/>
      <c r="BJ742" s="435"/>
      <c r="BK742" s="435"/>
      <c r="BL742" s="435"/>
      <c r="BN742" s="444"/>
    </row>
    <row r="743" spans="1:66" s="28" customFormat="1" ht="12" customHeight="1">
      <c r="A743" s="323">
        <v>18239551</v>
      </c>
      <c r="B743" s="322" t="str">
        <f t="shared" si="357"/>
        <v>18239551</v>
      </c>
      <c r="C743" s="642" t="s">
        <v>2204</v>
      </c>
      <c r="D743" s="451" t="s">
        <v>1165</v>
      </c>
      <c r="E743" s="451"/>
      <c r="F743" s="300">
        <v>44166</v>
      </c>
      <c r="G743" s="451"/>
      <c r="H743" s="556">
        <v>108561.48</v>
      </c>
      <c r="I743" s="556">
        <v>2015745.21</v>
      </c>
      <c r="J743" s="556">
        <v>1868384.09</v>
      </c>
      <c r="K743" s="556">
        <v>1729791.63</v>
      </c>
      <c r="L743" s="556">
        <v>1616070.55</v>
      </c>
      <c r="M743" s="556">
        <v>1506107.79</v>
      </c>
      <c r="N743" s="556">
        <v>1372644.1</v>
      </c>
      <c r="O743" s="556">
        <v>1240733.3500000001</v>
      </c>
      <c r="P743" s="556">
        <v>1094584.25</v>
      </c>
      <c r="Q743" s="556">
        <v>958129.68</v>
      </c>
      <c r="R743" s="556">
        <v>784625.15</v>
      </c>
      <c r="S743" s="556">
        <v>588820.73</v>
      </c>
      <c r="T743" s="591">
        <v>2542956.4900000002</v>
      </c>
      <c r="U743" s="556"/>
      <c r="V743" s="556">
        <f t="shared" si="334"/>
        <v>1341782.9595833332</v>
      </c>
      <c r="W743" s="292"/>
      <c r="X743" s="293"/>
      <c r="Y743" s="548">
        <f t="shared" si="355"/>
        <v>0</v>
      </c>
      <c r="Z743" s="549">
        <f t="shared" si="355"/>
        <v>0</v>
      </c>
      <c r="AA743" s="549">
        <f t="shared" si="355"/>
        <v>0</v>
      </c>
      <c r="AB743" s="282">
        <f t="shared" si="335"/>
        <v>2542956.4900000002</v>
      </c>
      <c r="AC743" s="281">
        <f t="shared" si="336"/>
        <v>0</v>
      </c>
      <c r="AD743" s="549">
        <f t="shared" si="337"/>
        <v>0</v>
      </c>
      <c r="AE743" s="553">
        <f t="shared" si="338"/>
        <v>0</v>
      </c>
      <c r="AF743" s="282">
        <f t="shared" si="339"/>
        <v>2542956.4900000002</v>
      </c>
      <c r="AG743" s="283">
        <f t="shared" si="340"/>
        <v>2542956.4900000002</v>
      </c>
      <c r="AH743" s="281">
        <f t="shared" si="341"/>
        <v>0</v>
      </c>
      <c r="AI743" s="551">
        <f t="shared" si="356"/>
        <v>0</v>
      </c>
      <c r="AJ743" s="549">
        <f t="shared" si="356"/>
        <v>0</v>
      </c>
      <c r="AK743" s="549">
        <f t="shared" si="356"/>
        <v>0</v>
      </c>
      <c r="AL743" s="282">
        <f t="shared" si="342"/>
        <v>1341782.9595833332</v>
      </c>
      <c r="AM743" s="281">
        <f t="shared" si="343"/>
        <v>0</v>
      </c>
      <c r="AN743" s="549">
        <f t="shared" si="344"/>
        <v>0</v>
      </c>
      <c r="AO743" s="549">
        <f t="shared" si="345"/>
        <v>0</v>
      </c>
      <c r="AP743" s="549">
        <f t="shared" si="346"/>
        <v>1341782.9595833332</v>
      </c>
      <c r="AQ743" s="283">
        <f t="shared" si="329"/>
        <v>1341782.9595833332</v>
      </c>
      <c r="AR743" s="281">
        <f t="shared" si="347"/>
        <v>0</v>
      </c>
      <c r="AT743" s="446" t="s">
        <v>2075</v>
      </c>
      <c r="AU743" s="284"/>
      <c r="AV743" s="447" t="str">
        <f t="shared" si="348"/>
        <v>CA</v>
      </c>
      <c r="AW743" s="447" t="str">
        <f t="shared" si="349"/>
        <v>CL</v>
      </c>
      <c r="AX743" s="447" t="str">
        <f t="shared" si="350"/>
        <v>AIC</v>
      </c>
      <c r="AY743" s="447" t="str">
        <f t="shared" si="351"/>
        <v>ERB</v>
      </c>
      <c r="AZ743" s="447" t="str">
        <f t="shared" si="352"/>
        <v>GRB</v>
      </c>
      <c r="BA743" s="447" t="str">
        <f t="shared" si="353"/>
        <v>Non-Op</v>
      </c>
      <c r="BC743" s="449" t="s">
        <v>2100</v>
      </c>
      <c r="BD743" s="552">
        <f t="shared" si="354"/>
        <v>2542956.4900000002</v>
      </c>
      <c r="BF743" s="435"/>
      <c r="BG743" s="435"/>
      <c r="BH743" s="435"/>
      <c r="BI743" s="435"/>
      <c r="BJ743" s="435"/>
      <c r="BK743" s="435"/>
      <c r="BL743" s="435"/>
      <c r="BN743" s="444"/>
    </row>
    <row r="744" spans="1:66" s="28" customFormat="1" ht="12" customHeight="1">
      <c r="A744" s="323">
        <v>18239561</v>
      </c>
      <c r="B744" s="322" t="str">
        <f t="shared" si="357"/>
        <v>18239561</v>
      </c>
      <c r="C744" s="642" t="s">
        <v>2205</v>
      </c>
      <c r="D744" s="451" t="s">
        <v>1165</v>
      </c>
      <c r="E744" s="451"/>
      <c r="F744" s="300">
        <v>44197</v>
      </c>
      <c r="G744" s="451"/>
      <c r="H744" s="556"/>
      <c r="I744" s="556">
        <v>5536608</v>
      </c>
      <c r="J744" s="556">
        <v>7640508</v>
      </c>
      <c r="K744" s="556">
        <v>11370791</v>
      </c>
      <c r="L744" s="556">
        <v>10291977</v>
      </c>
      <c r="M744" s="556">
        <v>17156093</v>
      </c>
      <c r="N744" s="556">
        <v>30499728</v>
      </c>
      <c r="O744" s="556">
        <v>54157754.619999997</v>
      </c>
      <c r="P744" s="556">
        <v>56328466.299999997</v>
      </c>
      <c r="Q744" s="556">
        <v>49739980.369999997</v>
      </c>
      <c r="R744" s="556">
        <v>53496166.369999997</v>
      </c>
      <c r="S744" s="556">
        <v>55208945.369999997</v>
      </c>
      <c r="T744" s="591">
        <v>68002240.370000005</v>
      </c>
      <c r="U744" s="556"/>
      <c r="V744" s="556">
        <f t="shared" si="334"/>
        <v>32119011.517916668</v>
      </c>
      <c r="W744" s="292"/>
      <c r="X744" s="293"/>
      <c r="Y744" s="548">
        <f t="shared" si="355"/>
        <v>0</v>
      </c>
      <c r="Z744" s="549">
        <f t="shared" si="355"/>
        <v>0</v>
      </c>
      <c r="AA744" s="549">
        <f t="shared" si="355"/>
        <v>0</v>
      </c>
      <c r="AB744" s="282">
        <f t="shared" si="335"/>
        <v>68002240.370000005</v>
      </c>
      <c r="AC744" s="281">
        <f t="shared" si="336"/>
        <v>0</v>
      </c>
      <c r="AD744" s="549">
        <f t="shared" si="337"/>
        <v>0</v>
      </c>
      <c r="AE744" s="553">
        <f t="shared" si="338"/>
        <v>0</v>
      </c>
      <c r="AF744" s="282">
        <f t="shared" si="339"/>
        <v>68002240.370000005</v>
      </c>
      <c r="AG744" s="283">
        <f t="shared" si="340"/>
        <v>68002240.370000005</v>
      </c>
      <c r="AH744" s="281">
        <f t="shared" si="341"/>
        <v>0</v>
      </c>
      <c r="AI744" s="551">
        <f t="shared" si="356"/>
        <v>0</v>
      </c>
      <c r="AJ744" s="549">
        <f t="shared" si="356"/>
        <v>0</v>
      </c>
      <c r="AK744" s="549">
        <f t="shared" si="356"/>
        <v>0</v>
      </c>
      <c r="AL744" s="282">
        <f t="shared" si="342"/>
        <v>32119011.517916668</v>
      </c>
      <c r="AM744" s="281">
        <f t="shared" si="343"/>
        <v>0</v>
      </c>
      <c r="AN744" s="549">
        <f t="shared" si="344"/>
        <v>0</v>
      </c>
      <c r="AO744" s="549">
        <f t="shared" si="345"/>
        <v>0</v>
      </c>
      <c r="AP744" s="549">
        <f t="shared" si="346"/>
        <v>32119011.517916668</v>
      </c>
      <c r="AQ744" s="283">
        <f t="shared" si="329"/>
        <v>32119011.517916668</v>
      </c>
      <c r="AR744" s="281">
        <f t="shared" si="347"/>
        <v>0</v>
      </c>
      <c r="AT744" s="446" t="s">
        <v>2070</v>
      </c>
      <c r="AU744" s="284"/>
      <c r="AV744" s="447" t="str">
        <f t="shared" si="348"/>
        <v>CA</v>
      </c>
      <c r="AW744" s="447" t="str">
        <f t="shared" si="349"/>
        <v>CL</v>
      </c>
      <c r="AX744" s="447" t="str">
        <f t="shared" si="350"/>
        <v>AIC</v>
      </c>
      <c r="AY744" s="447" t="str">
        <f t="shared" si="351"/>
        <v>ERB</v>
      </c>
      <c r="AZ744" s="447" t="str">
        <f t="shared" si="352"/>
        <v>GRB</v>
      </c>
      <c r="BA744" s="447" t="str">
        <f t="shared" si="353"/>
        <v>Non-Op</v>
      </c>
      <c r="BC744" s="449" t="s">
        <v>2100</v>
      </c>
      <c r="BD744" s="552">
        <f t="shared" si="354"/>
        <v>68002240.370000005</v>
      </c>
      <c r="BF744" s="435"/>
      <c r="BG744" s="435"/>
      <c r="BH744" s="435"/>
      <c r="BI744" s="435"/>
      <c r="BJ744" s="435"/>
      <c r="BK744" s="435"/>
      <c r="BL744" s="435"/>
      <c r="BN744" s="444"/>
    </row>
    <row r="745" spans="1:66" s="28" customFormat="1" ht="12" customHeight="1">
      <c r="A745" s="323">
        <v>18239571</v>
      </c>
      <c r="B745" s="322" t="str">
        <f t="shared" si="357"/>
        <v>18239571</v>
      </c>
      <c r="C745" s="642" t="s">
        <v>2206</v>
      </c>
      <c r="D745" s="451" t="s">
        <v>1165</v>
      </c>
      <c r="E745" s="451"/>
      <c r="F745" s="300">
        <v>44197</v>
      </c>
      <c r="G745" s="451"/>
      <c r="H745" s="556"/>
      <c r="I745" s="556">
        <v>-5536608</v>
      </c>
      <c r="J745" s="556">
        <v>-7640508</v>
      </c>
      <c r="K745" s="556">
        <v>-11370791</v>
      </c>
      <c r="L745" s="556">
        <v>-10291977</v>
      </c>
      <c r="M745" s="556">
        <v>-17156093</v>
      </c>
      <c r="N745" s="556">
        <v>-30499728</v>
      </c>
      <c r="O745" s="556">
        <v>-54157754.619999997</v>
      </c>
      <c r="P745" s="556">
        <v>-56328466.299999997</v>
      </c>
      <c r="Q745" s="556">
        <v>-49739980.369999997</v>
      </c>
      <c r="R745" s="556">
        <v>-53496166.369999997</v>
      </c>
      <c r="S745" s="556">
        <v>-55208945.369999997</v>
      </c>
      <c r="T745" s="591">
        <v>-68002240.370000005</v>
      </c>
      <c r="U745" s="556"/>
      <c r="V745" s="556">
        <f t="shared" si="334"/>
        <v>-32119011.517916668</v>
      </c>
      <c r="W745" s="292"/>
      <c r="X745" s="293"/>
      <c r="Y745" s="548">
        <f t="shared" si="355"/>
        <v>0</v>
      </c>
      <c r="Z745" s="549">
        <f t="shared" si="355"/>
        <v>0</v>
      </c>
      <c r="AA745" s="549">
        <f t="shared" si="355"/>
        <v>0</v>
      </c>
      <c r="AB745" s="282">
        <f t="shared" si="335"/>
        <v>-68002240.370000005</v>
      </c>
      <c r="AC745" s="281">
        <f t="shared" si="336"/>
        <v>0</v>
      </c>
      <c r="AD745" s="549">
        <f t="shared" si="337"/>
        <v>0</v>
      </c>
      <c r="AE745" s="553">
        <f t="shared" si="338"/>
        <v>0</v>
      </c>
      <c r="AF745" s="282">
        <f t="shared" si="339"/>
        <v>-68002240.370000005</v>
      </c>
      <c r="AG745" s="283">
        <f t="shared" si="340"/>
        <v>-68002240.370000005</v>
      </c>
      <c r="AH745" s="281">
        <f t="shared" si="341"/>
        <v>0</v>
      </c>
      <c r="AI745" s="551">
        <f t="shared" si="356"/>
        <v>0</v>
      </c>
      <c r="AJ745" s="549">
        <f t="shared" si="356"/>
        <v>0</v>
      </c>
      <c r="AK745" s="549">
        <f t="shared" si="356"/>
        <v>0</v>
      </c>
      <c r="AL745" s="282">
        <f t="shared" si="342"/>
        <v>-32119011.517916668</v>
      </c>
      <c r="AM745" s="281">
        <f t="shared" si="343"/>
        <v>0</v>
      </c>
      <c r="AN745" s="549">
        <f t="shared" si="344"/>
        <v>0</v>
      </c>
      <c r="AO745" s="549">
        <f t="shared" si="345"/>
        <v>0</v>
      </c>
      <c r="AP745" s="549">
        <f t="shared" si="346"/>
        <v>-32119011.517916668</v>
      </c>
      <c r="AQ745" s="283">
        <f t="shared" si="329"/>
        <v>-32119011.517916668</v>
      </c>
      <c r="AR745" s="281">
        <f t="shared" si="347"/>
        <v>0</v>
      </c>
      <c r="AT745" s="446" t="s">
        <v>2070</v>
      </c>
      <c r="AU745" s="284"/>
      <c r="AV745" s="447" t="str">
        <f t="shared" si="348"/>
        <v>CA</v>
      </c>
      <c r="AW745" s="447" t="str">
        <f t="shared" si="349"/>
        <v>CL</v>
      </c>
      <c r="AX745" s="447" t="str">
        <f t="shared" si="350"/>
        <v>AIC</v>
      </c>
      <c r="AY745" s="447" t="str">
        <f t="shared" si="351"/>
        <v>ERB</v>
      </c>
      <c r="AZ745" s="447" t="str">
        <f t="shared" si="352"/>
        <v>GRB</v>
      </c>
      <c r="BA745" s="447" t="str">
        <f t="shared" si="353"/>
        <v>Non-Op</v>
      </c>
      <c r="BC745" s="449" t="s">
        <v>2100</v>
      </c>
      <c r="BD745" s="552">
        <f t="shared" si="354"/>
        <v>-68002240.370000005</v>
      </c>
      <c r="BF745" s="435"/>
      <c r="BG745" s="435"/>
      <c r="BH745" s="435"/>
      <c r="BI745" s="435"/>
      <c r="BJ745" s="435"/>
      <c r="BK745" s="435"/>
      <c r="BL745" s="435"/>
      <c r="BN745" s="444"/>
    </row>
    <row r="746" spans="1:66" s="28" customFormat="1" ht="12" customHeight="1">
      <c r="A746" s="323" t="s">
        <v>2853</v>
      </c>
      <c r="B746" s="322" t="str">
        <f t="shared" si="357"/>
        <v>18239601</v>
      </c>
      <c r="C746" s="642" t="s">
        <v>2854</v>
      </c>
      <c r="D746" s="451" t="s">
        <v>1163</v>
      </c>
      <c r="E746" s="451"/>
      <c r="F746" s="300">
        <v>44378</v>
      </c>
      <c r="G746" s="451"/>
      <c r="H746" s="556"/>
      <c r="I746" s="556"/>
      <c r="J746" s="556"/>
      <c r="K746" s="556"/>
      <c r="L746" s="556"/>
      <c r="M746" s="556"/>
      <c r="N746" s="556"/>
      <c r="O746" s="556">
        <v>1467068.21</v>
      </c>
      <c r="P746" s="556">
        <v>1416008.21</v>
      </c>
      <c r="Q746" s="556">
        <v>1364948.21</v>
      </c>
      <c r="R746" s="556">
        <v>1313888.21</v>
      </c>
      <c r="S746" s="556">
        <v>1262828.21</v>
      </c>
      <c r="T746" s="591">
        <v>1211768.21</v>
      </c>
      <c r="U746" s="556"/>
      <c r="V746" s="556">
        <f t="shared" si="334"/>
        <v>619218.76291666657</v>
      </c>
      <c r="W746" s="292" t="s">
        <v>2250</v>
      </c>
      <c r="X746" s="293"/>
      <c r="Y746" s="548">
        <f t="shared" si="355"/>
        <v>0</v>
      </c>
      <c r="Z746" s="549">
        <f t="shared" si="355"/>
        <v>0</v>
      </c>
      <c r="AA746" s="549">
        <f t="shared" si="355"/>
        <v>0</v>
      </c>
      <c r="AB746" s="282">
        <f t="shared" si="335"/>
        <v>1211768.21</v>
      </c>
      <c r="AC746" s="281">
        <f t="shared" si="336"/>
        <v>0</v>
      </c>
      <c r="AD746" s="549">
        <f t="shared" si="337"/>
        <v>1211768.21</v>
      </c>
      <c r="AE746" s="553">
        <f t="shared" si="338"/>
        <v>0</v>
      </c>
      <c r="AF746" s="282">
        <f t="shared" si="339"/>
        <v>0</v>
      </c>
      <c r="AG746" s="283">
        <f t="shared" si="340"/>
        <v>1211768.21</v>
      </c>
      <c r="AH746" s="281">
        <f t="shared" si="341"/>
        <v>0</v>
      </c>
      <c r="AI746" s="551">
        <f t="shared" si="356"/>
        <v>0</v>
      </c>
      <c r="AJ746" s="549">
        <f t="shared" si="356"/>
        <v>0</v>
      </c>
      <c r="AK746" s="549">
        <f t="shared" si="356"/>
        <v>0</v>
      </c>
      <c r="AL746" s="282">
        <f t="shared" si="342"/>
        <v>619218.76291666657</v>
      </c>
      <c r="AM746" s="281">
        <f t="shared" si="343"/>
        <v>0</v>
      </c>
      <c r="AN746" s="549">
        <f t="shared" si="344"/>
        <v>619218.76291666657</v>
      </c>
      <c r="AO746" s="549">
        <f t="shared" si="345"/>
        <v>0</v>
      </c>
      <c r="AP746" s="549">
        <f t="shared" si="346"/>
        <v>0</v>
      </c>
      <c r="AQ746" s="283">
        <f t="shared" ref="AQ746:AQ809" si="358">SUM(AN746:AP746)</f>
        <v>619218.76291666657</v>
      </c>
      <c r="AR746" s="281">
        <f t="shared" si="347"/>
        <v>0</v>
      </c>
      <c r="AT746" s="446"/>
      <c r="AU746" s="284"/>
      <c r="AV746" s="447" t="str">
        <f t="shared" si="348"/>
        <v>CA</v>
      </c>
      <c r="AW746" s="447" t="str">
        <f t="shared" si="349"/>
        <v>CL</v>
      </c>
      <c r="AX746" s="447" t="str">
        <f t="shared" si="350"/>
        <v>AIC</v>
      </c>
      <c r="AY746" s="447" t="str">
        <f t="shared" si="351"/>
        <v>ERB</v>
      </c>
      <c r="AZ746" s="447" t="str">
        <f t="shared" si="352"/>
        <v>GRB</v>
      </c>
      <c r="BA746" s="447" t="str">
        <f t="shared" si="353"/>
        <v>Non-Op</v>
      </c>
      <c r="BC746" s="449" t="s">
        <v>2100</v>
      </c>
      <c r="BD746" s="552">
        <f t="shared" si="354"/>
        <v>1211768.21</v>
      </c>
      <c r="BF746" s="435"/>
      <c r="BG746" s="435"/>
      <c r="BH746" s="435"/>
      <c r="BI746" s="435"/>
      <c r="BJ746" s="435"/>
      <c r="BK746" s="435"/>
      <c r="BL746" s="435"/>
      <c r="BN746" s="444"/>
    </row>
    <row r="747" spans="1:66" s="28" customFormat="1" ht="12" customHeight="1">
      <c r="A747" s="323" t="s">
        <v>2855</v>
      </c>
      <c r="B747" s="322" t="str">
        <f t="shared" si="357"/>
        <v>18239611</v>
      </c>
      <c r="C747" s="642" t="s">
        <v>2856</v>
      </c>
      <c r="D747" s="451" t="s">
        <v>1163</v>
      </c>
      <c r="E747" s="451"/>
      <c r="F747" s="300">
        <v>44470</v>
      </c>
      <c r="G747" s="451"/>
      <c r="H747" s="556"/>
      <c r="I747" s="556"/>
      <c r="J747" s="556"/>
      <c r="K747" s="556"/>
      <c r="L747" s="556"/>
      <c r="M747" s="556"/>
      <c r="N747" s="556"/>
      <c r="O747" s="556"/>
      <c r="P747" s="556"/>
      <c r="Q747" s="556"/>
      <c r="R747" s="556">
        <v>62142668</v>
      </c>
      <c r="S747" s="556">
        <v>61651959</v>
      </c>
      <c r="T747" s="591">
        <v>61106676</v>
      </c>
      <c r="U747" s="556"/>
      <c r="V747" s="556">
        <f t="shared" si="334"/>
        <v>12862330.416666666</v>
      </c>
      <c r="W747" s="292" t="s">
        <v>2852</v>
      </c>
      <c r="X747" s="293"/>
      <c r="Y747" s="548">
        <f t="shared" si="355"/>
        <v>0</v>
      </c>
      <c r="Z747" s="549">
        <f t="shared" si="355"/>
        <v>0</v>
      </c>
      <c r="AA747" s="549">
        <f t="shared" si="355"/>
        <v>0</v>
      </c>
      <c r="AB747" s="282">
        <f t="shared" si="335"/>
        <v>61106676</v>
      </c>
      <c r="AC747" s="281">
        <f t="shared" si="336"/>
        <v>0</v>
      </c>
      <c r="AD747" s="549">
        <f t="shared" si="337"/>
        <v>61106676</v>
      </c>
      <c r="AE747" s="553">
        <f t="shared" si="338"/>
        <v>0</v>
      </c>
      <c r="AF747" s="282">
        <f t="shared" si="339"/>
        <v>0</v>
      </c>
      <c r="AG747" s="283">
        <f t="shared" si="340"/>
        <v>61106676</v>
      </c>
      <c r="AH747" s="281">
        <f t="shared" si="341"/>
        <v>0</v>
      </c>
      <c r="AI747" s="551">
        <f t="shared" si="356"/>
        <v>0</v>
      </c>
      <c r="AJ747" s="549">
        <f t="shared" si="356"/>
        <v>0</v>
      </c>
      <c r="AK747" s="549">
        <f t="shared" si="356"/>
        <v>0</v>
      </c>
      <c r="AL747" s="282">
        <f t="shared" si="342"/>
        <v>12862330.416666666</v>
      </c>
      <c r="AM747" s="281">
        <f t="shared" si="343"/>
        <v>0</v>
      </c>
      <c r="AN747" s="549">
        <f t="shared" si="344"/>
        <v>12862330.416666666</v>
      </c>
      <c r="AO747" s="549">
        <f t="shared" si="345"/>
        <v>0</v>
      </c>
      <c r="AP747" s="549">
        <f t="shared" si="346"/>
        <v>0</v>
      </c>
      <c r="AQ747" s="283">
        <f t="shared" si="358"/>
        <v>12862330.416666666</v>
      </c>
      <c r="AR747" s="281">
        <f t="shared" si="347"/>
        <v>0</v>
      </c>
      <c r="AT747" s="446"/>
      <c r="AU747" s="284"/>
      <c r="AV747" s="447" t="str">
        <f t="shared" si="348"/>
        <v>CA</v>
      </c>
      <c r="AW747" s="447" t="str">
        <f t="shared" si="349"/>
        <v>CL</v>
      </c>
      <c r="AX747" s="447" t="str">
        <f t="shared" si="350"/>
        <v>AIC</v>
      </c>
      <c r="AY747" s="447" t="str">
        <f t="shared" si="351"/>
        <v>ERB</v>
      </c>
      <c r="AZ747" s="447" t="str">
        <f t="shared" si="352"/>
        <v>GRB</v>
      </c>
      <c r="BA747" s="447" t="str">
        <f t="shared" si="353"/>
        <v>Non-Op</v>
      </c>
      <c r="BC747" s="449" t="s">
        <v>2100</v>
      </c>
      <c r="BD747" s="552">
        <f t="shared" si="354"/>
        <v>61106676</v>
      </c>
      <c r="BF747" s="435"/>
      <c r="BG747" s="435"/>
      <c r="BH747" s="435"/>
      <c r="BI747" s="435"/>
      <c r="BJ747" s="435"/>
      <c r="BK747" s="435"/>
      <c r="BL747" s="435"/>
      <c r="BN747" s="444"/>
    </row>
    <row r="748" spans="1:66" s="28" customFormat="1" ht="12" customHeight="1">
      <c r="A748" s="314">
        <v>18300141</v>
      </c>
      <c r="B748" s="315" t="str">
        <f t="shared" si="357"/>
        <v>18300141</v>
      </c>
      <c r="C748" s="641" t="s">
        <v>1506</v>
      </c>
      <c r="D748" s="445" t="s">
        <v>2091</v>
      </c>
      <c r="E748" s="445"/>
      <c r="F748" s="294">
        <v>43405</v>
      </c>
      <c r="G748" s="445"/>
      <c r="H748" s="547">
        <v>52939.56</v>
      </c>
      <c r="I748" s="547">
        <v>52939.56</v>
      </c>
      <c r="J748" s="547">
        <v>52939.56</v>
      </c>
      <c r="K748" s="547">
        <v>52939.56</v>
      </c>
      <c r="L748" s="547">
        <v>52939.56</v>
      </c>
      <c r="M748" s="547">
        <v>52939.56</v>
      </c>
      <c r="N748" s="547">
        <v>52939.56</v>
      </c>
      <c r="O748" s="547">
        <v>52939.56</v>
      </c>
      <c r="P748" s="547">
        <v>52939.56</v>
      </c>
      <c r="Q748" s="547">
        <v>52939.56</v>
      </c>
      <c r="R748" s="547">
        <v>52939.56</v>
      </c>
      <c r="S748" s="547">
        <v>52939.56</v>
      </c>
      <c r="T748" s="547">
        <v>52939.56</v>
      </c>
      <c r="U748" s="547"/>
      <c r="V748" s="547">
        <f t="shared" si="334"/>
        <v>52939.56</v>
      </c>
      <c r="W748" s="285"/>
      <c r="X748" s="286"/>
      <c r="Y748" s="548">
        <f t="shared" si="355"/>
        <v>52939.56</v>
      </c>
      <c r="Z748" s="549">
        <f t="shared" si="355"/>
        <v>0</v>
      </c>
      <c r="AA748" s="549">
        <f t="shared" si="355"/>
        <v>0</v>
      </c>
      <c r="AB748" s="282">
        <f t="shared" si="335"/>
        <v>0</v>
      </c>
      <c r="AC748" s="281">
        <f t="shared" si="336"/>
        <v>0</v>
      </c>
      <c r="AD748" s="549">
        <f t="shared" si="337"/>
        <v>0</v>
      </c>
      <c r="AE748" s="553">
        <f t="shared" si="338"/>
        <v>0</v>
      </c>
      <c r="AF748" s="282">
        <f t="shared" si="339"/>
        <v>0</v>
      </c>
      <c r="AG748" s="283">
        <f t="shared" si="340"/>
        <v>0</v>
      </c>
      <c r="AH748" s="281">
        <f t="shared" si="341"/>
        <v>0</v>
      </c>
      <c r="AI748" s="551">
        <f t="shared" si="356"/>
        <v>52939.56</v>
      </c>
      <c r="AJ748" s="549">
        <f t="shared" si="356"/>
        <v>0</v>
      </c>
      <c r="AK748" s="549">
        <f t="shared" si="356"/>
        <v>0</v>
      </c>
      <c r="AL748" s="282">
        <f t="shared" si="342"/>
        <v>0</v>
      </c>
      <c r="AM748" s="281">
        <f t="shared" si="343"/>
        <v>0</v>
      </c>
      <c r="AN748" s="549">
        <f t="shared" si="344"/>
        <v>0</v>
      </c>
      <c r="AO748" s="549">
        <f t="shared" si="345"/>
        <v>0</v>
      </c>
      <c r="AP748" s="549">
        <f t="shared" si="346"/>
        <v>0</v>
      </c>
      <c r="AQ748" s="283">
        <f t="shared" si="358"/>
        <v>0</v>
      </c>
      <c r="AR748" s="281">
        <f t="shared" si="347"/>
        <v>0</v>
      </c>
      <c r="AT748" s="446"/>
      <c r="AU748" s="284"/>
      <c r="AV748" s="447" t="str">
        <f t="shared" si="348"/>
        <v>CA</v>
      </c>
      <c r="AW748" s="447" t="str">
        <f t="shared" si="349"/>
        <v>CL</v>
      </c>
      <c r="AX748" s="447" t="str">
        <f t="shared" si="350"/>
        <v>AIC</v>
      </c>
      <c r="AY748" s="447" t="str">
        <f t="shared" si="351"/>
        <v>ERB</v>
      </c>
      <c r="AZ748" s="447" t="str">
        <f t="shared" si="352"/>
        <v>GRB</v>
      </c>
      <c r="BA748" s="447" t="str">
        <f t="shared" si="353"/>
        <v>Non-Op</v>
      </c>
      <c r="BC748" s="445" t="s">
        <v>2118</v>
      </c>
      <c r="BD748" s="552">
        <f t="shared" si="354"/>
        <v>52939.56</v>
      </c>
      <c r="BF748" s="448"/>
      <c r="BG748" s="448"/>
      <c r="BH748" s="448"/>
      <c r="BI748" s="448"/>
      <c r="BJ748" s="448"/>
      <c r="BK748" s="448"/>
      <c r="BL748" s="448"/>
      <c r="BN748" s="444"/>
    </row>
    <row r="749" spans="1:66" s="28" customFormat="1" ht="12" customHeight="1">
      <c r="A749" s="323">
        <v>18300151</v>
      </c>
      <c r="B749" s="322" t="str">
        <f t="shared" si="357"/>
        <v>18300151</v>
      </c>
      <c r="C749" s="642" t="s">
        <v>2207</v>
      </c>
      <c r="D749" s="451" t="s">
        <v>2091</v>
      </c>
      <c r="E749" s="451"/>
      <c r="F749" s="300">
        <v>43952</v>
      </c>
      <c r="G749" s="451"/>
      <c r="H749" s="556">
        <v>38452.199999999997</v>
      </c>
      <c r="I749" s="556">
        <v>38653.760000000002</v>
      </c>
      <c r="J749" s="556">
        <v>39127.97</v>
      </c>
      <c r="K749" s="556">
        <v>39127.97</v>
      </c>
      <c r="L749" s="556">
        <v>39127.97</v>
      </c>
      <c r="M749" s="556">
        <v>39127.97</v>
      </c>
      <c r="N749" s="556">
        <v>39127.97</v>
      </c>
      <c r="O749" s="556">
        <v>39127.97</v>
      </c>
      <c r="P749" s="556">
        <v>39127.97</v>
      </c>
      <c r="Q749" s="556">
        <v>40313.57</v>
      </c>
      <c r="R749" s="556">
        <v>40313.57</v>
      </c>
      <c r="S749" s="556">
        <v>40313.57</v>
      </c>
      <c r="T749" s="591">
        <v>40313.57</v>
      </c>
      <c r="U749" s="556"/>
      <c r="V749" s="556">
        <f t="shared" si="334"/>
        <v>39406.095416666671</v>
      </c>
      <c r="W749" s="292"/>
      <c r="X749" s="293"/>
      <c r="Y749" s="548">
        <f t="shared" ref="Y749:AA768" si="359">IF($D749=Y$5,$T749,0)</f>
        <v>40313.57</v>
      </c>
      <c r="Z749" s="549">
        <f t="shared" si="359"/>
        <v>0</v>
      </c>
      <c r="AA749" s="549">
        <f t="shared" si="359"/>
        <v>0</v>
      </c>
      <c r="AB749" s="282">
        <f t="shared" si="335"/>
        <v>0</v>
      </c>
      <c r="AC749" s="281">
        <f t="shared" si="336"/>
        <v>0</v>
      </c>
      <c r="AD749" s="549">
        <f t="shared" si="337"/>
        <v>0</v>
      </c>
      <c r="AE749" s="553">
        <f t="shared" si="338"/>
        <v>0</v>
      </c>
      <c r="AF749" s="282">
        <f t="shared" si="339"/>
        <v>0</v>
      </c>
      <c r="AG749" s="283">
        <f t="shared" si="340"/>
        <v>0</v>
      </c>
      <c r="AH749" s="281">
        <f t="shared" si="341"/>
        <v>0</v>
      </c>
      <c r="AI749" s="551">
        <f t="shared" si="356"/>
        <v>39406.095416666671</v>
      </c>
      <c r="AJ749" s="549">
        <f t="shared" si="356"/>
        <v>0</v>
      </c>
      <c r="AK749" s="549">
        <f t="shared" si="356"/>
        <v>0</v>
      </c>
      <c r="AL749" s="282">
        <f t="shared" si="342"/>
        <v>0</v>
      </c>
      <c r="AM749" s="281">
        <f t="shared" si="343"/>
        <v>0</v>
      </c>
      <c r="AN749" s="549">
        <f t="shared" si="344"/>
        <v>0</v>
      </c>
      <c r="AO749" s="549">
        <f t="shared" si="345"/>
        <v>0</v>
      </c>
      <c r="AP749" s="549">
        <f t="shared" si="346"/>
        <v>0</v>
      </c>
      <c r="AQ749" s="283">
        <f t="shared" si="358"/>
        <v>0</v>
      </c>
      <c r="AR749" s="281">
        <f t="shared" si="347"/>
        <v>0</v>
      </c>
      <c r="AT749" s="446"/>
      <c r="AU749" s="284"/>
      <c r="AV749" s="447" t="str">
        <f t="shared" si="348"/>
        <v>CA</v>
      </c>
      <c r="AW749" s="447" t="str">
        <f t="shared" si="349"/>
        <v>CL</v>
      </c>
      <c r="AX749" s="447" t="str">
        <f t="shared" si="350"/>
        <v>AIC</v>
      </c>
      <c r="AY749" s="447" t="str">
        <f t="shared" si="351"/>
        <v>ERB</v>
      </c>
      <c r="AZ749" s="447" t="str">
        <f t="shared" si="352"/>
        <v>GRB</v>
      </c>
      <c r="BA749" s="447" t="str">
        <f t="shared" si="353"/>
        <v>Non-Op</v>
      </c>
      <c r="BC749" s="492" t="s">
        <v>2118</v>
      </c>
      <c r="BD749" s="552">
        <f t="shared" si="354"/>
        <v>40313.57</v>
      </c>
      <c r="BF749" s="435"/>
      <c r="BG749" s="435"/>
      <c r="BH749" s="435"/>
      <c r="BI749" s="435"/>
      <c r="BJ749" s="435"/>
      <c r="BK749" s="435"/>
      <c r="BL749" s="435"/>
      <c r="BN749" s="444"/>
    </row>
    <row r="750" spans="1:66" s="28" customFormat="1" ht="12" customHeight="1">
      <c r="A750" s="287">
        <v>18400013</v>
      </c>
      <c r="B750" s="288" t="str">
        <f t="shared" si="357"/>
        <v>18400013</v>
      </c>
      <c r="C750" s="444" t="s">
        <v>2857</v>
      </c>
      <c r="D750" s="445" t="s">
        <v>2091</v>
      </c>
      <c r="E750" s="445"/>
      <c r="F750" s="444"/>
      <c r="G750" s="445"/>
      <c r="H750" s="547">
        <v>0</v>
      </c>
      <c r="I750" s="547">
        <v>0</v>
      </c>
      <c r="J750" s="547">
        <v>0</v>
      </c>
      <c r="K750" s="547">
        <v>0</v>
      </c>
      <c r="L750" s="547">
        <v>0</v>
      </c>
      <c r="M750" s="547">
        <v>0</v>
      </c>
      <c r="N750" s="547">
        <v>0</v>
      </c>
      <c r="O750" s="547">
        <v>0</v>
      </c>
      <c r="P750" s="547">
        <v>0</v>
      </c>
      <c r="Q750" s="547">
        <v>0</v>
      </c>
      <c r="R750" s="547">
        <v>0</v>
      </c>
      <c r="S750" s="547">
        <v>0</v>
      </c>
      <c r="T750" s="547">
        <v>0</v>
      </c>
      <c r="U750" s="547"/>
      <c r="V750" s="547">
        <f t="shared" si="334"/>
        <v>0</v>
      </c>
      <c r="W750" s="285"/>
      <c r="X750" s="286"/>
      <c r="Y750" s="548">
        <f t="shared" si="359"/>
        <v>0</v>
      </c>
      <c r="Z750" s="549">
        <f t="shared" si="359"/>
        <v>0</v>
      </c>
      <c r="AA750" s="549">
        <f t="shared" si="359"/>
        <v>0</v>
      </c>
      <c r="AB750" s="282">
        <f t="shared" si="335"/>
        <v>0</v>
      </c>
      <c r="AC750" s="281">
        <f t="shared" si="336"/>
        <v>0</v>
      </c>
      <c r="AD750" s="549">
        <f t="shared" si="337"/>
        <v>0</v>
      </c>
      <c r="AE750" s="553">
        <f t="shared" si="338"/>
        <v>0</v>
      </c>
      <c r="AF750" s="282">
        <f t="shared" si="339"/>
        <v>0</v>
      </c>
      <c r="AG750" s="283">
        <f t="shared" si="340"/>
        <v>0</v>
      </c>
      <c r="AH750" s="281">
        <f t="shared" si="341"/>
        <v>0</v>
      </c>
      <c r="AI750" s="551">
        <f t="shared" si="356"/>
        <v>0</v>
      </c>
      <c r="AJ750" s="549">
        <f t="shared" si="356"/>
        <v>0</v>
      </c>
      <c r="AK750" s="549">
        <f t="shared" si="356"/>
        <v>0</v>
      </c>
      <c r="AL750" s="282">
        <f t="shared" si="342"/>
        <v>0</v>
      </c>
      <c r="AM750" s="281">
        <f t="shared" si="343"/>
        <v>0</v>
      </c>
      <c r="AN750" s="549">
        <f t="shared" si="344"/>
        <v>0</v>
      </c>
      <c r="AO750" s="549">
        <f t="shared" si="345"/>
        <v>0</v>
      </c>
      <c r="AP750" s="549">
        <f t="shared" si="346"/>
        <v>0</v>
      </c>
      <c r="AQ750" s="283">
        <f t="shared" si="358"/>
        <v>0</v>
      </c>
      <c r="AR750" s="281">
        <f t="shared" si="347"/>
        <v>0</v>
      </c>
      <c r="AT750" s="446"/>
      <c r="AU750" s="284"/>
      <c r="AV750" s="447" t="str">
        <f t="shared" si="348"/>
        <v>CA</v>
      </c>
      <c r="AW750" s="447" t="str">
        <f t="shared" si="349"/>
        <v>CL</v>
      </c>
      <c r="AX750" s="447" t="str">
        <f t="shared" si="350"/>
        <v>AIC</v>
      </c>
      <c r="AY750" s="447" t="str">
        <f t="shared" si="351"/>
        <v>ERB</v>
      </c>
      <c r="AZ750" s="447" t="str">
        <f t="shared" si="352"/>
        <v>GRB</v>
      </c>
      <c r="BA750" s="447" t="str">
        <f t="shared" si="353"/>
        <v>Non-Op</v>
      </c>
      <c r="BC750" s="445" t="s">
        <v>2142</v>
      </c>
      <c r="BD750" s="552">
        <f t="shared" si="354"/>
        <v>0</v>
      </c>
      <c r="BF750" s="435"/>
      <c r="BG750" s="435"/>
      <c r="BH750" s="435"/>
      <c r="BI750" s="435"/>
      <c r="BJ750" s="435"/>
      <c r="BK750" s="435"/>
      <c r="BL750" s="435"/>
      <c r="BN750" s="444"/>
    </row>
    <row r="751" spans="1:66" s="28" customFormat="1" ht="12" customHeight="1">
      <c r="A751" s="287">
        <v>18400123</v>
      </c>
      <c r="B751" s="288" t="str">
        <f t="shared" si="357"/>
        <v>18400123</v>
      </c>
      <c r="C751" s="444" t="s">
        <v>1507</v>
      </c>
      <c r="D751" s="445" t="s">
        <v>2091</v>
      </c>
      <c r="E751" s="445"/>
      <c r="F751" s="444"/>
      <c r="G751" s="445"/>
      <c r="H751" s="547">
        <v>0</v>
      </c>
      <c r="I751" s="547">
        <v>538765.32999999996</v>
      </c>
      <c r="J751" s="547">
        <v>743693.55</v>
      </c>
      <c r="K751" s="547">
        <v>-0.01</v>
      </c>
      <c r="L751" s="547">
        <v>408570.97</v>
      </c>
      <c r="M751" s="547">
        <v>398010.04</v>
      </c>
      <c r="N751" s="547">
        <v>0</v>
      </c>
      <c r="O751" s="547">
        <v>-135436.85</v>
      </c>
      <c r="P751" s="547">
        <v>-415738.86</v>
      </c>
      <c r="Q751" s="547">
        <v>0</v>
      </c>
      <c r="R751" s="547">
        <v>-450977.33</v>
      </c>
      <c r="S751" s="547">
        <v>-1098365.04</v>
      </c>
      <c r="T751" s="547">
        <v>0</v>
      </c>
      <c r="U751" s="547"/>
      <c r="V751" s="547">
        <f t="shared" si="334"/>
        <v>-956.51666666668223</v>
      </c>
      <c r="W751" s="285"/>
      <c r="X751" s="286"/>
      <c r="Y751" s="548">
        <f t="shared" si="359"/>
        <v>0</v>
      </c>
      <c r="Z751" s="549">
        <f t="shared" si="359"/>
        <v>0</v>
      </c>
      <c r="AA751" s="549">
        <f t="shared" si="359"/>
        <v>0</v>
      </c>
      <c r="AB751" s="282">
        <f t="shared" si="335"/>
        <v>0</v>
      </c>
      <c r="AC751" s="281">
        <f t="shared" si="336"/>
        <v>0</v>
      </c>
      <c r="AD751" s="549">
        <f t="shared" si="337"/>
        <v>0</v>
      </c>
      <c r="AE751" s="553">
        <f t="shared" si="338"/>
        <v>0</v>
      </c>
      <c r="AF751" s="282">
        <f t="shared" si="339"/>
        <v>0</v>
      </c>
      <c r="AG751" s="283">
        <f t="shared" si="340"/>
        <v>0</v>
      </c>
      <c r="AH751" s="281">
        <f t="shared" si="341"/>
        <v>0</v>
      </c>
      <c r="AI751" s="551">
        <f t="shared" si="356"/>
        <v>-956.51666666668223</v>
      </c>
      <c r="AJ751" s="549">
        <f t="shared" si="356"/>
        <v>0</v>
      </c>
      <c r="AK751" s="549">
        <f t="shared" si="356"/>
        <v>0</v>
      </c>
      <c r="AL751" s="282">
        <f t="shared" si="342"/>
        <v>0</v>
      </c>
      <c r="AM751" s="281">
        <f t="shared" si="343"/>
        <v>0</v>
      </c>
      <c r="AN751" s="549">
        <f t="shared" si="344"/>
        <v>0</v>
      </c>
      <c r="AO751" s="549">
        <f t="shared" si="345"/>
        <v>0</v>
      </c>
      <c r="AP751" s="549">
        <f t="shared" si="346"/>
        <v>0</v>
      </c>
      <c r="AQ751" s="283">
        <f t="shared" si="358"/>
        <v>0</v>
      </c>
      <c r="AR751" s="281">
        <f t="shared" si="347"/>
        <v>0</v>
      </c>
      <c r="AT751" s="446"/>
      <c r="AU751" s="284"/>
      <c r="AV751" s="447" t="str">
        <f t="shared" si="348"/>
        <v>CA</v>
      </c>
      <c r="AW751" s="447" t="str">
        <f t="shared" si="349"/>
        <v>CL</v>
      </c>
      <c r="AX751" s="447" t="str">
        <f t="shared" si="350"/>
        <v>AIC</v>
      </c>
      <c r="AY751" s="447" t="str">
        <f t="shared" si="351"/>
        <v>ERB</v>
      </c>
      <c r="AZ751" s="447" t="str">
        <f t="shared" si="352"/>
        <v>GRB</v>
      </c>
      <c r="BA751" s="447" t="str">
        <f t="shared" si="353"/>
        <v>Non-Op</v>
      </c>
      <c r="BC751" s="445" t="s">
        <v>2142</v>
      </c>
      <c r="BD751" s="552">
        <f t="shared" si="354"/>
        <v>0</v>
      </c>
      <c r="BF751" s="435"/>
      <c r="BG751" s="435"/>
      <c r="BH751" s="435"/>
      <c r="BI751" s="435"/>
      <c r="BJ751" s="435"/>
      <c r="BK751" s="435"/>
      <c r="BL751" s="435"/>
      <c r="BN751" s="444"/>
    </row>
    <row r="752" spans="1:66" s="28" customFormat="1" ht="12" customHeight="1">
      <c r="A752" s="287">
        <v>18400143</v>
      </c>
      <c r="B752" s="288" t="str">
        <f t="shared" si="357"/>
        <v>18400143</v>
      </c>
      <c r="C752" s="444" t="s">
        <v>1508</v>
      </c>
      <c r="D752" s="445" t="s">
        <v>2091</v>
      </c>
      <c r="E752" s="445"/>
      <c r="F752" s="444"/>
      <c r="G752" s="445"/>
      <c r="H752" s="547">
        <v>0</v>
      </c>
      <c r="I752" s="547">
        <v>577638.11</v>
      </c>
      <c r="J752" s="547">
        <v>-169886.72</v>
      </c>
      <c r="K752" s="547">
        <v>-801939.36</v>
      </c>
      <c r="L752" s="547">
        <v>816993.89</v>
      </c>
      <c r="M752" s="547">
        <v>1521975.71</v>
      </c>
      <c r="N752" s="547">
        <v>0</v>
      </c>
      <c r="O752" s="547">
        <v>624088.06000000006</v>
      </c>
      <c r="P752" s="547">
        <v>1311214.3899999999</v>
      </c>
      <c r="Q752" s="547">
        <v>0</v>
      </c>
      <c r="R752" s="547">
        <v>95669</v>
      </c>
      <c r="S752" s="547">
        <v>-660760.4</v>
      </c>
      <c r="T752" s="547">
        <v>0</v>
      </c>
      <c r="U752" s="547"/>
      <c r="V752" s="547">
        <f t="shared" si="334"/>
        <v>276249.39</v>
      </c>
      <c r="W752" s="285"/>
      <c r="X752" s="286"/>
      <c r="Y752" s="548">
        <f t="shared" si="359"/>
        <v>0</v>
      </c>
      <c r="Z752" s="549">
        <f t="shared" si="359"/>
        <v>0</v>
      </c>
      <c r="AA752" s="549">
        <f t="shared" si="359"/>
        <v>0</v>
      </c>
      <c r="AB752" s="282">
        <f t="shared" si="335"/>
        <v>0</v>
      </c>
      <c r="AC752" s="281">
        <f t="shared" si="336"/>
        <v>0</v>
      </c>
      <c r="AD752" s="549">
        <f t="shared" si="337"/>
        <v>0</v>
      </c>
      <c r="AE752" s="553">
        <f t="shared" si="338"/>
        <v>0</v>
      </c>
      <c r="AF752" s="282">
        <f t="shared" si="339"/>
        <v>0</v>
      </c>
      <c r="AG752" s="283">
        <f t="shared" si="340"/>
        <v>0</v>
      </c>
      <c r="AH752" s="281">
        <f t="shared" si="341"/>
        <v>0</v>
      </c>
      <c r="AI752" s="551">
        <f t="shared" ref="AI752:AK776" si="360">IF($D752=AI$5,$V752,0)</f>
        <v>276249.39</v>
      </c>
      <c r="AJ752" s="549">
        <f t="shared" si="360"/>
        <v>0</v>
      </c>
      <c r="AK752" s="549">
        <f t="shared" si="360"/>
        <v>0</v>
      </c>
      <c r="AL752" s="282">
        <f t="shared" si="342"/>
        <v>0</v>
      </c>
      <c r="AM752" s="281">
        <f t="shared" si="343"/>
        <v>0</v>
      </c>
      <c r="AN752" s="549">
        <f t="shared" si="344"/>
        <v>0</v>
      </c>
      <c r="AO752" s="549">
        <f t="shared" si="345"/>
        <v>0</v>
      </c>
      <c r="AP752" s="549">
        <f t="shared" si="346"/>
        <v>0</v>
      </c>
      <c r="AQ752" s="283">
        <f t="shared" si="358"/>
        <v>0</v>
      </c>
      <c r="AR752" s="281">
        <f t="shared" si="347"/>
        <v>0</v>
      </c>
      <c r="AT752" s="446"/>
      <c r="AU752" s="284"/>
      <c r="AV752" s="447" t="str">
        <f t="shared" si="348"/>
        <v>CA</v>
      </c>
      <c r="AW752" s="447" t="str">
        <f t="shared" si="349"/>
        <v>CL</v>
      </c>
      <c r="AX752" s="447" t="str">
        <f t="shared" si="350"/>
        <v>AIC</v>
      </c>
      <c r="AY752" s="447" t="str">
        <f t="shared" si="351"/>
        <v>ERB</v>
      </c>
      <c r="AZ752" s="447" t="str">
        <f t="shared" si="352"/>
        <v>GRB</v>
      </c>
      <c r="BA752" s="447" t="str">
        <f t="shared" si="353"/>
        <v>Non-Op</v>
      </c>
      <c r="BC752" s="492" t="s">
        <v>2118</v>
      </c>
      <c r="BD752" s="552">
        <f t="shared" si="354"/>
        <v>0</v>
      </c>
      <c r="BF752" s="435"/>
      <c r="BG752" s="435"/>
      <c r="BH752" s="435"/>
      <c r="BI752" s="435"/>
      <c r="BJ752" s="435"/>
      <c r="BK752" s="435"/>
      <c r="BL752" s="435"/>
      <c r="BN752" s="444"/>
    </row>
    <row r="753" spans="1:66" s="28" customFormat="1" ht="12" customHeight="1">
      <c r="A753" s="362">
        <v>18400433</v>
      </c>
      <c r="B753" s="290" t="str">
        <f t="shared" si="357"/>
        <v>18400433</v>
      </c>
      <c r="C753" s="450" t="s">
        <v>2208</v>
      </c>
      <c r="D753" s="451" t="s">
        <v>2091</v>
      </c>
      <c r="E753" s="451"/>
      <c r="F753" s="300">
        <v>43617</v>
      </c>
      <c r="G753" s="451"/>
      <c r="H753" s="556">
        <v>0</v>
      </c>
      <c r="I753" s="556">
        <v>0</v>
      </c>
      <c r="J753" s="556">
        <v>6375.93</v>
      </c>
      <c r="K753" s="556">
        <v>0</v>
      </c>
      <c r="L753" s="556">
        <v>0</v>
      </c>
      <c r="M753" s="556">
        <v>0</v>
      </c>
      <c r="N753" s="556">
        <v>0</v>
      </c>
      <c r="O753" s="556">
        <v>0</v>
      </c>
      <c r="P753" s="556">
        <v>0</v>
      </c>
      <c r="Q753" s="556">
        <v>0</v>
      </c>
      <c r="R753" s="556">
        <v>0</v>
      </c>
      <c r="S753" s="556">
        <v>0</v>
      </c>
      <c r="T753" s="591">
        <v>0</v>
      </c>
      <c r="U753" s="556"/>
      <c r="V753" s="556">
        <f t="shared" si="334"/>
        <v>531.32749999999999</v>
      </c>
      <c r="W753" s="292"/>
      <c r="X753" s="293"/>
      <c r="Y753" s="548">
        <f t="shared" si="359"/>
        <v>0</v>
      </c>
      <c r="Z753" s="549">
        <f t="shared" si="359"/>
        <v>0</v>
      </c>
      <c r="AA753" s="549">
        <f t="shared" si="359"/>
        <v>0</v>
      </c>
      <c r="AB753" s="282">
        <f t="shared" si="335"/>
        <v>0</v>
      </c>
      <c r="AC753" s="281">
        <f t="shared" si="336"/>
        <v>0</v>
      </c>
      <c r="AD753" s="549">
        <f t="shared" si="337"/>
        <v>0</v>
      </c>
      <c r="AE753" s="553">
        <f t="shared" si="338"/>
        <v>0</v>
      </c>
      <c r="AF753" s="282">
        <f t="shared" si="339"/>
        <v>0</v>
      </c>
      <c r="AG753" s="283">
        <f t="shared" si="340"/>
        <v>0</v>
      </c>
      <c r="AH753" s="281">
        <f t="shared" si="341"/>
        <v>0</v>
      </c>
      <c r="AI753" s="551">
        <f t="shared" si="360"/>
        <v>531.32749999999999</v>
      </c>
      <c r="AJ753" s="549">
        <f t="shared" si="360"/>
        <v>0</v>
      </c>
      <c r="AK753" s="549">
        <f t="shared" si="360"/>
        <v>0</v>
      </c>
      <c r="AL753" s="282">
        <f t="shared" si="342"/>
        <v>0</v>
      </c>
      <c r="AM753" s="281">
        <f t="shared" si="343"/>
        <v>0</v>
      </c>
      <c r="AN753" s="549">
        <f t="shared" si="344"/>
        <v>0</v>
      </c>
      <c r="AO753" s="549">
        <f t="shared" si="345"/>
        <v>0</v>
      </c>
      <c r="AP753" s="549">
        <f t="shared" si="346"/>
        <v>0</v>
      </c>
      <c r="AQ753" s="283">
        <f t="shared" si="358"/>
        <v>0</v>
      </c>
      <c r="AR753" s="281">
        <f t="shared" si="347"/>
        <v>0</v>
      </c>
      <c r="AT753" s="446"/>
      <c r="AU753" s="284"/>
      <c r="AV753" s="447" t="str">
        <f t="shared" si="348"/>
        <v>CA</v>
      </c>
      <c r="AW753" s="447" t="str">
        <f t="shared" si="349"/>
        <v>CL</v>
      </c>
      <c r="AX753" s="447" t="str">
        <f t="shared" si="350"/>
        <v>AIC</v>
      </c>
      <c r="AY753" s="447" t="str">
        <f t="shared" si="351"/>
        <v>ERB</v>
      </c>
      <c r="AZ753" s="447" t="str">
        <f t="shared" si="352"/>
        <v>GRB</v>
      </c>
      <c r="BA753" s="447" t="str">
        <f t="shared" si="353"/>
        <v>Non-Op</v>
      </c>
      <c r="BC753" s="445" t="s">
        <v>2142</v>
      </c>
      <c r="BD753" s="552">
        <f t="shared" si="354"/>
        <v>0</v>
      </c>
      <c r="BF753" s="435"/>
      <c r="BG753" s="435"/>
      <c r="BH753" s="435"/>
      <c r="BI753" s="435"/>
      <c r="BJ753" s="435"/>
      <c r="BK753" s="435"/>
      <c r="BL753" s="435"/>
      <c r="BN753" s="444"/>
    </row>
    <row r="754" spans="1:66" s="28" customFormat="1" ht="12" customHeight="1">
      <c r="A754" s="287">
        <v>18400483</v>
      </c>
      <c r="B754" s="288" t="str">
        <f t="shared" si="357"/>
        <v>18400483</v>
      </c>
      <c r="C754" s="444" t="s">
        <v>2858</v>
      </c>
      <c r="D754" s="445" t="s">
        <v>2091</v>
      </c>
      <c r="E754" s="445"/>
      <c r="F754" s="444"/>
      <c r="G754" s="445"/>
      <c r="H754" s="547">
        <v>0</v>
      </c>
      <c r="I754" s="547">
        <v>0</v>
      </c>
      <c r="J754" s="547">
        <v>0</v>
      </c>
      <c r="K754" s="547">
        <v>0</v>
      </c>
      <c r="L754" s="547">
        <v>0</v>
      </c>
      <c r="M754" s="547">
        <v>0</v>
      </c>
      <c r="N754" s="547">
        <v>0</v>
      </c>
      <c r="O754" s="547">
        <v>0</v>
      </c>
      <c r="P754" s="547">
        <v>0</v>
      </c>
      <c r="Q754" s="547">
        <v>0</v>
      </c>
      <c r="R754" s="547">
        <v>0</v>
      </c>
      <c r="S754" s="547">
        <v>0</v>
      </c>
      <c r="T754" s="547">
        <v>0</v>
      </c>
      <c r="U754" s="547"/>
      <c r="V754" s="547">
        <f t="shared" si="334"/>
        <v>0</v>
      </c>
      <c r="W754" s="285"/>
      <c r="X754" s="286"/>
      <c r="Y754" s="548">
        <f t="shared" si="359"/>
        <v>0</v>
      </c>
      <c r="Z754" s="549">
        <f t="shared" si="359"/>
        <v>0</v>
      </c>
      <c r="AA754" s="549">
        <f t="shared" si="359"/>
        <v>0</v>
      </c>
      <c r="AB754" s="282">
        <f t="shared" si="335"/>
        <v>0</v>
      </c>
      <c r="AC754" s="281">
        <f t="shared" si="336"/>
        <v>0</v>
      </c>
      <c r="AD754" s="549">
        <f t="shared" si="337"/>
        <v>0</v>
      </c>
      <c r="AE754" s="553">
        <f t="shared" si="338"/>
        <v>0</v>
      </c>
      <c r="AF754" s="282">
        <f t="shared" si="339"/>
        <v>0</v>
      </c>
      <c r="AG754" s="283">
        <f t="shared" si="340"/>
        <v>0</v>
      </c>
      <c r="AH754" s="281">
        <f t="shared" si="341"/>
        <v>0</v>
      </c>
      <c r="AI754" s="551">
        <f t="shared" si="360"/>
        <v>0</v>
      </c>
      <c r="AJ754" s="549">
        <f t="shared" si="360"/>
        <v>0</v>
      </c>
      <c r="AK754" s="549">
        <f t="shared" si="360"/>
        <v>0</v>
      </c>
      <c r="AL754" s="282">
        <f t="shared" si="342"/>
        <v>0</v>
      </c>
      <c r="AM754" s="281">
        <f t="shared" si="343"/>
        <v>0</v>
      </c>
      <c r="AN754" s="549">
        <f t="shared" si="344"/>
        <v>0</v>
      </c>
      <c r="AO754" s="549">
        <f t="shared" si="345"/>
        <v>0</v>
      </c>
      <c r="AP754" s="549">
        <f t="shared" si="346"/>
        <v>0</v>
      </c>
      <c r="AQ754" s="283">
        <f t="shared" si="358"/>
        <v>0</v>
      </c>
      <c r="AR754" s="281">
        <f t="shared" si="347"/>
        <v>0</v>
      </c>
      <c r="AT754" s="446"/>
      <c r="AU754" s="284"/>
      <c r="AV754" s="447" t="str">
        <f t="shared" si="348"/>
        <v>CA</v>
      </c>
      <c r="AW754" s="447" t="str">
        <f t="shared" si="349"/>
        <v>CL</v>
      </c>
      <c r="AX754" s="447" t="str">
        <f t="shared" si="350"/>
        <v>AIC</v>
      </c>
      <c r="AY754" s="447" t="str">
        <f t="shared" si="351"/>
        <v>ERB</v>
      </c>
      <c r="AZ754" s="447" t="str">
        <f t="shared" si="352"/>
        <v>GRB</v>
      </c>
      <c r="BA754" s="447" t="str">
        <f t="shared" si="353"/>
        <v>Non-Op</v>
      </c>
      <c r="BC754" s="445" t="s">
        <v>2142</v>
      </c>
      <c r="BD754" s="552">
        <f t="shared" si="354"/>
        <v>0</v>
      </c>
      <c r="BF754" s="435"/>
      <c r="BG754" s="435"/>
      <c r="BH754" s="435"/>
      <c r="BI754" s="435"/>
      <c r="BJ754" s="435"/>
      <c r="BK754" s="435"/>
      <c r="BL754" s="435"/>
      <c r="BN754" s="444"/>
    </row>
    <row r="755" spans="1:66" s="28" customFormat="1" ht="12" customHeight="1">
      <c r="A755" s="321">
        <v>18401013</v>
      </c>
      <c r="B755" s="318" t="str">
        <f t="shared" si="357"/>
        <v>18401013</v>
      </c>
      <c r="C755" s="444" t="s">
        <v>2859</v>
      </c>
      <c r="D755" s="445" t="s">
        <v>2091</v>
      </c>
      <c r="E755" s="445"/>
      <c r="F755" s="444"/>
      <c r="G755" s="445"/>
      <c r="H755" s="547">
        <v>0</v>
      </c>
      <c r="I755" s="547">
        <v>0</v>
      </c>
      <c r="J755" s="547">
        <v>0</v>
      </c>
      <c r="K755" s="547">
        <v>0</v>
      </c>
      <c r="L755" s="547">
        <v>0</v>
      </c>
      <c r="M755" s="547">
        <v>0</v>
      </c>
      <c r="N755" s="547">
        <v>0</v>
      </c>
      <c r="O755" s="547">
        <v>0</v>
      </c>
      <c r="P755" s="547">
        <v>0</v>
      </c>
      <c r="Q755" s="547">
        <v>0</v>
      </c>
      <c r="R755" s="547">
        <v>0</v>
      </c>
      <c r="S755" s="547">
        <v>0</v>
      </c>
      <c r="T755" s="547">
        <v>0</v>
      </c>
      <c r="U755" s="547"/>
      <c r="V755" s="547">
        <f t="shared" si="334"/>
        <v>0</v>
      </c>
      <c r="W755" s="285"/>
      <c r="X755" s="286"/>
      <c r="Y755" s="548">
        <f t="shared" si="359"/>
        <v>0</v>
      </c>
      <c r="Z755" s="549">
        <f t="shared" si="359"/>
        <v>0</v>
      </c>
      <c r="AA755" s="549">
        <f t="shared" si="359"/>
        <v>0</v>
      </c>
      <c r="AB755" s="282">
        <f t="shared" si="335"/>
        <v>0</v>
      </c>
      <c r="AC755" s="281">
        <f t="shared" si="336"/>
        <v>0</v>
      </c>
      <c r="AD755" s="549">
        <f t="shared" si="337"/>
        <v>0</v>
      </c>
      <c r="AE755" s="553">
        <f t="shared" si="338"/>
        <v>0</v>
      </c>
      <c r="AF755" s="282">
        <f t="shared" si="339"/>
        <v>0</v>
      </c>
      <c r="AG755" s="283">
        <f t="shared" si="340"/>
        <v>0</v>
      </c>
      <c r="AH755" s="281">
        <f t="shared" si="341"/>
        <v>0</v>
      </c>
      <c r="AI755" s="551">
        <f t="shared" si="360"/>
        <v>0</v>
      </c>
      <c r="AJ755" s="549">
        <f t="shared" si="360"/>
        <v>0</v>
      </c>
      <c r="AK755" s="549">
        <f t="shared" si="360"/>
        <v>0</v>
      </c>
      <c r="AL755" s="282">
        <f t="shared" si="342"/>
        <v>0</v>
      </c>
      <c r="AM755" s="281">
        <f t="shared" si="343"/>
        <v>0</v>
      </c>
      <c r="AN755" s="549">
        <f t="shared" si="344"/>
        <v>0</v>
      </c>
      <c r="AO755" s="549">
        <f t="shared" si="345"/>
        <v>0</v>
      </c>
      <c r="AP755" s="549">
        <f t="shared" si="346"/>
        <v>0</v>
      </c>
      <c r="AQ755" s="283">
        <f t="shared" si="358"/>
        <v>0</v>
      </c>
      <c r="AR755" s="281">
        <f t="shared" si="347"/>
        <v>0</v>
      </c>
      <c r="AT755" s="446"/>
      <c r="AU755" s="284"/>
      <c r="AV755" s="447" t="str">
        <f t="shared" si="348"/>
        <v>CA</v>
      </c>
      <c r="AW755" s="447" t="str">
        <f t="shared" si="349"/>
        <v>CL</v>
      </c>
      <c r="AX755" s="447" t="str">
        <f t="shared" si="350"/>
        <v>AIC</v>
      </c>
      <c r="AY755" s="447" t="str">
        <f t="shared" si="351"/>
        <v>ERB</v>
      </c>
      <c r="AZ755" s="447" t="str">
        <f t="shared" si="352"/>
        <v>GRB</v>
      </c>
      <c r="BA755" s="447" t="str">
        <f t="shared" si="353"/>
        <v>Non-Op</v>
      </c>
      <c r="BC755" s="445" t="s">
        <v>2142</v>
      </c>
      <c r="BD755" s="552">
        <f t="shared" si="354"/>
        <v>0</v>
      </c>
      <c r="BF755" s="435"/>
      <c r="BG755" s="435"/>
      <c r="BH755" s="435"/>
      <c r="BI755" s="435"/>
      <c r="BJ755" s="435"/>
      <c r="BK755" s="435"/>
      <c r="BL755" s="435"/>
      <c r="BN755" s="444"/>
    </row>
    <row r="756" spans="1:66" s="28" customFormat="1" ht="12" customHeight="1">
      <c r="A756" s="321">
        <v>18401103</v>
      </c>
      <c r="B756" s="318" t="str">
        <f t="shared" si="357"/>
        <v>18401103</v>
      </c>
      <c r="C756" s="444" t="s">
        <v>1509</v>
      </c>
      <c r="D756" s="445" t="s">
        <v>2091</v>
      </c>
      <c r="E756" s="445"/>
      <c r="F756" s="294">
        <v>43237</v>
      </c>
      <c r="G756" s="445"/>
      <c r="H756" s="547">
        <v>0</v>
      </c>
      <c r="I756" s="547">
        <v>0</v>
      </c>
      <c r="J756" s="547">
        <v>0</v>
      </c>
      <c r="K756" s="547">
        <v>0</v>
      </c>
      <c r="L756" s="547">
        <v>0</v>
      </c>
      <c r="M756" s="547">
        <v>0</v>
      </c>
      <c r="N756" s="547">
        <v>0</v>
      </c>
      <c r="O756" s="547">
        <v>0</v>
      </c>
      <c r="P756" s="547">
        <v>0</v>
      </c>
      <c r="Q756" s="547">
        <v>0</v>
      </c>
      <c r="R756" s="547">
        <v>0</v>
      </c>
      <c r="S756" s="547">
        <v>0</v>
      </c>
      <c r="T756" s="547">
        <v>0</v>
      </c>
      <c r="U756" s="547"/>
      <c r="V756" s="547">
        <f t="shared" si="334"/>
        <v>0</v>
      </c>
      <c r="W756" s="285"/>
      <c r="X756" s="286"/>
      <c r="Y756" s="548">
        <f t="shared" si="359"/>
        <v>0</v>
      </c>
      <c r="Z756" s="549">
        <f t="shared" si="359"/>
        <v>0</v>
      </c>
      <c r="AA756" s="549">
        <f t="shared" si="359"/>
        <v>0</v>
      </c>
      <c r="AB756" s="282">
        <f t="shared" si="335"/>
        <v>0</v>
      </c>
      <c r="AC756" s="281">
        <f t="shared" si="336"/>
        <v>0</v>
      </c>
      <c r="AD756" s="549">
        <f t="shared" si="337"/>
        <v>0</v>
      </c>
      <c r="AE756" s="553">
        <f t="shared" si="338"/>
        <v>0</v>
      </c>
      <c r="AF756" s="282">
        <f t="shared" si="339"/>
        <v>0</v>
      </c>
      <c r="AG756" s="283">
        <f t="shared" si="340"/>
        <v>0</v>
      </c>
      <c r="AH756" s="281">
        <f t="shared" si="341"/>
        <v>0</v>
      </c>
      <c r="AI756" s="551">
        <f t="shared" si="360"/>
        <v>0</v>
      </c>
      <c r="AJ756" s="549">
        <f t="shared" si="360"/>
        <v>0</v>
      </c>
      <c r="AK756" s="549">
        <f t="shared" si="360"/>
        <v>0</v>
      </c>
      <c r="AL756" s="282">
        <f t="shared" si="342"/>
        <v>0</v>
      </c>
      <c r="AM756" s="281">
        <f t="shared" si="343"/>
        <v>0</v>
      </c>
      <c r="AN756" s="549">
        <f t="shared" si="344"/>
        <v>0</v>
      </c>
      <c r="AO756" s="549">
        <f t="shared" si="345"/>
        <v>0</v>
      </c>
      <c r="AP756" s="549">
        <f t="shared" si="346"/>
        <v>0</v>
      </c>
      <c r="AQ756" s="283">
        <f t="shared" si="358"/>
        <v>0</v>
      </c>
      <c r="AR756" s="281">
        <f t="shared" si="347"/>
        <v>0</v>
      </c>
      <c r="AT756" s="446"/>
      <c r="AU756" s="284"/>
      <c r="AV756" s="447" t="str">
        <f t="shared" si="348"/>
        <v>CA</v>
      </c>
      <c r="AW756" s="447" t="str">
        <f t="shared" si="349"/>
        <v>CL</v>
      </c>
      <c r="AX756" s="447" t="str">
        <f t="shared" si="350"/>
        <v>AIC</v>
      </c>
      <c r="AY756" s="447" t="str">
        <f t="shared" si="351"/>
        <v>ERB</v>
      </c>
      <c r="AZ756" s="447" t="str">
        <f t="shared" si="352"/>
        <v>GRB</v>
      </c>
      <c r="BA756" s="447" t="str">
        <f t="shared" si="353"/>
        <v>Non-Op</v>
      </c>
      <c r="BC756" s="445" t="s">
        <v>2142</v>
      </c>
      <c r="BD756" s="552">
        <f t="shared" si="354"/>
        <v>0</v>
      </c>
      <c r="BF756" s="448"/>
      <c r="BG756" s="448"/>
      <c r="BH756" s="448"/>
      <c r="BI756" s="448"/>
      <c r="BJ756" s="448"/>
      <c r="BK756" s="448"/>
      <c r="BL756" s="448"/>
      <c r="BN756" s="444"/>
    </row>
    <row r="757" spans="1:66" s="28" customFormat="1" ht="12" customHeight="1">
      <c r="A757" s="321">
        <v>18401173</v>
      </c>
      <c r="B757" s="318" t="str">
        <f t="shared" si="357"/>
        <v>18401173</v>
      </c>
      <c r="C757" s="444" t="s">
        <v>2860</v>
      </c>
      <c r="D757" s="445" t="s">
        <v>2091</v>
      </c>
      <c r="E757" s="445"/>
      <c r="F757" s="294">
        <v>43862</v>
      </c>
      <c r="G757" s="445"/>
      <c r="H757" s="547">
        <v>0</v>
      </c>
      <c r="I757" s="547">
        <v>0</v>
      </c>
      <c r="J757" s="547">
        <v>0</v>
      </c>
      <c r="K757" s="547">
        <v>0</v>
      </c>
      <c r="L757" s="547">
        <v>0</v>
      </c>
      <c r="M757" s="547">
        <v>0</v>
      </c>
      <c r="N757" s="547">
        <v>0</v>
      </c>
      <c r="O757" s="547">
        <v>0</v>
      </c>
      <c r="P757" s="547">
        <v>0</v>
      </c>
      <c r="Q757" s="547">
        <v>0</v>
      </c>
      <c r="R757" s="547">
        <v>0</v>
      </c>
      <c r="S757" s="547">
        <v>0</v>
      </c>
      <c r="T757" s="547">
        <v>0</v>
      </c>
      <c r="U757" s="547"/>
      <c r="V757" s="547">
        <f t="shared" si="334"/>
        <v>0</v>
      </c>
      <c r="W757" s="285"/>
      <c r="X757" s="286"/>
      <c r="Y757" s="548">
        <f t="shared" si="359"/>
        <v>0</v>
      </c>
      <c r="Z757" s="549">
        <f t="shared" si="359"/>
        <v>0</v>
      </c>
      <c r="AA757" s="549">
        <f t="shared" si="359"/>
        <v>0</v>
      </c>
      <c r="AB757" s="282">
        <f t="shared" si="335"/>
        <v>0</v>
      </c>
      <c r="AC757" s="281">
        <f t="shared" si="336"/>
        <v>0</v>
      </c>
      <c r="AD757" s="549">
        <f t="shared" si="337"/>
        <v>0</v>
      </c>
      <c r="AE757" s="553">
        <f t="shared" si="338"/>
        <v>0</v>
      </c>
      <c r="AF757" s="282">
        <f t="shared" si="339"/>
        <v>0</v>
      </c>
      <c r="AG757" s="283">
        <f t="shared" si="340"/>
        <v>0</v>
      </c>
      <c r="AH757" s="281">
        <f t="shared" si="341"/>
        <v>0</v>
      </c>
      <c r="AI757" s="551">
        <f t="shared" si="360"/>
        <v>0</v>
      </c>
      <c r="AJ757" s="549">
        <f t="shared" si="360"/>
        <v>0</v>
      </c>
      <c r="AK757" s="549">
        <f t="shared" si="360"/>
        <v>0</v>
      </c>
      <c r="AL757" s="282">
        <f t="shared" si="342"/>
        <v>0</v>
      </c>
      <c r="AM757" s="281">
        <f t="shared" si="343"/>
        <v>0</v>
      </c>
      <c r="AN757" s="549">
        <f t="shared" si="344"/>
        <v>0</v>
      </c>
      <c r="AO757" s="549">
        <f t="shared" si="345"/>
        <v>0</v>
      </c>
      <c r="AP757" s="549">
        <f t="shared" si="346"/>
        <v>0</v>
      </c>
      <c r="AQ757" s="283">
        <f t="shared" si="358"/>
        <v>0</v>
      </c>
      <c r="AR757" s="281">
        <f t="shared" si="347"/>
        <v>0</v>
      </c>
      <c r="AT757" s="446"/>
      <c r="AU757" s="284"/>
      <c r="AV757" s="447" t="str">
        <f t="shared" si="348"/>
        <v>CA</v>
      </c>
      <c r="AW757" s="447" t="str">
        <f t="shared" si="349"/>
        <v>CL</v>
      </c>
      <c r="AX757" s="447" t="str">
        <f t="shared" si="350"/>
        <v>AIC</v>
      </c>
      <c r="AY757" s="447" t="str">
        <f t="shared" si="351"/>
        <v>ERB</v>
      </c>
      <c r="AZ757" s="447" t="str">
        <f t="shared" si="352"/>
        <v>GRB</v>
      </c>
      <c r="BA757" s="447" t="str">
        <f t="shared" si="353"/>
        <v>Non-Op</v>
      </c>
      <c r="BC757" s="445" t="s">
        <v>2142</v>
      </c>
      <c r="BD757" s="552">
        <f t="shared" si="354"/>
        <v>0</v>
      </c>
      <c r="BF757" s="448"/>
      <c r="BG757" s="448"/>
      <c r="BH757" s="448"/>
      <c r="BI757" s="448"/>
      <c r="BJ757" s="448"/>
      <c r="BK757" s="448"/>
      <c r="BL757" s="448"/>
      <c r="BN757" s="444"/>
    </row>
    <row r="758" spans="1:66" s="28" customFormat="1" ht="12" customHeight="1">
      <c r="A758" s="287">
        <v>18401191</v>
      </c>
      <c r="B758" s="288" t="str">
        <f t="shared" si="357"/>
        <v>18401191</v>
      </c>
      <c r="C758" s="444" t="s">
        <v>1510</v>
      </c>
      <c r="D758" s="445" t="s">
        <v>2091</v>
      </c>
      <c r="E758" s="445"/>
      <c r="F758" s="294">
        <v>42933</v>
      </c>
      <c r="G758" s="445"/>
      <c r="H758" s="547">
        <v>0</v>
      </c>
      <c r="I758" s="547">
        <v>15700.85</v>
      </c>
      <c r="J758" s="547">
        <v>331294.40999999997</v>
      </c>
      <c r="K758" s="547">
        <v>352061.52</v>
      </c>
      <c r="L758" s="547">
        <v>269965.39</v>
      </c>
      <c r="M758" s="547">
        <v>208286.64</v>
      </c>
      <c r="N758" s="547">
        <v>0</v>
      </c>
      <c r="O758" s="547">
        <v>47666.48</v>
      </c>
      <c r="P758" s="547">
        <v>-83697.94</v>
      </c>
      <c r="Q758" s="547">
        <v>0</v>
      </c>
      <c r="R758" s="547">
        <v>-170510.84</v>
      </c>
      <c r="S758" s="547">
        <v>38900.39</v>
      </c>
      <c r="T758" s="547">
        <v>0</v>
      </c>
      <c r="U758" s="547"/>
      <c r="V758" s="547">
        <f t="shared" si="334"/>
        <v>84138.90833333334</v>
      </c>
      <c r="W758" s="285"/>
      <c r="X758" s="286"/>
      <c r="Y758" s="548">
        <f t="shared" si="359"/>
        <v>0</v>
      </c>
      <c r="Z758" s="549">
        <f t="shared" si="359"/>
        <v>0</v>
      </c>
      <c r="AA758" s="549">
        <f t="shared" si="359"/>
        <v>0</v>
      </c>
      <c r="AB758" s="282">
        <f t="shared" si="335"/>
        <v>0</v>
      </c>
      <c r="AC758" s="281">
        <f t="shared" si="336"/>
        <v>0</v>
      </c>
      <c r="AD758" s="549">
        <f t="shared" si="337"/>
        <v>0</v>
      </c>
      <c r="AE758" s="553">
        <f t="shared" si="338"/>
        <v>0</v>
      </c>
      <c r="AF758" s="282">
        <f t="shared" si="339"/>
        <v>0</v>
      </c>
      <c r="AG758" s="283">
        <f t="shared" si="340"/>
        <v>0</v>
      </c>
      <c r="AH758" s="281">
        <f t="shared" si="341"/>
        <v>0</v>
      </c>
      <c r="AI758" s="551">
        <f t="shared" si="360"/>
        <v>84138.90833333334</v>
      </c>
      <c r="AJ758" s="549">
        <f t="shared" si="360"/>
        <v>0</v>
      </c>
      <c r="AK758" s="549">
        <f t="shared" si="360"/>
        <v>0</v>
      </c>
      <c r="AL758" s="282">
        <f t="shared" si="342"/>
        <v>0</v>
      </c>
      <c r="AM758" s="281">
        <f t="shared" si="343"/>
        <v>0</v>
      </c>
      <c r="AN758" s="549">
        <f t="shared" si="344"/>
        <v>0</v>
      </c>
      <c r="AO758" s="549">
        <f t="shared" si="345"/>
        <v>0</v>
      </c>
      <c r="AP758" s="549">
        <f t="shared" si="346"/>
        <v>0</v>
      </c>
      <c r="AQ758" s="283">
        <f t="shared" si="358"/>
        <v>0</v>
      </c>
      <c r="AR758" s="281">
        <f t="shared" si="347"/>
        <v>0</v>
      </c>
      <c r="AT758" s="446"/>
      <c r="AU758" s="284"/>
      <c r="AV758" s="447" t="str">
        <f t="shared" si="348"/>
        <v>CA</v>
      </c>
      <c r="AW758" s="447" t="str">
        <f t="shared" si="349"/>
        <v>CL</v>
      </c>
      <c r="AX758" s="447" t="str">
        <f t="shared" si="350"/>
        <v>AIC</v>
      </c>
      <c r="AY758" s="447" t="str">
        <f t="shared" si="351"/>
        <v>ERB</v>
      </c>
      <c r="AZ758" s="447" t="str">
        <f t="shared" si="352"/>
        <v>GRB</v>
      </c>
      <c r="BA758" s="447" t="str">
        <f t="shared" si="353"/>
        <v>Non-Op</v>
      </c>
      <c r="BC758" s="445" t="s">
        <v>2118</v>
      </c>
      <c r="BD758" s="552">
        <f t="shared" si="354"/>
        <v>0</v>
      </c>
      <c r="BF758" s="448"/>
      <c r="BG758" s="448"/>
      <c r="BH758" s="448"/>
      <c r="BI758" s="448"/>
      <c r="BJ758" s="448"/>
      <c r="BK758" s="448"/>
      <c r="BL758" s="448"/>
      <c r="BN758" s="444"/>
    </row>
    <row r="759" spans="1:66" s="28" customFormat="1" ht="12" customHeight="1">
      <c r="A759" s="287">
        <v>18401192</v>
      </c>
      <c r="B759" s="288" t="str">
        <f t="shared" si="357"/>
        <v>18401192</v>
      </c>
      <c r="C759" s="444" t="s">
        <v>1511</v>
      </c>
      <c r="D759" s="445" t="s">
        <v>2091</v>
      </c>
      <c r="E759" s="445"/>
      <c r="F759" s="294">
        <v>42933</v>
      </c>
      <c r="G759" s="445"/>
      <c r="H759" s="547">
        <v>0</v>
      </c>
      <c r="I759" s="547">
        <v>15820.03</v>
      </c>
      <c r="J759" s="547">
        <v>111323.27</v>
      </c>
      <c r="K759" s="547">
        <v>100835.7</v>
      </c>
      <c r="L759" s="547">
        <v>55489.17</v>
      </c>
      <c r="M759" s="547">
        <v>44768.959999999999</v>
      </c>
      <c r="N759" s="547">
        <v>0</v>
      </c>
      <c r="O759" s="547">
        <v>-23164.06</v>
      </c>
      <c r="P759" s="547">
        <v>-53271.39</v>
      </c>
      <c r="Q759" s="547">
        <v>0</v>
      </c>
      <c r="R759" s="547">
        <v>-78822.09</v>
      </c>
      <c r="S759" s="547">
        <v>94019.46</v>
      </c>
      <c r="T759" s="547">
        <v>0</v>
      </c>
      <c r="U759" s="547"/>
      <c r="V759" s="547">
        <f t="shared" si="334"/>
        <v>22249.920833333334</v>
      </c>
      <c r="W759" s="285"/>
      <c r="X759" s="286"/>
      <c r="Y759" s="548">
        <f t="shared" si="359"/>
        <v>0</v>
      </c>
      <c r="Z759" s="549">
        <f t="shared" si="359"/>
        <v>0</v>
      </c>
      <c r="AA759" s="549">
        <f t="shared" si="359"/>
        <v>0</v>
      </c>
      <c r="AB759" s="282">
        <f t="shared" si="335"/>
        <v>0</v>
      </c>
      <c r="AC759" s="281">
        <f t="shared" si="336"/>
        <v>0</v>
      </c>
      <c r="AD759" s="549">
        <f t="shared" si="337"/>
        <v>0</v>
      </c>
      <c r="AE759" s="553">
        <f t="shared" si="338"/>
        <v>0</v>
      </c>
      <c r="AF759" s="282">
        <f t="shared" si="339"/>
        <v>0</v>
      </c>
      <c r="AG759" s="283">
        <f t="shared" si="340"/>
        <v>0</v>
      </c>
      <c r="AH759" s="281">
        <f t="shared" si="341"/>
        <v>0</v>
      </c>
      <c r="AI759" s="551">
        <f t="shared" si="360"/>
        <v>22249.920833333334</v>
      </c>
      <c r="AJ759" s="549">
        <f t="shared" si="360"/>
        <v>0</v>
      </c>
      <c r="AK759" s="549">
        <f t="shared" si="360"/>
        <v>0</v>
      </c>
      <c r="AL759" s="282">
        <f t="shared" si="342"/>
        <v>0</v>
      </c>
      <c r="AM759" s="281">
        <f t="shared" si="343"/>
        <v>0</v>
      </c>
      <c r="AN759" s="549">
        <f t="shared" si="344"/>
        <v>0</v>
      </c>
      <c r="AO759" s="549">
        <f t="shared" si="345"/>
        <v>0</v>
      </c>
      <c r="AP759" s="549">
        <f t="shared" si="346"/>
        <v>0</v>
      </c>
      <c r="AQ759" s="283">
        <f t="shared" si="358"/>
        <v>0</v>
      </c>
      <c r="AR759" s="281">
        <f t="shared" si="347"/>
        <v>0</v>
      </c>
      <c r="AT759" s="446"/>
      <c r="AU759" s="284"/>
      <c r="AV759" s="447" t="str">
        <f t="shared" si="348"/>
        <v>CA</v>
      </c>
      <c r="AW759" s="447" t="str">
        <f t="shared" si="349"/>
        <v>CL</v>
      </c>
      <c r="AX759" s="447" t="str">
        <f t="shared" si="350"/>
        <v>AIC</v>
      </c>
      <c r="AY759" s="447" t="str">
        <f t="shared" si="351"/>
        <v>ERB</v>
      </c>
      <c r="AZ759" s="447" t="str">
        <f t="shared" si="352"/>
        <v>GRB</v>
      </c>
      <c r="BA759" s="447" t="str">
        <f t="shared" si="353"/>
        <v>Non-Op</v>
      </c>
      <c r="BC759" s="445" t="s">
        <v>2118</v>
      </c>
      <c r="BD759" s="552">
        <f t="shared" si="354"/>
        <v>0</v>
      </c>
      <c r="BF759" s="448"/>
      <c r="BG759" s="448"/>
      <c r="BH759" s="448"/>
      <c r="BI759" s="448"/>
      <c r="BJ759" s="448"/>
      <c r="BK759" s="448"/>
      <c r="BL759" s="448"/>
      <c r="BN759" s="444"/>
    </row>
    <row r="760" spans="1:66" s="28" customFormat="1" ht="12" customHeight="1">
      <c r="A760" s="287">
        <v>18401193</v>
      </c>
      <c r="B760" s="288" t="str">
        <f t="shared" si="357"/>
        <v>18401193</v>
      </c>
      <c r="C760" s="444" t="s">
        <v>1512</v>
      </c>
      <c r="D760" s="445" t="s">
        <v>2091</v>
      </c>
      <c r="E760" s="445"/>
      <c r="F760" s="294">
        <v>42933</v>
      </c>
      <c r="G760" s="445"/>
      <c r="H760" s="547">
        <v>0</v>
      </c>
      <c r="I760" s="547">
        <v>-46977.07</v>
      </c>
      <c r="J760" s="547">
        <v>12966.63</v>
      </c>
      <c r="K760" s="547">
        <v>-32522.49</v>
      </c>
      <c r="L760" s="547">
        <v>-47825.46</v>
      </c>
      <c r="M760" s="547">
        <v>-13696.49</v>
      </c>
      <c r="N760" s="547">
        <v>0</v>
      </c>
      <c r="O760" s="547">
        <v>49633.25</v>
      </c>
      <c r="P760" s="547">
        <v>36314.82</v>
      </c>
      <c r="Q760" s="547">
        <v>-11.17</v>
      </c>
      <c r="R760" s="547">
        <v>-9844.4</v>
      </c>
      <c r="S760" s="547">
        <v>-3285.25</v>
      </c>
      <c r="T760" s="547">
        <v>0</v>
      </c>
      <c r="U760" s="547"/>
      <c r="V760" s="547">
        <f t="shared" si="334"/>
        <v>-4603.9691666666686</v>
      </c>
      <c r="W760" s="285"/>
      <c r="X760" s="286"/>
      <c r="Y760" s="548">
        <f t="shared" si="359"/>
        <v>0</v>
      </c>
      <c r="Z760" s="549">
        <f t="shared" si="359"/>
        <v>0</v>
      </c>
      <c r="AA760" s="549">
        <f t="shared" si="359"/>
        <v>0</v>
      </c>
      <c r="AB760" s="282">
        <f t="shared" si="335"/>
        <v>0</v>
      </c>
      <c r="AC760" s="281">
        <f t="shared" si="336"/>
        <v>0</v>
      </c>
      <c r="AD760" s="549">
        <f t="shared" si="337"/>
        <v>0</v>
      </c>
      <c r="AE760" s="553">
        <f t="shared" si="338"/>
        <v>0</v>
      </c>
      <c r="AF760" s="282">
        <f t="shared" si="339"/>
        <v>0</v>
      </c>
      <c r="AG760" s="283">
        <f t="shared" si="340"/>
        <v>0</v>
      </c>
      <c r="AH760" s="281">
        <f t="shared" si="341"/>
        <v>0</v>
      </c>
      <c r="AI760" s="551">
        <f t="shared" si="360"/>
        <v>-4603.9691666666686</v>
      </c>
      <c r="AJ760" s="549">
        <f t="shared" si="360"/>
        <v>0</v>
      </c>
      <c r="AK760" s="549">
        <f t="shared" si="360"/>
        <v>0</v>
      </c>
      <c r="AL760" s="282">
        <f t="shared" si="342"/>
        <v>0</v>
      </c>
      <c r="AM760" s="281">
        <f t="shared" si="343"/>
        <v>0</v>
      </c>
      <c r="AN760" s="549">
        <f t="shared" si="344"/>
        <v>0</v>
      </c>
      <c r="AO760" s="549">
        <f t="shared" si="345"/>
        <v>0</v>
      </c>
      <c r="AP760" s="549">
        <f t="shared" si="346"/>
        <v>0</v>
      </c>
      <c r="AQ760" s="283">
        <f t="shared" si="358"/>
        <v>0</v>
      </c>
      <c r="AR760" s="281">
        <f t="shared" si="347"/>
        <v>0</v>
      </c>
      <c r="AT760" s="446"/>
      <c r="AU760" s="284"/>
      <c r="AV760" s="447" t="str">
        <f t="shared" si="348"/>
        <v>CA</v>
      </c>
      <c r="AW760" s="447" t="str">
        <f t="shared" si="349"/>
        <v>CL</v>
      </c>
      <c r="AX760" s="447" t="str">
        <f t="shared" si="350"/>
        <v>AIC</v>
      </c>
      <c r="AY760" s="447" t="str">
        <f t="shared" si="351"/>
        <v>ERB</v>
      </c>
      <c r="AZ760" s="447" t="str">
        <f t="shared" si="352"/>
        <v>GRB</v>
      </c>
      <c r="BA760" s="447" t="str">
        <f t="shared" si="353"/>
        <v>Non-Op</v>
      </c>
      <c r="BC760" s="445" t="s">
        <v>2118</v>
      </c>
      <c r="BD760" s="552">
        <f t="shared" si="354"/>
        <v>0</v>
      </c>
      <c r="BF760" s="448"/>
      <c r="BG760" s="448"/>
      <c r="BH760" s="448"/>
      <c r="BI760" s="448"/>
      <c r="BJ760" s="448"/>
      <c r="BK760" s="448"/>
      <c r="BL760" s="448"/>
      <c r="BN760" s="444"/>
    </row>
    <row r="761" spans="1:66" s="28" customFormat="1" ht="12" customHeight="1">
      <c r="A761" s="287">
        <v>18401201</v>
      </c>
      <c r="B761" s="288" t="str">
        <f t="shared" si="357"/>
        <v>18401201</v>
      </c>
      <c r="C761" s="444" t="s">
        <v>1513</v>
      </c>
      <c r="D761" s="445" t="s">
        <v>2091</v>
      </c>
      <c r="E761" s="445"/>
      <c r="F761" s="294">
        <v>42933</v>
      </c>
      <c r="G761" s="445"/>
      <c r="H761" s="547">
        <v>0</v>
      </c>
      <c r="I761" s="547">
        <v>7054.49</v>
      </c>
      <c r="J761" s="547">
        <v>28016.93</v>
      </c>
      <c r="K761" s="547">
        <v>25132.27</v>
      </c>
      <c r="L761" s="547">
        <v>485.21</v>
      </c>
      <c r="M761" s="547">
        <v>-12451.34</v>
      </c>
      <c r="N761" s="547">
        <v>0</v>
      </c>
      <c r="O761" s="547">
        <v>-18609.61</v>
      </c>
      <c r="P761" s="547">
        <v>-8389.7800000000007</v>
      </c>
      <c r="Q761" s="547">
        <v>0</v>
      </c>
      <c r="R761" s="547">
        <v>-28222.86</v>
      </c>
      <c r="S761" s="547">
        <v>-18468.27</v>
      </c>
      <c r="T761" s="547">
        <v>0</v>
      </c>
      <c r="U761" s="547"/>
      <c r="V761" s="547">
        <f t="shared" si="334"/>
        <v>-2121.0800000000004</v>
      </c>
      <c r="W761" s="285"/>
      <c r="X761" s="286"/>
      <c r="Y761" s="548">
        <f t="shared" si="359"/>
        <v>0</v>
      </c>
      <c r="Z761" s="549">
        <f t="shared" si="359"/>
        <v>0</v>
      </c>
      <c r="AA761" s="549">
        <f t="shared" si="359"/>
        <v>0</v>
      </c>
      <c r="AB761" s="282">
        <f t="shared" si="335"/>
        <v>0</v>
      </c>
      <c r="AC761" s="281">
        <f t="shared" si="336"/>
        <v>0</v>
      </c>
      <c r="AD761" s="549">
        <f t="shared" si="337"/>
        <v>0</v>
      </c>
      <c r="AE761" s="553">
        <f t="shared" si="338"/>
        <v>0</v>
      </c>
      <c r="AF761" s="282">
        <f t="shared" si="339"/>
        <v>0</v>
      </c>
      <c r="AG761" s="283">
        <f t="shared" si="340"/>
        <v>0</v>
      </c>
      <c r="AH761" s="281">
        <f t="shared" si="341"/>
        <v>0</v>
      </c>
      <c r="AI761" s="551">
        <f t="shared" si="360"/>
        <v>-2121.0800000000004</v>
      </c>
      <c r="AJ761" s="549">
        <f t="shared" si="360"/>
        <v>0</v>
      </c>
      <c r="AK761" s="549">
        <f t="shared" si="360"/>
        <v>0</v>
      </c>
      <c r="AL761" s="282">
        <f t="shared" si="342"/>
        <v>0</v>
      </c>
      <c r="AM761" s="281">
        <f t="shared" si="343"/>
        <v>0</v>
      </c>
      <c r="AN761" s="549">
        <f t="shared" si="344"/>
        <v>0</v>
      </c>
      <c r="AO761" s="549">
        <f t="shared" si="345"/>
        <v>0</v>
      </c>
      <c r="AP761" s="549">
        <f t="shared" si="346"/>
        <v>0</v>
      </c>
      <c r="AQ761" s="283">
        <f t="shared" si="358"/>
        <v>0</v>
      </c>
      <c r="AR761" s="281">
        <f t="shared" si="347"/>
        <v>0</v>
      </c>
      <c r="AT761" s="446"/>
      <c r="AU761" s="284"/>
      <c r="AV761" s="447" t="str">
        <f t="shared" si="348"/>
        <v>CA</v>
      </c>
      <c r="AW761" s="447" t="str">
        <f t="shared" si="349"/>
        <v>CL</v>
      </c>
      <c r="AX761" s="447" t="str">
        <f t="shared" si="350"/>
        <v>AIC</v>
      </c>
      <c r="AY761" s="447" t="str">
        <f t="shared" si="351"/>
        <v>ERB</v>
      </c>
      <c r="AZ761" s="447" t="str">
        <f t="shared" si="352"/>
        <v>GRB</v>
      </c>
      <c r="BA761" s="447" t="str">
        <f t="shared" si="353"/>
        <v>Non-Op</v>
      </c>
      <c r="BC761" s="445" t="s">
        <v>2118</v>
      </c>
      <c r="BD761" s="552">
        <f t="shared" si="354"/>
        <v>0</v>
      </c>
      <c r="BF761" s="448"/>
      <c r="BG761" s="448"/>
      <c r="BH761" s="448"/>
      <c r="BI761" s="448"/>
      <c r="BJ761" s="448"/>
      <c r="BK761" s="448"/>
      <c r="BL761" s="448"/>
      <c r="BN761" s="444"/>
    </row>
    <row r="762" spans="1:66" s="28" customFormat="1" ht="12" customHeight="1">
      <c r="A762" s="321">
        <v>18405103</v>
      </c>
      <c r="B762" s="288" t="str">
        <f t="shared" si="357"/>
        <v>18405103</v>
      </c>
      <c r="C762" s="444" t="s">
        <v>2861</v>
      </c>
      <c r="D762" s="445" t="s">
        <v>2091</v>
      </c>
      <c r="E762" s="445"/>
      <c r="F762" s="294">
        <v>43374</v>
      </c>
      <c r="G762" s="445"/>
      <c r="H762" s="547">
        <v>0</v>
      </c>
      <c r="I762" s="547">
        <v>0</v>
      </c>
      <c r="J762" s="547">
        <v>0</v>
      </c>
      <c r="K762" s="547">
        <v>0</v>
      </c>
      <c r="L762" s="547">
        <v>0</v>
      </c>
      <c r="M762" s="547">
        <v>0</v>
      </c>
      <c r="N762" s="547">
        <v>0</v>
      </c>
      <c r="O762" s="547">
        <v>0</v>
      </c>
      <c r="P762" s="547">
        <v>0</v>
      </c>
      <c r="Q762" s="547">
        <v>0</v>
      </c>
      <c r="R762" s="547">
        <v>0</v>
      </c>
      <c r="S762" s="547">
        <v>0</v>
      </c>
      <c r="T762" s="547">
        <v>0</v>
      </c>
      <c r="U762" s="547"/>
      <c r="V762" s="547">
        <f t="shared" si="334"/>
        <v>0</v>
      </c>
      <c r="W762" s="285"/>
      <c r="X762" s="286"/>
      <c r="Y762" s="548">
        <f t="shared" si="359"/>
        <v>0</v>
      </c>
      <c r="Z762" s="549">
        <f t="shared" si="359"/>
        <v>0</v>
      </c>
      <c r="AA762" s="549">
        <f t="shared" si="359"/>
        <v>0</v>
      </c>
      <c r="AB762" s="282">
        <f t="shared" si="335"/>
        <v>0</v>
      </c>
      <c r="AC762" s="281">
        <f t="shared" si="336"/>
        <v>0</v>
      </c>
      <c r="AD762" s="549">
        <f t="shared" si="337"/>
        <v>0</v>
      </c>
      <c r="AE762" s="553">
        <f t="shared" si="338"/>
        <v>0</v>
      </c>
      <c r="AF762" s="282">
        <f t="shared" si="339"/>
        <v>0</v>
      </c>
      <c r="AG762" s="283">
        <f t="shared" si="340"/>
        <v>0</v>
      </c>
      <c r="AH762" s="281">
        <f t="shared" si="341"/>
        <v>0</v>
      </c>
      <c r="AI762" s="551">
        <f t="shared" si="360"/>
        <v>0</v>
      </c>
      <c r="AJ762" s="549">
        <f t="shared" si="360"/>
        <v>0</v>
      </c>
      <c r="AK762" s="549">
        <f t="shared" si="360"/>
        <v>0</v>
      </c>
      <c r="AL762" s="282">
        <f t="shared" si="342"/>
        <v>0</v>
      </c>
      <c r="AM762" s="281">
        <f t="shared" si="343"/>
        <v>0</v>
      </c>
      <c r="AN762" s="549">
        <f t="shared" si="344"/>
        <v>0</v>
      </c>
      <c r="AO762" s="549">
        <f t="shared" si="345"/>
        <v>0</v>
      </c>
      <c r="AP762" s="549">
        <f t="shared" si="346"/>
        <v>0</v>
      </c>
      <c r="AQ762" s="283">
        <f t="shared" si="358"/>
        <v>0</v>
      </c>
      <c r="AR762" s="281">
        <f t="shared" si="347"/>
        <v>0</v>
      </c>
      <c r="AT762" s="446"/>
      <c r="AU762" s="284"/>
      <c r="AV762" s="447" t="str">
        <f t="shared" si="348"/>
        <v>CA</v>
      </c>
      <c r="AW762" s="447" t="str">
        <f t="shared" si="349"/>
        <v>CL</v>
      </c>
      <c r="AX762" s="447" t="str">
        <f t="shared" si="350"/>
        <v>AIC</v>
      </c>
      <c r="AY762" s="447" t="str">
        <f t="shared" si="351"/>
        <v>ERB</v>
      </c>
      <c r="AZ762" s="447" t="str">
        <f t="shared" si="352"/>
        <v>GRB</v>
      </c>
      <c r="BA762" s="447" t="str">
        <f t="shared" si="353"/>
        <v>Non-Op</v>
      </c>
      <c r="BC762" s="445" t="s">
        <v>2142</v>
      </c>
      <c r="BD762" s="552">
        <f t="shared" si="354"/>
        <v>0</v>
      </c>
      <c r="BF762" s="448"/>
      <c r="BG762" s="448"/>
      <c r="BH762" s="448"/>
      <c r="BI762" s="448"/>
      <c r="BJ762" s="448"/>
      <c r="BK762" s="448"/>
      <c r="BL762" s="448"/>
      <c r="BN762" s="444"/>
    </row>
    <row r="763" spans="1:66" s="28" customFormat="1" ht="12" customHeight="1">
      <c r="A763" s="321">
        <v>18405113</v>
      </c>
      <c r="B763" s="288" t="str">
        <f t="shared" si="357"/>
        <v>18405113</v>
      </c>
      <c r="C763" s="444" t="s">
        <v>2862</v>
      </c>
      <c r="D763" s="445" t="s">
        <v>2091</v>
      </c>
      <c r="E763" s="445"/>
      <c r="F763" s="294">
        <v>43374</v>
      </c>
      <c r="G763" s="445"/>
      <c r="H763" s="547">
        <v>0</v>
      </c>
      <c r="I763" s="547">
        <v>0</v>
      </c>
      <c r="J763" s="547">
        <v>0</v>
      </c>
      <c r="K763" s="547">
        <v>0</v>
      </c>
      <c r="L763" s="547">
        <v>0</v>
      </c>
      <c r="M763" s="547">
        <v>0</v>
      </c>
      <c r="N763" s="547">
        <v>0</v>
      </c>
      <c r="O763" s="547">
        <v>0</v>
      </c>
      <c r="P763" s="547">
        <v>0</v>
      </c>
      <c r="Q763" s="547">
        <v>0</v>
      </c>
      <c r="R763" s="547">
        <v>0</v>
      </c>
      <c r="S763" s="547">
        <v>0</v>
      </c>
      <c r="T763" s="547">
        <v>0</v>
      </c>
      <c r="U763" s="547"/>
      <c r="V763" s="547">
        <f t="shared" si="334"/>
        <v>0</v>
      </c>
      <c r="W763" s="285"/>
      <c r="X763" s="286"/>
      <c r="Y763" s="548">
        <f t="shared" si="359"/>
        <v>0</v>
      </c>
      <c r="Z763" s="549">
        <f t="shared" si="359"/>
        <v>0</v>
      </c>
      <c r="AA763" s="549">
        <f t="shared" si="359"/>
        <v>0</v>
      </c>
      <c r="AB763" s="282">
        <f t="shared" si="335"/>
        <v>0</v>
      </c>
      <c r="AC763" s="281">
        <f t="shared" si="336"/>
        <v>0</v>
      </c>
      <c r="AD763" s="549">
        <f t="shared" si="337"/>
        <v>0</v>
      </c>
      <c r="AE763" s="553">
        <f t="shared" si="338"/>
        <v>0</v>
      </c>
      <c r="AF763" s="282">
        <f t="shared" si="339"/>
        <v>0</v>
      </c>
      <c r="AG763" s="283">
        <f t="shared" si="340"/>
        <v>0</v>
      </c>
      <c r="AH763" s="281">
        <f t="shared" si="341"/>
        <v>0</v>
      </c>
      <c r="AI763" s="551">
        <f t="shared" si="360"/>
        <v>0</v>
      </c>
      <c r="AJ763" s="549">
        <f t="shared" si="360"/>
        <v>0</v>
      </c>
      <c r="AK763" s="549">
        <f t="shared" si="360"/>
        <v>0</v>
      </c>
      <c r="AL763" s="282">
        <f t="shared" si="342"/>
        <v>0</v>
      </c>
      <c r="AM763" s="281">
        <f t="shared" si="343"/>
        <v>0</v>
      </c>
      <c r="AN763" s="549">
        <f t="shared" si="344"/>
        <v>0</v>
      </c>
      <c r="AO763" s="549">
        <f t="shared" si="345"/>
        <v>0</v>
      </c>
      <c r="AP763" s="549">
        <f t="shared" si="346"/>
        <v>0</v>
      </c>
      <c r="AQ763" s="283">
        <f t="shared" si="358"/>
        <v>0</v>
      </c>
      <c r="AR763" s="281">
        <f t="shared" si="347"/>
        <v>0</v>
      </c>
      <c r="AT763" s="446"/>
      <c r="AU763" s="284"/>
      <c r="AV763" s="447" t="str">
        <f t="shared" si="348"/>
        <v>CA</v>
      </c>
      <c r="AW763" s="447" t="str">
        <f t="shared" si="349"/>
        <v>CL</v>
      </c>
      <c r="AX763" s="447" t="str">
        <f t="shared" si="350"/>
        <v>AIC</v>
      </c>
      <c r="AY763" s="447" t="str">
        <f t="shared" si="351"/>
        <v>ERB</v>
      </c>
      <c r="AZ763" s="447" t="str">
        <f t="shared" si="352"/>
        <v>GRB</v>
      </c>
      <c r="BA763" s="447" t="str">
        <f t="shared" si="353"/>
        <v>Non-Op</v>
      </c>
      <c r="BC763" s="445" t="s">
        <v>2142</v>
      </c>
      <c r="BD763" s="552">
        <f t="shared" si="354"/>
        <v>0</v>
      </c>
      <c r="BF763" s="448"/>
      <c r="BG763" s="448"/>
      <c r="BH763" s="448"/>
      <c r="BI763" s="448"/>
      <c r="BJ763" s="448"/>
      <c r="BK763" s="448"/>
      <c r="BL763" s="448"/>
      <c r="BN763" s="444"/>
    </row>
    <row r="764" spans="1:66" s="28" customFormat="1" ht="12" customHeight="1">
      <c r="A764" s="362">
        <v>18405213</v>
      </c>
      <c r="B764" s="290" t="str">
        <f t="shared" si="357"/>
        <v>18405213</v>
      </c>
      <c r="C764" s="450" t="s">
        <v>2863</v>
      </c>
      <c r="D764" s="451" t="s">
        <v>2091</v>
      </c>
      <c r="E764" s="451"/>
      <c r="F764" s="300">
        <v>44409</v>
      </c>
      <c r="G764" s="451"/>
      <c r="H764" s="556"/>
      <c r="I764" s="556"/>
      <c r="J764" s="556"/>
      <c r="K764" s="556"/>
      <c r="L764" s="556"/>
      <c r="M764" s="556"/>
      <c r="N764" s="556"/>
      <c r="O764" s="556"/>
      <c r="P764" s="556">
        <v>16</v>
      </c>
      <c r="Q764" s="556">
        <v>0</v>
      </c>
      <c r="R764" s="556">
        <v>0</v>
      </c>
      <c r="S764" s="556">
        <v>16</v>
      </c>
      <c r="T764" s="591">
        <v>0</v>
      </c>
      <c r="U764" s="556"/>
      <c r="V764" s="556">
        <f t="shared" si="334"/>
        <v>2.6666666666666665</v>
      </c>
      <c r="W764" s="292"/>
      <c r="X764" s="293"/>
      <c r="Y764" s="548">
        <f t="shared" si="359"/>
        <v>0</v>
      </c>
      <c r="Z764" s="549">
        <f t="shared" si="359"/>
        <v>0</v>
      </c>
      <c r="AA764" s="549">
        <f t="shared" si="359"/>
        <v>0</v>
      </c>
      <c r="AB764" s="282">
        <f t="shared" si="335"/>
        <v>0</v>
      </c>
      <c r="AC764" s="281">
        <f t="shared" si="336"/>
        <v>0</v>
      </c>
      <c r="AD764" s="549">
        <f t="shared" si="337"/>
        <v>0</v>
      </c>
      <c r="AE764" s="553">
        <f t="shared" si="338"/>
        <v>0</v>
      </c>
      <c r="AF764" s="282">
        <f t="shared" si="339"/>
        <v>0</v>
      </c>
      <c r="AG764" s="283">
        <f t="shared" si="340"/>
        <v>0</v>
      </c>
      <c r="AH764" s="281">
        <f t="shared" si="341"/>
        <v>0</v>
      </c>
      <c r="AI764" s="551">
        <f t="shared" si="360"/>
        <v>2.6666666666666665</v>
      </c>
      <c r="AJ764" s="549">
        <f t="shared" si="360"/>
        <v>0</v>
      </c>
      <c r="AK764" s="549">
        <f t="shared" si="360"/>
        <v>0</v>
      </c>
      <c r="AL764" s="282">
        <f t="shared" si="342"/>
        <v>0</v>
      </c>
      <c r="AM764" s="281">
        <f t="shared" si="343"/>
        <v>0</v>
      </c>
      <c r="AN764" s="549">
        <f t="shared" si="344"/>
        <v>0</v>
      </c>
      <c r="AO764" s="549">
        <f t="shared" si="345"/>
        <v>0</v>
      </c>
      <c r="AP764" s="549">
        <f t="shared" si="346"/>
        <v>0</v>
      </c>
      <c r="AQ764" s="283">
        <f t="shared" si="358"/>
        <v>0</v>
      </c>
      <c r="AR764" s="281">
        <f t="shared" si="347"/>
        <v>0</v>
      </c>
      <c r="AT764" s="446"/>
      <c r="AU764" s="284"/>
      <c r="AV764" s="447" t="str">
        <f t="shared" si="348"/>
        <v>CA</v>
      </c>
      <c r="AW764" s="447" t="str">
        <f t="shared" si="349"/>
        <v>CL</v>
      </c>
      <c r="AX764" s="447" t="str">
        <f t="shared" si="350"/>
        <v>AIC</v>
      </c>
      <c r="AY764" s="447" t="str">
        <f t="shared" si="351"/>
        <v>ERB</v>
      </c>
      <c r="AZ764" s="447" t="str">
        <f t="shared" si="352"/>
        <v>GRB</v>
      </c>
      <c r="BA764" s="447" t="str">
        <f t="shared" si="353"/>
        <v>Non-Op</v>
      </c>
      <c r="BC764" s="445" t="s">
        <v>2142</v>
      </c>
      <c r="BD764" s="552">
        <f t="shared" si="354"/>
        <v>0</v>
      </c>
      <c r="BF764" s="435"/>
      <c r="BG764" s="435"/>
      <c r="BH764" s="435"/>
      <c r="BI764" s="435"/>
      <c r="BJ764" s="435"/>
      <c r="BK764" s="435"/>
      <c r="BL764" s="435"/>
      <c r="BN764" s="444"/>
    </row>
    <row r="765" spans="1:66" s="28" customFormat="1" ht="12" customHeight="1">
      <c r="A765" s="362">
        <v>18405223</v>
      </c>
      <c r="B765" s="290" t="str">
        <f t="shared" si="357"/>
        <v>18405223</v>
      </c>
      <c r="C765" s="450" t="s">
        <v>2864</v>
      </c>
      <c r="D765" s="451" t="s">
        <v>2091</v>
      </c>
      <c r="E765" s="451"/>
      <c r="F765" s="300">
        <v>44378</v>
      </c>
      <c r="G765" s="451"/>
      <c r="H765" s="556"/>
      <c r="I765" s="556"/>
      <c r="J765" s="556"/>
      <c r="K765" s="556"/>
      <c r="L765" s="556"/>
      <c r="M765" s="556"/>
      <c r="N765" s="556"/>
      <c r="O765" s="556">
        <v>0.6</v>
      </c>
      <c r="P765" s="556">
        <v>0.56000000000000005</v>
      </c>
      <c r="Q765" s="556">
        <v>0.51</v>
      </c>
      <c r="R765" s="556">
        <v>0</v>
      </c>
      <c r="S765" s="556">
        <v>0.26</v>
      </c>
      <c r="T765" s="591">
        <v>0</v>
      </c>
      <c r="U765" s="556"/>
      <c r="V765" s="556">
        <f t="shared" si="334"/>
        <v>0.16083333333333336</v>
      </c>
      <c r="W765" s="292"/>
      <c r="X765" s="293"/>
      <c r="Y765" s="548">
        <f t="shared" si="359"/>
        <v>0</v>
      </c>
      <c r="Z765" s="549">
        <f t="shared" si="359"/>
        <v>0</v>
      </c>
      <c r="AA765" s="549">
        <f t="shared" si="359"/>
        <v>0</v>
      </c>
      <c r="AB765" s="282">
        <f t="shared" si="335"/>
        <v>0</v>
      </c>
      <c r="AC765" s="281">
        <f t="shared" si="336"/>
        <v>0</v>
      </c>
      <c r="AD765" s="549">
        <f t="shared" si="337"/>
        <v>0</v>
      </c>
      <c r="AE765" s="553">
        <f t="shared" si="338"/>
        <v>0</v>
      </c>
      <c r="AF765" s="282">
        <f t="shared" si="339"/>
        <v>0</v>
      </c>
      <c r="AG765" s="283">
        <f t="shared" si="340"/>
        <v>0</v>
      </c>
      <c r="AH765" s="281">
        <f t="shared" si="341"/>
        <v>0</v>
      </c>
      <c r="AI765" s="551">
        <f t="shared" si="360"/>
        <v>0.16083333333333336</v>
      </c>
      <c r="AJ765" s="549">
        <f t="shared" si="360"/>
        <v>0</v>
      </c>
      <c r="AK765" s="549">
        <f t="shared" si="360"/>
        <v>0</v>
      </c>
      <c r="AL765" s="282">
        <f t="shared" si="342"/>
        <v>0</v>
      </c>
      <c r="AM765" s="281">
        <f t="shared" si="343"/>
        <v>0</v>
      </c>
      <c r="AN765" s="549">
        <f t="shared" si="344"/>
        <v>0</v>
      </c>
      <c r="AO765" s="549">
        <f t="shared" si="345"/>
        <v>0</v>
      </c>
      <c r="AP765" s="549">
        <f t="shared" si="346"/>
        <v>0</v>
      </c>
      <c r="AQ765" s="283">
        <f t="shared" si="358"/>
        <v>0</v>
      </c>
      <c r="AR765" s="281">
        <f t="shared" si="347"/>
        <v>0</v>
      </c>
      <c r="AT765" s="446"/>
      <c r="AU765" s="284"/>
      <c r="AV765" s="447" t="str">
        <f t="shared" si="348"/>
        <v>CA</v>
      </c>
      <c r="AW765" s="447" t="str">
        <f t="shared" si="349"/>
        <v>CL</v>
      </c>
      <c r="AX765" s="447" t="str">
        <f t="shared" si="350"/>
        <v>AIC</v>
      </c>
      <c r="AY765" s="447" t="str">
        <f t="shared" si="351"/>
        <v>ERB</v>
      </c>
      <c r="AZ765" s="447" t="str">
        <f t="shared" si="352"/>
        <v>GRB</v>
      </c>
      <c r="BA765" s="447" t="str">
        <f t="shared" si="353"/>
        <v>Non-Op</v>
      </c>
      <c r="BC765" s="445" t="s">
        <v>2142</v>
      </c>
      <c r="BD765" s="552">
        <f t="shared" si="354"/>
        <v>0</v>
      </c>
      <c r="BF765" s="435"/>
      <c r="BG765" s="435"/>
      <c r="BH765" s="435"/>
      <c r="BI765" s="435"/>
      <c r="BJ765" s="435"/>
      <c r="BK765" s="435"/>
      <c r="BL765" s="435"/>
      <c r="BN765" s="444"/>
    </row>
    <row r="766" spans="1:66" s="28" customFormat="1" ht="12" customHeight="1">
      <c r="A766" s="287">
        <v>18500003</v>
      </c>
      <c r="B766" s="288" t="str">
        <f t="shared" si="357"/>
        <v>18500003</v>
      </c>
      <c r="C766" s="444" t="s">
        <v>1514</v>
      </c>
      <c r="D766" s="445" t="s">
        <v>1165</v>
      </c>
      <c r="E766" s="445"/>
      <c r="F766" s="294"/>
      <c r="G766" s="445"/>
      <c r="H766" s="547">
        <v>38943.51</v>
      </c>
      <c r="I766" s="547">
        <v>-56003.95</v>
      </c>
      <c r="J766" s="547">
        <v>-40832.82</v>
      </c>
      <c r="K766" s="547">
        <v>611.28</v>
      </c>
      <c r="L766" s="547">
        <v>-160.66999999999999</v>
      </c>
      <c r="M766" s="547">
        <v>5116.74</v>
      </c>
      <c r="N766" s="547">
        <v>19507.009999999998</v>
      </c>
      <c r="O766" s="547">
        <v>5122.6099999999997</v>
      </c>
      <c r="P766" s="547">
        <v>2171.6</v>
      </c>
      <c r="Q766" s="547">
        <v>15607.97</v>
      </c>
      <c r="R766" s="547">
        <v>14604.3</v>
      </c>
      <c r="S766" s="547">
        <v>5194.17</v>
      </c>
      <c r="T766" s="547">
        <v>17942.71</v>
      </c>
      <c r="U766" s="547"/>
      <c r="V766" s="547">
        <f t="shared" si="334"/>
        <v>-51.554166666666184</v>
      </c>
      <c r="W766" s="285"/>
      <c r="X766" s="286"/>
      <c r="Y766" s="548">
        <f t="shared" si="359"/>
        <v>0</v>
      </c>
      <c r="Z766" s="549">
        <f t="shared" si="359"/>
        <v>0</v>
      </c>
      <c r="AA766" s="549">
        <f t="shared" si="359"/>
        <v>0</v>
      </c>
      <c r="AB766" s="282">
        <f t="shared" si="335"/>
        <v>17942.71</v>
      </c>
      <c r="AC766" s="281">
        <f t="shared" si="336"/>
        <v>0</v>
      </c>
      <c r="AD766" s="549">
        <f t="shared" si="337"/>
        <v>0</v>
      </c>
      <c r="AE766" s="553">
        <f t="shared" si="338"/>
        <v>0</v>
      </c>
      <c r="AF766" s="282">
        <f t="shared" si="339"/>
        <v>17942.71</v>
      </c>
      <c r="AG766" s="283">
        <f t="shared" si="340"/>
        <v>17942.71</v>
      </c>
      <c r="AH766" s="281">
        <f t="shared" si="341"/>
        <v>0</v>
      </c>
      <c r="AI766" s="551">
        <f t="shared" si="360"/>
        <v>0</v>
      </c>
      <c r="AJ766" s="549">
        <f t="shared" si="360"/>
        <v>0</v>
      </c>
      <c r="AK766" s="549">
        <f t="shared" si="360"/>
        <v>0</v>
      </c>
      <c r="AL766" s="282">
        <f t="shared" si="342"/>
        <v>-51.554166666666184</v>
      </c>
      <c r="AM766" s="281">
        <f t="shared" si="343"/>
        <v>0</v>
      </c>
      <c r="AN766" s="549">
        <f t="shared" si="344"/>
        <v>0</v>
      </c>
      <c r="AO766" s="549">
        <f t="shared" si="345"/>
        <v>0</v>
      </c>
      <c r="AP766" s="549">
        <f t="shared" si="346"/>
        <v>-51.554166666666184</v>
      </c>
      <c r="AQ766" s="283">
        <f t="shared" si="358"/>
        <v>-51.554166666666184</v>
      </c>
      <c r="AR766" s="281">
        <f t="shared" si="347"/>
        <v>0</v>
      </c>
      <c r="AT766" s="446" t="s">
        <v>2065</v>
      </c>
      <c r="AU766" s="284"/>
      <c r="AV766" s="447" t="str">
        <f t="shared" si="348"/>
        <v>CA</v>
      </c>
      <c r="AW766" s="447" t="str">
        <f t="shared" si="349"/>
        <v>CL</v>
      </c>
      <c r="AX766" s="447" t="str">
        <f t="shared" si="350"/>
        <v>AIC</v>
      </c>
      <c r="AY766" s="447" t="str">
        <f t="shared" si="351"/>
        <v>ERB</v>
      </c>
      <c r="AZ766" s="447" t="str">
        <f t="shared" si="352"/>
        <v>GRB</v>
      </c>
      <c r="BA766" s="447" t="str">
        <f t="shared" si="353"/>
        <v>Non-Op</v>
      </c>
      <c r="BC766" s="449" t="s">
        <v>2100</v>
      </c>
      <c r="BD766" s="552">
        <f t="shared" si="354"/>
        <v>17942.71</v>
      </c>
      <c r="BF766" s="435"/>
      <c r="BG766" s="435"/>
      <c r="BH766" s="435"/>
      <c r="BI766" s="435"/>
      <c r="BJ766" s="435"/>
      <c r="BK766" s="435"/>
      <c r="BL766" s="435"/>
      <c r="BN766" s="444"/>
    </row>
    <row r="767" spans="1:66" s="28" customFormat="1" ht="12" customHeight="1">
      <c r="A767" s="362">
        <v>18600002</v>
      </c>
      <c r="B767" s="290" t="str">
        <f t="shared" si="357"/>
        <v>18600002</v>
      </c>
      <c r="C767" s="450" t="s">
        <v>2209</v>
      </c>
      <c r="D767" s="451" t="s">
        <v>2091</v>
      </c>
      <c r="E767" s="451"/>
      <c r="F767" s="300">
        <v>44013</v>
      </c>
      <c r="G767" s="451"/>
      <c r="H767" s="556">
        <v>412.43</v>
      </c>
      <c r="I767" s="556">
        <v>867.62</v>
      </c>
      <c r="J767" s="556">
        <v>477.28</v>
      </c>
      <c r="K767" s="556">
        <v>569.03</v>
      </c>
      <c r="L767" s="556">
        <v>799.82</v>
      </c>
      <c r="M767" s="556">
        <v>799.82</v>
      </c>
      <c r="N767" s="556">
        <v>799.82</v>
      </c>
      <c r="O767" s="556">
        <v>799.82</v>
      </c>
      <c r="P767" s="556">
        <v>799.82</v>
      </c>
      <c r="Q767" s="556">
        <v>799.82</v>
      </c>
      <c r="R767" s="556">
        <v>799.82</v>
      </c>
      <c r="S767" s="556">
        <v>799.82</v>
      </c>
      <c r="T767" s="591">
        <v>799.82</v>
      </c>
      <c r="U767" s="556"/>
      <c r="V767" s="556">
        <f t="shared" si="334"/>
        <v>743.21791666666661</v>
      </c>
      <c r="W767" s="292"/>
      <c r="X767" s="293"/>
      <c r="Y767" s="548">
        <f t="shared" si="359"/>
        <v>799.82</v>
      </c>
      <c r="Z767" s="549">
        <f t="shared" si="359"/>
        <v>0</v>
      </c>
      <c r="AA767" s="549">
        <f t="shared" si="359"/>
        <v>0</v>
      </c>
      <c r="AB767" s="282">
        <f t="shared" si="335"/>
        <v>0</v>
      </c>
      <c r="AC767" s="281">
        <f t="shared" si="336"/>
        <v>0</v>
      </c>
      <c r="AD767" s="549">
        <f t="shared" si="337"/>
        <v>0</v>
      </c>
      <c r="AE767" s="553">
        <f t="shared" si="338"/>
        <v>0</v>
      </c>
      <c r="AF767" s="282">
        <f t="shared" si="339"/>
        <v>0</v>
      </c>
      <c r="AG767" s="283">
        <f t="shared" si="340"/>
        <v>0</v>
      </c>
      <c r="AH767" s="281">
        <f t="shared" si="341"/>
        <v>0</v>
      </c>
      <c r="AI767" s="551">
        <f t="shared" si="360"/>
        <v>743.21791666666661</v>
      </c>
      <c r="AJ767" s="549">
        <f t="shared" si="360"/>
        <v>0</v>
      </c>
      <c r="AK767" s="549">
        <f t="shared" si="360"/>
        <v>0</v>
      </c>
      <c r="AL767" s="282">
        <f t="shared" si="342"/>
        <v>0</v>
      </c>
      <c r="AM767" s="281">
        <f t="shared" si="343"/>
        <v>0</v>
      </c>
      <c r="AN767" s="549">
        <f t="shared" si="344"/>
        <v>0</v>
      </c>
      <c r="AO767" s="549">
        <f t="shared" si="345"/>
        <v>0</v>
      </c>
      <c r="AP767" s="549">
        <f t="shared" si="346"/>
        <v>0</v>
      </c>
      <c r="AQ767" s="283">
        <f t="shared" si="358"/>
        <v>0</v>
      </c>
      <c r="AR767" s="281">
        <f t="shared" si="347"/>
        <v>0</v>
      </c>
      <c r="AT767" s="446" t="s">
        <v>2064</v>
      </c>
      <c r="AU767" s="284"/>
      <c r="AV767" s="447" t="str">
        <f t="shared" si="348"/>
        <v>CA</v>
      </c>
      <c r="AW767" s="447" t="str">
        <f t="shared" si="349"/>
        <v>CL</v>
      </c>
      <c r="AX767" s="447" t="str">
        <f t="shared" si="350"/>
        <v>AIC</v>
      </c>
      <c r="AY767" s="447" t="str">
        <f t="shared" si="351"/>
        <v>ERB</v>
      </c>
      <c r="AZ767" s="447" t="str">
        <f t="shared" si="352"/>
        <v>GRB</v>
      </c>
      <c r="BA767" s="447" t="str">
        <f t="shared" si="353"/>
        <v>Non-Op</v>
      </c>
      <c r="BC767" s="492" t="s">
        <v>2118</v>
      </c>
      <c r="BD767" s="552">
        <f t="shared" si="354"/>
        <v>799.82</v>
      </c>
      <c r="BF767" s="435"/>
      <c r="BG767" s="435"/>
      <c r="BH767" s="435"/>
      <c r="BI767" s="435"/>
      <c r="BJ767" s="435"/>
      <c r="BK767" s="435"/>
      <c r="BL767" s="435"/>
      <c r="BN767" s="444"/>
    </row>
    <row r="768" spans="1:66" s="28" customFormat="1" ht="12" customHeight="1">
      <c r="A768" s="287">
        <v>18600011</v>
      </c>
      <c r="B768" s="288" t="str">
        <f t="shared" si="357"/>
        <v>18600011</v>
      </c>
      <c r="C768" s="444" t="s">
        <v>2865</v>
      </c>
      <c r="D768" s="445" t="s">
        <v>1165</v>
      </c>
      <c r="E768" s="445"/>
      <c r="F768" s="444"/>
      <c r="G768" s="445"/>
      <c r="H768" s="547">
        <v>0</v>
      </c>
      <c r="I768" s="547">
        <v>0</v>
      </c>
      <c r="J768" s="547">
        <v>0</v>
      </c>
      <c r="K768" s="547">
        <v>0</v>
      </c>
      <c r="L768" s="547">
        <v>0</v>
      </c>
      <c r="M768" s="547">
        <v>0</v>
      </c>
      <c r="N768" s="547">
        <v>0</v>
      </c>
      <c r="O768" s="547">
        <v>0</v>
      </c>
      <c r="P768" s="547">
        <v>0</v>
      </c>
      <c r="Q768" s="547">
        <v>0</v>
      </c>
      <c r="R768" s="547">
        <v>0</v>
      </c>
      <c r="S768" s="547">
        <v>0</v>
      </c>
      <c r="T768" s="547">
        <v>0</v>
      </c>
      <c r="U768" s="547"/>
      <c r="V768" s="547">
        <f t="shared" si="334"/>
        <v>0</v>
      </c>
      <c r="W768" s="285"/>
      <c r="X768" s="286"/>
      <c r="Y768" s="548">
        <f t="shared" si="359"/>
        <v>0</v>
      </c>
      <c r="Z768" s="549">
        <f t="shared" si="359"/>
        <v>0</v>
      </c>
      <c r="AA768" s="549">
        <f t="shared" si="359"/>
        <v>0</v>
      </c>
      <c r="AB768" s="282">
        <f t="shared" si="335"/>
        <v>0</v>
      </c>
      <c r="AC768" s="281">
        <f t="shared" si="336"/>
        <v>0</v>
      </c>
      <c r="AD768" s="549">
        <f t="shared" si="337"/>
        <v>0</v>
      </c>
      <c r="AE768" s="553">
        <f t="shared" si="338"/>
        <v>0</v>
      </c>
      <c r="AF768" s="282">
        <f t="shared" si="339"/>
        <v>0</v>
      </c>
      <c r="AG768" s="283">
        <f t="shared" si="340"/>
        <v>0</v>
      </c>
      <c r="AH768" s="281">
        <f t="shared" si="341"/>
        <v>0</v>
      </c>
      <c r="AI768" s="551">
        <f t="shared" si="360"/>
        <v>0</v>
      </c>
      <c r="AJ768" s="549">
        <f t="shared" si="360"/>
        <v>0</v>
      </c>
      <c r="AK768" s="549">
        <f t="shared" si="360"/>
        <v>0</v>
      </c>
      <c r="AL768" s="282">
        <f t="shared" si="342"/>
        <v>0</v>
      </c>
      <c r="AM768" s="281">
        <f t="shared" si="343"/>
        <v>0</v>
      </c>
      <c r="AN768" s="549">
        <f t="shared" si="344"/>
        <v>0</v>
      </c>
      <c r="AO768" s="549">
        <f t="shared" si="345"/>
        <v>0</v>
      </c>
      <c r="AP768" s="549">
        <f t="shared" si="346"/>
        <v>0</v>
      </c>
      <c r="AQ768" s="283">
        <f t="shared" si="358"/>
        <v>0</v>
      </c>
      <c r="AR768" s="281">
        <f t="shared" si="347"/>
        <v>0</v>
      </c>
      <c r="AT768" s="446" t="s">
        <v>2065</v>
      </c>
      <c r="AU768" s="284"/>
      <c r="AV768" s="447" t="str">
        <f t="shared" si="348"/>
        <v>CA</v>
      </c>
      <c r="AW768" s="447" t="str">
        <f t="shared" si="349"/>
        <v>CL</v>
      </c>
      <c r="AX768" s="447" t="str">
        <f t="shared" si="350"/>
        <v>AIC</v>
      </c>
      <c r="AY768" s="447" t="str">
        <f t="shared" si="351"/>
        <v>ERB</v>
      </c>
      <c r="AZ768" s="447" t="str">
        <f t="shared" si="352"/>
        <v>GRB</v>
      </c>
      <c r="BA768" s="447" t="str">
        <f t="shared" si="353"/>
        <v>Non-Op</v>
      </c>
      <c r="BC768" s="449" t="s">
        <v>2100</v>
      </c>
      <c r="BD768" s="552">
        <f t="shared" si="354"/>
        <v>0</v>
      </c>
      <c r="BF768" s="435"/>
      <c r="BG768" s="435"/>
      <c r="BH768" s="435"/>
      <c r="BI768" s="435"/>
      <c r="BJ768" s="435"/>
      <c r="BK768" s="435"/>
      <c r="BL768" s="435"/>
      <c r="BN768" s="444"/>
    </row>
    <row r="769" spans="1:66" s="28" customFormat="1" ht="12" customHeight="1">
      <c r="A769" s="287">
        <v>18600013</v>
      </c>
      <c r="B769" s="288" t="str">
        <f t="shared" si="357"/>
        <v>18600013</v>
      </c>
      <c r="C769" s="444" t="s">
        <v>1515</v>
      </c>
      <c r="D769" s="445" t="s">
        <v>1165</v>
      </c>
      <c r="E769" s="445"/>
      <c r="F769" s="444"/>
      <c r="G769" s="445"/>
      <c r="H769" s="547">
        <v>11890343.890000001</v>
      </c>
      <c r="I769" s="547">
        <v>12132050.73</v>
      </c>
      <c r="J769" s="547">
        <v>11998206.810000001</v>
      </c>
      <c r="K769" s="547">
        <v>12595899.58</v>
      </c>
      <c r="L769" s="547">
        <v>13429559.73</v>
      </c>
      <c r="M769" s="547">
        <v>13247910.07</v>
      </c>
      <c r="N769" s="547">
        <v>15704670.41</v>
      </c>
      <c r="O769" s="547">
        <v>17420201.989999998</v>
      </c>
      <c r="P769" s="547">
        <v>14801271.939999999</v>
      </c>
      <c r="Q769" s="547">
        <v>16057267.369999999</v>
      </c>
      <c r="R769" s="547">
        <v>17133027.190000001</v>
      </c>
      <c r="S769" s="547">
        <v>17958310.010000002</v>
      </c>
      <c r="T769" s="547">
        <v>19139312.960000001</v>
      </c>
      <c r="U769" s="547"/>
      <c r="V769" s="547">
        <f t="shared" si="334"/>
        <v>14832767.02125</v>
      </c>
      <c r="W769" s="285"/>
      <c r="X769" s="286"/>
      <c r="Y769" s="548">
        <f t="shared" ref="Y769:AA788" si="361">IF($D769=Y$5,$T769,0)</f>
        <v>0</v>
      </c>
      <c r="Z769" s="549">
        <f t="shared" si="361"/>
        <v>0</v>
      </c>
      <c r="AA769" s="549">
        <f t="shared" si="361"/>
        <v>0</v>
      </c>
      <c r="AB769" s="282">
        <f t="shared" si="335"/>
        <v>19139312.960000001</v>
      </c>
      <c r="AC769" s="281">
        <f t="shared" si="336"/>
        <v>0</v>
      </c>
      <c r="AD769" s="549">
        <f t="shared" si="337"/>
        <v>0</v>
      </c>
      <c r="AE769" s="553">
        <f t="shared" si="338"/>
        <v>0</v>
      </c>
      <c r="AF769" s="282">
        <f t="shared" si="339"/>
        <v>19139312.960000001</v>
      </c>
      <c r="AG769" s="283">
        <f t="shared" si="340"/>
        <v>19139312.960000001</v>
      </c>
      <c r="AH769" s="281">
        <f t="shared" si="341"/>
        <v>0</v>
      </c>
      <c r="AI769" s="551">
        <f t="shared" si="360"/>
        <v>0</v>
      </c>
      <c r="AJ769" s="549">
        <f t="shared" si="360"/>
        <v>0</v>
      </c>
      <c r="AK769" s="549">
        <f t="shared" si="360"/>
        <v>0</v>
      </c>
      <c r="AL769" s="282">
        <f t="shared" si="342"/>
        <v>14832767.02125</v>
      </c>
      <c r="AM769" s="281">
        <f t="shared" si="343"/>
        <v>0</v>
      </c>
      <c r="AN769" s="549">
        <f t="shared" si="344"/>
        <v>0</v>
      </c>
      <c r="AO769" s="549">
        <f t="shared" si="345"/>
        <v>0</v>
      </c>
      <c r="AP769" s="549">
        <f t="shared" si="346"/>
        <v>14832767.02125</v>
      </c>
      <c r="AQ769" s="283">
        <f t="shared" si="358"/>
        <v>14832767.02125</v>
      </c>
      <c r="AR769" s="281">
        <f t="shared" si="347"/>
        <v>0</v>
      </c>
      <c r="AT769" s="446" t="s">
        <v>2065</v>
      </c>
      <c r="AU769" s="284"/>
      <c r="AV769" s="447" t="str">
        <f t="shared" si="348"/>
        <v>CA</v>
      </c>
      <c r="AW769" s="447" t="str">
        <f t="shared" si="349"/>
        <v>CL</v>
      </c>
      <c r="AX769" s="447" t="str">
        <f t="shared" si="350"/>
        <v>AIC</v>
      </c>
      <c r="AY769" s="447" t="str">
        <f t="shared" si="351"/>
        <v>ERB</v>
      </c>
      <c r="AZ769" s="447" t="str">
        <f t="shared" si="352"/>
        <v>GRB</v>
      </c>
      <c r="BA769" s="447" t="str">
        <f t="shared" si="353"/>
        <v>Non-Op</v>
      </c>
      <c r="BC769" s="449" t="s">
        <v>2100</v>
      </c>
      <c r="BD769" s="552">
        <f t="shared" si="354"/>
        <v>19139312.960000001</v>
      </c>
      <c r="BF769" s="435"/>
      <c r="BG769" s="435"/>
      <c r="BH769" s="435"/>
      <c r="BI769" s="435"/>
      <c r="BJ769" s="435"/>
      <c r="BK769" s="435"/>
      <c r="BL769" s="435"/>
      <c r="BN769" s="444"/>
    </row>
    <row r="770" spans="1:66" s="28" customFormat="1" ht="12" customHeight="1">
      <c r="A770" s="362">
        <v>18600032</v>
      </c>
      <c r="B770" s="290" t="str">
        <f t="shared" si="357"/>
        <v>18600032</v>
      </c>
      <c r="C770" s="450" t="s">
        <v>2210</v>
      </c>
      <c r="D770" s="451" t="s">
        <v>2091</v>
      </c>
      <c r="E770" s="451"/>
      <c r="F770" s="300">
        <v>44105</v>
      </c>
      <c r="G770" s="451"/>
      <c r="H770" s="556">
        <v>327890.03000000003</v>
      </c>
      <c r="I770" s="556">
        <v>380462.14</v>
      </c>
      <c r="J770" s="556">
        <v>500077.35</v>
      </c>
      <c r="K770" s="556">
        <v>557936.66</v>
      </c>
      <c r="L770" s="556">
        <v>623832.35</v>
      </c>
      <c r="M770" s="556">
        <v>738217.96</v>
      </c>
      <c r="N770" s="556">
        <v>858799.93</v>
      </c>
      <c r="O770" s="556">
        <v>903597.28</v>
      </c>
      <c r="P770" s="556">
        <v>977917.03</v>
      </c>
      <c r="Q770" s="556">
        <v>764590.59</v>
      </c>
      <c r="R770" s="556">
        <v>867504.29</v>
      </c>
      <c r="S770" s="556">
        <v>828241.82</v>
      </c>
      <c r="T770" s="591">
        <v>776802.5</v>
      </c>
      <c r="U770" s="556"/>
      <c r="V770" s="556">
        <f t="shared" si="334"/>
        <v>712793.63875000004</v>
      </c>
      <c r="W770" s="292"/>
      <c r="X770" s="293"/>
      <c r="Y770" s="548">
        <f t="shared" si="361"/>
        <v>776802.5</v>
      </c>
      <c r="Z770" s="549">
        <f t="shared" si="361"/>
        <v>0</v>
      </c>
      <c r="AA770" s="549">
        <f t="shared" si="361"/>
        <v>0</v>
      </c>
      <c r="AB770" s="282">
        <f t="shared" si="335"/>
        <v>0</v>
      </c>
      <c r="AC770" s="281">
        <f t="shared" si="336"/>
        <v>0</v>
      </c>
      <c r="AD770" s="549">
        <f t="shared" si="337"/>
        <v>0</v>
      </c>
      <c r="AE770" s="553">
        <f t="shared" si="338"/>
        <v>0</v>
      </c>
      <c r="AF770" s="282">
        <f t="shared" si="339"/>
        <v>0</v>
      </c>
      <c r="AG770" s="283">
        <f t="shared" si="340"/>
        <v>0</v>
      </c>
      <c r="AH770" s="281">
        <f t="shared" si="341"/>
        <v>0</v>
      </c>
      <c r="AI770" s="551">
        <f t="shared" si="360"/>
        <v>712793.63875000004</v>
      </c>
      <c r="AJ770" s="549">
        <f t="shared" si="360"/>
        <v>0</v>
      </c>
      <c r="AK770" s="549">
        <f t="shared" si="360"/>
        <v>0</v>
      </c>
      <c r="AL770" s="282">
        <f t="shared" si="342"/>
        <v>0</v>
      </c>
      <c r="AM770" s="281">
        <f t="shared" si="343"/>
        <v>0</v>
      </c>
      <c r="AN770" s="549">
        <f t="shared" si="344"/>
        <v>0</v>
      </c>
      <c r="AO770" s="549">
        <f t="shared" si="345"/>
        <v>0</v>
      </c>
      <c r="AP770" s="549">
        <f t="shared" si="346"/>
        <v>0</v>
      </c>
      <c r="AQ770" s="283">
        <f t="shared" si="358"/>
        <v>0</v>
      </c>
      <c r="AR770" s="281">
        <f t="shared" si="347"/>
        <v>0</v>
      </c>
      <c r="AT770" s="446"/>
      <c r="AU770" s="284"/>
      <c r="AV770" s="447" t="str">
        <f t="shared" si="348"/>
        <v>CA</v>
      </c>
      <c r="AW770" s="447" t="str">
        <f t="shared" si="349"/>
        <v>CL</v>
      </c>
      <c r="AX770" s="447" t="str">
        <f t="shared" si="350"/>
        <v>AIC</v>
      </c>
      <c r="AY770" s="447" t="str">
        <f t="shared" si="351"/>
        <v>ERB</v>
      </c>
      <c r="AZ770" s="447" t="str">
        <f t="shared" si="352"/>
        <v>GRB</v>
      </c>
      <c r="BA770" s="447" t="str">
        <f t="shared" si="353"/>
        <v>Non-Op</v>
      </c>
      <c r="BC770" s="445" t="s">
        <v>2118</v>
      </c>
      <c r="BD770" s="552">
        <f t="shared" si="354"/>
        <v>776802.5</v>
      </c>
      <c r="BF770" s="435"/>
      <c r="BG770" s="435"/>
      <c r="BH770" s="435"/>
      <c r="BI770" s="435"/>
      <c r="BJ770" s="435"/>
      <c r="BK770" s="435"/>
      <c r="BL770" s="435"/>
      <c r="BN770" s="444"/>
    </row>
    <row r="771" spans="1:66" s="28" customFormat="1" ht="12" customHeight="1">
      <c r="A771" s="362">
        <v>18600042</v>
      </c>
      <c r="B771" s="290" t="str">
        <f t="shared" si="357"/>
        <v>18600042</v>
      </c>
      <c r="C771" s="450" t="s">
        <v>2866</v>
      </c>
      <c r="D771" s="451" t="s">
        <v>2091</v>
      </c>
      <c r="E771" s="451"/>
      <c r="F771" s="300">
        <v>44531</v>
      </c>
      <c r="G771" s="451"/>
      <c r="H771" s="556"/>
      <c r="I771" s="556"/>
      <c r="J771" s="556"/>
      <c r="K771" s="556"/>
      <c r="L771" s="556"/>
      <c r="M771" s="556"/>
      <c r="N771" s="556"/>
      <c r="O771" s="556"/>
      <c r="P771" s="556"/>
      <c r="Q771" s="556"/>
      <c r="R771" s="556"/>
      <c r="S771" s="556"/>
      <c r="T771" s="591">
        <v>3720343.43</v>
      </c>
      <c r="U771" s="556"/>
      <c r="V771" s="556">
        <f t="shared" si="334"/>
        <v>155014.30958333335</v>
      </c>
      <c r="W771" s="292"/>
      <c r="X771" s="293"/>
      <c r="Y771" s="548">
        <f t="shared" si="361"/>
        <v>3720343.43</v>
      </c>
      <c r="Z771" s="549">
        <f t="shared" si="361"/>
        <v>0</v>
      </c>
      <c r="AA771" s="549">
        <f t="shared" si="361"/>
        <v>0</v>
      </c>
      <c r="AB771" s="282">
        <f t="shared" si="335"/>
        <v>0</v>
      </c>
      <c r="AC771" s="281">
        <f t="shared" si="336"/>
        <v>0</v>
      </c>
      <c r="AD771" s="549">
        <f t="shared" si="337"/>
        <v>0</v>
      </c>
      <c r="AE771" s="553">
        <f t="shared" si="338"/>
        <v>0</v>
      </c>
      <c r="AF771" s="282">
        <f t="shared" si="339"/>
        <v>0</v>
      </c>
      <c r="AG771" s="283">
        <f t="shared" si="340"/>
        <v>0</v>
      </c>
      <c r="AH771" s="281">
        <f t="shared" si="341"/>
        <v>0</v>
      </c>
      <c r="AI771" s="551">
        <f t="shared" si="360"/>
        <v>155014.30958333335</v>
      </c>
      <c r="AJ771" s="549">
        <f t="shared" si="360"/>
        <v>0</v>
      </c>
      <c r="AK771" s="549">
        <f t="shared" si="360"/>
        <v>0</v>
      </c>
      <c r="AL771" s="282">
        <f t="shared" si="342"/>
        <v>0</v>
      </c>
      <c r="AM771" s="281">
        <f t="shared" si="343"/>
        <v>0</v>
      </c>
      <c r="AN771" s="549">
        <f t="shared" si="344"/>
        <v>0</v>
      </c>
      <c r="AO771" s="549">
        <f t="shared" si="345"/>
        <v>0</v>
      </c>
      <c r="AP771" s="549">
        <f t="shared" si="346"/>
        <v>0</v>
      </c>
      <c r="AQ771" s="283">
        <f t="shared" si="358"/>
        <v>0</v>
      </c>
      <c r="AR771" s="281">
        <f t="shared" si="347"/>
        <v>0</v>
      </c>
      <c r="AT771" s="446"/>
      <c r="AU771" s="284"/>
      <c r="AV771" s="447" t="str">
        <f t="shared" si="348"/>
        <v>CA</v>
      </c>
      <c r="AW771" s="447" t="str">
        <f t="shared" si="349"/>
        <v>CL</v>
      </c>
      <c r="AX771" s="447" t="str">
        <f t="shared" si="350"/>
        <v>AIC</v>
      </c>
      <c r="AY771" s="447" t="str">
        <f t="shared" si="351"/>
        <v>ERB</v>
      </c>
      <c r="AZ771" s="447" t="str">
        <f t="shared" si="352"/>
        <v>GRB</v>
      </c>
      <c r="BA771" s="447" t="str">
        <f t="shared" si="353"/>
        <v>Non-Op</v>
      </c>
      <c r="BC771" s="445" t="s">
        <v>2118</v>
      </c>
      <c r="BD771" s="552">
        <f t="shared" si="354"/>
        <v>3720343.43</v>
      </c>
      <c r="BF771" s="435"/>
      <c r="BG771" s="435"/>
      <c r="BH771" s="435"/>
      <c r="BI771" s="435"/>
      <c r="BJ771" s="435"/>
      <c r="BK771" s="435"/>
      <c r="BL771" s="435"/>
      <c r="BN771" s="444"/>
    </row>
    <row r="772" spans="1:66" s="28" customFormat="1" ht="12" customHeight="1">
      <c r="A772" s="362">
        <v>18600052</v>
      </c>
      <c r="B772" s="290" t="str">
        <f t="shared" si="357"/>
        <v>18600052</v>
      </c>
      <c r="C772" s="450" t="s">
        <v>2867</v>
      </c>
      <c r="D772" s="451" t="s">
        <v>2091</v>
      </c>
      <c r="E772" s="451"/>
      <c r="F772" s="300">
        <v>44531</v>
      </c>
      <c r="G772" s="451"/>
      <c r="H772" s="556"/>
      <c r="I772" s="556"/>
      <c r="J772" s="556"/>
      <c r="K772" s="556"/>
      <c r="L772" s="556"/>
      <c r="M772" s="556"/>
      <c r="N772" s="556"/>
      <c r="O772" s="556"/>
      <c r="P772" s="556"/>
      <c r="Q772" s="556"/>
      <c r="R772" s="556"/>
      <c r="S772" s="556"/>
      <c r="T772" s="591">
        <v>-3720343.43</v>
      </c>
      <c r="U772" s="556"/>
      <c r="V772" s="556">
        <f t="shared" si="334"/>
        <v>-155014.30958333335</v>
      </c>
      <c r="W772" s="292"/>
      <c r="X772" s="293"/>
      <c r="Y772" s="548">
        <f t="shared" si="361"/>
        <v>-3720343.43</v>
      </c>
      <c r="Z772" s="549">
        <f t="shared" si="361"/>
        <v>0</v>
      </c>
      <c r="AA772" s="549">
        <f t="shared" si="361"/>
        <v>0</v>
      </c>
      <c r="AB772" s="282">
        <f t="shared" si="335"/>
        <v>0</v>
      </c>
      <c r="AC772" s="281">
        <f t="shared" si="336"/>
        <v>0</v>
      </c>
      <c r="AD772" s="549">
        <f t="shared" si="337"/>
        <v>0</v>
      </c>
      <c r="AE772" s="553">
        <f t="shared" si="338"/>
        <v>0</v>
      </c>
      <c r="AF772" s="282">
        <f t="shared" si="339"/>
        <v>0</v>
      </c>
      <c r="AG772" s="283">
        <f t="shared" si="340"/>
        <v>0</v>
      </c>
      <c r="AH772" s="281">
        <f t="shared" si="341"/>
        <v>0</v>
      </c>
      <c r="AI772" s="551">
        <f t="shared" si="360"/>
        <v>-155014.30958333335</v>
      </c>
      <c r="AJ772" s="549">
        <f t="shared" si="360"/>
        <v>0</v>
      </c>
      <c r="AK772" s="549">
        <f t="shared" si="360"/>
        <v>0</v>
      </c>
      <c r="AL772" s="282">
        <f t="shared" si="342"/>
        <v>0</v>
      </c>
      <c r="AM772" s="281">
        <f t="shared" si="343"/>
        <v>0</v>
      </c>
      <c r="AN772" s="549">
        <f t="shared" si="344"/>
        <v>0</v>
      </c>
      <c r="AO772" s="549">
        <f t="shared" si="345"/>
        <v>0</v>
      </c>
      <c r="AP772" s="549">
        <f t="shared" si="346"/>
        <v>0</v>
      </c>
      <c r="AQ772" s="283">
        <f t="shared" si="358"/>
        <v>0</v>
      </c>
      <c r="AR772" s="281">
        <f t="shared" si="347"/>
        <v>0</v>
      </c>
      <c r="AT772" s="446"/>
      <c r="AU772" s="284"/>
      <c r="AV772" s="447" t="str">
        <f t="shared" si="348"/>
        <v>CA</v>
      </c>
      <c r="AW772" s="447" t="str">
        <f t="shared" si="349"/>
        <v>CL</v>
      </c>
      <c r="AX772" s="447" t="str">
        <f t="shared" si="350"/>
        <v>AIC</v>
      </c>
      <c r="AY772" s="447" t="str">
        <f t="shared" si="351"/>
        <v>ERB</v>
      </c>
      <c r="AZ772" s="447" t="str">
        <f t="shared" si="352"/>
        <v>GRB</v>
      </c>
      <c r="BA772" s="447" t="str">
        <f t="shared" si="353"/>
        <v>Non-Op</v>
      </c>
      <c r="BC772" s="445" t="s">
        <v>2118</v>
      </c>
      <c r="BD772" s="552">
        <f t="shared" si="354"/>
        <v>-3720343.43</v>
      </c>
      <c r="BF772" s="435"/>
      <c r="BG772" s="435"/>
      <c r="BH772" s="435"/>
      <c r="BI772" s="435"/>
      <c r="BJ772" s="435"/>
      <c r="BK772" s="435"/>
      <c r="BL772" s="435"/>
      <c r="BN772" s="444"/>
    </row>
    <row r="773" spans="1:66" s="28" customFormat="1" ht="12" customHeight="1">
      <c r="A773" s="287">
        <v>18600053</v>
      </c>
      <c r="B773" s="288" t="str">
        <f t="shared" si="357"/>
        <v>18600053</v>
      </c>
      <c r="C773" s="444" t="s">
        <v>1516</v>
      </c>
      <c r="D773" s="445" t="s">
        <v>2091</v>
      </c>
      <c r="E773" s="445"/>
      <c r="F773" s="444"/>
      <c r="G773" s="445"/>
      <c r="H773" s="547">
        <v>3630558.75</v>
      </c>
      <c r="I773" s="547">
        <v>3466030.35</v>
      </c>
      <c r="J773" s="547">
        <v>3537032.24</v>
      </c>
      <c r="K773" s="547">
        <v>3920624.21</v>
      </c>
      <c r="L773" s="547">
        <v>3750513.57</v>
      </c>
      <c r="M773" s="547">
        <v>3727434.78</v>
      </c>
      <c r="N773" s="547">
        <v>3689525.35</v>
      </c>
      <c r="O773" s="547">
        <v>4108254.43</v>
      </c>
      <c r="P773" s="547">
        <v>4200541.68</v>
      </c>
      <c r="Q773" s="547">
        <v>3911365.34</v>
      </c>
      <c r="R773" s="547">
        <v>3067885.88</v>
      </c>
      <c r="S773" s="547">
        <v>2267564.56</v>
      </c>
      <c r="T773" s="547">
        <v>1736624.42</v>
      </c>
      <c r="U773" s="547"/>
      <c r="V773" s="547">
        <f t="shared" si="334"/>
        <v>3527530.3312500007</v>
      </c>
      <c r="W773" s="285"/>
      <c r="X773" s="285"/>
      <c r="Y773" s="548">
        <f t="shared" si="361"/>
        <v>1736624.42</v>
      </c>
      <c r="Z773" s="549">
        <f t="shared" si="361"/>
        <v>0</v>
      </c>
      <c r="AA773" s="549">
        <f t="shared" si="361"/>
        <v>0</v>
      </c>
      <c r="AB773" s="282">
        <f t="shared" si="335"/>
        <v>0</v>
      </c>
      <c r="AC773" s="281">
        <f t="shared" si="336"/>
        <v>0</v>
      </c>
      <c r="AD773" s="549">
        <f t="shared" si="337"/>
        <v>0</v>
      </c>
      <c r="AE773" s="553">
        <f t="shared" si="338"/>
        <v>0</v>
      </c>
      <c r="AF773" s="282">
        <f t="shared" si="339"/>
        <v>0</v>
      </c>
      <c r="AG773" s="283">
        <f t="shared" si="340"/>
        <v>0</v>
      </c>
      <c r="AH773" s="281">
        <f t="shared" si="341"/>
        <v>0</v>
      </c>
      <c r="AI773" s="551">
        <f t="shared" si="360"/>
        <v>3527530.3312500007</v>
      </c>
      <c r="AJ773" s="549">
        <f t="shared" si="360"/>
        <v>0</v>
      </c>
      <c r="AK773" s="549">
        <f t="shared" si="360"/>
        <v>0</v>
      </c>
      <c r="AL773" s="282">
        <f t="shared" si="342"/>
        <v>0</v>
      </c>
      <c r="AM773" s="281">
        <f t="shared" si="343"/>
        <v>0</v>
      </c>
      <c r="AN773" s="549">
        <f t="shared" si="344"/>
        <v>0</v>
      </c>
      <c r="AO773" s="549">
        <f t="shared" si="345"/>
        <v>0</v>
      </c>
      <c r="AP773" s="549">
        <f t="shared" si="346"/>
        <v>0</v>
      </c>
      <c r="AQ773" s="283">
        <f t="shared" si="358"/>
        <v>0</v>
      </c>
      <c r="AR773" s="281">
        <f t="shared" si="347"/>
        <v>0</v>
      </c>
      <c r="AT773" s="446"/>
      <c r="AU773" s="284"/>
      <c r="AV773" s="447" t="str">
        <f t="shared" si="348"/>
        <v>CA</v>
      </c>
      <c r="AW773" s="447" t="str">
        <f t="shared" si="349"/>
        <v>CL</v>
      </c>
      <c r="AX773" s="447" t="str">
        <f t="shared" si="350"/>
        <v>AIC</v>
      </c>
      <c r="AY773" s="447" t="str">
        <f t="shared" si="351"/>
        <v>ERB</v>
      </c>
      <c r="AZ773" s="447" t="str">
        <f t="shared" si="352"/>
        <v>GRB</v>
      </c>
      <c r="BA773" s="447" t="str">
        <f t="shared" si="353"/>
        <v>Non-Op</v>
      </c>
      <c r="BC773" s="445" t="s">
        <v>2118</v>
      </c>
      <c r="BD773" s="552">
        <f t="shared" si="354"/>
        <v>1736624.42</v>
      </c>
      <c r="BF773" s="435"/>
      <c r="BG773" s="435"/>
      <c r="BH773" s="435"/>
      <c r="BI773" s="435"/>
      <c r="BJ773" s="435"/>
      <c r="BK773" s="435"/>
      <c r="BL773" s="435"/>
      <c r="BN773" s="444"/>
    </row>
    <row r="774" spans="1:66" s="28" customFormat="1" ht="12" customHeight="1">
      <c r="A774" s="287">
        <v>18600091</v>
      </c>
      <c r="B774" s="288" t="str">
        <f t="shared" si="357"/>
        <v>18600091</v>
      </c>
      <c r="C774" s="444" t="s">
        <v>2868</v>
      </c>
      <c r="D774" s="445" t="s">
        <v>2091</v>
      </c>
      <c r="E774" s="445"/>
      <c r="F774" s="444"/>
      <c r="G774" s="445"/>
      <c r="H774" s="547">
        <v>0</v>
      </c>
      <c r="I774" s="547">
        <v>0</v>
      </c>
      <c r="J774" s="547">
        <v>0</v>
      </c>
      <c r="K774" s="547">
        <v>0</v>
      </c>
      <c r="L774" s="547">
        <v>0</v>
      </c>
      <c r="M774" s="547">
        <v>0</v>
      </c>
      <c r="N774" s="547">
        <v>0</v>
      </c>
      <c r="O774" s="547">
        <v>0</v>
      </c>
      <c r="P774" s="547">
        <v>0</v>
      </c>
      <c r="Q774" s="547">
        <v>0</v>
      </c>
      <c r="R774" s="547">
        <v>0</v>
      </c>
      <c r="S774" s="547">
        <v>0</v>
      </c>
      <c r="T774" s="547">
        <v>0</v>
      </c>
      <c r="U774" s="547"/>
      <c r="V774" s="547">
        <f t="shared" si="334"/>
        <v>0</v>
      </c>
      <c r="W774" s="305"/>
      <c r="X774" s="306"/>
      <c r="Y774" s="548">
        <f t="shared" si="361"/>
        <v>0</v>
      </c>
      <c r="Z774" s="549">
        <f t="shared" si="361"/>
        <v>0</v>
      </c>
      <c r="AA774" s="549">
        <f t="shared" si="361"/>
        <v>0</v>
      </c>
      <c r="AB774" s="282">
        <f t="shared" si="335"/>
        <v>0</v>
      </c>
      <c r="AC774" s="281">
        <f t="shared" si="336"/>
        <v>0</v>
      </c>
      <c r="AD774" s="549">
        <f t="shared" si="337"/>
        <v>0</v>
      </c>
      <c r="AE774" s="553">
        <f t="shared" si="338"/>
        <v>0</v>
      </c>
      <c r="AF774" s="282">
        <f t="shared" si="339"/>
        <v>0</v>
      </c>
      <c r="AG774" s="283">
        <f t="shared" si="340"/>
        <v>0</v>
      </c>
      <c r="AH774" s="281">
        <f t="shared" si="341"/>
        <v>0</v>
      </c>
      <c r="AI774" s="551">
        <f t="shared" si="360"/>
        <v>0</v>
      </c>
      <c r="AJ774" s="549">
        <f t="shared" si="360"/>
        <v>0</v>
      </c>
      <c r="AK774" s="549">
        <f t="shared" si="360"/>
        <v>0</v>
      </c>
      <c r="AL774" s="282">
        <f t="shared" si="342"/>
        <v>0</v>
      </c>
      <c r="AM774" s="281">
        <f t="shared" si="343"/>
        <v>0</v>
      </c>
      <c r="AN774" s="549">
        <f t="shared" si="344"/>
        <v>0</v>
      </c>
      <c r="AO774" s="549">
        <f t="shared" si="345"/>
        <v>0</v>
      </c>
      <c r="AP774" s="549">
        <f t="shared" si="346"/>
        <v>0</v>
      </c>
      <c r="AQ774" s="283">
        <f t="shared" si="358"/>
        <v>0</v>
      </c>
      <c r="AR774" s="281">
        <f t="shared" si="347"/>
        <v>0</v>
      </c>
      <c r="AT774" s="446"/>
      <c r="AU774" s="284"/>
      <c r="AV774" s="447" t="str">
        <f t="shared" si="348"/>
        <v>CA</v>
      </c>
      <c r="AW774" s="447" t="str">
        <f t="shared" si="349"/>
        <v>CL</v>
      </c>
      <c r="AX774" s="447" t="str">
        <f t="shared" si="350"/>
        <v>AIC</v>
      </c>
      <c r="AY774" s="447" t="str">
        <f t="shared" si="351"/>
        <v>ERB</v>
      </c>
      <c r="AZ774" s="447" t="str">
        <f t="shared" si="352"/>
        <v>GRB</v>
      </c>
      <c r="BA774" s="447" t="str">
        <f t="shared" si="353"/>
        <v>Non-Op</v>
      </c>
      <c r="BC774" s="445" t="s">
        <v>2142</v>
      </c>
      <c r="BD774" s="552">
        <f t="shared" si="354"/>
        <v>0</v>
      </c>
      <c r="BF774" s="435"/>
      <c r="BG774" s="435"/>
      <c r="BH774" s="435"/>
      <c r="BI774" s="435"/>
      <c r="BJ774" s="435"/>
      <c r="BK774" s="435"/>
      <c r="BL774" s="435"/>
      <c r="BN774" s="444"/>
    </row>
    <row r="775" spans="1:66" s="28" customFormat="1" ht="12" customHeight="1">
      <c r="A775" s="287">
        <v>18600122</v>
      </c>
      <c r="B775" s="288" t="str">
        <f t="shared" si="357"/>
        <v>18600122</v>
      </c>
      <c r="C775" s="444" t="s">
        <v>1517</v>
      </c>
      <c r="D775" s="445" t="s">
        <v>2091</v>
      </c>
      <c r="E775" s="445"/>
      <c r="F775" s="444"/>
      <c r="G775" s="445"/>
      <c r="H775" s="547">
        <v>-42544.85</v>
      </c>
      <c r="I775" s="547">
        <v>-42544.85</v>
      </c>
      <c r="J775" s="547">
        <v>-42544.85</v>
      </c>
      <c r="K775" s="547">
        <v>-42544.85</v>
      </c>
      <c r="L775" s="547">
        <v>-42544.85</v>
      </c>
      <c r="M775" s="547">
        <v>-42544.85</v>
      </c>
      <c r="N775" s="547">
        <v>-42544.85</v>
      </c>
      <c r="O775" s="547">
        <v>-42544.85</v>
      </c>
      <c r="P775" s="547">
        <v>-42794.5</v>
      </c>
      <c r="Q775" s="547">
        <v>-44433.02</v>
      </c>
      <c r="R775" s="547">
        <v>-44433.02</v>
      </c>
      <c r="S775" s="547">
        <v>-44433.02</v>
      </c>
      <c r="T775" s="547">
        <v>-44473.279999999999</v>
      </c>
      <c r="U775" s="547"/>
      <c r="V775" s="547">
        <f t="shared" si="334"/>
        <v>-43118.04791666667</v>
      </c>
      <c r="W775" s="285"/>
      <c r="X775" s="286"/>
      <c r="Y775" s="548">
        <f t="shared" si="361"/>
        <v>-44473.279999999999</v>
      </c>
      <c r="Z775" s="549">
        <f t="shared" si="361"/>
        <v>0</v>
      </c>
      <c r="AA775" s="549">
        <f t="shared" si="361"/>
        <v>0</v>
      </c>
      <c r="AB775" s="282">
        <f t="shared" si="335"/>
        <v>0</v>
      </c>
      <c r="AC775" s="281">
        <f t="shared" si="336"/>
        <v>0</v>
      </c>
      <c r="AD775" s="549">
        <f t="shared" si="337"/>
        <v>0</v>
      </c>
      <c r="AE775" s="553">
        <f t="shared" si="338"/>
        <v>0</v>
      </c>
      <c r="AF775" s="282">
        <f t="shared" si="339"/>
        <v>0</v>
      </c>
      <c r="AG775" s="283">
        <f t="shared" si="340"/>
        <v>0</v>
      </c>
      <c r="AH775" s="281">
        <f t="shared" si="341"/>
        <v>0</v>
      </c>
      <c r="AI775" s="551">
        <f t="shared" si="360"/>
        <v>-43118.04791666667</v>
      </c>
      <c r="AJ775" s="549">
        <f t="shared" si="360"/>
        <v>0</v>
      </c>
      <c r="AK775" s="549">
        <f t="shared" si="360"/>
        <v>0</v>
      </c>
      <c r="AL775" s="282">
        <f t="shared" si="342"/>
        <v>0</v>
      </c>
      <c r="AM775" s="281">
        <f t="shared" si="343"/>
        <v>0</v>
      </c>
      <c r="AN775" s="549">
        <f t="shared" si="344"/>
        <v>0</v>
      </c>
      <c r="AO775" s="549">
        <f t="shared" si="345"/>
        <v>0</v>
      </c>
      <c r="AP775" s="549">
        <f t="shared" si="346"/>
        <v>0</v>
      </c>
      <c r="AQ775" s="283">
        <f t="shared" si="358"/>
        <v>0</v>
      </c>
      <c r="AR775" s="281">
        <f t="shared" si="347"/>
        <v>0</v>
      </c>
      <c r="AT775" s="446"/>
      <c r="AU775" s="284"/>
      <c r="AV775" s="447" t="str">
        <f t="shared" si="348"/>
        <v>CA</v>
      </c>
      <c r="AW775" s="447" t="str">
        <f t="shared" si="349"/>
        <v>CL</v>
      </c>
      <c r="AX775" s="447" t="str">
        <f t="shared" si="350"/>
        <v>AIC</v>
      </c>
      <c r="AY775" s="447" t="str">
        <f t="shared" si="351"/>
        <v>ERB</v>
      </c>
      <c r="AZ775" s="447" t="str">
        <f t="shared" si="352"/>
        <v>GRB</v>
      </c>
      <c r="BA775" s="447" t="str">
        <f t="shared" si="353"/>
        <v>Non-Op</v>
      </c>
      <c r="BC775" s="445" t="s">
        <v>2118</v>
      </c>
      <c r="BD775" s="552">
        <f t="shared" si="354"/>
        <v>-44473.279999999999</v>
      </c>
      <c r="BF775" s="435"/>
      <c r="BG775" s="435"/>
      <c r="BH775" s="435"/>
      <c r="BI775" s="435"/>
      <c r="BJ775" s="435"/>
      <c r="BK775" s="435"/>
      <c r="BL775" s="435"/>
      <c r="BN775" s="444"/>
    </row>
    <row r="776" spans="1:66" s="28" customFormat="1" ht="12" customHeight="1">
      <c r="A776" s="287">
        <v>18600123</v>
      </c>
      <c r="B776" s="288" t="str">
        <f t="shared" si="357"/>
        <v>18600123</v>
      </c>
      <c r="C776" s="444" t="s">
        <v>2869</v>
      </c>
      <c r="D776" s="445" t="s">
        <v>2091</v>
      </c>
      <c r="E776" s="445"/>
      <c r="F776" s="444"/>
      <c r="G776" s="445"/>
      <c r="H776" s="547">
        <v>0</v>
      </c>
      <c r="I776" s="547">
        <v>0</v>
      </c>
      <c r="J776" s="547">
        <v>0</v>
      </c>
      <c r="K776" s="547">
        <v>0</v>
      </c>
      <c r="L776" s="547">
        <v>0</v>
      </c>
      <c r="M776" s="547">
        <v>0</v>
      </c>
      <c r="N776" s="547">
        <v>0</v>
      </c>
      <c r="O776" s="547">
        <v>0</v>
      </c>
      <c r="P776" s="547">
        <v>0</v>
      </c>
      <c r="Q776" s="547">
        <v>0</v>
      </c>
      <c r="R776" s="547">
        <v>0</v>
      </c>
      <c r="S776" s="547">
        <v>0</v>
      </c>
      <c r="T776" s="547">
        <v>0</v>
      </c>
      <c r="U776" s="547"/>
      <c r="V776" s="547">
        <f t="shared" si="334"/>
        <v>0</v>
      </c>
      <c r="W776" s="285"/>
      <c r="X776" s="286"/>
      <c r="Y776" s="548">
        <f t="shared" si="361"/>
        <v>0</v>
      </c>
      <c r="Z776" s="549">
        <f t="shared" si="361"/>
        <v>0</v>
      </c>
      <c r="AA776" s="549">
        <f t="shared" si="361"/>
        <v>0</v>
      </c>
      <c r="AB776" s="282">
        <f t="shared" si="335"/>
        <v>0</v>
      </c>
      <c r="AC776" s="281">
        <f t="shared" si="336"/>
        <v>0</v>
      </c>
      <c r="AD776" s="549">
        <f t="shared" si="337"/>
        <v>0</v>
      </c>
      <c r="AE776" s="553">
        <f t="shared" si="338"/>
        <v>0</v>
      </c>
      <c r="AF776" s="282">
        <f t="shared" si="339"/>
        <v>0</v>
      </c>
      <c r="AG776" s="283">
        <f t="shared" si="340"/>
        <v>0</v>
      </c>
      <c r="AH776" s="281">
        <f t="shared" si="341"/>
        <v>0</v>
      </c>
      <c r="AI776" s="551">
        <f t="shared" si="360"/>
        <v>0</v>
      </c>
      <c r="AJ776" s="549">
        <f t="shared" si="360"/>
        <v>0</v>
      </c>
      <c r="AK776" s="549">
        <f t="shared" si="360"/>
        <v>0</v>
      </c>
      <c r="AL776" s="282">
        <f t="shared" si="342"/>
        <v>0</v>
      </c>
      <c r="AM776" s="281">
        <f t="shared" si="343"/>
        <v>0</v>
      </c>
      <c r="AN776" s="549">
        <f t="shared" si="344"/>
        <v>0</v>
      </c>
      <c r="AO776" s="549">
        <f t="shared" si="345"/>
        <v>0</v>
      </c>
      <c r="AP776" s="549">
        <f t="shared" si="346"/>
        <v>0</v>
      </c>
      <c r="AQ776" s="283">
        <f t="shared" si="358"/>
        <v>0</v>
      </c>
      <c r="AR776" s="281">
        <f t="shared" si="347"/>
        <v>0</v>
      </c>
      <c r="AT776" s="446"/>
      <c r="AU776" s="284"/>
      <c r="AV776" s="447" t="str">
        <f t="shared" si="348"/>
        <v>CA</v>
      </c>
      <c r="AW776" s="447" t="str">
        <f t="shared" si="349"/>
        <v>CL</v>
      </c>
      <c r="AX776" s="447" t="str">
        <f t="shared" si="350"/>
        <v>AIC</v>
      </c>
      <c r="AY776" s="447" t="str">
        <f t="shared" si="351"/>
        <v>ERB</v>
      </c>
      <c r="AZ776" s="447" t="str">
        <f t="shared" si="352"/>
        <v>GRB</v>
      </c>
      <c r="BA776" s="447" t="str">
        <f t="shared" si="353"/>
        <v>Non-Op</v>
      </c>
      <c r="BC776" s="445" t="s">
        <v>2142</v>
      </c>
      <c r="BD776" s="552">
        <f t="shared" si="354"/>
        <v>0</v>
      </c>
      <c r="BF776" s="435"/>
      <c r="BG776" s="435"/>
      <c r="BH776" s="435"/>
      <c r="BI776" s="435"/>
      <c r="BJ776" s="435"/>
      <c r="BK776" s="435"/>
      <c r="BL776" s="435"/>
      <c r="BN776" s="444"/>
    </row>
    <row r="777" spans="1:66" s="28" customFormat="1" ht="12" customHeight="1">
      <c r="A777" s="287">
        <v>18600143</v>
      </c>
      <c r="B777" s="288" t="str">
        <f t="shared" si="357"/>
        <v>18600143</v>
      </c>
      <c r="C777" s="444" t="s">
        <v>1518</v>
      </c>
      <c r="D777" s="445" t="s">
        <v>1165</v>
      </c>
      <c r="E777" s="445"/>
      <c r="F777" s="444"/>
      <c r="G777" s="445"/>
      <c r="H777" s="547">
        <v>52167.7</v>
      </c>
      <c r="I777" s="547">
        <v>46197.82</v>
      </c>
      <c r="J777" s="547">
        <v>52587.14</v>
      </c>
      <c r="K777" s="547">
        <v>52066.89</v>
      </c>
      <c r="L777" s="547">
        <v>53625.17</v>
      </c>
      <c r="M777" s="547">
        <v>68943.59</v>
      </c>
      <c r="N777" s="547">
        <v>56388.57</v>
      </c>
      <c r="O777" s="547">
        <v>55348</v>
      </c>
      <c r="P777" s="547">
        <v>65430.18</v>
      </c>
      <c r="Q777" s="547">
        <v>49062.22</v>
      </c>
      <c r="R777" s="547">
        <v>42695.41</v>
      </c>
      <c r="S777" s="547">
        <v>43557.8</v>
      </c>
      <c r="T777" s="547">
        <v>38478.370000000003</v>
      </c>
      <c r="U777" s="547"/>
      <c r="V777" s="547">
        <f t="shared" ref="V777:V840" si="362">(H777+T777+SUM(I777:S777)*2)/24</f>
        <v>52602.152083333342</v>
      </c>
      <c r="W777" s="285"/>
      <c r="X777" s="286"/>
      <c r="Y777" s="548">
        <f t="shared" si="361"/>
        <v>0</v>
      </c>
      <c r="Z777" s="549">
        <f t="shared" si="361"/>
        <v>0</v>
      </c>
      <c r="AA777" s="549">
        <f t="shared" si="361"/>
        <v>0</v>
      </c>
      <c r="AB777" s="282">
        <f t="shared" ref="AB777:AB840" si="363">T777-SUM(Y777:AA777)</f>
        <v>38478.370000000003</v>
      </c>
      <c r="AC777" s="281">
        <f t="shared" ref="AC777:AC840" si="364">T777-SUM(Y777:AA777)-AB777</f>
        <v>0</v>
      </c>
      <c r="AD777" s="549">
        <f t="shared" ref="AD777:AD840" si="365">IF($D777=AD$5,$T777,IF($D777=AD$4, $T777*$AK$1,0))</f>
        <v>0</v>
      </c>
      <c r="AE777" s="553">
        <f t="shared" ref="AE777:AE840" si="366">IF($D777=AE$5,$T777,IF($D777=AE$4, $T777*$AK$2,0))</f>
        <v>0</v>
      </c>
      <c r="AF777" s="282">
        <f t="shared" ref="AF777:AF840" si="367">IF($D777=AF$5,$T777,IF($D777=AF$4, $T777*$AL$2,0))</f>
        <v>38478.370000000003</v>
      </c>
      <c r="AG777" s="283">
        <f t="shared" ref="AG777:AG840" si="368">SUM(AD777:AF777)</f>
        <v>38478.370000000003</v>
      </c>
      <c r="AH777" s="281">
        <f t="shared" ref="AH777:AH840" si="369">AG777-AB777</f>
        <v>0</v>
      </c>
      <c r="AI777" s="551"/>
      <c r="AJ777" s="549"/>
      <c r="AK777" s="549"/>
      <c r="AL777" s="282">
        <f t="shared" ref="AL777:AL840" si="370">V777-SUM(AI777:AK777)</f>
        <v>52602.152083333342</v>
      </c>
      <c r="AM777" s="281">
        <f t="shared" ref="AM777:AM840" si="371">V777-SUM(AI777:AK777)-AL777</f>
        <v>0</v>
      </c>
      <c r="AN777" s="549">
        <f t="shared" ref="AN777:AN840" si="372">IF($D777=AN$5,$V777,IF($D777=AN$4, $V777*$AK$1,0))</f>
        <v>0</v>
      </c>
      <c r="AO777" s="549">
        <f t="shared" ref="AO777:AO840" si="373">IF($D777=AO$5,$V777,IF($D777=AO$4, $V777*$AK$2,0))</f>
        <v>0</v>
      </c>
      <c r="AP777" s="549">
        <f t="shared" ref="AP777:AP840" si="374">IF($D777=AP$5,$V777,IF($D777=AP$4, $V777*$AL$2,0))</f>
        <v>52602.152083333342</v>
      </c>
      <c r="AQ777" s="283">
        <f t="shared" si="358"/>
        <v>52602.152083333342</v>
      </c>
      <c r="AR777" s="281">
        <f t="shared" ref="AR777:AR840" si="375">AQ777-AL777</f>
        <v>0</v>
      </c>
      <c r="AT777" s="446" t="s">
        <v>2065</v>
      </c>
      <c r="AU777" s="284"/>
      <c r="AV777" s="447" t="str">
        <f t="shared" ref="AV777:AV840" si="376">IF(VALUE(Y777),AV$7,IF(ISBLANK(Y777),"",AV$7))</f>
        <v>CA</v>
      </c>
      <c r="AW777" s="447" t="str">
        <f t="shared" ref="AW777:AW840" si="377">IF(VALUE(Z777),AW$7,IF(ISBLANK(Z777),"",AW$7))</f>
        <v>CL</v>
      </c>
      <c r="AX777" s="447" t="str">
        <f t="shared" ref="AX777:AX840" si="378">IF(VALUE(AA777),AX$7,IF(ISBLANK(AA777),"",AX$7))</f>
        <v>AIC</v>
      </c>
      <c r="AY777" s="447" t="str">
        <f t="shared" ref="AY777:AY840" si="379">IF(VALUE(AD777),AY$7,IF(ISBLANK(AD777),"",AY$7))</f>
        <v>ERB</v>
      </c>
      <c r="AZ777" s="447" t="str">
        <f t="shared" ref="AZ777:AZ840" si="380">IF(VALUE(AE777),AZ$7,IF(ISBLANK(AE777),"",AZ$7))</f>
        <v>GRB</v>
      </c>
      <c r="BA777" s="447" t="str">
        <f t="shared" ref="BA777:BA840" si="381">IF(VALUE(AF777),BA$7,IF(ISBLANK(AF777),"",BA$7))</f>
        <v>Non-Op</v>
      </c>
      <c r="BC777" s="449" t="s">
        <v>2100</v>
      </c>
      <c r="BD777" s="552">
        <f t="shared" si="354"/>
        <v>38478.370000000003</v>
      </c>
      <c r="BF777" s="435"/>
      <c r="BG777" s="435"/>
      <c r="BH777" s="435"/>
      <c r="BI777" s="435"/>
      <c r="BJ777" s="435"/>
      <c r="BK777" s="435"/>
      <c r="BL777" s="435"/>
      <c r="BN777" s="444"/>
    </row>
    <row r="778" spans="1:66" s="28" customFormat="1" ht="12" customHeight="1">
      <c r="A778" s="287">
        <v>18600203</v>
      </c>
      <c r="B778" s="288" t="str">
        <f t="shared" si="357"/>
        <v>18600203</v>
      </c>
      <c r="C778" s="444" t="s">
        <v>1519</v>
      </c>
      <c r="D778" s="445" t="s">
        <v>2091</v>
      </c>
      <c r="E778" s="445"/>
      <c r="F778" s="444"/>
      <c r="G778" s="445"/>
      <c r="H778" s="547">
        <v>212421.57</v>
      </c>
      <c r="I778" s="547">
        <v>0</v>
      </c>
      <c r="J778" s="547">
        <v>0</v>
      </c>
      <c r="K778" s="547">
        <v>0</v>
      </c>
      <c r="L778" s="547">
        <v>0</v>
      </c>
      <c r="M778" s="547">
        <v>0</v>
      </c>
      <c r="N778" s="547">
        <v>139707.91</v>
      </c>
      <c r="O778" s="547">
        <v>0</v>
      </c>
      <c r="P778" s="547">
        <v>0</v>
      </c>
      <c r="Q778" s="547">
        <v>-239918.6</v>
      </c>
      <c r="R778" s="547">
        <v>0</v>
      </c>
      <c r="S778" s="547">
        <v>0</v>
      </c>
      <c r="T778" s="547">
        <v>92943.7</v>
      </c>
      <c r="U778" s="547"/>
      <c r="V778" s="547">
        <f t="shared" si="362"/>
        <v>4372.6620833333336</v>
      </c>
      <c r="W778" s="285"/>
      <c r="X778" s="286"/>
      <c r="Y778" s="548">
        <f t="shared" si="361"/>
        <v>92943.7</v>
      </c>
      <c r="Z778" s="549">
        <f t="shared" si="361"/>
        <v>0</v>
      </c>
      <c r="AA778" s="549">
        <f t="shared" si="361"/>
        <v>0</v>
      </c>
      <c r="AB778" s="282">
        <f t="shared" si="363"/>
        <v>0</v>
      </c>
      <c r="AC778" s="281">
        <f t="shared" si="364"/>
        <v>0</v>
      </c>
      <c r="AD778" s="549">
        <f t="shared" si="365"/>
        <v>0</v>
      </c>
      <c r="AE778" s="553">
        <f t="shared" si="366"/>
        <v>0</v>
      </c>
      <c r="AF778" s="282">
        <f t="shared" si="367"/>
        <v>0</v>
      </c>
      <c r="AG778" s="283">
        <f t="shared" si="368"/>
        <v>0</v>
      </c>
      <c r="AH778" s="281">
        <f t="shared" si="369"/>
        <v>0</v>
      </c>
      <c r="AI778" s="551">
        <f t="shared" ref="AI778:AK797" si="382">IF($D778=AI$5,$V778,0)</f>
        <v>4372.6620833333336</v>
      </c>
      <c r="AJ778" s="549">
        <f t="shared" si="382"/>
        <v>0</v>
      </c>
      <c r="AK778" s="549">
        <f t="shared" si="382"/>
        <v>0</v>
      </c>
      <c r="AL778" s="282">
        <f t="shared" si="370"/>
        <v>0</v>
      </c>
      <c r="AM778" s="281">
        <f t="shared" si="371"/>
        <v>0</v>
      </c>
      <c r="AN778" s="549">
        <f t="shared" si="372"/>
        <v>0</v>
      </c>
      <c r="AO778" s="549">
        <f t="shared" si="373"/>
        <v>0</v>
      </c>
      <c r="AP778" s="549">
        <f t="shared" si="374"/>
        <v>0</v>
      </c>
      <c r="AQ778" s="283">
        <f t="shared" si="358"/>
        <v>0</v>
      </c>
      <c r="AR778" s="281">
        <f t="shared" si="375"/>
        <v>0</v>
      </c>
      <c r="AT778" s="446"/>
      <c r="AU778" s="284"/>
      <c r="AV778" s="447" t="str">
        <f t="shared" si="376"/>
        <v>CA</v>
      </c>
      <c r="AW778" s="447" t="str">
        <f t="shared" si="377"/>
        <v>CL</v>
      </c>
      <c r="AX778" s="447" t="str">
        <f t="shared" si="378"/>
        <v>AIC</v>
      </c>
      <c r="AY778" s="447" t="str">
        <f t="shared" si="379"/>
        <v>ERB</v>
      </c>
      <c r="AZ778" s="447" t="str">
        <f t="shared" si="380"/>
        <v>GRB</v>
      </c>
      <c r="BA778" s="447" t="str">
        <f t="shared" si="381"/>
        <v>Non-Op</v>
      </c>
      <c r="BC778" s="445" t="s">
        <v>2142</v>
      </c>
      <c r="BD778" s="552">
        <f t="shared" si="354"/>
        <v>92943.7</v>
      </c>
      <c r="BF778" s="435"/>
      <c r="BG778" s="435"/>
      <c r="BH778" s="435"/>
      <c r="BI778" s="435"/>
      <c r="BJ778" s="435"/>
      <c r="BK778" s="435"/>
      <c r="BL778" s="435"/>
      <c r="BN778" s="444"/>
    </row>
    <row r="779" spans="1:66" s="28" customFormat="1" ht="12" customHeight="1">
      <c r="A779" s="287">
        <v>18600291</v>
      </c>
      <c r="B779" s="288" t="str">
        <f t="shared" si="357"/>
        <v>18600291</v>
      </c>
      <c r="C779" s="444" t="s">
        <v>2870</v>
      </c>
      <c r="D779" s="445" t="s">
        <v>2091</v>
      </c>
      <c r="E779" s="445"/>
      <c r="F779" s="444"/>
      <c r="G779" s="445"/>
      <c r="H779" s="547">
        <v>0</v>
      </c>
      <c r="I779" s="547">
        <v>0</v>
      </c>
      <c r="J779" s="547">
        <v>0</v>
      </c>
      <c r="K779" s="547">
        <v>0</v>
      </c>
      <c r="L779" s="547">
        <v>0</v>
      </c>
      <c r="M779" s="547">
        <v>0</v>
      </c>
      <c r="N779" s="547">
        <v>0</v>
      </c>
      <c r="O779" s="547">
        <v>0</v>
      </c>
      <c r="P779" s="547">
        <v>0</v>
      </c>
      <c r="Q779" s="547">
        <v>0</v>
      </c>
      <c r="R779" s="547">
        <v>0</v>
      </c>
      <c r="S779" s="547">
        <v>0</v>
      </c>
      <c r="T779" s="547">
        <v>0</v>
      </c>
      <c r="U779" s="547"/>
      <c r="V779" s="547">
        <f t="shared" si="362"/>
        <v>0</v>
      </c>
      <c r="W779" s="285"/>
      <c r="X779" s="286"/>
      <c r="Y779" s="548">
        <f t="shared" si="361"/>
        <v>0</v>
      </c>
      <c r="Z779" s="549">
        <f t="shared" si="361"/>
        <v>0</v>
      </c>
      <c r="AA779" s="549">
        <f t="shared" si="361"/>
        <v>0</v>
      </c>
      <c r="AB779" s="282">
        <f t="shared" si="363"/>
        <v>0</v>
      </c>
      <c r="AC779" s="281">
        <f t="shared" si="364"/>
        <v>0</v>
      </c>
      <c r="AD779" s="549">
        <f t="shared" si="365"/>
        <v>0</v>
      </c>
      <c r="AE779" s="553">
        <f t="shared" si="366"/>
        <v>0</v>
      </c>
      <c r="AF779" s="282">
        <f t="shared" si="367"/>
        <v>0</v>
      </c>
      <c r="AG779" s="283">
        <f t="shared" si="368"/>
        <v>0</v>
      </c>
      <c r="AH779" s="281">
        <f t="shared" si="369"/>
        <v>0</v>
      </c>
      <c r="AI779" s="551">
        <f t="shared" si="382"/>
        <v>0</v>
      </c>
      <c r="AJ779" s="549">
        <f t="shared" si="382"/>
        <v>0</v>
      </c>
      <c r="AK779" s="549">
        <f t="shared" si="382"/>
        <v>0</v>
      </c>
      <c r="AL779" s="282">
        <f t="shared" si="370"/>
        <v>0</v>
      </c>
      <c r="AM779" s="281">
        <f t="shared" si="371"/>
        <v>0</v>
      </c>
      <c r="AN779" s="549">
        <f t="shared" si="372"/>
        <v>0</v>
      </c>
      <c r="AO779" s="549">
        <f t="shared" si="373"/>
        <v>0</v>
      </c>
      <c r="AP779" s="549">
        <f t="shared" si="374"/>
        <v>0</v>
      </c>
      <c r="AQ779" s="283">
        <f t="shared" si="358"/>
        <v>0</v>
      </c>
      <c r="AR779" s="281">
        <f t="shared" si="375"/>
        <v>0</v>
      </c>
      <c r="AT779" s="446"/>
      <c r="AU779" s="284"/>
      <c r="AV779" s="447" t="str">
        <f t="shared" si="376"/>
        <v>CA</v>
      </c>
      <c r="AW779" s="447" t="str">
        <f t="shared" si="377"/>
        <v>CL</v>
      </c>
      <c r="AX779" s="447" t="str">
        <f t="shared" si="378"/>
        <v>AIC</v>
      </c>
      <c r="AY779" s="447" t="str">
        <f t="shared" si="379"/>
        <v>ERB</v>
      </c>
      <c r="AZ779" s="447" t="str">
        <f t="shared" si="380"/>
        <v>GRB</v>
      </c>
      <c r="BA779" s="447" t="str">
        <f t="shared" si="381"/>
        <v>Non-Op</v>
      </c>
      <c r="BC779" s="445" t="s">
        <v>2142</v>
      </c>
      <c r="BD779" s="552">
        <f t="shared" si="354"/>
        <v>0</v>
      </c>
      <c r="BF779" s="435"/>
      <c r="BG779" s="435"/>
      <c r="BH779" s="435"/>
      <c r="BI779" s="435"/>
      <c r="BJ779" s="435"/>
      <c r="BK779" s="435"/>
      <c r="BL779" s="435"/>
      <c r="BN779" s="444"/>
    </row>
    <row r="780" spans="1:66" s="28" customFormat="1" ht="12" customHeight="1">
      <c r="A780" s="287">
        <v>18600293</v>
      </c>
      <c r="B780" s="288" t="str">
        <f t="shared" si="357"/>
        <v>18600293</v>
      </c>
      <c r="C780" s="444" t="s">
        <v>1520</v>
      </c>
      <c r="D780" s="445" t="s">
        <v>2091</v>
      </c>
      <c r="E780" s="445"/>
      <c r="F780" s="444"/>
      <c r="G780" s="445"/>
      <c r="H780" s="547">
        <v>0</v>
      </c>
      <c r="I780" s="547">
        <v>0</v>
      </c>
      <c r="J780" s="547">
        <v>0</v>
      </c>
      <c r="K780" s="547">
        <v>0</v>
      </c>
      <c r="L780" s="547">
        <v>0</v>
      </c>
      <c r="M780" s="547">
        <v>0</v>
      </c>
      <c r="N780" s="547">
        <v>0</v>
      </c>
      <c r="O780" s="547">
        <v>0</v>
      </c>
      <c r="P780" s="547">
        <v>0</v>
      </c>
      <c r="Q780" s="547">
        <v>0</v>
      </c>
      <c r="R780" s="547">
        <v>0</v>
      </c>
      <c r="S780" s="547">
        <v>0</v>
      </c>
      <c r="T780" s="547">
        <v>0</v>
      </c>
      <c r="U780" s="547"/>
      <c r="V780" s="547">
        <f t="shared" si="362"/>
        <v>0</v>
      </c>
      <c r="W780" s="285"/>
      <c r="X780" s="286"/>
      <c r="Y780" s="548">
        <f t="shared" si="361"/>
        <v>0</v>
      </c>
      <c r="Z780" s="549">
        <f t="shared" si="361"/>
        <v>0</v>
      </c>
      <c r="AA780" s="549">
        <f t="shared" si="361"/>
        <v>0</v>
      </c>
      <c r="AB780" s="282">
        <f t="shared" si="363"/>
        <v>0</v>
      </c>
      <c r="AC780" s="281">
        <f t="shared" si="364"/>
        <v>0</v>
      </c>
      <c r="AD780" s="549">
        <f t="shared" si="365"/>
        <v>0</v>
      </c>
      <c r="AE780" s="553">
        <f t="shared" si="366"/>
        <v>0</v>
      </c>
      <c r="AF780" s="282">
        <f t="shared" si="367"/>
        <v>0</v>
      </c>
      <c r="AG780" s="283">
        <f t="shared" si="368"/>
        <v>0</v>
      </c>
      <c r="AH780" s="281">
        <f t="shared" si="369"/>
        <v>0</v>
      </c>
      <c r="AI780" s="551">
        <f t="shared" si="382"/>
        <v>0</v>
      </c>
      <c r="AJ780" s="549">
        <f t="shared" si="382"/>
        <v>0</v>
      </c>
      <c r="AK780" s="549">
        <f t="shared" si="382"/>
        <v>0</v>
      </c>
      <c r="AL780" s="282">
        <f t="shared" si="370"/>
        <v>0</v>
      </c>
      <c r="AM780" s="281">
        <f t="shared" si="371"/>
        <v>0</v>
      </c>
      <c r="AN780" s="549">
        <f t="shared" si="372"/>
        <v>0</v>
      </c>
      <c r="AO780" s="549">
        <f t="shared" si="373"/>
        <v>0</v>
      </c>
      <c r="AP780" s="549">
        <f t="shared" si="374"/>
        <v>0</v>
      </c>
      <c r="AQ780" s="283">
        <f t="shared" si="358"/>
        <v>0</v>
      </c>
      <c r="AR780" s="281">
        <f t="shared" si="375"/>
        <v>0</v>
      </c>
      <c r="AT780" s="446"/>
      <c r="AU780" s="284"/>
      <c r="AV780" s="447" t="str">
        <f t="shared" si="376"/>
        <v>CA</v>
      </c>
      <c r="AW780" s="447" t="str">
        <f t="shared" si="377"/>
        <v>CL</v>
      </c>
      <c r="AX780" s="447" t="str">
        <f t="shared" si="378"/>
        <v>AIC</v>
      </c>
      <c r="AY780" s="447" t="str">
        <f t="shared" si="379"/>
        <v>ERB</v>
      </c>
      <c r="AZ780" s="447" t="str">
        <f t="shared" si="380"/>
        <v>GRB</v>
      </c>
      <c r="BA780" s="447" t="str">
        <f t="shared" si="381"/>
        <v>Non-Op</v>
      </c>
      <c r="BC780" s="445" t="s">
        <v>2142</v>
      </c>
      <c r="BD780" s="552">
        <f t="shared" si="354"/>
        <v>0</v>
      </c>
      <c r="BF780" s="435"/>
      <c r="BG780" s="435"/>
      <c r="BH780" s="435"/>
      <c r="BI780" s="435"/>
      <c r="BJ780" s="435"/>
      <c r="BK780" s="435"/>
      <c r="BL780" s="435"/>
      <c r="BN780" s="444"/>
    </row>
    <row r="781" spans="1:66" s="28" customFormat="1" ht="12" customHeight="1">
      <c r="A781" s="287">
        <v>18600321</v>
      </c>
      <c r="B781" s="288" t="str">
        <f t="shared" si="357"/>
        <v>18600321</v>
      </c>
      <c r="C781" s="28" t="s">
        <v>1521</v>
      </c>
      <c r="D781" s="445" t="s">
        <v>2091</v>
      </c>
      <c r="E781" s="445"/>
      <c r="F781" s="444"/>
      <c r="G781" s="445"/>
      <c r="H781" s="547">
        <v>7139824.7000000002</v>
      </c>
      <c r="I781" s="547">
        <v>6266839.7800000003</v>
      </c>
      <c r="J781" s="547">
        <v>6366743.5599999996</v>
      </c>
      <c r="K781" s="547">
        <v>6225700.96</v>
      </c>
      <c r="L781" s="547">
        <v>5541224.96</v>
      </c>
      <c r="M781" s="547">
        <v>5510813.7999999998</v>
      </c>
      <c r="N781" s="547">
        <v>6220780.4800000004</v>
      </c>
      <c r="O781" s="547">
        <v>6831477.1900000004</v>
      </c>
      <c r="P781" s="547">
        <v>7147736.8700000001</v>
      </c>
      <c r="Q781" s="547">
        <v>7278426.6399999997</v>
      </c>
      <c r="R781" s="547">
        <v>8839481.7100000009</v>
      </c>
      <c r="S781" s="547">
        <v>9448421.6199999992</v>
      </c>
      <c r="T781" s="547">
        <v>10782445.210000001</v>
      </c>
      <c r="U781" s="547"/>
      <c r="V781" s="547">
        <f t="shared" si="362"/>
        <v>7053231.8770833341</v>
      </c>
      <c r="W781" s="285"/>
      <c r="X781" s="286"/>
      <c r="Y781" s="548">
        <f t="shared" si="361"/>
        <v>10782445.210000001</v>
      </c>
      <c r="Z781" s="549">
        <f t="shared" si="361"/>
        <v>0</v>
      </c>
      <c r="AA781" s="549">
        <f t="shared" si="361"/>
        <v>0</v>
      </c>
      <c r="AB781" s="282">
        <f t="shared" si="363"/>
        <v>0</v>
      </c>
      <c r="AC781" s="281">
        <f t="shared" si="364"/>
        <v>0</v>
      </c>
      <c r="AD781" s="549">
        <f t="shared" si="365"/>
        <v>0</v>
      </c>
      <c r="AE781" s="553">
        <f t="shared" si="366"/>
        <v>0</v>
      </c>
      <c r="AF781" s="282">
        <f t="shared" si="367"/>
        <v>0</v>
      </c>
      <c r="AG781" s="283">
        <f t="shared" si="368"/>
        <v>0</v>
      </c>
      <c r="AH781" s="281">
        <f t="shared" si="369"/>
        <v>0</v>
      </c>
      <c r="AI781" s="551">
        <f t="shared" si="382"/>
        <v>7053231.8770833341</v>
      </c>
      <c r="AJ781" s="549">
        <f t="shared" si="382"/>
        <v>0</v>
      </c>
      <c r="AK781" s="549">
        <f t="shared" si="382"/>
        <v>0</v>
      </c>
      <c r="AL781" s="282">
        <f t="shared" si="370"/>
        <v>0</v>
      </c>
      <c r="AM781" s="281">
        <f t="shared" si="371"/>
        <v>0</v>
      </c>
      <c r="AN781" s="549">
        <f t="shared" si="372"/>
        <v>0</v>
      </c>
      <c r="AO781" s="549">
        <f t="shared" si="373"/>
        <v>0</v>
      </c>
      <c r="AP781" s="549">
        <f t="shared" si="374"/>
        <v>0</v>
      </c>
      <c r="AQ781" s="283">
        <f t="shared" si="358"/>
        <v>0</v>
      </c>
      <c r="AR781" s="281">
        <f t="shared" si="375"/>
        <v>0</v>
      </c>
      <c r="AT781" s="446" t="s">
        <v>2064</v>
      </c>
      <c r="AU781" s="284"/>
      <c r="AV781" s="447" t="str">
        <f t="shared" si="376"/>
        <v>CA</v>
      </c>
      <c r="AW781" s="447" t="str">
        <f t="shared" si="377"/>
        <v>CL</v>
      </c>
      <c r="AX781" s="447" t="str">
        <f t="shared" si="378"/>
        <v>AIC</v>
      </c>
      <c r="AY781" s="447" t="str">
        <f t="shared" si="379"/>
        <v>ERB</v>
      </c>
      <c r="AZ781" s="447" t="str">
        <f t="shared" si="380"/>
        <v>GRB</v>
      </c>
      <c r="BA781" s="447" t="str">
        <f t="shared" si="381"/>
        <v>Non-Op</v>
      </c>
      <c r="BC781" s="449" t="s">
        <v>2100</v>
      </c>
      <c r="BD781" s="552">
        <f t="shared" si="354"/>
        <v>10782445.210000001</v>
      </c>
      <c r="BF781" s="435"/>
      <c r="BG781" s="435"/>
      <c r="BH781" s="435"/>
      <c r="BI781" s="435"/>
      <c r="BJ781" s="435"/>
      <c r="BK781" s="435"/>
      <c r="BL781" s="435"/>
      <c r="BN781" s="444"/>
    </row>
    <row r="782" spans="1:66" s="28" customFormat="1" ht="12" customHeight="1">
      <c r="A782" s="287">
        <v>18600363</v>
      </c>
      <c r="B782" s="288" t="str">
        <f t="shared" si="357"/>
        <v>18600363</v>
      </c>
      <c r="C782" s="444" t="s">
        <v>2871</v>
      </c>
      <c r="D782" s="445" t="s">
        <v>1162</v>
      </c>
      <c r="E782" s="445"/>
      <c r="F782" s="444"/>
      <c r="G782" s="445"/>
      <c r="H782" s="547">
        <v>0</v>
      </c>
      <c r="I782" s="547">
        <v>0</v>
      </c>
      <c r="J782" s="547">
        <v>0</v>
      </c>
      <c r="K782" s="547">
        <v>0</v>
      </c>
      <c r="L782" s="547">
        <v>0</v>
      </c>
      <c r="M782" s="547">
        <v>0</v>
      </c>
      <c r="N782" s="547">
        <v>0</v>
      </c>
      <c r="O782" s="547">
        <v>0</v>
      </c>
      <c r="P782" s="547">
        <v>0</v>
      </c>
      <c r="Q782" s="547">
        <v>0</v>
      </c>
      <c r="R782" s="547">
        <v>0</v>
      </c>
      <c r="S782" s="547">
        <v>0</v>
      </c>
      <c r="T782" s="547">
        <v>0</v>
      </c>
      <c r="U782" s="547"/>
      <c r="V782" s="547">
        <f t="shared" si="362"/>
        <v>0</v>
      </c>
      <c r="W782" s="285"/>
      <c r="X782" s="286"/>
      <c r="Y782" s="548">
        <f t="shared" si="361"/>
        <v>0</v>
      </c>
      <c r="Z782" s="549">
        <f t="shared" si="361"/>
        <v>0</v>
      </c>
      <c r="AA782" s="549">
        <f t="shared" si="361"/>
        <v>0</v>
      </c>
      <c r="AB782" s="282">
        <f t="shared" si="363"/>
        <v>0</v>
      </c>
      <c r="AC782" s="281">
        <f t="shared" si="364"/>
        <v>0</v>
      </c>
      <c r="AD782" s="549">
        <f t="shared" si="365"/>
        <v>0</v>
      </c>
      <c r="AE782" s="553">
        <f t="shared" si="366"/>
        <v>0</v>
      </c>
      <c r="AF782" s="282">
        <f t="shared" si="367"/>
        <v>0</v>
      </c>
      <c r="AG782" s="283">
        <f t="shared" si="368"/>
        <v>0</v>
      </c>
      <c r="AH782" s="281">
        <f t="shared" si="369"/>
        <v>0</v>
      </c>
      <c r="AI782" s="551">
        <f t="shared" si="382"/>
        <v>0</v>
      </c>
      <c r="AJ782" s="549">
        <f t="shared" si="382"/>
        <v>0</v>
      </c>
      <c r="AK782" s="549">
        <f t="shared" si="382"/>
        <v>0</v>
      </c>
      <c r="AL782" s="282">
        <f t="shared" si="370"/>
        <v>0</v>
      </c>
      <c r="AM782" s="281">
        <f t="shared" si="371"/>
        <v>0</v>
      </c>
      <c r="AN782" s="549">
        <f t="shared" si="372"/>
        <v>0</v>
      </c>
      <c r="AO782" s="549">
        <f t="shared" si="373"/>
        <v>0</v>
      </c>
      <c r="AP782" s="549">
        <f t="shared" si="374"/>
        <v>0</v>
      </c>
      <c r="AQ782" s="283">
        <f t="shared" si="358"/>
        <v>0</v>
      </c>
      <c r="AR782" s="281">
        <f t="shared" si="375"/>
        <v>0</v>
      </c>
      <c r="AT782" s="446"/>
      <c r="AU782" s="284"/>
      <c r="AV782" s="447" t="str">
        <f t="shared" si="376"/>
        <v>CA</v>
      </c>
      <c r="AW782" s="447" t="str">
        <f t="shared" si="377"/>
        <v>CL</v>
      </c>
      <c r="AX782" s="447" t="str">
        <f t="shared" si="378"/>
        <v>AIC</v>
      </c>
      <c r="AY782" s="447" t="str">
        <f t="shared" si="379"/>
        <v>ERB</v>
      </c>
      <c r="AZ782" s="447" t="str">
        <f t="shared" si="380"/>
        <v>GRB</v>
      </c>
      <c r="BA782" s="447" t="str">
        <f t="shared" si="381"/>
        <v>Non-Op</v>
      </c>
      <c r="BC782" s="449" t="s">
        <v>2100</v>
      </c>
      <c r="BD782" s="552">
        <f t="shared" si="354"/>
        <v>0</v>
      </c>
      <c r="BF782" s="435"/>
      <c r="BG782" s="435"/>
      <c r="BH782" s="435"/>
      <c r="BI782" s="435"/>
      <c r="BJ782" s="435"/>
      <c r="BK782" s="435"/>
      <c r="BL782" s="435"/>
      <c r="BN782" s="444"/>
    </row>
    <row r="783" spans="1:66" s="28" customFormat="1" ht="12" customHeight="1">
      <c r="A783" s="321">
        <v>18600383</v>
      </c>
      <c r="B783" s="318" t="str">
        <f t="shared" si="357"/>
        <v>18600383</v>
      </c>
      <c r="C783" s="444" t="s">
        <v>1522</v>
      </c>
      <c r="D783" s="445" t="s">
        <v>1162</v>
      </c>
      <c r="E783" s="445"/>
      <c r="F783" s="444"/>
      <c r="G783" s="445"/>
      <c r="H783" s="547">
        <v>98.43</v>
      </c>
      <c r="I783" s="547">
        <v>98.43</v>
      </c>
      <c r="J783" s="547">
        <v>98.43</v>
      </c>
      <c r="K783" s="547">
        <v>98.43</v>
      </c>
      <c r="L783" s="547">
        <v>98.43</v>
      </c>
      <c r="M783" s="547">
        <v>98.43</v>
      </c>
      <c r="N783" s="547">
        <v>98.43</v>
      </c>
      <c r="O783" s="547">
        <v>98.43</v>
      </c>
      <c r="P783" s="547">
        <v>98.43</v>
      </c>
      <c r="Q783" s="547">
        <v>98.43</v>
      </c>
      <c r="R783" s="547">
        <v>98.43</v>
      </c>
      <c r="S783" s="547">
        <v>98.43</v>
      </c>
      <c r="T783" s="547">
        <v>98.43</v>
      </c>
      <c r="U783" s="547"/>
      <c r="V783" s="547">
        <f t="shared" si="362"/>
        <v>98.430000000000021</v>
      </c>
      <c r="W783" s="285"/>
      <c r="X783" s="286"/>
      <c r="Y783" s="548">
        <f t="shared" si="361"/>
        <v>0</v>
      </c>
      <c r="Z783" s="549">
        <f t="shared" si="361"/>
        <v>0</v>
      </c>
      <c r="AA783" s="549">
        <f t="shared" si="361"/>
        <v>98.43</v>
      </c>
      <c r="AB783" s="282">
        <f t="shared" si="363"/>
        <v>0</v>
      </c>
      <c r="AC783" s="281">
        <f t="shared" si="364"/>
        <v>0</v>
      </c>
      <c r="AD783" s="549">
        <f t="shared" si="365"/>
        <v>0</v>
      </c>
      <c r="AE783" s="553">
        <f t="shared" si="366"/>
        <v>0</v>
      </c>
      <c r="AF783" s="282">
        <f t="shared" si="367"/>
        <v>0</v>
      </c>
      <c r="AG783" s="283">
        <f t="shared" si="368"/>
        <v>0</v>
      </c>
      <c r="AH783" s="281">
        <f t="shared" si="369"/>
        <v>0</v>
      </c>
      <c r="AI783" s="551">
        <f t="shared" si="382"/>
        <v>0</v>
      </c>
      <c r="AJ783" s="549">
        <f t="shared" si="382"/>
        <v>0</v>
      </c>
      <c r="AK783" s="549">
        <f t="shared" si="382"/>
        <v>98.430000000000021</v>
      </c>
      <c r="AL783" s="282">
        <f t="shared" si="370"/>
        <v>0</v>
      </c>
      <c r="AM783" s="281">
        <f t="shared" si="371"/>
        <v>0</v>
      </c>
      <c r="AN783" s="549">
        <f t="shared" si="372"/>
        <v>0</v>
      </c>
      <c r="AO783" s="549">
        <f t="shared" si="373"/>
        <v>0</v>
      </c>
      <c r="AP783" s="549">
        <f t="shared" si="374"/>
        <v>0</v>
      </c>
      <c r="AQ783" s="283">
        <f t="shared" si="358"/>
        <v>0</v>
      </c>
      <c r="AR783" s="281">
        <f t="shared" si="375"/>
        <v>0</v>
      </c>
      <c r="AT783" s="446"/>
      <c r="AU783" s="284"/>
      <c r="AV783" s="447" t="str">
        <f t="shared" si="376"/>
        <v>CA</v>
      </c>
      <c r="AW783" s="447" t="str">
        <f t="shared" si="377"/>
        <v>CL</v>
      </c>
      <c r="AX783" s="447" t="str">
        <f t="shared" si="378"/>
        <v>AIC</v>
      </c>
      <c r="AY783" s="447" t="str">
        <f t="shared" si="379"/>
        <v>ERB</v>
      </c>
      <c r="AZ783" s="447" t="str">
        <f t="shared" si="380"/>
        <v>GRB</v>
      </c>
      <c r="BA783" s="447" t="str">
        <f t="shared" si="381"/>
        <v>Non-Op</v>
      </c>
      <c r="BC783" s="449" t="s">
        <v>2100</v>
      </c>
      <c r="BD783" s="552">
        <f t="shared" si="354"/>
        <v>98.43</v>
      </c>
      <c r="BF783" s="435"/>
      <c r="BG783" s="435"/>
      <c r="BH783" s="435"/>
      <c r="BI783" s="435"/>
      <c r="BJ783" s="435"/>
      <c r="BK783" s="435"/>
      <c r="BL783" s="435"/>
      <c r="BN783" s="444"/>
    </row>
    <row r="784" spans="1:66" s="28" customFormat="1" ht="12" customHeight="1">
      <c r="A784" s="287">
        <v>18600403</v>
      </c>
      <c r="B784" s="288" t="str">
        <f t="shared" si="357"/>
        <v>18600403</v>
      </c>
      <c r="C784" s="444" t="s">
        <v>1523</v>
      </c>
      <c r="D784" s="445" t="s">
        <v>2091</v>
      </c>
      <c r="E784" s="445"/>
      <c r="F784" s="444"/>
      <c r="G784" s="445"/>
      <c r="H784" s="547">
        <v>-388549.58</v>
      </c>
      <c r="I784" s="547">
        <v>-388549.58</v>
      </c>
      <c r="J784" s="547">
        <v>-388549.58</v>
      </c>
      <c r="K784" s="547">
        <v>435827.23</v>
      </c>
      <c r="L784" s="547">
        <v>435827.23</v>
      </c>
      <c r="M784" s="547">
        <v>435827.23</v>
      </c>
      <c r="N784" s="547">
        <v>179353.34</v>
      </c>
      <c r="O784" s="547">
        <v>179353.34</v>
      </c>
      <c r="P784" s="547">
        <v>179353.34</v>
      </c>
      <c r="Q784" s="547">
        <v>124515.82</v>
      </c>
      <c r="R784" s="547">
        <v>124515.82</v>
      </c>
      <c r="S784" s="547">
        <v>124515.82</v>
      </c>
      <c r="T784" s="547">
        <v>145074.60999999999</v>
      </c>
      <c r="U784" s="547"/>
      <c r="V784" s="547">
        <f t="shared" si="362"/>
        <v>110021.04375</v>
      </c>
      <c r="W784" s="285"/>
      <c r="X784" s="286"/>
      <c r="Y784" s="548">
        <f t="shared" si="361"/>
        <v>145074.60999999999</v>
      </c>
      <c r="Z784" s="549">
        <f t="shared" si="361"/>
        <v>0</v>
      </c>
      <c r="AA784" s="549">
        <f t="shared" si="361"/>
        <v>0</v>
      </c>
      <c r="AB784" s="282">
        <f t="shared" si="363"/>
        <v>0</v>
      </c>
      <c r="AC784" s="281">
        <f t="shared" si="364"/>
        <v>0</v>
      </c>
      <c r="AD784" s="549">
        <f t="shared" si="365"/>
        <v>0</v>
      </c>
      <c r="AE784" s="553">
        <f t="shared" si="366"/>
        <v>0</v>
      </c>
      <c r="AF784" s="282">
        <f t="shared" si="367"/>
        <v>0</v>
      </c>
      <c r="AG784" s="283">
        <f t="shared" si="368"/>
        <v>0</v>
      </c>
      <c r="AH784" s="281">
        <f t="shared" si="369"/>
        <v>0</v>
      </c>
      <c r="AI784" s="551">
        <f t="shared" si="382"/>
        <v>110021.04375</v>
      </c>
      <c r="AJ784" s="549">
        <f t="shared" si="382"/>
        <v>0</v>
      </c>
      <c r="AK784" s="549">
        <f t="shared" si="382"/>
        <v>0</v>
      </c>
      <c r="AL784" s="282">
        <f t="shared" si="370"/>
        <v>0</v>
      </c>
      <c r="AM784" s="281">
        <f t="shared" si="371"/>
        <v>0</v>
      </c>
      <c r="AN784" s="549">
        <f t="shared" si="372"/>
        <v>0</v>
      </c>
      <c r="AO784" s="549">
        <f t="shared" si="373"/>
        <v>0</v>
      </c>
      <c r="AP784" s="549">
        <f t="shared" si="374"/>
        <v>0</v>
      </c>
      <c r="AQ784" s="283">
        <f t="shared" si="358"/>
        <v>0</v>
      </c>
      <c r="AR784" s="281">
        <f t="shared" si="375"/>
        <v>0</v>
      </c>
      <c r="AT784" s="446"/>
      <c r="AU784" s="284"/>
      <c r="AV784" s="447" t="str">
        <f t="shared" si="376"/>
        <v>CA</v>
      </c>
      <c r="AW784" s="447" t="str">
        <f t="shared" si="377"/>
        <v>CL</v>
      </c>
      <c r="AX784" s="447" t="str">
        <f t="shared" si="378"/>
        <v>AIC</v>
      </c>
      <c r="AY784" s="447" t="str">
        <f t="shared" si="379"/>
        <v>ERB</v>
      </c>
      <c r="AZ784" s="447" t="str">
        <f t="shared" si="380"/>
        <v>GRB</v>
      </c>
      <c r="BA784" s="447" t="str">
        <f t="shared" si="381"/>
        <v>Non-Op</v>
      </c>
      <c r="BC784" s="445" t="s">
        <v>2118</v>
      </c>
      <c r="BD784" s="552">
        <f t="shared" si="354"/>
        <v>145074.60999999999</v>
      </c>
      <c r="BF784" s="435"/>
      <c r="BG784" s="435"/>
      <c r="BH784" s="435"/>
      <c r="BI784" s="435"/>
      <c r="BJ784" s="435"/>
      <c r="BK784" s="435"/>
      <c r="BL784" s="435"/>
      <c r="BN784" s="444"/>
    </row>
    <row r="785" spans="1:66" s="28" customFormat="1" ht="12" customHeight="1">
      <c r="A785" s="321">
        <v>18600443</v>
      </c>
      <c r="B785" s="318" t="str">
        <f t="shared" si="357"/>
        <v>18600443</v>
      </c>
      <c r="C785" s="444" t="s">
        <v>1524</v>
      </c>
      <c r="D785" s="445" t="s">
        <v>1162</v>
      </c>
      <c r="E785" s="445"/>
      <c r="F785" s="294">
        <v>43025</v>
      </c>
      <c r="G785" s="445"/>
      <c r="H785" s="547">
        <v>0</v>
      </c>
      <c r="I785" s="547">
        <v>0</v>
      </c>
      <c r="J785" s="547">
        <v>0</v>
      </c>
      <c r="K785" s="547">
        <v>0</v>
      </c>
      <c r="L785" s="547">
        <v>0</v>
      </c>
      <c r="M785" s="547">
        <v>0</v>
      </c>
      <c r="N785" s="547">
        <v>0</v>
      </c>
      <c r="O785" s="547">
        <v>0</v>
      </c>
      <c r="P785" s="547">
        <v>0</v>
      </c>
      <c r="Q785" s="547">
        <v>0</v>
      </c>
      <c r="R785" s="547">
        <v>0</v>
      </c>
      <c r="S785" s="547">
        <v>0</v>
      </c>
      <c r="T785" s="547">
        <v>0</v>
      </c>
      <c r="U785" s="547"/>
      <c r="V785" s="547">
        <f t="shared" si="362"/>
        <v>0</v>
      </c>
      <c r="W785" s="285"/>
      <c r="X785" s="286"/>
      <c r="Y785" s="548">
        <f t="shared" si="361"/>
        <v>0</v>
      </c>
      <c r="Z785" s="549">
        <f t="shared" si="361"/>
        <v>0</v>
      </c>
      <c r="AA785" s="549">
        <f t="shared" si="361"/>
        <v>0</v>
      </c>
      <c r="AB785" s="282">
        <f t="shared" si="363"/>
        <v>0</v>
      </c>
      <c r="AC785" s="281">
        <f t="shared" si="364"/>
        <v>0</v>
      </c>
      <c r="AD785" s="549">
        <f t="shared" si="365"/>
        <v>0</v>
      </c>
      <c r="AE785" s="553">
        <f t="shared" si="366"/>
        <v>0</v>
      </c>
      <c r="AF785" s="282">
        <f t="shared" si="367"/>
        <v>0</v>
      </c>
      <c r="AG785" s="283">
        <f t="shared" si="368"/>
        <v>0</v>
      </c>
      <c r="AH785" s="281">
        <f t="shared" si="369"/>
        <v>0</v>
      </c>
      <c r="AI785" s="551">
        <f t="shared" si="382"/>
        <v>0</v>
      </c>
      <c r="AJ785" s="549">
        <f t="shared" si="382"/>
        <v>0</v>
      </c>
      <c r="AK785" s="549">
        <f t="shared" si="382"/>
        <v>0</v>
      </c>
      <c r="AL785" s="282">
        <f t="shared" si="370"/>
        <v>0</v>
      </c>
      <c r="AM785" s="281">
        <f t="shared" si="371"/>
        <v>0</v>
      </c>
      <c r="AN785" s="549">
        <f t="shared" si="372"/>
        <v>0</v>
      </c>
      <c r="AO785" s="549">
        <f t="shared" si="373"/>
        <v>0</v>
      </c>
      <c r="AP785" s="549">
        <f t="shared" si="374"/>
        <v>0</v>
      </c>
      <c r="AQ785" s="283">
        <f t="shared" si="358"/>
        <v>0</v>
      </c>
      <c r="AR785" s="281">
        <f t="shared" si="375"/>
        <v>0</v>
      </c>
      <c r="AT785" s="446"/>
      <c r="AU785" s="284"/>
      <c r="AV785" s="447" t="str">
        <f t="shared" si="376"/>
        <v>CA</v>
      </c>
      <c r="AW785" s="447" t="str">
        <f t="shared" si="377"/>
        <v>CL</v>
      </c>
      <c r="AX785" s="447" t="str">
        <f t="shared" si="378"/>
        <v>AIC</v>
      </c>
      <c r="AY785" s="447" t="str">
        <f t="shared" si="379"/>
        <v>ERB</v>
      </c>
      <c r="AZ785" s="447" t="str">
        <f t="shared" si="380"/>
        <v>GRB</v>
      </c>
      <c r="BA785" s="447" t="str">
        <f t="shared" si="381"/>
        <v>Non-Op</v>
      </c>
      <c r="BC785" s="449" t="s">
        <v>2100</v>
      </c>
      <c r="BD785" s="552">
        <f t="shared" si="354"/>
        <v>0</v>
      </c>
      <c r="BF785" s="448"/>
      <c r="BG785" s="448"/>
      <c r="BH785" s="448"/>
      <c r="BI785" s="448"/>
      <c r="BJ785" s="448"/>
      <c r="BK785" s="448"/>
      <c r="BL785" s="448"/>
      <c r="BN785" s="444"/>
    </row>
    <row r="786" spans="1:66" s="28" customFormat="1" ht="12" customHeight="1">
      <c r="A786" s="324">
        <v>18600483</v>
      </c>
      <c r="B786" s="290" t="str">
        <f t="shared" si="357"/>
        <v>18600483</v>
      </c>
      <c r="C786" s="450" t="s">
        <v>2211</v>
      </c>
      <c r="D786" s="451" t="s">
        <v>1162</v>
      </c>
      <c r="E786" s="451"/>
      <c r="F786" s="300">
        <v>44348</v>
      </c>
      <c r="G786" s="451"/>
      <c r="H786" s="556"/>
      <c r="I786" s="556"/>
      <c r="J786" s="556"/>
      <c r="K786" s="556"/>
      <c r="L786" s="556"/>
      <c r="M786" s="556"/>
      <c r="N786" s="556">
        <v>1119</v>
      </c>
      <c r="O786" s="556">
        <v>0</v>
      </c>
      <c r="P786" s="556">
        <v>0</v>
      </c>
      <c r="Q786" s="556">
        <v>1481.19</v>
      </c>
      <c r="R786" s="556">
        <v>1481.19</v>
      </c>
      <c r="S786" s="556">
        <v>0</v>
      </c>
      <c r="T786" s="591">
        <v>0</v>
      </c>
      <c r="U786" s="556"/>
      <c r="V786" s="556">
        <f t="shared" si="362"/>
        <v>340.11500000000001</v>
      </c>
      <c r="W786" s="292"/>
      <c r="X786" s="293"/>
      <c r="Y786" s="548">
        <f t="shared" si="361"/>
        <v>0</v>
      </c>
      <c r="Z786" s="549">
        <f t="shared" si="361"/>
        <v>0</v>
      </c>
      <c r="AA786" s="549">
        <f t="shared" si="361"/>
        <v>0</v>
      </c>
      <c r="AB786" s="282">
        <f t="shared" si="363"/>
        <v>0</v>
      </c>
      <c r="AC786" s="281">
        <f t="shared" si="364"/>
        <v>0</v>
      </c>
      <c r="AD786" s="549">
        <f t="shared" si="365"/>
        <v>0</v>
      </c>
      <c r="AE786" s="553">
        <f t="shared" si="366"/>
        <v>0</v>
      </c>
      <c r="AF786" s="282">
        <f t="shared" si="367"/>
        <v>0</v>
      </c>
      <c r="AG786" s="283">
        <f t="shared" si="368"/>
        <v>0</v>
      </c>
      <c r="AH786" s="281">
        <f t="shared" si="369"/>
        <v>0</v>
      </c>
      <c r="AI786" s="551">
        <f t="shared" si="382"/>
        <v>0</v>
      </c>
      <c r="AJ786" s="549">
        <f t="shared" si="382"/>
        <v>0</v>
      </c>
      <c r="AK786" s="549">
        <f t="shared" si="382"/>
        <v>340.11500000000001</v>
      </c>
      <c r="AL786" s="282">
        <f t="shared" si="370"/>
        <v>0</v>
      </c>
      <c r="AM786" s="281">
        <f t="shared" si="371"/>
        <v>0</v>
      </c>
      <c r="AN786" s="549">
        <f t="shared" si="372"/>
        <v>0</v>
      </c>
      <c r="AO786" s="549">
        <f t="shared" si="373"/>
        <v>0</v>
      </c>
      <c r="AP786" s="549">
        <f t="shared" si="374"/>
        <v>0</v>
      </c>
      <c r="AQ786" s="283">
        <f t="shared" si="358"/>
        <v>0</v>
      </c>
      <c r="AR786" s="281">
        <f t="shared" si="375"/>
        <v>0</v>
      </c>
      <c r="AT786" s="446"/>
      <c r="AU786" s="284"/>
      <c r="AV786" s="447" t="str">
        <f t="shared" si="376"/>
        <v>CA</v>
      </c>
      <c r="AW786" s="447" t="str">
        <f t="shared" si="377"/>
        <v>CL</v>
      </c>
      <c r="AX786" s="447" t="str">
        <f t="shared" si="378"/>
        <v>AIC</v>
      </c>
      <c r="AY786" s="447" t="str">
        <f t="shared" si="379"/>
        <v>ERB</v>
      </c>
      <c r="AZ786" s="447" t="str">
        <f t="shared" si="380"/>
        <v>GRB</v>
      </c>
      <c r="BA786" s="447" t="str">
        <f t="shared" si="381"/>
        <v>Non-Op</v>
      </c>
      <c r="BC786" s="449" t="s">
        <v>2100</v>
      </c>
      <c r="BD786" s="552">
        <f t="shared" si="354"/>
        <v>0</v>
      </c>
      <c r="BF786" s="435"/>
      <c r="BG786" s="435"/>
      <c r="BH786" s="435"/>
      <c r="BI786" s="435"/>
      <c r="BJ786" s="435"/>
      <c r="BK786" s="435"/>
      <c r="BL786" s="435"/>
      <c r="BN786" s="444"/>
    </row>
    <row r="787" spans="1:66" s="28" customFormat="1" ht="12" customHeight="1">
      <c r="A787" s="287">
        <v>18600512</v>
      </c>
      <c r="B787" s="288" t="str">
        <f t="shared" si="357"/>
        <v>18600512</v>
      </c>
      <c r="C787" s="444" t="s">
        <v>2872</v>
      </c>
      <c r="D787" s="445" t="s">
        <v>1165</v>
      </c>
      <c r="E787" s="445"/>
      <c r="F787" s="444"/>
      <c r="G787" s="445"/>
      <c r="H787" s="547">
        <v>0</v>
      </c>
      <c r="I787" s="547">
        <v>0</v>
      </c>
      <c r="J787" s="547">
        <v>0</v>
      </c>
      <c r="K787" s="547">
        <v>0</v>
      </c>
      <c r="L787" s="547">
        <v>0</v>
      </c>
      <c r="M787" s="547">
        <v>0</v>
      </c>
      <c r="N787" s="547">
        <v>0</v>
      </c>
      <c r="O787" s="547">
        <v>0</v>
      </c>
      <c r="P787" s="547">
        <v>0</v>
      </c>
      <c r="Q787" s="547">
        <v>0</v>
      </c>
      <c r="R787" s="547">
        <v>0</v>
      </c>
      <c r="S787" s="547">
        <v>0</v>
      </c>
      <c r="T787" s="547">
        <v>0</v>
      </c>
      <c r="U787" s="547"/>
      <c r="V787" s="547">
        <f t="shared" si="362"/>
        <v>0</v>
      </c>
      <c r="W787" s="285"/>
      <c r="X787" s="286"/>
      <c r="Y787" s="548">
        <f t="shared" si="361"/>
        <v>0</v>
      </c>
      <c r="Z787" s="549">
        <f t="shared" si="361"/>
        <v>0</v>
      </c>
      <c r="AA787" s="549">
        <f t="shared" si="361"/>
        <v>0</v>
      </c>
      <c r="AB787" s="282">
        <f t="shared" si="363"/>
        <v>0</v>
      </c>
      <c r="AC787" s="281">
        <f t="shared" si="364"/>
        <v>0</v>
      </c>
      <c r="AD787" s="549">
        <f t="shared" si="365"/>
        <v>0</v>
      </c>
      <c r="AE787" s="553">
        <f t="shared" si="366"/>
        <v>0</v>
      </c>
      <c r="AF787" s="282">
        <f t="shared" si="367"/>
        <v>0</v>
      </c>
      <c r="AG787" s="283">
        <f t="shared" si="368"/>
        <v>0</v>
      </c>
      <c r="AH787" s="281">
        <f t="shared" si="369"/>
        <v>0</v>
      </c>
      <c r="AI787" s="551">
        <f t="shared" si="382"/>
        <v>0</v>
      </c>
      <c r="AJ787" s="549">
        <f t="shared" si="382"/>
        <v>0</v>
      </c>
      <c r="AK787" s="549">
        <f t="shared" si="382"/>
        <v>0</v>
      </c>
      <c r="AL787" s="282">
        <f t="shared" si="370"/>
        <v>0</v>
      </c>
      <c r="AM787" s="281">
        <f t="shared" si="371"/>
        <v>0</v>
      </c>
      <c r="AN787" s="549">
        <f t="shared" si="372"/>
        <v>0</v>
      </c>
      <c r="AO787" s="549">
        <f t="shared" si="373"/>
        <v>0</v>
      </c>
      <c r="AP787" s="549">
        <f t="shared" si="374"/>
        <v>0</v>
      </c>
      <c r="AQ787" s="283">
        <f t="shared" si="358"/>
        <v>0</v>
      </c>
      <c r="AR787" s="281">
        <f t="shared" si="375"/>
        <v>0</v>
      </c>
      <c r="AT787" s="446" t="s">
        <v>2072</v>
      </c>
      <c r="AU787" s="284"/>
      <c r="AV787" s="447" t="str">
        <f t="shared" si="376"/>
        <v>CA</v>
      </c>
      <c r="AW787" s="447" t="str">
        <f t="shared" si="377"/>
        <v>CL</v>
      </c>
      <c r="AX787" s="447" t="str">
        <f t="shared" si="378"/>
        <v>AIC</v>
      </c>
      <c r="AY787" s="447" t="str">
        <f t="shared" si="379"/>
        <v>ERB</v>
      </c>
      <c r="AZ787" s="447" t="str">
        <f t="shared" si="380"/>
        <v>GRB</v>
      </c>
      <c r="BA787" s="447" t="str">
        <f t="shared" si="381"/>
        <v>Non-Op</v>
      </c>
      <c r="BC787" s="449" t="s">
        <v>2100</v>
      </c>
      <c r="BD787" s="552">
        <f t="shared" ref="BD787:BD807" si="383">+T787</f>
        <v>0</v>
      </c>
      <c r="BF787" s="435"/>
      <c r="BG787" s="435"/>
      <c r="BH787" s="435"/>
      <c r="BI787" s="435"/>
      <c r="BJ787" s="435"/>
      <c r="BK787" s="435"/>
      <c r="BL787" s="435"/>
      <c r="BN787" s="444"/>
    </row>
    <row r="788" spans="1:66" s="28" customFormat="1" ht="12" customHeight="1">
      <c r="A788" s="321">
        <v>18600513</v>
      </c>
      <c r="B788" s="318" t="str">
        <f t="shared" si="357"/>
        <v>18600513</v>
      </c>
      <c r="C788" s="444" t="s">
        <v>2873</v>
      </c>
      <c r="D788" s="445" t="s">
        <v>2091</v>
      </c>
      <c r="E788" s="445"/>
      <c r="F788" s="294">
        <v>42752</v>
      </c>
      <c r="G788" s="445"/>
      <c r="H788" s="547">
        <v>0</v>
      </c>
      <c r="I788" s="547">
        <v>0</v>
      </c>
      <c r="J788" s="547">
        <v>0</v>
      </c>
      <c r="K788" s="547">
        <v>0</v>
      </c>
      <c r="L788" s="547">
        <v>0</v>
      </c>
      <c r="M788" s="547">
        <v>0</v>
      </c>
      <c r="N788" s="547">
        <v>0</v>
      </c>
      <c r="O788" s="547">
        <v>0</v>
      </c>
      <c r="P788" s="547">
        <v>0</v>
      </c>
      <c r="Q788" s="547">
        <v>0</v>
      </c>
      <c r="R788" s="547">
        <v>0</v>
      </c>
      <c r="S788" s="547">
        <v>0</v>
      </c>
      <c r="T788" s="547">
        <v>0</v>
      </c>
      <c r="U788" s="547"/>
      <c r="V788" s="547">
        <f t="shared" si="362"/>
        <v>0</v>
      </c>
      <c r="W788" s="285"/>
      <c r="X788" s="286"/>
      <c r="Y788" s="548">
        <f t="shared" si="361"/>
        <v>0</v>
      </c>
      <c r="Z788" s="549">
        <f t="shared" si="361"/>
        <v>0</v>
      </c>
      <c r="AA788" s="549">
        <f t="shared" si="361"/>
        <v>0</v>
      </c>
      <c r="AB788" s="282">
        <f t="shared" si="363"/>
        <v>0</v>
      </c>
      <c r="AC788" s="281">
        <f t="shared" si="364"/>
        <v>0</v>
      </c>
      <c r="AD788" s="549">
        <f t="shared" si="365"/>
        <v>0</v>
      </c>
      <c r="AE788" s="553">
        <f t="shared" si="366"/>
        <v>0</v>
      </c>
      <c r="AF788" s="282">
        <f t="shared" si="367"/>
        <v>0</v>
      </c>
      <c r="AG788" s="283">
        <f t="shared" si="368"/>
        <v>0</v>
      </c>
      <c r="AH788" s="281">
        <f t="shared" si="369"/>
        <v>0</v>
      </c>
      <c r="AI788" s="551">
        <f t="shared" si="382"/>
        <v>0</v>
      </c>
      <c r="AJ788" s="549">
        <f t="shared" si="382"/>
        <v>0</v>
      </c>
      <c r="AK788" s="549">
        <f t="shared" si="382"/>
        <v>0</v>
      </c>
      <c r="AL788" s="282">
        <f t="shared" si="370"/>
        <v>0</v>
      </c>
      <c r="AM788" s="281">
        <f t="shared" si="371"/>
        <v>0</v>
      </c>
      <c r="AN788" s="549">
        <f t="shared" si="372"/>
        <v>0</v>
      </c>
      <c r="AO788" s="549">
        <f t="shared" si="373"/>
        <v>0</v>
      </c>
      <c r="AP788" s="549">
        <f t="shared" si="374"/>
        <v>0</v>
      </c>
      <c r="AQ788" s="283">
        <f t="shared" si="358"/>
        <v>0</v>
      </c>
      <c r="AR788" s="281">
        <f t="shared" si="375"/>
        <v>0</v>
      </c>
      <c r="AT788" s="446"/>
      <c r="AU788" s="284"/>
      <c r="AV788" s="447" t="str">
        <f t="shared" si="376"/>
        <v>CA</v>
      </c>
      <c r="AW788" s="447" t="str">
        <f t="shared" si="377"/>
        <v>CL</v>
      </c>
      <c r="AX788" s="447" t="str">
        <f t="shared" si="378"/>
        <v>AIC</v>
      </c>
      <c r="AY788" s="447" t="str">
        <f t="shared" si="379"/>
        <v>ERB</v>
      </c>
      <c r="AZ788" s="447" t="str">
        <f t="shared" si="380"/>
        <v>GRB</v>
      </c>
      <c r="BA788" s="447" t="str">
        <f t="shared" si="381"/>
        <v>Non-Op</v>
      </c>
      <c r="BC788" s="445" t="s">
        <v>2142</v>
      </c>
      <c r="BD788" s="552">
        <f t="shared" si="383"/>
        <v>0</v>
      </c>
      <c r="BF788" s="448"/>
      <c r="BG788" s="448"/>
      <c r="BH788" s="448"/>
      <c r="BI788" s="448"/>
      <c r="BJ788" s="448"/>
      <c r="BK788" s="448"/>
      <c r="BL788" s="448"/>
      <c r="BN788" s="444"/>
    </row>
    <row r="789" spans="1:66" s="28" customFormat="1" ht="12" customHeight="1">
      <c r="A789" s="287">
        <v>18600561</v>
      </c>
      <c r="B789" s="288" t="str">
        <f t="shared" si="357"/>
        <v>18600561</v>
      </c>
      <c r="C789" s="444" t="s">
        <v>1525</v>
      </c>
      <c r="D789" s="445" t="s">
        <v>1165</v>
      </c>
      <c r="E789" s="445"/>
      <c r="F789" s="444"/>
      <c r="G789" s="445"/>
      <c r="H789" s="547">
        <v>7434752</v>
      </c>
      <c r="I789" s="547">
        <v>7434752</v>
      </c>
      <c r="J789" s="547">
        <v>7434752</v>
      </c>
      <c r="K789" s="547">
        <v>7437599</v>
      </c>
      <c r="L789" s="547">
        <v>7437599</v>
      </c>
      <c r="M789" s="547">
        <v>7437599</v>
      </c>
      <c r="N789" s="547">
        <v>7440501</v>
      </c>
      <c r="O789" s="547">
        <v>7440501</v>
      </c>
      <c r="P789" s="547">
        <v>7440501</v>
      </c>
      <c r="Q789" s="547">
        <v>7443459</v>
      </c>
      <c r="R789" s="547">
        <v>7443459</v>
      </c>
      <c r="S789" s="547">
        <v>7443459</v>
      </c>
      <c r="T789" s="547">
        <v>7446472</v>
      </c>
      <c r="U789" s="547"/>
      <c r="V789" s="547">
        <f t="shared" si="362"/>
        <v>7439566.083333333</v>
      </c>
      <c r="W789" s="285"/>
      <c r="X789" s="286"/>
      <c r="Y789" s="548">
        <f t="shared" ref="Y789:AA808" si="384">IF($D789=Y$5,$T789,0)</f>
        <v>0</v>
      </c>
      <c r="Z789" s="549">
        <f t="shared" si="384"/>
        <v>0</v>
      </c>
      <c r="AA789" s="549">
        <f t="shared" si="384"/>
        <v>0</v>
      </c>
      <c r="AB789" s="282">
        <f t="shared" si="363"/>
        <v>7446472</v>
      </c>
      <c r="AC789" s="281">
        <f t="shared" si="364"/>
        <v>0</v>
      </c>
      <c r="AD789" s="549">
        <f t="shared" si="365"/>
        <v>0</v>
      </c>
      <c r="AE789" s="553">
        <f t="shared" si="366"/>
        <v>0</v>
      </c>
      <c r="AF789" s="282">
        <f t="shared" si="367"/>
        <v>7446472</v>
      </c>
      <c r="AG789" s="283">
        <f t="shared" si="368"/>
        <v>7446472</v>
      </c>
      <c r="AH789" s="281">
        <f t="shared" si="369"/>
        <v>0</v>
      </c>
      <c r="AI789" s="551">
        <f t="shared" si="382"/>
        <v>0</v>
      </c>
      <c r="AJ789" s="549">
        <f t="shared" si="382"/>
        <v>0</v>
      </c>
      <c r="AK789" s="549">
        <f t="shared" si="382"/>
        <v>0</v>
      </c>
      <c r="AL789" s="282">
        <f t="shared" si="370"/>
        <v>7439566.083333333</v>
      </c>
      <c r="AM789" s="281">
        <f t="shared" si="371"/>
        <v>0</v>
      </c>
      <c r="AN789" s="549">
        <f t="shared" si="372"/>
        <v>0</v>
      </c>
      <c r="AO789" s="549">
        <f t="shared" si="373"/>
        <v>0</v>
      </c>
      <c r="AP789" s="549">
        <f t="shared" si="374"/>
        <v>7439566.083333333</v>
      </c>
      <c r="AQ789" s="283">
        <f t="shared" si="358"/>
        <v>7439566.083333333</v>
      </c>
      <c r="AR789" s="281">
        <f t="shared" si="375"/>
        <v>0</v>
      </c>
      <c r="AT789" s="446" t="s">
        <v>2070</v>
      </c>
      <c r="AU789" s="284"/>
      <c r="AV789" s="447" t="str">
        <f t="shared" si="376"/>
        <v>CA</v>
      </c>
      <c r="AW789" s="447" t="str">
        <f t="shared" si="377"/>
        <v>CL</v>
      </c>
      <c r="AX789" s="447" t="str">
        <f t="shared" si="378"/>
        <v>AIC</v>
      </c>
      <c r="AY789" s="447" t="str">
        <f t="shared" si="379"/>
        <v>ERB</v>
      </c>
      <c r="AZ789" s="447" t="str">
        <f t="shared" si="380"/>
        <v>GRB</v>
      </c>
      <c r="BA789" s="447" t="str">
        <f t="shared" si="381"/>
        <v>Non-Op</v>
      </c>
      <c r="BC789" s="449" t="s">
        <v>2100</v>
      </c>
      <c r="BD789" s="552">
        <f t="shared" si="383"/>
        <v>7446472</v>
      </c>
      <c r="BF789" s="435"/>
      <c r="BG789" s="435"/>
      <c r="BH789" s="435"/>
      <c r="BI789" s="435"/>
      <c r="BJ789" s="435"/>
      <c r="BK789" s="435"/>
      <c r="BL789" s="435"/>
      <c r="BN789" s="444"/>
    </row>
    <row r="790" spans="1:66" s="28" customFormat="1" ht="12" customHeight="1">
      <c r="A790" s="287">
        <v>18600571</v>
      </c>
      <c r="B790" s="288" t="str">
        <f t="shared" si="357"/>
        <v>18600571</v>
      </c>
      <c r="C790" s="444" t="s">
        <v>1526</v>
      </c>
      <c r="D790" s="445" t="s">
        <v>1165</v>
      </c>
      <c r="E790" s="445"/>
      <c r="F790" s="444"/>
      <c r="G790" s="445"/>
      <c r="H790" s="547">
        <v>54353638.109999999</v>
      </c>
      <c r="I790" s="547">
        <v>54353638.109999999</v>
      </c>
      <c r="J790" s="547">
        <v>54353638.109999999</v>
      </c>
      <c r="K790" s="547">
        <v>53908908.409999996</v>
      </c>
      <c r="L790" s="547">
        <v>53908908.409999996</v>
      </c>
      <c r="M790" s="547">
        <v>53908908.409999996</v>
      </c>
      <c r="N790" s="547">
        <v>53761594.93</v>
      </c>
      <c r="O790" s="547">
        <v>53761594.93</v>
      </c>
      <c r="P790" s="547">
        <v>53761594.93</v>
      </c>
      <c r="Q790" s="547">
        <v>54436376.200000003</v>
      </c>
      <c r="R790" s="547">
        <v>54436376.200000003</v>
      </c>
      <c r="S790" s="547">
        <v>54436376.200000003</v>
      </c>
      <c r="T790" s="547">
        <v>54524622.75</v>
      </c>
      <c r="U790" s="547"/>
      <c r="V790" s="547">
        <f t="shared" si="362"/>
        <v>54122253.772500001</v>
      </c>
      <c r="W790" s="285"/>
      <c r="X790" s="286"/>
      <c r="Y790" s="548">
        <f t="shared" si="384"/>
        <v>0</v>
      </c>
      <c r="Z790" s="549">
        <f t="shared" si="384"/>
        <v>0</v>
      </c>
      <c r="AA790" s="549">
        <f t="shared" si="384"/>
        <v>0</v>
      </c>
      <c r="AB790" s="282">
        <f t="shared" si="363"/>
        <v>54524622.75</v>
      </c>
      <c r="AC790" s="281">
        <f t="shared" si="364"/>
        <v>0</v>
      </c>
      <c r="AD790" s="549">
        <f t="shared" si="365"/>
        <v>0</v>
      </c>
      <c r="AE790" s="553">
        <f t="shared" si="366"/>
        <v>0</v>
      </c>
      <c r="AF790" s="282">
        <f t="shared" si="367"/>
        <v>54524622.75</v>
      </c>
      <c r="AG790" s="283">
        <f t="shared" si="368"/>
        <v>54524622.75</v>
      </c>
      <c r="AH790" s="281">
        <f t="shared" si="369"/>
        <v>0</v>
      </c>
      <c r="AI790" s="551">
        <f t="shared" si="382"/>
        <v>0</v>
      </c>
      <c r="AJ790" s="549">
        <f t="shared" si="382"/>
        <v>0</v>
      </c>
      <c r="AK790" s="549">
        <f t="shared" si="382"/>
        <v>0</v>
      </c>
      <c r="AL790" s="282">
        <f t="shared" si="370"/>
        <v>54122253.772500001</v>
      </c>
      <c r="AM790" s="281">
        <f t="shared" si="371"/>
        <v>0</v>
      </c>
      <c r="AN790" s="549">
        <f t="shared" si="372"/>
        <v>0</v>
      </c>
      <c r="AO790" s="549">
        <f t="shared" si="373"/>
        <v>0</v>
      </c>
      <c r="AP790" s="549">
        <f t="shared" si="374"/>
        <v>54122253.772500001</v>
      </c>
      <c r="AQ790" s="283">
        <f t="shared" si="358"/>
        <v>54122253.772500001</v>
      </c>
      <c r="AR790" s="281">
        <f t="shared" si="375"/>
        <v>0</v>
      </c>
      <c r="AT790" s="446" t="s">
        <v>2070</v>
      </c>
      <c r="AU790" s="284"/>
      <c r="AV790" s="447" t="str">
        <f t="shared" si="376"/>
        <v>CA</v>
      </c>
      <c r="AW790" s="447" t="str">
        <f t="shared" si="377"/>
        <v>CL</v>
      </c>
      <c r="AX790" s="447" t="str">
        <f t="shared" si="378"/>
        <v>AIC</v>
      </c>
      <c r="AY790" s="447" t="str">
        <f t="shared" si="379"/>
        <v>ERB</v>
      </c>
      <c r="AZ790" s="447" t="str">
        <f t="shared" si="380"/>
        <v>GRB</v>
      </c>
      <c r="BA790" s="447" t="str">
        <f t="shared" si="381"/>
        <v>Non-Op</v>
      </c>
      <c r="BC790" s="449" t="s">
        <v>2100</v>
      </c>
      <c r="BD790" s="552">
        <f t="shared" si="383"/>
        <v>54524622.75</v>
      </c>
      <c r="BF790" s="435"/>
      <c r="BG790" s="435"/>
      <c r="BH790" s="435"/>
      <c r="BI790" s="435"/>
      <c r="BJ790" s="435"/>
      <c r="BK790" s="435"/>
      <c r="BL790" s="435"/>
      <c r="BN790" s="444"/>
    </row>
    <row r="791" spans="1:66" s="28" customFormat="1" ht="12" customHeight="1">
      <c r="A791" s="287">
        <v>18600573</v>
      </c>
      <c r="B791" s="288" t="str">
        <f t="shared" si="357"/>
        <v>18600573</v>
      </c>
      <c r="C791" s="444" t="s">
        <v>1527</v>
      </c>
      <c r="D791" s="445" t="s">
        <v>1165</v>
      </c>
      <c r="E791" s="445"/>
      <c r="F791" s="444"/>
      <c r="G791" s="445"/>
      <c r="H791" s="547">
        <v>8242311.6299999999</v>
      </c>
      <c r="I791" s="547">
        <v>8276330.5099999998</v>
      </c>
      <c r="J791" s="547">
        <v>8295174.4900000002</v>
      </c>
      <c r="K791" s="547">
        <v>8329307.8899999997</v>
      </c>
      <c r="L791" s="547">
        <v>8286891.9699999997</v>
      </c>
      <c r="M791" s="547">
        <v>8376673.2300000004</v>
      </c>
      <c r="N791" s="547">
        <v>8394655.2300000004</v>
      </c>
      <c r="O791" s="547">
        <v>8420749.5</v>
      </c>
      <c r="P791" s="547">
        <v>8390304.0999999996</v>
      </c>
      <c r="Q791" s="547">
        <v>8416166.5700000003</v>
      </c>
      <c r="R791" s="547">
        <v>8501451.75</v>
      </c>
      <c r="S791" s="547">
        <v>8984989.7100000009</v>
      </c>
      <c r="T791" s="547">
        <v>8395465.4100000001</v>
      </c>
      <c r="U791" s="547"/>
      <c r="V791" s="547">
        <f t="shared" si="362"/>
        <v>8415965.2891666684</v>
      </c>
      <c r="W791" s="285"/>
      <c r="X791" s="286"/>
      <c r="Y791" s="548">
        <f t="shared" si="384"/>
        <v>0</v>
      </c>
      <c r="Z791" s="549">
        <f t="shared" si="384"/>
        <v>0</v>
      </c>
      <c r="AA791" s="549">
        <f t="shared" si="384"/>
        <v>0</v>
      </c>
      <c r="AB791" s="282">
        <f t="shared" si="363"/>
        <v>8395465.4100000001</v>
      </c>
      <c r="AC791" s="281">
        <f t="shared" si="364"/>
        <v>0</v>
      </c>
      <c r="AD791" s="549">
        <f t="shared" si="365"/>
        <v>0</v>
      </c>
      <c r="AE791" s="553">
        <f t="shared" si="366"/>
        <v>0</v>
      </c>
      <c r="AF791" s="282">
        <f t="shared" si="367"/>
        <v>8395465.4100000001</v>
      </c>
      <c r="AG791" s="283">
        <f t="shared" si="368"/>
        <v>8395465.4100000001</v>
      </c>
      <c r="AH791" s="281">
        <f t="shared" si="369"/>
        <v>0</v>
      </c>
      <c r="AI791" s="551">
        <f t="shared" si="382"/>
        <v>0</v>
      </c>
      <c r="AJ791" s="549">
        <f t="shared" si="382"/>
        <v>0</v>
      </c>
      <c r="AK791" s="549">
        <f t="shared" si="382"/>
        <v>0</v>
      </c>
      <c r="AL791" s="282">
        <f t="shared" si="370"/>
        <v>8415965.2891666684</v>
      </c>
      <c r="AM791" s="281">
        <f t="shared" si="371"/>
        <v>0</v>
      </c>
      <c r="AN791" s="549">
        <f t="shared" si="372"/>
        <v>0</v>
      </c>
      <c r="AO791" s="549">
        <f t="shared" si="373"/>
        <v>0</v>
      </c>
      <c r="AP791" s="549">
        <f t="shared" si="374"/>
        <v>8415965.2891666684</v>
      </c>
      <c r="AQ791" s="283">
        <f t="shared" si="358"/>
        <v>8415965.2891666684</v>
      </c>
      <c r="AR791" s="281">
        <f t="shared" si="375"/>
        <v>0</v>
      </c>
      <c r="AT791" s="446" t="s">
        <v>2070</v>
      </c>
      <c r="AU791" s="284"/>
      <c r="AV791" s="447" t="str">
        <f t="shared" si="376"/>
        <v>CA</v>
      </c>
      <c r="AW791" s="447" t="str">
        <f t="shared" si="377"/>
        <v>CL</v>
      </c>
      <c r="AX791" s="447" t="str">
        <f t="shared" si="378"/>
        <v>AIC</v>
      </c>
      <c r="AY791" s="447" t="str">
        <f t="shared" si="379"/>
        <v>ERB</v>
      </c>
      <c r="AZ791" s="447" t="str">
        <f t="shared" si="380"/>
        <v>GRB</v>
      </c>
      <c r="BA791" s="447" t="str">
        <f t="shared" si="381"/>
        <v>Non-Op</v>
      </c>
      <c r="BC791" s="449" t="s">
        <v>2100</v>
      </c>
      <c r="BD791" s="552">
        <f t="shared" si="383"/>
        <v>8395465.4100000001</v>
      </c>
      <c r="BF791" s="435"/>
      <c r="BG791" s="435"/>
      <c r="BH791" s="435"/>
      <c r="BI791" s="435"/>
      <c r="BJ791" s="435"/>
      <c r="BK791" s="435"/>
      <c r="BL791" s="435"/>
      <c r="BN791" s="444"/>
    </row>
    <row r="792" spans="1:66" s="28" customFormat="1" ht="12" customHeight="1">
      <c r="A792" s="473">
        <v>18600751</v>
      </c>
      <c r="B792" s="459" t="str">
        <f t="shared" si="357"/>
        <v>18600751</v>
      </c>
      <c r="C792" s="474" t="s">
        <v>1528</v>
      </c>
      <c r="D792" s="445" t="s">
        <v>2091</v>
      </c>
      <c r="E792" s="445"/>
      <c r="F792" s="474"/>
      <c r="G792" s="445"/>
      <c r="H792" s="547">
        <v>1901027.39</v>
      </c>
      <c r="I792" s="547">
        <v>1925786.15</v>
      </c>
      <c r="J792" s="547">
        <v>1910857.58</v>
      </c>
      <c r="K792" s="547">
        <v>1895929.01</v>
      </c>
      <c r="L792" s="547">
        <v>1881000.44</v>
      </c>
      <c r="M792" s="547">
        <v>1866071.87</v>
      </c>
      <c r="N792" s="547">
        <v>1851143.3</v>
      </c>
      <c r="O792" s="547">
        <v>1836214.73</v>
      </c>
      <c r="P792" s="547">
        <v>1821286.16</v>
      </c>
      <c r="Q792" s="547">
        <v>1806357.59</v>
      </c>
      <c r="R792" s="547">
        <v>1791429.02</v>
      </c>
      <c r="S792" s="547">
        <v>1776500.45</v>
      </c>
      <c r="T792" s="547">
        <v>1761570.97</v>
      </c>
      <c r="U792" s="547"/>
      <c r="V792" s="547">
        <f t="shared" si="362"/>
        <v>1849489.6233333333</v>
      </c>
      <c r="W792" s="285"/>
      <c r="X792" s="286"/>
      <c r="Y792" s="548">
        <f t="shared" si="384"/>
        <v>1761570.97</v>
      </c>
      <c r="Z792" s="549">
        <f t="shared" si="384"/>
        <v>0</v>
      </c>
      <c r="AA792" s="549">
        <f t="shared" si="384"/>
        <v>0</v>
      </c>
      <c r="AB792" s="282">
        <f t="shared" si="363"/>
        <v>0</v>
      </c>
      <c r="AC792" s="281">
        <f t="shared" si="364"/>
        <v>0</v>
      </c>
      <c r="AD792" s="549">
        <f t="shared" si="365"/>
        <v>0</v>
      </c>
      <c r="AE792" s="553">
        <f t="shared" si="366"/>
        <v>0</v>
      </c>
      <c r="AF792" s="282">
        <f t="shared" si="367"/>
        <v>0</v>
      </c>
      <c r="AG792" s="283">
        <f t="shared" si="368"/>
        <v>0</v>
      </c>
      <c r="AH792" s="281">
        <f t="shared" si="369"/>
        <v>0</v>
      </c>
      <c r="AI792" s="551">
        <f t="shared" si="382"/>
        <v>1849489.6233333333</v>
      </c>
      <c r="AJ792" s="549">
        <f t="shared" si="382"/>
        <v>0</v>
      </c>
      <c r="AK792" s="549">
        <f t="shared" si="382"/>
        <v>0</v>
      </c>
      <c r="AL792" s="282">
        <f t="shared" si="370"/>
        <v>0</v>
      </c>
      <c r="AM792" s="281">
        <f t="shared" si="371"/>
        <v>0</v>
      </c>
      <c r="AN792" s="549">
        <f t="shared" si="372"/>
        <v>0</v>
      </c>
      <c r="AO792" s="549">
        <f t="shared" si="373"/>
        <v>0</v>
      </c>
      <c r="AP792" s="549">
        <f t="shared" si="374"/>
        <v>0</v>
      </c>
      <c r="AQ792" s="283">
        <f t="shared" si="358"/>
        <v>0</v>
      </c>
      <c r="AR792" s="281">
        <f t="shared" si="375"/>
        <v>0</v>
      </c>
      <c r="AT792" s="446"/>
      <c r="AU792" s="284"/>
      <c r="AV792" s="447" t="str">
        <f t="shared" si="376"/>
        <v>CA</v>
      </c>
      <c r="AW792" s="447" t="str">
        <f t="shared" si="377"/>
        <v>CL</v>
      </c>
      <c r="AX792" s="447" t="str">
        <f t="shared" si="378"/>
        <v>AIC</v>
      </c>
      <c r="AY792" s="447" t="str">
        <f t="shared" si="379"/>
        <v>ERB</v>
      </c>
      <c r="AZ792" s="447" t="str">
        <f t="shared" si="380"/>
        <v>GRB</v>
      </c>
      <c r="BA792" s="447" t="str">
        <f t="shared" si="381"/>
        <v>Non-Op</v>
      </c>
      <c r="BC792" s="445" t="s">
        <v>2212</v>
      </c>
      <c r="BD792" s="552">
        <f t="shared" si="383"/>
        <v>1761570.97</v>
      </c>
      <c r="BF792" s="435"/>
      <c r="BG792" s="435"/>
      <c r="BH792" s="435"/>
      <c r="BI792" s="435"/>
      <c r="BJ792" s="435"/>
      <c r="BK792" s="435"/>
      <c r="BL792" s="435"/>
      <c r="BN792" s="444"/>
    </row>
    <row r="793" spans="1:66" s="28" customFormat="1" ht="12" customHeight="1">
      <c r="A793" s="473">
        <v>18600761</v>
      </c>
      <c r="B793" s="459" t="str">
        <f t="shared" si="357"/>
        <v>18600761</v>
      </c>
      <c r="C793" s="474" t="s">
        <v>1529</v>
      </c>
      <c r="D793" s="445" t="s">
        <v>2091</v>
      </c>
      <c r="E793" s="445"/>
      <c r="F793" s="474"/>
      <c r="G793" s="445"/>
      <c r="H793" s="547">
        <v>723746.54</v>
      </c>
      <c r="I793" s="547">
        <v>718179.25</v>
      </c>
      <c r="J793" s="547">
        <v>712611.96</v>
      </c>
      <c r="K793" s="547">
        <v>707044.67</v>
      </c>
      <c r="L793" s="547">
        <v>701477.38</v>
      </c>
      <c r="M793" s="547">
        <v>695910.09</v>
      </c>
      <c r="N793" s="547">
        <v>690342.8</v>
      </c>
      <c r="O793" s="547">
        <v>684775.51</v>
      </c>
      <c r="P793" s="547">
        <v>679208.22</v>
      </c>
      <c r="Q793" s="547">
        <v>673640.93</v>
      </c>
      <c r="R793" s="547">
        <v>668073.64</v>
      </c>
      <c r="S793" s="547">
        <v>662506.35</v>
      </c>
      <c r="T793" s="547">
        <v>656939.06000000006</v>
      </c>
      <c r="U793" s="547"/>
      <c r="V793" s="547">
        <f t="shared" si="362"/>
        <v>690342.79999999981</v>
      </c>
      <c r="W793" s="285"/>
      <c r="X793" s="286"/>
      <c r="Y793" s="548">
        <f t="shared" si="384"/>
        <v>656939.06000000006</v>
      </c>
      <c r="Z793" s="549">
        <f t="shared" si="384"/>
        <v>0</v>
      </c>
      <c r="AA793" s="549">
        <f t="shared" si="384"/>
        <v>0</v>
      </c>
      <c r="AB793" s="282">
        <f t="shared" si="363"/>
        <v>0</v>
      </c>
      <c r="AC793" s="281">
        <f t="shared" si="364"/>
        <v>0</v>
      </c>
      <c r="AD793" s="549">
        <f t="shared" si="365"/>
        <v>0</v>
      </c>
      <c r="AE793" s="553">
        <f t="shared" si="366"/>
        <v>0</v>
      </c>
      <c r="AF793" s="282">
        <f t="shared" si="367"/>
        <v>0</v>
      </c>
      <c r="AG793" s="283">
        <f t="shared" si="368"/>
        <v>0</v>
      </c>
      <c r="AH793" s="281">
        <f t="shared" si="369"/>
        <v>0</v>
      </c>
      <c r="AI793" s="551">
        <f t="shared" si="382"/>
        <v>690342.79999999981</v>
      </c>
      <c r="AJ793" s="549">
        <f t="shared" si="382"/>
        <v>0</v>
      </c>
      <c r="AK793" s="549">
        <f t="shared" si="382"/>
        <v>0</v>
      </c>
      <c r="AL793" s="282">
        <f t="shared" si="370"/>
        <v>0</v>
      </c>
      <c r="AM793" s="281">
        <f t="shared" si="371"/>
        <v>0</v>
      </c>
      <c r="AN793" s="549">
        <f t="shared" si="372"/>
        <v>0</v>
      </c>
      <c r="AO793" s="549">
        <f t="shared" si="373"/>
        <v>0</v>
      </c>
      <c r="AP793" s="549">
        <f t="shared" si="374"/>
        <v>0</v>
      </c>
      <c r="AQ793" s="283">
        <f t="shared" si="358"/>
        <v>0</v>
      </c>
      <c r="AR793" s="281">
        <f t="shared" si="375"/>
        <v>0</v>
      </c>
      <c r="AT793" s="446"/>
      <c r="AU793" s="284"/>
      <c r="AV793" s="447" t="str">
        <f t="shared" si="376"/>
        <v>CA</v>
      </c>
      <c r="AW793" s="447" t="str">
        <f t="shared" si="377"/>
        <v>CL</v>
      </c>
      <c r="AX793" s="447" t="str">
        <f t="shared" si="378"/>
        <v>AIC</v>
      </c>
      <c r="AY793" s="447" t="str">
        <f t="shared" si="379"/>
        <v>ERB</v>
      </c>
      <c r="AZ793" s="447" t="str">
        <f t="shared" si="380"/>
        <v>GRB</v>
      </c>
      <c r="BA793" s="447" t="str">
        <f t="shared" si="381"/>
        <v>Non-Op</v>
      </c>
      <c r="BC793" s="445" t="s">
        <v>2212</v>
      </c>
      <c r="BD793" s="552">
        <f t="shared" si="383"/>
        <v>656939.06000000006</v>
      </c>
      <c r="BF793" s="435"/>
      <c r="BG793" s="435"/>
      <c r="BH793" s="435"/>
      <c r="BI793" s="435"/>
      <c r="BJ793" s="435"/>
      <c r="BK793" s="435"/>
      <c r="BL793" s="435"/>
      <c r="BN793" s="444"/>
    </row>
    <row r="794" spans="1:66" s="28" customFormat="1" ht="12" customHeight="1">
      <c r="A794" s="473">
        <v>18600771</v>
      </c>
      <c r="B794" s="459" t="str">
        <f t="shared" si="357"/>
        <v>18600771</v>
      </c>
      <c r="C794" s="474" t="s">
        <v>1530</v>
      </c>
      <c r="D794" s="445" t="s">
        <v>2091</v>
      </c>
      <c r="E794" s="445"/>
      <c r="F794" s="474"/>
      <c r="G794" s="445"/>
      <c r="H794" s="547">
        <v>1955532.71</v>
      </c>
      <c r="I794" s="547">
        <v>1979872.19</v>
      </c>
      <c r="J794" s="547">
        <v>1964524.34</v>
      </c>
      <c r="K794" s="547">
        <v>1949176.49</v>
      </c>
      <c r="L794" s="547">
        <v>1933828.64</v>
      </c>
      <c r="M794" s="547">
        <v>1918480.79</v>
      </c>
      <c r="N794" s="547">
        <v>1903132.94</v>
      </c>
      <c r="O794" s="547">
        <v>1887785.09</v>
      </c>
      <c r="P794" s="547">
        <v>1872437.24</v>
      </c>
      <c r="Q794" s="547">
        <v>1857089.39</v>
      </c>
      <c r="R794" s="547">
        <v>1841741.54</v>
      </c>
      <c r="S794" s="547">
        <v>1826393.69</v>
      </c>
      <c r="T794" s="547">
        <v>1811045.81</v>
      </c>
      <c r="U794" s="547"/>
      <c r="V794" s="547">
        <f t="shared" si="362"/>
        <v>1901479.3</v>
      </c>
      <c r="W794" s="285"/>
      <c r="X794" s="286"/>
      <c r="Y794" s="548">
        <f t="shared" si="384"/>
        <v>1811045.81</v>
      </c>
      <c r="Z794" s="549">
        <f t="shared" si="384"/>
        <v>0</v>
      </c>
      <c r="AA794" s="549">
        <f t="shared" si="384"/>
        <v>0</v>
      </c>
      <c r="AB794" s="282">
        <f t="shared" si="363"/>
        <v>0</v>
      </c>
      <c r="AC794" s="281">
        <f t="shared" si="364"/>
        <v>0</v>
      </c>
      <c r="AD794" s="549">
        <f t="shared" si="365"/>
        <v>0</v>
      </c>
      <c r="AE794" s="553">
        <f t="shared" si="366"/>
        <v>0</v>
      </c>
      <c r="AF794" s="282">
        <f t="shared" si="367"/>
        <v>0</v>
      </c>
      <c r="AG794" s="283">
        <f t="shared" si="368"/>
        <v>0</v>
      </c>
      <c r="AH794" s="281">
        <f t="shared" si="369"/>
        <v>0</v>
      </c>
      <c r="AI794" s="551">
        <f t="shared" si="382"/>
        <v>1901479.3</v>
      </c>
      <c r="AJ794" s="549">
        <f t="shared" si="382"/>
        <v>0</v>
      </c>
      <c r="AK794" s="549">
        <f t="shared" si="382"/>
        <v>0</v>
      </c>
      <c r="AL794" s="282">
        <f t="shared" si="370"/>
        <v>0</v>
      </c>
      <c r="AM794" s="281">
        <f t="shared" si="371"/>
        <v>0</v>
      </c>
      <c r="AN794" s="549">
        <f t="shared" si="372"/>
        <v>0</v>
      </c>
      <c r="AO794" s="549">
        <f t="shared" si="373"/>
        <v>0</v>
      </c>
      <c r="AP794" s="549">
        <f t="shared" si="374"/>
        <v>0</v>
      </c>
      <c r="AQ794" s="283">
        <f t="shared" si="358"/>
        <v>0</v>
      </c>
      <c r="AR794" s="281">
        <f t="shared" si="375"/>
        <v>0</v>
      </c>
      <c r="AT794" s="446"/>
      <c r="AU794" s="284"/>
      <c r="AV794" s="447" t="str">
        <f t="shared" si="376"/>
        <v>CA</v>
      </c>
      <c r="AW794" s="447" t="str">
        <f t="shared" si="377"/>
        <v>CL</v>
      </c>
      <c r="AX794" s="447" t="str">
        <f t="shared" si="378"/>
        <v>AIC</v>
      </c>
      <c r="AY794" s="447" t="str">
        <f t="shared" si="379"/>
        <v>ERB</v>
      </c>
      <c r="AZ794" s="447" t="str">
        <f t="shared" si="380"/>
        <v>GRB</v>
      </c>
      <c r="BA794" s="447" t="str">
        <f t="shared" si="381"/>
        <v>Non-Op</v>
      </c>
      <c r="BC794" s="445" t="s">
        <v>2212</v>
      </c>
      <c r="BD794" s="552">
        <f t="shared" si="383"/>
        <v>1811045.81</v>
      </c>
      <c r="BF794" s="435"/>
      <c r="BG794" s="435"/>
      <c r="BH794" s="435"/>
      <c r="BI794" s="435"/>
      <c r="BJ794" s="435"/>
      <c r="BK794" s="435"/>
      <c r="BL794" s="435"/>
      <c r="BN794" s="444"/>
    </row>
    <row r="795" spans="1:66" s="28" customFormat="1" ht="12" customHeight="1">
      <c r="A795" s="473">
        <v>18600781</v>
      </c>
      <c r="B795" s="459" t="str">
        <f t="shared" si="357"/>
        <v>18600781</v>
      </c>
      <c r="C795" s="474" t="s">
        <v>1531</v>
      </c>
      <c r="D795" s="445" t="s">
        <v>2091</v>
      </c>
      <c r="E795" s="445"/>
      <c r="F795" s="474"/>
      <c r="G795" s="445"/>
      <c r="H795" s="547">
        <v>924475.02</v>
      </c>
      <c r="I795" s="547">
        <v>917363.68</v>
      </c>
      <c r="J795" s="547">
        <v>910252.34</v>
      </c>
      <c r="K795" s="547">
        <v>903141</v>
      </c>
      <c r="L795" s="547">
        <v>896029.66</v>
      </c>
      <c r="M795" s="547">
        <v>888918.32</v>
      </c>
      <c r="N795" s="547">
        <v>881806.98</v>
      </c>
      <c r="O795" s="547">
        <v>874695.64</v>
      </c>
      <c r="P795" s="547">
        <v>867584.3</v>
      </c>
      <c r="Q795" s="547">
        <v>860472.96</v>
      </c>
      <c r="R795" s="547">
        <v>853361.62</v>
      </c>
      <c r="S795" s="547">
        <v>846250.28</v>
      </c>
      <c r="T795" s="547">
        <v>839138.94</v>
      </c>
      <c r="U795" s="547"/>
      <c r="V795" s="547">
        <f t="shared" si="362"/>
        <v>881806.98</v>
      </c>
      <c r="W795" s="285"/>
      <c r="X795" s="286"/>
      <c r="Y795" s="548">
        <f t="shared" si="384"/>
        <v>839138.94</v>
      </c>
      <c r="Z795" s="549">
        <f t="shared" si="384"/>
        <v>0</v>
      </c>
      <c r="AA795" s="549">
        <f t="shared" si="384"/>
        <v>0</v>
      </c>
      <c r="AB795" s="282">
        <f t="shared" si="363"/>
        <v>0</v>
      </c>
      <c r="AC795" s="281">
        <f t="shared" si="364"/>
        <v>0</v>
      </c>
      <c r="AD795" s="549">
        <f t="shared" si="365"/>
        <v>0</v>
      </c>
      <c r="AE795" s="553">
        <f t="shared" si="366"/>
        <v>0</v>
      </c>
      <c r="AF795" s="282">
        <f t="shared" si="367"/>
        <v>0</v>
      </c>
      <c r="AG795" s="283">
        <f t="shared" si="368"/>
        <v>0</v>
      </c>
      <c r="AH795" s="281">
        <f t="shared" si="369"/>
        <v>0</v>
      </c>
      <c r="AI795" s="551">
        <f t="shared" si="382"/>
        <v>881806.98</v>
      </c>
      <c r="AJ795" s="549">
        <f t="shared" si="382"/>
        <v>0</v>
      </c>
      <c r="AK795" s="549">
        <f t="shared" si="382"/>
        <v>0</v>
      </c>
      <c r="AL795" s="282">
        <f t="shared" si="370"/>
        <v>0</v>
      </c>
      <c r="AM795" s="281">
        <f t="shared" si="371"/>
        <v>0</v>
      </c>
      <c r="AN795" s="549">
        <f t="shared" si="372"/>
        <v>0</v>
      </c>
      <c r="AO795" s="549">
        <f t="shared" si="373"/>
        <v>0</v>
      </c>
      <c r="AP795" s="549">
        <f t="shared" si="374"/>
        <v>0</v>
      </c>
      <c r="AQ795" s="283">
        <f t="shared" si="358"/>
        <v>0</v>
      </c>
      <c r="AR795" s="281">
        <f t="shared" si="375"/>
        <v>0</v>
      </c>
      <c r="AT795" s="446"/>
      <c r="AU795" s="284"/>
      <c r="AV795" s="447" t="str">
        <f t="shared" si="376"/>
        <v>CA</v>
      </c>
      <c r="AW795" s="447" t="str">
        <f t="shared" si="377"/>
        <v>CL</v>
      </c>
      <c r="AX795" s="447" t="str">
        <f t="shared" si="378"/>
        <v>AIC</v>
      </c>
      <c r="AY795" s="447" t="str">
        <f t="shared" si="379"/>
        <v>ERB</v>
      </c>
      <c r="AZ795" s="447" t="str">
        <f t="shared" si="380"/>
        <v>GRB</v>
      </c>
      <c r="BA795" s="447" t="str">
        <f t="shared" si="381"/>
        <v>Non-Op</v>
      </c>
      <c r="BC795" s="445" t="s">
        <v>2212</v>
      </c>
      <c r="BD795" s="552">
        <f t="shared" si="383"/>
        <v>839138.94</v>
      </c>
      <c r="BF795" s="435"/>
      <c r="BG795" s="435"/>
      <c r="BH795" s="435"/>
      <c r="BI795" s="435"/>
      <c r="BJ795" s="435"/>
      <c r="BK795" s="435"/>
      <c r="BL795" s="435"/>
      <c r="BN795" s="444"/>
    </row>
    <row r="796" spans="1:66" s="28" customFormat="1" ht="12" customHeight="1">
      <c r="A796" s="473">
        <v>18600861</v>
      </c>
      <c r="B796" s="459" t="str">
        <f t="shared" si="357"/>
        <v>18600861</v>
      </c>
      <c r="C796" s="474" t="s">
        <v>2874</v>
      </c>
      <c r="D796" s="445" t="s">
        <v>2091</v>
      </c>
      <c r="E796" s="445"/>
      <c r="F796" s="294">
        <v>43070</v>
      </c>
      <c r="G796" s="445"/>
      <c r="H796" s="547">
        <v>0</v>
      </c>
      <c r="I796" s="547">
        <v>0</v>
      </c>
      <c r="J796" s="547">
        <v>0</v>
      </c>
      <c r="K796" s="547">
        <v>0</v>
      </c>
      <c r="L796" s="547">
        <v>0</v>
      </c>
      <c r="M796" s="547">
        <v>0</v>
      </c>
      <c r="N796" s="547">
        <v>0</v>
      </c>
      <c r="O796" s="547">
        <v>0</v>
      </c>
      <c r="P796" s="547">
        <v>0</v>
      </c>
      <c r="Q796" s="547">
        <v>0</v>
      </c>
      <c r="R796" s="547">
        <v>0</v>
      </c>
      <c r="S796" s="547">
        <v>0</v>
      </c>
      <c r="T796" s="547">
        <v>0</v>
      </c>
      <c r="U796" s="547"/>
      <c r="V796" s="547">
        <f t="shared" si="362"/>
        <v>0</v>
      </c>
      <c r="W796" s="285"/>
      <c r="X796" s="325"/>
      <c r="Y796" s="548">
        <f t="shared" si="384"/>
        <v>0</v>
      </c>
      <c r="Z796" s="549">
        <f t="shared" si="384"/>
        <v>0</v>
      </c>
      <c r="AA796" s="549">
        <f t="shared" si="384"/>
        <v>0</v>
      </c>
      <c r="AB796" s="282">
        <f t="shared" si="363"/>
        <v>0</v>
      </c>
      <c r="AC796" s="281">
        <f t="shared" si="364"/>
        <v>0</v>
      </c>
      <c r="AD796" s="549">
        <f t="shared" si="365"/>
        <v>0</v>
      </c>
      <c r="AE796" s="553">
        <f t="shared" si="366"/>
        <v>0</v>
      </c>
      <c r="AF796" s="282">
        <f t="shared" si="367"/>
        <v>0</v>
      </c>
      <c r="AG796" s="283">
        <f t="shared" si="368"/>
        <v>0</v>
      </c>
      <c r="AH796" s="281">
        <f t="shared" si="369"/>
        <v>0</v>
      </c>
      <c r="AI796" s="551">
        <f t="shared" si="382"/>
        <v>0</v>
      </c>
      <c r="AJ796" s="549">
        <f t="shared" si="382"/>
        <v>0</v>
      </c>
      <c r="AK796" s="549">
        <f t="shared" si="382"/>
        <v>0</v>
      </c>
      <c r="AL796" s="282">
        <f t="shared" si="370"/>
        <v>0</v>
      </c>
      <c r="AM796" s="281">
        <f t="shared" si="371"/>
        <v>0</v>
      </c>
      <c r="AN796" s="549">
        <f t="shared" si="372"/>
        <v>0</v>
      </c>
      <c r="AO796" s="549">
        <f t="shared" si="373"/>
        <v>0</v>
      </c>
      <c r="AP796" s="549">
        <f t="shared" si="374"/>
        <v>0</v>
      </c>
      <c r="AQ796" s="283">
        <f t="shared" si="358"/>
        <v>0</v>
      </c>
      <c r="AR796" s="281">
        <f t="shared" si="375"/>
        <v>0</v>
      </c>
      <c r="AT796" s="446"/>
      <c r="AU796" s="284"/>
      <c r="AV796" s="447" t="str">
        <f t="shared" si="376"/>
        <v>CA</v>
      </c>
      <c r="AW796" s="447" t="str">
        <f t="shared" si="377"/>
        <v>CL</v>
      </c>
      <c r="AX796" s="447" t="str">
        <f t="shared" si="378"/>
        <v>AIC</v>
      </c>
      <c r="AY796" s="447" t="str">
        <f t="shared" si="379"/>
        <v>ERB</v>
      </c>
      <c r="AZ796" s="447" t="str">
        <f t="shared" si="380"/>
        <v>GRB</v>
      </c>
      <c r="BA796" s="447" t="str">
        <f t="shared" si="381"/>
        <v>Non-Op</v>
      </c>
      <c r="BC796" s="445" t="s">
        <v>2142</v>
      </c>
      <c r="BD796" s="552">
        <f t="shared" si="383"/>
        <v>0</v>
      </c>
      <c r="BF796" s="448"/>
      <c r="BG796" s="448"/>
      <c r="BH796" s="448"/>
      <c r="BI796" s="448"/>
      <c r="BJ796" s="448"/>
      <c r="BK796" s="448"/>
      <c r="BL796" s="448"/>
      <c r="BN796" s="444"/>
    </row>
    <row r="797" spans="1:66" s="28" customFormat="1" ht="12" customHeight="1">
      <c r="A797" s="473">
        <v>18600871</v>
      </c>
      <c r="B797" s="459" t="str">
        <f t="shared" si="357"/>
        <v>18600871</v>
      </c>
      <c r="C797" s="474" t="s">
        <v>1532</v>
      </c>
      <c r="D797" s="445" t="s">
        <v>2091</v>
      </c>
      <c r="E797" s="445"/>
      <c r="F797" s="294">
        <v>43191</v>
      </c>
      <c r="G797" s="445"/>
      <c r="H797" s="547">
        <v>292922.13</v>
      </c>
      <c r="I797" s="547">
        <v>275691.42</v>
      </c>
      <c r="J797" s="547">
        <v>258460.71</v>
      </c>
      <c r="K797" s="547">
        <v>241230</v>
      </c>
      <c r="L797" s="547">
        <v>223999.29</v>
      </c>
      <c r="M797" s="547">
        <v>206768.58</v>
      </c>
      <c r="N797" s="547">
        <v>189537.87</v>
      </c>
      <c r="O797" s="547">
        <v>172307.16</v>
      </c>
      <c r="P797" s="547">
        <v>155076.45000000001</v>
      </c>
      <c r="Q797" s="547">
        <v>137845.74</v>
      </c>
      <c r="R797" s="547">
        <v>120615.03</v>
      </c>
      <c r="S797" s="547">
        <v>103384.32000000001</v>
      </c>
      <c r="T797" s="547">
        <v>86153.61</v>
      </c>
      <c r="U797" s="547"/>
      <c r="V797" s="547">
        <f t="shared" si="362"/>
        <v>189537.87</v>
      </c>
      <c r="W797" s="285"/>
      <c r="X797" s="325"/>
      <c r="Y797" s="548">
        <f t="shared" si="384"/>
        <v>86153.61</v>
      </c>
      <c r="Z797" s="549">
        <f t="shared" si="384"/>
        <v>0</v>
      </c>
      <c r="AA797" s="549">
        <f t="shared" si="384"/>
        <v>0</v>
      </c>
      <c r="AB797" s="282">
        <f t="shared" si="363"/>
        <v>0</v>
      </c>
      <c r="AC797" s="281">
        <f t="shared" si="364"/>
        <v>0</v>
      </c>
      <c r="AD797" s="549">
        <f t="shared" si="365"/>
        <v>0</v>
      </c>
      <c r="AE797" s="553">
        <f t="shared" si="366"/>
        <v>0</v>
      </c>
      <c r="AF797" s="282">
        <f t="shared" si="367"/>
        <v>0</v>
      </c>
      <c r="AG797" s="283">
        <f t="shared" si="368"/>
        <v>0</v>
      </c>
      <c r="AH797" s="281">
        <f t="shared" si="369"/>
        <v>0</v>
      </c>
      <c r="AI797" s="551">
        <f t="shared" si="382"/>
        <v>189537.87</v>
      </c>
      <c r="AJ797" s="549">
        <f t="shared" si="382"/>
        <v>0</v>
      </c>
      <c r="AK797" s="549">
        <f t="shared" si="382"/>
        <v>0</v>
      </c>
      <c r="AL797" s="282">
        <f t="shared" si="370"/>
        <v>0</v>
      </c>
      <c r="AM797" s="281">
        <f t="shared" si="371"/>
        <v>0</v>
      </c>
      <c r="AN797" s="549">
        <f t="shared" si="372"/>
        <v>0</v>
      </c>
      <c r="AO797" s="549">
        <f t="shared" si="373"/>
        <v>0</v>
      </c>
      <c r="AP797" s="549">
        <f t="shared" si="374"/>
        <v>0</v>
      </c>
      <c r="AQ797" s="283">
        <f t="shared" si="358"/>
        <v>0</v>
      </c>
      <c r="AR797" s="281">
        <f t="shared" si="375"/>
        <v>0</v>
      </c>
      <c r="AT797" s="446"/>
      <c r="AU797" s="284"/>
      <c r="AV797" s="447" t="str">
        <f t="shared" si="376"/>
        <v>CA</v>
      </c>
      <c r="AW797" s="447" t="str">
        <f t="shared" si="377"/>
        <v>CL</v>
      </c>
      <c r="AX797" s="447" t="str">
        <f t="shared" si="378"/>
        <v>AIC</v>
      </c>
      <c r="AY797" s="447" t="str">
        <f t="shared" si="379"/>
        <v>ERB</v>
      </c>
      <c r="AZ797" s="447" t="str">
        <f t="shared" si="380"/>
        <v>GRB</v>
      </c>
      <c r="BA797" s="447" t="str">
        <f t="shared" si="381"/>
        <v>Non-Op</v>
      </c>
      <c r="BC797" s="445" t="s">
        <v>2213</v>
      </c>
      <c r="BD797" s="552">
        <f t="shared" si="383"/>
        <v>86153.61</v>
      </c>
      <c r="BF797" s="448"/>
      <c r="BG797" s="448"/>
      <c r="BH797" s="448"/>
      <c r="BI797" s="448"/>
      <c r="BJ797" s="448"/>
      <c r="BK797" s="448"/>
      <c r="BL797" s="448"/>
      <c r="BN797" s="444"/>
    </row>
    <row r="798" spans="1:66" s="28" customFormat="1" ht="12" customHeight="1">
      <c r="A798" s="473">
        <v>18600881</v>
      </c>
      <c r="B798" s="459" t="str">
        <f t="shared" ref="B798:B861" si="385">TEXT(A798,"##")</f>
        <v>18600881</v>
      </c>
      <c r="C798" s="494" t="s">
        <v>1533</v>
      </c>
      <c r="D798" s="445" t="s">
        <v>2091</v>
      </c>
      <c r="E798" s="445"/>
      <c r="F798" s="294">
        <v>43313</v>
      </c>
      <c r="G798" s="445"/>
      <c r="H798" s="547">
        <v>773275.8</v>
      </c>
      <c r="I798" s="547">
        <v>766685.76</v>
      </c>
      <c r="J798" s="547">
        <v>760095.72</v>
      </c>
      <c r="K798" s="547">
        <v>753505.68</v>
      </c>
      <c r="L798" s="547">
        <v>746915.64</v>
      </c>
      <c r="M798" s="547">
        <v>740325.6</v>
      </c>
      <c r="N798" s="547">
        <v>733735.56</v>
      </c>
      <c r="O798" s="547">
        <v>727145.52</v>
      </c>
      <c r="P798" s="547">
        <v>720555.48</v>
      </c>
      <c r="Q798" s="547">
        <v>713965.44</v>
      </c>
      <c r="R798" s="547">
        <v>707375.4</v>
      </c>
      <c r="S798" s="547">
        <v>700785.36</v>
      </c>
      <c r="T798" s="547">
        <v>694195.32</v>
      </c>
      <c r="U798" s="547"/>
      <c r="V798" s="547">
        <f t="shared" si="362"/>
        <v>733735.56</v>
      </c>
      <c r="W798" s="285"/>
      <c r="X798" s="325"/>
      <c r="Y798" s="548">
        <f t="shared" si="384"/>
        <v>694195.32</v>
      </c>
      <c r="Z798" s="549">
        <f t="shared" si="384"/>
        <v>0</v>
      </c>
      <c r="AA798" s="549">
        <f t="shared" si="384"/>
        <v>0</v>
      </c>
      <c r="AB798" s="282">
        <f t="shared" si="363"/>
        <v>0</v>
      </c>
      <c r="AC798" s="281">
        <f t="shared" si="364"/>
        <v>0</v>
      </c>
      <c r="AD798" s="549">
        <f t="shared" si="365"/>
        <v>0</v>
      </c>
      <c r="AE798" s="553">
        <f t="shared" si="366"/>
        <v>0</v>
      </c>
      <c r="AF798" s="282">
        <f t="shared" si="367"/>
        <v>0</v>
      </c>
      <c r="AG798" s="283">
        <f t="shared" si="368"/>
        <v>0</v>
      </c>
      <c r="AH798" s="281">
        <f t="shared" si="369"/>
        <v>0</v>
      </c>
      <c r="AI798" s="551">
        <f t="shared" ref="AI798:AK817" si="386">IF($D798=AI$5,$V798,0)</f>
        <v>733735.56</v>
      </c>
      <c r="AJ798" s="549">
        <f t="shared" si="386"/>
        <v>0</v>
      </c>
      <c r="AK798" s="549">
        <f t="shared" si="386"/>
        <v>0</v>
      </c>
      <c r="AL798" s="282">
        <f t="shared" si="370"/>
        <v>0</v>
      </c>
      <c r="AM798" s="281">
        <f t="shared" si="371"/>
        <v>0</v>
      </c>
      <c r="AN798" s="549">
        <f t="shared" si="372"/>
        <v>0</v>
      </c>
      <c r="AO798" s="549">
        <f t="shared" si="373"/>
        <v>0</v>
      </c>
      <c r="AP798" s="549">
        <f t="shared" si="374"/>
        <v>0</v>
      </c>
      <c r="AQ798" s="283">
        <f t="shared" si="358"/>
        <v>0</v>
      </c>
      <c r="AR798" s="281">
        <f t="shared" si="375"/>
        <v>0</v>
      </c>
      <c r="AT798" s="446"/>
      <c r="AU798" s="284"/>
      <c r="AV798" s="447" t="str">
        <f t="shared" si="376"/>
        <v>CA</v>
      </c>
      <c r="AW798" s="447" t="str">
        <f t="shared" si="377"/>
        <v>CL</v>
      </c>
      <c r="AX798" s="447" t="str">
        <f t="shared" si="378"/>
        <v>AIC</v>
      </c>
      <c r="AY798" s="447" t="str">
        <f t="shared" si="379"/>
        <v>ERB</v>
      </c>
      <c r="AZ798" s="447" t="str">
        <f t="shared" si="380"/>
        <v>GRB</v>
      </c>
      <c r="BA798" s="447" t="str">
        <f t="shared" si="381"/>
        <v>Non-Op</v>
      </c>
      <c r="BC798" s="445" t="s">
        <v>2213</v>
      </c>
      <c r="BD798" s="552">
        <f t="shared" si="383"/>
        <v>694195.32</v>
      </c>
      <c r="BF798" s="448"/>
      <c r="BG798" s="448"/>
      <c r="BH798" s="448"/>
      <c r="BI798" s="448"/>
      <c r="BJ798" s="448"/>
      <c r="BK798" s="448"/>
      <c r="BL798" s="448"/>
      <c r="BN798" s="444"/>
    </row>
    <row r="799" spans="1:66" s="28" customFormat="1" ht="12" customHeight="1">
      <c r="A799" s="473">
        <v>18600911</v>
      </c>
      <c r="B799" s="459" t="str">
        <f t="shared" si="385"/>
        <v>18600911</v>
      </c>
      <c r="C799" s="494" t="s">
        <v>2875</v>
      </c>
      <c r="D799" s="445" t="s">
        <v>2091</v>
      </c>
      <c r="E799" s="445"/>
      <c r="F799" s="294">
        <v>43344</v>
      </c>
      <c r="G799" s="445"/>
      <c r="H799" s="547">
        <v>0</v>
      </c>
      <c r="I799" s="547">
        <v>0</v>
      </c>
      <c r="J799" s="547">
        <v>0</v>
      </c>
      <c r="K799" s="547">
        <v>0</v>
      </c>
      <c r="L799" s="547">
        <v>0</v>
      </c>
      <c r="M799" s="547">
        <v>0</v>
      </c>
      <c r="N799" s="547">
        <v>0</v>
      </c>
      <c r="O799" s="547">
        <v>0</v>
      </c>
      <c r="P799" s="547">
        <v>0</v>
      </c>
      <c r="Q799" s="547">
        <v>0</v>
      </c>
      <c r="R799" s="547">
        <v>0</v>
      </c>
      <c r="S799" s="547">
        <v>0</v>
      </c>
      <c r="T799" s="547">
        <v>0</v>
      </c>
      <c r="U799" s="547"/>
      <c r="V799" s="547">
        <f t="shared" si="362"/>
        <v>0</v>
      </c>
      <c r="W799" s="285"/>
      <c r="X799" s="325"/>
      <c r="Y799" s="548">
        <f t="shared" si="384"/>
        <v>0</v>
      </c>
      <c r="Z799" s="549">
        <f t="shared" si="384"/>
        <v>0</v>
      </c>
      <c r="AA799" s="549">
        <f t="shared" si="384"/>
        <v>0</v>
      </c>
      <c r="AB799" s="282">
        <f t="shared" si="363"/>
        <v>0</v>
      </c>
      <c r="AC799" s="281">
        <f t="shared" si="364"/>
        <v>0</v>
      </c>
      <c r="AD799" s="549">
        <f t="shared" si="365"/>
        <v>0</v>
      </c>
      <c r="AE799" s="553">
        <f t="shared" si="366"/>
        <v>0</v>
      </c>
      <c r="AF799" s="282">
        <f t="shared" si="367"/>
        <v>0</v>
      </c>
      <c r="AG799" s="283">
        <f t="shared" si="368"/>
        <v>0</v>
      </c>
      <c r="AH799" s="281">
        <f t="shared" si="369"/>
        <v>0</v>
      </c>
      <c r="AI799" s="551">
        <f t="shared" si="386"/>
        <v>0</v>
      </c>
      <c r="AJ799" s="549">
        <f t="shared" si="386"/>
        <v>0</v>
      </c>
      <c r="AK799" s="549">
        <f t="shared" si="386"/>
        <v>0</v>
      </c>
      <c r="AL799" s="282">
        <f t="shared" si="370"/>
        <v>0</v>
      </c>
      <c r="AM799" s="281">
        <f t="shared" si="371"/>
        <v>0</v>
      </c>
      <c r="AN799" s="549">
        <f t="shared" si="372"/>
        <v>0</v>
      </c>
      <c r="AO799" s="549">
        <f t="shared" si="373"/>
        <v>0</v>
      </c>
      <c r="AP799" s="549">
        <f t="shared" si="374"/>
        <v>0</v>
      </c>
      <c r="AQ799" s="283">
        <f t="shared" si="358"/>
        <v>0</v>
      </c>
      <c r="AR799" s="281">
        <f t="shared" si="375"/>
        <v>0</v>
      </c>
      <c r="AT799" s="446"/>
      <c r="AU799" s="284"/>
      <c r="AV799" s="447" t="str">
        <f t="shared" si="376"/>
        <v>CA</v>
      </c>
      <c r="AW799" s="447" t="str">
        <f t="shared" si="377"/>
        <v>CL</v>
      </c>
      <c r="AX799" s="447" t="str">
        <f t="shared" si="378"/>
        <v>AIC</v>
      </c>
      <c r="AY799" s="447" t="str">
        <f t="shared" si="379"/>
        <v>ERB</v>
      </c>
      <c r="AZ799" s="447" t="str">
        <f t="shared" si="380"/>
        <v>GRB</v>
      </c>
      <c r="BA799" s="447" t="str">
        <f t="shared" si="381"/>
        <v>Non-Op</v>
      </c>
      <c r="BC799" s="445" t="s">
        <v>2142</v>
      </c>
      <c r="BD799" s="552">
        <f t="shared" si="383"/>
        <v>0</v>
      </c>
      <c r="BF799" s="448"/>
      <c r="BG799" s="448"/>
      <c r="BH799" s="448"/>
      <c r="BI799" s="448"/>
      <c r="BJ799" s="448"/>
      <c r="BK799" s="448"/>
      <c r="BL799" s="448"/>
      <c r="BN799" s="444"/>
    </row>
    <row r="800" spans="1:66" s="28" customFormat="1" ht="12" customHeight="1">
      <c r="A800" s="473">
        <v>18600921</v>
      </c>
      <c r="B800" s="459" t="str">
        <f t="shared" si="385"/>
        <v>18600921</v>
      </c>
      <c r="C800" s="494" t="s">
        <v>1534</v>
      </c>
      <c r="D800" s="445" t="s">
        <v>1165</v>
      </c>
      <c r="E800" s="445"/>
      <c r="F800" s="294">
        <v>43344</v>
      </c>
      <c r="G800" s="445"/>
      <c r="H800" s="547">
        <v>214625.7</v>
      </c>
      <c r="I800" s="547">
        <v>237695.58</v>
      </c>
      <c r="J800" s="547">
        <v>245621.72</v>
      </c>
      <c r="K800" s="547">
        <v>261642.03</v>
      </c>
      <c r="L800" s="547">
        <v>262618.48</v>
      </c>
      <c r="M800" s="547">
        <v>263655.42</v>
      </c>
      <c r="N800" s="547">
        <v>268003.46000000002</v>
      </c>
      <c r="O800" s="547">
        <v>296287.39</v>
      </c>
      <c r="P800" s="547">
        <v>102241.96</v>
      </c>
      <c r="Q800" s="547">
        <v>161542.49</v>
      </c>
      <c r="R800" s="547">
        <v>187942.19</v>
      </c>
      <c r="S800" s="547">
        <v>261266.66</v>
      </c>
      <c r="T800" s="547">
        <v>313003.23</v>
      </c>
      <c r="U800" s="547"/>
      <c r="V800" s="547">
        <f t="shared" si="362"/>
        <v>234360.98708333334</v>
      </c>
      <c r="W800" s="285"/>
      <c r="X800" s="325"/>
      <c r="Y800" s="548">
        <f t="shared" si="384"/>
        <v>0</v>
      </c>
      <c r="Z800" s="549">
        <f t="shared" si="384"/>
        <v>0</v>
      </c>
      <c r="AA800" s="549">
        <f t="shared" si="384"/>
        <v>0</v>
      </c>
      <c r="AB800" s="282">
        <f t="shared" si="363"/>
        <v>313003.23</v>
      </c>
      <c r="AC800" s="281">
        <f t="shared" si="364"/>
        <v>0</v>
      </c>
      <c r="AD800" s="549">
        <f t="shared" si="365"/>
        <v>0</v>
      </c>
      <c r="AE800" s="553">
        <f t="shared" si="366"/>
        <v>0</v>
      </c>
      <c r="AF800" s="282">
        <f t="shared" si="367"/>
        <v>313003.23</v>
      </c>
      <c r="AG800" s="283">
        <f t="shared" si="368"/>
        <v>313003.23</v>
      </c>
      <c r="AH800" s="281">
        <f t="shared" si="369"/>
        <v>0</v>
      </c>
      <c r="AI800" s="551">
        <f t="shared" si="386"/>
        <v>0</v>
      </c>
      <c r="AJ800" s="549">
        <f t="shared" si="386"/>
        <v>0</v>
      </c>
      <c r="AK800" s="549">
        <f t="shared" si="386"/>
        <v>0</v>
      </c>
      <c r="AL800" s="282">
        <f t="shared" si="370"/>
        <v>234360.98708333334</v>
      </c>
      <c r="AM800" s="281">
        <f t="shared" si="371"/>
        <v>0</v>
      </c>
      <c r="AN800" s="549">
        <f t="shared" si="372"/>
        <v>0</v>
      </c>
      <c r="AO800" s="549">
        <f t="shared" si="373"/>
        <v>0</v>
      </c>
      <c r="AP800" s="549">
        <f t="shared" si="374"/>
        <v>234360.98708333334</v>
      </c>
      <c r="AQ800" s="283">
        <f t="shared" si="358"/>
        <v>234360.98708333334</v>
      </c>
      <c r="AR800" s="281">
        <f t="shared" si="375"/>
        <v>0</v>
      </c>
      <c r="AT800" s="446" t="s">
        <v>2064</v>
      </c>
      <c r="AU800" s="284"/>
      <c r="AV800" s="447" t="str">
        <f t="shared" si="376"/>
        <v>CA</v>
      </c>
      <c r="AW800" s="447" t="str">
        <f t="shared" si="377"/>
        <v>CL</v>
      </c>
      <c r="AX800" s="447" t="str">
        <f t="shared" si="378"/>
        <v>AIC</v>
      </c>
      <c r="AY800" s="447" t="str">
        <f t="shared" si="379"/>
        <v>ERB</v>
      </c>
      <c r="AZ800" s="447" t="str">
        <f t="shared" si="380"/>
        <v>GRB</v>
      </c>
      <c r="BA800" s="447" t="str">
        <f t="shared" si="381"/>
        <v>Non-Op</v>
      </c>
      <c r="BC800" s="449" t="s">
        <v>2100</v>
      </c>
      <c r="BD800" s="552">
        <f t="shared" si="383"/>
        <v>313003.23</v>
      </c>
      <c r="BF800" s="448"/>
      <c r="BG800" s="448"/>
      <c r="BH800" s="448"/>
      <c r="BI800" s="448"/>
      <c r="BJ800" s="448"/>
      <c r="BK800" s="448"/>
      <c r="BL800" s="448"/>
      <c r="BN800" s="444"/>
    </row>
    <row r="801" spans="1:66" s="28" customFormat="1" ht="12" customHeight="1">
      <c r="A801" s="495">
        <v>18600931</v>
      </c>
      <c r="B801" s="496" t="str">
        <f t="shared" si="385"/>
        <v>18600931</v>
      </c>
      <c r="C801" s="497" t="s">
        <v>2214</v>
      </c>
      <c r="D801" s="451" t="s">
        <v>2091</v>
      </c>
      <c r="E801" s="451"/>
      <c r="F801" s="300">
        <v>43525</v>
      </c>
      <c r="G801" s="451"/>
      <c r="H801" s="556">
        <v>3777991.52</v>
      </c>
      <c r="I801" s="556">
        <v>3746768.45</v>
      </c>
      <c r="J801" s="556">
        <v>3715545.38</v>
      </c>
      <c r="K801" s="556">
        <v>3684322.31</v>
      </c>
      <c r="L801" s="556">
        <v>3653099.24</v>
      </c>
      <c r="M801" s="556">
        <v>3621876.17</v>
      </c>
      <c r="N801" s="556">
        <v>3590653.1</v>
      </c>
      <c r="O801" s="556">
        <v>3559430.03</v>
      </c>
      <c r="P801" s="556">
        <v>3528206.96</v>
      </c>
      <c r="Q801" s="556">
        <v>3496983.89</v>
      </c>
      <c r="R801" s="556">
        <v>3465760.82</v>
      </c>
      <c r="S801" s="556">
        <v>3434537.75</v>
      </c>
      <c r="T801" s="591">
        <v>3403314.68</v>
      </c>
      <c r="U801" s="556"/>
      <c r="V801" s="556">
        <f t="shared" si="362"/>
        <v>3590653.1</v>
      </c>
      <c r="W801" s="292"/>
      <c r="X801" s="326"/>
      <c r="Y801" s="548">
        <f t="shared" si="384"/>
        <v>3403314.68</v>
      </c>
      <c r="Z801" s="549">
        <f t="shared" si="384"/>
        <v>0</v>
      </c>
      <c r="AA801" s="549">
        <f t="shared" si="384"/>
        <v>0</v>
      </c>
      <c r="AB801" s="282">
        <f t="shared" si="363"/>
        <v>0</v>
      </c>
      <c r="AC801" s="281">
        <f t="shared" si="364"/>
        <v>0</v>
      </c>
      <c r="AD801" s="549">
        <f t="shared" si="365"/>
        <v>0</v>
      </c>
      <c r="AE801" s="553">
        <f t="shared" si="366"/>
        <v>0</v>
      </c>
      <c r="AF801" s="282">
        <f t="shared" si="367"/>
        <v>0</v>
      </c>
      <c r="AG801" s="283">
        <f t="shared" si="368"/>
        <v>0</v>
      </c>
      <c r="AH801" s="281">
        <f t="shared" si="369"/>
        <v>0</v>
      </c>
      <c r="AI801" s="551">
        <f t="shared" si="386"/>
        <v>3590653.1</v>
      </c>
      <c r="AJ801" s="549">
        <f t="shared" si="386"/>
        <v>0</v>
      </c>
      <c r="AK801" s="549">
        <f t="shared" si="386"/>
        <v>0</v>
      </c>
      <c r="AL801" s="282">
        <f t="shared" si="370"/>
        <v>0</v>
      </c>
      <c r="AM801" s="281">
        <f t="shared" si="371"/>
        <v>0</v>
      </c>
      <c r="AN801" s="549">
        <f t="shared" si="372"/>
        <v>0</v>
      </c>
      <c r="AO801" s="549">
        <f t="shared" si="373"/>
        <v>0</v>
      </c>
      <c r="AP801" s="549">
        <f t="shared" si="374"/>
        <v>0</v>
      </c>
      <c r="AQ801" s="283">
        <f t="shared" si="358"/>
        <v>0</v>
      </c>
      <c r="AR801" s="281">
        <f t="shared" si="375"/>
        <v>0</v>
      </c>
      <c r="AT801" s="446"/>
      <c r="AU801" s="284"/>
      <c r="AV801" s="447" t="str">
        <f t="shared" si="376"/>
        <v>CA</v>
      </c>
      <c r="AW801" s="447" t="str">
        <f t="shared" si="377"/>
        <v>CL</v>
      </c>
      <c r="AX801" s="447" t="str">
        <f t="shared" si="378"/>
        <v>AIC</v>
      </c>
      <c r="AY801" s="447" t="str">
        <f t="shared" si="379"/>
        <v>ERB</v>
      </c>
      <c r="AZ801" s="447" t="str">
        <f t="shared" si="380"/>
        <v>GRB</v>
      </c>
      <c r="BA801" s="447" t="str">
        <f t="shared" si="381"/>
        <v>Non-Op</v>
      </c>
      <c r="BC801" s="445" t="s">
        <v>2213</v>
      </c>
      <c r="BD801" s="552">
        <f t="shared" si="383"/>
        <v>3403314.68</v>
      </c>
      <c r="BF801" s="435"/>
      <c r="BG801" s="435"/>
      <c r="BH801" s="435"/>
      <c r="BI801" s="435"/>
      <c r="BJ801" s="435"/>
      <c r="BK801" s="435"/>
      <c r="BL801" s="435"/>
      <c r="BN801" s="444"/>
    </row>
    <row r="802" spans="1:66" s="28" customFormat="1" ht="12" customHeight="1">
      <c r="A802" s="287">
        <v>18600923</v>
      </c>
      <c r="B802" s="288" t="str">
        <f t="shared" si="385"/>
        <v>18600923</v>
      </c>
      <c r="C802" s="444" t="s">
        <v>1388</v>
      </c>
      <c r="D802" s="445" t="s">
        <v>1162</v>
      </c>
      <c r="E802" s="445"/>
      <c r="F802" s="444"/>
      <c r="G802" s="445"/>
      <c r="H802" s="547">
        <v>0</v>
      </c>
      <c r="I802" s="547">
        <v>0</v>
      </c>
      <c r="J802" s="547">
        <v>0</v>
      </c>
      <c r="K802" s="547">
        <v>0</v>
      </c>
      <c r="L802" s="547">
        <v>0</v>
      </c>
      <c r="M802" s="547">
        <v>0</v>
      </c>
      <c r="N802" s="547">
        <v>0</v>
      </c>
      <c r="O802" s="547">
        <v>0</v>
      </c>
      <c r="P802" s="547">
        <v>0</v>
      </c>
      <c r="Q802" s="547">
        <v>0</v>
      </c>
      <c r="R802" s="547">
        <v>0</v>
      </c>
      <c r="S802" s="547">
        <v>0</v>
      </c>
      <c r="T802" s="547">
        <v>0</v>
      </c>
      <c r="U802" s="547"/>
      <c r="V802" s="547">
        <f t="shared" si="362"/>
        <v>0</v>
      </c>
      <c r="W802" s="285"/>
      <c r="X802" s="325"/>
      <c r="Y802" s="548">
        <f t="shared" si="384"/>
        <v>0</v>
      </c>
      <c r="Z802" s="549">
        <f t="shared" si="384"/>
        <v>0</v>
      </c>
      <c r="AA802" s="549">
        <f t="shared" si="384"/>
        <v>0</v>
      </c>
      <c r="AB802" s="282">
        <f t="shared" si="363"/>
        <v>0</v>
      </c>
      <c r="AC802" s="281">
        <f t="shared" si="364"/>
        <v>0</v>
      </c>
      <c r="AD802" s="549">
        <f t="shared" si="365"/>
        <v>0</v>
      </c>
      <c r="AE802" s="553">
        <f t="shared" si="366"/>
        <v>0</v>
      </c>
      <c r="AF802" s="282">
        <f t="shared" si="367"/>
        <v>0</v>
      </c>
      <c r="AG802" s="283">
        <f t="shared" si="368"/>
        <v>0</v>
      </c>
      <c r="AH802" s="281">
        <f t="shared" si="369"/>
        <v>0</v>
      </c>
      <c r="AI802" s="551">
        <f t="shared" si="386"/>
        <v>0</v>
      </c>
      <c r="AJ802" s="549">
        <f t="shared" si="386"/>
        <v>0</v>
      </c>
      <c r="AK802" s="549">
        <f t="shared" si="386"/>
        <v>0</v>
      </c>
      <c r="AL802" s="282">
        <f t="shared" si="370"/>
        <v>0</v>
      </c>
      <c r="AM802" s="281">
        <f t="shared" si="371"/>
        <v>0</v>
      </c>
      <c r="AN802" s="549">
        <f t="shared" si="372"/>
        <v>0</v>
      </c>
      <c r="AO802" s="549">
        <f t="shared" si="373"/>
        <v>0</v>
      </c>
      <c r="AP802" s="549">
        <f t="shared" si="374"/>
        <v>0</v>
      </c>
      <c r="AQ802" s="283">
        <f t="shared" si="358"/>
        <v>0</v>
      </c>
      <c r="AR802" s="281">
        <f t="shared" si="375"/>
        <v>0</v>
      </c>
      <c r="AT802" s="446"/>
      <c r="AU802" s="284"/>
      <c r="AV802" s="447" t="str">
        <f t="shared" si="376"/>
        <v>CA</v>
      </c>
      <c r="AW802" s="447" t="str">
        <f t="shared" si="377"/>
        <v>CL</v>
      </c>
      <c r="AX802" s="447" t="str">
        <f t="shared" si="378"/>
        <v>AIC</v>
      </c>
      <c r="AY802" s="447" t="str">
        <f t="shared" si="379"/>
        <v>ERB</v>
      </c>
      <c r="AZ802" s="447" t="str">
        <f t="shared" si="380"/>
        <v>GRB</v>
      </c>
      <c r="BA802" s="447" t="str">
        <f t="shared" si="381"/>
        <v>Non-Op</v>
      </c>
      <c r="BC802" s="449" t="s">
        <v>2100</v>
      </c>
      <c r="BD802" s="552">
        <f t="shared" si="383"/>
        <v>0</v>
      </c>
      <c r="BF802" s="435"/>
      <c r="BG802" s="435"/>
      <c r="BH802" s="435"/>
      <c r="BI802" s="435"/>
      <c r="BJ802" s="435"/>
      <c r="BK802" s="435"/>
      <c r="BL802" s="435"/>
      <c r="BN802" s="444"/>
    </row>
    <row r="803" spans="1:66" s="28" customFormat="1" ht="12" customHeight="1">
      <c r="A803" s="287">
        <v>18600941</v>
      </c>
      <c r="B803" s="288" t="str">
        <f t="shared" si="385"/>
        <v>18600941</v>
      </c>
      <c r="C803" s="444" t="s">
        <v>2876</v>
      </c>
      <c r="D803" s="445" t="s">
        <v>2091</v>
      </c>
      <c r="E803" s="445"/>
      <c r="F803" s="444"/>
      <c r="G803" s="445"/>
      <c r="H803" s="547">
        <v>0</v>
      </c>
      <c r="I803" s="547">
        <v>0</v>
      </c>
      <c r="J803" s="547">
        <v>0</v>
      </c>
      <c r="K803" s="547">
        <v>0</v>
      </c>
      <c r="L803" s="547">
        <v>0</v>
      </c>
      <c r="M803" s="547">
        <v>0</v>
      </c>
      <c r="N803" s="547">
        <v>0</v>
      </c>
      <c r="O803" s="547">
        <v>0</v>
      </c>
      <c r="P803" s="547">
        <v>0</v>
      </c>
      <c r="Q803" s="547">
        <v>0</v>
      </c>
      <c r="R803" s="547">
        <v>0</v>
      </c>
      <c r="S803" s="547">
        <v>0</v>
      </c>
      <c r="T803" s="547">
        <v>0</v>
      </c>
      <c r="U803" s="547"/>
      <c r="V803" s="547">
        <f t="shared" si="362"/>
        <v>0</v>
      </c>
      <c r="W803" s="285"/>
      <c r="X803" s="325"/>
      <c r="Y803" s="548">
        <f t="shared" si="384"/>
        <v>0</v>
      </c>
      <c r="Z803" s="549">
        <f t="shared" si="384"/>
        <v>0</v>
      </c>
      <c r="AA803" s="549">
        <f t="shared" si="384"/>
        <v>0</v>
      </c>
      <c r="AB803" s="282">
        <f t="shared" si="363"/>
        <v>0</v>
      </c>
      <c r="AC803" s="281">
        <f t="shared" si="364"/>
        <v>0</v>
      </c>
      <c r="AD803" s="549">
        <f t="shared" si="365"/>
        <v>0</v>
      </c>
      <c r="AE803" s="553">
        <f t="shared" si="366"/>
        <v>0</v>
      </c>
      <c r="AF803" s="282">
        <f t="shared" si="367"/>
        <v>0</v>
      </c>
      <c r="AG803" s="283">
        <f t="shared" si="368"/>
        <v>0</v>
      </c>
      <c r="AH803" s="281">
        <f t="shared" si="369"/>
        <v>0</v>
      </c>
      <c r="AI803" s="551">
        <f t="shared" si="386"/>
        <v>0</v>
      </c>
      <c r="AJ803" s="549">
        <f t="shared" si="386"/>
        <v>0</v>
      </c>
      <c r="AK803" s="549">
        <f t="shared" si="386"/>
        <v>0</v>
      </c>
      <c r="AL803" s="282">
        <f t="shared" si="370"/>
        <v>0</v>
      </c>
      <c r="AM803" s="281">
        <f t="shared" si="371"/>
        <v>0</v>
      </c>
      <c r="AN803" s="549">
        <f t="shared" si="372"/>
        <v>0</v>
      </c>
      <c r="AO803" s="549">
        <f t="shared" si="373"/>
        <v>0</v>
      </c>
      <c r="AP803" s="549">
        <f t="shared" si="374"/>
        <v>0</v>
      </c>
      <c r="AQ803" s="283">
        <f t="shared" si="358"/>
        <v>0</v>
      </c>
      <c r="AR803" s="281">
        <f t="shared" si="375"/>
        <v>0</v>
      </c>
      <c r="AT803" s="446"/>
      <c r="AU803" s="284"/>
      <c r="AV803" s="447" t="str">
        <f t="shared" si="376"/>
        <v>CA</v>
      </c>
      <c r="AW803" s="447" t="str">
        <f t="shared" si="377"/>
        <v>CL</v>
      </c>
      <c r="AX803" s="447" t="str">
        <f t="shared" si="378"/>
        <v>AIC</v>
      </c>
      <c r="AY803" s="447" t="str">
        <f t="shared" si="379"/>
        <v>ERB</v>
      </c>
      <c r="AZ803" s="447" t="str">
        <f t="shared" si="380"/>
        <v>GRB</v>
      </c>
      <c r="BA803" s="447" t="str">
        <f t="shared" si="381"/>
        <v>Non-Op</v>
      </c>
      <c r="BC803" s="445" t="s">
        <v>2142</v>
      </c>
      <c r="BD803" s="552">
        <f t="shared" si="383"/>
        <v>0</v>
      </c>
      <c r="BF803" s="435"/>
      <c r="BG803" s="435"/>
      <c r="BH803" s="435"/>
      <c r="BI803" s="435"/>
      <c r="BJ803" s="435"/>
      <c r="BK803" s="435"/>
      <c r="BL803" s="435"/>
      <c r="BN803" s="444"/>
    </row>
    <row r="804" spans="1:66" s="28" customFormat="1" ht="12" customHeight="1">
      <c r="A804" s="287">
        <v>18600943</v>
      </c>
      <c r="B804" s="288" t="str">
        <f t="shared" si="385"/>
        <v>18600943</v>
      </c>
      <c r="C804" s="444" t="s">
        <v>2877</v>
      </c>
      <c r="D804" s="445" t="s">
        <v>2091</v>
      </c>
      <c r="E804" s="445"/>
      <c r="F804" s="444"/>
      <c r="G804" s="445"/>
      <c r="H804" s="547">
        <v>0</v>
      </c>
      <c r="I804" s="547">
        <v>0</v>
      </c>
      <c r="J804" s="547">
        <v>0</v>
      </c>
      <c r="K804" s="547">
        <v>0</v>
      </c>
      <c r="L804" s="547">
        <v>0</v>
      </c>
      <c r="M804" s="547">
        <v>0</v>
      </c>
      <c r="N804" s="547">
        <v>0</v>
      </c>
      <c r="O804" s="547">
        <v>0</v>
      </c>
      <c r="P804" s="547">
        <v>0</v>
      </c>
      <c r="Q804" s="547">
        <v>0</v>
      </c>
      <c r="R804" s="547">
        <v>0</v>
      </c>
      <c r="S804" s="547">
        <v>0</v>
      </c>
      <c r="T804" s="547">
        <v>0</v>
      </c>
      <c r="U804" s="547"/>
      <c r="V804" s="547">
        <f t="shared" si="362"/>
        <v>0</v>
      </c>
      <c r="W804" s="285"/>
      <c r="X804" s="325"/>
      <c r="Y804" s="548">
        <f t="shared" si="384"/>
        <v>0</v>
      </c>
      <c r="Z804" s="549">
        <f t="shared" si="384"/>
        <v>0</v>
      </c>
      <c r="AA804" s="549">
        <f t="shared" si="384"/>
        <v>0</v>
      </c>
      <c r="AB804" s="282">
        <f t="shared" si="363"/>
        <v>0</v>
      </c>
      <c r="AC804" s="281">
        <f t="shared" si="364"/>
        <v>0</v>
      </c>
      <c r="AD804" s="549">
        <f t="shared" si="365"/>
        <v>0</v>
      </c>
      <c r="AE804" s="553">
        <f t="shared" si="366"/>
        <v>0</v>
      </c>
      <c r="AF804" s="282">
        <f t="shared" si="367"/>
        <v>0</v>
      </c>
      <c r="AG804" s="283">
        <f t="shared" si="368"/>
        <v>0</v>
      </c>
      <c r="AH804" s="281">
        <f t="shared" si="369"/>
        <v>0</v>
      </c>
      <c r="AI804" s="551">
        <f t="shared" si="386"/>
        <v>0</v>
      </c>
      <c r="AJ804" s="549">
        <f t="shared" si="386"/>
        <v>0</v>
      </c>
      <c r="AK804" s="549">
        <f t="shared" si="386"/>
        <v>0</v>
      </c>
      <c r="AL804" s="282">
        <f t="shared" si="370"/>
        <v>0</v>
      </c>
      <c r="AM804" s="281">
        <f t="shared" si="371"/>
        <v>0</v>
      </c>
      <c r="AN804" s="549">
        <f t="shared" si="372"/>
        <v>0</v>
      </c>
      <c r="AO804" s="549">
        <f t="shared" si="373"/>
        <v>0</v>
      </c>
      <c r="AP804" s="549">
        <f t="shared" si="374"/>
        <v>0</v>
      </c>
      <c r="AQ804" s="283">
        <f t="shared" si="358"/>
        <v>0</v>
      </c>
      <c r="AR804" s="281">
        <f t="shared" si="375"/>
        <v>0</v>
      </c>
      <c r="AT804" s="446"/>
      <c r="AU804" s="284"/>
      <c r="AV804" s="447" t="str">
        <f t="shared" si="376"/>
        <v>CA</v>
      </c>
      <c r="AW804" s="447" t="str">
        <f t="shared" si="377"/>
        <v>CL</v>
      </c>
      <c r="AX804" s="447" t="str">
        <f t="shared" si="378"/>
        <v>AIC</v>
      </c>
      <c r="AY804" s="447" t="str">
        <f t="shared" si="379"/>
        <v>ERB</v>
      </c>
      <c r="AZ804" s="447" t="str">
        <f t="shared" si="380"/>
        <v>GRB</v>
      </c>
      <c r="BA804" s="447" t="str">
        <f t="shared" si="381"/>
        <v>Non-Op</v>
      </c>
      <c r="BC804" s="445" t="s">
        <v>2142</v>
      </c>
      <c r="BD804" s="552">
        <f t="shared" si="383"/>
        <v>0</v>
      </c>
      <c r="BF804" s="435"/>
      <c r="BG804" s="435"/>
      <c r="BH804" s="435"/>
      <c r="BI804" s="435"/>
      <c r="BJ804" s="435"/>
      <c r="BK804" s="435"/>
      <c r="BL804" s="435"/>
      <c r="BN804" s="444"/>
    </row>
    <row r="805" spans="1:66" s="28" customFormat="1" ht="12" customHeight="1">
      <c r="A805" s="362">
        <v>18600951</v>
      </c>
      <c r="B805" s="290" t="str">
        <f t="shared" si="385"/>
        <v>18600951</v>
      </c>
      <c r="C805" s="450" t="s">
        <v>2215</v>
      </c>
      <c r="D805" s="451" t="s">
        <v>1165</v>
      </c>
      <c r="E805" s="451"/>
      <c r="F805" s="300">
        <v>44255</v>
      </c>
      <c r="G805" s="451"/>
      <c r="H805" s="556"/>
      <c r="I805" s="556"/>
      <c r="J805" s="556">
        <v>640.4</v>
      </c>
      <c r="K805" s="556">
        <v>1277.8</v>
      </c>
      <c r="L805" s="556">
        <v>3932.56</v>
      </c>
      <c r="M805" s="556">
        <v>9716.2000000000007</v>
      </c>
      <c r="N805" s="556">
        <v>9788.89</v>
      </c>
      <c r="O805" s="556">
        <v>10002</v>
      </c>
      <c r="P805" s="556">
        <v>11020.42</v>
      </c>
      <c r="Q805" s="556">
        <v>11020.42</v>
      </c>
      <c r="R805" s="556">
        <v>11444.08</v>
      </c>
      <c r="S805" s="556">
        <v>11655.92</v>
      </c>
      <c r="T805" s="591">
        <v>11655.92</v>
      </c>
      <c r="U805" s="556"/>
      <c r="V805" s="556">
        <f t="shared" si="362"/>
        <v>7193.8874999999998</v>
      </c>
      <c r="W805" s="292"/>
      <c r="X805" s="326"/>
      <c r="Y805" s="548">
        <f t="shared" si="384"/>
        <v>0</v>
      </c>
      <c r="Z805" s="549">
        <f t="shared" si="384"/>
        <v>0</v>
      </c>
      <c r="AA805" s="549">
        <f t="shared" si="384"/>
        <v>0</v>
      </c>
      <c r="AB805" s="282">
        <f t="shared" si="363"/>
        <v>11655.92</v>
      </c>
      <c r="AC805" s="281">
        <f t="shared" si="364"/>
        <v>0</v>
      </c>
      <c r="AD805" s="549">
        <f t="shared" si="365"/>
        <v>0</v>
      </c>
      <c r="AE805" s="553">
        <f t="shared" si="366"/>
        <v>0</v>
      </c>
      <c r="AF805" s="282">
        <f t="shared" si="367"/>
        <v>11655.92</v>
      </c>
      <c r="AG805" s="283">
        <f t="shared" si="368"/>
        <v>11655.92</v>
      </c>
      <c r="AH805" s="281">
        <f t="shared" si="369"/>
        <v>0</v>
      </c>
      <c r="AI805" s="551">
        <f t="shared" si="386"/>
        <v>0</v>
      </c>
      <c r="AJ805" s="549">
        <f t="shared" si="386"/>
        <v>0</v>
      </c>
      <c r="AK805" s="549">
        <f t="shared" si="386"/>
        <v>0</v>
      </c>
      <c r="AL805" s="282">
        <f t="shared" si="370"/>
        <v>7193.8874999999998</v>
      </c>
      <c r="AM805" s="281">
        <f t="shared" si="371"/>
        <v>0</v>
      </c>
      <c r="AN805" s="549">
        <f t="shared" si="372"/>
        <v>0</v>
      </c>
      <c r="AO805" s="549">
        <f t="shared" si="373"/>
        <v>0</v>
      </c>
      <c r="AP805" s="549">
        <f t="shared" si="374"/>
        <v>7193.8874999999998</v>
      </c>
      <c r="AQ805" s="283">
        <f t="shared" si="358"/>
        <v>7193.8874999999998</v>
      </c>
      <c r="AR805" s="281">
        <f t="shared" si="375"/>
        <v>0</v>
      </c>
      <c r="AT805" s="446" t="s">
        <v>2064</v>
      </c>
      <c r="AU805" s="284"/>
      <c r="AV805" s="447" t="str">
        <f t="shared" si="376"/>
        <v>CA</v>
      </c>
      <c r="AW805" s="447" t="str">
        <f t="shared" si="377"/>
        <v>CL</v>
      </c>
      <c r="AX805" s="447" t="str">
        <f t="shared" si="378"/>
        <v>AIC</v>
      </c>
      <c r="AY805" s="447" t="str">
        <f t="shared" si="379"/>
        <v>ERB</v>
      </c>
      <c r="AZ805" s="447" t="str">
        <f t="shared" si="380"/>
        <v>GRB</v>
      </c>
      <c r="BA805" s="447" t="str">
        <f t="shared" si="381"/>
        <v>Non-Op</v>
      </c>
      <c r="BC805" s="449" t="s">
        <v>2100</v>
      </c>
      <c r="BD805" s="552">
        <f t="shared" si="383"/>
        <v>11655.92</v>
      </c>
      <c r="BF805" s="435"/>
      <c r="BG805" s="435"/>
      <c r="BH805" s="435"/>
      <c r="BI805" s="435"/>
      <c r="BJ805" s="435"/>
      <c r="BK805" s="435"/>
      <c r="BL805" s="435"/>
      <c r="BN805" s="444"/>
    </row>
    <row r="806" spans="1:66" s="28" customFormat="1" ht="12" customHeight="1">
      <c r="A806" s="362">
        <v>18600961</v>
      </c>
      <c r="B806" s="290" t="str">
        <f t="shared" si="385"/>
        <v>18600961</v>
      </c>
      <c r="C806" s="450" t="s">
        <v>2216</v>
      </c>
      <c r="D806" s="451" t="s">
        <v>2091</v>
      </c>
      <c r="E806" s="451"/>
      <c r="F806" s="300">
        <v>44286</v>
      </c>
      <c r="G806" s="451"/>
      <c r="H806" s="556"/>
      <c r="I806" s="556"/>
      <c r="J806" s="556"/>
      <c r="K806" s="556">
        <v>9336.59</v>
      </c>
      <c r="L806" s="556">
        <v>293059.51</v>
      </c>
      <c r="M806" s="556">
        <v>722251.84</v>
      </c>
      <c r="N806" s="556">
        <v>1675156.54</v>
      </c>
      <c r="O806" s="556">
        <v>2352791.9700000002</v>
      </c>
      <c r="P806" s="556">
        <v>2516597.64</v>
      </c>
      <c r="Q806" s="556">
        <v>2567116.5</v>
      </c>
      <c r="R806" s="556">
        <v>2528188.08</v>
      </c>
      <c r="S806" s="556">
        <v>2485137.2200000002</v>
      </c>
      <c r="T806" s="591">
        <v>2435556.1800000002</v>
      </c>
      <c r="U806" s="556"/>
      <c r="V806" s="556">
        <f t="shared" si="362"/>
        <v>1363951.165</v>
      </c>
      <c r="W806" s="292"/>
      <c r="X806" s="326"/>
      <c r="Y806" s="548">
        <f t="shared" si="384"/>
        <v>2435556.1800000002</v>
      </c>
      <c r="Z806" s="549">
        <f t="shared" si="384"/>
        <v>0</v>
      </c>
      <c r="AA806" s="549">
        <f t="shared" si="384"/>
        <v>0</v>
      </c>
      <c r="AB806" s="282">
        <f t="shared" si="363"/>
        <v>0</v>
      </c>
      <c r="AC806" s="281">
        <f t="shared" si="364"/>
        <v>0</v>
      </c>
      <c r="AD806" s="549">
        <f t="shared" si="365"/>
        <v>0</v>
      </c>
      <c r="AE806" s="553">
        <f t="shared" si="366"/>
        <v>0</v>
      </c>
      <c r="AF806" s="282">
        <f t="shared" si="367"/>
        <v>0</v>
      </c>
      <c r="AG806" s="283">
        <f t="shared" si="368"/>
        <v>0</v>
      </c>
      <c r="AH806" s="281">
        <f t="shared" si="369"/>
        <v>0</v>
      </c>
      <c r="AI806" s="551">
        <f t="shared" si="386"/>
        <v>1363951.165</v>
      </c>
      <c r="AJ806" s="549">
        <f t="shared" si="386"/>
        <v>0</v>
      </c>
      <c r="AK806" s="549">
        <f t="shared" si="386"/>
        <v>0</v>
      </c>
      <c r="AL806" s="282">
        <f t="shared" si="370"/>
        <v>0</v>
      </c>
      <c r="AM806" s="281">
        <f t="shared" si="371"/>
        <v>0</v>
      </c>
      <c r="AN806" s="549">
        <f t="shared" si="372"/>
        <v>0</v>
      </c>
      <c r="AO806" s="549">
        <f t="shared" si="373"/>
        <v>0</v>
      </c>
      <c r="AP806" s="549">
        <f t="shared" si="374"/>
        <v>0</v>
      </c>
      <c r="AQ806" s="283">
        <f t="shared" si="358"/>
        <v>0</v>
      </c>
      <c r="AR806" s="281">
        <f t="shared" si="375"/>
        <v>0</v>
      </c>
      <c r="AT806" s="493"/>
      <c r="AU806" s="284"/>
      <c r="AV806" s="447" t="str">
        <f t="shared" si="376"/>
        <v>CA</v>
      </c>
      <c r="AW806" s="447" t="str">
        <f t="shared" si="377"/>
        <v>CL</v>
      </c>
      <c r="AX806" s="447" t="str">
        <f t="shared" si="378"/>
        <v>AIC</v>
      </c>
      <c r="AY806" s="447" t="str">
        <f t="shared" si="379"/>
        <v>ERB</v>
      </c>
      <c r="AZ806" s="447" t="str">
        <f t="shared" si="380"/>
        <v>GRB</v>
      </c>
      <c r="BA806" s="447" t="str">
        <f t="shared" si="381"/>
        <v>Non-Op</v>
      </c>
      <c r="BC806" s="445" t="s">
        <v>2156</v>
      </c>
      <c r="BD806" s="552">
        <f t="shared" si="383"/>
        <v>2435556.1800000002</v>
      </c>
      <c r="BF806" s="435"/>
      <c r="BG806" s="435"/>
      <c r="BH806" s="435"/>
      <c r="BI806" s="435"/>
      <c r="BJ806" s="435"/>
      <c r="BK806" s="435"/>
      <c r="BL806" s="435"/>
      <c r="BN806" s="444"/>
    </row>
    <row r="807" spans="1:66" s="28" customFormat="1" ht="12" customHeight="1">
      <c r="A807" s="362">
        <v>18600971</v>
      </c>
      <c r="B807" s="290" t="str">
        <f t="shared" si="385"/>
        <v>18600971</v>
      </c>
      <c r="C807" s="450" t="s">
        <v>2878</v>
      </c>
      <c r="D807" s="451" t="s">
        <v>2091</v>
      </c>
      <c r="E807" s="451"/>
      <c r="F807" s="300">
        <v>44469</v>
      </c>
      <c r="G807" s="451"/>
      <c r="H807" s="556"/>
      <c r="I807" s="556"/>
      <c r="J807" s="556"/>
      <c r="K807" s="556"/>
      <c r="L807" s="556"/>
      <c r="M807" s="556"/>
      <c r="N807" s="556"/>
      <c r="O807" s="556"/>
      <c r="P807" s="556"/>
      <c r="Q807" s="556">
        <v>269017.14</v>
      </c>
      <c r="R807" s="556">
        <v>979984.99</v>
      </c>
      <c r="S807" s="556">
        <v>1754683.47</v>
      </c>
      <c r="T807" s="591">
        <v>2236336.8199999998</v>
      </c>
      <c r="U807" s="556"/>
      <c r="V807" s="556">
        <f t="shared" si="362"/>
        <v>343487.83416666667</v>
      </c>
      <c r="W807" s="292"/>
      <c r="X807" s="326"/>
      <c r="Y807" s="548">
        <f t="shared" si="384"/>
        <v>2236336.8199999998</v>
      </c>
      <c r="Z807" s="549">
        <f t="shared" si="384"/>
        <v>0</v>
      </c>
      <c r="AA807" s="549">
        <f t="shared" si="384"/>
        <v>0</v>
      </c>
      <c r="AB807" s="282">
        <f t="shared" si="363"/>
        <v>0</v>
      </c>
      <c r="AC807" s="281">
        <f t="shared" si="364"/>
        <v>0</v>
      </c>
      <c r="AD807" s="549">
        <f t="shared" si="365"/>
        <v>0</v>
      </c>
      <c r="AE807" s="553">
        <f t="shared" si="366"/>
        <v>0</v>
      </c>
      <c r="AF807" s="282">
        <f t="shared" si="367"/>
        <v>0</v>
      </c>
      <c r="AG807" s="283">
        <f t="shared" si="368"/>
        <v>0</v>
      </c>
      <c r="AH807" s="281">
        <f t="shared" si="369"/>
        <v>0</v>
      </c>
      <c r="AI807" s="551">
        <f t="shared" si="386"/>
        <v>343487.83416666667</v>
      </c>
      <c r="AJ807" s="549">
        <f t="shared" si="386"/>
        <v>0</v>
      </c>
      <c r="AK807" s="549">
        <f t="shared" si="386"/>
        <v>0</v>
      </c>
      <c r="AL807" s="282">
        <f t="shared" si="370"/>
        <v>0</v>
      </c>
      <c r="AM807" s="281">
        <f t="shared" si="371"/>
        <v>0</v>
      </c>
      <c r="AN807" s="549">
        <f t="shared" si="372"/>
        <v>0</v>
      </c>
      <c r="AO807" s="549">
        <f t="shared" si="373"/>
        <v>0</v>
      </c>
      <c r="AP807" s="549">
        <f t="shared" si="374"/>
        <v>0</v>
      </c>
      <c r="AQ807" s="283">
        <f t="shared" si="358"/>
        <v>0</v>
      </c>
      <c r="AR807" s="281">
        <f t="shared" si="375"/>
        <v>0</v>
      </c>
      <c r="AT807" s="493"/>
      <c r="AU807" s="284"/>
      <c r="AV807" s="447" t="str">
        <f t="shared" si="376"/>
        <v>CA</v>
      </c>
      <c r="AW807" s="447" t="str">
        <f t="shared" si="377"/>
        <v>CL</v>
      </c>
      <c r="AX807" s="447" t="str">
        <f t="shared" si="378"/>
        <v>AIC</v>
      </c>
      <c r="AY807" s="447" t="str">
        <f t="shared" si="379"/>
        <v>ERB</v>
      </c>
      <c r="AZ807" s="447" t="str">
        <f t="shared" si="380"/>
        <v>GRB</v>
      </c>
      <c r="BA807" s="447" t="str">
        <f t="shared" si="381"/>
        <v>Non-Op</v>
      </c>
      <c r="BC807" s="449" t="s">
        <v>2100</v>
      </c>
      <c r="BD807" s="552">
        <f t="shared" si="383"/>
        <v>2236336.8199999998</v>
      </c>
      <c r="BF807" s="435"/>
      <c r="BG807" s="435"/>
      <c r="BH807" s="435"/>
      <c r="BI807" s="435"/>
      <c r="BJ807" s="435"/>
      <c r="BK807" s="435"/>
      <c r="BL807" s="435"/>
      <c r="BN807" s="444"/>
    </row>
    <row r="808" spans="1:66" s="28" customFormat="1" ht="12" customHeight="1">
      <c r="A808" s="362">
        <v>18600981</v>
      </c>
      <c r="B808" s="290" t="str">
        <f t="shared" si="385"/>
        <v>18600981</v>
      </c>
      <c r="C808" s="450" t="s">
        <v>2879</v>
      </c>
      <c r="D808" s="451" t="s">
        <v>1165</v>
      </c>
      <c r="E808" s="451"/>
      <c r="F808" s="300">
        <v>44561</v>
      </c>
      <c r="G808" s="451"/>
      <c r="H808" s="556"/>
      <c r="I808" s="556"/>
      <c r="J808" s="556"/>
      <c r="K808" s="556"/>
      <c r="L808" s="556"/>
      <c r="M808" s="556"/>
      <c r="N808" s="556"/>
      <c r="O808" s="556"/>
      <c r="P808" s="556"/>
      <c r="Q808" s="556"/>
      <c r="R808" s="556"/>
      <c r="S808" s="556"/>
      <c r="T808" s="591">
        <v>400000</v>
      </c>
      <c r="U808" s="556"/>
      <c r="V808" s="556">
        <f t="shared" si="362"/>
        <v>16666.666666666668</v>
      </c>
      <c r="W808" s="292"/>
      <c r="X808" s="326"/>
      <c r="Y808" s="548">
        <f t="shared" si="384"/>
        <v>0</v>
      </c>
      <c r="Z808" s="549">
        <f t="shared" si="384"/>
        <v>0</v>
      </c>
      <c r="AA808" s="549">
        <f t="shared" si="384"/>
        <v>0</v>
      </c>
      <c r="AB808" s="282">
        <f t="shared" si="363"/>
        <v>400000</v>
      </c>
      <c r="AC808" s="281">
        <f t="shared" si="364"/>
        <v>0</v>
      </c>
      <c r="AD808" s="549">
        <f t="shared" si="365"/>
        <v>0</v>
      </c>
      <c r="AE808" s="553">
        <f t="shared" si="366"/>
        <v>0</v>
      </c>
      <c r="AF808" s="282">
        <f t="shared" si="367"/>
        <v>400000</v>
      </c>
      <c r="AG808" s="283">
        <f t="shared" si="368"/>
        <v>400000</v>
      </c>
      <c r="AH808" s="281">
        <f t="shared" si="369"/>
        <v>0</v>
      </c>
      <c r="AI808" s="551">
        <f t="shared" si="386"/>
        <v>0</v>
      </c>
      <c r="AJ808" s="549">
        <f t="shared" si="386"/>
        <v>0</v>
      </c>
      <c r="AK808" s="549">
        <f t="shared" si="386"/>
        <v>0</v>
      </c>
      <c r="AL808" s="282">
        <f t="shared" si="370"/>
        <v>16666.666666666668</v>
      </c>
      <c r="AM808" s="281">
        <f t="shared" si="371"/>
        <v>0</v>
      </c>
      <c r="AN808" s="549">
        <f t="shared" si="372"/>
        <v>0</v>
      </c>
      <c r="AO808" s="549">
        <f t="shared" si="373"/>
        <v>0</v>
      </c>
      <c r="AP808" s="549">
        <f t="shared" si="374"/>
        <v>16666.666666666668</v>
      </c>
      <c r="AQ808" s="283">
        <f t="shared" si="358"/>
        <v>16666.666666666668</v>
      </c>
      <c r="AR808" s="281">
        <f t="shared" si="375"/>
        <v>0</v>
      </c>
      <c r="AT808" s="493"/>
      <c r="AU808" s="284"/>
      <c r="AV808" s="447" t="str">
        <f t="shared" si="376"/>
        <v>CA</v>
      </c>
      <c r="AW808" s="447" t="str">
        <f t="shared" si="377"/>
        <v>CL</v>
      </c>
      <c r="AX808" s="447" t="str">
        <f t="shared" si="378"/>
        <v>AIC</v>
      </c>
      <c r="AY808" s="447" t="str">
        <f t="shared" si="379"/>
        <v>ERB</v>
      </c>
      <c r="AZ808" s="447" t="str">
        <f t="shared" si="380"/>
        <v>GRB</v>
      </c>
      <c r="BA808" s="447" t="str">
        <f t="shared" si="381"/>
        <v>Non-Op</v>
      </c>
      <c r="BC808" s="449"/>
      <c r="BD808" s="552"/>
      <c r="BF808" s="435"/>
      <c r="BG808" s="435"/>
      <c r="BH808" s="435"/>
      <c r="BI808" s="435"/>
      <c r="BJ808" s="435"/>
      <c r="BK808" s="435"/>
      <c r="BL808" s="435"/>
      <c r="BN808" s="444"/>
    </row>
    <row r="809" spans="1:66" s="28" customFormat="1" ht="12" customHeight="1">
      <c r="A809" s="362">
        <v>18600991</v>
      </c>
      <c r="B809" s="290" t="str">
        <f t="shared" si="385"/>
        <v>18600991</v>
      </c>
      <c r="C809" s="450" t="s">
        <v>2880</v>
      </c>
      <c r="D809" s="451" t="s">
        <v>1165</v>
      </c>
      <c r="E809" s="451"/>
      <c r="F809" s="300">
        <v>44561</v>
      </c>
      <c r="G809" s="451"/>
      <c r="H809" s="556"/>
      <c r="I809" s="556"/>
      <c r="J809" s="556"/>
      <c r="K809" s="556"/>
      <c r="L809" s="556"/>
      <c r="M809" s="556"/>
      <c r="N809" s="556"/>
      <c r="O809" s="556"/>
      <c r="P809" s="556"/>
      <c r="Q809" s="556"/>
      <c r="R809" s="556"/>
      <c r="S809" s="556"/>
      <c r="T809" s="591">
        <v>722150</v>
      </c>
      <c r="U809" s="556"/>
      <c r="V809" s="556">
        <f t="shared" si="362"/>
        <v>30089.583333333332</v>
      </c>
      <c r="W809" s="292"/>
      <c r="X809" s="326"/>
      <c r="Y809" s="548">
        <f t="shared" ref="Y809:AA828" si="387">IF($D809=Y$5,$T809,0)</f>
        <v>0</v>
      </c>
      <c r="Z809" s="549">
        <f t="shared" si="387"/>
        <v>0</v>
      </c>
      <c r="AA809" s="549">
        <f t="shared" si="387"/>
        <v>0</v>
      </c>
      <c r="AB809" s="282">
        <f t="shared" si="363"/>
        <v>722150</v>
      </c>
      <c r="AC809" s="281">
        <f t="shared" si="364"/>
        <v>0</v>
      </c>
      <c r="AD809" s="549">
        <f t="shared" si="365"/>
        <v>0</v>
      </c>
      <c r="AE809" s="553">
        <f t="shared" si="366"/>
        <v>0</v>
      </c>
      <c r="AF809" s="282">
        <f t="shared" si="367"/>
        <v>722150</v>
      </c>
      <c r="AG809" s="283">
        <f t="shared" si="368"/>
        <v>722150</v>
      </c>
      <c r="AH809" s="281">
        <f t="shared" si="369"/>
        <v>0</v>
      </c>
      <c r="AI809" s="551">
        <f t="shared" si="386"/>
        <v>0</v>
      </c>
      <c r="AJ809" s="549">
        <f t="shared" si="386"/>
        <v>0</v>
      </c>
      <c r="AK809" s="549">
        <f t="shared" si="386"/>
        <v>0</v>
      </c>
      <c r="AL809" s="282">
        <f t="shared" si="370"/>
        <v>30089.583333333332</v>
      </c>
      <c r="AM809" s="281">
        <f t="shared" si="371"/>
        <v>0</v>
      </c>
      <c r="AN809" s="549">
        <f t="shared" si="372"/>
        <v>0</v>
      </c>
      <c r="AO809" s="549">
        <f t="shared" si="373"/>
        <v>0</v>
      </c>
      <c r="AP809" s="549">
        <f t="shared" si="374"/>
        <v>30089.583333333332</v>
      </c>
      <c r="AQ809" s="283">
        <f t="shared" si="358"/>
        <v>30089.583333333332</v>
      </c>
      <c r="AR809" s="281">
        <f t="shared" si="375"/>
        <v>0</v>
      </c>
      <c r="AT809" s="493" t="s">
        <v>2163</v>
      </c>
      <c r="AU809" s="284"/>
      <c r="AV809" s="447" t="str">
        <f t="shared" si="376"/>
        <v>CA</v>
      </c>
      <c r="AW809" s="447" t="str">
        <f t="shared" si="377"/>
        <v>CL</v>
      </c>
      <c r="AX809" s="447" t="str">
        <f t="shared" si="378"/>
        <v>AIC</v>
      </c>
      <c r="AY809" s="447" t="str">
        <f t="shared" si="379"/>
        <v>ERB</v>
      </c>
      <c r="AZ809" s="447" t="str">
        <f t="shared" si="380"/>
        <v>GRB</v>
      </c>
      <c r="BA809" s="447" t="str">
        <f t="shared" si="381"/>
        <v>Non-Op</v>
      </c>
      <c r="BC809" s="449"/>
      <c r="BD809" s="552"/>
      <c r="BF809" s="435"/>
      <c r="BG809" s="435"/>
      <c r="BH809" s="435"/>
      <c r="BI809" s="435"/>
      <c r="BJ809" s="435"/>
      <c r="BK809" s="435"/>
      <c r="BL809" s="435"/>
      <c r="BN809" s="444"/>
    </row>
    <row r="810" spans="1:66" s="28" customFormat="1" ht="12" customHeight="1">
      <c r="A810" s="362">
        <v>18600992</v>
      </c>
      <c r="B810" s="290" t="str">
        <f t="shared" si="385"/>
        <v>18600992</v>
      </c>
      <c r="C810" s="450" t="s">
        <v>2881</v>
      </c>
      <c r="D810" s="451" t="s">
        <v>1165</v>
      </c>
      <c r="E810" s="451"/>
      <c r="F810" s="300">
        <v>44561</v>
      </c>
      <c r="G810" s="451"/>
      <c r="H810" s="556"/>
      <c r="I810" s="556"/>
      <c r="J810" s="556"/>
      <c r="K810" s="556"/>
      <c r="L810" s="556"/>
      <c r="M810" s="556"/>
      <c r="N810" s="556"/>
      <c r="O810" s="556"/>
      <c r="P810" s="556"/>
      <c r="Q810" s="556"/>
      <c r="R810" s="556"/>
      <c r="S810" s="556"/>
      <c r="T810" s="591">
        <v>3831291</v>
      </c>
      <c r="U810" s="556"/>
      <c r="V810" s="556">
        <f t="shared" si="362"/>
        <v>159637.125</v>
      </c>
      <c r="W810" s="292"/>
      <c r="X810" s="326"/>
      <c r="Y810" s="548">
        <f t="shared" si="387"/>
        <v>0</v>
      </c>
      <c r="Z810" s="549">
        <f t="shared" si="387"/>
        <v>0</v>
      </c>
      <c r="AA810" s="549">
        <f t="shared" si="387"/>
        <v>0</v>
      </c>
      <c r="AB810" s="282">
        <f t="shared" si="363"/>
        <v>3831291</v>
      </c>
      <c r="AC810" s="281">
        <f t="shared" si="364"/>
        <v>0</v>
      </c>
      <c r="AD810" s="549">
        <f t="shared" si="365"/>
        <v>0</v>
      </c>
      <c r="AE810" s="553">
        <f t="shared" si="366"/>
        <v>0</v>
      </c>
      <c r="AF810" s="282">
        <f t="shared" si="367"/>
        <v>3831291</v>
      </c>
      <c r="AG810" s="283">
        <f t="shared" si="368"/>
        <v>3831291</v>
      </c>
      <c r="AH810" s="281">
        <f t="shared" si="369"/>
        <v>0</v>
      </c>
      <c r="AI810" s="551">
        <f t="shared" si="386"/>
        <v>0</v>
      </c>
      <c r="AJ810" s="549">
        <f t="shared" si="386"/>
        <v>0</v>
      </c>
      <c r="AK810" s="549">
        <f t="shared" si="386"/>
        <v>0</v>
      </c>
      <c r="AL810" s="282">
        <f t="shared" si="370"/>
        <v>159637.125</v>
      </c>
      <c r="AM810" s="281">
        <f t="shared" si="371"/>
        <v>0</v>
      </c>
      <c r="AN810" s="549">
        <f t="shared" si="372"/>
        <v>0</v>
      </c>
      <c r="AO810" s="549">
        <f t="shared" si="373"/>
        <v>0</v>
      </c>
      <c r="AP810" s="549">
        <f t="shared" si="374"/>
        <v>159637.125</v>
      </c>
      <c r="AQ810" s="283">
        <f t="shared" ref="AQ810:AQ873" si="388">SUM(AN810:AP810)</f>
        <v>159637.125</v>
      </c>
      <c r="AR810" s="281">
        <f t="shared" si="375"/>
        <v>0</v>
      </c>
      <c r="AT810" s="493" t="s">
        <v>2163</v>
      </c>
      <c r="AU810" s="284"/>
      <c r="AV810" s="447" t="str">
        <f t="shared" si="376"/>
        <v>CA</v>
      </c>
      <c r="AW810" s="447" t="str">
        <f t="shared" si="377"/>
        <v>CL</v>
      </c>
      <c r="AX810" s="447" t="str">
        <f t="shared" si="378"/>
        <v>AIC</v>
      </c>
      <c r="AY810" s="447" t="str">
        <f t="shared" si="379"/>
        <v>ERB</v>
      </c>
      <c r="AZ810" s="447" t="str">
        <f t="shared" si="380"/>
        <v>GRB</v>
      </c>
      <c r="BA810" s="447" t="str">
        <f t="shared" si="381"/>
        <v>Non-Op</v>
      </c>
      <c r="BC810" s="449"/>
      <c r="BD810" s="552"/>
      <c r="BF810" s="435"/>
      <c r="BG810" s="435"/>
      <c r="BH810" s="435"/>
      <c r="BI810" s="435"/>
      <c r="BJ810" s="435"/>
      <c r="BK810" s="435"/>
      <c r="BL810" s="435"/>
      <c r="BN810" s="444"/>
    </row>
    <row r="811" spans="1:66" s="28" customFormat="1" ht="12" customHeight="1">
      <c r="A811" s="362">
        <v>18601001</v>
      </c>
      <c r="B811" s="290" t="str">
        <f t="shared" si="385"/>
        <v>18601001</v>
      </c>
      <c r="C811" s="450" t="s">
        <v>2882</v>
      </c>
      <c r="D811" s="451" t="s">
        <v>1165</v>
      </c>
      <c r="E811" s="451"/>
      <c r="F811" s="300">
        <v>44561</v>
      </c>
      <c r="G811" s="451"/>
      <c r="H811" s="556"/>
      <c r="I811" s="556"/>
      <c r="J811" s="556"/>
      <c r="K811" s="556"/>
      <c r="L811" s="556"/>
      <c r="M811" s="556"/>
      <c r="N811" s="556"/>
      <c r="O811" s="556"/>
      <c r="P811" s="556"/>
      <c r="Q811" s="556"/>
      <c r="R811" s="556"/>
      <c r="S811" s="556"/>
      <c r="T811" s="591">
        <v>4385</v>
      </c>
      <c r="U811" s="556"/>
      <c r="V811" s="556">
        <f t="shared" si="362"/>
        <v>182.70833333333334</v>
      </c>
      <c r="W811" s="292"/>
      <c r="X811" s="326"/>
      <c r="Y811" s="548">
        <f t="shared" si="387"/>
        <v>0</v>
      </c>
      <c r="Z811" s="549">
        <f t="shared" si="387"/>
        <v>0</v>
      </c>
      <c r="AA811" s="549">
        <f t="shared" si="387"/>
        <v>0</v>
      </c>
      <c r="AB811" s="282">
        <f t="shared" si="363"/>
        <v>4385</v>
      </c>
      <c r="AC811" s="281">
        <f t="shared" si="364"/>
        <v>0</v>
      </c>
      <c r="AD811" s="549">
        <f t="shared" si="365"/>
        <v>0</v>
      </c>
      <c r="AE811" s="553">
        <f t="shared" si="366"/>
        <v>0</v>
      </c>
      <c r="AF811" s="282">
        <f t="shared" si="367"/>
        <v>4385</v>
      </c>
      <c r="AG811" s="283">
        <f t="shared" si="368"/>
        <v>4385</v>
      </c>
      <c r="AH811" s="281">
        <f t="shared" si="369"/>
        <v>0</v>
      </c>
      <c r="AI811" s="551">
        <f t="shared" si="386"/>
        <v>0</v>
      </c>
      <c r="AJ811" s="549">
        <f t="shared" si="386"/>
        <v>0</v>
      </c>
      <c r="AK811" s="549">
        <f t="shared" si="386"/>
        <v>0</v>
      </c>
      <c r="AL811" s="282">
        <f t="shared" si="370"/>
        <v>182.70833333333334</v>
      </c>
      <c r="AM811" s="281">
        <f t="shared" si="371"/>
        <v>0</v>
      </c>
      <c r="AN811" s="549">
        <f t="shared" si="372"/>
        <v>0</v>
      </c>
      <c r="AO811" s="549">
        <f t="shared" si="373"/>
        <v>0</v>
      </c>
      <c r="AP811" s="549">
        <f t="shared" si="374"/>
        <v>182.70833333333334</v>
      </c>
      <c r="AQ811" s="283">
        <f t="shared" si="388"/>
        <v>182.70833333333334</v>
      </c>
      <c r="AR811" s="281">
        <f t="shared" si="375"/>
        <v>0</v>
      </c>
      <c r="AT811" s="493" t="s">
        <v>2163</v>
      </c>
      <c r="AU811" s="284"/>
      <c r="AV811" s="447" t="str">
        <f t="shared" si="376"/>
        <v>CA</v>
      </c>
      <c r="AW811" s="447" t="str">
        <f t="shared" si="377"/>
        <v>CL</v>
      </c>
      <c r="AX811" s="447" t="str">
        <f t="shared" si="378"/>
        <v>AIC</v>
      </c>
      <c r="AY811" s="447" t="str">
        <f t="shared" si="379"/>
        <v>ERB</v>
      </c>
      <c r="AZ811" s="447" t="str">
        <f t="shared" si="380"/>
        <v>GRB</v>
      </c>
      <c r="BA811" s="447" t="str">
        <f t="shared" si="381"/>
        <v>Non-Op</v>
      </c>
      <c r="BC811" s="449"/>
      <c r="BD811" s="552"/>
      <c r="BF811" s="435"/>
      <c r="BG811" s="435"/>
      <c r="BH811" s="435"/>
      <c r="BI811" s="435"/>
      <c r="BJ811" s="435"/>
      <c r="BK811" s="435"/>
      <c r="BL811" s="435"/>
      <c r="BN811" s="444"/>
    </row>
    <row r="812" spans="1:66" s="28" customFormat="1" ht="12" customHeight="1">
      <c r="A812" s="362">
        <v>18601002</v>
      </c>
      <c r="B812" s="290" t="str">
        <f t="shared" si="385"/>
        <v>18601002</v>
      </c>
      <c r="C812" s="450" t="s">
        <v>2883</v>
      </c>
      <c r="D812" s="451" t="s">
        <v>1165</v>
      </c>
      <c r="E812" s="451"/>
      <c r="F812" s="300">
        <v>44561</v>
      </c>
      <c r="G812" s="451"/>
      <c r="H812" s="556"/>
      <c r="I812" s="556"/>
      <c r="J812" s="556"/>
      <c r="K812" s="556"/>
      <c r="L812" s="556"/>
      <c r="M812" s="556"/>
      <c r="N812" s="556"/>
      <c r="O812" s="556"/>
      <c r="P812" s="556"/>
      <c r="Q812" s="556"/>
      <c r="R812" s="556"/>
      <c r="S812" s="556"/>
      <c r="T812" s="591">
        <v>95025</v>
      </c>
      <c r="U812" s="556"/>
      <c r="V812" s="556">
        <f t="shared" si="362"/>
        <v>3959.375</v>
      </c>
      <c r="W812" s="292"/>
      <c r="X812" s="326"/>
      <c r="Y812" s="548">
        <f t="shared" si="387"/>
        <v>0</v>
      </c>
      <c r="Z812" s="549">
        <f t="shared" si="387"/>
        <v>0</v>
      </c>
      <c r="AA812" s="549">
        <f t="shared" si="387"/>
        <v>0</v>
      </c>
      <c r="AB812" s="282">
        <f t="shared" si="363"/>
        <v>95025</v>
      </c>
      <c r="AC812" s="281">
        <f t="shared" si="364"/>
        <v>0</v>
      </c>
      <c r="AD812" s="549">
        <f t="shared" si="365"/>
        <v>0</v>
      </c>
      <c r="AE812" s="553">
        <f t="shared" si="366"/>
        <v>0</v>
      </c>
      <c r="AF812" s="282">
        <f t="shared" si="367"/>
        <v>95025</v>
      </c>
      <c r="AG812" s="283">
        <f t="shared" si="368"/>
        <v>95025</v>
      </c>
      <c r="AH812" s="281">
        <f t="shared" si="369"/>
        <v>0</v>
      </c>
      <c r="AI812" s="551">
        <f t="shared" si="386"/>
        <v>0</v>
      </c>
      <c r="AJ812" s="549">
        <f t="shared" si="386"/>
        <v>0</v>
      </c>
      <c r="AK812" s="549">
        <f t="shared" si="386"/>
        <v>0</v>
      </c>
      <c r="AL812" s="282">
        <f t="shared" si="370"/>
        <v>3959.375</v>
      </c>
      <c r="AM812" s="281">
        <f t="shared" si="371"/>
        <v>0</v>
      </c>
      <c r="AN812" s="549">
        <f t="shared" si="372"/>
        <v>0</v>
      </c>
      <c r="AO812" s="549">
        <f t="shared" si="373"/>
        <v>0</v>
      </c>
      <c r="AP812" s="549">
        <f t="shared" si="374"/>
        <v>3959.375</v>
      </c>
      <c r="AQ812" s="283">
        <f t="shared" si="388"/>
        <v>3959.375</v>
      </c>
      <c r="AR812" s="281">
        <f t="shared" si="375"/>
        <v>0</v>
      </c>
      <c r="AT812" s="493" t="s">
        <v>2163</v>
      </c>
      <c r="AU812" s="284"/>
      <c r="AV812" s="447" t="str">
        <f t="shared" si="376"/>
        <v>CA</v>
      </c>
      <c r="AW812" s="447" t="str">
        <f t="shared" si="377"/>
        <v>CL</v>
      </c>
      <c r="AX812" s="447" t="str">
        <f t="shared" si="378"/>
        <v>AIC</v>
      </c>
      <c r="AY812" s="447" t="str">
        <f t="shared" si="379"/>
        <v>ERB</v>
      </c>
      <c r="AZ812" s="447" t="str">
        <f t="shared" si="380"/>
        <v>GRB</v>
      </c>
      <c r="BA812" s="447" t="str">
        <f t="shared" si="381"/>
        <v>Non-Op</v>
      </c>
      <c r="BC812" s="449"/>
      <c r="BD812" s="552"/>
      <c r="BF812" s="435"/>
      <c r="BG812" s="435"/>
      <c r="BH812" s="435"/>
      <c r="BI812" s="435"/>
      <c r="BJ812" s="435"/>
      <c r="BK812" s="435"/>
      <c r="BL812" s="435"/>
      <c r="BN812" s="444"/>
    </row>
    <row r="813" spans="1:66" s="28" customFormat="1" ht="12" customHeight="1">
      <c r="A813" s="287">
        <v>18601013</v>
      </c>
      <c r="B813" s="288" t="str">
        <f t="shared" si="385"/>
        <v>18601013</v>
      </c>
      <c r="C813" s="444" t="s">
        <v>1535</v>
      </c>
      <c r="D813" s="445" t="s">
        <v>2091</v>
      </c>
      <c r="E813" s="445"/>
      <c r="F813" s="444"/>
      <c r="G813" s="445"/>
      <c r="H813" s="547">
        <v>63067.26</v>
      </c>
      <c r="I813" s="547">
        <v>61726.34</v>
      </c>
      <c r="J813" s="547">
        <v>60385.42</v>
      </c>
      <c r="K813" s="547">
        <v>59044.5</v>
      </c>
      <c r="L813" s="547">
        <v>57703.58</v>
      </c>
      <c r="M813" s="547">
        <v>56362.66</v>
      </c>
      <c r="N813" s="547">
        <v>55021.74</v>
      </c>
      <c r="O813" s="547">
        <v>53680.82</v>
      </c>
      <c r="P813" s="547">
        <v>52339.9</v>
      </c>
      <c r="Q813" s="547">
        <v>50998.98</v>
      </c>
      <c r="R813" s="547">
        <v>49658.06</v>
      </c>
      <c r="S813" s="547">
        <v>48317.14</v>
      </c>
      <c r="T813" s="547">
        <v>46976.22</v>
      </c>
      <c r="U813" s="547"/>
      <c r="V813" s="547">
        <f t="shared" si="362"/>
        <v>55021.74</v>
      </c>
      <c r="W813" s="285"/>
      <c r="X813" s="286"/>
      <c r="Y813" s="548">
        <f t="shared" si="387"/>
        <v>46976.22</v>
      </c>
      <c r="Z813" s="549">
        <f t="shared" si="387"/>
        <v>0</v>
      </c>
      <c r="AA813" s="549">
        <f t="shared" si="387"/>
        <v>0</v>
      </c>
      <c r="AB813" s="282">
        <f t="shared" si="363"/>
        <v>0</v>
      </c>
      <c r="AC813" s="281">
        <f t="shared" si="364"/>
        <v>0</v>
      </c>
      <c r="AD813" s="549">
        <f t="shared" si="365"/>
        <v>0</v>
      </c>
      <c r="AE813" s="553">
        <f t="shared" si="366"/>
        <v>0</v>
      </c>
      <c r="AF813" s="282">
        <f t="shared" si="367"/>
        <v>0</v>
      </c>
      <c r="AG813" s="283">
        <f t="shared" si="368"/>
        <v>0</v>
      </c>
      <c r="AH813" s="281">
        <f t="shared" si="369"/>
        <v>0</v>
      </c>
      <c r="AI813" s="551">
        <f t="shared" si="386"/>
        <v>55021.74</v>
      </c>
      <c r="AJ813" s="549">
        <f t="shared" si="386"/>
        <v>0</v>
      </c>
      <c r="AK813" s="549">
        <f t="shared" si="386"/>
        <v>0</v>
      </c>
      <c r="AL813" s="282">
        <f t="shared" si="370"/>
        <v>0</v>
      </c>
      <c r="AM813" s="281">
        <f t="shared" si="371"/>
        <v>0</v>
      </c>
      <c r="AN813" s="549">
        <f t="shared" si="372"/>
        <v>0</v>
      </c>
      <c r="AO813" s="549">
        <f t="shared" si="373"/>
        <v>0</v>
      </c>
      <c r="AP813" s="549">
        <f t="shared" si="374"/>
        <v>0</v>
      </c>
      <c r="AQ813" s="283">
        <f t="shared" si="388"/>
        <v>0</v>
      </c>
      <c r="AR813" s="281">
        <f t="shared" si="375"/>
        <v>0</v>
      </c>
      <c r="AT813" s="446"/>
      <c r="AU813" s="284"/>
      <c r="AV813" s="447" t="str">
        <f t="shared" si="376"/>
        <v>CA</v>
      </c>
      <c r="AW813" s="447" t="str">
        <f t="shared" si="377"/>
        <v>CL</v>
      </c>
      <c r="AX813" s="447" t="str">
        <f t="shared" si="378"/>
        <v>AIC</v>
      </c>
      <c r="AY813" s="447" t="str">
        <f t="shared" si="379"/>
        <v>ERB</v>
      </c>
      <c r="AZ813" s="447" t="str">
        <f t="shared" si="380"/>
        <v>GRB</v>
      </c>
      <c r="BA813" s="447" t="str">
        <f t="shared" si="381"/>
        <v>Non-Op</v>
      </c>
      <c r="BC813" s="445" t="s">
        <v>2118</v>
      </c>
      <c r="BD813" s="552">
        <f t="shared" ref="BD813:BD844" si="389">+T813</f>
        <v>46976.22</v>
      </c>
      <c r="BF813" s="435"/>
      <c r="BG813" s="435"/>
      <c r="BH813" s="435"/>
      <c r="BI813" s="435"/>
      <c r="BJ813" s="435"/>
      <c r="BK813" s="435"/>
      <c r="BL813" s="435"/>
      <c r="BN813" s="444"/>
    </row>
    <row r="814" spans="1:66" s="28" customFormat="1" ht="12" customHeight="1">
      <c r="A814" s="287">
        <v>18601021</v>
      </c>
      <c r="B814" s="288" t="str">
        <f t="shared" si="385"/>
        <v>18601021</v>
      </c>
      <c r="C814" s="444" t="s">
        <v>2884</v>
      </c>
      <c r="D814" s="445" t="s">
        <v>2091</v>
      </c>
      <c r="E814" s="445"/>
      <c r="F814" s="444"/>
      <c r="G814" s="445"/>
      <c r="H814" s="547">
        <v>0</v>
      </c>
      <c r="I814" s="547">
        <v>0</v>
      </c>
      <c r="J814" s="547">
        <v>0</v>
      </c>
      <c r="K814" s="547">
        <v>0</v>
      </c>
      <c r="L814" s="547">
        <v>0</v>
      </c>
      <c r="M814" s="547">
        <v>0</v>
      </c>
      <c r="N814" s="547">
        <v>0</v>
      </c>
      <c r="O814" s="547">
        <v>0</v>
      </c>
      <c r="P814" s="547">
        <v>0</v>
      </c>
      <c r="Q814" s="547">
        <v>0</v>
      </c>
      <c r="R814" s="547">
        <v>0</v>
      </c>
      <c r="S814" s="547">
        <v>0</v>
      </c>
      <c r="T814" s="547">
        <v>0</v>
      </c>
      <c r="U814" s="547"/>
      <c r="V814" s="547">
        <f t="shared" si="362"/>
        <v>0</v>
      </c>
      <c r="W814" s="285"/>
      <c r="X814" s="286"/>
      <c r="Y814" s="548">
        <f t="shared" si="387"/>
        <v>0</v>
      </c>
      <c r="Z814" s="549">
        <f t="shared" si="387"/>
        <v>0</v>
      </c>
      <c r="AA814" s="549">
        <f t="shared" si="387"/>
        <v>0</v>
      </c>
      <c r="AB814" s="282">
        <f t="shared" si="363"/>
        <v>0</v>
      </c>
      <c r="AC814" s="281">
        <f t="shared" si="364"/>
        <v>0</v>
      </c>
      <c r="AD814" s="549">
        <f t="shared" si="365"/>
        <v>0</v>
      </c>
      <c r="AE814" s="553">
        <f t="shared" si="366"/>
        <v>0</v>
      </c>
      <c r="AF814" s="282">
        <f t="shared" si="367"/>
        <v>0</v>
      </c>
      <c r="AG814" s="283">
        <f t="shared" si="368"/>
        <v>0</v>
      </c>
      <c r="AH814" s="281">
        <f t="shared" si="369"/>
        <v>0</v>
      </c>
      <c r="AI814" s="551">
        <f t="shared" si="386"/>
        <v>0</v>
      </c>
      <c r="AJ814" s="549">
        <f t="shared" si="386"/>
        <v>0</v>
      </c>
      <c r="AK814" s="549">
        <f t="shared" si="386"/>
        <v>0</v>
      </c>
      <c r="AL814" s="282">
        <f t="shared" si="370"/>
        <v>0</v>
      </c>
      <c r="AM814" s="281">
        <f t="shared" si="371"/>
        <v>0</v>
      </c>
      <c r="AN814" s="549">
        <f t="shared" si="372"/>
        <v>0</v>
      </c>
      <c r="AO814" s="549">
        <f t="shared" si="373"/>
        <v>0</v>
      </c>
      <c r="AP814" s="549">
        <f t="shared" si="374"/>
        <v>0</v>
      </c>
      <c r="AQ814" s="283">
        <f t="shared" si="388"/>
        <v>0</v>
      </c>
      <c r="AR814" s="281">
        <f t="shared" si="375"/>
        <v>0</v>
      </c>
      <c r="AT814" s="446"/>
      <c r="AU814" s="284"/>
      <c r="AV814" s="447" t="str">
        <f t="shared" si="376"/>
        <v>CA</v>
      </c>
      <c r="AW814" s="447" t="str">
        <f t="shared" si="377"/>
        <v>CL</v>
      </c>
      <c r="AX814" s="447" t="str">
        <f t="shared" si="378"/>
        <v>AIC</v>
      </c>
      <c r="AY814" s="447" t="str">
        <f t="shared" si="379"/>
        <v>ERB</v>
      </c>
      <c r="AZ814" s="447" t="str">
        <f t="shared" si="380"/>
        <v>GRB</v>
      </c>
      <c r="BA814" s="447" t="str">
        <f t="shared" si="381"/>
        <v>Non-Op</v>
      </c>
      <c r="BC814" s="445" t="s">
        <v>2142</v>
      </c>
      <c r="BD814" s="552">
        <f t="shared" si="389"/>
        <v>0</v>
      </c>
      <c r="BF814" s="435"/>
      <c r="BG814" s="435"/>
      <c r="BH814" s="435"/>
      <c r="BI814" s="435"/>
      <c r="BJ814" s="435"/>
      <c r="BK814" s="435"/>
      <c r="BL814" s="435"/>
      <c r="BN814" s="444"/>
    </row>
    <row r="815" spans="1:66" s="28" customFormat="1" ht="12" customHeight="1">
      <c r="A815" s="362">
        <v>18601061</v>
      </c>
      <c r="B815" s="290" t="str">
        <f t="shared" si="385"/>
        <v>18601061</v>
      </c>
      <c r="C815" s="497" t="s">
        <v>2217</v>
      </c>
      <c r="D815" s="451" t="s">
        <v>1165</v>
      </c>
      <c r="E815" s="451"/>
      <c r="F815" s="300">
        <v>44121</v>
      </c>
      <c r="G815" s="451"/>
      <c r="H815" s="556">
        <v>173775.54</v>
      </c>
      <c r="I815" s="556">
        <v>238291.01</v>
      </c>
      <c r="J815" s="556">
        <v>300790.37</v>
      </c>
      <c r="K815" s="556">
        <v>361273.62</v>
      </c>
      <c r="L815" s="556">
        <v>419740.76</v>
      </c>
      <c r="M815" s="556">
        <v>476191.8</v>
      </c>
      <c r="N815" s="556">
        <v>530626.73</v>
      </c>
      <c r="O815" s="556">
        <v>583045.55000000005</v>
      </c>
      <c r="P815" s="556">
        <v>633448.26</v>
      </c>
      <c r="Q815" s="556">
        <v>681834.86</v>
      </c>
      <c r="R815" s="556">
        <v>728205.35</v>
      </c>
      <c r="S815" s="556">
        <v>772559.74</v>
      </c>
      <c r="T815" s="591">
        <v>814898.02</v>
      </c>
      <c r="U815" s="556"/>
      <c r="V815" s="556">
        <f t="shared" si="362"/>
        <v>518362.06916666665</v>
      </c>
      <c r="W815" s="292"/>
      <c r="X815" s="293"/>
      <c r="Y815" s="548">
        <f t="shared" si="387"/>
        <v>0</v>
      </c>
      <c r="Z815" s="549">
        <f t="shared" si="387"/>
        <v>0</v>
      </c>
      <c r="AA815" s="549">
        <f t="shared" si="387"/>
        <v>0</v>
      </c>
      <c r="AB815" s="282">
        <f t="shared" si="363"/>
        <v>814898.02</v>
      </c>
      <c r="AC815" s="281">
        <f t="shared" si="364"/>
        <v>0</v>
      </c>
      <c r="AD815" s="549">
        <f t="shared" si="365"/>
        <v>0</v>
      </c>
      <c r="AE815" s="553">
        <f t="shared" si="366"/>
        <v>0</v>
      </c>
      <c r="AF815" s="282">
        <f t="shared" si="367"/>
        <v>814898.02</v>
      </c>
      <c r="AG815" s="283">
        <f t="shared" si="368"/>
        <v>814898.02</v>
      </c>
      <c r="AH815" s="281">
        <f t="shared" si="369"/>
        <v>0</v>
      </c>
      <c r="AI815" s="551">
        <f t="shared" si="386"/>
        <v>0</v>
      </c>
      <c r="AJ815" s="549">
        <f t="shared" si="386"/>
        <v>0</v>
      </c>
      <c r="AK815" s="549">
        <f t="shared" si="386"/>
        <v>0</v>
      </c>
      <c r="AL815" s="282">
        <f t="shared" si="370"/>
        <v>518362.06916666665</v>
      </c>
      <c r="AM815" s="281">
        <f t="shared" si="371"/>
        <v>0</v>
      </c>
      <c r="AN815" s="549">
        <f t="shared" si="372"/>
        <v>0</v>
      </c>
      <c r="AO815" s="549">
        <f t="shared" si="373"/>
        <v>0</v>
      </c>
      <c r="AP815" s="549">
        <f t="shared" si="374"/>
        <v>518362.06916666665</v>
      </c>
      <c r="AQ815" s="283">
        <f t="shared" si="388"/>
        <v>518362.06916666665</v>
      </c>
      <c r="AR815" s="281">
        <f t="shared" si="375"/>
        <v>0</v>
      </c>
      <c r="AT815" s="446" t="s">
        <v>2885</v>
      </c>
      <c r="AU815" s="284"/>
      <c r="AV815" s="447" t="str">
        <f t="shared" si="376"/>
        <v>CA</v>
      </c>
      <c r="AW815" s="447" t="str">
        <f t="shared" si="377"/>
        <v>CL</v>
      </c>
      <c r="AX815" s="447" t="str">
        <f t="shared" si="378"/>
        <v>AIC</v>
      </c>
      <c r="AY815" s="447" t="str">
        <f t="shared" si="379"/>
        <v>ERB</v>
      </c>
      <c r="AZ815" s="447" t="str">
        <f t="shared" si="380"/>
        <v>GRB</v>
      </c>
      <c r="BA815" s="447" t="str">
        <f t="shared" si="381"/>
        <v>Non-Op</v>
      </c>
      <c r="BC815" s="449" t="s">
        <v>2100</v>
      </c>
      <c r="BD815" s="552">
        <f t="shared" si="389"/>
        <v>814898.02</v>
      </c>
      <c r="BF815" s="435"/>
      <c r="BG815" s="435"/>
      <c r="BH815" s="435"/>
      <c r="BI815" s="435"/>
      <c r="BJ815" s="435"/>
      <c r="BK815" s="435"/>
      <c r="BL815" s="435"/>
      <c r="BN815" s="444"/>
    </row>
    <row r="816" spans="1:66" s="28" customFormat="1" ht="12" customHeight="1">
      <c r="A816" s="324">
        <v>18601062</v>
      </c>
      <c r="B816" s="290" t="str">
        <f t="shared" si="385"/>
        <v>18601062</v>
      </c>
      <c r="C816" s="497" t="s">
        <v>2218</v>
      </c>
      <c r="D816" s="451" t="s">
        <v>1165</v>
      </c>
      <c r="E816" s="451"/>
      <c r="F816" s="300">
        <v>44121</v>
      </c>
      <c r="G816" s="451"/>
      <c r="H816" s="556">
        <v>91838.82</v>
      </c>
      <c r="I816" s="556">
        <v>120651</v>
      </c>
      <c r="J816" s="556">
        <v>148562.79999999999</v>
      </c>
      <c r="K816" s="556">
        <v>175574.22</v>
      </c>
      <c r="L816" s="556">
        <v>201685.26</v>
      </c>
      <c r="M816" s="556">
        <v>226895.92</v>
      </c>
      <c r="N816" s="556">
        <v>251206.2</v>
      </c>
      <c r="O816" s="556">
        <v>274616.09999999998</v>
      </c>
      <c r="P816" s="556">
        <v>297125.62</v>
      </c>
      <c r="Q816" s="556">
        <v>318734.76</v>
      </c>
      <c r="R816" s="556">
        <v>339443.52</v>
      </c>
      <c r="S816" s="556">
        <v>359251.9</v>
      </c>
      <c r="T816" s="591">
        <v>378159.89</v>
      </c>
      <c r="U816" s="556"/>
      <c r="V816" s="556">
        <f t="shared" si="362"/>
        <v>245728.88791666669</v>
      </c>
      <c r="W816" s="292"/>
      <c r="X816" s="293"/>
      <c r="Y816" s="548">
        <f t="shared" si="387"/>
        <v>0</v>
      </c>
      <c r="Z816" s="549">
        <f t="shared" si="387"/>
        <v>0</v>
      </c>
      <c r="AA816" s="549">
        <f t="shared" si="387"/>
        <v>0</v>
      </c>
      <c r="AB816" s="282">
        <f t="shared" si="363"/>
        <v>378159.89</v>
      </c>
      <c r="AC816" s="281">
        <f t="shared" si="364"/>
        <v>0</v>
      </c>
      <c r="AD816" s="549">
        <f t="shared" si="365"/>
        <v>0</v>
      </c>
      <c r="AE816" s="553">
        <f t="shared" si="366"/>
        <v>0</v>
      </c>
      <c r="AF816" s="282">
        <f t="shared" si="367"/>
        <v>378159.89</v>
      </c>
      <c r="AG816" s="283">
        <f t="shared" si="368"/>
        <v>378159.89</v>
      </c>
      <c r="AH816" s="281">
        <f t="shared" si="369"/>
        <v>0</v>
      </c>
      <c r="AI816" s="551">
        <f t="shared" si="386"/>
        <v>0</v>
      </c>
      <c r="AJ816" s="549">
        <f t="shared" si="386"/>
        <v>0</v>
      </c>
      <c r="AK816" s="549">
        <f t="shared" si="386"/>
        <v>0</v>
      </c>
      <c r="AL816" s="282">
        <f t="shared" si="370"/>
        <v>245728.88791666669</v>
      </c>
      <c r="AM816" s="281">
        <f t="shared" si="371"/>
        <v>0</v>
      </c>
      <c r="AN816" s="549">
        <f t="shared" si="372"/>
        <v>0</v>
      </c>
      <c r="AO816" s="549">
        <f t="shared" si="373"/>
        <v>0</v>
      </c>
      <c r="AP816" s="549">
        <f t="shared" si="374"/>
        <v>245728.88791666669</v>
      </c>
      <c r="AQ816" s="283">
        <f t="shared" si="388"/>
        <v>245728.88791666669</v>
      </c>
      <c r="AR816" s="281">
        <f t="shared" si="375"/>
        <v>0</v>
      </c>
      <c r="AT816" s="446" t="s">
        <v>2885</v>
      </c>
      <c r="AU816" s="284"/>
      <c r="AV816" s="447" t="str">
        <f t="shared" si="376"/>
        <v>CA</v>
      </c>
      <c r="AW816" s="447" t="str">
        <f t="shared" si="377"/>
        <v>CL</v>
      </c>
      <c r="AX816" s="447" t="str">
        <f t="shared" si="378"/>
        <v>AIC</v>
      </c>
      <c r="AY816" s="447" t="str">
        <f t="shared" si="379"/>
        <v>ERB</v>
      </c>
      <c r="AZ816" s="447" t="str">
        <f t="shared" si="380"/>
        <v>GRB</v>
      </c>
      <c r="BA816" s="447" t="str">
        <f t="shared" si="381"/>
        <v>Non-Op</v>
      </c>
      <c r="BC816" s="449" t="s">
        <v>2100</v>
      </c>
      <c r="BD816" s="552">
        <f t="shared" si="389"/>
        <v>378159.89</v>
      </c>
      <c r="BF816" s="435"/>
      <c r="BG816" s="435"/>
      <c r="BH816" s="435"/>
      <c r="BI816" s="435"/>
      <c r="BJ816" s="435"/>
      <c r="BK816" s="435"/>
      <c r="BL816" s="435"/>
      <c r="BN816" s="444"/>
    </row>
    <row r="817" spans="1:66" s="28" customFormat="1" ht="12" customHeight="1">
      <c r="A817" s="324">
        <v>18601071</v>
      </c>
      <c r="B817" s="290" t="str">
        <f t="shared" si="385"/>
        <v>18601071</v>
      </c>
      <c r="C817" s="497" t="s">
        <v>2219</v>
      </c>
      <c r="D817" s="451" t="s">
        <v>1165</v>
      </c>
      <c r="E817" s="451"/>
      <c r="F817" s="300">
        <v>44121</v>
      </c>
      <c r="G817" s="451"/>
      <c r="H817" s="556">
        <v>86170.68</v>
      </c>
      <c r="I817" s="556">
        <v>119984.49</v>
      </c>
      <c r="J817" s="556">
        <v>153798.29999999999</v>
      </c>
      <c r="K817" s="556">
        <v>187612.11</v>
      </c>
      <c r="L817" s="556">
        <v>221425.92000000001</v>
      </c>
      <c r="M817" s="556">
        <v>255239.73</v>
      </c>
      <c r="N817" s="556">
        <v>289053.53999999998</v>
      </c>
      <c r="O817" s="556">
        <v>322867.34999999998</v>
      </c>
      <c r="P817" s="556">
        <v>356681.16</v>
      </c>
      <c r="Q817" s="556">
        <v>390494.97</v>
      </c>
      <c r="R817" s="556">
        <v>424308.78</v>
      </c>
      <c r="S817" s="556">
        <v>458122.59</v>
      </c>
      <c r="T817" s="591">
        <v>491936.4</v>
      </c>
      <c r="U817" s="556"/>
      <c r="V817" s="556">
        <f t="shared" si="362"/>
        <v>289053.53999999998</v>
      </c>
      <c r="W817" s="292"/>
      <c r="X817" s="293"/>
      <c r="Y817" s="548">
        <f t="shared" si="387"/>
        <v>0</v>
      </c>
      <c r="Z817" s="549">
        <f t="shared" si="387"/>
        <v>0</v>
      </c>
      <c r="AA817" s="549">
        <f t="shared" si="387"/>
        <v>0</v>
      </c>
      <c r="AB817" s="282">
        <f t="shared" si="363"/>
        <v>491936.4</v>
      </c>
      <c r="AC817" s="281">
        <f t="shared" si="364"/>
        <v>0</v>
      </c>
      <c r="AD817" s="549">
        <f t="shared" si="365"/>
        <v>0</v>
      </c>
      <c r="AE817" s="553">
        <f t="shared" si="366"/>
        <v>0</v>
      </c>
      <c r="AF817" s="282">
        <f t="shared" si="367"/>
        <v>491936.4</v>
      </c>
      <c r="AG817" s="283">
        <f t="shared" si="368"/>
        <v>491936.4</v>
      </c>
      <c r="AH817" s="281">
        <f t="shared" si="369"/>
        <v>0</v>
      </c>
      <c r="AI817" s="551">
        <f t="shared" si="386"/>
        <v>0</v>
      </c>
      <c r="AJ817" s="549">
        <f t="shared" si="386"/>
        <v>0</v>
      </c>
      <c r="AK817" s="549">
        <f t="shared" si="386"/>
        <v>0</v>
      </c>
      <c r="AL817" s="282">
        <f t="shared" si="370"/>
        <v>289053.53999999998</v>
      </c>
      <c r="AM817" s="281">
        <f t="shared" si="371"/>
        <v>0</v>
      </c>
      <c r="AN817" s="549">
        <f t="shared" si="372"/>
        <v>0</v>
      </c>
      <c r="AO817" s="549">
        <f t="shared" si="373"/>
        <v>0</v>
      </c>
      <c r="AP817" s="549">
        <f t="shared" si="374"/>
        <v>289053.53999999998</v>
      </c>
      <c r="AQ817" s="283">
        <f t="shared" si="388"/>
        <v>289053.53999999998</v>
      </c>
      <c r="AR817" s="281">
        <f t="shared" si="375"/>
        <v>0</v>
      </c>
      <c r="AT817" s="446" t="s">
        <v>2885</v>
      </c>
      <c r="AU817" s="284"/>
      <c r="AV817" s="447" t="str">
        <f t="shared" si="376"/>
        <v>CA</v>
      </c>
      <c r="AW817" s="447" t="str">
        <f t="shared" si="377"/>
        <v>CL</v>
      </c>
      <c r="AX817" s="447" t="str">
        <f t="shared" si="378"/>
        <v>AIC</v>
      </c>
      <c r="AY817" s="447" t="str">
        <f t="shared" si="379"/>
        <v>ERB</v>
      </c>
      <c r="AZ817" s="447" t="str">
        <f t="shared" si="380"/>
        <v>GRB</v>
      </c>
      <c r="BA817" s="447" t="str">
        <f t="shared" si="381"/>
        <v>Non-Op</v>
      </c>
      <c r="BC817" s="449" t="s">
        <v>2100</v>
      </c>
      <c r="BD817" s="552">
        <f t="shared" si="389"/>
        <v>491936.4</v>
      </c>
      <c r="BF817" s="435"/>
      <c r="BG817" s="435"/>
      <c r="BH817" s="435"/>
      <c r="BI817" s="435"/>
      <c r="BJ817" s="435"/>
      <c r="BK817" s="435"/>
      <c r="BL817" s="435"/>
      <c r="BN817" s="444"/>
    </row>
    <row r="818" spans="1:66" s="28" customFormat="1" ht="12" customHeight="1">
      <c r="A818" s="324">
        <v>18601072</v>
      </c>
      <c r="B818" s="290" t="str">
        <f t="shared" si="385"/>
        <v>18601072</v>
      </c>
      <c r="C818" s="497" t="s">
        <v>2220</v>
      </c>
      <c r="D818" s="451" t="s">
        <v>1165</v>
      </c>
      <c r="E818" s="451"/>
      <c r="F818" s="300">
        <v>44121</v>
      </c>
      <c r="G818" s="451"/>
      <c r="H818" s="556">
        <v>41113.26</v>
      </c>
      <c r="I818" s="556">
        <v>54817.68</v>
      </c>
      <c r="J818" s="556">
        <v>68522.100000000006</v>
      </c>
      <c r="K818" s="556">
        <v>82226.52</v>
      </c>
      <c r="L818" s="556">
        <v>95930.94</v>
      </c>
      <c r="M818" s="556">
        <v>109635.36</v>
      </c>
      <c r="N818" s="556">
        <v>123339.78</v>
      </c>
      <c r="O818" s="556">
        <v>137044.20000000001</v>
      </c>
      <c r="P818" s="556">
        <v>150748.62</v>
      </c>
      <c r="Q818" s="556">
        <v>164453.04</v>
      </c>
      <c r="R818" s="556">
        <v>178157.46</v>
      </c>
      <c r="S818" s="556">
        <v>191861.88</v>
      </c>
      <c r="T818" s="591">
        <v>205566.3</v>
      </c>
      <c r="U818" s="556"/>
      <c r="V818" s="556">
        <f t="shared" si="362"/>
        <v>123339.78000000001</v>
      </c>
      <c r="W818" s="292"/>
      <c r="X818" s="293"/>
      <c r="Y818" s="548">
        <f t="shared" si="387"/>
        <v>0</v>
      </c>
      <c r="Z818" s="549">
        <f t="shared" si="387"/>
        <v>0</v>
      </c>
      <c r="AA818" s="549">
        <f t="shared" si="387"/>
        <v>0</v>
      </c>
      <c r="AB818" s="282">
        <f t="shared" si="363"/>
        <v>205566.3</v>
      </c>
      <c r="AC818" s="281">
        <f t="shared" si="364"/>
        <v>0</v>
      </c>
      <c r="AD818" s="549">
        <f t="shared" si="365"/>
        <v>0</v>
      </c>
      <c r="AE818" s="553">
        <f t="shared" si="366"/>
        <v>0</v>
      </c>
      <c r="AF818" s="282">
        <f t="shared" si="367"/>
        <v>205566.3</v>
      </c>
      <c r="AG818" s="283">
        <f t="shared" si="368"/>
        <v>205566.3</v>
      </c>
      <c r="AH818" s="281">
        <f t="shared" si="369"/>
        <v>0</v>
      </c>
      <c r="AI818" s="551">
        <f t="shared" ref="AI818:AK837" si="390">IF($D818=AI$5,$V818,0)</f>
        <v>0</v>
      </c>
      <c r="AJ818" s="549">
        <f t="shared" si="390"/>
        <v>0</v>
      </c>
      <c r="AK818" s="549">
        <f t="shared" si="390"/>
        <v>0</v>
      </c>
      <c r="AL818" s="282">
        <f t="shared" si="370"/>
        <v>123339.78000000001</v>
      </c>
      <c r="AM818" s="281">
        <f t="shared" si="371"/>
        <v>0</v>
      </c>
      <c r="AN818" s="549">
        <f t="shared" si="372"/>
        <v>0</v>
      </c>
      <c r="AO818" s="549">
        <f t="shared" si="373"/>
        <v>0</v>
      </c>
      <c r="AP818" s="549">
        <f t="shared" si="374"/>
        <v>123339.78000000001</v>
      </c>
      <c r="AQ818" s="283">
        <f t="shared" si="388"/>
        <v>123339.78000000001</v>
      </c>
      <c r="AR818" s="281">
        <f t="shared" si="375"/>
        <v>0</v>
      </c>
      <c r="AT818" s="446" t="s">
        <v>2885</v>
      </c>
      <c r="AU818" s="284"/>
      <c r="AV818" s="447" t="str">
        <f t="shared" si="376"/>
        <v>CA</v>
      </c>
      <c r="AW818" s="447" t="str">
        <f t="shared" si="377"/>
        <v>CL</v>
      </c>
      <c r="AX818" s="447" t="str">
        <f t="shared" si="378"/>
        <v>AIC</v>
      </c>
      <c r="AY818" s="447" t="str">
        <f t="shared" si="379"/>
        <v>ERB</v>
      </c>
      <c r="AZ818" s="447" t="str">
        <f t="shared" si="380"/>
        <v>GRB</v>
      </c>
      <c r="BA818" s="447" t="str">
        <f t="shared" si="381"/>
        <v>Non-Op</v>
      </c>
      <c r="BC818" s="449" t="s">
        <v>2100</v>
      </c>
      <c r="BD818" s="552">
        <f t="shared" si="389"/>
        <v>205566.3</v>
      </c>
      <c r="BF818" s="435"/>
      <c r="BG818" s="435"/>
      <c r="BH818" s="435"/>
      <c r="BI818" s="435"/>
      <c r="BJ818" s="435"/>
      <c r="BK818" s="435"/>
      <c r="BL818" s="435"/>
      <c r="BN818" s="444"/>
    </row>
    <row r="819" spans="1:66" s="28" customFormat="1" ht="12" customHeight="1">
      <c r="A819" s="324">
        <v>18601081</v>
      </c>
      <c r="B819" s="290" t="str">
        <f t="shared" si="385"/>
        <v>18601081</v>
      </c>
      <c r="C819" s="497" t="s">
        <v>2221</v>
      </c>
      <c r="D819" s="451" t="s">
        <v>1165</v>
      </c>
      <c r="E819" s="451"/>
      <c r="F819" s="300">
        <v>44121</v>
      </c>
      <c r="G819" s="451"/>
      <c r="H819" s="556">
        <v>22094.85</v>
      </c>
      <c r="I819" s="556">
        <v>30764.98</v>
      </c>
      <c r="J819" s="556">
        <v>39435.11</v>
      </c>
      <c r="K819" s="556">
        <v>48105.24</v>
      </c>
      <c r="L819" s="556">
        <v>56775.37</v>
      </c>
      <c r="M819" s="556">
        <v>65445.5</v>
      </c>
      <c r="N819" s="556">
        <v>74115.63</v>
      </c>
      <c r="O819" s="556">
        <v>82785.759999999995</v>
      </c>
      <c r="P819" s="556">
        <v>91455.89</v>
      </c>
      <c r="Q819" s="556">
        <v>100126.02</v>
      </c>
      <c r="R819" s="556">
        <v>108796.15</v>
      </c>
      <c r="S819" s="556">
        <v>117466.28</v>
      </c>
      <c r="T819" s="591">
        <v>126136.41</v>
      </c>
      <c r="U819" s="556"/>
      <c r="V819" s="556">
        <f t="shared" si="362"/>
        <v>74115.63</v>
      </c>
      <c r="W819" s="292"/>
      <c r="X819" s="293"/>
      <c r="Y819" s="548">
        <f t="shared" si="387"/>
        <v>0</v>
      </c>
      <c r="Z819" s="549">
        <f t="shared" si="387"/>
        <v>0</v>
      </c>
      <c r="AA819" s="549">
        <f t="shared" si="387"/>
        <v>0</v>
      </c>
      <c r="AB819" s="282">
        <f t="shared" si="363"/>
        <v>126136.41</v>
      </c>
      <c r="AC819" s="281">
        <f t="shared" si="364"/>
        <v>0</v>
      </c>
      <c r="AD819" s="549">
        <f t="shared" si="365"/>
        <v>0</v>
      </c>
      <c r="AE819" s="553">
        <f t="shared" si="366"/>
        <v>0</v>
      </c>
      <c r="AF819" s="282">
        <f t="shared" si="367"/>
        <v>126136.41</v>
      </c>
      <c r="AG819" s="283">
        <f t="shared" si="368"/>
        <v>126136.41</v>
      </c>
      <c r="AH819" s="281">
        <f t="shared" si="369"/>
        <v>0</v>
      </c>
      <c r="AI819" s="551">
        <f t="shared" si="390"/>
        <v>0</v>
      </c>
      <c r="AJ819" s="549">
        <f t="shared" si="390"/>
        <v>0</v>
      </c>
      <c r="AK819" s="549">
        <f t="shared" si="390"/>
        <v>0</v>
      </c>
      <c r="AL819" s="282">
        <f t="shared" si="370"/>
        <v>74115.63</v>
      </c>
      <c r="AM819" s="281">
        <f t="shared" si="371"/>
        <v>0</v>
      </c>
      <c r="AN819" s="549">
        <f t="shared" si="372"/>
        <v>0</v>
      </c>
      <c r="AO819" s="549">
        <f t="shared" si="373"/>
        <v>0</v>
      </c>
      <c r="AP819" s="549">
        <f t="shared" si="374"/>
        <v>74115.63</v>
      </c>
      <c r="AQ819" s="283">
        <f t="shared" si="388"/>
        <v>74115.63</v>
      </c>
      <c r="AR819" s="281">
        <f t="shared" si="375"/>
        <v>0</v>
      </c>
      <c r="AT819" s="446" t="s">
        <v>2885</v>
      </c>
      <c r="AU819" s="284"/>
      <c r="AV819" s="447" t="str">
        <f t="shared" si="376"/>
        <v>CA</v>
      </c>
      <c r="AW819" s="447" t="str">
        <f t="shared" si="377"/>
        <v>CL</v>
      </c>
      <c r="AX819" s="447" t="str">
        <f t="shared" si="378"/>
        <v>AIC</v>
      </c>
      <c r="AY819" s="447" t="str">
        <f t="shared" si="379"/>
        <v>ERB</v>
      </c>
      <c r="AZ819" s="447" t="str">
        <f t="shared" si="380"/>
        <v>GRB</v>
      </c>
      <c r="BA819" s="447" t="str">
        <f t="shared" si="381"/>
        <v>Non-Op</v>
      </c>
      <c r="BC819" s="449" t="s">
        <v>2100</v>
      </c>
      <c r="BD819" s="552">
        <f t="shared" si="389"/>
        <v>126136.41</v>
      </c>
      <c r="BF819" s="435"/>
      <c r="BG819" s="435"/>
      <c r="BH819" s="435"/>
      <c r="BI819" s="435"/>
      <c r="BJ819" s="435"/>
      <c r="BK819" s="435"/>
      <c r="BL819" s="435"/>
      <c r="BN819" s="444"/>
    </row>
    <row r="820" spans="1:66" s="28" customFormat="1" ht="12" customHeight="1">
      <c r="A820" s="324">
        <v>18601082</v>
      </c>
      <c r="B820" s="290" t="str">
        <f t="shared" si="385"/>
        <v>18601082</v>
      </c>
      <c r="C820" s="497" t="s">
        <v>2222</v>
      </c>
      <c r="D820" s="451" t="s">
        <v>1165</v>
      </c>
      <c r="E820" s="451"/>
      <c r="F820" s="300">
        <v>44121</v>
      </c>
      <c r="G820" s="451"/>
      <c r="H820" s="556">
        <v>10541.76</v>
      </c>
      <c r="I820" s="556">
        <v>14055.68</v>
      </c>
      <c r="J820" s="556">
        <v>17569.599999999999</v>
      </c>
      <c r="K820" s="556">
        <v>21083.52</v>
      </c>
      <c r="L820" s="556">
        <v>24597.439999999999</v>
      </c>
      <c r="M820" s="556">
        <v>28111.360000000001</v>
      </c>
      <c r="N820" s="556">
        <v>31625.279999999999</v>
      </c>
      <c r="O820" s="556">
        <v>35139.199999999997</v>
      </c>
      <c r="P820" s="556">
        <v>38653.120000000003</v>
      </c>
      <c r="Q820" s="556">
        <v>42167.040000000001</v>
      </c>
      <c r="R820" s="556">
        <v>45680.959999999999</v>
      </c>
      <c r="S820" s="556">
        <v>49194.879999999997</v>
      </c>
      <c r="T820" s="591">
        <v>52708.800000000003</v>
      </c>
      <c r="U820" s="556"/>
      <c r="V820" s="556">
        <f t="shared" si="362"/>
        <v>31625.280000000002</v>
      </c>
      <c r="W820" s="292"/>
      <c r="X820" s="293"/>
      <c r="Y820" s="548">
        <f t="shared" si="387"/>
        <v>0</v>
      </c>
      <c r="Z820" s="549">
        <f t="shared" si="387"/>
        <v>0</v>
      </c>
      <c r="AA820" s="549">
        <f t="shared" si="387"/>
        <v>0</v>
      </c>
      <c r="AB820" s="282">
        <f t="shared" si="363"/>
        <v>52708.800000000003</v>
      </c>
      <c r="AC820" s="281">
        <f t="shared" si="364"/>
        <v>0</v>
      </c>
      <c r="AD820" s="549">
        <f t="shared" si="365"/>
        <v>0</v>
      </c>
      <c r="AE820" s="553">
        <f t="shared" si="366"/>
        <v>0</v>
      </c>
      <c r="AF820" s="282">
        <f t="shared" si="367"/>
        <v>52708.800000000003</v>
      </c>
      <c r="AG820" s="283">
        <f t="shared" si="368"/>
        <v>52708.800000000003</v>
      </c>
      <c r="AH820" s="281">
        <f t="shared" si="369"/>
        <v>0</v>
      </c>
      <c r="AI820" s="551">
        <f t="shared" si="390"/>
        <v>0</v>
      </c>
      <c r="AJ820" s="549">
        <f t="shared" si="390"/>
        <v>0</v>
      </c>
      <c r="AK820" s="549">
        <f t="shared" si="390"/>
        <v>0</v>
      </c>
      <c r="AL820" s="282">
        <f t="shared" si="370"/>
        <v>31625.280000000002</v>
      </c>
      <c r="AM820" s="281">
        <f t="shared" si="371"/>
        <v>0</v>
      </c>
      <c r="AN820" s="549">
        <f t="shared" si="372"/>
        <v>0</v>
      </c>
      <c r="AO820" s="549">
        <f t="shared" si="373"/>
        <v>0</v>
      </c>
      <c r="AP820" s="549">
        <f t="shared" si="374"/>
        <v>31625.280000000002</v>
      </c>
      <c r="AQ820" s="283">
        <f t="shared" si="388"/>
        <v>31625.280000000002</v>
      </c>
      <c r="AR820" s="281">
        <f t="shared" si="375"/>
        <v>0</v>
      </c>
      <c r="AT820" s="446" t="s">
        <v>2885</v>
      </c>
      <c r="AU820" s="284"/>
      <c r="AV820" s="447" t="str">
        <f t="shared" si="376"/>
        <v>CA</v>
      </c>
      <c r="AW820" s="447" t="str">
        <f t="shared" si="377"/>
        <v>CL</v>
      </c>
      <c r="AX820" s="447" t="str">
        <f t="shared" si="378"/>
        <v>AIC</v>
      </c>
      <c r="AY820" s="447" t="str">
        <f t="shared" si="379"/>
        <v>ERB</v>
      </c>
      <c r="AZ820" s="447" t="str">
        <f t="shared" si="380"/>
        <v>GRB</v>
      </c>
      <c r="BA820" s="447" t="str">
        <f t="shared" si="381"/>
        <v>Non-Op</v>
      </c>
      <c r="BC820" s="449" t="s">
        <v>2100</v>
      </c>
      <c r="BD820" s="552">
        <f t="shared" si="389"/>
        <v>52708.800000000003</v>
      </c>
      <c r="BF820" s="435"/>
      <c r="BG820" s="435"/>
      <c r="BH820" s="435"/>
      <c r="BI820" s="435"/>
      <c r="BJ820" s="435"/>
      <c r="BK820" s="435"/>
      <c r="BL820" s="435"/>
      <c r="BN820" s="444"/>
    </row>
    <row r="821" spans="1:66" s="28" customFormat="1" ht="12" customHeight="1">
      <c r="A821" s="324">
        <v>18601091</v>
      </c>
      <c r="B821" s="290" t="str">
        <f t="shared" si="385"/>
        <v>18601091</v>
      </c>
      <c r="C821" s="497" t="s">
        <v>2223</v>
      </c>
      <c r="D821" s="451" t="s">
        <v>1165</v>
      </c>
      <c r="E821" s="451"/>
      <c r="F821" s="300">
        <v>44105</v>
      </c>
      <c r="G821" s="451"/>
      <c r="H821" s="556">
        <v>-34720296.130000003</v>
      </c>
      <c r="I821" s="556">
        <v>-34834948.009999998</v>
      </c>
      <c r="J821" s="556">
        <v>-35158616.299999997</v>
      </c>
      <c r="K821" s="556">
        <v>-35388843.740000002</v>
      </c>
      <c r="L821" s="556">
        <v>-36306507.18</v>
      </c>
      <c r="M821" s="556">
        <v>-34570379.5</v>
      </c>
      <c r="N821" s="556">
        <v>-34889331.100000001</v>
      </c>
      <c r="O821" s="556">
        <v>-35969253.119999997</v>
      </c>
      <c r="P821" s="556">
        <v>-36920936.789999999</v>
      </c>
      <c r="Q821" s="556">
        <v>-37473796.210000001</v>
      </c>
      <c r="R821" s="556">
        <v>-37964504.549999997</v>
      </c>
      <c r="S821" s="556">
        <v>-38509788.240000002</v>
      </c>
      <c r="T821" s="591">
        <v>-40200990.07</v>
      </c>
      <c r="U821" s="556"/>
      <c r="V821" s="556">
        <f t="shared" si="362"/>
        <v>-36287295.653333336</v>
      </c>
      <c r="W821" s="292"/>
      <c r="X821" s="293"/>
      <c r="Y821" s="548">
        <f t="shared" si="387"/>
        <v>0</v>
      </c>
      <c r="Z821" s="549">
        <f t="shared" si="387"/>
        <v>0</v>
      </c>
      <c r="AA821" s="549">
        <f t="shared" si="387"/>
        <v>0</v>
      </c>
      <c r="AB821" s="282">
        <f t="shared" si="363"/>
        <v>-40200990.07</v>
      </c>
      <c r="AC821" s="281">
        <f t="shared" si="364"/>
        <v>0</v>
      </c>
      <c r="AD821" s="549">
        <f t="shared" si="365"/>
        <v>0</v>
      </c>
      <c r="AE821" s="553">
        <f t="shared" si="366"/>
        <v>0</v>
      </c>
      <c r="AF821" s="282">
        <f t="shared" si="367"/>
        <v>-40200990.07</v>
      </c>
      <c r="AG821" s="283">
        <f t="shared" si="368"/>
        <v>-40200990.07</v>
      </c>
      <c r="AH821" s="281">
        <f t="shared" si="369"/>
        <v>0</v>
      </c>
      <c r="AI821" s="551">
        <f t="shared" si="390"/>
        <v>0</v>
      </c>
      <c r="AJ821" s="549">
        <f t="shared" si="390"/>
        <v>0</v>
      </c>
      <c r="AK821" s="549">
        <f t="shared" si="390"/>
        <v>0</v>
      </c>
      <c r="AL821" s="282">
        <f t="shared" si="370"/>
        <v>-36287295.653333336</v>
      </c>
      <c r="AM821" s="281">
        <f t="shared" si="371"/>
        <v>0</v>
      </c>
      <c r="AN821" s="549">
        <f t="shared" si="372"/>
        <v>0</v>
      </c>
      <c r="AO821" s="549">
        <f t="shared" si="373"/>
        <v>0</v>
      </c>
      <c r="AP821" s="549">
        <f t="shared" si="374"/>
        <v>-36287295.653333336</v>
      </c>
      <c r="AQ821" s="283">
        <f t="shared" si="388"/>
        <v>-36287295.653333336</v>
      </c>
      <c r="AR821" s="281">
        <f t="shared" si="375"/>
        <v>0</v>
      </c>
      <c r="AT821" s="493" t="s">
        <v>2200</v>
      </c>
      <c r="AU821" s="284"/>
      <c r="AV821" s="447" t="str">
        <f t="shared" si="376"/>
        <v>CA</v>
      </c>
      <c r="AW821" s="447" t="str">
        <f t="shared" si="377"/>
        <v>CL</v>
      </c>
      <c r="AX821" s="447" t="str">
        <f t="shared" si="378"/>
        <v>AIC</v>
      </c>
      <c r="AY821" s="447" t="str">
        <f t="shared" si="379"/>
        <v>ERB</v>
      </c>
      <c r="AZ821" s="447" t="str">
        <f t="shared" si="380"/>
        <v>GRB</v>
      </c>
      <c r="BA821" s="447" t="str">
        <f t="shared" si="381"/>
        <v>Non-Op</v>
      </c>
      <c r="BC821" s="449" t="s">
        <v>2100</v>
      </c>
      <c r="BD821" s="552">
        <f t="shared" si="389"/>
        <v>-40200990.07</v>
      </c>
      <c r="BF821" s="435"/>
      <c r="BG821" s="435"/>
      <c r="BH821" s="435"/>
      <c r="BI821" s="435"/>
      <c r="BJ821" s="435"/>
      <c r="BK821" s="435"/>
      <c r="BL821" s="435"/>
      <c r="BN821" s="444"/>
    </row>
    <row r="822" spans="1:66" s="28" customFormat="1" ht="12" customHeight="1">
      <c r="A822" s="324">
        <v>18601092</v>
      </c>
      <c r="B822" s="290" t="str">
        <f t="shared" si="385"/>
        <v>18601092</v>
      </c>
      <c r="C822" s="497" t="s">
        <v>2224</v>
      </c>
      <c r="D822" s="451" t="s">
        <v>1165</v>
      </c>
      <c r="E822" s="451"/>
      <c r="F822" s="300">
        <v>44121</v>
      </c>
      <c r="G822" s="451"/>
      <c r="H822" s="556">
        <v>2006004</v>
      </c>
      <c r="I822" s="556">
        <v>2006004</v>
      </c>
      <c r="J822" s="556">
        <v>2006004</v>
      </c>
      <c r="K822" s="556">
        <v>2006004</v>
      </c>
      <c r="L822" s="556">
        <v>2006004</v>
      </c>
      <c r="M822" s="556">
        <v>2006004</v>
      </c>
      <c r="N822" s="556">
        <v>2006004</v>
      </c>
      <c r="O822" s="556">
        <v>2006004</v>
      </c>
      <c r="P822" s="556">
        <v>2006004</v>
      </c>
      <c r="Q822" s="556">
        <v>2006004</v>
      </c>
      <c r="R822" s="556">
        <v>2006004</v>
      </c>
      <c r="S822" s="556">
        <v>2006004</v>
      </c>
      <c r="T822" s="591">
        <v>2006004</v>
      </c>
      <c r="U822" s="556"/>
      <c r="V822" s="556">
        <f t="shared" si="362"/>
        <v>2006004</v>
      </c>
      <c r="W822" s="292"/>
      <c r="X822" s="293"/>
      <c r="Y822" s="548">
        <f t="shared" si="387"/>
        <v>0</v>
      </c>
      <c r="Z822" s="549">
        <f t="shared" si="387"/>
        <v>0</v>
      </c>
      <c r="AA822" s="549">
        <f t="shared" si="387"/>
        <v>0</v>
      </c>
      <c r="AB822" s="282">
        <f t="shared" si="363"/>
        <v>2006004</v>
      </c>
      <c r="AC822" s="281">
        <f t="shared" si="364"/>
        <v>0</v>
      </c>
      <c r="AD822" s="549">
        <f t="shared" si="365"/>
        <v>0</v>
      </c>
      <c r="AE822" s="553">
        <f t="shared" si="366"/>
        <v>0</v>
      </c>
      <c r="AF822" s="282">
        <f t="shared" si="367"/>
        <v>2006004</v>
      </c>
      <c r="AG822" s="283">
        <f t="shared" si="368"/>
        <v>2006004</v>
      </c>
      <c r="AH822" s="281">
        <f t="shared" si="369"/>
        <v>0</v>
      </c>
      <c r="AI822" s="551">
        <f t="shared" si="390"/>
        <v>0</v>
      </c>
      <c r="AJ822" s="549">
        <f t="shared" si="390"/>
        <v>0</v>
      </c>
      <c r="AK822" s="549">
        <f t="shared" si="390"/>
        <v>0</v>
      </c>
      <c r="AL822" s="282">
        <f t="shared" si="370"/>
        <v>2006004</v>
      </c>
      <c r="AM822" s="281">
        <f t="shared" si="371"/>
        <v>0</v>
      </c>
      <c r="AN822" s="549">
        <f t="shared" si="372"/>
        <v>0</v>
      </c>
      <c r="AO822" s="549">
        <f t="shared" si="373"/>
        <v>0</v>
      </c>
      <c r="AP822" s="549">
        <f t="shared" si="374"/>
        <v>2006004</v>
      </c>
      <c r="AQ822" s="283">
        <f t="shared" si="388"/>
        <v>2006004</v>
      </c>
      <c r="AR822" s="281">
        <f t="shared" si="375"/>
        <v>0</v>
      </c>
      <c r="AT822" s="493" t="s">
        <v>2227</v>
      </c>
      <c r="AU822" s="284"/>
      <c r="AV822" s="447" t="str">
        <f t="shared" si="376"/>
        <v>CA</v>
      </c>
      <c r="AW822" s="447" t="str">
        <f t="shared" si="377"/>
        <v>CL</v>
      </c>
      <c r="AX822" s="447" t="str">
        <f t="shared" si="378"/>
        <v>AIC</v>
      </c>
      <c r="AY822" s="447" t="str">
        <f t="shared" si="379"/>
        <v>ERB</v>
      </c>
      <c r="AZ822" s="447" t="str">
        <f t="shared" si="380"/>
        <v>GRB</v>
      </c>
      <c r="BA822" s="447" t="str">
        <f t="shared" si="381"/>
        <v>Non-Op</v>
      </c>
      <c r="BC822" s="449" t="s">
        <v>2100</v>
      </c>
      <c r="BD822" s="552">
        <f t="shared" si="389"/>
        <v>2006004</v>
      </c>
      <c r="BF822" s="435"/>
      <c r="BG822" s="435"/>
      <c r="BH822" s="435"/>
      <c r="BI822" s="435"/>
      <c r="BJ822" s="435"/>
      <c r="BK822" s="435"/>
      <c r="BL822" s="435"/>
      <c r="BN822" s="444"/>
    </row>
    <row r="823" spans="1:66" s="28" customFormat="1" ht="12" customHeight="1">
      <c r="A823" s="362">
        <v>18601101</v>
      </c>
      <c r="B823" s="290" t="str">
        <f t="shared" si="385"/>
        <v>18601101</v>
      </c>
      <c r="C823" s="497" t="s">
        <v>2225</v>
      </c>
      <c r="D823" s="451" t="s">
        <v>1165</v>
      </c>
      <c r="E823" s="451"/>
      <c r="F823" s="300">
        <v>44105</v>
      </c>
      <c r="G823" s="451"/>
      <c r="H823" s="556">
        <v>-17813406.780000001</v>
      </c>
      <c r="I823" s="556">
        <v>-17949075.100000001</v>
      </c>
      <c r="J823" s="556">
        <v>-18070638.52</v>
      </c>
      <c r="K823" s="556">
        <v>-18181258.699999999</v>
      </c>
      <c r="L823" s="556">
        <v>-19035354.149999999</v>
      </c>
      <c r="M823" s="556">
        <v>-19582287.010000002</v>
      </c>
      <c r="N823" s="556">
        <v>-20095322.890000001</v>
      </c>
      <c r="O823" s="556">
        <v>-20782159.109999999</v>
      </c>
      <c r="P823" s="556">
        <v>-21216725.48</v>
      </c>
      <c r="Q823" s="556">
        <v>-21528810.050000001</v>
      </c>
      <c r="R823" s="556">
        <v>-21841661.289999999</v>
      </c>
      <c r="S823" s="556">
        <v>-22189918.879999999</v>
      </c>
      <c r="T823" s="591">
        <v>-23416852.18</v>
      </c>
      <c r="U823" s="556"/>
      <c r="V823" s="556">
        <f t="shared" si="362"/>
        <v>-20090695.055</v>
      </c>
      <c r="W823" s="292"/>
      <c r="X823" s="293"/>
      <c r="Y823" s="548">
        <f t="shared" si="387"/>
        <v>0</v>
      </c>
      <c r="Z823" s="549">
        <f t="shared" si="387"/>
        <v>0</v>
      </c>
      <c r="AA823" s="549">
        <f t="shared" si="387"/>
        <v>0</v>
      </c>
      <c r="AB823" s="282">
        <f t="shared" si="363"/>
        <v>-23416852.18</v>
      </c>
      <c r="AC823" s="281">
        <f t="shared" si="364"/>
        <v>0</v>
      </c>
      <c r="AD823" s="549">
        <f t="shared" si="365"/>
        <v>0</v>
      </c>
      <c r="AE823" s="553">
        <f t="shared" si="366"/>
        <v>0</v>
      </c>
      <c r="AF823" s="282">
        <f t="shared" si="367"/>
        <v>-23416852.18</v>
      </c>
      <c r="AG823" s="283">
        <f t="shared" si="368"/>
        <v>-23416852.18</v>
      </c>
      <c r="AH823" s="281">
        <f t="shared" si="369"/>
        <v>0</v>
      </c>
      <c r="AI823" s="551">
        <f t="shared" si="390"/>
        <v>0</v>
      </c>
      <c r="AJ823" s="549">
        <f t="shared" si="390"/>
        <v>0</v>
      </c>
      <c r="AK823" s="549">
        <f t="shared" si="390"/>
        <v>0</v>
      </c>
      <c r="AL823" s="282">
        <f t="shared" si="370"/>
        <v>-20090695.055</v>
      </c>
      <c r="AM823" s="281">
        <f t="shared" si="371"/>
        <v>0</v>
      </c>
      <c r="AN823" s="549">
        <f t="shared" si="372"/>
        <v>0</v>
      </c>
      <c r="AO823" s="549">
        <f t="shared" si="373"/>
        <v>0</v>
      </c>
      <c r="AP823" s="549">
        <f t="shared" si="374"/>
        <v>-20090695.055</v>
      </c>
      <c r="AQ823" s="283">
        <f t="shared" si="388"/>
        <v>-20090695.055</v>
      </c>
      <c r="AR823" s="281">
        <f t="shared" si="375"/>
        <v>0</v>
      </c>
      <c r="AT823" s="493" t="s">
        <v>2202</v>
      </c>
      <c r="AU823" s="284"/>
      <c r="AV823" s="447" t="str">
        <f t="shared" si="376"/>
        <v>CA</v>
      </c>
      <c r="AW823" s="447" t="str">
        <f t="shared" si="377"/>
        <v>CL</v>
      </c>
      <c r="AX823" s="447" t="str">
        <f t="shared" si="378"/>
        <v>AIC</v>
      </c>
      <c r="AY823" s="447" t="str">
        <f t="shared" si="379"/>
        <v>ERB</v>
      </c>
      <c r="AZ823" s="447" t="str">
        <f t="shared" si="380"/>
        <v>GRB</v>
      </c>
      <c r="BA823" s="447" t="str">
        <f t="shared" si="381"/>
        <v>Non-Op</v>
      </c>
      <c r="BC823" s="449" t="s">
        <v>2100</v>
      </c>
      <c r="BD823" s="552">
        <f t="shared" si="389"/>
        <v>-23416852.18</v>
      </c>
      <c r="BF823" s="435"/>
      <c r="BG823" s="435"/>
      <c r="BH823" s="435"/>
      <c r="BI823" s="435"/>
      <c r="BJ823" s="435"/>
      <c r="BK823" s="435"/>
      <c r="BL823" s="435"/>
      <c r="BN823" s="444"/>
    </row>
    <row r="824" spans="1:66" s="28" customFormat="1" ht="12" customHeight="1">
      <c r="A824" s="362">
        <v>18601102</v>
      </c>
      <c r="B824" s="290" t="str">
        <f t="shared" si="385"/>
        <v>18601102</v>
      </c>
      <c r="C824" s="497" t="s">
        <v>2226</v>
      </c>
      <c r="D824" s="451" t="s">
        <v>1165</v>
      </c>
      <c r="E824" s="451"/>
      <c r="F824" s="300">
        <v>44105</v>
      </c>
      <c r="G824" s="451"/>
      <c r="H824" s="556">
        <v>6255145.0300000003</v>
      </c>
      <c r="I824" s="556">
        <v>6255145.0300000003</v>
      </c>
      <c r="J824" s="556">
        <v>6255145.0300000003</v>
      </c>
      <c r="K824" s="556">
        <v>6255145.0300000003</v>
      </c>
      <c r="L824" s="556">
        <v>6255145.0300000003</v>
      </c>
      <c r="M824" s="556">
        <v>6255145.0300000003</v>
      </c>
      <c r="N824" s="556">
        <v>6255145.0300000003</v>
      </c>
      <c r="O824" s="556">
        <v>6255145.0300000003</v>
      </c>
      <c r="P824" s="556">
        <v>6255145.0300000003</v>
      </c>
      <c r="Q824" s="556">
        <v>6255145.0300000003</v>
      </c>
      <c r="R824" s="556">
        <v>6255145.0300000003</v>
      </c>
      <c r="S824" s="556">
        <v>6255145.0300000003</v>
      </c>
      <c r="T824" s="591">
        <v>6255145.0300000003</v>
      </c>
      <c r="U824" s="556"/>
      <c r="V824" s="556">
        <f t="shared" si="362"/>
        <v>6255145.0300000003</v>
      </c>
      <c r="W824" s="292"/>
      <c r="X824" s="293"/>
      <c r="Y824" s="548">
        <f t="shared" si="387"/>
        <v>0</v>
      </c>
      <c r="Z824" s="549">
        <f t="shared" si="387"/>
        <v>0</v>
      </c>
      <c r="AA824" s="549">
        <f t="shared" si="387"/>
        <v>0</v>
      </c>
      <c r="AB824" s="282">
        <f t="shared" si="363"/>
        <v>6255145.0300000003</v>
      </c>
      <c r="AC824" s="281">
        <f t="shared" si="364"/>
        <v>0</v>
      </c>
      <c r="AD824" s="549">
        <f t="shared" si="365"/>
        <v>0</v>
      </c>
      <c r="AE824" s="553">
        <f t="shared" si="366"/>
        <v>0</v>
      </c>
      <c r="AF824" s="282">
        <f t="shared" si="367"/>
        <v>6255145.0300000003</v>
      </c>
      <c r="AG824" s="283">
        <f t="shared" si="368"/>
        <v>6255145.0300000003</v>
      </c>
      <c r="AH824" s="281">
        <f t="shared" si="369"/>
        <v>0</v>
      </c>
      <c r="AI824" s="551">
        <f t="shared" si="390"/>
        <v>0</v>
      </c>
      <c r="AJ824" s="549">
        <f t="shared" si="390"/>
        <v>0</v>
      </c>
      <c r="AK824" s="549">
        <f t="shared" si="390"/>
        <v>0</v>
      </c>
      <c r="AL824" s="282">
        <f t="shared" si="370"/>
        <v>6255145.0300000003</v>
      </c>
      <c r="AM824" s="281">
        <f t="shared" si="371"/>
        <v>0</v>
      </c>
      <c r="AN824" s="549">
        <f t="shared" si="372"/>
        <v>0</v>
      </c>
      <c r="AO824" s="549">
        <f t="shared" si="373"/>
        <v>0</v>
      </c>
      <c r="AP824" s="549">
        <f t="shared" si="374"/>
        <v>6255145.0300000003</v>
      </c>
      <c r="AQ824" s="283">
        <f t="shared" si="388"/>
        <v>6255145.0300000003</v>
      </c>
      <c r="AR824" s="281">
        <f t="shared" si="375"/>
        <v>0</v>
      </c>
      <c r="AT824" s="493" t="s">
        <v>2227</v>
      </c>
      <c r="AU824" s="284"/>
      <c r="AV824" s="447" t="str">
        <f t="shared" si="376"/>
        <v>CA</v>
      </c>
      <c r="AW824" s="447" t="str">
        <f t="shared" si="377"/>
        <v>CL</v>
      </c>
      <c r="AX824" s="447" t="str">
        <f t="shared" si="378"/>
        <v>AIC</v>
      </c>
      <c r="AY824" s="447" t="str">
        <f t="shared" si="379"/>
        <v>ERB</v>
      </c>
      <c r="AZ824" s="447" t="str">
        <f t="shared" si="380"/>
        <v>GRB</v>
      </c>
      <c r="BA824" s="447" t="str">
        <f t="shared" si="381"/>
        <v>Non-Op</v>
      </c>
      <c r="BC824" s="449" t="s">
        <v>2100</v>
      </c>
      <c r="BD824" s="552">
        <f t="shared" si="389"/>
        <v>6255145.0300000003</v>
      </c>
      <c r="BF824" s="435"/>
      <c r="BG824" s="435"/>
      <c r="BH824" s="435"/>
      <c r="BI824" s="435"/>
      <c r="BJ824" s="435"/>
      <c r="BK824" s="435"/>
      <c r="BL824" s="435"/>
      <c r="BN824" s="444"/>
    </row>
    <row r="825" spans="1:66" s="28" customFormat="1" ht="12" customHeight="1">
      <c r="A825" s="362">
        <v>18601112</v>
      </c>
      <c r="B825" s="290" t="str">
        <f t="shared" si="385"/>
        <v>18601112</v>
      </c>
      <c r="C825" s="497" t="s">
        <v>2228</v>
      </c>
      <c r="D825" s="451" t="s">
        <v>1165</v>
      </c>
      <c r="E825" s="451"/>
      <c r="F825" s="300">
        <v>44105</v>
      </c>
      <c r="G825" s="451"/>
      <c r="H825" s="556">
        <v>4197280.83</v>
      </c>
      <c r="I825" s="556">
        <v>4197280.83</v>
      </c>
      <c r="J825" s="556">
        <v>4197280.83</v>
      </c>
      <c r="K825" s="556">
        <v>4197280.83</v>
      </c>
      <c r="L825" s="556">
        <v>4197280.83</v>
      </c>
      <c r="M825" s="556">
        <v>4197280.83</v>
      </c>
      <c r="N825" s="556">
        <v>4197280.83</v>
      </c>
      <c r="O825" s="556">
        <v>4197280.83</v>
      </c>
      <c r="P825" s="556">
        <v>4197280.83</v>
      </c>
      <c r="Q825" s="556">
        <v>4197280.83</v>
      </c>
      <c r="R825" s="556">
        <v>4197280.83</v>
      </c>
      <c r="S825" s="556">
        <v>4197280.83</v>
      </c>
      <c r="T825" s="591">
        <v>4197280.83</v>
      </c>
      <c r="U825" s="556"/>
      <c r="V825" s="556">
        <f t="shared" si="362"/>
        <v>4197280.8299999991</v>
      </c>
      <c r="W825" s="292"/>
      <c r="X825" s="293"/>
      <c r="Y825" s="548">
        <f t="shared" si="387"/>
        <v>0</v>
      </c>
      <c r="Z825" s="549">
        <f t="shared" si="387"/>
        <v>0</v>
      </c>
      <c r="AA825" s="549">
        <f t="shared" si="387"/>
        <v>0</v>
      </c>
      <c r="AB825" s="282">
        <f t="shared" si="363"/>
        <v>4197280.83</v>
      </c>
      <c r="AC825" s="281">
        <f t="shared" si="364"/>
        <v>0</v>
      </c>
      <c r="AD825" s="549">
        <f t="shared" si="365"/>
        <v>0</v>
      </c>
      <c r="AE825" s="553">
        <f t="shared" si="366"/>
        <v>0</v>
      </c>
      <c r="AF825" s="282">
        <f t="shared" si="367"/>
        <v>4197280.83</v>
      </c>
      <c r="AG825" s="283">
        <f t="shared" si="368"/>
        <v>4197280.83</v>
      </c>
      <c r="AH825" s="281">
        <f t="shared" si="369"/>
        <v>0</v>
      </c>
      <c r="AI825" s="551">
        <f t="shared" si="390"/>
        <v>0</v>
      </c>
      <c r="AJ825" s="549">
        <f t="shared" si="390"/>
        <v>0</v>
      </c>
      <c r="AK825" s="549">
        <f t="shared" si="390"/>
        <v>0</v>
      </c>
      <c r="AL825" s="282">
        <f t="shared" si="370"/>
        <v>4197280.8299999991</v>
      </c>
      <c r="AM825" s="281">
        <f t="shared" si="371"/>
        <v>0</v>
      </c>
      <c r="AN825" s="549">
        <f t="shared" si="372"/>
        <v>0</v>
      </c>
      <c r="AO825" s="549">
        <f t="shared" si="373"/>
        <v>0</v>
      </c>
      <c r="AP825" s="549">
        <f t="shared" si="374"/>
        <v>4197280.8299999991</v>
      </c>
      <c r="AQ825" s="283">
        <f t="shared" si="388"/>
        <v>4197280.8299999991</v>
      </c>
      <c r="AR825" s="281">
        <f t="shared" si="375"/>
        <v>0</v>
      </c>
      <c r="AT825" s="493" t="s">
        <v>2227</v>
      </c>
      <c r="AU825" s="284"/>
      <c r="AV825" s="447" t="str">
        <f t="shared" si="376"/>
        <v>CA</v>
      </c>
      <c r="AW825" s="447" t="str">
        <f t="shared" si="377"/>
        <v>CL</v>
      </c>
      <c r="AX825" s="447" t="str">
        <f t="shared" si="378"/>
        <v>AIC</v>
      </c>
      <c r="AY825" s="447" t="str">
        <f t="shared" si="379"/>
        <v>ERB</v>
      </c>
      <c r="AZ825" s="447" t="str">
        <f t="shared" si="380"/>
        <v>GRB</v>
      </c>
      <c r="BA825" s="447" t="str">
        <f t="shared" si="381"/>
        <v>Non-Op</v>
      </c>
      <c r="BC825" s="449" t="s">
        <v>2100</v>
      </c>
      <c r="BD825" s="552">
        <f t="shared" si="389"/>
        <v>4197280.83</v>
      </c>
      <c r="BF825" s="435"/>
      <c r="BG825" s="435"/>
      <c r="BH825" s="435"/>
      <c r="BI825" s="435"/>
      <c r="BJ825" s="435"/>
      <c r="BK825" s="435"/>
      <c r="BL825" s="435"/>
      <c r="BN825" s="444"/>
    </row>
    <row r="826" spans="1:66" s="28" customFormat="1" ht="12" customHeight="1">
      <c r="A826" s="362">
        <v>18601122</v>
      </c>
      <c r="B826" s="290" t="str">
        <f t="shared" si="385"/>
        <v>18601122</v>
      </c>
      <c r="C826" s="497" t="s">
        <v>2229</v>
      </c>
      <c r="D826" s="451" t="s">
        <v>2091</v>
      </c>
      <c r="E826" s="451"/>
      <c r="F826" s="300">
        <v>44105</v>
      </c>
      <c r="G826" s="451"/>
      <c r="H826" s="556">
        <v>178857</v>
      </c>
      <c r="I826" s="556">
        <v>238476</v>
      </c>
      <c r="J826" s="556">
        <v>298095</v>
      </c>
      <c r="K826" s="556">
        <v>357714</v>
      </c>
      <c r="L826" s="556">
        <v>417333</v>
      </c>
      <c r="M826" s="556">
        <v>476952</v>
      </c>
      <c r="N826" s="556">
        <v>536571</v>
      </c>
      <c r="O826" s="556">
        <v>596190</v>
      </c>
      <c r="P826" s="556">
        <v>655809</v>
      </c>
      <c r="Q826" s="556">
        <v>715428</v>
      </c>
      <c r="R826" s="556">
        <v>775047</v>
      </c>
      <c r="S826" s="556">
        <v>834666</v>
      </c>
      <c r="T826" s="591">
        <v>894285</v>
      </c>
      <c r="U826" s="556"/>
      <c r="V826" s="556">
        <f t="shared" si="362"/>
        <v>536571</v>
      </c>
      <c r="W826" s="292"/>
      <c r="X826" s="293"/>
      <c r="Y826" s="548">
        <f t="shared" si="387"/>
        <v>894285</v>
      </c>
      <c r="Z826" s="549">
        <f t="shared" si="387"/>
        <v>0</v>
      </c>
      <c r="AA826" s="549">
        <f t="shared" si="387"/>
        <v>0</v>
      </c>
      <c r="AB826" s="282">
        <f t="shared" si="363"/>
        <v>0</v>
      </c>
      <c r="AC826" s="281">
        <f t="shared" si="364"/>
        <v>0</v>
      </c>
      <c r="AD826" s="549">
        <f t="shared" si="365"/>
        <v>0</v>
      </c>
      <c r="AE826" s="553">
        <f t="shared" si="366"/>
        <v>0</v>
      </c>
      <c r="AF826" s="282">
        <f t="shared" si="367"/>
        <v>0</v>
      </c>
      <c r="AG826" s="283">
        <f t="shared" si="368"/>
        <v>0</v>
      </c>
      <c r="AH826" s="281">
        <f t="shared" si="369"/>
        <v>0</v>
      </c>
      <c r="AI826" s="551">
        <f t="shared" si="390"/>
        <v>536571</v>
      </c>
      <c r="AJ826" s="549">
        <f t="shared" si="390"/>
        <v>0</v>
      </c>
      <c r="AK826" s="549">
        <f t="shared" si="390"/>
        <v>0</v>
      </c>
      <c r="AL826" s="282">
        <f t="shared" si="370"/>
        <v>0</v>
      </c>
      <c r="AM826" s="281">
        <f t="shared" si="371"/>
        <v>0</v>
      </c>
      <c r="AN826" s="549">
        <f t="shared" si="372"/>
        <v>0</v>
      </c>
      <c r="AO826" s="549">
        <f t="shared" si="373"/>
        <v>0</v>
      </c>
      <c r="AP826" s="549">
        <f t="shared" si="374"/>
        <v>0</v>
      </c>
      <c r="AQ826" s="283">
        <f t="shared" si="388"/>
        <v>0</v>
      </c>
      <c r="AR826" s="281">
        <f t="shared" si="375"/>
        <v>0</v>
      </c>
      <c r="AT826" s="446"/>
      <c r="AU826" s="284"/>
      <c r="AV826" s="447" t="str">
        <f t="shared" si="376"/>
        <v>CA</v>
      </c>
      <c r="AW826" s="447" t="str">
        <f t="shared" si="377"/>
        <v>CL</v>
      </c>
      <c r="AX826" s="447" t="str">
        <f t="shared" si="378"/>
        <v>AIC</v>
      </c>
      <c r="AY826" s="447" t="str">
        <f t="shared" si="379"/>
        <v>ERB</v>
      </c>
      <c r="AZ826" s="447" t="str">
        <f t="shared" si="380"/>
        <v>GRB</v>
      </c>
      <c r="BA826" s="447" t="str">
        <f t="shared" si="381"/>
        <v>Non-Op</v>
      </c>
      <c r="BC826" s="492" t="s">
        <v>2159</v>
      </c>
      <c r="BD826" s="552">
        <f t="shared" si="389"/>
        <v>894285</v>
      </c>
      <c r="BF826" s="435"/>
      <c r="BG826" s="435"/>
      <c r="BH826" s="435"/>
      <c r="BI826" s="435"/>
      <c r="BJ826" s="435"/>
      <c r="BK826" s="435"/>
      <c r="BL826" s="435"/>
      <c r="BN826" s="444"/>
    </row>
    <row r="827" spans="1:66" s="28" customFormat="1" ht="12" customHeight="1">
      <c r="A827" s="362">
        <v>18601132</v>
      </c>
      <c r="B827" s="290" t="str">
        <f t="shared" si="385"/>
        <v>18601132</v>
      </c>
      <c r="C827" s="497" t="s">
        <v>2230</v>
      </c>
      <c r="D827" s="451" t="s">
        <v>1165</v>
      </c>
      <c r="E827" s="451"/>
      <c r="F827" s="300">
        <v>44105</v>
      </c>
      <c r="G827" s="451"/>
      <c r="H827" s="556">
        <v>536832</v>
      </c>
      <c r="I827" s="556">
        <v>714888</v>
      </c>
      <c r="J827" s="556">
        <v>892504</v>
      </c>
      <c r="K827" s="556">
        <v>1069679</v>
      </c>
      <c r="L827" s="556">
        <v>1246414</v>
      </c>
      <c r="M827" s="556">
        <v>1422709</v>
      </c>
      <c r="N827" s="556">
        <v>1598564</v>
      </c>
      <c r="O827" s="556">
        <v>1773979</v>
      </c>
      <c r="P827" s="556">
        <v>1948954</v>
      </c>
      <c r="Q827" s="556">
        <v>2123489</v>
      </c>
      <c r="R827" s="556">
        <v>2297584</v>
      </c>
      <c r="S827" s="556">
        <v>2471239</v>
      </c>
      <c r="T827" s="591">
        <v>2644454</v>
      </c>
      <c r="U827" s="556"/>
      <c r="V827" s="556">
        <f t="shared" si="362"/>
        <v>1595887.1666666667</v>
      </c>
      <c r="W827" s="292"/>
      <c r="X827" s="293"/>
      <c r="Y827" s="548">
        <f t="shared" si="387"/>
        <v>0</v>
      </c>
      <c r="Z827" s="549">
        <f t="shared" si="387"/>
        <v>0</v>
      </c>
      <c r="AA827" s="549">
        <f t="shared" si="387"/>
        <v>0</v>
      </c>
      <c r="AB827" s="282">
        <f t="shared" si="363"/>
        <v>2644454</v>
      </c>
      <c r="AC827" s="281">
        <f t="shared" si="364"/>
        <v>0</v>
      </c>
      <c r="AD827" s="549">
        <f t="shared" si="365"/>
        <v>0</v>
      </c>
      <c r="AE827" s="553">
        <f t="shared" si="366"/>
        <v>0</v>
      </c>
      <c r="AF827" s="282">
        <f t="shared" si="367"/>
        <v>2644454</v>
      </c>
      <c r="AG827" s="283">
        <f t="shared" si="368"/>
        <v>2644454</v>
      </c>
      <c r="AH827" s="281">
        <f t="shared" si="369"/>
        <v>0</v>
      </c>
      <c r="AI827" s="551">
        <f t="shared" si="390"/>
        <v>0</v>
      </c>
      <c r="AJ827" s="549">
        <f t="shared" si="390"/>
        <v>0</v>
      </c>
      <c r="AK827" s="549">
        <f t="shared" si="390"/>
        <v>0</v>
      </c>
      <c r="AL827" s="282">
        <f t="shared" si="370"/>
        <v>1595887.1666666667</v>
      </c>
      <c r="AM827" s="281">
        <f t="shared" si="371"/>
        <v>0</v>
      </c>
      <c r="AN827" s="549">
        <f t="shared" si="372"/>
        <v>0</v>
      </c>
      <c r="AO827" s="549">
        <f t="shared" si="373"/>
        <v>0</v>
      </c>
      <c r="AP827" s="549">
        <f t="shared" si="374"/>
        <v>1595887.1666666667</v>
      </c>
      <c r="AQ827" s="283">
        <f t="shared" si="388"/>
        <v>1595887.1666666667</v>
      </c>
      <c r="AR827" s="281">
        <f t="shared" si="375"/>
        <v>0</v>
      </c>
      <c r="AT827" s="493" t="s">
        <v>2227</v>
      </c>
      <c r="AU827" s="284"/>
      <c r="AV827" s="447" t="str">
        <f t="shared" si="376"/>
        <v>CA</v>
      </c>
      <c r="AW827" s="447" t="str">
        <f t="shared" si="377"/>
        <v>CL</v>
      </c>
      <c r="AX827" s="447" t="str">
        <f t="shared" si="378"/>
        <v>AIC</v>
      </c>
      <c r="AY827" s="447" t="str">
        <f t="shared" si="379"/>
        <v>ERB</v>
      </c>
      <c r="AZ827" s="447" t="str">
        <f t="shared" si="380"/>
        <v>GRB</v>
      </c>
      <c r="BA827" s="447" t="str">
        <f t="shared" si="381"/>
        <v>Non-Op</v>
      </c>
      <c r="BC827" s="449" t="s">
        <v>2100</v>
      </c>
      <c r="BD827" s="552">
        <f t="shared" si="389"/>
        <v>2644454</v>
      </c>
      <c r="BF827" s="435"/>
      <c r="BG827" s="435"/>
      <c r="BH827" s="435"/>
      <c r="BI827" s="435"/>
      <c r="BJ827" s="435"/>
      <c r="BK827" s="435"/>
      <c r="BL827" s="435"/>
      <c r="BN827" s="444"/>
    </row>
    <row r="828" spans="1:66" s="28" customFormat="1" ht="12" customHeight="1">
      <c r="A828" s="287">
        <v>18601173</v>
      </c>
      <c r="B828" s="288" t="str">
        <f t="shared" si="385"/>
        <v>18601173</v>
      </c>
      <c r="C828" s="494" t="s">
        <v>2886</v>
      </c>
      <c r="D828" s="445" t="s">
        <v>1162</v>
      </c>
      <c r="E828" s="445"/>
      <c r="F828" s="294"/>
      <c r="G828" s="445"/>
      <c r="H828" s="547">
        <v>0</v>
      </c>
      <c r="I828" s="547">
        <v>0</v>
      </c>
      <c r="J828" s="547">
        <v>0</v>
      </c>
      <c r="K828" s="547">
        <v>0</v>
      </c>
      <c r="L828" s="547">
        <v>0</v>
      </c>
      <c r="M828" s="547">
        <v>0</v>
      </c>
      <c r="N828" s="547">
        <v>0</v>
      </c>
      <c r="O828" s="547">
        <v>0</v>
      </c>
      <c r="P828" s="547">
        <v>0</v>
      </c>
      <c r="Q828" s="547">
        <v>0</v>
      </c>
      <c r="R828" s="547">
        <v>0</v>
      </c>
      <c r="S828" s="547">
        <v>0</v>
      </c>
      <c r="T828" s="547">
        <v>0</v>
      </c>
      <c r="U828" s="547"/>
      <c r="V828" s="547">
        <f t="shared" si="362"/>
        <v>0</v>
      </c>
      <c r="W828" s="285"/>
      <c r="X828" s="286"/>
      <c r="Y828" s="548">
        <f t="shared" si="387"/>
        <v>0</v>
      </c>
      <c r="Z828" s="549">
        <f t="shared" si="387"/>
        <v>0</v>
      </c>
      <c r="AA828" s="549">
        <f t="shared" si="387"/>
        <v>0</v>
      </c>
      <c r="AB828" s="282">
        <f t="shared" si="363"/>
        <v>0</v>
      </c>
      <c r="AC828" s="281">
        <f t="shared" si="364"/>
        <v>0</v>
      </c>
      <c r="AD828" s="549">
        <f t="shared" si="365"/>
        <v>0</v>
      </c>
      <c r="AE828" s="553">
        <f t="shared" si="366"/>
        <v>0</v>
      </c>
      <c r="AF828" s="282">
        <f t="shared" si="367"/>
        <v>0</v>
      </c>
      <c r="AG828" s="283">
        <f t="shared" si="368"/>
        <v>0</v>
      </c>
      <c r="AH828" s="281">
        <f t="shared" si="369"/>
        <v>0</v>
      </c>
      <c r="AI828" s="551">
        <f t="shared" si="390"/>
        <v>0</v>
      </c>
      <c r="AJ828" s="549">
        <f t="shared" si="390"/>
        <v>0</v>
      </c>
      <c r="AK828" s="549">
        <f t="shared" si="390"/>
        <v>0</v>
      </c>
      <c r="AL828" s="282">
        <f t="shared" si="370"/>
        <v>0</v>
      </c>
      <c r="AM828" s="281">
        <f t="shared" si="371"/>
        <v>0</v>
      </c>
      <c r="AN828" s="549">
        <f t="shared" si="372"/>
        <v>0</v>
      </c>
      <c r="AO828" s="549">
        <f t="shared" si="373"/>
        <v>0</v>
      </c>
      <c r="AP828" s="549">
        <f t="shared" si="374"/>
        <v>0</v>
      </c>
      <c r="AQ828" s="283">
        <f t="shared" si="388"/>
        <v>0</v>
      </c>
      <c r="AR828" s="281">
        <f t="shared" si="375"/>
        <v>0</v>
      </c>
      <c r="AT828" s="446"/>
      <c r="AU828" s="284"/>
      <c r="AV828" s="447" t="str">
        <f t="shared" si="376"/>
        <v>CA</v>
      </c>
      <c r="AW828" s="447" t="str">
        <f t="shared" si="377"/>
        <v>CL</v>
      </c>
      <c r="AX828" s="447" t="str">
        <f t="shared" si="378"/>
        <v>AIC</v>
      </c>
      <c r="AY828" s="447" t="str">
        <f t="shared" si="379"/>
        <v>ERB</v>
      </c>
      <c r="AZ828" s="447" t="str">
        <f t="shared" si="380"/>
        <v>GRB</v>
      </c>
      <c r="BA828" s="447" t="str">
        <f t="shared" si="381"/>
        <v>Non-Op</v>
      </c>
      <c r="BC828" s="449" t="s">
        <v>2100</v>
      </c>
      <c r="BD828" s="552">
        <f t="shared" si="389"/>
        <v>0</v>
      </c>
      <c r="BF828" s="435"/>
      <c r="BG828" s="435"/>
      <c r="BH828" s="435"/>
      <c r="BI828" s="435"/>
      <c r="BJ828" s="435"/>
      <c r="BK828" s="435"/>
      <c r="BL828" s="435"/>
      <c r="BN828" s="444"/>
    </row>
    <row r="829" spans="1:66" s="28" customFormat="1" ht="12" customHeight="1">
      <c r="A829" s="321">
        <v>18601183</v>
      </c>
      <c r="B829" s="318" t="str">
        <f t="shared" si="385"/>
        <v>18601183</v>
      </c>
      <c r="C829" s="494" t="s">
        <v>2887</v>
      </c>
      <c r="D829" s="445" t="s">
        <v>1162</v>
      </c>
      <c r="E829" s="445"/>
      <c r="F829" s="294">
        <v>42964</v>
      </c>
      <c r="G829" s="445"/>
      <c r="H829" s="547">
        <v>0</v>
      </c>
      <c r="I829" s="547">
        <v>0</v>
      </c>
      <c r="J829" s="547">
        <v>0</v>
      </c>
      <c r="K829" s="547">
        <v>0</v>
      </c>
      <c r="L829" s="547">
        <v>0</v>
      </c>
      <c r="M829" s="547">
        <v>0</v>
      </c>
      <c r="N829" s="547">
        <v>0</v>
      </c>
      <c r="O829" s="547">
        <v>0</v>
      </c>
      <c r="P829" s="547">
        <v>0</v>
      </c>
      <c r="Q829" s="547">
        <v>0</v>
      </c>
      <c r="R829" s="547">
        <v>0</v>
      </c>
      <c r="S829" s="547">
        <v>0</v>
      </c>
      <c r="T829" s="547">
        <v>0</v>
      </c>
      <c r="U829" s="547"/>
      <c r="V829" s="547">
        <f t="shared" si="362"/>
        <v>0</v>
      </c>
      <c r="W829" s="285"/>
      <c r="X829" s="286"/>
      <c r="Y829" s="548">
        <f t="shared" ref="Y829:AA848" si="391">IF($D829=Y$5,$T829,0)</f>
        <v>0</v>
      </c>
      <c r="Z829" s="549">
        <f t="shared" si="391"/>
        <v>0</v>
      </c>
      <c r="AA829" s="549">
        <f t="shared" si="391"/>
        <v>0</v>
      </c>
      <c r="AB829" s="282">
        <f t="shared" si="363"/>
        <v>0</v>
      </c>
      <c r="AC829" s="281">
        <f t="shared" si="364"/>
        <v>0</v>
      </c>
      <c r="AD829" s="549">
        <f t="shared" si="365"/>
        <v>0</v>
      </c>
      <c r="AE829" s="553">
        <f t="shared" si="366"/>
        <v>0</v>
      </c>
      <c r="AF829" s="282">
        <f t="shared" si="367"/>
        <v>0</v>
      </c>
      <c r="AG829" s="283">
        <f t="shared" si="368"/>
        <v>0</v>
      </c>
      <c r="AH829" s="281">
        <f t="shared" si="369"/>
        <v>0</v>
      </c>
      <c r="AI829" s="551">
        <f t="shared" si="390"/>
        <v>0</v>
      </c>
      <c r="AJ829" s="549">
        <f t="shared" si="390"/>
        <v>0</v>
      </c>
      <c r="AK829" s="549">
        <f t="shared" si="390"/>
        <v>0</v>
      </c>
      <c r="AL829" s="282">
        <f t="shared" si="370"/>
        <v>0</v>
      </c>
      <c r="AM829" s="281">
        <f t="shared" si="371"/>
        <v>0</v>
      </c>
      <c r="AN829" s="549">
        <f t="shared" si="372"/>
        <v>0</v>
      </c>
      <c r="AO829" s="549">
        <f t="shared" si="373"/>
        <v>0</v>
      </c>
      <c r="AP829" s="549">
        <f t="shared" si="374"/>
        <v>0</v>
      </c>
      <c r="AQ829" s="283">
        <f t="shared" si="388"/>
        <v>0</v>
      </c>
      <c r="AR829" s="281">
        <f t="shared" si="375"/>
        <v>0</v>
      </c>
      <c r="AT829" s="446"/>
      <c r="AU829" s="329"/>
      <c r="AV829" s="447" t="str">
        <f t="shared" si="376"/>
        <v>CA</v>
      </c>
      <c r="AW829" s="447" t="str">
        <f t="shared" si="377"/>
        <v>CL</v>
      </c>
      <c r="AX829" s="447" t="str">
        <f t="shared" si="378"/>
        <v>AIC</v>
      </c>
      <c r="AY829" s="447" t="str">
        <f t="shared" si="379"/>
        <v>ERB</v>
      </c>
      <c r="AZ829" s="447" t="str">
        <f t="shared" si="380"/>
        <v>GRB</v>
      </c>
      <c r="BA829" s="447" t="str">
        <f t="shared" si="381"/>
        <v>Non-Op</v>
      </c>
      <c r="BC829" s="449" t="s">
        <v>2100</v>
      </c>
      <c r="BD829" s="552">
        <f t="shared" si="389"/>
        <v>0</v>
      </c>
      <c r="BF829" s="448"/>
      <c r="BG829" s="448"/>
      <c r="BH829" s="448"/>
      <c r="BI829" s="448"/>
      <c r="BJ829" s="448"/>
      <c r="BK829" s="448"/>
      <c r="BL829" s="448"/>
      <c r="BN829" s="444"/>
    </row>
    <row r="830" spans="1:66" s="28" customFormat="1" ht="12" customHeight="1">
      <c r="A830" s="362">
        <v>18601231</v>
      </c>
      <c r="B830" s="313" t="str">
        <f t="shared" si="385"/>
        <v>18601231</v>
      </c>
      <c r="C830" s="497" t="s">
        <v>2888</v>
      </c>
      <c r="D830" s="451" t="s">
        <v>2091</v>
      </c>
      <c r="E830" s="451"/>
      <c r="F830" s="300">
        <v>44531</v>
      </c>
      <c r="G830" s="451"/>
      <c r="H830" s="556"/>
      <c r="I830" s="556"/>
      <c r="J830" s="556"/>
      <c r="K830" s="556"/>
      <c r="L830" s="556"/>
      <c r="M830" s="556"/>
      <c r="N830" s="556"/>
      <c r="O830" s="556"/>
      <c r="P830" s="556"/>
      <c r="Q830" s="556"/>
      <c r="R830" s="556"/>
      <c r="S830" s="556"/>
      <c r="T830" s="591">
        <v>22797100.949999999</v>
      </c>
      <c r="U830" s="556"/>
      <c r="V830" s="556">
        <f t="shared" si="362"/>
        <v>949879.20624999993</v>
      </c>
      <c r="W830" s="292"/>
      <c r="X830" s="293"/>
      <c r="Y830" s="548">
        <f t="shared" si="391"/>
        <v>22797100.949999999</v>
      </c>
      <c r="Z830" s="549">
        <f t="shared" si="391"/>
        <v>0</v>
      </c>
      <c r="AA830" s="549">
        <f t="shared" si="391"/>
        <v>0</v>
      </c>
      <c r="AB830" s="282">
        <f t="shared" si="363"/>
        <v>0</v>
      </c>
      <c r="AC830" s="281">
        <f t="shared" si="364"/>
        <v>0</v>
      </c>
      <c r="AD830" s="549">
        <f t="shared" si="365"/>
        <v>0</v>
      </c>
      <c r="AE830" s="553">
        <f t="shared" si="366"/>
        <v>0</v>
      </c>
      <c r="AF830" s="282">
        <f t="shared" si="367"/>
        <v>0</v>
      </c>
      <c r="AG830" s="283">
        <f t="shared" si="368"/>
        <v>0</v>
      </c>
      <c r="AH830" s="281">
        <f t="shared" si="369"/>
        <v>0</v>
      </c>
      <c r="AI830" s="551">
        <f t="shared" si="390"/>
        <v>949879.20624999993</v>
      </c>
      <c r="AJ830" s="549">
        <f t="shared" si="390"/>
        <v>0</v>
      </c>
      <c r="AK830" s="549">
        <f t="shared" si="390"/>
        <v>0</v>
      </c>
      <c r="AL830" s="282">
        <f t="shared" si="370"/>
        <v>0</v>
      </c>
      <c r="AM830" s="281">
        <f t="shared" si="371"/>
        <v>0</v>
      </c>
      <c r="AN830" s="549">
        <f t="shared" si="372"/>
        <v>0</v>
      </c>
      <c r="AO830" s="549">
        <f t="shared" si="373"/>
        <v>0</v>
      </c>
      <c r="AP830" s="549">
        <f t="shared" si="374"/>
        <v>0</v>
      </c>
      <c r="AQ830" s="283">
        <f t="shared" si="388"/>
        <v>0</v>
      </c>
      <c r="AR830" s="281">
        <f t="shared" si="375"/>
        <v>0</v>
      </c>
      <c r="AT830" s="446"/>
      <c r="AU830" s="329"/>
      <c r="AV830" s="447" t="str">
        <f t="shared" si="376"/>
        <v>CA</v>
      </c>
      <c r="AW830" s="447" t="str">
        <f t="shared" si="377"/>
        <v>CL</v>
      </c>
      <c r="AX830" s="447" t="str">
        <f t="shared" si="378"/>
        <v>AIC</v>
      </c>
      <c r="AY830" s="447" t="str">
        <f t="shared" si="379"/>
        <v>ERB</v>
      </c>
      <c r="AZ830" s="447" t="str">
        <f t="shared" si="380"/>
        <v>GRB</v>
      </c>
      <c r="BA830" s="447" t="str">
        <f t="shared" si="381"/>
        <v>Non-Op</v>
      </c>
      <c r="BC830" s="449" t="s">
        <v>2100</v>
      </c>
      <c r="BD830" s="552">
        <f t="shared" si="389"/>
        <v>22797100.949999999</v>
      </c>
      <c r="BF830" s="448"/>
      <c r="BG830" s="448"/>
      <c r="BH830" s="448"/>
      <c r="BI830" s="448"/>
      <c r="BJ830" s="448"/>
      <c r="BK830" s="448"/>
      <c r="BL830" s="448"/>
      <c r="BN830" s="444"/>
    </row>
    <row r="831" spans="1:66" s="28" customFormat="1" ht="12" customHeight="1">
      <c r="A831" s="362">
        <v>18601241</v>
      </c>
      <c r="B831" s="313" t="str">
        <f t="shared" si="385"/>
        <v>18601241</v>
      </c>
      <c r="C831" s="497" t="s">
        <v>2889</v>
      </c>
      <c r="D831" s="451" t="s">
        <v>2091</v>
      </c>
      <c r="E831" s="451"/>
      <c r="F831" s="300">
        <v>44531</v>
      </c>
      <c r="G831" s="451"/>
      <c r="H831" s="556"/>
      <c r="I831" s="556"/>
      <c r="J831" s="556"/>
      <c r="K831" s="556"/>
      <c r="L831" s="556"/>
      <c r="M831" s="556"/>
      <c r="N831" s="556"/>
      <c r="O831" s="556"/>
      <c r="P831" s="556"/>
      <c r="Q831" s="556"/>
      <c r="R831" s="556"/>
      <c r="S831" s="556"/>
      <c r="T831" s="591">
        <v>-16000000</v>
      </c>
      <c r="U831" s="556"/>
      <c r="V831" s="556">
        <f t="shared" si="362"/>
        <v>-666666.66666666663</v>
      </c>
      <c r="W831" s="292"/>
      <c r="X831" s="293"/>
      <c r="Y831" s="548">
        <f t="shared" si="391"/>
        <v>-16000000</v>
      </c>
      <c r="Z831" s="549">
        <f t="shared" si="391"/>
        <v>0</v>
      </c>
      <c r="AA831" s="549">
        <f t="shared" si="391"/>
        <v>0</v>
      </c>
      <c r="AB831" s="282">
        <f t="shared" si="363"/>
        <v>0</v>
      </c>
      <c r="AC831" s="281">
        <f t="shared" si="364"/>
        <v>0</v>
      </c>
      <c r="AD831" s="549">
        <f t="shared" si="365"/>
        <v>0</v>
      </c>
      <c r="AE831" s="553">
        <f t="shared" si="366"/>
        <v>0</v>
      </c>
      <c r="AF831" s="282">
        <f t="shared" si="367"/>
        <v>0</v>
      </c>
      <c r="AG831" s="283">
        <f t="shared" si="368"/>
        <v>0</v>
      </c>
      <c r="AH831" s="281">
        <f t="shared" si="369"/>
        <v>0</v>
      </c>
      <c r="AI831" s="551">
        <f t="shared" si="390"/>
        <v>-666666.66666666663</v>
      </c>
      <c r="AJ831" s="549">
        <f t="shared" si="390"/>
        <v>0</v>
      </c>
      <c r="AK831" s="549">
        <f t="shared" si="390"/>
        <v>0</v>
      </c>
      <c r="AL831" s="282">
        <f t="shared" si="370"/>
        <v>0</v>
      </c>
      <c r="AM831" s="281">
        <f t="shared" si="371"/>
        <v>0</v>
      </c>
      <c r="AN831" s="549">
        <f t="shared" si="372"/>
        <v>0</v>
      </c>
      <c r="AO831" s="549">
        <f t="shared" si="373"/>
        <v>0</v>
      </c>
      <c r="AP831" s="549">
        <f t="shared" si="374"/>
        <v>0</v>
      </c>
      <c r="AQ831" s="283">
        <f t="shared" si="388"/>
        <v>0</v>
      </c>
      <c r="AR831" s="281">
        <f t="shared" si="375"/>
        <v>0</v>
      </c>
      <c r="AT831" s="446"/>
      <c r="AU831" s="329"/>
      <c r="AV831" s="447" t="str">
        <f t="shared" si="376"/>
        <v>CA</v>
      </c>
      <c r="AW831" s="447" t="str">
        <f t="shared" si="377"/>
        <v>CL</v>
      </c>
      <c r="AX831" s="447" t="str">
        <f t="shared" si="378"/>
        <v>AIC</v>
      </c>
      <c r="AY831" s="447" t="str">
        <f t="shared" si="379"/>
        <v>ERB</v>
      </c>
      <c r="AZ831" s="447" t="str">
        <f t="shared" si="380"/>
        <v>GRB</v>
      </c>
      <c r="BA831" s="447" t="str">
        <f t="shared" si="381"/>
        <v>Non-Op</v>
      </c>
      <c r="BC831" s="449" t="s">
        <v>2100</v>
      </c>
      <c r="BD831" s="552">
        <f t="shared" si="389"/>
        <v>-16000000</v>
      </c>
      <c r="BF831" s="448"/>
      <c r="BG831" s="448"/>
      <c r="BH831" s="448"/>
      <c r="BI831" s="448"/>
      <c r="BJ831" s="448"/>
      <c r="BK831" s="448"/>
      <c r="BL831" s="448"/>
      <c r="BN831" s="444"/>
    </row>
    <row r="832" spans="1:66" s="28" customFormat="1" ht="12" customHeight="1">
      <c r="A832" s="287">
        <v>18601502</v>
      </c>
      <c r="B832" s="288" t="str">
        <f t="shared" si="385"/>
        <v>18601502</v>
      </c>
      <c r="C832" s="494" t="s">
        <v>2890</v>
      </c>
      <c r="D832" s="445" t="s">
        <v>2091</v>
      </c>
      <c r="E832" s="445"/>
      <c r="F832" s="494"/>
      <c r="G832" s="445"/>
      <c r="H832" s="547">
        <v>0</v>
      </c>
      <c r="I832" s="547">
        <v>0</v>
      </c>
      <c r="J832" s="547">
        <v>0</v>
      </c>
      <c r="K832" s="547">
        <v>0</v>
      </c>
      <c r="L832" s="547">
        <v>0</v>
      </c>
      <c r="M832" s="547">
        <v>0</v>
      </c>
      <c r="N832" s="547">
        <v>0</v>
      </c>
      <c r="O832" s="547">
        <v>0</v>
      </c>
      <c r="P832" s="547">
        <v>0</v>
      </c>
      <c r="Q832" s="547">
        <v>0</v>
      </c>
      <c r="R832" s="547">
        <v>0</v>
      </c>
      <c r="S832" s="547">
        <v>0</v>
      </c>
      <c r="T832" s="547">
        <v>0</v>
      </c>
      <c r="U832" s="547"/>
      <c r="V832" s="547">
        <f t="shared" si="362"/>
        <v>0</v>
      </c>
      <c r="W832" s="305"/>
      <c r="X832" s="306"/>
      <c r="Y832" s="548">
        <f t="shared" si="391"/>
        <v>0</v>
      </c>
      <c r="Z832" s="549">
        <f t="shared" si="391"/>
        <v>0</v>
      </c>
      <c r="AA832" s="549">
        <f t="shared" si="391"/>
        <v>0</v>
      </c>
      <c r="AB832" s="282">
        <f t="shared" si="363"/>
        <v>0</v>
      </c>
      <c r="AC832" s="281">
        <f t="shared" si="364"/>
        <v>0</v>
      </c>
      <c r="AD832" s="549">
        <f t="shared" si="365"/>
        <v>0</v>
      </c>
      <c r="AE832" s="553">
        <f t="shared" si="366"/>
        <v>0</v>
      </c>
      <c r="AF832" s="282">
        <f t="shared" si="367"/>
        <v>0</v>
      </c>
      <c r="AG832" s="283">
        <f t="shared" si="368"/>
        <v>0</v>
      </c>
      <c r="AH832" s="281">
        <f t="shared" si="369"/>
        <v>0</v>
      </c>
      <c r="AI832" s="551">
        <f t="shared" si="390"/>
        <v>0</v>
      </c>
      <c r="AJ832" s="549">
        <f t="shared" si="390"/>
        <v>0</v>
      </c>
      <c r="AK832" s="549">
        <f t="shared" si="390"/>
        <v>0</v>
      </c>
      <c r="AL832" s="282">
        <f t="shared" si="370"/>
        <v>0</v>
      </c>
      <c r="AM832" s="281">
        <f t="shared" si="371"/>
        <v>0</v>
      </c>
      <c r="AN832" s="549">
        <f t="shared" si="372"/>
        <v>0</v>
      </c>
      <c r="AO832" s="549">
        <f t="shared" si="373"/>
        <v>0</v>
      </c>
      <c r="AP832" s="549">
        <f t="shared" si="374"/>
        <v>0</v>
      </c>
      <c r="AQ832" s="283">
        <f t="shared" si="388"/>
        <v>0</v>
      </c>
      <c r="AR832" s="281">
        <f t="shared" si="375"/>
        <v>0</v>
      </c>
      <c r="AT832" s="446"/>
      <c r="AU832" s="284"/>
      <c r="AV832" s="447" t="str">
        <f t="shared" si="376"/>
        <v>CA</v>
      </c>
      <c r="AW832" s="447" t="str">
        <f t="shared" si="377"/>
        <v>CL</v>
      </c>
      <c r="AX832" s="447" t="str">
        <f t="shared" si="378"/>
        <v>AIC</v>
      </c>
      <c r="AY832" s="447" t="str">
        <f t="shared" si="379"/>
        <v>ERB</v>
      </c>
      <c r="AZ832" s="447" t="str">
        <f t="shared" si="380"/>
        <v>GRB</v>
      </c>
      <c r="BA832" s="447" t="str">
        <f t="shared" si="381"/>
        <v>Non-Op</v>
      </c>
      <c r="BC832" s="445" t="s">
        <v>2142</v>
      </c>
      <c r="BD832" s="552">
        <f t="shared" si="389"/>
        <v>0</v>
      </c>
      <c r="BF832" s="435"/>
      <c r="BG832" s="435"/>
      <c r="BH832" s="435"/>
      <c r="BI832" s="435"/>
      <c r="BJ832" s="435"/>
      <c r="BK832" s="435"/>
      <c r="BL832" s="435"/>
      <c r="BN832" s="444"/>
    </row>
    <row r="833" spans="1:66" s="28" customFormat="1" ht="12" customHeight="1">
      <c r="A833" s="287">
        <v>18602231</v>
      </c>
      <c r="B833" s="288" t="str">
        <f t="shared" si="385"/>
        <v>18602231</v>
      </c>
      <c r="C833" s="494" t="s">
        <v>2891</v>
      </c>
      <c r="D833" s="445" t="s">
        <v>1165</v>
      </c>
      <c r="E833" s="445"/>
      <c r="F833" s="494"/>
      <c r="G833" s="445"/>
      <c r="H833" s="547">
        <v>0</v>
      </c>
      <c r="I833" s="547">
        <v>0</v>
      </c>
      <c r="J833" s="547">
        <v>0</v>
      </c>
      <c r="K833" s="547">
        <v>0</v>
      </c>
      <c r="L833" s="547">
        <v>0</v>
      </c>
      <c r="M833" s="547">
        <v>0</v>
      </c>
      <c r="N833" s="547">
        <v>0</v>
      </c>
      <c r="O833" s="547">
        <v>0</v>
      </c>
      <c r="P833" s="547">
        <v>0</v>
      </c>
      <c r="Q833" s="547">
        <v>0</v>
      </c>
      <c r="R833" s="547">
        <v>0</v>
      </c>
      <c r="S833" s="547">
        <v>0</v>
      </c>
      <c r="T833" s="547">
        <v>0</v>
      </c>
      <c r="U833" s="547"/>
      <c r="V833" s="547">
        <f t="shared" si="362"/>
        <v>0</v>
      </c>
      <c r="W833" s="285"/>
      <c r="X833" s="286"/>
      <c r="Y833" s="548">
        <f t="shared" si="391"/>
        <v>0</v>
      </c>
      <c r="Z833" s="549">
        <f t="shared" si="391"/>
        <v>0</v>
      </c>
      <c r="AA833" s="549">
        <f t="shared" si="391"/>
        <v>0</v>
      </c>
      <c r="AB833" s="282">
        <f t="shared" si="363"/>
        <v>0</v>
      </c>
      <c r="AC833" s="281">
        <f t="shared" si="364"/>
        <v>0</v>
      </c>
      <c r="AD833" s="549">
        <f t="shared" si="365"/>
        <v>0</v>
      </c>
      <c r="AE833" s="553">
        <f t="shared" si="366"/>
        <v>0</v>
      </c>
      <c r="AF833" s="282">
        <f t="shared" si="367"/>
        <v>0</v>
      </c>
      <c r="AG833" s="283">
        <f t="shared" si="368"/>
        <v>0</v>
      </c>
      <c r="AH833" s="281">
        <f t="shared" si="369"/>
        <v>0</v>
      </c>
      <c r="AI833" s="551">
        <f t="shared" si="390"/>
        <v>0</v>
      </c>
      <c r="AJ833" s="549">
        <f t="shared" si="390"/>
        <v>0</v>
      </c>
      <c r="AK833" s="549">
        <f t="shared" si="390"/>
        <v>0</v>
      </c>
      <c r="AL833" s="282">
        <f t="shared" si="370"/>
        <v>0</v>
      </c>
      <c r="AM833" s="281">
        <f t="shared" si="371"/>
        <v>0</v>
      </c>
      <c r="AN833" s="549">
        <f t="shared" si="372"/>
        <v>0</v>
      </c>
      <c r="AO833" s="549">
        <f t="shared" si="373"/>
        <v>0</v>
      </c>
      <c r="AP833" s="549">
        <f t="shared" si="374"/>
        <v>0</v>
      </c>
      <c r="AQ833" s="283">
        <f t="shared" si="388"/>
        <v>0</v>
      </c>
      <c r="AR833" s="281">
        <f t="shared" si="375"/>
        <v>0</v>
      </c>
      <c r="AT833" s="446" t="s">
        <v>2064</v>
      </c>
      <c r="AU833" s="284"/>
      <c r="AV833" s="447" t="str">
        <f t="shared" si="376"/>
        <v>CA</v>
      </c>
      <c r="AW833" s="447" t="str">
        <f t="shared" si="377"/>
        <v>CL</v>
      </c>
      <c r="AX833" s="447" t="str">
        <f t="shared" si="378"/>
        <v>AIC</v>
      </c>
      <c r="AY833" s="447" t="str">
        <f t="shared" si="379"/>
        <v>ERB</v>
      </c>
      <c r="AZ833" s="447" t="str">
        <f t="shared" si="380"/>
        <v>GRB</v>
      </c>
      <c r="BA833" s="447" t="str">
        <f t="shared" si="381"/>
        <v>Non-Op</v>
      </c>
      <c r="BC833" s="449" t="s">
        <v>2100</v>
      </c>
      <c r="BD833" s="552">
        <f t="shared" si="389"/>
        <v>0</v>
      </c>
      <c r="BF833" s="435"/>
      <c r="BG833" s="435"/>
      <c r="BH833" s="435"/>
      <c r="BI833" s="435"/>
      <c r="BJ833" s="435"/>
      <c r="BK833" s="435"/>
      <c r="BL833" s="435"/>
      <c r="BN833" s="444"/>
    </row>
    <row r="834" spans="1:66" s="28" customFormat="1" ht="12" customHeight="1">
      <c r="A834" s="362">
        <v>18602241</v>
      </c>
      <c r="B834" s="290" t="str">
        <f t="shared" si="385"/>
        <v>18602241</v>
      </c>
      <c r="C834" s="497" t="s">
        <v>2231</v>
      </c>
      <c r="D834" s="451" t="s">
        <v>2091</v>
      </c>
      <c r="E834" s="451"/>
      <c r="F834" s="300">
        <v>43617</v>
      </c>
      <c r="G834" s="451"/>
      <c r="H834" s="556">
        <v>2545486.33</v>
      </c>
      <c r="I834" s="556">
        <v>2484879.5099999998</v>
      </c>
      <c r="J834" s="556">
        <v>2424272.69</v>
      </c>
      <c r="K834" s="556">
        <v>2363665.87</v>
      </c>
      <c r="L834" s="556">
        <v>2303059.0499999998</v>
      </c>
      <c r="M834" s="556">
        <v>2242452.23</v>
      </c>
      <c r="N834" s="556">
        <v>2181845.41</v>
      </c>
      <c r="O834" s="556">
        <v>2121238.59</v>
      </c>
      <c r="P834" s="556">
        <v>2060631.77</v>
      </c>
      <c r="Q834" s="556">
        <v>2000024.95</v>
      </c>
      <c r="R834" s="556">
        <v>1939418.13</v>
      </c>
      <c r="S834" s="556">
        <v>1878811.31</v>
      </c>
      <c r="T834" s="591">
        <v>1818204.49</v>
      </c>
      <c r="U834" s="556"/>
      <c r="V834" s="556">
        <f t="shared" si="362"/>
        <v>2181845.4099999997</v>
      </c>
      <c r="W834" s="292"/>
      <c r="X834" s="293"/>
      <c r="Y834" s="548">
        <f t="shared" si="391"/>
        <v>1818204.49</v>
      </c>
      <c r="Z834" s="549">
        <f t="shared" si="391"/>
        <v>0</v>
      </c>
      <c r="AA834" s="549">
        <f t="shared" si="391"/>
        <v>0</v>
      </c>
      <c r="AB834" s="282">
        <f t="shared" si="363"/>
        <v>0</v>
      </c>
      <c r="AC834" s="281">
        <f t="shared" si="364"/>
        <v>0</v>
      </c>
      <c r="AD834" s="549">
        <f t="shared" si="365"/>
        <v>0</v>
      </c>
      <c r="AE834" s="553">
        <f t="shared" si="366"/>
        <v>0</v>
      </c>
      <c r="AF834" s="282">
        <f t="shared" si="367"/>
        <v>0</v>
      </c>
      <c r="AG834" s="283">
        <f t="shared" si="368"/>
        <v>0</v>
      </c>
      <c r="AH834" s="281">
        <f t="shared" si="369"/>
        <v>0</v>
      </c>
      <c r="AI834" s="551">
        <f t="shared" si="390"/>
        <v>2181845.4099999997</v>
      </c>
      <c r="AJ834" s="549">
        <f t="shared" si="390"/>
        <v>0</v>
      </c>
      <c r="AK834" s="549">
        <f t="shared" si="390"/>
        <v>0</v>
      </c>
      <c r="AL834" s="282">
        <f t="shared" si="370"/>
        <v>0</v>
      </c>
      <c r="AM834" s="281">
        <f t="shared" si="371"/>
        <v>0</v>
      </c>
      <c r="AN834" s="549">
        <f t="shared" si="372"/>
        <v>0</v>
      </c>
      <c r="AO834" s="549">
        <f t="shared" si="373"/>
        <v>0</v>
      </c>
      <c r="AP834" s="549">
        <f t="shared" si="374"/>
        <v>0</v>
      </c>
      <c r="AQ834" s="283">
        <f t="shared" si="388"/>
        <v>0</v>
      </c>
      <c r="AR834" s="281">
        <f t="shared" si="375"/>
        <v>0</v>
      </c>
      <c r="AT834" s="446"/>
      <c r="AU834" s="284"/>
      <c r="AV834" s="447" t="str">
        <f t="shared" si="376"/>
        <v>CA</v>
      </c>
      <c r="AW834" s="447" t="str">
        <f t="shared" si="377"/>
        <v>CL</v>
      </c>
      <c r="AX834" s="447" t="str">
        <f t="shared" si="378"/>
        <v>AIC</v>
      </c>
      <c r="AY834" s="447" t="str">
        <f t="shared" si="379"/>
        <v>ERB</v>
      </c>
      <c r="AZ834" s="447" t="str">
        <f t="shared" si="380"/>
        <v>GRB</v>
      </c>
      <c r="BA834" s="447" t="str">
        <f t="shared" si="381"/>
        <v>Non-Op</v>
      </c>
      <c r="BC834" s="492" t="s">
        <v>2118</v>
      </c>
      <c r="BD834" s="552">
        <f t="shared" si="389"/>
        <v>1818204.49</v>
      </c>
      <c r="BF834" s="435"/>
      <c r="BG834" s="435"/>
      <c r="BH834" s="435"/>
      <c r="BI834" s="435"/>
      <c r="BJ834" s="435"/>
      <c r="BK834" s="435"/>
      <c r="BL834" s="435"/>
      <c r="BN834" s="444"/>
    </row>
    <row r="835" spans="1:66" s="28" customFormat="1" ht="12" customHeight="1">
      <c r="A835" s="362">
        <v>18602251</v>
      </c>
      <c r="B835" s="290" t="str">
        <f t="shared" si="385"/>
        <v>18602251</v>
      </c>
      <c r="C835" s="497" t="s">
        <v>2892</v>
      </c>
      <c r="D835" s="451" t="s">
        <v>1165</v>
      </c>
      <c r="E835" s="451"/>
      <c r="F835" s="300">
        <v>44440</v>
      </c>
      <c r="G835" s="451"/>
      <c r="H835" s="556"/>
      <c r="I835" s="556"/>
      <c r="J835" s="556"/>
      <c r="K835" s="556"/>
      <c r="L835" s="556"/>
      <c r="M835" s="556"/>
      <c r="N835" s="556"/>
      <c r="O835" s="556"/>
      <c r="P835" s="556"/>
      <c r="Q835" s="556">
        <v>894544.15</v>
      </c>
      <c r="R835" s="556">
        <v>894544.15</v>
      </c>
      <c r="S835" s="556">
        <v>894544.15</v>
      </c>
      <c r="T835" s="591">
        <v>2126160.85</v>
      </c>
      <c r="U835" s="556"/>
      <c r="V835" s="556">
        <f t="shared" si="362"/>
        <v>312226.07291666669</v>
      </c>
      <c r="W835" s="292"/>
      <c r="X835" s="293"/>
      <c r="Y835" s="548">
        <f t="shared" si="391"/>
        <v>0</v>
      </c>
      <c r="Z835" s="549">
        <f t="shared" si="391"/>
        <v>0</v>
      </c>
      <c r="AA835" s="549">
        <f t="shared" si="391"/>
        <v>0</v>
      </c>
      <c r="AB835" s="282">
        <f t="shared" si="363"/>
        <v>2126160.85</v>
      </c>
      <c r="AC835" s="281">
        <f t="shared" si="364"/>
        <v>0</v>
      </c>
      <c r="AD835" s="549">
        <f t="shared" si="365"/>
        <v>0</v>
      </c>
      <c r="AE835" s="553">
        <f t="shared" si="366"/>
        <v>0</v>
      </c>
      <c r="AF835" s="282">
        <f t="shared" si="367"/>
        <v>2126160.85</v>
      </c>
      <c r="AG835" s="283">
        <f t="shared" si="368"/>
        <v>2126160.85</v>
      </c>
      <c r="AH835" s="281">
        <f t="shared" si="369"/>
        <v>0</v>
      </c>
      <c r="AI835" s="551">
        <f t="shared" si="390"/>
        <v>0</v>
      </c>
      <c r="AJ835" s="549">
        <f t="shared" si="390"/>
        <v>0</v>
      </c>
      <c r="AK835" s="549">
        <f t="shared" si="390"/>
        <v>0</v>
      </c>
      <c r="AL835" s="282">
        <f t="shared" si="370"/>
        <v>312226.07291666669</v>
      </c>
      <c r="AM835" s="281">
        <f t="shared" si="371"/>
        <v>0</v>
      </c>
      <c r="AN835" s="549">
        <f t="shared" si="372"/>
        <v>0</v>
      </c>
      <c r="AO835" s="549">
        <f t="shared" si="373"/>
        <v>0</v>
      </c>
      <c r="AP835" s="549">
        <f t="shared" si="374"/>
        <v>312226.07291666669</v>
      </c>
      <c r="AQ835" s="283">
        <f t="shared" si="388"/>
        <v>312226.07291666669</v>
      </c>
      <c r="AR835" s="281">
        <f t="shared" si="375"/>
        <v>0</v>
      </c>
      <c r="AT835" s="446"/>
      <c r="AU835" s="284"/>
      <c r="AV835" s="447" t="str">
        <f t="shared" si="376"/>
        <v>CA</v>
      </c>
      <c r="AW835" s="447" t="str">
        <f t="shared" si="377"/>
        <v>CL</v>
      </c>
      <c r="AX835" s="447" t="str">
        <f t="shared" si="378"/>
        <v>AIC</v>
      </c>
      <c r="AY835" s="447" t="str">
        <f t="shared" si="379"/>
        <v>ERB</v>
      </c>
      <c r="AZ835" s="447" t="str">
        <f t="shared" si="380"/>
        <v>GRB</v>
      </c>
      <c r="BA835" s="447" t="str">
        <f t="shared" si="381"/>
        <v>Non-Op</v>
      </c>
      <c r="BC835" s="492" t="s">
        <v>2118</v>
      </c>
      <c r="BD835" s="552">
        <f t="shared" si="389"/>
        <v>2126160.85</v>
      </c>
      <c r="BF835" s="435"/>
      <c r="BG835" s="435"/>
      <c r="BH835" s="435"/>
      <c r="BI835" s="435"/>
      <c r="BJ835" s="435"/>
      <c r="BK835" s="435"/>
      <c r="BL835" s="435"/>
      <c r="BN835" s="444"/>
    </row>
    <row r="836" spans="1:66" s="28" customFormat="1" ht="12" customHeight="1">
      <c r="A836" s="321">
        <v>18603001</v>
      </c>
      <c r="B836" s="318" t="str">
        <f t="shared" si="385"/>
        <v>18603001</v>
      </c>
      <c r="C836" s="494" t="s">
        <v>1536</v>
      </c>
      <c r="D836" s="445" t="s">
        <v>2091</v>
      </c>
      <c r="E836" s="445"/>
      <c r="F836" s="294">
        <v>42811</v>
      </c>
      <c r="G836" s="445"/>
      <c r="H836" s="547">
        <v>865412.16</v>
      </c>
      <c r="I836" s="547">
        <v>854025.16</v>
      </c>
      <c r="J836" s="547">
        <v>842638.16</v>
      </c>
      <c r="K836" s="547">
        <v>831251.16</v>
      </c>
      <c r="L836" s="547">
        <v>819864.16</v>
      </c>
      <c r="M836" s="547">
        <v>808477.16</v>
      </c>
      <c r="N836" s="547">
        <v>797090.16</v>
      </c>
      <c r="O836" s="547">
        <v>785703.16</v>
      </c>
      <c r="P836" s="547">
        <v>774316.16</v>
      </c>
      <c r="Q836" s="547">
        <v>762929.16</v>
      </c>
      <c r="R836" s="547">
        <v>751542.16</v>
      </c>
      <c r="S836" s="547">
        <v>740155.16</v>
      </c>
      <c r="T836" s="547">
        <v>728768.16</v>
      </c>
      <c r="U836" s="547"/>
      <c r="V836" s="547">
        <f t="shared" si="362"/>
        <v>797090.16</v>
      </c>
      <c r="W836" s="285"/>
      <c r="X836" s="286"/>
      <c r="Y836" s="548">
        <f t="shared" si="391"/>
        <v>728768.16</v>
      </c>
      <c r="Z836" s="549">
        <f t="shared" si="391"/>
        <v>0</v>
      </c>
      <c r="AA836" s="549">
        <f t="shared" si="391"/>
        <v>0</v>
      </c>
      <c r="AB836" s="282">
        <f t="shared" si="363"/>
        <v>0</v>
      </c>
      <c r="AC836" s="281">
        <f t="shared" si="364"/>
        <v>0</v>
      </c>
      <c r="AD836" s="549">
        <f t="shared" si="365"/>
        <v>0</v>
      </c>
      <c r="AE836" s="553">
        <f t="shared" si="366"/>
        <v>0</v>
      </c>
      <c r="AF836" s="282">
        <f t="shared" si="367"/>
        <v>0</v>
      </c>
      <c r="AG836" s="283">
        <f t="shared" si="368"/>
        <v>0</v>
      </c>
      <c r="AH836" s="281">
        <f t="shared" si="369"/>
        <v>0</v>
      </c>
      <c r="AI836" s="551">
        <f t="shared" si="390"/>
        <v>797090.16</v>
      </c>
      <c r="AJ836" s="549">
        <f t="shared" si="390"/>
        <v>0</v>
      </c>
      <c r="AK836" s="549">
        <f t="shared" si="390"/>
        <v>0</v>
      </c>
      <c r="AL836" s="282">
        <f t="shared" si="370"/>
        <v>0</v>
      </c>
      <c r="AM836" s="281">
        <f t="shared" si="371"/>
        <v>0</v>
      </c>
      <c r="AN836" s="549">
        <f t="shared" si="372"/>
        <v>0</v>
      </c>
      <c r="AO836" s="549">
        <f t="shared" si="373"/>
        <v>0</v>
      </c>
      <c r="AP836" s="549">
        <f t="shared" si="374"/>
        <v>0</v>
      </c>
      <c r="AQ836" s="283">
        <f t="shared" si="388"/>
        <v>0</v>
      </c>
      <c r="AR836" s="281">
        <f t="shared" si="375"/>
        <v>0</v>
      </c>
      <c r="AT836" s="446"/>
      <c r="AU836" s="284"/>
      <c r="AV836" s="447" t="str">
        <f t="shared" si="376"/>
        <v>CA</v>
      </c>
      <c r="AW836" s="447" t="str">
        <f t="shared" si="377"/>
        <v>CL</v>
      </c>
      <c r="AX836" s="447" t="str">
        <f t="shared" si="378"/>
        <v>AIC</v>
      </c>
      <c r="AY836" s="447" t="str">
        <f t="shared" si="379"/>
        <v>ERB</v>
      </c>
      <c r="AZ836" s="447" t="str">
        <f t="shared" si="380"/>
        <v>GRB</v>
      </c>
      <c r="BA836" s="447" t="str">
        <f t="shared" si="381"/>
        <v>Non-Op</v>
      </c>
      <c r="BC836" s="445" t="s">
        <v>2213</v>
      </c>
      <c r="BD836" s="552">
        <f t="shared" si="389"/>
        <v>728768.16</v>
      </c>
      <c r="BF836" s="448"/>
      <c r="BG836" s="448"/>
      <c r="BH836" s="448"/>
      <c r="BI836" s="448"/>
      <c r="BJ836" s="448"/>
      <c r="BK836" s="448"/>
      <c r="BL836" s="448"/>
      <c r="BN836" s="444"/>
    </row>
    <row r="837" spans="1:66" s="28" customFormat="1" ht="12" customHeight="1">
      <c r="A837" s="287">
        <v>18603003</v>
      </c>
      <c r="B837" s="288" t="str">
        <f t="shared" si="385"/>
        <v>18603003</v>
      </c>
      <c r="C837" s="494" t="s">
        <v>1537</v>
      </c>
      <c r="D837" s="445" t="s">
        <v>2091</v>
      </c>
      <c r="E837" s="445"/>
      <c r="F837" s="494"/>
      <c r="G837" s="445"/>
      <c r="H837" s="547">
        <v>1439506.85</v>
      </c>
      <c r="I837" s="547">
        <v>1439506.85</v>
      </c>
      <c r="J837" s="547">
        <v>1439506.85</v>
      </c>
      <c r="K837" s="547">
        <v>1501755.61</v>
      </c>
      <c r="L837" s="547">
        <v>1501755.61</v>
      </c>
      <c r="M837" s="547">
        <v>1501755.61</v>
      </c>
      <c r="N837" s="547">
        <v>1520101.33</v>
      </c>
      <c r="O837" s="547">
        <v>1520101.33</v>
      </c>
      <c r="P837" s="547">
        <v>1520101.33</v>
      </c>
      <c r="Q837" s="547">
        <v>1532211.7</v>
      </c>
      <c r="R837" s="547">
        <v>1532211.7</v>
      </c>
      <c r="S837" s="547">
        <v>1532211.7</v>
      </c>
      <c r="T837" s="547">
        <v>1537775.74</v>
      </c>
      <c r="U837" s="547"/>
      <c r="V837" s="547">
        <f t="shared" si="362"/>
        <v>1502488.4095833332</v>
      </c>
      <c r="W837" s="285"/>
      <c r="X837" s="286"/>
      <c r="Y837" s="548">
        <f t="shared" si="391"/>
        <v>1537775.74</v>
      </c>
      <c r="Z837" s="549">
        <f t="shared" si="391"/>
        <v>0</v>
      </c>
      <c r="AA837" s="549">
        <f t="shared" si="391"/>
        <v>0</v>
      </c>
      <c r="AB837" s="282">
        <f t="shared" si="363"/>
        <v>0</v>
      </c>
      <c r="AC837" s="281">
        <f t="shared" si="364"/>
        <v>0</v>
      </c>
      <c r="AD837" s="549">
        <f t="shared" si="365"/>
        <v>0</v>
      </c>
      <c r="AE837" s="553">
        <f t="shared" si="366"/>
        <v>0</v>
      </c>
      <c r="AF837" s="282">
        <f t="shared" si="367"/>
        <v>0</v>
      </c>
      <c r="AG837" s="283">
        <f t="shared" si="368"/>
        <v>0</v>
      </c>
      <c r="AH837" s="281">
        <f t="shared" si="369"/>
        <v>0</v>
      </c>
      <c r="AI837" s="551">
        <f t="shared" si="390"/>
        <v>1502488.4095833332</v>
      </c>
      <c r="AJ837" s="549">
        <f t="shared" si="390"/>
        <v>0</v>
      </c>
      <c r="AK837" s="549">
        <f t="shared" si="390"/>
        <v>0</v>
      </c>
      <c r="AL837" s="282">
        <f t="shared" si="370"/>
        <v>0</v>
      </c>
      <c r="AM837" s="281">
        <f t="shared" si="371"/>
        <v>0</v>
      </c>
      <c r="AN837" s="549">
        <f t="shared" si="372"/>
        <v>0</v>
      </c>
      <c r="AO837" s="549">
        <f t="shared" si="373"/>
        <v>0</v>
      </c>
      <c r="AP837" s="549">
        <f t="shared" si="374"/>
        <v>0</v>
      </c>
      <c r="AQ837" s="283">
        <f t="shared" si="388"/>
        <v>0</v>
      </c>
      <c r="AR837" s="281">
        <f t="shared" si="375"/>
        <v>0</v>
      </c>
      <c r="AT837" s="446"/>
      <c r="AU837" s="284"/>
      <c r="AV837" s="447" t="str">
        <f t="shared" si="376"/>
        <v>CA</v>
      </c>
      <c r="AW837" s="447" t="str">
        <f t="shared" si="377"/>
        <v>CL</v>
      </c>
      <c r="AX837" s="447" t="str">
        <f t="shared" si="378"/>
        <v>AIC</v>
      </c>
      <c r="AY837" s="447" t="str">
        <f t="shared" si="379"/>
        <v>ERB</v>
      </c>
      <c r="AZ837" s="447" t="str">
        <f t="shared" si="380"/>
        <v>GRB</v>
      </c>
      <c r="BA837" s="447" t="str">
        <f t="shared" si="381"/>
        <v>Non-Op</v>
      </c>
      <c r="BC837" s="445" t="s">
        <v>2118</v>
      </c>
      <c r="BD837" s="552">
        <f t="shared" si="389"/>
        <v>1537775.74</v>
      </c>
      <c r="BF837" s="435"/>
      <c r="BG837" s="435"/>
      <c r="BH837" s="435"/>
      <c r="BI837" s="435"/>
      <c r="BJ837" s="435"/>
      <c r="BK837" s="435"/>
      <c r="BL837" s="435"/>
      <c r="BN837" s="444"/>
    </row>
    <row r="838" spans="1:66" s="28" customFormat="1" ht="12" customHeight="1">
      <c r="A838" s="287">
        <v>18603011</v>
      </c>
      <c r="B838" s="288" t="str">
        <f t="shared" si="385"/>
        <v>18603011</v>
      </c>
      <c r="C838" s="494" t="s">
        <v>1538</v>
      </c>
      <c r="D838" s="445" t="s">
        <v>2091</v>
      </c>
      <c r="E838" s="445"/>
      <c r="F838" s="494"/>
      <c r="G838" s="445"/>
      <c r="H838" s="547">
        <v>341601.27</v>
      </c>
      <c r="I838" s="547">
        <v>321507.03000000003</v>
      </c>
      <c r="J838" s="547">
        <v>301412.78999999998</v>
      </c>
      <c r="K838" s="547">
        <v>281318.55</v>
      </c>
      <c r="L838" s="547">
        <v>261224.31</v>
      </c>
      <c r="M838" s="547">
        <v>241130.07</v>
      </c>
      <c r="N838" s="547">
        <v>221035.83</v>
      </c>
      <c r="O838" s="547">
        <v>200941.59</v>
      </c>
      <c r="P838" s="547">
        <v>180847.35</v>
      </c>
      <c r="Q838" s="547">
        <v>160753.10999999999</v>
      </c>
      <c r="R838" s="547">
        <v>140658.87</v>
      </c>
      <c r="S838" s="547">
        <v>120564.63</v>
      </c>
      <c r="T838" s="547">
        <v>100470.39</v>
      </c>
      <c r="U838" s="547"/>
      <c r="V838" s="547">
        <f t="shared" si="362"/>
        <v>221035.83000000005</v>
      </c>
      <c r="W838" s="285"/>
      <c r="X838" s="286"/>
      <c r="Y838" s="548">
        <f t="shared" si="391"/>
        <v>100470.39</v>
      </c>
      <c r="Z838" s="549">
        <f t="shared" si="391"/>
        <v>0</v>
      </c>
      <c r="AA838" s="549">
        <f t="shared" si="391"/>
        <v>0</v>
      </c>
      <c r="AB838" s="282">
        <f t="shared" si="363"/>
        <v>0</v>
      </c>
      <c r="AC838" s="281">
        <f t="shared" si="364"/>
        <v>0</v>
      </c>
      <c r="AD838" s="549">
        <f t="shared" si="365"/>
        <v>0</v>
      </c>
      <c r="AE838" s="553">
        <f t="shared" si="366"/>
        <v>0</v>
      </c>
      <c r="AF838" s="282">
        <f t="shared" si="367"/>
        <v>0</v>
      </c>
      <c r="AG838" s="283">
        <f t="shared" si="368"/>
        <v>0</v>
      </c>
      <c r="AH838" s="281">
        <f t="shared" si="369"/>
        <v>0</v>
      </c>
      <c r="AI838" s="551">
        <f t="shared" ref="AI838:AK857" si="392">IF($D838=AI$5,$V838,0)</f>
        <v>221035.83000000005</v>
      </c>
      <c r="AJ838" s="549">
        <f t="shared" si="392"/>
        <v>0</v>
      </c>
      <c r="AK838" s="549">
        <f t="shared" si="392"/>
        <v>0</v>
      </c>
      <c r="AL838" s="282">
        <f t="shared" si="370"/>
        <v>0</v>
      </c>
      <c r="AM838" s="281">
        <f t="shared" si="371"/>
        <v>0</v>
      </c>
      <c r="AN838" s="549">
        <f t="shared" si="372"/>
        <v>0</v>
      </c>
      <c r="AO838" s="549">
        <f t="shared" si="373"/>
        <v>0</v>
      </c>
      <c r="AP838" s="549">
        <f t="shared" si="374"/>
        <v>0</v>
      </c>
      <c r="AQ838" s="283">
        <f t="shared" si="388"/>
        <v>0</v>
      </c>
      <c r="AR838" s="281">
        <f t="shared" si="375"/>
        <v>0</v>
      </c>
      <c r="AT838" s="446"/>
      <c r="AU838" s="284"/>
      <c r="AV838" s="447" t="str">
        <f t="shared" si="376"/>
        <v>CA</v>
      </c>
      <c r="AW838" s="447" t="str">
        <f t="shared" si="377"/>
        <v>CL</v>
      </c>
      <c r="AX838" s="447" t="str">
        <f t="shared" si="378"/>
        <v>AIC</v>
      </c>
      <c r="AY838" s="447" t="str">
        <f t="shared" si="379"/>
        <v>ERB</v>
      </c>
      <c r="AZ838" s="447" t="str">
        <f t="shared" si="380"/>
        <v>GRB</v>
      </c>
      <c r="BA838" s="447" t="str">
        <f t="shared" si="381"/>
        <v>Non-Op</v>
      </c>
      <c r="BC838" s="445" t="s">
        <v>2213</v>
      </c>
      <c r="BD838" s="552">
        <f t="shared" si="389"/>
        <v>100470.39</v>
      </c>
      <c r="BF838" s="435"/>
      <c r="BG838" s="435"/>
      <c r="BH838" s="435"/>
      <c r="BI838" s="435"/>
      <c r="BJ838" s="435"/>
      <c r="BK838" s="435"/>
      <c r="BL838" s="435"/>
      <c r="BN838" s="444"/>
    </row>
    <row r="839" spans="1:66" s="28" customFormat="1" ht="12" customHeight="1">
      <c r="A839" s="287">
        <v>18603013</v>
      </c>
      <c r="B839" s="288" t="str">
        <f t="shared" si="385"/>
        <v>18603013</v>
      </c>
      <c r="C839" s="643" t="s">
        <v>2893</v>
      </c>
      <c r="D839" s="445" t="s">
        <v>1162</v>
      </c>
      <c r="E839" s="445"/>
      <c r="F839" s="643"/>
      <c r="G839" s="445"/>
      <c r="H839" s="547">
        <v>0</v>
      </c>
      <c r="I839" s="547">
        <v>0</v>
      </c>
      <c r="J839" s="547">
        <v>0</v>
      </c>
      <c r="K839" s="547">
        <v>0</v>
      </c>
      <c r="L839" s="547">
        <v>0</v>
      </c>
      <c r="M839" s="547">
        <v>0</v>
      </c>
      <c r="N839" s="547">
        <v>0</v>
      </c>
      <c r="O839" s="547">
        <v>0</v>
      </c>
      <c r="P839" s="547">
        <v>0</v>
      </c>
      <c r="Q839" s="547">
        <v>0</v>
      </c>
      <c r="R839" s="547">
        <v>0</v>
      </c>
      <c r="S839" s="547">
        <v>0</v>
      </c>
      <c r="T839" s="547">
        <v>0</v>
      </c>
      <c r="U839" s="547"/>
      <c r="V839" s="547">
        <f t="shared" si="362"/>
        <v>0</v>
      </c>
      <c r="W839" s="285"/>
      <c r="X839" s="286"/>
      <c r="Y839" s="548">
        <f t="shared" si="391"/>
        <v>0</v>
      </c>
      <c r="Z839" s="549">
        <f t="shared" si="391"/>
        <v>0</v>
      </c>
      <c r="AA839" s="549">
        <f t="shared" si="391"/>
        <v>0</v>
      </c>
      <c r="AB839" s="282">
        <f t="shared" si="363"/>
        <v>0</v>
      </c>
      <c r="AC839" s="281">
        <f t="shared" si="364"/>
        <v>0</v>
      </c>
      <c r="AD839" s="549">
        <f t="shared" si="365"/>
        <v>0</v>
      </c>
      <c r="AE839" s="553">
        <f t="shared" si="366"/>
        <v>0</v>
      </c>
      <c r="AF839" s="282">
        <f t="shared" si="367"/>
        <v>0</v>
      </c>
      <c r="AG839" s="283">
        <f t="shared" si="368"/>
        <v>0</v>
      </c>
      <c r="AH839" s="281">
        <f t="shared" si="369"/>
        <v>0</v>
      </c>
      <c r="AI839" s="551">
        <f t="shared" si="392"/>
        <v>0</v>
      </c>
      <c r="AJ839" s="549">
        <f t="shared" si="392"/>
        <v>0</v>
      </c>
      <c r="AK839" s="549">
        <f t="shared" si="392"/>
        <v>0</v>
      </c>
      <c r="AL839" s="282">
        <f t="shared" si="370"/>
        <v>0</v>
      </c>
      <c r="AM839" s="281">
        <f t="shared" si="371"/>
        <v>0</v>
      </c>
      <c r="AN839" s="549">
        <f t="shared" si="372"/>
        <v>0</v>
      </c>
      <c r="AO839" s="549">
        <f t="shared" si="373"/>
        <v>0</v>
      </c>
      <c r="AP839" s="549">
        <f t="shared" si="374"/>
        <v>0</v>
      </c>
      <c r="AQ839" s="283">
        <f t="shared" si="388"/>
        <v>0</v>
      </c>
      <c r="AR839" s="281">
        <f t="shared" si="375"/>
        <v>0</v>
      </c>
      <c r="AT839" s="446"/>
      <c r="AU839" s="284"/>
      <c r="AV839" s="447" t="str">
        <f t="shared" si="376"/>
        <v>CA</v>
      </c>
      <c r="AW839" s="447" t="str">
        <f t="shared" si="377"/>
        <v>CL</v>
      </c>
      <c r="AX839" s="447" t="str">
        <f t="shared" si="378"/>
        <v>AIC</v>
      </c>
      <c r="AY839" s="447" t="str">
        <f t="shared" si="379"/>
        <v>ERB</v>
      </c>
      <c r="AZ839" s="447" t="str">
        <f t="shared" si="380"/>
        <v>GRB</v>
      </c>
      <c r="BA839" s="447" t="str">
        <f t="shared" si="381"/>
        <v>Non-Op</v>
      </c>
      <c r="BC839" s="449" t="s">
        <v>2100</v>
      </c>
      <c r="BD839" s="552">
        <f t="shared" si="389"/>
        <v>0</v>
      </c>
      <c r="BF839" s="435"/>
      <c r="BG839" s="435"/>
      <c r="BH839" s="435"/>
      <c r="BI839" s="435"/>
      <c r="BJ839" s="435"/>
      <c r="BK839" s="435"/>
      <c r="BL839" s="435"/>
      <c r="BN839" s="444"/>
    </row>
    <row r="840" spans="1:66" s="28" customFormat="1" ht="12" customHeight="1">
      <c r="A840" s="476">
        <v>18603021</v>
      </c>
      <c r="B840" s="445" t="str">
        <f t="shared" si="385"/>
        <v>18603021</v>
      </c>
      <c r="C840" s="444" t="s">
        <v>1539</v>
      </c>
      <c r="D840" s="445" t="s">
        <v>2091</v>
      </c>
      <c r="E840" s="445"/>
      <c r="F840" s="444"/>
      <c r="G840" s="445"/>
      <c r="H840" s="547">
        <v>2389563.2799999998</v>
      </c>
      <c r="I840" s="547">
        <v>2331310.9300000002</v>
      </c>
      <c r="J840" s="547">
        <v>2273058.58</v>
      </c>
      <c r="K840" s="547">
        <v>2214806.23</v>
      </c>
      <c r="L840" s="547">
        <v>2156553.88</v>
      </c>
      <c r="M840" s="547">
        <v>2098301.5299999998</v>
      </c>
      <c r="N840" s="547">
        <v>2040049.18</v>
      </c>
      <c r="O840" s="547">
        <v>1981796.83</v>
      </c>
      <c r="P840" s="547">
        <v>1923544.48</v>
      </c>
      <c r="Q840" s="547">
        <v>1865292.13</v>
      </c>
      <c r="R840" s="547">
        <v>1807039.78</v>
      </c>
      <c r="S840" s="547">
        <v>1748787.43</v>
      </c>
      <c r="T840" s="547">
        <v>1690535.08</v>
      </c>
      <c r="U840" s="547"/>
      <c r="V840" s="547">
        <f t="shared" si="362"/>
        <v>2040049.18</v>
      </c>
      <c r="W840" s="285"/>
      <c r="X840" s="286"/>
      <c r="Y840" s="548">
        <f t="shared" si="391"/>
        <v>1690535.08</v>
      </c>
      <c r="Z840" s="549">
        <f t="shared" si="391"/>
        <v>0</v>
      </c>
      <c r="AA840" s="549">
        <f t="shared" si="391"/>
        <v>0</v>
      </c>
      <c r="AB840" s="282">
        <f t="shared" si="363"/>
        <v>0</v>
      </c>
      <c r="AC840" s="281">
        <f t="shared" si="364"/>
        <v>0</v>
      </c>
      <c r="AD840" s="549">
        <f t="shared" si="365"/>
        <v>0</v>
      </c>
      <c r="AE840" s="553">
        <f t="shared" si="366"/>
        <v>0</v>
      </c>
      <c r="AF840" s="282">
        <f t="shared" si="367"/>
        <v>0</v>
      </c>
      <c r="AG840" s="283">
        <f t="shared" si="368"/>
        <v>0</v>
      </c>
      <c r="AH840" s="281">
        <f t="shared" si="369"/>
        <v>0</v>
      </c>
      <c r="AI840" s="551">
        <f t="shared" si="392"/>
        <v>2040049.18</v>
      </c>
      <c r="AJ840" s="549">
        <f t="shared" si="392"/>
        <v>0</v>
      </c>
      <c r="AK840" s="549">
        <f t="shared" si="392"/>
        <v>0</v>
      </c>
      <c r="AL840" s="282">
        <f t="shared" si="370"/>
        <v>0</v>
      </c>
      <c r="AM840" s="281">
        <f t="shared" si="371"/>
        <v>0</v>
      </c>
      <c r="AN840" s="549">
        <f t="shared" si="372"/>
        <v>0</v>
      </c>
      <c r="AO840" s="549">
        <f t="shared" si="373"/>
        <v>0</v>
      </c>
      <c r="AP840" s="549">
        <f t="shared" si="374"/>
        <v>0</v>
      </c>
      <c r="AQ840" s="283">
        <f t="shared" si="388"/>
        <v>0</v>
      </c>
      <c r="AR840" s="281">
        <f t="shared" si="375"/>
        <v>0</v>
      </c>
      <c r="AT840" s="446"/>
      <c r="AU840" s="284"/>
      <c r="AV840" s="447" t="str">
        <f t="shared" si="376"/>
        <v>CA</v>
      </c>
      <c r="AW840" s="447" t="str">
        <f t="shared" si="377"/>
        <v>CL</v>
      </c>
      <c r="AX840" s="447" t="str">
        <f t="shared" si="378"/>
        <v>AIC</v>
      </c>
      <c r="AY840" s="447" t="str">
        <f t="shared" si="379"/>
        <v>ERB</v>
      </c>
      <c r="AZ840" s="447" t="str">
        <f t="shared" si="380"/>
        <v>GRB</v>
      </c>
      <c r="BA840" s="447" t="str">
        <f t="shared" si="381"/>
        <v>Non-Op</v>
      </c>
      <c r="BC840" s="445" t="s">
        <v>2213</v>
      </c>
      <c r="BD840" s="552">
        <f t="shared" si="389"/>
        <v>1690535.08</v>
      </c>
      <c r="BF840" s="435"/>
      <c r="BG840" s="435"/>
      <c r="BH840" s="435"/>
      <c r="BI840" s="435"/>
      <c r="BJ840" s="435"/>
      <c r="BK840" s="435"/>
      <c r="BL840" s="435"/>
      <c r="BN840" s="444"/>
    </row>
    <row r="841" spans="1:66" s="28" customFormat="1" ht="12" customHeight="1">
      <c r="A841" s="287">
        <v>18603031</v>
      </c>
      <c r="B841" s="288" t="str">
        <f t="shared" si="385"/>
        <v>18603031</v>
      </c>
      <c r="C841" s="494" t="s">
        <v>2894</v>
      </c>
      <c r="D841" s="445" t="s">
        <v>2091</v>
      </c>
      <c r="E841" s="445"/>
      <c r="F841" s="494"/>
      <c r="G841" s="445"/>
      <c r="H841" s="547">
        <v>0</v>
      </c>
      <c r="I841" s="547">
        <v>0</v>
      </c>
      <c r="J841" s="547">
        <v>0</v>
      </c>
      <c r="K841" s="547">
        <v>0</v>
      </c>
      <c r="L841" s="547">
        <v>0</v>
      </c>
      <c r="M841" s="547">
        <v>0</v>
      </c>
      <c r="N841" s="547">
        <v>0</v>
      </c>
      <c r="O841" s="547">
        <v>0</v>
      </c>
      <c r="P841" s="547">
        <v>0</v>
      </c>
      <c r="Q841" s="547">
        <v>0</v>
      </c>
      <c r="R841" s="547">
        <v>0</v>
      </c>
      <c r="S841" s="547">
        <v>0</v>
      </c>
      <c r="T841" s="547">
        <v>0</v>
      </c>
      <c r="U841" s="547"/>
      <c r="V841" s="547">
        <f t="shared" ref="V841:V904" si="393">(H841+T841+SUM(I841:S841)*2)/24</f>
        <v>0</v>
      </c>
      <c r="W841" s="285"/>
      <c r="X841" s="286"/>
      <c r="Y841" s="548">
        <f t="shared" si="391"/>
        <v>0</v>
      </c>
      <c r="Z841" s="549">
        <f t="shared" si="391"/>
        <v>0</v>
      </c>
      <c r="AA841" s="549">
        <f t="shared" si="391"/>
        <v>0</v>
      </c>
      <c r="AB841" s="282">
        <f t="shared" ref="AB841:AB904" si="394">T841-SUM(Y841:AA841)</f>
        <v>0</v>
      </c>
      <c r="AC841" s="281">
        <f t="shared" ref="AC841:AC904" si="395">T841-SUM(Y841:AA841)-AB841</f>
        <v>0</v>
      </c>
      <c r="AD841" s="549">
        <f t="shared" ref="AD841:AD904" si="396">IF($D841=AD$5,$T841,IF($D841=AD$4, $T841*$AK$1,0))</f>
        <v>0</v>
      </c>
      <c r="AE841" s="553">
        <f t="shared" ref="AE841:AE904" si="397">IF($D841=AE$5,$T841,IF($D841=AE$4, $T841*$AK$2,0))</f>
        <v>0</v>
      </c>
      <c r="AF841" s="282">
        <f t="shared" ref="AF841:AF904" si="398">IF($D841=AF$5,$T841,IF($D841=AF$4, $T841*$AL$2,0))</f>
        <v>0</v>
      </c>
      <c r="AG841" s="283">
        <f t="shared" ref="AG841:AG904" si="399">SUM(AD841:AF841)</f>
        <v>0</v>
      </c>
      <c r="AH841" s="281">
        <f t="shared" ref="AH841:AH904" si="400">AG841-AB841</f>
        <v>0</v>
      </c>
      <c r="AI841" s="551">
        <f t="shared" si="392"/>
        <v>0</v>
      </c>
      <c r="AJ841" s="549">
        <f t="shared" si="392"/>
        <v>0</v>
      </c>
      <c r="AK841" s="549">
        <f t="shared" si="392"/>
        <v>0</v>
      </c>
      <c r="AL841" s="282">
        <f t="shared" ref="AL841:AL904" si="401">V841-SUM(AI841:AK841)</f>
        <v>0</v>
      </c>
      <c r="AM841" s="281">
        <f t="shared" ref="AM841:AM904" si="402">V841-SUM(AI841:AK841)-AL841</f>
        <v>0</v>
      </c>
      <c r="AN841" s="549">
        <f t="shared" ref="AN841:AN904" si="403">IF($D841=AN$5,$V841,IF($D841=AN$4, $V841*$AK$1,0))</f>
        <v>0</v>
      </c>
      <c r="AO841" s="549">
        <f t="shared" ref="AO841:AO904" si="404">IF($D841=AO$5,$V841,IF($D841=AO$4, $V841*$AK$2,0))</f>
        <v>0</v>
      </c>
      <c r="AP841" s="549">
        <f t="shared" ref="AP841:AP904" si="405">IF($D841=AP$5,$V841,IF($D841=AP$4, $V841*$AL$2,0))</f>
        <v>0</v>
      </c>
      <c r="AQ841" s="283">
        <f t="shared" si="388"/>
        <v>0</v>
      </c>
      <c r="AR841" s="281">
        <f t="shared" ref="AR841:AR904" si="406">AQ841-AL841</f>
        <v>0</v>
      </c>
      <c r="AT841" s="446"/>
      <c r="AU841" s="284"/>
      <c r="AV841" s="447" t="str">
        <f t="shared" ref="AV841:AV904" si="407">IF(VALUE(Y841),AV$7,IF(ISBLANK(Y841),"",AV$7))</f>
        <v>CA</v>
      </c>
      <c r="AW841" s="447" t="str">
        <f t="shared" ref="AW841:AW904" si="408">IF(VALUE(Z841),AW$7,IF(ISBLANK(Z841),"",AW$7))</f>
        <v>CL</v>
      </c>
      <c r="AX841" s="447" t="str">
        <f t="shared" ref="AX841:AX904" si="409">IF(VALUE(AA841),AX$7,IF(ISBLANK(AA841),"",AX$7))</f>
        <v>AIC</v>
      </c>
      <c r="AY841" s="447" t="str">
        <f t="shared" ref="AY841:AY904" si="410">IF(VALUE(AD841),AY$7,IF(ISBLANK(AD841),"",AY$7))</f>
        <v>ERB</v>
      </c>
      <c r="AZ841" s="447" t="str">
        <f t="shared" ref="AZ841:AZ904" si="411">IF(VALUE(AE841),AZ$7,IF(ISBLANK(AE841),"",AZ$7))</f>
        <v>GRB</v>
      </c>
      <c r="BA841" s="447" t="str">
        <f t="shared" ref="BA841:BA904" si="412">IF(VALUE(AF841),BA$7,IF(ISBLANK(AF841),"",BA$7))</f>
        <v>Non-Op</v>
      </c>
      <c r="BC841" s="445" t="s">
        <v>2213</v>
      </c>
      <c r="BD841" s="552">
        <f t="shared" si="389"/>
        <v>0</v>
      </c>
      <c r="BF841" s="435"/>
      <c r="BG841" s="435"/>
      <c r="BH841" s="435"/>
      <c r="BI841" s="435"/>
      <c r="BJ841" s="435"/>
      <c r="BK841" s="435"/>
      <c r="BL841" s="435"/>
      <c r="BN841" s="444"/>
    </row>
    <row r="842" spans="1:66" s="28" customFormat="1" ht="12" customHeight="1">
      <c r="A842" s="362">
        <v>18603023</v>
      </c>
      <c r="B842" s="290" t="str">
        <f t="shared" si="385"/>
        <v>18603023</v>
      </c>
      <c r="C842" s="497" t="s">
        <v>2232</v>
      </c>
      <c r="D842" s="451" t="s">
        <v>1162</v>
      </c>
      <c r="E842" s="451"/>
      <c r="F842" s="300">
        <v>43678</v>
      </c>
      <c r="G842" s="451"/>
      <c r="H842" s="556">
        <v>254092.2</v>
      </c>
      <c r="I842" s="556">
        <v>254092.2</v>
      </c>
      <c r="J842" s="556">
        <v>254092.2</v>
      </c>
      <c r="K842" s="556">
        <v>254092.2</v>
      </c>
      <c r="L842" s="556">
        <v>254092.2</v>
      </c>
      <c r="M842" s="556">
        <v>254092.2</v>
      </c>
      <c r="N842" s="556">
        <v>254092.2</v>
      </c>
      <c r="O842" s="556">
        <v>254092.2</v>
      </c>
      <c r="P842" s="556">
        <v>254092.2</v>
      </c>
      <c r="Q842" s="556">
        <v>254092.2</v>
      </c>
      <c r="R842" s="556">
        <v>0</v>
      </c>
      <c r="S842" s="556">
        <v>0</v>
      </c>
      <c r="T842" s="591">
        <v>0</v>
      </c>
      <c r="U842" s="556"/>
      <c r="V842" s="556">
        <f t="shared" si="393"/>
        <v>201156.32499999998</v>
      </c>
      <c r="W842" s="292"/>
      <c r="X842" s="293"/>
      <c r="Y842" s="548">
        <f t="shared" si="391"/>
        <v>0</v>
      </c>
      <c r="Z842" s="549">
        <f t="shared" si="391"/>
        <v>0</v>
      </c>
      <c r="AA842" s="549">
        <f t="shared" si="391"/>
        <v>0</v>
      </c>
      <c r="AB842" s="282">
        <f t="shared" si="394"/>
        <v>0</v>
      </c>
      <c r="AC842" s="281">
        <f t="shared" si="395"/>
        <v>0</v>
      </c>
      <c r="AD842" s="549">
        <f t="shared" si="396"/>
        <v>0</v>
      </c>
      <c r="AE842" s="553">
        <f t="shared" si="397"/>
        <v>0</v>
      </c>
      <c r="AF842" s="282">
        <f t="shared" si="398"/>
        <v>0</v>
      </c>
      <c r="AG842" s="283">
        <f t="shared" si="399"/>
        <v>0</v>
      </c>
      <c r="AH842" s="281">
        <f t="shared" si="400"/>
        <v>0</v>
      </c>
      <c r="AI842" s="551">
        <f t="shared" si="392"/>
        <v>0</v>
      </c>
      <c r="AJ842" s="549">
        <f t="shared" si="392"/>
        <v>0</v>
      </c>
      <c r="AK842" s="549">
        <f t="shared" si="392"/>
        <v>201156.32499999998</v>
      </c>
      <c r="AL842" s="282">
        <f t="shared" si="401"/>
        <v>0</v>
      </c>
      <c r="AM842" s="281">
        <f t="shared" si="402"/>
        <v>0</v>
      </c>
      <c r="AN842" s="549">
        <f t="shared" si="403"/>
        <v>0</v>
      </c>
      <c r="AO842" s="549">
        <f t="shared" si="404"/>
        <v>0</v>
      </c>
      <c r="AP842" s="549">
        <f t="shared" si="405"/>
        <v>0</v>
      </c>
      <c r="AQ842" s="283">
        <f t="shared" si="388"/>
        <v>0</v>
      </c>
      <c r="AR842" s="281">
        <f t="shared" si="406"/>
        <v>0</v>
      </c>
      <c r="AT842" s="446"/>
      <c r="AU842" s="284"/>
      <c r="AV842" s="447" t="str">
        <f t="shared" si="407"/>
        <v>CA</v>
      </c>
      <c r="AW842" s="447" t="str">
        <f t="shared" si="408"/>
        <v>CL</v>
      </c>
      <c r="AX842" s="447" t="str">
        <f t="shared" si="409"/>
        <v>AIC</v>
      </c>
      <c r="AY842" s="447" t="str">
        <f t="shared" si="410"/>
        <v>ERB</v>
      </c>
      <c r="AZ842" s="447" t="str">
        <f t="shared" si="411"/>
        <v>GRB</v>
      </c>
      <c r="BA842" s="447" t="str">
        <f t="shared" si="412"/>
        <v>Non-Op</v>
      </c>
      <c r="BC842" s="449" t="s">
        <v>2100</v>
      </c>
      <c r="BD842" s="552">
        <f t="shared" si="389"/>
        <v>0</v>
      </c>
      <c r="BF842" s="435"/>
      <c r="BG842" s="435"/>
      <c r="BH842" s="435"/>
      <c r="BI842" s="435"/>
      <c r="BJ842" s="435"/>
      <c r="BK842" s="435"/>
      <c r="BL842" s="435"/>
      <c r="BN842" s="444"/>
    </row>
    <row r="843" spans="1:66" s="28" customFormat="1" ht="12" customHeight="1">
      <c r="A843" s="362">
        <v>18603033</v>
      </c>
      <c r="B843" s="290" t="str">
        <f t="shared" si="385"/>
        <v>18603033</v>
      </c>
      <c r="C843" s="497" t="s">
        <v>2233</v>
      </c>
      <c r="D843" s="451" t="s">
        <v>2087</v>
      </c>
      <c r="E843" s="451"/>
      <c r="F843" s="300">
        <v>43617</v>
      </c>
      <c r="G843" s="451"/>
      <c r="H843" s="556">
        <v>0</v>
      </c>
      <c r="I843" s="556">
        <v>0</v>
      </c>
      <c r="J843" s="556">
        <v>0</v>
      </c>
      <c r="K843" s="556">
        <v>0</v>
      </c>
      <c r="L843" s="556">
        <v>0</v>
      </c>
      <c r="M843" s="556">
        <v>0</v>
      </c>
      <c r="N843" s="556">
        <v>0</v>
      </c>
      <c r="O843" s="556">
        <v>0</v>
      </c>
      <c r="P843" s="556">
        <v>0</v>
      </c>
      <c r="Q843" s="556">
        <v>0</v>
      </c>
      <c r="R843" s="556">
        <v>0</v>
      </c>
      <c r="S843" s="556">
        <v>0</v>
      </c>
      <c r="T843" s="591">
        <v>0</v>
      </c>
      <c r="U843" s="556"/>
      <c r="V843" s="556">
        <f t="shared" si="393"/>
        <v>0</v>
      </c>
      <c r="W843" s="292" t="s">
        <v>1485</v>
      </c>
      <c r="X843" s="292" t="s">
        <v>2162</v>
      </c>
      <c r="Y843" s="548">
        <f t="shared" si="391"/>
        <v>0</v>
      </c>
      <c r="Z843" s="549">
        <f t="shared" si="391"/>
        <v>0</v>
      </c>
      <c r="AA843" s="549">
        <f t="shared" si="391"/>
        <v>0</v>
      </c>
      <c r="AB843" s="282">
        <f t="shared" si="394"/>
        <v>0</v>
      </c>
      <c r="AC843" s="281">
        <f t="shared" si="395"/>
        <v>0</v>
      </c>
      <c r="AD843" s="549">
        <f t="shared" si="396"/>
        <v>0</v>
      </c>
      <c r="AE843" s="553">
        <f t="shared" si="397"/>
        <v>0</v>
      </c>
      <c r="AF843" s="282">
        <f t="shared" si="398"/>
        <v>0</v>
      </c>
      <c r="AG843" s="283">
        <f t="shared" si="399"/>
        <v>0</v>
      </c>
      <c r="AH843" s="281">
        <f t="shared" si="400"/>
        <v>0</v>
      </c>
      <c r="AI843" s="551">
        <f t="shared" si="392"/>
        <v>0</v>
      </c>
      <c r="AJ843" s="549">
        <f t="shared" si="392"/>
        <v>0</v>
      </c>
      <c r="AK843" s="549">
        <f t="shared" si="392"/>
        <v>0</v>
      </c>
      <c r="AL843" s="282">
        <f t="shared" si="401"/>
        <v>0</v>
      </c>
      <c r="AM843" s="281">
        <f t="shared" si="402"/>
        <v>0</v>
      </c>
      <c r="AN843" s="549">
        <f t="shared" si="403"/>
        <v>0</v>
      </c>
      <c r="AO843" s="549">
        <f t="shared" si="404"/>
        <v>0</v>
      </c>
      <c r="AP843" s="549">
        <f t="shared" si="405"/>
        <v>0</v>
      </c>
      <c r="AQ843" s="283">
        <f t="shared" si="388"/>
        <v>0</v>
      </c>
      <c r="AR843" s="281">
        <f t="shared" si="406"/>
        <v>0</v>
      </c>
      <c r="AT843" s="446" t="s">
        <v>2163</v>
      </c>
      <c r="AU843" s="284"/>
      <c r="AV843" s="447" t="str">
        <f t="shared" si="407"/>
        <v>CA</v>
      </c>
      <c r="AW843" s="447" t="str">
        <f t="shared" si="408"/>
        <v>CL</v>
      </c>
      <c r="AX843" s="447" t="str">
        <f t="shared" si="409"/>
        <v>AIC</v>
      </c>
      <c r="AY843" s="447" t="str">
        <f t="shared" si="410"/>
        <v>ERB</v>
      </c>
      <c r="AZ843" s="447" t="str">
        <f t="shared" si="411"/>
        <v>GRB</v>
      </c>
      <c r="BA843" s="447" t="str">
        <f t="shared" si="412"/>
        <v>Non-Op</v>
      </c>
      <c r="BC843" s="492" t="s">
        <v>2163</v>
      </c>
      <c r="BD843" s="552">
        <f t="shared" si="389"/>
        <v>0</v>
      </c>
      <c r="BF843" s="435"/>
      <c r="BG843" s="435"/>
      <c r="BH843" s="435"/>
      <c r="BI843" s="435"/>
      <c r="BJ843" s="435"/>
      <c r="BK843" s="435"/>
      <c r="BL843" s="435"/>
      <c r="BN843" s="444"/>
    </row>
    <row r="844" spans="1:66" s="28" customFormat="1" ht="12" customHeight="1">
      <c r="A844" s="287">
        <v>18603041</v>
      </c>
      <c r="B844" s="288" t="str">
        <f t="shared" si="385"/>
        <v>18603041</v>
      </c>
      <c r="C844" s="444" t="s">
        <v>2895</v>
      </c>
      <c r="D844" s="445" t="s">
        <v>2091</v>
      </c>
      <c r="E844" s="445"/>
      <c r="F844" s="444"/>
      <c r="G844" s="445"/>
      <c r="H844" s="547">
        <v>0</v>
      </c>
      <c r="I844" s="547">
        <v>0</v>
      </c>
      <c r="J844" s="547">
        <v>0</v>
      </c>
      <c r="K844" s="547">
        <v>0</v>
      </c>
      <c r="L844" s="547">
        <v>0</v>
      </c>
      <c r="M844" s="547">
        <v>0</v>
      </c>
      <c r="N844" s="547">
        <v>0</v>
      </c>
      <c r="O844" s="547">
        <v>0</v>
      </c>
      <c r="P844" s="547">
        <v>0</v>
      </c>
      <c r="Q844" s="547">
        <v>0</v>
      </c>
      <c r="R844" s="547">
        <v>0</v>
      </c>
      <c r="S844" s="547">
        <v>0</v>
      </c>
      <c r="T844" s="547">
        <v>0</v>
      </c>
      <c r="U844" s="547"/>
      <c r="V844" s="547">
        <f t="shared" si="393"/>
        <v>0</v>
      </c>
      <c r="W844" s="285"/>
      <c r="X844" s="286"/>
      <c r="Y844" s="548">
        <f t="shared" si="391"/>
        <v>0</v>
      </c>
      <c r="Z844" s="549">
        <f t="shared" si="391"/>
        <v>0</v>
      </c>
      <c r="AA844" s="549">
        <f t="shared" si="391"/>
        <v>0</v>
      </c>
      <c r="AB844" s="282">
        <f t="shared" si="394"/>
        <v>0</v>
      </c>
      <c r="AC844" s="281">
        <f t="shared" si="395"/>
        <v>0</v>
      </c>
      <c r="AD844" s="549">
        <f t="shared" si="396"/>
        <v>0</v>
      </c>
      <c r="AE844" s="553">
        <f t="shared" si="397"/>
        <v>0</v>
      </c>
      <c r="AF844" s="282">
        <f t="shared" si="398"/>
        <v>0</v>
      </c>
      <c r="AG844" s="283">
        <f t="shared" si="399"/>
        <v>0</v>
      </c>
      <c r="AH844" s="281">
        <f t="shared" si="400"/>
        <v>0</v>
      </c>
      <c r="AI844" s="551">
        <f t="shared" si="392"/>
        <v>0</v>
      </c>
      <c r="AJ844" s="549">
        <f t="shared" si="392"/>
        <v>0</v>
      </c>
      <c r="AK844" s="549">
        <f t="shared" si="392"/>
        <v>0</v>
      </c>
      <c r="AL844" s="282">
        <f t="shared" si="401"/>
        <v>0</v>
      </c>
      <c r="AM844" s="281">
        <f t="shared" si="402"/>
        <v>0</v>
      </c>
      <c r="AN844" s="549">
        <f t="shared" si="403"/>
        <v>0</v>
      </c>
      <c r="AO844" s="549">
        <f t="shared" si="404"/>
        <v>0</v>
      </c>
      <c r="AP844" s="549">
        <f t="shared" si="405"/>
        <v>0</v>
      </c>
      <c r="AQ844" s="283">
        <f t="shared" si="388"/>
        <v>0</v>
      </c>
      <c r="AR844" s="281">
        <f t="shared" si="406"/>
        <v>0</v>
      </c>
      <c r="AT844" s="446"/>
      <c r="AU844" s="284"/>
      <c r="AV844" s="447" t="str">
        <f t="shared" si="407"/>
        <v>CA</v>
      </c>
      <c r="AW844" s="447" t="str">
        <f t="shared" si="408"/>
        <v>CL</v>
      </c>
      <c r="AX844" s="447" t="str">
        <f t="shared" si="409"/>
        <v>AIC</v>
      </c>
      <c r="AY844" s="447" t="str">
        <f t="shared" si="410"/>
        <v>ERB</v>
      </c>
      <c r="AZ844" s="447" t="str">
        <f t="shared" si="411"/>
        <v>GRB</v>
      </c>
      <c r="BA844" s="447" t="str">
        <f t="shared" si="412"/>
        <v>Non-Op</v>
      </c>
      <c r="BC844" s="445" t="s">
        <v>2213</v>
      </c>
      <c r="BD844" s="552">
        <f t="shared" si="389"/>
        <v>0</v>
      </c>
      <c r="BF844" s="435"/>
      <c r="BG844" s="435"/>
      <c r="BH844" s="435"/>
      <c r="BI844" s="435"/>
      <c r="BJ844" s="435"/>
      <c r="BK844" s="435"/>
      <c r="BL844" s="435"/>
      <c r="BN844" s="444"/>
    </row>
    <row r="845" spans="1:66" s="28" customFormat="1" ht="12" customHeight="1">
      <c r="A845" s="362">
        <v>18603043</v>
      </c>
      <c r="B845" s="290" t="str">
        <f t="shared" si="385"/>
        <v>18603043</v>
      </c>
      <c r="C845" s="450" t="s">
        <v>2234</v>
      </c>
      <c r="D845" s="451" t="s">
        <v>1165</v>
      </c>
      <c r="E845" s="451"/>
      <c r="F845" s="300">
        <v>43617</v>
      </c>
      <c r="G845" s="451"/>
      <c r="H845" s="556">
        <v>0</v>
      </c>
      <c r="I845" s="556">
        <v>0</v>
      </c>
      <c r="J845" s="556">
        <v>0</v>
      </c>
      <c r="K845" s="556">
        <v>0</v>
      </c>
      <c r="L845" s="556">
        <v>0</v>
      </c>
      <c r="M845" s="556">
        <v>0</v>
      </c>
      <c r="N845" s="556">
        <v>0</v>
      </c>
      <c r="O845" s="556">
        <v>0</v>
      </c>
      <c r="P845" s="556">
        <v>0</v>
      </c>
      <c r="Q845" s="556">
        <v>0</v>
      </c>
      <c r="R845" s="556">
        <v>0</v>
      </c>
      <c r="S845" s="556">
        <v>0</v>
      </c>
      <c r="T845" s="591">
        <v>0</v>
      </c>
      <c r="U845" s="556"/>
      <c r="V845" s="556">
        <f t="shared" si="393"/>
        <v>0</v>
      </c>
      <c r="W845" s="292"/>
      <c r="X845" s="292"/>
      <c r="Y845" s="548">
        <f t="shared" si="391"/>
        <v>0</v>
      </c>
      <c r="Z845" s="549">
        <f t="shared" si="391"/>
        <v>0</v>
      </c>
      <c r="AA845" s="549">
        <f t="shared" si="391"/>
        <v>0</v>
      </c>
      <c r="AB845" s="282">
        <f t="shared" si="394"/>
        <v>0</v>
      </c>
      <c r="AC845" s="281">
        <f t="shared" si="395"/>
        <v>0</v>
      </c>
      <c r="AD845" s="549">
        <f t="shared" si="396"/>
        <v>0</v>
      </c>
      <c r="AE845" s="553">
        <f t="shared" si="397"/>
        <v>0</v>
      </c>
      <c r="AF845" s="282">
        <f t="shared" si="398"/>
        <v>0</v>
      </c>
      <c r="AG845" s="283">
        <f t="shared" si="399"/>
        <v>0</v>
      </c>
      <c r="AH845" s="281">
        <f t="shared" si="400"/>
        <v>0</v>
      </c>
      <c r="AI845" s="551">
        <f t="shared" si="392"/>
        <v>0</v>
      </c>
      <c r="AJ845" s="549">
        <f t="shared" si="392"/>
        <v>0</v>
      </c>
      <c r="AK845" s="549">
        <f t="shared" si="392"/>
        <v>0</v>
      </c>
      <c r="AL845" s="282">
        <f t="shared" si="401"/>
        <v>0</v>
      </c>
      <c r="AM845" s="281">
        <f t="shared" si="402"/>
        <v>0</v>
      </c>
      <c r="AN845" s="549">
        <f t="shared" si="403"/>
        <v>0</v>
      </c>
      <c r="AO845" s="549">
        <f t="shared" si="404"/>
        <v>0</v>
      </c>
      <c r="AP845" s="549">
        <f t="shared" si="405"/>
        <v>0</v>
      </c>
      <c r="AQ845" s="283">
        <f t="shared" si="388"/>
        <v>0</v>
      </c>
      <c r="AR845" s="281">
        <f t="shared" si="406"/>
        <v>0</v>
      </c>
      <c r="AT845" s="446" t="s">
        <v>2163</v>
      </c>
      <c r="AU845" s="284"/>
      <c r="AV845" s="447" t="str">
        <f t="shared" si="407"/>
        <v>CA</v>
      </c>
      <c r="AW845" s="447" t="str">
        <f t="shared" si="408"/>
        <v>CL</v>
      </c>
      <c r="AX845" s="447" t="str">
        <f t="shared" si="409"/>
        <v>AIC</v>
      </c>
      <c r="AY845" s="447" t="str">
        <f t="shared" si="410"/>
        <v>ERB</v>
      </c>
      <c r="AZ845" s="447" t="str">
        <f t="shared" si="411"/>
        <v>GRB</v>
      </c>
      <c r="BA845" s="447" t="str">
        <f t="shared" si="412"/>
        <v>Non-Op</v>
      </c>
      <c r="BC845" s="449" t="s">
        <v>2100</v>
      </c>
      <c r="BD845" s="552">
        <f t="shared" ref="BD845:BD876" si="413">+T845</f>
        <v>0</v>
      </c>
      <c r="BF845" s="435"/>
      <c r="BG845" s="435"/>
      <c r="BH845" s="435"/>
      <c r="BI845" s="435"/>
      <c r="BJ845" s="435"/>
      <c r="BK845" s="435"/>
      <c r="BL845" s="435"/>
      <c r="BN845" s="444"/>
    </row>
    <row r="846" spans="1:66" s="28" customFormat="1" ht="12" customHeight="1">
      <c r="A846" s="287">
        <v>18603051</v>
      </c>
      <c r="B846" s="288" t="str">
        <f t="shared" si="385"/>
        <v>18603051</v>
      </c>
      <c r="C846" s="444" t="s">
        <v>2896</v>
      </c>
      <c r="D846" s="445" t="s">
        <v>2091</v>
      </c>
      <c r="E846" s="445"/>
      <c r="F846" s="444"/>
      <c r="G846" s="445"/>
      <c r="H846" s="547">
        <v>0</v>
      </c>
      <c r="I846" s="547">
        <v>0</v>
      </c>
      <c r="J846" s="547">
        <v>0</v>
      </c>
      <c r="K846" s="547">
        <v>0</v>
      </c>
      <c r="L846" s="547">
        <v>0</v>
      </c>
      <c r="M846" s="547">
        <v>0</v>
      </c>
      <c r="N846" s="547">
        <v>0</v>
      </c>
      <c r="O846" s="547">
        <v>0</v>
      </c>
      <c r="P846" s="547">
        <v>0</v>
      </c>
      <c r="Q846" s="547">
        <v>0</v>
      </c>
      <c r="R846" s="547">
        <v>0</v>
      </c>
      <c r="S846" s="547">
        <v>0</v>
      </c>
      <c r="T846" s="547">
        <v>0</v>
      </c>
      <c r="U846" s="547"/>
      <c r="V846" s="547">
        <f t="shared" si="393"/>
        <v>0</v>
      </c>
      <c r="W846" s="285"/>
      <c r="X846" s="286"/>
      <c r="Y846" s="548">
        <f t="shared" si="391"/>
        <v>0</v>
      </c>
      <c r="Z846" s="549">
        <f t="shared" si="391"/>
        <v>0</v>
      </c>
      <c r="AA846" s="549">
        <f t="shared" si="391"/>
        <v>0</v>
      </c>
      <c r="AB846" s="282">
        <f t="shared" si="394"/>
        <v>0</v>
      </c>
      <c r="AC846" s="281">
        <f t="shared" si="395"/>
        <v>0</v>
      </c>
      <c r="AD846" s="549">
        <f t="shared" si="396"/>
        <v>0</v>
      </c>
      <c r="AE846" s="553">
        <f t="shared" si="397"/>
        <v>0</v>
      </c>
      <c r="AF846" s="282">
        <f t="shared" si="398"/>
        <v>0</v>
      </c>
      <c r="AG846" s="283">
        <f t="shared" si="399"/>
        <v>0</v>
      </c>
      <c r="AH846" s="281">
        <f t="shared" si="400"/>
        <v>0</v>
      </c>
      <c r="AI846" s="551">
        <f t="shared" si="392"/>
        <v>0</v>
      </c>
      <c r="AJ846" s="549">
        <f t="shared" si="392"/>
        <v>0</v>
      </c>
      <c r="AK846" s="549">
        <f t="shared" si="392"/>
        <v>0</v>
      </c>
      <c r="AL846" s="282">
        <f t="shared" si="401"/>
        <v>0</v>
      </c>
      <c r="AM846" s="281">
        <f t="shared" si="402"/>
        <v>0</v>
      </c>
      <c r="AN846" s="549">
        <f t="shared" si="403"/>
        <v>0</v>
      </c>
      <c r="AO846" s="549">
        <f t="shared" si="404"/>
        <v>0</v>
      </c>
      <c r="AP846" s="549">
        <f t="shared" si="405"/>
        <v>0</v>
      </c>
      <c r="AQ846" s="283">
        <f t="shared" si="388"/>
        <v>0</v>
      </c>
      <c r="AR846" s="281">
        <f t="shared" si="406"/>
        <v>0</v>
      </c>
      <c r="AT846" s="446"/>
      <c r="AU846" s="284"/>
      <c r="AV846" s="447" t="str">
        <f t="shared" si="407"/>
        <v>CA</v>
      </c>
      <c r="AW846" s="447" t="str">
        <f t="shared" si="408"/>
        <v>CL</v>
      </c>
      <c r="AX846" s="447" t="str">
        <f t="shared" si="409"/>
        <v>AIC</v>
      </c>
      <c r="AY846" s="447" t="str">
        <f t="shared" si="410"/>
        <v>ERB</v>
      </c>
      <c r="AZ846" s="447" t="str">
        <f t="shared" si="411"/>
        <v>GRB</v>
      </c>
      <c r="BA846" s="447" t="str">
        <f t="shared" si="412"/>
        <v>Non-Op</v>
      </c>
      <c r="BC846" s="445" t="s">
        <v>2213</v>
      </c>
      <c r="BD846" s="552">
        <f t="shared" si="413"/>
        <v>0</v>
      </c>
      <c r="BF846" s="435"/>
      <c r="BG846" s="435"/>
      <c r="BH846" s="435"/>
      <c r="BI846" s="435"/>
      <c r="BJ846" s="435"/>
      <c r="BK846" s="435"/>
      <c r="BL846" s="435"/>
      <c r="BN846" s="444"/>
    </row>
    <row r="847" spans="1:66" s="28" customFormat="1" ht="12" customHeight="1">
      <c r="A847" s="362">
        <v>18603053</v>
      </c>
      <c r="B847" s="290" t="str">
        <f t="shared" si="385"/>
        <v>18603053</v>
      </c>
      <c r="C847" s="450" t="s">
        <v>2235</v>
      </c>
      <c r="D847" s="451" t="s">
        <v>1165</v>
      </c>
      <c r="E847" s="451"/>
      <c r="F847" s="300">
        <v>43862</v>
      </c>
      <c r="G847" s="451"/>
      <c r="H847" s="556">
        <v>2760347</v>
      </c>
      <c r="I847" s="556">
        <v>3361450</v>
      </c>
      <c r="J847" s="556">
        <v>3995312</v>
      </c>
      <c r="K847" s="556">
        <v>4629339</v>
      </c>
      <c r="L847" s="556">
        <v>5263469</v>
      </c>
      <c r="M847" s="556">
        <v>5902342</v>
      </c>
      <c r="N847" s="556">
        <v>6554179</v>
      </c>
      <c r="O847" s="556">
        <v>7206069</v>
      </c>
      <c r="P847" s="556">
        <v>7857959</v>
      </c>
      <c r="Q847" s="556">
        <v>8604782</v>
      </c>
      <c r="R847" s="556">
        <v>9456959</v>
      </c>
      <c r="S847" s="556">
        <v>10320517</v>
      </c>
      <c r="T847" s="591">
        <v>6634414</v>
      </c>
      <c r="U847" s="556"/>
      <c r="V847" s="556">
        <f t="shared" si="393"/>
        <v>6487479.791666667</v>
      </c>
      <c r="W847" s="292"/>
      <c r="X847" s="293"/>
      <c r="Y847" s="548">
        <f t="shared" si="391"/>
        <v>0</v>
      </c>
      <c r="Z847" s="549">
        <f t="shared" si="391"/>
        <v>0</v>
      </c>
      <c r="AA847" s="549">
        <f t="shared" si="391"/>
        <v>0</v>
      </c>
      <c r="AB847" s="282">
        <f t="shared" si="394"/>
        <v>6634414</v>
      </c>
      <c r="AC847" s="281">
        <f t="shared" si="395"/>
        <v>0</v>
      </c>
      <c r="AD847" s="549">
        <f t="shared" si="396"/>
        <v>0</v>
      </c>
      <c r="AE847" s="553">
        <f t="shared" si="397"/>
        <v>0</v>
      </c>
      <c r="AF847" s="282">
        <f t="shared" si="398"/>
        <v>6634414</v>
      </c>
      <c r="AG847" s="283">
        <f t="shared" si="399"/>
        <v>6634414</v>
      </c>
      <c r="AH847" s="281">
        <f t="shared" si="400"/>
        <v>0</v>
      </c>
      <c r="AI847" s="551">
        <f t="shared" si="392"/>
        <v>0</v>
      </c>
      <c r="AJ847" s="549">
        <f t="shared" si="392"/>
        <v>0</v>
      </c>
      <c r="AK847" s="549">
        <f t="shared" si="392"/>
        <v>0</v>
      </c>
      <c r="AL847" s="282">
        <f t="shared" si="401"/>
        <v>6487479.791666667</v>
      </c>
      <c r="AM847" s="281">
        <f t="shared" si="402"/>
        <v>0</v>
      </c>
      <c r="AN847" s="549">
        <f t="shared" si="403"/>
        <v>0</v>
      </c>
      <c r="AO847" s="549">
        <f t="shared" si="404"/>
        <v>0</v>
      </c>
      <c r="AP847" s="549">
        <f t="shared" si="405"/>
        <v>6487479.791666667</v>
      </c>
      <c r="AQ847" s="283">
        <f t="shared" si="388"/>
        <v>6487479.791666667</v>
      </c>
      <c r="AR847" s="281">
        <f t="shared" si="406"/>
        <v>0</v>
      </c>
      <c r="AT847" s="446" t="s">
        <v>2163</v>
      </c>
      <c r="AU847" s="284"/>
      <c r="AV847" s="447" t="str">
        <f t="shared" si="407"/>
        <v>CA</v>
      </c>
      <c r="AW847" s="447" t="str">
        <f t="shared" si="408"/>
        <v>CL</v>
      </c>
      <c r="AX847" s="447" t="str">
        <f t="shared" si="409"/>
        <v>AIC</v>
      </c>
      <c r="AY847" s="447" t="str">
        <f t="shared" si="410"/>
        <v>ERB</v>
      </c>
      <c r="AZ847" s="447" t="str">
        <f t="shared" si="411"/>
        <v>GRB</v>
      </c>
      <c r="BA847" s="447" t="str">
        <f t="shared" si="412"/>
        <v>Non-Op</v>
      </c>
      <c r="BC847" s="449" t="s">
        <v>2100</v>
      </c>
      <c r="BD847" s="552">
        <f t="shared" si="413"/>
        <v>6634414</v>
      </c>
      <c r="BF847" s="435"/>
      <c r="BG847" s="435"/>
      <c r="BH847" s="435"/>
      <c r="BI847" s="435"/>
      <c r="BJ847" s="435"/>
      <c r="BK847" s="435"/>
      <c r="BL847" s="435"/>
      <c r="BN847" s="444"/>
    </row>
    <row r="848" spans="1:66" s="28" customFormat="1" ht="12" customHeight="1">
      <c r="A848" s="287">
        <v>18603061</v>
      </c>
      <c r="B848" s="288" t="str">
        <f t="shared" si="385"/>
        <v>18603061</v>
      </c>
      <c r="C848" s="444" t="s">
        <v>1540</v>
      </c>
      <c r="D848" s="445" t="s">
        <v>2091</v>
      </c>
      <c r="E848" s="445"/>
      <c r="F848" s="444"/>
      <c r="G848" s="445"/>
      <c r="H848" s="547">
        <v>1563213.49</v>
      </c>
      <c r="I848" s="547">
        <v>1543172.3</v>
      </c>
      <c r="J848" s="547">
        <v>1523131.11</v>
      </c>
      <c r="K848" s="547">
        <v>1503089.92</v>
      </c>
      <c r="L848" s="547">
        <v>1483048.73</v>
      </c>
      <c r="M848" s="547">
        <v>1463007.54</v>
      </c>
      <c r="N848" s="547">
        <v>1442966.35</v>
      </c>
      <c r="O848" s="547">
        <v>1422925.16</v>
      </c>
      <c r="P848" s="547">
        <v>1402883.97</v>
      </c>
      <c r="Q848" s="547">
        <v>1382842.78</v>
      </c>
      <c r="R848" s="547">
        <v>1362801.59</v>
      </c>
      <c r="S848" s="547">
        <v>1342760.4</v>
      </c>
      <c r="T848" s="547">
        <v>1322719.21</v>
      </c>
      <c r="U848" s="547"/>
      <c r="V848" s="547">
        <f t="shared" si="393"/>
        <v>1442966.3500000003</v>
      </c>
      <c r="W848" s="285"/>
      <c r="X848" s="286"/>
      <c r="Y848" s="548">
        <f t="shared" si="391"/>
        <v>1322719.21</v>
      </c>
      <c r="Z848" s="549">
        <f t="shared" si="391"/>
        <v>0</v>
      </c>
      <c r="AA848" s="549">
        <f t="shared" si="391"/>
        <v>0</v>
      </c>
      <c r="AB848" s="282">
        <f t="shared" si="394"/>
        <v>0</v>
      </c>
      <c r="AC848" s="281">
        <f t="shared" si="395"/>
        <v>0</v>
      </c>
      <c r="AD848" s="549">
        <f t="shared" si="396"/>
        <v>0</v>
      </c>
      <c r="AE848" s="553">
        <f t="shared" si="397"/>
        <v>0</v>
      </c>
      <c r="AF848" s="282">
        <f t="shared" si="398"/>
        <v>0</v>
      </c>
      <c r="AG848" s="283">
        <f t="shared" si="399"/>
        <v>0</v>
      </c>
      <c r="AH848" s="281">
        <f t="shared" si="400"/>
        <v>0</v>
      </c>
      <c r="AI848" s="551">
        <f t="shared" si="392"/>
        <v>1442966.3500000003</v>
      </c>
      <c r="AJ848" s="549">
        <f t="shared" si="392"/>
        <v>0</v>
      </c>
      <c r="AK848" s="549">
        <f t="shared" si="392"/>
        <v>0</v>
      </c>
      <c r="AL848" s="282">
        <f t="shared" si="401"/>
        <v>0</v>
      </c>
      <c r="AM848" s="281">
        <f t="shared" si="402"/>
        <v>0</v>
      </c>
      <c r="AN848" s="549">
        <f t="shared" si="403"/>
        <v>0</v>
      </c>
      <c r="AO848" s="549">
        <f t="shared" si="404"/>
        <v>0</v>
      </c>
      <c r="AP848" s="549">
        <f t="shared" si="405"/>
        <v>0</v>
      </c>
      <c r="AQ848" s="283">
        <f t="shared" si="388"/>
        <v>0</v>
      </c>
      <c r="AR848" s="281">
        <f t="shared" si="406"/>
        <v>0</v>
      </c>
      <c r="AT848" s="446"/>
      <c r="AU848" s="284"/>
      <c r="AV848" s="447" t="str">
        <f t="shared" si="407"/>
        <v>CA</v>
      </c>
      <c r="AW848" s="447" t="str">
        <f t="shared" si="408"/>
        <v>CL</v>
      </c>
      <c r="AX848" s="447" t="str">
        <f t="shared" si="409"/>
        <v>AIC</v>
      </c>
      <c r="AY848" s="447" t="str">
        <f t="shared" si="410"/>
        <v>ERB</v>
      </c>
      <c r="AZ848" s="447" t="str">
        <f t="shared" si="411"/>
        <v>GRB</v>
      </c>
      <c r="BA848" s="447" t="str">
        <f t="shared" si="412"/>
        <v>Non-Op</v>
      </c>
      <c r="BC848" s="445" t="s">
        <v>2213</v>
      </c>
      <c r="BD848" s="552">
        <f t="shared" si="413"/>
        <v>1322719.21</v>
      </c>
      <c r="BF848" s="435"/>
      <c r="BG848" s="435"/>
      <c r="BH848" s="435"/>
      <c r="BI848" s="435"/>
      <c r="BJ848" s="435"/>
      <c r="BK848" s="435"/>
      <c r="BL848" s="435"/>
      <c r="BN848" s="444"/>
    </row>
    <row r="849" spans="1:66" s="28" customFormat="1" ht="12" customHeight="1">
      <c r="A849" s="362">
        <v>18603063</v>
      </c>
      <c r="B849" s="290" t="str">
        <f t="shared" si="385"/>
        <v>18603063</v>
      </c>
      <c r="C849" s="450" t="s">
        <v>2236</v>
      </c>
      <c r="D849" s="451" t="s">
        <v>1165</v>
      </c>
      <c r="E849" s="451"/>
      <c r="F849" s="300">
        <v>43862</v>
      </c>
      <c r="G849" s="451"/>
      <c r="H849" s="556">
        <v>27697</v>
      </c>
      <c r="I849" s="556">
        <v>36801</v>
      </c>
      <c r="J849" s="556">
        <v>47622</v>
      </c>
      <c r="K849" s="556">
        <v>60160</v>
      </c>
      <c r="L849" s="556">
        <v>74415</v>
      </c>
      <c r="M849" s="556">
        <v>90401</v>
      </c>
      <c r="N849" s="556">
        <v>108152</v>
      </c>
      <c r="O849" s="556">
        <v>127668</v>
      </c>
      <c r="P849" s="556">
        <v>148950</v>
      </c>
      <c r="Q849" s="556">
        <v>172255</v>
      </c>
      <c r="R849" s="556">
        <v>197868</v>
      </c>
      <c r="S849" s="556">
        <v>225819</v>
      </c>
      <c r="T849" s="591">
        <v>156709</v>
      </c>
      <c r="U849" s="556"/>
      <c r="V849" s="556">
        <f t="shared" si="393"/>
        <v>115192.83333333333</v>
      </c>
      <c r="W849" s="292"/>
      <c r="X849" s="293"/>
      <c r="Y849" s="548">
        <f t="shared" ref="Y849:AA868" si="414">IF($D849=Y$5,$T849,0)</f>
        <v>0</v>
      </c>
      <c r="Z849" s="549">
        <f t="shared" si="414"/>
        <v>0</v>
      </c>
      <c r="AA849" s="549">
        <f t="shared" si="414"/>
        <v>0</v>
      </c>
      <c r="AB849" s="282">
        <f t="shared" si="394"/>
        <v>156709</v>
      </c>
      <c r="AC849" s="281">
        <f t="shared" si="395"/>
        <v>0</v>
      </c>
      <c r="AD849" s="549">
        <f t="shared" si="396"/>
        <v>0</v>
      </c>
      <c r="AE849" s="553">
        <f t="shared" si="397"/>
        <v>0</v>
      </c>
      <c r="AF849" s="282">
        <f t="shared" si="398"/>
        <v>156709</v>
      </c>
      <c r="AG849" s="283">
        <f t="shared" si="399"/>
        <v>156709</v>
      </c>
      <c r="AH849" s="281">
        <f t="shared" si="400"/>
        <v>0</v>
      </c>
      <c r="AI849" s="551">
        <f t="shared" si="392"/>
        <v>0</v>
      </c>
      <c r="AJ849" s="549">
        <f t="shared" si="392"/>
        <v>0</v>
      </c>
      <c r="AK849" s="549">
        <f t="shared" si="392"/>
        <v>0</v>
      </c>
      <c r="AL849" s="282">
        <f t="shared" si="401"/>
        <v>115192.83333333333</v>
      </c>
      <c r="AM849" s="281">
        <f t="shared" si="402"/>
        <v>0</v>
      </c>
      <c r="AN849" s="549">
        <f t="shared" si="403"/>
        <v>0</v>
      </c>
      <c r="AO849" s="549">
        <f t="shared" si="404"/>
        <v>0</v>
      </c>
      <c r="AP849" s="549">
        <f t="shared" si="405"/>
        <v>115192.83333333333</v>
      </c>
      <c r="AQ849" s="283">
        <f t="shared" si="388"/>
        <v>115192.83333333333</v>
      </c>
      <c r="AR849" s="281">
        <f t="shared" si="406"/>
        <v>0</v>
      </c>
      <c r="AT849" s="446" t="s">
        <v>2163</v>
      </c>
      <c r="AU849" s="284"/>
      <c r="AV849" s="447" t="str">
        <f t="shared" si="407"/>
        <v>CA</v>
      </c>
      <c r="AW849" s="447" t="str">
        <f t="shared" si="408"/>
        <v>CL</v>
      </c>
      <c r="AX849" s="447" t="str">
        <f t="shared" si="409"/>
        <v>AIC</v>
      </c>
      <c r="AY849" s="447" t="str">
        <f t="shared" si="410"/>
        <v>ERB</v>
      </c>
      <c r="AZ849" s="447" t="str">
        <f t="shared" si="411"/>
        <v>GRB</v>
      </c>
      <c r="BA849" s="447" t="str">
        <f t="shared" si="412"/>
        <v>Non-Op</v>
      </c>
      <c r="BC849" s="449" t="s">
        <v>2100</v>
      </c>
      <c r="BD849" s="552">
        <f t="shared" si="413"/>
        <v>156709</v>
      </c>
      <c r="BF849" s="435"/>
      <c r="BG849" s="435"/>
      <c r="BH849" s="435"/>
      <c r="BI849" s="435"/>
      <c r="BJ849" s="435"/>
      <c r="BK849" s="435"/>
      <c r="BL849" s="435"/>
      <c r="BN849" s="444"/>
    </row>
    <row r="850" spans="1:66" s="28" customFormat="1" ht="12" customHeight="1">
      <c r="A850" s="321">
        <v>18603072</v>
      </c>
      <c r="B850" s="318" t="str">
        <f t="shared" si="385"/>
        <v>18603072</v>
      </c>
      <c r="C850" s="444" t="s">
        <v>2897</v>
      </c>
      <c r="D850" s="445" t="s">
        <v>1165</v>
      </c>
      <c r="E850" s="445"/>
      <c r="F850" s="444"/>
      <c r="G850" s="445"/>
      <c r="H850" s="547">
        <v>0</v>
      </c>
      <c r="I850" s="547">
        <v>0</v>
      </c>
      <c r="J850" s="547">
        <v>0</v>
      </c>
      <c r="K850" s="547">
        <v>0</v>
      </c>
      <c r="L850" s="547">
        <v>0</v>
      </c>
      <c r="M850" s="547">
        <v>0</v>
      </c>
      <c r="N850" s="547">
        <v>0</v>
      </c>
      <c r="O850" s="547">
        <v>0</v>
      </c>
      <c r="P850" s="547">
        <v>0</v>
      </c>
      <c r="Q850" s="547">
        <v>0</v>
      </c>
      <c r="R850" s="547">
        <v>0</v>
      </c>
      <c r="S850" s="547">
        <v>0</v>
      </c>
      <c r="T850" s="547">
        <v>0</v>
      </c>
      <c r="U850" s="547"/>
      <c r="V850" s="547">
        <f t="shared" si="393"/>
        <v>0</v>
      </c>
      <c r="W850" s="305"/>
      <c r="X850" s="306"/>
      <c r="Y850" s="548">
        <f t="shared" si="414"/>
        <v>0</v>
      </c>
      <c r="Z850" s="549">
        <f t="shared" si="414"/>
        <v>0</v>
      </c>
      <c r="AA850" s="549">
        <f t="shared" si="414"/>
        <v>0</v>
      </c>
      <c r="AB850" s="282">
        <f t="shared" si="394"/>
        <v>0</v>
      </c>
      <c r="AC850" s="281">
        <f t="shared" si="395"/>
        <v>0</v>
      </c>
      <c r="AD850" s="549">
        <f t="shared" si="396"/>
        <v>0</v>
      </c>
      <c r="AE850" s="553">
        <f t="shared" si="397"/>
        <v>0</v>
      </c>
      <c r="AF850" s="282">
        <f t="shared" si="398"/>
        <v>0</v>
      </c>
      <c r="AG850" s="283">
        <f t="shared" si="399"/>
        <v>0</v>
      </c>
      <c r="AH850" s="281">
        <f t="shared" si="400"/>
        <v>0</v>
      </c>
      <c r="AI850" s="551">
        <f t="shared" si="392"/>
        <v>0</v>
      </c>
      <c r="AJ850" s="549">
        <f t="shared" si="392"/>
        <v>0</v>
      </c>
      <c r="AK850" s="549">
        <f t="shared" si="392"/>
        <v>0</v>
      </c>
      <c r="AL850" s="282">
        <f t="shared" si="401"/>
        <v>0</v>
      </c>
      <c r="AM850" s="281">
        <f t="shared" si="402"/>
        <v>0</v>
      </c>
      <c r="AN850" s="549">
        <f t="shared" si="403"/>
        <v>0</v>
      </c>
      <c r="AO850" s="549">
        <f t="shared" si="404"/>
        <v>0</v>
      </c>
      <c r="AP850" s="549">
        <f t="shared" si="405"/>
        <v>0</v>
      </c>
      <c r="AQ850" s="283">
        <f t="shared" si="388"/>
        <v>0</v>
      </c>
      <c r="AR850" s="281">
        <f t="shared" si="406"/>
        <v>0</v>
      </c>
      <c r="AT850" s="446" t="s">
        <v>2072</v>
      </c>
      <c r="AU850" s="284"/>
      <c r="AV850" s="447" t="str">
        <f t="shared" si="407"/>
        <v>CA</v>
      </c>
      <c r="AW850" s="447" t="str">
        <f t="shared" si="408"/>
        <v>CL</v>
      </c>
      <c r="AX850" s="447" t="str">
        <f t="shared" si="409"/>
        <v>AIC</v>
      </c>
      <c r="AY850" s="447" t="str">
        <f t="shared" si="410"/>
        <v>ERB</v>
      </c>
      <c r="AZ850" s="447" t="str">
        <f t="shared" si="411"/>
        <v>GRB</v>
      </c>
      <c r="BA850" s="447" t="str">
        <f t="shared" si="412"/>
        <v>Non-Op</v>
      </c>
      <c r="BC850" s="449" t="s">
        <v>2100</v>
      </c>
      <c r="BD850" s="552">
        <f t="shared" si="413"/>
        <v>0</v>
      </c>
      <c r="BF850" s="435"/>
      <c r="BG850" s="435"/>
      <c r="BH850" s="435"/>
      <c r="BI850" s="435"/>
      <c r="BJ850" s="435"/>
      <c r="BK850" s="435"/>
      <c r="BL850" s="435"/>
      <c r="BN850" s="444"/>
    </row>
    <row r="851" spans="1:66" s="28" customFormat="1" ht="12" customHeight="1">
      <c r="A851" s="476">
        <v>18603081</v>
      </c>
      <c r="B851" s="445" t="str">
        <f t="shared" si="385"/>
        <v>18603081</v>
      </c>
      <c r="C851" s="444" t="s">
        <v>2898</v>
      </c>
      <c r="D851" s="445" t="s">
        <v>2091</v>
      </c>
      <c r="E851" s="445"/>
      <c r="F851" s="444"/>
      <c r="G851" s="445"/>
      <c r="H851" s="547">
        <v>0</v>
      </c>
      <c r="I851" s="547">
        <v>0</v>
      </c>
      <c r="J851" s="547">
        <v>0</v>
      </c>
      <c r="K851" s="547">
        <v>0</v>
      </c>
      <c r="L851" s="547">
        <v>0</v>
      </c>
      <c r="M851" s="547">
        <v>0</v>
      </c>
      <c r="N851" s="547">
        <v>0</v>
      </c>
      <c r="O851" s="547">
        <v>0</v>
      </c>
      <c r="P851" s="547">
        <v>0</v>
      </c>
      <c r="Q851" s="547">
        <v>0</v>
      </c>
      <c r="R851" s="547">
        <v>0</v>
      </c>
      <c r="S851" s="547">
        <v>0</v>
      </c>
      <c r="T851" s="547">
        <v>0</v>
      </c>
      <c r="U851" s="547"/>
      <c r="V851" s="547">
        <f t="shared" si="393"/>
        <v>0</v>
      </c>
      <c r="W851" s="285"/>
      <c r="X851" s="286"/>
      <c r="Y851" s="548">
        <f t="shared" si="414"/>
        <v>0</v>
      </c>
      <c r="Z851" s="549">
        <f t="shared" si="414"/>
        <v>0</v>
      </c>
      <c r="AA851" s="549">
        <f t="shared" si="414"/>
        <v>0</v>
      </c>
      <c r="AB851" s="282">
        <f t="shared" si="394"/>
        <v>0</v>
      </c>
      <c r="AC851" s="281">
        <f t="shared" si="395"/>
        <v>0</v>
      </c>
      <c r="AD851" s="549">
        <f t="shared" si="396"/>
        <v>0</v>
      </c>
      <c r="AE851" s="553">
        <f t="shared" si="397"/>
        <v>0</v>
      </c>
      <c r="AF851" s="282">
        <f t="shared" si="398"/>
        <v>0</v>
      </c>
      <c r="AG851" s="283">
        <f t="shared" si="399"/>
        <v>0</v>
      </c>
      <c r="AH851" s="281">
        <f t="shared" si="400"/>
        <v>0</v>
      </c>
      <c r="AI851" s="551">
        <f t="shared" si="392"/>
        <v>0</v>
      </c>
      <c r="AJ851" s="549">
        <f t="shared" si="392"/>
        <v>0</v>
      </c>
      <c r="AK851" s="549">
        <f t="shared" si="392"/>
        <v>0</v>
      </c>
      <c r="AL851" s="282">
        <f t="shared" si="401"/>
        <v>0</v>
      </c>
      <c r="AM851" s="281">
        <f t="shared" si="402"/>
        <v>0</v>
      </c>
      <c r="AN851" s="549">
        <f t="shared" si="403"/>
        <v>0</v>
      </c>
      <c r="AO851" s="549">
        <f t="shared" si="404"/>
        <v>0</v>
      </c>
      <c r="AP851" s="549">
        <f t="shared" si="405"/>
        <v>0</v>
      </c>
      <c r="AQ851" s="283">
        <f t="shared" si="388"/>
        <v>0</v>
      </c>
      <c r="AR851" s="281">
        <f t="shared" si="406"/>
        <v>0</v>
      </c>
      <c r="AT851" s="446"/>
      <c r="AU851" s="284"/>
      <c r="AV851" s="447" t="str">
        <f t="shared" si="407"/>
        <v>CA</v>
      </c>
      <c r="AW851" s="447" t="str">
        <f t="shared" si="408"/>
        <v>CL</v>
      </c>
      <c r="AX851" s="447" t="str">
        <f t="shared" si="409"/>
        <v>AIC</v>
      </c>
      <c r="AY851" s="447" t="str">
        <f t="shared" si="410"/>
        <v>ERB</v>
      </c>
      <c r="AZ851" s="447" t="str">
        <f t="shared" si="411"/>
        <v>GRB</v>
      </c>
      <c r="BA851" s="447" t="str">
        <f t="shared" si="412"/>
        <v>Non-Op</v>
      </c>
      <c r="BC851" s="445" t="s">
        <v>2156</v>
      </c>
      <c r="BD851" s="552">
        <f t="shared" si="413"/>
        <v>0</v>
      </c>
      <c r="BF851" s="435"/>
      <c r="BG851" s="435"/>
      <c r="BH851" s="435"/>
      <c r="BI851" s="435"/>
      <c r="BJ851" s="435"/>
      <c r="BK851" s="435"/>
      <c r="BL851" s="435"/>
      <c r="BN851" s="444"/>
    </row>
    <row r="852" spans="1:66" s="28" customFormat="1" ht="12" customHeight="1">
      <c r="A852" s="476">
        <v>18603091</v>
      </c>
      <c r="B852" s="445" t="str">
        <f t="shared" si="385"/>
        <v>18603091</v>
      </c>
      <c r="C852" s="444" t="s">
        <v>1541</v>
      </c>
      <c r="D852" s="445" t="s">
        <v>2091</v>
      </c>
      <c r="E852" s="445"/>
      <c r="F852" s="444"/>
      <c r="G852" s="445"/>
      <c r="H852" s="547">
        <v>7500</v>
      </c>
      <c r="I852" s="547">
        <v>7500</v>
      </c>
      <c r="J852" s="547">
        <v>7500</v>
      </c>
      <c r="K852" s="547">
        <v>7500</v>
      </c>
      <c r="L852" s="547">
        <v>7500</v>
      </c>
      <c r="M852" s="547">
        <v>7500</v>
      </c>
      <c r="N852" s="547">
        <v>7500</v>
      </c>
      <c r="O852" s="547">
        <v>7500</v>
      </c>
      <c r="P852" s="547">
        <v>7500</v>
      </c>
      <c r="Q852" s="547">
        <v>7500</v>
      </c>
      <c r="R852" s="547">
        <v>7500</v>
      </c>
      <c r="S852" s="547">
        <v>7500</v>
      </c>
      <c r="T852" s="547">
        <v>7500</v>
      </c>
      <c r="U852" s="547"/>
      <c r="V852" s="547">
        <f t="shared" si="393"/>
        <v>7500</v>
      </c>
      <c r="W852" s="285"/>
      <c r="X852" s="286"/>
      <c r="Y852" s="548">
        <f t="shared" si="414"/>
        <v>7500</v>
      </c>
      <c r="Z852" s="549">
        <f t="shared" si="414"/>
        <v>0</v>
      </c>
      <c r="AA852" s="549">
        <f t="shared" si="414"/>
        <v>0</v>
      </c>
      <c r="AB852" s="282">
        <f t="shared" si="394"/>
        <v>0</v>
      </c>
      <c r="AC852" s="281">
        <f t="shared" si="395"/>
        <v>0</v>
      </c>
      <c r="AD852" s="549">
        <f t="shared" si="396"/>
        <v>0</v>
      </c>
      <c r="AE852" s="553">
        <f t="shared" si="397"/>
        <v>0</v>
      </c>
      <c r="AF852" s="282">
        <f t="shared" si="398"/>
        <v>0</v>
      </c>
      <c r="AG852" s="283">
        <f t="shared" si="399"/>
        <v>0</v>
      </c>
      <c r="AH852" s="281">
        <f t="shared" si="400"/>
        <v>0</v>
      </c>
      <c r="AI852" s="551">
        <f t="shared" si="392"/>
        <v>7500</v>
      </c>
      <c r="AJ852" s="549">
        <f t="shared" si="392"/>
        <v>0</v>
      </c>
      <c r="AK852" s="549">
        <f t="shared" si="392"/>
        <v>0</v>
      </c>
      <c r="AL852" s="282">
        <f t="shared" si="401"/>
        <v>0</v>
      </c>
      <c r="AM852" s="281">
        <f t="shared" si="402"/>
        <v>0</v>
      </c>
      <c r="AN852" s="549">
        <f t="shared" si="403"/>
        <v>0</v>
      </c>
      <c r="AO852" s="549">
        <f t="shared" si="404"/>
        <v>0</v>
      </c>
      <c r="AP852" s="549">
        <f t="shared" si="405"/>
        <v>0</v>
      </c>
      <c r="AQ852" s="283">
        <f t="shared" si="388"/>
        <v>0</v>
      </c>
      <c r="AR852" s="281">
        <f t="shared" si="406"/>
        <v>0</v>
      </c>
      <c r="AT852" s="446"/>
      <c r="AU852" s="284"/>
      <c r="AV852" s="447" t="str">
        <f t="shared" si="407"/>
        <v>CA</v>
      </c>
      <c r="AW852" s="447" t="str">
        <f t="shared" si="408"/>
        <v>CL</v>
      </c>
      <c r="AX852" s="447" t="str">
        <f t="shared" si="409"/>
        <v>AIC</v>
      </c>
      <c r="AY852" s="447" t="str">
        <f t="shared" si="410"/>
        <v>ERB</v>
      </c>
      <c r="AZ852" s="447" t="str">
        <f t="shared" si="411"/>
        <v>GRB</v>
      </c>
      <c r="BA852" s="447" t="str">
        <f t="shared" si="412"/>
        <v>Non-Op</v>
      </c>
      <c r="BC852" s="445" t="s">
        <v>2156</v>
      </c>
      <c r="BD852" s="552">
        <f t="shared" si="413"/>
        <v>7500</v>
      </c>
      <c r="BF852" s="435"/>
      <c r="BG852" s="435"/>
      <c r="BH852" s="435"/>
      <c r="BI852" s="435"/>
      <c r="BJ852" s="435"/>
      <c r="BK852" s="435"/>
      <c r="BL852" s="435"/>
      <c r="BN852" s="444"/>
    </row>
    <row r="853" spans="1:66" s="28" customFormat="1" ht="12" customHeight="1">
      <c r="A853" s="476">
        <v>18604001</v>
      </c>
      <c r="B853" s="445" t="str">
        <f t="shared" si="385"/>
        <v>18604001</v>
      </c>
      <c r="C853" s="444" t="s">
        <v>1542</v>
      </c>
      <c r="D853" s="445" t="s">
        <v>2091</v>
      </c>
      <c r="E853" s="445"/>
      <c r="F853" s="294">
        <v>42811</v>
      </c>
      <c r="G853" s="445"/>
      <c r="H853" s="547">
        <v>827381.16</v>
      </c>
      <c r="I853" s="547">
        <v>799801.78</v>
      </c>
      <c r="J853" s="547">
        <v>772222.4</v>
      </c>
      <c r="K853" s="547">
        <v>744643.02</v>
      </c>
      <c r="L853" s="547">
        <v>717063.64</v>
      </c>
      <c r="M853" s="547">
        <v>689484.26</v>
      </c>
      <c r="N853" s="547">
        <v>661904.88</v>
      </c>
      <c r="O853" s="547">
        <v>634325.5</v>
      </c>
      <c r="P853" s="547">
        <v>606746.12</v>
      </c>
      <c r="Q853" s="547">
        <v>579166.74</v>
      </c>
      <c r="R853" s="547">
        <v>551587.36</v>
      </c>
      <c r="S853" s="547">
        <v>524007.98</v>
      </c>
      <c r="T853" s="547">
        <v>496428.6</v>
      </c>
      <c r="U853" s="547"/>
      <c r="V853" s="547">
        <f t="shared" si="393"/>
        <v>661904.88000000012</v>
      </c>
      <c r="W853" s="285"/>
      <c r="X853" s="286"/>
      <c r="Y853" s="548">
        <f t="shared" si="414"/>
        <v>496428.6</v>
      </c>
      <c r="Z853" s="549">
        <f t="shared" si="414"/>
        <v>0</v>
      </c>
      <c r="AA853" s="549">
        <f t="shared" si="414"/>
        <v>0</v>
      </c>
      <c r="AB853" s="282">
        <f t="shared" si="394"/>
        <v>0</v>
      </c>
      <c r="AC853" s="281">
        <f t="shared" si="395"/>
        <v>0</v>
      </c>
      <c r="AD853" s="549">
        <f t="shared" si="396"/>
        <v>0</v>
      </c>
      <c r="AE853" s="553">
        <f t="shared" si="397"/>
        <v>0</v>
      </c>
      <c r="AF853" s="282">
        <f t="shared" si="398"/>
        <v>0</v>
      </c>
      <c r="AG853" s="283">
        <f t="shared" si="399"/>
        <v>0</v>
      </c>
      <c r="AH853" s="281">
        <f t="shared" si="400"/>
        <v>0</v>
      </c>
      <c r="AI853" s="551">
        <f t="shared" si="392"/>
        <v>661904.88000000012</v>
      </c>
      <c r="AJ853" s="549">
        <f t="shared" si="392"/>
        <v>0</v>
      </c>
      <c r="AK853" s="549">
        <f t="shared" si="392"/>
        <v>0</v>
      </c>
      <c r="AL853" s="282">
        <f t="shared" si="401"/>
        <v>0</v>
      </c>
      <c r="AM853" s="281">
        <f t="shared" si="402"/>
        <v>0</v>
      </c>
      <c r="AN853" s="549">
        <f t="shared" si="403"/>
        <v>0</v>
      </c>
      <c r="AO853" s="549">
        <f t="shared" si="404"/>
        <v>0</v>
      </c>
      <c r="AP853" s="549">
        <f t="shared" si="405"/>
        <v>0</v>
      </c>
      <c r="AQ853" s="283">
        <f t="shared" si="388"/>
        <v>0</v>
      </c>
      <c r="AR853" s="281">
        <f t="shared" si="406"/>
        <v>0</v>
      </c>
      <c r="AT853" s="446"/>
      <c r="AU853" s="284"/>
      <c r="AV853" s="447" t="str">
        <f t="shared" si="407"/>
        <v>CA</v>
      </c>
      <c r="AW853" s="447" t="str">
        <f t="shared" si="408"/>
        <v>CL</v>
      </c>
      <c r="AX853" s="447" t="str">
        <f t="shared" si="409"/>
        <v>AIC</v>
      </c>
      <c r="AY853" s="447" t="str">
        <f t="shared" si="410"/>
        <v>ERB</v>
      </c>
      <c r="AZ853" s="447" t="str">
        <f t="shared" si="411"/>
        <v>GRB</v>
      </c>
      <c r="BA853" s="447" t="str">
        <f t="shared" si="412"/>
        <v>Non-Op</v>
      </c>
      <c r="BC853" s="445" t="s">
        <v>2213</v>
      </c>
      <c r="BD853" s="552">
        <f t="shared" si="413"/>
        <v>496428.6</v>
      </c>
      <c r="BF853" s="448"/>
      <c r="BG853" s="448"/>
      <c r="BH853" s="448"/>
      <c r="BI853" s="448"/>
      <c r="BJ853" s="448"/>
      <c r="BK853" s="448"/>
      <c r="BL853" s="448"/>
      <c r="BN853" s="444"/>
    </row>
    <row r="854" spans="1:66" s="28" customFormat="1" ht="12" customHeight="1">
      <c r="A854" s="476">
        <v>18604011</v>
      </c>
      <c r="B854" s="445" t="str">
        <f t="shared" si="385"/>
        <v>18604011</v>
      </c>
      <c r="C854" s="444" t="s">
        <v>2899</v>
      </c>
      <c r="D854" s="445" t="s">
        <v>2091</v>
      </c>
      <c r="E854" s="445"/>
      <c r="F854" s="294">
        <v>42872</v>
      </c>
      <c r="G854" s="445"/>
      <c r="H854" s="547">
        <v>0</v>
      </c>
      <c r="I854" s="547">
        <v>0</v>
      </c>
      <c r="J854" s="547">
        <v>0</v>
      </c>
      <c r="K854" s="547">
        <v>0</v>
      </c>
      <c r="L854" s="547">
        <v>0</v>
      </c>
      <c r="M854" s="547">
        <v>0</v>
      </c>
      <c r="N854" s="547">
        <v>0</v>
      </c>
      <c r="O854" s="547">
        <v>0</v>
      </c>
      <c r="P854" s="547">
        <v>0</v>
      </c>
      <c r="Q854" s="547">
        <v>0</v>
      </c>
      <c r="R854" s="547">
        <v>0</v>
      </c>
      <c r="S854" s="547">
        <v>0</v>
      </c>
      <c r="T854" s="547">
        <v>0</v>
      </c>
      <c r="U854" s="547"/>
      <c r="V854" s="547">
        <f t="shared" si="393"/>
        <v>0</v>
      </c>
      <c r="W854" s="285"/>
      <c r="X854" s="286"/>
      <c r="Y854" s="548">
        <f t="shared" si="414"/>
        <v>0</v>
      </c>
      <c r="Z854" s="549">
        <f t="shared" si="414"/>
        <v>0</v>
      </c>
      <c r="AA854" s="549">
        <f t="shared" si="414"/>
        <v>0</v>
      </c>
      <c r="AB854" s="282">
        <f t="shared" si="394"/>
        <v>0</v>
      </c>
      <c r="AC854" s="281">
        <f t="shared" si="395"/>
        <v>0</v>
      </c>
      <c r="AD854" s="549">
        <f t="shared" si="396"/>
        <v>0</v>
      </c>
      <c r="AE854" s="553">
        <f t="shared" si="397"/>
        <v>0</v>
      </c>
      <c r="AF854" s="282">
        <f t="shared" si="398"/>
        <v>0</v>
      </c>
      <c r="AG854" s="283">
        <f t="shared" si="399"/>
        <v>0</v>
      </c>
      <c r="AH854" s="281">
        <f t="shared" si="400"/>
        <v>0</v>
      </c>
      <c r="AI854" s="551">
        <f t="shared" si="392"/>
        <v>0</v>
      </c>
      <c r="AJ854" s="549">
        <f t="shared" si="392"/>
        <v>0</v>
      </c>
      <c r="AK854" s="549">
        <f t="shared" si="392"/>
        <v>0</v>
      </c>
      <c r="AL854" s="282">
        <f t="shared" si="401"/>
        <v>0</v>
      </c>
      <c r="AM854" s="281">
        <f t="shared" si="402"/>
        <v>0</v>
      </c>
      <c r="AN854" s="549">
        <f t="shared" si="403"/>
        <v>0</v>
      </c>
      <c r="AO854" s="549">
        <f t="shared" si="404"/>
        <v>0</v>
      </c>
      <c r="AP854" s="549">
        <f t="shared" si="405"/>
        <v>0</v>
      </c>
      <c r="AQ854" s="283">
        <f t="shared" si="388"/>
        <v>0</v>
      </c>
      <c r="AR854" s="281">
        <f t="shared" si="406"/>
        <v>0</v>
      </c>
      <c r="AT854" s="446"/>
      <c r="AU854" s="284"/>
      <c r="AV854" s="447" t="str">
        <f t="shared" si="407"/>
        <v>CA</v>
      </c>
      <c r="AW854" s="447" t="str">
        <f t="shared" si="408"/>
        <v>CL</v>
      </c>
      <c r="AX854" s="447" t="str">
        <f t="shared" si="409"/>
        <v>AIC</v>
      </c>
      <c r="AY854" s="447" t="str">
        <f t="shared" si="410"/>
        <v>ERB</v>
      </c>
      <c r="AZ854" s="447" t="str">
        <f t="shared" si="411"/>
        <v>GRB</v>
      </c>
      <c r="BA854" s="447" t="str">
        <f t="shared" si="412"/>
        <v>Non-Op</v>
      </c>
      <c r="BC854" s="445" t="s">
        <v>2213</v>
      </c>
      <c r="BD854" s="552">
        <f t="shared" si="413"/>
        <v>0</v>
      </c>
      <c r="BF854" s="448"/>
      <c r="BG854" s="448"/>
      <c r="BH854" s="448"/>
      <c r="BI854" s="448"/>
      <c r="BJ854" s="448"/>
      <c r="BK854" s="448"/>
      <c r="BL854" s="448"/>
      <c r="BN854" s="444"/>
    </row>
    <row r="855" spans="1:66" s="28" customFormat="1" ht="12" customHeight="1">
      <c r="A855" s="476">
        <v>18604021</v>
      </c>
      <c r="B855" s="445" t="str">
        <f t="shared" si="385"/>
        <v>18604021</v>
      </c>
      <c r="C855" s="444" t="s">
        <v>1543</v>
      </c>
      <c r="D855" s="445" t="s">
        <v>2091</v>
      </c>
      <c r="E855" s="445"/>
      <c r="F855" s="294">
        <v>42904</v>
      </c>
      <c r="G855" s="445"/>
      <c r="H855" s="547">
        <v>1359643.51</v>
      </c>
      <c r="I855" s="547">
        <v>1346090.36</v>
      </c>
      <c r="J855" s="547">
        <v>1332537.21</v>
      </c>
      <c r="K855" s="547">
        <v>1318984.06</v>
      </c>
      <c r="L855" s="547">
        <v>1305430.9099999999</v>
      </c>
      <c r="M855" s="547">
        <v>1291877.76</v>
      </c>
      <c r="N855" s="547">
        <v>1278324.6100000001</v>
      </c>
      <c r="O855" s="547">
        <v>1264771.46</v>
      </c>
      <c r="P855" s="547">
        <v>1251218.31</v>
      </c>
      <c r="Q855" s="547">
        <v>1237665.1599999999</v>
      </c>
      <c r="R855" s="547">
        <v>1224112.01</v>
      </c>
      <c r="S855" s="547">
        <v>1210558.8600000001</v>
      </c>
      <c r="T855" s="547">
        <v>1197005.71</v>
      </c>
      <c r="U855" s="547"/>
      <c r="V855" s="547">
        <f t="shared" si="393"/>
        <v>1278324.6100000001</v>
      </c>
      <c r="W855" s="285"/>
      <c r="X855" s="286"/>
      <c r="Y855" s="548">
        <f t="shared" si="414"/>
        <v>1197005.71</v>
      </c>
      <c r="Z855" s="549">
        <f t="shared" si="414"/>
        <v>0</v>
      </c>
      <c r="AA855" s="549">
        <f t="shared" si="414"/>
        <v>0</v>
      </c>
      <c r="AB855" s="282">
        <f t="shared" si="394"/>
        <v>0</v>
      </c>
      <c r="AC855" s="281">
        <f t="shared" si="395"/>
        <v>0</v>
      </c>
      <c r="AD855" s="549">
        <f t="shared" si="396"/>
        <v>0</v>
      </c>
      <c r="AE855" s="553">
        <f t="shared" si="397"/>
        <v>0</v>
      </c>
      <c r="AF855" s="282">
        <f t="shared" si="398"/>
        <v>0</v>
      </c>
      <c r="AG855" s="283">
        <f t="shared" si="399"/>
        <v>0</v>
      </c>
      <c r="AH855" s="281">
        <f t="shared" si="400"/>
        <v>0</v>
      </c>
      <c r="AI855" s="551">
        <f t="shared" si="392"/>
        <v>1278324.6100000001</v>
      </c>
      <c r="AJ855" s="549">
        <f t="shared" si="392"/>
        <v>0</v>
      </c>
      <c r="AK855" s="549">
        <f t="shared" si="392"/>
        <v>0</v>
      </c>
      <c r="AL855" s="282">
        <f t="shared" si="401"/>
        <v>0</v>
      </c>
      <c r="AM855" s="281">
        <f t="shared" si="402"/>
        <v>0</v>
      </c>
      <c r="AN855" s="549">
        <f t="shared" si="403"/>
        <v>0</v>
      </c>
      <c r="AO855" s="549">
        <f t="shared" si="404"/>
        <v>0</v>
      </c>
      <c r="AP855" s="549">
        <f t="shared" si="405"/>
        <v>0</v>
      </c>
      <c r="AQ855" s="283">
        <f t="shared" si="388"/>
        <v>0</v>
      </c>
      <c r="AR855" s="281">
        <f t="shared" si="406"/>
        <v>0</v>
      </c>
      <c r="AT855" s="446"/>
      <c r="AU855" s="284"/>
      <c r="AV855" s="447" t="str">
        <f t="shared" si="407"/>
        <v>CA</v>
      </c>
      <c r="AW855" s="447" t="str">
        <f t="shared" si="408"/>
        <v>CL</v>
      </c>
      <c r="AX855" s="447" t="str">
        <f t="shared" si="409"/>
        <v>AIC</v>
      </c>
      <c r="AY855" s="447" t="str">
        <f t="shared" si="410"/>
        <v>ERB</v>
      </c>
      <c r="AZ855" s="447" t="str">
        <f t="shared" si="411"/>
        <v>GRB</v>
      </c>
      <c r="BA855" s="447" t="str">
        <f t="shared" si="412"/>
        <v>Non-Op</v>
      </c>
      <c r="BC855" s="445" t="s">
        <v>2213</v>
      </c>
      <c r="BD855" s="552">
        <f t="shared" si="413"/>
        <v>1197005.71</v>
      </c>
      <c r="BF855" s="448"/>
      <c r="BG855" s="448"/>
      <c r="BH855" s="448"/>
      <c r="BI855" s="448"/>
      <c r="BJ855" s="448"/>
      <c r="BK855" s="448"/>
      <c r="BL855" s="448"/>
      <c r="BN855" s="444"/>
    </row>
    <row r="856" spans="1:66" s="28" customFormat="1" ht="12" customHeight="1">
      <c r="A856" s="476">
        <v>18604031</v>
      </c>
      <c r="B856" s="445" t="str">
        <f t="shared" si="385"/>
        <v>18604031</v>
      </c>
      <c r="C856" s="444" t="s">
        <v>1544</v>
      </c>
      <c r="D856" s="445" t="s">
        <v>2091</v>
      </c>
      <c r="E856" s="445"/>
      <c r="F856" s="294">
        <v>42842</v>
      </c>
      <c r="G856" s="445"/>
      <c r="H856" s="547">
        <v>1173941.68</v>
      </c>
      <c r="I856" s="547">
        <v>1160601.43</v>
      </c>
      <c r="J856" s="547">
        <v>1147261.18</v>
      </c>
      <c r="K856" s="547">
        <v>1133920.93</v>
      </c>
      <c r="L856" s="547">
        <v>1120580.68</v>
      </c>
      <c r="M856" s="547">
        <v>1107240.43</v>
      </c>
      <c r="N856" s="547">
        <v>1093900.18</v>
      </c>
      <c r="O856" s="547">
        <v>1080559.93</v>
      </c>
      <c r="P856" s="547">
        <v>1067219.68</v>
      </c>
      <c r="Q856" s="547">
        <v>1053879.43</v>
      </c>
      <c r="R856" s="547">
        <v>1040539.18</v>
      </c>
      <c r="S856" s="547">
        <v>1016693.96</v>
      </c>
      <c r="T856" s="547">
        <v>1003353.71</v>
      </c>
      <c r="U856" s="547"/>
      <c r="V856" s="547">
        <f t="shared" si="393"/>
        <v>1092587.0587499999</v>
      </c>
      <c r="W856" s="285"/>
      <c r="X856" s="286"/>
      <c r="Y856" s="548">
        <f t="shared" si="414"/>
        <v>1003353.71</v>
      </c>
      <c r="Z856" s="549">
        <f t="shared" si="414"/>
        <v>0</v>
      </c>
      <c r="AA856" s="549">
        <f t="shared" si="414"/>
        <v>0</v>
      </c>
      <c r="AB856" s="282">
        <f t="shared" si="394"/>
        <v>0</v>
      </c>
      <c r="AC856" s="281">
        <f t="shared" si="395"/>
        <v>0</v>
      </c>
      <c r="AD856" s="549">
        <f t="shared" si="396"/>
        <v>0</v>
      </c>
      <c r="AE856" s="553">
        <f t="shared" si="397"/>
        <v>0</v>
      </c>
      <c r="AF856" s="282">
        <f t="shared" si="398"/>
        <v>0</v>
      </c>
      <c r="AG856" s="283">
        <f t="shared" si="399"/>
        <v>0</v>
      </c>
      <c r="AH856" s="281">
        <f t="shared" si="400"/>
        <v>0</v>
      </c>
      <c r="AI856" s="551">
        <f t="shared" si="392"/>
        <v>1092587.0587499999</v>
      </c>
      <c r="AJ856" s="549">
        <f t="shared" si="392"/>
        <v>0</v>
      </c>
      <c r="AK856" s="549">
        <f t="shared" si="392"/>
        <v>0</v>
      </c>
      <c r="AL856" s="282">
        <f t="shared" si="401"/>
        <v>0</v>
      </c>
      <c r="AM856" s="281">
        <f t="shared" si="402"/>
        <v>0</v>
      </c>
      <c r="AN856" s="549">
        <f t="shared" si="403"/>
        <v>0</v>
      </c>
      <c r="AO856" s="549">
        <f t="shared" si="404"/>
        <v>0</v>
      </c>
      <c r="AP856" s="549">
        <f t="shared" si="405"/>
        <v>0</v>
      </c>
      <c r="AQ856" s="283">
        <f t="shared" si="388"/>
        <v>0</v>
      </c>
      <c r="AR856" s="281">
        <f t="shared" si="406"/>
        <v>0</v>
      </c>
      <c r="AT856" s="446"/>
      <c r="AU856" s="284"/>
      <c r="AV856" s="447" t="str">
        <f t="shared" si="407"/>
        <v>CA</v>
      </c>
      <c r="AW856" s="447" t="str">
        <f t="shared" si="408"/>
        <v>CL</v>
      </c>
      <c r="AX856" s="447" t="str">
        <f t="shared" si="409"/>
        <v>AIC</v>
      </c>
      <c r="AY856" s="447" t="str">
        <f t="shared" si="410"/>
        <v>ERB</v>
      </c>
      <c r="AZ856" s="447" t="str">
        <f t="shared" si="411"/>
        <v>GRB</v>
      </c>
      <c r="BA856" s="447" t="str">
        <f t="shared" si="412"/>
        <v>Non-Op</v>
      </c>
      <c r="BC856" s="445" t="s">
        <v>2213</v>
      </c>
      <c r="BD856" s="552">
        <f t="shared" si="413"/>
        <v>1003353.71</v>
      </c>
      <c r="BF856" s="448"/>
      <c r="BG856" s="448"/>
      <c r="BH856" s="448"/>
      <c r="BI856" s="448"/>
      <c r="BJ856" s="448"/>
      <c r="BK856" s="448"/>
      <c r="BL856" s="448"/>
      <c r="BN856" s="444"/>
    </row>
    <row r="857" spans="1:66" s="28" customFormat="1" ht="12" customHeight="1">
      <c r="A857" s="476">
        <v>18604041</v>
      </c>
      <c r="B857" s="445" t="str">
        <f t="shared" si="385"/>
        <v>18604041</v>
      </c>
      <c r="C857" s="444" t="s">
        <v>1545</v>
      </c>
      <c r="D857" s="445" t="s">
        <v>2091</v>
      </c>
      <c r="E857" s="445"/>
      <c r="F857" s="294">
        <v>42904</v>
      </c>
      <c r="G857" s="445"/>
      <c r="H857" s="547">
        <v>699130.27</v>
      </c>
      <c r="I857" s="547">
        <v>681203.86</v>
      </c>
      <c r="J857" s="547">
        <v>663277.44999999995</v>
      </c>
      <c r="K857" s="547">
        <v>645351.04</v>
      </c>
      <c r="L857" s="547">
        <v>627424.63</v>
      </c>
      <c r="M857" s="547">
        <v>609498.22</v>
      </c>
      <c r="N857" s="547">
        <v>591571.81000000006</v>
      </c>
      <c r="O857" s="547">
        <v>573645.4</v>
      </c>
      <c r="P857" s="547">
        <v>555718.99</v>
      </c>
      <c r="Q857" s="547">
        <v>537792.57999999996</v>
      </c>
      <c r="R857" s="547">
        <v>519866.17</v>
      </c>
      <c r="S857" s="547">
        <v>501939.76</v>
      </c>
      <c r="T857" s="547">
        <v>484013.35</v>
      </c>
      <c r="U857" s="547"/>
      <c r="V857" s="547">
        <f t="shared" si="393"/>
        <v>591571.81000000006</v>
      </c>
      <c r="W857" s="285"/>
      <c r="X857" s="286"/>
      <c r="Y857" s="548">
        <f t="shared" si="414"/>
        <v>484013.35</v>
      </c>
      <c r="Z857" s="549">
        <f t="shared" si="414"/>
        <v>0</v>
      </c>
      <c r="AA857" s="549">
        <f t="shared" si="414"/>
        <v>0</v>
      </c>
      <c r="AB857" s="282">
        <f t="shared" si="394"/>
        <v>0</v>
      </c>
      <c r="AC857" s="281">
        <f t="shared" si="395"/>
        <v>0</v>
      </c>
      <c r="AD857" s="549">
        <f t="shared" si="396"/>
        <v>0</v>
      </c>
      <c r="AE857" s="553">
        <f t="shared" si="397"/>
        <v>0</v>
      </c>
      <c r="AF857" s="282">
        <f t="shared" si="398"/>
        <v>0</v>
      </c>
      <c r="AG857" s="283">
        <f t="shared" si="399"/>
        <v>0</v>
      </c>
      <c r="AH857" s="281">
        <f t="shared" si="400"/>
        <v>0</v>
      </c>
      <c r="AI857" s="551">
        <f t="shared" si="392"/>
        <v>591571.81000000006</v>
      </c>
      <c r="AJ857" s="549">
        <f t="shared" si="392"/>
        <v>0</v>
      </c>
      <c r="AK857" s="549">
        <f t="shared" si="392"/>
        <v>0</v>
      </c>
      <c r="AL857" s="282">
        <f t="shared" si="401"/>
        <v>0</v>
      </c>
      <c r="AM857" s="281">
        <f t="shared" si="402"/>
        <v>0</v>
      </c>
      <c r="AN857" s="549">
        <f t="shared" si="403"/>
        <v>0</v>
      </c>
      <c r="AO857" s="549">
        <f t="shared" si="404"/>
        <v>0</v>
      </c>
      <c r="AP857" s="549">
        <f t="shared" si="405"/>
        <v>0</v>
      </c>
      <c r="AQ857" s="283">
        <f t="shared" si="388"/>
        <v>0</v>
      </c>
      <c r="AR857" s="281">
        <f t="shared" si="406"/>
        <v>0</v>
      </c>
      <c r="AT857" s="446"/>
      <c r="AU857" s="284"/>
      <c r="AV857" s="447" t="str">
        <f t="shared" si="407"/>
        <v>CA</v>
      </c>
      <c r="AW857" s="447" t="str">
        <f t="shared" si="408"/>
        <v>CL</v>
      </c>
      <c r="AX857" s="447" t="str">
        <f t="shared" si="409"/>
        <v>AIC</v>
      </c>
      <c r="AY857" s="447" t="str">
        <f t="shared" si="410"/>
        <v>ERB</v>
      </c>
      <c r="AZ857" s="447" t="str">
        <f t="shared" si="411"/>
        <v>GRB</v>
      </c>
      <c r="BA857" s="447" t="str">
        <f t="shared" si="412"/>
        <v>Non-Op</v>
      </c>
      <c r="BC857" s="445" t="s">
        <v>2213</v>
      </c>
      <c r="BD857" s="552">
        <f t="shared" si="413"/>
        <v>484013.35</v>
      </c>
      <c r="BF857" s="448"/>
      <c r="BG857" s="448"/>
      <c r="BH857" s="448"/>
      <c r="BI857" s="448"/>
      <c r="BJ857" s="448"/>
      <c r="BK857" s="448"/>
      <c r="BL857" s="448"/>
      <c r="BN857" s="444"/>
    </row>
    <row r="858" spans="1:66" s="28" customFormat="1" ht="12" customHeight="1">
      <c r="A858" s="362">
        <v>18604051</v>
      </c>
      <c r="B858" s="290" t="str">
        <f t="shared" si="385"/>
        <v>18604051</v>
      </c>
      <c r="C858" s="450" t="s">
        <v>2900</v>
      </c>
      <c r="D858" s="451" t="s">
        <v>2091</v>
      </c>
      <c r="E858" s="451"/>
      <c r="F858" s="300">
        <v>44439</v>
      </c>
      <c r="G858" s="451"/>
      <c r="H858" s="556"/>
      <c r="I858" s="556"/>
      <c r="J858" s="556"/>
      <c r="K858" s="556"/>
      <c r="L858" s="556"/>
      <c r="M858" s="556"/>
      <c r="N858" s="556"/>
      <c r="O858" s="556"/>
      <c r="P858" s="556">
        <v>3036992.08</v>
      </c>
      <c r="Q858" s="556">
        <v>3003981.3</v>
      </c>
      <c r="R858" s="556">
        <v>2970970.52</v>
      </c>
      <c r="S858" s="556">
        <v>2937959.74</v>
      </c>
      <c r="T858" s="591">
        <v>2898036.04</v>
      </c>
      <c r="U858" s="556"/>
      <c r="V858" s="556">
        <f t="shared" si="393"/>
        <v>1116576.8049999999</v>
      </c>
      <c r="W858" s="292"/>
      <c r="X858" s="293"/>
      <c r="Y858" s="548">
        <f t="shared" si="414"/>
        <v>2898036.04</v>
      </c>
      <c r="Z858" s="549">
        <f t="shared" si="414"/>
        <v>0</v>
      </c>
      <c r="AA858" s="549">
        <f t="shared" si="414"/>
        <v>0</v>
      </c>
      <c r="AB858" s="282">
        <f t="shared" si="394"/>
        <v>0</v>
      </c>
      <c r="AC858" s="281">
        <f t="shared" si="395"/>
        <v>0</v>
      </c>
      <c r="AD858" s="549">
        <f t="shared" si="396"/>
        <v>0</v>
      </c>
      <c r="AE858" s="553">
        <f t="shared" si="397"/>
        <v>0</v>
      </c>
      <c r="AF858" s="282">
        <f t="shared" si="398"/>
        <v>0</v>
      </c>
      <c r="AG858" s="283">
        <f t="shared" si="399"/>
        <v>0</v>
      </c>
      <c r="AH858" s="281">
        <f t="shared" si="400"/>
        <v>0</v>
      </c>
      <c r="AI858" s="551">
        <f t="shared" ref="AI858:AK877" si="415">IF($D858=AI$5,$V858,0)</f>
        <v>1116576.8049999999</v>
      </c>
      <c r="AJ858" s="549">
        <f t="shared" si="415"/>
        <v>0</v>
      </c>
      <c r="AK858" s="549">
        <f t="shared" si="415"/>
        <v>0</v>
      </c>
      <c r="AL858" s="282">
        <f t="shared" si="401"/>
        <v>0</v>
      </c>
      <c r="AM858" s="281">
        <f t="shared" si="402"/>
        <v>0</v>
      </c>
      <c r="AN858" s="549">
        <f t="shared" si="403"/>
        <v>0</v>
      </c>
      <c r="AO858" s="549">
        <f t="shared" si="404"/>
        <v>0</v>
      </c>
      <c r="AP858" s="549">
        <f t="shared" si="405"/>
        <v>0</v>
      </c>
      <c r="AQ858" s="283">
        <f t="shared" si="388"/>
        <v>0</v>
      </c>
      <c r="AR858" s="281">
        <f t="shared" si="406"/>
        <v>0</v>
      </c>
      <c r="AT858" s="446"/>
      <c r="AU858" s="284"/>
      <c r="AV858" s="447" t="str">
        <f t="shared" si="407"/>
        <v>CA</v>
      </c>
      <c r="AW858" s="447" t="str">
        <f t="shared" si="408"/>
        <v>CL</v>
      </c>
      <c r="AX858" s="447" t="str">
        <f t="shared" si="409"/>
        <v>AIC</v>
      </c>
      <c r="AY858" s="447" t="str">
        <f t="shared" si="410"/>
        <v>ERB</v>
      </c>
      <c r="AZ858" s="447" t="str">
        <f t="shared" si="411"/>
        <v>GRB</v>
      </c>
      <c r="BA858" s="447" t="str">
        <f t="shared" si="412"/>
        <v>Non-Op</v>
      </c>
      <c r="BC858" s="445" t="s">
        <v>2213</v>
      </c>
      <c r="BD858" s="552">
        <f t="shared" si="413"/>
        <v>2898036.04</v>
      </c>
      <c r="BF858" s="435"/>
      <c r="BG858" s="435"/>
      <c r="BH858" s="435"/>
      <c r="BI858" s="435"/>
      <c r="BJ858" s="435"/>
      <c r="BK858" s="435"/>
      <c r="BL858" s="435"/>
      <c r="BN858" s="444"/>
    </row>
    <row r="859" spans="1:66" s="28" customFormat="1" ht="12" customHeight="1">
      <c r="A859" s="362">
        <v>18604061</v>
      </c>
      <c r="B859" s="290" t="str">
        <f t="shared" si="385"/>
        <v>18604061</v>
      </c>
      <c r="C859" s="450" t="s">
        <v>2901</v>
      </c>
      <c r="D859" s="451" t="s">
        <v>2091</v>
      </c>
      <c r="E859" s="451"/>
      <c r="F859" s="300">
        <v>44439</v>
      </c>
      <c r="G859" s="451"/>
      <c r="H859" s="556"/>
      <c r="I859" s="556"/>
      <c r="J859" s="556"/>
      <c r="K859" s="556"/>
      <c r="L859" s="556"/>
      <c r="M859" s="556"/>
      <c r="N859" s="556"/>
      <c r="O859" s="556"/>
      <c r="P859" s="556">
        <v>1566408.9</v>
      </c>
      <c r="Q859" s="556">
        <v>1530808.7</v>
      </c>
      <c r="R859" s="556">
        <v>1495208.5</v>
      </c>
      <c r="S859" s="556">
        <v>1459608.3</v>
      </c>
      <c r="T859" s="591">
        <v>1423216.08</v>
      </c>
      <c r="U859" s="556"/>
      <c r="V859" s="556">
        <f t="shared" si="393"/>
        <v>563636.87</v>
      </c>
      <c r="W859" s="292"/>
      <c r="X859" s="293"/>
      <c r="Y859" s="548">
        <f t="shared" si="414"/>
        <v>1423216.08</v>
      </c>
      <c r="Z859" s="549">
        <f t="shared" si="414"/>
        <v>0</v>
      </c>
      <c r="AA859" s="549">
        <f t="shared" si="414"/>
        <v>0</v>
      </c>
      <c r="AB859" s="282">
        <f t="shared" si="394"/>
        <v>0</v>
      </c>
      <c r="AC859" s="281">
        <f t="shared" si="395"/>
        <v>0</v>
      </c>
      <c r="AD859" s="549">
        <f t="shared" si="396"/>
        <v>0</v>
      </c>
      <c r="AE859" s="553">
        <f t="shared" si="397"/>
        <v>0</v>
      </c>
      <c r="AF859" s="282">
        <f t="shared" si="398"/>
        <v>0</v>
      </c>
      <c r="AG859" s="283">
        <f t="shared" si="399"/>
        <v>0</v>
      </c>
      <c r="AH859" s="281">
        <f t="shared" si="400"/>
        <v>0</v>
      </c>
      <c r="AI859" s="551">
        <f t="shared" si="415"/>
        <v>563636.87</v>
      </c>
      <c r="AJ859" s="549">
        <f t="shared" si="415"/>
        <v>0</v>
      </c>
      <c r="AK859" s="549">
        <f t="shared" si="415"/>
        <v>0</v>
      </c>
      <c r="AL859" s="282">
        <f t="shared" si="401"/>
        <v>0</v>
      </c>
      <c r="AM859" s="281">
        <f t="shared" si="402"/>
        <v>0</v>
      </c>
      <c r="AN859" s="549">
        <f t="shared" si="403"/>
        <v>0</v>
      </c>
      <c r="AO859" s="549">
        <f t="shared" si="404"/>
        <v>0</v>
      </c>
      <c r="AP859" s="549">
        <f t="shared" si="405"/>
        <v>0</v>
      </c>
      <c r="AQ859" s="283">
        <f t="shared" si="388"/>
        <v>0</v>
      </c>
      <c r="AR859" s="281">
        <f t="shared" si="406"/>
        <v>0</v>
      </c>
      <c r="AT859" s="446"/>
      <c r="AU859" s="284"/>
      <c r="AV859" s="447" t="str">
        <f t="shared" si="407"/>
        <v>CA</v>
      </c>
      <c r="AW859" s="447" t="str">
        <f t="shared" si="408"/>
        <v>CL</v>
      </c>
      <c r="AX859" s="447" t="str">
        <f t="shared" si="409"/>
        <v>AIC</v>
      </c>
      <c r="AY859" s="447" t="str">
        <f t="shared" si="410"/>
        <v>ERB</v>
      </c>
      <c r="AZ859" s="447" t="str">
        <f t="shared" si="411"/>
        <v>GRB</v>
      </c>
      <c r="BA859" s="447" t="str">
        <f t="shared" si="412"/>
        <v>Non-Op</v>
      </c>
      <c r="BC859" s="445" t="s">
        <v>2213</v>
      </c>
      <c r="BD859" s="552">
        <f t="shared" si="413"/>
        <v>1423216.08</v>
      </c>
      <c r="BF859" s="435"/>
      <c r="BG859" s="435"/>
      <c r="BH859" s="435"/>
      <c r="BI859" s="435"/>
      <c r="BJ859" s="435"/>
      <c r="BK859" s="435"/>
      <c r="BL859" s="435"/>
      <c r="BN859" s="444"/>
    </row>
    <row r="860" spans="1:66" s="28" customFormat="1" ht="12" customHeight="1">
      <c r="A860" s="362">
        <v>18604071</v>
      </c>
      <c r="B860" s="290" t="str">
        <f t="shared" si="385"/>
        <v>18604071</v>
      </c>
      <c r="C860" s="450" t="s">
        <v>2902</v>
      </c>
      <c r="D860" s="451" t="s">
        <v>2091</v>
      </c>
      <c r="E860" s="451"/>
      <c r="F860" s="300">
        <v>44530</v>
      </c>
      <c r="G860" s="451"/>
      <c r="H860" s="556"/>
      <c r="I860" s="556"/>
      <c r="J860" s="556"/>
      <c r="K860" s="556"/>
      <c r="L860" s="556"/>
      <c r="M860" s="556"/>
      <c r="N860" s="556"/>
      <c r="O860" s="556"/>
      <c r="P860" s="556"/>
      <c r="Q860" s="556"/>
      <c r="R860" s="556"/>
      <c r="S860" s="556">
        <v>3921505.8</v>
      </c>
      <c r="T860" s="591">
        <v>3860232.27</v>
      </c>
      <c r="U860" s="556"/>
      <c r="V860" s="556">
        <f t="shared" si="393"/>
        <v>487635.16124999995</v>
      </c>
      <c r="W860" s="292"/>
      <c r="X860" s="293"/>
      <c r="Y860" s="548">
        <f t="shared" si="414"/>
        <v>3860232.27</v>
      </c>
      <c r="Z860" s="549">
        <f t="shared" si="414"/>
        <v>0</v>
      </c>
      <c r="AA860" s="549">
        <f t="shared" si="414"/>
        <v>0</v>
      </c>
      <c r="AB860" s="282">
        <f t="shared" si="394"/>
        <v>0</v>
      </c>
      <c r="AC860" s="281">
        <f t="shared" si="395"/>
        <v>0</v>
      </c>
      <c r="AD860" s="549">
        <f t="shared" si="396"/>
        <v>0</v>
      </c>
      <c r="AE860" s="553">
        <f t="shared" si="397"/>
        <v>0</v>
      </c>
      <c r="AF860" s="282">
        <f t="shared" si="398"/>
        <v>0</v>
      </c>
      <c r="AG860" s="283">
        <f t="shared" si="399"/>
        <v>0</v>
      </c>
      <c r="AH860" s="281">
        <f t="shared" si="400"/>
        <v>0</v>
      </c>
      <c r="AI860" s="551">
        <f t="shared" si="415"/>
        <v>487635.16124999995</v>
      </c>
      <c r="AJ860" s="549">
        <f t="shared" si="415"/>
        <v>0</v>
      </c>
      <c r="AK860" s="549">
        <f t="shared" si="415"/>
        <v>0</v>
      </c>
      <c r="AL860" s="282">
        <f t="shared" si="401"/>
        <v>0</v>
      </c>
      <c r="AM860" s="281">
        <f t="shared" si="402"/>
        <v>0</v>
      </c>
      <c r="AN860" s="549">
        <f t="shared" si="403"/>
        <v>0</v>
      </c>
      <c r="AO860" s="549">
        <f t="shared" si="404"/>
        <v>0</v>
      </c>
      <c r="AP860" s="549">
        <f t="shared" si="405"/>
        <v>0</v>
      </c>
      <c r="AQ860" s="283">
        <f t="shared" si="388"/>
        <v>0</v>
      </c>
      <c r="AR860" s="281">
        <f t="shared" si="406"/>
        <v>0</v>
      </c>
      <c r="AT860" s="446"/>
      <c r="AU860" s="284"/>
      <c r="AV860" s="447" t="str">
        <f t="shared" si="407"/>
        <v>CA</v>
      </c>
      <c r="AW860" s="447" t="str">
        <f t="shared" si="408"/>
        <v>CL</v>
      </c>
      <c r="AX860" s="447" t="str">
        <f t="shared" si="409"/>
        <v>AIC</v>
      </c>
      <c r="AY860" s="447" t="str">
        <f t="shared" si="410"/>
        <v>ERB</v>
      </c>
      <c r="AZ860" s="447" t="str">
        <f t="shared" si="411"/>
        <v>GRB</v>
      </c>
      <c r="BA860" s="447" t="str">
        <f t="shared" si="412"/>
        <v>Non-Op</v>
      </c>
      <c r="BC860" s="445" t="s">
        <v>2213</v>
      </c>
      <c r="BD860" s="552">
        <f t="shared" si="413"/>
        <v>3860232.27</v>
      </c>
      <c r="BF860" s="435"/>
      <c r="BG860" s="435"/>
      <c r="BH860" s="435"/>
      <c r="BI860" s="435"/>
      <c r="BJ860" s="435"/>
      <c r="BK860" s="435"/>
      <c r="BL860" s="435"/>
      <c r="BN860" s="444"/>
    </row>
    <row r="861" spans="1:66" s="28" customFormat="1" ht="12" customHeight="1">
      <c r="A861" s="287">
        <v>18605011</v>
      </c>
      <c r="B861" s="288" t="str">
        <f t="shared" si="385"/>
        <v>18605011</v>
      </c>
      <c r="C861" s="494" t="s">
        <v>1546</v>
      </c>
      <c r="D861" s="445" t="s">
        <v>2091</v>
      </c>
      <c r="E861" s="445"/>
      <c r="F861" s="494"/>
      <c r="G861" s="445"/>
      <c r="H861" s="547">
        <v>3819765.82</v>
      </c>
      <c r="I861" s="547">
        <v>4039419.24</v>
      </c>
      <c r="J861" s="547">
        <v>3951257.76</v>
      </c>
      <c r="K861" s="547">
        <v>3866936.25</v>
      </c>
      <c r="L861" s="547">
        <v>3782698.21</v>
      </c>
      <c r="M861" s="547">
        <v>4035412.33</v>
      </c>
      <c r="N861" s="547">
        <v>4035412.33</v>
      </c>
      <c r="O861" s="547">
        <v>4035412.33</v>
      </c>
      <c r="P861" s="547">
        <v>4035412.33</v>
      </c>
      <c r="Q861" s="547">
        <v>4035412.33</v>
      </c>
      <c r="R861" s="547">
        <v>4035412.33</v>
      </c>
      <c r="S861" s="547">
        <v>4035412.33</v>
      </c>
      <c r="T861" s="547">
        <v>4035412.33</v>
      </c>
      <c r="U861" s="547"/>
      <c r="V861" s="547">
        <f t="shared" si="393"/>
        <v>3984648.9037499991</v>
      </c>
      <c r="W861" s="285"/>
      <c r="X861" s="286"/>
      <c r="Y861" s="548">
        <f t="shared" si="414"/>
        <v>4035412.33</v>
      </c>
      <c r="Z861" s="549">
        <f t="shared" si="414"/>
        <v>0</v>
      </c>
      <c r="AA861" s="549">
        <f t="shared" si="414"/>
        <v>0</v>
      </c>
      <c r="AB861" s="282">
        <f t="shared" si="394"/>
        <v>0</v>
      </c>
      <c r="AC861" s="281">
        <f t="shared" si="395"/>
        <v>0</v>
      </c>
      <c r="AD861" s="549">
        <f t="shared" si="396"/>
        <v>0</v>
      </c>
      <c r="AE861" s="553">
        <f t="shared" si="397"/>
        <v>0</v>
      </c>
      <c r="AF861" s="282">
        <f t="shared" si="398"/>
        <v>0</v>
      </c>
      <c r="AG861" s="283">
        <f t="shared" si="399"/>
        <v>0</v>
      </c>
      <c r="AH861" s="281">
        <f t="shared" si="400"/>
        <v>0</v>
      </c>
      <c r="AI861" s="551">
        <f t="shared" si="415"/>
        <v>3984648.9037499991</v>
      </c>
      <c r="AJ861" s="549">
        <f t="shared" si="415"/>
        <v>0</v>
      </c>
      <c r="AK861" s="549">
        <f t="shared" si="415"/>
        <v>0</v>
      </c>
      <c r="AL861" s="282">
        <f t="shared" si="401"/>
        <v>0</v>
      </c>
      <c r="AM861" s="281">
        <f t="shared" si="402"/>
        <v>0</v>
      </c>
      <c r="AN861" s="549">
        <f t="shared" si="403"/>
        <v>0</v>
      </c>
      <c r="AO861" s="549">
        <f t="shared" si="404"/>
        <v>0</v>
      </c>
      <c r="AP861" s="549">
        <f t="shared" si="405"/>
        <v>0</v>
      </c>
      <c r="AQ861" s="283">
        <f t="shared" si="388"/>
        <v>0</v>
      </c>
      <c r="AR861" s="281">
        <f t="shared" si="406"/>
        <v>0</v>
      </c>
      <c r="AT861" s="446"/>
      <c r="AU861" s="284"/>
      <c r="AV861" s="447" t="str">
        <f t="shared" si="407"/>
        <v>CA</v>
      </c>
      <c r="AW861" s="447" t="str">
        <f t="shared" si="408"/>
        <v>CL</v>
      </c>
      <c r="AX861" s="447" t="str">
        <f t="shared" si="409"/>
        <v>AIC</v>
      </c>
      <c r="AY861" s="447" t="str">
        <f t="shared" si="410"/>
        <v>ERB</v>
      </c>
      <c r="AZ861" s="447" t="str">
        <f t="shared" si="411"/>
        <v>GRB</v>
      </c>
      <c r="BA861" s="447" t="str">
        <f t="shared" si="412"/>
        <v>Non-Op</v>
      </c>
      <c r="BC861" s="445" t="s">
        <v>2213</v>
      </c>
      <c r="BD861" s="552">
        <f t="shared" si="413"/>
        <v>4035412.33</v>
      </c>
      <c r="BF861" s="435"/>
      <c r="BG861" s="435"/>
      <c r="BH861" s="435"/>
      <c r="BI861" s="435"/>
      <c r="BJ861" s="435"/>
      <c r="BK861" s="435"/>
      <c r="BL861" s="435"/>
      <c r="BN861" s="444"/>
    </row>
    <row r="862" spans="1:66" s="28" customFormat="1" ht="12" customHeight="1">
      <c r="A862" s="476">
        <v>18605021</v>
      </c>
      <c r="B862" s="445" t="str">
        <f t="shared" ref="B862:B925" si="416">TEXT(A862,"##")</f>
        <v>18605021</v>
      </c>
      <c r="C862" s="444" t="s">
        <v>1547</v>
      </c>
      <c r="D862" s="445" t="s">
        <v>2091</v>
      </c>
      <c r="E862" s="445"/>
      <c r="F862" s="444"/>
      <c r="G862" s="445"/>
      <c r="H862" s="547">
        <v>515483.79</v>
      </c>
      <c r="I862" s="547">
        <v>429569.8</v>
      </c>
      <c r="J862" s="547">
        <v>343655.81</v>
      </c>
      <c r="K862" s="547">
        <v>257741.82</v>
      </c>
      <c r="L862" s="547">
        <v>171827.83</v>
      </c>
      <c r="M862" s="547">
        <v>85913.84</v>
      </c>
      <c r="N862" s="547">
        <v>0</v>
      </c>
      <c r="O862" s="547">
        <v>0</v>
      </c>
      <c r="P862" s="547">
        <v>0</v>
      </c>
      <c r="Q862" s="547">
        <v>0</v>
      </c>
      <c r="R862" s="547">
        <v>0</v>
      </c>
      <c r="S862" s="547">
        <v>0</v>
      </c>
      <c r="T862" s="547">
        <v>0</v>
      </c>
      <c r="U862" s="547"/>
      <c r="V862" s="547">
        <f t="shared" si="393"/>
        <v>128870.91625000001</v>
      </c>
      <c r="W862" s="285"/>
      <c r="X862" s="286"/>
      <c r="Y862" s="548">
        <f t="shared" si="414"/>
        <v>0</v>
      </c>
      <c r="Z862" s="549">
        <f t="shared" si="414"/>
        <v>0</v>
      </c>
      <c r="AA862" s="549">
        <f t="shared" si="414"/>
        <v>0</v>
      </c>
      <c r="AB862" s="282">
        <f t="shared" si="394"/>
        <v>0</v>
      </c>
      <c r="AC862" s="281">
        <f t="shared" si="395"/>
        <v>0</v>
      </c>
      <c r="AD862" s="549">
        <f t="shared" si="396"/>
        <v>0</v>
      </c>
      <c r="AE862" s="553">
        <f t="shared" si="397"/>
        <v>0</v>
      </c>
      <c r="AF862" s="282">
        <f t="shared" si="398"/>
        <v>0</v>
      </c>
      <c r="AG862" s="283">
        <f t="shared" si="399"/>
        <v>0</v>
      </c>
      <c r="AH862" s="281">
        <f t="shared" si="400"/>
        <v>0</v>
      </c>
      <c r="AI862" s="551">
        <f t="shared" si="415"/>
        <v>128870.91625000001</v>
      </c>
      <c r="AJ862" s="549">
        <f t="shared" si="415"/>
        <v>0</v>
      </c>
      <c r="AK862" s="549">
        <f t="shared" si="415"/>
        <v>0</v>
      </c>
      <c r="AL862" s="282">
        <f t="shared" si="401"/>
        <v>0</v>
      </c>
      <c r="AM862" s="281">
        <f t="shared" si="402"/>
        <v>0</v>
      </c>
      <c r="AN862" s="549">
        <f t="shared" si="403"/>
        <v>0</v>
      </c>
      <c r="AO862" s="549">
        <f t="shared" si="404"/>
        <v>0</v>
      </c>
      <c r="AP862" s="549">
        <f t="shared" si="405"/>
        <v>0</v>
      </c>
      <c r="AQ862" s="283">
        <f t="shared" si="388"/>
        <v>0</v>
      </c>
      <c r="AR862" s="281">
        <f t="shared" si="406"/>
        <v>0</v>
      </c>
      <c r="AT862" s="446"/>
      <c r="AU862" s="284"/>
      <c r="AV862" s="447" t="str">
        <f t="shared" si="407"/>
        <v>CA</v>
      </c>
      <c r="AW862" s="447" t="str">
        <f t="shared" si="408"/>
        <v>CL</v>
      </c>
      <c r="AX862" s="447" t="str">
        <f t="shared" si="409"/>
        <v>AIC</v>
      </c>
      <c r="AY862" s="447" t="str">
        <f t="shared" si="410"/>
        <v>ERB</v>
      </c>
      <c r="AZ862" s="447" t="str">
        <f t="shared" si="411"/>
        <v>GRB</v>
      </c>
      <c r="BA862" s="447" t="str">
        <f t="shared" si="412"/>
        <v>Non-Op</v>
      </c>
      <c r="BC862" s="445" t="s">
        <v>2213</v>
      </c>
      <c r="BD862" s="552">
        <f t="shared" si="413"/>
        <v>0</v>
      </c>
      <c r="BF862" s="435"/>
      <c r="BG862" s="435"/>
      <c r="BH862" s="435"/>
      <c r="BI862" s="435"/>
      <c r="BJ862" s="435"/>
      <c r="BK862" s="435"/>
      <c r="BL862" s="435"/>
      <c r="BN862" s="444"/>
    </row>
    <row r="863" spans="1:66" s="28" customFormat="1" ht="12" customHeight="1">
      <c r="A863" s="287">
        <v>18605031</v>
      </c>
      <c r="B863" s="288" t="str">
        <f t="shared" si="416"/>
        <v>18605031</v>
      </c>
      <c r="C863" s="640" t="s">
        <v>2903</v>
      </c>
      <c r="D863" s="445" t="s">
        <v>2091</v>
      </c>
      <c r="E863" s="445"/>
      <c r="F863" s="640"/>
      <c r="G863" s="445"/>
      <c r="H863" s="547">
        <v>0</v>
      </c>
      <c r="I863" s="547">
        <v>0</v>
      </c>
      <c r="J863" s="547">
        <v>0</v>
      </c>
      <c r="K863" s="547">
        <v>0</v>
      </c>
      <c r="L863" s="547">
        <v>0</v>
      </c>
      <c r="M863" s="547">
        <v>0</v>
      </c>
      <c r="N863" s="547">
        <v>0</v>
      </c>
      <c r="O863" s="547">
        <v>0</v>
      </c>
      <c r="P863" s="547">
        <v>0</v>
      </c>
      <c r="Q863" s="547">
        <v>0</v>
      </c>
      <c r="R863" s="547">
        <v>0</v>
      </c>
      <c r="S863" s="547">
        <v>0</v>
      </c>
      <c r="T863" s="547">
        <v>0</v>
      </c>
      <c r="U863" s="547"/>
      <c r="V863" s="547">
        <f t="shared" si="393"/>
        <v>0</v>
      </c>
      <c r="W863" s="285"/>
      <c r="X863" s="286"/>
      <c r="Y863" s="548">
        <f t="shared" si="414"/>
        <v>0</v>
      </c>
      <c r="Z863" s="549">
        <f t="shared" si="414"/>
        <v>0</v>
      </c>
      <c r="AA863" s="549">
        <f t="shared" si="414"/>
        <v>0</v>
      </c>
      <c r="AB863" s="282">
        <f t="shared" si="394"/>
        <v>0</v>
      </c>
      <c r="AC863" s="281">
        <f t="shared" si="395"/>
        <v>0</v>
      </c>
      <c r="AD863" s="549">
        <f t="shared" si="396"/>
        <v>0</v>
      </c>
      <c r="AE863" s="553">
        <f t="shared" si="397"/>
        <v>0</v>
      </c>
      <c r="AF863" s="282">
        <f t="shared" si="398"/>
        <v>0</v>
      </c>
      <c r="AG863" s="283">
        <f t="shared" si="399"/>
        <v>0</v>
      </c>
      <c r="AH863" s="281">
        <f t="shared" si="400"/>
        <v>0</v>
      </c>
      <c r="AI863" s="551">
        <f t="shared" si="415"/>
        <v>0</v>
      </c>
      <c r="AJ863" s="549">
        <f t="shared" si="415"/>
        <v>0</v>
      </c>
      <c r="AK863" s="549">
        <f t="shared" si="415"/>
        <v>0</v>
      </c>
      <c r="AL863" s="282">
        <f t="shared" si="401"/>
        <v>0</v>
      </c>
      <c r="AM863" s="281">
        <f t="shared" si="402"/>
        <v>0</v>
      </c>
      <c r="AN863" s="549">
        <f t="shared" si="403"/>
        <v>0</v>
      </c>
      <c r="AO863" s="549">
        <f t="shared" si="404"/>
        <v>0</v>
      </c>
      <c r="AP863" s="549">
        <f t="shared" si="405"/>
        <v>0</v>
      </c>
      <c r="AQ863" s="283">
        <f t="shared" si="388"/>
        <v>0</v>
      </c>
      <c r="AR863" s="281">
        <f t="shared" si="406"/>
        <v>0</v>
      </c>
      <c r="AT863" s="446"/>
      <c r="AU863" s="284"/>
      <c r="AV863" s="447" t="str">
        <f t="shared" si="407"/>
        <v>CA</v>
      </c>
      <c r="AW863" s="447" t="str">
        <f t="shared" si="408"/>
        <v>CL</v>
      </c>
      <c r="AX863" s="447" t="str">
        <f t="shared" si="409"/>
        <v>AIC</v>
      </c>
      <c r="AY863" s="447" t="str">
        <f t="shared" si="410"/>
        <v>ERB</v>
      </c>
      <c r="AZ863" s="447" t="str">
        <f t="shared" si="411"/>
        <v>GRB</v>
      </c>
      <c r="BA863" s="447" t="str">
        <f t="shared" si="412"/>
        <v>Non-Op</v>
      </c>
      <c r="BC863" s="445" t="s">
        <v>2213</v>
      </c>
      <c r="BD863" s="552">
        <f t="shared" si="413"/>
        <v>0</v>
      </c>
      <c r="BF863" s="435"/>
      <c r="BG863" s="435"/>
      <c r="BH863" s="435"/>
      <c r="BI863" s="435"/>
      <c r="BJ863" s="435"/>
      <c r="BK863" s="435"/>
      <c r="BL863" s="435"/>
      <c r="BN863" s="444"/>
    </row>
    <row r="864" spans="1:66" s="28" customFormat="1" ht="12" customHeight="1">
      <c r="A864" s="287">
        <v>18605041</v>
      </c>
      <c r="B864" s="288" t="str">
        <f t="shared" si="416"/>
        <v>18605041</v>
      </c>
      <c r="C864" s="494" t="s">
        <v>1548</v>
      </c>
      <c r="D864" s="445" t="s">
        <v>2091</v>
      </c>
      <c r="E864" s="445"/>
      <c r="F864" s="494"/>
      <c r="G864" s="445"/>
      <c r="H864" s="547">
        <v>1476178.75</v>
      </c>
      <c r="I864" s="547">
        <v>1447814.75</v>
      </c>
      <c r="J864" s="547">
        <v>1419450.75</v>
      </c>
      <c r="K864" s="547">
        <v>1391086.75</v>
      </c>
      <c r="L864" s="547">
        <v>1362722.75</v>
      </c>
      <c r="M864" s="547">
        <v>1334358.75</v>
      </c>
      <c r="N864" s="547">
        <v>1305994.75</v>
      </c>
      <c r="O864" s="547">
        <v>1277630.75</v>
      </c>
      <c r="P864" s="547">
        <v>1249266.75</v>
      </c>
      <c r="Q864" s="547">
        <v>1220902.75</v>
      </c>
      <c r="R864" s="547">
        <v>1192538.75</v>
      </c>
      <c r="S864" s="547">
        <v>1164174.75</v>
      </c>
      <c r="T864" s="547">
        <v>1135810.75</v>
      </c>
      <c r="U864" s="547"/>
      <c r="V864" s="547">
        <f t="shared" si="393"/>
        <v>1305994.75</v>
      </c>
      <c r="W864" s="285"/>
      <c r="X864" s="286"/>
      <c r="Y864" s="548">
        <f t="shared" si="414"/>
        <v>1135810.75</v>
      </c>
      <c r="Z864" s="549">
        <f t="shared" si="414"/>
        <v>0</v>
      </c>
      <c r="AA864" s="549">
        <f t="shared" si="414"/>
        <v>0</v>
      </c>
      <c r="AB864" s="282">
        <f t="shared" si="394"/>
        <v>0</v>
      </c>
      <c r="AC864" s="281">
        <f t="shared" si="395"/>
        <v>0</v>
      </c>
      <c r="AD864" s="549">
        <f t="shared" si="396"/>
        <v>0</v>
      </c>
      <c r="AE864" s="553">
        <f t="shared" si="397"/>
        <v>0</v>
      </c>
      <c r="AF864" s="282">
        <f t="shared" si="398"/>
        <v>0</v>
      </c>
      <c r="AG864" s="283">
        <f t="shared" si="399"/>
        <v>0</v>
      </c>
      <c r="AH864" s="281">
        <f t="shared" si="400"/>
        <v>0</v>
      </c>
      <c r="AI864" s="551">
        <f t="shared" si="415"/>
        <v>1305994.75</v>
      </c>
      <c r="AJ864" s="549">
        <f t="shared" si="415"/>
        <v>0</v>
      </c>
      <c r="AK864" s="549">
        <f t="shared" si="415"/>
        <v>0</v>
      </c>
      <c r="AL864" s="282">
        <f t="shared" si="401"/>
        <v>0</v>
      </c>
      <c r="AM864" s="281">
        <f t="shared" si="402"/>
        <v>0</v>
      </c>
      <c r="AN864" s="549">
        <f t="shared" si="403"/>
        <v>0</v>
      </c>
      <c r="AO864" s="549">
        <f t="shared" si="404"/>
        <v>0</v>
      </c>
      <c r="AP864" s="549">
        <f t="shared" si="405"/>
        <v>0</v>
      </c>
      <c r="AQ864" s="283">
        <f t="shared" si="388"/>
        <v>0</v>
      </c>
      <c r="AR864" s="281">
        <f t="shared" si="406"/>
        <v>0</v>
      </c>
      <c r="AT864" s="446"/>
      <c r="AU864" s="284"/>
      <c r="AV864" s="447" t="str">
        <f t="shared" si="407"/>
        <v>CA</v>
      </c>
      <c r="AW864" s="447" t="str">
        <f t="shared" si="408"/>
        <v>CL</v>
      </c>
      <c r="AX864" s="447" t="str">
        <f t="shared" si="409"/>
        <v>AIC</v>
      </c>
      <c r="AY864" s="447" t="str">
        <f t="shared" si="410"/>
        <v>ERB</v>
      </c>
      <c r="AZ864" s="447" t="str">
        <f t="shared" si="411"/>
        <v>GRB</v>
      </c>
      <c r="BA864" s="447" t="str">
        <f t="shared" si="412"/>
        <v>Non-Op</v>
      </c>
      <c r="BC864" s="445" t="s">
        <v>2213</v>
      </c>
      <c r="BD864" s="552">
        <f t="shared" si="413"/>
        <v>1135810.75</v>
      </c>
      <c r="BF864" s="435"/>
      <c r="BG864" s="435"/>
      <c r="BH864" s="435"/>
      <c r="BI864" s="435"/>
      <c r="BJ864" s="435"/>
      <c r="BK864" s="435"/>
      <c r="BL864" s="435"/>
      <c r="BN864" s="444"/>
    </row>
    <row r="865" spans="1:66" s="28" customFormat="1" ht="12" customHeight="1">
      <c r="A865" s="321">
        <v>18605051</v>
      </c>
      <c r="B865" s="318" t="str">
        <f t="shared" si="416"/>
        <v>18605051</v>
      </c>
      <c r="C865" s="444" t="s">
        <v>1549</v>
      </c>
      <c r="D865" s="445" t="s">
        <v>2091</v>
      </c>
      <c r="E865" s="445"/>
      <c r="F865" s="444"/>
      <c r="G865" s="445"/>
      <c r="H865" s="547">
        <v>2081972.81</v>
      </c>
      <c r="I865" s="547">
        <v>2049441.99</v>
      </c>
      <c r="J865" s="547">
        <v>2016911.17</v>
      </c>
      <c r="K865" s="547">
        <v>1984380.35</v>
      </c>
      <c r="L865" s="547">
        <v>1951849.53</v>
      </c>
      <c r="M865" s="547">
        <v>1919318.71</v>
      </c>
      <c r="N865" s="547">
        <v>1886787.89</v>
      </c>
      <c r="O865" s="547">
        <v>1854257.07</v>
      </c>
      <c r="P865" s="547">
        <v>1821726.25</v>
      </c>
      <c r="Q865" s="547">
        <v>1789195.43</v>
      </c>
      <c r="R865" s="547">
        <v>1756664.61</v>
      </c>
      <c r="S865" s="547">
        <v>1724133.79</v>
      </c>
      <c r="T865" s="547">
        <v>1691602.97</v>
      </c>
      <c r="U865" s="547"/>
      <c r="V865" s="547">
        <f t="shared" si="393"/>
        <v>1886787.89</v>
      </c>
      <c r="W865" s="285"/>
      <c r="X865" s="286"/>
      <c r="Y865" s="548">
        <f t="shared" si="414"/>
        <v>1691602.97</v>
      </c>
      <c r="Z865" s="549">
        <f t="shared" si="414"/>
        <v>0</v>
      </c>
      <c r="AA865" s="549">
        <f t="shared" si="414"/>
        <v>0</v>
      </c>
      <c r="AB865" s="282">
        <f t="shared" si="394"/>
        <v>0</v>
      </c>
      <c r="AC865" s="281">
        <f t="shared" si="395"/>
        <v>0</v>
      </c>
      <c r="AD865" s="549">
        <f t="shared" si="396"/>
        <v>0</v>
      </c>
      <c r="AE865" s="553">
        <f t="shared" si="397"/>
        <v>0</v>
      </c>
      <c r="AF865" s="282">
        <f t="shared" si="398"/>
        <v>0</v>
      </c>
      <c r="AG865" s="283">
        <f t="shared" si="399"/>
        <v>0</v>
      </c>
      <c r="AH865" s="281">
        <f t="shared" si="400"/>
        <v>0</v>
      </c>
      <c r="AI865" s="551">
        <f t="shared" si="415"/>
        <v>1886787.89</v>
      </c>
      <c r="AJ865" s="549">
        <f t="shared" si="415"/>
        <v>0</v>
      </c>
      <c r="AK865" s="549">
        <f t="shared" si="415"/>
        <v>0</v>
      </c>
      <c r="AL865" s="282">
        <f t="shared" si="401"/>
        <v>0</v>
      </c>
      <c r="AM865" s="281">
        <f t="shared" si="402"/>
        <v>0</v>
      </c>
      <c r="AN865" s="549">
        <f t="shared" si="403"/>
        <v>0</v>
      </c>
      <c r="AO865" s="549">
        <f t="shared" si="404"/>
        <v>0</v>
      </c>
      <c r="AP865" s="549">
        <f t="shared" si="405"/>
        <v>0</v>
      </c>
      <c r="AQ865" s="283">
        <f t="shared" si="388"/>
        <v>0</v>
      </c>
      <c r="AR865" s="281">
        <f t="shared" si="406"/>
        <v>0</v>
      </c>
      <c r="AT865" s="446"/>
      <c r="AU865" s="284"/>
      <c r="AV865" s="447" t="str">
        <f t="shared" si="407"/>
        <v>CA</v>
      </c>
      <c r="AW865" s="447" t="str">
        <f t="shared" si="408"/>
        <v>CL</v>
      </c>
      <c r="AX865" s="447" t="str">
        <f t="shared" si="409"/>
        <v>AIC</v>
      </c>
      <c r="AY865" s="447" t="str">
        <f t="shared" si="410"/>
        <v>ERB</v>
      </c>
      <c r="AZ865" s="447" t="str">
        <f t="shared" si="411"/>
        <v>GRB</v>
      </c>
      <c r="BA865" s="447" t="str">
        <f t="shared" si="412"/>
        <v>Non-Op</v>
      </c>
      <c r="BC865" s="445" t="s">
        <v>2213</v>
      </c>
      <c r="BD865" s="552">
        <f t="shared" si="413"/>
        <v>1691602.97</v>
      </c>
      <c r="BF865" s="435"/>
      <c r="BG865" s="435"/>
      <c r="BH865" s="435"/>
      <c r="BI865" s="435"/>
      <c r="BJ865" s="435"/>
      <c r="BK865" s="435"/>
      <c r="BL865" s="435"/>
      <c r="BN865" s="444"/>
    </row>
    <row r="866" spans="1:66" s="28" customFormat="1" ht="12" customHeight="1">
      <c r="A866" s="287">
        <v>18605061</v>
      </c>
      <c r="B866" s="288" t="str">
        <f t="shared" si="416"/>
        <v>18605061</v>
      </c>
      <c r="C866" s="444" t="s">
        <v>1550</v>
      </c>
      <c r="D866" s="445" t="s">
        <v>2091</v>
      </c>
      <c r="E866" s="445"/>
      <c r="F866" s="444"/>
      <c r="G866" s="445"/>
      <c r="H866" s="547">
        <v>369526.98</v>
      </c>
      <c r="I866" s="547">
        <v>348997.7</v>
      </c>
      <c r="J866" s="547">
        <v>328468.42</v>
      </c>
      <c r="K866" s="547">
        <v>307939.14</v>
      </c>
      <c r="L866" s="547">
        <v>287409.86</v>
      </c>
      <c r="M866" s="547">
        <v>266880.58</v>
      </c>
      <c r="N866" s="547">
        <v>246351.3</v>
      </c>
      <c r="O866" s="547">
        <v>225822.02</v>
      </c>
      <c r="P866" s="547">
        <v>205292.74</v>
      </c>
      <c r="Q866" s="547">
        <v>184763.46</v>
      </c>
      <c r="R866" s="547">
        <v>164234.18</v>
      </c>
      <c r="S866" s="547">
        <v>143704.9</v>
      </c>
      <c r="T866" s="547">
        <v>123175.62</v>
      </c>
      <c r="U866" s="547"/>
      <c r="V866" s="547">
        <f t="shared" si="393"/>
        <v>246351.30000000002</v>
      </c>
      <c r="W866" s="285"/>
      <c r="X866" s="286"/>
      <c r="Y866" s="548">
        <f t="shared" si="414"/>
        <v>123175.62</v>
      </c>
      <c r="Z866" s="549">
        <f t="shared" si="414"/>
        <v>0</v>
      </c>
      <c r="AA866" s="549">
        <f t="shared" si="414"/>
        <v>0</v>
      </c>
      <c r="AB866" s="282">
        <f t="shared" si="394"/>
        <v>0</v>
      </c>
      <c r="AC866" s="281">
        <f t="shared" si="395"/>
        <v>0</v>
      </c>
      <c r="AD866" s="549">
        <f t="shared" si="396"/>
        <v>0</v>
      </c>
      <c r="AE866" s="553">
        <f t="shared" si="397"/>
        <v>0</v>
      </c>
      <c r="AF866" s="282">
        <f t="shared" si="398"/>
        <v>0</v>
      </c>
      <c r="AG866" s="283">
        <f t="shared" si="399"/>
        <v>0</v>
      </c>
      <c r="AH866" s="281">
        <f t="shared" si="400"/>
        <v>0</v>
      </c>
      <c r="AI866" s="551">
        <f t="shared" si="415"/>
        <v>246351.30000000002</v>
      </c>
      <c r="AJ866" s="549">
        <f t="shared" si="415"/>
        <v>0</v>
      </c>
      <c r="AK866" s="549">
        <f t="shared" si="415"/>
        <v>0</v>
      </c>
      <c r="AL866" s="282">
        <f t="shared" si="401"/>
        <v>0</v>
      </c>
      <c r="AM866" s="281">
        <f t="shared" si="402"/>
        <v>0</v>
      </c>
      <c r="AN866" s="549">
        <f t="shared" si="403"/>
        <v>0</v>
      </c>
      <c r="AO866" s="549">
        <f t="shared" si="404"/>
        <v>0</v>
      </c>
      <c r="AP866" s="549">
        <f t="shared" si="405"/>
        <v>0</v>
      </c>
      <c r="AQ866" s="283">
        <f t="shared" si="388"/>
        <v>0</v>
      </c>
      <c r="AR866" s="281">
        <f t="shared" si="406"/>
        <v>0</v>
      </c>
      <c r="AT866" s="446"/>
      <c r="AU866" s="284"/>
      <c r="AV866" s="447" t="str">
        <f t="shared" si="407"/>
        <v>CA</v>
      </c>
      <c r="AW866" s="447" t="str">
        <f t="shared" si="408"/>
        <v>CL</v>
      </c>
      <c r="AX866" s="447" t="str">
        <f t="shared" si="409"/>
        <v>AIC</v>
      </c>
      <c r="AY866" s="447" t="str">
        <f t="shared" si="410"/>
        <v>ERB</v>
      </c>
      <c r="AZ866" s="447" t="str">
        <f t="shared" si="411"/>
        <v>GRB</v>
      </c>
      <c r="BA866" s="447" t="str">
        <f t="shared" si="412"/>
        <v>Non-Op</v>
      </c>
      <c r="BC866" s="445" t="s">
        <v>2213</v>
      </c>
      <c r="BD866" s="552">
        <f t="shared" si="413"/>
        <v>123175.62</v>
      </c>
      <c r="BF866" s="435"/>
      <c r="BG866" s="435"/>
      <c r="BH866" s="435"/>
      <c r="BI866" s="435"/>
      <c r="BJ866" s="435"/>
      <c r="BK866" s="435"/>
      <c r="BL866" s="435"/>
      <c r="BN866" s="444"/>
    </row>
    <row r="867" spans="1:66" s="28" customFormat="1" ht="12" customHeight="1">
      <c r="A867" s="287">
        <v>18605071</v>
      </c>
      <c r="B867" s="288" t="str">
        <f t="shared" si="416"/>
        <v>18605071</v>
      </c>
      <c r="C867" s="444" t="s">
        <v>1551</v>
      </c>
      <c r="D867" s="445" t="s">
        <v>2091</v>
      </c>
      <c r="E867" s="445"/>
      <c r="F867" s="444"/>
      <c r="G867" s="445"/>
      <c r="H867" s="547">
        <v>539327.80000000005</v>
      </c>
      <c r="I867" s="547">
        <v>505619.8</v>
      </c>
      <c r="J867" s="547">
        <v>471911.8</v>
      </c>
      <c r="K867" s="547">
        <v>438203.8</v>
      </c>
      <c r="L867" s="547">
        <v>404495.8</v>
      </c>
      <c r="M867" s="547">
        <v>370787.8</v>
      </c>
      <c r="N867" s="547">
        <v>337079.8</v>
      </c>
      <c r="O867" s="547">
        <v>303371.8</v>
      </c>
      <c r="P867" s="547">
        <v>269663.8</v>
      </c>
      <c r="Q867" s="547">
        <v>235955.8</v>
      </c>
      <c r="R867" s="547">
        <v>202247.8</v>
      </c>
      <c r="S867" s="547">
        <v>168539.8</v>
      </c>
      <c r="T867" s="547">
        <v>134831.79999999999</v>
      </c>
      <c r="U867" s="547"/>
      <c r="V867" s="547">
        <f t="shared" si="393"/>
        <v>337079.79999999987</v>
      </c>
      <c r="W867" s="285"/>
      <c r="X867" s="286"/>
      <c r="Y867" s="548">
        <f t="shared" si="414"/>
        <v>134831.79999999999</v>
      </c>
      <c r="Z867" s="549">
        <f t="shared" si="414"/>
        <v>0</v>
      </c>
      <c r="AA867" s="549">
        <f t="shared" si="414"/>
        <v>0</v>
      </c>
      <c r="AB867" s="282">
        <f t="shared" si="394"/>
        <v>0</v>
      </c>
      <c r="AC867" s="281">
        <f t="shared" si="395"/>
        <v>0</v>
      </c>
      <c r="AD867" s="549">
        <f t="shared" si="396"/>
        <v>0</v>
      </c>
      <c r="AE867" s="553">
        <f t="shared" si="397"/>
        <v>0</v>
      </c>
      <c r="AF867" s="282">
        <f t="shared" si="398"/>
        <v>0</v>
      </c>
      <c r="AG867" s="283">
        <f t="shared" si="399"/>
        <v>0</v>
      </c>
      <c r="AH867" s="281">
        <f t="shared" si="400"/>
        <v>0</v>
      </c>
      <c r="AI867" s="551">
        <f t="shared" si="415"/>
        <v>337079.79999999987</v>
      </c>
      <c r="AJ867" s="549">
        <f t="shared" si="415"/>
        <v>0</v>
      </c>
      <c r="AK867" s="549">
        <f t="shared" si="415"/>
        <v>0</v>
      </c>
      <c r="AL867" s="282">
        <f t="shared" si="401"/>
        <v>0</v>
      </c>
      <c r="AM867" s="281">
        <f t="shared" si="402"/>
        <v>0</v>
      </c>
      <c r="AN867" s="549">
        <f t="shared" si="403"/>
        <v>0</v>
      </c>
      <c r="AO867" s="549">
        <f t="shared" si="404"/>
        <v>0</v>
      </c>
      <c r="AP867" s="549">
        <f t="shared" si="405"/>
        <v>0</v>
      </c>
      <c r="AQ867" s="283">
        <f t="shared" si="388"/>
        <v>0</v>
      </c>
      <c r="AR867" s="281">
        <f t="shared" si="406"/>
        <v>0</v>
      </c>
      <c r="AT867" s="446"/>
      <c r="AU867" s="284"/>
      <c r="AV867" s="447" t="str">
        <f t="shared" si="407"/>
        <v>CA</v>
      </c>
      <c r="AW867" s="447" t="str">
        <f t="shared" si="408"/>
        <v>CL</v>
      </c>
      <c r="AX867" s="447" t="str">
        <f t="shared" si="409"/>
        <v>AIC</v>
      </c>
      <c r="AY867" s="447" t="str">
        <f t="shared" si="410"/>
        <v>ERB</v>
      </c>
      <c r="AZ867" s="447" t="str">
        <f t="shared" si="411"/>
        <v>GRB</v>
      </c>
      <c r="BA867" s="447" t="str">
        <f t="shared" si="412"/>
        <v>Non-Op</v>
      </c>
      <c r="BC867" s="445" t="s">
        <v>2213</v>
      </c>
      <c r="BD867" s="552">
        <f t="shared" si="413"/>
        <v>134831.79999999999</v>
      </c>
      <c r="BF867" s="435"/>
      <c r="BG867" s="435"/>
      <c r="BH867" s="435"/>
      <c r="BI867" s="435"/>
      <c r="BJ867" s="435"/>
      <c r="BK867" s="435"/>
      <c r="BL867" s="435"/>
      <c r="BN867" s="444"/>
    </row>
    <row r="868" spans="1:66" s="28" customFormat="1" ht="12" customHeight="1">
      <c r="A868" s="321">
        <v>18605081</v>
      </c>
      <c r="B868" s="318" t="str">
        <f t="shared" si="416"/>
        <v>18605081</v>
      </c>
      <c r="C868" s="444" t="s">
        <v>1552</v>
      </c>
      <c r="D868" s="445" t="s">
        <v>2091</v>
      </c>
      <c r="E868" s="445"/>
      <c r="F868" s="294">
        <v>42811</v>
      </c>
      <c r="G868" s="445"/>
      <c r="H868" s="547">
        <v>1930166.81</v>
      </c>
      <c r="I868" s="547">
        <v>1904769.88</v>
      </c>
      <c r="J868" s="547">
        <v>1879372.95</v>
      </c>
      <c r="K868" s="547">
        <v>1853976.02</v>
      </c>
      <c r="L868" s="547">
        <v>1828579.09</v>
      </c>
      <c r="M868" s="547">
        <v>1803182.16</v>
      </c>
      <c r="N868" s="547">
        <v>1777785.23</v>
      </c>
      <c r="O868" s="547">
        <v>1752388.3</v>
      </c>
      <c r="P868" s="547">
        <v>1726991.37</v>
      </c>
      <c r="Q868" s="547">
        <v>1701594.44</v>
      </c>
      <c r="R868" s="547">
        <v>1676197.51</v>
      </c>
      <c r="S868" s="547">
        <v>1650800.58</v>
      </c>
      <c r="T868" s="547">
        <v>1625403.65</v>
      </c>
      <c r="U868" s="547"/>
      <c r="V868" s="547">
        <f t="shared" si="393"/>
        <v>1777785.2300000002</v>
      </c>
      <c r="W868" s="285"/>
      <c r="X868" s="286"/>
      <c r="Y868" s="548">
        <f t="shared" si="414"/>
        <v>1625403.65</v>
      </c>
      <c r="Z868" s="549">
        <f t="shared" si="414"/>
        <v>0</v>
      </c>
      <c r="AA868" s="549">
        <f t="shared" si="414"/>
        <v>0</v>
      </c>
      <c r="AB868" s="282">
        <f t="shared" si="394"/>
        <v>0</v>
      </c>
      <c r="AC868" s="281">
        <f t="shared" si="395"/>
        <v>0</v>
      </c>
      <c r="AD868" s="549">
        <f t="shared" si="396"/>
        <v>0</v>
      </c>
      <c r="AE868" s="553">
        <f t="shared" si="397"/>
        <v>0</v>
      </c>
      <c r="AF868" s="282">
        <f t="shared" si="398"/>
        <v>0</v>
      </c>
      <c r="AG868" s="283">
        <f t="shared" si="399"/>
        <v>0</v>
      </c>
      <c r="AH868" s="281">
        <f t="shared" si="400"/>
        <v>0</v>
      </c>
      <c r="AI868" s="551">
        <f t="shared" si="415"/>
        <v>1777785.2300000002</v>
      </c>
      <c r="AJ868" s="549">
        <f t="shared" si="415"/>
        <v>0</v>
      </c>
      <c r="AK868" s="549">
        <f t="shared" si="415"/>
        <v>0</v>
      </c>
      <c r="AL868" s="282">
        <f t="shared" si="401"/>
        <v>0</v>
      </c>
      <c r="AM868" s="281">
        <f t="shared" si="402"/>
        <v>0</v>
      </c>
      <c r="AN868" s="549">
        <f t="shared" si="403"/>
        <v>0</v>
      </c>
      <c r="AO868" s="549">
        <f t="shared" si="404"/>
        <v>0</v>
      </c>
      <c r="AP868" s="549">
        <f t="shared" si="405"/>
        <v>0</v>
      </c>
      <c r="AQ868" s="283">
        <f t="shared" si="388"/>
        <v>0</v>
      </c>
      <c r="AR868" s="281">
        <f t="shared" si="406"/>
        <v>0</v>
      </c>
      <c r="AT868" s="446"/>
      <c r="AU868" s="284"/>
      <c r="AV868" s="447" t="str">
        <f t="shared" si="407"/>
        <v>CA</v>
      </c>
      <c r="AW868" s="447" t="str">
        <f t="shared" si="408"/>
        <v>CL</v>
      </c>
      <c r="AX868" s="447" t="str">
        <f t="shared" si="409"/>
        <v>AIC</v>
      </c>
      <c r="AY868" s="447" t="str">
        <f t="shared" si="410"/>
        <v>ERB</v>
      </c>
      <c r="AZ868" s="447" t="str">
        <f t="shared" si="411"/>
        <v>GRB</v>
      </c>
      <c r="BA868" s="447" t="str">
        <f t="shared" si="412"/>
        <v>Non-Op</v>
      </c>
      <c r="BC868" s="445" t="s">
        <v>2213</v>
      </c>
      <c r="BD868" s="552">
        <f t="shared" si="413"/>
        <v>1625403.65</v>
      </c>
      <c r="BF868" s="448"/>
      <c r="BG868" s="448"/>
      <c r="BH868" s="448"/>
      <c r="BI868" s="448"/>
      <c r="BJ868" s="448"/>
      <c r="BK868" s="448"/>
      <c r="BL868" s="448"/>
      <c r="BN868" s="444"/>
    </row>
    <row r="869" spans="1:66" s="28" customFormat="1" ht="12" customHeight="1">
      <c r="A869" s="321">
        <v>18605091</v>
      </c>
      <c r="B869" s="318" t="str">
        <f t="shared" si="416"/>
        <v>18605091</v>
      </c>
      <c r="C869" s="444" t="s">
        <v>2904</v>
      </c>
      <c r="D869" s="445" t="s">
        <v>1165</v>
      </c>
      <c r="E869" s="445"/>
      <c r="F869" s="294">
        <v>42842</v>
      </c>
      <c r="G869" s="445"/>
      <c r="H869" s="547">
        <v>0</v>
      </c>
      <c r="I869" s="547">
        <v>0</v>
      </c>
      <c r="J869" s="547">
        <v>0</v>
      </c>
      <c r="K869" s="547">
        <v>0</v>
      </c>
      <c r="L869" s="547">
        <v>0</v>
      </c>
      <c r="M869" s="547">
        <v>0</v>
      </c>
      <c r="N869" s="547">
        <v>0</v>
      </c>
      <c r="O869" s="547">
        <v>0</v>
      </c>
      <c r="P869" s="547">
        <v>0</v>
      </c>
      <c r="Q869" s="547">
        <v>0</v>
      </c>
      <c r="R869" s="547">
        <v>0</v>
      </c>
      <c r="S869" s="547">
        <v>0</v>
      </c>
      <c r="T869" s="547">
        <v>0</v>
      </c>
      <c r="U869" s="547"/>
      <c r="V869" s="547">
        <f t="shared" si="393"/>
        <v>0</v>
      </c>
      <c r="W869" s="285"/>
      <c r="X869" s="286"/>
      <c r="Y869" s="548">
        <f t="shared" ref="Y869:AA888" si="417">IF($D869=Y$5,$T869,0)</f>
        <v>0</v>
      </c>
      <c r="Z869" s="549">
        <f t="shared" si="417"/>
        <v>0</v>
      </c>
      <c r="AA869" s="549">
        <f t="shared" si="417"/>
        <v>0</v>
      </c>
      <c r="AB869" s="282">
        <f t="shared" si="394"/>
        <v>0</v>
      </c>
      <c r="AC869" s="281">
        <f t="shared" si="395"/>
        <v>0</v>
      </c>
      <c r="AD869" s="549">
        <f t="shared" si="396"/>
        <v>0</v>
      </c>
      <c r="AE869" s="553">
        <f t="shared" si="397"/>
        <v>0</v>
      </c>
      <c r="AF869" s="282">
        <f t="shared" si="398"/>
        <v>0</v>
      </c>
      <c r="AG869" s="283">
        <f t="shared" si="399"/>
        <v>0</v>
      </c>
      <c r="AH869" s="281">
        <f t="shared" si="400"/>
        <v>0</v>
      </c>
      <c r="AI869" s="551">
        <f t="shared" si="415"/>
        <v>0</v>
      </c>
      <c r="AJ869" s="549">
        <f t="shared" si="415"/>
        <v>0</v>
      </c>
      <c r="AK869" s="549">
        <f t="shared" si="415"/>
        <v>0</v>
      </c>
      <c r="AL869" s="282">
        <f t="shared" si="401"/>
        <v>0</v>
      </c>
      <c r="AM869" s="281">
        <f t="shared" si="402"/>
        <v>0</v>
      </c>
      <c r="AN869" s="549">
        <f t="shared" si="403"/>
        <v>0</v>
      </c>
      <c r="AO869" s="549">
        <f t="shared" si="404"/>
        <v>0</v>
      </c>
      <c r="AP869" s="549">
        <f t="shared" si="405"/>
        <v>0</v>
      </c>
      <c r="AQ869" s="283">
        <f t="shared" si="388"/>
        <v>0</v>
      </c>
      <c r="AR869" s="281">
        <f t="shared" si="406"/>
        <v>0</v>
      </c>
      <c r="AT869" s="446" t="s">
        <v>2064</v>
      </c>
      <c r="AU869" s="284"/>
      <c r="AV869" s="447" t="str">
        <f t="shared" si="407"/>
        <v>CA</v>
      </c>
      <c r="AW869" s="447" t="str">
        <f t="shared" si="408"/>
        <v>CL</v>
      </c>
      <c r="AX869" s="447" t="str">
        <f t="shared" si="409"/>
        <v>AIC</v>
      </c>
      <c r="AY869" s="447" t="str">
        <f t="shared" si="410"/>
        <v>ERB</v>
      </c>
      <c r="AZ869" s="447" t="str">
        <f t="shared" si="411"/>
        <v>GRB</v>
      </c>
      <c r="BA869" s="447" t="str">
        <f t="shared" si="412"/>
        <v>Non-Op</v>
      </c>
      <c r="BC869" s="449" t="s">
        <v>2100</v>
      </c>
      <c r="BD869" s="552">
        <f t="shared" si="413"/>
        <v>0</v>
      </c>
      <c r="BF869" s="448"/>
      <c r="BG869" s="448"/>
      <c r="BH869" s="448"/>
      <c r="BI869" s="448"/>
      <c r="BJ869" s="448"/>
      <c r="BK869" s="448"/>
      <c r="BL869" s="448"/>
      <c r="BN869" s="444"/>
    </row>
    <row r="870" spans="1:66" s="28" customFormat="1" ht="12" customHeight="1">
      <c r="A870" s="287">
        <v>18608001</v>
      </c>
      <c r="B870" s="288" t="str">
        <f t="shared" si="416"/>
        <v>18608001</v>
      </c>
      <c r="C870" s="494" t="s">
        <v>1553</v>
      </c>
      <c r="D870" s="445" t="s">
        <v>2091</v>
      </c>
      <c r="E870" s="445"/>
      <c r="F870" s="494"/>
      <c r="G870" s="445"/>
      <c r="H870" s="547">
        <v>66135.02</v>
      </c>
      <c r="I870" s="547">
        <v>66135.02</v>
      </c>
      <c r="J870" s="547">
        <v>66135.02</v>
      </c>
      <c r="K870" s="547">
        <v>69679.070000000007</v>
      </c>
      <c r="L870" s="547">
        <v>69679.070000000007</v>
      </c>
      <c r="M870" s="547">
        <v>70968.570000000007</v>
      </c>
      <c r="N870" s="547">
        <v>70968.570000000007</v>
      </c>
      <c r="O870" s="547">
        <v>71248.570000000007</v>
      </c>
      <c r="P870" s="547">
        <v>79053.039999999994</v>
      </c>
      <c r="Q870" s="547">
        <v>80647.539999999994</v>
      </c>
      <c r="R870" s="547">
        <v>80647.539999999994</v>
      </c>
      <c r="S870" s="547">
        <v>81223.539999999994</v>
      </c>
      <c r="T870" s="547">
        <v>85176.29</v>
      </c>
      <c r="U870" s="547"/>
      <c r="V870" s="547">
        <f t="shared" si="393"/>
        <v>73503.433750000011</v>
      </c>
      <c r="W870" s="285"/>
      <c r="X870" s="286"/>
      <c r="Y870" s="548">
        <f t="shared" si="417"/>
        <v>85176.29</v>
      </c>
      <c r="Z870" s="549">
        <f t="shared" si="417"/>
        <v>0</v>
      </c>
      <c r="AA870" s="549">
        <f t="shared" si="417"/>
        <v>0</v>
      </c>
      <c r="AB870" s="282">
        <f t="shared" si="394"/>
        <v>0</v>
      </c>
      <c r="AC870" s="281">
        <f t="shared" si="395"/>
        <v>0</v>
      </c>
      <c r="AD870" s="549">
        <f t="shared" si="396"/>
        <v>0</v>
      </c>
      <c r="AE870" s="553">
        <f t="shared" si="397"/>
        <v>0</v>
      </c>
      <c r="AF870" s="282">
        <f t="shared" si="398"/>
        <v>0</v>
      </c>
      <c r="AG870" s="283">
        <f t="shared" si="399"/>
        <v>0</v>
      </c>
      <c r="AH870" s="281">
        <f t="shared" si="400"/>
        <v>0</v>
      </c>
      <c r="AI870" s="551">
        <f t="shared" si="415"/>
        <v>73503.433750000011</v>
      </c>
      <c r="AJ870" s="549">
        <f t="shared" si="415"/>
        <v>0</v>
      </c>
      <c r="AK870" s="549">
        <f t="shared" si="415"/>
        <v>0</v>
      </c>
      <c r="AL870" s="282">
        <f t="shared" si="401"/>
        <v>0</v>
      </c>
      <c r="AM870" s="281">
        <f t="shared" si="402"/>
        <v>0</v>
      </c>
      <c r="AN870" s="549">
        <f t="shared" si="403"/>
        <v>0</v>
      </c>
      <c r="AO870" s="549">
        <f t="shared" si="404"/>
        <v>0</v>
      </c>
      <c r="AP870" s="549">
        <f t="shared" si="405"/>
        <v>0</v>
      </c>
      <c r="AQ870" s="283">
        <f t="shared" si="388"/>
        <v>0</v>
      </c>
      <c r="AR870" s="281">
        <f t="shared" si="406"/>
        <v>0</v>
      </c>
      <c r="AT870" s="446"/>
      <c r="AU870" s="284"/>
      <c r="AV870" s="447" t="str">
        <f t="shared" si="407"/>
        <v>CA</v>
      </c>
      <c r="AW870" s="447" t="str">
        <f t="shared" si="408"/>
        <v>CL</v>
      </c>
      <c r="AX870" s="447" t="str">
        <f t="shared" si="409"/>
        <v>AIC</v>
      </c>
      <c r="AY870" s="447" t="str">
        <f t="shared" si="410"/>
        <v>ERB</v>
      </c>
      <c r="AZ870" s="447" t="str">
        <f t="shared" si="411"/>
        <v>GRB</v>
      </c>
      <c r="BA870" s="447" t="str">
        <f t="shared" si="412"/>
        <v>Non-Op</v>
      </c>
      <c r="BC870" s="445" t="s">
        <v>2159</v>
      </c>
      <c r="BD870" s="552">
        <f t="shared" si="413"/>
        <v>85176.29</v>
      </c>
      <c r="BF870" s="435"/>
      <c r="BG870" s="435"/>
      <c r="BH870" s="435"/>
      <c r="BI870" s="435"/>
      <c r="BJ870" s="435"/>
      <c r="BK870" s="435"/>
      <c r="BL870" s="435"/>
      <c r="BN870" s="444"/>
    </row>
    <row r="871" spans="1:66" s="28" customFormat="1" ht="12" customHeight="1">
      <c r="A871" s="287">
        <v>18608002</v>
      </c>
      <c r="B871" s="288" t="str">
        <f t="shared" si="416"/>
        <v>18608002</v>
      </c>
      <c r="C871" s="494" t="s">
        <v>1554</v>
      </c>
      <c r="D871" s="445" t="s">
        <v>2091</v>
      </c>
      <c r="E871" s="445"/>
      <c r="F871" s="494"/>
      <c r="G871" s="445"/>
      <c r="H871" s="547">
        <v>107905.88</v>
      </c>
      <c r="I871" s="547">
        <v>107905.88</v>
      </c>
      <c r="J871" s="547">
        <v>109161.23</v>
      </c>
      <c r="K871" s="547">
        <v>130329.08</v>
      </c>
      <c r="L871" s="547">
        <v>137257.35999999999</v>
      </c>
      <c r="M871" s="547">
        <v>155431.07999999999</v>
      </c>
      <c r="N871" s="547">
        <v>155431.07999999999</v>
      </c>
      <c r="O871" s="547">
        <v>167156.07999999999</v>
      </c>
      <c r="P871" s="547">
        <v>170889.60000000001</v>
      </c>
      <c r="Q871" s="547">
        <v>176121.60000000001</v>
      </c>
      <c r="R871" s="547">
        <v>176524.1</v>
      </c>
      <c r="S871" s="547">
        <v>182950.1</v>
      </c>
      <c r="T871" s="547">
        <v>182950.1</v>
      </c>
      <c r="U871" s="547"/>
      <c r="V871" s="547">
        <f t="shared" si="393"/>
        <v>151215.43166666667</v>
      </c>
      <c r="W871" s="305"/>
      <c r="X871" s="306"/>
      <c r="Y871" s="548">
        <f t="shared" si="417"/>
        <v>182950.1</v>
      </c>
      <c r="Z871" s="549">
        <f t="shared" si="417"/>
        <v>0</v>
      </c>
      <c r="AA871" s="549">
        <f t="shared" si="417"/>
        <v>0</v>
      </c>
      <c r="AB871" s="282">
        <f t="shared" si="394"/>
        <v>0</v>
      </c>
      <c r="AC871" s="281">
        <f t="shared" si="395"/>
        <v>0</v>
      </c>
      <c r="AD871" s="549">
        <f t="shared" si="396"/>
        <v>0</v>
      </c>
      <c r="AE871" s="553">
        <f t="shared" si="397"/>
        <v>0</v>
      </c>
      <c r="AF871" s="282">
        <f t="shared" si="398"/>
        <v>0</v>
      </c>
      <c r="AG871" s="283">
        <f t="shared" si="399"/>
        <v>0</v>
      </c>
      <c r="AH871" s="281">
        <f t="shared" si="400"/>
        <v>0</v>
      </c>
      <c r="AI871" s="551">
        <f t="shared" si="415"/>
        <v>151215.43166666667</v>
      </c>
      <c r="AJ871" s="549">
        <f t="shared" si="415"/>
        <v>0</v>
      </c>
      <c r="AK871" s="549">
        <f t="shared" si="415"/>
        <v>0</v>
      </c>
      <c r="AL871" s="282">
        <f t="shared" si="401"/>
        <v>0</v>
      </c>
      <c r="AM871" s="281">
        <f t="shared" si="402"/>
        <v>0</v>
      </c>
      <c r="AN871" s="549">
        <f t="shared" si="403"/>
        <v>0</v>
      </c>
      <c r="AO871" s="549">
        <f t="shared" si="404"/>
        <v>0</v>
      </c>
      <c r="AP871" s="549">
        <f t="shared" si="405"/>
        <v>0</v>
      </c>
      <c r="AQ871" s="283">
        <f t="shared" si="388"/>
        <v>0</v>
      </c>
      <c r="AR871" s="281">
        <f t="shared" si="406"/>
        <v>0</v>
      </c>
      <c r="AT871" s="446"/>
      <c r="AU871" s="284"/>
      <c r="AV871" s="447" t="str">
        <f t="shared" si="407"/>
        <v>CA</v>
      </c>
      <c r="AW871" s="447" t="str">
        <f t="shared" si="408"/>
        <v>CL</v>
      </c>
      <c r="AX871" s="447" t="str">
        <f t="shared" si="409"/>
        <v>AIC</v>
      </c>
      <c r="AY871" s="447" t="str">
        <f t="shared" si="410"/>
        <v>ERB</v>
      </c>
      <c r="AZ871" s="447" t="str">
        <f t="shared" si="411"/>
        <v>GRB</v>
      </c>
      <c r="BA871" s="447" t="str">
        <f t="shared" si="412"/>
        <v>Non-Op</v>
      </c>
      <c r="BC871" s="445" t="s">
        <v>2159</v>
      </c>
      <c r="BD871" s="552">
        <f t="shared" si="413"/>
        <v>182950.1</v>
      </c>
      <c r="BF871" s="435"/>
      <c r="BG871" s="435"/>
      <c r="BH871" s="435"/>
      <c r="BI871" s="435"/>
      <c r="BJ871" s="435"/>
      <c r="BK871" s="435"/>
      <c r="BL871" s="435"/>
      <c r="BN871" s="444"/>
    </row>
    <row r="872" spans="1:66" s="28" customFormat="1" ht="12" customHeight="1">
      <c r="A872" s="287">
        <v>18608011</v>
      </c>
      <c r="B872" s="288" t="str">
        <f t="shared" si="416"/>
        <v>18608011</v>
      </c>
      <c r="C872" s="494" t="s">
        <v>1555</v>
      </c>
      <c r="D872" s="445" t="s">
        <v>1165</v>
      </c>
      <c r="E872" s="445"/>
      <c r="F872" s="494"/>
      <c r="G872" s="445"/>
      <c r="H872" s="547">
        <v>347384.45</v>
      </c>
      <c r="I872" s="547">
        <v>347384.45</v>
      </c>
      <c r="J872" s="547">
        <v>347384.45</v>
      </c>
      <c r="K872" s="547">
        <v>343840.4</v>
      </c>
      <c r="L872" s="547">
        <v>343840.4</v>
      </c>
      <c r="M872" s="547">
        <v>343840.4</v>
      </c>
      <c r="N872" s="547">
        <v>342550.9</v>
      </c>
      <c r="O872" s="547">
        <v>342550.9</v>
      </c>
      <c r="P872" s="547">
        <v>342550.9</v>
      </c>
      <c r="Q872" s="547">
        <v>340321.03</v>
      </c>
      <c r="R872" s="547">
        <v>340321.03</v>
      </c>
      <c r="S872" s="547">
        <v>340321.03</v>
      </c>
      <c r="T872" s="547">
        <v>345471.25</v>
      </c>
      <c r="U872" s="547"/>
      <c r="V872" s="547">
        <f t="shared" si="393"/>
        <v>343444.47833333339</v>
      </c>
      <c r="W872" s="285"/>
      <c r="X872" s="286"/>
      <c r="Y872" s="548">
        <f t="shared" si="417"/>
        <v>0</v>
      </c>
      <c r="Z872" s="549">
        <f t="shared" si="417"/>
        <v>0</v>
      </c>
      <c r="AA872" s="549">
        <f t="shared" si="417"/>
        <v>0</v>
      </c>
      <c r="AB872" s="282">
        <f t="shared" si="394"/>
        <v>345471.25</v>
      </c>
      <c r="AC872" s="281">
        <f t="shared" si="395"/>
        <v>0</v>
      </c>
      <c r="AD872" s="549">
        <f t="shared" si="396"/>
        <v>0</v>
      </c>
      <c r="AE872" s="553">
        <f t="shared" si="397"/>
        <v>0</v>
      </c>
      <c r="AF872" s="282">
        <f t="shared" si="398"/>
        <v>345471.25</v>
      </c>
      <c r="AG872" s="283">
        <f t="shared" si="399"/>
        <v>345471.25</v>
      </c>
      <c r="AH872" s="281">
        <f t="shared" si="400"/>
        <v>0</v>
      </c>
      <c r="AI872" s="551">
        <f t="shared" si="415"/>
        <v>0</v>
      </c>
      <c r="AJ872" s="549">
        <f t="shared" si="415"/>
        <v>0</v>
      </c>
      <c r="AK872" s="549">
        <f t="shared" si="415"/>
        <v>0</v>
      </c>
      <c r="AL872" s="282">
        <f t="shared" si="401"/>
        <v>343444.47833333339</v>
      </c>
      <c r="AM872" s="281">
        <f t="shared" si="402"/>
        <v>0</v>
      </c>
      <c r="AN872" s="549">
        <f t="shared" si="403"/>
        <v>0</v>
      </c>
      <c r="AO872" s="549">
        <f t="shared" si="404"/>
        <v>0</v>
      </c>
      <c r="AP872" s="549">
        <f t="shared" si="405"/>
        <v>343444.47833333339</v>
      </c>
      <c r="AQ872" s="283">
        <f t="shared" si="388"/>
        <v>343444.47833333339</v>
      </c>
      <c r="AR872" s="281">
        <f t="shared" si="406"/>
        <v>0</v>
      </c>
      <c r="AT872" s="446" t="s">
        <v>2076</v>
      </c>
      <c r="AU872" s="284"/>
      <c r="AV872" s="447" t="str">
        <f t="shared" si="407"/>
        <v>CA</v>
      </c>
      <c r="AW872" s="447" t="str">
        <f t="shared" si="408"/>
        <v>CL</v>
      </c>
      <c r="AX872" s="447" t="str">
        <f t="shared" si="409"/>
        <v>AIC</v>
      </c>
      <c r="AY872" s="447" t="str">
        <f t="shared" si="410"/>
        <v>ERB</v>
      </c>
      <c r="AZ872" s="447" t="str">
        <f t="shared" si="411"/>
        <v>GRB</v>
      </c>
      <c r="BA872" s="447" t="str">
        <f t="shared" si="412"/>
        <v>Non-Op</v>
      </c>
      <c r="BC872" s="449" t="s">
        <v>2100</v>
      </c>
      <c r="BD872" s="552">
        <f t="shared" si="413"/>
        <v>345471.25</v>
      </c>
      <c r="BF872" s="435"/>
      <c r="BG872" s="435"/>
      <c r="BH872" s="435"/>
      <c r="BI872" s="435"/>
      <c r="BJ872" s="435"/>
      <c r="BK872" s="435"/>
      <c r="BL872" s="435"/>
      <c r="BN872" s="444"/>
    </row>
    <row r="873" spans="1:66" s="28" customFormat="1" ht="12" customHeight="1">
      <c r="A873" s="287">
        <v>18608012</v>
      </c>
      <c r="B873" s="288" t="str">
        <f t="shared" si="416"/>
        <v>18608012</v>
      </c>
      <c r="C873" s="494" t="s">
        <v>1556</v>
      </c>
      <c r="D873" s="445" t="s">
        <v>1165</v>
      </c>
      <c r="E873" s="445"/>
      <c r="F873" s="494"/>
      <c r="G873" s="445"/>
      <c r="H873" s="547">
        <v>60970.12</v>
      </c>
      <c r="I873" s="547">
        <v>60970.12</v>
      </c>
      <c r="J873" s="547">
        <v>60970.12</v>
      </c>
      <c r="K873" s="547">
        <v>38546.92</v>
      </c>
      <c r="L873" s="547">
        <v>38546.92</v>
      </c>
      <c r="M873" s="547">
        <v>38546.92</v>
      </c>
      <c r="N873" s="547">
        <v>13444.92</v>
      </c>
      <c r="O873" s="547">
        <v>13444.92</v>
      </c>
      <c r="P873" s="547">
        <v>13444.92</v>
      </c>
      <c r="Q873" s="547">
        <v>49309.48</v>
      </c>
      <c r="R873" s="547">
        <v>49309.48</v>
      </c>
      <c r="S873" s="547">
        <v>49309.48</v>
      </c>
      <c r="T873" s="547">
        <v>63171.5</v>
      </c>
      <c r="U873" s="547"/>
      <c r="V873" s="547">
        <f t="shared" si="393"/>
        <v>40659.58416666666</v>
      </c>
      <c r="W873" s="285"/>
      <c r="X873" s="286"/>
      <c r="Y873" s="548">
        <f t="shared" si="417"/>
        <v>0</v>
      </c>
      <c r="Z873" s="549">
        <f t="shared" si="417"/>
        <v>0</v>
      </c>
      <c r="AA873" s="549">
        <f t="shared" si="417"/>
        <v>0</v>
      </c>
      <c r="AB873" s="282">
        <f t="shared" si="394"/>
        <v>63171.5</v>
      </c>
      <c r="AC873" s="281">
        <f t="shared" si="395"/>
        <v>0</v>
      </c>
      <c r="AD873" s="549">
        <f t="shared" si="396"/>
        <v>0</v>
      </c>
      <c r="AE873" s="553">
        <f t="shared" si="397"/>
        <v>0</v>
      </c>
      <c r="AF873" s="282">
        <f t="shared" si="398"/>
        <v>63171.5</v>
      </c>
      <c r="AG873" s="283">
        <f t="shared" si="399"/>
        <v>63171.5</v>
      </c>
      <c r="AH873" s="281">
        <f t="shared" si="400"/>
        <v>0</v>
      </c>
      <c r="AI873" s="551">
        <f t="shared" si="415"/>
        <v>0</v>
      </c>
      <c r="AJ873" s="549">
        <f t="shared" si="415"/>
        <v>0</v>
      </c>
      <c r="AK873" s="549">
        <f t="shared" si="415"/>
        <v>0</v>
      </c>
      <c r="AL873" s="282">
        <f t="shared" si="401"/>
        <v>40659.58416666666</v>
      </c>
      <c r="AM873" s="281">
        <f t="shared" si="402"/>
        <v>0</v>
      </c>
      <c r="AN873" s="549">
        <f t="shared" si="403"/>
        <v>0</v>
      </c>
      <c r="AO873" s="549">
        <f t="shared" si="404"/>
        <v>0</v>
      </c>
      <c r="AP873" s="549">
        <f t="shared" si="405"/>
        <v>40659.58416666666</v>
      </c>
      <c r="AQ873" s="283">
        <f t="shared" si="388"/>
        <v>40659.58416666666</v>
      </c>
      <c r="AR873" s="281">
        <f t="shared" si="406"/>
        <v>0</v>
      </c>
      <c r="AT873" s="446" t="s">
        <v>2076</v>
      </c>
      <c r="AU873" s="284"/>
      <c r="AV873" s="447" t="str">
        <f t="shared" si="407"/>
        <v>CA</v>
      </c>
      <c r="AW873" s="447" t="str">
        <f t="shared" si="408"/>
        <v>CL</v>
      </c>
      <c r="AX873" s="447" t="str">
        <f t="shared" si="409"/>
        <v>AIC</v>
      </c>
      <c r="AY873" s="447" t="str">
        <f t="shared" si="410"/>
        <v>ERB</v>
      </c>
      <c r="AZ873" s="447" t="str">
        <f t="shared" si="411"/>
        <v>GRB</v>
      </c>
      <c r="BA873" s="447" t="str">
        <f t="shared" si="412"/>
        <v>Non-Op</v>
      </c>
      <c r="BC873" s="449" t="s">
        <v>2100</v>
      </c>
      <c r="BD873" s="552">
        <f t="shared" si="413"/>
        <v>63171.5</v>
      </c>
      <c r="BF873" s="435"/>
      <c r="BG873" s="435"/>
      <c r="BH873" s="435"/>
      <c r="BI873" s="435"/>
      <c r="BJ873" s="435"/>
      <c r="BK873" s="435"/>
      <c r="BL873" s="435"/>
      <c r="BN873" s="444"/>
    </row>
    <row r="874" spans="1:66" s="28" customFormat="1" ht="12" customHeight="1">
      <c r="A874" s="287">
        <v>18608021</v>
      </c>
      <c r="B874" s="288" t="str">
        <f t="shared" si="416"/>
        <v>18608021</v>
      </c>
      <c r="C874" s="494" t="s">
        <v>1557</v>
      </c>
      <c r="D874" s="445" t="s">
        <v>2091</v>
      </c>
      <c r="E874" s="445"/>
      <c r="F874" s="494"/>
      <c r="G874" s="445"/>
      <c r="H874" s="547">
        <v>0</v>
      </c>
      <c r="I874" s="547">
        <v>0</v>
      </c>
      <c r="J874" s="547">
        <v>0</v>
      </c>
      <c r="K874" s="547">
        <v>0</v>
      </c>
      <c r="L874" s="547">
        <v>0</v>
      </c>
      <c r="M874" s="547">
        <v>0</v>
      </c>
      <c r="N874" s="547">
        <v>0</v>
      </c>
      <c r="O874" s="547">
        <v>0</v>
      </c>
      <c r="P874" s="547">
        <v>0</v>
      </c>
      <c r="Q874" s="547">
        <v>0</v>
      </c>
      <c r="R874" s="547">
        <v>33033.53</v>
      </c>
      <c r="S874" s="547">
        <v>3559.75</v>
      </c>
      <c r="T874" s="547">
        <v>4404</v>
      </c>
      <c r="U874" s="547"/>
      <c r="V874" s="547">
        <f t="shared" si="393"/>
        <v>3232.94</v>
      </c>
      <c r="W874" s="285"/>
      <c r="X874" s="286"/>
      <c r="Y874" s="548">
        <f t="shared" si="417"/>
        <v>4404</v>
      </c>
      <c r="Z874" s="549">
        <f t="shared" si="417"/>
        <v>0</v>
      </c>
      <c r="AA874" s="549">
        <f t="shared" si="417"/>
        <v>0</v>
      </c>
      <c r="AB874" s="282">
        <f t="shared" si="394"/>
        <v>0</v>
      </c>
      <c r="AC874" s="281">
        <f t="shared" si="395"/>
        <v>0</v>
      </c>
      <c r="AD874" s="549">
        <f t="shared" si="396"/>
        <v>0</v>
      </c>
      <c r="AE874" s="553">
        <f t="shared" si="397"/>
        <v>0</v>
      </c>
      <c r="AF874" s="282">
        <f t="shared" si="398"/>
        <v>0</v>
      </c>
      <c r="AG874" s="283">
        <f t="shared" si="399"/>
        <v>0</v>
      </c>
      <c r="AH874" s="281">
        <f t="shared" si="400"/>
        <v>0</v>
      </c>
      <c r="AI874" s="551">
        <f t="shared" si="415"/>
        <v>3232.94</v>
      </c>
      <c r="AJ874" s="549">
        <f t="shared" si="415"/>
        <v>0</v>
      </c>
      <c r="AK874" s="549">
        <f t="shared" si="415"/>
        <v>0</v>
      </c>
      <c r="AL874" s="282">
        <f t="shared" si="401"/>
        <v>0</v>
      </c>
      <c r="AM874" s="281">
        <f t="shared" si="402"/>
        <v>0</v>
      </c>
      <c r="AN874" s="549">
        <f t="shared" si="403"/>
        <v>0</v>
      </c>
      <c r="AO874" s="549">
        <f t="shared" si="404"/>
        <v>0</v>
      </c>
      <c r="AP874" s="549">
        <f t="shared" si="405"/>
        <v>0</v>
      </c>
      <c r="AQ874" s="283">
        <f t="shared" ref="AQ874:AQ937" si="418">SUM(AN874:AP874)</f>
        <v>0</v>
      </c>
      <c r="AR874" s="281">
        <f t="shared" si="406"/>
        <v>0</v>
      </c>
      <c r="AT874" s="446"/>
      <c r="AU874" s="284"/>
      <c r="AV874" s="447" t="str">
        <f t="shared" si="407"/>
        <v>CA</v>
      </c>
      <c r="AW874" s="447" t="str">
        <f t="shared" si="408"/>
        <v>CL</v>
      </c>
      <c r="AX874" s="447" t="str">
        <f t="shared" si="409"/>
        <v>AIC</v>
      </c>
      <c r="AY874" s="447" t="str">
        <f t="shared" si="410"/>
        <v>ERB</v>
      </c>
      <c r="AZ874" s="447" t="str">
        <f t="shared" si="411"/>
        <v>GRB</v>
      </c>
      <c r="BA874" s="447" t="str">
        <f t="shared" si="412"/>
        <v>Non-Op</v>
      </c>
      <c r="BC874" s="445" t="s">
        <v>2142</v>
      </c>
      <c r="BD874" s="552">
        <f t="shared" si="413"/>
        <v>4404</v>
      </c>
      <c r="BF874" s="435"/>
      <c r="BG874" s="435"/>
      <c r="BH874" s="435"/>
      <c r="BI874" s="435"/>
      <c r="BJ874" s="435"/>
      <c r="BK874" s="435"/>
      <c r="BL874" s="435"/>
      <c r="BN874" s="444"/>
    </row>
    <row r="875" spans="1:66" s="28" customFormat="1" ht="12" customHeight="1">
      <c r="A875" s="287">
        <v>18608031</v>
      </c>
      <c r="B875" s="288" t="str">
        <f t="shared" si="416"/>
        <v>18608031</v>
      </c>
      <c r="C875" s="494" t="s">
        <v>1557</v>
      </c>
      <c r="D875" s="445" t="s">
        <v>2091</v>
      </c>
      <c r="E875" s="445"/>
      <c r="F875" s="494"/>
      <c r="G875" s="445"/>
      <c r="H875" s="547">
        <v>53000</v>
      </c>
      <c r="I875" s="547">
        <v>53000</v>
      </c>
      <c r="J875" s="547">
        <v>53000</v>
      </c>
      <c r="K875" s="547">
        <v>53000</v>
      </c>
      <c r="L875" s="547">
        <v>53000</v>
      </c>
      <c r="M875" s="547">
        <v>53000</v>
      </c>
      <c r="N875" s="547">
        <v>53000</v>
      </c>
      <c r="O875" s="547">
        <v>53000</v>
      </c>
      <c r="P875" s="547">
        <v>53000</v>
      </c>
      <c r="Q875" s="547">
        <v>53000</v>
      </c>
      <c r="R875" s="547">
        <v>53000</v>
      </c>
      <c r="S875" s="547">
        <v>53000</v>
      </c>
      <c r="T875" s="547">
        <v>48596</v>
      </c>
      <c r="U875" s="547"/>
      <c r="V875" s="547">
        <f t="shared" si="393"/>
        <v>52816.5</v>
      </c>
      <c r="W875" s="285"/>
      <c r="X875" s="286"/>
      <c r="Y875" s="548">
        <f t="shared" si="417"/>
        <v>48596</v>
      </c>
      <c r="Z875" s="549">
        <f t="shared" si="417"/>
        <v>0</v>
      </c>
      <c r="AA875" s="549">
        <f t="shared" si="417"/>
        <v>0</v>
      </c>
      <c r="AB875" s="282">
        <f t="shared" si="394"/>
        <v>0</v>
      </c>
      <c r="AC875" s="281">
        <f t="shared" si="395"/>
        <v>0</v>
      </c>
      <c r="AD875" s="549">
        <f t="shared" si="396"/>
        <v>0</v>
      </c>
      <c r="AE875" s="553">
        <f t="shared" si="397"/>
        <v>0</v>
      </c>
      <c r="AF875" s="282">
        <f t="shared" si="398"/>
        <v>0</v>
      </c>
      <c r="AG875" s="283">
        <f t="shared" si="399"/>
        <v>0</v>
      </c>
      <c r="AH875" s="281">
        <f t="shared" si="400"/>
        <v>0</v>
      </c>
      <c r="AI875" s="551">
        <f t="shared" si="415"/>
        <v>52816.5</v>
      </c>
      <c r="AJ875" s="549">
        <f t="shared" si="415"/>
        <v>0</v>
      </c>
      <c r="AK875" s="549">
        <f t="shared" si="415"/>
        <v>0</v>
      </c>
      <c r="AL875" s="282">
        <f t="shared" si="401"/>
        <v>0</v>
      </c>
      <c r="AM875" s="281">
        <f t="shared" si="402"/>
        <v>0</v>
      </c>
      <c r="AN875" s="549">
        <f t="shared" si="403"/>
        <v>0</v>
      </c>
      <c r="AO875" s="549">
        <f t="shared" si="404"/>
        <v>0</v>
      </c>
      <c r="AP875" s="549">
        <f t="shared" si="405"/>
        <v>0</v>
      </c>
      <c r="AQ875" s="283">
        <f t="shared" si="418"/>
        <v>0</v>
      </c>
      <c r="AR875" s="281">
        <f t="shared" si="406"/>
        <v>0</v>
      </c>
      <c r="AT875" s="446"/>
      <c r="AU875" s="284"/>
      <c r="AV875" s="447" t="str">
        <f t="shared" si="407"/>
        <v>CA</v>
      </c>
      <c r="AW875" s="447" t="str">
        <f t="shared" si="408"/>
        <v>CL</v>
      </c>
      <c r="AX875" s="447" t="str">
        <f t="shared" si="409"/>
        <v>AIC</v>
      </c>
      <c r="AY875" s="447" t="str">
        <f t="shared" si="410"/>
        <v>ERB</v>
      </c>
      <c r="AZ875" s="447" t="str">
        <f t="shared" si="411"/>
        <v>GRB</v>
      </c>
      <c r="BA875" s="447" t="str">
        <f t="shared" si="412"/>
        <v>Non-Op</v>
      </c>
      <c r="BC875" s="445" t="s">
        <v>2118</v>
      </c>
      <c r="BD875" s="552">
        <f t="shared" si="413"/>
        <v>48596</v>
      </c>
      <c r="BF875" s="435"/>
      <c r="BG875" s="435"/>
      <c r="BH875" s="435"/>
      <c r="BI875" s="435"/>
      <c r="BJ875" s="435"/>
      <c r="BK875" s="435"/>
      <c r="BL875" s="435"/>
      <c r="BN875" s="444"/>
    </row>
    <row r="876" spans="1:66" s="28" customFormat="1" ht="12" customHeight="1">
      <c r="A876" s="287">
        <v>18608041</v>
      </c>
      <c r="B876" s="288" t="str">
        <f t="shared" si="416"/>
        <v>18608041</v>
      </c>
      <c r="C876" s="494" t="s">
        <v>1558</v>
      </c>
      <c r="D876" s="445" t="s">
        <v>2091</v>
      </c>
      <c r="E876" s="445"/>
      <c r="F876" s="494"/>
      <c r="G876" s="445"/>
      <c r="H876" s="547">
        <v>274780.5</v>
      </c>
      <c r="I876" s="547">
        <v>275547.75</v>
      </c>
      <c r="J876" s="547">
        <v>275547.75</v>
      </c>
      <c r="K876" s="547">
        <v>276504.67</v>
      </c>
      <c r="L876" s="547">
        <v>276377</v>
      </c>
      <c r="M876" s="547">
        <v>263385.63</v>
      </c>
      <c r="N876" s="547">
        <v>263556.13</v>
      </c>
      <c r="O876" s="547">
        <v>263556.13</v>
      </c>
      <c r="P876" s="547">
        <v>477946.58</v>
      </c>
      <c r="Q876" s="547">
        <v>490079.93</v>
      </c>
      <c r="R876" s="547">
        <v>589905.43999999994</v>
      </c>
      <c r="S876" s="547">
        <v>645492.21</v>
      </c>
      <c r="T876" s="547">
        <v>698951.19</v>
      </c>
      <c r="U876" s="547"/>
      <c r="V876" s="547">
        <f t="shared" si="393"/>
        <v>382063.75541666662</v>
      </c>
      <c r="W876" s="285"/>
      <c r="X876" s="286"/>
      <c r="Y876" s="548">
        <f t="shared" si="417"/>
        <v>698951.19</v>
      </c>
      <c r="Z876" s="549">
        <f t="shared" si="417"/>
        <v>0</v>
      </c>
      <c r="AA876" s="549">
        <f t="shared" si="417"/>
        <v>0</v>
      </c>
      <c r="AB876" s="282">
        <f t="shared" si="394"/>
        <v>0</v>
      </c>
      <c r="AC876" s="281">
        <f t="shared" si="395"/>
        <v>0</v>
      </c>
      <c r="AD876" s="549">
        <f t="shared" si="396"/>
        <v>0</v>
      </c>
      <c r="AE876" s="553">
        <f t="shared" si="397"/>
        <v>0</v>
      </c>
      <c r="AF876" s="282">
        <f t="shared" si="398"/>
        <v>0</v>
      </c>
      <c r="AG876" s="283">
        <f t="shared" si="399"/>
        <v>0</v>
      </c>
      <c r="AH876" s="281">
        <f t="shared" si="400"/>
        <v>0</v>
      </c>
      <c r="AI876" s="551">
        <f t="shared" si="415"/>
        <v>382063.75541666662</v>
      </c>
      <c r="AJ876" s="549">
        <f t="shared" si="415"/>
        <v>0</v>
      </c>
      <c r="AK876" s="549">
        <f t="shared" si="415"/>
        <v>0</v>
      </c>
      <c r="AL876" s="282">
        <f t="shared" si="401"/>
        <v>0</v>
      </c>
      <c r="AM876" s="281">
        <f t="shared" si="402"/>
        <v>0</v>
      </c>
      <c r="AN876" s="549">
        <f t="shared" si="403"/>
        <v>0</v>
      </c>
      <c r="AO876" s="549">
        <f t="shared" si="404"/>
        <v>0</v>
      </c>
      <c r="AP876" s="549">
        <f t="shared" si="405"/>
        <v>0</v>
      </c>
      <c r="AQ876" s="283">
        <f t="shared" si="418"/>
        <v>0</v>
      </c>
      <c r="AR876" s="281">
        <f t="shared" si="406"/>
        <v>0</v>
      </c>
      <c r="AT876" s="446"/>
      <c r="AU876" s="284"/>
      <c r="AV876" s="447" t="str">
        <f t="shared" si="407"/>
        <v>CA</v>
      </c>
      <c r="AW876" s="447" t="str">
        <f t="shared" si="408"/>
        <v>CL</v>
      </c>
      <c r="AX876" s="447" t="str">
        <f t="shared" si="409"/>
        <v>AIC</v>
      </c>
      <c r="AY876" s="447" t="str">
        <f t="shared" si="410"/>
        <v>ERB</v>
      </c>
      <c r="AZ876" s="447" t="str">
        <f t="shared" si="411"/>
        <v>GRB</v>
      </c>
      <c r="BA876" s="447" t="str">
        <f t="shared" si="412"/>
        <v>Non-Op</v>
      </c>
      <c r="BC876" s="445" t="s">
        <v>2159</v>
      </c>
      <c r="BD876" s="552">
        <f t="shared" si="413"/>
        <v>698951.19</v>
      </c>
      <c r="BF876" s="435"/>
      <c r="BG876" s="435"/>
      <c r="BH876" s="435"/>
      <c r="BI876" s="435"/>
      <c r="BJ876" s="435"/>
      <c r="BK876" s="435"/>
      <c r="BL876" s="435"/>
      <c r="BN876" s="444"/>
    </row>
    <row r="877" spans="1:66" s="28" customFormat="1" ht="12" customHeight="1">
      <c r="A877" s="287">
        <v>18608051</v>
      </c>
      <c r="B877" s="288" t="str">
        <f t="shared" si="416"/>
        <v>18608051</v>
      </c>
      <c r="C877" s="494" t="s">
        <v>1559</v>
      </c>
      <c r="D877" s="445" t="s">
        <v>1165</v>
      </c>
      <c r="E877" s="445"/>
      <c r="F877" s="494"/>
      <c r="G877" s="445"/>
      <c r="H877" s="547">
        <v>6686988.5499999998</v>
      </c>
      <c r="I877" s="547">
        <v>6686988.5499999998</v>
      </c>
      <c r="J877" s="547">
        <v>6686988.5499999998</v>
      </c>
      <c r="K877" s="547">
        <v>6685264.3799999999</v>
      </c>
      <c r="L877" s="547">
        <v>6685264.3799999999</v>
      </c>
      <c r="M877" s="547">
        <v>6685264.3799999999</v>
      </c>
      <c r="N877" s="547">
        <v>6681868.6299999999</v>
      </c>
      <c r="O877" s="547">
        <v>6681868.6299999999</v>
      </c>
      <c r="P877" s="547">
        <v>6681868.6299999999</v>
      </c>
      <c r="Q877" s="547">
        <v>6467703.5499999998</v>
      </c>
      <c r="R877" s="547">
        <v>6467703.5499999998</v>
      </c>
      <c r="S877" s="547">
        <v>6467703.5499999998</v>
      </c>
      <c r="T877" s="547">
        <v>6218628.7400000002</v>
      </c>
      <c r="U877" s="547"/>
      <c r="V877" s="547">
        <f t="shared" si="393"/>
        <v>6610941.2854166664</v>
      </c>
      <c r="W877" s="285"/>
      <c r="X877" s="286"/>
      <c r="Y877" s="548">
        <f t="shared" si="417"/>
        <v>0</v>
      </c>
      <c r="Z877" s="549">
        <f t="shared" si="417"/>
        <v>0</v>
      </c>
      <c r="AA877" s="549">
        <f t="shared" si="417"/>
        <v>0</v>
      </c>
      <c r="AB877" s="282">
        <f t="shared" si="394"/>
        <v>6218628.7400000002</v>
      </c>
      <c r="AC877" s="281">
        <f t="shared" si="395"/>
        <v>0</v>
      </c>
      <c r="AD877" s="549">
        <f t="shared" si="396"/>
        <v>0</v>
      </c>
      <c r="AE877" s="553">
        <f t="shared" si="397"/>
        <v>0</v>
      </c>
      <c r="AF877" s="282">
        <f t="shared" si="398"/>
        <v>6218628.7400000002</v>
      </c>
      <c r="AG877" s="283">
        <f t="shared" si="399"/>
        <v>6218628.7400000002</v>
      </c>
      <c r="AH877" s="281">
        <f t="shared" si="400"/>
        <v>0</v>
      </c>
      <c r="AI877" s="551">
        <f t="shared" si="415"/>
        <v>0</v>
      </c>
      <c r="AJ877" s="549">
        <f t="shared" si="415"/>
        <v>0</v>
      </c>
      <c r="AK877" s="549">
        <f t="shared" si="415"/>
        <v>0</v>
      </c>
      <c r="AL877" s="282">
        <f t="shared" si="401"/>
        <v>6610941.2854166664</v>
      </c>
      <c r="AM877" s="281">
        <f t="shared" si="402"/>
        <v>0</v>
      </c>
      <c r="AN877" s="549">
        <f t="shared" si="403"/>
        <v>0</v>
      </c>
      <c r="AO877" s="549">
        <f t="shared" si="404"/>
        <v>0</v>
      </c>
      <c r="AP877" s="549">
        <f t="shared" si="405"/>
        <v>6610941.2854166664</v>
      </c>
      <c r="AQ877" s="283">
        <f t="shared" si="418"/>
        <v>6610941.2854166664</v>
      </c>
      <c r="AR877" s="281">
        <f t="shared" si="406"/>
        <v>0</v>
      </c>
      <c r="AT877" s="446" t="s">
        <v>2076</v>
      </c>
      <c r="AU877" s="284"/>
      <c r="AV877" s="447" t="str">
        <f t="shared" si="407"/>
        <v>CA</v>
      </c>
      <c r="AW877" s="447" t="str">
        <f t="shared" si="408"/>
        <v>CL</v>
      </c>
      <c r="AX877" s="447" t="str">
        <f t="shared" si="409"/>
        <v>AIC</v>
      </c>
      <c r="AY877" s="447" t="str">
        <f t="shared" si="410"/>
        <v>ERB</v>
      </c>
      <c r="AZ877" s="447" t="str">
        <f t="shared" si="411"/>
        <v>GRB</v>
      </c>
      <c r="BA877" s="447" t="str">
        <f t="shared" si="412"/>
        <v>Non-Op</v>
      </c>
      <c r="BC877" s="449" t="s">
        <v>2100</v>
      </c>
      <c r="BD877" s="552">
        <f t="shared" ref="BD877:BD908" si="419">+T877</f>
        <v>6218628.7400000002</v>
      </c>
      <c r="BF877" s="435"/>
      <c r="BG877" s="435"/>
      <c r="BH877" s="435"/>
      <c r="BI877" s="435"/>
      <c r="BJ877" s="435"/>
      <c r="BK877" s="435"/>
      <c r="BL877" s="435"/>
      <c r="BN877" s="444"/>
    </row>
    <row r="878" spans="1:66" s="28" customFormat="1" ht="12" customHeight="1">
      <c r="A878" s="287">
        <v>18608062</v>
      </c>
      <c r="B878" s="288" t="str">
        <f t="shared" si="416"/>
        <v>18608062</v>
      </c>
      <c r="C878" s="444" t="s">
        <v>1560</v>
      </c>
      <c r="D878" s="445" t="s">
        <v>2091</v>
      </c>
      <c r="E878" s="445"/>
      <c r="F878" s="444"/>
      <c r="G878" s="445"/>
      <c r="H878" s="547">
        <v>-18921657.91</v>
      </c>
      <c r="I878" s="547">
        <v>-18930246.370000001</v>
      </c>
      <c r="J878" s="547">
        <v>-18930246.370000001</v>
      </c>
      <c r="K878" s="547">
        <v>-18930246.370000001</v>
      </c>
      <c r="L878" s="547">
        <v>-18930246.370000001</v>
      </c>
      <c r="M878" s="547">
        <v>-18930246.370000001</v>
      </c>
      <c r="N878" s="547">
        <v>-18930246.370000001</v>
      </c>
      <c r="O878" s="547">
        <v>-18930246.370000001</v>
      </c>
      <c r="P878" s="547">
        <v>-18930246.370000001</v>
      </c>
      <c r="Q878" s="547">
        <v>-18930246.370000001</v>
      </c>
      <c r="R878" s="547">
        <v>-18930246.370000001</v>
      </c>
      <c r="S878" s="547">
        <v>-18930246.370000001</v>
      </c>
      <c r="T878" s="547">
        <v>-18930246.370000001</v>
      </c>
      <c r="U878" s="547"/>
      <c r="V878" s="547">
        <f t="shared" si="393"/>
        <v>-18929888.517500002</v>
      </c>
      <c r="W878" s="305"/>
      <c r="X878" s="306"/>
      <c r="Y878" s="548">
        <f t="shared" si="417"/>
        <v>-18930246.370000001</v>
      </c>
      <c r="Z878" s="549">
        <f t="shared" si="417"/>
        <v>0</v>
      </c>
      <c r="AA878" s="549">
        <f t="shared" si="417"/>
        <v>0</v>
      </c>
      <c r="AB878" s="282">
        <f t="shared" si="394"/>
        <v>0</v>
      </c>
      <c r="AC878" s="281">
        <f t="shared" si="395"/>
        <v>0</v>
      </c>
      <c r="AD878" s="549">
        <f t="shared" si="396"/>
        <v>0</v>
      </c>
      <c r="AE878" s="553">
        <f t="shared" si="397"/>
        <v>0</v>
      </c>
      <c r="AF878" s="282">
        <f t="shared" si="398"/>
        <v>0</v>
      </c>
      <c r="AG878" s="283">
        <f t="shared" si="399"/>
        <v>0</v>
      </c>
      <c r="AH878" s="281">
        <f t="shared" si="400"/>
        <v>0</v>
      </c>
      <c r="AI878" s="551">
        <f t="shared" ref="AI878:AK897" si="420">IF($D878=AI$5,$V878,0)</f>
        <v>-18929888.517500002</v>
      </c>
      <c r="AJ878" s="549">
        <f t="shared" si="420"/>
        <v>0</v>
      </c>
      <c r="AK878" s="549">
        <f t="shared" si="420"/>
        <v>0</v>
      </c>
      <c r="AL878" s="282">
        <f t="shared" si="401"/>
        <v>0</v>
      </c>
      <c r="AM878" s="281">
        <f t="shared" si="402"/>
        <v>0</v>
      </c>
      <c r="AN878" s="549">
        <f t="shared" si="403"/>
        <v>0</v>
      </c>
      <c r="AO878" s="549">
        <f t="shared" si="404"/>
        <v>0</v>
      </c>
      <c r="AP878" s="549">
        <f t="shared" si="405"/>
        <v>0</v>
      </c>
      <c r="AQ878" s="283">
        <f t="shared" si="418"/>
        <v>0</v>
      </c>
      <c r="AR878" s="281">
        <f t="shared" si="406"/>
        <v>0</v>
      </c>
      <c r="AT878" s="446"/>
      <c r="AU878" s="284"/>
      <c r="AV878" s="447" t="str">
        <f t="shared" si="407"/>
        <v>CA</v>
      </c>
      <c r="AW878" s="447" t="str">
        <f t="shared" si="408"/>
        <v>CL</v>
      </c>
      <c r="AX878" s="447" t="str">
        <f t="shared" si="409"/>
        <v>AIC</v>
      </c>
      <c r="AY878" s="447" t="str">
        <f t="shared" si="410"/>
        <v>ERB</v>
      </c>
      <c r="AZ878" s="447" t="str">
        <f t="shared" si="411"/>
        <v>GRB</v>
      </c>
      <c r="BA878" s="447" t="str">
        <f t="shared" si="412"/>
        <v>Non-Op</v>
      </c>
      <c r="BC878" s="445" t="s">
        <v>2159</v>
      </c>
      <c r="BD878" s="552">
        <f t="shared" si="419"/>
        <v>-18930246.370000001</v>
      </c>
      <c r="BF878" s="435"/>
      <c r="BG878" s="435"/>
      <c r="BH878" s="435"/>
      <c r="BI878" s="435"/>
      <c r="BJ878" s="435"/>
      <c r="BK878" s="435"/>
      <c r="BL878" s="435"/>
      <c r="BN878" s="444"/>
    </row>
    <row r="879" spans="1:66" s="28" customFormat="1" ht="12" customHeight="1">
      <c r="A879" s="287">
        <v>18608081</v>
      </c>
      <c r="B879" s="288" t="str">
        <f t="shared" si="416"/>
        <v>18608081</v>
      </c>
      <c r="C879" s="494" t="s">
        <v>1561</v>
      </c>
      <c r="D879" s="445" t="s">
        <v>2091</v>
      </c>
      <c r="E879" s="445"/>
      <c r="F879" s="494"/>
      <c r="G879" s="445"/>
      <c r="H879" s="547">
        <v>1093</v>
      </c>
      <c r="I879" s="547">
        <v>1093</v>
      </c>
      <c r="J879" s="547">
        <v>1093</v>
      </c>
      <c r="K879" s="547">
        <v>1093</v>
      </c>
      <c r="L879" s="547">
        <v>1093</v>
      </c>
      <c r="M879" s="547">
        <v>1093</v>
      </c>
      <c r="N879" s="547">
        <v>1093</v>
      </c>
      <c r="O879" s="547">
        <v>1093</v>
      </c>
      <c r="P879" s="547">
        <v>1093</v>
      </c>
      <c r="Q879" s="547">
        <v>1093</v>
      </c>
      <c r="R879" s="547">
        <v>1093</v>
      </c>
      <c r="S879" s="547">
        <v>1093</v>
      </c>
      <c r="T879" s="547">
        <v>1093</v>
      </c>
      <c r="U879" s="547"/>
      <c r="V879" s="547">
        <f t="shared" si="393"/>
        <v>1093</v>
      </c>
      <c r="W879" s="285"/>
      <c r="X879" s="286"/>
      <c r="Y879" s="548">
        <f t="shared" si="417"/>
        <v>1093</v>
      </c>
      <c r="Z879" s="549">
        <f t="shared" si="417"/>
        <v>0</v>
      </c>
      <c r="AA879" s="549">
        <f t="shared" si="417"/>
        <v>0</v>
      </c>
      <c r="AB879" s="282">
        <f t="shared" si="394"/>
        <v>0</v>
      </c>
      <c r="AC879" s="281">
        <f t="shared" si="395"/>
        <v>0</v>
      </c>
      <c r="AD879" s="549">
        <f t="shared" si="396"/>
        <v>0</v>
      </c>
      <c r="AE879" s="553">
        <f t="shared" si="397"/>
        <v>0</v>
      </c>
      <c r="AF879" s="282">
        <f t="shared" si="398"/>
        <v>0</v>
      </c>
      <c r="AG879" s="283">
        <f t="shared" si="399"/>
        <v>0</v>
      </c>
      <c r="AH879" s="281">
        <f t="shared" si="400"/>
        <v>0</v>
      </c>
      <c r="AI879" s="551">
        <f t="shared" si="420"/>
        <v>1093</v>
      </c>
      <c r="AJ879" s="549">
        <f t="shared" si="420"/>
        <v>0</v>
      </c>
      <c r="AK879" s="549">
        <f t="shared" si="420"/>
        <v>0</v>
      </c>
      <c r="AL879" s="282">
        <f t="shared" si="401"/>
        <v>0</v>
      </c>
      <c r="AM879" s="281">
        <f t="shared" si="402"/>
        <v>0</v>
      </c>
      <c r="AN879" s="549">
        <f t="shared" si="403"/>
        <v>0</v>
      </c>
      <c r="AO879" s="549">
        <f t="shared" si="404"/>
        <v>0</v>
      </c>
      <c r="AP879" s="549">
        <f t="shared" si="405"/>
        <v>0</v>
      </c>
      <c r="AQ879" s="283">
        <f t="shared" si="418"/>
        <v>0</v>
      </c>
      <c r="AR879" s="281">
        <f t="shared" si="406"/>
        <v>0</v>
      </c>
      <c r="AT879" s="446"/>
      <c r="AU879" s="284"/>
      <c r="AV879" s="447" t="str">
        <f t="shared" si="407"/>
        <v>CA</v>
      </c>
      <c r="AW879" s="447" t="str">
        <f t="shared" si="408"/>
        <v>CL</v>
      </c>
      <c r="AX879" s="447" t="str">
        <f t="shared" si="409"/>
        <v>AIC</v>
      </c>
      <c r="AY879" s="447" t="str">
        <f t="shared" si="410"/>
        <v>ERB</v>
      </c>
      <c r="AZ879" s="447" t="str">
        <f t="shared" si="411"/>
        <v>GRB</v>
      </c>
      <c r="BA879" s="447" t="str">
        <f t="shared" si="412"/>
        <v>Non-Op</v>
      </c>
      <c r="BC879" s="445" t="s">
        <v>2159</v>
      </c>
      <c r="BD879" s="552">
        <f t="shared" si="419"/>
        <v>1093</v>
      </c>
      <c r="BF879" s="435"/>
      <c r="BG879" s="435"/>
      <c r="BH879" s="435"/>
      <c r="BI879" s="435"/>
      <c r="BJ879" s="435"/>
      <c r="BK879" s="435"/>
      <c r="BL879" s="435"/>
      <c r="BN879" s="444"/>
    </row>
    <row r="880" spans="1:66" s="28" customFormat="1" ht="12" customHeight="1">
      <c r="A880" s="287">
        <v>18608112</v>
      </c>
      <c r="B880" s="288" t="str">
        <f t="shared" si="416"/>
        <v>18608112</v>
      </c>
      <c r="C880" s="444" t="s">
        <v>1562</v>
      </c>
      <c r="D880" s="445" t="s">
        <v>2091</v>
      </c>
      <c r="E880" s="445"/>
      <c r="F880" s="444"/>
      <c r="G880" s="445"/>
      <c r="H880" s="547">
        <v>491738.39</v>
      </c>
      <c r="I880" s="547">
        <v>491738.39</v>
      </c>
      <c r="J880" s="547">
        <v>495818.39</v>
      </c>
      <c r="K880" s="547">
        <v>530209.55000000005</v>
      </c>
      <c r="L880" s="547">
        <v>550566.46</v>
      </c>
      <c r="M880" s="547">
        <v>565976.01</v>
      </c>
      <c r="N880" s="547">
        <v>578886.53</v>
      </c>
      <c r="O880" s="547">
        <v>581472.53</v>
      </c>
      <c r="P880" s="547">
        <v>581472.53</v>
      </c>
      <c r="Q880" s="547">
        <v>593141.18999999994</v>
      </c>
      <c r="R880" s="547">
        <v>594262.18999999994</v>
      </c>
      <c r="S880" s="547">
        <v>594262.18999999994</v>
      </c>
      <c r="T880" s="547">
        <v>623693.73</v>
      </c>
      <c r="U880" s="547"/>
      <c r="V880" s="547">
        <f t="shared" si="393"/>
        <v>559626.83499999996</v>
      </c>
      <c r="W880" s="305"/>
      <c r="X880" s="306"/>
      <c r="Y880" s="548">
        <f t="shared" si="417"/>
        <v>623693.73</v>
      </c>
      <c r="Z880" s="549">
        <f t="shared" si="417"/>
        <v>0</v>
      </c>
      <c r="AA880" s="549">
        <f t="shared" si="417"/>
        <v>0</v>
      </c>
      <c r="AB880" s="282">
        <f t="shared" si="394"/>
        <v>0</v>
      </c>
      <c r="AC880" s="281">
        <f t="shared" si="395"/>
        <v>0</v>
      </c>
      <c r="AD880" s="549">
        <f t="shared" si="396"/>
        <v>0</v>
      </c>
      <c r="AE880" s="553">
        <f t="shared" si="397"/>
        <v>0</v>
      </c>
      <c r="AF880" s="282">
        <f t="shared" si="398"/>
        <v>0</v>
      </c>
      <c r="AG880" s="283">
        <f t="shared" si="399"/>
        <v>0</v>
      </c>
      <c r="AH880" s="281">
        <f t="shared" si="400"/>
        <v>0</v>
      </c>
      <c r="AI880" s="551">
        <f t="shared" si="420"/>
        <v>559626.83499999996</v>
      </c>
      <c r="AJ880" s="549">
        <f t="shared" si="420"/>
        <v>0</v>
      </c>
      <c r="AK880" s="549">
        <f t="shared" si="420"/>
        <v>0</v>
      </c>
      <c r="AL880" s="282">
        <f t="shared" si="401"/>
        <v>0</v>
      </c>
      <c r="AM880" s="281">
        <f t="shared" si="402"/>
        <v>0</v>
      </c>
      <c r="AN880" s="549">
        <f t="shared" si="403"/>
        <v>0</v>
      </c>
      <c r="AO880" s="549">
        <f t="shared" si="404"/>
        <v>0</v>
      </c>
      <c r="AP880" s="549">
        <f t="shared" si="405"/>
        <v>0</v>
      </c>
      <c r="AQ880" s="283">
        <f t="shared" si="418"/>
        <v>0</v>
      </c>
      <c r="AR880" s="281">
        <f t="shared" si="406"/>
        <v>0</v>
      </c>
      <c r="AT880" s="446"/>
      <c r="AU880" s="284"/>
      <c r="AV880" s="447" t="str">
        <f t="shared" si="407"/>
        <v>CA</v>
      </c>
      <c r="AW880" s="447" t="str">
        <f t="shared" si="408"/>
        <v>CL</v>
      </c>
      <c r="AX880" s="447" t="str">
        <f t="shared" si="409"/>
        <v>AIC</v>
      </c>
      <c r="AY880" s="447" t="str">
        <f t="shared" si="410"/>
        <v>ERB</v>
      </c>
      <c r="AZ880" s="447" t="str">
        <f t="shared" si="411"/>
        <v>GRB</v>
      </c>
      <c r="BA880" s="447" t="str">
        <f t="shared" si="412"/>
        <v>Non-Op</v>
      </c>
      <c r="BC880" s="445" t="s">
        <v>2159</v>
      </c>
      <c r="BD880" s="552">
        <f t="shared" si="419"/>
        <v>623693.73</v>
      </c>
      <c r="BF880" s="435"/>
      <c r="BG880" s="435"/>
      <c r="BH880" s="435"/>
      <c r="BI880" s="435"/>
      <c r="BJ880" s="435"/>
      <c r="BK880" s="435"/>
      <c r="BL880" s="435"/>
      <c r="BN880" s="444"/>
    </row>
    <row r="881" spans="1:66" s="28" customFormat="1" ht="12" customHeight="1">
      <c r="A881" s="287">
        <v>18608111</v>
      </c>
      <c r="B881" s="288" t="str">
        <f t="shared" si="416"/>
        <v>18608111</v>
      </c>
      <c r="C881" s="494" t="s">
        <v>1563</v>
      </c>
      <c r="D881" s="445" t="s">
        <v>1165</v>
      </c>
      <c r="E881" s="445"/>
      <c r="F881" s="494"/>
      <c r="G881" s="445"/>
      <c r="H881" s="547">
        <v>267000</v>
      </c>
      <c r="I881" s="547">
        <v>267000</v>
      </c>
      <c r="J881" s="547">
        <v>267000</v>
      </c>
      <c r="K881" s="547">
        <v>267000</v>
      </c>
      <c r="L881" s="547">
        <v>267000</v>
      </c>
      <c r="M881" s="547">
        <v>267000</v>
      </c>
      <c r="N881" s="547">
        <v>267000</v>
      </c>
      <c r="O881" s="547">
        <v>267000</v>
      </c>
      <c r="P881" s="547">
        <v>267000</v>
      </c>
      <c r="Q881" s="547">
        <v>267000</v>
      </c>
      <c r="R881" s="547">
        <v>267000</v>
      </c>
      <c r="S881" s="547">
        <v>267000</v>
      </c>
      <c r="T881" s="547">
        <v>267000</v>
      </c>
      <c r="U881" s="547"/>
      <c r="V881" s="547">
        <f t="shared" si="393"/>
        <v>267000</v>
      </c>
      <c r="W881" s="285"/>
      <c r="X881" s="286"/>
      <c r="Y881" s="548">
        <f t="shared" si="417"/>
        <v>0</v>
      </c>
      <c r="Z881" s="549">
        <f t="shared" si="417"/>
        <v>0</v>
      </c>
      <c r="AA881" s="549">
        <f t="shared" si="417"/>
        <v>0</v>
      </c>
      <c r="AB881" s="282">
        <f t="shared" si="394"/>
        <v>267000</v>
      </c>
      <c r="AC881" s="281">
        <f t="shared" si="395"/>
        <v>0</v>
      </c>
      <c r="AD881" s="549">
        <f t="shared" si="396"/>
        <v>0</v>
      </c>
      <c r="AE881" s="553">
        <f t="shared" si="397"/>
        <v>0</v>
      </c>
      <c r="AF881" s="282">
        <f t="shared" si="398"/>
        <v>267000</v>
      </c>
      <c r="AG881" s="283">
        <f t="shared" si="399"/>
        <v>267000</v>
      </c>
      <c r="AH881" s="281">
        <f t="shared" si="400"/>
        <v>0</v>
      </c>
      <c r="AI881" s="551">
        <f t="shared" si="420"/>
        <v>0</v>
      </c>
      <c r="AJ881" s="549">
        <f t="shared" si="420"/>
        <v>0</v>
      </c>
      <c r="AK881" s="549">
        <f t="shared" si="420"/>
        <v>0</v>
      </c>
      <c r="AL881" s="282">
        <f t="shared" si="401"/>
        <v>267000</v>
      </c>
      <c r="AM881" s="281">
        <f t="shared" si="402"/>
        <v>0</v>
      </c>
      <c r="AN881" s="549">
        <f t="shared" si="403"/>
        <v>0</v>
      </c>
      <c r="AO881" s="549">
        <f t="shared" si="404"/>
        <v>0</v>
      </c>
      <c r="AP881" s="549">
        <f t="shared" si="405"/>
        <v>267000</v>
      </c>
      <c r="AQ881" s="283">
        <f t="shared" si="418"/>
        <v>267000</v>
      </c>
      <c r="AR881" s="281">
        <f t="shared" si="406"/>
        <v>0</v>
      </c>
      <c r="AT881" s="446" t="s">
        <v>2076</v>
      </c>
      <c r="AU881" s="284"/>
      <c r="AV881" s="447" t="str">
        <f t="shared" si="407"/>
        <v>CA</v>
      </c>
      <c r="AW881" s="447" t="str">
        <f t="shared" si="408"/>
        <v>CL</v>
      </c>
      <c r="AX881" s="447" t="str">
        <f t="shared" si="409"/>
        <v>AIC</v>
      </c>
      <c r="AY881" s="447" t="str">
        <f t="shared" si="410"/>
        <v>ERB</v>
      </c>
      <c r="AZ881" s="447" t="str">
        <f t="shared" si="411"/>
        <v>GRB</v>
      </c>
      <c r="BA881" s="447" t="str">
        <f t="shared" si="412"/>
        <v>Non-Op</v>
      </c>
      <c r="BC881" s="449" t="s">
        <v>2100</v>
      </c>
      <c r="BD881" s="552">
        <f t="shared" si="419"/>
        <v>267000</v>
      </c>
      <c r="BF881" s="435"/>
      <c r="BG881" s="435"/>
      <c r="BH881" s="435"/>
      <c r="BI881" s="435"/>
      <c r="BJ881" s="435"/>
      <c r="BK881" s="435"/>
      <c r="BL881" s="435"/>
      <c r="BN881" s="444"/>
    </row>
    <row r="882" spans="1:66" s="28" customFormat="1" ht="12" customHeight="1">
      <c r="A882" s="287">
        <v>18608141</v>
      </c>
      <c r="B882" s="288" t="str">
        <f t="shared" si="416"/>
        <v>18608141</v>
      </c>
      <c r="C882" s="494" t="s">
        <v>1564</v>
      </c>
      <c r="D882" s="445" t="s">
        <v>2091</v>
      </c>
      <c r="E882" s="445"/>
      <c r="F882" s="494"/>
      <c r="G882" s="445"/>
      <c r="H882" s="547">
        <v>0</v>
      </c>
      <c r="I882" s="547">
        <v>0</v>
      </c>
      <c r="J882" s="547">
        <v>0</v>
      </c>
      <c r="K882" s="547">
        <v>0</v>
      </c>
      <c r="L882" s="547">
        <v>0</v>
      </c>
      <c r="M882" s="547">
        <v>0</v>
      </c>
      <c r="N882" s="547">
        <v>0</v>
      </c>
      <c r="O882" s="547">
        <v>0</v>
      </c>
      <c r="P882" s="547">
        <v>0</v>
      </c>
      <c r="Q882" s="547">
        <v>1845.9</v>
      </c>
      <c r="R882" s="547">
        <v>1845.91</v>
      </c>
      <c r="S882" s="547">
        <v>1845.91</v>
      </c>
      <c r="T882" s="547">
        <v>1845.91</v>
      </c>
      <c r="U882" s="547"/>
      <c r="V882" s="547">
        <f t="shared" si="393"/>
        <v>538.38958333333335</v>
      </c>
      <c r="W882" s="285"/>
      <c r="X882" s="286"/>
      <c r="Y882" s="548">
        <f t="shared" si="417"/>
        <v>1845.91</v>
      </c>
      <c r="Z882" s="549">
        <f t="shared" si="417"/>
        <v>0</v>
      </c>
      <c r="AA882" s="549">
        <f t="shared" si="417"/>
        <v>0</v>
      </c>
      <c r="AB882" s="282">
        <f t="shared" si="394"/>
        <v>0</v>
      </c>
      <c r="AC882" s="281">
        <f t="shared" si="395"/>
        <v>0</v>
      </c>
      <c r="AD882" s="549">
        <f t="shared" si="396"/>
        <v>0</v>
      </c>
      <c r="AE882" s="553">
        <f t="shared" si="397"/>
        <v>0</v>
      </c>
      <c r="AF882" s="282">
        <f t="shared" si="398"/>
        <v>0</v>
      </c>
      <c r="AG882" s="283">
        <f t="shared" si="399"/>
        <v>0</v>
      </c>
      <c r="AH882" s="281">
        <f t="shared" si="400"/>
        <v>0</v>
      </c>
      <c r="AI882" s="551">
        <f t="shared" si="420"/>
        <v>538.38958333333335</v>
      </c>
      <c r="AJ882" s="549">
        <f t="shared" si="420"/>
        <v>0</v>
      </c>
      <c r="AK882" s="549">
        <f t="shared" si="420"/>
        <v>0</v>
      </c>
      <c r="AL882" s="282">
        <f t="shared" si="401"/>
        <v>0</v>
      </c>
      <c r="AM882" s="281">
        <f t="shared" si="402"/>
        <v>0</v>
      </c>
      <c r="AN882" s="549">
        <f t="shared" si="403"/>
        <v>0</v>
      </c>
      <c r="AO882" s="549">
        <f t="shared" si="404"/>
        <v>0</v>
      </c>
      <c r="AP882" s="549">
        <f t="shared" si="405"/>
        <v>0</v>
      </c>
      <c r="AQ882" s="283">
        <f t="shared" si="418"/>
        <v>0</v>
      </c>
      <c r="AR882" s="281">
        <f t="shared" si="406"/>
        <v>0</v>
      </c>
      <c r="AT882" s="446"/>
      <c r="AU882" s="284"/>
      <c r="AV882" s="447" t="str">
        <f t="shared" si="407"/>
        <v>CA</v>
      </c>
      <c r="AW882" s="447" t="str">
        <f t="shared" si="408"/>
        <v>CL</v>
      </c>
      <c r="AX882" s="447" t="str">
        <f t="shared" si="409"/>
        <v>AIC</v>
      </c>
      <c r="AY882" s="447" t="str">
        <f t="shared" si="410"/>
        <v>ERB</v>
      </c>
      <c r="AZ882" s="447" t="str">
        <f t="shared" si="411"/>
        <v>GRB</v>
      </c>
      <c r="BA882" s="447" t="str">
        <f t="shared" si="412"/>
        <v>Non-Op</v>
      </c>
      <c r="BC882" s="445" t="s">
        <v>2159</v>
      </c>
      <c r="BD882" s="552">
        <f t="shared" si="419"/>
        <v>1845.91</v>
      </c>
      <c r="BF882" s="435"/>
      <c r="BG882" s="435"/>
      <c r="BH882" s="435"/>
      <c r="BI882" s="435"/>
      <c r="BJ882" s="435"/>
      <c r="BK882" s="435"/>
      <c r="BL882" s="435"/>
      <c r="BN882" s="444"/>
    </row>
    <row r="883" spans="1:66" s="28" customFormat="1" ht="12" customHeight="1">
      <c r="A883" s="287">
        <v>18608151</v>
      </c>
      <c r="B883" s="288" t="str">
        <f t="shared" si="416"/>
        <v>18608151</v>
      </c>
      <c r="C883" s="444" t="s">
        <v>1565</v>
      </c>
      <c r="D883" s="445" t="s">
        <v>1165</v>
      </c>
      <c r="E883" s="445"/>
      <c r="F883" s="444"/>
      <c r="G883" s="445"/>
      <c r="H883" s="547">
        <v>80000</v>
      </c>
      <c r="I883" s="547">
        <v>80000</v>
      </c>
      <c r="J883" s="547">
        <v>80000</v>
      </c>
      <c r="K883" s="547">
        <v>80000</v>
      </c>
      <c r="L883" s="547">
        <v>80000</v>
      </c>
      <c r="M883" s="547">
        <v>80000</v>
      </c>
      <c r="N883" s="547">
        <v>80000</v>
      </c>
      <c r="O883" s="547">
        <v>80000</v>
      </c>
      <c r="P883" s="547">
        <v>80000</v>
      </c>
      <c r="Q883" s="547">
        <v>78154.100000000006</v>
      </c>
      <c r="R883" s="547">
        <v>78154.100000000006</v>
      </c>
      <c r="S883" s="547">
        <v>78154.100000000006</v>
      </c>
      <c r="T883" s="547">
        <v>79999.990000000005</v>
      </c>
      <c r="U883" s="547"/>
      <c r="V883" s="547">
        <f t="shared" si="393"/>
        <v>79538.524583333332</v>
      </c>
      <c r="W883" s="285"/>
      <c r="X883" s="286"/>
      <c r="Y883" s="548">
        <f t="shared" si="417"/>
        <v>0</v>
      </c>
      <c r="Z883" s="549">
        <f t="shared" si="417"/>
        <v>0</v>
      </c>
      <c r="AA883" s="549">
        <f t="shared" si="417"/>
        <v>0</v>
      </c>
      <c r="AB883" s="282">
        <f t="shared" si="394"/>
        <v>79999.990000000005</v>
      </c>
      <c r="AC883" s="281">
        <f t="shared" si="395"/>
        <v>0</v>
      </c>
      <c r="AD883" s="549">
        <f t="shared" si="396"/>
        <v>0</v>
      </c>
      <c r="AE883" s="553">
        <f t="shared" si="397"/>
        <v>0</v>
      </c>
      <c r="AF883" s="282">
        <f t="shared" si="398"/>
        <v>79999.990000000005</v>
      </c>
      <c r="AG883" s="283">
        <f t="shared" si="399"/>
        <v>79999.990000000005</v>
      </c>
      <c r="AH883" s="281">
        <f t="shared" si="400"/>
        <v>0</v>
      </c>
      <c r="AI883" s="551">
        <f t="shared" si="420"/>
        <v>0</v>
      </c>
      <c r="AJ883" s="549">
        <f t="shared" si="420"/>
        <v>0</v>
      </c>
      <c r="AK883" s="549">
        <f t="shared" si="420"/>
        <v>0</v>
      </c>
      <c r="AL883" s="282">
        <f t="shared" si="401"/>
        <v>79538.524583333332</v>
      </c>
      <c r="AM883" s="281">
        <f t="shared" si="402"/>
        <v>0</v>
      </c>
      <c r="AN883" s="549">
        <f t="shared" si="403"/>
        <v>0</v>
      </c>
      <c r="AO883" s="549">
        <f t="shared" si="404"/>
        <v>0</v>
      </c>
      <c r="AP883" s="549">
        <f t="shared" si="405"/>
        <v>79538.524583333332</v>
      </c>
      <c r="AQ883" s="283">
        <f t="shared" si="418"/>
        <v>79538.524583333332</v>
      </c>
      <c r="AR883" s="281">
        <f t="shared" si="406"/>
        <v>0</v>
      </c>
      <c r="AT883" s="446" t="s">
        <v>2076</v>
      </c>
      <c r="AU883" s="284"/>
      <c r="AV883" s="447" t="str">
        <f t="shared" si="407"/>
        <v>CA</v>
      </c>
      <c r="AW883" s="447" t="str">
        <f t="shared" si="408"/>
        <v>CL</v>
      </c>
      <c r="AX883" s="447" t="str">
        <f t="shared" si="409"/>
        <v>AIC</v>
      </c>
      <c r="AY883" s="447" t="str">
        <f t="shared" si="410"/>
        <v>ERB</v>
      </c>
      <c r="AZ883" s="447" t="str">
        <f t="shared" si="411"/>
        <v>GRB</v>
      </c>
      <c r="BA883" s="447" t="str">
        <f t="shared" si="412"/>
        <v>Non-Op</v>
      </c>
      <c r="BC883" s="449" t="s">
        <v>2100</v>
      </c>
      <c r="BD883" s="552">
        <f t="shared" si="419"/>
        <v>79999.990000000005</v>
      </c>
      <c r="BF883" s="435"/>
      <c r="BG883" s="435"/>
      <c r="BH883" s="435"/>
      <c r="BI883" s="435"/>
      <c r="BJ883" s="435"/>
      <c r="BK883" s="435"/>
      <c r="BL883" s="435"/>
      <c r="BN883" s="444"/>
    </row>
    <row r="884" spans="1:66" s="28" customFormat="1" ht="12" customHeight="1">
      <c r="A884" s="287">
        <v>18608171</v>
      </c>
      <c r="B884" s="288" t="str">
        <f t="shared" si="416"/>
        <v>18608171</v>
      </c>
      <c r="C884" s="444" t="s">
        <v>2905</v>
      </c>
      <c r="D884" s="445" t="s">
        <v>2091</v>
      </c>
      <c r="E884" s="445"/>
      <c r="F884" s="444"/>
      <c r="G884" s="445"/>
      <c r="H884" s="547">
        <v>0</v>
      </c>
      <c r="I884" s="547">
        <v>0</v>
      </c>
      <c r="J884" s="547">
        <v>0</v>
      </c>
      <c r="K884" s="547">
        <v>0</v>
      </c>
      <c r="L884" s="547">
        <v>0</v>
      </c>
      <c r="M884" s="547">
        <v>0</v>
      </c>
      <c r="N884" s="547">
        <v>0</v>
      </c>
      <c r="O884" s="547">
        <v>0</v>
      </c>
      <c r="P884" s="547">
        <v>0</v>
      </c>
      <c r="Q884" s="547">
        <v>0</v>
      </c>
      <c r="R884" s="547">
        <v>0</v>
      </c>
      <c r="S884" s="547">
        <v>0</v>
      </c>
      <c r="T884" s="547">
        <v>0</v>
      </c>
      <c r="U884" s="547"/>
      <c r="V884" s="547">
        <f t="shared" si="393"/>
        <v>0</v>
      </c>
      <c r="W884" s="285"/>
      <c r="X884" s="286"/>
      <c r="Y884" s="548">
        <f t="shared" si="417"/>
        <v>0</v>
      </c>
      <c r="Z884" s="549">
        <f t="shared" si="417"/>
        <v>0</v>
      </c>
      <c r="AA884" s="549">
        <f t="shared" si="417"/>
        <v>0</v>
      </c>
      <c r="AB884" s="282">
        <f t="shared" si="394"/>
        <v>0</v>
      </c>
      <c r="AC884" s="281">
        <f t="shared" si="395"/>
        <v>0</v>
      </c>
      <c r="AD884" s="549">
        <f t="shared" si="396"/>
        <v>0</v>
      </c>
      <c r="AE884" s="553">
        <f t="shared" si="397"/>
        <v>0</v>
      </c>
      <c r="AF884" s="282">
        <f t="shared" si="398"/>
        <v>0</v>
      </c>
      <c r="AG884" s="283">
        <f t="shared" si="399"/>
        <v>0</v>
      </c>
      <c r="AH884" s="281">
        <f t="shared" si="400"/>
        <v>0</v>
      </c>
      <c r="AI884" s="551">
        <f t="shared" si="420"/>
        <v>0</v>
      </c>
      <c r="AJ884" s="549">
        <f t="shared" si="420"/>
        <v>0</v>
      </c>
      <c r="AK884" s="549">
        <f t="shared" si="420"/>
        <v>0</v>
      </c>
      <c r="AL884" s="282">
        <f t="shared" si="401"/>
        <v>0</v>
      </c>
      <c r="AM884" s="281">
        <f t="shared" si="402"/>
        <v>0</v>
      </c>
      <c r="AN884" s="549">
        <f t="shared" si="403"/>
        <v>0</v>
      </c>
      <c r="AO884" s="549">
        <f t="shared" si="404"/>
        <v>0</v>
      </c>
      <c r="AP884" s="549">
        <f t="shared" si="405"/>
        <v>0</v>
      </c>
      <c r="AQ884" s="283">
        <f t="shared" si="418"/>
        <v>0</v>
      </c>
      <c r="AR884" s="281">
        <f t="shared" si="406"/>
        <v>0</v>
      </c>
      <c r="AT884" s="446"/>
      <c r="AU884" s="284"/>
      <c r="AV884" s="447" t="str">
        <f t="shared" si="407"/>
        <v>CA</v>
      </c>
      <c r="AW884" s="447" t="str">
        <f t="shared" si="408"/>
        <v>CL</v>
      </c>
      <c r="AX884" s="447" t="str">
        <f t="shared" si="409"/>
        <v>AIC</v>
      </c>
      <c r="AY884" s="447" t="str">
        <f t="shared" si="410"/>
        <v>ERB</v>
      </c>
      <c r="AZ884" s="447" t="str">
        <f t="shared" si="411"/>
        <v>GRB</v>
      </c>
      <c r="BA884" s="447" t="str">
        <f t="shared" si="412"/>
        <v>Non-Op</v>
      </c>
      <c r="BC884" s="445" t="s">
        <v>2142</v>
      </c>
      <c r="BD884" s="552">
        <f t="shared" si="419"/>
        <v>0</v>
      </c>
      <c r="BF884" s="435"/>
      <c r="BG884" s="435"/>
      <c r="BH884" s="435"/>
      <c r="BI884" s="435"/>
      <c r="BJ884" s="435"/>
      <c r="BK884" s="435"/>
      <c r="BL884" s="435"/>
      <c r="BN884" s="444"/>
    </row>
    <row r="885" spans="1:66" s="28" customFormat="1" ht="12" customHeight="1">
      <c r="A885" s="287">
        <v>18608181</v>
      </c>
      <c r="B885" s="288" t="str">
        <f t="shared" si="416"/>
        <v>18608181</v>
      </c>
      <c r="C885" s="444" t="s">
        <v>1566</v>
      </c>
      <c r="D885" s="445" t="s">
        <v>1165</v>
      </c>
      <c r="E885" s="445"/>
      <c r="F885" s="444"/>
      <c r="G885" s="445"/>
      <c r="H885" s="547">
        <v>53000</v>
      </c>
      <c r="I885" s="547">
        <v>53000</v>
      </c>
      <c r="J885" s="547">
        <v>53000</v>
      </c>
      <c r="K885" s="547">
        <v>53000</v>
      </c>
      <c r="L885" s="547">
        <v>53000</v>
      </c>
      <c r="M885" s="547">
        <v>53000</v>
      </c>
      <c r="N885" s="547">
        <v>53000</v>
      </c>
      <c r="O885" s="547">
        <v>53000</v>
      </c>
      <c r="P885" s="547">
        <v>53000</v>
      </c>
      <c r="Q885" s="547">
        <v>53000</v>
      </c>
      <c r="R885" s="547">
        <v>53000</v>
      </c>
      <c r="S885" s="547">
        <v>53000</v>
      </c>
      <c r="T885" s="547">
        <v>53000</v>
      </c>
      <c r="U885" s="547"/>
      <c r="V885" s="547">
        <f t="shared" si="393"/>
        <v>53000</v>
      </c>
      <c r="W885" s="285"/>
      <c r="X885" s="286"/>
      <c r="Y885" s="548">
        <f t="shared" si="417"/>
        <v>0</v>
      </c>
      <c r="Z885" s="549">
        <f t="shared" si="417"/>
        <v>0</v>
      </c>
      <c r="AA885" s="549">
        <f t="shared" si="417"/>
        <v>0</v>
      </c>
      <c r="AB885" s="282">
        <f t="shared" si="394"/>
        <v>53000</v>
      </c>
      <c r="AC885" s="281">
        <f t="shared" si="395"/>
        <v>0</v>
      </c>
      <c r="AD885" s="549">
        <f t="shared" si="396"/>
        <v>0</v>
      </c>
      <c r="AE885" s="553">
        <f t="shared" si="397"/>
        <v>0</v>
      </c>
      <c r="AF885" s="282">
        <f t="shared" si="398"/>
        <v>53000</v>
      </c>
      <c r="AG885" s="283">
        <f t="shared" si="399"/>
        <v>53000</v>
      </c>
      <c r="AH885" s="281">
        <f t="shared" si="400"/>
        <v>0</v>
      </c>
      <c r="AI885" s="551">
        <f t="shared" si="420"/>
        <v>0</v>
      </c>
      <c r="AJ885" s="549">
        <f t="shared" si="420"/>
        <v>0</v>
      </c>
      <c r="AK885" s="549">
        <f t="shared" si="420"/>
        <v>0</v>
      </c>
      <c r="AL885" s="282">
        <f t="shared" si="401"/>
        <v>53000</v>
      </c>
      <c r="AM885" s="281">
        <f t="shared" si="402"/>
        <v>0</v>
      </c>
      <c r="AN885" s="549">
        <f t="shared" si="403"/>
        <v>0</v>
      </c>
      <c r="AO885" s="549">
        <f t="shared" si="404"/>
        <v>0</v>
      </c>
      <c r="AP885" s="549">
        <f t="shared" si="405"/>
        <v>53000</v>
      </c>
      <c r="AQ885" s="283">
        <f t="shared" si="418"/>
        <v>53000</v>
      </c>
      <c r="AR885" s="281">
        <f t="shared" si="406"/>
        <v>0</v>
      </c>
      <c r="AT885" s="446" t="s">
        <v>2076</v>
      </c>
      <c r="AU885" s="284"/>
      <c r="AV885" s="447" t="str">
        <f t="shared" si="407"/>
        <v>CA</v>
      </c>
      <c r="AW885" s="447" t="str">
        <f t="shared" si="408"/>
        <v>CL</v>
      </c>
      <c r="AX885" s="447" t="str">
        <f t="shared" si="409"/>
        <v>AIC</v>
      </c>
      <c r="AY885" s="447" t="str">
        <f t="shared" si="410"/>
        <v>ERB</v>
      </c>
      <c r="AZ885" s="447" t="str">
        <f t="shared" si="411"/>
        <v>GRB</v>
      </c>
      <c r="BA885" s="447" t="str">
        <f t="shared" si="412"/>
        <v>Non-Op</v>
      </c>
      <c r="BC885" s="449" t="s">
        <v>2100</v>
      </c>
      <c r="BD885" s="552">
        <f t="shared" si="419"/>
        <v>53000</v>
      </c>
      <c r="BF885" s="435"/>
      <c r="BG885" s="435"/>
      <c r="BH885" s="435"/>
      <c r="BI885" s="435"/>
      <c r="BJ885" s="435"/>
      <c r="BK885" s="435"/>
      <c r="BL885" s="435"/>
      <c r="BN885" s="444"/>
    </row>
    <row r="886" spans="1:66" s="28" customFormat="1" ht="12" customHeight="1">
      <c r="A886" s="287">
        <v>18608191</v>
      </c>
      <c r="B886" s="288" t="str">
        <f t="shared" si="416"/>
        <v>18608191</v>
      </c>
      <c r="C886" s="444" t="s">
        <v>2906</v>
      </c>
      <c r="D886" s="445" t="s">
        <v>2091</v>
      </c>
      <c r="E886" s="445"/>
      <c r="F886" s="444"/>
      <c r="G886" s="445"/>
      <c r="H886" s="547">
        <v>0</v>
      </c>
      <c r="I886" s="547">
        <v>0</v>
      </c>
      <c r="J886" s="547">
        <v>0</v>
      </c>
      <c r="K886" s="547">
        <v>0</v>
      </c>
      <c r="L886" s="547">
        <v>0</v>
      </c>
      <c r="M886" s="547">
        <v>0</v>
      </c>
      <c r="N886" s="547">
        <v>0</v>
      </c>
      <c r="O886" s="547">
        <v>0</v>
      </c>
      <c r="P886" s="547">
        <v>0</v>
      </c>
      <c r="Q886" s="547">
        <v>0</v>
      </c>
      <c r="R886" s="547">
        <v>0</v>
      </c>
      <c r="S886" s="547">
        <v>0</v>
      </c>
      <c r="T886" s="547">
        <v>0</v>
      </c>
      <c r="U886" s="547"/>
      <c r="V886" s="547">
        <f t="shared" si="393"/>
        <v>0</v>
      </c>
      <c r="W886" s="285"/>
      <c r="X886" s="286"/>
      <c r="Y886" s="548">
        <f t="shared" si="417"/>
        <v>0</v>
      </c>
      <c r="Z886" s="549">
        <f t="shared" si="417"/>
        <v>0</v>
      </c>
      <c r="AA886" s="549">
        <f t="shared" si="417"/>
        <v>0</v>
      </c>
      <c r="AB886" s="282">
        <f t="shared" si="394"/>
        <v>0</v>
      </c>
      <c r="AC886" s="281">
        <f t="shared" si="395"/>
        <v>0</v>
      </c>
      <c r="AD886" s="549">
        <f t="shared" si="396"/>
        <v>0</v>
      </c>
      <c r="AE886" s="553">
        <f t="shared" si="397"/>
        <v>0</v>
      </c>
      <c r="AF886" s="282">
        <f t="shared" si="398"/>
        <v>0</v>
      </c>
      <c r="AG886" s="283">
        <f t="shared" si="399"/>
        <v>0</v>
      </c>
      <c r="AH886" s="281">
        <f t="shared" si="400"/>
        <v>0</v>
      </c>
      <c r="AI886" s="551">
        <f t="shared" si="420"/>
        <v>0</v>
      </c>
      <c r="AJ886" s="549">
        <f t="shared" si="420"/>
        <v>0</v>
      </c>
      <c r="AK886" s="549">
        <f t="shared" si="420"/>
        <v>0</v>
      </c>
      <c r="AL886" s="282">
        <f t="shared" si="401"/>
        <v>0</v>
      </c>
      <c r="AM886" s="281">
        <f t="shared" si="402"/>
        <v>0</v>
      </c>
      <c r="AN886" s="549">
        <f t="shared" si="403"/>
        <v>0</v>
      </c>
      <c r="AO886" s="549">
        <f t="shared" si="404"/>
        <v>0</v>
      </c>
      <c r="AP886" s="549">
        <f t="shared" si="405"/>
        <v>0</v>
      </c>
      <c r="AQ886" s="283">
        <f t="shared" si="418"/>
        <v>0</v>
      </c>
      <c r="AR886" s="281">
        <f t="shared" si="406"/>
        <v>0</v>
      </c>
      <c r="AT886" s="446"/>
      <c r="AU886" s="284"/>
      <c r="AV886" s="447" t="str">
        <f t="shared" si="407"/>
        <v>CA</v>
      </c>
      <c r="AW886" s="447" t="str">
        <f t="shared" si="408"/>
        <v>CL</v>
      </c>
      <c r="AX886" s="447" t="str">
        <f t="shared" si="409"/>
        <v>AIC</v>
      </c>
      <c r="AY886" s="447" t="str">
        <f t="shared" si="410"/>
        <v>ERB</v>
      </c>
      <c r="AZ886" s="447" t="str">
        <f t="shared" si="411"/>
        <v>GRB</v>
      </c>
      <c r="BA886" s="447" t="str">
        <f t="shared" si="412"/>
        <v>Non-Op</v>
      </c>
      <c r="BC886" s="445" t="s">
        <v>2142</v>
      </c>
      <c r="BD886" s="552">
        <f t="shared" si="419"/>
        <v>0</v>
      </c>
      <c r="BF886" s="435"/>
      <c r="BG886" s="435"/>
      <c r="BH886" s="435"/>
      <c r="BI886" s="435"/>
      <c r="BJ886" s="435"/>
      <c r="BK886" s="435"/>
      <c r="BL886" s="435"/>
      <c r="BN886" s="444"/>
    </row>
    <row r="887" spans="1:66" s="28" customFormat="1" ht="12" customHeight="1">
      <c r="A887" s="287">
        <v>18608211</v>
      </c>
      <c r="B887" s="288" t="str">
        <f t="shared" si="416"/>
        <v>18608211</v>
      </c>
      <c r="C887" s="444" t="s">
        <v>2907</v>
      </c>
      <c r="D887" s="445" t="s">
        <v>2091</v>
      </c>
      <c r="E887" s="445"/>
      <c r="F887" s="444"/>
      <c r="G887" s="445"/>
      <c r="H887" s="547">
        <v>0</v>
      </c>
      <c r="I887" s="547">
        <v>0</v>
      </c>
      <c r="J887" s="547">
        <v>0</v>
      </c>
      <c r="K887" s="547">
        <v>0</v>
      </c>
      <c r="L887" s="547">
        <v>0</v>
      </c>
      <c r="M887" s="547">
        <v>0</v>
      </c>
      <c r="N887" s="547">
        <v>0</v>
      </c>
      <c r="O887" s="547">
        <v>0</v>
      </c>
      <c r="P887" s="547">
        <v>0</v>
      </c>
      <c r="Q887" s="547">
        <v>0</v>
      </c>
      <c r="R887" s="547">
        <v>0</v>
      </c>
      <c r="S887" s="547">
        <v>0</v>
      </c>
      <c r="T887" s="547">
        <v>0</v>
      </c>
      <c r="U887" s="547"/>
      <c r="V887" s="547">
        <f t="shared" si="393"/>
        <v>0</v>
      </c>
      <c r="W887" s="285"/>
      <c r="X887" s="286"/>
      <c r="Y887" s="548">
        <f t="shared" si="417"/>
        <v>0</v>
      </c>
      <c r="Z887" s="549">
        <f t="shared" si="417"/>
        <v>0</v>
      </c>
      <c r="AA887" s="549">
        <f t="shared" si="417"/>
        <v>0</v>
      </c>
      <c r="AB887" s="282">
        <f t="shared" si="394"/>
        <v>0</v>
      </c>
      <c r="AC887" s="281">
        <f t="shared" si="395"/>
        <v>0</v>
      </c>
      <c r="AD887" s="549">
        <f t="shared" si="396"/>
        <v>0</v>
      </c>
      <c r="AE887" s="553">
        <f t="shared" si="397"/>
        <v>0</v>
      </c>
      <c r="AF887" s="282">
        <f t="shared" si="398"/>
        <v>0</v>
      </c>
      <c r="AG887" s="283">
        <f t="shared" si="399"/>
        <v>0</v>
      </c>
      <c r="AH887" s="281">
        <f t="shared" si="400"/>
        <v>0</v>
      </c>
      <c r="AI887" s="551">
        <f t="shared" si="420"/>
        <v>0</v>
      </c>
      <c r="AJ887" s="549">
        <f t="shared" si="420"/>
        <v>0</v>
      </c>
      <c r="AK887" s="549">
        <f t="shared" si="420"/>
        <v>0</v>
      </c>
      <c r="AL887" s="282">
        <f t="shared" si="401"/>
        <v>0</v>
      </c>
      <c r="AM887" s="281">
        <f t="shared" si="402"/>
        <v>0</v>
      </c>
      <c r="AN887" s="549">
        <f t="shared" si="403"/>
        <v>0</v>
      </c>
      <c r="AO887" s="549">
        <f t="shared" si="404"/>
        <v>0</v>
      </c>
      <c r="AP887" s="549">
        <f t="shared" si="405"/>
        <v>0</v>
      </c>
      <c r="AQ887" s="283">
        <f t="shared" si="418"/>
        <v>0</v>
      </c>
      <c r="AR887" s="281">
        <f t="shared" si="406"/>
        <v>0</v>
      </c>
      <c r="AT887" s="446"/>
      <c r="AU887" s="284"/>
      <c r="AV887" s="447" t="str">
        <f t="shared" si="407"/>
        <v>CA</v>
      </c>
      <c r="AW887" s="447" t="str">
        <f t="shared" si="408"/>
        <v>CL</v>
      </c>
      <c r="AX887" s="447" t="str">
        <f t="shared" si="409"/>
        <v>AIC</v>
      </c>
      <c r="AY887" s="447" t="str">
        <f t="shared" si="410"/>
        <v>ERB</v>
      </c>
      <c r="AZ887" s="447" t="str">
        <f t="shared" si="411"/>
        <v>GRB</v>
      </c>
      <c r="BA887" s="447" t="str">
        <f t="shared" si="412"/>
        <v>Non-Op</v>
      </c>
      <c r="BC887" s="445" t="s">
        <v>2142</v>
      </c>
      <c r="BD887" s="552">
        <f t="shared" si="419"/>
        <v>0</v>
      </c>
      <c r="BF887" s="435"/>
      <c r="BG887" s="435"/>
      <c r="BH887" s="435"/>
      <c r="BI887" s="435"/>
      <c r="BJ887" s="435"/>
      <c r="BK887" s="435"/>
      <c r="BL887" s="435"/>
      <c r="BN887" s="444"/>
    </row>
    <row r="888" spans="1:66" s="28" customFormat="1" ht="12" customHeight="1">
      <c r="A888" s="287">
        <v>18608212</v>
      </c>
      <c r="B888" s="288" t="str">
        <f t="shared" si="416"/>
        <v>18608212</v>
      </c>
      <c r="C888" s="444" t="s">
        <v>1567</v>
      </c>
      <c r="D888" s="445" t="s">
        <v>2091</v>
      </c>
      <c r="E888" s="445"/>
      <c r="F888" s="444"/>
      <c r="G888" s="445"/>
      <c r="H888" s="547">
        <v>19137.830000000002</v>
      </c>
      <c r="I888" s="547">
        <v>19137.830000000002</v>
      </c>
      <c r="J888" s="547">
        <v>16903.55</v>
      </c>
      <c r="K888" s="547">
        <v>17834.05</v>
      </c>
      <c r="L888" s="547">
        <v>17834.05</v>
      </c>
      <c r="M888" s="547">
        <v>17834.05</v>
      </c>
      <c r="N888" s="547">
        <v>17834.05</v>
      </c>
      <c r="O888" s="547">
        <v>18272.8</v>
      </c>
      <c r="P888" s="547">
        <v>18272.8</v>
      </c>
      <c r="Q888" s="547">
        <v>18272.8</v>
      </c>
      <c r="R888" s="547">
        <v>18272.8</v>
      </c>
      <c r="S888" s="547">
        <v>19260.400000000001</v>
      </c>
      <c r="T888" s="547">
        <v>25702.62</v>
      </c>
      <c r="U888" s="547"/>
      <c r="V888" s="547">
        <f t="shared" si="393"/>
        <v>18512.450416666667</v>
      </c>
      <c r="W888" s="305"/>
      <c r="X888" s="306"/>
      <c r="Y888" s="548">
        <f t="shared" si="417"/>
        <v>25702.62</v>
      </c>
      <c r="Z888" s="549">
        <f t="shared" si="417"/>
        <v>0</v>
      </c>
      <c r="AA888" s="549">
        <f t="shared" si="417"/>
        <v>0</v>
      </c>
      <c r="AB888" s="282">
        <f t="shared" si="394"/>
        <v>0</v>
      </c>
      <c r="AC888" s="281">
        <f t="shared" si="395"/>
        <v>0</v>
      </c>
      <c r="AD888" s="549">
        <f t="shared" si="396"/>
        <v>0</v>
      </c>
      <c r="AE888" s="553">
        <f t="shared" si="397"/>
        <v>0</v>
      </c>
      <c r="AF888" s="282">
        <f t="shared" si="398"/>
        <v>0</v>
      </c>
      <c r="AG888" s="283">
        <f t="shared" si="399"/>
        <v>0</v>
      </c>
      <c r="AH888" s="281">
        <f t="shared" si="400"/>
        <v>0</v>
      </c>
      <c r="AI888" s="551">
        <f t="shared" si="420"/>
        <v>18512.450416666667</v>
      </c>
      <c r="AJ888" s="549">
        <f t="shared" si="420"/>
        <v>0</v>
      </c>
      <c r="AK888" s="549">
        <f t="shared" si="420"/>
        <v>0</v>
      </c>
      <c r="AL888" s="282">
        <f t="shared" si="401"/>
        <v>0</v>
      </c>
      <c r="AM888" s="281">
        <f t="shared" si="402"/>
        <v>0</v>
      </c>
      <c r="AN888" s="549">
        <f t="shared" si="403"/>
        <v>0</v>
      </c>
      <c r="AO888" s="549">
        <f t="shared" si="404"/>
        <v>0</v>
      </c>
      <c r="AP888" s="549">
        <f t="shared" si="405"/>
        <v>0</v>
      </c>
      <c r="AQ888" s="283">
        <f t="shared" si="418"/>
        <v>0</v>
      </c>
      <c r="AR888" s="281">
        <f t="shared" si="406"/>
        <v>0</v>
      </c>
      <c r="AT888" s="446"/>
      <c r="AU888" s="284"/>
      <c r="AV888" s="447" t="str">
        <f t="shared" si="407"/>
        <v>CA</v>
      </c>
      <c r="AW888" s="447" t="str">
        <f t="shared" si="408"/>
        <v>CL</v>
      </c>
      <c r="AX888" s="447" t="str">
        <f t="shared" si="409"/>
        <v>AIC</v>
      </c>
      <c r="AY888" s="447" t="str">
        <f t="shared" si="410"/>
        <v>ERB</v>
      </c>
      <c r="AZ888" s="447" t="str">
        <f t="shared" si="411"/>
        <v>GRB</v>
      </c>
      <c r="BA888" s="447" t="str">
        <f t="shared" si="412"/>
        <v>Non-Op</v>
      </c>
      <c r="BC888" s="445" t="s">
        <v>2159</v>
      </c>
      <c r="BD888" s="552">
        <f t="shared" si="419"/>
        <v>25702.62</v>
      </c>
      <c r="BF888" s="435"/>
      <c r="BG888" s="435"/>
      <c r="BH888" s="435"/>
      <c r="BI888" s="435"/>
      <c r="BJ888" s="435"/>
      <c r="BK888" s="435"/>
      <c r="BL888" s="435"/>
      <c r="BN888" s="444"/>
    </row>
    <row r="889" spans="1:66" s="28" customFormat="1" ht="12" customHeight="1">
      <c r="A889" s="287">
        <v>18608221</v>
      </c>
      <c r="B889" s="288" t="str">
        <f t="shared" si="416"/>
        <v>18608221</v>
      </c>
      <c r="C889" s="444" t="s">
        <v>2908</v>
      </c>
      <c r="D889" s="445" t="s">
        <v>1165</v>
      </c>
      <c r="E889" s="445"/>
      <c r="F889" s="444"/>
      <c r="G889" s="445"/>
      <c r="H889" s="547">
        <v>0</v>
      </c>
      <c r="I889" s="547">
        <v>0</v>
      </c>
      <c r="J889" s="547">
        <v>0</v>
      </c>
      <c r="K889" s="547">
        <v>0</v>
      </c>
      <c r="L889" s="547">
        <v>0</v>
      </c>
      <c r="M889" s="547">
        <v>0</v>
      </c>
      <c r="N889" s="547">
        <v>0</v>
      </c>
      <c r="O889" s="547">
        <v>0</v>
      </c>
      <c r="P889" s="547">
        <v>0</v>
      </c>
      <c r="Q889" s="547">
        <v>0</v>
      </c>
      <c r="R889" s="547">
        <v>0</v>
      </c>
      <c r="S889" s="547">
        <v>0</v>
      </c>
      <c r="T889" s="547">
        <v>-981.25</v>
      </c>
      <c r="U889" s="547"/>
      <c r="V889" s="547">
        <f t="shared" si="393"/>
        <v>-40.885416666666664</v>
      </c>
      <c r="W889" s="285"/>
      <c r="X889" s="286"/>
      <c r="Y889" s="548">
        <f t="shared" ref="Y889:AA908" si="421">IF($D889=Y$5,$T889,0)</f>
        <v>0</v>
      </c>
      <c r="Z889" s="549">
        <f t="shared" si="421"/>
        <v>0</v>
      </c>
      <c r="AA889" s="549">
        <f t="shared" si="421"/>
        <v>0</v>
      </c>
      <c r="AB889" s="282">
        <f t="shared" si="394"/>
        <v>-981.25</v>
      </c>
      <c r="AC889" s="281">
        <f t="shared" si="395"/>
        <v>0</v>
      </c>
      <c r="AD889" s="549">
        <f t="shared" si="396"/>
        <v>0</v>
      </c>
      <c r="AE889" s="553">
        <f t="shared" si="397"/>
        <v>0</v>
      </c>
      <c r="AF889" s="282">
        <f t="shared" si="398"/>
        <v>-981.25</v>
      </c>
      <c r="AG889" s="283">
        <f t="shared" si="399"/>
        <v>-981.25</v>
      </c>
      <c r="AH889" s="281">
        <f t="shared" si="400"/>
        <v>0</v>
      </c>
      <c r="AI889" s="551">
        <f t="shared" si="420"/>
        <v>0</v>
      </c>
      <c r="AJ889" s="549">
        <f t="shared" si="420"/>
        <v>0</v>
      </c>
      <c r="AK889" s="549">
        <f t="shared" si="420"/>
        <v>0</v>
      </c>
      <c r="AL889" s="282">
        <f t="shared" si="401"/>
        <v>-40.885416666666664</v>
      </c>
      <c r="AM889" s="281">
        <f t="shared" si="402"/>
        <v>0</v>
      </c>
      <c r="AN889" s="549">
        <f t="shared" si="403"/>
        <v>0</v>
      </c>
      <c r="AO889" s="549">
        <f t="shared" si="404"/>
        <v>0</v>
      </c>
      <c r="AP889" s="549">
        <f t="shared" si="405"/>
        <v>-40.885416666666664</v>
      </c>
      <c r="AQ889" s="283">
        <f t="shared" si="418"/>
        <v>-40.885416666666664</v>
      </c>
      <c r="AR889" s="281">
        <f t="shared" si="406"/>
        <v>0</v>
      </c>
      <c r="AT889" s="446" t="s">
        <v>2076</v>
      </c>
      <c r="AU889" s="284"/>
      <c r="AV889" s="447" t="str">
        <f t="shared" si="407"/>
        <v>CA</v>
      </c>
      <c r="AW889" s="447" t="str">
        <f t="shared" si="408"/>
        <v>CL</v>
      </c>
      <c r="AX889" s="447" t="str">
        <f t="shared" si="409"/>
        <v>AIC</v>
      </c>
      <c r="AY889" s="447" t="str">
        <f t="shared" si="410"/>
        <v>ERB</v>
      </c>
      <c r="AZ889" s="447" t="str">
        <f t="shared" si="411"/>
        <v>GRB</v>
      </c>
      <c r="BA889" s="447" t="str">
        <f t="shared" si="412"/>
        <v>Non-Op</v>
      </c>
      <c r="BC889" s="449" t="s">
        <v>2100</v>
      </c>
      <c r="BD889" s="552">
        <f t="shared" si="419"/>
        <v>-981.25</v>
      </c>
      <c r="BF889" s="435"/>
      <c r="BG889" s="435"/>
      <c r="BH889" s="435"/>
      <c r="BI889" s="435"/>
      <c r="BJ889" s="435"/>
      <c r="BK889" s="435"/>
      <c r="BL889" s="435"/>
      <c r="BN889" s="444"/>
    </row>
    <row r="890" spans="1:66" s="28" customFormat="1" ht="12" customHeight="1">
      <c r="A890" s="287">
        <v>18608231</v>
      </c>
      <c r="B890" s="288" t="str">
        <f t="shared" si="416"/>
        <v>18608231</v>
      </c>
      <c r="C890" s="444" t="s">
        <v>1568</v>
      </c>
      <c r="D890" s="445" t="s">
        <v>2091</v>
      </c>
      <c r="E890" s="445"/>
      <c r="F890" s="444"/>
      <c r="G890" s="445"/>
      <c r="H890" s="547">
        <v>0</v>
      </c>
      <c r="I890" s="547">
        <v>0</v>
      </c>
      <c r="J890" s="547">
        <v>0</v>
      </c>
      <c r="K890" s="547">
        <v>0</v>
      </c>
      <c r="L890" s="547">
        <v>0</v>
      </c>
      <c r="M890" s="547">
        <v>0</v>
      </c>
      <c r="N890" s="547">
        <v>0</v>
      </c>
      <c r="O890" s="547">
        <v>0</v>
      </c>
      <c r="P890" s="547">
        <v>0</v>
      </c>
      <c r="Q890" s="547">
        <v>0</v>
      </c>
      <c r="R890" s="547">
        <v>0</v>
      </c>
      <c r="S890" s="547">
        <v>0</v>
      </c>
      <c r="T890" s="547">
        <v>981.25</v>
      </c>
      <c r="U890" s="547"/>
      <c r="V890" s="547">
        <f t="shared" si="393"/>
        <v>40.885416666666664</v>
      </c>
      <c r="W890" s="285"/>
      <c r="X890" s="286"/>
      <c r="Y890" s="548">
        <f t="shared" si="421"/>
        <v>981.25</v>
      </c>
      <c r="Z890" s="549">
        <f t="shared" si="421"/>
        <v>0</v>
      </c>
      <c r="AA890" s="549">
        <f t="shared" si="421"/>
        <v>0</v>
      </c>
      <c r="AB890" s="282">
        <f t="shared" si="394"/>
        <v>0</v>
      </c>
      <c r="AC890" s="281">
        <f t="shared" si="395"/>
        <v>0</v>
      </c>
      <c r="AD890" s="549">
        <f t="shared" si="396"/>
        <v>0</v>
      </c>
      <c r="AE890" s="553">
        <f t="shared" si="397"/>
        <v>0</v>
      </c>
      <c r="AF890" s="282">
        <f t="shared" si="398"/>
        <v>0</v>
      </c>
      <c r="AG890" s="283">
        <f t="shared" si="399"/>
        <v>0</v>
      </c>
      <c r="AH890" s="281">
        <f t="shared" si="400"/>
        <v>0</v>
      </c>
      <c r="AI890" s="551">
        <f t="shared" si="420"/>
        <v>40.885416666666664</v>
      </c>
      <c r="AJ890" s="549">
        <f t="shared" si="420"/>
        <v>0</v>
      </c>
      <c r="AK890" s="549">
        <f t="shared" si="420"/>
        <v>0</v>
      </c>
      <c r="AL890" s="282">
        <f t="shared" si="401"/>
        <v>0</v>
      </c>
      <c r="AM890" s="281">
        <f t="shared" si="402"/>
        <v>0</v>
      </c>
      <c r="AN890" s="549">
        <f t="shared" si="403"/>
        <v>0</v>
      </c>
      <c r="AO890" s="549">
        <f t="shared" si="404"/>
        <v>0</v>
      </c>
      <c r="AP890" s="549">
        <f t="shared" si="405"/>
        <v>0</v>
      </c>
      <c r="AQ890" s="283">
        <f t="shared" si="418"/>
        <v>0</v>
      </c>
      <c r="AR890" s="281">
        <f t="shared" si="406"/>
        <v>0</v>
      </c>
      <c r="AT890" s="446"/>
      <c r="AU890" s="284"/>
      <c r="AV890" s="447" t="str">
        <f t="shared" si="407"/>
        <v>CA</v>
      </c>
      <c r="AW890" s="447" t="str">
        <f t="shared" si="408"/>
        <v>CL</v>
      </c>
      <c r="AX890" s="447" t="str">
        <f t="shared" si="409"/>
        <v>AIC</v>
      </c>
      <c r="AY890" s="447" t="str">
        <f t="shared" si="410"/>
        <v>ERB</v>
      </c>
      <c r="AZ890" s="447" t="str">
        <f t="shared" si="411"/>
        <v>GRB</v>
      </c>
      <c r="BA890" s="447" t="str">
        <f t="shared" si="412"/>
        <v>Non-Op</v>
      </c>
      <c r="BC890" s="445" t="s">
        <v>2142</v>
      </c>
      <c r="BD890" s="552">
        <f t="shared" si="419"/>
        <v>981.25</v>
      </c>
      <c r="BF890" s="435"/>
      <c r="BG890" s="435"/>
      <c r="BH890" s="435"/>
      <c r="BI890" s="435"/>
      <c r="BJ890" s="435"/>
      <c r="BK890" s="435"/>
      <c r="BL890" s="435"/>
      <c r="BN890" s="444"/>
    </row>
    <row r="891" spans="1:66" s="28" customFormat="1" ht="12" customHeight="1">
      <c r="A891" s="287">
        <v>18608241</v>
      </c>
      <c r="B891" s="288" t="str">
        <f t="shared" si="416"/>
        <v>18608241</v>
      </c>
      <c r="C891" s="444" t="s">
        <v>1569</v>
      </c>
      <c r="D891" s="445" t="s">
        <v>1165</v>
      </c>
      <c r="E891" s="445"/>
      <c r="F891" s="444"/>
      <c r="G891" s="445"/>
      <c r="H891" s="547">
        <v>102000</v>
      </c>
      <c r="I891" s="547">
        <v>102000</v>
      </c>
      <c r="J891" s="547">
        <v>102000</v>
      </c>
      <c r="K891" s="547">
        <v>101427.5</v>
      </c>
      <c r="L891" s="547">
        <v>101427.5</v>
      </c>
      <c r="M891" s="547">
        <v>101427.5</v>
      </c>
      <c r="N891" s="547">
        <v>101427.5</v>
      </c>
      <c r="O891" s="547">
        <v>101427.5</v>
      </c>
      <c r="P891" s="547">
        <v>101427.5</v>
      </c>
      <c r="Q891" s="547">
        <v>102000</v>
      </c>
      <c r="R891" s="547">
        <v>102000</v>
      </c>
      <c r="S891" s="547">
        <v>102000</v>
      </c>
      <c r="T891" s="547">
        <v>100215.17</v>
      </c>
      <c r="U891" s="547"/>
      <c r="V891" s="547">
        <f t="shared" si="393"/>
        <v>101639.38208333333</v>
      </c>
      <c r="W891" s="285"/>
      <c r="X891" s="286"/>
      <c r="Y891" s="548">
        <f t="shared" si="421"/>
        <v>0</v>
      </c>
      <c r="Z891" s="549">
        <f t="shared" si="421"/>
        <v>0</v>
      </c>
      <c r="AA891" s="549">
        <f t="shared" si="421"/>
        <v>0</v>
      </c>
      <c r="AB891" s="282">
        <f t="shared" si="394"/>
        <v>100215.17</v>
      </c>
      <c r="AC891" s="281">
        <f t="shared" si="395"/>
        <v>0</v>
      </c>
      <c r="AD891" s="549">
        <f t="shared" si="396"/>
        <v>0</v>
      </c>
      <c r="AE891" s="553">
        <f t="shared" si="397"/>
        <v>0</v>
      </c>
      <c r="AF891" s="282">
        <f t="shared" si="398"/>
        <v>100215.17</v>
      </c>
      <c r="AG891" s="283">
        <f t="shared" si="399"/>
        <v>100215.17</v>
      </c>
      <c r="AH891" s="281">
        <f t="shared" si="400"/>
        <v>0</v>
      </c>
      <c r="AI891" s="551">
        <f t="shared" si="420"/>
        <v>0</v>
      </c>
      <c r="AJ891" s="549">
        <f t="shared" si="420"/>
        <v>0</v>
      </c>
      <c r="AK891" s="549">
        <f t="shared" si="420"/>
        <v>0</v>
      </c>
      <c r="AL891" s="282">
        <f t="shared" si="401"/>
        <v>101639.38208333333</v>
      </c>
      <c r="AM891" s="281">
        <f t="shared" si="402"/>
        <v>0</v>
      </c>
      <c r="AN891" s="549">
        <f t="shared" si="403"/>
        <v>0</v>
      </c>
      <c r="AO891" s="549">
        <f t="shared" si="404"/>
        <v>0</v>
      </c>
      <c r="AP891" s="549">
        <f t="shared" si="405"/>
        <v>101639.38208333333</v>
      </c>
      <c r="AQ891" s="283">
        <f t="shared" si="418"/>
        <v>101639.38208333333</v>
      </c>
      <c r="AR891" s="281">
        <f t="shared" si="406"/>
        <v>0</v>
      </c>
      <c r="AT891" s="446" t="s">
        <v>2076</v>
      </c>
      <c r="AU891" s="284"/>
      <c r="AV891" s="447" t="str">
        <f t="shared" si="407"/>
        <v>CA</v>
      </c>
      <c r="AW891" s="447" t="str">
        <f t="shared" si="408"/>
        <v>CL</v>
      </c>
      <c r="AX891" s="447" t="str">
        <f t="shared" si="409"/>
        <v>AIC</v>
      </c>
      <c r="AY891" s="447" t="str">
        <f t="shared" si="410"/>
        <v>ERB</v>
      </c>
      <c r="AZ891" s="447" t="str">
        <f t="shared" si="411"/>
        <v>GRB</v>
      </c>
      <c r="BA891" s="447" t="str">
        <f t="shared" si="412"/>
        <v>Non-Op</v>
      </c>
      <c r="BC891" s="449" t="s">
        <v>2100</v>
      </c>
      <c r="BD891" s="552">
        <f t="shared" si="419"/>
        <v>100215.17</v>
      </c>
      <c r="BF891" s="435"/>
      <c r="BG891" s="435"/>
      <c r="BH891" s="435"/>
      <c r="BI891" s="435"/>
      <c r="BJ891" s="435"/>
      <c r="BK891" s="435"/>
      <c r="BL891" s="435"/>
      <c r="BN891" s="444"/>
    </row>
    <row r="892" spans="1:66" s="28" customFormat="1" ht="12" customHeight="1">
      <c r="A892" s="287">
        <v>18608251</v>
      </c>
      <c r="B892" s="288" t="str">
        <f t="shared" si="416"/>
        <v>18608251</v>
      </c>
      <c r="C892" s="444" t="s">
        <v>1570</v>
      </c>
      <c r="D892" s="445" t="s">
        <v>2091</v>
      </c>
      <c r="E892" s="445"/>
      <c r="F892" s="444"/>
      <c r="G892" s="445"/>
      <c r="H892" s="547">
        <v>0</v>
      </c>
      <c r="I892" s="547">
        <v>0</v>
      </c>
      <c r="J892" s="547">
        <v>0</v>
      </c>
      <c r="K892" s="547">
        <v>572.5</v>
      </c>
      <c r="L892" s="547">
        <v>572.5</v>
      </c>
      <c r="M892" s="547">
        <v>572.5</v>
      </c>
      <c r="N892" s="547">
        <v>572.5</v>
      </c>
      <c r="O892" s="547">
        <v>572.5</v>
      </c>
      <c r="P892" s="547">
        <v>572.5</v>
      </c>
      <c r="Q892" s="547">
        <v>572.5</v>
      </c>
      <c r="R892" s="547">
        <v>2357.33</v>
      </c>
      <c r="S892" s="547">
        <v>2357.33</v>
      </c>
      <c r="T892" s="547">
        <v>2357.33</v>
      </c>
      <c r="U892" s="547"/>
      <c r="V892" s="547">
        <f t="shared" si="393"/>
        <v>825.06875000000002</v>
      </c>
      <c r="W892" s="285"/>
      <c r="X892" s="286"/>
      <c r="Y892" s="548">
        <f t="shared" si="421"/>
        <v>2357.33</v>
      </c>
      <c r="Z892" s="549">
        <f t="shared" si="421"/>
        <v>0</v>
      </c>
      <c r="AA892" s="549">
        <f t="shared" si="421"/>
        <v>0</v>
      </c>
      <c r="AB892" s="282">
        <f t="shared" si="394"/>
        <v>0</v>
      </c>
      <c r="AC892" s="281">
        <f t="shared" si="395"/>
        <v>0</v>
      </c>
      <c r="AD892" s="549">
        <f t="shared" si="396"/>
        <v>0</v>
      </c>
      <c r="AE892" s="553">
        <f t="shared" si="397"/>
        <v>0</v>
      </c>
      <c r="AF892" s="282">
        <f t="shared" si="398"/>
        <v>0</v>
      </c>
      <c r="AG892" s="283">
        <f t="shared" si="399"/>
        <v>0</v>
      </c>
      <c r="AH892" s="281">
        <f t="shared" si="400"/>
        <v>0</v>
      </c>
      <c r="AI892" s="551">
        <f t="shared" si="420"/>
        <v>825.06875000000002</v>
      </c>
      <c r="AJ892" s="549">
        <f t="shared" si="420"/>
        <v>0</v>
      </c>
      <c r="AK892" s="549">
        <f t="shared" si="420"/>
        <v>0</v>
      </c>
      <c r="AL892" s="282">
        <f t="shared" si="401"/>
        <v>0</v>
      </c>
      <c r="AM892" s="281">
        <f t="shared" si="402"/>
        <v>0</v>
      </c>
      <c r="AN892" s="549">
        <f t="shared" si="403"/>
        <v>0</v>
      </c>
      <c r="AO892" s="549">
        <f t="shared" si="404"/>
        <v>0</v>
      </c>
      <c r="AP892" s="549">
        <f t="shared" si="405"/>
        <v>0</v>
      </c>
      <c r="AQ892" s="283">
        <f t="shared" si="418"/>
        <v>0</v>
      </c>
      <c r="AR892" s="281">
        <f t="shared" si="406"/>
        <v>0</v>
      </c>
      <c r="AT892" s="446"/>
      <c r="AU892" s="284"/>
      <c r="AV892" s="447" t="str">
        <f t="shared" si="407"/>
        <v>CA</v>
      </c>
      <c r="AW892" s="447" t="str">
        <f t="shared" si="408"/>
        <v>CL</v>
      </c>
      <c r="AX892" s="447" t="str">
        <f t="shared" si="409"/>
        <v>AIC</v>
      </c>
      <c r="AY892" s="447" t="str">
        <f t="shared" si="410"/>
        <v>ERB</v>
      </c>
      <c r="AZ892" s="447" t="str">
        <f t="shared" si="411"/>
        <v>GRB</v>
      </c>
      <c r="BA892" s="447" t="str">
        <f t="shared" si="412"/>
        <v>Non-Op</v>
      </c>
      <c r="BC892" s="445" t="s">
        <v>2159</v>
      </c>
      <c r="BD892" s="552">
        <f t="shared" si="419"/>
        <v>2357.33</v>
      </c>
      <c r="BF892" s="435"/>
      <c r="BG892" s="435"/>
      <c r="BH892" s="435"/>
      <c r="BI892" s="435"/>
      <c r="BJ892" s="435"/>
      <c r="BK892" s="435"/>
      <c r="BL892" s="435"/>
      <c r="BN892" s="444"/>
    </row>
    <row r="893" spans="1:66" s="28" customFormat="1" ht="12" customHeight="1">
      <c r="A893" s="321">
        <v>18608271</v>
      </c>
      <c r="B893" s="318" t="str">
        <f t="shared" si="416"/>
        <v>18608271</v>
      </c>
      <c r="C893" s="444" t="s">
        <v>2909</v>
      </c>
      <c r="D893" s="445" t="s">
        <v>2091</v>
      </c>
      <c r="E893" s="445"/>
      <c r="F893" s="294">
        <v>42811</v>
      </c>
      <c r="G893" s="445"/>
      <c r="H893" s="547">
        <v>0</v>
      </c>
      <c r="I893" s="547">
        <v>0</v>
      </c>
      <c r="J893" s="547">
        <v>0</v>
      </c>
      <c r="K893" s="547">
        <v>0</v>
      </c>
      <c r="L893" s="547">
        <v>0</v>
      </c>
      <c r="M893" s="547">
        <v>0</v>
      </c>
      <c r="N893" s="547">
        <v>0</v>
      </c>
      <c r="O893" s="547">
        <v>0</v>
      </c>
      <c r="P893" s="547">
        <v>0</v>
      </c>
      <c r="Q893" s="547">
        <v>0</v>
      </c>
      <c r="R893" s="547">
        <v>0</v>
      </c>
      <c r="S893" s="547">
        <v>0</v>
      </c>
      <c r="T893" s="547">
        <v>0</v>
      </c>
      <c r="U893" s="547"/>
      <c r="V893" s="547">
        <f t="shared" si="393"/>
        <v>0</v>
      </c>
      <c r="W893" s="285"/>
      <c r="X893" s="286"/>
      <c r="Y893" s="548">
        <f t="shared" si="421"/>
        <v>0</v>
      </c>
      <c r="Z893" s="549">
        <f t="shared" si="421"/>
        <v>0</v>
      </c>
      <c r="AA893" s="549">
        <f t="shared" si="421"/>
        <v>0</v>
      </c>
      <c r="AB893" s="282">
        <f t="shared" si="394"/>
        <v>0</v>
      </c>
      <c r="AC893" s="281">
        <f t="shared" si="395"/>
        <v>0</v>
      </c>
      <c r="AD893" s="549">
        <f t="shared" si="396"/>
        <v>0</v>
      </c>
      <c r="AE893" s="553">
        <f t="shared" si="397"/>
        <v>0</v>
      </c>
      <c r="AF893" s="282">
        <f t="shared" si="398"/>
        <v>0</v>
      </c>
      <c r="AG893" s="283">
        <f t="shared" si="399"/>
        <v>0</v>
      </c>
      <c r="AH893" s="281">
        <f t="shared" si="400"/>
        <v>0</v>
      </c>
      <c r="AI893" s="551">
        <f t="shared" si="420"/>
        <v>0</v>
      </c>
      <c r="AJ893" s="549">
        <f t="shared" si="420"/>
        <v>0</v>
      </c>
      <c r="AK893" s="549">
        <f t="shared" si="420"/>
        <v>0</v>
      </c>
      <c r="AL893" s="282">
        <f t="shared" si="401"/>
        <v>0</v>
      </c>
      <c r="AM893" s="281">
        <f t="shared" si="402"/>
        <v>0</v>
      </c>
      <c r="AN893" s="549">
        <f t="shared" si="403"/>
        <v>0</v>
      </c>
      <c r="AO893" s="549">
        <f t="shared" si="404"/>
        <v>0</v>
      </c>
      <c r="AP893" s="549">
        <f t="shared" si="405"/>
        <v>0</v>
      </c>
      <c r="AQ893" s="283">
        <f t="shared" si="418"/>
        <v>0</v>
      </c>
      <c r="AR893" s="281">
        <f t="shared" si="406"/>
        <v>0</v>
      </c>
      <c r="AT893" s="446"/>
      <c r="AU893" s="284"/>
      <c r="AV893" s="447" t="str">
        <f t="shared" si="407"/>
        <v>CA</v>
      </c>
      <c r="AW893" s="447" t="str">
        <f t="shared" si="408"/>
        <v>CL</v>
      </c>
      <c r="AX893" s="447" t="str">
        <f t="shared" si="409"/>
        <v>AIC</v>
      </c>
      <c r="AY893" s="447" t="str">
        <f t="shared" si="410"/>
        <v>ERB</v>
      </c>
      <c r="AZ893" s="447" t="str">
        <f t="shared" si="411"/>
        <v>GRB</v>
      </c>
      <c r="BA893" s="447" t="str">
        <f t="shared" si="412"/>
        <v>Non-Op</v>
      </c>
      <c r="BC893" s="445" t="s">
        <v>2142</v>
      </c>
      <c r="BD893" s="552">
        <f t="shared" si="419"/>
        <v>0</v>
      </c>
      <c r="BF893" s="448"/>
      <c r="BG893" s="448"/>
      <c r="BH893" s="448"/>
      <c r="BI893" s="448"/>
      <c r="BJ893" s="448"/>
      <c r="BK893" s="448"/>
      <c r="BL893" s="448"/>
      <c r="BN893" s="444"/>
    </row>
    <row r="894" spans="1:66" s="28" customFormat="1" ht="12" customHeight="1">
      <c r="A894" s="321">
        <v>18608281</v>
      </c>
      <c r="B894" s="318" t="str">
        <f t="shared" si="416"/>
        <v>18608281</v>
      </c>
      <c r="C894" s="444" t="s">
        <v>1571</v>
      </c>
      <c r="D894" s="445" t="s">
        <v>2091</v>
      </c>
      <c r="E894" s="445"/>
      <c r="F894" s="294">
        <v>42872</v>
      </c>
      <c r="G894" s="445"/>
      <c r="H894" s="547">
        <v>72266.67</v>
      </c>
      <c r="I894" s="547">
        <v>72266.67</v>
      </c>
      <c r="J894" s="547">
        <v>72266.67</v>
      </c>
      <c r="K894" s="547">
        <v>72266.67</v>
      </c>
      <c r="L894" s="547">
        <v>72266.67</v>
      </c>
      <c r="M894" s="547">
        <v>72266.67</v>
      </c>
      <c r="N894" s="547">
        <v>72266.67</v>
      </c>
      <c r="O894" s="547">
        <v>72266.67</v>
      </c>
      <c r="P894" s="547">
        <v>72266.67</v>
      </c>
      <c r="Q894" s="547">
        <v>72266.67</v>
      </c>
      <c r="R894" s="547">
        <v>72266.67</v>
      </c>
      <c r="S894" s="547">
        <v>72266.67</v>
      </c>
      <c r="T894" s="547">
        <v>72266.67</v>
      </c>
      <c r="U894" s="547"/>
      <c r="V894" s="547">
        <f t="shared" si="393"/>
        <v>72266.670000000013</v>
      </c>
      <c r="W894" s="285"/>
      <c r="X894" s="286"/>
      <c r="Y894" s="548">
        <f t="shared" si="421"/>
        <v>72266.67</v>
      </c>
      <c r="Z894" s="549">
        <f t="shared" si="421"/>
        <v>0</v>
      </c>
      <c r="AA894" s="549">
        <f t="shared" si="421"/>
        <v>0</v>
      </c>
      <c r="AB894" s="282">
        <f t="shared" si="394"/>
        <v>0</v>
      </c>
      <c r="AC894" s="281">
        <f t="shared" si="395"/>
        <v>0</v>
      </c>
      <c r="AD894" s="549">
        <f t="shared" si="396"/>
        <v>0</v>
      </c>
      <c r="AE894" s="553">
        <f t="shared" si="397"/>
        <v>0</v>
      </c>
      <c r="AF894" s="282">
        <f t="shared" si="398"/>
        <v>0</v>
      </c>
      <c r="AG894" s="283">
        <f t="shared" si="399"/>
        <v>0</v>
      </c>
      <c r="AH894" s="281">
        <f t="shared" si="400"/>
        <v>0</v>
      </c>
      <c r="AI894" s="551">
        <f t="shared" si="420"/>
        <v>72266.670000000013</v>
      </c>
      <c r="AJ894" s="549">
        <f t="shared" si="420"/>
        <v>0</v>
      </c>
      <c r="AK894" s="549">
        <f t="shared" si="420"/>
        <v>0</v>
      </c>
      <c r="AL894" s="282">
        <f t="shared" si="401"/>
        <v>0</v>
      </c>
      <c r="AM894" s="281">
        <f t="shared" si="402"/>
        <v>0</v>
      </c>
      <c r="AN894" s="549">
        <f t="shared" si="403"/>
        <v>0</v>
      </c>
      <c r="AO894" s="549">
        <f t="shared" si="404"/>
        <v>0</v>
      </c>
      <c r="AP894" s="549">
        <f t="shared" si="405"/>
        <v>0</v>
      </c>
      <c r="AQ894" s="283">
        <f t="shared" si="418"/>
        <v>0</v>
      </c>
      <c r="AR894" s="281">
        <f t="shared" si="406"/>
        <v>0</v>
      </c>
      <c r="AT894" s="446"/>
      <c r="AU894" s="284"/>
      <c r="AV894" s="447" t="str">
        <f t="shared" si="407"/>
        <v>CA</v>
      </c>
      <c r="AW894" s="447" t="str">
        <f t="shared" si="408"/>
        <v>CL</v>
      </c>
      <c r="AX894" s="447" t="str">
        <f t="shared" si="409"/>
        <v>AIC</v>
      </c>
      <c r="AY894" s="447" t="str">
        <f t="shared" si="410"/>
        <v>ERB</v>
      </c>
      <c r="AZ894" s="447" t="str">
        <f t="shared" si="411"/>
        <v>GRB</v>
      </c>
      <c r="BA894" s="447" t="str">
        <f t="shared" si="412"/>
        <v>Non-Op</v>
      </c>
      <c r="BC894" s="445" t="s">
        <v>2159</v>
      </c>
      <c r="BD894" s="552">
        <f t="shared" si="419"/>
        <v>72266.67</v>
      </c>
      <c r="BF894" s="448"/>
      <c r="BG894" s="448"/>
      <c r="BH894" s="448"/>
      <c r="BI894" s="448"/>
      <c r="BJ894" s="448"/>
      <c r="BK894" s="448"/>
      <c r="BL894" s="448"/>
      <c r="BN894" s="444"/>
    </row>
    <row r="895" spans="1:66" s="28" customFormat="1" ht="12" customHeight="1">
      <c r="A895" s="321">
        <v>18608291</v>
      </c>
      <c r="B895" s="318" t="str">
        <f t="shared" si="416"/>
        <v>18608291</v>
      </c>
      <c r="C895" s="444" t="s">
        <v>1572</v>
      </c>
      <c r="D895" s="445" t="s">
        <v>1165</v>
      </c>
      <c r="E895" s="445"/>
      <c r="F895" s="294">
        <v>42995</v>
      </c>
      <c r="G895" s="445"/>
      <c r="H895" s="547">
        <v>122863.5</v>
      </c>
      <c r="I895" s="547">
        <v>122863.5</v>
      </c>
      <c r="J895" s="547">
        <v>122863.5</v>
      </c>
      <c r="K895" s="547">
        <v>0</v>
      </c>
      <c r="L895" s="547">
        <v>0</v>
      </c>
      <c r="M895" s="547">
        <v>0</v>
      </c>
      <c r="N895" s="547">
        <v>0</v>
      </c>
      <c r="O895" s="547">
        <v>0</v>
      </c>
      <c r="P895" s="547">
        <v>0</v>
      </c>
      <c r="Q895" s="547">
        <v>0</v>
      </c>
      <c r="R895" s="547">
        <v>0</v>
      </c>
      <c r="S895" s="547">
        <v>0</v>
      </c>
      <c r="T895" s="547">
        <v>0</v>
      </c>
      <c r="U895" s="547"/>
      <c r="V895" s="547">
        <f t="shared" si="393"/>
        <v>25596.5625</v>
      </c>
      <c r="W895" s="285"/>
      <c r="X895" s="286"/>
      <c r="Y895" s="548">
        <f t="shared" si="421"/>
        <v>0</v>
      </c>
      <c r="Z895" s="549">
        <f t="shared" si="421"/>
        <v>0</v>
      </c>
      <c r="AA895" s="549">
        <f t="shared" si="421"/>
        <v>0</v>
      </c>
      <c r="AB895" s="282">
        <f t="shared" si="394"/>
        <v>0</v>
      </c>
      <c r="AC895" s="281">
        <f t="shared" si="395"/>
        <v>0</v>
      </c>
      <c r="AD895" s="549">
        <f t="shared" si="396"/>
        <v>0</v>
      </c>
      <c r="AE895" s="553">
        <f t="shared" si="397"/>
        <v>0</v>
      </c>
      <c r="AF895" s="282">
        <f t="shared" si="398"/>
        <v>0</v>
      </c>
      <c r="AG895" s="283">
        <f t="shared" si="399"/>
        <v>0</v>
      </c>
      <c r="AH895" s="281">
        <f t="shared" si="400"/>
        <v>0</v>
      </c>
      <c r="AI895" s="551">
        <f t="shared" si="420"/>
        <v>0</v>
      </c>
      <c r="AJ895" s="549">
        <f t="shared" si="420"/>
        <v>0</v>
      </c>
      <c r="AK895" s="549">
        <f t="shared" si="420"/>
        <v>0</v>
      </c>
      <c r="AL895" s="282">
        <f t="shared" si="401"/>
        <v>25596.5625</v>
      </c>
      <c r="AM895" s="281">
        <f t="shared" si="402"/>
        <v>0</v>
      </c>
      <c r="AN895" s="549">
        <f t="shared" si="403"/>
        <v>0</v>
      </c>
      <c r="AO895" s="549">
        <f t="shared" si="404"/>
        <v>0</v>
      </c>
      <c r="AP895" s="549">
        <f t="shared" si="405"/>
        <v>25596.5625</v>
      </c>
      <c r="AQ895" s="283">
        <f t="shared" si="418"/>
        <v>25596.5625</v>
      </c>
      <c r="AR895" s="281">
        <f t="shared" si="406"/>
        <v>0</v>
      </c>
      <c r="AT895" s="446" t="s">
        <v>2076</v>
      </c>
      <c r="AU895" s="284"/>
      <c r="AV895" s="447" t="str">
        <f t="shared" si="407"/>
        <v>CA</v>
      </c>
      <c r="AW895" s="447" t="str">
        <f t="shared" si="408"/>
        <v>CL</v>
      </c>
      <c r="AX895" s="447" t="str">
        <f t="shared" si="409"/>
        <v>AIC</v>
      </c>
      <c r="AY895" s="447" t="str">
        <f t="shared" si="410"/>
        <v>ERB</v>
      </c>
      <c r="AZ895" s="447" t="str">
        <f t="shared" si="411"/>
        <v>GRB</v>
      </c>
      <c r="BA895" s="447" t="str">
        <f t="shared" si="412"/>
        <v>Non-Op</v>
      </c>
      <c r="BC895" s="449" t="s">
        <v>2100</v>
      </c>
      <c r="BD895" s="552">
        <f t="shared" si="419"/>
        <v>0</v>
      </c>
      <c r="BF895" s="448"/>
      <c r="BG895" s="448"/>
      <c r="BH895" s="448"/>
      <c r="BI895" s="448"/>
      <c r="BJ895" s="448"/>
      <c r="BK895" s="448"/>
      <c r="BL895" s="448"/>
      <c r="BN895" s="444"/>
    </row>
    <row r="896" spans="1:66" s="28" customFormat="1" ht="12" customHeight="1">
      <c r="A896" s="321">
        <v>18608311</v>
      </c>
      <c r="B896" s="318" t="str">
        <f t="shared" si="416"/>
        <v>18608311</v>
      </c>
      <c r="C896" s="444" t="s">
        <v>1573</v>
      </c>
      <c r="D896" s="445" t="s">
        <v>2091</v>
      </c>
      <c r="E896" s="445"/>
      <c r="F896" s="294">
        <v>42933</v>
      </c>
      <c r="G896" s="445"/>
      <c r="H896" s="547">
        <v>929843.36</v>
      </c>
      <c r="I896" s="547">
        <v>907704.24</v>
      </c>
      <c r="J896" s="547">
        <v>885565.12</v>
      </c>
      <c r="K896" s="547">
        <v>863426</v>
      </c>
      <c r="L896" s="547">
        <v>841286.88</v>
      </c>
      <c r="M896" s="547">
        <v>819147.76</v>
      </c>
      <c r="N896" s="547">
        <v>797008.64</v>
      </c>
      <c r="O896" s="547">
        <v>774869.52</v>
      </c>
      <c r="P896" s="547">
        <v>752730.4</v>
      </c>
      <c r="Q896" s="547">
        <v>730591.28</v>
      </c>
      <c r="R896" s="547">
        <v>708452.16</v>
      </c>
      <c r="S896" s="547">
        <v>686313.04</v>
      </c>
      <c r="T896" s="547">
        <v>664173.92000000004</v>
      </c>
      <c r="U896" s="547"/>
      <c r="V896" s="547">
        <f t="shared" si="393"/>
        <v>797008.64000000013</v>
      </c>
      <c r="W896" s="285"/>
      <c r="X896" s="286"/>
      <c r="Y896" s="548">
        <f t="shared" si="421"/>
        <v>664173.92000000004</v>
      </c>
      <c r="Z896" s="549">
        <f t="shared" si="421"/>
        <v>0</v>
      </c>
      <c r="AA896" s="549">
        <f t="shared" si="421"/>
        <v>0</v>
      </c>
      <c r="AB896" s="282">
        <f t="shared" si="394"/>
        <v>0</v>
      </c>
      <c r="AC896" s="281">
        <f t="shared" si="395"/>
        <v>0</v>
      </c>
      <c r="AD896" s="549">
        <f t="shared" si="396"/>
        <v>0</v>
      </c>
      <c r="AE896" s="553">
        <f t="shared" si="397"/>
        <v>0</v>
      </c>
      <c r="AF896" s="282">
        <f t="shared" si="398"/>
        <v>0</v>
      </c>
      <c r="AG896" s="283">
        <f t="shared" si="399"/>
        <v>0</v>
      </c>
      <c r="AH896" s="281">
        <f t="shared" si="400"/>
        <v>0</v>
      </c>
      <c r="AI896" s="551">
        <f t="shared" si="420"/>
        <v>797008.64000000013</v>
      </c>
      <c r="AJ896" s="549">
        <f t="shared" si="420"/>
        <v>0</v>
      </c>
      <c r="AK896" s="549">
        <f t="shared" si="420"/>
        <v>0</v>
      </c>
      <c r="AL896" s="282">
        <f t="shared" si="401"/>
        <v>0</v>
      </c>
      <c r="AM896" s="281">
        <f t="shared" si="402"/>
        <v>0</v>
      </c>
      <c r="AN896" s="549">
        <f t="shared" si="403"/>
        <v>0</v>
      </c>
      <c r="AO896" s="549">
        <f t="shared" si="404"/>
        <v>0</v>
      </c>
      <c r="AP896" s="549">
        <f t="shared" si="405"/>
        <v>0</v>
      </c>
      <c r="AQ896" s="283">
        <f t="shared" si="418"/>
        <v>0</v>
      </c>
      <c r="AR896" s="281">
        <f t="shared" si="406"/>
        <v>0</v>
      </c>
      <c r="AT896" s="446"/>
      <c r="AU896" s="284"/>
      <c r="AV896" s="447" t="str">
        <f t="shared" si="407"/>
        <v>CA</v>
      </c>
      <c r="AW896" s="447" t="str">
        <f t="shared" si="408"/>
        <v>CL</v>
      </c>
      <c r="AX896" s="447" t="str">
        <f t="shared" si="409"/>
        <v>AIC</v>
      </c>
      <c r="AY896" s="447" t="str">
        <f t="shared" si="410"/>
        <v>ERB</v>
      </c>
      <c r="AZ896" s="447" t="str">
        <f t="shared" si="411"/>
        <v>GRB</v>
      </c>
      <c r="BA896" s="447" t="str">
        <f t="shared" si="412"/>
        <v>Non-Op</v>
      </c>
      <c r="BC896" s="445" t="s">
        <v>2213</v>
      </c>
      <c r="BD896" s="552">
        <f t="shared" si="419"/>
        <v>664173.92000000004</v>
      </c>
      <c r="BF896" s="448"/>
      <c r="BG896" s="448"/>
      <c r="BH896" s="448"/>
      <c r="BI896" s="448"/>
      <c r="BJ896" s="448"/>
      <c r="BK896" s="448"/>
      <c r="BL896" s="448"/>
      <c r="BN896" s="444"/>
    </row>
    <row r="897" spans="1:66" s="28" customFormat="1" ht="12" customHeight="1">
      <c r="A897" s="287">
        <v>18608312</v>
      </c>
      <c r="B897" s="288" t="str">
        <f t="shared" si="416"/>
        <v>18608312</v>
      </c>
      <c r="C897" s="444" t="s">
        <v>1574</v>
      </c>
      <c r="D897" s="445" t="s">
        <v>2091</v>
      </c>
      <c r="E897" s="445"/>
      <c r="F897" s="444"/>
      <c r="G897" s="445"/>
      <c r="H897" s="547">
        <v>9585.19</v>
      </c>
      <c r="I897" s="547">
        <v>9585.19</v>
      </c>
      <c r="J897" s="547">
        <v>9585.19</v>
      </c>
      <c r="K897" s="547">
        <v>9585.19</v>
      </c>
      <c r="L897" s="547">
        <v>9585.19</v>
      </c>
      <c r="M897" s="547">
        <v>9585.19</v>
      </c>
      <c r="N897" s="547">
        <v>9585.19</v>
      </c>
      <c r="O897" s="547">
        <v>9585.19</v>
      </c>
      <c r="P897" s="547">
        <v>9585.19</v>
      </c>
      <c r="Q897" s="547">
        <v>9585.19</v>
      </c>
      <c r="R897" s="547">
        <v>9585.19</v>
      </c>
      <c r="S897" s="547">
        <v>9585.19</v>
      </c>
      <c r="T897" s="547">
        <v>9585.19</v>
      </c>
      <c r="U897" s="547"/>
      <c r="V897" s="547">
        <f t="shared" si="393"/>
        <v>9585.19</v>
      </c>
      <c r="W897" s="305"/>
      <c r="X897" s="306"/>
      <c r="Y897" s="548">
        <f t="shared" si="421"/>
        <v>9585.19</v>
      </c>
      <c r="Z897" s="549">
        <f t="shared" si="421"/>
        <v>0</v>
      </c>
      <c r="AA897" s="549">
        <f t="shared" si="421"/>
        <v>0</v>
      </c>
      <c r="AB897" s="282">
        <f t="shared" si="394"/>
        <v>0</v>
      </c>
      <c r="AC897" s="281">
        <f t="shared" si="395"/>
        <v>0</v>
      </c>
      <c r="AD897" s="549">
        <f t="shared" si="396"/>
        <v>0</v>
      </c>
      <c r="AE897" s="553">
        <f t="shared" si="397"/>
        <v>0</v>
      </c>
      <c r="AF897" s="282">
        <f t="shared" si="398"/>
        <v>0</v>
      </c>
      <c r="AG897" s="283">
        <f t="shared" si="399"/>
        <v>0</v>
      </c>
      <c r="AH897" s="281">
        <f t="shared" si="400"/>
        <v>0</v>
      </c>
      <c r="AI897" s="551">
        <f t="shared" si="420"/>
        <v>9585.19</v>
      </c>
      <c r="AJ897" s="549">
        <f t="shared" si="420"/>
        <v>0</v>
      </c>
      <c r="AK897" s="549">
        <f t="shared" si="420"/>
        <v>0</v>
      </c>
      <c r="AL897" s="282">
        <f t="shared" si="401"/>
        <v>0</v>
      </c>
      <c r="AM897" s="281">
        <f t="shared" si="402"/>
        <v>0</v>
      </c>
      <c r="AN897" s="549">
        <f t="shared" si="403"/>
        <v>0</v>
      </c>
      <c r="AO897" s="549">
        <f t="shared" si="404"/>
        <v>0</v>
      </c>
      <c r="AP897" s="549">
        <f t="shared" si="405"/>
        <v>0</v>
      </c>
      <c r="AQ897" s="283">
        <f t="shared" si="418"/>
        <v>0</v>
      </c>
      <c r="AR897" s="281">
        <f t="shared" si="406"/>
        <v>0</v>
      </c>
      <c r="AT897" s="446"/>
      <c r="AU897" s="284"/>
      <c r="AV897" s="447" t="str">
        <f t="shared" si="407"/>
        <v>CA</v>
      </c>
      <c r="AW897" s="447" t="str">
        <f t="shared" si="408"/>
        <v>CL</v>
      </c>
      <c r="AX897" s="447" t="str">
        <f t="shared" si="409"/>
        <v>AIC</v>
      </c>
      <c r="AY897" s="447" t="str">
        <f t="shared" si="410"/>
        <v>ERB</v>
      </c>
      <c r="AZ897" s="447" t="str">
        <f t="shared" si="411"/>
        <v>GRB</v>
      </c>
      <c r="BA897" s="447" t="str">
        <f t="shared" si="412"/>
        <v>Non-Op</v>
      </c>
      <c r="BC897" s="445" t="s">
        <v>2159</v>
      </c>
      <c r="BD897" s="552">
        <f t="shared" si="419"/>
        <v>9585.19</v>
      </c>
      <c r="BF897" s="435"/>
      <c r="BG897" s="435"/>
      <c r="BH897" s="435"/>
      <c r="BI897" s="435"/>
      <c r="BJ897" s="435"/>
      <c r="BK897" s="435"/>
      <c r="BL897" s="435"/>
      <c r="BN897" s="444"/>
    </row>
    <row r="898" spans="1:66" s="28" customFormat="1" ht="12" customHeight="1">
      <c r="A898" s="321">
        <v>18608411</v>
      </c>
      <c r="B898" s="318" t="str">
        <f t="shared" si="416"/>
        <v>18608411</v>
      </c>
      <c r="C898" s="444" t="s">
        <v>1575</v>
      </c>
      <c r="D898" s="445" t="s">
        <v>2091</v>
      </c>
      <c r="E898" s="445"/>
      <c r="F898" s="294">
        <v>42933</v>
      </c>
      <c r="G898" s="445"/>
      <c r="H898" s="547">
        <v>929843.38</v>
      </c>
      <c r="I898" s="547">
        <v>907704.26</v>
      </c>
      <c r="J898" s="547">
        <v>885565.14</v>
      </c>
      <c r="K898" s="547">
        <v>863426.02</v>
      </c>
      <c r="L898" s="547">
        <v>841286.9</v>
      </c>
      <c r="M898" s="547">
        <v>819147.78</v>
      </c>
      <c r="N898" s="547">
        <v>797008.66</v>
      </c>
      <c r="O898" s="547">
        <v>774869.54</v>
      </c>
      <c r="P898" s="547">
        <v>752730.42</v>
      </c>
      <c r="Q898" s="547">
        <v>730591.3</v>
      </c>
      <c r="R898" s="547">
        <v>708452.18</v>
      </c>
      <c r="S898" s="547">
        <v>686313.06</v>
      </c>
      <c r="T898" s="547">
        <v>664173.93999999994</v>
      </c>
      <c r="U898" s="547"/>
      <c r="V898" s="547">
        <f t="shared" si="393"/>
        <v>797008.66</v>
      </c>
      <c r="W898" s="305"/>
      <c r="X898" s="306"/>
      <c r="Y898" s="548">
        <f t="shared" si="421"/>
        <v>664173.93999999994</v>
      </c>
      <c r="Z898" s="549">
        <f t="shared" si="421"/>
        <v>0</v>
      </c>
      <c r="AA898" s="549">
        <f t="shared" si="421"/>
        <v>0</v>
      </c>
      <c r="AB898" s="282">
        <f t="shared" si="394"/>
        <v>0</v>
      </c>
      <c r="AC898" s="281">
        <f t="shared" si="395"/>
        <v>0</v>
      </c>
      <c r="AD898" s="549">
        <f t="shared" si="396"/>
        <v>0</v>
      </c>
      <c r="AE898" s="553">
        <f t="shared" si="397"/>
        <v>0</v>
      </c>
      <c r="AF898" s="282">
        <f t="shared" si="398"/>
        <v>0</v>
      </c>
      <c r="AG898" s="283">
        <f t="shared" si="399"/>
        <v>0</v>
      </c>
      <c r="AH898" s="281">
        <f t="shared" si="400"/>
        <v>0</v>
      </c>
      <c r="AI898" s="551">
        <f t="shared" ref="AI898:AK917" si="422">IF($D898=AI$5,$V898,0)</f>
        <v>797008.66</v>
      </c>
      <c r="AJ898" s="549">
        <f t="shared" si="422"/>
        <v>0</v>
      </c>
      <c r="AK898" s="549">
        <f t="shared" si="422"/>
        <v>0</v>
      </c>
      <c r="AL898" s="282">
        <f t="shared" si="401"/>
        <v>0</v>
      </c>
      <c r="AM898" s="281">
        <f t="shared" si="402"/>
        <v>0</v>
      </c>
      <c r="AN898" s="549">
        <f t="shared" si="403"/>
        <v>0</v>
      </c>
      <c r="AO898" s="549">
        <f t="shared" si="404"/>
        <v>0</v>
      </c>
      <c r="AP898" s="549">
        <f t="shared" si="405"/>
        <v>0</v>
      </c>
      <c r="AQ898" s="283">
        <f t="shared" si="418"/>
        <v>0</v>
      </c>
      <c r="AR898" s="281">
        <f t="shared" si="406"/>
        <v>0</v>
      </c>
      <c r="AT898" s="446"/>
      <c r="AU898" s="284"/>
      <c r="AV898" s="447" t="str">
        <f t="shared" si="407"/>
        <v>CA</v>
      </c>
      <c r="AW898" s="447" t="str">
        <f t="shared" si="408"/>
        <v>CL</v>
      </c>
      <c r="AX898" s="447" t="str">
        <f t="shared" si="409"/>
        <v>AIC</v>
      </c>
      <c r="AY898" s="447" t="str">
        <f t="shared" si="410"/>
        <v>ERB</v>
      </c>
      <c r="AZ898" s="447" t="str">
        <f t="shared" si="411"/>
        <v>GRB</v>
      </c>
      <c r="BA898" s="447" t="str">
        <f t="shared" si="412"/>
        <v>Non-Op</v>
      </c>
      <c r="BC898" s="445" t="s">
        <v>2213</v>
      </c>
      <c r="BD898" s="552">
        <f t="shared" si="419"/>
        <v>664173.93999999994</v>
      </c>
      <c r="BF898" s="448"/>
      <c r="BG898" s="448"/>
      <c r="BH898" s="448"/>
      <c r="BI898" s="448"/>
      <c r="BJ898" s="448"/>
      <c r="BK898" s="448"/>
      <c r="BL898" s="448"/>
      <c r="BN898" s="444"/>
    </row>
    <row r="899" spans="1:66" s="28" customFormat="1" ht="12" customHeight="1">
      <c r="A899" s="287">
        <v>18608412</v>
      </c>
      <c r="B899" s="288" t="str">
        <f t="shared" si="416"/>
        <v>18608412</v>
      </c>
      <c r="C899" s="444" t="s">
        <v>2910</v>
      </c>
      <c r="D899" s="445" t="s">
        <v>2091</v>
      </c>
      <c r="E899" s="445"/>
      <c r="F899" s="444"/>
      <c r="G899" s="445"/>
      <c r="H899" s="547">
        <v>0</v>
      </c>
      <c r="I899" s="547">
        <v>0</v>
      </c>
      <c r="J899" s="547">
        <v>0</v>
      </c>
      <c r="K899" s="547">
        <v>0</v>
      </c>
      <c r="L899" s="547">
        <v>0</v>
      </c>
      <c r="M899" s="547">
        <v>0</v>
      </c>
      <c r="N899" s="547">
        <v>0</v>
      </c>
      <c r="O899" s="547">
        <v>0</v>
      </c>
      <c r="P899" s="547">
        <v>0</v>
      </c>
      <c r="Q899" s="547">
        <v>0</v>
      </c>
      <c r="R899" s="547">
        <v>0</v>
      </c>
      <c r="S899" s="547">
        <v>0</v>
      </c>
      <c r="T899" s="547">
        <v>0</v>
      </c>
      <c r="U899" s="547"/>
      <c r="V899" s="547">
        <f t="shared" si="393"/>
        <v>0</v>
      </c>
      <c r="W899" s="305"/>
      <c r="X899" s="306"/>
      <c r="Y899" s="548">
        <f t="shared" si="421"/>
        <v>0</v>
      </c>
      <c r="Z899" s="549">
        <f t="shared" si="421"/>
        <v>0</v>
      </c>
      <c r="AA899" s="549">
        <f t="shared" si="421"/>
        <v>0</v>
      </c>
      <c r="AB899" s="282">
        <f t="shared" si="394"/>
        <v>0</v>
      </c>
      <c r="AC899" s="281">
        <f t="shared" si="395"/>
        <v>0</v>
      </c>
      <c r="AD899" s="549">
        <f t="shared" si="396"/>
        <v>0</v>
      </c>
      <c r="AE899" s="553">
        <f t="shared" si="397"/>
        <v>0</v>
      </c>
      <c r="AF899" s="282">
        <f t="shared" si="398"/>
        <v>0</v>
      </c>
      <c r="AG899" s="283">
        <f t="shared" si="399"/>
        <v>0</v>
      </c>
      <c r="AH899" s="281">
        <f t="shared" si="400"/>
        <v>0</v>
      </c>
      <c r="AI899" s="551">
        <f t="shared" si="422"/>
        <v>0</v>
      </c>
      <c r="AJ899" s="549">
        <f t="shared" si="422"/>
        <v>0</v>
      </c>
      <c r="AK899" s="549">
        <f t="shared" si="422"/>
        <v>0</v>
      </c>
      <c r="AL899" s="282">
        <f t="shared" si="401"/>
        <v>0</v>
      </c>
      <c r="AM899" s="281">
        <f t="shared" si="402"/>
        <v>0</v>
      </c>
      <c r="AN899" s="549">
        <f t="shared" si="403"/>
        <v>0</v>
      </c>
      <c r="AO899" s="549">
        <f t="shared" si="404"/>
        <v>0</v>
      </c>
      <c r="AP899" s="549">
        <f t="shared" si="405"/>
        <v>0</v>
      </c>
      <c r="AQ899" s="283">
        <f t="shared" si="418"/>
        <v>0</v>
      </c>
      <c r="AR899" s="281">
        <f t="shared" si="406"/>
        <v>0</v>
      </c>
      <c r="AT899" s="446"/>
      <c r="AU899" s="284"/>
      <c r="AV899" s="447" t="str">
        <f t="shared" si="407"/>
        <v>CA</v>
      </c>
      <c r="AW899" s="447" t="str">
        <f t="shared" si="408"/>
        <v>CL</v>
      </c>
      <c r="AX899" s="447" t="str">
        <f t="shared" si="409"/>
        <v>AIC</v>
      </c>
      <c r="AY899" s="447" t="str">
        <f t="shared" si="410"/>
        <v>ERB</v>
      </c>
      <c r="AZ899" s="447" t="str">
        <f t="shared" si="411"/>
        <v>GRB</v>
      </c>
      <c r="BA899" s="447" t="str">
        <f t="shared" si="412"/>
        <v>Non-Op</v>
      </c>
      <c r="BC899" s="445" t="s">
        <v>2159</v>
      </c>
      <c r="BD899" s="552">
        <f t="shared" si="419"/>
        <v>0</v>
      </c>
      <c r="BF899" s="448"/>
      <c r="BG899" s="448"/>
      <c r="BH899" s="448"/>
      <c r="BI899" s="448"/>
      <c r="BJ899" s="448"/>
      <c r="BK899" s="448"/>
      <c r="BL899" s="448"/>
      <c r="BN899" s="444"/>
    </row>
    <row r="900" spans="1:66" s="28" customFormat="1" ht="12" customHeight="1">
      <c r="A900" s="321">
        <v>18608451</v>
      </c>
      <c r="B900" s="318" t="str">
        <f t="shared" si="416"/>
        <v>18608451</v>
      </c>
      <c r="C900" s="444" t="s">
        <v>1576</v>
      </c>
      <c r="D900" s="445" t="s">
        <v>1165</v>
      </c>
      <c r="E900" s="445"/>
      <c r="F900" s="294">
        <v>42995</v>
      </c>
      <c r="G900" s="445"/>
      <c r="H900" s="547">
        <v>45000</v>
      </c>
      <c r="I900" s="547">
        <v>45000</v>
      </c>
      <c r="J900" s="547">
        <v>45000</v>
      </c>
      <c r="K900" s="547">
        <v>45000</v>
      </c>
      <c r="L900" s="547">
        <v>45000</v>
      </c>
      <c r="M900" s="547">
        <v>45000</v>
      </c>
      <c r="N900" s="547">
        <v>45000</v>
      </c>
      <c r="O900" s="547">
        <v>45000</v>
      </c>
      <c r="P900" s="547">
        <v>45000</v>
      </c>
      <c r="Q900" s="547">
        <v>45000</v>
      </c>
      <c r="R900" s="547">
        <v>45000</v>
      </c>
      <c r="S900" s="547">
        <v>45000</v>
      </c>
      <c r="T900" s="547">
        <v>45000</v>
      </c>
      <c r="U900" s="547"/>
      <c r="V900" s="547">
        <f t="shared" si="393"/>
        <v>45000</v>
      </c>
      <c r="W900" s="305"/>
      <c r="X900" s="306"/>
      <c r="Y900" s="548">
        <f t="shared" si="421"/>
        <v>0</v>
      </c>
      <c r="Z900" s="549">
        <f t="shared" si="421"/>
        <v>0</v>
      </c>
      <c r="AA900" s="549">
        <f t="shared" si="421"/>
        <v>0</v>
      </c>
      <c r="AB900" s="282">
        <f t="shared" si="394"/>
        <v>45000</v>
      </c>
      <c r="AC900" s="281">
        <f t="shared" si="395"/>
        <v>0</v>
      </c>
      <c r="AD900" s="549">
        <f t="shared" si="396"/>
        <v>0</v>
      </c>
      <c r="AE900" s="553">
        <f t="shared" si="397"/>
        <v>0</v>
      </c>
      <c r="AF900" s="282">
        <f t="shared" si="398"/>
        <v>45000</v>
      </c>
      <c r="AG900" s="283">
        <f t="shared" si="399"/>
        <v>45000</v>
      </c>
      <c r="AH900" s="281">
        <f t="shared" si="400"/>
        <v>0</v>
      </c>
      <c r="AI900" s="551">
        <f t="shared" si="422"/>
        <v>0</v>
      </c>
      <c r="AJ900" s="549">
        <f t="shared" si="422"/>
        <v>0</v>
      </c>
      <c r="AK900" s="549">
        <f t="shared" si="422"/>
        <v>0</v>
      </c>
      <c r="AL900" s="282">
        <f t="shared" si="401"/>
        <v>45000</v>
      </c>
      <c r="AM900" s="281">
        <f t="shared" si="402"/>
        <v>0</v>
      </c>
      <c r="AN900" s="549">
        <f t="shared" si="403"/>
        <v>0</v>
      </c>
      <c r="AO900" s="549">
        <f t="shared" si="404"/>
        <v>0</v>
      </c>
      <c r="AP900" s="549">
        <f t="shared" si="405"/>
        <v>45000</v>
      </c>
      <c r="AQ900" s="283">
        <f t="shared" si="418"/>
        <v>45000</v>
      </c>
      <c r="AR900" s="281">
        <f t="shared" si="406"/>
        <v>0</v>
      </c>
      <c r="AT900" s="446" t="s">
        <v>2076</v>
      </c>
      <c r="AU900" s="284"/>
      <c r="AV900" s="447" t="str">
        <f t="shared" si="407"/>
        <v>CA</v>
      </c>
      <c r="AW900" s="447" t="str">
        <f t="shared" si="408"/>
        <v>CL</v>
      </c>
      <c r="AX900" s="447" t="str">
        <f t="shared" si="409"/>
        <v>AIC</v>
      </c>
      <c r="AY900" s="447" t="str">
        <f t="shared" si="410"/>
        <v>ERB</v>
      </c>
      <c r="AZ900" s="447" t="str">
        <f t="shared" si="411"/>
        <v>GRB</v>
      </c>
      <c r="BA900" s="447" t="str">
        <f t="shared" si="412"/>
        <v>Non-Op</v>
      </c>
      <c r="BC900" s="449" t="s">
        <v>2100</v>
      </c>
      <c r="BD900" s="552">
        <f t="shared" si="419"/>
        <v>45000</v>
      </c>
      <c r="BF900" s="448"/>
      <c r="BG900" s="448"/>
      <c r="BH900" s="448"/>
      <c r="BI900" s="448"/>
      <c r="BJ900" s="448"/>
      <c r="BK900" s="448"/>
      <c r="BL900" s="448"/>
      <c r="BN900" s="444"/>
    </row>
    <row r="901" spans="1:66" s="28" customFormat="1" ht="12" customHeight="1">
      <c r="A901" s="287">
        <v>18608612</v>
      </c>
      <c r="B901" s="288" t="str">
        <f t="shared" si="416"/>
        <v>18608612</v>
      </c>
      <c r="C901" s="444" t="s">
        <v>1577</v>
      </c>
      <c r="D901" s="445" t="s">
        <v>2091</v>
      </c>
      <c r="E901" s="445"/>
      <c r="F901" s="444"/>
      <c r="G901" s="445"/>
      <c r="H901" s="547">
        <v>58350.55</v>
      </c>
      <c r="I901" s="547">
        <v>58350.55</v>
      </c>
      <c r="J901" s="547">
        <v>54420.6</v>
      </c>
      <c r="K901" s="547">
        <v>56756.23</v>
      </c>
      <c r="L901" s="547">
        <v>56756.23</v>
      </c>
      <c r="M901" s="547">
        <v>56756.23</v>
      </c>
      <c r="N901" s="547">
        <v>56756.23</v>
      </c>
      <c r="O901" s="547">
        <v>56756.23</v>
      </c>
      <c r="P901" s="547">
        <v>56756.23</v>
      </c>
      <c r="Q901" s="547">
        <v>56756.23</v>
      </c>
      <c r="R901" s="547">
        <v>56756.23</v>
      </c>
      <c r="S901" s="547">
        <v>56756.23</v>
      </c>
      <c r="T901" s="547">
        <v>56756.23</v>
      </c>
      <c r="U901" s="547"/>
      <c r="V901" s="547">
        <f t="shared" si="393"/>
        <v>56760.884166666663</v>
      </c>
      <c r="W901" s="305"/>
      <c r="X901" s="306"/>
      <c r="Y901" s="548">
        <f t="shared" si="421"/>
        <v>56756.23</v>
      </c>
      <c r="Z901" s="549">
        <f t="shared" si="421"/>
        <v>0</v>
      </c>
      <c r="AA901" s="549">
        <f t="shared" si="421"/>
        <v>0</v>
      </c>
      <c r="AB901" s="282">
        <f t="shared" si="394"/>
        <v>0</v>
      </c>
      <c r="AC901" s="281">
        <f t="shared" si="395"/>
        <v>0</v>
      </c>
      <c r="AD901" s="549">
        <f t="shared" si="396"/>
        <v>0</v>
      </c>
      <c r="AE901" s="553">
        <f t="shared" si="397"/>
        <v>0</v>
      </c>
      <c r="AF901" s="282">
        <f t="shared" si="398"/>
        <v>0</v>
      </c>
      <c r="AG901" s="283">
        <f t="shared" si="399"/>
        <v>0</v>
      </c>
      <c r="AH901" s="281">
        <f t="shared" si="400"/>
        <v>0</v>
      </c>
      <c r="AI901" s="551">
        <f t="shared" si="422"/>
        <v>56760.884166666663</v>
      </c>
      <c r="AJ901" s="549">
        <f t="shared" si="422"/>
        <v>0</v>
      </c>
      <c r="AK901" s="549">
        <f t="shared" si="422"/>
        <v>0</v>
      </c>
      <c r="AL901" s="282">
        <f t="shared" si="401"/>
        <v>0</v>
      </c>
      <c r="AM901" s="281">
        <f t="shared" si="402"/>
        <v>0</v>
      </c>
      <c r="AN901" s="549">
        <f t="shared" si="403"/>
        <v>0</v>
      </c>
      <c r="AO901" s="549">
        <f t="shared" si="404"/>
        <v>0</v>
      </c>
      <c r="AP901" s="549">
        <f t="shared" si="405"/>
        <v>0</v>
      </c>
      <c r="AQ901" s="283">
        <f t="shared" si="418"/>
        <v>0</v>
      </c>
      <c r="AR901" s="281">
        <f t="shared" si="406"/>
        <v>0</v>
      </c>
      <c r="AT901" s="446"/>
      <c r="AU901" s="284"/>
      <c r="AV901" s="447" t="str">
        <f t="shared" si="407"/>
        <v>CA</v>
      </c>
      <c r="AW901" s="447" t="str">
        <f t="shared" si="408"/>
        <v>CL</v>
      </c>
      <c r="AX901" s="447" t="str">
        <f t="shared" si="409"/>
        <v>AIC</v>
      </c>
      <c r="AY901" s="447" t="str">
        <f t="shared" si="410"/>
        <v>ERB</v>
      </c>
      <c r="AZ901" s="447" t="str">
        <f t="shared" si="411"/>
        <v>GRB</v>
      </c>
      <c r="BA901" s="447" t="str">
        <f t="shared" si="412"/>
        <v>Non-Op</v>
      </c>
      <c r="BC901" s="445" t="s">
        <v>2159</v>
      </c>
      <c r="BD901" s="552">
        <f t="shared" si="419"/>
        <v>56756.23</v>
      </c>
      <c r="BF901" s="448"/>
      <c r="BG901" s="448"/>
      <c r="BH901" s="448"/>
      <c r="BI901" s="448"/>
      <c r="BJ901" s="448"/>
      <c r="BK901" s="448"/>
      <c r="BL901" s="448"/>
      <c r="BN901" s="444"/>
    </row>
    <row r="902" spans="1:66" s="28" customFormat="1" ht="12" customHeight="1">
      <c r="A902" s="287">
        <v>18608712</v>
      </c>
      <c r="B902" s="288" t="str">
        <f t="shared" si="416"/>
        <v>18608712</v>
      </c>
      <c r="C902" s="444" t="s">
        <v>1578</v>
      </c>
      <c r="D902" s="445" t="s">
        <v>2091</v>
      </c>
      <c r="E902" s="445"/>
      <c r="F902" s="444"/>
      <c r="G902" s="445"/>
      <c r="H902" s="547">
        <v>8688.36</v>
      </c>
      <c r="I902" s="547">
        <v>8688.36</v>
      </c>
      <c r="J902" s="547">
        <v>10673.77</v>
      </c>
      <c r="K902" s="547">
        <v>10673.77</v>
      </c>
      <c r="L902" s="547">
        <v>10673.77</v>
      </c>
      <c r="M902" s="547">
        <v>10673.77</v>
      </c>
      <c r="N902" s="547">
        <v>10673.77</v>
      </c>
      <c r="O902" s="547">
        <v>10673.77</v>
      </c>
      <c r="P902" s="547">
        <v>10673.77</v>
      </c>
      <c r="Q902" s="547">
        <v>10673.77</v>
      </c>
      <c r="R902" s="547">
        <v>10673.77</v>
      </c>
      <c r="S902" s="547">
        <v>10673.77</v>
      </c>
      <c r="T902" s="547">
        <v>10673.77</v>
      </c>
      <c r="U902" s="547"/>
      <c r="V902" s="547">
        <f t="shared" si="393"/>
        <v>10425.593750000002</v>
      </c>
      <c r="W902" s="305"/>
      <c r="X902" s="306"/>
      <c r="Y902" s="548">
        <f t="shared" si="421"/>
        <v>10673.77</v>
      </c>
      <c r="Z902" s="549">
        <f t="shared" si="421"/>
        <v>0</v>
      </c>
      <c r="AA902" s="549">
        <f t="shared" si="421"/>
        <v>0</v>
      </c>
      <c r="AB902" s="282">
        <f t="shared" si="394"/>
        <v>0</v>
      </c>
      <c r="AC902" s="281">
        <f t="shared" si="395"/>
        <v>0</v>
      </c>
      <c r="AD902" s="549">
        <f t="shared" si="396"/>
        <v>0</v>
      </c>
      <c r="AE902" s="553">
        <f t="shared" si="397"/>
        <v>0</v>
      </c>
      <c r="AF902" s="282">
        <f t="shared" si="398"/>
        <v>0</v>
      </c>
      <c r="AG902" s="283">
        <f t="shared" si="399"/>
        <v>0</v>
      </c>
      <c r="AH902" s="281">
        <f t="shared" si="400"/>
        <v>0</v>
      </c>
      <c r="AI902" s="551">
        <f t="shared" si="422"/>
        <v>10425.593750000002</v>
      </c>
      <c r="AJ902" s="549">
        <f t="shared" si="422"/>
        <v>0</v>
      </c>
      <c r="AK902" s="549">
        <f t="shared" si="422"/>
        <v>0</v>
      </c>
      <c r="AL902" s="282">
        <f t="shared" si="401"/>
        <v>0</v>
      </c>
      <c r="AM902" s="281">
        <f t="shared" si="402"/>
        <v>0</v>
      </c>
      <c r="AN902" s="549">
        <f t="shared" si="403"/>
        <v>0</v>
      </c>
      <c r="AO902" s="549">
        <f t="shared" si="404"/>
        <v>0</v>
      </c>
      <c r="AP902" s="549">
        <f t="shared" si="405"/>
        <v>0</v>
      </c>
      <c r="AQ902" s="283">
        <f t="shared" si="418"/>
        <v>0</v>
      </c>
      <c r="AR902" s="281">
        <f t="shared" si="406"/>
        <v>0</v>
      </c>
      <c r="AT902" s="446"/>
      <c r="AU902" s="284"/>
      <c r="AV902" s="447" t="str">
        <f t="shared" si="407"/>
        <v>CA</v>
      </c>
      <c r="AW902" s="447" t="str">
        <f t="shared" si="408"/>
        <v>CL</v>
      </c>
      <c r="AX902" s="447" t="str">
        <f t="shared" si="409"/>
        <v>AIC</v>
      </c>
      <c r="AY902" s="447" t="str">
        <f t="shared" si="410"/>
        <v>ERB</v>
      </c>
      <c r="AZ902" s="447" t="str">
        <f t="shared" si="411"/>
        <v>GRB</v>
      </c>
      <c r="BA902" s="447" t="str">
        <f t="shared" si="412"/>
        <v>Non-Op</v>
      </c>
      <c r="BC902" s="445" t="s">
        <v>2159</v>
      </c>
      <c r="BD902" s="552">
        <f t="shared" si="419"/>
        <v>10673.77</v>
      </c>
      <c r="BF902" s="448"/>
      <c r="BG902" s="448"/>
      <c r="BH902" s="448"/>
      <c r="BI902" s="448"/>
      <c r="BJ902" s="448"/>
      <c r="BK902" s="448"/>
      <c r="BL902" s="448"/>
      <c r="BN902" s="444"/>
    </row>
    <row r="903" spans="1:66" s="28" customFormat="1" ht="12" customHeight="1">
      <c r="A903" s="321">
        <v>18608722</v>
      </c>
      <c r="B903" s="318" t="str">
        <f t="shared" si="416"/>
        <v>18608722</v>
      </c>
      <c r="C903" s="444" t="s">
        <v>2911</v>
      </c>
      <c r="D903" s="445" t="s">
        <v>2091</v>
      </c>
      <c r="E903" s="445"/>
      <c r="F903" s="444"/>
      <c r="G903" s="445"/>
      <c r="H903" s="547">
        <v>0</v>
      </c>
      <c r="I903" s="547">
        <v>0</v>
      </c>
      <c r="J903" s="547">
        <v>0</v>
      </c>
      <c r="K903" s="547">
        <v>0</v>
      </c>
      <c r="L903" s="547">
        <v>0</v>
      </c>
      <c r="M903" s="547">
        <v>0</v>
      </c>
      <c r="N903" s="547">
        <v>0</v>
      </c>
      <c r="O903" s="547">
        <v>0</v>
      </c>
      <c r="P903" s="547">
        <v>0</v>
      </c>
      <c r="Q903" s="547">
        <v>0</v>
      </c>
      <c r="R903" s="547">
        <v>0</v>
      </c>
      <c r="S903" s="547">
        <v>0</v>
      </c>
      <c r="T903" s="547">
        <v>0</v>
      </c>
      <c r="U903" s="547"/>
      <c r="V903" s="547">
        <f t="shared" si="393"/>
        <v>0</v>
      </c>
      <c r="W903" s="305"/>
      <c r="X903" s="306"/>
      <c r="Y903" s="548">
        <f t="shared" si="421"/>
        <v>0</v>
      </c>
      <c r="Z903" s="549">
        <f t="shared" si="421"/>
        <v>0</v>
      </c>
      <c r="AA903" s="549">
        <f t="shared" si="421"/>
        <v>0</v>
      </c>
      <c r="AB903" s="282">
        <f t="shared" si="394"/>
        <v>0</v>
      </c>
      <c r="AC903" s="281">
        <f t="shared" si="395"/>
        <v>0</v>
      </c>
      <c r="AD903" s="549">
        <f t="shared" si="396"/>
        <v>0</v>
      </c>
      <c r="AE903" s="553">
        <f t="shared" si="397"/>
        <v>0</v>
      </c>
      <c r="AF903" s="282">
        <f t="shared" si="398"/>
        <v>0</v>
      </c>
      <c r="AG903" s="283">
        <f t="shared" si="399"/>
        <v>0</v>
      </c>
      <c r="AH903" s="281">
        <f t="shared" si="400"/>
        <v>0</v>
      </c>
      <c r="AI903" s="551">
        <f t="shared" si="422"/>
        <v>0</v>
      </c>
      <c r="AJ903" s="549">
        <f t="shared" si="422"/>
        <v>0</v>
      </c>
      <c r="AK903" s="549">
        <f t="shared" si="422"/>
        <v>0</v>
      </c>
      <c r="AL903" s="282">
        <f t="shared" si="401"/>
        <v>0</v>
      </c>
      <c r="AM903" s="281">
        <f t="shared" si="402"/>
        <v>0</v>
      </c>
      <c r="AN903" s="549">
        <f t="shared" si="403"/>
        <v>0</v>
      </c>
      <c r="AO903" s="549">
        <f t="shared" si="404"/>
        <v>0</v>
      </c>
      <c r="AP903" s="549">
        <f t="shared" si="405"/>
        <v>0</v>
      </c>
      <c r="AQ903" s="283">
        <f t="shared" si="418"/>
        <v>0</v>
      </c>
      <c r="AR903" s="281">
        <f t="shared" si="406"/>
        <v>0</v>
      </c>
      <c r="AT903" s="446"/>
      <c r="AU903" s="284"/>
      <c r="AV903" s="447" t="str">
        <f t="shared" si="407"/>
        <v>CA</v>
      </c>
      <c r="AW903" s="447" t="str">
        <f t="shared" si="408"/>
        <v>CL</v>
      </c>
      <c r="AX903" s="447" t="str">
        <f t="shared" si="409"/>
        <v>AIC</v>
      </c>
      <c r="AY903" s="447" t="str">
        <f t="shared" si="410"/>
        <v>ERB</v>
      </c>
      <c r="AZ903" s="447" t="str">
        <f t="shared" si="411"/>
        <v>GRB</v>
      </c>
      <c r="BA903" s="447" t="str">
        <f t="shared" si="412"/>
        <v>Non-Op</v>
      </c>
      <c r="BC903" s="445" t="s">
        <v>2159</v>
      </c>
      <c r="BD903" s="552">
        <f t="shared" si="419"/>
        <v>0</v>
      </c>
      <c r="BF903" s="448"/>
      <c r="BG903" s="448"/>
      <c r="BH903" s="448"/>
      <c r="BI903" s="448"/>
      <c r="BJ903" s="448"/>
      <c r="BK903" s="448"/>
      <c r="BL903" s="448"/>
      <c r="BN903" s="444"/>
    </row>
    <row r="904" spans="1:66" s="28" customFormat="1" ht="12" customHeight="1">
      <c r="A904" s="498">
        <v>18608752</v>
      </c>
      <c r="B904" s="499" t="str">
        <f t="shared" si="416"/>
        <v>18608752</v>
      </c>
      <c r="C904" s="500" t="s">
        <v>2912</v>
      </c>
      <c r="D904" s="445" t="s">
        <v>2091</v>
      </c>
      <c r="E904" s="445"/>
      <c r="F904" s="500"/>
      <c r="G904" s="445"/>
      <c r="H904" s="547">
        <v>0</v>
      </c>
      <c r="I904" s="547">
        <v>0</v>
      </c>
      <c r="J904" s="547">
        <v>0</v>
      </c>
      <c r="K904" s="547">
        <v>0</v>
      </c>
      <c r="L904" s="547">
        <v>0</v>
      </c>
      <c r="M904" s="547">
        <v>0</v>
      </c>
      <c r="N904" s="547">
        <v>0</v>
      </c>
      <c r="O904" s="547">
        <v>0</v>
      </c>
      <c r="P904" s="547">
        <v>0</v>
      </c>
      <c r="Q904" s="547">
        <v>0</v>
      </c>
      <c r="R904" s="547">
        <v>0</v>
      </c>
      <c r="S904" s="547">
        <v>0</v>
      </c>
      <c r="T904" s="547">
        <v>0</v>
      </c>
      <c r="U904" s="547"/>
      <c r="V904" s="547">
        <f t="shared" si="393"/>
        <v>0</v>
      </c>
      <c r="W904" s="285"/>
      <c r="X904" s="286"/>
      <c r="Y904" s="548">
        <f t="shared" si="421"/>
        <v>0</v>
      </c>
      <c r="Z904" s="549">
        <f t="shared" si="421"/>
        <v>0</v>
      </c>
      <c r="AA904" s="549">
        <f t="shared" si="421"/>
        <v>0</v>
      </c>
      <c r="AB904" s="282">
        <f t="shared" si="394"/>
        <v>0</v>
      </c>
      <c r="AC904" s="281">
        <f t="shared" si="395"/>
        <v>0</v>
      </c>
      <c r="AD904" s="549">
        <f t="shared" si="396"/>
        <v>0</v>
      </c>
      <c r="AE904" s="553">
        <f t="shared" si="397"/>
        <v>0</v>
      </c>
      <c r="AF904" s="282">
        <f t="shared" si="398"/>
        <v>0</v>
      </c>
      <c r="AG904" s="283">
        <f t="shared" si="399"/>
        <v>0</v>
      </c>
      <c r="AH904" s="281">
        <f t="shared" si="400"/>
        <v>0</v>
      </c>
      <c r="AI904" s="551">
        <f t="shared" si="422"/>
        <v>0</v>
      </c>
      <c r="AJ904" s="549">
        <f t="shared" si="422"/>
        <v>0</v>
      </c>
      <c r="AK904" s="549">
        <f t="shared" si="422"/>
        <v>0</v>
      </c>
      <c r="AL904" s="282">
        <f t="shared" si="401"/>
        <v>0</v>
      </c>
      <c r="AM904" s="281">
        <f t="shared" si="402"/>
        <v>0</v>
      </c>
      <c r="AN904" s="549">
        <f t="shared" si="403"/>
        <v>0</v>
      </c>
      <c r="AO904" s="549">
        <f t="shared" si="404"/>
        <v>0</v>
      </c>
      <c r="AP904" s="549">
        <f t="shared" si="405"/>
        <v>0</v>
      </c>
      <c r="AQ904" s="283">
        <f t="shared" si="418"/>
        <v>0</v>
      </c>
      <c r="AR904" s="281">
        <f t="shared" si="406"/>
        <v>0</v>
      </c>
      <c r="AT904" s="446"/>
      <c r="AU904" s="284"/>
      <c r="AV904" s="447" t="str">
        <f t="shared" si="407"/>
        <v>CA</v>
      </c>
      <c r="AW904" s="447" t="str">
        <f t="shared" si="408"/>
        <v>CL</v>
      </c>
      <c r="AX904" s="447" t="str">
        <f t="shared" si="409"/>
        <v>AIC</v>
      </c>
      <c r="AY904" s="447" t="str">
        <f t="shared" si="410"/>
        <v>ERB</v>
      </c>
      <c r="AZ904" s="447" t="str">
        <f t="shared" si="411"/>
        <v>GRB</v>
      </c>
      <c r="BA904" s="447" t="str">
        <f t="shared" si="412"/>
        <v>Non-Op</v>
      </c>
      <c r="BC904" s="445" t="s">
        <v>2142</v>
      </c>
      <c r="BD904" s="552">
        <f t="shared" si="419"/>
        <v>0</v>
      </c>
      <c r="BF904" s="435"/>
      <c r="BG904" s="435"/>
      <c r="BH904" s="435"/>
      <c r="BI904" s="435"/>
      <c r="BJ904" s="435"/>
      <c r="BK904" s="435"/>
      <c r="BL904" s="435"/>
      <c r="BN904" s="444"/>
    </row>
    <row r="905" spans="1:66" s="28" customFormat="1" ht="12" customHeight="1">
      <c r="A905" s="287">
        <v>18608772</v>
      </c>
      <c r="B905" s="288" t="str">
        <f t="shared" si="416"/>
        <v>18608772</v>
      </c>
      <c r="C905" s="444" t="s">
        <v>2913</v>
      </c>
      <c r="D905" s="445" t="s">
        <v>2091</v>
      </c>
      <c r="E905" s="445"/>
      <c r="F905" s="444"/>
      <c r="G905" s="445"/>
      <c r="H905" s="547">
        <v>0</v>
      </c>
      <c r="I905" s="547">
        <v>0</v>
      </c>
      <c r="J905" s="547">
        <v>0</v>
      </c>
      <c r="K905" s="547">
        <v>0</v>
      </c>
      <c r="L905" s="547">
        <v>0</v>
      </c>
      <c r="M905" s="547">
        <v>0</v>
      </c>
      <c r="N905" s="547">
        <v>0</v>
      </c>
      <c r="O905" s="547">
        <v>0</v>
      </c>
      <c r="P905" s="547">
        <v>0</v>
      </c>
      <c r="Q905" s="547">
        <v>0</v>
      </c>
      <c r="R905" s="547">
        <v>0</v>
      </c>
      <c r="S905" s="547">
        <v>0</v>
      </c>
      <c r="T905" s="547">
        <v>0</v>
      </c>
      <c r="U905" s="547"/>
      <c r="V905" s="547">
        <f t="shared" ref="V905:V968" si="423">(H905+T905+SUM(I905:S905)*2)/24</f>
        <v>0</v>
      </c>
      <c r="W905" s="305"/>
      <c r="X905" s="306"/>
      <c r="Y905" s="548">
        <f t="shared" si="421"/>
        <v>0</v>
      </c>
      <c r="Z905" s="549">
        <f t="shared" si="421"/>
        <v>0</v>
      </c>
      <c r="AA905" s="549">
        <f t="shared" si="421"/>
        <v>0</v>
      </c>
      <c r="AB905" s="282">
        <f t="shared" ref="AB905:AB968" si="424">T905-SUM(Y905:AA905)</f>
        <v>0</v>
      </c>
      <c r="AC905" s="281">
        <f t="shared" ref="AC905:AC968" si="425">T905-SUM(Y905:AA905)-AB905</f>
        <v>0</v>
      </c>
      <c r="AD905" s="549">
        <f t="shared" ref="AD905:AD968" si="426">IF($D905=AD$5,$T905,IF($D905=AD$4, $T905*$AK$1,0))</f>
        <v>0</v>
      </c>
      <c r="AE905" s="553">
        <f t="shared" ref="AE905:AE968" si="427">IF($D905=AE$5,$T905,IF($D905=AE$4, $T905*$AK$2,0))</f>
        <v>0</v>
      </c>
      <c r="AF905" s="282">
        <f t="shared" ref="AF905:AF968" si="428">IF($D905=AF$5,$T905,IF($D905=AF$4, $T905*$AL$2,0))</f>
        <v>0</v>
      </c>
      <c r="AG905" s="283">
        <f t="shared" ref="AG905:AG968" si="429">SUM(AD905:AF905)</f>
        <v>0</v>
      </c>
      <c r="AH905" s="281">
        <f t="shared" ref="AH905:AH968" si="430">AG905-AB905</f>
        <v>0</v>
      </c>
      <c r="AI905" s="551">
        <f t="shared" si="422"/>
        <v>0</v>
      </c>
      <c r="AJ905" s="549">
        <f t="shared" si="422"/>
        <v>0</v>
      </c>
      <c r="AK905" s="549">
        <f t="shared" si="422"/>
        <v>0</v>
      </c>
      <c r="AL905" s="282">
        <f t="shared" ref="AL905:AL968" si="431">V905-SUM(AI905:AK905)</f>
        <v>0</v>
      </c>
      <c r="AM905" s="281">
        <f t="shared" ref="AM905:AM968" si="432">V905-SUM(AI905:AK905)-AL905</f>
        <v>0</v>
      </c>
      <c r="AN905" s="549">
        <f t="shared" ref="AN905:AN968" si="433">IF($D905=AN$5,$V905,IF($D905=AN$4, $V905*$AK$1,0))</f>
        <v>0</v>
      </c>
      <c r="AO905" s="549">
        <f t="shared" ref="AO905:AO968" si="434">IF($D905=AO$5,$V905,IF($D905=AO$4, $V905*$AK$2,0))</f>
        <v>0</v>
      </c>
      <c r="AP905" s="549">
        <f t="shared" ref="AP905:AP968" si="435">IF($D905=AP$5,$V905,IF($D905=AP$4, $V905*$AL$2,0))</f>
        <v>0</v>
      </c>
      <c r="AQ905" s="283">
        <f t="shared" si="418"/>
        <v>0</v>
      </c>
      <c r="AR905" s="281">
        <f t="shared" ref="AR905:AR968" si="436">AQ905-AL905</f>
        <v>0</v>
      </c>
      <c r="AT905" s="446"/>
      <c r="AU905" s="284"/>
      <c r="AV905" s="447" t="str">
        <f t="shared" ref="AV905:AV968" si="437">IF(VALUE(Y905),AV$7,IF(ISBLANK(Y905),"",AV$7))</f>
        <v>CA</v>
      </c>
      <c r="AW905" s="447" t="str">
        <f t="shared" ref="AW905:AW968" si="438">IF(VALUE(Z905),AW$7,IF(ISBLANK(Z905),"",AW$7))</f>
        <v>CL</v>
      </c>
      <c r="AX905" s="447" t="str">
        <f t="shared" ref="AX905:AX968" si="439">IF(VALUE(AA905),AX$7,IF(ISBLANK(AA905),"",AX$7))</f>
        <v>AIC</v>
      </c>
      <c r="AY905" s="447" t="str">
        <f t="shared" ref="AY905:AY968" si="440">IF(VALUE(AD905),AY$7,IF(ISBLANK(AD905),"",AY$7))</f>
        <v>ERB</v>
      </c>
      <c r="AZ905" s="447" t="str">
        <f t="shared" ref="AZ905:AZ968" si="441">IF(VALUE(AE905),AZ$7,IF(ISBLANK(AE905),"",AZ$7))</f>
        <v>GRB</v>
      </c>
      <c r="BA905" s="447" t="str">
        <f t="shared" ref="BA905:BA968" si="442">IF(VALUE(AF905),BA$7,IF(ISBLANK(AF905),"",BA$7))</f>
        <v>Non-Op</v>
      </c>
      <c r="BC905" s="445" t="s">
        <v>2159</v>
      </c>
      <c r="BD905" s="552">
        <f t="shared" si="419"/>
        <v>0</v>
      </c>
      <c r="BF905" s="435"/>
      <c r="BG905" s="435"/>
      <c r="BH905" s="435"/>
      <c r="BI905" s="435"/>
      <c r="BJ905" s="435"/>
      <c r="BK905" s="435"/>
      <c r="BL905" s="435"/>
      <c r="BN905" s="444"/>
    </row>
    <row r="906" spans="1:66" s="28" customFormat="1" ht="12" customHeight="1">
      <c r="A906" s="287">
        <v>18608782</v>
      </c>
      <c r="B906" s="288" t="str">
        <f t="shared" si="416"/>
        <v>18608782</v>
      </c>
      <c r="C906" s="444" t="s">
        <v>2914</v>
      </c>
      <c r="D906" s="445" t="s">
        <v>2091</v>
      </c>
      <c r="E906" s="445"/>
      <c r="F906" s="444"/>
      <c r="G906" s="445"/>
      <c r="H906" s="547">
        <v>0</v>
      </c>
      <c r="I906" s="547">
        <v>0</v>
      </c>
      <c r="J906" s="547">
        <v>0</v>
      </c>
      <c r="K906" s="547">
        <v>0</v>
      </c>
      <c r="L906" s="547">
        <v>0</v>
      </c>
      <c r="M906" s="547">
        <v>0</v>
      </c>
      <c r="N906" s="547">
        <v>0</v>
      </c>
      <c r="O906" s="547">
        <v>0</v>
      </c>
      <c r="P906" s="547">
        <v>0</v>
      </c>
      <c r="Q906" s="547">
        <v>0</v>
      </c>
      <c r="R906" s="547">
        <v>0</v>
      </c>
      <c r="S906" s="547">
        <v>0</v>
      </c>
      <c r="T906" s="547">
        <v>0</v>
      </c>
      <c r="U906" s="547"/>
      <c r="V906" s="547">
        <f t="shared" si="423"/>
        <v>0</v>
      </c>
      <c r="W906" s="305"/>
      <c r="X906" s="306"/>
      <c r="Y906" s="548">
        <f t="shared" si="421"/>
        <v>0</v>
      </c>
      <c r="Z906" s="549">
        <f t="shared" si="421"/>
        <v>0</v>
      </c>
      <c r="AA906" s="549">
        <f t="shared" si="421"/>
        <v>0</v>
      </c>
      <c r="AB906" s="282">
        <f t="shared" si="424"/>
        <v>0</v>
      </c>
      <c r="AC906" s="281">
        <f t="shared" si="425"/>
        <v>0</v>
      </c>
      <c r="AD906" s="549">
        <f t="shared" si="426"/>
        <v>0</v>
      </c>
      <c r="AE906" s="553">
        <f t="shared" si="427"/>
        <v>0</v>
      </c>
      <c r="AF906" s="282">
        <f t="shared" si="428"/>
        <v>0</v>
      </c>
      <c r="AG906" s="283">
        <f t="shared" si="429"/>
        <v>0</v>
      </c>
      <c r="AH906" s="281">
        <f t="shared" si="430"/>
        <v>0</v>
      </c>
      <c r="AI906" s="551">
        <f t="shared" si="422"/>
        <v>0</v>
      </c>
      <c r="AJ906" s="549">
        <f t="shared" si="422"/>
        <v>0</v>
      </c>
      <c r="AK906" s="549">
        <f t="shared" si="422"/>
        <v>0</v>
      </c>
      <c r="AL906" s="282">
        <f t="shared" si="431"/>
        <v>0</v>
      </c>
      <c r="AM906" s="281">
        <f t="shared" si="432"/>
        <v>0</v>
      </c>
      <c r="AN906" s="549">
        <f t="shared" si="433"/>
        <v>0</v>
      </c>
      <c r="AO906" s="549">
        <f t="shared" si="434"/>
        <v>0</v>
      </c>
      <c r="AP906" s="549">
        <f t="shared" si="435"/>
        <v>0</v>
      </c>
      <c r="AQ906" s="283">
        <f t="shared" si="418"/>
        <v>0</v>
      </c>
      <c r="AR906" s="281">
        <f t="shared" si="436"/>
        <v>0</v>
      </c>
      <c r="AT906" s="446"/>
      <c r="AU906" s="284"/>
      <c r="AV906" s="447" t="str">
        <f t="shared" si="437"/>
        <v>CA</v>
      </c>
      <c r="AW906" s="447" t="str">
        <f t="shared" si="438"/>
        <v>CL</v>
      </c>
      <c r="AX906" s="447" t="str">
        <f t="shared" si="439"/>
        <v>AIC</v>
      </c>
      <c r="AY906" s="447" t="str">
        <f t="shared" si="440"/>
        <v>ERB</v>
      </c>
      <c r="AZ906" s="447" t="str">
        <f t="shared" si="441"/>
        <v>GRB</v>
      </c>
      <c r="BA906" s="447" t="str">
        <f t="shared" si="442"/>
        <v>Non-Op</v>
      </c>
      <c r="BC906" s="445" t="s">
        <v>2159</v>
      </c>
      <c r="BD906" s="552">
        <f t="shared" si="419"/>
        <v>0</v>
      </c>
      <c r="BF906" s="435"/>
      <c r="BG906" s="435"/>
      <c r="BH906" s="435"/>
      <c r="BI906" s="435"/>
      <c r="BJ906" s="435"/>
      <c r="BK906" s="435"/>
      <c r="BL906" s="435"/>
      <c r="BN906" s="444"/>
    </row>
    <row r="907" spans="1:66" s="28" customFormat="1" ht="12" customHeight="1">
      <c r="A907" s="287">
        <v>18608792</v>
      </c>
      <c r="B907" s="288" t="str">
        <f t="shared" si="416"/>
        <v>18608792</v>
      </c>
      <c r="C907" s="444" t="s">
        <v>2915</v>
      </c>
      <c r="D907" s="445" t="s">
        <v>2091</v>
      </c>
      <c r="E907" s="445"/>
      <c r="F907" s="444"/>
      <c r="G907" s="445"/>
      <c r="H907" s="547">
        <v>0</v>
      </c>
      <c r="I907" s="547">
        <v>0</v>
      </c>
      <c r="J907" s="547">
        <v>0</v>
      </c>
      <c r="K907" s="547">
        <v>0</v>
      </c>
      <c r="L907" s="547">
        <v>0</v>
      </c>
      <c r="M907" s="547">
        <v>0</v>
      </c>
      <c r="N907" s="547">
        <v>0</v>
      </c>
      <c r="O907" s="547">
        <v>0</v>
      </c>
      <c r="P907" s="547">
        <v>0</v>
      </c>
      <c r="Q907" s="547">
        <v>0</v>
      </c>
      <c r="R907" s="547">
        <v>0</v>
      </c>
      <c r="S907" s="547">
        <v>0</v>
      </c>
      <c r="T907" s="547">
        <v>0</v>
      </c>
      <c r="U907" s="547"/>
      <c r="V907" s="547">
        <f t="shared" si="423"/>
        <v>0</v>
      </c>
      <c r="W907" s="305"/>
      <c r="X907" s="306"/>
      <c r="Y907" s="548">
        <f t="shared" si="421"/>
        <v>0</v>
      </c>
      <c r="Z907" s="549">
        <f t="shared" si="421"/>
        <v>0</v>
      </c>
      <c r="AA907" s="549">
        <f t="shared" si="421"/>
        <v>0</v>
      </c>
      <c r="AB907" s="282">
        <f t="shared" si="424"/>
        <v>0</v>
      </c>
      <c r="AC907" s="281">
        <f t="shared" si="425"/>
        <v>0</v>
      </c>
      <c r="AD907" s="549">
        <f t="shared" si="426"/>
        <v>0</v>
      </c>
      <c r="AE907" s="553">
        <f t="shared" si="427"/>
        <v>0</v>
      </c>
      <c r="AF907" s="282">
        <f t="shared" si="428"/>
        <v>0</v>
      </c>
      <c r="AG907" s="283">
        <f t="shared" si="429"/>
        <v>0</v>
      </c>
      <c r="AH907" s="281">
        <f t="shared" si="430"/>
        <v>0</v>
      </c>
      <c r="AI907" s="551">
        <f t="shared" si="422"/>
        <v>0</v>
      </c>
      <c r="AJ907" s="549">
        <f t="shared" si="422"/>
        <v>0</v>
      </c>
      <c r="AK907" s="549">
        <f t="shared" si="422"/>
        <v>0</v>
      </c>
      <c r="AL907" s="282">
        <f t="shared" si="431"/>
        <v>0</v>
      </c>
      <c r="AM907" s="281">
        <f t="shared" si="432"/>
        <v>0</v>
      </c>
      <c r="AN907" s="549">
        <f t="shared" si="433"/>
        <v>0</v>
      </c>
      <c r="AO907" s="549">
        <f t="shared" si="434"/>
        <v>0</v>
      </c>
      <c r="AP907" s="549">
        <f t="shared" si="435"/>
        <v>0</v>
      </c>
      <c r="AQ907" s="283">
        <f t="shared" si="418"/>
        <v>0</v>
      </c>
      <c r="AR907" s="281">
        <f t="shared" si="436"/>
        <v>0</v>
      </c>
      <c r="AT907" s="446"/>
      <c r="AU907" s="284"/>
      <c r="AV907" s="447" t="str">
        <f t="shared" si="437"/>
        <v>CA</v>
      </c>
      <c r="AW907" s="447" t="str">
        <f t="shared" si="438"/>
        <v>CL</v>
      </c>
      <c r="AX907" s="447" t="str">
        <f t="shared" si="439"/>
        <v>AIC</v>
      </c>
      <c r="AY907" s="447" t="str">
        <f t="shared" si="440"/>
        <v>ERB</v>
      </c>
      <c r="AZ907" s="447" t="str">
        <f t="shared" si="441"/>
        <v>GRB</v>
      </c>
      <c r="BA907" s="447" t="str">
        <f t="shared" si="442"/>
        <v>Non-Op</v>
      </c>
      <c r="BC907" s="445" t="s">
        <v>2159</v>
      </c>
      <c r="BD907" s="552">
        <f t="shared" si="419"/>
        <v>0</v>
      </c>
      <c r="BF907" s="435"/>
      <c r="BG907" s="435"/>
      <c r="BH907" s="435"/>
      <c r="BI907" s="435"/>
      <c r="BJ907" s="435"/>
      <c r="BK907" s="435"/>
      <c r="BL907" s="435"/>
      <c r="BN907" s="444"/>
    </row>
    <row r="908" spans="1:66" s="28" customFormat="1" ht="12" customHeight="1">
      <c r="A908" s="501">
        <v>18609211</v>
      </c>
      <c r="B908" s="502" t="str">
        <f t="shared" si="416"/>
        <v>18609211</v>
      </c>
      <c r="C908" s="503" t="s">
        <v>2237</v>
      </c>
      <c r="D908" s="504" t="s">
        <v>2091</v>
      </c>
      <c r="E908" s="504"/>
      <c r="F908" s="505">
        <v>43999</v>
      </c>
      <c r="G908" s="504"/>
      <c r="H908" s="569">
        <v>1601797.65</v>
      </c>
      <c r="I908" s="569">
        <v>1599512.63</v>
      </c>
      <c r="J908" s="569">
        <v>1597227.61</v>
      </c>
      <c r="K908" s="569">
        <v>1594942.59</v>
      </c>
      <c r="L908" s="569">
        <v>1592657.57</v>
      </c>
      <c r="M908" s="569">
        <v>1590372.55</v>
      </c>
      <c r="N908" s="569">
        <v>1588087.53</v>
      </c>
      <c r="O908" s="569">
        <v>1585802.51</v>
      </c>
      <c r="P908" s="569">
        <v>1583517.49</v>
      </c>
      <c r="Q908" s="569">
        <v>1581232.47</v>
      </c>
      <c r="R908" s="569">
        <v>1578947.45</v>
      </c>
      <c r="S908" s="569">
        <v>1576662.43</v>
      </c>
      <c r="T908" s="595">
        <v>1574377.41</v>
      </c>
      <c r="U908" s="569"/>
      <c r="V908" s="569">
        <f t="shared" si="423"/>
        <v>1588087.5300000003</v>
      </c>
      <c r="W908" s="506"/>
      <c r="X908" s="507"/>
      <c r="Y908" s="548">
        <f t="shared" si="421"/>
        <v>1574377.41</v>
      </c>
      <c r="Z908" s="549">
        <f t="shared" si="421"/>
        <v>0</v>
      </c>
      <c r="AA908" s="549">
        <f t="shared" si="421"/>
        <v>0</v>
      </c>
      <c r="AB908" s="282">
        <f t="shared" si="424"/>
        <v>0</v>
      </c>
      <c r="AC908" s="281">
        <f t="shared" si="425"/>
        <v>0</v>
      </c>
      <c r="AD908" s="549">
        <f t="shared" si="426"/>
        <v>0</v>
      </c>
      <c r="AE908" s="553">
        <f t="shared" si="427"/>
        <v>0</v>
      </c>
      <c r="AF908" s="282">
        <f t="shared" si="428"/>
        <v>0</v>
      </c>
      <c r="AG908" s="283">
        <f t="shared" si="429"/>
        <v>0</v>
      </c>
      <c r="AH908" s="281">
        <f t="shared" si="430"/>
        <v>0</v>
      </c>
      <c r="AI908" s="551">
        <f t="shared" si="422"/>
        <v>1588087.5300000003</v>
      </c>
      <c r="AJ908" s="549">
        <f t="shared" si="422"/>
        <v>0</v>
      </c>
      <c r="AK908" s="549">
        <f t="shared" si="422"/>
        <v>0</v>
      </c>
      <c r="AL908" s="282">
        <f t="shared" si="431"/>
        <v>0</v>
      </c>
      <c r="AM908" s="281">
        <f t="shared" si="432"/>
        <v>0</v>
      </c>
      <c r="AN908" s="549">
        <f t="shared" si="433"/>
        <v>0</v>
      </c>
      <c r="AO908" s="549">
        <f t="shared" si="434"/>
        <v>0</v>
      </c>
      <c r="AP908" s="549">
        <f t="shared" si="435"/>
        <v>0</v>
      </c>
      <c r="AQ908" s="283">
        <f t="shared" si="418"/>
        <v>0</v>
      </c>
      <c r="AR908" s="281">
        <f t="shared" si="436"/>
        <v>0</v>
      </c>
      <c r="AT908" s="446"/>
      <c r="AU908" s="284"/>
      <c r="AV908" s="447" t="str">
        <f t="shared" si="437"/>
        <v>CA</v>
      </c>
      <c r="AW908" s="447" t="str">
        <f t="shared" si="438"/>
        <v>CL</v>
      </c>
      <c r="AX908" s="447" t="str">
        <f t="shared" si="439"/>
        <v>AIC</v>
      </c>
      <c r="AY908" s="447" t="str">
        <f t="shared" si="440"/>
        <v>ERB</v>
      </c>
      <c r="AZ908" s="447" t="str">
        <f t="shared" si="441"/>
        <v>GRB</v>
      </c>
      <c r="BA908" s="447" t="str">
        <f t="shared" si="442"/>
        <v>Non-Op</v>
      </c>
      <c r="BC908" s="488" t="s">
        <v>2118</v>
      </c>
      <c r="BD908" s="552">
        <f t="shared" si="419"/>
        <v>1574377.41</v>
      </c>
      <c r="BF908" s="435"/>
      <c r="BG908" s="435"/>
      <c r="BH908" s="435"/>
      <c r="BI908" s="435"/>
      <c r="BJ908" s="435"/>
      <c r="BK908" s="435"/>
      <c r="BL908" s="435"/>
      <c r="BN908" s="444"/>
    </row>
    <row r="909" spans="1:66" s="28" customFormat="1" ht="12" customHeight="1">
      <c r="A909" s="287">
        <v>18609312</v>
      </c>
      <c r="B909" s="288" t="str">
        <f t="shared" si="416"/>
        <v>18609312</v>
      </c>
      <c r="C909" s="444" t="s">
        <v>2916</v>
      </c>
      <c r="D909" s="445" t="s">
        <v>2091</v>
      </c>
      <c r="E909" s="445"/>
      <c r="F909" s="444"/>
      <c r="G909" s="445"/>
      <c r="H909" s="547">
        <v>0</v>
      </c>
      <c r="I909" s="547">
        <v>0</v>
      </c>
      <c r="J909" s="547">
        <v>0</v>
      </c>
      <c r="K909" s="547">
        <v>0</v>
      </c>
      <c r="L909" s="547">
        <v>0</v>
      </c>
      <c r="M909" s="547">
        <v>0</v>
      </c>
      <c r="N909" s="547">
        <v>0</v>
      </c>
      <c r="O909" s="547">
        <v>0</v>
      </c>
      <c r="P909" s="547">
        <v>0</v>
      </c>
      <c r="Q909" s="547">
        <v>0</v>
      </c>
      <c r="R909" s="547">
        <v>0</v>
      </c>
      <c r="S909" s="547">
        <v>0</v>
      </c>
      <c r="T909" s="547">
        <v>0</v>
      </c>
      <c r="U909" s="547"/>
      <c r="V909" s="547">
        <f t="shared" si="423"/>
        <v>0</v>
      </c>
      <c r="W909" s="305"/>
      <c r="X909" s="306"/>
      <c r="Y909" s="548">
        <f t="shared" ref="Y909:AA928" si="443">IF($D909=Y$5,$T909,0)</f>
        <v>0</v>
      </c>
      <c r="Z909" s="549">
        <f t="shared" si="443"/>
        <v>0</v>
      </c>
      <c r="AA909" s="549">
        <f t="shared" si="443"/>
        <v>0</v>
      </c>
      <c r="AB909" s="282">
        <f t="shared" si="424"/>
        <v>0</v>
      </c>
      <c r="AC909" s="281">
        <f t="shared" si="425"/>
        <v>0</v>
      </c>
      <c r="AD909" s="549">
        <f t="shared" si="426"/>
        <v>0</v>
      </c>
      <c r="AE909" s="553">
        <f t="shared" si="427"/>
        <v>0</v>
      </c>
      <c r="AF909" s="282">
        <f t="shared" si="428"/>
        <v>0</v>
      </c>
      <c r="AG909" s="283">
        <f t="shared" si="429"/>
        <v>0</v>
      </c>
      <c r="AH909" s="281">
        <f t="shared" si="430"/>
        <v>0</v>
      </c>
      <c r="AI909" s="551">
        <f t="shared" si="422"/>
        <v>0</v>
      </c>
      <c r="AJ909" s="549">
        <f t="shared" si="422"/>
        <v>0</v>
      </c>
      <c r="AK909" s="549">
        <f t="shared" si="422"/>
        <v>0</v>
      </c>
      <c r="AL909" s="282">
        <f t="shared" si="431"/>
        <v>0</v>
      </c>
      <c r="AM909" s="281">
        <f t="shared" si="432"/>
        <v>0</v>
      </c>
      <c r="AN909" s="549">
        <f t="shared" si="433"/>
        <v>0</v>
      </c>
      <c r="AO909" s="549">
        <f t="shared" si="434"/>
        <v>0</v>
      </c>
      <c r="AP909" s="549">
        <f t="shared" si="435"/>
        <v>0</v>
      </c>
      <c r="AQ909" s="283">
        <f t="shared" si="418"/>
        <v>0</v>
      </c>
      <c r="AR909" s="281">
        <f t="shared" si="436"/>
        <v>0</v>
      </c>
      <c r="AT909" s="446"/>
      <c r="AU909" s="284"/>
      <c r="AV909" s="447" t="str">
        <f t="shared" si="437"/>
        <v>CA</v>
      </c>
      <c r="AW909" s="447" t="str">
        <f t="shared" si="438"/>
        <v>CL</v>
      </c>
      <c r="AX909" s="447" t="str">
        <f t="shared" si="439"/>
        <v>AIC</v>
      </c>
      <c r="AY909" s="447" t="str">
        <f t="shared" si="440"/>
        <v>ERB</v>
      </c>
      <c r="AZ909" s="447" t="str">
        <f t="shared" si="441"/>
        <v>GRB</v>
      </c>
      <c r="BA909" s="447" t="str">
        <f t="shared" si="442"/>
        <v>Non-Op</v>
      </c>
      <c r="BC909" s="445" t="s">
        <v>2159</v>
      </c>
      <c r="BD909" s="552">
        <f t="shared" ref="BD909:BD943" si="444">+T909</f>
        <v>0</v>
      </c>
      <c r="BF909" s="435"/>
      <c r="BG909" s="435"/>
      <c r="BH909" s="435"/>
      <c r="BI909" s="435"/>
      <c r="BJ909" s="435"/>
      <c r="BK909" s="435"/>
      <c r="BL909" s="435"/>
      <c r="BN909" s="444"/>
    </row>
    <row r="910" spans="1:66" s="28" customFormat="1" ht="12" customHeight="1">
      <c r="A910" s="321">
        <v>18609402</v>
      </c>
      <c r="B910" s="318" t="str">
        <f t="shared" si="416"/>
        <v>18609402</v>
      </c>
      <c r="C910" s="444" t="s">
        <v>1579</v>
      </c>
      <c r="D910" s="445" t="s">
        <v>2091</v>
      </c>
      <c r="E910" s="445"/>
      <c r="F910" s="294">
        <v>42811</v>
      </c>
      <c r="G910" s="445"/>
      <c r="H910" s="547">
        <v>-1638470.82</v>
      </c>
      <c r="I910" s="547">
        <v>-1638470.82</v>
      </c>
      <c r="J910" s="547">
        <v>-1638470.82</v>
      </c>
      <c r="K910" s="547">
        <v>-1694569.08</v>
      </c>
      <c r="L910" s="547">
        <v>-1694569.08</v>
      </c>
      <c r="M910" s="547">
        <v>-1694569.08</v>
      </c>
      <c r="N910" s="547">
        <v>-1694569.08</v>
      </c>
      <c r="O910" s="547">
        <v>-1694569.08</v>
      </c>
      <c r="P910" s="547">
        <v>-1694569.08</v>
      </c>
      <c r="Q910" s="547">
        <v>-1694569.08</v>
      </c>
      <c r="R910" s="547">
        <v>-1681970.08</v>
      </c>
      <c r="S910" s="547">
        <v>-1681970.08</v>
      </c>
      <c r="T910" s="547">
        <v>-1681970.08</v>
      </c>
      <c r="U910" s="547"/>
      <c r="V910" s="547">
        <f t="shared" si="423"/>
        <v>-1680257.1508333331</v>
      </c>
      <c r="W910" s="305"/>
      <c r="X910" s="306"/>
      <c r="Y910" s="548">
        <f t="shared" si="443"/>
        <v>-1681970.08</v>
      </c>
      <c r="Z910" s="549">
        <f t="shared" si="443"/>
        <v>0</v>
      </c>
      <c r="AA910" s="549">
        <f t="shared" si="443"/>
        <v>0</v>
      </c>
      <c r="AB910" s="282">
        <f t="shared" si="424"/>
        <v>0</v>
      </c>
      <c r="AC910" s="281">
        <f t="shared" si="425"/>
        <v>0</v>
      </c>
      <c r="AD910" s="549">
        <f t="shared" si="426"/>
        <v>0</v>
      </c>
      <c r="AE910" s="553">
        <f t="shared" si="427"/>
        <v>0</v>
      </c>
      <c r="AF910" s="282">
        <f t="shared" si="428"/>
        <v>0</v>
      </c>
      <c r="AG910" s="283">
        <f t="shared" si="429"/>
        <v>0</v>
      </c>
      <c r="AH910" s="281">
        <f t="shared" si="430"/>
        <v>0</v>
      </c>
      <c r="AI910" s="551">
        <f t="shared" si="422"/>
        <v>-1680257.1508333331</v>
      </c>
      <c r="AJ910" s="549">
        <f t="shared" si="422"/>
        <v>0</v>
      </c>
      <c r="AK910" s="549">
        <f t="shared" si="422"/>
        <v>0</v>
      </c>
      <c r="AL910" s="282">
        <f t="shared" si="431"/>
        <v>0</v>
      </c>
      <c r="AM910" s="281">
        <f t="shared" si="432"/>
        <v>0</v>
      </c>
      <c r="AN910" s="549">
        <f t="shared" si="433"/>
        <v>0</v>
      </c>
      <c r="AO910" s="549">
        <f t="shared" si="434"/>
        <v>0</v>
      </c>
      <c r="AP910" s="549">
        <f t="shared" si="435"/>
        <v>0</v>
      </c>
      <c r="AQ910" s="283">
        <f t="shared" si="418"/>
        <v>0</v>
      </c>
      <c r="AR910" s="281">
        <f t="shared" si="436"/>
        <v>0</v>
      </c>
      <c r="AT910" s="446"/>
      <c r="AU910" s="284"/>
      <c r="AV910" s="447" t="str">
        <f t="shared" si="437"/>
        <v>CA</v>
      </c>
      <c r="AW910" s="447" t="str">
        <f t="shared" si="438"/>
        <v>CL</v>
      </c>
      <c r="AX910" s="447" t="str">
        <f t="shared" si="439"/>
        <v>AIC</v>
      </c>
      <c r="AY910" s="447" t="str">
        <f t="shared" si="440"/>
        <v>ERB</v>
      </c>
      <c r="AZ910" s="447" t="str">
        <f t="shared" si="441"/>
        <v>GRB</v>
      </c>
      <c r="BA910" s="447" t="str">
        <f t="shared" si="442"/>
        <v>Non-Op</v>
      </c>
      <c r="BC910" s="445" t="s">
        <v>2159</v>
      </c>
      <c r="BD910" s="552">
        <f t="shared" si="444"/>
        <v>-1681970.08</v>
      </c>
      <c r="BF910" s="448"/>
      <c r="BG910" s="448"/>
      <c r="BH910" s="448"/>
      <c r="BI910" s="448"/>
      <c r="BJ910" s="448"/>
      <c r="BK910" s="448"/>
      <c r="BL910" s="448"/>
      <c r="BN910" s="444"/>
    </row>
    <row r="911" spans="1:66" s="28" customFormat="1" ht="12" customHeight="1">
      <c r="A911" s="287">
        <v>18609422</v>
      </c>
      <c r="B911" s="288" t="str">
        <f t="shared" si="416"/>
        <v>18609422</v>
      </c>
      <c r="C911" s="444" t="s">
        <v>1580</v>
      </c>
      <c r="D911" s="445" t="s">
        <v>1165</v>
      </c>
      <c r="E911" s="445"/>
      <c r="F911" s="444"/>
      <c r="G911" s="445"/>
      <c r="H911" s="547">
        <v>24719508.690000001</v>
      </c>
      <c r="I911" s="547">
        <v>24719508.690000001</v>
      </c>
      <c r="J911" s="547">
        <v>24719508.690000001</v>
      </c>
      <c r="K911" s="547">
        <v>24363453.039999999</v>
      </c>
      <c r="L911" s="547">
        <v>24363453.039999999</v>
      </c>
      <c r="M911" s="547">
        <v>24363453.039999999</v>
      </c>
      <c r="N911" s="547">
        <v>24227359.289999999</v>
      </c>
      <c r="O911" s="547">
        <v>24227359.289999999</v>
      </c>
      <c r="P911" s="547">
        <v>24227359.289999999</v>
      </c>
      <c r="Q911" s="547">
        <v>50717663.329999998</v>
      </c>
      <c r="R911" s="547">
        <v>50717663.329999998</v>
      </c>
      <c r="S911" s="547">
        <v>50717663.329999998</v>
      </c>
      <c r="T911" s="547">
        <v>50934568.539999999</v>
      </c>
      <c r="U911" s="547"/>
      <c r="V911" s="547">
        <f t="shared" si="423"/>
        <v>32099290.247916665</v>
      </c>
      <c r="W911" s="285"/>
      <c r="X911" s="286"/>
      <c r="Y911" s="548">
        <f t="shared" si="443"/>
        <v>0</v>
      </c>
      <c r="Z911" s="549">
        <f t="shared" si="443"/>
        <v>0</v>
      </c>
      <c r="AA911" s="549">
        <f t="shared" si="443"/>
        <v>0</v>
      </c>
      <c r="AB911" s="282">
        <f t="shared" si="424"/>
        <v>50934568.539999999</v>
      </c>
      <c r="AC911" s="281">
        <f t="shared" si="425"/>
        <v>0</v>
      </c>
      <c r="AD911" s="549">
        <f t="shared" si="426"/>
        <v>0</v>
      </c>
      <c r="AE911" s="553">
        <f t="shared" si="427"/>
        <v>0</v>
      </c>
      <c r="AF911" s="282">
        <f t="shared" si="428"/>
        <v>50934568.539999999</v>
      </c>
      <c r="AG911" s="283">
        <f t="shared" si="429"/>
        <v>50934568.539999999</v>
      </c>
      <c r="AH911" s="281">
        <f t="shared" si="430"/>
        <v>0</v>
      </c>
      <c r="AI911" s="551">
        <f t="shared" si="422"/>
        <v>0</v>
      </c>
      <c r="AJ911" s="549">
        <f t="shared" si="422"/>
        <v>0</v>
      </c>
      <c r="AK911" s="549">
        <f t="shared" si="422"/>
        <v>0</v>
      </c>
      <c r="AL911" s="282">
        <f t="shared" si="431"/>
        <v>32099290.247916665</v>
      </c>
      <c r="AM911" s="281">
        <f t="shared" si="432"/>
        <v>0</v>
      </c>
      <c r="AN911" s="549">
        <f t="shared" si="433"/>
        <v>0</v>
      </c>
      <c r="AO911" s="549">
        <f t="shared" si="434"/>
        <v>0</v>
      </c>
      <c r="AP911" s="549">
        <f t="shared" si="435"/>
        <v>32099290.247916665</v>
      </c>
      <c r="AQ911" s="283">
        <f t="shared" si="418"/>
        <v>32099290.247916665</v>
      </c>
      <c r="AR911" s="281">
        <f t="shared" si="436"/>
        <v>0</v>
      </c>
      <c r="AT911" s="446" t="s">
        <v>2076</v>
      </c>
      <c r="AU911" s="284"/>
      <c r="AV911" s="447" t="str">
        <f t="shared" si="437"/>
        <v>CA</v>
      </c>
      <c r="AW911" s="447" t="str">
        <f t="shared" si="438"/>
        <v>CL</v>
      </c>
      <c r="AX911" s="447" t="str">
        <f t="shared" si="439"/>
        <v>AIC</v>
      </c>
      <c r="AY911" s="447" t="str">
        <f t="shared" si="440"/>
        <v>ERB</v>
      </c>
      <c r="AZ911" s="447" t="str">
        <f t="shared" si="441"/>
        <v>GRB</v>
      </c>
      <c r="BA911" s="447" t="str">
        <f t="shared" si="442"/>
        <v>Non-Op</v>
      </c>
      <c r="BC911" s="449" t="s">
        <v>2100</v>
      </c>
      <c r="BD911" s="552">
        <f t="shared" si="444"/>
        <v>50934568.539999999</v>
      </c>
      <c r="BF911" s="435"/>
      <c r="BG911" s="435"/>
      <c r="BH911" s="435"/>
      <c r="BI911" s="435"/>
      <c r="BJ911" s="435"/>
      <c r="BK911" s="435"/>
      <c r="BL911" s="435"/>
      <c r="BN911" s="444"/>
    </row>
    <row r="912" spans="1:66" s="28" customFormat="1" ht="12" customHeight="1">
      <c r="A912" s="287">
        <v>18609432</v>
      </c>
      <c r="B912" s="288" t="str">
        <f t="shared" si="416"/>
        <v>18609432</v>
      </c>
      <c r="C912" s="444" t="s">
        <v>1581</v>
      </c>
      <c r="D912" s="445" t="s">
        <v>2091</v>
      </c>
      <c r="E912" s="445"/>
      <c r="F912" s="444"/>
      <c r="G912" s="445"/>
      <c r="H912" s="547">
        <v>4188928.38</v>
      </c>
      <c r="I912" s="547">
        <v>4301003.18</v>
      </c>
      <c r="J912" s="547">
        <v>4301003.18</v>
      </c>
      <c r="K912" s="547">
        <v>4544984.03</v>
      </c>
      <c r="L912" s="547">
        <v>4618899.78</v>
      </c>
      <c r="M912" s="547">
        <v>4631424.53</v>
      </c>
      <c r="N912" s="547">
        <v>4681077.78</v>
      </c>
      <c r="O912" s="547">
        <v>4739732.28</v>
      </c>
      <c r="P912" s="547">
        <v>4895280.88</v>
      </c>
      <c r="Q912" s="547">
        <v>4963414.45</v>
      </c>
      <c r="R912" s="547">
        <v>4921183.12</v>
      </c>
      <c r="S912" s="547">
        <v>4957613.5</v>
      </c>
      <c r="T912" s="547">
        <v>5028845.91</v>
      </c>
      <c r="U912" s="547"/>
      <c r="V912" s="547">
        <f t="shared" si="423"/>
        <v>4680375.32125</v>
      </c>
      <c r="W912" s="305"/>
      <c r="X912" s="306"/>
      <c r="Y912" s="548">
        <f t="shared" si="443"/>
        <v>5028845.91</v>
      </c>
      <c r="Z912" s="549">
        <f t="shared" si="443"/>
        <v>0</v>
      </c>
      <c r="AA912" s="549">
        <f t="shared" si="443"/>
        <v>0</v>
      </c>
      <c r="AB912" s="282">
        <f t="shared" si="424"/>
        <v>0</v>
      </c>
      <c r="AC912" s="281">
        <f t="shared" si="425"/>
        <v>0</v>
      </c>
      <c r="AD912" s="549">
        <f t="shared" si="426"/>
        <v>0</v>
      </c>
      <c r="AE912" s="553">
        <f t="shared" si="427"/>
        <v>0</v>
      </c>
      <c r="AF912" s="282">
        <f t="shared" si="428"/>
        <v>0</v>
      </c>
      <c r="AG912" s="283">
        <f t="shared" si="429"/>
        <v>0</v>
      </c>
      <c r="AH912" s="281">
        <f t="shared" si="430"/>
        <v>0</v>
      </c>
      <c r="AI912" s="551">
        <f t="shared" si="422"/>
        <v>4680375.32125</v>
      </c>
      <c r="AJ912" s="549">
        <f t="shared" si="422"/>
        <v>0</v>
      </c>
      <c r="AK912" s="549">
        <f t="shared" si="422"/>
        <v>0</v>
      </c>
      <c r="AL912" s="282">
        <f t="shared" si="431"/>
        <v>0</v>
      </c>
      <c r="AM912" s="281">
        <f t="shared" si="432"/>
        <v>0</v>
      </c>
      <c r="AN912" s="549">
        <f t="shared" si="433"/>
        <v>0</v>
      </c>
      <c r="AO912" s="549">
        <f t="shared" si="434"/>
        <v>0</v>
      </c>
      <c r="AP912" s="549">
        <f t="shared" si="435"/>
        <v>0</v>
      </c>
      <c r="AQ912" s="283">
        <f t="shared" si="418"/>
        <v>0</v>
      </c>
      <c r="AR912" s="281">
        <f t="shared" si="436"/>
        <v>0</v>
      </c>
      <c r="AT912" s="446"/>
      <c r="AU912" s="284"/>
      <c r="AV912" s="447" t="str">
        <f t="shared" si="437"/>
        <v>CA</v>
      </c>
      <c r="AW912" s="447" t="str">
        <f t="shared" si="438"/>
        <v>CL</v>
      </c>
      <c r="AX912" s="447" t="str">
        <f t="shared" si="439"/>
        <v>AIC</v>
      </c>
      <c r="AY912" s="447" t="str">
        <f t="shared" si="440"/>
        <v>ERB</v>
      </c>
      <c r="AZ912" s="447" t="str">
        <f t="shared" si="441"/>
        <v>GRB</v>
      </c>
      <c r="BA912" s="447" t="str">
        <f t="shared" si="442"/>
        <v>Non-Op</v>
      </c>
      <c r="BC912" s="445" t="s">
        <v>2159</v>
      </c>
      <c r="BD912" s="552">
        <f t="shared" si="444"/>
        <v>5028845.91</v>
      </c>
      <c r="BF912" s="435"/>
      <c r="BG912" s="435"/>
      <c r="BH912" s="435"/>
      <c r="BI912" s="435"/>
      <c r="BJ912" s="435"/>
      <c r="BK912" s="435"/>
      <c r="BL912" s="435"/>
      <c r="BN912" s="444"/>
    </row>
    <row r="913" spans="1:66" s="28" customFormat="1" ht="12" customHeight="1">
      <c r="A913" s="287">
        <v>18609512</v>
      </c>
      <c r="B913" s="288" t="str">
        <f t="shared" si="416"/>
        <v>18609512</v>
      </c>
      <c r="C913" s="444" t="s">
        <v>1582</v>
      </c>
      <c r="D913" s="445" t="s">
        <v>2091</v>
      </c>
      <c r="E913" s="445"/>
      <c r="F913" s="444"/>
      <c r="G913" s="445"/>
      <c r="H913" s="547">
        <v>292357.38</v>
      </c>
      <c r="I913" s="547">
        <v>311735.32</v>
      </c>
      <c r="J913" s="547">
        <v>327003.24</v>
      </c>
      <c r="K913" s="547">
        <v>329567.23</v>
      </c>
      <c r="L913" s="547">
        <v>392470</v>
      </c>
      <c r="M913" s="547">
        <v>411711.24</v>
      </c>
      <c r="N913" s="547">
        <v>442243.53</v>
      </c>
      <c r="O913" s="547">
        <v>479521.16</v>
      </c>
      <c r="P913" s="547">
        <v>674056.66</v>
      </c>
      <c r="Q913" s="547">
        <v>679155.66</v>
      </c>
      <c r="R913" s="547">
        <v>1046895.09</v>
      </c>
      <c r="S913" s="547">
        <v>1048761.0900000001</v>
      </c>
      <c r="T913" s="547">
        <v>956459.01</v>
      </c>
      <c r="U913" s="547"/>
      <c r="V913" s="547">
        <f t="shared" si="423"/>
        <v>563960.70125000004</v>
      </c>
      <c r="W913" s="305"/>
      <c r="X913" s="306"/>
      <c r="Y913" s="548">
        <f t="shared" si="443"/>
        <v>956459.01</v>
      </c>
      <c r="Z913" s="549">
        <f t="shared" si="443"/>
        <v>0</v>
      </c>
      <c r="AA913" s="549">
        <f t="shared" si="443"/>
        <v>0</v>
      </c>
      <c r="AB913" s="282">
        <f t="shared" si="424"/>
        <v>0</v>
      </c>
      <c r="AC913" s="281">
        <f t="shared" si="425"/>
        <v>0</v>
      </c>
      <c r="AD913" s="549">
        <f t="shared" si="426"/>
        <v>0</v>
      </c>
      <c r="AE913" s="553">
        <f t="shared" si="427"/>
        <v>0</v>
      </c>
      <c r="AF913" s="282">
        <f t="shared" si="428"/>
        <v>0</v>
      </c>
      <c r="AG913" s="283">
        <f t="shared" si="429"/>
        <v>0</v>
      </c>
      <c r="AH913" s="281">
        <f t="shared" si="430"/>
        <v>0</v>
      </c>
      <c r="AI913" s="551">
        <f t="shared" si="422"/>
        <v>563960.70125000004</v>
      </c>
      <c r="AJ913" s="549">
        <f t="shared" si="422"/>
        <v>0</v>
      </c>
      <c r="AK913" s="549">
        <f t="shared" si="422"/>
        <v>0</v>
      </c>
      <c r="AL913" s="282">
        <f t="shared" si="431"/>
        <v>0</v>
      </c>
      <c r="AM913" s="281">
        <f t="shared" si="432"/>
        <v>0</v>
      </c>
      <c r="AN913" s="549">
        <f t="shared" si="433"/>
        <v>0</v>
      </c>
      <c r="AO913" s="549">
        <f t="shared" si="434"/>
        <v>0</v>
      </c>
      <c r="AP913" s="549">
        <f t="shared" si="435"/>
        <v>0</v>
      </c>
      <c r="AQ913" s="283">
        <f t="shared" si="418"/>
        <v>0</v>
      </c>
      <c r="AR913" s="281">
        <f t="shared" si="436"/>
        <v>0</v>
      </c>
      <c r="AT913" s="446"/>
      <c r="AU913" s="284"/>
      <c r="AV913" s="447" t="str">
        <f t="shared" si="437"/>
        <v>CA</v>
      </c>
      <c r="AW913" s="447" t="str">
        <f t="shared" si="438"/>
        <v>CL</v>
      </c>
      <c r="AX913" s="447" t="str">
        <f t="shared" si="439"/>
        <v>AIC</v>
      </c>
      <c r="AY913" s="447" t="str">
        <f t="shared" si="440"/>
        <v>ERB</v>
      </c>
      <c r="AZ913" s="447" t="str">
        <f t="shared" si="441"/>
        <v>GRB</v>
      </c>
      <c r="BA913" s="447" t="str">
        <f t="shared" si="442"/>
        <v>Non-Op</v>
      </c>
      <c r="BC913" s="445" t="s">
        <v>2159</v>
      </c>
      <c r="BD913" s="552">
        <f t="shared" si="444"/>
        <v>956459.01</v>
      </c>
      <c r="BF913" s="435"/>
      <c r="BG913" s="435"/>
      <c r="BH913" s="435"/>
      <c r="BI913" s="435"/>
      <c r="BJ913" s="435"/>
      <c r="BK913" s="435"/>
      <c r="BL913" s="435"/>
      <c r="BN913" s="444"/>
    </row>
    <row r="914" spans="1:66" s="28" customFormat="1" ht="12" customHeight="1">
      <c r="A914" s="287">
        <v>18609532</v>
      </c>
      <c r="B914" s="288" t="str">
        <f t="shared" si="416"/>
        <v>18609532</v>
      </c>
      <c r="C914" s="444" t="s">
        <v>1583</v>
      </c>
      <c r="D914" s="445" t="s">
        <v>2091</v>
      </c>
      <c r="E914" s="445"/>
      <c r="F914" s="444"/>
      <c r="G914" s="445"/>
      <c r="H914" s="547">
        <v>421381.75</v>
      </c>
      <c r="I914" s="547">
        <v>421381.75</v>
      </c>
      <c r="J914" s="547">
        <v>446218.75</v>
      </c>
      <c r="K914" s="547">
        <v>461498.75</v>
      </c>
      <c r="L914" s="547">
        <v>470443.75</v>
      </c>
      <c r="M914" s="547">
        <v>471412</v>
      </c>
      <c r="N914" s="547">
        <v>536803.31999999995</v>
      </c>
      <c r="O914" s="547">
        <v>1007551.72</v>
      </c>
      <c r="P914" s="547">
        <v>1386211.21</v>
      </c>
      <c r="Q914" s="547">
        <v>1778324.7</v>
      </c>
      <c r="R914" s="547">
        <v>1860787.3</v>
      </c>
      <c r="S914" s="547">
        <v>3035442.77</v>
      </c>
      <c r="T914" s="547">
        <v>3504123.57</v>
      </c>
      <c r="U914" s="547"/>
      <c r="V914" s="547">
        <f t="shared" si="423"/>
        <v>1153235.7233333334</v>
      </c>
      <c r="W914" s="305"/>
      <c r="X914" s="306"/>
      <c r="Y914" s="548">
        <f t="shared" si="443"/>
        <v>3504123.57</v>
      </c>
      <c r="Z914" s="549">
        <f t="shared" si="443"/>
        <v>0</v>
      </c>
      <c r="AA914" s="549">
        <f t="shared" si="443"/>
        <v>0</v>
      </c>
      <c r="AB914" s="282">
        <f t="shared" si="424"/>
        <v>0</v>
      </c>
      <c r="AC914" s="281">
        <f t="shared" si="425"/>
        <v>0</v>
      </c>
      <c r="AD914" s="549">
        <f t="shared" si="426"/>
        <v>0</v>
      </c>
      <c r="AE914" s="553">
        <f t="shared" si="427"/>
        <v>0</v>
      </c>
      <c r="AF914" s="282">
        <f t="shared" si="428"/>
        <v>0</v>
      </c>
      <c r="AG914" s="283">
        <f t="shared" si="429"/>
        <v>0</v>
      </c>
      <c r="AH914" s="281">
        <f t="shared" si="430"/>
        <v>0</v>
      </c>
      <c r="AI914" s="551">
        <f t="shared" si="422"/>
        <v>1153235.7233333334</v>
      </c>
      <c r="AJ914" s="549">
        <f t="shared" si="422"/>
        <v>0</v>
      </c>
      <c r="AK914" s="549">
        <f t="shared" si="422"/>
        <v>0</v>
      </c>
      <c r="AL914" s="282">
        <f t="shared" si="431"/>
        <v>0</v>
      </c>
      <c r="AM914" s="281">
        <f t="shared" si="432"/>
        <v>0</v>
      </c>
      <c r="AN914" s="549">
        <f t="shared" si="433"/>
        <v>0</v>
      </c>
      <c r="AO914" s="549">
        <f t="shared" si="434"/>
        <v>0</v>
      </c>
      <c r="AP914" s="549">
        <f t="shared" si="435"/>
        <v>0</v>
      </c>
      <c r="AQ914" s="283">
        <f t="shared" si="418"/>
        <v>0</v>
      </c>
      <c r="AR914" s="281">
        <f t="shared" si="436"/>
        <v>0</v>
      </c>
      <c r="AT914" s="446"/>
      <c r="AU914" s="284"/>
      <c r="AV914" s="447" t="str">
        <f t="shared" si="437"/>
        <v>CA</v>
      </c>
      <c r="AW914" s="447" t="str">
        <f t="shared" si="438"/>
        <v>CL</v>
      </c>
      <c r="AX914" s="447" t="str">
        <f t="shared" si="439"/>
        <v>AIC</v>
      </c>
      <c r="AY914" s="447" t="str">
        <f t="shared" si="440"/>
        <v>ERB</v>
      </c>
      <c r="AZ914" s="447" t="str">
        <f t="shared" si="441"/>
        <v>GRB</v>
      </c>
      <c r="BA914" s="447" t="str">
        <f t="shared" si="442"/>
        <v>Non-Op</v>
      </c>
      <c r="BC914" s="445" t="s">
        <v>2159</v>
      </c>
      <c r="BD914" s="552">
        <f t="shared" si="444"/>
        <v>3504123.57</v>
      </c>
      <c r="BF914" s="435"/>
      <c r="BG914" s="435"/>
      <c r="BH914" s="435"/>
      <c r="BI914" s="435"/>
      <c r="BJ914" s="435"/>
      <c r="BK914" s="435"/>
      <c r="BL914" s="435"/>
      <c r="BN914" s="444"/>
    </row>
    <row r="915" spans="1:66" s="28" customFormat="1" ht="12" customHeight="1">
      <c r="A915" s="287">
        <v>18609542</v>
      </c>
      <c r="B915" s="288" t="str">
        <f t="shared" si="416"/>
        <v>18609542</v>
      </c>
      <c r="C915" s="444" t="s">
        <v>1584</v>
      </c>
      <c r="D915" s="445" t="s">
        <v>2091</v>
      </c>
      <c r="E915" s="445"/>
      <c r="F915" s="444"/>
      <c r="G915" s="445"/>
      <c r="H915" s="547">
        <v>14042.63</v>
      </c>
      <c r="I915" s="547">
        <v>14042.63</v>
      </c>
      <c r="J915" s="547">
        <v>13994.09</v>
      </c>
      <c r="K915" s="547">
        <v>13994.09</v>
      </c>
      <c r="L915" s="547">
        <v>13994.09</v>
      </c>
      <c r="M915" s="547">
        <v>13994.09</v>
      </c>
      <c r="N915" s="547">
        <v>13994.09</v>
      </c>
      <c r="O915" s="547">
        <v>13994.09</v>
      </c>
      <c r="P915" s="547">
        <v>13994.09</v>
      </c>
      <c r="Q915" s="547">
        <v>17119.91</v>
      </c>
      <c r="R915" s="547">
        <v>20327.990000000002</v>
      </c>
      <c r="S915" s="547">
        <v>20327.990000000002</v>
      </c>
      <c r="T915" s="547">
        <v>20327.990000000002</v>
      </c>
      <c r="U915" s="547"/>
      <c r="V915" s="547">
        <f t="shared" si="423"/>
        <v>15580.204999999996</v>
      </c>
      <c r="W915" s="305"/>
      <c r="X915" s="306"/>
      <c r="Y915" s="548">
        <f t="shared" si="443"/>
        <v>20327.990000000002</v>
      </c>
      <c r="Z915" s="549">
        <f t="shared" si="443"/>
        <v>0</v>
      </c>
      <c r="AA915" s="549">
        <f t="shared" si="443"/>
        <v>0</v>
      </c>
      <c r="AB915" s="282">
        <f t="shared" si="424"/>
        <v>0</v>
      </c>
      <c r="AC915" s="281">
        <f t="shared" si="425"/>
        <v>0</v>
      </c>
      <c r="AD915" s="549">
        <f t="shared" si="426"/>
        <v>0</v>
      </c>
      <c r="AE915" s="553">
        <f t="shared" si="427"/>
        <v>0</v>
      </c>
      <c r="AF915" s="282">
        <f t="shared" si="428"/>
        <v>0</v>
      </c>
      <c r="AG915" s="283">
        <f t="shared" si="429"/>
        <v>0</v>
      </c>
      <c r="AH915" s="281">
        <f t="shared" si="430"/>
        <v>0</v>
      </c>
      <c r="AI915" s="551">
        <f t="shared" si="422"/>
        <v>15580.204999999996</v>
      </c>
      <c r="AJ915" s="549">
        <f t="shared" si="422"/>
        <v>0</v>
      </c>
      <c r="AK915" s="549">
        <f t="shared" si="422"/>
        <v>0</v>
      </c>
      <c r="AL915" s="282">
        <f t="shared" si="431"/>
        <v>0</v>
      </c>
      <c r="AM915" s="281">
        <f t="shared" si="432"/>
        <v>0</v>
      </c>
      <c r="AN915" s="549">
        <f t="shared" si="433"/>
        <v>0</v>
      </c>
      <c r="AO915" s="549">
        <f t="shared" si="434"/>
        <v>0</v>
      </c>
      <c r="AP915" s="549">
        <f t="shared" si="435"/>
        <v>0</v>
      </c>
      <c r="AQ915" s="283">
        <f t="shared" si="418"/>
        <v>0</v>
      </c>
      <c r="AR915" s="281">
        <f t="shared" si="436"/>
        <v>0</v>
      </c>
      <c r="AT915" s="446"/>
      <c r="AU915" s="284"/>
      <c r="AV915" s="447" t="str">
        <f t="shared" si="437"/>
        <v>CA</v>
      </c>
      <c r="AW915" s="447" t="str">
        <f t="shared" si="438"/>
        <v>CL</v>
      </c>
      <c r="AX915" s="447" t="str">
        <f t="shared" si="439"/>
        <v>AIC</v>
      </c>
      <c r="AY915" s="447" t="str">
        <f t="shared" si="440"/>
        <v>ERB</v>
      </c>
      <c r="AZ915" s="447" t="str">
        <f t="shared" si="441"/>
        <v>GRB</v>
      </c>
      <c r="BA915" s="447" t="str">
        <f t="shared" si="442"/>
        <v>Non-Op</v>
      </c>
      <c r="BC915" s="445" t="s">
        <v>2159</v>
      </c>
      <c r="BD915" s="552">
        <f t="shared" si="444"/>
        <v>20327.990000000002</v>
      </c>
      <c r="BF915" s="435"/>
      <c r="BG915" s="435"/>
      <c r="BH915" s="435"/>
      <c r="BI915" s="435"/>
      <c r="BJ915" s="435"/>
      <c r="BK915" s="435"/>
      <c r="BL915" s="435"/>
      <c r="BN915" s="444"/>
    </row>
    <row r="916" spans="1:66" s="28" customFormat="1" ht="12" customHeight="1">
      <c r="A916" s="287">
        <v>18609572</v>
      </c>
      <c r="B916" s="288" t="str">
        <f t="shared" si="416"/>
        <v>18609572</v>
      </c>
      <c r="C916" s="444" t="s">
        <v>1585</v>
      </c>
      <c r="D916" s="445" t="s">
        <v>1165</v>
      </c>
      <c r="E916" s="445"/>
      <c r="F916" s="444"/>
      <c r="G916" s="445"/>
      <c r="H916" s="547">
        <v>1262832.49</v>
      </c>
      <c r="I916" s="547">
        <v>1262832.49</v>
      </c>
      <c r="J916" s="547">
        <v>1262832.49</v>
      </c>
      <c r="K916" s="547">
        <v>1264426.81</v>
      </c>
      <c r="L916" s="547">
        <v>1264426.81</v>
      </c>
      <c r="M916" s="547">
        <v>1264426.81</v>
      </c>
      <c r="N916" s="547">
        <v>1264426.81</v>
      </c>
      <c r="O916" s="547">
        <v>1264426.81</v>
      </c>
      <c r="P916" s="547">
        <v>1264426.81</v>
      </c>
      <c r="Q916" s="547">
        <v>1275725</v>
      </c>
      <c r="R916" s="547">
        <v>1275725</v>
      </c>
      <c r="S916" s="547">
        <v>1275725</v>
      </c>
      <c r="T916" s="547">
        <v>1870591</v>
      </c>
      <c r="U916" s="547"/>
      <c r="V916" s="547">
        <f t="shared" si="423"/>
        <v>1292176.0487500001</v>
      </c>
      <c r="W916" s="285"/>
      <c r="X916" s="286"/>
      <c r="Y916" s="548">
        <f t="shared" si="443"/>
        <v>0</v>
      </c>
      <c r="Z916" s="549">
        <f t="shared" si="443"/>
        <v>0</v>
      </c>
      <c r="AA916" s="549">
        <f t="shared" si="443"/>
        <v>0</v>
      </c>
      <c r="AB916" s="282">
        <f t="shared" si="424"/>
        <v>1870591</v>
      </c>
      <c r="AC916" s="281">
        <f t="shared" si="425"/>
        <v>0</v>
      </c>
      <c r="AD916" s="549">
        <f t="shared" si="426"/>
        <v>0</v>
      </c>
      <c r="AE916" s="553">
        <f t="shared" si="427"/>
        <v>0</v>
      </c>
      <c r="AF916" s="282">
        <f t="shared" si="428"/>
        <v>1870591</v>
      </c>
      <c r="AG916" s="283">
        <f t="shared" si="429"/>
        <v>1870591</v>
      </c>
      <c r="AH916" s="281">
        <f t="shared" si="430"/>
        <v>0</v>
      </c>
      <c r="AI916" s="551">
        <f t="shared" si="422"/>
        <v>0</v>
      </c>
      <c r="AJ916" s="549">
        <f t="shared" si="422"/>
        <v>0</v>
      </c>
      <c r="AK916" s="549">
        <f t="shared" si="422"/>
        <v>0</v>
      </c>
      <c r="AL916" s="282">
        <f t="shared" si="431"/>
        <v>1292176.0487500001</v>
      </c>
      <c r="AM916" s="281">
        <f t="shared" si="432"/>
        <v>0</v>
      </c>
      <c r="AN916" s="549">
        <f t="shared" si="433"/>
        <v>0</v>
      </c>
      <c r="AO916" s="549">
        <f t="shared" si="434"/>
        <v>0</v>
      </c>
      <c r="AP916" s="549">
        <f t="shared" si="435"/>
        <v>1292176.0487500001</v>
      </c>
      <c r="AQ916" s="283">
        <f t="shared" si="418"/>
        <v>1292176.0487500001</v>
      </c>
      <c r="AR916" s="281">
        <f t="shared" si="436"/>
        <v>0</v>
      </c>
      <c r="AT916" s="446" t="s">
        <v>2076</v>
      </c>
      <c r="AU916" s="284"/>
      <c r="AV916" s="447" t="str">
        <f t="shared" si="437"/>
        <v>CA</v>
      </c>
      <c r="AW916" s="447" t="str">
        <f t="shared" si="438"/>
        <v>CL</v>
      </c>
      <c r="AX916" s="447" t="str">
        <f t="shared" si="439"/>
        <v>AIC</v>
      </c>
      <c r="AY916" s="447" t="str">
        <f t="shared" si="440"/>
        <v>ERB</v>
      </c>
      <c r="AZ916" s="447" t="str">
        <f t="shared" si="441"/>
        <v>GRB</v>
      </c>
      <c r="BA916" s="447" t="str">
        <f t="shared" si="442"/>
        <v>Non-Op</v>
      </c>
      <c r="BC916" s="449" t="s">
        <v>2100</v>
      </c>
      <c r="BD916" s="552">
        <f t="shared" si="444"/>
        <v>1870591</v>
      </c>
      <c r="BF916" s="435"/>
      <c r="BG916" s="435"/>
      <c r="BH916" s="435"/>
      <c r="BI916" s="435"/>
      <c r="BJ916" s="435"/>
      <c r="BK916" s="435"/>
      <c r="BL916" s="435"/>
      <c r="BN916" s="444"/>
    </row>
    <row r="917" spans="1:66" s="28" customFormat="1" ht="12" customHeight="1">
      <c r="A917" s="287">
        <v>18609582</v>
      </c>
      <c r="B917" s="288" t="str">
        <f t="shared" si="416"/>
        <v>18609582</v>
      </c>
      <c r="C917" s="444" t="s">
        <v>1586</v>
      </c>
      <c r="D917" s="445" t="s">
        <v>1165</v>
      </c>
      <c r="E917" s="445"/>
      <c r="F917" s="444"/>
      <c r="G917" s="445"/>
      <c r="H917" s="547">
        <v>572000</v>
      </c>
      <c r="I917" s="547">
        <v>572000</v>
      </c>
      <c r="J917" s="547">
        <v>572000</v>
      </c>
      <c r="K917" s="547">
        <v>570014.59</v>
      </c>
      <c r="L917" s="547">
        <v>570014.59</v>
      </c>
      <c r="M917" s="547">
        <v>570014.59</v>
      </c>
      <c r="N917" s="547">
        <v>570014.59</v>
      </c>
      <c r="O917" s="547">
        <v>570014.59</v>
      </c>
      <c r="P917" s="547">
        <v>570014.59</v>
      </c>
      <c r="Q917" s="547">
        <v>572000</v>
      </c>
      <c r="R917" s="547">
        <v>572000</v>
      </c>
      <c r="S917" s="547">
        <v>572000</v>
      </c>
      <c r="T917" s="547">
        <v>610000</v>
      </c>
      <c r="U917" s="547"/>
      <c r="V917" s="547">
        <f t="shared" si="423"/>
        <v>572590.6283333333</v>
      </c>
      <c r="W917" s="285"/>
      <c r="X917" s="286"/>
      <c r="Y917" s="548">
        <f t="shared" si="443"/>
        <v>0</v>
      </c>
      <c r="Z917" s="549">
        <f t="shared" si="443"/>
        <v>0</v>
      </c>
      <c r="AA917" s="549">
        <f t="shared" si="443"/>
        <v>0</v>
      </c>
      <c r="AB917" s="282">
        <f t="shared" si="424"/>
        <v>610000</v>
      </c>
      <c r="AC917" s="281">
        <f t="shared" si="425"/>
        <v>0</v>
      </c>
      <c r="AD917" s="549">
        <f t="shared" si="426"/>
        <v>0</v>
      </c>
      <c r="AE917" s="553">
        <f t="shared" si="427"/>
        <v>0</v>
      </c>
      <c r="AF917" s="282">
        <f t="shared" si="428"/>
        <v>610000</v>
      </c>
      <c r="AG917" s="283">
        <f t="shared" si="429"/>
        <v>610000</v>
      </c>
      <c r="AH917" s="281">
        <f t="shared" si="430"/>
        <v>0</v>
      </c>
      <c r="AI917" s="551">
        <f t="shared" si="422"/>
        <v>0</v>
      </c>
      <c r="AJ917" s="549">
        <f t="shared" si="422"/>
        <v>0</v>
      </c>
      <c r="AK917" s="549">
        <f t="shared" si="422"/>
        <v>0</v>
      </c>
      <c r="AL917" s="282">
        <f t="shared" si="431"/>
        <v>572590.6283333333</v>
      </c>
      <c r="AM917" s="281">
        <f t="shared" si="432"/>
        <v>0</v>
      </c>
      <c r="AN917" s="549">
        <f t="shared" si="433"/>
        <v>0</v>
      </c>
      <c r="AO917" s="549">
        <f t="shared" si="434"/>
        <v>0</v>
      </c>
      <c r="AP917" s="549">
        <f t="shared" si="435"/>
        <v>572590.6283333333</v>
      </c>
      <c r="AQ917" s="283">
        <f t="shared" si="418"/>
        <v>572590.6283333333</v>
      </c>
      <c r="AR917" s="281">
        <f t="shared" si="436"/>
        <v>0</v>
      </c>
      <c r="AT917" s="446" t="s">
        <v>2076</v>
      </c>
      <c r="AU917" s="284"/>
      <c r="AV917" s="447" t="str">
        <f t="shared" si="437"/>
        <v>CA</v>
      </c>
      <c r="AW917" s="447" t="str">
        <f t="shared" si="438"/>
        <v>CL</v>
      </c>
      <c r="AX917" s="447" t="str">
        <f t="shared" si="439"/>
        <v>AIC</v>
      </c>
      <c r="AY917" s="447" t="str">
        <f t="shared" si="440"/>
        <v>ERB</v>
      </c>
      <c r="AZ917" s="447" t="str">
        <f t="shared" si="441"/>
        <v>GRB</v>
      </c>
      <c r="BA917" s="447" t="str">
        <f t="shared" si="442"/>
        <v>Non-Op</v>
      </c>
      <c r="BC917" s="449" t="s">
        <v>2100</v>
      </c>
      <c r="BD917" s="552">
        <f t="shared" si="444"/>
        <v>610000</v>
      </c>
      <c r="BF917" s="435"/>
      <c r="BG917" s="435"/>
      <c r="BH917" s="435"/>
      <c r="BI917" s="435"/>
      <c r="BJ917" s="435"/>
      <c r="BK917" s="435"/>
      <c r="BL917" s="435"/>
      <c r="BN917" s="444"/>
    </row>
    <row r="918" spans="1:66" s="28" customFormat="1" ht="12" customHeight="1">
      <c r="A918" s="287">
        <v>18609592</v>
      </c>
      <c r="B918" s="288" t="str">
        <f t="shared" si="416"/>
        <v>18609592</v>
      </c>
      <c r="C918" s="444" t="s">
        <v>1587</v>
      </c>
      <c r="D918" s="445" t="s">
        <v>1165</v>
      </c>
      <c r="E918" s="445"/>
      <c r="F918" s="444"/>
      <c r="G918" s="445"/>
      <c r="H918" s="547">
        <v>2467091.7799999998</v>
      </c>
      <c r="I918" s="547">
        <v>2467091.7799999998</v>
      </c>
      <c r="J918" s="547">
        <v>2467091.7799999998</v>
      </c>
      <c r="K918" s="547">
        <v>2468395.56</v>
      </c>
      <c r="L918" s="547">
        <v>2468395.56</v>
      </c>
      <c r="M918" s="547">
        <v>2468395.56</v>
      </c>
      <c r="N918" s="547">
        <v>2468395.56</v>
      </c>
      <c r="O918" s="547">
        <v>2468395.56</v>
      </c>
      <c r="P918" s="547">
        <v>2468395.56</v>
      </c>
      <c r="Q918" s="547">
        <v>2474561.25</v>
      </c>
      <c r="R918" s="547">
        <v>2474561.25</v>
      </c>
      <c r="S918" s="547">
        <v>2474561.25</v>
      </c>
      <c r="T918" s="547">
        <v>2467570.1800000002</v>
      </c>
      <c r="U918" s="547"/>
      <c r="V918" s="547">
        <f t="shared" si="423"/>
        <v>2469630.9708333332</v>
      </c>
      <c r="W918" s="285"/>
      <c r="X918" s="286"/>
      <c r="Y918" s="548">
        <f t="shared" si="443"/>
        <v>0</v>
      </c>
      <c r="Z918" s="549">
        <f t="shared" si="443"/>
        <v>0</v>
      </c>
      <c r="AA918" s="549">
        <f t="shared" si="443"/>
        <v>0</v>
      </c>
      <c r="AB918" s="282">
        <f t="shared" si="424"/>
        <v>2467570.1800000002</v>
      </c>
      <c r="AC918" s="281">
        <f t="shared" si="425"/>
        <v>0</v>
      </c>
      <c r="AD918" s="549">
        <f t="shared" si="426"/>
        <v>0</v>
      </c>
      <c r="AE918" s="553">
        <f t="shared" si="427"/>
        <v>0</v>
      </c>
      <c r="AF918" s="282">
        <f t="shared" si="428"/>
        <v>2467570.1800000002</v>
      </c>
      <c r="AG918" s="283">
        <f t="shared" si="429"/>
        <v>2467570.1800000002</v>
      </c>
      <c r="AH918" s="281">
        <f t="shared" si="430"/>
        <v>0</v>
      </c>
      <c r="AI918" s="551">
        <f t="shared" ref="AI918:AK937" si="445">IF($D918=AI$5,$V918,0)</f>
        <v>0</v>
      </c>
      <c r="AJ918" s="549">
        <f t="shared" si="445"/>
        <v>0</v>
      </c>
      <c r="AK918" s="549">
        <f t="shared" si="445"/>
        <v>0</v>
      </c>
      <c r="AL918" s="282">
        <f t="shared" si="431"/>
        <v>2469630.9708333332</v>
      </c>
      <c r="AM918" s="281">
        <f t="shared" si="432"/>
        <v>0</v>
      </c>
      <c r="AN918" s="549">
        <f t="shared" si="433"/>
        <v>0</v>
      </c>
      <c r="AO918" s="549">
        <f t="shared" si="434"/>
        <v>0</v>
      </c>
      <c r="AP918" s="549">
        <f t="shared" si="435"/>
        <v>2469630.9708333332</v>
      </c>
      <c r="AQ918" s="283">
        <f t="shared" si="418"/>
        <v>2469630.9708333332</v>
      </c>
      <c r="AR918" s="281">
        <f t="shared" si="436"/>
        <v>0</v>
      </c>
      <c r="AT918" s="446" t="s">
        <v>2076</v>
      </c>
      <c r="AU918" s="284"/>
      <c r="AV918" s="447" t="str">
        <f t="shared" si="437"/>
        <v>CA</v>
      </c>
      <c r="AW918" s="447" t="str">
        <f t="shared" si="438"/>
        <v>CL</v>
      </c>
      <c r="AX918" s="447" t="str">
        <f t="shared" si="439"/>
        <v>AIC</v>
      </c>
      <c r="AY918" s="447" t="str">
        <f t="shared" si="440"/>
        <v>ERB</v>
      </c>
      <c r="AZ918" s="447" t="str">
        <f t="shared" si="441"/>
        <v>GRB</v>
      </c>
      <c r="BA918" s="447" t="str">
        <f t="shared" si="442"/>
        <v>Non-Op</v>
      </c>
      <c r="BC918" s="449" t="s">
        <v>2100</v>
      </c>
      <c r="BD918" s="552">
        <f t="shared" si="444"/>
        <v>2467570.1800000002</v>
      </c>
      <c r="BF918" s="435"/>
      <c r="BG918" s="435"/>
      <c r="BH918" s="435"/>
      <c r="BI918" s="435"/>
      <c r="BJ918" s="435"/>
      <c r="BK918" s="435"/>
      <c r="BL918" s="435"/>
      <c r="BN918" s="444"/>
    </row>
    <row r="919" spans="1:66" s="28" customFormat="1" ht="12" customHeight="1">
      <c r="A919" s="287">
        <v>18609602</v>
      </c>
      <c r="B919" s="288" t="str">
        <f t="shared" si="416"/>
        <v>18609602</v>
      </c>
      <c r="C919" s="444" t="s">
        <v>1588</v>
      </c>
      <c r="D919" s="445" t="s">
        <v>1165</v>
      </c>
      <c r="E919" s="445"/>
      <c r="F919" s="444"/>
      <c r="G919" s="445"/>
      <c r="H919" s="547">
        <v>91000</v>
      </c>
      <c r="I919" s="547">
        <v>91000</v>
      </c>
      <c r="J919" s="547">
        <v>91000</v>
      </c>
      <c r="K919" s="547">
        <v>91000</v>
      </c>
      <c r="L919" s="547">
        <v>91000</v>
      </c>
      <c r="M919" s="547">
        <v>91000</v>
      </c>
      <c r="N919" s="547">
        <v>91000</v>
      </c>
      <c r="O919" s="547">
        <v>91000</v>
      </c>
      <c r="P919" s="547">
        <v>91000</v>
      </c>
      <c r="Q919" s="547">
        <v>91000</v>
      </c>
      <c r="R919" s="547">
        <v>91000</v>
      </c>
      <c r="S919" s="547">
        <v>91000</v>
      </c>
      <c r="T919" s="547">
        <v>91000</v>
      </c>
      <c r="U919" s="547"/>
      <c r="V919" s="547">
        <f t="shared" si="423"/>
        <v>91000</v>
      </c>
      <c r="W919" s="285"/>
      <c r="X919" s="286"/>
      <c r="Y919" s="548">
        <f t="shared" si="443"/>
        <v>0</v>
      </c>
      <c r="Z919" s="549">
        <f t="shared" si="443"/>
        <v>0</v>
      </c>
      <c r="AA919" s="549">
        <f t="shared" si="443"/>
        <v>0</v>
      </c>
      <c r="AB919" s="282">
        <f t="shared" si="424"/>
        <v>91000</v>
      </c>
      <c r="AC919" s="281">
        <f t="shared" si="425"/>
        <v>0</v>
      </c>
      <c r="AD919" s="549">
        <f t="shared" si="426"/>
        <v>0</v>
      </c>
      <c r="AE919" s="553">
        <f t="shared" si="427"/>
        <v>0</v>
      </c>
      <c r="AF919" s="282">
        <f t="shared" si="428"/>
        <v>91000</v>
      </c>
      <c r="AG919" s="283">
        <f t="shared" si="429"/>
        <v>91000</v>
      </c>
      <c r="AH919" s="281">
        <f t="shared" si="430"/>
        <v>0</v>
      </c>
      <c r="AI919" s="551">
        <f t="shared" si="445"/>
        <v>0</v>
      </c>
      <c r="AJ919" s="549">
        <f t="shared" si="445"/>
        <v>0</v>
      </c>
      <c r="AK919" s="549">
        <f t="shared" si="445"/>
        <v>0</v>
      </c>
      <c r="AL919" s="282">
        <f t="shared" si="431"/>
        <v>91000</v>
      </c>
      <c r="AM919" s="281">
        <f t="shared" si="432"/>
        <v>0</v>
      </c>
      <c r="AN919" s="549">
        <f t="shared" si="433"/>
        <v>0</v>
      </c>
      <c r="AO919" s="549">
        <f t="shared" si="434"/>
        <v>0</v>
      </c>
      <c r="AP919" s="549">
        <f t="shared" si="435"/>
        <v>91000</v>
      </c>
      <c r="AQ919" s="283">
        <f t="shared" si="418"/>
        <v>91000</v>
      </c>
      <c r="AR919" s="281">
        <f t="shared" si="436"/>
        <v>0</v>
      </c>
      <c r="AT919" s="446" t="s">
        <v>2076</v>
      </c>
      <c r="AU919" s="284"/>
      <c r="AV919" s="447" t="str">
        <f t="shared" si="437"/>
        <v>CA</v>
      </c>
      <c r="AW919" s="447" t="str">
        <f t="shared" si="438"/>
        <v>CL</v>
      </c>
      <c r="AX919" s="447" t="str">
        <f t="shared" si="439"/>
        <v>AIC</v>
      </c>
      <c r="AY919" s="447" t="str">
        <f t="shared" si="440"/>
        <v>ERB</v>
      </c>
      <c r="AZ919" s="447" t="str">
        <f t="shared" si="441"/>
        <v>GRB</v>
      </c>
      <c r="BA919" s="447" t="str">
        <f t="shared" si="442"/>
        <v>Non-Op</v>
      </c>
      <c r="BC919" s="449" t="s">
        <v>2100</v>
      </c>
      <c r="BD919" s="552">
        <f t="shared" si="444"/>
        <v>91000</v>
      </c>
      <c r="BF919" s="435"/>
      <c r="BG919" s="435"/>
      <c r="BH919" s="435"/>
      <c r="BI919" s="435"/>
      <c r="BJ919" s="435"/>
      <c r="BK919" s="435"/>
      <c r="BL919" s="435"/>
      <c r="BN919" s="444"/>
    </row>
    <row r="920" spans="1:66" s="28" customFormat="1" ht="12" customHeight="1">
      <c r="A920" s="287">
        <v>18609622</v>
      </c>
      <c r="B920" s="288" t="str">
        <f t="shared" si="416"/>
        <v>18609622</v>
      </c>
      <c r="C920" s="444" t="s">
        <v>1589</v>
      </c>
      <c r="D920" s="445" t="s">
        <v>1165</v>
      </c>
      <c r="E920" s="445"/>
      <c r="F920" s="444"/>
      <c r="G920" s="445"/>
      <c r="H920" s="547">
        <v>1166044.6599999999</v>
      </c>
      <c r="I920" s="547">
        <v>1166044.6599999999</v>
      </c>
      <c r="J920" s="547">
        <v>1166044.6599999999</v>
      </c>
      <c r="K920" s="547">
        <v>3462790.15</v>
      </c>
      <c r="L920" s="547">
        <v>3462790.15</v>
      </c>
      <c r="M920" s="547">
        <v>3462790.15</v>
      </c>
      <c r="N920" s="547">
        <v>3350113.85</v>
      </c>
      <c r="O920" s="547">
        <v>3350113.85</v>
      </c>
      <c r="P920" s="547">
        <v>3350113.85</v>
      </c>
      <c r="Q920" s="547">
        <v>3263087.87</v>
      </c>
      <c r="R920" s="547">
        <v>3263087.87</v>
      </c>
      <c r="S920" s="547">
        <v>3263087.87</v>
      </c>
      <c r="T920" s="547">
        <v>3114054.95</v>
      </c>
      <c r="U920" s="547"/>
      <c r="V920" s="547">
        <f t="shared" si="423"/>
        <v>2891676.2279166672</v>
      </c>
      <c r="W920" s="285"/>
      <c r="X920" s="286"/>
      <c r="Y920" s="548">
        <f t="shared" si="443"/>
        <v>0</v>
      </c>
      <c r="Z920" s="549">
        <f t="shared" si="443"/>
        <v>0</v>
      </c>
      <c r="AA920" s="549">
        <f t="shared" si="443"/>
        <v>0</v>
      </c>
      <c r="AB920" s="282">
        <f t="shared" si="424"/>
        <v>3114054.95</v>
      </c>
      <c r="AC920" s="281">
        <f t="shared" si="425"/>
        <v>0</v>
      </c>
      <c r="AD920" s="549">
        <f t="shared" si="426"/>
        <v>0</v>
      </c>
      <c r="AE920" s="553">
        <f t="shared" si="427"/>
        <v>0</v>
      </c>
      <c r="AF920" s="282">
        <f t="shared" si="428"/>
        <v>3114054.95</v>
      </c>
      <c r="AG920" s="283">
        <f t="shared" si="429"/>
        <v>3114054.95</v>
      </c>
      <c r="AH920" s="281">
        <f t="shared" si="430"/>
        <v>0</v>
      </c>
      <c r="AI920" s="551">
        <f t="shared" si="445"/>
        <v>0</v>
      </c>
      <c r="AJ920" s="549">
        <f t="shared" si="445"/>
        <v>0</v>
      </c>
      <c r="AK920" s="549">
        <f t="shared" si="445"/>
        <v>0</v>
      </c>
      <c r="AL920" s="282">
        <f t="shared" si="431"/>
        <v>2891676.2279166672</v>
      </c>
      <c r="AM920" s="281">
        <f t="shared" si="432"/>
        <v>0</v>
      </c>
      <c r="AN920" s="549">
        <f t="shared" si="433"/>
        <v>0</v>
      </c>
      <c r="AO920" s="549">
        <f t="shared" si="434"/>
        <v>0</v>
      </c>
      <c r="AP920" s="549">
        <f t="shared" si="435"/>
        <v>2891676.2279166672</v>
      </c>
      <c r="AQ920" s="283">
        <f t="shared" si="418"/>
        <v>2891676.2279166672</v>
      </c>
      <c r="AR920" s="281">
        <f t="shared" si="436"/>
        <v>0</v>
      </c>
      <c r="AT920" s="446" t="s">
        <v>2076</v>
      </c>
      <c r="AU920" s="284"/>
      <c r="AV920" s="447" t="str">
        <f t="shared" si="437"/>
        <v>CA</v>
      </c>
      <c r="AW920" s="447" t="str">
        <f t="shared" si="438"/>
        <v>CL</v>
      </c>
      <c r="AX920" s="447" t="str">
        <f t="shared" si="439"/>
        <v>AIC</v>
      </c>
      <c r="AY920" s="447" t="str">
        <f t="shared" si="440"/>
        <v>ERB</v>
      </c>
      <c r="AZ920" s="447" t="str">
        <f t="shared" si="441"/>
        <v>GRB</v>
      </c>
      <c r="BA920" s="447" t="str">
        <f t="shared" si="442"/>
        <v>Non-Op</v>
      </c>
      <c r="BC920" s="449" t="s">
        <v>2100</v>
      </c>
      <c r="BD920" s="552">
        <f t="shared" si="444"/>
        <v>3114054.95</v>
      </c>
      <c r="BF920" s="435"/>
      <c r="BG920" s="435"/>
      <c r="BH920" s="435"/>
      <c r="BI920" s="435"/>
      <c r="BJ920" s="435"/>
      <c r="BK920" s="435"/>
      <c r="BL920" s="435"/>
      <c r="BN920" s="444"/>
    </row>
    <row r="921" spans="1:66" s="28" customFormat="1" ht="12" customHeight="1">
      <c r="A921" s="287">
        <v>18609642</v>
      </c>
      <c r="B921" s="288" t="str">
        <f t="shared" si="416"/>
        <v>18609642</v>
      </c>
      <c r="C921" s="444" t="s">
        <v>1590</v>
      </c>
      <c r="D921" s="445" t="s">
        <v>1165</v>
      </c>
      <c r="E921" s="445"/>
      <c r="F921" s="444"/>
      <c r="G921" s="445"/>
      <c r="H921" s="547">
        <v>7671643.5</v>
      </c>
      <c r="I921" s="547">
        <v>7671643.5</v>
      </c>
      <c r="J921" s="547">
        <v>7671643.5</v>
      </c>
      <c r="K921" s="547">
        <v>7633172.3399999999</v>
      </c>
      <c r="L921" s="547">
        <v>7633172.3399999999</v>
      </c>
      <c r="M921" s="547">
        <v>7633172.3399999999</v>
      </c>
      <c r="N921" s="547">
        <v>7584495.3600000003</v>
      </c>
      <c r="O921" s="547">
        <v>7584495.3600000003</v>
      </c>
      <c r="P921" s="547">
        <v>7584495.3600000003</v>
      </c>
      <c r="Q921" s="547">
        <v>7735745.3399999999</v>
      </c>
      <c r="R921" s="547">
        <v>7735745.3399999999</v>
      </c>
      <c r="S921" s="547">
        <v>7735745.3399999999</v>
      </c>
      <c r="T921" s="547">
        <v>8239447.46</v>
      </c>
      <c r="U921" s="547"/>
      <c r="V921" s="547">
        <f t="shared" si="423"/>
        <v>7679922.6333333338</v>
      </c>
      <c r="W921" s="285"/>
      <c r="X921" s="286"/>
      <c r="Y921" s="548">
        <f t="shared" si="443"/>
        <v>0</v>
      </c>
      <c r="Z921" s="549">
        <f t="shared" si="443"/>
        <v>0</v>
      </c>
      <c r="AA921" s="549">
        <f t="shared" si="443"/>
        <v>0</v>
      </c>
      <c r="AB921" s="282">
        <f t="shared" si="424"/>
        <v>8239447.46</v>
      </c>
      <c r="AC921" s="281">
        <f t="shared" si="425"/>
        <v>0</v>
      </c>
      <c r="AD921" s="549">
        <f t="shared" si="426"/>
        <v>0</v>
      </c>
      <c r="AE921" s="553">
        <f t="shared" si="427"/>
        <v>0</v>
      </c>
      <c r="AF921" s="282">
        <f t="shared" si="428"/>
        <v>8239447.46</v>
      </c>
      <c r="AG921" s="283">
        <f t="shared" si="429"/>
        <v>8239447.46</v>
      </c>
      <c r="AH921" s="281">
        <f t="shared" si="430"/>
        <v>0</v>
      </c>
      <c r="AI921" s="551">
        <f t="shared" si="445"/>
        <v>0</v>
      </c>
      <c r="AJ921" s="549">
        <f t="shared" si="445"/>
        <v>0</v>
      </c>
      <c r="AK921" s="549">
        <f t="shared" si="445"/>
        <v>0</v>
      </c>
      <c r="AL921" s="282">
        <f t="shared" si="431"/>
        <v>7679922.6333333338</v>
      </c>
      <c r="AM921" s="281">
        <f t="shared" si="432"/>
        <v>0</v>
      </c>
      <c r="AN921" s="549">
        <f t="shared" si="433"/>
        <v>0</v>
      </c>
      <c r="AO921" s="549">
        <f t="shared" si="434"/>
        <v>0</v>
      </c>
      <c r="AP921" s="549">
        <f t="shared" si="435"/>
        <v>7679922.6333333338</v>
      </c>
      <c r="AQ921" s="283">
        <f t="shared" si="418"/>
        <v>7679922.6333333338</v>
      </c>
      <c r="AR921" s="281">
        <f t="shared" si="436"/>
        <v>0</v>
      </c>
      <c r="AT921" s="446" t="s">
        <v>2076</v>
      </c>
      <c r="AU921" s="284"/>
      <c r="AV921" s="447" t="str">
        <f t="shared" si="437"/>
        <v>CA</v>
      </c>
      <c r="AW921" s="447" t="str">
        <f t="shared" si="438"/>
        <v>CL</v>
      </c>
      <c r="AX921" s="447" t="str">
        <f t="shared" si="439"/>
        <v>AIC</v>
      </c>
      <c r="AY921" s="447" t="str">
        <f t="shared" si="440"/>
        <v>ERB</v>
      </c>
      <c r="AZ921" s="447" t="str">
        <f t="shared" si="441"/>
        <v>GRB</v>
      </c>
      <c r="BA921" s="447" t="str">
        <f t="shared" si="442"/>
        <v>Non-Op</v>
      </c>
      <c r="BC921" s="449" t="s">
        <v>2100</v>
      </c>
      <c r="BD921" s="552">
        <f t="shared" si="444"/>
        <v>8239447.46</v>
      </c>
      <c r="BF921" s="435"/>
      <c r="BG921" s="435"/>
      <c r="BH921" s="435"/>
      <c r="BI921" s="435"/>
      <c r="BJ921" s="435"/>
      <c r="BK921" s="435"/>
      <c r="BL921" s="435"/>
      <c r="BN921" s="444"/>
    </row>
    <row r="922" spans="1:66" s="28" customFormat="1" ht="12" customHeight="1">
      <c r="A922" s="287">
        <v>18609652</v>
      </c>
      <c r="B922" s="288" t="str">
        <f t="shared" si="416"/>
        <v>18609652</v>
      </c>
      <c r="C922" s="444" t="s">
        <v>1591</v>
      </c>
      <c r="D922" s="445" t="s">
        <v>1165</v>
      </c>
      <c r="E922" s="445"/>
      <c r="F922" s="444"/>
      <c r="G922" s="445"/>
      <c r="H922" s="547">
        <v>4645677.07</v>
      </c>
      <c r="I922" s="547">
        <v>4645677.07</v>
      </c>
      <c r="J922" s="547">
        <v>4645677.07</v>
      </c>
      <c r="K922" s="547">
        <v>4605560.07</v>
      </c>
      <c r="L922" s="547">
        <v>4605560.07</v>
      </c>
      <c r="M922" s="547">
        <v>4605560.07</v>
      </c>
      <c r="N922" s="547">
        <v>4530255.5</v>
      </c>
      <c r="O922" s="547">
        <v>4530255.5</v>
      </c>
      <c r="P922" s="547">
        <v>4530255.5</v>
      </c>
      <c r="Q922" s="547">
        <v>3258478.62</v>
      </c>
      <c r="R922" s="547">
        <v>3258478.62</v>
      </c>
      <c r="S922" s="547">
        <v>3258478.62</v>
      </c>
      <c r="T922" s="547">
        <v>474201.13</v>
      </c>
      <c r="U922" s="547"/>
      <c r="V922" s="547">
        <f t="shared" si="423"/>
        <v>4086181.3174999994</v>
      </c>
      <c r="W922" s="285"/>
      <c r="X922" s="286"/>
      <c r="Y922" s="548">
        <f t="shared" si="443"/>
        <v>0</v>
      </c>
      <c r="Z922" s="549">
        <f t="shared" si="443"/>
        <v>0</v>
      </c>
      <c r="AA922" s="549">
        <f t="shared" si="443"/>
        <v>0</v>
      </c>
      <c r="AB922" s="282">
        <f t="shared" si="424"/>
        <v>474201.13</v>
      </c>
      <c r="AC922" s="281">
        <f t="shared" si="425"/>
        <v>0</v>
      </c>
      <c r="AD922" s="549">
        <f t="shared" si="426"/>
        <v>0</v>
      </c>
      <c r="AE922" s="553">
        <f t="shared" si="427"/>
        <v>0</v>
      </c>
      <c r="AF922" s="282">
        <f t="shared" si="428"/>
        <v>474201.13</v>
      </c>
      <c r="AG922" s="283">
        <f t="shared" si="429"/>
        <v>474201.13</v>
      </c>
      <c r="AH922" s="281">
        <f t="shared" si="430"/>
        <v>0</v>
      </c>
      <c r="AI922" s="551">
        <f t="shared" si="445"/>
        <v>0</v>
      </c>
      <c r="AJ922" s="549">
        <f t="shared" si="445"/>
        <v>0</v>
      </c>
      <c r="AK922" s="549">
        <f t="shared" si="445"/>
        <v>0</v>
      </c>
      <c r="AL922" s="282">
        <f t="shared" si="431"/>
        <v>4086181.3174999994</v>
      </c>
      <c r="AM922" s="281">
        <f t="shared" si="432"/>
        <v>0</v>
      </c>
      <c r="AN922" s="549">
        <f t="shared" si="433"/>
        <v>0</v>
      </c>
      <c r="AO922" s="549">
        <f t="shared" si="434"/>
        <v>0</v>
      </c>
      <c r="AP922" s="549">
        <f t="shared" si="435"/>
        <v>4086181.3174999994</v>
      </c>
      <c r="AQ922" s="283">
        <f t="shared" si="418"/>
        <v>4086181.3174999994</v>
      </c>
      <c r="AR922" s="281">
        <f t="shared" si="436"/>
        <v>0</v>
      </c>
      <c r="AT922" s="446" t="s">
        <v>2076</v>
      </c>
      <c r="AU922" s="284"/>
      <c r="AV922" s="447" t="str">
        <f t="shared" si="437"/>
        <v>CA</v>
      </c>
      <c r="AW922" s="447" t="str">
        <f t="shared" si="438"/>
        <v>CL</v>
      </c>
      <c r="AX922" s="447" t="str">
        <f t="shared" si="439"/>
        <v>AIC</v>
      </c>
      <c r="AY922" s="447" t="str">
        <f t="shared" si="440"/>
        <v>ERB</v>
      </c>
      <c r="AZ922" s="447" t="str">
        <f t="shared" si="441"/>
        <v>GRB</v>
      </c>
      <c r="BA922" s="447" t="str">
        <f t="shared" si="442"/>
        <v>Non-Op</v>
      </c>
      <c r="BC922" s="449" t="s">
        <v>2100</v>
      </c>
      <c r="BD922" s="552">
        <f t="shared" si="444"/>
        <v>474201.13</v>
      </c>
      <c r="BF922" s="435"/>
      <c r="BG922" s="435"/>
      <c r="BH922" s="435"/>
      <c r="BI922" s="435"/>
      <c r="BJ922" s="435"/>
      <c r="BK922" s="435"/>
      <c r="BL922" s="435"/>
      <c r="BN922" s="444"/>
    </row>
    <row r="923" spans="1:66" s="28" customFormat="1" ht="12" customHeight="1">
      <c r="A923" s="287">
        <v>18609662</v>
      </c>
      <c r="B923" s="288" t="str">
        <f t="shared" si="416"/>
        <v>18609662</v>
      </c>
      <c r="C923" s="444" t="s">
        <v>1592</v>
      </c>
      <c r="D923" s="445" t="s">
        <v>1165</v>
      </c>
      <c r="E923" s="445"/>
      <c r="F923" s="444"/>
      <c r="G923" s="445"/>
      <c r="H923" s="547">
        <v>615410</v>
      </c>
      <c r="I923" s="547">
        <v>615410</v>
      </c>
      <c r="J923" s="547">
        <v>615410</v>
      </c>
      <c r="K923" s="547">
        <v>615458.54</v>
      </c>
      <c r="L923" s="547">
        <v>615458.54</v>
      </c>
      <c r="M923" s="547">
        <v>615458.54</v>
      </c>
      <c r="N923" s="547">
        <v>615458.54</v>
      </c>
      <c r="O923" s="547">
        <v>615458.54</v>
      </c>
      <c r="P923" s="547">
        <v>615458.54</v>
      </c>
      <c r="Q923" s="547">
        <v>608674.18000000005</v>
      </c>
      <c r="R923" s="547">
        <v>608674.18000000005</v>
      </c>
      <c r="S923" s="547">
        <v>608674.18000000005</v>
      </c>
      <c r="T923" s="547">
        <v>608591.92000000004</v>
      </c>
      <c r="U923" s="547"/>
      <c r="V923" s="547">
        <f t="shared" si="423"/>
        <v>613466.22833333327</v>
      </c>
      <c r="W923" s="285"/>
      <c r="X923" s="286"/>
      <c r="Y923" s="548">
        <f t="shared" si="443"/>
        <v>0</v>
      </c>
      <c r="Z923" s="549">
        <f t="shared" si="443"/>
        <v>0</v>
      </c>
      <c r="AA923" s="549">
        <f t="shared" si="443"/>
        <v>0</v>
      </c>
      <c r="AB923" s="282">
        <f t="shared" si="424"/>
        <v>608591.92000000004</v>
      </c>
      <c r="AC923" s="281">
        <f t="shared" si="425"/>
        <v>0</v>
      </c>
      <c r="AD923" s="549">
        <f t="shared" si="426"/>
        <v>0</v>
      </c>
      <c r="AE923" s="553">
        <f t="shared" si="427"/>
        <v>0</v>
      </c>
      <c r="AF923" s="282">
        <f t="shared" si="428"/>
        <v>608591.92000000004</v>
      </c>
      <c r="AG923" s="283">
        <f t="shared" si="429"/>
        <v>608591.92000000004</v>
      </c>
      <c r="AH923" s="281">
        <f t="shared" si="430"/>
        <v>0</v>
      </c>
      <c r="AI923" s="551">
        <f t="shared" si="445"/>
        <v>0</v>
      </c>
      <c r="AJ923" s="549">
        <f t="shared" si="445"/>
        <v>0</v>
      </c>
      <c r="AK923" s="549">
        <f t="shared" si="445"/>
        <v>0</v>
      </c>
      <c r="AL923" s="282">
        <f t="shared" si="431"/>
        <v>613466.22833333327</v>
      </c>
      <c r="AM923" s="281">
        <f t="shared" si="432"/>
        <v>0</v>
      </c>
      <c r="AN923" s="549">
        <f t="shared" si="433"/>
        <v>0</v>
      </c>
      <c r="AO923" s="549">
        <f t="shared" si="434"/>
        <v>0</v>
      </c>
      <c r="AP923" s="549">
        <f t="shared" si="435"/>
        <v>613466.22833333327</v>
      </c>
      <c r="AQ923" s="283">
        <f t="shared" si="418"/>
        <v>613466.22833333327</v>
      </c>
      <c r="AR923" s="281">
        <f t="shared" si="436"/>
        <v>0</v>
      </c>
      <c r="AT923" s="446" t="s">
        <v>2076</v>
      </c>
      <c r="AU923" s="284"/>
      <c r="AV923" s="447" t="str">
        <f t="shared" si="437"/>
        <v>CA</v>
      </c>
      <c r="AW923" s="447" t="str">
        <f t="shared" si="438"/>
        <v>CL</v>
      </c>
      <c r="AX923" s="447" t="str">
        <f t="shared" si="439"/>
        <v>AIC</v>
      </c>
      <c r="AY923" s="447" t="str">
        <f t="shared" si="440"/>
        <v>ERB</v>
      </c>
      <c r="AZ923" s="447" t="str">
        <f t="shared" si="441"/>
        <v>GRB</v>
      </c>
      <c r="BA923" s="447" t="str">
        <f t="shared" si="442"/>
        <v>Non-Op</v>
      </c>
      <c r="BC923" s="449" t="s">
        <v>2100</v>
      </c>
      <c r="BD923" s="552">
        <f t="shared" si="444"/>
        <v>608591.92000000004</v>
      </c>
      <c r="BF923" s="435"/>
      <c r="BG923" s="435"/>
      <c r="BH923" s="435"/>
      <c r="BI923" s="435"/>
      <c r="BJ923" s="435"/>
      <c r="BK923" s="435"/>
      <c r="BL923" s="435"/>
      <c r="BN923" s="444"/>
    </row>
    <row r="924" spans="1:66" s="28" customFormat="1" ht="12" customHeight="1">
      <c r="A924" s="287">
        <v>18609672</v>
      </c>
      <c r="B924" s="288" t="str">
        <f t="shared" si="416"/>
        <v>18609672</v>
      </c>
      <c r="C924" s="444" t="s">
        <v>1593</v>
      </c>
      <c r="D924" s="445" t="s">
        <v>1165</v>
      </c>
      <c r="E924" s="445"/>
      <c r="F924" s="444"/>
      <c r="G924" s="445"/>
      <c r="H924" s="547">
        <v>220000</v>
      </c>
      <c r="I924" s="547">
        <v>220000</v>
      </c>
      <c r="J924" s="547">
        <v>220000</v>
      </c>
      <c r="K924" s="547">
        <v>220000</v>
      </c>
      <c r="L924" s="547">
        <v>220000</v>
      </c>
      <c r="M924" s="547">
        <v>220000</v>
      </c>
      <c r="N924" s="547">
        <v>220000</v>
      </c>
      <c r="O924" s="547">
        <v>220000</v>
      </c>
      <c r="P924" s="547">
        <v>220000</v>
      </c>
      <c r="Q924" s="547">
        <v>220000</v>
      </c>
      <c r="R924" s="547">
        <v>220000</v>
      </c>
      <c r="S924" s="547">
        <v>220000</v>
      </c>
      <c r="T924" s="547">
        <v>235000</v>
      </c>
      <c r="U924" s="547"/>
      <c r="V924" s="547">
        <f t="shared" si="423"/>
        <v>220625</v>
      </c>
      <c r="W924" s="285"/>
      <c r="X924" s="286"/>
      <c r="Y924" s="548">
        <f t="shared" si="443"/>
        <v>0</v>
      </c>
      <c r="Z924" s="549">
        <f t="shared" si="443"/>
        <v>0</v>
      </c>
      <c r="AA924" s="549">
        <f t="shared" si="443"/>
        <v>0</v>
      </c>
      <c r="AB924" s="282">
        <f t="shared" si="424"/>
        <v>235000</v>
      </c>
      <c r="AC924" s="281">
        <f t="shared" si="425"/>
        <v>0</v>
      </c>
      <c r="AD924" s="549">
        <f t="shared" si="426"/>
        <v>0</v>
      </c>
      <c r="AE924" s="553">
        <f t="shared" si="427"/>
        <v>0</v>
      </c>
      <c r="AF924" s="282">
        <f t="shared" si="428"/>
        <v>235000</v>
      </c>
      <c r="AG924" s="283">
        <f t="shared" si="429"/>
        <v>235000</v>
      </c>
      <c r="AH924" s="281">
        <f t="shared" si="430"/>
        <v>0</v>
      </c>
      <c r="AI924" s="551">
        <f t="shared" si="445"/>
        <v>0</v>
      </c>
      <c r="AJ924" s="549">
        <f t="shared" si="445"/>
        <v>0</v>
      </c>
      <c r="AK924" s="549">
        <f t="shared" si="445"/>
        <v>0</v>
      </c>
      <c r="AL924" s="282">
        <f t="shared" si="431"/>
        <v>220625</v>
      </c>
      <c r="AM924" s="281">
        <f t="shared" si="432"/>
        <v>0</v>
      </c>
      <c r="AN924" s="549">
        <f t="shared" si="433"/>
        <v>0</v>
      </c>
      <c r="AO924" s="549">
        <f t="shared" si="434"/>
        <v>0</v>
      </c>
      <c r="AP924" s="549">
        <f t="shared" si="435"/>
        <v>220625</v>
      </c>
      <c r="AQ924" s="283">
        <f t="shared" si="418"/>
        <v>220625</v>
      </c>
      <c r="AR924" s="281">
        <f t="shared" si="436"/>
        <v>0</v>
      </c>
      <c r="AT924" s="446" t="s">
        <v>2076</v>
      </c>
      <c r="AU924" s="284"/>
      <c r="AV924" s="447" t="str">
        <f t="shared" si="437"/>
        <v>CA</v>
      </c>
      <c r="AW924" s="447" t="str">
        <f t="shared" si="438"/>
        <v>CL</v>
      </c>
      <c r="AX924" s="447" t="str">
        <f t="shared" si="439"/>
        <v>AIC</v>
      </c>
      <c r="AY924" s="447" t="str">
        <f t="shared" si="440"/>
        <v>ERB</v>
      </c>
      <c r="AZ924" s="447" t="str">
        <f t="shared" si="441"/>
        <v>GRB</v>
      </c>
      <c r="BA924" s="447" t="str">
        <f t="shared" si="442"/>
        <v>Non-Op</v>
      </c>
      <c r="BC924" s="449" t="s">
        <v>2100</v>
      </c>
      <c r="BD924" s="552">
        <f t="shared" si="444"/>
        <v>235000</v>
      </c>
      <c r="BF924" s="435"/>
      <c r="BG924" s="435"/>
      <c r="BH924" s="435"/>
      <c r="BI924" s="435"/>
      <c r="BJ924" s="435"/>
      <c r="BK924" s="435"/>
      <c r="BL924" s="435"/>
      <c r="BN924" s="444"/>
    </row>
    <row r="925" spans="1:66" s="28" customFormat="1" ht="12" customHeight="1">
      <c r="A925" s="287">
        <v>18609682</v>
      </c>
      <c r="B925" s="288" t="str">
        <f t="shared" si="416"/>
        <v>18609682</v>
      </c>
      <c r="C925" s="444" t="s">
        <v>1594</v>
      </c>
      <c r="D925" s="445" t="s">
        <v>1165</v>
      </c>
      <c r="E925" s="445"/>
      <c r="F925" s="444"/>
      <c r="G925" s="445"/>
      <c r="H925" s="547">
        <v>149000</v>
      </c>
      <c r="I925" s="547">
        <v>149000</v>
      </c>
      <c r="J925" s="547">
        <v>149000</v>
      </c>
      <c r="K925" s="547">
        <v>149000</v>
      </c>
      <c r="L925" s="547">
        <v>149000</v>
      </c>
      <c r="M925" s="547">
        <v>149000</v>
      </c>
      <c r="N925" s="547">
        <v>149000</v>
      </c>
      <c r="O925" s="547">
        <v>149000</v>
      </c>
      <c r="P925" s="547">
        <v>149000</v>
      </c>
      <c r="Q925" s="547">
        <v>149000</v>
      </c>
      <c r="R925" s="547">
        <v>149000</v>
      </c>
      <c r="S925" s="547">
        <v>149000</v>
      </c>
      <c r="T925" s="547">
        <v>149000</v>
      </c>
      <c r="U925" s="547"/>
      <c r="V925" s="547">
        <f t="shared" si="423"/>
        <v>149000</v>
      </c>
      <c r="W925" s="285"/>
      <c r="X925" s="286"/>
      <c r="Y925" s="548">
        <f t="shared" si="443"/>
        <v>0</v>
      </c>
      <c r="Z925" s="549">
        <f t="shared" si="443"/>
        <v>0</v>
      </c>
      <c r="AA925" s="549">
        <f t="shared" si="443"/>
        <v>0</v>
      </c>
      <c r="AB925" s="282">
        <f t="shared" si="424"/>
        <v>149000</v>
      </c>
      <c r="AC925" s="281">
        <f t="shared" si="425"/>
        <v>0</v>
      </c>
      <c r="AD925" s="549">
        <f t="shared" si="426"/>
        <v>0</v>
      </c>
      <c r="AE925" s="553">
        <f t="shared" si="427"/>
        <v>0</v>
      </c>
      <c r="AF925" s="282">
        <f t="shared" si="428"/>
        <v>149000</v>
      </c>
      <c r="AG925" s="283">
        <f t="shared" si="429"/>
        <v>149000</v>
      </c>
      <c r="AH925" s="281">
        <f t="shared" si="430"/>
        <v>0</v>
      </c>
      <c r="AI925" s="551">
        <f t="shared" si="445"/>
        <v>0</v>
      </c>
      <c r="AJ925" s="549">
        <f t="shared" si="445"/>
        <v>0</v>
      </c>
      <c r="AK925" s="549">
        <f t="shared" si="445"/>
        <v>0</v>
      </c>
      <c r="AL925" s="282">
        <f t="shared" si="431"/>
        <v>149000</v>
      </c>
      <c r="AM925" s="281">
        <f t="shared" si="432"/>
        <v>0</v>
      </c>
      <c r="AN925" s="549">
        <f t="shared" si="433"/>
        <v>0</v>
      </c>
      <c r="AO925" s="549">
        <f t="shared" si="434"/>
        <v>0</v>
      </c>
      <c r="AP925" s="549">
        <f t="shared" si="435"/>
        <v>149000</v>
      </c>
      <c r="AQ925" s="283">
        <f t="shared" si="418"/>
        <v>149000</v>
      </c>
      <c r="AR925" s="281">
        <f t="shared" si="436"/>
        <v>0</v>
      </c>
      <c r="AT925" s="446" t="s">
        <v>2076</v>
      </c>
      <c r="AU925" s="284"/>
      <c r="AV925" s="447" t="str">
        <f t="shared" si="437"/>
        <v>CA</v>
      </c>
      <c r="AW925" s="447" t="str">
        <f t="shared" si="438"/>
        <v>CL</v>
      </c>
      <c r="AX925" s="447" t="str">
        <f t="shared" si="439"/>
        <v>AIC</v>
      </c>
      <c r="AY925" s="447" t="str">
        <f t="shared" si="440"/>
        <v>ERB</v>
      </c>
      <c r="AZ925" s="447" t="str">
        <f t="shared" si="441"/>
        <v>GRB</v>
      </c>
      <c r="BA925" s="447" t="str">
        <f t="shared" si="442"/>
        <v>Non-Op</v>
      </c>
      <c r="BC925" s="449" t="s">
        <v>2100</v>
      </c>
      <c r="BD925" s="552">
        <f t="shared" si="444"/>
        <v>149000</v>
      </c>
      <c r="BF925" s="435"/>
      <c r="BG925" s="435"/>
      <c r="BH925" s="435"/>
      <c r="BI925" s="435"/>
      <c r="BJ925" s="435"/>
      <c r="BK925" s="435"/>
      <c r="BL925" s="435"/>
      <c r="BN925" s="444"/>
    </row>
    <row r="926" spans="1:66" s="28" customFormat="1" ht="12" customHeight="1">
      <c r="A926" s="287">
        <v>18609692</v>
      </c>
      <c r="B926" s="288" t="str">
        <f t="shared" ref="B926:B989" si="446">TEXT(A926,"##")</f>
        <v>18609692</v>
      </c>
      <c r="C926" s="444" t="s">
        <v>1595</v>
      </c>
      <c r="D926" s="445" t="s">
        <v>1165</v>
      </c>
      <c r="E926" s="445"/>
      <c r="F926" s="444"/>
      <c r="G926" s="445"/>
      <c r="H926" s="547">
        <v>107000</v>
      </c>
      <c r="I926" s="547">
        <v>107000</v>
      </c>
      <c r="J926" s="547">
        <v>107000</v>
      </c>
      <c r="K926" s="547">
        <v>107000</v>
      </c>
      <c r="L926" s="547">
        <v>107000</v>
      </c>
      <c r="M926" s="547">
        <v>107000</v>
      </c>
      <c r="N926" s="547">
        <v>107000</v>
      </c>
      <c r="O926" s="547">
        <v>107000</v>
      </c>
      <c r="P926" s="547">
        <v>107000</v>
      </c>
      <c r="Q926" s="547">
        <v>107000</v>
      </c>
      <c r="R926" s="547">
        <v>107000</v>
      </c>
      <c r="S926" s="547">
        <v>107000</v>
      </c>
      <c r="T926" s="547">
        <v>107000</v>
      </c>
      <c r="U926" s="547"/>
      <c r="V926" s="547">
        <f t="shared" si="423"/>
        <v>107000</v>
      </c>
      <c r="W926" s="285"/>
      <c r="X926" s="286"/>
      <c r="Y926" s="548">
        <f t="shared" si="443"/>
        <v>0</v>
      </c>
      <c r="Z926" s="549">
        <f t="shared" si="443"/>
        <v>0</v>
      </c>
      <c r="AA926" s="549">
        <f t="shared" si="443"/>
        <v>0</v>
      </c>
      <c r="AB926" s="282">
        <f t="shared" si="424"/>
        <v>107000</v>
      </c>
      <c r="AC926" s="281">
        <f t="shared" si="425"/>
        <v>0</v>
      </c>
      <c r="AD926" s="549">
        <f t="shared" si="426"/>
        <v>0</v>
      </c>
      <c r="AE926" s="553">
        <f t="shared" si="427"/>
        <v>0</v>
      </c>
      <c r="AF926" s="282">
        <f t="shared" si="428"/>
        <v>107000</v>
      </c>
      <c r="AG926" s="283">
        <f t="shared" si="429"/>
        <v>107000</v>
      </c>
      <c r="AH926" s="281">
        <f t="shared" si="430"/>
        <v>0</v>
      </c>
      <c r="AI926" s="551">
        <f t="shared" si="445"/>
        <v>0</v>
      </c>
      <c r="AJ926" s="549">
        <f t="shared" si="445"/>
        <v>0</v>
      </c>
      <c r="AK926" s="549">
        <f t="shared" si="445"/>
        <v>0</v>
      </c>
      <c r="AL926" s="282">
        <f t="shared" si="431"/>
        <v>107000</v>
      </c>
      <c r="AM926" s="281">
        <f t="shared" si="432"/>
        <v>0</v>
      </c>
      <c r="AN926" s="549">
        <f t="shared" si="433"/>
        <v>0</v>
      </c>
      <c r="AO926" s="549">
        <f t="shared" si="434"/>
        <v>0</v>
      </c>
      <c r="AP926" s="549">
        <f t="shared" si="435"/>
        <v>107000</v>
      </c>
      <c r="AQ926" s="283">
        <f t="shared" si="418"/>
        <v>107000</v>
      </c>
      <c r="AR926" s="281">
        <f t="shared" si="436"/>
        <v>0</v>
      </c>
      <c r="AT926" s="446" t="s">
        <v>2076</v>
      </c>
      <c r="AU926" s="284"/>
      <c r="AV926" s="447" t="str">
        <f t="shared" si="437"/>
        <v>CA</v>
      </c>
      <c r="AW926" s="447" t="str">
        <f t="shared" si="438"/>
        <v>CL</v>
      </c>
      <c r="AX926" s="447" t="str">
        <f t="shared" si="439"/>
        <v>AIC</v>
      </c>
      <c r="AY926" s="447" t="str">
        <f t="shared" si="440"/>
        <v>ERB</v>
      </c>
      <c r="AZ926" s="447" t="str">
        <f t="shared" si="441"/>
        <v>GRB</v>
      </c>
      <c r="BA926" s="447" t="str">
        <f t="shared" si="442"/>
        <v>Non-Op</v>
      </c>
      <c r="BC926" s="449" t="s">
        <v>2100</v>
      </c>
      <c r="BD926" s="552">
        <f t="shared" si="444"/>
        <v>107000</v>
      </c>
      <c r="BF926" s="435"/>
      <c r="BG926" s="435"/>
      <c r="BH926" s="435"/>
      <c r="BI926" s="435"/>
      <c r="BJ926" s="435"/>
      <c r="BK926" s="435"/>
      <c r="BL926" s="435"/>
      <c r="BN926" s="444"/>
    </row>
    <row r="927" spans="1:66" s="28" customFormat="1" ht="12" customHeight="1">
      <c r="A927" s="324">
        <v>18609722</v>
      </c>
      <c r="B927" s="290" t="str">
        <f t="shared" si="446"/>
        <v>18609722</v>
      </c>
      <c r="C927" s="630" t="s">
        <v>2238</v>
      </c>
      <c r="D927" s="451" t="s">
        <v>1165</v>
      </c>
      <c r="E927" s="451"/>
      <c r="F927" s="300">
        <v>43525</v>
      </c>
      <c r="G927" s="451"/>
      <c r="H927" s="556">
        <v>2319271</v>
      </c>
      <c r="I927" s="556">
        <v>2576676</v>
      </c>
      <c r="J927" s="556">
        <v>2829995</v>
      </c>
      <c r="K927" s="556">
        <v>3079228</v>
      </c>
      <c r="L927" s="556">
        <v>3324375</v>
      </c>
      <c r="M927" s="556">
        <v>3565436</v>
      </c>
      <c r="N927" s="556">
        <v>3802410</v>
      </c>
      <c r="O927" s="556">
        <v>4035298</v>
      </c>
      <c r="P927" s="556">
        <v>4264100</v>
      </c>
      <c r="Q927" s="556">
        <v>4488816</v>
      </c>
      <c r="R927" s="556">
        <v>4709446</v>
      </c>
      <c r="S927" s="556">
        <v>4925990</v>
      </c>
      <c r="T927" s="591">
        <v>5138447</v>
      </c>
      <c r="U927" s="556"/>
      <c r="V927" s="556">
        <f t="shared" si="423"/>
        <v>3777552.4166666665</v>
      </c>
      <c r="W927" s="292"/>
      <c r="X927" s="293"/>
      <c r="Y927" s="548">
        <f t="shared" si="443"/>
        <v>0</v>
      </c>
      <c r="Z927" s="549">
        <f t="shared" si="443"/>
        <v>0</v>
      </c>
      <c r="AA927" s="549">
        <f t="shared" si="443"/>
        <v>0</v>
      </c>
      <c r="AB927" s="282">
        <f t="shared" si="424"/>
        <v>5138447</v>
      </c>
      <c r="AC927" s="281">
        <f t="shared" si="425"/>
        <v>0</v>
      </c>
      <c r="AD927" s="549">
        <f t="shared" si="426"/>
        <v>0</v>
      </c>
      <c r="AE927" s="553">
        <f t="shared" si="427"/>
        <v>0</v>
      </c>
      <c r="AF927" s="282">
        <f t="shared" si="428"/>
        <v>5138447</v>
      </c>
      <c r="AG927" s="283">
        <f t="shared" si="429"/>
        <v>5138447</v>
      </c>
      <c r="AH927" s="281">
        <f t="shared" si="430"/>
        <v>0</v>
      </c>
      <c r="AI927" s="551">
        <f t="shared" si="445"/>
        <v>0</v>
      </c>
      <c r="AJ927" s="549">
        <f t="shared" si="445"/>
        <v>0</v>
      </c>
      <c r="AK927" s="549">
        <f t="shared" si="445"/>
        <v>0</v>
      </c>
      <c r="AL927" s="282">
        <f t="shared" si="431"/>
        <v>3777552.4166666665</v>
      </c>
      <c r="AM927" s="281">
        <f t="shared" si="432"/>
        <v>0</v>
      </c>
      <c r="AN927" s="549">
        <f t="shared" si="433"/>
        <v>0</v>
      </c>
      <c r="AO927" s="549">
        <f t="shared" si="434"/>
        <v>0</v>
      </c>
      <c r="AP927" s="549">
        <f t="shared" si="435"/>
        <v>3777552.4166666665</v>
      </c>
      <c r="AQ927" s="283">
        <f t="shared" si="418"/>
        <v>3777552.4166666665</v>
      </c>
      <c r="AR927" s="281">
        <f t="shared" si="436"/>
        <v>0</v>
      </c>
      <c r="AT927" s="446" t="s">
        <v>2172</v>
      </c>
      <c r="AU927" s="284"/>
      <c r="AV927" s="447" t="str">
        <f t="shared" si="437"/>
        <v>CA</v>
      </c>
      <c r="AW927" s="447" t="str">
        <f t="shared" si="438"/>
        <v>CL</v>
      </c>
      <c r="AX927" s="447" t="str">
        <f t="shared" si="439"/>
        <v>AIC</v>
      </c>
      <c r="AY927" s="447" t="str">
        <f t="shared" si="440"/>
        <v>ERB</v>
      </c>
      <c r="AZ927" s="447" t="str">
        <f t="shared" si="441"/>
        <v>GRB</v>
      </c>
      <c r="BA927" s="447" t="str">
        <f t="shared" si="442"/>
        <v>Non-Op</v>
      </c>
      <c r="BC927" s="449" t="s">
        <v>2100</v>
      </c>
      <c r="BD927" s="552">
        <f t="shared" si="444"/>
        <v>5138447</v>
      </c>
      <c r="BF927" s="435"/>
      <c r="BG927" s="435"/>
      <c r="BH927" s="435"/>
      <c r="BI927" s="435"/>
      <c r="BJ927" s="435"/>
      <c r="BK927" s="435"/>
      <c r="BL927" s="435"/>
      <c r="BN927" s="444"/>
    </row>
    <row r="928" spans="1:66" s="28" customFormat="1" ht="12" customHeight="1">
      <c r="A928" s="362">
        <v>18609732</v>
      </c>
      <c r="B928" s="290" t="str">
        <f t="shared" si="446"/>
        <v>18609732</v>
      </c>
      <c r="C928" s="630" t="s">
        <v>2239</v>
      </c>
      <c r="D928" s="451" t="s">
        <v>1165</v>
      </c>
      <c r="E928" s="451"/>
      <c r="F928" s="300">
        <v>44029</v>
      </c>
      <c r="G928" s="451"/>
      <c r="H928" s="556">
        <v>2225346.0499999998</v>
      </c>
      <c r="I928" s="556">
        <v>2225346.0499999998</v>
      </c>
      <c r="J928" s="556">
        <v>2225346.0499999998</v>
      </c>
      <c r="K928" s="556">
        <v>2225346.0499999998</v>
      </c>
      <c r="L928" s="556">
        <v>2225346.0499999998</v>
      </c>
      <c r="M928" s="556">
        <v>2225346.0499999998</v>
      </c>
      <c r="N928" s="556">
        <v>2225346.0499999998</v>
      </c>
      <c r="O928" s="556">
        <v>2225346.0499999998</v>
      </c>
      <c r="P928" s="556">
        <v>2225346.0499999998</v>
      </c>
      <c r="Q928" s="556">
        <v>2225346.0499999998</v>
      </c>
      <c r="R928" s="556">
        <v>2225346.0499999998</v>
      </c>
      <c r="S928" s="556">
        <v>2225346.0499999998</v>
      </c>
      <c r="T928" s="591">
        <v>2225346.0499999998</v>
      </c>
      <c r="U928" s="556"/>
      <c r="V928" s="556">
        <f t="shared" si="423"/>
        <v>2225346.0500000003</v>
      </c>
      <c r="W928" s="292"/>
      <c r="X928" s="293"/>
      <c r="Y928" s="548">
        <f t="shared" si="443"/>
        <v>0</v>
      </c>
      <c r="Z928" s="549">
        <f t="shared" si="443"/>
        <v>0</v>
      </c>
      <c r="AA928" s="549">
        <f t="shared" si="443"/>
        <v>0</v>
      </c>
      <c r="AB928" s="282">
        <f t="shared" si="424"/>
        <v>2225346.0499999998</v>
      </c>
      <c r="AC928" s="281">
        <f t="shared" si="425"/>
        <v>0</v>
      </c>
      <c r="AD928" s="549">
        <f t="shared" si="426"/>
        <v>0</v>
      </c>
      <c r="AE928" s="553">
        <f t="shared" si="427"/>
        <v>0</v>
      </c>
      <c r="AF928" s="282">
        <f t="shared" si="428"/>
        <v>2225346.0499999998</v>
      </c>
      <c r="AG928" s="283">
        <f t="shared" si="429"/>
        <v>2225346.0499999998</v>
      </c>
      <c r="AH928" s="281">
        <f t="shared" si="430"/>
        <v>0</v>
      </c>
      <c r="AI928" s="551">
        <f t="shared" si="445"/>
        <v>0</v>
      </c>
      <c r="AJ928" s="549">
        <f t="shared" si="445"/>
        <v>0</v>
      </c>
      <c r="AK928" s="549">
        <f t="shared" si="445"/>
        <v>0</v>
      </c>
      <c r="AL928" s="282">
        <f t="shared" si="431"/>
        <v>2225346.0500000003</v>
      </c>
      <c r="AM928" s="281">
        <f t="shared" si="432"/>
        <v>0</v>
      </c>
      <c r="AN928" s="549">
        <f t="shared" si="433"/>
        <v>0</v>
      </c>
      <c r="AO928" s="549">
        <f t="shared" si="434"/>
        <v>0</v>
      </c>
      <c r="AP928" s="549">
        <f t="shared" si="435"/>
        <v>2225346.0500000003</v>
      </c>
      <c r="AQ928" s="283">
        <f t="shared" si="418"/>
        <v>2225346.0500000003</v>
      </c>
      <c r="AR928" s="281">
        <f t="shared" si="436"/>
        <v>0</v>
      </c>
      <c r="AT928" s="446" t="s">
        <v>2172</v>
      </c>
      <c r="AU928" s="284"/>
      <c r="AV928" s="447" t="str">
        <f t="shared" si="437"/>
        <v>CA</v>
      </c>
      <c r="AW928" s="447" t="str">
        <f t="shared" si="438"/>
        <v>CL</v>
      </c>
      <c r="AX928" s="447" t="str">
        <f t="shared" si="439"/>
        <v>AIC</v>
      </c>
      <c r="AY928" s="447" t="str">
        <f t="shared" si="440"/>
        <v>ERB</v>
      </c>
      <c r="AZ928" s="447" t="str">
        <f t="shared" si="441"/>
        <v>GRB</v>
      </c>
      <c r="BA928" s="447" t="str">
        <f t="shared" si="442"/>
        <v>Non-Op</v>
      </c>
      <c r="BC928" s="449" t="s">
        <v>2100</v>
      </c>
      <c r="BD928" s="552">
        <f t="shared" si="444"/>
        <v>2225346.0499999998</v>
      </c>
      <c r="BF928" s="435"/>
      <c r="BG928" s="435"/>
      <c r="BH928" s="435"/>
      <c r="BI928" s="435"/>
      <c r="BJ928" s="435"/>
      <c r="BK928" s="435"/>
      <c r="BL928" s="435"/>
      <c r="BN928" s="444"/>
    </row>
    <row r="929" spans="1:66" s="28" customFormat="1" ht="12" customHeight="1">
      <c r="A929" s="362">
        <v>18609742</v>
      </c>
      <c r="B929" s="290" t="str">
        <f t="shared" si="446"/>
        <v>18609742</v>
      </c>
      <c r="C929" s="630" t="s">
        <v>2240</v>
      </c>
      <c r="D929" s="451" t="s">
        <v>1165</v>
      </c>
      <c r="E929" s="451"/>
      <c r="F929" s="300">
        <v>44029</v>
      </c>
      <c r="G929" s="451"/>
      <c r="H929" s="556">
        <v>-2225346.0499999998</v>
      </c>
      <c r="I929" s="556">
        <v>-2225346.0499999998</v>
      </c>
      <c r="J929" s="556">
        <v>-2225346.0499999998</v>
      </c>
      <c r="K929" s="556">
        <v>-2225346.0499999998</v>
      </c>
      <c r="L929" s="556">
        <v>-2225346.0499999998</v>
      </c>
      <c r="M929" s="556">
        <v>-2225346.0499999998</v>
      </c>
      <c r="N929" s="556">
        <v>-2225346.0499999998</v>
      </c>
      <c r="O929" s="556">
        <v>-2225346.0499999998</v>
      </c>
      <c r="P929" s="556">
        <v>-2225346.0499999998</v>
      </c>
      <c r="Q929" s="556">
        <v>-2225346.0499999998</v>
      </c>
      <c r="R929" s="556">
        <v>-2225346.0499999998</v>
      </c>
      <c r="S929" s="556">
        <v>-2225346.0499999998</v>
      </c>
      <c r="T929" s="591">
        <v>-2225346.0499999998</v>
      </c>
      <c r="U929" s="556"/>
      <c r="V929" s="556">
        <f t="shared" si="423"/>
        <v>-2225346.0500000003</v>
      </c>
      <c r="W929" s="292"/>
      <c r="X929" s="293"/>
      <c r="Y929" s="548">
        <f t="shared" ref="Y929:AA948" si="447">IF($D929=Y$5,$T929,0)</f>
        <v>0</v>
      </c>
      <c r="Z929" s="549">
        <f t="shared" si="447"/>
        <v>0</v>
      </c>
      <c r="AA929" s="549">
        <f t="shared" si="447"/>
        <v>0</v>
      </c>
      <c r="AB929" s="282">
        <f t="shared" si="424"/>
        <v>-2225346.0499999998</v>
      </c>
      <c r="AC929" s="281">
        <f t="shared" si="425"/>
        <v>0</v>
      </c>
      <c r="AD929" s="549">
        <f t="shared" si="426"/>
        <v>0</v>
      </c>
      <c r="AE929" s="553">
        <f t="shared" si="427"/>
        <v>0</v>
      </c>
      <c r="AF929" s="282">
        <f t="shared" si="428"/>
        <v>-2225346.0499999998</v>
      </c>
      <c r="AG929" s="283">
        <f t="shared" si="429"/>
        <v>-2225346.0499999998</v>
      </c>
      <c r="AH929" s="281">
        <f t="shared" si="430"/>
        <v>0</v>
      </c>
      <c r="AI929" s="551">
        <f t="shared" si="445"/>
        <v>0</v>
      </c>
      <c r="AJ929" s="549">
        <f t="shared" si="445"/>
        <v>0</v>
      </c>
      <c r="AK929" s="549">
        <f t="shared" si="445"/>
        <v>0</v>
      </c>
      <c r="AL929" s="282">
        <f t="shared" si="431"/>
        <v>-2225346.0500000003</v>
      </c>
      <c r="AM929" s="281">
        <f t="shared" si="432"/>
        <v>0</v>
      </c>
      <c r="AN929" s="549">
        <f t="shared" si="433"/>
        <v>0</v>
      </c>
      <c r="AO929" s="549">
        <f t="shared" si="434"/>
        <v>0</v>
      </c>
      <c r="AP929" s="549">
        <f t="shared" si="435"/>
        <v>-2225346.0500000003</v>
      </c>
      <c r="AQ929" s="283">
        <f t="shared" si="418"/>
        <v>-2225346.0500000003</v>
      </c>
      <c r="AR929" s="281">
        <f t="shared" si="436"/>
        <v>0</v>
      </c>
      <c r="AT929" s="446" t="s">
        <v>2172</v>
      </c>
      <c r="AU929" s="284"/>
      <c r="AV929" s="447" t="str">
        <f t="shared" si="437"/>
        <v>CA</v>
      </c>
      <c r="AW929" s="447" t="str">
        <f t="shared" si="438"/>
        <v>CL</v>
      </c>
      <c r="AX929" s="447" t="str">
        <f t="shared" si="439"/>
        <v>AIC</v>
      </c>
      <c r="AY929" s="447" t="str">
        <f t="shared" si="440"/>
        <v>ERB</v>
      </c>
      <c r="AZ929" s="447" t="str">
        <f t="shared" si="441"/>
        <v>GRB</v>
      </c>
      <c r="BA929" s="447" t="str">
        <f t="shared" si="442"/>
        <v>Non-Op</v>
      </c>
      <c r="BC929" s="449" t="s">
        <v>2100</v>
      </c>
      <c r="BD929" s="552">
        <f t="shared" si="444"/>
        <v>-2225346.0499999998</v>
      </c>
      <c r="BF929" s="435"/>
      <c r="BG929" s="435"/>
      <c r="BH929" s="435"/>
      <c r="BI929" s="435"/>
      <c r="BJ929" s="435"/>
      <c r="BK929" s="435"/>
      <c r="BL929" s="435"/>
      <c r="BN929" s="444"/>
    </row>
    <row r="930" spans="1:66" s="28" customFormat="1" ht="12" customHeight="1">
      <c r="A930" s="362">
        <v>18609752</v>
      </c>
      <c r="B930" s="290" t="str">
        <f t="shared" si="446"/>
        <v>18609752</v>
      </c>
      <c r="C930" s="630" t="s">
        <v>2241</v>
      </c>
      <c r="D930" s="451" t="s">
        <v>1165</v>
      </c>
      <c r="E930" s="451"/>
      <c r="F930" s="300">
        <v>44182</v>
      </c>
      <c r="G930" s="451"/>
      <c r="H930" s="556">
        <v>1416385.35</v>
      </c>
      <c r="I930" s="556">
        <v>2064611.88</v>
      </c>
      <c r="J930" s="556">
        <v>2938799.6</v>
      </c>
      <c r="K930" s="556">
        <v>3602488.99</v>
      </c>
      <c r="L930" s="556">
        <v>3834749.66</v>
      </c>
      <c r="M930" s="556">
        <v>4048261.11</v>
      </c>
      <c r="N930" s="556">
        <v>4124945.08</v>
      </c>
      <c r="O930" s="556">
        <v>4194917.13</v>
      </c>
      <c r="P930" s="556">
        <v>4233641.3099999996</v>
      </c>
      <c r="Q930" s="556">
        <v>4365730.2300000004</v>
      </c>
      <c r="R930" s="556">
        <v>0</v>
      </c>
      <c r="S930" s="556">
        <v>0</v>
      </c>
      <c r="T930" s="591">
        <v>2718585.67</v>
      </c>
      <c r="U930" s="556"/>
      <c r="V930" s="556">
        <f t="shared" si="423"/>
        <v>2956302.5416666665</v>
      </c>
      <c r="W930" s="292"/>
      <c r="X930" s="293"/>
      <c r="Y930" s="548">
        <f t="shared" si="447"/>
        <v>0</v>
      </c>
      <c r="Z930" s="549">
        <f t="shared" si="447"/>
        <v>0</v>
      </c>
      <c r="AA930" s="549">
        <f t="shared" si="447"/>
        <v>0</v>
      </c>
      <c r="AB930" s="282">
        <f t="shared" si="424"/>
        <v>2718585.67</v>
      </c>
      <c r="AC930" s="281">
        <f t="shared" si="425"/>
        <v>0</v>
      </c>
      <c r="AD930" s="549">
        <f t="shared" si="426"/>
        <v>0</v>
      </c>
      <c r="AE930" s="553">
        <f t="shared" si="427"/>
        <v>0</v>
      </c>
      <c r="AF930" s="282">
        <f t="shared" si="428"/>
        <v>2718585.67</v>
      </c>
      <c r="AG930" s="283">
        <f t="shared" si="429"/>
        <v>2718585.67</v>
      </c>
      <c r="AH930" s="281">
        <f t="shared" si="430"/>
        <v>0</v>
      </c>
      <c r="AI930" s="551">
        <f t="shared" si="445"/>
        <v>0</v>
      </c>
      <c r="AJ930" s="549">
        <f t="shared" si="445"/>
        <v>0</v>
      </c>
      <c r="AK930" s="549">
        <f t="shared" si="445"/>
        <v>0</v>
      </c>
      <c r="AL930" s="282">
        <f t="shared" si="431"/>
        <v>2956302.5416666665</v>
      </c>
      <c r="AM930" s="281">
        <f t="shared" si="432"/>
        <v>0</v>
      </c>
      <c r="AN930" s="549">
        <f t="shared" si="433"/>
        <v>0</v>
      </c>
      <c r="AO930" s="549">
        <f t="shared" si="434"/>
        <v>0</v>
      </c>
      <c r="AP930" s="549">
        <f t="shared" si="435"/>
        <v>2956302.5416666665</v>
      </c>
      <c r="AQ930" s="283">
        <f t="shared" si="418"/>
        <v>2956302.5416666665</v>
      </c>
      <c r="AR930" s="281">
        <f t="shared" si="436"/>
        <v>0</v>
      </c>
      <c r="AT930" s="446" t="s">
        <v>2064</v>
      </c>
      <c r="AU930" s="284"/>
      <c r="AV930" s="447" t="str">
        <f t="shared" si="437"/>
        <v>CA</v>
      </c>
      <c r="AW930" s="447" t="str">
        <f t="shared" si="438"/>
        <v>CL</v>
      </c>
      <c r="AX930" s="447" t="str">
        <f t="shared" si="439"/>
        <v>AIC</v>
      </c>
      <c r="AY930" s="447" t="str">
        <f t="shared" si="440"/>
        <v>ERB</v>
      </c>
      <c r="AZ930" s="447" t="str">
        <f t="shared" si="441"/>
        <v>GRB</v>
      </c>
      <c r="BA930" s="447" t="str">
        <f t="shared" si="442"/>
        <v>Non-Op</v>
      </c>
      <c r="BC930" s="449" t="s">
        <v>2100</v>
      </c>
      <c r="BD930" s="552">
        <f t="shared" si="444"/>
        <v>2718585.67</v>
      </c>
      <c r="BF930" s="435"/>
      <c r="BG930" s="435"/>
      <c r="BH930" s="435"/>
      <c r="BI930" s="435"/>
      <c r="BJ930" s="435"/>
      <c r="BK930" s="435"/>
      <c r="BL930" s="435"/>
      <c r="BN930" s="444"/>
    </row>
    <row r="931" spans="1:66" s="28" customFormat="1" ht="12" customHeight="1">
      <c r="A931" s="362">
        <v>18609762</v>
      </c>
      <c r="B931" s="290" t="str">
        <f t="shared" si="446"/>
        <v>18609762</v>
      </c>
      <c r="C931" s="630" t="s">
        <v>2242</v>
      </c>
      <c r="D931" s="451" t="s">
        <v>1165</v>
      </c>
      <c r="E931" s="451"/>
      <c r="F931" s="300">
        <v>44182</v>
      </c>
      <c r="G931" s="451"/>
      <c r="H931" s="556">
        <v>-1416385.35</v>
      </c>
      <c r="I931" s="556">
        <v>-2064611.88</v>
      </c>
      <c r="J931" s="556">
        <v>-2938799.6</v>
      </c>
      <c r="K931" s="556">
        <v>-3602488.99</v>
      </c>
      <c r="L931" s="556">
        <v>-3834749.66</v>
      </c>
      <c r="M931" s="556">
        <v>-4048261.11</v>
      </c>
      <c r="N931" s="556">
        <v>0</v>
      </c>
      <c r="O931" s="556">
        <v>0</v>
      </c>
      <c r="P931" s="556">
        <v>0</v>
      </c>
      <c r="Q931" s="556">
        <v>0</v>
      </c>
      <c r="R931" s="556">
        <v>0</v>
      </c>
      <c r="S931" s="556">
        <v>0</v>
      </c>
      <c r="T931" s="591">
        <v>-2718585.67</v>
      </c>
      <c r="U931" s="556"/>
      <c r="V931" s="556">
        <f t="shared" si="423"/>
        <v>-1546366.3958333333</v>
      </c>
      <c r="W931" s="292"/>
      <c r="X931" s="293"/>
      <c r="Y931" s="548">
        <f t="shared" si="447"/>
        <v>0</v>
      </c>
      <c r="Z931" s="549">
        <f t="shared" si="447"/>
        <v>0</v>
      </c>
      <c r="AA931" s="549">
        <f t="shared" si="447"/>
        <v>0</v>
      </c>
      <c r="AB931" s="282">
        <f t="shared" si="424"/>
        <v>-2718585.67</v>
      </c>
      <c r="AC931" s="281">
        <f t="shared" si="425"/>
        <v>0</v>
      </c>
      <c r="AD931" s="549">
        <f t="shared" si="426"/>
        <v>0</v>
      </c>
      <c r="AE931" s="553">
        <f t="shared" si="427"/>
        <v>0</v>
      </c>
      <c r="AF931" s="282">
        <f t="shared" si="428"/>
        <v>-2718585.67</v>
      </c>
      <c r="AG931" s="283">
        <f t="shared" si="429"/>
        <v>-2718585.67</v>
      </c>
      <c r="AH931" s="281">
        <f t="shared" si="430"/>
        <v>0</v>
      </c>
      <c r="AI931" s="551">
        <f t="shared" si="445"/>
        <v>0</v>
      </c>
      <c r="AJ931" s="549">
        <f t="shared" si="445"/>
        <v>0</v>
      </c>
      <c r="AK931" s="549">
        <f t="shared" si="445"/>
        <v>0</v>
      </c>
      <c r="AL931" s="282">
        <f t="shared" si="431"/>
        <v>-1546366.3958333333</v>
      </c>
      <c r="AM931" s="281">
        <f t="shared" si="432"/>
        <v>0</v>
      </c>
      <c r="AN931" s="549">
        <f t="shared" si="433"/>
        <v>0</v>
      </c>
      <c r="AO931" s="549">
        <f t="shared" si="434"/>
        <v>0</v>
      </c>
      <c r="AP931" s="549">
        <f t="shared" si="435"/>
        <v>-1546366.3958333333</v>
      </c>
      <c r="AQ931" s="283">
        <f t="shared" si="418"/>
        <v>-1546366.3958333333</v>
      </c>
      <c r="AR931" s="281">
        <f t="shared" si="436"/>
        <v>0</v>
      </c>
      <c r="AT931" s="446" t="s">
        <v>2064</v>
      </c>
      <c r="AU931" s="284"/>
      <c r="AV931" s="447" t="str">
        <f t="shared" si="437"/>
        <v>CA</v>
      </c>
      <c r="AW931" s="447" t="str">
        <f t="shared" si="438"/>
        <v>CL</v>
      </c>
      <c r="AX931" s="447" t="str">
        <f t="shared" si="439"/>
        <v>AIC</v>
      </c>
      <c r="AY931" s="447" t="str">
        <f t="shared" si="440"/>
        <v>ERB</v>
      </c>
      <c r="AZ931" s="447" t="str">
        <f t="shared" si="441"/>
        <v>GRB</v>
      </c>
      <c r="BA931" s="447" t="str">
        <f t="shared" si="442"/>
        <v>Non-Op</v>
      </c>
      <c r="BC931" s="449" t="s">
        <v>2100</v>
      </c>
      <c r="BD931" s="552">
        <f t="shared" si="444"/>
        <v>-2718585.67</v>
      </c>
      <c r="BF931" s="435"/>
      <c r="BG931" s="435"/>
      <c r="BH931" s="435"/>
      <c r="BI931" s="435"/>
      <c r="BJ931" s="435"/>
      <c r="BK931" s="435"/>
      <c r="BL931" s="435"/>
      <c r="BN931" s="444"/>
    </row>
    <row r="932" spans="1:66" s="28" customFormat="1" ht="12" customHeight="1">
      <c r="A932" s="287">
        <v>18609801</v>
      </c>
      <c r="B932" s="288" t="str">
        <f t="shared" si="446"/>
        <v>18609801</v>
      </c>
      <c r="C932" s="444" t="s">
        <v>1596</v>
      </c>
      <c r="D932" s="445" t="s">
        <v>1165</v>
      </c>
      <c r="E932" s="445"/>
      <c r="F932" s="444"/>
      <c r="G932" s="445"/>
      <c r="H932" s="547">
        <v>171118.88</v>
      </c>
      <c r="I932" s="547">
        <v>171118.88</v>
      </c>
      <c r="J932" s="547">
        <v>171118.88</v>
      </c>
      <c r="K932" s="547">
        <v>171118.88</v>
      </c>
      <c r="L932" s="547">
        <v>171118.88</v>
      </c>
      <c r="M932" s="547">
        <v>171118.88</v>
      </c>
      <c r="N932" s="547">
        <v>171118.88</v>
      </c>
      <c r="O932" s="547">
        <v>171118.88</v>
      </c>
      <c r="P932" s="547">
        <v>171118.88</v>
      </c>
      <c r="Q932" s="547">
        <v>171118.88</v>
      </c>
      <c r="R932" s="547">
        <v>171151.11</v>
      </c>
      <c r="S932" s="547">
        <v>171151.11</v>
      </c>
      <c r="T932" s="547">
        <v>171151.11</v>
      </c>
      <c r="U932" s="547"/>
      <c r="V932" s="547">
        <f t="shared" si="423"/>
        <v>171125.59458333332</v>
      </c>
      <c r="W932" s="305"/>
      <c r="X932" s="306"/>
      <c r="Y932" s="548">
        <f t="shared" si="447"/>
        <v>0</v>
      </c>
      <c r="Z932" s="549">
        <f t="shared" si="447"/>
        <v>0</v>
      </c>
      <c r="AA932" s="549">
        <f t="shared" si="447"/>
        <v>0</v>
      </c>
      <c r="AB932" s="282">
        <f t="shared" si="424"/>
        <v>171151.11</v>
      </c>
      <c r="AC932" s="281">
        <f t="shared" si="425"/>
        <v>0</v>
      </c>
      <c r="AD932" s="549">
        <f t="shared" si="426"/>
        <v>0</v>
      </c>
      <c r="AE932" s="553">
        <f t="shared" si="427"/>
        <v>0</v>
      </c>
      <c r="AF932" s="282">
        <f t="shared" si="428"/>
        <v>171151.11</v>
      </c>
      <c r="AG932" s="283">
        <f t="shared" si="429"/>
        <v>171151.11</v>
      </c>
      <c r="AH932" s="281">
        <f t="shared" si="430"/>
        <v>0</v>
      </c>
      <c r="AI932" s="551">
        <f t="shared" si="445"/>
        <v>0</v>
      </c>
      <c r="AJ932" s="549">
        <f t="shared" si="445"/>
        <v>0</v>
      </c>
      <c r="AK932" s="549">
        <f t="shared" si="445"/>
        <v>0</v>
      </c>
      <c r="AL932" s="282">
        <f t="shared" si="431"/>
        <v>171125.59458333332</v>
      </c>
      <c r="AM932" s="281">
        <f t="shared" si="432"/>
        <v>0</v>
      </c>
      <c r="AN932" s="549">
        <f t="shared" si="433"/>
        <v>0</v>
      </c>
      <c r="AO932" s="549">
        <f t="shared" si="434"/>
        <v>0</v>
      </c>
      <c r="AP932" s="549">
        <f t="shared" si="435"/>
        <v>171125.59458333332</v>
      </c>
      <c r="AQ932" s="283">
        <f t="shared" si="418"/>
        <v>171125.59458333332</v>
      </c>
      <c r="AR932" s="281">
        <f t="shared" si="436"/>
        <v>0</v>
      </c>
      <c r="AT932" s="446" t="s">
        <v>2066</v>
      </c>
      <c r="AU932" s="284"/>
      <c r="AV932" s="447" t="str">
        <f t="shared" si="437"/>
        <v>CA</v>
      </c>
      <c r="AW932" s="447" t="str">
        <f t="shared" si="438"/>
        <v>CL</v>
      </c>
      <c r="AX932" s="447" t="str">
        <f t="shared" si="439"/>
        <v>AIC</v>
      </c>
      <c r="AY932" s="447" t="str">
        <f t="shared" si="440"/>
        <v>ERB</v>
      </c>
      <c r="AZ932" s="447" t="str">
        <f t="shared" si="441"/>
        <v>GRB</v>
      </c>
      <c r="BA932" s="447" t="str">
        <f t="shared" si="442"/>
        <v>Non-Op</v>
      </c>
      <c r="BC932" s="449" t="s">
        <v>2100</v>
      </c>
      <c r="BD932" s="552">
        <f t="shared" si="444"/>
        <v>171151.11</v>
      </c>
      <c r="BF932" s="435"/>
      <c r="BG932" s="435"/>
      <c r="BH932" s="435"/>
      <c r="BI932" s="435"/>
      <c r="BJ932" s="435"/>
      <c r="BK932" s="435"/>
      <c r="BL932" s="435"/>
      <c r="BN932" s="444"/>
    </row>
    <row r="933" spans="1:66" s="28" customFormat="1" ht="12" customHeight="1">
      <c r="A933" s="287">
        <v>18609821</v>
      </c>
      <c r="B933" s="288" t="str">
        <f t="shared" si="446"/>
        <v>18609821</v>
      </c>
      <c r="C933" s="444" t="s">
        <v>1597</v>
      </c>
      <c r="D933" s="445" t="s">
        <v>1165</v>
      </c>
      <c r="E933" s="445"/>
      <c r="F933" s="444"/>
      <c r="G933" s="445"/>
      <c r="H933" s="547">
        <v>936508.56</v>
      </c>
      <c r="I933" s="547">
        <v>936508.56</v>
      </c>
      <c r="J933" s="547">
        <v>936508.56</v>
      </c>
      <c r="K933" s="547">
        <v>936508.56</v>
      </c>
      <c r="L933" s="547">
        <v>936508.56</v>
      </c>
      <c r="M933" s="547">
        <v>936508.56</v>
      </c>
      <c r="N933" s="547">
        <v>936508.56</v>
      </c>
      <c r="O933" s="547">
        <v>936508.56</v>
      </c>
      <c r="P933" s="547">
        <v>936508.56</v>
      </c>
      <c r="Q933" s="547">
        <v>927763.02</v>
      </c>
      <c r="R933" s="547">
        <v>928656.87</v>
      </c>
      <c r="S933" s="547">
        <v>928656.87</v>
      </c>
      <c r="T933" s="547">
        <v>923451.28</v>
      </c>
      <c r="U933" s="547"/>
      <c r="V933" s="547">
        <f t="shared" si="423"/>
        <v>933927.09666666668</v>
      </c>
      <c r="W933" s="305"/>
      <c r="X933" s="306"/>
      <c r="Y933" s="548">
        <f t="shared" si="447"/>
        <v>0</v>
      </c>
      <c r="Z933" s="549">
        <f t="shared" si="447"/>
        <v>0</v>
      </c>
      <c r="AA933" s="549">
        <f t="shared" si="447"/>
        <v>0</v>
      </c>
      <c r="AB933" s="282">
        <f t="shared" si="424"/>
        <v>923451.28</v>
      </c>
      <c r="AC933" s="281">
        <f t="shared" si="425"/>
        <v>0</v>
      </c>
      <c r="AD933" s="549">
        <f t="shared" si="426"/>
        <v>0</v>
      </c>
      <c r="AE933" s="553">
        <f t="shared" si="427"/>
        <v>0</v>
      </c>
      <c r="AF933" s="282">
        <f t="shared" si="428"/>
        <v>923451.28</v>
      </c>
      <c r="AG933" s="283">
        <f t="shared" si="429"/>
        <v>923451.28</v>
      </c>
      <c r="AH933" s="281">
        <f t="shared" si="430"/>
        <v>0</v>
      </c>
      <c r="AI933" s="551">
        <f t="shared" si="445"/>
        <v>0</v>
      </c>
      <c r="AJ933" s="549">
        <f t="shared" si="445"/>
        <v>0</v>
      </c>
      <c r="AK933" s="549">
        <f t="shared" si="445"/>
        <v>0</v>
      </c>
      <c r="AL933" s="282">
        <f t="shared" si="431"/>
        <v>933927.09666666668</v>
      </c>
      <c r="AM933" s="281">
        <f t="shared" si="432"/>
        <v>0</v>
      </c>
      <c r="AN933" s="549">
        <f t="shared" si="433"/>
        <v>0</v>
      </c>
      <c r="AO933" s="549">
        <f t="shared" si="434"/>
        <v>0</v>
      </c>
      <c r="AP933" s="549">
        <f t="shared" si="435"/>
        <v>933927.09666666668</v>
      </c>
      <c r="AQ933" s="283">
        <f t="shared" si="418"/>
        <v>933927.09666666668</v>
      </c>
      <c r="AR933" s="281">
        <f t="shared" si="436"/>
        <v>0</v>
      </c>
      <c r="AT933" s="446" t="s">
        <v>2066</v>
      </c>
      <c r="AU933" s="284"/>
      <c r="AV933" s="447" t="str">
        <f t="shared" si="437"/>
        <v>CA</v>
      </c>
      <c r="AW933" s="447" t="str">
        <f t="shared" si="438"/>
        <v>CL</v>
      </c>
      <c r="AX933" s="447" t="str">
        <f t="shared" si="439"/>
        <v>AIC</v>
      </c>
      <c r="AY933" s="447" t="str">
        <f t="shared" si="440"/>
        <v>ERB</v>
      </c>
      <c r="AZ933" s="447" t="str">
        <f t="shared" si="441"/>
        <v>GRB</v>
      </c>
      <c r="BA933" s="447" t="str">
        <f t="shared" si="442"/>
        <v>Non-Op</v>
      </c>
      <c r="BC933" s="449" t="s">
        <v>2100</v>
      </c>
      <c r="BD933" s="552">
        <f t="shared" si="444"/>
        <v>923451.28</v>
      </c>
      <c r="BF933" s="435"/>
      <c r="BG933" s="435"/>
      <c r="BH933" s="435"/>
      <c r="BI933" s="435"/>
      <c r="BJ933" s="435"/>
      <c r="BK933" s="435"/>
      <c r="BL933" s="435"/>
      <c r="BN933" s="444"/>
    </row>
    <row r="934" spans="1:66" s="28" customFormat="1" ht="12" customHeight="1">
      <c r="A934" s="287">
        <v>18609841</v>
      </c>
      <c r="B934" s="288" t="str">
        <f t="shared" si="446"/>
        <v>18609841</v>
      </c>
      <c r="C934" s="444" t="s">
        <v>1598</v>
      </c>
      <c r="D934" s="445" t="s">
        <v>1165</v>
      </c>
      <c r="E934" s="445"/>
      <c r="F934" s="444"/>
      <c r="G934" s="445"/>
      <c r="H934" s="547">
        <v>1453657.41</v>
      </c>
      <c r="I934" s="547">
        <v>1453657.41</v>
      </c>
      <c r="J934" s="547">
        <v>1453657.41</v>
      </c>
      <c r="K934" s="547">
        <v>1453657.41</v>
      </c>
      <c r="L934" s="547">
        <v>1453657.41</v>
      </c>
      <c r="M934" s="547">
        <v>1453657.41</v>
      </c>
      <c r="N934" s="547">
        <v>1453657.41</v>
      </c>
      <c r="O934" s="547">
        <v>1453657.41</v>
      </c>
      <c r="P934" s="547">
        <v>1453657.41</v>
      </c>
      <c r="Q934" s="547">
        <v>1453657.41</v>
      </c>
      <c r="R934" s="547">
        <v>1453686.15</v>
      </c>
      <c r="S934" s="547">
        <v>1453686.15</v>
      </c>
      <c r="T934" s="547">
        <v>1453686.15</v>
      </c>
      <c r="U934" s="547"/>
      <c r="V934" s="547">
        <f t="shared" si="423"/>
        <v>1453663.3975</v>
      </c>
      <c r="W934" s="305"/>
      <c r="X934" s="306"/>
      <c r="Y934" s="548">
        <f t="shared" si="447"/>
        <v>0</v>
      </c>
      <c r="Z934" s="549">
        <f t="shared" si="447"/>
        <v>0</v>
      </c>
      <c r="AA934" s="549">
        <f t="shared" si="447"/>
        <v>0</v>
      </c>
      <c r="AB934" s="282">
        <f t="shared" si="424"/>
        <v>1453686.15</v>
      </c>
      <c r="AC934" s="281">
        <f t="shared" si="425"/>
        <v>0</v>
      </c>
      <c r="AD934" s="549">
        <f t="shared" si="426"/>
        <v>0</v>
      </c>
      <c r="AE934" s="553">
        <f t="shared" si="427"/>
        <v>0</v>
      </c>
      <c r="AF934" s="282">
        <f t="shared" si="428"/>
        <v>1453686.15</v>
      </c>
      <c r="AG934" s="283">
        <f t="shared" si="429"/>
        <v>1453686.15</v>
      </c>
      <c r="AH934" s="281">
        <f t="shared" si="430"/>
        <v>0</v>
      </c>
      <c r="AI934" s="551">
        <f t="shared" si="445"/>
        <v>0</v>
      </c>
      <c r="AJ934" s="549">
        <f t="shared" si="445"/>
        <v>0</v>
      </c>
      <c r="AK934" s="549">
        <f t="shared" si="445"/>
        <v>0</v>
      </c>
      <c r="AL934" s="282">
        <f t="shared" si="431"/>
        <v>1453663.3975</v>
      </c>
      <c r="AM934" s="281">
        <f t="shared" si="432"/>
        <v>0</v>
      </c>
      <c r="AN934" s="549">
        <f t="shared" si="433"/>
        <v>0</v>
      </c>
      <c r="AO934" s="549">
        <f t="shared" si="434"/>
        <v>0</v>
      </c>
      <c r="AP934" s="549">
        <f t="shared" si="435"/>
        <v>1453663.3975</v>
      </c>
      <c r="AQ934" s="283">
        <f t="shared" si="418"/>
        <v>1453663.3975</v>
      </c>
      <c r="AR934" s="281">
        <f t="shared" si="436"/>
        <v>0</v>
      </c>
      <c r="AT934" s="446" t="s">
        <v>2066</v>
      </c>
      <c r="AU934" s="284"/>
      <c r="AV934" s="447" t="str">
        <f t="shared" si="437"/>
        <v>CA</v>
      </c>
      <c r="AW934" s="447" t="str">
        <f t="shared" si="438"/>
        <v>CL</v>
      </c>
      <c r="AX934" s="447" t="str">
        <f t="shared" si="439"/>
        <v>AIC</v>
      </c>
      <c r="AY934" s="447" t="str">
        <f t="shared" si="440"/>
        <v>ERB</v>
      </c>
      <c r="AZ934" s="447" t="str">
        <f t="shared" si="441"/>
        <v>GRB</v>
      </c>
      <c r="BA934" s="447" t="str">
        <f t="shared" si="442"/>
        <v>Non-Op</v>
      </c>
      <c r="BC934" s="449" t="s">
        <v>2100</v>
      </c>
      <c r="BD934" s="552">
        <f t="shared" si="444"/>
        <v>1453686.15</v>
      </c>
      <c r="BF934" s="435"/>
      <c r="BG934" s="435"/>
      <c r="BH934" s="435"/>
      <c r="BI934" s="435"/>
      <c r="BJ934" s="435"/>
      <c r="BK934" s="435"/>
      <c r="BL934" s="435"/>
      <c r="BN934" s="444"/>
    </row>
    <row r="935" spans="1:66" s="28" customFormat="1" ht="12" customHeight="1">
      <c r="A935" s="362">
        <v>18609851</v>
      </c>
      <c r="B935" s="290" t="str">
        <f t="shared" si="446"/>
        <v>18609851</v>
      </c>
      <c r="C935" s="630" t="s">
        <v>2243</v>
      </c>
      <c r="D935" s="451" t="s">
        <v>1165</v>
      </c>
      <c r="E935" s="451"/>
      <c r="F935" s="300">
        <v>44029</v>
      </c>
      <c r="G935" s="451"/>
      <c r="H935" s="556">
        <v>5490739.9900000002</v>
      </c>
      <c r="I935" s="556">
        <v>5490739.9900000002</v>
      </c>
      <c r="J935" s="556">
        <v>5490739.9900000002</v>
      </c>
      <c r="K935" s="556">
        <v>5490739.9900000002</v>
      </c>
      <c r="L935" s="556">
        <v>5490739.9900000002</v>
      </c>
      <c r="M935" s="556">
        <v>5490739.9900000002</v>
      </c>
      <c r="N935" s="556">
        <v>5490739.9900000002</v>
      </c>
      <c r="O935" s="556">
        <v>5490739.9900000002</v>
      </c>
      <c r="P935" s="556">
        <v>5490739.9900000002</v>
      </c>
      <c r="Q935" s="556">
        <v>5490739.9900000002</v>
      </c>
      <c r="R935" s="556">
        <v>5490739.9900000002</v>
      </c>
      <c r="S935" s="556">
        <v>5490739.9900000002</v>
      </c>
      <c r="T935" s="591">
        <v>5490739.9900000002</v>
      </c>
      <c r="U935" s="556"/>
      <c r="V935" s="556">
        <f t="shared" si="423"/>
        <v>5490739.9900000012</v>
      </c>
      <c r="W935" s="292"/>
      <c r="X935" s="308"/>
      <c r="Y935" s="548">
        <f t="shared" si="447"/>
        <v>0</v>
      </c>
      <c r="Z935" s="549">
        <f t="shared" si="447"/>
        <v>0</v>
      </c>
      <c r="AA935" s="549">
        <f t="shared" si="447"/>
        <v>0</v>
      </c>
      <c r="AB935" s="282">
        <f t="shared" si="424"/>
        <v>5490739.9900000002</v>
      </c>
      <c r="AC935" s="281">
        <f t="shared" si="425"/>
        <v>0</v>
      </c>
      <c r="AD935" s="549">
        <f t="shared" si="426"/>
        <v>0</v>
      </c>
      <c r="AE935" s="553">
        <f t="shared" si="427"/>
        <v>0</v>
      </c>
      <c r="AF935" s="282">
        <f t="shared" si="428"/>
        <v>5490739.9900000002</v>
      </c>
      <c r="AG935" s="283">
        <f t="shared" si="429"/>
        <v>5490739.9900000002</v>
      </c>
      <c r="AH935" s="281">
        <f t="shared" si="430"/>
        <v>0</v>
      </c>
      <c r="AI935" s="551">
        <f t="shared" si="445"/>
        <v>0</v>
      </c>
      <c r="AJ935" s="549">
        <f t="shared" si="445"/>
        <v>0</v>
      </c>
      <c r="AK935" s="549">
        <f t="shared" si="445"/>
        <v>0</v>
      </c>
      <c r="AL935" s="282">
        <f t="shared" si="431"/>
        <v>5490739.9900000012</v>
      </c>
      <c r="AM935" s="281">
        <f t="shared" si="432"/>
        <v>0</v>
      </c>
      <c r="AN935" s="549">
        <f t="shared" si="433"/>
        <v>0</v>
      </c>
      <c r="AO935" s="549">
        <f t="shared" si="434"/>
        <v>0</v>
      </c>
      <c r="AP935" s="549">
        <f t="shared" si="435"/>
        <v>5490739.9900000012</v>
      </c>
      <c r="AQ935" s="283">
        <f t="shared" si="418"/>
        <v>5490739.9900000012</v>
      </c>
      <c r="AR935" s="281">
        <f t="shared" si="436"/>
        <v>0</v>
      </c>
      <c r="AT935" s="446" t="s">
        <v>2172</v>
      </c>
      <c r="AU935" s="284"/>
      <c r="AV935" s="447" t="str">
        <f t="shared" si="437"/>
        <v>CA</v>
      </c>
      <c r="AW935" s="447" t="str">
        <f t="shared" si="438"/>
        <v>CL</v>
      </c>
      <c r="AX935" s="447" t="str">
        <f t="shared" si="439"/>
        <v>AIC</v>
      </c>
      <c r="AY935" s="447" t="str">
        <f t="shared" si="440"/>
        <v>ERB</v>
      </c>
      <c r="AZ935" s="447" t="str">
        <f t="shared" si="441"/>
        <v>GRB</v>
      </c>
      <c r="BA935" s="447" t="str">
        <f t="shared" si="442"/>
        <v>Non-Op</v>
      </c>
      <c r="BC935" s="449" t="s">
        <v>2100</v>
      </c>
      <c r="BD935" s="552">
        <f t="shared" si="444"/>
        <v>5490739.9900000002</v>
      </c>
      <c r="BF935" s="435"/>
      <c r="BG935" s="435"/>
      <c r="BH935" s="435"/>
      <c r="BI935" s="435"/>
      <c r="BJ935" s="435"/>
      <c r="BK935" s="435"/>
      <c r="BL935" s="435"/>
      <c r="BN935" s="444"/>
    </row>
    <row r="936" spans="1:66" s="28" customFormat="1" ht="12" customHeight="1">
      <c r="A936" s="287">
        <v>18609861</v>
      </c>
      <c r="B936" s="288" t="str">
        <f t="shared" si="446"/>
        <v>18609861</v>
      </c>
      <c r="C936" s="444" t="s">
        <v>1599</v>
      </c>
      <c r="D936" s="445" t="s">
        <v>1165</v>
      </c>
      <c r="E936" s="445"/>
      <c r="F936" s="444"/>
      <c r="G936" s="445"/>
      <c r="H936" s="547">
        <v>1745321.86</v>
      </c>
      <c r="I936" s="547">
        <v>1745321.86</v>
      </c>
      <c r="J936" s="547">
        <v>1745321.86</v>
      </c>
      <c r="K936" s="547">
        <v>1738358.33</v>
      </c>
      <c r="L936" s="547">
        <v>1738358.33</v>
      </c>
      <c r="M936" s="547">
        <v>1738358.33</v>
      </c>
      <c r="N936" s="547">
        <v>1730674.68</v>
      </c>
      <c r="O936" s="547">
        <v>1730674.68</v>
      </c>
      <c r="P936" s="547">
        <v>1730674.68</v>
      </c>
      <c r="Q936" s="547">
        <v>1720633.39</v>
      </c>
      <c r="R936" s="547">
        <v>3721375.5</v>
      </c>
      <c r="S936" s="547">
        <v>3721375.5</v>
      </c>
      <c r="T936" s="547">
        <v>3625627.67</v>
      </c>
      <c r="U936" s="547"/>
      <c r="V936" s="547">
        <f t="shared" si="423"/>
        <v>2145550.1587499999</v>
      </c>
      <c r="W936" s="305"/>
      <c r="X936" s="306"/>
      <c r="Y936" s="548">
        <f t="shared" si="447"/>
        <v>0</v>
      </c>
      <c r="Z936" s="549">
        <f t="shared" si="447"/>
        <v>0</v>
      </c>
      <c r="AA936" s="549">
        <f t="shared" si="447"/>
        <v>0</v>
      </c>
      <c r="AB936" s="282">
        <f t="shared" si="424"/>
        <v>3625627.67</v>
      </c>
      <c r="AC936" s="281">
        <f t="shared" si="425"/>
        <v>0</v>
      </c>
      <c r="AD936" s="549">
        <f t="shared" si="426"/>
        <v>0</v>
      </c>
      <c r="AE936" s="553">
        <f t="shared" si="427"/>
        <v>0</v>
      </c>
      <c r="AF936" s="282">
        <f t="shared" si="428"/>
        <v>3625627.67</v>
      </c>
      <c r="AG936" s="283">
        <f t="shared" si="429"/>
        <v>3625627.67</v>
      </c>
      <c r="AH936" s="281">
        <f t="shared" si="430"/>
        <v>0</v>
      </c>
      <c r="AI936" s="551">
        <f t="shared" si="445"/>
        <v>0</v>
      </c>
      <c r="AJ936" s="549">
        <f t="shared" si="445"/>
        <v>0</v>
      </c>
      <c r="AK936" s="549">
        <f t="shared" si="445"/>
        <v>0</v>
      </c>
      <c r="AL936" s="282">
        <f t="shared" si="431"/>
        <v>2145550.1587499999</v>
      </c>
      <c r="AM936" s="281">
        <f t="shared" si="432"/>
        <v>0</v>
      </c>
      <c r="AN936" s="549">
        <f t="shared" si="433"/>
        <v>0</v>
      </c>
      <c r="AO936" s="549">
        <f t="shared" si="434"/>
        <v>0</v>
      </c>
      <c r="AP936" s="549">
        <f t="shared" si="435"/>
        <v>2145550.1587499999</v>
      </c>
      <c r="AQ936" s="283">
        <f t="shared" si="418"/>
        <v>2145550.1587499999</v>
      </c>
      <c r="AR936" s="281">
        <f t="shared" si="436"/>
        <v>0</v>
      </c>
      <c r="AT936" s="446" t="s">
        <v>2066</v>
      </c>
      <c r="AU936" s="284"/>
      <c r="AV936" s="447" t="str">
        <f t="shared" si="437"/>
        <v>CA</v>
      </c>
      <c r="AW936" s="447" t="str">
        <f t="shared" si="438"/>
        <v>CL</v>
      </c>
      <c r="AX936" s="447" t="str">
        <f t="shared" si="439"/>
        <v>AIC</v>
      </c>
      <c r="AY936" s="447" t="str">
        <f t="shared" si="440"/>
        <v>ERB</v>
      </c>
      <c r="AZ936" s="447" t="str">
        <f t="shared" si="441"/>
        <v>GRB</v>
      </c>
      <c r="BA936" s="447" t="str">
        <f t="shared" si="442"/>
        <v>Non-Op</v>
      </c>
      <c r="BC936" s="449" t="s">
        <v>2100</v>
      </c>
      <c r="BD936" s="552">
        <f t="shared" si="444"/>
        <v>3625627.67</v>
      </c>
      <c r="BF936" s="435"/>
      <c r="BG936" s="435"/>
      <c r="BH936" s="435"/>
      <c r="BI936" s="435"/>
      <c r="BJ936" s="435"/>
      <c r="BK936" s="435"/>
      <c r="BL936" s="435"/>
      <c r="BN936" s="444"/>
    </row>
    <row r="937" spans="1:66" s="28" customFormat="1" ht="12" customHeight="1">
      <c r="A937" s="324">
        <v>18609871</v>
      </c>
      <c r="B937" s="290" t="str">
        <f t="shared" si="446"/>
        <v>18609871</v>
      </c>
      <c r="C937" s="450" t="s">
        <v>2244</v>
      </c>
      <c r="D937" s="451" t="s">
        <v>1165</v>
      </c>
      <c r="E937" s="451"/>
      <c r="F937" s="300">
        <v>43525</v>
      </c>
      <c r="G937" s="451"/>
      <c r="H937" s="556">
        <v>5993386</v>
      </c>
      <c r="I937" s="556">
        <v>6597569</v>
      </c>
      <c r="J937" s="556">
        <v>7190827</v>
      </c>
      <c r="K937" s="556">
        <v>7773161</v>
      </c>
      <c r="L937" s="556">
        <v>8344571</v>
      </c>
      <c r="M937" s="556">
        <v>8905057</v>
      </c>
      <c r="N937" s="556">
        <v>9454619</v>
      </c>
      <c r="O937" s="556">
        <v>9993257</v>
      </c>
      <c r="P937" s="556">
        <v>10520971</v>
      </c>
      <c r="Q937" s="556">
        <v>11037761</v>
      </c>
      <c r="R937" s="556">
        <v>11543626</v>
      </c>
      <c r="S937" s="556">
        <v>12038567</v>
      </c>
      <c r="T937" s="591">
        <v>12522584</v>
      </c>
      <c r="U937" s="556"/>
      <c r="V937" s="556">
        <f t="shared" si="423"/>
        <v>9388164.25</v>
      </c>
      <c r="W937" s="307"/>
      <c r="X937" s="308"/>
      <c r="Y937" s="548">
        <f t="shared" si="447"/>
        <v>0</v>
      </c>
      <c r="Z937" s="549">
        <f t="shared" si="447"/>
        <v>0</v>
      </c>
      <c r="AA937" s="549">
        <f t="shared" si="447"/>
        <v>0</v>
      </c>
      <c r="AB937" s="282">
        <f t="shared" si="424"/>
        <v>12522584</v>
      </c>
      <c r="AC937" s="281">
        <f t="shared" si="425"/>
        <v>0</v>
      </c>
      <c r="AD937" s="549">
        <f t="shared" si="426"/>
        <v>0</v>
      </c>
      <c r="AE937" s="553">
        <f t="shared" si="427"/>
        <v>0</v>
      </c>
      <c r="AF937" s="282">
        <f t="shared" si="428"/>
        <v>12522584</v>
      </c>
      <c r="AG937" s="283">
        <f t="shared" si="429"/>
        <v>12522584</v>
      </c>
      <c r="AH937" s="281">
        <f t="shared" si="430"/>
        <v>0</v>
      </c>
      <c r="AI937" s="551">
        <f t="shared" si="445"/>
        <v>0</v>
      </c>
      <c r="AJ937" s="549">
        <f t="shared" si="445"/>
        <v>0</v>
      </c>
      <c r="AK937" s="549">
        <f t="shared" si="445"/>
        <v>0</v>
      </c>
      <c r="AL937" s="282">
        <f t="shared" si="431"/>
        <v>9388164.25</v>
      </c>
      <c r="AM937" s="281">
        <f t="shared" si="432"/>
        <v>0</v>
      </c>
      <c r="AN937" s="549">
        <f t="shared" si="433"/>
        <v>0</v>
      </c>
      <c r="AO937" s="549">
        <f t="shared" si="434"/>
        <v>0</v>
      </c>
      <c r="AP937" s="549">
        <f t="shared" si="435"/>
        <v>9388164.25</v>
      </c>
      <c r="AQ937" s="283">
        <f t="shared" si="418"/>
        <v>9388164.25</v>
      </c>
      <c r="AR937" s="281">
        <f t="shared" si="436"/>
        <v>0</v>
      </c>
      <c r="AT937" s="446" t="s">
        <v>2172</v>
      </c>
      <c r="AU937" s="284"/>
      <c r="AV937" s="447" t="str">
        <f t="shared" si="437"/>
        <v>CA</v>
      </c>
      <c r="AW937" s="447" t="str">
        <f t="shared" si="438"/>
        <v>CL</v>
      </c>
      <c r="AX937" s="447" t="str">
        <f t="shared" si="439"/>
        <v>AIC</v>
      </c>
      <c r="AY937" s="447" t="str">
        <f t="shared" si="440"/>
        <v>ERB</v>
      </c>
      <c r="AZ937" s="447" t="str">
        <f t="shared" si="441"/>
        <v>GRB</v>
      </c>
      <c r="BA937" s="447" t="str">
        <f t="shared" si="442"/>
        <v>Non-Op</v>
      </c>
      <c r="BC937" s="449" t="s">
        <v>2100</v>
      </c>
      <c r="BD937" s="552">
        <f t="shared" si="444"/>
        <v>12522584</v>
      </c>
      <c r="BF937" s="435"/>
      <c r="BG937" s="435"/>
      <c r="BH937" s="435"/>
      <c r="BI937" s="435"/>
      <c r="BJ937" s="435"/>
      <c r="BK937" s="435"/>
      <c r="BL937" s="435"/>
      <c r="BN937" s="444"/>
    </row>
    <row r="938" spans="1:66" s="28" customFormat="1" ht="12" customHeight="1">
      <c r="A938" s="362">
        <v>18609883</v>
      </c>
      <c r="B938" s="313" t="str">
        <f t="shared" si="446"/>
        <v>18609883</v>
      </c>
      <c r="C938" s="450" t="s">
        <v>2917</v>
      </c>
      <c r="D938" s="451" t="s">
        <v>1165</v>
      </c>
      <c r="E938" s="451"/>
      <c r="F938" s="300">
        <v>42842</v>
      </c>
      <c r="G938" s="451"/>
      <c r="H938" s="556">
        <v>0</v>
      </c>
      <c r="I938" s="556">
        <v>0</v>
      </c>
      <c r="J938" s="556">
        <v>0</v>
      </c>
      <c r="K938" s="556">
        <v>0</v>
      </c>
      <c r="L938" s="556">
        <v>0</v>
      </c>
      <c r="M938" s="556">
        <v>0</v>
      </c>
      <c r="N938" s="556">
        <v>0</v>
      </c>
      <c r="O938" s="556">
        <v>0</v>
      </c>
      <c r="P938" s="556">
        <v>0</v>
      </c>
      <c r="Q938" s="556">
        <v>0</v>
      </c>
      <c r="R938" s="556">
        <v>0</v>
      </c>
      <c r="S938" s="556">
        <v>0</v>
      </c>
      <c r="T938" s="591">
        <v>0</v>
      </c>
      <c r="U938" s="556"/>
      <c r="V938" s="556">
        <f t="shared" si="423"/>
        <v>0</v>
      </c>
      <c r="W938" s="307"/>
      <c r="X938" s="308"/>
      <c r="Y938" s="548">
        <f t="shared" si="447"/>
        <v>0</v>
      </c>
      <c r="Z938" s="549">
        <f t="shared" si="447"/>
        <v>0</v>
      </c>
      <c r="AA938" s="549">
        <f t="shared" si="447"/>
        <v>0</v>
      </c>
      <c r="AB938" s="282">
        <f t="shared" si="424"/>
        <v>0</v>
      </c>
      <c r="AC938" s="281">
        <f t="shared" si="425"/>
        <v>0</v>
      </c>
      <c r="AD938" s="549">
        <f t="shared" si="426"/>
        <v>0</v>
      </c>
      <c r="AE938" s="553">
        <f t="shared" si="427"/>
        <v>0</v>
      </c>
      <c r="AF938" s="282">
        <f t="shared" si="428"/>
        <v>0</v>
      </c>
      <c r="AG938" s="283">
        <f t="shared" si="429"/>
        <v>0</v>
      </c>
      <c r="AH938" s="281">
        <f t="shared" si="430"/>
        <v>0</v>
      </c>
      <c r="AI938" s="551">
        <f t="shared" ref="AI938:AK957" si="448">IF($D938=AI$5,$V938,0)</f>
        <v>0</v>
      </c>
      <c r="AJ938" s="549">
        <f t="shared" si="448"/>
        <v>0</v>
      </c>
      <c r="AK938" s="549">
        <f t="shared" si="448"/>
        <v>0</v>
      </c>
      <c r="AL938" s="282">
        <f t="shared" si="431"/>
        <v>0</v>
      </c>
      <c r="AM938" s="281">
        <f t="shared" si="432"/>
        <v>0</v>
      </c>
      <c r="AN938" s="549">
        <f t="shared" si="433"/>
        <v>0</v>
      </c>
      <c r="AO938" s="549">
        <f t="shared" si="434"/>
        <v>0</v>
      </c>
      <c r="AP938" s="549">
        <f t="shared" si="435"/>
        <v>0</v>
      </c>
      <c r="AQ938" s="283">
        <f t="shared" ref="AQ938:AQ992" si="449">SUM(AN938:AP938)</f>
        <v>0</v>
      </c>
      <c r="AR938" s="281">
        <f t="shared" si="436"/>
        <v>0</v>
      </c>
      <c r="AT938" s="446" t="s">
        <v>2064</v>
      </c>
      <c r="AU938" s="284"/>
      <c r="AV938" s="447" t="str">
        <f t="shared" si="437"/>
        <v>CA</v>
      </c>
      <c r="AW938" s="447" t="str">
        <f t="shared" si="438"/>
        <v>CL</v>
      </c>
      <c r="AX938" s="447" t="str">
        <f t="shared" si="439"/>
        <v>AIC</v>
      </c>
      <c r="AY938" s="447" t="str">
        <f t="shared" si="440"/>
        <v>ERB</v>
      </c>
      <c r="AZ938" s="447" t="str">
        <f t="shared" si="441"/>
        <v>GRB</v>
      </c>
      <c r="BA938" s="447" t="str">
        <f t="shared" si="442"/>
        <v>Non-Op</v>
      </c>
      <c r="BC938" s="449" t="s">
        <v>2100</v>
      </c>
      <c r="BD938" s="552">
        <f t="shared" si="444"/>
        <v>0</v>
      </c>
      <c r="BF938" s="435"/>
      <c r="BG938" s="435"/>
      <c r="BH938" s="435"/>
      <c r="BI938" s="435"/>
      <c r="BJ938" s="435"/>
      <c r="BK938" s="435"/>
      <c r="BL938" s="435"/>
      <c r="BN938" s="444"/>
    </row>
    <row r="939" spans="1:66" s="28" customFormat="1" ht="12" customHeight="1">
      <c r="A939" s="362">
        <v>18609891</v>
      </c>
      <c r="B939" s="313" t="str">
        <f t="shared" si="446"/>
        <v>18609891</v>
      </c>
      <c r="C939" s="450" t="s">
        <v>2918</v>
      </c>
      <c r="D939" s="451" t="s">
        <v>1165</v>
      </c>
      <c r="E939" s="451"/>
      <c r="F939" s="300">
        <v>43070</v>
      </c>
      <c r="G939" s="451"/>
      <c r="H939" s="556">
        <v>0</v>
      </c>
      <c r="I939" s="556">
        <v>0</v>
      </c>
      <c r="J939" s="556">
        <v>0</v>
      </c>
      <c r="K939" s="556">
        <v>0</v>
      </c>
      <c r="L939" s="556">
        <v>0</v>
      </c>
      <c r="M939" s="556">
        <v>0</v>
      </c>
      <c r="N939" s="556">
        <v>0</v>
      </c>
      <c r="O939" s="556">
        <v>0</v>
      </c>
      <c r="P939" s="556">
        <v>0</v>
      </c>
      <c r="Q939" s="556">
        <v>0</v>
      </c>
      <c r="R939" s="556">
        <v>0</v>
      </c>
      <c r="S939" s="556">
        <v>0</v>
      </c>
      <c r="T939" s="591">
        <v>0</v>
      </c>
      <c r="U939" s="556"/>
      <c r="V939" s="556">
        <f t="shared" si="423"/>
        <v>0</v>
      </c>
      <c r="W939" s="307"/>
      <c r="X939" s="308"/>
      <c r="Y939" s="548">
        <f t="shared" si="447"/>
        <v>0</v>
      </c>
      <c r="Z939" s="549">
        <f t="shared" si="447"/>
        <v>0</v>
      </c>
      <c r="AA939" s="549">
        <f t="shared" si="447"/>
        <v>0</v>
      </c>
      <c r="AB939" s="282">
        <f t="shared" si="424"/>
        <v>0</v>
      </c>
      <c r="AC939" s="281">
        <f t="shared" si="425"/>
        <v>0</v>
      </c>
      <c r="AD939" s="549">
        <f t="shared" si="426"/>
        <v>0</v>
      </c>
      <c r="AE939" s="553">
        <f t="shared" si="427"/>
        <v>0</v>
      </c>
      <c r="AF939" s="282">
        <f t="shared" si="428"/>
        <v>0</v>
      </c>
      <c r="AG939" s="283">
        <f t="shared" si="429"/>
        <v>0</v>
      </c>
      <c r="AH939" s="281">
        <f t="shared" si="430"/>
        <v>0</v>
      </c>
      <c r="AI939" s="551">
        <f t="shared" si="448"/>
        <v>0</v>
      </c>
      <c r="AJ939" s="549">
        <f t="shared" si="448"/>
        <v>0</v>
      </c>
      <c r="AK939" s="549">
        <f t="shared" si="448"/>
        <v>0</v>
      </c>
      <c r="AL939" s="282">
        <f t="shared" si="431"/>
        <v>0</v>
      </c>
      <c r="AM939" s="281">
        <f t="shared" si="432"/>
        <v>0</v>
      </c>
      <c r="AN939" s="549">
        <f t="shared" si="433"/>
        <v>0</v>
      </c>
      <c r="AO939" s="549">
        <f t="shared" si="434"/>
        <v>0</v>
      </c>
      <c r="AP939" s="549">
        <f t="shared" si="435"/>
        <v>0</v>
      </c>
      <c r="AQ939" s="283">
        <f t="shared" si="449"/>
        <v>0</v>
      </c>
      <c r="AR939" s="281">
        <f t="shared" si="436"/>
        <v>0</v>
      </c>
      <c r="AT939" s="446" t="s">
        <v>2078</v>
      </c>
      <c r="AU939" s="284"/>
      <c r="AV939" s="447" t="str">
        <f t="shared" si="437"/>
        <v>CA</v>
      </c>
      <c r="AW939" s="447" t="str">
        <f t="shared" si="438"/>
        <v>CL</v>
      </c>
      <c r="AX939" s="447" t="str">
        <f t="shared" si="439"/>
        <v>AIC</v>
      </c>
      <c r="AY939" s="447" t="str">
        <f t="shared" si="440"/>
        <v>ERB</v>
      </c>
      <c r="AZ939" s="447" t="str">
        <f t="shared" si="441"/>
        <v>GRB</v>
      </c>
      <c r="BA939" s="447" t="str">
        <f t="shared" si="442"/>
        <v>Non-Op</v>
      </c>
      <c r="BC939" s="449" t="s">
        <v>2100</v>
      </c>
      <c r="BD939" s="552">
        <f t="shared" si="444"/>
        <v>0</v>
      </c>
      <c r="BF939" s="435"/>
      <c r="BG939" s="435"/>
      <c r="BH939" s="435"/>
      <c r="BI939" s="435"/>
      <c r="BJ939" s="435"/>
      <c r="BK939" s="435"/>
      <c r="BL939" s="435"/>
      <c r="BN939" s="444"/>
    </row>
    <row r="940" spans="1:66" s="28" customFormat="1" ht="12" customHeight="1">
      <c r="A940" s="362">
        <v>18609893</v>
      </c>
      <c r="B940" s="313" t="str">
        <f t="shared" si="446"/>
        <v>18609893</v>
      </c>
      <c r="C940" s="450" t="s">
        <v>2245</v>
      </c>
      <c r="D940" s="451" t="s">
        <v>1165</v>
      </c>
      <c r="E940" s="451"/>
      <c r="F940" s="300">
        <v>43466</v>
      </c>
      <c r="G940" s="451"/>
      <c r="H940" s="556">
        <v>172167297.44999999</v>
      </c>
      <c r="I940" s="556">
        <v>171076753.97999999</v>
      </c>
      <c r="J940" s="556">
        <v>195676544.06</v>
      </c>
      <c r="K940" s="556">
        <v>194244866.63999999</v>
      </c>
      <c r="L940" s="556">
        <v>193279641.34999999</v>
      </c>
      <c r="M940" s="556">
        <v>192643791.83000001</v>
      </c>
      <c r="N940" s="556">
        <v>191498249.5</v>
      </c>
      <c r="O940" s="556">
        <v>190182393.58000001</v>
      </c>
      <c r="P940" s="556">
        <v>188388150.28999999</v>
      </c>
      <c r="Q940" s="556">
        <v>187902601.44999999</v>
      </c>
      <c r="R940" s="556">
        <v>186413093.28</v>
      </c>
      <c r="S940" s="556">
        <v>184921135.44</v>
      </c>
      <c r="T940" s="591">
        <v>184957454.77000001</v>
      </c>
      <c r="U940" s="556"/>
      <c r="V940" s="556">
        <f t="shared" si="423"/>
        <v>187899133.12583336</v>
      </c>
      <c r="W940" s="307"/>
      <c r="X940" s="308"/>
      <c r="Y940" s="548">
        <f t="shared" si="447"/>
        <v>0</v>
      </c>
      <c r="Z940" s="549">
        <f t="shared" si="447"/>
        <v>0</v>
      </c>
      <c r="AA940" s="549">
        <f t="shared" si="447"/>
        <v>0</v>
      </c>
      <c r="AB940" s="282">
        <f t="shared" si="424"/>
        <v>184957454.77000001</v>
      </c>
      <c r="AC940" s="281">
        <f t="shared" si="425"/>
        <v>0</v>
      </c>
      <c r="AD940" s="549">
        <f t="shared" si="426"/>
        <v>0</v>
      </c>
      <c r="AE940" s="553">
        <f t="shared" si="427"/>
        <v>0</v>
      </c>
      <c r="AF940" s="282">
        <f t="shared" si="428"/>
        <v>184957454.77000001</v>
      </c>
      <c r="AG940" s="283">
        <f t="shared" si="429"/>
        <v>184957454.77000001</v>
      </c>
      <c r="AH940" s="281">
        <f t="shared" si="430"/>
        <v>0</v>
      </c>
      <c r="AI940" s="551">
        <f t="shared" si="448"/>
        <v>0</v>
      </c>
      <c r="AJ940" s="549">
        <f t="shared" si="448"/>
        <v>0</v>
      </c>
      <c r="AK940" s="549">
        <f t="shared" si="448"/>
        <v>0</v>
      </c>
      <c r="AL940" s="282">
        <f t="shared" si="431"/>
        <v>187899133.12583336</v>
      </c>
      <c r="AM940" s="281">
        <f t="shared" si="432"/>
        <v>0</v>
      </c>
      <c r="AN940" s="549">
        <f t="shared" si="433"/>
        <v>0</v>
      </c>
      <c r="AO940" s="549">
        <f t="shared" si="434"/>
        <v>0</v>
      </c>
      <c r="AP940" s="549">
        <f t="shared" si="435"/>
        <v>187899133.12583336</v>
      </c>
      <c r="AQ940" s="283">
        <f t="shared" si="449"/>
        <v>187899133.12583336</v>
      </c>
      <c r="AR940" s="281">
        <f t="shared" si="436"/>
        <v>0</v>
      </c>
      <c r="AT940" s="446" t="s">
        <v>2246</v>
      </c>
      <c r="AU940" s="284"/>
      <c r="AV940" s="447" t="str">
        <f t="shared" si="437"/>
        <v>CA</v>
      </c>
      <c r="AW940" s="447" t="str">
        <f t="shared" si="438"/>
        <v>CL</v>
      </c>
      <c r="AX940" s="447" t="str">
        <f t="shared" si="439"/>
        <v>AIC</v>
      </c>
      <c r="AY940" s="447" t="str">
        <f t="shared" si="440"/>
        <v>ERB</v>
      </c>
      <c r="AZ940" s="447" t="str">
        <f t="shared" si="441"/>
        <v>GRB</v>
      </c>
      <c r="BA940" s="447" t="str">
        <f t="shared" si="442"/>
        <v>Non-Op</v>
      </c>
      <c r="BC940" s="449" t="s">
        <v>2100</v>
      </c>
      <c r="BD940" s="552">
        <f t="shared" si="444"/>
        <v>184957454.77000001</v>
      </c>
      <c r="BF940" s="435"/>
      <c r="BG940" s="435"/>
      <c r="BH940" s="435"/>
      <c r="BI940" s="435"/>
      <c r="BJ940" s="435"/>
      <c r="BK940" s="435"/>
      <c r="BL940" s="435"/>
      <c r="BN940" s="444"/>
    </row>
    <row r="941" spans="1:66" s="28" customFormat="1" ht="12" customHeight="1">
      <c r="A941" s="362">
        <v>18609901</v>
      </c>
      <c r="B941" s="313" t="str">
        <f t="shared" si="446"/>
        <v>18609901</v>
      </c>
      <c r="C941" s="450" t="s">
        <v>2247</v>
      </c>
      <c r="D941" s="451" t="s">
        <v>2091</v>
      </c>
      <c r="E941" s="451"/>
      <c r="F941" s="300">
        <v>43922</v>
      </c>
      <c r="G941" s="451"/>
      <c r="H941" s="556">
        <v>269143.09000000003</v>
      </c>
      <c r="I941" s="556">
        <v>285847.94</v>
      </c>
      <c r="J941" s="556">
        <v>295365.86</v>
      </c>
      <c r="K941" s="556">
        <v>319087.7</v>
      </c>
      <c r="L941" s="556">
        <v>1511966.48</v>
      </c>
      <c r="M941" s="556">
        <v>3876151.89</v>
      </c>
      <c r="N941" s="556">
        <v>4309544.25</v>
      </c>
      <c r="O941" s="556">
        <v>4803716.5</v>
      </c>
      <c r="P941" s="556">
        <v>0</v>
      </c>
      <c r="Q941" s="556">
        <v>-10336.69</v>
      </c>
      <c r="R941" s="556">
        <v>-8927.17</v>
      </c>
      <c r="S941" s="556">
        <v>-8155.78</v>
      </c>
      <c r="T941" s="591">
        <v>0</v>
      </c>
      <c r="U941" s="556"/>
      <c r="V941" s="556">
        <f t="shared" si="423"/>
        <v>1292402.7104166669</v>
      </c>
      <c r="W941" s="307"/>
      <c r="X941" s="308"/>
      <c r="Y941" s="548">
        <f t="shared" si="447"/>
        <v>0</v>
      </c>
      <c r="Z941" s="549">
        <f t="shared" si="447"/>
        <v>0</v>
      </c>
      <c r="AA941" s="549">
        <f t="shared" si="447"/>
        <v>0</v>
      </c>
      <c r="AB941" s="282">
        <f t="shared" si="424"/>
        <v>0</v>
      </c>
      <c r="AC941" s="281">
        <f t="shared" si="425"/>
        <v>0</v>
      </c>
      <c r="AD941" s="549">
        <f t="shared" si="426"/>
        <v>0</v>
      </c>
      <c r="AE941" s="553">
        <f t="shared" si="427"/>
        <v>0</v>
      </c>
      <c r="AF941" s="282">
        <f t="shared" si="428"/>
        <v>0</v>
      </c>
      <c r="AG941" s="283">
        <f t="shared" si="429"/>
        <v>0</v>
      </c>
      <c r="AH941" s="281">
        <f t="shared" si="430"/>
        <v>0</v>
      </c>
      <c r="AI941" s="551">
        <f t="shared" si="448"/>
        <v>1292402.7104166669</v>
      </c>
      <c r="AJ941" s="549">
        <f t="shared" si="448"/>
        <v>0</v>
      </c>
      <c r="AK941" s="549">
        <f t="shared" si="448"/>
        <v>0</v>
      </c>
      <c r="AL941" s="282">
        <f t="shared" si="431"/>
        <v>0</v>
      </c>
      <c r="AM941" s="281">
        <f t="shared" si="432"/>
        <v>0</v>
      </c>
      <c r="AN941" s="549">
        <f t="shared" si="433"/>
        <v>0</v>
      </c>
      <c r="AO941" s="549">
        <f t="shared" si="434"/>
        <v>0</v>
      </c>
      <c r="AP941" s="549">
        <f t="shared" si="435"/>
        <v>0</v>
      </c>
      <c r="AQ941" s="283">
        <f t="shared" si="449"/>
        <v>0</v>
      </c>
      <c r="AR941" s="281">
        <f t="shared" si="436"/>
        <v>0</v>
      </c>
      <c r="AT941" s="446"/>
      <c r="AU941" s="284"/>
      <c r="AV941" s="447" t="str">
        <f t="shared" si="437"/>
        <v>CA</v>
      </c>
      <c r="AW941" s="447" t="str">
        <f t="shared" si="438"/>
        <v>CL</v>
      </c>
      <c r="AX941" s="447" t="str">
        <f t="shared" si="439"/>
        <v>AIC</v>
      </c>
      <c r="AY941" s="447" t="str">
        <f t="shared" si="440"/>
        <v>ERB</v>
      </c>
      <c r="AZ941" s="447" t="str">
        <f t="shared" si="441"/>
        <v>GRB</v>
      </c>
      <c r="BA941" s="447" t="str">
        <f t="shared" si="442"/>
        <v>Non-Op</v>
      </c>
      <c r="BC941" s="492" t="s">
        <v>2118</v>
      </c>
      <c r="BD941" s="552">
        <f t="shared" si="444"/>
        <v>0</v>
      </c>
      <c r="BF941" s="435"/>
      <c r="BG941" s="435"/>
      <c r="BH941" s="435"/>
      <c r="BI941" s="435"/>
      <c r="BJ941" s="435"/>
      <c r="BK941" s="435"/>
      <c r="BL941" s="435"/>
      <c r="BN941" s="444"/>
    </row>
    <row r="942" spans="1:66" s="28" customFormat="1" ht="12" customHeight="1">
      <c r="A942" s="362">
        <v>18609911</v>
      </c>
      <c r="B942" s="313" t="str">
        <f t="shared" si="446"/>
        <v>18609911</v>
      </c>
      <c r="C942" s="450" t="s">
        <v>2248</v>
      </c>
      <c r="D942" s="451" t="s">
        <v>1165</v>
      </c>
      <c r="E942" s="451"/>
      <c r="F942" s="300">
        <v>44029</v>
      </c>
      <c r="G942" s="451"/>
      <c r="H942" s="556">
        <v>-5490739.9900000002</v>
      </c>
      <c r="I942" s="556">
        <v>-5490739.9900000002</v>
      </c>
      <c r="J942" s="556">
        <v>-5490739.9900000002</v>
      </c>
      <c r="K942" s="556">
        <v>-5490739.9900000002</v>
      </c>
      <c r="L942" s="556">
        <v>-5490739.9900000002</v>
      </c>
      <c r="M942" s="556">
        <v>-5490739.9900000002</v>
      </c>
      <c r="N942" s="556">
        <v>-5490739.9900000002</v>
      </c>
      <c r="O942" s="556">
        <v>-5490739.9900000002</v>
      </c>
      <c r="P942" s="556">
        <v>-5490739.9900000002</v>
      </c>
      <c r="Q942" s="556">
        <v>-5490739.9900000002</v>
      </c>
      <c r="R942" s="556">
        <v>-5490739.9900000002</v>
      </c>
      <c r="S942" s="556">
        <v>-5490739.9900000002</v>
      </c>
      <c r="T942" s="591">
        <v>-5490739.9900000002</v>
      </c>
      <c r="U942" s="556"/>
      <c r="V942" s="556">
        <f t="shared" si="423"/>
        <v>-5490739.9900000012</v>
      </c>
      <c r="W942" s="292"/>
      <c r="X942" s="308"/>
      <c r="Y942" s="548">
        <f t="shared" si="447"/>
        <v>0</v>
      </c>
      <c r="Z942" s="549">
        <f t="shared" si="447"/>
        <v>0</v>
      </c>
      <c r="AA942" s="549">
        <f t="shared" si="447"/>
        <v>0</v>
      </c>
      <c r="AB942" s="282">
        <f t="shared" si="424"/>
        <v>-5490739.9900000002</v>
      </c>
      <c r="AC942" s="281">
        <f t="shared" si="425"/>
        <v>0</v>
      </c>
      <c r="AD942" s="549">
        <f t="shared" si="426"/>
        <v>0</v>
      </c>
      <c r="AE942" s="553">
        <f t="shared" si="427"/>
        <v>0</v>
      </c>
      <c r="AF942" s="282">
        <f t="shared" si="428"/>
        <v>-5490739.9900000002</v>
      </c>
      <c r="AG942" s="283">
        <f t="shared" si="429"/>
        <v>-5490739.9900000002</v>
      </c>
      <c r="AH942" s="281">
        <f t="shared" si="430"/>
        <v>0</v>
      </c>
      <c r="AI942" s="551">
        <f t="shared" si="448"/>
        <v>0</v>
      </c>
      <c r="AJ942" s="549">
        <f t="shared" si="448"/>
        <v>0</v>
      </c>
      <c r="AK942" s="549">
        <f t="shared" si="448"/>
        <v>0</v>
      </c>
      <c r="AL942" s="282">
        <f t="shared" si="431"/>
        <v>-5490739.9900000012</v>
      </c>
      <c r="AM942" s="281">
        <f t="shared" si="432"/>
        <v>0</v>
      </c>
      <c r="AN942" s="549">
        <f t="shared" si="433"/>
        <v>0</v>
      </c>
      <c r="AO942" s="549">
        <f t="shared" si="434"/>
        <v>0</v>
      </c>
      <c r="AP942" s="549">
        <f t="shared" si="435"/>
        <v>-5490739.9900000012</v>
      </c>
      <c r="AQ942" s="283">
        <f t="shared" si="449"/>
        <v>-5490739.9900000012</v>
      </c>
      <c r="AR942" s="281">
        <f t="shared" si="436"/>
        <v>0</v>
      </c>
      <c r="AT942" s="446" t="s">
        <v>2172</v>
      </c>
      <c r="AU942" s="284"/>
      <c r="AV942" s="447" t="str">
        <f t="shared" si="437"/>
        <v>CA</v>
      </c>
      <c r="AW942" s="447" t="str">
        <f t="shared" si="438"/>
        <v>CL</v>
      </c>
      <c r="AX942" s="447" t="str">
        <f t="shared" si="439"/>
        <v>AIC</v>
      </c>
      <c r="AY942" s="447" t="str">
        <f t="shared" si="440"/>
        <v>ERB</v>
      </c>
      <c r="AZ942" s="447" t="str">
        <f t="shared" si="441"/>
        <v>GRB</v>
      </c>
      <c r="BA942" s="447" t="str">
        <f t="shared" si="442"/>
        <v>Non-Op</v>
      </c>
      <c r="BC942" s="449" t="s">
        <v>2100</v>
      </c>
      <c r="BD942" s="552">
        <f t="shared" si="444"/>
        <v>-5490739.9900000002</v>
      </c>
      <c r="BF942" s="435"/>
      <c r="BG942" s="435"/>
      <c r="BH942" s="435"/>
      <c r="BI942" s="435"/>
      <c r="BJ942" s="435"/>
      <c r="BK942" s="435"/>
      <c r="BL942" s="435"/>
      <c r="BN942" s="444"/>
    </row>
    <row r="943" spans="1:66" s="28" customFormat="1" ht="12" customHeight="1">
      <c r="A943" s="362">
        <v>18609921</v>
      </c>
      <c r="B943" s="313" t="str">
        <f t="shared" si="446"/>
        <v>18609921</v>
      </c>
      <c r="C943" s="450" t="s">
        <v>2249</v>
      </c>
      <c r="D943" s="451" t="s">
        <v>1163</v>
      </c>
      <c r="E943" s="451"/>
      <c r="F943" s="300">
        <v>44213</v>
      </c>
      <c r="G943" s="451"/>
      <c r="H943" s="556"/>
      <c r="I943" s="556">
        <v>173494.08</v>
      </c>
      <c r="J943" s="556">
        <v>370113.4</v>
      </c>
      <c r="K943" s="556">
        <v>662028.56000000006</v>
      </c>
      <c r="L943" s="556">
        <v>988448.2</v>
      </c>
      <c r="M943" s="556">
        <v>1188942.04</v>
      </c>
      <c r="N943" s="556">
        <v>1518128.21</v>
      </c>
      <c r="O943" s="556">
        <v>0</v>
      </c>
      <c r="P943" s="556">
        <v>0</v>
      </c>
      <c r="Q943" s="556">
        <v>0</v>
      </c>
      <c r="R943" s="556">
        <v>0</v>
      </c>
      <c r="S943" s="556">
        <v>0</v>
      </c>
      <c r="T943" s="591">
        <v>0</v>
      </c>
      <c r="U943" s="556"/>
      <c r="V943" s="556">
        <f t="shared" si="423"/>
        <v>408429.54083333333</v>
      </c>
      <c r="W943" s="292" t="s">
        <v>2250</v>
      </c>
      <c r="X943" s="308"/>
      <c r="Y943" s="548">
        <f t="shared" si="447"/>
        <v>0</v>
      </c>
      <c r="Z943" s="549">
        <f t="shared" si="447"/>
        <v>0</v>
      </c>
      <c r="AA943" s="549">
        <f t="shared" si="447"/>
        <v>0</v>
      </c>
      <c r="AB943" s="282">
        <f t="shared" si="424"/>
        <v>0</v>
      </c>
      <c r="AC943" s="281">
        <f t="shared" si="425"/>
        <v>0</v>
      </c>
      <c r="AD943" s="549">
        <f t="shared" si="426"/>
        <v>0</v>
      </c>
      <c r="AE943" s="553">
        <f t="shared" si="427"/>
        <v>0</v>
      </c>
      <c r="AF943" s="282">
        <f t="shared" si="428"/>
        <v>0</v>
      </c>
      <c r="AG943" s="283">
        <f t="shared" si="429"/>
        <v>0</v>
      </c>
      <c r="AH943" s="281">
        <f t="shared" si="430"/>
        <v>0</v>
      </c>
      <c r="AI943" s="551">
        <f t="shared" si="448"/>
        <v>0</v>
      </c>
      <c r="AJ943" s="549">
        <f t="shared" si="448"/>
        <v>0</v>
      </c>
      <c r="AK943" s="549">
        <f t="shared" si="448"/>
        <v>0</v>
      </c>
      <c r="AL943" s="282">
        <f t="shared" si="431"/>
        <v>408429.54083333333</v>
      </c>
      <c r="AM943" s="281">
        <f t="shared" si="432"/>
        <v>0</v>
      </c>
      <c r="AN943" s="549">
        <f t="shared" si="433"/>
        <v>408429.54083333333</v>
      </c>
      <c r="AO943" s="549">
        <f t="shared" si="434"/>
        <v>0</v>
      </c>
      <c r="AP943" s="549">
        <f t="shared" si="435"/>
        <v>0</v>
      </c>
      <c r="AQ943" s="283">
        <f t="shared" si="449"/>
        <v>408429.54083333333</v>
      </c>
      <c r="AR943" s="281">
        <f t="shared" si="436"/>
        <v>0</v>
      </c>
      <c r="AT943" s="446" t="s">
        <v>2064</v>
      </c>
      <c r="AU943" s="284"/>
      <c r="AV943" s="447" t="str">
        <f t="shared" si="437"/>
        <v>CA</v>
      </c>
      <c r="AW943" s="447" t="str">
        <f t="shared" si="438"/>
        <v>CL</v>
      </c>
      <c r="AX943" s="447" t="str">
        <f t="shared" si="439"/>
        <v>AIC</v>
      </c>
      <c r="AY943" s="447" t="str">
        <f t="shared" si="440"/>
        <v>ERB</v>
      </c>
      <c r="AZ943" s="447" t="str">
        <f t="shared" si="441"/>
        <v>GRB</v>
      </c>
      <c r="BA943" s="447" t="str">
        <f t="shared" si="442"/>
        <v>Non-Op</v>
      </c>
      <c r="BC943" s="449" t="s">
        <v>2100</v>
      </c>
      <c r="BD943" s="552">
        <f t="shared" si="444"/>
        <v>0</v>
      </c>
      <c r="BF943" s="435"/>
      <c r="BG943" s="435"/>
      <c r="BH943" s="435"/>
      <c r="BI943" s="435"/>
      <c r="BJ943" s="435"/>
      <c r="BK943" s="435"/>
      <c r="BL943" s="435"/>
      <c r="BN943" s="444"/>
    </row>
    <row r="944" spans="1:66" s="28" customFormat="1" ht="12" customHeight="1">
      <c r="A944" s="362">
        <v>18609931</v>
      </c>
      <c r="B944" s="313" t="str">
        <f t="shared" si="446"/>
        <v>18609931</v>
      </c>
      <c r="C944" s="450" t="s">
        <v>2919</v>
      </c>
      <c r="D944" s="451" t="s">
        <v>1165</v>
      </c>
      <c r="E944" s="451"/>
      <c r="F944" s="300">
        <v>44486</v>
      </c>
      <c r="G944" s="451"/>
      <c r="H944" s="556"/>
      <c r="I944" s="556"/>
      <c r="J944" s="556"/>
      <c r="K944" s="556"/>
      <c r="L944" s="556"/>
      <c r="M944" s="556"/>
      <c r="N944" s="556"/>
      <c r="O944" s="556"/>
      <c r="P944" s="556"/>
      <c r="Q944" s="556"/>
      <c r="R944" s="556">
        <v>-62142668</v>
      </c>
      <c r="S944" s="556">
        <v>-61651959</v>
      </c>
      <c r="T944" s="591">
        <v>-61106676</v>
      </c>
      <c r="U944" s="556"/>
      <c r="V944" s="556">
        <f t="shared" si="423"/>
        <v>-12862330.416666666</v>
      </c>
      <c r="W944" s="292"/>
      <c r="X944" s="308"/>
      <c r="Y944" s="548">
        <f t="shared" si="447"/>
        <v>0</v>
      </c>
      <c r="Z944" s="549">
        <f t="shared" si="447"/>
        <v>0</v>
      </c>
      <c r="AA944" s="549">
        <f t="shared" si="447"/>
        <v>0</v>
      </c>
      <c r="AB944" s="282">
        <f t="shared" si="424"/>
        <v>-61106676</v>
      </c>
      <c r="AC944" s="281">
        <f t="shared" si="425"/>
        <v>0</v>
      </c>
      <c r="AD944" s="549">
        <f t="shared" si="426"/>
        <v>0</v>
      </c>
      <c r="AE944" s="553">
        <f t="shared" si="427"/>
        <v>0</v>
      </c>
      <c r="AF944" s="282">
        <f t="shared" si="428"/>
        <v>-61106676</v>
      </c>
      <c r="AG944" s="283">
        <f t="shared" si="429"/>
        <v>-61106676</v>
      </c>
      <c r="AH944" s="281">
        <f t="shared" si="430"/>
        <v>0</v>
      </c>
      <c r="AI944" s="551">
        <f t="shared" si="448"/>
        <v>0</v>
      </c>
      <c r="AJ944" s="549">
        <f t="shared" si="448"/>
        <v>0</v>
      </c>
      <c r="AK944" s="549">
        <f t="shared" si="448"/>
        <v>0</v>
      </c>
      <c r="AL944" s="282">
        <f t="shared" si="431"/>
        <v>-12862330.416666666</v>
      </c>
      <c r="AM944" s="281">
        <f t="shared" si="432"/>
        <v>0</v>
      </c>
      <c r="AN944" s="549">
        <f t="shared" si="433"/>
        <v>0</v>
      </c>
      <c r="AO944" s="549">
        <f t="shared" si="434"/>
        <v>0</v>
      </c>
      <c r="AP944" s="549">
        <f t="shared" si="435"/>
        <v>-12862330.416666666</v>
      </c>
      <c r="AQ944" s="283">
        <f t="shared" si="449"/>
        <v>-12862330.416666666</v>
      </c>
      <c r="AR944" s="281">
        <f t="shared" si="436"/>
        <v>0</v>
      </c>
      <c r="AT944" s="446" t="s">
        <v>2064</v>
      </c>
      <c r="AU944" s="284"/>
      <c r="AV944" s="447" t="str">
        <f t="shared" si="437"/>
        <v>CA</v>
      </c>
      <c r="AW944" s="447" t="str">
        <f t="shared" si="438"/>
        <v>CL</v>
      </c>
      <c r="AX944" s="447" t="str">
        <f t="shared" si="439"/>
        <v>AIC</v>
      </c>
      <c r="AY944" s="447" t="str">
        <f t="shared" si="440"/>
        <v>ERB</v>
      </c>
      <c r="AZ944" s="447" t="str">
        <f t="shared" si="441"/>
        <v>GRB</v>
      </c>
      <c r="BA944" s="447" t="str">
        <f t="shared" si="442"/>
        <v>Non-Op</v>
      </c>
      <c r="BC944" s="449"/>
      <c r="BD944" s="552"/>
      <c r="BF944" s="435"/>
      <c r="BG944" s="435"/>
      <c r="BH944" s="435"/>
      <c r="BI944" s="435"/>
      <c r="BJ944" s="435"/>
      <c r="BK944" s="435"/>
      <c r="BL944" s="435"/>
      <c r="BN944" s="444"/>
    </row>
    <row r="945" spans="1:66" s="28" customFormat="1" ht="12" customHeight="1">
      <c r="A945" s="362">
        <v>18610001</v>
      </c>
      <c r="B945" s="313" t="str">
        <f t="shared" si="446"/>
        <v>18610001</v>
      </c>
      <c r="C945" s="450" t="s">
        <v>2251</v>
      </c>
      <c r="D945" s="451" t="s">
        <v>2091</v>
      </c>
      <c r="E945" s="451"/>
      <c r="F945" s="300">
        <v>43647</v>
      </c>
      <c r="G945" s="451"/>
      <c r="H945" s="556">
        <v>17904.7</v>
      </c>
      <c r="I945" s="556">
        <v>17904.7</v>
      </c>
      <c r="J945" s="556">
        <v>17904.7</v>
      </c>
      <c r="K945" s="556">
        <v>17904.7</v>
      </c>
      <c r="L945" s="556">
        <v>17904.7</v>
      </c>
      <c r="M945" s="556">
        <v>17904.7</v>
      </c>
      <c r="N945" s="556">
        <v>17904.7</v>
      </c>
      <c r="O945" s="556">
        <v>17904.7</v>
      </c>
      <c r="P945" s="556">
        <v>19063.7</v>
      </c>
      <c r="Q945" s="556">
        <v>32430.2</v>
      </c>
      <c r="R945" s="556">
        <v>32430.2</v>
      </c>
      <c r="S945" s="556">
        <v>52266.64</v>
      </c>
      <c r="T945" s="591">
        <v>98294.63</v>
      </c>
      <c r="U945" s="556"/>
      <c r="V945" s="556">
        <f t="shared" si="423"/>
        <v>26635.275416666667</v>
      </c>
      <c r="W945" s="307"/>
      <c r="X945" s="308"/>
      <c r="Y945" s="548">
        <f t="shared" si="447"/>
        <v>98294.63</v>
      </c>
      <c r="Z945" s="549">
        <f t="shared" si="447"/>
        <v>0</v>
      </c>
      <c r="AA945" s="549">
        <f t="shared" si="447"/>
        <v>0</v>
      </c>
      <c r="AB945" s="282">
        <f t="shared" si="424"/>
        <v>0</v>
      </c>
      <c r="AC945" s="281">
        <f t="shared" si="425"/>
        <v>0</v>
      </c>
      <c r="AD945" s="549">
        <f t="shared" si="426"/>
        <v>0</v>
      </c>
      <c r="AE945" s="553">
        <f t="shared" si="427"/>
        <v>0</v>
      </c>
      <c r="AF945" s="282">
        <f t="shared" si="428"/>
        <v>0</v>
      </c>
      <c r="AG945" s="283">
        <f t="shared" si="429"/>
        <v>0</v>
      </c>
      <c r="AH945" s="281">
        <f t="shared" si="430"/>
        <v>0</v>
      </c>
      <c r="AI945" s="551">
        <f t="shared" si="448"/>
        <v>26635.275416666667</v>
      </c>
      <c r="AJ945" s="549">
        <f t="shared" si="448"/>
        <v>0</v>
      </c>
      <c r="AK945" s="549">
        <f t="shared" si="448"/>
        <v>0</v>
      </c>
      <c r="AL945" s="282">
        <f t="shared" si="431"/>
        <v>0</v>
      </c>
      <c r="AM945" s="281">
        <f t="shared" si="432"/>
        <v>0</v>
      </c>
      <c r="AN945" s="549">
        <f t="shared" si="433"/>
        <v>0</v>
      </c>
      <c r="AO945" s="549">
        <f t="shared" si="434"/>
        <v>0</v>
      </c>
      <c r="AP945" s="549">
        <f t="shared" si="435"/>
        <v>0</v>
      </c>
      <c r="AQ945" s="283">
        <f t="shared" si="449"/>
        <v>0</v>
      </c>
      <c r="AR945" s="281">
        <f t="shared" si="436"/>
        <v>0</v>
      </c>
      <c r="AT945" s="446"/>
      <c r="AU945" s="284"/>
      <c r="AV945" s="447" t="str">
        <f t="shared" si="437"/>
        <v>CA</v>
      </c>
      <c r="AW945" s="447" t="str">
        <f t="shared" si="438"/>
        <v>CL</v>
      </c>
      <c r="AX945" s="447" t="str">
        <f t="shared" si="439"/>
        <v>AIC</v>
      </c>
      <c r="AY945" s="447" t="str">
        <f t="shared" si="440"/>
        <v>ERB</v>
      </c>
      <c r="AZ945" s="447" t="str">
        <f t="shared" si="441"/>
        <v>GRB</v>
      </c>
      <c r="BA945" s="447" t="str">
        <f t="shared" si="442"/>
        <v>Non-Op</v>
      </c>
      <c r="BC945" s="445" t="s">
        <v>2159</v>
      </c>
      <c r="BD945" s="552">
        <f t="shared" ref="BD945:BD1008" si="450">+T945</f>
        <v>98294.63</v>
      </c>
      <c r="BF945" s="435"/>
      <c r="BG945" s="435"/>
      <c r="BH945" s="435"/>
      <c r="BI945" s="435"/>
      <c r="BJ945" s="435"/>
      <c r="BK945" s="435"/>
      <c r="BL945" s="435"/>
      <c r="BN945" s="444"/>
    </row>
    <row r="946" spans="1:66" s="28" customFormat="1" ht="12" customHeight="1">
      <c r="A946" s="362">
        <v>18610011</v>
      </c>
      <c r="B946" s="313" t="str">
        <f t="shared" si="446"/>
        <v>18610011</v>
      </c>
      <c r="C946" s="450" t="s">
        <v>2252</v>
      </c>
      <c r="D946" s="451" t="s">
        <v>1165</v>
      </c>
      <c r="E946" s="451"/>
      <c r="F946" s="300">
        <v>43586</v>
      </c>
      <c r="G946" s="451"/>
      <c r="H946" s="556">
        <v>100000</v>
      </c>
      <c r="I946" s="556">
        <v>100000</v>
      </c>
      <c r="J946" s="556">
        <v>100000</v>
      </c>
      <c r="K946" s="556">
        <v>100000</v>
      </c>
      <c r="L946" s="556">
        <v>100000</v>
      </c>
      <c r="M946" s="556">
        <v>100000</v>
      </c>
      <c r="N946" s="556">
        <v>100000</v>
      </c>
      <c r="O946" s="556">
        <v>100000</v>
      </c>
      <c r="P946" s="556">
        <v>100000</v>
      </c>
      <c r="Q946" s="556">
        <v>85474.5</v>
      </c>
      <c r="R946" s="556">
        <v>85474.5</v>
      </c>
      <c r="S946" s="556">
        <v>85474.5</v>
      </c>
      <c r="T946" s="591">
        <v>684135.57</v>
      </c>
      <c r="U946" s="556"/>
      <c r="V946" s="556">
        <f t="shared" si="423"/>
        <v>120707.60708333332</v>
      </c>
      <c r="W946" s="307"/>
      <c r="X946" s="308"/>
      <c r="Y946" s="548">
        <f t="shared" si="447"/>
        <v>0</v>
      </c>
      <c r="Z946" s="549">
        <f t="shared" si="447"/>
        <v>0</v>
      </c>
      <c r="AA946" s="549">
        <f t="shared" si="447"/>
        <v>0</v>
      </c>
      <c r="AB946" s="282">
        <f t="shared" si="424"/>
        <v>684135.57</v>
      </c>
      <c r="AC946" s="281">
        <f t="shared" si="425"/>
        <v>0</v>
      </c>
      <c r="AD946" s="549">
        <f t="shared" si="426"/>
        <v>0</v>
      </c>
      <c r="AE946" s="553">
        <f t="shared" si="427"/>
        <v>0</v>
      </c>
      <c r="AF946" s="282">
        <f t="shared" si="428"/>
        <v>684135.57</v>
      </c>
      <c r="AG946" s="283">
        <f t="shared" si="429"/>
        <v>684135.57</v>
      </c>
      <c r="AH946" s="281">
        <f t="shared" si="430"/>
        <v>0</v>
      </c>
      <c r="AI946" s="551">
        <f t="shared" si="448"/>
        <v>0</v>
      </c>
      <c r="AJ946" s="549">
        <f t="shared" si="448"/>
        <v>0</v>
      </c>
      <c r="AK946" s="549">
        <f t="shared" si="448"/>
        <v>0</v>
      </c>
      <c r="AL946" s="282">
        <f t="shared" si="431"/>
        <v>120707.60708333332</v>
      </c>
      <c r="AM946" s="281">
        <f t="shared" si="432"/>
        <v>0</v>
      </c>
      <c r="AN946" s="549">
        <f t="shared" si="433"/>
        <v>0</v>
      </c>
      <c r="AO946" s="549">
        <f t="shared" si="434"/>
        <v>0</v>
      </c>
      <c r="AP946" s="549">
        <f t="shared" si="435"/>
        <v>120707.60708333332</v>
      </c>
      <c r="AQ946" s="283">
        <f t="shared" si="449"/>
        <v>120707.60708333332</v>
      </c>
      <c r="AR946" s="281">
        <f t="shared" si="436"/>
        <v>0</v>
      </c>
      <c r="AT946" s="446" t="s">
        <v>2076</v>
      </c>
      <c r="AU946" s="284"/>
      <c r="AV946" s="447" t="str">
        <f t="shared" si="437"/>
        <v>CA</v>
      </c>
      <c r="AW946" s="447" t="str">
        <f t="shared" si="438"/>
        <v>CL</v>
      </c>
      <c r="AX946" s="447" t="str">
        <f t="shared" si="439"/>
        <v>AIC</v>
      </c>
      <c r="AY946" s="447" t="str">
        <f t="shared" si="440"/>
        <v>ERB</v>
      </c>
      <c r="AZ946" s="447" t="str">
        <f t="shared" si="441"/>
        <v>GRB</v>
      </c>
      <c r="BA946" s="447" t="str">
        <f t="shared" si="442"/>
        <v>Non-Op</v>
      </c>
      <c r="BC946" s="449" t="s">
        <v>2100</v>
      </c>
      <c r="BD946" s="552">
        <f t="shared" si="450"/>
        <v>684135.57</v>
      </c>
      <c r="BF946" s="435"/>
      <c r="BG946" s="435"/>
      <c r="BH946" s="435"/>
      <c r="BI946" s="435"/>
      <c r="BJ946" s="435"/>
      <c r="BK946" s="435"/>
      <c r="BL946" s="435"/>
      <c r="BN946" s="444"/>
    </row>
    <row r="947" spans="1:66" s="28" customFormat="1" ht="12" customHeight="1">
      <c r="A947" s="362">
        <v>18610021</v>
      </c>
      <c r="B947" s="313" t="str">
        <f t="shared" si="446"/>
        <v>18610021</v>
      </c>
      <c r="C947" s="450" t="s">
        <v>2253</v>
      </c>
      <c r="D947" s="451" t="s">
        <v>1165</v>
      </c>
      <c r="E947" s="451"/>
      <c r="F947" s="300">
        <v>43800</v>
      </c>
      <c r="G947" s="451"/>
      <c r="H947" s="556">
        <v>-1269.22</v>
      </c>
      <c r="I947" s="556">
        <v>-1269.22</v>
      </c>
      <c r="J947" s="556">
        <v>-1269.22</v>
      </c>
      <c r="K947" s="556">
        <v>-1269.22</v>
      </c>
      <c r="L947" s="556">
        <v>-1269.22</v>
      </c>
      <c r="M947" s="556">
        <v>-1269.22</v>
      </c>
      <c r="N947" s="556">
        <v>-1269.22</v>
      </c>
      <c r="O947" s="556">
        <v>-1269.22</v>
      </c>
      <c r="P947" s="556">
        <v>-1269.22</v>
      </c>
      <c r="Q947" s="556">
        <v>-1269.22</v>
      </c>
      <c r="R947" s="556">
        <v>-1269.22</v>
      </c>
      <c r="S947" s="556">
        <v>-1269.22</v>
      </c>
      <c r="T947" s="591">
        <v>-1269.22</v>
      </c>
      <c r="U947" s="556"/>
      <c r="V947" s="556">
        <f t="shared" si="423"/>
        <v>-1269.2199999999998</v>
      </c>
      <c r="W947" s="307"/>
      <c r="X947" s="308"/>
      <c r="Y947" s="548">
        <f t="shared" si="447"/>
        <v>0</v>
      </c>
      <c r="Z947" s="549">
        <f t="shared" si="447"/>
        <v>0</v>
      </c>
      <c r="AA947" s="549">
        <f t="shared" si="447"/>
        <v>0</v>
      </c>
      <c r="AB947" s="282">
        <f t="shared" si="424"/>
        <v>-1269.22</v>
      </c>
      <c r="AC947" s="281">
        <f t="shared" si="425"/>
        <v>0</v>
      </c>
      <c r="AD947" s="549">
        <f t="shared" si="426"/>
        <v>0</v>
      </c>
      <c r="AE947" s="553">
        <f t="shared" si="427"/>
        <v>0</v>
      </c>
      <c r="AF947" s="282">
        <f t="shared" si="428"/>
        <v>-1269.22</v>
      </c>
      <c r="AG947" s="283">
        <f t="shared" si="429"/>
        <v>-1269.22</v>
      </c>
      <c r="AH947" s="281">
        <f t="shared" si="430"/>
        <v>0</v>
      </c>
      <c r="AI947" s="551">
        <f t="shared" si="448"/>
        <v>0</v>
      </c>
      <c r="AJ947" s="549">
        <f t="shared" si="448"/>
        <v>0</v>
      </c>
      <c r="AK947" s="549">
        <f t="shared" si="448"/>
        <v>0</v>
      </c>
      <c r="AL947" s="282">
        <f t="shared" si="431"/>
        <v>-1269.2199999999998</v>
      </c>
      <c r="AM947" s="281">
        <f t="shared" si="432"/>
        <v>0</v>
      </c>
      <c r="AN947" s="549">
        <f t="shared" si="433"/>
        <v>0</v>
      </c>
      <c r="AO947" s="549">
        <f t="shared" si="434"/>
        <v>0</v>
      </c>
      <c r="AP947" s="549">
        <f t="shared" si="435"/>
        <v>-1269.2199999999998</v>
      </c>
      <c r="AQ947" s="283">
        <f t="shared" si="449"/>
        <v>-1269.2199999999998</v>
      </c>
      <c r="AR947" s="281">
        <f t="shared" si="436"/>
        <v>0</v>
      </c>
      <c r="AT947" s="446" t="s">
        <v>2076</v>
      </c>
      <c r="AU947" s="284"/>
      <c r="AV947" s="447" t="str">
        <f t="shared" si="437"/>
        <v>CA</v>
      </c>
      <c r="AW947" s="447" t="str">
        <f t="shared" si="438"/>
        <v>CL</v>
      </c>
      <c r="AX947" s="447" t="str">
        <f t="shared" si="439"/>
        <v>AIC</v>
      </c>
      <c r="AY947" s="447" t="str">
        <f t="shared" si="440"/>
        <v>ERB</v>
      </c>
      <c r="AZ947" s="447" t="str">
        <f t="shared" si="441"/>
        <v>GRB</v>
      </c>
      <c r="BA947" s="447" t="str">
        <f t="shared" si="442"/>
        <v>Non-Op</v>
      </c>
      <c r="BC947" s="449" t="s">
        <v>2100</v>
      </c>
      <c r="BD947" s="552">
        <f t="shared" si="450"/>
        <v>-1269.22</v>
      </c>
      <c r="BF947" s="435"/>
      <c r="BG947" s="435"/>
      <c r="BH947" s="435"/>
      <c r="BI947" s="435"/>
      <c r="BJ947" s="435"/>
      <c r="BK947" s="435"/>
      <c r="BL947" s="435"/>
      <c r="BN947" s="444"/>
    </row>
    <row r="948" spans="1:66" s="28" customFormat="1" ht="12" customHeight="1">
      <c r="A948" s="362">
        <v>18610031</v>
      </c>
      <c r="B948" s="313" t="str">
        <f t="shared" si="446"/>
        <v>18610031</v>
      </c>
      <c r="C948" s="450" t="s">
        <v>2254</v>
      </c>
      <c r="D948" s="451" t="s">
        <v>2091</v>
      </c>
      <c r="E948" s="451"/>
      <c r="F948" s="300">
        <v>43770</v>
      </c>
      <c r="G948" s="451"/>
      <c r="H948" s="556">
        <v>131269.22</v>
      </c>
      <c r="I948" s="556">
        <v>131269.22</v>
      </c>
      <c r="J948" s="556">
        <v>131269.22</v>
      </c>
      <c r="K948" s="556">
        <v>131269.22</v>
      </c>
      <c r="L948" s="556">
        <v>131269.22</v>
      </c>
      <c r="M948" s="556">
        <v>131269.22</v>
      </c>
      <c r="N948" s="556">
        <v>131269.22</v>
      </c>
      <c r="O948" s="556">
        <v>131269.22</v>
      </c>
      <c r="P948" s="556">
        <v>131269.22</v>
      </c>
      <c r="Q948" s="556">
        <v>131269.22</v>
      </c>
      <c r="R948" s="556">
        <v>131269.22</v>
      </c>
      <c r="S948" s="556">
        <v>131269.22</v>
      </c>
      <c r="T948" s="591">
        <v>131269.22</v>
      </c>
      <c r="U948" s="556"/>
      <c r="V948" s="556">
        <f t="shared" si="423"/>
        <v>131269.22</v>
      </c>
      <c r="W948" s="307"/>
      <c r="X948" s="308"/>
      <c r="Y948" s="548">
        <f t="shared" si="447"/>
        <v>131269.22</v>
      </c>
      <c r="Z948" s="549">
        <f t="shared" si="447"/>
        <v>0</v>
      </c>
      <c r="AA948" s="549">
        <f t="shared" si="447"/>
        <v>0</v>
      </c>
      <c r="AB948" s="282">
        <f t="shared" si="424"/>
        <v>0</v>
      </c>
      <c r="AC948" s="281">
        <f t="shared" si="425"/>
        <v>0</v>
      </c>
      <c r="AD948" s="549">
        <f t="shared" si="426"/>
        <v>0</v>
      </c>
      <c r="AE948" s="553">
        <f t="shared" si="427"/>
        <v>0</v>
      </c>
      <c r="AF948" s="282">
        <f t="shared" si="428"/>
        <v>0</v>
      </c>
      <c r="AG948" s="283">
        <f t="shared" si="429"/>
        <v>0</v>
      </c>
      <c r="AH948" s="281">
        <f t="shared" si="430"/>
        <v>0</v>
      </c>
      <c r="AI948" s="551">
        <f t="shared" si="448"/>
        <v>131269.22</v>
      </c>
      <c r="AJ948" s="549">
        <f t="shared" si="448"/>
        <v>0</v>
      </c>
      <c r="AK948" s="549">
        <f t="shared" si="448"/>
        <v>0</v>
      </c>
      <c r="AL948" s="282">
        <f t="shared" si="431"/>
        <v>0</v>
      </c>
      <c r="AM948" s="281">
        <f t="shared" si="432"/>
        <v>0</v>
      </c>
      <c r="AN948" s="549">
        <f t="shared" si="433"/>
        <v>0</v>
      </c>
      <c r="AO948" s="549">
        <f t="shared" si="434"/>
        <v>0</v>
      </c>
      <c r="AP948" s="549">
        <f t="shared" si="435"/>
        <v>0</v>
      </c>
      <c r="AQ948" s="283">
        <f t="shared" si="449"/>
        <v>0</v>
      </c>
      <c r="AR948" s="281">
        <f t="shared" si="436"/>
        <v>0</v>
      </c>
      <c r="AT948" s="446"/>
      <c r="AU948" s="284"/>
      <c r="AV948" s="447" t="str">
        <f t="shared" si="437"/>
        <v>CA</v>
      </c>
      <c r="AW948" s="447" t="str">
        <f t="shared" si="438"/>
        <v>CL</v>
      </c>
      <c r="AX948" s="447" t="str">
        <f t="shared" si="439"/>
        <v>AIC</v>
      </c>
      <c r="AY948" s="447" t="str">
        <f t="shared" si="440"/>
        <v>ERB</v>
      </c>
      <c r="AZ948" s="447" t="str">
        <f t="shared" si="441"/>
        <v>GRB</v>
      </c>
      <c r="BA948" s="447" t="str">
        <f t="shared" si="442"/>
        <v>Non-Op</v>
      </c>
      <c r="BC948" s="445" t="s">
        <v>2159</v>
      </c>
      <c r="BD948" s="552">
        <f t="shared" si="450"/>
        <v>131269.22</v>
      </c>
      <c r="BF948" s="435"/>
      <c r="BG948" s="435"/>
      <c r="BH948" s="435"/>
      <c r="BI948" s="435"/>
      <c r="BJ948" s="435"/>
      <c r="BK948" s="435"/>
      <c r="BL948" s="435"/>
      <c r="BN948" s="444"/>
    </row>
    <row r="949" spans="1:66" s="28" customFormat="1" ht="12" customHeight="1">
      <c r="A949" s="362">
        <v>18610041</v>
      </c>
      <c r="B949" s="313" t="str">
        <f t="shared" si="446"/>
        <v>18610041</v>
      </c>
      <c r="C949" s="450" t="s">
        <v>2255</v>
      </c>
      <c r="D949" s="451" t="s">
        <v>1165</v>
      </c>
      <c r="E949" s="451"/>
      <c r="F949" s="300">
        <v>44075</v>
      </c>
      <c r="G949" s="451"/>
      <c r="H949" s="556">
        <v>39002500</v>
      </c>
      <c r="I949" s="556">
        <v>39002500</v>
      </c>
      <c r="J949" s="556">
        <v>39002500</v>
      </c>
      <c r="K949" s="556">
        <v>39002500</v>
      </c>
      <c r="L949" s="556">
        <v>39002500</v>
      </c>
      <c r="M949" s="556">
        <v>39002500</v>
      </c>
      <c r="N949" s="556">
        <v>39002500</v>
      </c>
      <c r="O949" s="556">
        <v>39002500</v>
      </c>
      <c r="P949" s="556">
        <v>39002500</v>
      </c>
      <c r="Q949" s="556">
        <v>39002500</v>
      </c>
      <c r="R949" s="556">
        <v>39002500</v>
      </c>
      <c r="S949" s="556">
        <v>39002500</v>
      </c>
      <c r="T949" s="591">
        <v>39307500</v>
      </c>
      <c r="U949" s="556"/>
      <c r="V949" s="556">
        <f t="shared" si="423"/>
        <v>39015208.333333336</v>
      </c>
      <c r="W949" s="307"/>
      <c r="X949" s="308"/>
      <c r="Y949" s="548">
        <f t="shared" ref="Y949:AA968" si="451">IF($D949=Y$5,$T949,0)</f>
        <v>0</v>
      </c>
      <c r="Z949" s="549">
        <f t="shared" si="451"/>
        <v>0</v>
      </c>
      <c r="AA949" s="549">
        <f t="shared" si="451"/>
        <v>0</v>
      </c>
      <c r="AB949" s="282">
        <f t="shared" si="424"/>
        <v>39307500</v>
      </c>
      <c r="AC949" s="281">
        <f t="shared" si="425"/>
        <v>0</v>
      </c>
      <c r="AD949" s="549">
        <f t="shared" si="426"/>
        <v>0</v>
      </c>
      <c r="AE949" s="553">
        <f t="shared" si="427"/>
        <v>0</v>
      </c>
      <c r="AF949" s="282">
        <f t="shared" si="428"/>
        <v>39307500</v>
      </c>
      <c r="AG949" s="283">
        <f t="shared" si="429"/>
        <v>39307500</v>
      </c>
      <c r="AH949" s="281">
        <f t="shared" si="430"/>
        <v>0</v>
      </c>
      <c r="AI949" s="551">
        <f t="shared" si="448"/>
        <v>0</v>
      </c>
      <c r="AJ949" s="549">
        <f t="shared" si="448"/>
        <v>0</v>
      </c>
      <c r="AK949" s="549">
        <f t="shared" si="448"/>
        <v>0</v>
      </c>
      <c r="AL949" s="282">
        <f t="shared" si="431"/>
        <v>39015208.333333336</v>
      </c>
      <c r="AM949" s="281">
        <f t="shared" si="432"/>
        <v>0</v>
      </c>
      <c r="AN949" s="549">
        <f t="shared" si="433"/>
        <v>0</v>
      </c>
      <c r="AO949" s="549">
        <f t="shared" si="434"/>
        <v>0</v>
      </c>
      <c r="AP949" s="549">
        <f t="shared" si="435"/>
        <v>39015208.333333336</v>
      </c>
      <c r="AQ949" s="283">
        <f t="shared" si="449"/>
        <v>39015208.333333336</v>
      </c>
      <c r="AR949" s="281">
        <f t="shared" si="436"/>
        <v>0</v>
      </c>
      <c r="AT949" s="446" t="s">
        <v>2076</v>
      </c>
      <c r="AU949" s="284"/>
      <c r="AV949" s="447" t="str">
        <f t="shared" si="437"/>
        <v>CA</v>
      </c>
      <c r="AW949" s="447" t="str">
        <f t="shared" si="438"/>
        <v>CL</v>
      </c>
      <c r="AX949" s="447" t="str">
        <f t="shared" si="439"/>
        <v>AIC</v>
      </c>
      <c r="AY949" s="447" t="str">
        <f t="shared" si="440"/>
        <v>ERB</v>
      </c>
      <c r="AZ949" s="447" t="str">
        <f t="shared" si="441"/>
        <v>GRB</v>
      </c>
      <c r="BA949" s="447" t="str">
        <f t="shared" si="442"/>
        <v>Non-Op</v>
      </c>
      <c r="BC949" s="449" t="s">
        <v>2100</v>
      </c>
      <c r="BD949" s="552">
        <f t="shared" si="450"/>
        <v>39307500</v>
      </c>
      <c r="BF949" s="435"/>
      <c r="BG949" s="435"/>
      <c r="BH949" s="435"/>
      <c r="BI949" s="435"/>
      <c r="BJ949" s="435"/>
      <c r="BK949" s="435"/>
      <c r="BL949" s="435"/>
      <c r="BN949" s="444"/>
    </row>
    <row r="950" spans="1:66" s="28" customFormat="1" ht="12" customHeight="1">
      <c r="A950" s="362">
        <v>18610051</v>
      </c>
      <c r="B950" s="313" t="str">
        <f t="shared" si="446"/>
        <v>18610051</v>
      </c>
      <c r="C950" s="450" t="s">
        <v>2256</v>
      </c>
      <c r="D950" s="451" t="s">
        <v>2091</v>
      </c>
      <c r="E950" s="451"/>
      <c r="F950" s="300">
        <v>44044</v>
      </c>
      <c r="G950" s="451"/>
      <c r="H950" s="556">
        <v>5810.53</v>
      </c>
      <c r="I950" s="556">
        <v>5810.53</v>
      </c>
      <c r="J950" s="556">
        <v>5810.53</v>
      </c>
      <c r="K950" s="556">
        <v>5810.53</v>
      </c>
      <c r="L950" s="556">
        <v>5810.53</v>
      </c>
      <c r="M950" s="556">
        <v>5810.53</v>
      </c>
      <c r="N950" s="556">
        <v>5810.53</v>
      </c>
      <c r="O950" s="556">
        <v>5810.53</v>
      </c>
      <c r="P950" s="556">
        <v>5810.53</v>
      </c>
      <c r="Q950" s="556">
        <v>5810.53</v>
      </c>
      <c r="R950" s="556">
        <v>5810.53</v>
      </c>
      <c r="S950" s="556">
        <v>5810.53</v>
      </c>
      <c r="T950" s="591">
        <v>5810.53</v>
      </c>
      <c r="U950" s="556"/>
      <c r="V950" s="556">
        <f t="shared" si="423"/>
        <v>5810.53</v>
      </c>
      <c r="W950" s="307"/>
      <c r="X950" s="308"/>
      <c r="Y950" s="548">
        <f t="shared" si="451"/>
        <v>5810.53</v>
      </c>
      <c r="Z950" s="549">
        <f t="shared" si="451"/>
        <v>0</v>
      </c>
      <c r="AA950" s="549">
        <f t="shared" si="451"/>
        <v>0</v>
      </c>
      <c r="AB950" s="282">
        <f t="shared" si="424"/>
        <v>0</v>
      </c>
      <c r="AC950" s="281">
        <f t="shared" si="425"/>
        <v>0</v>
      </c>
      <c r="AD950" s="549">
        <f t="shared" si="426"/>
        <v>0</v>
      </c>
      <c r="AE950" s="553">
        <f t="shared" si="427"/>
        <v>0</v>
      </c>
      <c r="AF950" s="282">
        <f t="shared" si="428"/>
        <v>0</v>
      </c>
      <c r="AG950" s="283">
        <f t="shared" si="429"/>
        <v>0</v>
      </c>
      <c r="AH950" s="281">
        <f t="shared" si="430"/>
        <v>0</v>
      </c>
      <c r="AI950" s="551">
        <f t="shared" si="448"/>
        <v>5810.53</v>
      </c>
      <c r="AJ950" s="549">
        <f t="shared" si="448"/>
        <v>0</v>
      </c>
      <c r="AK950" s="549">
        <f t="shared" si="448"/>
        <v>0</v>
      </c>
      <c r="AL950" s="282">
        <f t="shared" si="431"/>
        <v>0</v>
      </c>
      <c r="AM950" s="281">
        <f t="shared" si="432"/>
        <v>0</v>
      </c>
      <c r="AN950" s="549">
        <f t="shared" si="433"/>
        <v>0</v>
      </c>
      <c r="AO950" s="549">
        <f t="shared" si="434"/>
        <v>0</v>
      </c>
      <c r="AP950" s="549">
        <f t="shared" si="435"/>
        <v>0</v>
      </c>
      <c r="AQ950" s="283">
        <f t="shared" si="449"/>
        <v>0</v>
      </c>
      <c r="AR950" s="281">
        <f t="shared" si="436"/>
        <v>0</v>
      </c>
      <c r="AT950" s="446"/>
      <c r="AU950" s="284"/>
      <c r="AV950" s="447" t="str">
        <f t="shared" si="437"/>
        <v>CA</v>
      </c>
      <c r="AW950" s="447" t="str">
        <f t="shared" si="438"/>
        <v>CL</v>
      </c>
      <c r="AX950" s="447" t="str">
        <f t="shared" si="439"/>
        <v>AIC</v>
      </c>
      <c r="AY950" s="447" t="str">
        <f t="shared" si="440"/>
        <v>ERB</v>
      </c>
      <c r="AZ950" s="447" t="str">
        <f t="shared" si="441"/>
        <v>GRB</v>
      </c>
      <c r="BA950" s="447" t="str">
        <f t="shared" si="442"/>
        <v>Non-Op</v>
      </c>
      <c r="BC950" s="492" t="s">
        <v>2118</v>
      </c>
      <c r="BD950" s="552">
        <f t="shared" si="450"/>
        <v>5810.53</v>
      </c>
      <c r="BF950" s="435"/>
      <c r="BG950" s="435"/>
      <c r="BH950" s="435"/>
      <c r="BI950" s="435"/>
      <c r="BJ950" s="435"/>
      <c r="BK950" s="435"/>
      <c r="BL950" s="435"/>
      <c r="BN950" s="444"/>
    </row>
    <row r="951" spans="1:66" s="28" customFormat="1" ht="12" customHeight="1">
      <c r="A951" s="362">
        <v>18610061</v>
      </c>
      <c r="B951" s="313" t="str">
        <f t="shared" si="446"/>
        <v>18610061</v>
      </c>
      <c r="C951" s="450" t="s">
        <v>2257</v>
      </c>
      <c r="D951" s="451" t="s">
        <v>1165</v>
      </c>
      <c r="E951" s="451"/>
      <c r="F951" s="300">
        <v>44166</v>
      </c>
      <c r="G951" s="451"/>
      <c r="H951" s="556">
        <v>-3648.75</v>
      </c>
      <c r="I951" s="556">
        <v>-3648.75</v>
      </c>
      <c r="J951" s="556">
        <v>-3648.75</v>
      </c>
      <c r="K951" s="556">
        <v>-3648.75</v>
      </c>
      <c r="L951" s="556">
        <v>-3648.75</v>
      </c>
      <c r="M951" s="556">
        <v>-3648.75</v>
      </c>
      <c r="N951" s="556">
        <v>-3648.75</v>
      </c>
      <c r="O951" s="556">
        <v>-3648.75</v>
      </c>
      <c r="P951" s="556">
        <v>-3648.75</v>
      </c>
      <c r="Q951" s="556">
        <v>-3648.75</v>
      </c>
      <c r="R951" s="556">
        <v>-3648.75</v>
      </c>
      <c r="S951" s="556">
        <v>-3648.75</v>
      </c>
      <c r="T951" s="591">
        <v>-3648.75</v>
      </c>
      <c r="U951" s="556"/>
      <c r="V951" s="556">
        <f t="shared" si="423"/>
        <v>-3648.75</v>
      </c>
      <c r="W951" s="307"/>
      <c r="X951" s="308"/>
      <c r="Y951" s="548">
        <f t="shared" si="451"/>
        <v>0</v>
      </c>
      <c r="Z951" s="549">
        <f t="shared" si="451"/>
        <v>0</v>
      </c>
      <c r="AA951" s="549">
        <f t="shared" si="451"/>
        <v>0</v>
      </c>
      <c r="AB951" s="282">
        <f t="shared" si="424"/>
        <v>-3648.75</v>
      </c>
      <c r="AC951" s="281">
        <f t="shared" si="425"/>
        <v>0</v>
      </c>
      <c r="AD951" s="549">
        <f t="shared" si="426"/>
        <v>0</v>
      </c>
      <c r="AE951" s="553">
        <f t="shared" si="427"/>
        <v>0</v>
      </c>
      <c r="AF951" s="282">
        <f t="shared" si="428"/>
        <v>-3648.75</v>
      </c>
      <c r="AG951" s="283">
        <f t="shared" si="429"/>
        <v>-3648.75</v>
      </c>
      <c r="AH951" s="281">
        <f t="shared" si="430"/>
        <v>0</v>
      </c>
      <c r="AI951" s="551">
        <f t="shared" si="448"/>
        <v>0</v>
      </c>
      <c r="AJ951" s="549">
        <f t="shared" si="448"/>
        <v>0</v>
      </c>
      <c r="AK951" s="549">
        <f t="shared" si="448"/>
        <v>0</v>
      </c>
      <c r="AL951" s="282">
        <f t="shared" si="431"/>
        <v>-3648.75</v>
      </c>
      <c r="AM951" s="281">
        <f t="shared" si="432"/>
        <v>0</v>
      </c>
      <c r="AN951" s="549">
        <f t="shared" si="433"/>
        <v>0</v>
      </c>
      <c r="AO951" s="549">
        <f t="shared" si="434"/>
        <v>0</v>
      </c>
      <c r="AP951" s="549">
        <f t="shared" si="435"/>
        <v>-3648.75</v>
      </c>
      <c r="AQ951" s="283">
        <f t="shared" si="449"/>
        <v>-3648.75</v>
      </c>
      <c r="AR951" s="281">
        <f t="shared" si="436"/>
        <v>0</v>
      </c>
      <c r="AT951" s="446" t="s">
        <v>2076</v>
      </c>
      <c r="AU951" s="284"/>
      <c r="AV951" s="447" t="str">
        <f t="shared" si="437"/>
        <v>CA</v>
      </c>
      <c r="AW951" s="447" t="str">
        <f t="shared" si="438"/>
        <v>CL</v>
      </c>
      <c r="AX951" s="447" t="str">
        <f t="shared" si="439"/>
        <v>AIC</v>
      </c>
      <c r="AY951" s="447" t="str">
        <f t="shared" si="440"/>
        <v>ERB</v>
      </c>
      <c r="AZ951" s="447" t="str">
        <f t="shared" si="441"/>
        <v>GRB</v>
      </c>
      <c r="BA951" s="447" t="str">
        <f t="shared" si="442"/>
        <v>Non-Op</v>
      </c>
      <c r="BC951" s="449" t="s">
        <v>2100</v>
      </c>
      <c r="BD951" s="552">
        <f t="shared" si="450"/>
        <v>-3648.75</v>
      </c>
      <c r="BF951" s="435"/>
      <c r="BG951" s="435"/>
      <c r="BH951" s="435"/>
      <c r="BI951" s="435"/>
      <c r="BJ951" s="435"/>
      <c r="BK951" s="435"/>
      <c r="BL951" s="435"/>
      <c r="BN951" s="444"/>
    </row>
    <row r="952" spans="1:66" s="28" customFormat="1" ht="12" customHeight="1">
      <c r="A952" s="362">
        <v>18610071</v>
      </c>
      <c r="B952" s="313" t="str">
        <f t="shared" si="446"/>
        <v>18610071</v>
      </c>
      <c r="C952" s="450" t="s">
        <v>2182</v>
      </c>
      <c r="D952" s="451" t="s">
        <v>1165</v>
      </c>
      <c r="E952" s="451"/>
      <c r="F952" s="300">
        <v>44166</v>
      </c>
      <c r="G952" s="451"/>
      <c r="H952" s="556">
        <v>100000</v>
      </c>
      <c r="I952" s="556">
        <v>100000</v>
      </c>
      <c r="J952" s="556">
        <v>100000</v>
      </c>
      <c r="K952" s="556">
        <v>100000</v>
      </c>
      <c r="L952" s="556">
        <v>100000</v>
      </c>
      <c r="M952" s="556">
        <v>100000</v>
      </c>
      <c r="N952" s="556">
        <v>100000</v>
      </c>
      <c r="O952" s="556">
        <v>100000</v>
      </c>
      <c r="P952" s="556">
        <v>100000</v>
      </c>
      <c r="Q952" s="556">
        <v>100000</v>
      </c>
      <c r="R952" s="556">
        <v>100000</v>
      </c>
      <c r="S952" s="556">
        <v>100000</v>
      </c>
      <c r="T952" s="591">
        <v>100000</v>
      </c>
      <c r="U952" s="556"/>
      <c r="V952" s="556">
        <f t="shared" si="423"/>
        <v>100000</v>
      </c>
      <c r="W952" s="307"/>
      <c r="X952" s="308"/>
      <c r="Y952" s="548">
        <f t="shared" si="451"/>
        <v>0</v>
      </c>
      <c r="Z952" s="549">
        <f t="shared" si="451"/>
        <v>0</v>
      </c>
      <c r="AA952" s="549">
        <f t="shared" si="451"/>
        <v>0</v>
      </c>
      <c r="AB952" s="282">
        <f t="shared" si="424"/>
        <v>100000</v>
      </c>
      <c r="AC952" s="281">
        <f t="shared" si="425"/>
        <v>0</v>
      </c>
      <c r="AD952" s="549">
        <f t="shared" si="426"/>
        <v>0</v>
      </c>
      <c r="AE952" s="553">
        <f t="shared" si="427"/>
        <v>0</v>
      </c>
      <c r="AF952" s="282">
        <f t="shared" si="428"/>
        <v>100000</v>
      </c>
      <c r="AG952" s="283">
        <f t="shared" si="429"/>
        <v>100000</v>
      </c>
      <c r="AH952" s="281">
        <f t="shared" si="430"/>
        <v>0</v>
      </c>
      <c r="AI952" s="551">
        <f t="shared" si="448"/>
        <v>0</v>
      </c>
      <c r="AJ952" s="549">
        <f t="shared" si="448"/>
        <v>0</v>
      </c>
      <c r="AK952" s="549">
        <f t="shared" si="448"/>
        <v>0</v>
      </c>
      <c r="AL952" s="282">
        <f t="shared" si="431"/>
        <v>100000</v>
      </c>
      <c r="AM952" s="281">
        <f t="shared" si="432"/>
        <v>0</v>
      </c>
      <c r="AN952" s="549">
        <f t="shared" si="433"/>
        <v>0</v>
      </c>
      <c r="AO952" s="549">
        <f t="shared" si="434"/>
        <v>0</v>
      </c>
      <c r="AP952" s="549">
        <f t="shared" si="435"/>
        <v>100000</v>
      </c>
      <c r="AQ952" s="283">
        <f t="shared" si="449"/>
        <v>100000</v>
      </c>
      <c r="AR952" s="281">
        <f t="shared" si="436"/>
        <v>0</v>
      </c>
      <c r="AT952" s="446" t="s">
        <v>2076</v>
      </c>
      <c r="AU952" s="284"/>
      <c r="AV952" s="447" t="str">
        <f t="shared" si="437"/>
        <v>CA</v>
      </c>
      <c r="AW952" s="447" t="str">
        <f t="shared" si="438"/>
        <v>CL</v>
      </c>
      <c r="AX952" s="447" t="str">
        <f t="shared" si="439"/>
        <v>AIC</v>
      </c>
      <c r="AY952" s="447" t="str">
        <f t="shared" si="440"/>
        <v>ERB</v>
      </c>
      <c r="AZ952" s="447" t="str">
        <f t="shared" si="441"/>
        <v>GRB</v>
      </c>
      <c r="BA952" s="447" t="str">
        <f t="shared" si="442"/>
        <v>Non-Op</v>
      </c>
      <c r="BC952" s="449" t="s">
        <v>2100</v>
      </c>
      <c r="BD952" s="552">
        <f t="shared" si="450"/>
        <v>100000</v>
      </c>
      <c r="BF952" s="435"/>
      <c r="BG952" s="435"/>
      <c r="BH952" s="435"/>
      <c r="BI952" s="435"/>
      <c r="BJ952" s="435"/>
      <c r="BK952" s="435"/>
      <c r="BL952" s="435"/>
      <c r="BN952" s="444"/>
    </row>
    <row r="953" spans="1:66" s="28" customFormat="1" ht="12" customHeight="1">
      <c r="A953" s="362">
        <v>18610081</v>
      </c>
      <c r="B953" s="313" t="str">
        <f t="shared" si="446"/>
        <v>18610081</v>
      </c>
      <c r="C953" s="450" t="s">
        <v>2175</v>
      </c>
      <c r="D953" s="451" t="s">
        <v>2091</v>
      </c>
      <c r="E953" s="451"/>
      <c r="F953" s="300">
        <v>44166</v>
      </c>
      <c r="G953" s="451"/>
      <c r="H953" s="556">
        <v>99931.95</v>
      </c>
      <c r="I953" s="556">
        <v>99931.95</v>
      </c>
      <c r="J953" s="556">
        <v>99931.95</v>
      </c>
      <c r="K953" s="556">
        <v>99931.95</v>
      </c>
      <c r="L953" s="556">
        <v>99931.95</v>
      </c>
      <c r="M953" s="556">
        <v>99931.95</v>
      </c>
      <c r="N953" s="556">
        <v>99931.95</v>
      </c>
      <c r="O953" s="556">
        <v>99931.95</v>
      </c>
      <c r="P953" s="556">
        <v>99931.95</v>
      </c>
      <c r="Q953" s="556">
        <v>99931.95</v>
      </c>
      <c r="R953" s="556">
        <v>99931.95</v>
      </c>
      <c r="S953" s="556">
        <v>99931.95</v>
      </c>
      <c r="T953" s="591">
        <v>99931.95</v>
      </c>
      <c r="U953" s="556"/>
      <c r="V953" s="556">
        <f t="shared" si="423"/>
        <v>99931.949999999968</v>
      </c>
      <c r="W953" s="307"/>
      <c r="X953" s="308"/>
      <c r="Y953" s="548">
        <f t="shared" si="451"/>
        <v>99931.95</v>
      </c>
      <c r="Z953" s="549">
        <f t="shared" si="451"/>
        <v>0</v>
      </c>
      <c r="AA953" s="549">
        <f t="shared" si="451"/>
        <v>0</v>
      </c>
      <c r="AB953" s="282">
        <f t="shared" si="424"/>
        <v>0</v>
      </c>
      <c r="AC953" s="281">
        <f t="shared" si="425"/>
        <v>0</v>
      </c>
      <c r="AD953" s="549">
        <f t="shared" si="426"/>
        <v>0</v>
      </c>
      <c r="AE953" s="553">
        <f t="shared" si="427"/>
        <v>0</v>
      </c>
      <c r="AF953" s="282">
        <f t="shared" si="428"/>
        <v>0</v>
      </c>
      <c r="AG953" s="283">
        <f t="shared" si="429"/>
        <v>0</v>
      </c>
      <c r="AH953" s="281">
        <f t="shared" si="430"/>
        <v>0</v>
      </c>
      <c r="AI953" s="551">
        <f t="shared" si="448"/>
        <v>99931.949999999968</v>
      </c>
      <c r="AJ953" s="549">
        <f t="shared" si="448"/>
        <v>0</v>
      </c>
      <c r="AK953" s="549">
        <f t="shared" si="448"/>
        <v>0</v>
      </c>
      <c r="AL953" s="282">
        <f t="shared" si="431"/>
        <v>0</v>
      </c>
      <c r="AM953" s="281">
        <f t="shared" si="432"/>
        <v>0</v>
      </c>
      <c r="AN953" s="549">
        <f t="shared" si="433"/>
        <v>0</v>
      </c>
      <c r="AO953" s="549">
        <f t="shared" si="434"/>
        <v>0</v>
      </c>
      <c r="AP953" s="549">
        <f t="shared" si="435"/>
        <v>0</v>
      </c>
      <c r="AQ953" s="283">
        <f t="shared" si="449"/>
        <v>0</v>
      </c>
      <c r="AR953" s="281">
        <f t="shared" si="436"/>
        <v>0</v>
      </c>
      <c r="AT953" s="446"/>
      <c r="AU953" s="284"/>
      <c r="AV953" s="447" t="str">
        <f t="shared" si="437"/>
        <v>CA</v>
      </c>
      <c r="AW953" s="447" t="str">
        <f t="shared" si="438"/>
        <v>CL</v>
      </c>
      <c r="AX953" s="447" t="str">
        <f t="shared" si="439"/>
        <v>AIC</v>
      </c>
      <c r="AY953" s="447" t="str">
        <f t="shared" si="440"/>
        <v>ERB</v>
      </c>
      <c r="AZ953" s="447" t="str">
        <f t="shared" si="441"/>
        <v>GRB</v>
      </c>
      <c r="BA953" s="447" t="str">
        <f t="shared" si="442"/>
        <v>Non-Op</v>
      </c>
      <c r="BC953" s="445" t="s">
        <v>2159</v>
      </c>
      <c r="BD953" s="552">
        <f t="shared" si="450"/>
        <v>99931.95</v>
      </c>
      <c r="BF953" s="435"/>
      <c r="BG953" s="435"/>
      <c r="BH953" s="435"/>
      <c r="BI953" s="435"/>
      <c r="BJ953" s="435"/>
      <c r="BK953" s="435"/>
      <c r="BL953" s="435"/>
      <c r="BN953" s="444"/>
    </row>
    <row r="954" spans="1:66" s="28" customFormat="1" ht="12" customHeight="1">
      <c r="A954" s="287">
        <v>18630031</v>
      </c>
      <c r="B954" s="288" t="str">
        <f t="shared" si="446"/>
        <v>18630031</v>
      </c>
      <c r="C954" s="494" t="s">
        <v>1600</v>
      </c>
      <c r="D954" s="445" t="s">
        <v>1165</v>
      </c>
      <c r="E954" s="445"/>
      <c r="F954" s="494"/>
      <c r="G954" s="445"/>
      <c r="H954" s="547">
        <v>0</v>
      </c>
      <c r="I954" s="547">
        <v>798330.34</v>
      </c>
      <c r="J954" s="547">
        <v>1429916.8</v>
      </c>
      <c r="K954" s="547">
        <v>1985521.82</v>
      </c>
      <c r="L954" s="547">
        <v>2377913.9</v>
      </c>
      <c r="M954" s="547">
        <v>2768455.53</v>
      </c>
      <c r="N954" s="547">
        <v>3141779.42</v>
      </c>
      <c r="O954" s="547">
        <v>3828451.24</v>
      </c>
      <c r="P954" s="547">
        <v>4600740.26</v>
      </c>
      <c r="Q954" s="547">
        <v>5137244.3600000003</v>
      </c>
      <c r="R954" s="547">
        <v>5123092.59</v>
      </c>
      <c r="S954" s="547">
        <v>5149931.1500000004</v>
      </c>
      <c r="T954" s="547">
        <v>0</v>
      </c>
      <c r="U954" s="547"/>
      <c r="V954" s="547">
        <f t="shared" si="423"/>
        <v>3028448.1174999997</v>
      </c>
      <c r="W954" s="285"/>
      <c r="X954" s="286"/>
      <c r="Y954" s="548">
        <f t="shared" si="451"/>
        <v>0</v>
      </c>
      <c r="Z954" s="549">
        <f t="shared" si="451"/>
        <v>0</v>
      </c>
      <c r="AA954" s="549">
        <f t="shared" si="451"/>
        <v>0</v>
      </c>
      <c r="AB954" s="282">
        <f t="shared" si="424"/>
        <v>0</v>
      </c>
      <c r="AC954" s="281">
        <f t="shared" si="425"/>
        <v>0</v>
      </c>
      <c r="AD954" s="549">
        <f t="shared" si="426"/>
        <v>0</v>
      </c>
      <c r="AE954" s="553">
        <f t="shared" si="427"/>
        <v>0</v>
      </c>
      <c r="AF954" s="282">
        <f t="shared" si="428"/>
        <v>0</v>
      </c>
      <c r="AG954" s="283">
        <f t="shared" si="429"/>
        <v>0</v>
      </c>
      <c r="AH954" s="281">
        <f t="shared" si="430"/>
        <v>0</v>
      </c>
      <c r="AI954" s="551">
        <f t="shared" si="448"/>
        <v>0</v>
      </c>
      <c r="AJ954" s="549">
        <f t="shared" si="448"/>
        <v>0</v>
      </c>
      <c r="AK954" s="549">
        <f t="shared" si="448"/>
        <v>0</v>
      </c>
      <c r="AL954" s="282">
        <f t="shared" si="431"/>
        <v>3028448.1174999997</v>
      </c>
      <c r="AM954" s="281">
        <f t="shared" si="432"/>
        <v>0</v>
      </c>
      <c r="AN954" s="549">
        <f t="shared" si="433"/>
        <v>0</v>
      </c>
      <c r="AO954" s="549">
        <f t="shared" si="434"/>
        <v>0</v>
      </c>
      <c r="AP954" s="549">
        <f t="shared" si="435"/>
        <v>3028448.1174999997</v>
      </c>
      <c r="AQ954" s="283">
        <f t="shared" si="449"/>
        <v>3028448.1174999997</v>
      </c>
      <c r="AR954" s="281">
        <f t="shared" si="436"/>
        <v>0</v>
      </c>
      <c r="AT954" s="446" t="s">
        <v>2064</v>
      </c>
      <c r="AU954" s="284"/>
      <c r="AV954" s="447" t="str">
        <f t="shared" si="437"/>
        <v>CA</v>
      </c>
      <c r="AW954" s="447" t="str">
        <f t="shared" si="438"/>
        <v>CL</v>
      </c>
      <c r="AX954" s="447" t="str">
        <f t="shared" si="439"/>
        <v>AIC</v>
      </c>
      <c r="AY954" s="447" t="str">
        <f t="shared" si="440"/>
        <v>ERB</v>
      </c>
      <c r="AZ954" s="447" t="str">
        <f t="shared" si="441"/>
        <v>GRB</v>
      </c>
      <c r="BA954" s="447" t="str">
        <f t="shared" si="442"/>
        <v>Non-Op</v>
      </c>
      <c r="BC954" s="449" t="s">
        <v>2100</v>
      </c>
      <c r="BD954" s="552">
        <f t="shared" si="450"/>
        <v>0</v>
      </c>
      <c r="BF954" s="435"/>
      <c r="BG954" s="435"/>
      <c r="BH954" s="435"/>
      <c r="BI954" s="435"/>
      <c r="BJ954" s="435"/>
      <c r="BK954" s="435"/>
      <c r="BL954" s="435"/>
      <c r="BN954" s="444"/>
    </row>
    <row r="955" spans="1:66" s="28" customFormat="1" ht="12" customHeight="1">
      <c r="A955" s="362">
        <v>18630041</v>
      </c>
      <c r="B955" s="290" t="str">
        <f t="shared" si="446"/>
        <v>18630041</v>
      </c>
      <c r="C955" s="497" t="s">
        <v>2258</v>
      </c>
      <c r="D955" s="451" t="s">
        <v>2091</v>
      </c>
      <c r="E955" s="451"/>
      <c r="F955" s="300">
        <v>43831</v>
      </c>
      <c r="G955" s="451"/>
      <c r="H955" s="556">
        <v>3026878.92</v>
      </c>
      <c r="I955" s="556">
        <v>3020383.47</v>
      </c>
      <c r="J955" s="556">
        <v>3013888.02</v>
      </c>
      <c r="K955" s="556">
        <v>3007392.57</v>
      </c>
      <c r="L955" s="556">
        <v>3000897.12</v>
      </c>
      <c r="M955" s="556">
        <v>2994401.67</v>
      </c>
      <c r="N955" s="556">
        <v>2987906.22</v>
      </c>
      <c r="O955" s="556">
        <v>2981410.77</v>
      </c>
      <c r="P955" s="556">
        <v>2974915.32</v>
      </c>
      <c r="Q955" s="556">
        <v>2968419.87</v>
      </c>
      <c r="R955" s="556">
        <v>2961924.42</v>
      </c>
      <c r="S955" s="556">
        <v>2955428.97</v>
      </c>
      <c r="T955" s="591">
        <v>2948933.52</v>
      </c>
      <c r="U955" s="556"/>
      <c r="V955" s="556">
        <f t="shared" si="423"/>
        <v>2987906.22</v>
      </c>
      <c r="W955" s="292"/>
      <c r="X955" s="293"/>
      <c r="Y955" s="548">
        <f t="shared" si="451"/>
        <v>2948933.52</v>
      </c>
      <c r="Z955" s="549">
        <f t="shared" si="451"/>
        <v>0</v>
      </c>
      <c r="AA955" s="549">
        <f t="shared" si="451"/>
        <v>0</v>
      </c>
      <c r="AB955" s="282">
        <f t="shared" si="424"/>
        <v>0</v>
      </c>
      <c r="AC955" s="281">
        <f t="shared" si="425"/>
        <v>0</v>
      </c>
      <c r="AD955" s="549">
        <f t="shared" si="426"/>
        <v>0</v>
      </c>
      <c r="AE955" s="553">
        <f t="shared" si="427"/>
        <v>0</v>
      </c>
      <c r="AF955" s="282">
        <f t="shared" si="428"/>
        <v>0</v>
      </c>
      <c r="AG955" s="283">
        <f t="shared" si="429"/>
        <v>0</v>
      </c>
      <c r="AH955" s="281">
        <f t="shared" si="430"/>
        <v>0</v>
      </c>
      <c r="AI955" s="551">
        <f t="shared" si="448"/>
        <v>2987906.22</v>
      </c>
      <c r="AJ955" s="549">
        <f t="shared" si="448"/>
        <v>0</v>
      </c>
      <c r="AK955" s="549">
        <f t="shared" si="448"/>
        <v>0</v>
      </c>
      <c r="AL955" s="282">
        <f t="shared" si="431"/>
        <v>0</v>
      </c>
      <c r="AM955" s="281">
        <f t="shared" si="432"/>
        <v>0</v>
      </c>
      <c r="AN955" s="549">
        <f t="shared" si="433"/>
        <v>0</v>
      </c>
      <c r="AO955" s="549">
        <f t="shared" si="434"/>
        <v>0</v>
      </c>
      <c r="AP955" s="549">
        <f t="shared" si="435"/>
        <v>0</v>
      </c>
      <c r="AQ955" s="283">
        <f t="shared" si="449"/>
        <v>0</v>
      </c>
      <c r="AR955" s="281">
        <f t="shared" si="436"/>
        <v>0</v>
      </c>
      <c r="AT955" s="446"/>
      <c r="AU955" s="284"/>
      <c r="AV955" s="447" t="str">
        <f t="shared" si="437"/>
        <v>CA</v>
      </c>
      <c r="AW955" s="447" t="str">
        <f t="shared" si="438"/>
        <v>CL</v>
      </c>
      <c r="AX955" s="447" t="str">
        <f t="shared" si="439"/>
        <v>AIC</v>
      </c>
      <c r="AY955" s="447" t="str">
        <f t="shared" si="440"/>
        <v>ERB</v>
      </c>
      <c r="AZ955" s="447" t="str">
        <f t="shared" si="441"/>
        <v>GRB</v>
      </c>
      <c r="BA955" s="447" t="str">
        <f t="shared" si="442"/>
        <v>Non-Op</v>
      </c>
      <c r="BC955" s="492" t="s">
        <v>2118</v>
      </c>
      <c r="BD955" s="552">
        <f t="shared" si="450"/>
        <v>2948933.52</v>
      </c>
      <c r="BF955" s="435"/>
      <c r="BG955" s="435"/>
      <c r="BH955" s="435"/>
      <c r="BI955" s="435"/>
      <c r="BJ955" s="435"/>
      <c r="BK955" s="435"/>
      <c r="BL955" s="435"/>
      <c r="BN955" s="444"/>
    </row>
    <row r="956" spans="1:66" s="28" customFormat="1" ht="12" customHeight="1">
      <c r="A956" s="362">
        <v>18630051</v>
      </c>
      <c r="B956" s="290" t="str">
        <f t="shared" si="446"/>
        <v>18630051</v>
      </c>
      <c r="C956" s="497" t="s">
        <v>2259</v>
      </c>
      <c r="D956" s="451" t="s">
        <v>1165</v>
      </c>
      <c r="E956" s="451"/>
      <c r="F956" s="300">
        <v>44166</v>
      </c>
      <c r="G956" s="451"/>
      <c r="H956" s="556">
        <v>5179675.93</v>
      </c>
      <c r="I956" s="556">
        <v>7241121.4900000002</v>
      </c>
      <c r="J956" s="556">
        <v>9702458.1300000008</v>
      </c>
      <c r="K956" s="556">
        <v>11781617.050000001</v>
      </c>
      <c r="L956" s="556">
        <v>12393826.65</v>
      </c>
      <c r="M956" s="556">
        <v>14029511.17</v>
      </c>
      <c r="N956" s="556">
        <v>15933544.380000001</v>
      </c>
      <c r="O956" s="556">
        <v>17378897.280000001</v>
      </c>
      <c r="P956" s="556">
        <v>19110869.399999999</v>
      </c>
      <c r="Q956" s="556">
        <v>20364876.82</v>
      </c>
      <c r="R956" s="556">
        <v>0</v>
      </c>
      <c r="S956" s="556">
        <v>0</v>
      </c>
      <c r="T956" s="591">
        <v>9202523.3699999992</v>
      </c>
      <c r="U956" s="556"/>
      <c r="V956" s="556">
        <f t="shared" si="423"/>
        <v>11260651.835000001</v>
      </c>
      <c r="W956" s="292"/>
      <c r="X956" s="293"/>
      <c r="Y956" s="548">
        <f t="shared" si="451"/>
        <v>0</v>
      </c>
      <c r="Z956" s="549">
        <f t="shared" si="451"/>
        <v>0</v>
      </c>
      <c r="AA956" s="549">
        <f t="shared" si="451"/>
        <v>0</v>
      </c>
      <c r="AB956" s="282">
        <f t="shared" si="424"/>
        <v>9202523.3699999992</v>
      </c>
      <c r="AC956" s="281">
        <f t="shared" si="425"/>
        <v>0</v>
      </c>
      <c r="AD956" s="549">
        <f t="shared" si="426"/>
        <v>0</v>
      </c>
      <c r="AE956" s="553">
        <f t="shared" si="427"/>
        <v>0</v>
      </c>
      <c r="AF956" s="282">
        <f t="shared" si="428"/>
        <v>9202523.3699999992</v>
      </c>
      <c r="AG956" s="283">
        <f t="shared" si="429"/>
        <v>9202523.3699999992</v>
      </c>
      <c r="AH956" s="281">
        <f t="shared" si="430"/>
        <v>0</v>
      </c>
      <c r="AI956" s="551">
        <f t="shared" si="448"/>
        <v>0</v>
      </c>
      <c r="AJ956" s="549">
        <f t="shared" si="448"/>
        <v>0</v>
      </c>
      <c r="AK956" s="549">
        <f t="shared" si="448"/>
        <v>0</v>
      </c>
      <c r="AL956" s="282">
        <f t="shared" si="431"/>
        <v>11260651.835000001</v>
      </c>
      <c r="AM956" s="281">
        <f t="shared" si="432"/>
        <v>0</v>
      </c>
      <c r="AN956" s="549">
        <f t="shared" si="433"/>
        <v>0</v>
      </c>
      <c r="AO956" s="549">
        <f t="shared" si="434"/>
        <v>0</v>
      </c>
      <c r="AP956" s="549">
        <f t="shared" si="435"/>
        <v>11260651.835000001</v>
      </c>
      <c r="AQ956" s="283">
        <f t="shared" si="449"/>
        <v>11260651.835000001</v>
      </c>
      <c r="AR956" s="281">
        <f t="shared" si="436"/>
        <v>0</v>
      </c>
      <c r="AT956" s="446" t="s">
        <v>2064</v>
      </c>
      <c r="AU956" s="284"/>
      <c r="AV956" s="447" t="str">
        <f t="shared" si="437"/>
        <v>CA</v>
      </c>
      <c r="AW956" s="447" t="str">
        <f t="shared" si="438"/>
        <v>CL</v>
      </c>
      <c r="AX956" s="447" t="str">
        <f t="shared" si="439"/>
        <v>AIC</v>
      </c>
      <c r="AY956" s="447" t="str">
        <f t="shared" si="440"/>
        <v>ERB</v>
      </c>
      <c r="AZ956" s="447" t="str">
        <f t="shared" si="441"/>
        <v>GRB</v>
      </c>
      <c r="BA956" s="447" t="str">
        <f t="shared" si="442"/>
        <v>Non-Op</v>
      </c>
      <c r="BC956" s="449" t="s">
        <v>2100</v>
      </c>
      <c r="BD956" s="552">
        <f t="shared" si="450"/>
        <v>9202523.3699999992</v>
      </c>
      <c r="BF956" s="435"/>
      <c r="BG956" s="435"/>
      <c r="BH956" s="435"/>
      <c r="BI956" s="435"/>
      <c r="BJ956" s="435"/>
      <c r="BK956" s="435"/>
      <c r="BL956" s="435"/>
      <c r="BN956" s="444"/>
    </row>
    <row r="957" spans="1:66" s="28" customFormat="1" ht="12" customHeight="1">
      <c r="A957" s="362">
        <v>18630061</v>
      </c>
      <c r="B957" s="290" t="str">
        <f t="shared" si="446"/>
        <v>18630061</v>
      </c>
      <c r="C957" s="497" t="s">
        <v>2260</v>
      </c>
      <c r="D957" s="451" t="s">
        <v>1165</v>
      </c>
      <c r="E957" s="451"/>
      <c r="F957" s="300">
        <v>44166</v>
      </c>
      <c r="G957" s="451"/>
      <c r="H957" s="556">
        <v>-5179675.93</v>
      </c>
      <c r="I957" s="556">
        <v>-7241121.4900000002</v>
      </c>
      <c r="J957" s="556">
        <v>-9702458.1300000008</v>
      </c>
      <c r="K957" s="556">
        <v>-11781617.050000001</v>
      </c>
      <c r="L957" s="556">
        <v>-12393826.65</v>
      </c>
      <c r="M957" s="556">
        <v>-14029511.17</v>
      </c>
      <c r="N957" s="556">
        <v>0</v>
      </c>
      <c r="O957" s="556">
        <v>0</v>
      </c>
      <c r="P957" s="556">
        <v>0</v>
      </c>
      <c r="Q957" s="556">
        <v>0</v>
      </c>
      <c r="R957" s="556">
        <v>0</v>
      </c>
      <c r="S957" s="556">
        <v>0</v>
      </c>
      <c r="T957" s="591">
        <v>-9202523.3699999992</v>
      </c>
      <c r="U957" s="556"/>
      <c r="V957" s="556">
        <f t="shared" si="423"/>
        <v>-5194969.5116666667</v>
      </c>
      <c r="W957" s="292"/>
      <c r="X957" s="293"/>
      <c r="Y957" s="548">
        <f t="shared" si="451"/>
        <v>0</v>
      </c>
      <c r="Z957" s="549">
        <f t="shared" si="451"/>
        <v>0</v>
      </c>
      <c r="AA957" s="549">
        <f t="shared" si="451"/>
        <v>0</v>
      </c>
      <c r="AB957" s="282">
        <f t="shared" si="424"/>
        <v>-9202523.3699999992</v>
      </c>
      <c r="AC957" s="281">
        <f t="shared" si="425"/>
        <v>0</v>
      </c>
      <c r="AD957" s="549">
        <f t="shared" si="426"/>
        <v>0</v>
      </c>
      <c r="AE957" s="553">
        <f t="shared" si="427"/>
        <v>0</v>
      </c>
      <c r="AF957" s="282">
        <f t="shared" si="428"/>
        <v>-9202523.3699999992</v>
      </c>
      <c r="AG957" s="283">
        <f t="shared" si="429"/>
        <v>-9202523.3699999992</v>
      </c>
      <c r="AH957" s="281">
        <f t="shared" si="430"/>
        <v>0</v>
      </c>
      <c r="AI957" s="551">
        <f t="shared" si="448"/>
        <v>0</v>
      </c>
      <c r="AJ957" s="549">
        <f t="shared" si="448"/>
        <v>0</v>
      </c>
      <c r="AK957" s="549">
        <f t="shared" si="448"/>
        <v>0</v>
      </c>
      <c r="AL957" s="282">
        <f t="shared" si="431"/>
        <v>-5194969.5116666667</v>
      </c>
      <c r="AM957" s="281">
        <f t="shared" si="432"/>
        <v>0</v>
      </c>
      <c r="AN957" s="549">
        <f t="shared" si="433"/>
        <v>0</v>
      </c>
      <c r="AO957" s="549">
        <f t="shared" si="434"/>
        <v>0</v>
      </c>
      <c r="AP957" s="549">
        <f t="shared" si="435"/>
        <v>-5194969.5116666667</v>
      </c>
      <c r="AQ957" s="283">
        <f t="shared" si="449"/>
        <v>-5194969.5116666667</v>
      </c>
      <c r="AR957" s="281">
        <f t="shared" si="436"/>
        <v>0</v>
      </c>
      <c r="AT957" s="446" t="s">
        <v>2064</v>
      </c>
      <c r="AU957" s="284"/>
      <c r="AV957" s="447" t="str">
        <f t="shared" si="437"/>
        <v>CA</v>
      </c>
      <c r="AW957" s="447" t="str">
        <f t="shared" si="438"/>
        <v>CL</v>
      </c>
      <c r="AX957" s="447" t="str">
        <f t="shared" si="439"/>
        <v>AIC</v>
      </c>
      <c r="AY957" s="447" t="str">
        <f t="shared" si="440"/>
        <v>ERB</v>
      </c>
      <c r="AZ957" s="447" t="str">
        <f t="shared" si="441"/>
        <v>GRB</v>
      </c>
      <c r="BA957" s="447" t="str">
        <f t="shared" si="442"/>
        <v>Non-Op</v>
      </c>
      <c r="BC957" s="449" t="s">
        <v>2100</v>
      </c>
      <c r="BD957" s="552">
        <f t="shared" si="450"/>
        <v>-9202523.3699999992</v>
      </c>
      <c r="BF957" s="435"/>
      <c r="BG957" s="435"/>
      <c r="BH957" s="435"/>
      <c r="BI957" s="435"/>
      <c r="BJ957" s="435"/>
      <c r="BK957" s="435"/>
      <c r="BL957" s="435"/>
      <c r="BN957" s="444"/>
    </row>
    <row r="958" spans="1:66" s="28" customFormat="1" ht="12" customHeight="1">
      <c r="A958" s="362">
        <v>18630071</v>
      </c>
      <c r="B958" s="290" t="str">
        <f t="shared" si="446"/>
        <v>18630071</v>
      </c>
      <c r="C958" s="497" t="s">
        <v>2261</v>
      </c>
      <c r="D958" s="451" t="s">
        <v>2091</v>
      </c>
      <c r="E958" s="451"/>
      <c r="F958" s="300">
        <v>44256</v>
      </c>
      <c r="G958" s="451"/>
      <c r="H958" s="556"/>
      <c r="I958" s="556"/>
      <c r="J958" s="556"/>
      <c r="K958" s="556">
        <v>367861.03</v>
      </c>
      <c r="L958" s="556">
        <v>367861.03</v>
      </c>
      <c r="M958" s="556">
        <v>367861.03</v>
      </c>
      <c r="N958" s="556">
        <v>0</v>
      </c>
      <c r="O958" s="556">
        <v>0</v>
      </c>
      <c r="P958" s="556">
        <v>0</v>
      </c>
      <c r="Q958" s="556">
        <v>0</v>
      </c>
      <c r="R958" s="556">
        <v>0</v>
      </c>
      <c r="S958" s="556">
        <v>0</v>
      </c>
      <c r="T958" s="591">
        <v>0</v>
      </c>
      <c r="U958" s="556"/>
      <c r="V958" s="556">
        <f t="shared" si="423"/>
        <v>91965.257500000007</v>
      </c>
      <c r="W958" s="292"/>
      <c r="X958" s="293"/>
      <c r="Y958" s="548">
        <f t="shared" si="451"/>
        <v>0</v>
      </c>
      <c r="Z958" s="549">
        <f t="shared" si="451"/>
        <v>0</v>
      </c>
      <c r="AA958" s="549">
        <f t="shared" si="451"/>
        <v>0</v>
      </c>
      <c r="AB958" s="282">
        <f t="shared" si="424"/>
        <v>0</v>
      </c>
      <c r="AC958" s="281">
        <f t="shared" si="425"/>
        <v>0</v>
      </c>
      <c r="AD958" s="549">
        <f t="shared" si="426"/>
        <v>0</v>
      </c>
      <c r="AE958" s="553">
        <f t="shared" si="427"/>
        <v>0</v>
      </c>
      <c r="AF958" s="282">
        <f t="shared" si="428"/>
        <v>0</v>
      </c>
      <c r="AG958" s="283">
        <f t="shared" si="429"/>
        <v>0</v>
      </c>
      <c r="AH958" s="281">
        <f t="shared" si="430"/>
        <v>0</v>
      </c>
      <c r="AI958" s="551">
        <f t="shared" ref="AI958:AK977" si="452">IF($D958=AI$5,$V958,0)</f>
        <v>91965.257500000007</v>
      </c>
      <c r="AJ958" s="549">
        <f t="shared" si="452"/>
        <v>0</v>
      </c>
      <c r="AK958" s="549">
        <f t="shared" si="452"/>
        <v>0</v>
      </c>
      <c r="AL958" s="282">
        <f t="shared" si="431"/>
        <v>0</v>
      </c>
      <c r="AM958" s="281">
        <f t="shared" si="432"/>
        <v>0</v>
      </c>
      <c r="AN958" s="549">
        <f t="shared" si="433"/>
        <v>0</v>
      </c>
      <c r="AO958" s="549">
        <f t="shared" si="434"/>
        <v>0</v>
      </c>
      <c r="AP958" s="549">
        <f t="shared" si="435"/>
        <v>0</v>
      </c>
      <c r="AQ958" s="283">
        <f t="shared" si="449"/>
        <v>0</v>
      </c>
      <c r="AR958" s="281">
        <f t="shared" si="436"/>
        <v>0</v>
      </c>
      <c r="AT958" s="446"/>
      <c r="AU958" s="284"/>
      <c r="AV958" s="447" t="str">
        <f t="shared" si="437"/>
        <v>CA</v>
      </c>
      <c r="AW958" s="447" t="str">
        <f t="shared" si="438"/>
        <v>CL</v>
      </c>
      <c r="AX958" s="447" t="str">
        <f t="shared" si="439"/>
        <v>AIC</v>
      </c>
      <c r="AY958" s="447" t="str">
        <f t="shared" si="440"/>
        <v>ERB</v>
      </c>
      <c r="AZ958" s="447" t="str">
        <f t="shared" si="441"/>
        <v>GRB</v>
      </c>
      <c r="BA958" s="447" t="str">
        <f t="shared" si="442"/>
        <v>Non-Op</v>
      </c>
      <c r="BC958" s="445" t="s">
        <v>2262</v>
      </c>
      <c r="BD958" s="552">
        <f t="shared" si="450"/>
        <v>0</v>
      </c>
      <c r="BF958" s="435"/>
      <c r="BG958" s="435"/>
      <c r="BH958" s="435"/>
      <c r="BI958" s="435"/>
      <c r="BJ958" s="435"/>
      <c r="BK958" s="435"/>
      <c r="BL958" s="435"/>
      <c r="BN958" s="444"/>
    </row>
    <row r="959" spans="1:66" s="28" customFormat="1" ht="12" customHeight="1">
      <c r="A959" s="362">
        <v>18630072</v>
      </c>
      <c r="B959" s="290" t="str">
        <f t="shared" si="446"/>
        <v>18630072</v>
      </c>
      <c r="C959" s="497" t="s">
        <v>2263</v>
      </c>
      <c r="D959" s="451" t="s">
        <v>2091</v>
      </c>
      <c r="E959" s="451"/>
      <c r="F959" s="300">
        <v>44256</v>
      </c>
      <c r="G959" s="451"/>
      <c r="H959" s="556"/>
      <c r="I959" s="556"/>
      <c r="J959" s="556"/>
      <c r="K959" s="556">
        <v>181612.52</v>
      </c>
      <c r="L959" s="556">
        <v>181612.52</v>
      </c>
      <c r="M959" s="556">
        <v>181612.52</v>
      </c>
      <c r="N959" s="556">
        <v>0</v>
      </c>
      <c r="O959" s="556">
        <v>0</v>
      </c>
      <c r="P959" s="556">
        <v>0</v>
      </c>
      <c r="Q959" s="556">
        <v>0</v>
      </c>
      <c r="R959" s="556">
        <v>0</v>
      </c>
      <c r="S959" s="556">
        <v>0</v>
      </c>
      <c r="T959" s="591">
        <v>0</v>
      </c>
      <c r="U959" s="556"/>
      <c r="V959" s="556">
        <f t="shared" si="423"/>
        <v>45403.13</v>
      </c>
      <c r="W959" s="292"/>
      <c r="X959" s="293"/>
      <c r="Y959" s="548">
        <f t="shared" si="451"/>
        <v>0</v>
      </c>
      <c r="Z959" s="549">
        <f t="shared" si="451"/>
        <v>0</v>
      </c>
      <c r="AA959" s="549">
        <f t="shared" si="451"/>
        <v>0</v>
      </c>
      <c r="AB959" s="282">
        <f t="shared" si="424"/>
        <v>0</v>
      </c>
      <c r="AC959" s="281">
        <f t="shared" si="425"/>
        <v>0</v>
      </c>
      <c r="AD959" s="549">
        <f t="shared" si="426"/>
        <v>0</v>
      </c>
      <c r="AE959" s="553">
        <f t="shared" si="427"/>
        <v>0</v>
      </c>
      <c r="AF959" s="282">
        <f t="shared" si="428"/>
        <v>0</v>
      </c>
      <c r="AG959" s="283">
        <f t="shared" si="429"/>
        <v>0</v>
      </c>
      <c r="AH959" s="281">
        <f t="shared" si="430"/>
        <v>0</v>
      </c>
      <c r="AI959" s="551">
        <f t="shared" si="452"/>
        <v>45403.13</v>
      </c>
      <c r="AJ959" s="549">
        <f t="shared" si="452"/>
        <v>0</v>
      </c>
      <c r="AK959" s="549">
        <f t="shared" si="452"/>
        <v>0</v>
      </c>
      <c r="AL959" s="282">
        <f t="shared" si="431"/>
        <v>0</v>
      </c>
      <c r="AM959" s="281">
        <f t="shared" si="432"/>
        <v>0</v>
      </c>
      <c r="AN959" s="549">
        <f t="shared" si="433"/>
        <v>0</v>
      </c>
      <c r="AO959" s="549">
        <f t="shared" si="434"/>
        <v>0</v>
      </c>
      <c r="AP959" s="549">
        <f t="shared" si="435"/>
        <v>0</v>
      </c>
      <c r="AQ959" s="283">
        <f t="shared" si="449"/>
        <v>0</v>
      </c>
      <c r="AR959" s="281">
        <f t="shared" si="436"/>
        <v>0</v>
      </c>
      <c r="AT959" s="446"/>
      <c r="AU959" s="284"/>
      <c r="AV959" s="447" t="str">
        <f t="shared" si="437"/>
        <v>CA</v>
      </c>
      <c r="AW959" s="447" t="str">
        <f t="shared" si="438"/>
        <v>CL</v>
      </c>
      <c r="AX959" s="447" t="str">
        <f t="shared" si="439"/>
        <v>AIC</v>
      </c>
      <c r="AY959" s="447" t="str">
        <f t="shared" si="440"/>
        <v>ERB</v>
      </c>
      <c r="AZ959" s="447" t="str">
        <f t="shared" si="441"/>
        <v>GRB</v>
      </c>
      <c r="BA959" s="447" t="str">
        <f t="shared" si="442"/>
        <v>Non-Op</v>
      </c>
      <c r="BC959" s="445" t="s">
        <v>2262</v>
      </c>
      <c r="BD959" s="552">
        <f t="shared" si="450"/>
        <v>0</v>
      </c>
      <c r="BF959" s="435"/>
      <c r="BG959" s="435"/>
      <c r="BH959" s="435"/>
      <c r="BI959" s="435"/>
      <c r="BJ959" s="435"/>
      <c r="BK959" s="435"/>
      <c r="BL959" s="435"/>
      <c r="BN959" s="444"/>
    </row>
    <row r="960" spans="1:66" s="28" customFormat="1" ht="12" customHeight="1">
      <c r="A960" s="362">
        <v>18630081</v>
      </c>
      <c r="B960" s="290" t="str">
        <f t="shared" si="446"/>
        <v>18630081</v>
      </c>
      <c r="C960" s="497" t="s">
        <v>2264</v>
      </c>
      <c r="D960" s="451" t="s">
        <v>2091</v>
      </c>
      <c r="E960" s="451"/>
      <c r="F960" s="300">
        <v>44256</v>
      </c>
      <c r="G960" s="451"/>
      <c r="H960" s="556"/>
      <c r="I960" s="556"/>
      <c r="J960" s="556"/>
      <c r="K960" s="556">
        <v>1694528.64</v>
      </c>
      <c r="L960" s="556">
        <v>1694528.64</v>
      </c>
      <c r="M960" s="556">
        <v>1694528.64</v>
      </c>
      <c r="N960" s="556">
        <v>0</v>
      </c>
      <c r="O960" s="556">
        <v>0</v>
      </c>
      <c r="P960" s="556">
        <v>0</v>
      </c>
      <c r="Q960" s="556">
        <v>0</v>
      </c>
      <c r="R960" s="556">
        <v>0</v>
      </c>
      <c r="S960" s="556">
        <v>0</v>
      </c>
      <c r="T960" s="591">
        <v>0</v>
      </c>
      <c r="U960" s="556"/>
      <c r="V960" s="556">
        <f t="shared" si="423"/>
        <v>423632.16</v>
      </c>
      <c r="W960" s="292"/>
      <c r="X960" s="293"/>
      <c r="Y960" s="548">
        <f t="shared" si="451"/>
        <v>0</v>
      </c>
      <c r="Z960" s="549">
        <f t="shared" si="451"/>
        <v>0</v>
      </c>
      <c r="AA960" s="549">
        <f t="shared" si="451"/>
        <v>0</v>
      </c>
      <c r="AB960" s="282">
        <f t="shared" si="424"/>
        <v>0</v>
      </c>
      <c r="AC960" s="281">
        <f t="shared" si="425"/>
        <v>0</v>
      </c>
      <c r="AD960" s="549">
        <f t="shared" si="426"/>
        <v>0</v>
      </c>
      <c r="AE960" s="553">
        <f t="shared" si="427"/>
        <v>0</v>
      </c>
      <c r="AF960" s="282">
        <f t="shared" si="428"/>
        <v>0</v>
      </c>
      <c r="AG960" s="283">
        <f t="shared" si="429"/>
        <v>0</v>
      </c>
      <c r="AH960" s="281">
        <f t="shared" si="430"/>
        <v>0</v>
      </c>
      <c r="AI960" s="551">
        <f t="shared" si="452"/>
        <v>423632.16</v>
      </c>
      <c r="AJ960" s="549">
        <f t="shared" si="452"/>
        <v>0</v>
      </c>
      <c r="AK960" s="549">
        <f t="shared" si="452"/>
        <v>0</v>
      </c>
      <c r="AL960" s="282">
        <f t="shared" si="431"/>
        <v>0</v>
      </c>
      <c r="AM960" s="281">
        <f t="shared" si="432"/>
        <v>0</v>
      </c>
      <c r="AN960" s="549">
        <f t="shared" si="433"/>
        <v>0</v>
      </c>
      <c r="AO960" s="549">
        <f t="shared" si="434"/>
        <v>0</v>
      </c>
      <c r="AP960" s="549">
        <f t="shared" si="435"/>
        <v>0</v>
      </c>
      <c r="AQ960" s="283">
        <f t="shared" si="449"/>
        <v>0</v>
      </c>
      <c r="AR960" s="281">
        <f t="shared" si="436"/>
        <v>0</v>
      </c>
      <c r="AT960" s="446"/>
      <c r="AU960" s="284"/>
      <c r="AV960" s="447" t="str">
        <f t="shared" si="437"/>
        <v>CA</v>
      </c>
      <c r="AW960" s="447" t="str">
        <f t="shared" si="438"/>
        <v>CL</v>
      </c>
      <c r="AX960" s="447" t="str">
        <f t="shared" si="439"/>
        <v>AIC</v>
      </c>
      <c r="AY960" s="447" t="str">
        <f t="shared" si="440"/>
        <v>ERB</v>
      </c>
      <c r="AZ960" s="447" t="str">
        <f t="shared" si="441"/>
        <v>GRB</v>
      </c>
      <c r="BA960" s="447" t="str">
        <f t="shared" si="442"/>
        <v>Non-Op</v>
      </c>
      <c r="BC960" s="445" t="s">
        <v>2262</v>
      </c>
      <c r="BD960" s="552">
        <f t="shared" si="450"/>
        <v>0</v>
      </c>
      <c r="BF960" s="435"/>
      <c r="BG960" s="435"/>
      <c r="BH960" s="435"/>
      <c r="BI960" s="435"/>
      <c r="BJ960" s="435"/>
      <c r="BK960" s="435"/>
      <c r="BL960" s="435"/>
      <c r="BN960" s="444"/>
    </row>
    <row r="961" spans="1:66" s="28" customFormat="1" ht="12" customHeight="1">
      <c r="A961" s="362">
        <v>18630082</v>
      </c>
      <c r="B961" s="290" t="str">
        <f t="shared" si="446"/>
        <v>18630082</v>
      </c>
      <c r="C961" s="497" t="s">
        <v>2265</v>
      </c>
      <c r="D961" s="451" t="s">
        <v>2091</v>
      </c>
      <c r="E961" s="451"/>
      <c r="F961" s="300">
        <v>44256</v>
      </c>
      <c r="G961" s="451"/>
      <c r="H961" s="556"/>
      <c r="I961" s="556"/>
      <c r="J961" s="556"/>
      <c r="K961" s="556">
        <v>655380.49</v>
      </c>
      <c r="L961" s="556">
        <v>655380.49</v>
      </c>
      <c r="M961" s="556">
        <v>655380.49</v>
      </c>
      <c r="N961" s="556">
        <v>0</v>
      </c>
      <c r="O961" s="556">
        <v>0</v>
      </c>
      <c r="P961" s="556">
        <v>0</v>
      </c>
      <c r="Q961" s="556">
        <v>0</v>
      </c>
      <c r="R961" s="556">
        <v>0</v>
      </c>
      <c r="S961" s="556">
        <v>0</v>
      </c>
      <c r="T961" s="591">
        <v>0</v>
      </c>
      <c r="U961" s="556"/>
      <c r="V961" s="556">
        <f t="shared" si="423"/>
        <v>163845.1225</v>
      </c>
      <c r="W961" s="292"/>
      <c r="X961" s="293"/>
      <c r="Y961" s="548">
        <f t="shared" si="451"/>
        <v>0</v>
      </c>
      <c r="Z961" s="549">
        <f t="shared" si="451"/>
        <v>0</v>
      </c>
      <c r="AA961" s="549">
        <f t="shared" si="451"/>
        <v>0</v>
      </c>
      <c r="AB961" s="282">
        <f t="shared" si="424"/>
        <v>0</v>
      </c>
      <c r="AC961" s="281">
        <f t="shared" si="425"/>
        <v>0</v>
      </c>
      <c r="AD961" s="549">
        <f t="shared" si="426"/>
        <v>0</v>
      </c>
      <c r="AE961" s="553">
        <f t="shared" si="427"/>
        <v>0</v>
      </c>
      <c r="AF961" s="282">
        <f t="shared" si="428"/>
        <v>0</v>
      </c>
      <c r="AG961" s="283">
        <f t="shared" si="429"/>
        <v>0</v>
      </c>
      <c r="AH961" s="281">
        <f t="shared" si="430"/>
        <v>0</v>
      </c>
      <c r="AI961" s="551">
        <f t="shared" si="452"/>
        <v>163845.1225</v>
      </c>
      <c r="AJ961" s="549">
        <f t="shared" si="452"/>
        <v>0</v>
      </c>
      <c r="AK961" s="549">
        <f t="shared" si="452"/>
        <v>0</v>
      </c>
      <c r="AL961" s="282">
        <f t="shared" si="431"/>
        <v>0</v>
      </c>
      <c r="AM961" s="281">
        <f t="shared" si="432"/>
        <v>0</v>
      </c>
      <c r="AN961" s="549">
        <f t="shared" si="433"/>
        <v>0</v>
      </c>
      <c r="AO961" s="549">
        <f t="shared" si="434"/>
        <v>0</v>
      </c>
      <c r="AP961" s="549">
        <f t="shared" si="435"/>
        <v>0</v>
      </c>
      <c r="AQ961" s="283">
        <f t="shared" si="449"/>
        <v>0</v>
      </c>
      <c r="AR961" s="281">
        <f t="shared" si="436"/>
        <v>0</v>
      </c>
      <c r="AT961" s="446"/>
      <c r="AU961" s="284"/>
      <c r="AV961" s="447" t="str">
        <f t="shared" si="437"/>
        <v>CA</v>
      </c>
      <c r="AW961" s="447" t="str">
        <f t="shared" si="438"/>
        <v>CL</v>
      </c>
      <c r="AX961" s="447" t="str">
        <f t="shared" si="439"/>
        <v>AIC</v>
      </c>
      <c r="AY961" s="447" t="str">
        <f t="shared" si="440"/>
        <v>ERB</v>
      </c>
      <c r="AZ961" s="447" t="str">
        <f t="shared" si="441"/>
        <v>GRB</v>
      </c>
      <c r="BA961" s="447" t="str">
        <f t="shared" si="442"/>
        <v>Non-Op</v>
      </c>
      <c r="BC961" s="445" t="s">
        <v>2262</v>
      </c>
      <c r="BD961" s="552">
        <f t="shared" si="450"/>
        <v>0</v>
      </c>
      <c r="BF961" s="435"/>
      <c r="BG961" s="435"/>
      <c r="BH961" s="435"/>
      <c r="BI961" s="435"/>
      <c r="BJ961" s="435"/>
      <c r="BK961" s="435"/>
      <c r="BL961" s="435"/>
      <c r="BN961" s="444"/>
    </row>
    <row r="962" spans="1:66" s="28" customFormat="1" ht="12" customHeight="1">
      <c r="A962" s="362">
        <v>18630091</v>
      </c>
      <c r="B962" s="290" t="str">
        <f t="shared" si="446"/>
        <v>18630091</v>
      </c>
      <c r="C962" s="497" t="s">
        <v>2266</v>
      </c>
      <c r="D962" s="451" t="s">
        <v>2091</v>
      </c>
      <c r="E962" s="451"/>
      <c r="F962" s="300">
        <v>44256</v>
      </c>
      <c r="G962" s="451"/>
      <c r="H962" s="556"/>
      <c r="I962" s="556"/>
      <c r="J962" s="556"/>
      <c r="K962" s="556">
        <v>2359177.62</v>
      </c>
      <c r="L962" s="556">
        <v>2359177.62</v>
      </c>
      <c r="M962" s="556">
        <v>2359177.62</v>
      </c>
      <c r="N962" s="556">
        <v>0</v>
      </c>
      <c r="O962" s="556">
        <v>0</v>
      </c>
      <c r="P962" s="556">
        <v>0</v>
      </c>
      <c r="Q962" s="556">
        <v>0</v>
      </c>
      <c r="R962" s="556">
        <v>0</v>
      </c>
      <c r="S962" s="556">
        <v>0</v>
      </c>
      <c r="T962" s="591">
        <v>0</v>
      </c>
      <c r="U962" s="556"/>
      <c r="V962" s="556">
        <f t="shared" si="423"/>
        <v>589794.40500000003</v>
      </c>
      <c r="W962" s="292"/>
      <c r="X962" s="293"/>
      <c r="Y962" s="548">
        <f t="shared" si="451"/>
        <v>0</v>
      </c>
      <c r="Z962" s="549">
        <f t="shared" si="451"/>
        <v>0</v>
      </c>
      <c r="AA962" s="549">
        <f t="shared" si="451"/>
        <v>0</v>
      </c>
      <c r="AB962" s="282">
        <f t="shared" si="424"/>
        <v>0</v>
      </c>
      <c r="AC962" s="281">
        <f t="shared" si="425"/>
        <v>0</v>
      </c>
      <c r="AD962" s="549">
        <f t="shared" si="426"/>
        <v>0</v>
      </c>
      <c r="AE962" s="553">
        <f t="shared" si="427"/>
        <v>0</v>
      </c>
      <c r="AF962" s="282">
        <f t="shared" si="428"/>
        <v>0</v>
      </c>
      <c r="AG962" s="283">
        <f t="shared" si="429"/>
        <v>0</v>
      </c>
      <c r="AH962" s="281">
        <f t="shared" si="430"/>
        <v>0</v>
      </c>
      <c r="AI962" s="551">
        <f t="shared" si="452"/>
        <v>589794.40500000003</v>
      </c>
      <c r="AJ962" s="549">
        <f t="shared" si="452"/>
        <v>0</v>
      </c>
      <c r="AK962" s="549">
        <f t="shared" si="452"/>
        <v>0</v>
      </c>
      <c r="AL962" s="282">
        <f t="shared" si="431"/>
        <v>0</v>
      </c>
      <c r="AM962" s="281">
        <f t="shared" si="432"/>
        <v>0</v>
      </c>
      <c r="AN962" s="549">
        <f t="shared" si="433"/>
        <v>0</v>
      </c>
      <c r="AO962" s="549">
        <f t="shared" si="434"/>
        <v>0</v>
      </c>
      <c r="AP962" s="549">
        <f t="shared" si="435"/>
        <v>0</v>
      </c>
      <c r="AQ962" s="283">
        <f t="shared" si="449"/>
        <v>0</v>
      </c>
      <c r="AR962" s="281">
        <f t="shared" si="436"/>
        <v>0</v>
      </c>
      <c r="AT962" s="446"/>
      <c r="AU962" s="284"/>
      <c r="AV962" s="447" t="str">
        <f t="shared" si="437"/>
        <v>CA</v>
      </c>
      <c r="AW962" s="447" t="str">
        <f t="shared" si="438"/>
        <v>CL</v>
      </c>
      <c r="AX962" s="447" t="str">
        <f t="shared" si="439"/>
        <v>AIC</v>
      </c>
      <c r="AY962" s="447" t="str">
        <f t="shared" si="440"/>
        <v>ERB</v>
      </c>
      <c r="AZ962" s="447" t="str">
        <f t="shared" si="441"/>
        <v>GRB</v>
      </c>
      <c r="BA962" s="447" t="str">
        <f t="shared" si="442"/>
        <v>Non-Op</v>
      </c>
      <c r="BC962" s="445" t="s">
        <v>2262</v>
      </c>
      <c r="BD962" s="552">
        <f t="shared" si="450"/>
        <v>0</v>
      </c>
      <c r="BF962" s="435"/>
      <c r="BG962" s="435"/>
      <c r="BH962" s="435"/>
      <c r="BI962" s="435"/>
      <c r="BJ962" s="435"/>
      <c r="BK962" s="435"/>
      <c r="BL962" s="435"/>
      <c r="BN962" s="444"/>
    </row>
    <row r="963" spans="1:66" s="28" customFormat="1" ht="12" customHeight="1">
      <c r="A963" s="362">
        <v>18630092</v>
      </c>
      <c r="B963" s="290" t="str">
        <f t="shared" si="446"/>
        <v>18630092</v>
      </c>
      <c r="C963" s="497" t="s">
        <v>2267</v>
      </c>
      <c r="D963" s="451" t="s">
        <v>2091</v>
      </c>
      <c r="E963" s="451"/>
      <c r="F963" s="300">
        <v>44256</v>
      </c>
      <c r="G963" s="451"/>
      <c r="H963" s="556"/>
      <c r="I963" s="556"/>
      <c r="J963" s="556"/>
      <c r="K963" s="556">
        <v>818772.95</v>
      </c>
      <c r="L963" s="556">
        <v>818772.95</v>
      </c>
      <c r="M963" s="556">
        <v>818772.95</v>
      </c>
      <c r="N963" s="556">
        <v>0</v>
      </c>
      <c r="O963" s="556">
        <v>0</v>
      </c>
      <c r="P963" s="556">
        <v>0</v>
      </c>
      <c r="Q963" s="556">
        <v>0</v>
      </c>
      <c r="R963" s="556">
        <v>0</v>
      </c>
      <c r="S963" s="556">
        <v>0</v>
      </c>
      <c r="T963" s="591">
        <v>0</v>
      </c>
      <c r="U963" s="556"/>
      <c r="V963" s="556">
        <f t="shared" si="423"/>
        <v>204693.23749999996</v>
      </c>
      <c r="W963" s="292"/>
      <c r="X963" s="293"/>
      <c r="Y963" s="548">
        <f t="shared" si="451"/>
        <v>0</v>
      </c>
      <c r="Z963" s="549">
        <f t="shared" si="451"/>
        <v>0</v>
      </c>
      <c r="AA963" s="549">
        <f t="shared" si="451"/>
        <v>0</v>
      </c>
      <c r="AB963" s="282">
        <f t="shared" si="424"/>
        <v>0</v>
      </c>
      <c r="AC963" s="281">
        <f t="shared" si="425"/>
        <v>0</v>
      </c>
      <c r="AD963" s="549">
        <f t="shared" si="426"/>
        <v>0</v>
      </c>
      <c r="AE963" s="553">
        <f t="shared" si="427"/>
        <v>0</v>
      </c>
      <c r="AF963" s="282">
        <f t="shared" si="428"/>
        <v>0</v>
      </c>
      <c r="AG963" s="283">
        <f t="shared" si="429"/>
        <v>0</v>
      </c>
      <c r="AH963" s="281">
        <f t="shared" si="430"/>
        <v>0</v>
      </c>
      <c r="AI963" s="551">
        <f t="shared" si="452"/>
        <v>204693.23749999996</v>
      </c>
      <c r="AJ963" s="549">
        <f t="shared" si="452"/>
        <v>0</v>
      </c>
      <c r="AK963" s="549">
        <f t="shared" si="452"/>
        <v>0</v>
      </c>
      <c r="AL963" s="282">
        <f t="shared" si="431"/>
        <v>0</v>
      </c>
      <c r="AM963" s="281">
        <f t="shared" si="432"/>
        <v>0</v>
      </c>
      <c r="AN963" s="549">
        <f t="shared" si="433"/>
        <v>0</v>
      </c>
      <c r="AO963" s="549">
        <f t="shared" si="434"/>
        <v>0</v>
      </c>
      <c r="AP963" s="549">
        <f t="shared" si="435"/>
        <v>0</v>
      </c>
      <c r="AQ963" s="283">
        <f t="shared" si="449"/>
        <v>0</v>
      </c>
      <c r="AR963" s="281">
        <f t="shared" si="436"/>
        <v>0</v>
      </c>
      <c r="AT963" s="446"/>
      <c r="AU963" s="284"/>
      <c r="AV963" s="447" t="str">
        <f t="shared" si="437"/>
        <v>CA</v>
      </c>
      <c r="AW963" s="447" t="str">
        <f t="shared" si="438"/>
        <v>CL</v>
      </c>
      <c r="AX963" s="447" t="str">
        <f t="shared" si="439"/>
        <v>AIC</v>
      </c>
      <c r="AY963" s="447" t="str">
        <f t="shared" si="440"/>
        <v>ERB</v>
      </c>
      <c r="AZ963" s="447" t="str">
        <f t="shared" si="441"/>
        <v>GRB</v>
      </c>
      <c r="BA963" s="447" t="str">
        <f t="shared" si="442"/>
        <v>Non-Op</v>
      </c>
      <c r="BC963" s="445" t="s">
        <v>2262</v>
      </c>
      <c r="BD963" s="552">
        <f t="shared" si="450"/>
        <v>0</v>
      </c>
      <c r="BF963" s="435"/>
      <c r="BG963" s="435"/>
      <c r="BH963" s="435"/>
      <c r="BI963" s="435"/>
      <c r="BJ963" s="435"/>
      <c r="BK963" s="435"/>
      <c r="BL963" s="435"/>
      <c r="BN963" s="444"/>
    </row>
    <row r="964" spans="1:66" s="28" customFormat="1" ht="12" customHeight="1">
      <c r="A964" s="362">
        <v>18630101</v>
      </c>
      <c r="B964" s="290" t="str">
        <f t="shared" si="446"/>
        <v>18630101</v>
      </c>
      <c r="C964" s="497" t="s">
        <v>2268</v>
      </c>
      <c r="D964" s="451" t="s">
        <v>1165</v>
      </c>
      <c r="E964" s="451"/>
      <c r="F964" s="300">
        <v>44256</v>
      </c>
      <c r="G964" s="451"/>
      <c r="H964" s="556"/>
      <c r="I964" s="556"/>
      <c r="J964" s="556"/>
      <c r="K964" s="556">
        <v>-2359177.62</v>
      </c>
      <c r="L964" s="556">
        <v>-2359177.62</v>
      </c>
      <c r="M964" s="556">
        <v>-2359177.62</v>
      </c>
      <c r="N964" s="556">
        <v>0</v>
      </c>
      <c r="O964" s="556">
        <v>0</v>
      </c>
      <c r="P964" s="556">
        <v>0</v>
      </c>
      <c r="Q964" s="556">
        <v>0</v>
      </c>
      <c r="R964" s="556">
        <v>0</v>
      </c>
      <c r="S964" s="556">
        <v>0</v>
      </c>
      <c r="T964" s="591">
        <v>0</v>
      </c>
      <c r="U964" s="556"/>
      <c r="V964" s="556">
        <f t="shared" si="423"/>
        <v>-589794.40500000003</v>
      </c>
      <c r="W964" s="292"/>
      <c r="X964" s="293"/>
      <c r="Y964" s="548">
        <f t="shared" si="451"/>
        <v>0</v>
      </c>
      <c r="Z964" s="549">
        <f t="shared" si="451"/>
        <v>0</v>
      </c>
      <c r="AA964" s="549">
        <f t="shared" si="451"/>
        <v>0</v>
      </c>
      <c r="AB964" s="282">
        <f t="shared" si="424"/>
        <v>0</v>
      </c>
      <c r="AC964" s="281">
        <f t="shared" si="425"/>
        <v>0</v>
      </c>
      <c r="AD964" s="549">
        <f t="shared" si="426"/>
        <v>0</v>
      </c>
      <c r="AE964" s="553">
        <f t="shared" si="427"/>
        <v>0</v>
      </c>
      <c r="AF964" s="282">
        <f t="shared" si="428"/>
        <v>0</v>
      </c>
      <c r="AG964" s="283">
        <f t="shared" si="429"/>
        <v>0</v>
      </c>
      <c r="AH964" s="281">
        <f t="shared" si="430"/>
        <v>0</v>
      </c>
      <c r="AI964" s="551">
        <f t="shared" si="452"/>
        <v>0</v>
      </c>
      <c r="AJ964" s="549">
        <f t="shared" si="452"/>
        <v>0</v>
      </c>
      <c r="AK964" s="549">
        <f t="shared" si="452"/>
        <v>0</v>
      </c>
      <c r="AL964" s="282">
        <f t="shared" si="431"/>
        <v>-589794.40500000003</v>
      </c>
      <c r="AM964" s="281">
        <f t="shared" si="432"/>
        <v>0</v>
      </c>
      <c r="AN964" s="549">
        <f t="shared" si="433"/>
        <v>0</v>
      </c>
      <c r="AO964" s="549">
        <f t="shared" si="434"/>
        <v>0</v>
      </c>
      <c r="AP964" s="549">
        <f t="shared" si="435"/>
        <v>-589794.40500000003</v>
      </c>
      <c r="AQ964" s="283">
        <f t="shared" si="449"/>
        <v>-589794.40500000003</v>
      </c>
      <c r="AR964" s="281">
        <f t="shared" si="436"/>
        <v>0</v>
      </c>
      <c r="AT964" s="446" t="s">
        <v>2269</v>
      </c>
      <c r="AU964" s="284"/>
      <c r="AV964" s="447" t="str">
        <f t="shared" si="437"/>
        <v>CA</v>
      </c>
      <c r="AW964" s="447" t="str">
        <f t="shared" si="438"/>
        <v>CL</v>
      </c>
      <c r="AX964" s="447" t="str">
        <f t="shared" si="439"/>
        <v>AIC</v>
      </c>
      <c r="AY964" s="447" t="str">
        <f t="shared" si="440"/>
        <v>ERB</v>
      </c>
      <c r="AZ964" s="447" t="str">
        <f t="shared" si="441"/>
        <v>GRB</v>
      </c>
      <c r="BA964" s="447" t="str">
        <f t="shared" si="442"/>
        <v>Non-Op</v>
      </c>
      <c r="BC964" s="445" t="s">
        <v>2262</v>
      </c>
      <c r="BD964" s="552">
        <f t="shared" si="450"/>
        <v>0</v>
      </c>
      <c r="BF964" s="435"/>
      <c r="BG964" s="435"/>
      <c r="BH964" s="435"/>
      <c r="BI964" s="435"/>
      <c r="BJ964" s="435"/>
      <c r="BK964" s="435"/>
      <c r="BL964" s="435"/>
      <c r="BN964" s="444"/>
    </row>
    <row r="965" spans="1:66" s="28" customFormat="1" ht="12" customHeight="1">
      <c r="A965" s="362">
        <v>18630102</v>
      </c>
      <c r="B965" s="290" t="str">
        <f t="shared" si="446"/>
        <v>18630102</v>
      </c>
      <c r="C965" s="497" t="s">
        <v>2270</v>
      </c>
      <c r="D965" s="451" t="s">
        <v>1165</v>
      </c>
      <c r="E965" s="451"/>
      <c r="F965" s="300">
        <v>44256</v>
      </c>
      <c r="G965" s="451"/>
      <c r="H965" s="556"/>
      <c r="I965" s="556"/>
      <c r="J965" s="556"/>
      <c r="K965" s="556">
        <v>-818772.95</v>
      </c>
      <c r="L965" s="556">
        <v>-818772.95</v>
      </c>
      <c r="M965" s="556">
        <v>-818772.95</v>
      </c>
      <c r="N965" s="556">
        <v>0</v>
      </c>
      <c r="O965" s="556">
        <v>0</v>
      </c>
      <c r="P965" s="556">
        <v>0</v>
      </c>
      <c r="Q965" s="556">
        <v>0</v>
      </c>
      <c r="R965" s="556">
        <v>0</v>
      </c>
      <c r="S965" s="556">
        <v>0</v>
      </c>
      <c r="T965" s="591">
        <v>0</v>
      </c>
      <c r="U965" s="556"/>
      <c r="V965" s="556">
        <f t="shared" si="423"/>
        <v>-204693.23749999996</v>
      </c>
      <c r="W965" s="292"/>
      <c r="X965" s="293"/>
      <c r="Y965" s="548">
        <f t="shared" si="451"/>
        <v>0</v>
      </c>
      <c r="Z965" s="549">
        <f t="shared" si="451"/>
        <v>0</v>
      </c>
      <c r="AA965" s="549">
        <f t="shared" si="451"/>
        <v>0</v>
      </c>
      <c r="AB965" s="282">
        <f t="shared" si="424"/>
        <v>0</v>
      </c>
      <c r="AC965" s="281">
        <f t="shared" si="425"/>
        <v>0</v>
      </c>
      <c r="AD965" s="549">
        <f t="shared" si="426"/>
        <v>0</v>
      </c>
      <c r="AE965" s="553">
        <f t="shared" si="427"/>
        <v>0</v>
      </c>
      <c r="AF965" s="282">
        <f t="shared" si="428"/>
        <v>0</v>
      </c>
      <c r="AG965" s="283">
        <f t="shared" si="429"/>
        <v>0</v>
      </c>
      <c r="AH965" s="281">
        <f t="shared" si="430"/>
        <v>0</v>
      </c>
      <c r="AI965" s="551">
        <f t="shared" si="452"/>
        <v>0</v>
      </c>
      <c r="AJ965" s="549">
        <f t="shared" si="452"/>
        <v>0</v>
      </c>
      <c r="AK965" s="549">
        <f t="shared" si="452"/>
        <v>0</v>
      </c>
      <c r="AL965" s="282">
        <f t="shared" si="431"/>
        <v>-204693.23749999996</v>
      </c>
      <c r="AM965" s="281">
        <f t="shared" si="432"/>
        <v>0</v>
      </c>
      <c r="AN965" s="549">
        <f t="shared" si="433"/>
        <v>0</v>
      </c>
      <c r="AO965" s="549">
        <f t="shared" si="434"/>
        <v>0</v>
      </c>
      <c r="AP965" s="549">
        <f t="shared" si="435"/>
        <v>-204693.23749999996</v>
      </c>
      <c r="AQ965" s="283">
        <f t="shared" si="449"/>
        <v>-204693.23749999996</v>
      </c>
      <c r="AR965" s="281">
        <f t="shared" si="436"/>
        <v>0</v>
      </c>
      <c r="AT965" s="446" t="s">
        <v>2269</v>
      </c>
      <c r="AU965" s="284"/>
      <c r="AV965" s="447" t="str">
        <f t="shared" si="437"/>
        <v>CA</v>
      </c>
      <c r="AW965" s="447" t="str">
        <f t="shared" si="438"/>
        <v>CL</v>
      </c>
      <c r="AX965" s="447" t="str">
        <f t="shared" si="439"/>
        <v>AIC</v>
      </c>
      <c r="AY965" s="447" t="str">
        <f t="shared" si="440"/>
        <v>ERB</v>
      </c>
      <c r="AZ965" s="447" t="str">
        <f t="shared" si="441"/>
        <v>GRB</v>
      </c>
      <c r="BA965" s="447" t="str">
        <f t="shared" si="442"/>
        <v>Non-Op</v>
      </c>
      <c r="BC965" s="445" t="s">
        <v>2262</v>
      </c>
      <c r="BD965" s="552">
        <f t="shared" si="450"/>
        <v>0</v>
      </c>
      <c r="BF965" s="435"/>
      <c r="BG965" s="435"/>
      <c r="BH965" s="435"/>
      <c r="BI965" s="435"/>
      <c r="BJ965" s="435"/>
      <c r="BK965" s="435"/>
      <c r="BL965" s="435"/>
      <c r="BN965" s="444"/>
    </row>
    <row r="966" spans="1:66" s="28" customFormat="1" ht="12" customHeight="1">
      <c r="A966" s="362">
        <v>18630111</v>
      </c>
      <c r="B966" s="290" t="str">
        <f t="shared" si="446"/>
        <v>18630111</v>
      </c>
      <c r="C966" s="497" t="s">
        <v>2271</v>
      </c>
      <c r="D966" s="451" t="s">
        <v>2091</v>
      </c>
      <c r="E966" s="451"/>
      <c r="F966" s="300">
        <v>44287</v>
      </c>
      <c r="G966" s="451"/>
      <c r="H966" s="556"/>
      <c r="I966" s="556"/>
      <c r="J966" s="556"/>
      <c r="K966" s="556"/>
      <c r="L966" s="556">
        <v>4148870.57</v>
      </c>
      <c r="M966" s="556">
        <v>7689521.5199999996</v>
      </c>
      <c r="N966" s="556">
        <v>8626021.8800000008</v>
      </c>
      <c r="O966" s="556">
        <v>9384818.9399999995</v>
      </c>
      <c r="P966" s="556">
        <v>10107081.640000001</v>
      </c>
      <c r="Q966" s="556">
        <v>13825544.33</v>
      </c>
      <c r="R966" s="556">
        <v>14304017.83</v>
      </c>
      <c r="S966" s="556">
        <v>14646004.470000001</v>
      </c>
      <c r="T966" s="591">
        <v>14956630.380000001</v>
      </c>
      <c r="U966" s="556"/>
      <c r="V966" s="556">
        <f t="shared" si="423"/>
        <v>7517516.3641666658</v>
      </c>
      <c r="W966" s="292"/>
      <c r="X966" s="293"/>
      <c r="Y966" s="548">
        <f t="shared" si="451"/>
        <v>14956630.380000001</v>
      </c>
      <c r="Z966" s="549">
        <f t="shared" si="451"/>
        <v>0</v>
      </c>
      <c r="AA966" s="549">
        <f t="shared" si="451"/>
        <v>0</v>
      </c>
      <c r="AB966" s="282">
        <f t="shared" si="424"/>
        <v>0</v>
      </c>
      <c r="AC966" s="281">
        <f t="shared" si="425"/>
        <v>0</v>
      </c>
      <c r="AD966" s="549">
        <f t="shared" si="426"/>
        <v>0</v>
      </c>
      <c r="AE966" s="553">
        <f t="shared" si="427"/>
        <v>0</v>
      </c>
      <c r="AF966" s="282">
        <f t="shared" si="428"/>
        <v>0</v>
      </c>
      <c r="AG966" s="283">
        <f t="shared" si="429"/>
        <v>0</v>
      </c>
      <c r="AH966" s="281">
        <f t="shared" si="430"/>
        <v>0</v>
      </c>
      <c r="AI966" s="551">
        <f t="shared" si="452"/>
        <v>7517516.3641666658</v>
      </c>
      <c r="AJ966" s="549">
        <f t="shared" si="452"/>
        <v>0</v>
      </c>
      <c r="AK966" s="549">
        <f t="shared" si="452"/>
        <v>0</v>
      </c>
      <c r="AL966" s="282">
        <f t="shared" si="431"/>
        <v>0</v>
      </c>
      <c r="AM966" s="281">
        <f t="shared" si="432"/>
        <v>0</v>
      </c>
      <c r="AN966" s="549">
        <f t="shared" si="433"/>
        <v>0</v>
      </c>
      <c r="AO966" s="549">
        <f t="shared" si="434"/>
        <v>0</v>
      </c>
      <c r="AP966" s="549">
        <f t="shared" si="435"/>
        <v>0</v>
      </c>
      <c r="AQ966" s="283">
        <f t="shared" si="449"/>
        <v>0</v>
      </c>
      <c r="AR966" s="281">
        <f t="shared" si="436"/>
        <v>0</v>
      </c>
      <c r="AT966" s="446"/>
      <c r="AU966" s="284"/>
      <c r="AV966" s="447" t="str">
        <f t="shared" si="437"/>
        <v>CA</v>
      </c>
      <c r="AW966" s="447" t="str">
        <f t="shared" si="438"/>
        <v>CL</v>
      </c>
      <c r="AX966" s="447" t="str">
        <f t="shared" si="439"/>
        <v>AIC</v>
      </c>
      <c r="AY966" s="447" t="str">
        <f t="shared" si="440"/>
        <v>ERB</v>
      </c>
      <c r="AZ966" s="447" t="str">
        <f t="shared" si="441"/>
        <v>GRB</v>
      </c>
      <c r="BA966" s="447" t="str">
        <f t="shared" si="442"/>
        <v>Non-Op</v>
      </c>
      <c r="BC966" s="445" t="s">
        <v>2262</v>
      </c>
      <c r="BD966" s="552">
        <f t="shared" si="450"/>
        <v>14956630.380000001</v>
      </c>
      <c r="BF966" s="435"/>
      <c r="BG966" s="435"/>
      <c r="BH966" s="435"/>
      <c r="BI966" s="435"/>
      <c r="BJ966" s="435"/>
      <c r="BK966" s="435"/>
      <c r="BL966" s="435"/>
      <c r="BN966" s="444"/>
    </row>
    <row r="967" spans="1:66" s="28" customFormat="1" ht="12" customHeight="1">
      <c r="A967" s="362">
        <v>18630112</v>
      </c>
      <c r="B967" s="290" t="str">
        <f t="shared" si="446"/>
        <v>18630112</v>
      </c>
      <c r="C967" s="497" t="s">
        <v>2272</v>
      </c>
      <c r="D967" s="451" t="s">
        <v>2091</v>
      </c>
      <c r="E967" s="451"/>
      <c r="F967" s="300">
        <v>44287</v>
      </c>
      <c r="G967" s="451"/>
      <c r="H967" s="556"/>
      <c r="I967" s="556"/>
      <c r="J967" s="556"/>
      <c r="K967" s="556"/>
      <c r="L967" s="556">
        <v>955936.3</v>
      </c>
      <c r="M967" s="556">
        <v>1692337.75</v>
      </c>
      <c r="N967" s="556">
        <v>1912594.17</v>
      </c>
      <c r="O967" s="556">
        <v>2029057.29</v>
      </c>
      <c r="P967" s="556">
        <v>2178707.86</v>
      </c>
      <c r="Q967" s="556">
        <v>2776457.09</v>
      </c>
      <c r="R967" s="556">
        <v>2870731.49</v>
      </c>
      <c r="S967" s="556">
        <v>2934744.27</v>
      </c>
      <c r="T967" s="591">
        <v>3004372.62</v>
      </c>
      <c r="U967" s="556"/>
      <c r="V967" s="556">
        <f t="shared" si="423"/>
        <v>1571062.7108333332</v>
      </c>
      <c r="W967" s="292"/>
      <c r="X967" s="293"/>
      <c r="Y967" s="548">
        <f t="shared" si="451"/>
        <v>3004372.62</v>
      </c>
      <c r="Z967" s="549">
        <f t="shared" si="451"/>
        <v>0</v>
      </c>
      <c r="AA967" s="549">
        <f t="shared" si="451"/>
        <v>0</v>
      </c>
      <c r="AB967" s="282">
        <f t="shared" si="424"/>
        <v>0</v>
      </c>
      <c r="AC967" s="281">
        <f t="shared" si="425"/>
        <v>0</v>
      </c>
      <c r="AD967" s="549">
        <f t="shared" si="426"/>
        <v>0</v>
      </c>
      <c r="AE967" s="553">
        <f t="shared" si="427"/>
        <v>0</v>
      </c>
      <c r="AF967" s="282">
        <f t="shared" si="428"/>
        <v>0</v>
      </c>
      <c r="AG967" s="283">
        <f t="shared" si="429"/>
        <v>0</v>
      </c>
      <c r="AH967" s="281">
        <f t="shared" si="430"/>
        <v>0</v>
      </c>
      <c r="AI967" s="551">
        <f t="shared" si="452"/>
        <v>1571062.7108333332</v>
      </c>
      <c r="AJ967" s="549">
        <f t="shared" si="452"/>
        <v>0</v>
      </c>
      <c r="AK967" s="549">
        <f t="shared" si="452"/>
        <v>0</v>
      </c>
      <c r="AL967" s="282">
        <f t="shared" si="431"/>
        <v>0</v>
      </c>
      <c r="AM967" s="281">
        <f t="shared" si="432"/>
        <v>0</v>
      </c>
      <c r="AN967" s="549">
        <f t="shared" si="433"/>
        <v>0</v>
      </c>
      <c r="AO967" s="549">
        <f t="shared" si="434"/>
        <v>0</v>
      </c>
      <c r="AP967" s="549">
        <f t="shared" si="435"/>
        <v>0</v>
      </c>
      <c r="AQ967" s="283">
        <f t="shared" si="449"/>
        <v>0</v>
      </c>
      <c r="AR967" s="281">
        <f t="shared" si="436"/>
        <v>0</v>
      </c>
      <c r="AT967" s="446"/>
      <c r="AU967" s="284"/>
      <c r="AV967" s="447" t="str">
        <f t="shared" si="437"/>
        <v>CA</v>
      </c>
      <c r="AW967" s="447" t="str">
        <f t="shared" si="438"/>
        <v>CL</v>
      </c>
      <c r="AX967" s="447" t="str">
        <f t="shared" si="439"/>
        <v>AIC</v>
      </c>
      <c r="AY967" s="447" t="str">
        <f t="shared" si="440"/>
        <v>ERB</v>
      </c>
      <c r="AZ967" s="447" t="str">
        <f t="shared" si="441"/>
        <v>GRB</v>
      </c>
      <c r="BA967" s="447" t="str">
        <f t="shared" si="442"/>
        <v>Non-Op</v>
      </c>
      <c r="BC967" s="445" t="s">
        <v>2262</v>
      </c>
      <c r="BD967" s="552">
        <f t="shared" si="450"/>
        <v>3004372.62</v>
      </c>
      <c r="BF967" s="435"/>
      <c r="BG967" s="435"/>
      <c r="BH967" s="435"/>
      <c r="BI967" s="435"/>
      <c r="BJ967" s="435"/>
      <c r="BK967" s="435"/>
      <c r="BL967" s="435"/>
      <c r="BN967" s="444"/>
    </row>
    <row r="968" spans="1:66" s="28" customFormat="1" ht="12" customHeight="1">
      <c r="A968" s="362">
        <v>18630121</v>
      </c>
      <c r="B968" s="290" t="str">
        <f t="shared" si="446"/>
        <v>18630121</v>
      </c>
      <c r="C968" s="497" t="s">
        <v>2273</v>
      </c>
      <c r="D968" s="451" t="s">
        <v>2091</v>
      </c>
      <c r="E968" s="451"/>
      <c r="F968" s="300">
        <v>44317</v>
      </c>
      <c r="G968" s="451"/>
      <c r="H968" s="556"/>
      <c r="I968" s="556"/>
      <c r="J968" s="556"/>
      <c r="K968" s="556"/>
      <c r="L968" s="556"/>
      <c r="M968" s="556">
        <v>-87.99</v>
      </c>
      <c r="N968" s="556">
        <v>-181.74</v>
      </c>
      <c r="O968" s="556">
        <v>-883.4</v>
      </c>
      <c r="P968" s="556">
        <v>0</v>
      </c>
      <c r="Q968" s="556">
        <v>0</v>
      </c>
      <c r="R968" s="556">
        <v>0</v>
      </c>
      <c r="S968" s="556">
        <v>0</v>
      </c>
      <c r="T968" s="591">
        <v>0</v>
      </c>
      <c r="U968" s="556"/>
      <c r="V968" s="556">
        <f t="shared" si="423"/>
        <v>-96.09416666666668</v>
      </c>
      <c r="W968" s="292"/>
      <c r="X968" s="293"/>
      <c r="Y968" s="548">
        <f t="shared" si="451"/>
        <v>0</v>
      </c>
      <c r="Z968" s="549">
        <f t="shared" si="451"/>
        <v>0</v>
      </c>
      <c r="AA968" s="549">
        <f t="shared" si="451"/>
        <v>0</v>
      </c>
      <c r="AB968" s="282">
        <f t="shared" si="424"/>
        <v>0</v>
      </c>
      <c r="AC968" s="281">
        <f t="shared" si="425"/>
        <v>0</v>
      </c>
      <c r="AD968" s="549">
        <f t="shared" si="426"/>
        <v>0</v>
      </c>
      <c r="AE968" s="553">
        <f t="shared" si="427"/>
        <v>0</v>
      </c>
      <c r="AF968" s="282">
        <f t="shared" si="428"/>
        <v>0</v>
      </c>
      <c r="AG968" s="283">
        <f t="shared" si="429"/>
        <v>0</v>
      </c>
      <c r="AH968" s="281">
        <f t="shared" si="430"/>
        <v>0</v>
      </c>
      <c r="AI968" s="551">
        <f t="shared" si="452"/>
        <v>-96.09416666666668</v>
      </c>
      <c r="AJ968" s="549">
        <f t="shared" si="452"/>
        <v>0</v>
      </c>
      <c r="AK968" s="549">
        <f t="shared" si="452"/>
        <v>0</v>
      </c>
      <c r="AL968" s="282">
        <f t="shared" si="431"/>
        <v>0</v>
      </c>
      <c r="AM968" s="281">
        <f t="shared" si="432"/>
        <v>0</v>
      </c>
      <c r="AN968" s="549">
        <f t="shared" si="433"/>
        <v>0</v>
      </c>
      <c r="AO968" s="549">
        <f t="shared" si="434"/>
        <v>0</v>
      </c>
      <c r="AP968" s="549">
        <f t="shared" si="435"/>
        <v>0</v>
      </c>
      <c r="AQ968" s="283">
        <f t="shared" si="449"/>
        <v>0</v>
      </c>
      <c r="AR968" s="281">
        <f t="shared" si="436"/>
        <v>0</v>
      </c>
      <c r="AT968" s="446"/>
      <c r="AU968" s="284"/>
      <c r="AV968" s="447" t="str">
        <f t="shared" si="437"/>
        <v>CA</v>
      </c>
      <c r="AW968" s="447" t="str">
        <f t="shared" si="438"/>
        <v>CL</v>
      </c>
      <c r="AX968" s="447" t="str">
        <f t="shared" si="439"/>
        <v>AIC</v>
      </c>
      <c r="AY968" s="447" t="str">
        <f t="shared" si="440"/>
        <v>ERB</v>
      </c>
      <c r="AZ968" s="447" t="str">
        <f t="shared" si="441"/>
        <v>GRB</v>
      </c>
      <c r="BA968" s="447" t="str">
        <f t="shared" si="442"/>
        <v>Non-Op</v>
      </c>
      <c r="BC968" s="445" t="s">
        <v>2262</v>
      </c>
      <c r="BD968" s="552">
        <f t="shared" si="450"/>
        <v>0</v>
      </c>
      <c r="BF968" s="435"/>
      <c r="BG968" s="435"/>
      <c r="BH968" s="435"/>
      <c r="BI968" s="435"/>
      <c r="BJ968" s="435"/>
      <c r="BK968" s="435"/>
      <c r="BL968" s="435"/>
      <c r="BN968" s="444"/>
    </row>
    <row r="969" spans="1:66" s="28" customFormat="1" ht="12" customHeight="1">
      <c r="A969" s="362">
        <v>18630122</v>
      </c>
      <c r="B969" s="290" t="str">
        <f t="shared" si="446"/>
        <v>18630122</v>
      </c>
      <c r="C969" s="497" t="s">
        <v>2274</v>
      </c>
      <c r="D969" s="451" t="s">
        <v>2091</v>
      </c>
      <c r="E969" s="451"/>
      <c r="F969" s="300">
        <v>44317</v>
      </c>
      <c r="G969" s="451"/>
      <c r="H969" s="556"/>
      <c r="I969" s="556"/>
      <c r="J969" s="556"/>
      <c r="K969" s="556"/>
      <c r="L969" s="556"/>
      <c r="M969" s="556">
        <v>-17.48</v>
      </c>
      <c r="N969" s="556">
        <v>-17.48</v>
      </c>
      <c r="O969" s="556">
        <v>-17.48</v>
      </c>
      <c r="P969" s="556">
        <v>0</v>
      </c>
      <c r="Q969" s="556">
        <v>0</v>
      </c>
      <c r="R969" s="556">
        <v>0</v>
      </c>
      <c r="S969" s="556">
        <v>0</v>
      </c>
      <c r="T969" s="591">
        <v>-3004372.62</v>
      </c>
      <c r="U969" s="556"/>
      <c r="V969" s="556">
        <f t="shared" ref="V969:V1032" si="453">(H969+T969+SUM(I969:S969)*2)/24</f>
        <v>-125186.5625</v>
      </c>
      <c r="W969" s="292"/>
      <c r="X969" s="293"/>
      <c r="Y969" s="548">
        <f t="shared" ref="Y969:AA988" si="454">IF($D969=Y$5,$T969,0)</f>
        <v>-3004372.62</v>
      </c>
      <c r="Z969" s="549">
        <f t="shared" si="454"/>
        <v>0</v>
      </c>
      <c r="AA969" s="549">
        <f t="shared" si="454"/>
        <v>0</v>
      </c>
      <c r="AB969" s="282">
        <f t="shared" ref="AB969:AB1032" si="455">T969-SUM(Y969:AA969)</f>
        <v>0</v>
      </c>
      <c r="AC969" s="281">
        <f t="shared" ref="AC969:AC1032" si="456">T969-SUM(Y969:AA969)-AB969</f>
        <v>0</v>
      </c>
      <c r="AD969" s="549">
        <f t="shared" ref="AD969:AD1032" si="457">IF($D969=AD$5,$T969,IF($D969=AD$4, $T969*$AK$1,0))</f>
        <v>0</v>
      </c>
      <c r="AE969" s="553">
        <f t="shared" ref="AE969:AE1032" si="458">IF($D969=AE$5,$T969,IF($D969=AE$4, $T969*$AK$2,0))</f>
        <v>0</v>
      </c>
      <c r="AF969" s="282">
        <f t="shared" ref="AF969:AF1032" si="459">IF($D969=AF$5,$T969,IF($D969=AF$4, $T969*$AL$2,0))</f>
        <v>0</v>
      </c>
      <c r="AG969" s="283">
        <f t="shared" ref="AG969:AG1032" si="460">SUM(AD969:AF969)</f>
        <v>0</v>
      </c>
      <c r="AH969" s="281">
        <f t="shared" ref="AH969:AH1032" si="461">AG969-AB969</f>
        <v>0</v>
      </c>
      <c r="AI969" s="551">
        <f t="shared" si="452"/>
        <v>-125186.5625</v>
      </c>
      <c r="AJ969" s="549">
        <f t="shared" si="452"/>
        <v>0</v>
      </c>
      <c r="AK969" s="549">
        <f t="shared" si="452"/>
        <v>0</v>
      </c>
      <c r="AL969" s="282">
        <f t="shared" ref="AL969:AL1032" si="462">V969-SUM(AI969:AK969)</f>
        <v>0</v>
      </c>
      <c r="AM969" s="281">
        <f t="shared" ref="AM969:AM1032" si="463">V969-SUM(AI969:AK969)-AL969</f>
        <v>0</v>
      </c>
      <c r="AN969" s="549">
        <f t="shared" ref="AN969:AN1032" si="464">IF($D969=AN$5,$V969,IF($D969=AN$4, $V969*$AK$1,0))</f>
        <v>0</v>
      </c>
      <c r="AO969" s="549">
        <f t="shared" ref="AO969:AO1032" si="465">IF($D969=AO$5,$V969,IF($D969=AO$4, $V969*$AK$2,0))</f>
        <v>0</v>
      </c>
      <c r="AP969" s="549">
        <f t="shared" ref="AP969:AP1032" si="466">IF($D969=AP$5,$V969,IF($D969=AP$4, $V969*$AL$2,0))</f>
        <v>0</v>
      </c>
      <c r="AQ969" s="283">
        <f t="shared" si="449"/>
        <v>0</v>
      </c>
      <c r="AR969" s="281">
        <f t="shared" ref="AR969:AR1032" si="467">AQ969-AL969</f>
        <v>0</v>
      </c>
      <c r="AT969" s="446"/>
      <c r="AU969" s="284"/>
      <c r="AV969" s="447" t="str">
        <f t="shared" ref="AV969:AV1032" si="468">IF(VALUE(Y969),AV$7,IF(ISBLANK(Y969),"",AV$7))</f>
        <v>CA</v>
      </c>
      <c r="AW969" s="447" t="str">
        <f t="shared" ref="AW969:AW1032" si="469">IF(VALUE(Z969),AW$7,IF(ISBLANK(Z969),"",AW$7))</f>
        <v>CL</v>
      </c>
      <c r="AX969" s="447" t="str">
        <f t="shared" ref="AX969:AX1032" si="470">IF(VALUE(AA969),AX$7,IF(ISBLANK(AA969),"",AX$7))</f>
        <v>AIC</v>
      </c>
      <c r="AY969" s="447" t="str">
        <f t="shared" ref="AY969:AY1032" si="471">IF(VALUE(AD969),AY$7,IF(ISBLANK(AD969),"",AY$7))</f>
        <v>ERB</v>
      </c>
      <c r="AZ969" s="447" t="str">
        <f t="shared" ref="AZ969:AZ1032" si="472">IF(VALUE(AE969),AZ$7,IF(ISBLANK(AE969),"",AZ$7))</f>
        <v>GRB</v>
      </c>
      <c r="BA969" s="447" t="str">
        <f t="shared" ref="BA969:BA1032" si="473">IF(VALUE(AF969),BA$7,IF(ISBLANK(AF969),"",BA$7))</f>
        <v>Non-Op</v>
      </c>
      <c r="BC969" s="445" t="s">
        <v>2262</v>
      </c>
      <c r="BD969" s="552">
        <f t="shared" si="450"/>
        <v>-3004372.62</v>
      </c>
      <c r="BF969" s="435"/>
      <c r="BG969" s="435"/>
      <c r="BH969" s="435"/>
      <c r="BI969" s="435"/>
      <c r="BJ969" s="435"/>
      <c r="BK969" s="435"/>
      <c r="BL969" s="435"/>
      <c r="BN969" s="444"/>
    </row>
    <row r="970" spans="1:66" s="28" customFormat="1" ht="12" customHeight="1">
      <c r="A970" s="362">
        <v>18630131</v>
      </c>
      <c r="B970" s="290" t="str">
        <f t="shared" si="446"/>
        <v>18630131</v>
      </c>
      <c r="C970" s="497" t="s">
        <v>2275</v>
      </c>
      <c r="D970" s="451" t="s">
        <v>1165</v>
      </c>
      <c r="E970" s="451"/>
      <c r="F970" s="300">
        <v>44256</v>
      </c>
      <c r="G970" s="451"/>
      <c r="H970" s="556"/>
      <c r="I970" s="556"/>
      <c r="J970" s="556"/>
      <c r="K970" s="556">
        <v>1467892.68</v>
      </c>
      <c r="L970" s="556">
        <v>0</v>
      </c>
      <c r="M970" s="556">
        <v>0</v>
      </c>
      <c r="N970" s="556">
        <v>2075088.75</v>
      </c>
      <c r="O970" s="556">
        <v>0</v>
      </c>
      <c r="P970" s="556">
        <v>0</v>
      </c>
      <c r="Q970" s="556">
        <v>1814922.19</v>
      </c>
      <c r="R970" s="556">
        <v>0</v>
      </c>
      <c r="S970" s="556">
        <v>0</v>
      </c>
      <c r="T970" s="591">
        <v>2341912.83</v>
      </c>
      <c r="U970" s="556"/>
      <c r="V970" s="556">
        <f t="shared" si="453"/>
        <v>544071.66958333331</v>
      </c>
      <c r="W970" s="292"/>
      <c r="X970" s="293"/>
      <c r="Y970" s="548">
        <f t="shared" si="454"/>
        <v>0</v>
      </c>
      <c r="Z970" s="549">
        <f t="shared" si="454"/>
        <v>0</v>
      </c>
      <c r="AA970" s="549">
        <f t="shared" si="454"/>
        <v>0</v>
      </c>
      <c r="AB970" s="282">
        <f t="shared" si="455"/>
        <v>2341912.83</v>
      </c>
      <c r="AC970" s="281">
        <f t="shared" si="456"/>
        <v>0</v>
      </c>
      <c r="AD970" s="549">
        <f t="shared" si="457"/>
        <v>0</v>
      </c>
      <c r="AE970" s="553">
        <f t="shared" si="458"/>
        <v>0</v>
      </c>
      <c r="AF970" s="282">
        <f t="shared" si="459"/>
        <v>2341912.83</v>
      </c>
      <c r="AG970" s="283">
        <f t="shared" si="460"/>
        <v>2341912.83</v>
      </c>
      <c r="AH970" s="281">
        <f t="shared" si="461"/>
        <v>0</v>
      </c>
      <c r="AI970" s="551">
        <f t="shared" si="452"/>
        <v>0</v>
      </c>
      <c r="AJ970" s="549">
        <f t="shared" si="452"/>
        <v>0</v>
      </c>
      <c r="AK970" s="549">
        <f t="shared" si="452"/>
        <v>0</v>
      </c>
      <c r="AL970" s="282">
        <f t="shared" si="462"/>
        <v>544071.66958333331</v>
      </c>
      <c r="AM970" s="281">
        <f t="shared" si="463"/>
        <v>0</v>
      </c>
      <c r="AN970" s="549">
        <f t="shared" si="464"/>
        <v>0</v>
      </c>
      <c r="AO970" s="549">
        <f t="shared" si="465"/>
        <v>0</v>
      </c>
      <c r="AP970" s="549">
        <f t="shared" si="466"/>
        <v>544071.66958333331</v>
      </c>
      <c r="AQ970" s="283">
        <f t="shared" si="449"/>
        <v>544071.66958333331</v>
      </c>
      <c r="AR970" s="281">
        <f t="shared" si="467"/>
        <v>0</v>
      </c>
      <c r="AT970" s="446" t="s">
        <v>2147</v>
      </c>
      <c r="AU970" s="284"/>
      <c r="AV970" s="447" t="str">
        <f t="shared" si="468"/>
        <v>CA</v>
      </c>
      <c r="AW970" s="447" t="str">
        <f t="shared" si="469"/>
        <v>CL</v>
      </c>
      <c r="AX970" s="447" t="str">
        <f t="shared" si="470"/>
        <v>AIC</v>
      </c>
      <c r="AY970" s="447" t="str">
        <f t="shared" si="471"/>
        <v>ERB</v>
      </c>
      <c r="AZ970" s="447" t="str">
        <f t="shared" si="472"/>
        <v>GRB</v>
      </c>
      <c r="BA970" s="447" t="str">
        <f t="shared" si="473"/>
        <v>Non-Op</v>
      </c>
      <c r="BC970" s="445" t="s">
        <v>2276</v>
      </c>
      <c r="BD970" s="552">
        <f t="shared" si="450"/>
        <v>2341912.83</v>
      </c>
      <c r="BF970" s="435"/>
      <c r="BG970" s="435"/>
      <c r="BH970" s="435"/>
      <c r="BI970" s="435"/>
      <c r="BJ970" s="435"/>
      <c r="BK970" s="435"/>
      <c r="BL970" s="435"/>
      <c r="BN970" s="444"/>
    </row>
    <row r="971" spans="1:66" s="28" customFormat="1" ht="12" customHeight="1">
      <c r="A971" s="362">
        <v>18630141</v>
      </c>
      <c r="B971" s="290" t="str">
        <f t="shared" si="446"/>
        <v>18630141</v>
      </c>
      <c r="C971" s="497" t="s">
        <v>2261</v>
      </c>
      <c r="D971" s="451" t="s">
        <v>2091</v>
      </c>
      <c r="E971" s="451"/>
      <c r="F971" s="300">
        <v>44348</v>
      </c>
      <c r="G971" s="451"/>
      <c r="H971" s="556"/>
      <c r="I971" s="556"/>
      <c r="J971" s="556"/>
      <c r="K971" s="556"/>
      <c r="L971" s="556"/>
      <c r="M971" s="556"/>
      <c r="N971" s="556">
        <v>480702.09</v>
      </c>
      <c r="O971" s="556">
        <v>480702.09</v>
      </c>
      <c r="P971" s="556">
        <v>480702.09</v>
      </c>
      <c r="Q971" s="556">
        <v>508913.9</v>
      </c>
      <c r="R971" s="556">
        <v>508913.9</v>
      </c>
      <c r="S971" s="556">
        <v>508913.9</v>
      </c>
      <c r="T971" s="591">
        <v>542685.09</v>
      </c>
      <c r="U971" s="556"/>
      <c r="V971" s="556">
        <f t="shared" si="453"/>
        <v>270015.87624999997</v>
      </c>
      <c r="W971" s="292"/>
      <c r="X971" s="293"/>
      <c r="Y971" s="548">
        <f t="shared" si="454"/>
        <v>542685.09</v>
      </c>
      <c r="Z971" s="549">
        <f t="shared" si="454"/>
        <v>0</v>
      </c>
      <c r="AA971" s="549">
        <f t="shared" si="454"/>
        <v>0</v>
      </c>
      <c r="AB971" s="282">
        <f t="shared" si="455"/>
        <v>0</v>
      </c>
      <c r="AC971" s="281">
        <f t="shared" si="456"/>
        <v>0</v>
      </c>
      <c r="AD971" s="549">
        <f t="shared" si="457"/>
        <v>0</v>
      </c>
      <c r="AE971" s="553">
        <f t="shared" si="458"/>
        <v>0</v>
      </c>
      <c r="AF971" s="282">
        <f t="shared" si="459"/>
        <v>0</v>
      </c>
      <c r="AG971" s="283">
        <f t="shared" si="460"/>
        <v>0</v>
      </c>
      <c r="AH971" s="281">
        <f t="shared" si="461"/>
        <v>0</v>
      </c>
      <c r="AI971" s="551">
        <f t="shared" si="452"/>
        <v>270015.87624999997</v>
      </c>
      <c r="AJ971" s="549">
        <f t="shared" si="452"/>
        <v>0</v>
      </c>
      <c r="AK971" s="549">
        <f t="shared" si="452"/>
        <v>0</v>
      </c>
      <c r="AL971" s="282">
        <f t="shared" si="462"/>
        <v>0</v>
      </c>
      <c r="AM971" s="281">
        <f t="shared" si="463"/>
        <v>0</v>
      </c>
      <c r="AN971" s="549">
        <f t="shared" si="464"/>
        <v>0</v>
      </c>
      <c r="AO971" s="549">
        <f t="shared" si="465"/>
        <v>0</v>
      </c>
      <c r="AP971" s="549">
        <f t="shared" si="466"/>
        <v>0</v>
      </c>
      <c r="AQ971" s="283">
        <f t="shared" si="449"/>
        <v>0</v>
      </c>
      <c r="AR971" s="281">
        <f t="shared" si="467"/>
        <v>0</v>
      </c>
      <c r="AT971" s="446" t="s">
        <v>2269</v>
      </c>
      <c r="AU971" s="284"/>
      <c r="AV971" s="447" t="str">
        <f t="shared" si="468"/>
        <v>CA</v>
      </c>
      <c r="AW971" s="447" t="str">
        <f t="shared" si="469"/>
        <v>CL</v>
      </c>
      <c r="AX971" s="447" t="str">
        <f t="shared" si="470"/>
        <v>AIC</v>
      </c>
      <c r="AY971" s="447" t="str">
        <f t="shared" si="471"/>
        <v>ERB</v>
      </c>
      <c r="AZ971" s="447" t="str">
        <f t="shared" si="472"/>
        <v>GRB</v>
      </c>
      <c r="BA971" s="447" t="str">
        <f t="shared" si="473"/>
        <v>Non-Op</v>
      </c>
      <c r="BC971" s="445" t="s">
        <v>2262</v>
      </c>
      <c r="BD971" s="552">
        <f t="shared" si="450"/>
        <v>542685.09</v>
      </c>
      <c r="BF971" s="435"/>
      <c r="BG971" s="435"/>
      <c r="BH971" s="435"/>
      <c r="BI971" s="435"/>
      <c r="BJ971" s="435"/>
      <c r="BK971" s="435"/>
      <c r="BL971" s="435"/>
      <c r="BN971" s="444"/>
    </row>
    <row r="972" spans="1:66" s="28" customFormat="1" ht="12" customHeight="1">
      <c r="A972" s="362">
        <v>18630142</v>
      </c>
      <c r="B972" s="290" t="str">
        <f t="shared" si="446"/>
        <v>18630142</v>
      </c>
      <c r="C972" s="497" t="s">
        <v>2263</v>
      </c>
      <c r="D972" s="451" t="s">
        <v>2091</v>
      </c>
      <c r="E972" s="451"/>
      <c r="F972" s="300">
        <v>44348</v>
      </c>
      <c r="G972" s="451"/>
      <c r="H972" s="556"/>
      <c r="I972" s="556"/>
      <c r="J972" s="556"/>
      <c r="K972" s="556"/>
      <c r="L972" s="556"/>
      <c r="M972" s="556"/>
      <c r="N972" s="556">
        <v>237502.88</v>
      </c>
      <c r="O972" s="556">
        <v>237502.88</v>
      </c>
      <c r="P972" s="556">
        <v>237502.88</v>
      </c>
      <c r="Q972" s="556">
        <v>250393.8</v>
      </c>
      <c r="R972" s="556">
        <v>250393.8</v>
      </c>
      <c r="S972" s="556">
        <v>250393.8</v>
      </c>
      <c r="T972" s="591">
        <v>265406.94</v>
      </c>
      <c r="U972" s="556"/>
      <c r="V972" s="556">
        <f t="shared" si="453"/>
        <v>133032.79250000001</v>
      </c>
      <c r="W972" s="292"/>
      <c r="X972" s="293"/>
      <c r="Y972" s="548">
        <f t="shared" si="454"/>
        <v>265406.94</v>
      </c>
      <c r="Z972" s="549">
        <f t="shared" si="454"/>
        <v>0</v>
      </c>
      <c r="AA972" s="549">
        <f t="shared" si="454"/>
        <v>0</v>
      </c>
      <c r="AB972" s="282">
        <f t="shared" si="455"/>
        <v>0</v>
      </c>
      <c r="AC972" s="281">
        <f t="shared" si="456"/>
        <v>0</v>
      </c>
      <c r="AD972" s="549">
        <f t="shared" si="457"/>
        <v>0</v>
      </c>
      <c r="AE972" s="553">
        <f t="shared" si="458"/>
        <v>0</v>
      </c>
      <c r="AF972" s="282">
        <f t="shared" si="459"/>
        <v>0</v>
      </c>
      <c r="AG972" s="283">
        <f t="shared" si="460"/>
        <v>0</v>
      </c>
      <c r="AH972" s="281">
        <f t="shared" si="461"/>
        <v>0</v>
      </c>
      <c r="AI972" s="551">
        <f t="shared" si="452"/>
        <v>133032.79250000001</v>
      </c>
      <c r="AJ972" s="549">
        <f t="shared" si="452"/>
        <v>0</v>
      </c>
      <c r="AK972" s="549">
        <f t="shared" si="452"/>
        <v>0</v>
      </c>
      <c r="AL972" s="282">
        <f t="shared" si="462"/>
        <v>0</v>
      </c>
      <c r="AM972" s="281">
        <f t="shared" si="463"/>
        <v>0</v>
      </c>
      <c r="AN972" s="549">
        <f t="shared" si="464"/>
        <v>0</v>
      </c>
      <c r="AO972" s="549">
        <f t="shared" si="465"/>
        <v>0</v>
      </c>
      <c r="AP972" s="549">
        <f t="shared" si="466"/>
        <v>0</v>
      </c>
      <c r="AQ972" s="283">
        <f t="shared" si="449"/>
        <v>0</v>
      </c>
      <c r="AR972" s="281">
        <f t="shared" si="467"/>
        <v>0</v>
      </c>
      <c r="AT972" s="446" t="s">
        <v>2269</v>
      </c>
      <c r="AU972" s="284"/>
      <c r="AV972" s="447" t="str">
        <f t="shared" si="468"/>
        <v>CA</v>
      </c>
      <c r="AW972" s="447" t="str">
        <f t="shared" si="469"/>
        <v>CL</v>
      </c>
      <c r="AX972" s="447" t="str">
        <f t="shared" si="470"/>
        <v>AIC</v>
      </c>
      <c r="AY972" s="447" t="str">
        <f t="shared" si="471"/>
        <v>ERB</v>
      </c>
      <c r="AZ972" s="447" t="str">
        <f t="shared" si="472"/>
        <v>GRB</v>
      </c>
      <c r="BA972" s="447" t="str">
        <f t="shared" si="473"/>
        <v>Non-Op</v>
      </c>
      <c r="BC972" s="445" t="s">
        <v>2262</v>
      </c>
      <c r="BD972" s="552">
        <f t="shared" si="450"/>
        <v>265406.94</v>
      </c>
      <c r="BF972" s="435"/>
      <c r="BG972" s="435"/>
      <c r="BH972" s="435"/>
      <c r="BI972" s="435"/>
      <c r="BJ972" s="435"/>
      <c r="BK972" s="435"/>
      <c r="BL972" s="435"/>
      <c r="BN972" s="444"/>
    </row>
    <row r="973" spans="1:66" s="28" customFormat="1" ht="12" customHeight="1">
      <c r="A973" s="362">
        <v>18630151</v>
      </c>
      <c r="B973" s="290" t="str">
        <f t="shared" si="446"/>
        <v>18630151</v>
      </c>
      <c r="C973" s="497" t="s">
        <v>2264</v>
      </c>
      <c r="D973" s="451" t="s">
        <v>2091</v>
      </c>
      <c r="E973" s="451"/>
      <c r="F973" s="300">
        <v>44348</v>
      </c>
      <c r="G973" s="451"/>
      <c r="H973" s="556"/>
      <c r="I973" s="556"/>
      <c r="J973" s="556"/>
      <c r="K973" s="556"/>
      <c r="L973" s="556"/>
      <c r="M973" s="556"/>
      <c r="N973" s="556">
        <v>4044385.99</v>
      </c>
      <c r="O973" s="556">
        <v>4044385.99</v>
      </c>
      <c r="P973" s="556">
        <v>4044385.99</v>
      </c>
      <c r="Q973" s="556">
        <v>7001298.75</v>
      </c>
      <c r="R973" s="556">
        <v>7001298.75</v>
      </c>
      <c r="S973" s="556">
        <v>7001298.75</v>
      </c>
      <c r="T973" s="591">
        <v>2314119.2599999998</v>
      </c>
      <c r="U973" s="556"/>
      <c r="V973" s="556">
        <f t="shared" si="453"/>
        <v>2857842.8208333333</v>
      </c>
      <c r="W973" s="292"/>
      <c r="X973" s="293"/>
      <c r="Y973" s="548">
        <f t="shared" si="454"/>
        <v>2314119.2599999998</v>
      </c>
      <c r="Z973" s="549">
        <f t="shared" si="454"/>
        <v>0</v>
      </c>
      <c r="AA973" s="549">
        <f t="shared" si="454"/>
        <v>0</v>
      </c>
      <c r="AB973" s="282">
        <f t="shared" si="455"/>
        <v>0</v>
      </c>
      <c r="AC973" s="281">
        <f t="shared" si="456"/>
        <v>0</v>
      </c>
      <c r="AD973" s="549">
        <f t="shared" si="457"/>
        <v>0</v>
      </c>
      <c r="AE973" s="553">
        <f t="shared" si="458"/>
        <v>0</v>
      </c>
      <c r="AF973" s="282">
        <f t="shared" si="459"/>
        <v>0</v>
      </c>
      <c r="AG973" s="283">
        <f t="shared" si="460"/>
        <v>0</v>
      </c>
      <c r="AH973" s="281">
        <f t="shared" si="461"/>
        <v>0</v>
      </c>
      <c r="AI973" s="551">
        <f t="shared" si="452"/>
        <v>2857842.8208333333</v>
      </c>
      <c r="AJ973" s="549">
        <f t="shared" si="452"/>
        <v>0</v>
      </c>
      <c r="AK973" s="549">
        <f t="shared" si="452"/>
        <v>0</v>
      </c>
      <c r="AL973" s="282">
        <f t="shared" si="462"/>
        <v>0</v>
      </c>
      <c r="AM973" s="281">
        <f t="shared" si="463"/>
        <v>0</v>
      </c>
      <c r="AN973" s="549">
        <f t="shared" si="464"/>
        <v>0</v>
      </c>
      <c r="AO973" s="549">
        <f t="shared" si="465"/>
        <v>0</v>
      </c>
      <c r="AP973" s="549">
        <f t="shared" si="466"/>
        <v>0</v>
      </c>
      <c r="AQ973" s="283">
        <f t="shared" si="449"/>
        <v>0</v>
      </c>
      <c r="AR973" s="281">
        <f t="shared" si="467"/>
        <v>0</v>
      </c>
      <c r="AT973" s="446" t="s">
        <v>2269</v>
      </c>
      <c r="AU973" s="284"/>
      <c r="AV973" s="447" t="str">
        <f t="shared" si="468"/>
        <v>CA</v>
      </c>
      <c r="AW973" s="447" t="str">
        <f t="shared" si="469"/>
        <v>CL</v>
      </c>
      <c r="AX973" s="447" t="str">
        <f t="shared" si="470"/>
        <v>AIC</v>
      </c>
      <c r="AY973" s="447" t="str">
        <f t="shared" si="471"/>
        <v>ERB</v>
      </c>
      <c r="AZ973" s="447" t="str">
        <f t="shared" si="472"/>
        <v>GRB</v>
      </c>
      <c r="BA973" s="447" t="str">
        <f t="shared" si="473"/>
        <v>Non-Op</v>
      </c>
      <c r="BC973" s="445" t="s">
        <v>2262</v>
      </c>
      <c r="BD973" s="552">
        <f t="shared" si="450"/>
        <v>2314119.2599999998</v>
      </c>
      <c r="BF973" s="435"/>
      <c r="BG973" s="435"/>
      <c r="BH973" s="435"/>
      <c r="BI973" s="435"/>
      <c r="BJ973" s="435"/>
      <c r="BK973" s="435"/>
      <c r="BL973" s="435"/>
      <c r="BN973" s="444"/>
    </row>
    <row r="974" spans="1:66" s="28" customFormat="1" ht="12" customHeight="1">
      <c r="A974" s="362">
        <v>18630152</v>
      </c>
      <c r="B974" s="290" t="str">
        <f t="shared" si="446"/>
        <v>18630152</v>
      </c>
      <c r="C974" s="497" t="s">
        <v>2265</v>
      </c>
      <c r="D974" s="451" t="s">
        <v>2091</v>
      </c>
      <c r="E974" s="451"/>
      <c r="F974" s="300">
        <v>44348</v>
      </c>
      <c r="G974" s="451"/>
      <c r="H974" s="556"/>
      <c r="I974" s="556"/>
      <c r="J974" s="556"/>
      <c r="K974" s="556"/>
      <c r="L974" s="556"/>
      <c r="M974" s="556"/>
      <c r="N974" s="556">
        <v>1124861.6399999999</v>
      </c>
      <c r="O974" s="556">
        <v>1124861.6399999999</v>
      </c>
      <c r="P974" s="556">
        <v>1124861.6399999999</v>
      </c>
      <c r="Q974" s="556">
        <v>1462475.91</v>
      </c>
      <c r="R974" s="556">
        <v>1462475.91</v>
      </c>
      <c r="S974" s="556">
        <v>1462475.91</v>
      </c>
      <c r="T974" s="591">
        <v>534541.57999999996</v>
      </c>
      <c r="U974" s="556"/>
      <c r="V974" s="556">
        <f t="shared" si="453"/>
        <v>669106.95333333337</v>
      </c>
      <c r="W974" s="292"/>
      <c r="X974" s="293"/>
      <c r="Y974" s="548">
        <f t="shared" si="454"/>
        <v>534541.57999999996</v>
      </c>
      <c r="Z974" s="549">
        <f t="shared" si="454"/>
        <v>0</v>
      </c>
      <c r="AA974" s="549">
        <f t="shared" si="454"/>
        <v>0</v>
      </c>
      <c r="AB974" s="282">
        <f t="shared" si="455"/>
        <v>0</v>
      </c>
      <c r="AC974" s="281">
        <f t="shared" si="456"/>
        <v>0</v>
      </c>
      <c r="AD974" s="549">
        <f t="shared" si="457"/>
        <v>0</v>
      </c>
      <c r="AE974" s="553">
        <f t="shared" si="458"/>
        <v>0</v>
      </c>
      <c r="AF974" s="282">
        <f t="shared" si="459"/>
        <v>0</v>
      </c>
      <c r="AG974" s="283">
        <f t="shared" si="460"/>
        <v>0</v>
      </c>
      <c r="AH974" s="281">
        <f t="shared" si="461"/>
        <v>0</v>
      </c>
      <c r="AI974" s="551">
        <f t="shared" si="452"/>
        <v>669106.95333333337</v>
      </c>
      <c r="AJ974" s="549">
        <f t="shared" si="452"/>
        <v>0</v>
      </c>
      <c r="AK974" s="549">
        <f t="shared" si="452"/>
        <v>0</v>
      </c>
      <c r="AL974" s="282">
        <f t="shared" si="462"/>
        <v>0</v>
      </c>
      <c r="AM974" s="281">
        <f t="shared" si="463"/>
        <v>0</v>
      </c>
      <c r="AN974" s="549">
        <f t="shared" si="464"/>
        <v>0</v>
      </c>
      <c r="AO974" s="549">
        <f t="shared" si="465"/>
        <v>0</v>
      </c>
      <c r="AP974" s="549">
        <f t="shared" si="466"/>
        <v>0</v>
      </c>
      <c r="AQ974" s="283">
        <f t="shared" si="449"/>
        <v>0</v>
      </c>
      <c r="AR974" s="281">
        <f t="shared" si="467"/>
        <v>0</v>
      </c>
      <c r="AT974" s="446" t="s">
        <v>2269</v>
      </c>
      <c r="AU974" s="284"/>
      <c r="AV974" s="447" t="str">
        <f t="shared" si="468"/>
        <v>CA</v>
      </c>
      <c r="AW974" s="447" t="str">
        <f t="shared" si="469"/>
        <v>CL</v>
      </c>
      <c r="AX974" s="447" t="str">
        <f t="shared" si="470"/>
        <v>AIC</v>
      </c>
      <c r="AY974" s="447" t="str">
        <f t="shared" si="471"/>
        <v>ERB</v>
      </c>
      <c r="AZ974" s="447" t="str">
        <f t="shared" si="472"/>
        <v>GRB</v>
      </c>
      <c r="BA974" s="447" t="str">
        <f t="shared" si="473"/>
        <v>Non-Op</v>
      </c>
      <c r="BC974" s="445" t="s">
        <v>2262</v>
      </c>
      <c r="BD974" s="552">
        <f t="shared" si="450"/>
        <v>534541.57999999996</v>
      </c>
      <c r="BF974" s="435"/>
      <c r="BG974" s="435"/>
      <c r="BH974" s="435"/>
      <c r="BI974" s="435"/>
      <c r="BJ974" s="435"/>
      <c r="BK974" s="435"/>
      <c r="BL974" s="435"/>
      <c r="BN974" s="444"/>
    </row>
    <row r="975" spans="1:66" s="28" customFormat="1" ht="12" customHeight="1">
      <c r="A975" s="362">
        <v>18630161</v>
      </c>
      <c r="B975" s="290" t="str">
        <f t="shared" si="446"/>
        <v>18630161</v>
      </c>
      <c r="C975" s="497" t="s">
        <v>2266</v>
      </c>
      <c r="D975" s="451" t="s">
        <v>2091</v>
      </c>
      <c r="E975" s="451"/>
      <c r="F975" s="300">
        <v>44348</v>
      </c>
      <c r="G975" s="451"/>
      <c r="H975" s="556"/>
      <c r="I975" s="556"/>
      <c r="J975" s="556"/>
      <c r="K975" s="556"/>
      <c r="L975" s="556"/>
      <c r="M975" s="556"/>
      <c r="N975" s="556">
        <v>3049171.14</v>
      </c>
      <c r="O975" s="556">
        <v>3049171.14</v>
      </c>
      <c r="P975" s="556">
        <v>3049171.14</v>
      </c>
      <c r="Q975" s="556">
        <v>3667172.87</v>
      </c>
      <c r="R975" s="556">
        <v>3667172.87</v>
      </c>
      <c r="S975" s="556">
        <v>3667172.87</v>
      </c>
      <c r="T975" s="591">
        <v>5110245.3499999996</v>
      </c>
      <c r="U975" s="556"/>
      <c r="V975" s="556">
        <f t="shared" si="453"/>
        <v>1892012.8920833336</v>
      </c>
      <c r="W975" s="292"/>
      <c r="X975" s="293"/>
      <c r="Y975" s="548">
        <f t="shared" si="454"/>
        <v>5110245.3499999996</v>
      </c>
      <c r="Z975" s="549">
        <f t="shared" si="454"/>
        <v>0</v>
      </c>
      <c r="AA975" s="549">
        <f t="shared" si="454"/>
        <v>0</v>
      </c>
      <c r="AB975" s="282">
        <f t="shared" si="455"/>
        <v>0</v>
      </c>
      <c r="AC975" s="281">
        <f t="shared" si="456"/>
        <v>0</v>
      </c>
      <c r="AD975" s="549">
        <f t="shared" si="457"/>
        <v>0</v>
      </c>
      <c r="AE975" s="553">
        <f t="shared" si="458"/>
        <v>0</v>
      </c>
      <c r="AF975" s="282">
        <f t="shared" si="459"/>
        <v>0</v>
      </c>
      <c r="AG975" s="283">
        <f t="shared" si="460"/>
        <v>0</v>
      </c>
      <c r="AH975" s="281">
        <f t="shared" si="461"/>
        <v>0</v>
      </c>
      <c r="AI975" s="551">
        <f t="shared" si="452"/>
        <v>1892012.8920833336</v>
      </c>
      <c r="AJ975" s="549">
        <f t="shared" si="452"/>
        <v>0</v>
      </c>
      <c r="AK975" s="549">
        <f t="shared" si="452"/>
        <v>0</v>
      </c>
      <c r="AL975" s="282">
        <f t="shared" si="462"/>
        <v>0</v>
      </c>
      <c r="AM975" s="281">
        <f t="shared" si="463"/>
        <v>0</v>
      </c>
      <c r="AN975" s="549">
        <f t="shared" si="464"/>
        <v>0</v>
      </c>
      <c r="AO975" s="549">
        <f t="shared" si="465"/>
        <v>0</v>
      </c>
      <c r="AP975" s="549">
        <f t="shared" si="466"/>
        <v>0</v>
      </c>
      <c r="AQ975" s="283">
        <f t="shared" si="449"/>
        <v>0</v>
      </c>
      <c r="AR975" s="281">
        <f t="shared" si="467"/>
        <v>0</v>
      </c>
      <c r="AT975" s="446" t="s">
        <v>2269</v>
      </c>
      <c r="AU975" s="284"/>
      <c r="AV975" s="447" t="str">
        <f t="shared" si="468"/>
        <v>CA</v>
      </c>
      <c r="AW975" s="447" t="str">
        <f t="shared" si="469"/>
        <v>CL</v>
      </c>
      <c r="AX975" s="447" t="str">
        <f t="shared" si="470"/>
        <v>AIC</v>
      </c>
      <c r="AY975" s="447" t="str">
        <f t="shared" si="471"/>
        <v>ERB</v>
      </c>
      <c r="AZ975" s="447" t="str">
        <f t="shared" si="472"/>
        <v>GRB</v>
      </c>
      <c r="BA975" s="447" t="str">
        <f t="shared" si="473"/>
        <v>Non-Op</v>
      </c>
      <c r="BC975" s="445" t="s">
        <v>2262</v>
      </c>
      <c r="BD975" s="552">
        <f t="shared" si="450"/>
        <v>5110245.3499999996</v>
      </c>
      <c r="BF975" s="435"/>
      <c r="BG975" s="435"/>
      <c r="BH975" s="435"/>
      <c r="BI975" s="435"/>
      <c r="BJ975" s="435"/>
      <c r="BK975" s="435"/>
      <c r="BL975" s="435"/>
      <c r="BN975" s="444"/>
    </row>
    <row r="976" spans="1:66" s="28" customFormat="1" ht="12" customHeight="1">
      <c r="A976" s="362">
        <v>18630162</v>
      </c>
      <c r="B976" s="290" t="str">
        <f t="shared" si="446"/>
        <v>18630162</v>
      </c>
      <c r="C976" s="497" t="s">
        <v>2267</v>
      </c>
      <c r="D976" s="451" t="s">
        <v>2091</v>
      </c>
      <c r="E976" s="451"/>
      <c r="F976" s="300">
        <v>44348</v>
      </c>
      <c r="G976" s="451"/>
      <c r="H976" s="556"/>
      <c r="I976" s="556"/>
      <c r="J976" s="556"/>
      <c r="K976" s="556"/>
      <c r="L976" s="556"/>
      <c r="M976" s="556"/>
      <c r="N976" s="556">
        <v>1025158.1</v>
      </c>
      <c r="O976" s="556">
        <v>1025158.1</v>
      </c>
      <c r="P976" s="556">
        <v>1025158.1</v>
      </c>
      <c r="Q976" s="556">
        <v>1248190.3999999999</v>
      </c>
      <c r="R976" s="556">
        <v>1248190.3999999999</v>
      </c>
      <c r="S976" s="556">
        <v>1248190.3999999999</v>
      </c>
      <c r="T976" s="591">
        <v>1456939.62</v>
      </c>
      <c r="U976" s="556"/>
      <c r="V976" s="556">
        <f t="shared" si="453"/>
        <v>629042.9425</v>
      </c>
      <c r="W976" s="292"/>
      <c r="X976" s="293"/>
      <c r="Y976" s="548">
        <f t="shared" si="454"/>
        <v>1456939.62</v>
      </c>
      <c r="Z976" s="549">
        <f t="shared" si="454"/>
        <v>0</v>
      </c>
      <c r="AA976" s="549">
        <f t="shared" si="454"/>
        <v>0</v>
      </c>
      <c r="AB976" s="282">
        <f t="shared" si="455"/>
        <v>0</v>
      </c>
      <c r="AC976" s="281">
        <f t="shared" si="456"/>
        <v>0</v>
      </c>
      <c r="AD976" s="549">
        <f t="shared" si="457"/>
        <v>0</v>
      </c>
      <c r="AE976" s="553">
        <f t="shared" si="458"/>
        <v>0</v>
      </c>
      <c r="AF976" s="282">
        <f t="shared" si="459"/>
        <v>0</v>
      </c>
      <c r="AG976" s="283">
        <f t="shared" si="460"/>
        <v>0</v>
      </c>
      <c r="AH976" s="281">
        <f t="shared" si="461"/>
        <v>0</v>
      </c>
      <c r="AI976" s="551">
        <f t="shared" si="452"/>
        <v>629042.9425</v>
      </c>
      <c r="AJ976" s="549">
        <f t="shared" si="452"/>
        <v>0</v>
      </c>
      <c r="AK976" s="549">
        <f t="shared" si="452"/>
        <v>0</v>
      </c>
      <c r="AL976" s="282">
        <f t="shared" si="462"/>
        <v>0</v>
      </c>
      <c r="AM976" s="281">
        <f t="shared" si="463"/>
        <v>0</v>
      </c>
      <c r="AN976" s="549">
        <f t="shared" si="464"/>
        <v>0</v>
      </c>
      <c r="AO976" s="549">
        <f t="shared" si="465"/>
        <v>0</v>
      </c>
      <c r="AP976" s="549">
        <f t="shared" si="466"/>
        <v>0</v>
      </c>
      <c r="AQ976" s="283">
        <f t="shared" si="449"/>
        <v>0</v>
      </c>
      <c r="AR976" s="281">
        <f t="shared" si="467"/>
        <v>0</v>
      </c>
      <c r="AT976" s="446" t="s">
        <v>2269</v>
      </c>
      <c r="AU976" s="284"/>
      <c r="AV976" s="447" t="str">
        <f t="shared" si="468"/>
        <v>CA</v>
      </c>
      <c r="AW976" s="447" t="str">
        <f t="shared" si="469"/>
        <v>CL</v>
      </c>
      <c r="AX976" s="447" t="str">
        <f t="shared" si="470"/>
        <v>AIC</v>
      </c>
      <c r="AY976" s="447" t="str">
        <f t="shared" si="471"/>
        <v>ERB</v>
      </c>
      <c r="AZ976" s="447" t="str">
        <f t="shared" si="472"/>
        <v>GRB</v>
      </c>
      <c r="BA976" s="447" t="str">
        <f t="shared" si="473"/>
        <v>Non-Op</v>
      </c>
      <c r="BC976" s="445" t="s">
        <v>2262</v>
      </c>
      <c r="BD976" s="552">
        <f t="shared" si="450"/>
        <v>1456939.62</v>
      </c>
      <c r="BF976" s="435"/>
      <c r="BG976" s="435"/>
      <c r="BH976" s="435"/>
      <c r="BI976" s="435"/>
      <c r="BJ976" s="435"/>
      <c r="BK976" s="435"/>
      <c r="BL976" s="435"/>
      <c r="BN976" s="444"/>
    </row>
    <row r="977" spans="1:66" s="28" customFormat="1" ht="12" customHeight="1">
      <c r="A977" s="362">
        <v>18630171</v>
      </c>
      <c r="B977" s="290" t="str">
        <f t="shared" si="446"/>
        <v>18630171</v>
      </c>
      <c r="C977" s="497" t="s">
        <v>2268</v>
      </c>
      <c r="D977" s="451" t="s">
        <v>1165</v>
      </c>
      <c r="E977" s="451"/>
      <c r="F977" s="300">
        <v>44348</v>
      </c>
      <c r="G977" s="451"/>
      <c r="H977" s="556"/>
      <c r="I977" s="556"/>
      <c r="J977" s="556"/>
      <c r="K977" s="556"/>
      <c r="L977" s="556"/>
      <c r="M977" s="556"/>
      <c r="N977" s="556">
        <v>-3049171.14</v>
      </c>
      <c r="O977" s="556">
        <v>-3049171.14</v>
      </c>
      <c r="P977" s="556">
        <v>-3049171.14</v>
      </c>
      <c r="Q977" s="556">
        <v>-3667172.87</v>
      </c>
      <c r="R977" s="556">
        <v>-3667172.87</v>
      </c>
      <c r="S977" s="556">
        <v>-3667172.87</v>
      </c>
      <c r="T977" s="591">
        <v>-5110245.3499999996</v>
      </c>
      <c r="U977" s="556"/>
      <c r="V977" s="556">
        <f t="shared" si="453"/>
        <v>-1892012.8920833336</v>
      </c>
      <c r="W977" s="292"/>
      <c r="X977" s="293"/>
      <c r="Y977" s="548">
        <f t="shared" si="454"/>
        <v>0</v>
      </c>
      <c r="Z977" s="549">
        <f t="shared" si="454"/>
        <v>0</v>
      </c>
      <c r="AA977" s="549">
        <f t="shared" si="454"/>
        <v>0</v>
      </c>
      <c r="AB977" s="282">
        <f t="shared" si="455"/>
        <v>-5110245.3499999996</v>
      </c>
      <c r="AC977" s="281">
        <f t="shared" si="456"/>
        <v>0</v>
      </c>
      <c r="AD977" s="549">
        <f t="shared" si="457"/>
        <v>0</v>
      </c>
      <c r="AE977" s="553">
        <f t="shared" si="458"/>
        <v>0</v>
      </c>
      <c r="AF977" s="282">
        <f t="shared" si="459"/>
        <v>-5110245.3499999996</v>
      </c>
      <c r="AG977" s="283">
        <f t="shared" si="460"/>
        <v>-5110245.3499999996</v>
      </c>
      <c r="AH977" s="281">
        <f t="shared" si="461"/>
        <v>0</v>
      </c>
      <c r="AI977" s="551">
        <f t="shared" si="452"/>
        <v>0</v>
      </c>
      <c r="AJ977" s="549">
        <f t="shared" si="452"/>
        <v>0</v>
      </c>
      <c r="AK977" s="549">
        <f t="shared" si="452"/>
        <v>0</v>
      </c>
      <c r="AL977" s="282">
        <f t="shared" si="462"/>
        <v>-1892012.8920833336</v>
      </c>
      <c r="AM977" s="281">
        <f t="shared" si="463"/>
        <v>0</v>
      </c>
      <c r="AN977" s="549">
        <f t="shared" si="464"/>
        <v>0</v>
      </c>
      <c r="AO977" s="549">
        <f t="shared" si="465"/>
        <v>0</v>
      </c>
      <c r="AP977" s="549">
        <f t="shared" si="466"/>
        <v>-1892012.8920833336</v>
      </c>
      <c r="AQ977" s="283">
        <f t="shared" si="449"/>
        <v>-1892012.8920833336</v>
      </c>
      <c r="AR977" s="281">
        <f t="shared" si="467"/>
        <v>0</v>
      </c>
      <c r="AT977" s="446" t="s">
        <v>2269</v>
      </c>
      <c r="AU977" s="284"/>
      <c r="AV977" s="447" t="str">
        <f t="shared" si="468"/>
        <v>CA</v>
      </c>
      <c r="AW977" s="447" t="str">
        <f t="shared" si="469"/>
        <v>CL</v>
      </c>
      <c r="AX977" s="447" t="str">
        <f t="shared" si="470"/>
        <v>AIC</v>
      </c>
      <c r="AY977" s="447" t="str">
        <f t="shared" si="471"/>
        <v>ERB</v>
      </c>
      <c r="AZ977" s="447" t="str">
        <f t="shared" si="472"/>
        <v>GRB</v>
      </c>
      <c r="BA977" s="447" t="str">
        <f t="shared" si="473"/>
        <v>Non-Op</v>
      </c>
      <c r="BC977" s="445" t="s">
        <v>2262</v>
      </c>
      <c r="BD977" s="552">
        <f t="shared" si="450"/>
        <v>-5110245.3499999996</v>
      </c>
      <c r="BF977" s="435"/>
      <c r="BG977" s="435"/>
      <c r="BH977" s="435"/>
      <c r="BI977" s="435"/>
      <c r="BJ977" s="435"/>
      <c r="BK977" s="435"/>
      <c r="BL977" s="435"/>
      <c r="BN977" s="444"/>
    </row>
    <row r="978" spans="1:66" s="28" customFormat="1" ht="12" customHeight="1">
      <c r="A978" s="362">
        <v>18630172</v>
      </c>
      <c r="B978" s="290" t="str">
        <f t="shared" si="446"/>
        <v>18630172</v>
      </c>
      <c r="C978" s="497" t="s">
        <v>2270</v>
      </c>
      <c r="D978" s="451" t="s">
        <v>1165</v>
      </c>
      <c r="E978" s="451"/>
      <c r="F978" s="300">
        <v>44348</v>
      </c>
      <c r="G978" s="451"/>
      <c r="H978" s="556"/>
      <c r="I978" s="556"/>
      <c r="J978" s="556"/>
      <c r="K978" s="556"/>
      <c r="L978" s="556"/>
      <c r="M978" s="556"/>
      <c r="N978" s="556">
        <v>-1025158.1</v>
      </c>
      <c r="O978" s="556">
        <v>-1025158.1</v>
      </c>
      <c r="P978" s="556">
        <v>-1025158.1</v>
      </c>
      <c r="Q978" s="556">
        <v>-1248190.3999999999</v>
      </c>
      <c r="R978" s="556">
        <v>-1248190.3999999999</v>
      </c>
      <c r="S978" s="556">
        <v>-1248190.3999999999</v>
      </c>
      <c r="T978" s="591">
        <v>-1456939.62</v>
      </c>
      <c r="U978" s="556"/>
      <c r="V978" s="556">
        <f t="shared" si="453"/>
        <v>-629042.9425</v>
      </c>
      <c r="W978" s="292"/>
      <c r="X978" s="293"/>
      <c r="Y978" s="548">
        <f t="shared" si="454"/>
        <v>0</v>
      </c>
      <c r="Z978" s="549">
        <f t="shared" si="454"/>
        <v>0</v>
      </c>
      <c r="AA978" s="549">
        <f t="shared" si="454"/>
        <v>0</v>
      </c>
      <c r="AB978" s="282">
        <f t="shared" si="455"/>
        <v>-1456939.62</v>
      </c>
      <c r="AC978" s="281">
        <f t="shared" si="456"/>
        <v>0</v>
      </c>
      <c r="AD978" s="549">
        <f t="shared" si="457"/>
        <v>0</v>
      </c>
      <c r="AE978" s="553">
        <f t="shared" si="458"/>
        <v>0</v>
      </c>
      <c r="AF978" s="282">
        <f t="shared" si="459"/>
        <v>-1456939.62</v>
      </c>
      <c r="AG978" s="283">
        <f t="shared" si="460"/>
        <v>-1456939.62</v>
      </c>
      <c r="AH978" s="281">
        <f t="shared" si="461"/>
        <v>0</v>
      </c>
      <c r="AI978" s="551">
        <f t="shared" ref="AI978:AK997" si="474">IF($D978=AI$5,$V978,0)</f>
        <v>0</v>
      </c>
      <c r="AJ978" s="549">
        <f t="shared" si="474"/>
        <v>0</v>
      </c>
      <c r="AK978" s="549">
        <f t="shared" si="474"/>
        <v>0</v>
      </c>
      <c r="AL978" s="282">
        <f t="shared" si="462"/>
        <v>-629042.9425</v>
      </c>
      <c r="AM978" s="281">
        <f t="shared" si="463"/>
        <v>0</v>
      </c>
      <c r="AN978" s="549">
        <f t="shared" si="464"/>
        <v>0</v>
      </c>
      <c r="AO978" s="549">
        <f t="shared" si="465"/>
        <v>0</v>
      </c>
      <c r="AP978" s="549">
        <f t="shared" si="466"/>
        <v>-629042.9425</v>
      </c>
      <c r="AQ978" s="283">
        <f t="shared" si="449"/>
        <v>-629042.9425</v>
      </c>
      <c r="AR978" s="281">
        <f t="shared" si="467"/>
        <v>0</v>
      </c>
      <c r="AT978" s="446" t="s">
        <v>2269</v>
      </c>
      <c r="AU978" s="284"/>
      <c r="AV978" s="447" t="str">
        <f t="shared" si="468"/>
        <v>CA</v>
      </c>
      <c r="AW978" s="447" t="str">
        <f t="shared" si="469"/>
        <v>CL</v>
      </c>
      <c r="AX978" s="447" t="str">
        <f t="shared" si="470"/>
        <v>AIC</v>
      </c>
      <c r="AY978" s="447" t="str">
        <f t="shared" si="471"/>
        <v>ERB</v>
      </c>
      <c r="AZ978" s="447" t="str">
        <f t="shared" si="472"/>
        <v>GRB</v>
      </c>
      <c r="BA978" s="447" t="str">
        <f t="shared" si="473"/>
        <v>Non-Op</v>
      </c>
      <c r="BC978" s="445" t="s">
        <v>2262</v>
      </c>
      <c r="BD978" s="552">
        <f t="shared" si="450"/>
        <v>-1456939.62</v>
      </c>
      <c r="BF978" s="435"/>
      <c r="BG978" s="435"/>
      <c r="BH978" s="435"/>
      <c r="BI978" s="435"/>
      <c r="BJ978" s="435"/>
      <c r="BK978" s="435"/>
      <c r="BL978" s="435"/>
      <c r="BN978" s="444"/>
    </row>
    <row r="979" spans="1:66" s="28" customFormat="1" ht="12" customHeight="1">
      <c r="A979" s="287">
        <v>18700003</v>
      </c>
      <c r="B979" s="288" t="str">
        <f t="shared" si="446"/>
        <v>18700003</v>
      </c>
      <c r="C979" s="445" t="s">
        <v>2920</v>
      </c>
      <c r="D979" s="445" t="s">
        <v>2091</v>
      </c>
      <c r="E979" s="445"/>
      <c r="F979" s="445"/>
      <c r="G979" s="445"/>
      <c r="H979" s="547">
        <v>0</v>
      </c>
      <c r="I979" s="547">
        <v>0</v>
      </c>
      <c r="J979" s="547">
        <v>0</v>
      </c>
      <c r="K979" s="547">
        <v>0</v>
      </c>
      <c r="L979" s="547">
        <v>0</v>
      </c>
      <c r="M979" s="547">
        <v>0</v>
      </c>
      <c r="N979" s="547">
        <v>0</v>
      </c>
      <c r="O979" s="547">
        <v>0</v>
      </c>
      <c r="P979" s="547">
        <v>0</v>
      </c>
      <c r="Q979" s="547">
        <v>0</v>
      </c>
      <c r="R979" s="547">
        <v>0</v>
      </c>
      <c r="S979" s="547">
        <v>0</v>
      </c>
      <c r="T979" s="547">
        <v>0</v>
      </c>
      <c r="U979" s="547"/>
      <c r="V979" s="547">
        <f t="shared" si="453"/>
        <v>0</v>
      </c>
      <c r="W979" s="285"/>
      <c r="X979" s="286"/>
      <c r="Y979" s="548">
        <f t="shared" si="454"/>
        <v>0</v>
      </c>
      <c r="Z979" s="549">
        <f t="shared" si="454"/>
        <v>0</v>
      </c>
      <c r="AA979" s="549">
        <f t="shared" si="454"/>
        <v>0</v>
      </c>
      <c r="AB979" s="282">
        <f t="shared" si="455"/>
        <v>0</v>
      </c>
      <c r="AC979" s="281">
        <f t="shared" si="456"/>
        <v>0</v>
      </c>
      <c r="AD979" s="549">
        <f t="shared" si="457"/>
        <v>0</v>
      </c>
      <c r="AE979" s="553">
        <f t="shared" si="458"/>
        <v>0</v>
      </c>
      <c r="AF979" s="282">
        <f t="shared" si="459"/>
        <v>0</v>
      </c>
      <c r="AG979" s="283">
        <f t="shared" si="460"/>
        <v>0</v>
      </c>
      <c r="AH979" s="281">
        <f t="shared" si="461"/>
        <v>0</v>
      </c>
      <c r="AI979" s="551">
        <f t="shared" si="474"/>
        <v>0</v>
      </c>
      <c r="AJ979" s="549">
        <f t="shared" si="474"/>
        <v>0</v>
      </c>
      <c r="AK979" s="549">
        <f t="shared" si="474"/>
        <v>0</v>
      </c>
      <c r="AL979" s="282">
        <f t="shared" si="462"/>
        <v>0</v>
      </c>
      <c r="AM979" s="281">
        <f t="shared" si="463"/>
        <v>0</v>
      </c>
      <c r="AN979" s="549">
        <f t="shared" si="464"/>
        <v>0</v>
      </c>
      <c r="AO979" s="549">
        <f t="shared" si="465"/>
        <v>0</v>
      </c>
      <c r="AP979" s="549">
        <f t="shared" si="466"/>
        <v>0</v>
      </c>
      <c r="AQ979" s="283">
        <f t="shared" si="449"/>
        <v>0</v>
      </c>
      <c r="AR979" s="281">
        <f t="shared" si="467"/>
        <v>0</v>
      </c>
      <c r="AT979" s="446"/>
      <c r="AU979" s="284"/>
      <c r="AV979" s="447" t="str">
        <f t="shared" si="468"/>
        <v>CA</v>
      </c>
      <c r="AW979" s="447" t="str">
        <f t="shared" si="469"/>
        <v>CL</v>
      </c>
      <c r="AX979" s="447" t="str">
        <f t="shared" si="470"/>
        <v>AIC</v>
      </c>
      <c r="AY979" s="447" t="str">
        <f t="shared" si="471"/>
        <v>ERB</v>
      </c>
      <c r="AZ979" s="447" t="str">
        <f t="shared" si="472"/>
        <v>GRB</v>
      </c>
      <c r="BA979" s="447" t="str">
        <f t="shared" si="473"/>
        <v>Non-Op</v>
      </c>
      <c r="BC979" s="445" t="s">
        <v>2277</v>
      </c>
      <c r="BD979" s="552">
        <f t="shared" si="450"/>
        <v>0</v>
      </c>
      <c r="BF979" s="435"/>
      <c r="BG979" s="435"/>
      <c r="BH979" s="435"/>
      <c r="BI979" s="435"/>
      <c r="BJ979" s="435"/>
      <c r="BK979" s="435"/>
      <c r="BL979" s="435"/>
      <c r="BN979" s="444"/>
    </row>
    <row r="980" spans="1:66" s="28" customFormat="1" ht="12" customHeight="1">
      <c r="A980" s="287">
        <v>18700032</v>
      </c>
      <c r="B980" s="288" t="str">
        <f t="shared" si="446"/>
        <v>18700032</v>
      </c>
      <c r="C980" s="445" t="s">
        <v>1601</v>
      </c>
      <c r="D980" s="445" t="s">
        <v>2091</v>
      </c>
      <c r="E980" s="445"/>
      <c r="F980" s="445"/>
      <c r="G980" s="445"/>
      <c r="H980" s="547">
        <v>6265484.1100000003</v>
      </c>
      <c r="I980" s="547">
        <v>6265484.1100000003</v>
      </c>
      <c r="J980" s="547">
        <v>6265484.1100000003</v>
      </c>
      <c r="K980" s="547">
        <v>5932677.3499999996</v>
      </c>
      <c r="L980" s="547">
        <v>0</v>
      </c>
      <c r="M980" s="547">
        <v>0</v>
      </c>
      <c r="N980" s="547">
        <v>0</v>
      </c>
      <c r="O980" s="547">
        <v>0</v>
      </c>
      <c r="P980" s="547">
        <v>0</v>
      </c>
      <c r="Q980" s="547">
        <v>0</v>
      </c>
      <c r="R980" s="547">
        <v>0</v>
      </c>
      <c r="S980" s="547">
        <v>0</v>
      </c>
      <c r="T980" s="547">
        <v>0</v>
      </c>
      <c r="U980" s="547"/>
      <c r="V980" s="547">
        <f t="shared" si="453"/>
        <v>1799698.96875</v>
      </c>
      <c r="W980" s="285"/>
      <c r="X980" s="286"/>
      <c r="Y980" s="548">
        <f t="shared" si="454"/>
        <v>0</v>
      </c>
      <c r="Z980" s="549">
        <f t="shared" si="454"/>
        <v>0</v>
      </c>
      <c r="AA980" s="549">
        <f t="shared" si="454"/>
        <v>0</v>
      </c>
      <c r="AB980" s="282">
        <f t="shared" si="455"/>
        <v>0</v>
      </c>
      <c r="AC980" s="281">
        <f t="shared" si="456"/>
        <v>0</v>
      </c>
      <c r="AD980" s="549">
        <f t="shared" si="457"/>
        <v>0</v>
      </c>
      <c r="AE980" s="553">
        <f t="shared" si="458"/>
        <v>0</v>
      </c>
      <c r="AF980" s="282">
        <f t="shared" si="459"/>
        <v>0</v>
      </c>
      <c r="AG980" s="283">
        <f t="shared" si="460"/>
        <v>0</v>
      </c>
      <c r="AH980" s="281">
        <f t="shared" si="461"/>
        <v>0</v>
      </c>
      <c r="AI980" s="551">
        <f t="shared" si="474"/>
        <v>1799698.96875</v>
      </c>
      <c r="AJ980" s="549">
        <f t="shared" si="474"/>
        <v>0</v>
      </c>
      <c r="AK980" s="549">
        <f t="shared" si="474"/>
        <v>0</v>
      </c>
      <c r="AL980" s="282">
        <f t="shared" si="462"/>
        <v>0</v>
      </c>
      <c r="AM980" s="281">
        <f t="shared" si="463"/>
        <v>0</v>
      </c>
      <c r="AN980" s="549">
        <f t="shared" si="464"/>
        <v>0</v>
      </c>
      <c r="AO980" s="549">
        <f t="shared" si="465"/>
        <v>0</v>
      </c>
      <c r="AP980" s="549">
        <f t="shared" si="466"/>
        <v>0</v>
      </c>
      <c r="AQ980" s="283">
        <f t="shared" si="449"/>
        <v>0</v>
      </c>
      <c r="AR980" s="281">
        <f t="shared" si="467"/>
        <v>0</v>
      </c>
      <c r="AT980" s="446"/>
      <c r="AU980" s="284"/>
      <c r="AV980" s="447" t="str">
        <f t="shared" si="468"/>
        <v>CA</v>
      </c>
      <c r="AW980" s="447" t="str">
        <f t="shared" si="469"/>
        <v>CL</v>
      </c>
      <c r="AX980" s="447" t="str">
        <f t="shared" si="470"/>
        <v>AIC</v>
      </c>
      <c r="AY980" s="447" t="str">
        <f t="shared" si="471"/>
        <v>ERB</v>
      </c>
      <c r="AZ980" s="447" t="str">
        <f t="shared" si="472"/>
        <v>GRB</v>
      </c>
      <c r="BA980" s="447" t="str">
        <f t="shared" si="473"/>
        <v>Non-Op</v>
      </c>
      <c r="BC980" s="445" t="s">
        <v>2277</v>
      </c>
      <c r="BD980" s="552">
        <f t="shared" si="450"/>
        <v>0</v>
      </c>
      <c r="BF980" s="435"/>
      <c r="BG980" s="435"/>
      <c r="BH980" s="435"/>
      <c r="BI980" s="435"/>
      <c r="BJ980" s="435"/>
      <c r="BK980" s="435"/>
      <c r="BL980" s="435"/>
      <c r="BN980" s="444"/>
    </row>
    <row r="981" spans="1:66" s="28" customFormat="1" ht="12" customHeight="1">
      <c r="A981" s="287">
        <v>18700041</v>
      </c>
      <c r="B981" s="288" t="str">
        <f t="shared" si="446"/>
        <v>18700041</v>
      </c>
      <c r="C981" s="445" t="s">
        <v>1602</v>
      </c>
      <c r="D981" s="445" t="s">
        <v>2091</v>
      </c>
      <c r="E981" s="445"/>
      <c r="F981" s="445"/>
      <c r="G981" s="445"/>
      <c r="H981" s="547">
        <v>17013.009999999998</v>
      </c>
      <c r="I981" s="547">
        <v>17013.009999999998</v>
      </c>
      <c r="J981" s="547">
        <v>17013.009999999998</v>
      </c>
      <c r="K981" s="547">
        <v>17013.009999999998</v>
      </c>
      <c r="L981" s="547">
        <v>17013.009999999998</v>
      </c>
      <c r="M981" s="547">
        <v>17013.009999999998</v>
      </c>
      <c r="N981" s="547">
        <v>27248.18</v>
      </c>
      <c r="O981" s="547">
        <v>53558.29</v>
      </c>
      <c r="P981" s="547">
        <v>17013.009999999998</v>
      </c>
      <c r="Q981" s="547">
        <v>17013.009999999998</v>
      </c>
      <c r="R981" s="547">
        <v>17013.009999999998</v>
      </c>
      <c r="S981" s="547">
        <v>17013.009999999998</v>
      </c>
      <c r="T981" s="547">
        <v>17013.009999999998</v>
      </c>
      <c r="U981" s="547"/>
      <c r="V981" s="547">
        <f t="shared" si="453"/>
        <v>20911.380833333336</v>
      </c>
      <c r="W981" s="285"/>
      <c r="X981" s="286"/>
      <c r="Y981" s="548">
        <f t="shared" si="454"/>
        <v>17013.009999999998</v>
      </c>
      <c r="Z981" s="549">
        <f t="shared" si="454"/>
        <v>0</v>
      </c>
      <c r="AA981" s="549">
        <f t="shared" si="454"/>
        <v>0</v>
      </c>
      <c r="AB981" s="282">
        <f t="shared" si="455"/>
        <v>0</v>
      </c>
      <c r="AC981" s="281">
        <f t="shared" si="456"/>
        <v>0</v>
      </c>
      <c r="AD981" s="549">
        <f t="shared" si="457"/>
        <v>0</v>
      </c>
      <c r="AE981" s="553">
        <f t="shared" si="458"/>
        <v>0</v>
      </c>
      <c r="AF981" s="282">
        <f t="shared" si="459"/>
        <v>0</v>
      </c>
      <c r="AG981" s="283">
        <f t="shared" si="460"/>
        <v>0</v>
      </c>
      <c r="AH981" s="281">
        <f t="shared" si="461"/>
        <v>0</v>
      </c>
      <c r="AI981" s="551">
        <f t="shared" si="474"/>
        <v>20911.380833333336</v>
      </c>
      <c r="AJ981" s="549">
        <f t="shared" si="474"/>
        <v>0</v>
      </c>
      <c r="AK981" s="549">
        <f t="shared" si="474"/>
        <v>0</v>
      </c>
      <c r="AL981" s="282">
        <f t="shared" si="462"/>
        <v>0</v>
      </c>
      <c r="AM981" s="281">
        <f t="shared" si="463"/>
        <v>0</v>
      </c>
      <c r="AN981" s="549">
        <f t="shared" si="464"/>
        <v>0</v>
      </c>
      <c r="AO981" s="549">
        <f t="shared" si="465"/>
        <v>0</v>
      </c>
      <c r="AP981" s="549">
        <f t="shared" si="466"/>
        <v>0</v>
      </c>
      <c r="AQ981" s="283">
        <f t="shared" si="449"/>
        <v>0</v>
      </c>
      <c r="AR981" s="281">
        <f t="shared" si="467"/>
        <v>0</v>
      </c>
      <c r="AT981" s="446"/>
      <c r="AU981" s="284"/>
      <c r="AV981" s="447" t="str">
        <f t="shared" si="468"/>
        <v>CA</v>
      </c>
      <c r="AW981" s="447" t="str">
        <f t="shared" si="469"/>
        <v>CL</v>
      </c>
      <c r="AX981" s="447" t="str">
        <f t="shared" si="470"/>
        <v>AIC</v>
      </c>
      <c r="AY981" s="447" t="str">
        <f t="shared" si="471"/>
        <v>ERB</v>
      </c>
      <c r="AZ981" s="447" t="str">
        <f t="shared" si="472"/>
        <v>GRB</v>
      </c>
      <c r="BA981" s="447" t="str">
        <f t="shared" si="473"/>
        <v>Non-Op</v>
      </c>
      <c r="BC981" s="445" t="s">
        <v>2277</v>
      </c>
      <c r="BD981" s="552">
        <f t="shared" si="450"/>
        <v>17013.009999999998</v>
      </c>
      <c r="BF981" s="435"/>
      <c r="BG981" s="435"/>
      <c r="BH981" s="435"/>
      <c r="BI981" s="435"/>
      <c r="BJ981" s="435"/>
      <c r="BK981" s="435"/>
      <c r="BL981" s="435"/>
      <c r="BN981" s="444"/>
    </row>
    <row r="982" spans="1:66" s="28" customFormat="1" ht="12" customHeight="1">
      <c r="A982" s="287">
        <v>18700062</v>
      </c>
      <c r="B982" s="288" t="str">
        <f t="shared" si="446"/>
        <v>18700062</v>
      </c>
      <c r="C982" s="445" t="s">
        <v>2921</v>
      </c>
      <c r="D982" s="445" t="s">
        <v>2091</v>
      </c>
      <c r="E982" s="445"/>
      <c r="F982" s="445"/>
      <c r="G982" s="445"/>
      <c r="H982" s="547">
        <v>0</v>
      </c>
      <c r="I982" s="547">
        <v>0</v>
      </c>
      <c r="J982" s="547">
        <v>0</v>
      </c>
      <c r="K982" s="547">
        <v>0</v>
      </c>
      <c r="L982" s="547">
        <v>0</v>
      </c>
      <c r="M982" s="547">
        <v>0</v>
      </c>
      <c r="N982" s="547">
        <v>0</v>
      </c>
      <c r="O982" s="547">
        <v>0</v>
      </c>
      <c r="P982" s="547">
        <v>0</v>
      </c>
      <c r="Q982" s="547">
        <v>0</v>
      </c>
      <c r="R982" s="547">
        <v>0</v>
      </c>
      <c r="S982" s="547">
        <v>0</v>
      </c>
      <c r="T982" s="547">
        <v>0</v>
      </c>
      <c r="U982" s="547"/>
      <c r="V982" s="547">
        <f t="shared" si="453"/>
        <v>0</v>
      </c>
      <c r="W982" s="285"/>
      <c r="X982" s="286"/>
      <c r="Y982" s="548">
        <f t="shared" si="454"/>
        <v>0</v>
      </c>
      <c r="Z982" s="549">
        <f t="shared" si="454"/>
        <v>0</v>
      </c>
      <c r="AA982" s="549">
        <f t="shared" si="454"/>
        <v>0</v>
      </c>
      <c r="AB982" s="282">
        <f t="shared" si="455"/>
        <v>0</v>
      </c>
      <c r="AC982" s="281">
        <f t="shared" si="456"/>
        <v>0</v>
      </c>
      <c r="AD982" s="549">
        <f t="shared" si="457"/>
        <v>0</v>
      </c>
      <c r="AE982" s="553">
        <f t="shared" si="458"/>
        <v>0</v>
      </c>
      <c r="AF982" s="282">
        <f t="shared" si="459"/>
        <v>0</v>
      </c>
      <c r="AG982" s="283">
        <f t="shared" si="460"/>
        <v>0</v>
      </c>
      <c r="AH982" s="281">
        <f t="shared" si="461"/>
        <v>0</v>
      </c>
      <c r="AI982" s="551">
        <f t="shared" si="474"/>
        <v>0</v>
      </c>
      <c r="AJ982" s="549">
        <f t="shared" si="474"/>
        <v>0</v>
      </c>
      <c r="AK982" s="549">
        <f t="shared" si="474"/>
        <v>0</v>
      </c>
      <c r="AL982" s="282">
        <f t="shared" si="462"/>
        <v>0</v>
      </c>
      <c r="AM982" s="281">
        <f t="shared" si="463"/>
        <v>0</v>
      </c>
      <c r="AN982" s="549">
        <f t="shared" si="464"/>
        <v>0</v>
      </c>
      <c r="AO982" s="549">
        <f t="shared" si="465"/>
        <v>0</v>
      </c>
      <c r="AP982" s="549">
        <f t="shared" si="466"/>
        <v>0</v>
      </c>
      <c r="AQ982" s="283">
        <f t="shared" si="449"/>
        <v>0</v>
      </c>
      <c r="AR982" s="281">
        <f t="shared" si="467"/>
        <v>0</v>
      </c>
      <c r="AT982" s="446"/>
      <c r="AU982" s="284"/>
      <c r="AV982" s="447" t="str">
        <f t="shared" si="468"/>
        <v>CA</v>
      </c>
      <c r="AW982" s="447" t="str">
        <f t="shared" si="469"/>
        <v>CL</v>
      </c>
      <c r="AX982" s="447" t="str">
        <f t="shared" si="470"/>
        <v>AIC</v>
      </c>
      <c r="AY982" s="447" t="str">
        <f t="shared" si="471"/>
        <v>ERB</v>
      </c>
      <c r="AZ982" s="447" t="str">
        <f t="shared" si="472"/>
        <v>GRB</v>
      </c>
      <c r="BA982" s="447" t="str">
        <f t="shared" si="473"/>
        <v>Non-Op</v>
      </c>
      <c r="BC982" s="445" t="s">
        <v>2277</v>
      </c>
      <c r="BD982" s="552">
        <f t="shared" si="450"/>
        <v>0</v>
      </c>
      <c r="BF982" s="435"/>
      <c r="BG982" s="435"/>
      <c r="BH982" s="435"/>
      <c r="BI982" s="435"/>
      <c r="BJ982" s="435"/>
      <c r="BK982" s="435"/>
      <c r="BL982" s="435"/>
      <c r="BN982" s="444"/>
    </row>
    <row r="983" spans="1:66" s="28" customFormat="1" ht="12" customHeight="1">
      <c r="A983" s="287">
        <v>18700071</v>
      </c>
      <c r="B983" s="288" t="str">
        <f t="shared" si="446"/>
        <v>18700071</v>
      </c>
      <c r="C983" s="445" t="s">
        <v>2922</v>
      </c>
      <c r="D983" s="445" t="s">
        <v>2091</v>
      </c>
      <c r="E983" s="445"/>
      <c r="F983" s="445"/>
      <c r="G983" s="445"/>
      <c r="H983" s="547">
        <v>0</v>
      </c>
      <c r="I983" s="547">
        <v>0</v>
      </c>
      <c r="J983" s="547">
        <v>0</v>
      </c>
      <c r="K983" s="547">
        <v>0</v>
      </c>
      <c r="L983" s="547">
        <v>0</v>
      </c>
      <c r="M983" s="547">
        <v>0</v>
      </c>
      <c r="N983" s="547">
        <v>0</v>
      </c>
      <c r="O983" s="547">
        <v>0</v>
      </c>
      <c r="P983" s="547">
        <v>0</v>
      </c>
      <c r="Q983" s="547">
        <v>0</v>
      </c>
      <c r="R983" s="547">
        <v>0</v>
      </c>
      <c r="S983" s="547">
        <v>0</v>
      </c>
      <c r="T983" s="547">
        <v>0</v>
      </c>
      <c r="U983" s="547"/>
      <c r="V983" s="547">
        <f t="shared" si="453"/>
        <v>0</v>
      </c>
      <c r="W983" s="285"/>
      <c r="X983" s="286"/>
      <c r="Y983" s="548">
        <f t="shared" si="454"/>
        <v>0</v>
      </c>
      <c r="Z983" s="549">
        <f t="shared" si="454"/>
        <v>0</v>
      </c>
      <c r="AA983" s="549">
        <f t="shared" si="454"/>
        <v>0</v>
      </c>
      <c r="AB983" s="282">
        <f t="shared" si="455"/>
        <v>0</v>
      </c>
      <c r="AC983" s="281">
        <f t="shared" si="456"/>
        <v>0</v>
      </c>
      <c r="AD983" s="549">
        <f t="shared" si="457"/>
        <v>0</v>
      </c>
      <c r="AE983" s="553">
        <f t="shared" si="458"/>
        <v>0</v>
      </c>
      <c r="AF983" s="282">
        <f t="shared" si="459"/>
        <v>0</v>
      </c>
      <c r="AG983" s="283">
        <f t="shared" si="460"/>
        <v>0</v>
      </c>
      <c r="AH983" s="281">
        <f t="shared" si="461"/>
        <v>0</v>
      </c>
      <c r="AI983" s="551">
        <f t="shared" si="474"/>
        <v>0</v>
      </c>
      <c r="AJ983" s="549">
        <f t="shared" si="474"/>
        <v>0</v>
      </c>
      <c r="AK983" s="549">
        <f t="shared" si="474"/>
        <v>0</v>
      </c>
      <c r="AL983" s="282">
        <f t="shared" si="462"/>
        <v>0</v>
      </c>
      <c r="AM983" s="281">
        <f t="shared" si="463"/>
        <v>0</v>
      </c>
      <c r="AN983" s="549">
        <f t="shared" si="464"/>
        <v>0</v>
      </c>
      <c r="AO983" s="549">
        <f t="shared" si="465"/>
        <v>0</v>
      </c>
      <c r="AP983" s="549">
        <f t="shared" si="466"/>
        <v>0</v>
      </c>
      <c r="AQ983" s="283">
        <f t="shared" si="449"/>
        <v>0</v>
      </c>
      <c r="AR983" s="281">
        <f t="shared" si="467"/>
        <v>0</v>
      </c>
      <c r="AT983" s="446"/>
      <c r="AU983" s="284"/>
      <c r="AV983" s="447" t="str">
        <f t="shared" si="468"/>
        <v>CA</v>
      </c>
      <c r="AW983" s="447" t="str">
        <f t="shared" si="469"/>
        <v>CL</v>
      </c>
      <c r="AX983" s="447" t="str">
        <f t="shared" si="470"/>
        <v>AIC</v>
      </c>
      <c r="AY983" s="447" t="str">
        <f t="shared" si="471"/>
        <v>ERB</v>
      </c>
      <c r="AZ983" s="447" t="str">
        <f t="shared" si="472"/>
        <v>GRB</v>
      </c>
      <c r="BA983" s="447" t="str">
        <f t="shared" si="473"/>
        <v>Non-Op</v>
      </c>
      <c r="BC983" s="445" t="s">
        <v>2277</v>
      </c>
      <c r="BD983" s="552">
        <f t="shared" si="450"/>
        <v>0</v>
      </c>
      <c r="BF983" s="435"/>
      <c r="BG983" s="435"/>
      <c r="BH983" s="435"/>
      <c r="BI983" s="435"/>
      <c r="BJ983" s="435"/>
      <c r="BK983" s="435"/>
      <c r="BL983" s="435"/>
      <c r="BN983" s="444"/>
    </row>
    <row r="984" spans="1:66" s="28" customFormat="1" ht="12" customHeight="1">
      <c r="A984" s="287">
        <v>18700081</v>
      </c>
      <c r="B984" s="288" t="str">
        <f t="shared" si="446"/>
        <v>18700081</v>
      </c>
      <c r="C984" s="445" t="s">
        <v>2923</v>
      </c>
      <c r="D984" s="445" t="s">
        <v>2091</v>
      </c>
      <c r="E984" s="445"/>
      <c r="F984" s="294">
        <v>43070</v>
      </c>
      <c r="G984" s="445"/>
      <c r="H984" s="547">
        <v>0</v>
      </c>
      <c r="I984" s="547">
        <v>0</v>
      </c>
      <c r="J984" s="547">
        <v>0</v>
      </c>
      <c r="K984" s="547">
        <v>0</v>
      </c>
      <c r="L984" s="547">
        <v>0</v>
      </c>
      <c r="M984" s="547">
        <v>0</v>
      </c>
      <c r="N984" s="547">
        <v>0</v>
      </c>
      <c r="O984" s="547">
        <v>0</v>
      </c>
      <c r="P984" s="547">
        <v>0</v>
      </c>
      <c r="Q984" s="547">
        <v>0</v>
      </c>
      <c r="R984" s="547">
        <v>0</v>
      </c>
      <c r="S984" s="547">
        <v>0</v>
      </c>
      <c r="T984" s="547">
        <v>0</v>
      </c>
      <c r="U984" s="547"/>
      <c r="V984" s="547">
        <f t="shared" si="453"/>
        <v>0</v>
      </c>
      <c r="W984" s="285"/>
      <c r="X984" s="286"/>
      <c r="Y984" s="548">
        <f t="shared" si="454"/>
        <v>0</v>
      </c>
      <c r="Z984" s="549">
        <f t="shared" si="454"/>
        <v>0</v>
      </c>
      <c r="AA984" s="549">
        <f t="shared" si="454"/>
        <v>0</v>
      </c>
      <c r="AB984" s="282">
        <f t="shared" si="455"/>
        <v>0</v>
      </c>
      <c r="AC984" s="281">
        <f t="shared" si="456"/>
        <v>0</v>
      </c>
      <c r="AD984" s="549">
        <f t="shared" si="457"/>
        <v>0</v>
      </c>
      <c r="AE984" s="553">
        <f t="shared" si="458"/>
        <v>0</v>
      </c>
      <c r="AF984" s="282">
        <f t="shared" si="459"/>
        <v>0</v>
      </c>
      <c r="AG984" s="283">
        <f t="shared" si="460"/>
        <v>0</v>
      </c>
      <c r="AH984" s="281">
        <f t="shared" si="461"/>
        <v>0</v>
      </c>
      <c r="AI984" s="551">
        <f t="shared" si="474"/>
        <v>0</v>
      </c>
      <c r="AJ984" s="549">
        <f t="shared" si="474"/>
        <v>0</v>
      </c>
      <c r="AK984" s="549">
        <f t="shared" si="474"/>
        <v>0</v>
      </c>
      <c r="AL984" s="282">
        <f t="shared" si="462"/>
        <v>0</v>
      </c>
      <c r="AM984" s="281">
        <f t="shared" si="463"/>
        <v>0</v>
      </c>
      <c r="AN984" s="549">
        <f t="shared" si="464"/>
        <v>0</v>
      </c>
      <c r="AO984" s="549">
        <f t="shared" si="465"/>
        <v>0</v>
      </c>
      <c r="AP984" s="549">
        <f t="shared" si="466"/>
        <v>0</v>
      </c>
      <c r="AQ984" s="283">
        <f t="shared" si="449"/>
        <v>0</v>
      </c>
      <c r="AR984" s="281">
        <f t="shared" si="467"/>
        <v>0</v>
      </c>
      <c r="AT984" s="446"/>
      <c r="AU984" s="284"/>
      <c r="AV984" s="447" t="str">
        <f t="shared" si="468"/>
        <v>CA</v>
      </c>
      <c r="AW984" s="447" t="str">
        <f t="shared" si="469"/>
        <v>CL</v>
      </c>
      <c r="AX984" s="447" t="str">
        <f t="shared" si="470"/>
        <v>AIC</v>
      </c>
      <c r="AY984" s="447" t="str">
        <f t="shared" si="471"/>
        <v>ERB</v>
      </c>
      <c r="AZ984" s="447" t="str">
        <f t="shared" si="472"/>
        <v>GRB</v>
      </c>
      <c r="BA984" s="447" t="str">
        <f t="shared" si="473"/>
        <v>Non-Op</v>
      </c>
      <c r="BC984" s="445" t="s">
        <v>2277</v>
      </c>
      <c r="BD984" s="552">
        <f t="shared" si="450"/>
        <v>0</v>
      </c>
      <c r="BF984" s="448"/>
      <c r="BG984" s="448"/>
      <c r="BH984" s="448"/>
      <c r="BI984" s="448"/>
      <c r="BJ984" s="448"/>
      <c r="BK984" s="448"/>
      <c r="BL984" s="448"/>
      <c r="BN984" s="444"/>
    </row>
    <row r="985" spans="1:66" s="28" customFormat="1" ht="12" customHeight="1">
      <c r="A985" s="287">
        <v>18700082</v>
      </c>
      <c r="B985" s="288" t="str">
        <f t="shared" si="446"/>
        <v>18700082</v>
      </c>
      <c r="C985" s="445" t="s">
        <v>1603</v>
      </c>
      <c r="D985" s="445" t="s">
        <v>2091</v>
      </c>
      <c r="E985" s="445"/>
      <c r="F985" s="294">
        <v>43070</v>
      </c>
      <c r="G985" s="445"/>
      <c r="H985" s="547">
        <v>16257.56</v>
      </c>
      <c r="I985" s="547">
        <v>14624.56</v>
      </c>
      <c r="J985" s="547">
        <v>12991.56</v>
      </c>
      <c r="K985" s="547">
        <v>11358.56</v>
      </c>
      <c r="L985" s="547">
        <v>9725.56</v>
      </c>
      <c r="M985" s="547">
        <v>8092.56</v>
      </c>
      <c r="N985" s="547">
        <v>6459.56</v>
      </c>
      <c r="O985" s="547">
        <v>4826.5600000000004</v>
      </c>
      <c r="P985" s="547">
        <v>3193.56</v>
      </c>
      <c r="Q985" s="547">
        <v>0</v>
      </c>
      <c r="R985" s="547">
        <v>0</v>
      </c>
      <c r="S985" s="547">
        <v>0</v>
      </c>
      <c r="T985" s="547">
        <v>0</v>
      </c>
      <c r="U985" s="547"/>
      <c r="V985" s="547">
        <f t="shared" si="453"/>
        <v>6616.7716666666665</v>
      </c>
      <c r="W985" s="285"/>
      <c r="X985" s="286"/>
      <c r="Y985" s="548">
        <f t="shared" si="454"/>
        <v>0</v>
      </c>
      <c r="Z985" s="549">
        <f t="shared" si="454"/>
        <v>0</v>
      </c>
      <c r="AA985" s="549">
        <f t="shared" si="454"/>
        <v>0</v>
      </c>
      <c r="AB985" s="282">
        <f t="shared" si="455"/>
        <v>0</v>
      </c>
      <c r="AC985" s="281">
        <f t="shared" si="456"/>
        <v>0</v>
      </c>
      <c r="AD985" s="549">
        <f t="shared" si="457"/>
        <v>0</v>
      </c>
      <c r="AE985" s="553">
        <f t="shared" si="458"/>
        <v>0</v>
      </c>
      <c r="AF985" s="282">
        <f t="shared" si="459"/>
        <v>0</v>
      </c>
      <c r="AG985" s="283">
        <f t="shared" si="460"/>
        <v>0</v>
      </c>
      <c r="AH985" s="281">
        <f t="shared" si="461"/>
        <v>0</v>
      </c>
      <c r="AI985" s="551">
        <f t="shared" si="474"/>
        <v>6616.7716666666665</v>
      </c>
      <c r="AJ985" s="549">
        <f t="shared" si="474"/>
        <v>0</v>
      </c>
      <c r="AK985" s="549">
        <f t="shared" si="474"/>
        <v>0</v>
      </c>
      <c r="AL985" s="282">
        <f t="shared" si="462"/>
        <v>0</v>
      </c>
      <c r="AM985" s="281">
        <f t="shared" si="463"/>
        <v>0</v>
      </c>
      <c r="AN985" s="549">
        <f t="shared" si="464"/>
        <v>0</v>
      </c>
      <c r="AO985" s="549">
        <f t="shared" si="465"/>
        <v>0</v>
      </c>
      <c r="AP985" s="549">
        <f t="shared" si="466"/>
        <v>0</v>
      </c>
      <c r="AQ985" s="283">
        <f t="shared" si="449"/>
        <v>0</v>
      </c>
      <c r="AR985" s="281">
        <f t="shared" si="467"/>
        <v>0</v>
      </c>
      <c r="AT985" s="446"/>
      <c r="AU985" s="284"/>
      <c r="AV985" s="447" t="str">
        <f t="shared" si="468"/>
        <v>CA</v>
      </c>
      <c r="AW985" s="447" t="str">
        <f t="shared" si="469"/>
        <v>CL</v>
      </c>
      <c r="AX985" s="447" t="str">
        <f t="shared" si="470"/>
        <v>AIC</v>
      </c>
      <c r="AY985" s="447" t="str">
        <f t="shared" si="471"/>
        <v>ERB</v>
      </c>
      <c r="AZ985" s="447" t="str">
        <f t="shared" si="472"/>
        <v>GRB</v>
      </c>
      <c r="BA985" s="447" t="str">
        <f t="shared" si="473"/>
        <v>Non-Op</v>
      </c>
      <c r="BC985" s="445" t="s">
        <v>2277</v>
      </c>
      <c r="BD985" s="552">
        <f t="shared" si="450"/>
        <v>0</v>
      </c>
      <c r="BF985" s="448"/>
      <c r="BG985" s="448"/>
      <c r="BH985" s="448"/>
      <c r="BI985" s="448"/>
      <c r="BJ985" s="448"/>
      <c r="BK985" s="448"/>
      <c r="BL985" s="448"/>
      <c r="BN985" s="444"/>
    </row>
    <row r="986" spans="1:66" s="28" customFormat="1" ht="12" customHeight="1">
      <c r="A986" s="362">
        <v>18700092</v>
      </c>
      <c r="B986" s="290" t="str">
        <f t="shared" si="446"/>
        <v>18700092</v>
      </c>
      <c r="C986" s="497" t="s">
        <v>2278</v>
      </c>
      <c r="D986" s="451" t="s">
        <v>2091</v>
      </c>
      <c r="E986" s="451"/>
      <c r="F986" s="300">
        <v>44136</v>
      </c>
      <c r="G986" s="451"/>
      <c r="H986" s="556">
        <v>707695.15</v>
      </c>
      <c r="I986" s="556">
        <v>707695.15</v>
      </c>
      <c r="J986" s="556">
        <v>707695.15</v>
      </c>
      <c r="K986" s="556">
        <v>707695.15</v>
      </c>
      <c r="L986" s="556">
        <v>5557955.8499999996</v>
      </c>
      <c r="M986" s="556">
        <v>5557955.8499999996</v>
      </c>
      <c r="N986" s="556">
        <v>5724543.71</v>
      </c>
      <c r="O986" s="556">
        <v>5724543.71</v>
      </c>
      <c r="P986" s="556">
        <v>5724543.71</v>
      </c>
      <c r="Q986" s="556">
        <v>5724543.71</v>
      </c>
      <c r="R986" s="556">
        <v>5724543.71</v>
      </c>
      <c r="S986" s="556">
        <v>5724543.71</v>
      </c>
      <c r="T986" s="591">
        <v>5724543.71</v>
      </c>
      <c r="U986" s="556"/>
      <c r="V986" s="556">
        <f t="shared" si="453"/>
        <v>4233531.57</v>
      </c>
      <c r="W986" s="292"/>
      <c r="X986" s="293"/>
      <c r="Y986" s="548">
        <f t="shared" si="454"/>
        <v>5724543.71</v>
      </c>
      <c r="Z986" s="549">
        <f t="shared" si="454"/>
        <v>0</v>
      </c>
      <c r="AA986" s="549">
        <f t="shared" si="454"/>
        <v>0</v>
      </c>
      <c r="AB986" s="282">
        <f t="shared" si="455"/>
        <v>0</v>
      </c>
      <c r="AC986" s="281">
        <f t="shared" si="456"/>
        <v>0</v>
      </c>
      <c r="AD986" s="549">
        <f t="shared" si="457"/>
        <v>0</v>
      </c>
      <c r="AE986" s="553">
        <f t="shared" si="458"/>
        <v>0</v>
      </c>
      <c r="AF986" s="282">
        <f t="shared" si="459"/>
        <v>0</v>
      </c>
      <c r="AG986" s="283">
        <f t="shared" si="460"/>
        <v>0</v>
      </c>
      <c r="AH986" s="281">
        <f t="shared" si="461"/>
        <v>0</v>
      </c>
      <c r="AI986" s="551">
        <f t="shared" si="474"/>
        <v>4233531.57</v>
      </c>
      <c r="AJ986" s="549">
        <f t="shared" si="474"/>
        <v>0</v>
      </c>
      <c r="AK986" s="549">
        <f t="shared" si="474"/>
        <v>0</v>
      </c>
      <c r="AL986" s="282">
        <f t="shared" si="462"/>
        <v>0</v>
      </c>
      <c r="AM986" s="281">
        <f t="shared" si="463"/>
        <v>0</v>
      </c>
      <c r="AN986" s="549">
        <f t="shared" si="464"/>
        <v>0</v>
      </c>
      <c r="AO986" s="549">
        <f t="shared" si="465"/>
        <v>0</v>
      </c>
      <c r="AP986" s="549">
        <f t="shared" si="466"/>
        <v>0</v>
      </c>
      <c r="AQ986" s="283">
        <f t="shared" si="449"/>
        <v>0</v>
      </c>
      <c r="AR986" s="281">
        <f t="shared" si="467"/>
        <v>0</v>
      </c>
      <c r="AT986" s="446"/>
      <c r="AU986" s="284"/>
      <c r="AV986" s="447" t="str">
        <f t="shared" si="468"/>
        <v>CA</v>
      </c>
      <c r="AW986" s="447" t="str">
        <f t="shared" si="469"/>
        <v>CL</v>
      </c>
      <c r="AX986" s="447" t="str">
        <f t="shared" si="470"/>
        <v>AIC</v>
      </c>
      <c r="AY986" s="447" t="str">
        <f t="shared" si="471"/>
        <v>ERB</v>
      </c>
      <c r="AZ986" s="447" t="str">
        <f t="shared" si="472"/>
        <v>GRB</v>
      </c>
      <c r="BA986" s="447" t="str">
        <f t="shared" si="473"/>
        <v>Non-Op</v>
      </c>
      <c r="BC986" s="445" t="s">
        <v>2277</v>
      </c>
      <c r="BD986" s="552">
        <f t="shared" si="450"/>
        <v>5724543.71</v>
      </c>
      <c r="BF986" s="435"/>
      <c r="BG986" s="435"/>
      <c r="BH986" s="435"/>
      <c r="BI986" s="435"/>
      <c r="BJ986" s="435"/>
      <c r="BK986" s="435"/>
      <c r="BL986" s="435"/>
      <c r="BN986" s="444"/>
    </row>
    <row r="987" spans="1:66" s="28" customFormat="1" ht="12" customHeight="1">
      <c r="A987" s="287">
        <v>18900013</v>
      </c>
      <c r="B987" s="288" t="str">
        <f t="shared" si="446"/>
        <v>18900013</v>
      </c>
      <c r="C987" s="444" t="s">
        <v>2924</v>
      </c>
      <c r="D987" s="445" t="s">
        <v>1162</v>
      </c>
      <c r="E987" s="445"/>
      <c r="F987" s="444"/>
      <c r="G987" s="445"/>
      <c r="H987" s="547">
        <v>0</v>
      </c>
      <c r="I987" s="547">
        <v>0</v>
      </c>
      <c r="J987" s="547">
        <v>0</v>
      </c>
      <c r="K987" s="547">
        <v>0</v>
      </c>
      <c r="L987" s="547">
        <v>0</v>
      </c>
      <c r="M987" s="547">
        <v>0</v>
      </c>
      <c r="N987" s="547">
        <v>0</v>
      </c>
      <c r="O987" s="547">
        <v>0</v>
      </c>
      <c r="P987" s="547">
        <v>0</v>
      </c>
      <c r="Q987" s="547">
        <v>0</v>
      </c>
      <c r="R987" s="547">
        <v>0</v>
      </c>
      <c r="S987" s="547">
        <v>0</v>
      </c>
      <c r="T987" s="547">
        <v>0</v>
      </c>
      <c r="U987" s="547"/>
      <c r="V987" s="547">
        <f t="shared" si="453"/>
        <v>0</v>
      </c>
      <c r="W987" s="285"/>
      <c r="X987" s="286"/>
      <c r="Y987" s="548">
        <f t="shared" si="454"/>
        <v>0</v>
      </c>
      <c r="Z987" s="549">
        <f t="shared" si="454"/>
        <v>0</v>
      </c>
      <c r="AA987" s="549">
        <f t="shared" si="454"/>
        <v>0</v>
      </c>
      <c r="AB987" s="282">
        <f t="shared" si="455"/>
        <v>0</v>
      </c>
      <c r="AC987" s="281">
        <f t="shared" si="456"/>
        <v>0</v>
      </c>
      <c r="AD987" s="549">
        <f t="shared" si="457"/>
        <v>0</v>
      </c>
      <c r="AE987" s="553">
        <f t="shared" si="458"/>
        <v>0</v>
      </c>
      <c r="AF987" s="282">
        <f t="shared" si="459"/>
        <v>0</v>
      </c>
      <c r="AG987" s="283">
        <f t="shared" si="460"/>
        <v>0</v>
      </c>
      <c r="AH987" s="281">
        <f t="shared" si="461"/>
        <v>0</v>
      </c>
      <c r="AI987" s="551">
        <f t="shared" si="474"/>
        <v>0</v>
      </c>
      <c r="AJ987" s="549">
        <f t="shared" si="474"/>
        <v>0</v>
      </c>
      <c r="AK987" s="549">
        <f t="shared" si="474"/>
        <v>0</v>
      </c>
      <c r="AL987" s="282">
        <f t="shared" si="462"/>
        <v>0</v>
      </c>
      <c r="AM987" s="281">
        <f t="shared" si="463"/>
        <v>0</v>
      </c>
      <c r="AN987" s="549">
        <f t="shared" si="464"/>
        <v>0</v>
      </c>
      <c r="AO987" s="549">
        <f t="shared" si="465"/>
        <v>0</v>
      </c>
      <c r="AP987" s="549">
        <f t="shared" si="466"/>
        <v>0</v>
      </c>
      <c r="AQ987" s="283">
        <f t="shared" si="449"/>
        <v>0</v>
      </c>
      <c r="AR987" s="281">
        <f t="shared" si="467"/>
        <v>0</v>
      </c>
      <c r="AT987" s="446"/>
      <c r="AU987" s="284"/>
      <c r="AV987" s="447" t="str">
        <f t="shared" si="468"/>
        <v>CA</v>
      </c>
      <c r="AW987" s="447" t="str">
        <f t="shared" si="469"/>
        <v>CL</v>
      </c>
      <c r="AX987" s="447" t="str">
        <f t="shared" si="470"/>
        <v>AIC</v>
      </c>
      <c r="AY987" s="447" t="str">
        <f t="shared" si="471"/>
        <v>ERB</v>
      </c>
      <c r="AZ987" s="447" t="str">
        <f t="shared" si="472"/>
        <v>GRB</v>
      </c>
      <c r="BA987" s="447" t="str">
        <f t="shared" si="473"/>
        <v>Non-Op</v>
      </c>
      <c r="BC987" s="449" t="s">
        <v>2100</v>
      </c>
      <c r="BD987" s="552">
        <f t="shared" si="450"/>
        <v>0</v>
      </c>
      <c r="BF987" s="435"/>
      <c r="BG987" s="435"/>
      <c r="BH987" s="435"/>
      <c r="BI987" s="435"/>
      <c r="BJ987" s="435"/>
      <c r="BK987" s="435"/>
      <c r="BL987" s="435"/>
      <c r="BN987" s="444"/>
    </row>
    <row r="988" spans="1:66" s="28" customFormat="1" ht="12" customHeight="1">
      <c r="A988" s="287">
        <v>18900173</v>
      </c>
      <c r="B988" s="288" t="str">
        <f t="shared" si="446"/>
        <v>18900173</v>
      </c>
      <c r="C988" s="444" t="s">
        <v>1604</v>
      </c>
      <c r="D988" s="445" t="s">
        <v>1162</v>
      </c>
      <c r="E988" s="445"/>
      <c r="F988" s="444"/>
      <c r="G988" s="445"/>
      <c r="H988" s="547">
        <v>520714.23999999999</v>
      </c>
      <c r="I988" s="547">
        <v>506640.9</v>
      </c>
      <c r="J988" s="547">
        <v>492567.56</v>
      </c>
      <c r="K988" s="547">
        <v>478494.22</v>
      </c>
      <c r="L988" s="547">
        <v>464420.88</v>
      </c>
      <c r="M988" s="547">
        <v>450347.54</v>
      </c>
      <c r="N988" s="547">
        <v>436274.2</v>
      </c>
      <c r="O988" s="547">
        <v>422200.86</v>
      </c>
      <c r="P988" s="547">
        <v>408127.52</v>
      </c>
      <c r="Q988" s="547">
        <v>394054.18</v>
      </c>
      <c r="R988" s="547">
        <v>379980.84</v>
      </c>
      <c r="S988" s="547">
        <v>365907.5</v>
      </c>
      <c r="T988" s="547">
        <v>351834.16</v>
      </c>
      <c r="U988" s="547"/>
      <c r="V988" s="547">
        <f t="shared" si="453"/>
        <v>436274.2</v>
      </c>
      <c r="W988" s="285"/>
      <c r="X988" s="286"/>
      <c r="Y988" s="548">
        <f t="shared" si="454"/>
        <v>0</v>
      </c>
      <c r="Z988" s="549">
        <f t="shared" si="454"/>
        <v>0</v>
      </c>
      <c r="AA988" s="549">
        <f t="shared" si="454"/>
        <v>351834.16</v>
      </c>
      <c r="AB988" s="282">
        <f t="shared" si="455"/>
        <v>0</v>
      </c>
      <c r="AC988" s="281">
        <f t="shared" si="456"/>
        <v>0</v>
      </c>
      <c r="AD988" s="549">
        <f t="shared" si="457"/>
        <v>0</v>
      </c>
      <c r="AE988" s="553">
        <f t="shared" si="458"/>
        <v>0</v>
      </c>
      <c r="AF988" s="282">
        <f t="shared" si="459"/>
        <v>0</v>
      </c>
      <c r="AG988" s="283">
        <f t="shared" si="460"/>
        <v>0</v>
      </c>
      <c r="AH988" s="281">
        <f t="shared" si="461"/>
        <v>0</v>
      </c>
      <c r="AI988" s="551">
        <f t="shared" si="474"/>
        <v>0</v>
      </c>
      <c r="AJ988" s="549">
        <f t="shared" si="474"/>
        <v>0</v>
      </c>
      <c r="AK988" s="549">
        <f t="shared" si="474"/>
        <v>436274.2</v>
      </c>
      <c r="AL988" s="282">
        <f t="shared" si="462"/>
        <v>0</v>
      </c>
      <c r="AM988" s="281">
        <f t="shared" si="463"/>
        <v>0</v>
      </c>
      <c r="AN988" s="549">
        <f t="shared" si="464"/>
        <v>0</v>
      </c>
      <c r="AO988" s="549">
        <f t="shared" si="465"/>
        <v>0</v>
      </c>
      <c r="AP988" s="549">
        <f t="shared" si="466"/>
        <v>0</v>
      </c>
      <c r="AQ988" s="283">
        <f t="shared" si="449"/>
        <v>0</v>
      </c>
      <c r="AR988" s="281">
        <f t="shared" si="467"/>
        <v>0</v>
      </c>
      <c r="AT988" s="446"/>
      <c r="AU988" s="284"/>
      <c r="AV988" s="447" t="str">
        <f t="shared" si="468"/>
        <v>CA</v>
      </c>
      <c r="AW988" s="447" t="str">
        <f t="shared" si="469"/>
        <v>CL</v>
      </c>
      <c r="AX988" s="447" t="str">
        <f t="shared" si="470"/>
        <v>AIC</v>
      </c>
      <c r="AY988" s="447" t="str">
        <f t="shared" si="471"/>
        <v>ERB</v>
      </c>
      <c r="AZ988" s="447" t="str">
        <f t="shared" si="472"/>
        <v>GRB</v>
      </c>
      <c r="BA988" s="447" t="str">
        <f t="shared" si="473"/>
        <v>Non-Op</v>
      </c>
      <c r="BC988" s="449" t="s">
        <v>2100</v>
      </c>
      <c r="BD988" s="552">
        <f t="shared" si="450"/>
        <v>351834.16</v>
      </c>
      <c r="BF988" s="435"/>
      <c r="BG988" s="435"/>
      <c r="BH988" s="435"/>
      <c r="BI988" s="435"/>
      <c r="BJ988" s="435"/>
      <c r="BK988" s="435"/>
      <c r="BL988" s="435"/>
      <c r="BN988" s="444"/>
    </row>
    <row r="989" spans="1:66" s="28" customFormat="1" ht="12" customHeight="1">
      <c r="A989" s="287">
        <v>18900183</v>
      </c>
      <c r="B989" s="288" t="str">
        <f t="shared" si="446"/>
        <v>18900183</v>
      </c>
      <c r="C989" s="444" t="s">
        <v>1605</v>
      </c>
      <c r="D989" s="445" t="s">
        <v>1162</v>
      </c>
      <c r="E989" s="445"/>
      <c r="F989" s="444"/>
      <c r="G989" s="445"/>
      <c r="H989" s="547">
        <v>246330.69</v>
      </c>
      <c r="I989" s="547">
        <v>244906.81</v>
      </c>
      <c r="J989" s="547">
        <v>243482.93</v>
      </c>
      <c r="K989" s="547">
        <v>242059.05</v>
      </c>
      <c r="L989" s="547">
        <v>240635.17</v>
      </c>
      <c r="M989" s="547">
        <v>239211.29</v>
      </c>
      <c r="N989" s="547">
        <v>237787.41</v>
      </c>
      <c r="O989" s="547">
        <v>236363.53</v>
      </c>
      <c r="P989" s="547">
        <v>234939.65</v>
      </c>
      <c r="Q989" s="547">
        <v>233515.77</v>
      </c>
      <c r="R989" s="547">
        <v>232091.89</v>
      </c>
      <c r="S989" s="547">
        <v>230668.01</v>
      </c>
      <c r="T989" s="547">
        <v>229244.13</v>
      </c>
      <c r="U989" s="547"/>
      <c r="V989" s="547">
        <f t="shared" si="453"/>
        <v>237787.41</v>
      </c>
      <c r="W989" s="285"/>
      <c r="X989" s="286"/>
      <c r="Y989" s="548">
        <f t="shared" ref="Y989:AA1008" si="475">IF($D989=Y$5,$T989,0)</f>
        <v>0</v>
      </c>
      <c r="Z989" s="549">
        <f t="shared" si="475"/>
        <v>0</v>
      </c>
      <c r="AA989" s="549">
        <f t="shared" si="475"/>
        <v>229244.13</v>
      </c>
      <c r="AB989" s="282">
        <f t="shared" si="455"/>
        <v>0</v>
      </c>
      <c r="AC989" s="281">
        <f t="shared" si="456"/>
        <v>0</v>
      </c>
      <c r="AD989" s="549">
        <f t="shared" si="457"/>
        <v>0</v>
      </c>
      <c r="AE989" s="553">
        <f t="shared" si="458"/>
        <v>0</v>
      </c>
      <c r="AF989" s="282">
        <f t="shared" si="459"/>
        <v>0</v>
      </c>
      <c r="AG989" s="283">
        <f t="shared" si="460"/>
        <v>0</v>
      </c>
      <c r="AH989" s="281">
        <f t="shared" si="461"/>
        <v>0</v>
      </c>
      <c r="AI989" s="551">
        <f t="shared" si="474"/>
        <v>0</v>
      </c>
      <c r="AJ989" s="549">
        <f t="shared" si="474"/>
        <v>0</v>
      </c>
      <c r="AK989" s="549">
        <f t="shared" si="474"/>
        <v>237787.41</v>
      </c>
      <c r="AL989" s="282">
        <f t="shared" si="462"/>
        <v>0</v>
      </c>
      <c r="AM989" s="281">
        <f t="shared" si="463"/>
        <v>0</v>
      </c>
      <c r="AN989" s="549">
        <f t="shared" si="464"/>
        <v>0</v>
      </c>
      <c r="AO989" s="549">
        <f t="shared" si="465"/>
        <v>0</v>
      </c>
      <c r="AP989" s="549">
        <f t="shared" si="466"/>
        <v>0</v>
      </c>
      <c r="AQ989" s="283">
        <f t="shared" si="449"/>
        <v>0</v>
      </c>
      <c r="AR989" s="281">
        <f t="shared" si="467"/>
        <v>0</v>
      </c>
      <c r="AT989" s="446"/>
      <c r="AU989" s="284"/>
      <c r="AV989" s="447" t="str">
        <f t="shared" si="468"/>
        <v>CA</v>
      </c>
      <c r="AW989" s="447" t="str">
        <f t="shared" si="469"/>
        <v>CL</v>
      </c>
      <c r="AX989" s="447" t="str">
        <f t="shared" si="470"/>
        <v>AIC</v>
      </c>
      <c r="AY989" s="447" t="str">
        <f t="shared" si="471"/>
        <v>ERB</v>
      </c>
      <c r="AZ989" s="447" t="str">
        <f t="shared" si="472"/>
        <v>GRB</v>
      </c>
      <c r="BA989" s="447" t="str">
        <f t="shared" si="473"/>
        <v>Non-Op</v>
      </c>
      <c r="BC989" s="449" t="s">
        <v>2100</v>
      </c>
      <c r="BD989" s="552">
        <f t="shared" si="450"/>
        <v>229244.13</v>
      </c>
      <c r="BF989" s="435"/>
      <c r="BG989" s="435"/>
      <c r="BH989" s="435"/>
      <c r="BI989" s="435"/>
      <c r="BJ989" s="435"/>
      <c r="BK989" s="435"/>
      <c r="BL989" s="435"/>
      <c r="BN989" s="444"/>
    </row>
    <row r="990" spans="1:66" s="28" customFormat="1" ht="12" customHeight="1">
      <c r="A990" s="287">
        <v>18900193</v>
      </c>
      <c r="B990" s="288" t="str">
        <f t="shared" ref="B990:B1053" si="476">TEXT(A990,"##")</f>
        <v>18900193</v>
      </c>
      <c r="C990" s="445" t="s">
        <v>1606</v>
      </c>
      <c r="D990" s="445" t="s">
        <v>1162</v>
      </c>
      <c r="E990" s="445"/>
      <c r="F990" s="445"/>
      <c r="G990" s="445"/>
      <c r="H990" s="547">
        <v>1474576.21</v>
      </c>
      <c r="I990" s="547">
        <v>1455425.86</v>
      </c>
      <c r="J990" s="547">
        <v>1436275.51</v>
      </c>
      <c r="K990" s="547">
        <v>1417125.16</v>
      </c>
      <c r="L990" s="547">
        <v>1397974.81</v>
      </c>
      <c r="M990" s="547">
        <v>1378824.46</v>
      </c>
      <c r="N990" s="547">
        <v>1359674.11</v>
      </c>
      <c r="O990" s="547">
        <v>1340523.76</v>
      </c>
      <c r="P990" s="547">
        <v>1321373.4099999999</v>
      </c>
      <c r="Q990" s="547">
        <v>1302223.06</v>
      </c>
      <c r="R990" s="547">
        <v>1283072.71</v>
      </c>
      <c r="S990" s="547">
        <v>1263922.3600000001</v>
      </c>
      <c r="T990" s="547">
        <v>1244772.01</v>
      </c>
      <c r="U990" s="547"/>
      <c r="V990" s="547">
        <f t="shared" si="453"/>
        <v>1359674.11</v>
      </c>
      <c r="W990" s="285"/>
      <c r="X990" s="286"/>
      <c r="Y990" s="548">
        <f t="shared" si="475"/>
        <v>0</v>
      </c>
      <c r="Z990" s="549">
        <f t="shared" si="475"/>
        <v>0</v>
      </c>
      <c r="AA990" s="549">
        <f t="shared" si="475"/>
        <v>1244772.01</v>
      </c>
      <c r="AB990" s="282">
        <f t="shared" si="455"/>
        <v>0</v>
      </c>
      <c r="AC990" s="281">
        <f t="shared" si="456"/>
        <v>0</v>
      </c>
      <c r="AD990" s="549">
        <f t="shared" si="457"/>
        <v>0</v>
      </c>
      <c r="AE990" s="553">
        <f t="shared" si="458"/>
        <v>0</v>
      </c>
      <c r="AF990" s="282">
        <f t="shared" si="459"/>
        <v>0</v>
      </c>
      <c r="AG990" s="283">
        <f t="shared" si="460"/>
        <v>0</v>
      </c>
      <c r="AH990" s="281">
        <f t="shared" si="461"/>
        <v>0</v>
      </c>
      <c r="AI990" s="551">
        <f t="shared" si="474"/>
        <v>0</v>
      </c>
      <c r="AJ990" s="549">
        <f t="shared" si="474"/>
        <v>0</v>
      </c>
      <c r="AK990" s="549">
        <f t="shared" si="474"/>
        <v>1359674.11</v>
      </c>
      <c r="AL990" s="282">
        <f t="shared" si="462"/>
        <v>0</v>
      </c>
      <c r="AM990" s="281">
        <f t="shared" si="463"/>
        <v>0</v>
      </c>
      <c r="AN990" s="549">
        <f t="shared" si="464"/>
        <v>0</v>
      </c>
      <c r="AO990" s="549">
        <f t="shared" si="465"/>
        <v>0</v>
      </c>
      <c r="AP990" s="549">
        <f t="shared" si="466"/>
        <v>0</v>
      </c>
      <c r="AQ990" s="283">
        <f t="shared" si="449"/>
        <v>0</v>
      </c>
      <c r="AR990" s="281">
        <f t="shared" si="467"/>
        <v>0</v>
      </c>
      <c r="AT990" s="446"/>
      <c r="AU990" s="284"/>
      <c r="AV990" s="447" t="str">
        <f t="shared" si="468"/>
        <v>CA</v>
      </c>
      <c r="AW990" s="447" t="str">
        <f t="shared" si="469"/>
        <v>CL</v>
      </c>
      <c r="AX990" s="447" t="str">
        <f t="shared" si="470"/>
        <v>AIC</v>
      </c>
      <c r="AY990" s="447" t="str">
        <f t="shared" si="471"/>
        <v>ERB</v>
      </c>
      <c r="AZ990" s="447" t="str">
        <f t="shared" si="472"/>
        <v>GRB</v>
      </c>
      <c r="BA990" s="447" t="str">
        <f t="shared" si="473"/>
        <v>Non-Op</v>
      </c>
      <c r="BC990" s="449" t="s">
        <v>2100</v>
      </c>
      <c r="BD990" s="552">
        <f t="shared" si="450"/>
        <v>1244772.01</v>
      </c>
      <c r="BF990" s="435"/>
      <c r="BG990" s="435"/>
      <c r="BH990" s="435"/>
      <c r="BI990" s="435"/>
      <c r="BJ990" s="435"/>
      <c r="BK990" s="435"/>
      <c r="BL990" s="435"/>
      <c r="BN990" s="444"/>
    </row>
    <row r="991" spans="1:66" s="28" customFormat="1" ht="12" customHeight="1">
      <c r="A991" s="287">
        <v>18900203</v>
      </c>
      <c r="B991" s="288" t="str">
        <f t="shared" si="476"/>
        <v>18900203</v>
      </c>
      <c r="C991" s="445" t="s">
        <v>1607</v>
      </c>
      <c r="D991" s="445" t="s">
        <v>1162</v>
      </c>
      <c r="E991" s="445"/>
      <c r="F991" s="445"/>
      <c r="G991" s="445"/>
      <c r="H991" s="547">
        <v>2004098.28</v>
      </c>
      <c r="I991" s="547">
        <v>1997239.74</v>
      </c>
      <c r="J991" s="547">
        <v>1990381.2</v>
      </c>
      <c r="K991" s="547">
        <v>1983522.66</v>
      </c>
      <c r="L991" s="547">
        <v>1976664.12</v>
      </c>
      <c r="M991" s="547">
        <v>1969805.58</v>
      </c>
      <c r="N991" s="547">
        <v>1962947.04</v>
      </c>
      <c r="O991" s="547">
        <v>1956088.5</v>
      </c>
      <c r="P991" s="547">
        <v>1949229.96</v>
      </c>
      <c r="Q991" s="547">
        <v>1942371.42</v>
      </c>
      <c r="R991" s="547">
        <v>1935512.88</v>
      </c>
      <c r="S991" s="547">
        <v>1928654.34</v>
      </c>
      <c r="T991" s="547">
        <v>1921795.8</v>
      </c>
      <c r="U991" s="547"/>
      <c r="V991" s="547">
        <f t="shared" si="453"/>
        <v>1962947.0399999998</v>
      </c>
      <c r="W991" s="285"/>
      <c r="X991" s="286"/>
      <c r="Y991" s="548">
        <f t="shared" si="475"/>
        <v>0</v>
      </c>
      <c r="Z991" s="549">
        <f t="shared" si="475"/>
        <v>0</v>
      </c>
      <c r="AA991" s="549">
        <f t="shared" si="475"/>
        <v>1921795.8</v>
      </c>
      <c r="AB991" s="282">
        <f t="shared" si="455"/>
        <v>0</v>
      </c>
      <c r="AC991" s="281">
        <f t="shared" si="456"/>
        <v>0</v>
      </c>
      <c r="AD991" s="549">
        <f t="shared" si="457"/>
        <v>0</v>
      </c>
      <c r="AE991" s="553">
        <f t="shared" si="458"/>
        <v>0</v>
      </c>
      <c r="AF991" s="282">
        <f t="shared" si="459"/>
        <v>0</v>
      </c>
      <c r="AG991" s="283">
        <f t="shared" si="460"/>
        <v>0</v>
      </c>
      <c r="AH991" s="281">
        <f t="shared" si="461"/>
        <v>0</v>
      </c>
      <c r="AI991" s="551">
        <f t="shared" si="474"/>
        <v>0</v>
      </c>
      <c r="AJ991" s="549">
        <f t="shared" si="474"/>
        <v>0</v>
      </c>
      <c r="AK991" s="549">
        <f t="shared" si="474"/>
        <v>1962947.0399999998</v>
      </c>
      <c r="AL991" s="282">
        <f t="shared" si="462"/>
        <v>0</v>
      </c>
      <c r="AM991" s="281">
        <f t="shared" si="463"/>
        <v>0</v>
      </c>
      <c r="AN991" s="549">
        <f t="shared" si="464"/>
        <v>0</v>
      </c>
      <c r="AO991" s="549">
        <f t="shared" si="465"/>
        <v>0</v>
      </c>
      <c r="AP991" s="549">
        <f t="shared" si="466"/>
        <v>0</v>
      </c>
      <c r="AQ991" s="283">
        <f t="shared" si="449"/>
        <v>0</v>
      </c>
      <c r="AR991" s="281">
        <f t="shared" si="467"/>
        <v>0</v>
      </c>
      <c r="AT991" s="446"/>
      <c r="AU991" s="284"/>
      <c r="AV991" s="447" t="str">
        <f t="shared" si="468"/>
        <v>CA</v>
      </c>
      <c r="AW991" s="447" t="str">
        <f t="shared" si="469"/>
        <v>CL</v>
      </c>
      <c r="AX991" s="447" t="str">
        <f t="shared" si="470"/>
        <v>AIC</v>
      </c>
      <c r="AY991" s="447" t="str">
        <f t="shared" si="471"/>
        <v>ERB</v>
      </c>
      <c r="AZ991" s="447" t="str">
        <f t="shared" si="472"/>
        <v>GRB</v>
      </c>
      <c r="BA991" s="447" t="str">
        <f t="shared" si="473"/>
        <v>Non-Op</v>
      </c>
      <c r="BC991" s="449" t="s">
        <v>2100</v>
      </c>
      <c r="BD991" s="552">
        <f t="shared" si="450"/>
        <v>1921795.8</v>
      </c>
      <c r="BF991" s="435"/>
      <c r="BG991" s="435"/>
      <c r="BH991" s="435"/>
      <c r="BI991" s="435"/>
      <c r="BJ991" s="435"/>
      <c r="BK991" s="435"/>
      <c r="BL991" s="435"/>
      <c r="BN991" s="444"/>
    </row>
    <row r="992" spans="1:66" s="28" customFormat="1" ht="12" customHeight="1">
      <c r="A992" s="287">
        <v>18900213</v>
      </c>
      <c r="B992" s="288" t="str">
        <f t="shared" si="476"/>
        <v>18900213</v>
      </c>
      <c r="C992" s="445" t="s">
        <v>1608</v>
      </c>
      <c r="D992" s="445" t="s">
        <v>1162</v>
      </c>
      <c r="E992" s="445"/>
      <c r="F992" s="445"/>
      <c r="G992" s="445"/>
      <c r="H992" s="547">
        <v>7709154.2999999998</v>
      </c>
      <c r="I992" s="547">
        <v>7682766.8200000003</v>
      </c>
      <c r="J992" s="547">
        <v>7656379.3399999999</v>
      </c>
      <c r="K992" s="547">
        <v>7629991.8600000003</v>
      </c>
      <c r="L992" s="547">
        <v>7603604.3799999999</v>
      </c>
      <c r="M992" s="547">
        <v>7577216.9000000004</v>
      </c>
      <c r="N992" s="547">
        <v>7550829.4199999999</v>
      </c>
      <c r="O992" s="547">
        <v>7524441.9400000004</v>
      </c>
      <c r="P992" s="547">
        <v>7498054.46</v>
      </c>
      <c r="Q992" s="547">
        <v>7471666.9800000004</v>
      </c>
      <c r="R992" s="547">
        <v>7445279.5</v>
      </c>
      <c r="S992" s="547">
        <v>7418892.0199999996</v>
      </c>
      <c r="T992" s="547">
        <v>7392504.54</v>
      </c>
      <c r="U992" s="547"/>
      <c r="V992" s="547">
        <f t="shared" si="453"/>
        <v>7550829.419999999</v>
      </c>
      <c r="W992" s="285"/>
      <c r="X992" s="286"/>
      <c r="Y992" s="548">
        <f t="shared" si="475"/>
        <v>0</v>
      </c>
      <c r="Z992" s="549">
        <f t="shared" si="475"/>
        <v>0</v>
      </c>
      <c r="AA992" s="549">
        <f t="shared" si="475"/>
        <v>7392504.54</v>
      </c>
      <c r="AB992" s="282">
        <f t="shared" si="455"/>
        <v>0</v>
      </c>
      <c r="AC992" s="281">
        <f t="shared" si="456"/>
        <v>0</v>
      </c>
      <c r="AD992" s="549">
        <f t="shared" si="457"/>
        <v>0</v>
      </c>
      <c r="AE992" s="553">
        <f t="shared" si="458"/>
        <v>0</v>
      </c>
      <c r="AF992" s="282">
        <f t="shared" si="459"/>
        <v>0</v>
      </c>
      <c r="AG992" s="283">
        <f t="shared" si="460"/>
        <v>0</v>
      </c>
      <c r="AH992" s="281">
        <f t="shared" si="461"/>
        <v>0</v>
      </c>
      <c r="AI992" s="551">
        <f t="shared" si="474"/>
        <v>0</v>
      </c>
      <c r="AJ992" s="549">
        <f t="shared" si="474"/>
        <v>0</v>
      </c>
      <c r="AK992" s="549">
        <f t="shared" si="474"/>
        <v>7550829.419999999</v>
      </c>
      <c r="AL992" s="282">
        <f t="shared" si="462"/>
        <v>0</v>
      </c>
      <c r="AM992" s="281">
        <f t="shared" si="463"/>
        <v>0</v>
      </c>
      <c r="AN992" s="549">
        <f t="shared" si="464"/>
        <v>0</v>
      </c>
      <c r="AO992" s="549">
        <f t="shared" si="465"/>
        <v>0</v>
      </c>
      <c r="AP992" s="549">
        <f t="shared" si="466"/>
        <v>0</v>
      </c>
      <c r="AQ992" s="283">
        <f t="shared" si="449"/>
        <v>0</v>
      </c>
      <c r="AR992" s="281">
        <f t="shared" si="467"/>
        <v>0</v>
      </c>
      <c r="AT992" s="446"/>
      <c r="AU992" s="284"/>
      <c r="AV992" s="447" t="str">
        <f t="shared" si="468"/>
        <v>CA</v>
      </c>
      <c r="AW992" s="447" t="str">
        <f t="shared" si="469"/>
        <v>CL</v>
      </c>
      <c r="AX992" s="447" t="str">
        <f t="shared" si="470"/>
        <v>AIC</v>
      </c>
      <c r="AY992" s="447" t="str">
        <f t="shared" si="471"/>
        <v>ERB</v>
      </c>
      <c r="AZ992" s="447" t="str">
        <f t="shared" si="472"/>
        <v>GRB</v>
      </c>
      <c r="BA992" s="447" t="str">
        <f t="shared" si="473"/>
        <v>Non-Op</v>
      </c>
      <c r="BC992" s="449" t="s">
        <v>2100</v>
      </c>
      <c r="BD992" s="552">
        <f t="shared" si="450"/>
        <v>7392504.54</v>
      </c>
      <c r="BF992" s="435"/>
      <c r="BG992" s="435"/>
      <c r="BH992" s="435"/>
      <c r="BI992" s="435"/>
      <c r="BJ992" s="435"/>
      <c r="BK992" s="435"/>
      <c r="BL992" s="435"/>
      <c r="BN992" s="444"/>
    </row>
    <row r="993" spans="1:66" s="28" customFormat="1" ht="12" customHeight="1">
      <c r="A993" s="287">
        <v>18900233</v>
      </c>
      <c r="B993" s="288" t="str">
        <f t="shared" si="476"/>
        <v>18900233</v>
      </c>
      <c r="C993" s="28" t="s">
        <v>1609</v>
      </c>
      <c r="D993" s="445" t="s">
        <v>1162</v>
      </c>
      <c r="E993" s="445"/>
      <c r="F993" s="294">
        <v>43174</v>
      </c>
      <c r="G993" s="445"/>
      <c r="H993" s="547">
        <v>4671960.82</v>
      </c>
      <c r="I993" s="547">
        <v>4663573.0999999996</v>
      </c>
      <c r="J993" s="547">
        <v>4655185.38</v>
      </c>
      <c r="K993" s="547">
        <v>4646797.66</v>
      </c>
      <c r="L993" s="547">
        <v>4638409.9400000004</v>
      </c>
      <c r="M993" s="547">
        <v>4630022.22</v>
      </c>
      <c r="N993" s="547">
        <v>4621634.5</v>
      </c>
      <c r="O993" s="547">
        <v>4613246.78</v>
      </c>
      <c r="P993" s="547">
        <v>4604859.0599999996</v>
      </c>
      <c r="Q993" s="547">
        <v>4596471.34</v>
      </c>
      <c r="R993" s="547">
        <v>4588083.62</v>
      </c>
      <c r="S993" s="547">
        <v>4579695.9000000004</v>
      </c>
      <c r="T993" s="547">
        <v>4571308.18</v>
      </c>
      <c r="U993" s="547"/>
      <c r="V993" s="547">
        <f t="shared" si="453"/>
        <v>4621634.5</v>
      </c>
      <c r="W993" s="285"/>
      <c r="X993" s="286"/>
      <c r="Y993" s="548">
        <f t="shared" si="475"/>
        <v>0</v>
      </c>
      <c r="Z993" s="549">
        <f t="shared" si="475"/>
        <v>0</v>
      </c>
      <c r="AA993" s="549">
        <f t="shared" si="475"/>
        <v>4571308.18</v>
      </c>
      <c r="AB993" s="282">
        <f t="shared" si="455"/>
        <v>0</v>
      </c>
      <c r="AC993" s="281">
        <f t="shared" si="456"/>
        <v>0</v>
      </c>
      <c r="AD993" s="549">
        <f t="shared" si="457"/>
        <v>0</v>
      </c>
      <c r="AE993" s="553">
        <f t="shared" si="458"/>
        <v>0</v>
      </c>
      <c r="AF993" s="282">
        <f t="shared" si="459"/>
        <v>0</v>
      </c>
      <c r="AG993" s="283">
        <f t="shared" si="460"/>
        <v>0</v>
      </c>
      <c r="AH993" s="281">
        <f t="shared" si="461"/>
        <v>0</v>
      </c>
      <c r="AI993" s="551">
        <f t="shared" si="474"/>
        <v>0</v>
      </c>
      <c r="AJ993" s="549">
        <f t="shared" si="474"/>
        <v>0</v>
      </c>
      <c r="AK993" s="549">
        <f t="shared" si="474"/>
        <v>4621634.5</v>
      </c>
      <c r="AL993" s="282">
        <f t="shared" si="462"/>
        <v>0</v>
      </c>
      <c r="AM993" s="281">
        <f t="shared" si="463"/>
        <v>0</v>
      </c>
      <c r="AN993" s="549">
        <f t="shared" si="464"/>
        <v>0</v>
      </c>
      <c r="AO993" s="549">
        <f t="shared" si="465"/>
        <v>0</v>
      </c>
      <c r="AP993" s="549">
        <f t="shared" si="466"/>
        <v>0</v>
      </c>
      <c r="AQ993" s="283"/>
      <c r="AR993" s="281">
        <f t="shared" si="467"/>
        <v>0</v>
      </c>
      <c r="AT993" s="446"/>
      <c r="AU993" s="284"/>
      <c r="AV993" s="447" t="str">
        <f t="shared" si="468"/>
        <v>CA</v>
      </c>
      <c r="AW993" s="447" t="str">
        <f t="shared" si="469"/>
        <v>CL</v>
      </c>
      <c r="AX993" s="447" t="str">
        <f t="shared" si="470"/>
        <v>AIC</v>
      </c>
      <c r="AY993" s="447" t="str">
        <f t="shared" si="471"/>
        <v>ERB</v>
      </c>
      <c r="AZ993" s="447" t="str">
        <f t="shared" si="472"/>
        <v>GRB</v>
      </c>
      <c r="BA993" s="447" t="str">
        <f t="shared" si="473"/>
        <v>Non-Op</v>
      </c>
      <c r="BC993" s="449" t="s">
        <v>2100</v>
      </c>
      <c r="BD993" s="552">
        <f t="shared" si="450"/>
        <v>4571308.18</v>
      </c>
      <c r="BF993" s="448"/>
      <c r="BG993" s="448"/>
      <c r="BH993" s="448"/>
      <c r="BI993" s="448"/>
      <c r="BJ993" s="448"/>
      <c r="BK993" s="448"/>
      <c r="BL993" s="448"/>
      <c r="BN993" s="444"/>
    </row>
    <row r="994" spans="1:66" s="28" customFormat="1" ht="12" customHeight="1">
      <c r="A994" s="287">
        <v>18900243</v>
      </c>
      <c r="B994" s="288" t="str">
        <f t="shared" si="476"/>
        <v>18900243</v>
      </c>
      <c r="C994" s="444" t="s">
        <v>2925</v>
      </c>
      <c r="D994" s="445" t="s">
        <v>1162</v>
      </c>
      <c r="E994" s="445"/>
      <c r="F994" s="444"/>
      <c r="G994" s="445"/>
      <c r="H994" s="547">
        <v>0</v>
      </c>
      <c r="I994" s="547">
        <v>0</v>
      </c>
      <c r="J994" s="547">
        <v>0</v>
      </c>
      <c r="K994" s="547">
        <v>0</v>
      </c>
      <c r="L994" s="547">
        <v>0</v>
      </c>
      <c r="M994" s="547">
        <v>0</v>
      </c>
      <c r="N994" s="547">
        <v>0</v>
      </c>
      <c r="O994" s="547">
        <v>0</v>
      </c>
      <c r="P994" s="547">
        <v>0</v>
      </c>
      <c r="Q994" s="547">
        <v>0</v>
      </c>
      <c r="R994" s="547">
        <v>0</v>
      </c>
      <c r="S994" s="547">
        <v>0</v>
      </c>
      <c r="T994" s="547">
        <v>0</v>
      </c>
      <c r="U994" s="547"/>
      <c r="V994" s="547">
        <f t="shared" si="453"/>
        <v>0</v>
      </c>
      <c r="W994" s="285"/>
      <c r="X994" s="286"/>
      <c r="Y994" s="548">
        <f t="shared" si="475"/>
        <v>0</v>
      </c>
      <c r="Z994" s="549">
        <f t="shared" si="475"/>
        <v>0</v>
      </c>
      <c r="AA994" s="549">
        <f t="shared" si="475"/>
        <v>0</v>
      </c>
      <c r="AB994" s="282">
        <f t="shared" si="455"/>
        <v>0</v>
      </c>
      <c r="AC994" s="281">
        <f t="shared" si="456"/>
        <v>0</v>
      </c>
      <c r="AD994" s="549">
        <f t="shared" si="457"/>
        <v>0</v>
      </c>
      <c r="AE994" s="553">
        <f t="shared" si="458"/>
        <v>0</v>
      </c>
      <c r="AF994" s="282">
        <f t="shared" si="459"/>
        <v>0</v>
      </c>
      <c r="AG994" s="283">
        <f t="shared" si="460"/>
        <v>0</v>
      </c>
      <c r="AH994" s="281">
        <f t="shared" si="461"/>
        <v>0</v>
      </c>
      <c r="AI994" s="551">
        <f t="shared" si="474"/>
        <v>0</v>
      </c>
      <c r="AJ994" s="549">
        <f t="shared" si="474"/>
        <v>0</v>
      </c>
      <c r="AK994" s="549">
        <f t="shared" si="474"/>
        <v>0</v>
      </c>
      <c r="AL994" s="282">
        <f t="shared" si="462"/>
        <v>0</v>
      </c>
      <c r="AM994" s="281">
        <f t="shared" si="463"/>
        <v>0</v>
      </c>
      <c r="AN994" s="549">
        <f t="shared" si="464"/>
        <v>0</v>
      </c>
      <c r="AO994" s="549">
        <f t="shared" si="465"/>
        <v>0</v>
      </c>
      <c r="AP994" s="549">
        <f t="shared" si="466"/>
        <v>0</v>
      </c>
      <c r="AQ994" s="283">
        <f t="shared" ref="AQ994:AQ1032" si="477">SUM(AN994:AP994)</f>
        <v>0</v>
      </c>
      <c r="AR994" s="281">
        <f t="shared" si="467"/>
        <v>0</v>
      </c>
      <c r="AT994" s="446"/>
      <c r="AU994" s="284"/>
      <c r="AV994" s="447" t="str">
        <f t="shared" si="468"/>
        <v>CA</v>
      </c>
      <c r="AW994" s="447" t="str">
        <f t="shared" si="469"/>
        <v>CL</v>
      </c>
      <c r="AX994" s="447" t="str">
        <f t="shared" si="470"/>
        <v>AIC</v>
      </c>
      <c r="AY994" s="447" t="str">
        <f t="shared" si="471"/>
        <v>ERB</v>
      </c>
      <c r="AZ994" s="447" t="str">
        <f t="shared" si="472"/>
        <v>GRB</v>
      </c>
      <c r="BA994" s="447" t="str">
        <f t="shared" si="473"/>
        <v>Non-Op</v>
      </c>
      <c r="BC994" s="449" t="s">
        <v>2100</v>
      </c>
      <c r="BD994" s="552">
        <f t="shared" si="450"/>
        <v>0</v>
      </c>
      <c r="BF994" s="435"/>
      <c r="BG994" s="435"/>
      <c r="BH994" s="435"/>
      <c r="BI994" s="435"/>
      <c r="BJ994" s="435"/>
      <c r="BK994" s="435"/>
      <c r="BL994" s="435"/>
      <c r="BN994" s="444"/>
    </row>
    <row r="995" spans="1:66" s="28" customFormat="1" ht="12" customHeight="1">
      <c r="A995" s="287">
        <v>18900253</v>
      </c>
      <c r="B995" s="288" t="str">
        <f t="shared" si="476"/>
        <v>18900253</v>
      </c>
      <c r="C995" s="444" t="s">
        <v>1610</v>
      </c>
      <c r="D995" s="445" t="s">
        <v>1162</v>
      </c>
      <c r="E995" s="445"/>
      <c r="F995" s="444"/>
      <c r="G995" s="445"/>
      <c r="H995" s="547">
        <v>462384.31</v>
      </c>
      <c r="I995" s="547">
        <v>458594.27</v>
      </c>
      <c r="J995" s="547">
        <v>454804.23</v>
      </c>
      <c r="K995" s="547">
        <v>451014.19</v>
      </c>
      <c r="L995" s="547">
        <v>447224.15</v>
      </c>
      <c r="M995" s="547">
        <v>443434.11</v>
      </c>
      <c r="N995" s="547">
        <v>439644.07</v>
      </c>
      <c r="O995" s="547">
        <v>435854.03</v>
      </c>
      <c r="P995" s="547">
        <v>432063.99</v>
      </c>
      <c r="Q995" s="547">
        <v>428273.95</v>
      </c>
      <c r="R995" s="547">
        <v>424483.91</v>
      </c>
      <c r="S995" s="547">
        <v>420693.87</v>
      </c>
      <c r="T995" s="547">
        <v>416903.83</v>
      </c>
      <c r="U995" s="547"/>
      <c r="V995" s="547">
        <f t="shared" si="453"/>
        <v>439644.07000000007</v>
      </c>
      <c r="W995" s="285"/>
      <c r="X995" s="286"/>
      <c r="Y995" s="548">
        <f t="shared" si="475"/>
        <v>0</v>
      </c>
      <c r="Z995" s="549">
        <f t="shared" si="475"/>
        <v>0</v>
      </c>
      <c r="AA995" s="549">
        <f t="shared" si="475"/>
        <v>416903.83</v>
      </c>
      <c r="AB995" s="282">
        <f t="shared" si="455"/>
        <v>0</v>
      </c>
      <c r="AC995" s="281">
        <f t="shared" si="456"/>
        <v>0</v>
      </c>
      <c r="AD995" s="549">
        <f t="shared" si="457"/>
        <v>0</v>
      </c>
      <c r="AE995" s="553">
        <f t="shared" si="458"/>
        <v>0</v>
      </c>
      <c r="AF995" s="282">
        <f t="shared" si="459"/>
        <v>0</v>
      </c>
      <c r="AG995" s="283">
        <f t="shared" si="460"/>
        <v>0</v>
      </c>
      <c r="AH995" s="281">
        <f t="shared" si="461"/>
        <v>0</v>
      </c>
      <c r="AI995" s="551">
        <f t="shared" si="474"/>
        <v>0</v>
      </c>
      <c r="AJ995" s="549">
        <f t="shared" si="474"/>
        <v>0</v>
      </c>
      <c r="AK995" s="549">
        <f t="shared" si="474"/>
        <v>439644.07000000007</v>
      </c>
      <c r="AL995" s="282">
        <f t="shared" si="462"/>
        <v>0</v>
      </c>
      <c r="AM995" s="281">
        <f t="shared" si="463"/>
        <v>0</v>
      </c>
      <c r="AN995" s="549">
        <f t="shared" si="464"/>
        <v>0</v>
      </c>
      <c r="AO995" s="549">
        <f t="shared" si="465"/>
        <v>0</v>
      </c>
      <c r="AP995" s="549">
        <f t="shared" si="466"/>
        <v>0</v>
      </c>
      <c r="AQ995" s="283">
        <f t="shared" si="477"/>
        <v>0</v>
      </c>
      <c r="AR995" s="281">
        <f t="shared" si="467"/>
        <v>0</v>
      </c>
      <c r="AT995" s="446"/>
      <c r="AU995" s="284"/>
      <c r="AV995" s="447" t="str">
        <f t="shared" si="468"/>
        <v>CA</v>
      </c>
      <c r="AW995" s="447" t="str">
        <f t="shared" si="469"/>
        <v>CL</v>
      </c>
      <c r="AX995" s="447" t="str">
        <f t="shared" si="470"/>
        <v>AIC</v>
      </c>
      <c r="AY995" s="447" t="str">
        <f t="shared" si="471"/>
        <v>ERB</v>
      </c>
      <c r="AZ995" s="447" t="str">
        <f t="shared" si="472"/>
        <v>GRB</v>
      </c>
      <c r="BA995" s="447" t="str">
        <f t="shared" si="473"/>
        <v>Non-Op</v>
      </c>
      <c r="BC995" s="449" t="s">
        <v>2100</v>
      </c>
      <c r="BD995" s="552">
        <f t="shared" si="450"/>
        <v>416903.83</v>
      </c>
      <c r="BF995" s="435"/>
      <c r="BG995" s="435"/>
      <c r="BH995" s="435"/>
      <c r="BI995" s="435"/>
      <c r="BJ995" s="435"/>
      <c r="BK995" s="435"/>
      <c r="BL995" s="435"/>
      <c r="BN995" s="444"/>
    </row>
    <row r="996" spans="1:66" s="28" customFormat="1" ht="12" customHeight="1">
      <c r="A996" s="287">
        <v>18900263</v>
      </c>
      <c r="B996" s="288" t="str">
        <f t="shared" si="476"/>
        <v>18900263</v>
      </c>
      <c r="C996" s="444" t="s">
        <v>1611</v>
      </c>
      <c r="D996" s="445" t="s">
        <v>1162</v>
      </c>
      <c r="E996" s="445"/>
      <c r="F996" s="444"/>
      <c r="G996" s="445"/>
      <c r="H996" s="547">
        <v>351373.74</v>
      </c>
      <c r="I996" s="547">
        <v>348493.62</v>
      </c>
      <c r="J996" s="547">
        <v>345613.5</v>
      </c>
      <c r="K996" s="547">
        <v>342733.38</v>
      </c>
      <c r="L996" s="547">
        <v>339853.26</v>
      </c>
      <c r="M996" s="547">
        <v>336973.14</v>
      </c>
      <c r="N996" s="547">
        <v>334093.02</v>
      </c>
      <c r="O996" s="547">
        <v>331212.90000000002</v>
      </c>
      <c r="P996" s="547">
        <v>328332.78000000003</v>
      </c>
      <c r="Q996" s="547">
        <v>325452.65999999997</v>
      </c>
      <c r="R996" s="547">
        <v>322572.53999999998</v>
      </c>
      <c r="S996" s="547">
        <v>319692.42</v>
      </c>
      <c r="T996" s="547">
        <v>316812.3</v>
      </c>
      <c r="U996" s="547"/>
      <c r="V996" s="547">
        <f t="shared" si="453"/>
        <v>334093.01999999996</v>
      </c>
      <c r="W996" s="285"/>
      <c r="X996" s="286"/>
      <c r="Y996" s="548">
        <f t="shared" si="475"/>
        <v>0</v>
      </c>
      <c r="Z996" s="549">
        <f t="shared" si="475"/>
        <v>0</v>
      </c>
      <c r="AA996" s="549">
        <f t="shared" si="475"/>
        <v>316812.3</v>
      </c>
      <c r="AB996" s="282">
        <f t="shared" si="455"/>
        <v>0</v>
      </c>
      <c r="AC996" s="281">
        <f t="shared" si="456"/>
        <v>0</v>
      </c>
      <c r="AD996" s="549">
        <f t="shared" si="457"/>
        <v>0</v>
      </c>
      <c r="AE996" s="553">
        <f t="shared" si="458"/>
        <v>0</v>
      </c>
      <c r="AF996" s="282">
        <f t="shared" si="459"/>
        <v>0</v>
      </c>
      <c r="AG996" s="283">
        <f t="shared" si="460"/>
        <v>0</v>
      </c>
      <c r="AH996" s="281">
        <f t="shared" si="461"/>
        <v>0</v>
      </c>
      <c r="AI996" s="551">
        <f t="shared" si="474"/>
        <v>0</v>
      </c>
      <c r="AJ996" s="549">
        <f t="shared" si="474"/>
        <v>0</v>
      </c>
      <c r="AK996" s="549">
        <f t="shared" si="474"/>
        <v>334093.01999999996</v>
      </c>
      <c r="AL996" s="282">
        <f t="shared" si="462"/>
        <v>0</v>
      </c>
      <c r="AM996" s="281">
        <f t="shared" si="463"/>
        <v>0</v>
      </c>
      <c r="AN996" s="549">
        <f t="shared" si="464"/>
        <v>0</v>
      </c>
      <c r="AO996" s="549">
        <f t="shared" si="465"/>
        <v>0</v>
      </c>
      <c r="AP996" s="549">
        <f t="shared" si="466"/>
        <v>0</v>
      </c>
      <c r="AQ996" s="283">
        <f t="shared" si="477"/>
        <v>0</v>
      </c>
      <c r="AR996" s="281">
        <f t="shared" si="467"/>
        <v>0</v>
      </c>
      <c r="AT996" s="446"/>
      <c r="AU996" s="284"/>
      <c r="AV996" s="447" t="str">
        <f t="shared" si="468"/>
        <v>CA</v>
      </c>
      <c r="AW996" s="447" t="str">
        <f t="shared" si="469"/>
        <v>CL</v>
      </c>
      <c r="AX996" s="447" t="str">
        <f t="shared" si="470"/>
        <v>AIC</v>
      </c>
      <c r="AY996" s="447" t="str">
        <f t="shared" si="471"/>
        <v>ERB</v>
      </c>
      <c r="AZ996" s="447" t="str">
        <f t="shared" si="472"/>
        <v>GRB</v>
      </c>
      <c r="BA996" s="447" t="str">
        <f t="shared" si="473"/>
        <v>Non-Op</v>
      </c>
      <c r="BC996" s="449" t="s">
        <v>2100</v>
      </c>
      <c r="BD996" s="552">
        <f t="shared" si="450"/>
        <v>316812.3</v>
      </c>
      <c r="BF996" s="435"/>
      <c r="BG996" s="435"/>
      <c r="BH996" s="435"/>
      <c r="BI996" s="435"/>
      <c r="BJ996" s="435"/>
      <c r="BK996" s="435"/>
      <c r="BL996" s="435"/>
      <c r="BN996" s="444"/>
    </row>
    <row r="997" spans="1:66" s="28" customFormat="1" ht="12" customHeight="1">
      <c r="A997" s="287">
        <v>18900273</v>
      </c>
      <c r="B997" s="288" t="str">
        <f t="shared" si="476"/>
        <v>18900273</v>
      </c>
      <c r="C997" s="444" t="s">
        <v>1612</v>
      </c>
      <c r="D997" s="445" t="s">
        <v>1162</v>
      </c>
      <c r="E997" s="445"/>
      <c r="F997" s="444"/>
      <c r="G997" s="445"/>
      <c r="H997" s="547">
        <v>1075891.33</v>
      </c>
      <c r="I997" s="547">
        <v>1067072.54</v>
      </c>
      <c r="J997" s="547">
        <v>1058253.75</v>
      </c>
      <c r="K997" s="547">
        <v>1049434.96</v>
      </c>
      <c r="L997" s="547">
        <v>1040616.17</v>
      </c>
      <c r="M997" s="547">
        <v>1031797.38</v>
      </c>
      <c r="N997" s="547">
        <v>1022978.59</v>
      </c>
      <c r="O997" s="547">
        <v>1014159.8</v>
      </c>
      <c r="P997" s="547">
        <v>1005341.01</v>
      </c>
      <c r="Q997" s="547">
        <v>996522.22</v>
      </c>
      <c r="R997" s="547">
        <v>987703.43</v>
      </c>
      <c r="S997" s="547">
        <v>978884.64</v>
      </c>
      <c r="T997" s="547">
        <v>970065.85</v>
      </c>
      <c r="U997" s="547"/>
      <c r="V997" s="547">
        <f t="shared" si="453"/>
        <v>1022978.59</v>
      </c>
      <c r="W997" s="285"/>
      <c r="X997" s="286"/>
      <c r="Y997" s="548">
        <f t="shared" si="475"/>
        <v>0</v>
      </c>
      <c r="Z997" s="549">
        <f t="shared" si="475"/>
        <v>0</v>
      </c>
      <c r="AA997" s="549">
        <f t="shared" si="475"/>
        <v>970065.85</v>
      </c>
      <c r="AB997" s="282">
        <f t="shared" si="455"/>
        <v>0</v>
      </c>
      <c r="AC997" s="281">
        <f t="shared" si="456"/>
        <v>0</v>
      </c>
      <c r="AD997" s="549">
        <f t="shared" si="457"/>
        <v>0</v>
      </c>
      <c r="AE997" s="553">
        <f t="shared" si="458"/>
        <v>0</v>
      </c>
      <c r="AF997" s="282">
        <f t="shared" si="459"/>
        <v>0</v>
      </c>
      <c r="AG997" s="283">
        <f t="shared" si="460"/>
        <v>0</v>
      </c>
      <c r="AH997" s="281">
        <f t="shared" si="461"/>
        <v>0</v>
      </c>
      <c r="AI997" s="551">
        <f t="shared" si="474"/>
        <v>0</v>
      </c>
      <c r="AJ997" s="549">
        <f t="shared" si="474"/>
        <v>0</v>
      </c>
      <c r="AK997" s="549">
        <f t="shared" si="474"/>
        <v>1022978.59</v>
      </c>
      <c r="AL997" s="282">
        <f t="shared" si="462"/>
        <v>0</v>
      </c>
      <c r="AM997" s="281">
        <f t="shared" si="463"/>
        <v>0</v>
      </c>
      <c r="AN997" s="549">
        <f t="shared" si="464"/>
        <v>0</v>
      </c>
      <c r="AO997" s="549">
        <f t="shared" si="465"/>
        <v>0</v>
      </c>
      <c r="AP997" s="549">
        <f t="shared" si="466"/>
        <v>0</v>
      </c>
      <c r="AQ997" s="283">
        <f t="shared" si="477"/>
        <v>0</v>
      </c>
      <c r="AR997" s="281">
        <f t="shared" si="467"/>
        <v>0</v>
      </c>
      <c r="AT997" s="446"/>
      <c r="AU997" s="284"/>
      <c r="AV997" s="447" t="str">
        <f t="shared" si="468"/>
        <v>CA</v>
      </c>
      <c r="AW997" s="447" t="str">
        <f t="shared" si="469"/>
        <v>CL</v>
      </c>
      <c r="AX997" s="447" t="str">
        <f t="shared" si="470"/>
        <v>AIC</v>
      </c>
      <c r="AY997" s="447" t="str">
        <f t="shared" si="471"/>
        <v>ERB</v>
      </c>
      <c r="AZ997" s="447" t="str">
        <f t="shared" si="472"/>
        <v>GRB</v>
      </c>
      <c r="BA997" s="447" t="str">
        <f t="shared" si="473"/>
        <v>Non-Op</v>
      </c>
      <c r="BC997" s="449" t="s">
        <v>2100</v>
      </c>
      <c r="BD997" s="552">
        <f t="shared" si="450"/>
        <v>970065.85</v>
      </c>
      <c r="BF997" s="435"/>
      <c r="BG997" s="435"/>
      <c r="BH997" s="435"/>
      <c r="BI997" s="435"/>
      <c r="BJ997" s="435"/>
      <c r="BK997" s="435"/>
      <c r="BL997" s="435"/>
      <c r="BN997" s="444"/>
    </row>
    <row r="998" spans="1:66" s="28" customFormat="1" ht="12" customHeight="1">
      <c r="A998" s="287">
        <v>18900283</v>
      </c>
      <c r="B998" s="288" t="str">
        <f t="shared" si="476"/>
        <v>18900283</v>
      </c>
      <c r="C998" s="444" t="s">
        <v>1613</v>
      </c>
      <c r="D998" s="445" t="s">
        <v>1162</v>
      </c>
      <c r="E998" s="445"/>
      <c r="F998" s="444"/>
      <c r="G998" s="445"/>
      <c r="H998" s="547">
        <v>328361.78999999998</v>
      </c>
      <c r="I998" s="547">
        <v>325670.31</v>
      </c>
      <c r="J998" s="547">
        <v>322978.83</v>
      </c>
      <c r="K998" s="547">
        <v>320287.34999999998</v>
      </c>
      <c r="L998" s="547">
        <v>317595.87</v>
      </c>
      <c r="M998" s="547">
        <v>314904.39</v>
      </c>
      <c r="N998" s="547">
        <v>312212.90999999997</v>
      </c>
      <c r="O998" s="547">
        <v>309521.43</v>
      </c>
      <c r="P998" s="547">
        <v>306829.95</v>
      </c>
      <c r="Q998" s="547">
        <v>304138.46999999997</v>
      </c>
      <c r="R998" s="547">
        <v>301446.99</v>
      </c>
      <c r="S998" s="547">
        <v>298755.51</v>
      </c>
      <c r="T998" s="547">
        <v>296064.03000000003</v>
      </c>
      <c r="U998" s="547"/>
      <c r="V998" s="547">
        <f t="shared" si="453"/>
        <v>312212.90999999997</v>
      </c>
      <c r="W998" s="285"/>
      <c r="X998" s="286"/>
      <c r="Y998" s="548">
        <f t="shared" si="475"/>
        <v>0</v>
      </c>
      <c r="Z998" s="549">
        <f t="shared" si="475"/>
        <v>0</v>
      </c>
      <c r="AA998" s="549">
        <f t="shared" si="475"/>
        <v>296064.03000000003</v>
      </c>
      <c r="AB998" s="282">
        <f t="shared" si="455"/>
        <v>0</v>
      </c>
      <c r="AC998" s="281">
        <f t="shared" si="456"/>
        <v>0</v>
      </c>
      <c r="AD998" s="549">
        <f t="shared" si="457"/>
        <v>0</v>
      </c>
      <c r="AE998" s="553">
        <f t="shared" si="458"/>
        <v>0</v>
      </c>
      <c r="AF998" s="282">
        <f t="shared" si="459"/>
        <v>0</v>
      </c>
      <c r="AG998" s="283">
        <f t="shared" si="460"/>
        <v>0</v>
      </c>
      <c r="AH998" s="281">
        <f t="shared" si="461"/>
        <v>0</v>
      </c>
      <c r="AI998" s="551">
        <f t="shared" ref="AI998:AK1017" si="478">IF($D998=AI$5,$V998,0)</f>
        <v>0</v>
      </c>
      <c r="AJ998" s="549">
        <f t="shared" si="478"/>
        <v>0</v>
      </c>
      <c r="AK998" s="549">
        <f t="shared" si="478"/>
        <v>312212.90999999997</v>
      </c>
      <c r="AL998" s="282">
        <f t="shared" si="462"/>
        <v>0</v>
      </c>
      <c r="AM998" s="281">
        <f t="shared" si="463"/>
        <v>0</v>
      </c>
      <c r="AN998" s="549">
        <f t="shared" si="464"/>
        <v>0</v>
      </c>
      <c r="AO998" s="549">
        <f t="shared" si="465"/>
        <v>0</v>
      </c>
      <c r="AP998" s="549">
        <f t="shared" si="466"/>
        <v>0</v>
      </c>
      <c r="AQ998" s="283">
        <f t="shared" si="477"/>
        <v>0</v>
      </c>
      <c r="AR998" s="281">
        <f t="shared" si="467"/>
        <v>0</v>
      </c>
      <c r="AT998" s="446"/>
      <c r="AU998" s="284"/>
      <c r="AV998" s="447" t="str">
        <f t="shared" si="468"/>
        <v>CA</v>
      </c>
      <c r="AW998" s="447" t="str">
        <f t="shared" si="469"/>
        <v>CL</v>
      </c>
      <c r="AX998" s="447" t="str">
        <f t="shared" si="470"/>
        <v>AIC</v>
      </c>
      <c r="AY998" s="447" t="str">
        <f t="shared" si="471"/>
        <v>ERB</v>
      </c>
      <c r="AZ998" s="447" t="str">
        <f t="shared" si="472"/>
        <v>GRB</v>
      </c>
      <c r="BA998" s="447" t="str">
        <f t="shared" si="473"/>
        <v>Non-Op</v>
      </c>
      <c r="BC998" s="449" t="s">
        <v>2100</v>
      </c>
      <c r="BD998" s="552">
        <f t="shared" si="450"/>
        <v>296064.03000000003</v>
      </c>
      <c r="BF998" s="435"/>
      <c r="BG998" s="435"/>
      <c r="BH998" s="435"/>
      <c r="BI998" s="435"/>
      <c r="BJ998" s="435"/>
      <c r="BK998" s="435"/>
      <c r="BL998" s="435"/>
      <c r="BN998" s="444"/>
    </row>
    <row r="999" spans="1:66" s="28" customFormat="1" ht="12" customHeight="1">
      <c r="A999" s="287">
        <v>18900293</v>
      </c>
      <c r="B999" s="288" t="str">
        <f t="shared" si="476"/>
        <v>18900293</v>
      </c>
      <c r="C999" s="444" t="s">
        <v>1614</v>
      </c>
      <c r="D999" s="445" t="s">
        <v>1162</v>
      </c>
      <c r="E999" s="445"/>
      <c r="F999" s="444"/>
      <c r="G999" s="445"/>
      <c r="H999" s="547">
        <v>1141.26</v>
      </c>
      <c r="I999" s="547">
        <v>1046.17</v>
      </c>
      <c r="J999" s="547">
        <v>951.08</v>
      </c>
      <c r="K999" s="547">
        <v>855.99</v>
      </c>
      <c r="L999" s="547">
        <v>760.9</v>
      </c>
      <c r="M999" s="547">
        <v>665.81</v>
      </c>
      <c r="N999" s="547">
        <v>570.72</v>
      </c>
      <c r="O999" s="547">
        <v>475.63</v>
      </c>
      <c r="P999" s="547">
        <v>380.54</v>
      </c>
      <c r="Q999" s="547">
        <v>285.45</v>
      </c>
      <c r="R999" s="547">
        <v>190.36</v>
      </c>
      <c r="S999" s="547">
        <v>95.27</v>
      </c>
      <c r="T999" s="547">
        <v>0</v>
      </c>
      <c r="U999" s="547"/>
      <c r="V999" s="547">
        <f t="shared" si="453"/>
        <v>570.71249999999998</v>
      </c>
      <c r="W999" s="285"/>
      <c r="X999" s="286"/>
      <c r="Y999" s="548">
        <f t="shared" si="475"/>
        <v>0</v>
      </c>
      <c r="Z999" s="549">
        <f t="shared" si="475"/>
        <v>0</v>
      </c>
      <c r="AA999" s="549">
        <f t="shared" si="475"/>
        <v>0</v>
      </c>
      <c r="AB999" s="282">
        <f t="shared" si="455"/>
        <v>0</v>
      </c>
      <c r="AC999" s="281">
        <f t="shared" si="456"/>
        <v>0</v>
      </c>
      <c r="AD999" s="549">
        <f t="shared" si="457"/>
        <v>0</v>
      </c>
      <c r="AE999" s="553">
        <f t="shared" si="458"/>
        <v>0</v>
      </c>
      <c r="AF999" s="282">
        <f t="shared" si="459"/>
        <v>0</v>
      </c>
      <c r="AG999" s="283">
        <f t="shared" si="460"/>
        <v>0</v>
      </c>
      <c r="AH999" s="281">
        <f t="shared" si="461"/>
        <v>0</v>
      </c>
      <c r="AI999" s="551">
        <f t="shared" si="478"/>
        <v>0</v>
      </c>
      <c r="AJ999" s="549">
        <f t="shared" si="478"/>
        <v>0</v>
      </c>
      <c r="AK999" s="549">
        <f t="shared" si="478"/>
        <v>570.71249999999998</v>
      </c>
      <c r="AL999" s="282">
        <f t="shared" si="462"/>
        <v>0</v>
      </c>
      <c r="AM999" s="281">
        <f t="shared" si="463"/>
        <v>0</v>
      </c>
      <c r="AN999" s="549">
        <f t="shared" si="464"/>
        <v>0</v>
      </c>
      <c r="AO999" s="549">
        <f t="shared" si="465"/>
        <v>0</v>
      </c>
      <c r="AP999" s="549">
        <f t="shared" si="466"/>
        <v>0</v>
      </c>
      <c r="AQ999" s="283">
        <f t="shared" si="477"/>
        <v>0</v>
      </c>
      <c r="AR999" s="281">
        <f t="shared" si="467"/>
        <v>0</v>
      </c>
      <c r="AT999" s="446"/>
      <c r="AU999" s="284"/>
      <c r="AV999" s="447" t="str">
        <f t="shared" si="468"/>
        <v>CA</v>
      </c>
      <c r="AW999" s="447" t="str">
        <f t="shared" si="469"/>
        <v>CL</v>
      </c>
      <c r="AX999" s="447" t="str">
        <f t="shared" si="470"/>
        <v>AIC</v>
      </c>
      <c r="AY999" s="447" t="str">
        <f t="shared" si="471"/>
        <v>ERB</v>
      </c>
      <c r="AZ999" s="447" t="str">
        <f t="shared" si="472"/>
        <v>GRB</v>
      </c>
      <c r="BA999" s="447" t="str">
        <f t="shared" si="473"/>
        <v>Non-Op</v>
      </c>
      <c r="BC999" s="449" t="s">
        <v>2100</v>
      </c>
      <c r="BD999" s="552">
        <f t="shared" si="450"/>
        <v>0</v>
      </c>
      <c r="BF999" s="435"/>
      <c r="BG999" s="435"/>
      <c r="BH999" s="435"/>
      <c r="BI999" s="435"/>
      <c r="BJ999" s="435"/>
      <c r="BK999" s="435"/>
      <c r="BL999" s="435"/>
      <c r="BN999" s="444"/>
    </row>
    <row r="1000" spans="1:66" s="28" customFormat="1" ht="12" customHeight="1">
      <c r="A1000" s="287">
        <v>18900303</v>
      </c>
      <c r="B1000" s="288" t="str">
        <f t="shared" si="476"/>
        <v>18900303</v>
      </c>
      <c r="C1000" s="444" t="s">
        <v>1615</v>
      </c>
      <c r="D1000" s="445" t="s">
        <v>1162</v>
      </c>
      <c r="E1000" s="445"/>
      <c r="F1000" s="444"/>
      <c r="G1000" s="445"/>
      <c r="H1000" s="547">
        <v>2661.69</v>
      </c>
      <c r="I1000" s="547">
        <v>2439.81</v>
      </c>
      <c r="J1000" s="547">
        <v>2217.9299999999998</v>
      </c>
      <c r="K1000" s="547">
        <v>1996.05</v>
      </c>
      <c r="L1000" s="547">
        <v>1774.17</v>
      </c>
      <c r="M1000" s="547">
        <v>1552.29</v>
      </c>
      <c r="N1000" s="547">
        <v>1330.41</v>
      </c>
      <c r="O1000" s="547">
        <v>1108.53</v>
      </c>
      <c r="P1000" s="547">
        <v>886.65</v>
      </c>
      <c r="Q1000" s="547">
        <v>664.77</v>
      </c>
      <c r="R1000" s="547">
        <v>442.89</v>
      </c>
      <c r="S1000" s="547">
        <v>221.01</v>
      </c>
      <c r="T1000" s="547">
        <v>0</v>
      </c>
      <c r="U1000" s="547"/>
      <c r="V1000" s="547">
        <f t="shared" si="453"/>
        <v>1330.44625</v>
      </c>
      <c r="W1000" s="285"/>
      <c r="X1000" s="286"/>
      <c r="Y1000" s="548">
        <f t="shared" si="475"/>
        <v>0</v>
      </c>
      <c r="Z1000" s="549">
        <f t="shared" si="475"/>
        <v>0</v>
      </c>
      <c r="AA1000" s="549">
        <f t="shared" si="475"/>
        <v>0</v>
      </c>
      <c r="AB1000" s="282">
        <f t="shared" si="455"/>
        <v>0</v>
      </c>
      <c r="AC1000" s="281">
        <f t="shared" si="456"/>
        <v>0</v>
      </c>
      <c r="AD1000" s="549">
        <f t="shared" si="457"/>
        <v>0</v>
      </c>
      <c r="AE1000" s="553">
        <f t="shared" si="458"/>
        <v>0</v>
      </c>
      <c r="AF1000" s="282">
        <f t="shared" si="459"/>
        <v>0</v>
      </c>
      <c r="AG1000" s="283">
        <f t="shared" si="460"/>
        <v>0</v>
      </c>
      <c r="AH1000" s="281">
        <f t="shared" si="461"/>
        <v>0</v>
      </c>
      <c r="AI1000" s="551">
        <f t="shared" si="478"/>
        <v>0</v>
      </c>
      <c r="AJ1000" s="549">
        <f t="shared" si="478"/>
        <v>0</v>
      </c>
      <c r="AK1000" s="549">
        <f t="shared" si="478"/>
        <v>1330.44625</v>
      </c>
      <c r="AL1000" s="282">
        <f t="shared" si="462"/>
        <v>0</v>
      </c>
      <c r="AM1000" s="281">
        <f t="shared" si="463"/>
        <v>0</v>
      </c>
      <c r="AN1000" s="549">
        <f t="shared" si="464"/>
        <v>0</v>
      </c>
      <c r="AO1000" s="549">
        <f t="shared" si="465"/>
        <v>0</v>
      </c>
      <c r="AP1000" s="549">
        <f t="shared" si="466"/>
        <v>0</v>
      </c>
      <c r="AQ1000" s="283">
        <f t="shared" si="477"/>
        <v>0</v>
      </c>
      <c r="AR1000" s="281">
        <f t="shared" si="467"/>
        <v>0</v>
      </c>
      <c r="AT1000" s="446"/>
      <c r="AU1000" s="284"/>
      <c r="AV1000" s="447" t="str">
        <f t="shared" si="468"/>
        <v>CA</v>
      </c>
      <c r="AW1000" s="447" t="str">
        <f t="shared" si="469"/>
        <v>CL</v>
      </c>
      <c r="AX1000" s="447" t="str">
        <f t="shared" si="470"/>
        <v>AIC</v>
      </c>
      <c r="AY1000" s="447" t="str">
        <f t="shared" si="471"/>
        <v>ERB</v>
      </c>
      <c r="AZ1000" s="447" t="str">
        <f t="shared" si="472"/>
        <v>GRB</v>
      </c>
      <c r="BA1000" s="447" t="str">
        <f t="shared" si="473"/>
        <v>Non-Op</v>
      </c>
      <c r="BC1000" s="449" t="s">
        <v>2100</v>
      </c>
      <c r="BD1000" s="552">
        <f t="shared" si="450"/>
        <v>0</v>
      </c>
      <c r="BF1000" s="435"/>
      <c r="BG1000" s="435"/>
      <c r="BH1000" s="435"/>
      <c r="BI1000" s="435"/>
      <c r="BJ1000" s="435"/>
      <c r="BK1000" s="435"/>
      <c r="BL1000" s="435"/>
      <c r="BN1000" s="444"/>
    </row>
    <row r="1001" spans="1:66" s="28" customFormat="1" ht="12" customHeight="1">
      <c r="A1001" s="287">
        <v>18900323</v>
      </c>
      <c r="B1001" s="288" t="str">
        <f t="shared" si="476"/>
        <v>18900323</v>
      </c>
      <c r="C1001" s="444" t="s">
        <v>1616</v>
      </c>
      <c r="D1001" s="445" t="s">
        <v>1162</v>
      </c>
      <c r="E1001" s="445"/>
      <c r="F1001" s="444"/>
      <c r="G1001" s="445"/>
      <c r="H1001" s="547">
        <v>104143.16</v>
      </c>
      <c r="I1001" s="547">
        <v>98936.02</v>
      </c>
      <c r="J1001" s="547">
        <v>93728.88</v>
      </c>
      <c r="K1001" s="547">
        <v>88521.74</v>
      </c>
      <c r="L1001" s="547">
        <v>83314.600000000006</v>
      </c>
      <c r="M1001" s="547">
        <v>78107.460000000006</v>
      </c>
      <c r="N1001" s="547">
        <v>72900.320000000007</v>
      </c>
      <c r="O1001" s="547">
        <v>67693.179999999993</v>
      </c>
      <c r="P1001" s="547">
        <v>62486.04</v>
      </c>
      <c r="Q1001" s="547">
        <v>57278.9</v>
      </c>
      <c r="R1001" s="547">
        <v>52071.76</v>
      </c>
      <c r="S1001" s="547">
        <v>46864.62</v>
      </c>
      <c r="T1001" s="547">
        <v>41657.480000000003</v>
      </c>
      <c r="U1001" s="547"/>
      <c r="V1001" s="547">
        <f t="shared" si="453"/>
        <v>72900.320000000007</v>
      </c>
      <c r="W1001" s="285"/>
      <c r="X1001" s="286"/>
      <c r="Y1001" s="548">
        <f t="shared" si="475"/>
        <v>0</v>
      </c>
      <c r="Z1001" s="549">
        <f t="shared" si="475"/>
        <v>0</v>
      </c>
      <c r="AA1001" s="549">
        <f t="shared" si="475"/>
        <v>41657.480000000003</v>
      </c>
      <c r="AB1001" s="282">
        <f t="shared" si="455"/>
        <v>0</v>
      </c>
      <c r="AC1001" s="281">
        <f t="shared" si="456"/>
        <v>0</v>
      </c>
      <c r="AD1001" s="549">
        <f t="shared" si="457"/>
        <v>0</v>
      </c>
      <c r="AE1001" s="553">
        <f t="shared" si="458"/>
        <v>0</v>
      </c>
      <c r="AF1001" s="282">
        <f t="shared" si="459"/>
        <v>0</v>
      </c>
      <c r="AG1001" s="283">
        <f t="shared" si="460"/>
        <v>0</v>
      </c>
      <c r="AH1001" s="281">
        <f t="shared" si="461"/>
        <v>0</v>
      </c>
      <c r="AI1001" s="551">
        <f t="shared" si="478"/>
        <v>0</v>
      </c>
      <c r="AJ1001" s="549">
        <f t="shared" si="478"/>
        <v>0</v>
      </c>
      <c r="AK1001" s="549">
        <f t="shared" si="478"/>
        <v>72900.320000000007</v>
      </c>
      <c r="AL1001" s="282">
        <f t="shared" si="462"/>
        <v>0</v>
      </c>
      <c r="AM1001" s="281">
        <f t="shared" si="463"/>
        <v>0</v>
      </c>
      <c r="AN1001" s="549">
        <f t="shared" si="464"/>
        <v>0</v>
      </c>
      <c r="AO1001" s="549">
        <f t="shared" si="465"/>
        <v>0</v>
      </c>
      <c r="AP1001" s="549">
        <f t="shared" si="466"/>
        <v>0</v>
      </c>
      <c r="AQ1001" s="283">
        <f t="shared" si="477"/>
        <v>0</v>
      </c>
      <c r="AR1001" s="281">
        <f t="shared" si="467"/>
        <v>0</v>
      </c>
      <c r="AT1001" s="446"/>
      <c r="AU1001" s="284"/>
      <c r="AV1001" s="447" t="str">
        <f t="shared" si="468"/>
        <v>CA</v>
      </c>
      <c r="AW1001" s="447" t="str">
        <f t="shared" si="469"/>
        <v>CL</v>
      </c>
      <c r="AX1001" s="447" t="str">
        <f t="shared" si="470"/>
        <v>AIC</v>
      </c>
      <c r="AY1001" s="447" t="str">
        <f t="shared" si="471"/>
        <v>ERB</v>
      </c>
      <c r="AZ1001" s="447" t="str">
        <f t="shared" si="472"/>
        <v>GRB</v>
      </c>
      <c r="BA1001" s="447" t="str">
        <f t="shared" si="473"/>
        <v>Non-Op</v>
      </c>
      <c r="BC1001" s="449" t="s">
        <v>2100</v>
      </c>
      <c r="BD1001" s="552">
        <f t="shared" si="450"/>
        <v>41657.480000000003</v>
      </c>
      <c r="BF1001" s="435"/>
      <c r="BG1001" s="435"/>
      <c r="BH1001" s="435"/>
      <c r="BI1001" s="435"/>
      <c r="BJ1001" s="435"/>
      <c r="BK1001" s="435"/>
      <c r="BL1001" s="435"/>
      <c r="BN1001" s="444"/>
    </row>
    <row r="1002" spans="1:66" s="28" customFormat="1" ht="12" customHeight="1">
      <c r="A1002" s="287">
        <v>18900353</v>
      </c>
      <c r="B1002" s="288" t="str">
        <f t="shared" si="476"/>
        <v>18900353</v>
      </c>
      <c r="C1002" s="444" t="s">
        <v>1617</v>
      </c>
      <c r="D1002" s="445" t="s">
        <v>1162</v>
      </c>
      <c r="E1002" s="445"/>
      <c r="F1002" s="444"/>
      <c r="G1002" s="445"/>
      <c r="H1002" s="547">
        <v>27529.74</v>
      </c>
      <c r="I1002" s="547">
        <v>26641.75</v>
      </c>
      <c r="J1002" s="547">
        <v>25753.759999999998</v>
      </c>
      <c r="K1002" s="547">
        <v>24865.77</v>
      </c>
      <c r="L1002" s="547">
        <v>23977.78</v>
      </c>
      <c r="M1002" s="547">
        <v>23089.79</v>
      </c>
      <c r="N1002" s="547">
        <v>22201.8</v>
      </c>
      <c r="O1002" s="547">
        <v>21313.81</v>
      </c>
      <c r="P1002" s="547">
        <v>20425.82</v>
      </c>
      <c r="Q1002" s="547">
        <v>19537.830000000002</v>
      </c>
      <c r="R1002" s="547">
        <v>18649.84</v>
      </c>
      <c r="S1002" s="547">
        <v>17761.849999999999</v>
      </c>
      <c r="T1002" s="547">
        <v>16873.86</v>
      </c>
      <c r="U1002" s="547"/>
      <c r="V1002" s="547">
        <f t="shared" si="453"/>
        <v>22201.8</v>
      </c>
      <c r="W1002" s="285"/>
      <c r="X1002" s="286"/>
      <c r="Y1002" s="548">
        <f t="shared" si="475"/>
        <v>0</v>
      </c>
      <c r="Z1002" s="549">
        <f t="shared" si="475"/>
        <v>0</v>
      </c>
      <c r="AA1002" s="549">
        <f t="shared" si="475"/>
        <v>16873.86</v>
      </c>
      <c r="AB1002" s="282">
        <f t="shared" si="455"/>
        <v>0</v>
      </c>
      <c r="AC1002" s="281">
        <f t="shared" si="456"/>
        <v>0</v>
      </c>
      <c r="AD1002" s="549">
        <f t="shared" si="457"/>
        <v>0</v>
      </c>
      <c r="AE1002" s="553">
        <f t="shared" si="458"/>
        <v>0</v>
      </c>
      <c r="AF1002" s="282">
        <f t="shared" si="459"/>
        <v>0</v>
      </c>
      <c r="AG1002" s="283">
        <f t="shared" si="460"/>
        <v>0</v>
      </c>
      <c r="AH1002" s="281">
        <f t="shared" si="461"/>
        <v>0</v>
      </c>
      <c r="AI1002" s="551">
        <f t="shared" si="478"/>
        <v>0</v>
      </c>
      <c r="AJ1002" s="549">
        <f t="shared" si="478"/>
        <v>0</v>
      </c>
      <c r="AK1002" s="549">
        <f t="shared" si="478"/>
        <v>22201.8</v>
      </c>
      <c r="AL1002" s="282">
        <f t="shared" si="462"/>
        <v>0</v>
      </c>
      <c r="AM1002" s="281">
        <f t="shared" si="463"/>
        <v>0</v>
      </c>
      <c r="AN1002" s="549">
        <f t="shared" si="464"/>
        <v>0</v>
      </c>
      <c r="AO1002" s="549">
        <f t="shared" si="465"/>
        <v>0</v>
      </c>
      <c r="AP1002" s="549">
        <f t="shared" si="466"/>
        <v>0</v>
      </c>
      <c r="AQ1002" s="283">
        <f t="shared" si="477"/>
        <v>0</v>
      </c>
      <c r="AR1002" s="281">
        <f t="shared" si="467"/>
        <v>0</v>
      </c>
      <c r="AT1002" s="446"/>
      <c r="AU1002" s="284"/>
      <c r="AV1002" s="447" t="str">
        <f t="shared" si="468"/>
        <v>CA</v>
      </c>
      <c r="AW1002" s="447" t="str">
        <f t="shared" si="469"/>
        <v>CL</v>
      </c>
      <c r="AX1002" s="447" t="str">
        <f t="shared" si="470"/>
        <v>AIC</v>
      </c>
      <c r="AY1002" s="447" t="str">
        <f t="shared" si="471"/>
        <v>ERB</v>
      </c>
      <c r="AZ1002" s="447" t="str">
        <f t="shared" si="472"/>
        <v>GRB</v>
      </c>
      <c r="BA1002" s="447" t="str">
        <f t="shared" si="473"/>
        <v>Non-Op</v>
      </c>
      <c r="BC1002" s="449" t="s">
        <v>2100</v>
      </c>
      <c r="BD1002" s="552">
        <f t="shared" si="450"/>
        <v>16873.86</v>
      </c>
      <c r="BF1002" s="435"/>
      <c r="BG1002" s="435"/>
      <c r="BH1002" s="435"/>
      <c r="BI1002" s="435"/>
      <c r="BJ1002" s="435"/>
      <c r="BK1002" s="435"/>
      <c r="BL1002" s="435"/>
      <c r="BN1002" s="444"/>
    </row>
    <row r="1003" spans="1:66" s="28" customFormat="1" ht="12" customHeight="1">
      <c r="A1003" s="302">
        <v>18900373</v>
      </c>
      <c r="B1003" s="303" t="str">
        <f t="shared" si="476"/>
        <v>18900373</v>
      </c>
      <c r="C1003" s="357" t="s">
        <v>1618</v>
      </c>
      <c r="D1003" s="445" t="s">
        <v>1162</v>
      </c>
      <c r="E1003" s="445"/>
      <c r="F1003" s="357"/>
      <c r="G1003" s="445"/>
      <c r="H1003" s="547">
        <v>3053830.96</v>
      </c>
      <c r="I1003" s="547">
        <v>3037412.51</v>
      </c>
      <c r="J1003" s="547">
        <v>3020994.06</v>
      </c>
      <c r="K1003" s="547">
        <v>3004575.61</v>
      </c>
      <c r="L1003" s="547">
        <v>2988157.16</v>
      </c>
      <c r="M1003" s="547">
        <v>2971738.71</v>
      </c>
      <c r="N1003" s="547">
        <v>2955320.26</v>
      </c>
      <c r="O1003" s="547">
        <v>2938901.81</v>
      </c>
      <c r="P1003" s="547">
        <v>2922483.36</v>
      </c>
      <c r="Q1003" s="547">
        <v>2906064.91</v>
      </c>
      <c r="R1003" s="547">
        <v>2889646.46</v>
      </c>
      <c r="S1003" s="547">
        <v>2873228.01</v>
      </c>
      <c r="T1003" s="547">
        <v>2856809.56</v>
      </c>
      <c r="U1003" s="547"/>
      <c r="V1003" s="547">
        <f t="shared" si="453"/>
        <v>2955320.26</v>
      </c>
      <c r="W1003" s="285"/>
      <c r="X1003" s="286"/>
      <c r="Y1003" s="548">
        <f t="shared" si="475"/>
        <v>0</v>
      </c>
      <c r="Z1003" s="549">
        <f t="shared" si="475"/>
        <v>0</v>
      </c>
      <c r="AA1003" s="549">
        <f t="shared" si="475"/>
        <v>2856809.56</v>
      </c>
      <c r="AB1003" s="282">
        <f t="shared" si="455"/>
        <v>0</v>
      </c>
      <c r="AC1003" s="281">
        <f t="shared" si="456"/>
        <v>0</v>
      </c>
      <c r="AD1003" s="549">
        <f t="shared" si="457"/>
        <v>0</v>
      </c>
      <c r="AE1003" s="553">
        <f t="shared" si="458"/>
        <v>0</v>
      </c>
      <c r="AF1003" s="282">
        <f t="shared" si="459"/>
        <v>0</v>
      </c>
      <c r="AG1003" s="283">
        <f t="shared" si="460"/>
        <v>0</v>
      </c>
      <c r="AH1003" s="281">
        <f t="shared" si="461"/>
        <v>0</v>
      </c>
      <c r="AI1003" s="551">
        <f t="shared" si="478"/>
        <v>0</v>
      </c>
      <c r="AJ1003" s="549">
        <f t="shared" si="478"/>
        <v>0</v>
      </c>
      <c r="AK1003" s="549">
        <f t="shared" si="478"/>
        <v>2955320.26</v>
      </c>
      <c r="AL1003" s="282">
        <f t="shared" si="462"/>
        <v>0</v>
      </c>
      <c r="AM1003" s="281">
        <f t="shared" si="463"/>
        <v>0</v>
      </c>
      <c r="AN1003" s="549">
        <f t="shared" si="464"/>
        <v>0</v>
      </c>
      <c r="AO1003" s="549">
        <f t="shared" si="465"/>
        <v>0</v>
      </c>
      <c r="AP1003" s="549">
        <f t="shared" si="466"/>
        <v>0</v>
      </c>
      <c r="AQ1003" s="283">
        <f t="shared" si="477"/>
        <v>0</v>
      </c>
      <c r="AR1003" s="281">
        <f t="shared" si="467"/>
        <v>0</v>
      </c>
      <c r="AT1003" s="446"/>
      <c r="AU1003" s="284"/>
      <c r="AV1003" s="447" t="str">
        <f t="shared" si="468"/>
        <v>CA</v>
      </c>
      <c r="AW1003" s="447" t="str">
        <f t="shared" si="469"/>
        <v>CL</v>
      </c>
      <c r="AX1003" s="447" t="str">
        <f t="shared" si="470"/>
        <v>AIC</v>
      </c>
      <c r="AY1003" s="447" t="str">
        <f t="shared" si="471"/>
        <v>ERB</v>
      </c>
      <c r="AZ1003" s="447" t="str">
        <f t="shared" si="472"/>
        <v>GRB</v>
      </c>
      <c r="BA1003" s="447" t="str">
        <f t="shared" si="473"/>
        <v>Non-Op</v>
      </c>
      <c r="BC1003" s="449" t="s">
        <v>2100</v>
      </c>
      <c r="BD1003" s="552">
        <f t="shared" si="450"/>
        <v>2856809.56</v>
      </c>
      <c r="BF1003" s="435"/>
      <c r="BG1003" s="435"/>
      <c r="BH1003" s="435"/>
      <c r="BI1003" s="435"/>
      <c r="BJ1003" s="435"/>
      <c r="BK1003" s="435"/>
      <c r="BL1003" s="435"/>
      <c r="BN1003" s="444"/>
    </row>
    <row r="1004" spans="1:66" s="28" customFormat="1" ht="12" customHeight="1">
      <c r="A1004" s="302">
        <v>18900383</v>
      </c>
      <c r="B1004" s="303" t="str">
        <f t="shared" si="476"/>
        <v>18900383</v>
      </c>
      <c r="C1004" s="357" t="s">
        <v>2926</v>
      </c>
      <c r="D1004" s="445" t="s">
        <v>1162</v>
      </c>
      <c r="E1004" s="445"/>
      <c r="F1004" s="357"/>
      <c r="G1004" s="445"/>
      <c r="H1004" s="547">
        <v>0</v>
      </c>
      <c r="I1004" s="547">
        <v>0</v>
      </c>
      <c r="J1004" s="547">
        <v>0</v>
      </c>
      <c r="K1004" s="547">
        <v>0</v>
      </c>
      <c r="L1004" s="547">
        <v>0</v>
      </c>
      <c r="M1004" s="547">
        <v>0</v>
      </c>
      <c r="N1004" s="547">
        <v>0</v>
      </c>
      <c r="O1004" s="547">
        <v>0</v>
      </c>
      <c r="P1004" s="547">
        <v>0</v>
      </c>
      <c r="Q1004" s="547">
        <v>0</v>
      </c>
      <c r="R1004" s="547">
        <v>0</v>
      </c>
      <c r="S1004" s="547">
        <v>0</v>
      </c>
      <c r="T1004" s="547">
        <v>0</v>
      </c>
      <c r="U1004" s="547"/>
      <c r="V1004" s="547">
        <f t="shared" si="453"/>
        <v>0</v>
      </c>
      <c r="W1004" s="285"/>
      <c r="X1004" s="286"/>
      <c r="Y1004" s="548">
        <f t="shared" si="475"/>
        <v>0</v>
      </c>
      <c r="Z1004" s="549">
        <f t="shared" si="475"/>
        <v>0</v>
      </c>
      <c r="AA1004" s="549">
        <f t="shared" si="475"/>
        <v>0</v>
      </c>
      <c r="AB1004" s="282">
        <f t="shared" si="455"/>
        <v>0</v>
      </c>
      <c r="AC1004" s="281">
        <f t="shared" si="456"/>
        <v>0</v>
      </c>
      <c r="AD1004" s="549">
        <f t="shared" si="457"/>
        <v>0</v>
      </c>
      <c r="AE1004" s="553">
        <f t="shared" si="458"/>
        <v>0</v>
      </c>
      <c r="AF1004" s="282">
        <f t="shared" si="459"/>
        <v>0</v>
      </c>
      <c r="AG1004" s="283">
        <f t="shared" si="460"/>
        <v>0</v>
      </c>
      <c r="AH1004" s="281">
        <f t="shared" si="461"/>
        <v>0</v>
      </c>
      <c r="AI1004" s="551">
        <f t="shared" si="478"/>
        <v>0</v>
      </c>
      <c r="AJ1004" s="549">
        <f t="shared" si="478"/>
        <v>0</v>
      </c>
      <c r="AK1004" s="549">
        <f t="shared" si="478"/>
        <v>0</v>
      </c>
      <c r="AL1004" s="282">
        <f t="shared" si="462"/>
        <v>0</v>
      </c>
      <c r="AM1004" s="281">
        <f t="shared" si="463"/>
        <v>0</v>
      </c>
      <c r="AN1004" s="549">
        <f t="shared" si="464"/>
        <v>0</v>
      </c>
      <c r="AO1004" s="549">
        <f t="shared" si="465"/>
        <v>0</v>
      </c>
      <c r="AP1004" s="549">
        <f t="shared" si="466"/>
        <v>0</v>
      </c>
      <c r="AQ1004" s="283">
        <f t="shared" si="477"/>
        <v>0</v>
      </c>
      <c r="AR1004" s="281">
        <f t="shared" si="467"/>
        <v>0</v>
      </c>
      <c r="AT1004" s="446"/>
      <c r="AU1004" s="284"/>
      <c r="AV1004" s="447" t="str">
        <f t="shared" si="468"/>
        <v>CA</v>
      </c>
      <c r="AW1004" s="447" t="str">
        <f t="shared" si="469"/>
        <v>CL</v>
      </c>
      <c r="AX1004" s="447" t="str">
        <f t="shared" si="470"/>
        <v>AIC</v>
      </c>
      <c r="AY1004" s="447" t="str">
        <f t="shared" si="471"/>
        <v>ERB</v>
      </c>
      <c r="AZ1004" s="447" t="str">
        <f t="shared" si="472"/>
        <v>GRB</v>
      </c>
      <c r="BA1004" s="447" t="str">
        <f t="shared" si="473"/>
        <v>Non-Op</v>
      </c>
      <c r="BC1004" s="449" t="s">
        <v>2100</v>
      </c>
      <c r="BD1004" s="552">
        <f t="shared" si="450"/>
        <v>0</v>
      </c>
      <c r="BF1004" s="435"/>
      <c r="BG1004" s="435"/>
      <c r="BH1004" s="435"/>
      <c r="BI1004" s="435"/>
      <c r="BJ1004" s="435"/>
      <c r="BK1004" s="435"/>
      <c r="BL1004" s="435"/>
      <c r="BN1004" s="444"/>
    </row>
    <row r="1005" spans="1:66" s="28" customFormat="1" ht="12" customHeight="1">
      <c r="A1005" s="302">
        <v>18900393</v>
      </c>
      <c r="B1005" s="303" t="str">
        <f t="shared" si="476"/>
        <v>18900393</v>
      </c>
      <c r="C1005" s="357" t="s">
        <v>1619</v>
      </c>
      <c r="D1005" s="445" t="s">
        <v>1162</v>
      </c>
      <c r="E1005" s="445"/>
      <c r="F1005" s="357"/>
      <c r="G1005" s="445"/>
      <c r="H1005" s="547">
        <v>12349331.619999999</v>
      </c>
      <c r="I1005" s="547">
        <v>12315955.050000001</v>
      </c>
      <c r="J1005" s="547">
        <v>12282578.48</v>
      </c>
      <c r="K1005" s="547">
        <v>12249201.91</v>
      </c>
      <c r="L1005" s="547">
        <v>12215825.34</v>
      </c>
      <c r="M1005" s="547">
        <v>12182448.77</v>
      </c>
      <c r="N1005" s="547">
        <v>12149072.199999999</v>
      </c>
      <c r="O1005" s="547">
        <v>12115695.630000001</v>
      </c>
      <c r="P1005" s="547">
        <v>12082319.060000001</v>
      </c>
      <c r="Q1005" s="547">
        <v>12048942.49</v>
      </c>
      <c r="R1005" s="547">
        <v>12015565.92</v>
      </c>
      <c r="S1005" s="547">
        <v>11982189.35</v>
      </c>
      <c r="T1005" s="547">
        <v>11948812.779999999</v>
      </c>
      <c r="U1005" s="547"/>
      <c r="V1005" s="547">
        <f t="shared" si="453"/>
        <v>12149072.199999997</v>
      </c>
      <c r="W1005" s="285"/>
      <c r="X1005" s="286"/>
      <c r="Y1005" s="548">
        <f t="shared" si="475"/>
        <v>0</v>
      </c>
      <c r="Z1005" s="549">
        <f t="shared" si="475"/>
        <v>0</v>
      </c>
      <c r="AA1005" s="549">
        <f t="shared" si="475"/>
        <v>11948812.779999999</v>
      </c>
      <c r="AB1005" s="282">
        <f t="shared" si="455"/>
        <v>0</v>
      </c>
      <c r="AC1005" s="281">
        <f t="shared" si="456"/>
        <v>0</v>
      </c>
      <c r="AD1005" s="549">
        <f t="shared" si="457"/>
        <v>0</v>
      </c>
      <c r="AE1005" s="553">
        <f t="shared" si="458"/>
        <v>0</v>
      </c>
      <c r="AF1005" s="282">
        <f t="shared" si="459"/>
        <v>0</v>
      </c>
      <c r="AG1005" s="283">
        <f t="shared" si="460"/>
        <v>0</v>
      </c>
      <c r="AH1005" s="281">
        <f t="shared" si="461"/>
        <v>0</v>
      </c>
      <c r="AI1005" s="551">
        <f t="shared" si="478"/>
        <v>0</v>
      </c>
      <c r="AJ1005" s="549">
        <f t="shared" si="478"/>
        <v>0</v>
      </c>
      <c r="AK1005" s="549">
        <f t="shared" si="478"/>
        <v>12149072.199999997</v>
      </c>
      <c r="AL1005" s="282">
        <f t="shared" si="462"/>
        <v>0</v>
      </c>
      <c r="AM1005" s="281">
        <f t="shared" si="463"/>
        <v>0</v>
      </c>
      <c r="AN1005" s="549">
        <f t="shared" si="464"/>
        <v>0</v>
      </c>
      <c r="AO1005" s="549">
        <f t="shared" si="465"/>
        <v>0</v>
      </c>
      <c r="AP1005" s="549">
        <f t="shared" si="466"/>
        <v>0</v>
      </c>
      <c r="AQ1005" s="283">
        <f t="shared" si="477"/>
        <v>0</v>
      </c>
      <c r="AR1005" s="281">
        <f t="shared" si="467"/>
        <v>0</v>
      </c>
      <c r="AT1005" s="446"/>
      <c r="AU1005" s="284"/>
      <c r="AV1005" s="447" t="str">
        <f t="shared" si="468"/>
        <v>CA</v>
      </c>
      <c r="AW1005" s="447" t="str">
        <f t="shared" si="469"/>
        <v>CL</v>
      </c>
      <c r="AX1005" s="447" t="str">
        <f t="shared" si="470"/>
        <v>AIC</v>
      </c>
      <c r="AY1005" s="447" t="str">
        <f t="shared" si="471"/>
        <v>ERB</v>
      </c>
      <c r="AZ1005" s="447" t="str">
        <f t="shared" si="472"/>
        <v>GRB</v>
      </c>
      <c r="BA1005" s="447" t="str">
        <f t="shared" si="473"/>
        <v>Non-Op</v>
      </c>
      <c r="BC1005" s="449" t="s">
        <v>2100</v>
      </c>
      <c r="BD1005" s="552">
        <f t="shared" si="450"/>
        <v>11948812.779999999</v>
      </c>
      <c r="BF1005" s="435"/>
      <c r="BG1005" s="435"/>
      <c r="BH1005" s="435"/>
      <c r="BI1005" s="435"/>
      <c r="BJ1005" s="435"/>
      <c r="BK1005" s="435"/>
      <c r="BL1005" s="435"/>
      <c r="BN1005" s="444"/>
    </row>
    <row r="1006" spans="1:66" s="28" customFormat="1" ht="12" customHeight="1">
      <c r="A1006" s="302">
        <v>18900403</v>
      </c>
      <c r="B1006" s="303" t="str">
        <f t="shared" si="476"/>
        <v>18900403</v>
      </c>
      <c r="C1006" s="357" t="s">
        <v>2927</v>
      </c>
      <c r="D1006" s="445" t="s">
        <v>1162</v>
      </c>
      <c r="E1006" s="445"/>
      <c r="F1006" s="357"/>
      <c r="G1006" s="445"/>
      <c r="H1006" s="547">
        <v>0</v>
      </c>
      <c r="I1006" s="547">
        <v>0</v>
      </c>
      <c r="J1006" s="547">
        <v>0</v>
      </c>
      <c r="K1006" s="547">
        <v>0</v>
      </c>
      <c r="L1006" s="547">
        <v>0</v>
      </c>
      <c r="M1006" s="547">
        <v>0</v>
      </c>
      <c r="N1006" s="547">
        <v>0</v>
      </c>
      <c r="O1006" s="547">
        <v>0</v>
      </c>
      <c r="P1006" s="547">
        <v>0</v>
      </c>
      <c r="Q1006" s="547">
        <v>0</v>
      </c>
      <c r="R1006" s="547">
        <v>0</v>
      </c>
      <c r="S1006" s="547">
        <v>0</v>
      </c>
      <c r="T1006" s="547">
        <v>0</v>
      </c>
      <c r="U1006" s="547"/>
      <c r="V1006" s="547">
        <f t="shared" si="453"/>
        <v>0</v>
      </c>
      <c r="W1006" s="285"/>
      <c r="X1006" s="286"/>
      <c r="Y1006" s="548">
        <f t="shared" si="475"/>
        <v>0</v>
      </c>
      <c r="Z1006" s="549">
        <f t="shared" si="475"/>
        <v>0</v>
      </c>
      <c r="AA1006" s="549">
        <f t="shared" si="475"/>
        <v>0</v>
      </c>
      <c r="AB1006" s="282">
        <f t="shared" si="455"/>
        <v>0</v>
      </c>
      <c r="AC1006" s="281">
        <f t="shared" si="456"/>
        <v>0</v>
      </c>
      <c r="AD1006" s="549">
        <f t="shared" si="457"/>
        <v>0</v>
      </c>
      <c r="AE1006" s="553">
        <f t="shared" si="458"/>
        <v>0</v>
      </c>
      <c r="AF1006" s="282">
        <f t="shared" si="459"/>
        <v>0</v>
      </c>
      <c r="AG1006" s="283">
        <f t="shared" si="460"/>
        <v>0</v>
      </c>
      <c r="AH1006" s="281">
        <f t="shared" si="461"/>
        <v>0</v>
      </c>
      <c r="AI1006" s="551">
        <f t="shared" si="478"/>
        <v>0</v>
      </c>
      <c r="AJ1006" s="549">
        <f t="shared" si="478"/>
        <v>0</v>
      </c>
      <c r="AK1006" s="549">
        <f t="shared" si="478"/>
        <v>0</v>
      </c>
      <c r="AL1006" s="282">
        <f t="shared" si="462"/>
        <v>0</v>
      </c>
      <c r="AM1006" s="281">
        <f t="shared" si="463"/>
        <v>0</v>
      </c>
      <c r="AN1006" s="549">
        <f t="shared" si="464"/>
        <v>0</v>
      </c>
      <c r="AO1006" s="549">
        <f t="shared" si="465"/>
        <v>0</v>
      </c>
      <c r="AP1006" s="549">
        <f t="shared" si="466"/>
        <v>0</v>
      </c>
      <c r="AQ1006" s="283">
        <f t="shared" si="477"/>
        <v>0</v>
      </c>
      <c r="AR1006" s="281">
        <f t="shared" si="467"/>
        <v>0</v>
      </c>
      <c r="AT1006" s="446"/>
      <c r="AU1006" s="284"/>
      <c r="AV1006" s="447" t="str">
        <f t="shared" si="468"/>
        <v>CA</v>
      </c>
      <c r="AW1006" s="447" t="str">
        <f t="shared" si="469"/>
        <v>CL</v>
      </c>
      <c r="AX1006" s="447" t="str">
        <f t="shared" si="470"/>
        <v>AIC</v>
      </c>
      <c r="AY1006" s="447" t="str">
        <f t="shared" si="471"/>
        <v>ERB</v>
      </c>
      <c r="AZ1006" s="447" t="str">
        <f t="shared" si="472"/>
        <v>GRB</v>
      </c>
      <c r="BA1006" s="447" t="str">
        <f t="shared" si="473"/>
        <v>Non-Op</v>
      </c>
      <c r="BC1006" s="449" t="s">
        <v>2100</v>
      </c>
      <c r="BD1006" s="552">
        <f t="shared" si="450"/>
        <v>0</v>
      </c>
      <c r="BF1006" s="435"/>
      <c r="BG1006" s="435"/>
      <c r="BH1006" s="435"/>
      <c r="BI1006" s="435"/>
      <c r="BJ1006" s="435"/>
      <c r="BK1006" s="435"/>
      <c r="BL1006" s="435"/>
      <c r="BN1006" s="444"/>
    </row>
    <row r="1007" spans="1:66" s="28" customFormat="1" ht="12" customHeight="1">
      <c r="A1007" s="302">
        <v>18900413</v>
      </c>
      <c r="B1007" s="303" t="str">
        <f t="shared" si="476"/>
        <v>18900413</v>
      </c>
      <c r="C1007" s="357" t="s">
        <v>2928</v>
      </c>
      <c r="D1007" s="445" t="s">
        <v>1162</v>
      </c>
      <c r="E1007" s="445"/>
      <c r="F1007" s="357"/>
      <c r="G1007" s="445"/>
      <c r="H1007" s="547">
        <v>0</v>
      </c>
      <c r="I1007" s="547">
        <v>0</v>
      </c>
      <c r="J1007" s="547">
        <v>0</v>
      </c>
      <c r="K1007" s="547">
        <v>0</v>
      </c>
      <c r="L1007" s="547">
        <v>0</v>
      </c>
      <c r="M1007" s="547">
        <v>0</v>
      </c>
      <c r="N1007" s="547">
        <v>0</v>
      </c>
      <c r="O1007" s="547">
        <v>0</v>
      </c>
      <c r="P1007" s="547">
        <v>0</v>
      </c>
      <c r="Q1007" s="547">
        <v>0</v>
      </c>
      <c r="R1007" s="547">
        <v>0</v>
      </c>
      <c r="S1007" s="547">
        <v>0</v>
      </c>
      <c r="T1007" s="547">
        <v>0</v>
      </c>
      <c r="U1007" s="547"/>
      <c r="V1007" s="547">
        <f t="shared" si="453"/>
        <v>0</v>
      </c>
      <c r="W1007" s="285"/>
      <c r="X1007" s="286"/>
      <c r="Y1007" s="548">
        <f t="shared" si="475"/>
        <v>0</v>
      </c>
      <c r="Z1007" s="549">
        <f t="shared" si="475"/>
        <v>0</v>
      </c>
      <c r="AA1007" s="549">
        <f t="shared" si="475"/>
        <v>0</v>
      </c>
      <c r="AB1007" s="282">
        <f t="shared" si="455"/>
        <v>0</v>
      </c>
      <c r="AC1007" s="281">
        <f t="shared" si="456"/>
        <v>0</v>
      </c>
      <c r="AD1007" s="549">
        <f t="shared" si="457"/>
        <v>0</v>
      </c>
      <c r="AE1007" s="553">
        <f t="shared" si="458"/>
        <v>0</v>
      </c>
      <c r="AF1007" s="282">
        <f t="shared" si="459"/>
        <v>0</v>
      </c>
      <c r="AG1007" s="283">
        <f t="shared" si="460"/>
        <v>0</v>
      </c>
      <c r="AH1007" s="281">
        <f t="shared" si="461"/>
        <v>0</v>
      </c>
      <c r="AI1007" s="551">
        <f t="shared" si="478"/>
        <v>0</v>
      </c>
      <c r="AJ1007" s="549">
        <f t="shared" si="478"/>
        <v>0</v>
      </c>
      <c r="AK1007" s="549">
        <f t="shared" si="478"/>
        <v>0</v>
      </c>
      <c r="AL1007" s="282">
        <f t="shared" si="462"/>
        <v>0</v>
      </c>
      <c r="AM1007" s="281">
        <f t="shared" si="463"/>
        <v>0</v>
      </c>
      <c r="AN1007" s="549">
        <f t="shared" si="464"/>
        <v>0</v>
      </c>
      <c r="AO1007" s="549">
        <f t="shared" si="465"/>
        <v>0</v>
      </c>
      <c r="AP1007" s="549">
        <f t="shared" si="466"/>
        <v>0</v>
      </c>
      <c r="AQ1007" s="283">
        <f t="shared" si="477"/>
        <v>0</v>
      </c>
      <c r="AR1007" s="281">
        <f t="shared" si="467"/>
        <v>0</v>
      </c>
      <c r="AT1007" s="446"/>
      <c r="AU1007" s="284"/>
      <c r="AV1007" s="447" t="str">
        <f t="shared" si="468"/>
        <v>CA</v>
      </c>
      <c r="AW1007" s="447" t="str">
        <f t="shared" si="469"/>
        <v>CL</v>
      </c>
      <c r="AX1007" s="447" t="str">
        <f t="shared" si="470"/>
        <v>AIC</v>
      </c>
      <c r="AY1007" s="447" t="str">
        <f t="shared" si="471"/>
        <v>ERB</v>
      </c>
      <c r="AZ1007" s="447" t="str">
        <f t="shared" si="472"/>
        <v>GRB</v>
      </c>
      <c r="BA1007" s="447" t="str">
        <f t="shared" si="473"/>
        <v>Non-Op</v>
      </c>
      <c r="BC1007" s="449" t="s">
        <v>2100</v>
      </c>
      <c r="BD1007" s="552">
        <f t="shared" si="450"/>
        <v>0</v>
      </c>
      <c r="BF1007" s="435"/>
      <c r="BG1007" s="435"/>
      <c r="BH1007" s="435"/>
      <c r="BI1007" s="435"/>
      <c r="BJ1007" s="435"/>
      <c r="BK1007" s="435"/>
      <c r="BL1007" s="435"/>
      <c r="BN1007" s="444"/>
    </row>
    <row r="1008" spans="1:66" s="28" customFormat="1" ht="12" customHeight="1">
      <c r="A1008" s="302">
        <v>18900423</v>
      </c>
      <c r="B1008" s="303" t="str">
        <f t="shared" si="476"/>
        <v>18900423</v>
      </c>
      <c r="C1008" s="357" t="s">
        <v>2929</v>
      </c>
      <c r="D1008" s="445" t="s">
        <v>1162</v>
      </c>
      <c r="E1008" s="445"/>
      <c r="F1008" s="357"/>
      <c r="G1008" s="445"/>
      <c r="H1008" s="547">
        <v>0</v>
      </c>
      <c r="I1008" s="547">
        <v>0</v>
      </c>
      <c r="J1008" s="547">
        <v>0</v>
      </c>
      <c r="K1008" s="547">
        <v>0</v>
      </c>
      <c r="L1008" s="547">
        <v>0</v>
      </c>
      <c r="M1008" s="547">
        <v>0</v>
      </c>
      <c r="N1008" s="547">
        <v>0</v>
      </c>
      <c r="O1008" s="547">
        <v>0</v>
      </c>
      <c r="P1008" s="547">
        <v>0</v>
      </c>
      <c r="Q1008" s="547">
        <v>0</v>
      </c>
      <c r="R1008" s="547">
        <v>0</v>
      </c>
      <c r="S1008" s="547">
        <v>0</v>
      </c>
      <c r="T1008" s="547">
        <v>0</v>
      </c>
      <c r="U1008" s="547"/>
      <c r="V1008" s="547">
        <f t="shared" si="453"/>
        <v>0</v>
      </c>
      <c r="W1008" s="285"/>
      <c r="X1008" s="286"/>
      <c r="Y1008" s="548">
        <f t="shared" si="475"/>
        <v>0</v>
      </c>
      <c r="Z1008" s="549">
        <f t="shared" si="475"/>
        <v>0</v>
      </c>
      <c r="AA1008" s="549">
        <f t="shared" si="475"/>
        <v>0</v>
      </c>
      <c r="AB1008" s="282">
        <f t="shared" si="455"/>
        <v>0</v>
      </c>
      <c r="AC1008" s="281">
        <f t="shared" si="456"/>
        <v>0</v>
      </c>
      <c r="AD1008" s="549">
        <f t="shared" si="457"/>
        <v>0</v>
      </c>
      <c r="AE1008" s="553">
        <f t="shared" si="458"/>
        <v>0</v>
      </c>
      <c r="AF1008" s="282">
        <f t="shared" si="459"/>
        <v>0</v>
      </c>
      <c r="AG1008" s="283">
        <f t="shared" si="460"/>
        <v>0</v>
      </c>
      <c r="AH1008" s="281">
        <f t="shared" si="461"/>
        <v>0</v>
      </c>
      <c r="AI1008" s="551">
        <f t="shared" si="478"/>
        <v>0</v>
      </c>
      <c r="AJ1008" s="549">
        <f t="shared" si="478"/>
        <v>0</v>
      </c>
      <c r="AK1008" s="549">
        <f t="shared" si="478"/>
        <v>0</v>
      </c>
      <c r="AL1008" s="282">
        <f t="shared" si="462"/>
        <v>0</v>
      </c>
      <c r="AM1008" s="281">
        <f t="shared" si="463"/>
        <v>0</v>
      </c>
      <c r="AN1008" s="549">
        <f t="shared" si="464"/>
        <v>0</v>
      </c>
      <c r="AO1008" s="549">
        <f t="shared" si="465"/>
        <v>0</v>
      </c>
      <c r="AP1008" s="549">
        <f t="shared" si="466"/>
        <v>0</v>
      </c>
      <c r="AQ1008" s="283">
        <f t="shared" si="477"/>
        <v>0</v>
      </c>
      <c r="AR1008" s="281">
        <f t="shared" si="467"/>
        <v>0</v>
      </c>
      <c r="AT1008" s="446"/>
      <c r="AU1008" s="284"/>
      <c r="AV1008" s="447" t="str">
        <f t="shared" si="468"/>
        <v>CA</v>
      </c>
      <c r="AW1008" s="447" t="str">
        <f t="shared" si="469"/>
        <v>CL</v>
      </c>
      <c r="AX1008" s="447" t="str">
        <f t="shared" si="470"/>
        <v>AIC</v>
      </c>
      <c r="AY1008" s="447" t="str">
        <f t="shared" si="471"/>
        <v>ERB</v>
      </c>
      <c r="AZ1008" s="447" t="str">
        <f t="shared" si="472"/>
        <v>GRB</v>
      </c>
      <c r="BA1008" s="447" t="str">
        <f t="shared" si="473"/>
        <v>Non-Op</v>
      </c>
      <c r="BC1008" s="449" t="s">
        <v>2100</v>
      </c>
      <c r="BD1008" s="552">
        <f t="shared" si="450"/>
        <v>0</v>
      </c>
      <c r="BF1008" s="435"/>
      <c r="BG1008" s="435"/>
      <c r="BH1008" s="435"/>
      <c r="BI1008" s="435"/>
      <c r="BJ1008" s="435"/>
      <c r="BK1008" s="435"/>
      <c r="BL1008" s="435"/>
      <c r="BN1008" s="444"/>
    </row>
    <row r="1009" spans="1:66" s="28" customFormat="1" ht="12" customHeight="1">
      <c r="A1009" s="302">
        <v>18900433</v>
      </c>
      <c r="B1009" s="303" t="str">
        <f t="shared" si="476"/>
        <v>18900433</v>
      </c>
      <c r="C1009" s="357" t="s">
        <v>1620</v>
      </c>
      <c r="D1009" s="445" t="s">
        <v>1162</v>
      </c>
      <c r="E1009" s="445"/>
      <c r="F1009" s="357"/>
      <c r="G1009" s="445"/>
      <c r="H1009" s="547">
        <v>3041143.12</v>
      </c>
      <c r="I1009" s="547">
        <v>3016215.73</v>
      </c>
      <c r="J1009" s="547">
        <v>2991288.34</v>
      </c>
      <c r="K1009" s="547">
        <v>2966360.95</v>
      </c>
      <c r="L1009" s="547">
        <v>2941433.56</v>
      </c>
      <c r="M1009" s="547">
        <v>2916506.17</v>
      </c>
      <c r="N1009" s="547">
        <v>2891578.78</v>
      </c>
      <c r="O1009" s="547">
        <v>2866651.39</v>
      </c>
      <c r="P1009" s="547">
        <v>2841724</v>
      </c>
      <c r="Q1009" s="547">
        <v>2816796.61</v>
      </c>
      <c r="R1009" s="547">
        <v>2791869.22</v>
      </c>
      <c r="S1009" s="547">
        <v>2766941.83</v>
      </c>
      <c r="T1009" s="547">
        <v>2742014.44</v>
      </c>
      <c r="U1009" s="547"/>
      <c r="V1009" s="547">
        <f t="shared" si="453"/>
        <v>2891578.78</v>
      </c>
      <c r="W1009" s="285"/>
      <c r="X1009" s="286"/>
      <c r="Y1009" s="548">
        <f t="shared" ref="Y1009:AA1028" si="479">IF($D1009=Y$5,$T1009,0)</f>
        <v>0</v>
      </c>
      <c r="Z1009" s="549">
        <f t="shared" si="479"/>
        <v>0</v>
      </c>
      <c r="AA1009" s="549">
        <f t="shared" si="479"/>
        <v>2742014.44</v>
      </c>
      <c r="AB1009" s="282">
        <f t="shared" si="455"/>
        <v>0</v>
      </c>
      <c r="AC1009" s="281">
        <f t="shared" si="456"/>
        <v>0</v>
      </c>
      <c r="AD1009" s="549">
        <f t="shared" si="457"/>
        <v>0</v>
      </c>
      <c r="AE1009" s="553">
        <f t="shared" si="458"/>
        <v>0</v>
      </c>
      <c r="AF1009" s="282">
        <f t="shared" si="459"/>
        <v>0</v>
      </c>
      <c r="AG1009" s="283">
        <f t="shared" si="460"/>
        <v>0</v>
      </c>
      <c r="AH1009" s="281">
        <f t="shared" si="461"/>
        <v>0</v>
      </c>
      <c r="AI1009" s="551">
        <f t="shared" si="478"/>
        <v>0</v>
      </c>
      <c r="AJ1009" s="549">
        <f t="shared" si="478"/>
        <v>0</v>
      </c>
      <c r="AK1009" s="549">
        <f t="shared" si="478"/>
        <v>2891578.78</v>
      </c>
      <c r="AL1009" s="282">
        <f t="shared" si="462"/>
        <v>0</v>
      </c>
      <c r="AM1009" s="281">
        <f t="shared" si="463"/>
        <v>0</v>
      </c>
      <c r="AN1009" s="549">
        <f t="shared" si="464"/>
        <v>0</v>
      </c>
      <c r="AO1009" s="549">
        <f t="shared" si="465"/>
        <v>0</v>
      </c>
      <c r="AP1009" s="549">
        <f t="shared" si="466"/>
        <v>0</v>
      </c>
      <c r="AQ1009" s="283">
        <f t="shared" si="477"/>
        <v>0</v>
      </c>
      <c r="AR1009" s="281">
        <f t="shared" si="467"/>
        <v>0</v>
      </c>
      <c r="AT1009" s="446"/>
      <c r="AU1009" s="284"/>
      <c r="AV1009" s="447" t="str">
        <f t="shared" si="468"/>
        <v>CA</v>
      </c>
      <c r="AW1009" s="447" t="str">
        <f t="shared" si="469"/>
        <v>CL</v>
      </c>
      <c r="AX1009" s="447" t="str">
        <f t="shared" si="470"/>
        <v>AIC</v>
      </c>
      <c r="AY1009" s="447" t="str">
        <f t="shared" si="471"/>
        <v>ERB</v>
      </c>
      <c r="AZ1009" s="447" t="str">
        <f t="shared" si="472"/>
        <v>GRB</v>
      </c>
      <c r="BA1009" s="447" t="str">
        <f t="shared" si="473"/>
        <v>Non-Op</v>
      </c>
      <c r="BC1009" s="449" t="s">
        <v>2100</v>
      </c>
      <c r="BD1009" s="552">
        <f t="shared" ref="BD1009:BD1072" si="480">+T1009</f>
        <v>2742014.44</v>
      </c>
      <c r="BF1009" s="435"/>
      <c r="BG1009" s="435"/>
      <c r="BH1009" s="435"/>
      <c r="BI1009" s="435"/>
      <c r="BJ1009" s="435"/>
      <c r="BK1009" s="435"/>
      <c r="BL1009" s="435"/>
      <c r="BN1009" s="444"/>
    </row>
    <row r="1010" spans="1:66" s="28" customFormat="1" ht="12" customHeight="1">
      <c r="A1010" s="302">
        <v>18900443</v>
      </c>
      <c r="B1010" s="303" t="str">
        <f t="shared" si="476"/>
        <v>18900443</v>
      </c>
      <c r="C1010" s="357" t="s">
        <v>2930</v>
      </c>
      <c r="D1010" s="445" t="s">
        <v>1162</v>
      </c>
      <c r="E1010" s="445"/>
      <c r="F1010" s="357"/>
      <c r="G1010" s="445"/>
      <c r="H1010" s="547">
        <v>0</v>
      </c>
      <c r="I1010" s="547">
        <v>0</v>
      </c>
      <c r="J1010" s="547">
        <v>0</v>
      </c>
      <c r="K1010" s="547">
        <v>0</v>
      </c>
      <c r="L1010" s="547">
        <v>0</v>
      </c>
      <c r="M1010" s="547">
        <v>0</v>
      </c>
      <c r="N1010" s="547">
        <v>0</v>
      </c>
      <c r="O1010" s="547">
        <v>0</v>
      </c>
      <c r="P1010" s="547">
        <v>0</v>
      </c>
      <c r="Q1010" s="547">
        <v>0</v>
      </c>
      <c r="R1010" s="547">
        <v>0</v>
      </c>
      <c r="S1010" s="547">
        <v>0</v>
      </c>
      <c r="T1010" s="547">
        <v>0</v>
      </c>
      <c r="U1010" s="547"/>
      <c r="V1010" s="547">
        <f t="shared" si="453"/>
        <v>0</v>
      </c>
      <c r="W1010" s="285"/>
      <c r="X1010" s="286"/>
      <c r="Y1010" s="548">
        <f t="shared" si="479"/>
        <v>0</v>
      </c>
      <c r="Z1010" s="549">
        <f t="shared" si="479"/>
        <v>0</v>
      </c>
      <c r="AA1010" s="549">
        <f t="shared" si="479"/>
        <v>0</v>
      </c>
      <c r="AB1010" s="282">
        <f t="shared" si="455"/>
        <v>0</v>
      </c>
      <c r="AC1010" s="281">
        <f t="shared" si="456"/>
        <v>0</v>
      </c>
      <c r="AD1010" s="549">
        <f t="shared" si="457"/>
        <v>0</v>
      </c>
      <c r="AE1010" s="553">
        <f t="shared" si="458"/>
        <v>0</v>
      </c>
      <c r="AF1010" s="282">
        <f t="shared" si="459"/>
        <v>0</v>
      </c>
      <c r="AG1010" s="283">
        <f t="shared" si="460"/>
        <v>0</v>
      </c>
      <c r="AH1010" s="281">
        <f t="shared" si="461"/>
        <v>0</v>
      </c>
      <c r="AI1010" s="551">
        <f t="shared" si="478"/>
        <v>0</v>
      </c>
      <c r="AJ1010" s="549">
        <f t="shared" si="478"/>
        <v>0</v>
      </c>
      <c r="AK1010" s="549">
        <f t="shared" si="478"/>
        <v>0</v>
      </c>
      <c r="AL1010" s="282">
        <f t="shared" si="462"/>
        <v>0</v>
      </c>
      <c r="AM1010" s="281">
        <f t="shared" si="463"/>
        <v>0</v>
      </c>
      <c r="AN1010" s="549">
        <f t="shared" si="464"/>
        <v>0</v>
      </c>
      <c r="AO1010" s="549">
        <f t="shared" si="465"/>
        <v>0</v>
      </c>
      <c r="AP1010" s="549">
        <f t="shared" si="466"/>
        <v>0</v>
      </c>
      <c r="AQ1010" s="283">
        <f t="shared" si="477"/>
        <v>0</v>
      </c>
      <c r="AR1010" s="281">
        <f t="shared" si="467"/>
        <v>0</v>
      </c>
      <c r="AT1010" s="446"/>
      <c r="AU1010" s="284"/>
      <c r="AV1010" s="447" t="str">
        <f t="shared" si="468"/>
        <v>CA</v>
      </c>
      <c r="AW1010" s="447" t="str">
        <f t="shared" si="469"/>
        <v>CL</v>
      </c>
      <c r="AX1010" s="447" t="str">
        <f t="shared" si="470"/>
        <v>AIC</v>
      </c>
      <c r="AY1010" s="447" t="str">
        <f t="shared" si="471"/>
        <v>ERB</v>
      </c>
      <c r="AZ1010" s="447" t="str">
        <f t="shared" si="472"/>
        <v>GRB</v>
      </c>
      <c r="BA1010" s="447" t="str">
        <f t="shared" si="473"/>
        <v>Non-Op</v>
      </c>
      <c r="BC1010" s="449" t="s">
        <v>2100</v>
      </c>
      <c r="BD1010" s="552">
        <f t="shared" si="480"/>
        <v>0</v>
      </c>
      <c r="BF1010" s="435"/>
      <c r="BG1010" s="435"/>
      <c r="BH1010" s="435"/>
      <c r="BI1010" s="435"/>
      <c r="BJ1010" s="435"/>
      <c r="BK1010" s="435"/>
      <c r="BL1010" s="435"/>
      <c r="BN1010" s="444"/>
    </row>
    <row r="1011" spans="1:66" s="28" customFormat="1" ht="12" customHeight="1">
      <c r="A1011" s="302">
        <v>18900451</v>
      </c>
      <c r="B1011" s="303" t="str">
        <f t="shared" si="476"/>
        <v>18900451</v>
      </c>
      <c r="C1011" s="357" t="s">
        <v>2931</v>
      </c>
      <c r="D1011" s="445" t="s">
        <v>1162</v>
      </c>
      <c r="E1011" s="445"/>
      <c r="F1011" s="357"/>
      <c r="G1011" s="445"/>
      <c r="H1011" s="547">
        <v>0</v>
      </c>
      <c r="I1011" s="547">
        <v>0</v>
      </c>
      <c r="J1011" s="547">
        <v>0</v>
      </c>
      <c r="K1011" s="547">
        <v>0</v>
      </c>
      <c r="L1011" s="547">
        <v>0</v>
      </c>
      <c r="M1011" s="547">
        <v>0</v>
      </c>
      <c r="N1011" s="547">
        <v>0</v>
      </c>
      <c r="O1011" s="547">
        <v>0</v>
      </c>
      <c r="P1011" s="547">
        <v>0</v>
      </c>
      <c r="Q1011" s="547">
        <v>0</v>
      </c>
      <c r="R1011" s="547">
        <v>0</v>
      </c>
      <c r="S1011" s="547">
        <v>0</v>
      </c>
      <c r="T1011" s="547">
        <v>0</v>
      </c>
      <c r="U1011" s="547"/>
      <c r="V1011" s="547">
        <f t="shared" si="453"/>
        <v>0</v>
      </c>
      <c r="W1011" s="285"/>
      <c r="X1011" s="286"/>
      <c r="Y1011" s="548">
        <f t="shared" si="479"/>
        <v>0</v>
      </c>
      <c r="Z1011" s="549">
        <f t="shared" si="479"/>
        <v>0</v>
      </c>
      <c r="AA1011" s="549">
        <f t="shared" si="479"/>
        <v>0</v>
      </c>
      <c r="AB1011" s="282">
        <f t="shared" si="455"/>
        <v>0</v>
      </c>
      <c r="AC1011" s="281">
        <f t="shared" si="456"/>
        <v>0</v>
      </c>
      <c r="AD1011" s="549">
        <f t="shared" si="457"/>
        <v>0</v>
      </c>
      <c r="AE1011" s="553">
        <f t="shared" si="458"/>
        <v>0</v>
      </c>
      <c r="AF1011" s="282">
        <f t="shared" si="459"/>
        <v>0</v>
      </c>
      <c r="AG1011" s="283">
        <f t="shared" si="460"/>
        <v>0</v>
      </c>
      <c r="AH1011" s="281">
        <f t="shared" si="461"/>
        <v>0</v>
      </c>
      <c r="AI1011" s="551">
        <f t="shared" si="478"/>
        <v>0</v>
      </c>
      <c r="AJ1011" s="549">
        <f t="shared" si="478"/>
        <v>0</v>
      </c>
      <c r="AK1011" s="549">
        <f t="shared" si="478"/>
        <v>0</v>
      </c>
      <c r="AL1011" s="282">
        <f t="shared" si="462"/>
        <v>0</v>
      </c>
      <c r="AM1011" s="281">
        <f t="shared" si="463"/>
        <v>0</v>
      </c>
      <c r="AN1011" s="549">
        <f t="shared" si="464"/>
        <v>0</v>
      </c>
      <c r="AO1011" s="549">
        <f t="shared" si="465"/>
        <v>0</v>
      </c>
      <c r="AP1011" s="549">
        <f t="shared" si="466"/>
        <v>0</v>
      </c>
      <c r="AQ1011" s="283">
        <f t="shared" si="477"/>
        <v>0</v>
      </c>
      <c r="AR1011" s="281">
        <f t="shared" si="467"/>
        <v>0</v>
      </c>
      <c r="AT1011" s="446"/>
      <c r="AU1011" s="284"/>
      <c r="AV1011" s="447" t="str">
        <f t="shared" si="468"/>
        <v>CA</v>
      </c>
      <c r="AW1011" s="447" t="str">
        <f t="shared" si="469"/>
        <v>CL</v>
      </c>
      <c r="AX1011" s="447" t="str">
        <f t="shared" si="470"/>
        <v>AIC</v>
      </c>
      <c r="AY1011" s="447" t="str">
        <f t="shared" si="471"/>
        <v>ERB</v>
      </c>
      <c r="AZ1011" s="447" t="str">
        <f t="shared" si="472"/>
        <v>GRB</v>
      </c>
      <c r="BA1011" s="447" t="str">
        <f t="shared" si="473"/>
        <v>Non-Op</v>
      </c>
      <c r="BC1011" s="449" t="s">
        <v>2100</v>
      </c>
      <c r="BD1011" s="552">
        <f t="shared" si="480"/>
        <v>0</v>
      </c>
      <c r="BF1011" s="435"/>
      <c r="BG1011" s="435"/>
      <c r="BH1011" s="435"/>
      <c r="BI1011" s="435"/>
      <c r="BJ1011" s="435"/>
      <c r="BK1011" s="435"/>
      <c r="BL1011" s="435"/>
      <c r="BN1011" s="444"/>
    </row>
    <row r="1012" spans="1:66" s="28" customFormat="1" ht="12" customHeight="1">
      <c r="A1012" s="302">
        <v>18900452</v>
      </c>
      <c r="B1012" s="303" t="str">
        <f t="shared" si="476"/>
        <v>18900452</v>
      </c>
      <c r="C1012" s="357" t="s">
        <v>2932</v>
      </c>
      <c r="D1012" s="445" t="s">
        <v>1162</v>
      </c>
      <c r="E1012" s="445"/>
      <c r="F1012" s="357"/>
      <c r="G1012" s="445"/>
      <c r="H1012" s="547">
        <v>0</v>
      </c>
      <c r="I1012" s="547">
        <v>0</v>
      </c>
      <c r="J1012" s="547">
        <v>0</v>
      </c>
      <c r="K1012" s="547">
        <v>0</v>
      </c>
      <c r="L1012" s="547">
        <v>0</v>
      </c>
      <c r="M1012" s="547">
        <v>0</v>
      </c>
      <c r="N1012" s="547">
        <v>0</v>
      </c>
      <c r="O1012" s="547">
        <v>0</v>
      </c>
      <c r="P1012" s="547">
        <v>0</v>
      </c>
      <c r="Q1012" s="547">
        <v>0</v>
      </c>
      <c r="R1012" s="547">
        <v>0</v>
      </c>
      <c r="S1012" s="547">
        <v>0</v>
      </c>
      <c r="T1012" s="547">
        <v>0</v>
      </c>
      <c r="U1012" s="547"/>
      <c r="V1012" s="547">
        <f t="shared" si="453"/>
        <v>0</v>
      </c>
      <c r="W1012" s="285"/>
      <c r="X1012" s="286"/>
      <c r="Y1012" s="548">
        <f t="shared" si="479"/>
        <v>0</v>
      </c>
      <c r="Z1012" s="549">
        <f t="shared" si="479"/>
        <v>0</v>
      </c>
      <c r="AA1012" s="549">
        <f t="shared" si="479"/>
        <v>0</v>
      </c>
      <c r="AB1012" s="282">
        <f t="shared" si="455"/>
        <v>0</v>
      </c>
      <c r="AC1012" s="281">
        <f t="shared" si="456"/>
        <v>0</v>
      </c>
      <c r="AD1012" s="549">
        <f t="shared" si="457"/>
        <v>0</v>
      </c>
      <c r="AE1012" s="553">
        <f t="shared" si="458"/>
        <v>0</v>
      </c>
      <c r="AF1012" s="282">
        <f t="shared" si="459"/>
        <v>0</v>
      </c>
      <c r="AG1012" s="283">
        <f t="shared" si="460"/>
        <v>0</v>
      </c>
      <c r="AH1012" s="281">
        <f t="shared" si="461"/>
        <v>0</v>
      </c>
      <c r="AI1012" s="551">
        <f t="shared" si="478"/>
        <v>0</v>
      </c>
      <c r="AJ1012" s="549">
        <f t="shared" si="478"/>
        <v>0</v>
      </c>
      <c r="AK1012" s="549">
        <f t="shared" si="478"/>
        <v>0</v>
      </c>
      <c r="AL1012" s="282">
        <f t="shared" si="462"/>
        <v>0</v>
      </c>
      <c r="AM1012" s="281">
        <f t="shared" si="463"/>
        <v>0</v>
      </c>
      <c r="AN1012" s="549">
        <f t="shared" si="464"/>
        <v>0</v>
      </c>
      <c r="AO1012" s="549">
        <f t="shared" si="465"/>
        <v>0</v>
      </c>
      <c r="AP1012" s="549">
        <f t="shared" si="466"/>
        <v>0</v>
      </c>
      <c r="AQ1012" s="283">
        <f t="shared" si="477"/>
        <v>0</v>
      </c>
      <c r="AR1012" s="281">
        <f t="shared" si="467"/>
        <v>0</v>
      </c>
      <c r="AT1012" s="446"/>
      <c r="AU1012" s="284"/>
      <c r="AV1012" s="447" t="str">
        <f t="shared" si="468"/>
        <v>CA</v>
      </c>
      <c r="AW1012" s="447" t="str">
        <f t="shared" si="469"/>
        <v>CL</v>
      </c>
      <c r="AX1012" s="447" t="str">
        <f t="shared" si="470"/>
        <v>AIC</v>
      </c>
      <c r="AY1012" s="447" t="str">
        <f t="shared" si="471"/>
        <v>ERB</v>
      </c>
      <c r="AZ1012" s="447" t="str">
        <f t="shared" si="472"/>
        <v>GRB</v>
      </c>
      <c r="BA1012" s="447" t="str">
        <f t="shared" si="473"/>
        <v>Non-Op</v>
      </c>
      <c r="BC1012" s="449" t="s">
        <v>2100</v>
      </c>
      <c r="BD1012" s="552">
        <f t="shared" si="480"/>
        <v>0</v>
      </c>
      <c r="BF1012" s="435"/>
      <c r="BG1012" s="435"/>
      <c r="BH1012" s="435"/>
      <c r="BI1012" s="435"/>
      <c r="BJ1012" s="435"/>
      <c r="BK1012" s="435"/>
      <c r="BL1012" s="435"/>
      <c r="BN1012" s="444"/>
    </row>
    <row r="1013" spans="1:66" s="28" customFormat="1" ht="12" customHeight="1">
      <c r="A1013" s="327">
        <v>18900463</v>
      </c>
      <c r="B1013" s="356" t="str">
        <f t="shared" si="476"/>
        <v>18900463</v>
      </c>
      <c r="C1013" s="357" t="s">
        <v>1621</v>
      </c>
      <c r="D1013" s="445" t="s">
        <v>1162</v>
      </c>
      <c r="E1013" s="445"/>
      <c r="F1013" s="294">
        <v>43025</v>
      </c>
      <c r="G1013" s="445"/>
      <c r="H1013" s="547">
        <v>17645.41</v>
      </c>
      <c r="I1013" s="547">
        <v>16843.34</v>
      </c>
      <c r="J1013" s="547">
        <v>16041.27</v>
      </c>
      <c r="K1013" s="547">
        <v>15239.2</v>
      </c>
      <c r="L1013" s="547">
        <v>14437.13</v>
      </c>
      <c r="M1013" s="547">
        <v>13635.06</v>
      </c>
      <c r="N1013" s="547">
        <v>12832.99</v>
      </c>
      <c r="O1013" s="547">
        <v>12030.92</v>
      </c>
      <c r="P1013" s="547">
        <v>11228.85</v>
      </c>
      <c r="Q1013" s="547">
        <v>10426.780000000001</v>
      </c>
      <c r="R1013" s="547">
        <v>9624.7099999999991</v>
      </c>
      <c r="S1013" s="547">
        <v>8822.64</v>
      </c>
      <c r="T1013" s="547">
        <v>8020.57</v>
      </c>
      <c r="U1013" s="547"/>
      <c r="V1013" s="547">
        <f t="shared" si="453"/>
        <v>12832.99</v>
      </c>
      <c r="W1013" s="285"/>
      <c r="X1013" s="286"/>
      <c r="Y1013" s="548">
        <f t="shared" si="479"/>
        <v>0</v>
      </c>
      <c r="Z1013" s="549">
        <f t="shared" si="479"/>
        <v>0</v>
      </c>
      <c r="AA1013" s="549">
        <f t="shared" si="479"/>
        <v>8020.57</v>
      </c>
      <c r="AB1013" s="282">
        <f t="shared" si="455"/>
        <v>0</v>
      </c>
      <c r="AC1013" s="281">
        <f t="shared" si="456"/>
        <v>0</v>
      </c>
      <c r="AD1013" s="549">
        <f t="shared" si="457"/>
        <v>0</v>
      </c>
      <c r="AE1013" s="553">
        <f t="shared" si="458"/>
        <v>0</v>
      </c>
      <c r="AF1013" s="282">
        <f t="shared" si="459"/>
        <v>0</v>
      </c>
      <c r="AG1013" s="283">
        <f t="shared" si="460"/>
        <v>0</v>
      </c>
      <c r="AH1013" s="281">
        <f t="shared" si="461"/>
        <v>0</v>
      </c>
      <c r="AI1013" s="551">
        <f t="shared" si="478"/>
        <v>0</v>
      </c>
      <c r="AJ1013" s="549">
        <f t="shared" si="478"/>
        <v>0</v>
      </c>
      <c r="AK1013" s="549">
        <f t="shared" si="478"/>
        <v>12832.99</v>
      </c>
      <c r="AL1013" s="282">
        <f t="shared" si="462"/>
        <v>0</v>
      </c>
      <c r="AM1013" s="281">
        <f t="shared" si="463"/>
        <v>0</v>
      </c>
      <c r="AN1013" s="549">
        <f t="shared" si="464"/>
        <v>0</v>
      </c>
      <c r="AO1013" s="549">
        <f t="shared" si="465"/>
        <v>0</v>
      </c>
      <c r="AP1013" s="549">
        <f t="shared" si="466"/>
        <v>0</v>
      </c>
      <c r="AQ1013" s="283">
        <f t="shared" si="477"/>
        <v>0</v>
      </c>
      <c r="AR1013" s="281">
        <f t="shared" si="467"/>
        <v>0</v>
      </c>
      <c r="AT1013" s="446"/>
      <c r="AU1013" s="284"/>
      <c r="AV1013" s="447" t="str">
        <f t="shared" si="468"/>
        <v>CA</v>
      </c>
      <c r="AW1013" s="447" t="str">
        <f t="shared" si="469"/>
        <v>CL</v>
      </c>
      <c r="AX1013" s="447" t="str">
        <f t="shared" si="470"/>
        <v>AIC</v>
      </c>
      <c r="AY1013" s="447" t="str">
        <f t="shared" si="471"/>
        <v>ERB</v>
      </c>
      <c r="AZ1013" s="447" t="str">
        <f t="shared" si="472"/>
        <v>GRB</v>
      </c>
      <c r="BA1013" s="447" t="str">
        <f t="shared" si="473"/>
        <v>Non-Op</v>
      </c>
      <c r="BC1013" s="449" t="s">
        <v>2100</v>
      </c>
      <c r="BD1013" s="552">
        <f t="shared" si="480"/>
        <v>8020.57</v>
      </c>
      <c r="BF1013" s="448"/>
      <c r="BG1013" s="448"/>
      <c r="BH1013" s="448"/>
      <c r="BI1013" s="448"/>
      <c r="BJ1013" s="448"/>
      <c r="BK1013" s="448"/>
      <c r="BL1013" s="448"/>
      <c r="BN1013" s="444"/>
    </row>
    <row r="1014" spans="1:66" s="28" customFormat="1" ht="12" customHeight="1">
      <c r="A1014" s="327">
        <v>18900473</v>
      </c>
      <c r="B1014" s="356" t="str">
        <f t="shared" si="476"/>
        <v>18900473</v>
      </c>
      <c r="C1014" s="357" t="s">
        <v>1622</v>
      </c>
      <c r="D1014" s="445" t="s">
        <v>1162</v>
      </c>
      <c r="E1014" s="445"/>
      <c r="F1014" s="294">
        <v>43025</v>
      </c>
      <c r="G1014" s="445"/>
      <c r="H1014" s="547">
        <v>34761.339999999997</v>
      </c>
      <c r="I1014" s="547">
        <v>33181.279999999999</v>
      </c>
      <c r="J1014" s="547">
        <v>31601.22</v>
      </c>
      <c r="K1014" s="547">
        <v>30021.16</v>
      </c>
      <c r="L1014" s="547">
        <v>28441.1</v>
      </c>
      <c r="M1014" s="547">
        <v>26861.040000000001</v>
      </c>
      <c r="N1014" s="547">
        <v>25280.98</v>
      </c>
      <c r="O1014" s="547">
        <v>23700.92</v>
      </c>
      <c r="P1014" s="547">
        <v>22120.86</v>
      </c>
      <c r="Q1014" s="547">
        <v>20540.8</v>
      </c>
      <c r="R1014" s="547">
        <v>18960.740000000002</v>
      </c>
      <c r="S1014" s="547">
        <v>17380.68</v>
      </c>
      <c r="T1014" s="547">
        <v>15800.62</v>
      </c>
      <c r="U1014" s="547"/>
      <c r="V1014" s="547">
        <f t="shared" si="453"/>
        <v>25280.979999999996</v>
      </c>
      <c r="W1014" s="285"/>
      <c r="X1014" s="286"/>
      <c r="Y1014" s="548">
        <f t="shared" si="479"/>
        <v>0</v>
      </c>
      <c r="Z1014" s="549">
        <f t="shared" si="479"/>
        <v>0</v>
      </c>
      <c r="AA1014" s="549">
        <f t="shared" si="479"/>
        <v>15800.62</v>
      </c>
      <c r="AB1014" s="282">
        <f t="shared" si="455"/>
        <v>0</v>
      </c>
      <c r="AC1014" s="281">
        <f t="shared" si="456"/>
        <v>0</v>
      </c>
      <c r="AD1014" s="549">
        <f t="shared" si="457"/>
        <v>0</v>
      </c>
      <c r="AE1014" s="553">
        <f t="shared" si="458"/>
        <v>0</v>
      </c>
      <c r="AF1014" s="282">
        <f t="shared" si="459"/>
        <v>0</v>
      </c>
      <c r="AG1014" s="283">
        <f t="shared" si="460"/>
        <v>0</v>
      </c>
      <c r="AH1014" s="281">
        <f t="shared" si="461"/>
        <v>0</v>
      </c>
      <c r="AI1014" s="551">
        <f t="shared" si="478"/>
        <v>0</v>
      </c>
      <c r="AJ1014" s="549">
        <f t="shared" si="478"/>
        <v>0</v>
      </c>
      <c r="AK1014" s="549">
        <f t="shared" si="478"/>
        <v>25280.979999999996</v>
      </c>
      <c r="AL1014" s="282">
        <f t="shared" si="462"/>
        <v>0</v>
      </c>
      <c r="AM1014" s="281">
        <f t="shared" si="463"/>
        <v>0</v>
      </c>
      <c r="AN1014" s="549">
        <f t="shared" si="464"/>
        <v>0</v>
      </c>
      <c r="AO1014" s="549">
        <f t="shared" si="465"/>
        <v>0</v>
      </c>
      <c r="AP1014" s="549">
        <f t="shared" si="466"/>
        <v>0</v>
      </c>
      <c r="AQ1014" s="283">
        <f t="shared" si="477"/>
        <v>0</v>
      </c>
      <c r="AR1014" s="281">
        <f t="shared" si="467"/>
        <v>0</v>
      </c>
      <c r="AT1014" s="446"/>
      <c r="AU1014" s="284"/>
      <c r="AV1014" s="447" t="str">
        <f t="shared" si="468"/>
        <v>CA</v>
      </c>
      <c r="AW1014" s="447" t="str">
        <f t="shared" si="469"/>
        <v>CL</v>
      </c>
      <c r="AX1014" s="447" t="str">
        <f t="shared" si="470"/>
        <v>AIC</v>
      </c>
      <c r="AY1014" s="447" t="str">
        <f t="shared" si="471"/>
        <v>ERB</v>
      </c>
      <c r="AZ1014" s="447" t="str">
        <f t="shared" si="472"/>
        <v>GRB</v>
      </c>
      <c r="BA1014" s="447" t="str">
        <f t="shared" si="473"/>
        <v>Non-Op</v>
      </c>
      <c r="BC1014" s="449" t="s">
        <v>2100</v>
      </c>
      <c r="BD1014" s="552">
        <f t="shared" si="480"/>
        <v>15800.62</v>
      </c>
      <c r="BF1014" s="448"/>
      <c r="BG1014" s="448"/>
      <c r="BH1014" s="448"/>
      <c r="BI1014" s="448"/>
      <c r="BJ1014" s="448"/>
      <c r="BK1014" s="448"/>
      <c r="BL1014" s="448"/>
      <c r="BN1014" s="444"/>
    </row>
    <row r="1015" spans="1:66" s="28" customFormat="1" ht="12" customHeight="1">
      <c r="A1015" s="302">
        <v>18900533</v>
      </c>
      <c r="B1015" s="303" t="str">
        <f t="shared" si="476"/>
        <v>18900533</v>
      </c>
      <c r="C1015" s="357" t="s">
        <v>1623</v>
      </c>
      <c r="D1015" s="445" t="s">
        <v>1162</v>
      </c>
      <c r="E1015" s="445"/>
      <c r="F1015" s="357"/>
      <c r="G1015" s="445"/>
      <c r="H1015" s="547">
        <v>513959.48</v>
      </c>
      <c r="I1015" s="547">
        <v>509746.71</v>
      </c>
      <c r="J1015" s="547">
        <v>505533.94</v>
      </c>
      <c r="K1015" s="547">
        <v>501321.17</v>
      </c>
      <c r="L1015" s="547">
        <v>497108.4</v>
      </c>
      <c r="M1015" s="547">
        <v>492895.63</v>
      </c>
      <c r="N1015" s="547">
        <v>488682.86</v>
      </c>
      <c r="O1015" s="547">
        <v>484470.09</v>
      </c>
      <c r="P1015" s="547">
        <v>480257.32</v>
      </c>
      <c r="Q1015" s="547">
        <v>476044.55</v>
      </c>
      <c r="R1015" s="547">
        <v>471831.78</v>
      </c>
      <c r="S1015" s="547">
        <v>467619.01</v>
      </c>
      <c r="T1015" s="547">
        <v>463406.24</v>
      </c>
      <c r="U1015" s="547"/>
      <c r="V1015" s="547">
        <f t="shared" si="453"/>
        <v>488682.86000000004</v>
      </c>
      <c r="W1015" s="285"/>
      <c r="X1015" s="286"/>
      <c r="Y1015" s="548">
        <f t="shared" si="479"/>
        <v>0</v>
      </c>
      <c r="Z1015" s="549">
        <f t="shared" si="479"/>
        <v>0</v>
      </c>
      <c r="AA1015" s="549">
        <f t="shared" si="479"/>
        <v>463406.24</v>
      </c>
      <c r="AB1015" s="282">
        <f t="shared" si="455"/>
        <v>0</v>
      </c>
      <c r="AC1015" s="281">
        <f t="shared" si="456"/>
        <v>0</v>
      </c>
      <c r="AD1015" s="549">
        <f t="shared" si="457"/>
        <v>0</v>
      </c>
      <c r="AE1015" s="553">
        <f t="shared" si="458"/>
        <v>0</v>
      </c>
      <c r="AF1015" s="282">
        <f t="shared" si="459"/>
        <v>0</v>
      </c>
      <c r="AG1015" s="283">
        <f t="shared" si="460"/>
        <v>0</v>
      </c>
      <c r="AH1015" s="281">
        <f t="shared" si="461"/>
        <v>0</v>
      </c>
      <c r="AI1015" s="551">
        <f t="shared" si="478"/>
        <v>0</v>
      </c>
      <c r="AJ1015" s="549">
        <f t="shared" si="478"/>
        <v>0</v>
      </c>
      <c r="AK1015" s="549">
        <f t="shared" si="478"/>
        <v>488682.86000000004</v>
      </c>
      <c r="AL1015" s="282">
        <f t="shared" si="462"/>
        <v>0</v>
      </c>
      <c r="AM1015" s="281">
        <f t="shared" si="463"/>
        <v>0</v>
      </c>
      <c r="AN1015" s="549">
        <f t="shared" si="464"/>
        <v>0</v>
      </c>
      <c r="AO1015" s="549">
        <f t="shared" si="465"/>
        <v>0</v>
      </c>
      <c r="AP1015" s="549">
        <f t="shared" si="466"/>
        <v>0</v>
      </c>
      <c r="AQ1015" s="283">
        <f t="shared" si="477"/>
        <v>0</v>
      </c>
      <c r="AR1015" s="281">
        <f t="shared" si="467"/>
        <v>0</v>
      </c>
      <c r="AT1015" s="446"/>
      <c r="AU1015" s="284"/>
      <c r="AV1015" s="447" t="str">
        <f t="shared" si="468"/>
        <v>CA</v>
      </c>
      <c r="AW1015" s="447" t="str">
        <f t="shared" si="469"/>
        <v>CL</v>
      </c>
      <c r="AX1015" s="447" t="str">
        <f t="shared" si="470"/>
        <v>AIC</v>
      </c>
      <c r="AY1015" s="447" t="str">
        <f t="shared" si="471"/>
        <v>ERB</v>
      </c>
      <c r="AZ1015" s="447" t="str">
        <f t="shared" si="472"/>
        <v>GRB</v>
      </c>
      <c r="BA1015" s="447" t="str">
        <f t="shared" si="473"/>
        <v>Non-Op</v>
      </c>
      <c r="BC1015" s="449" t="s">
        <v>2100</v>
      </c>
      <c r="BD1015" s="552">
        <f t="shared" si="480"/>
        <v>463406.24</v>
      </c>
      <c r="BF1015" s="448"/>
      <c r="BG1015" s="448"/>
      <c r="BH1015" s="448"/>
      <c r="BI1015" s="448"/>
      <c r="BJ1015" s="448"/>
      <c r="BK1015" s="448"/>
      <c r="BL1015" s="448"/>
      <c r="BN1015" s="444"/>
    </row>
    <row r="1016" spans="1:66" s="28" customFormat="1" ht="12" customHeight="1">
      <c r="A1016" s="302">
        <v>19000001</v>
      </c>
      <c r="B1016" s="303" t="str">
        <f t="shared" si="476"/>
        <v>19000001</v>
      </c>
      <c r="C1016" s="357" t="s">
        <v>1624</v>
      </c>
      <c r="D1016" s="445" t="s">
        <v>1165</v>
      </c>
      <c r="E1016" s="445"/>
      <c r="F1016" s="294">
        <v>43070</v>
      </c>
      <c r="G1016" s="445"/>
      <c r="H1016" s="547">
        <v>8503871.6699999999</v>
      </c>
      <c r="I1016" s="547">
        <v>12327420.699999999</v>
      </c>
      <c r="J1016" s="547">
        <v>16399982.83</v>
      </c>
      <c r="K1016" s="547">
        <v>18691272.670000002</v>
      </c>
      <c r="L1016" s="547">
        <v>18771920.690000001</v>
      </c>
      <c r="M1016" s="547">
        <v>18771920.690000001</v>
      </c>
      <c r="N1016" s="547">
        <v>18771920.690000001</v>
      </c>
      <c r="O1016" s="547">
        <v>18771920.690000001</v>
      </c>
      <c r="P1016" s="547">
        <v>18771920.690000001</v>
      </c>
      <c r="Q1016" s="547">
        <v>18771920.690000001</v>
      </c>
      <c r="R1016" s="547">
        <v>9518973.0299999993</v>
      </c>
      <c r="S1016" s="547">
        <v>9518973.0299999993</v>
      </c>
      <c r="T1016" s="547">
        <v>9518973.0299999993</v>
      </c>
      <c r="U1016" s="547"/>
      <c r="V1016" s="547">
        <f t="shared" si="453"/>
        <v>15674964.0625</v>
      </c>
      <c r="W1016" s="285"/>
      <c r="X1016" s="286"/>
      <c r="Y1016" s="548">
        <f t="shared" si="479"/>
        <v>0</v>
      </c>
      <c r="Z1016" s="549">
        <f t="shared" si="479"/>
        <v>0</v>
      </c>
      <c r="AA1016" s="549">
        <f t="shared" si="479"/>
        <v>0</v>
      </c>
      <c r="AB1016" s="282">
        <f t="shared" si="455"/>
        <v>9518973.0299999993</v>
      </c>
      <c r="AC1016" s="281">
        <f t="shared" si="456"/>
        <v>0</v>
      </c>
      <c r="AD1016" s="549">
        <f t="shared" si="457"/>
        <v>0</v>
      </c>
      <c r="AE1016" s="553">
        <f t="shared" si="458"/>
        <v>0</v>
      </c>
      <c r="AF1016" s="282">
        <f t="shared" si="459"/>
        <v>9518973.0299999993</v>
      </c>
      <c r="AG1016" s="283">
        <f t="shared" si="460"/>
        <v>9518973.0299999993</v>
      </c>
      <c r="AH1016" s="281">
        <f t="shared" si="461"/>
        <v>0</v>
      </c>
      <c r="AI1016" s="551">
        <f t="shared" si="478"/>
        <v>0</v>
      </c>
      <c r="AJ1016" s="549">
        <f t="shared" si="478"/>
        <v>0</v>
      </c>
      <c r="AK1016" s="549">
        <f t="shared" si="478"/>
        <v>0</v>
      </c>
      <c r="AL1016" s="282">
        <f t="shared" si="462"/>
        <v>15674964.0625</v>
      </c>
      <c r="AM1016" s="281">
        <f t="shared" si="463"/>
        <v>0</v>
      </c>
      <c r="AN1016" s="549">
        <f t="shared" si="464"/>
        <v>0</v>
      </c>
      <c r="AO1016" s="549">
        <f t="shared" si="465"/>
        <v>0</v>
      </c>
      <c r="AP1016" s="549">
        <f t="shared" si="466"/>
        <v>15674964.0625</v>
      </c>
      <c r="AQ1016" s="283">
        <f t="shared" si="477"/>
        <v>15674964.0625</v>
      </c>
      <c r="AR1016" s="281">
        <f t="shared" si="467"/>
        <v>0</v>
      </c>
      <c r="AT1016" s="446" t="s">
        <v>2078</v>
      </c>
      <c r="AU1016" s="284"/>
      <c r="AV1016" s="447" t="str">
        <f t="shared" si="468"/>
        <v>CA</v>
      </c>
      <c r="AW1016" s="447" t="str">
        <f t="shared" si="469"/>
        <v>CL</v>
      </c>
      <c r="AX1016" s="447" t="str">
        <f t="shared" si="470"/>
        <v>AIC</v>
      </c>
      <c r="AY1016" s="447" t="str">
        <f t="shared" si="471"/>
        <v>ERB</v>
      </c>
      <c r="AZ1016" s="447" t="str">
        <f t="shared" si="472"/>
        <v>GRB</v>
      </c>
      <c r="BA1016" s="447" t="str">
        <f t="shared" si="473"/>
        <v>Non-Op</v>
      </c>
      <c r="BC1016" s="449" t="s">
        <v>2100</v>
      </c>
      <c r="BD1016" s="552">
        <f t="shared" si="480"/>
        <v>9518973.0299999993</v>
      </c>
      <c r="BF1016" s="448"/>
      <c r="BG1016" s="448"/>
      <c r="BH1016" s="448"/>
      <c r="BI1016" s="448"/>
      <c r="BJ1016" s="448"/>
      <c r="BK1016" s="448"/>
      <c r="BL1016" s="448"/>
      <c r="BN1016" s="444"/>
    </row>
    <row r="1017" spans="1:66" s="28" customFormat="1" ht="12" customHeight="1">
      <c r="A1017" s="287">
        <v>19000003</v>
      </c>
      <c r="B1017" s="288" t="str">
        <f t="shared" si="476"/>
        <v>19000003</v>
      </c>
      <c r="C1017" s="444" t="s">
        <v>1625</v>
      </c>
      <c r="D1017" s="445" t="s">
        <v>2091</v>
      </c>
      <c r="E1017" s="445"/>
      <c r="F1017" s="444"/>
      <c r="G1017" s="445"/>
      <c r="H1017" s="547">
        <v>1890953.41</v>
      </c>
      <c r="I1017" s="547">
        <v>1874648.92</v>
      </c>
      <c r="J1017" s="547">
        <v>1858010.93</v>
      </c>
      <c r="K1017" s="547">
        <v>2074091.78</v>
      </c>
      <c r="L1017" s="547">
        <v>2119214.2999999998</v>
      </c>
      <c r="M1017" s="547">
        <v>2110310.35</v>
      </c>
      <c r="N1017" s="547">
        <v>2205929.67</v>
      </c>
      <c r="O1017" s="547">
        <v>2209967.13</v>
      </c>
      <c r="P1017" s="547">
        <v>2205897.41</v>
      </c>
      <c r="Q1017" s="547">
        <v>1885763.3</v>
      </c>
      <c r="R1017" s="547">
        <v>1566418.82</v>
      </c>
      <c r="S1017" s="547">
        <v>1356590.58</v>
      </c>
      <c r="T1017" s="547">
        <v>1767733.23</v>
      </c>
      <c r="U1017" s="547"/>
      <c r="V1017" s="547">
        <f t="shared" si="453"/>
        <v>1941348.8758333332</v>
      </c>
      <c r="W1017" s="285"/>
      <c r="X1017" s="286"/>
      <c r="Y1017" s="548">
        <f t="shared" si="479"/>
        <v>1767733.23</v>
      </c>
      <c r="Z1017" s="549">
        <f t="shared" si="479"/>
        <v>0</v>
      </c>
      <c r="AA1017" s="549">
        <f t="shared" si="479"/>
        <v>0</v>
      </c>
      <c r="AB1017" s="282">
        <f t="shared" si="455"/>
        <v>0</v>
      </c>
      <c r="AC1017" s="281">
        <f t="shared" si="456"/>
        <v>0</v>
      </c>
      <c r="AD1017" s="549">
        <f t="shared" si="457"/>
        <v>0</v>
      </c>
      <c r="AE1017" s="553">
        <f t="shared" si="458"/>
        <v>0</v>
      </c>
      <c r="AF1017" s="282">
        <f t="shared" si="459"/>
        <v>0</v>
      </c>
      <c r="AG1017" s="283">
        <f t="shared" si="460"/>
        <v>0</v>
      </c>
      <c r="AH1017" s="281">
        <f t="shared" si="461"/>
        <v>0</v>
      </c>
      <c r="AI1017" s="551">
        <f t="shared" si="478"/>
        <v>1941348.8758333332</v>
      </c>
      <c r="AJ1017" s="549">
        <f t="shared" si="478"/>
        <v>0</v>
      </c>
      <c r="AK1017" s="549">
        <f t="shared" si="478"/>
        <v>0</v>
      </c>
      <c r="AL1017" s="282">
        <f t="shared" si="462"/>
        <v>0</v>
      </c>
      <c r="AM1017" s="281">
        <f t="shared" si="463"/>
        <v>0</v>
      </c>
      <c r="AN1017" s="549">
        <f t="shared" si="464"/>
        <v>0</v>
      </c>
      <c r="AO1017" s="549">
        <f t="shared" si="465"/>
        <v>0</v>
      </c>
      <c r="AP1017" s="549">
        <f t="shared" si="466"/>
        <v>0</v>
      </c>
      <c r="AQ1017" s="283">
        <f t="shared" si="477"/>
        <v>0</v>
      </c>
      <c r="AR1017" s="281">
        <f t="shared" si="467"/>
        <v>0</v>
      </c>
      <c r="AT1017" s="446"/>
      <c r="AU1017" s="284"/>
      <c r="AV1017" s="447" t="str">
        <f t="shared" si="468"/>
        <v>CA</v>
      </c>
      <c r="AW1017" s="447" t="str">
        <f t="shared" si="469"/>
        <v>CL</v>
      </c>
      <c r="AX1017" s="447" t="str">
        <f t="shared" si="470"/>
        <v>AIC</v>
      </c>
      <c r="AY1017" s="447" t="str">
        <f t="shared" si="471"/>
        <v>ERB</v>
      </c>
      <c r="AZ1017" s="447" t="str">
        <f t="shared" si="472"/>
        <v>GRB</v>
      </c>
      <c r="BA1017" s="447" t="str">
        <f t="shared" si="473"/>
        <v>Non-Op</v>
      </c>
      <c r="BC1017" s="445" t="s">
        <v>2279</v>
      </c>
      <c r="BD1017" s="552">
        <f t="shared" si="480"/>
        <v>1767733.23</v>
      </c>
      <c r="BF1017" s="448"/>
      <c r="BG1017" s="448"/>
      <c r="BH1017" s="448"/>
      <c r="BI1017" s="448"/>
      <c r="BJ1017" s="448"/>
      <c r="BK1017" s="448"/>
      <c r="BL1017" s="448"/>
      <c r="BN1017" s="444"/>
    </row>
    <row r="1018" spans="1:66" s="28" customFormat="1" ht="12" customHeight="1">
      <c r="A1018" s="287">
        <v>19000013</v>
      </c>
      <c r="B1018" s="288" t="str">
        <f t="shared" si="476"/>
        <v>19000013</v>
      </c>
      <c r="C1018" s="444" t="s">
        <v>1626</v>
      </c>
      <c r="D1018" s="445" t="s">
        <v>1165</v>
      </c>
      <c r="E1018" s="445"/>
      <c r="F1018" s="444"/>
      <c r="G1018" s="445"/>
      <c r="H1018" s="547">
        <v>741978.55</v>
      </c>
      <c r="I1018" s="547">
        <v>741504.5</v>
      </c>
      <c r="J1018" s="547">
        <v>734587.94</v>
      </c>
      <c r="K1018" s="547">
        <v>771987.12</v>
      </c>
      <c r="L1018" s="547">
        <v>768163.04</v>
      </c>
      <c r="M1018" s="547">
        <v>765112.83</v>
      </c>
      <c r="N1018" s="547">
        <v>761888.58</v>
      </c>
      <c r="O1018" s="547">
        <v>758614.72</v>
      </c>
      <c r="P1018" s="547">
        <v>755439.89</v>
      </c>
      <c r="Q1018" s="547">
        <v>752403.48</v>
      </c>
      <c r="R1018" s="547">
        <v>751752.14</v>
      </c>
      <c r="S1018" s="547">
        <v>751266.31</v>
      </c>
      <c r="T1018" s="547">
        <v>743619.97</v>
      </c>
      <c r="U1018" s="547"/>
      <c r="V1018" s="547">
        <f t="shared" si="453"/>
        <v>754626.65083333326</v>
      </c>
      <c r="W1018" s="285"/>
      <c r="X1018" s="286"/>
      <c r="Y1018" s="548">
        <f t="shared" si="479"/>
        <v>0</v>
      </c>
      <c r="Z1018" s="549">
        <f t="shared" si="479"/>
        <v>0</v>
      </c>
      <c r="AA1018" s="549">
        <f t="shared" si="479"/>
        <v>0</v>
      </c>
      <c r="AB1018" s="282">
        <f t="shared" si="455"/>
        <v>743619.97</v>
      </c>
      <c r="AC1018" s="281">
        <f t="shared" si="456"/>
        <v>0</v>
      </c>
      <c r="AD1018" s="549">
        <f t="shared" si="457"/>
        <v>0</v>
      </c>
      <c r="AE1018" s="553">
        <f t="shared" si="458"/>
        <v>0</v>
      </c>
      <c r="AF1018" s="282">
        <f t="shared" si="459"/>
        <v>743619.97</v>
      </c>
      <c r="AG1018" s="283">
        <f t="shared" si="460"/>
        <v>743619.97</v>
      </c>
      <c r="AH1018" s="281">
        <f t="shared" si="461"/>
        <v>0</v>
      </c>
      <c r="AI1018" s="551">
        <f t="shared" ref="AI1018:AK1037" si="481">IF($D1018=AI$5,$V1018,0)</f>
        <v>0</v>
      </c>
      <c r="AJ1018" s="549">
        <f t="shared" si="481"/>
        <v>0</v>
      </c>
      <c r="AK1018" s="549">
        <f t="shared" si="481"/>
        <v>0</v>
      </c>
      <c r="AL1018" s="282">
        <f t="shared" si="462"/>
        <v>754626.65083333326</v>
      </c>
      <c r="AM1018" s="281">
        <f t="shared" si="463"/>
        <v>0</v>
      </c>
      <c r="AN1018" s="549">
        <f t="shared" si="464"/>
        <v>0</v>
      </c>
      <c r="AO1018" s="549">
        <f t="shared" si="465"/>
        <v>0</v>
      </c>
      <c r="AP1018" s="549">
        <f t="shared" si="466"/>
        <v>754626.65083333326</v>
      </c>
      <c r="AQ1018" s="283">
        <f t="shared" si="477"/>
        <v>754626.65083333326</v>
      </c>
      <c r="AR1018" s="281">
        <f t="shared" si="467"/>
        <v>0</v>
      </c>
      <c r="AT1018" s="446" t="s">
        <v>2079</v>
      </c>
      <c r="AU1018" s="284"/>
      <c r="AV1018" s="447" t="str">
        <f t="shared" si="468"/>
        <v>CA</v>
      </c>
      <c r="AW1018" s="447" t="str">
        <f t="shared" si="469"/>
        <v>CL</v>
      </c>
      <c r="AX1018" s="447" t="str">
        <f t="shared" si="470"/>
        <v>AIC</v>
      </c>
      <c r="AY1018" s="447" t="str">
        <f t="shared" si="471"/>
        <v>ERB</v>
      </c>
      <c r="AZ1018" s="447" t="str">
        <f t="shared" si="472"/>
        <v>GRB</v>
      </c>
      <c r="BA1018" s="447" t="str">
        <f t="shared" si="473"/>
        <v>Non-Op</v>
      </c>
      <c r="BC1018" s="449" t="s">
        <v>2100</v>
      </c>
      <c r="BD1018" s="552">
        <f t="shared" si="480"/>
        <v>743619.97</v>
      </c>
      <c r="BF1018" s="435"/>
      <c r="BG1018" s="435"/>
      <c r="BH1018" s="435"/>
      <c r="BI1018" s="435"/>
      <c r="BJ1018" s="435"/>
      <c r="BK1018" s="435"/>
      <c r="BL1018" s="435"/>
      <c r="BN1018" s="444"/>
    </row>
    <row r="1019" spans="1:66" s="28" customFormat="1" ht="12" customHeight="1">
      <c r="A1019" s="287">
        <v>19000032</v>
      </c>
      <c r="B1019" s="288" t="str">
        <f t="shared" si="476"/>
        <v>19000032</v>
      </c>
      <c r="C1019" s="444" t="s">
        <v>1627</v>
      </c>
      <c r="D1019" s="445" t="s">
        <v>1165</v>
      </c>
      <c r="E1019" s="445"/>
      <c r="F1019" s="444"/>
      <c r="G1019" s="445"/>
      <c r="H1019" s="547">
        <v>1626164.55</v>
      </c>
      <c r="I1019" s="547">
        <v>1345667.55</v>
      </c>
      <c r="J1019" s="547">
        <v>957984.74</v>
      </c>
      <c r="K1019" s="547">
        <v>1241188.17</v>
      </c>
      <c r="L1019" s="547">
        <v>1058286.76</v>
      </c>
      <c r="M1019" s="547">
        <v>1121200.79</v>
      </c>
      <c r="N1019" s="547">
        <v>1526715.36</v>
      </c>
      <c r="O1019" s="547">
        <v>1592958.95</v>
      </c>
      <c r="P1019" s="547">
        <v>1713095.85</v>
      </c>
      <c r="Q1019" s="547">
        <v>2895361.02</v>
      </c>
      <c r="R1019" s="547">
        <v>2831597.02</v>
      </c>
      <c r="S1019" s="547">
        <v>3122302.5</v>
      </c>
      <c r="T1019" s="547">
        <v>2589322.9300000002</v>
      </c>
      <c r="U1019" s="547"/>
      <c r="V1019" s="547">
        <f t="shared" si="453"/>
        <v>1792841.8708333336</v>
      </c>
      <c r="W1019" s="285"/>
      <c r="X1019" s="286"/>
      <c r="Y1019" s="548">
        <f t="shared" si="479"/>
        <v>0</v>
      </c>
      <c r="Z1019" s="549">
        <f t="shared" si="479"/>
        <v>0</v>
      </c>
      <c r="AA1019" s="549">
        <f t="shared" si="479"/>
        <v>0</v>
      </c>
      <c r="AB1019" s="282">
        <f t="shared" si="455"/>
        <v>2589322.9300000002</v>
      </c>
      <c r="AC1019" s="281">
        <f t="shared" si="456"/>
        <v>0</v>
      </c>
      <c r="AD1019" s="549">
        <f t="shared" si="457"/>
        <v>0</v>
      </c>
      <c r="AE1019" s="553">
        <f t="shared" si="458"/>
        <v>0</v>
      </c>
      <c r="AF1019" s="282">
        <f t="shared" si="459"/>
        <v>2589322.9300000002</v>
      </c>
      <c r="AG1019" s="283">
        <f t="shared" si="460"/>
        <v>2589322.9300000002</v>
      </c>
      <c r="AH1019" s="281">
        <f t="shared" si="461"/>
        <v>0</v>
      </c>
      <c r="AI1019" s="551">
        <f t="shared" si="481"/>
        <v>0</v>
      </c>
      <c r="AJ1019" s="549">
        <f t="shared" si="481"/>
        <v>0</v>
      </c>
      <c r="AK1019" s="549">
        <f t="shared" si="481"/>
        <v>0</v>
      </c>
      <c r="AL1019" s="282">
        <f t="shared" si="462"/>
        <v>1792841.8708333336</v>
      </c>
      <c r="AM1019" s="281">
        <f t="shared" si="463"/>
        <v>0</v>
      </c>
      <c r="AN1019" s="549">
        <f t="shared" si="464"/>
        <v>0</v>
      </c>
      <c r="AO1019" s="549">
        <f t="shared" si="465"/>
        <v>0</v>
      </c>
      <c r="AP1019" s="549">
        <f t="shared" si="466"/>
        <v>1792841.8708333336</v>
      </c>
      <c r="AQ1019" s="283">
        <f t="shared" si="477"/>
        <v>1792841.8708333336</v>
      </c>
      <c r="AR1019" s="281">
        <f t="shared" si="467"/>
        <v>0</v>
      </c>
      <c r="AT1019" s="446" t="s">
        <v>2073</v>
      </c>
      <c r="AU1019" s="284"/>
      <c r="AV1019" s="447" t="str">
        <f t="shared" si="468"/>
        <v>CA</v>
      </c>
      <c r="AW1019" s="447" t="str">
        <f t="shared" si="469"/>
        <v>CL</v>
      </c>
      <c r="AX1019" s="447" t="str">
        <f t="shared" si="470"/>
        <v>AIC</v>
      </c>
      <c r="AY1019" s="447" t="str">
        <f t="shared" si="471"/>
        <v>ERB</v>
      </c>
      <c r="AZ1019" s="447" t="str">
        <f t="shared" si="472"/>
        <v>GRB</v>
      </c>
      <c r="BA1019" s="447" t="str">
        <f t="shared" si="473"/>
        <v>Non-Op</v>
      </c>
      <c r="BC1019" s="449" t="s">
        <v>2100</v>
      </c>
      <c r="BD1019" s="552">
        <f t="shared" si="480"/>
        <v>2589322.9300000002</v>
      </c>
      <c r="BF1019" s="435"/>
      <c r="BG1019" s="435"/>
      <c r="BH1019" s="435"/>
      <c r="BI1019" s="435"/>
      <c r="BJ1019" s="435"/>
      <c r="BK1019" s="435"/>
      <c r="BL1019" s="435"/>
      <c r="BN1019" s="444"/>
    </row>
    <row r="1020" spans="1:66" s="28" customFormat="1" ht="12" customHeight="1">
      <c r="A1020" s="287">
        <v>19000042</v>
      </c>
      <c r="B1020" s="288" t="str">
        <f t="shared" si="476"/>
        <v>19000042</v>
      </c>
      <c r="C1020" s="444" t="s">
        <v>1628</v>
      </c>
      <c r="D1020" s="445" t="s">
        <v>1165</v>
      </c>
      <c r="E1020" s="445"/>
      <c r="F1020" s="444"/>
      <c r="G1020" s="445"/>
      <c r="H1020" s="547">
        <v>1387750.81</v>
      </c>
      <c r="I1020" s="547">
        <v>1412493.56</v>
      </c>
      <c r="J1020" s="547">
        <v>1252594.8999999999</v>
      </c>
      <c r="K1020" s="547">
        <v>948811.72</v>
      </c>
      <c r="L1020" s="547">
        <v>886607.42</v>
      </c>
      <c r="M1020" s="547">
        <v>831140.9</v>
      </c>
      <c r="N1020" s="547">
        <v>787153.02</v>
      </c>
      <c r="O1020" s="547">
        <v>816679.94</v>
      </c>
      <c r="P1020" s="547">
        <v>778313.38</v>
      </c>
      <c r="Q1020" s="547">
        <v>696715.05</v>
      </c>
      <c r="R1020" s="547">
        <v>1074497.0900000001</v>
      </c>
      <c r="S1020" s="547">
        <v>1153848.08</v>
      </c>
      <c r="T1020" s="547">
        <v>1369188.69</v>
      </c>
      <c r="U1020" s="547"/>
      <c r="V1020" s="547">
        <f t="shared" si="453"/>
        <v>1001443.7341666665</v>
      </c>
      <c r="W1020" s="285"/>
      <c r="X1020" s="286"/>
      <c r="Y1020" s="548">
        <f t="shared" si="479"/>
        <v>0</v>
      </c>
      <c r="Z1020" s="549">
        <f t="shared" si="479"/>
        <v>0</v>
      </c>
      <c r="AA1020" s="549">
        <f t="shared" si="479"/>
        <v>0</v>
      </c>
      <c r="AB1020" s="282">
        <f t="shared" si="455"/>
        <v>1369188.69</v>
      </c>
      <c r="AC1020" s="281">
        <f t="shared" si="456"/>
        <v>0</v>
      </c>
      <c r="AD1020" s="549">
        <f t="shared" si="457"/>
        <v>0</v>
      </c>
      <c r="AE1020" s="553">
        <f t="shared" si="458"/>
        <v>0</v>
      </c>
      <c r="AF1020" s="282">
        <f t="shared" si="459"/>
        <v>1369188.69</v>
      </c>
      <c r="AG1020" s="283">
        <f t="shared" si="460"/>
        <v>1369188.69</v>
      </c>
      <c r="AH1020" s="281">
        <f t="shared" si="461"/>
        <v>0</v>
      </c>
      <c r="AI1020" s="551">
        <f t="shared" si="481"/>
        <v>0</v>
      </c>
      <c r="AJ1020" s="549">
        <f t="shared" si="481"/>
        <v>0</v>
      </c>
      <c r="AK1020" s="549">
        <f t="shared" si="481"/>
        <v>0</v>
      </c>
      <c r="AL1020" s="282">
        <f t="shared" si="462"/>
        <v>1001443.7341666665</v>
      </c>
      <c r="AM1020" s="281">
        <f t="shared" si="463"/>
        <v>0</v>
      </c>
      <c r="AN1020" s="549">
        <f t="shared" si="464"/>
        <v>0</v>
      </c>
      <c r="AO1020" s="549">
        <f t="shared" si="465"/>
        <v>0</v>
      </c>
      <c r="AP1020" s="549">
        <f t="shared" si="466"/>
        <v>1001443.7341666665</v>
      </c>
      <c r="AQ1020" s="283">
        <f t="shared" si="477"/>
        <v>1001443.7341666665</v>
      </c>
      <c r="AR1020" s="281">
        <f t="shared" si="467"/>
        <v>0</v>
      </c>
      <c r="AT1020" s="446" t="s">
        <v>2073</v>
      </c>
      <c r="AU1020" s="284"/>
      <c r="AV1020" s="447" t="str">
        <f t="shared" si="468"/>
        <v>CA</v>
      </c>
      <c r="AW1020" s="447" t="str">
        <f t="shared" si="469"/>
        <v>CL</v>
      </c>
      <c r="AX1020" s="447" t="str">
        <f t="shared" si="470"/>
        <v>AIC</v>
      </c>
      <c r="AY1020" s="447" t="str">
        <f t="shared" si="471"/>
        <v>ERB</v>
      </c>
      <c r="AZ1020" s="447" t="str">
        <f t="shared" si="472"/>
        <v>GRB</v>
      </c>
      <c r="BA1020" s="447" t="str">
        <f t="shared" si="473"/>
        <v>Non-Op</v>
      </c>
      <c r="BC1020" s="449" t="s">
        <v>2100</v>
      </c>
      <c r="BD1020" s="552">
        <f t="shared" si="480"/>
        <v>1369188.69</v>
      </c>
      <c r="BF1020" s="435"/>
      <c r="BG1020" s="435"/>
      <c r="BH1020" s="435"/>
      <c r="BI1020" s="435"/>
      <c r="BJ1020" s="435"/>
      <c r="BK1020" s="435"/>
      <c r="BL1020" s="435"/>
      <c r="BN1020" s="444"/>
    </row>
    <row r="1021" spans="1:66" s="28" customFormat="1" ht="12" customHeight="1">
      <c r="A1021" s="287">
        <v>19000043</v>
      </c>
      <c r="B1021" s="288" t="str">
        <f t="shared" si="476"/>
        <v>19000043</v>
      </c>
      <c r="C1021" s="444" t="s">
        <v>1629</v>
      </c>
      <c r="D1021" s="445" t="s">
        <v>1162</v>
      </c>
      <c r="E1021" s="445"/>
      <c r="F1021" s="444"/>
      <c r="G1021" s="445"/>
      <c r="H1021" s="547">
        <v>3563397.9</v>
      </c>
      <c r="I1021" s="547">
        <v>3542800.26</v>
      </c>
      <c r="J1021" s="547">
        <v>3522202.62</v>
      </c>
      <c r="K1021" s="547">
        <v>3501604.98</v>
      </c>
      <c r="L1021" s="547">
        <v>3481007.34</v>
      </c>
      <c r="M1021" s="547">
        <v>3460409.7</v>
      </c>
      <c r="N1021" s="547">
        <v>3439812.06</v>
      </c>
      <c r="O1021" s="547">
        <v>3419214.42</v>
      </c>
      <c r="P1021" s="547">
        <v>3398616.78</v>
      </c>
      <c r="Q1021" s="547">
        <v>3378019.14</v>
      </c>
      <c r="R1021" s="547">
        <v>3357421.5</v>
      </c>
      <c r="S1021" s="547">
        <v>3336823.86</v>
      </c>
      <c r="T1021" s="547">
        <v>3316226.22</v>
      </c>
      <c r="U1021" s="547"/>
      <c r="V1021" s="547">
        <f t="shared" si="453"/>
        <v>3439812.06</v>
      </c>
      <c r="W1021" s="285"/>
      <c r="X1021" s="286"/>
      <c r="Y1021" s="548">
        <f t="shared" si="479"/>
        <v>0</v>
      </c>
      <c r="Z1021" s="549">
        <f t="shared" si="479"/>
        <v>0</v>
      </c>
      <c r="AA1021" s="549">
        <f t="shared" si="479"/>
        <v>3316226.22</v>
      </c>
      <c r="AB1021" s="282">
        <f t="shared" si="455"/>
        <v>0</v>
      </c>
      <c r="AC1021" s="281">
        <f t="shared" si="456"/>
        <v>0</v>
      </c>
      <c r="AD1021" s="549">
        <f t="shared" si="457"/>
        <v>0</v>
      </c>
      <c r="AE1021" s="553">
        <f t="shared" si="458"/>
        <v>0</v>
      </c>
      <c r="AF1021" s="282">
        <f t="shared" si="459"/>
        <v>0</v>
      </c>
      <c r="AG1021" s="283">
        <f t="shared" si="460"/>
        <v>0</v>
      </c>
      <c r="AH1021" s="281">
        <f t="shared" si="461"/>
        <v>0</v>
      </c>
      <c r="AI1021" s="551">
        <f t="shared" si="481"/>
        <v>0</v>
      </c>
      <c r="AJ1021" s="549">
        <f t="shared" si="481"/>
        <v>0</v>
      </c>
      <c r="AK1021" s="549">
        <f t="shared" si="481"/>
        <v>3439812.06</v>
      </c>
      <c r="AL1021" s="282">
        <f t="shared" si="462"/>
        <v>0</v>
      </c>
      <c r="AM1021" s="281">
        <f t="shared" si="463"/>
        <v>0</v>
      </c>
      <c r="AN1021" s="549">
        <f t="shared" si="464"/>
        <v>0</v>
      </c>
      <c r="AO1021" s="549">
        <f t="shared" si="465"/>
        <v>0</v>
      </c>
      <c r="AP1021" s="549">
        <f t="shared" si="466"/>
        <v>0</v>
      </c>
      <c r="AQ1021" s="283">
        <f t="shared" si="477"/>
        <v>0</v>
      </c>
      <c r="AR1021" s="281">
        <f t="shared" si="467"/>
        <v>0</v>
      </c>
      <c r="AT1021" s="446"/>
      <c r="AU1021" s="284"/>
      <c r="AV1021" s="447" t="str">
        <f t="shared" si="468"/>
        <v>CA</v>
      </c>
      <c r="AW1021" s="447" t="str">
        <f t="shared" si="469"/>
        <v>CL</v>
      </c>
      <c r="AX1021" s="447" t="str">
        <f t="shared" si="470"/>
        <v>AIC</v>
      </c>
      <c r="AY1021" s="447" t="str">
        <f t="shared" si="471"/>
        <v>ERB</v>
      </c>
      <c r="AZ1021" s="447" t="str">
        <f t="shared" si="472"/>
        <v>GRB</v>
      </c>
      <c r="BA1021" s="447" t="str">
        <f t="shared" si="473"/>
        <v>Non-Op</v>
      </c>
      <c r="BC1021" s="449" t="s">
        <v>2100</v>
      </c>
      <c r="BD1021" s="552">
        <f t="shared" si="480"/>
        <v>3316226.22</v>
      </c>
      <c r="BF1021" s="435"/>
      <c r="BG1021" s="435"/>
      <c r="BH1021" s="435"/>
      <c r="BI1021" s="435"/>
      <c r="BJ1021" s="435"/>
      <c r="BK1021" s="435"/>
      <c r="BL1021" s="435"/>
      <c r="BN1021" s="444"/>
    </row>
    <row r="1022" spans="1:66" s="28" customFormat="1" ht="12" customHeight="1">
      <c r="A1022" s="321">
        <v>19000052</v>
      </c>
      <c r="B1022" s="318" t="str">
        <f t="shared" si="476"/>
        <v>19000052</v>
      </c>
      <c r="C1022" s="444" t="s">
        <v>1630</v>
      </c>
      <c r="D1022" s="445" t="s">
        <v>1165</v>
      </c>
      <c r="E1022" s="445"/>
      <c r="F1022" s="444"/>
      <c r="G1022" s="445"/>
      <c r="H1022" s="547">
        <v>1034158.77</v>
      </c>
      <c r="I1022" s="547">
        <v>1832499.52</v>
      </c>
      <c r="J1022" s="547">
        <v>4005705.57</v>
      </c>
      <c r="K1022" s="547">
        <v>1963790.76</v>
      </c>
      <c r="L1022" s="547">
        <v>5288726.96</v>
      </c>
      <c r="M1022" s="547">
        <v>6143391.9299999997</v>
      </c>
      <c r="N1022" s="547">
        <v>10974857.619999999</v>
      </c>
      <c r="O1022" s="547">
        <v>14863589.890000001</v>
      </c>
      <c r="P1022" s="547">
        <v>18154330.48</v>
      </c>
      <c r="Q1022" s="547">
        <v>31848158.460000001</v>
      </c>
      <c r="R1022" s="547">
        <v>28945219.329999998</v>
      </c>
      <c r="S1022" s="547">
        <v>14347652</v>
      </c>
      <c r="T1022" s="547">
        <v>12752983.560000001</v>
      </c>
      <c r="U1022" s="547"/>
      <c r="V1022" s="547">
        <f t="shared" si="453"/>
        <v>12105124.473749997</v>
      </c>
      <c r="W1022" s="285"/>
      <c r="X1022" s="286"/>
      <c r="Y1022" s="548">
        <f t="shared" si="479"/>
        <v>0</v>
      </c>
      <c r="Z1022" s="549">
        <f t="shared" si="479"/>
        <v>0</v>
      </c>
      <c r="AA1022" s="549">
        <f t="shared" si="479"/>
        <v>0</v>
      </c>
      <c r="AB1022" s="282">
        <f t="shared" si="455"/>
        <v>12752983.560000001</v>
      </c>
      <c r="AC1022" s="281">
        <f t="shared" si="456"/>
        <v>0</v>
      </c>
      <c r="AD1022" s="549">
        <f t="shared" si="457"/>
        <v>0</v>
      </c>
      <c r="AE1022" s="553">
        <f t="shared" si="458"/>
        <v>0</v>
      </c>
      <c r="AF1022" s="282">
        <f t="shared" si="459"/>
        <v>12752983.560000001</v>
      </c>
      <c r="AG1022" s="283">
        <f t="shared" si="460"/>
        <v>12752983.560000001</v>
      </c>
      <c r="AH1022" s="281">
        <f t="shared" si="461"/>
        <v>0</v>
      </c>
      <c r="AI1022" s="551">
        <f t="shared" si="481"/>
        <v>0</v>
      </c>
      <c r="AJ1022" s="549">
        <f t="shared" si="481"/>
        <v>0</v>
      </c>
      <c r="AK1022" s="549">
        <f t="shared" si="481"/>
        <v>0</v>
      </c>
      <c r="AL1022" s="282">
        <f t="shared" si="462"/>
        <v>12105124.473749997</v>
      </c>
      <c r="AM1022" s="281">
        <f t="shared" si="463"/>
        <v>0</v>
      </c>
      <c r="AN1022" s="549">
        <f t="shared" si="464"/>
        <v>0</v>
      </c>
      <c r="AO1022" s="549">
        <f t="shared" si="465"/>
        <v>0</v>
      </c>
      <c r="AP1022" s="549">
        <f t="shared" si="466"/>
        <v>12105124.473749997</v>
      </c>
      <c r="AQ1022" s="283">
        <f t="shared" si="477"/>
        <v>12105124.473749997</v>
      </c>
      <c r="AR1022" s="281">
        <f t="shared" si="467"/>
        <v>0</v>
      </c>
      <c r="AT1022" s="446" t="s">
        <v>2073</v>
      </c>
      <c r="AU1022" s="284"/>
      <c r="AV1022" s="447" t="str">
        <f t="shared" si="468"/>
        <v>CA</v>
      </c>
      <c r="AW1022" s="447" t="str">
        <f t="shared" si="469"/>
        <v>CL</v>
      </c>
      <c r="AX1022" s="447" t="str">
        <f t="shared" si="470"/>
        <v>AIC</v>
      </c>
      <c r="AY1022" s="447" t="str">
        <f t="shared" si="471"/>
        <v>ERB</v>
      </c>
      <c r="AZ1022" s="447" t="str">
        <f t="shared" si="472"/>
        <v>GRB</v>
      </c>
      <c r="BA1022" s="447" t="str">
        <f t="shared" si="473"/>
        <v>Non-Op</v>
      </c>
      <c r="BC1022" s="449" t="s">
        <v>2100</v>
      </c>
      <c r="BD1022" s="552">
        <f t="shared" si="480"/>
        <v>12752983.560000001</v>
      </c>
      <c r="BF1022" s="435"/>
      <c r="BG1022" s="435"/>
      <c r="BH1022" s="435"/>
      <c r="BI1022" s="435"/>
      <c r="BJ1022" s="435"/>
      <c r="BK1022" s="435"/>
      <c r="BL1022" s="435"/>
      <c r="BN1022" s="444"/>
    </row>
    <row r="1023" spans="1:66" s="28" customFormat="1" ht="12" customHeight="1">
      <c r="A1023" s="287">
        <v>19000081</v>
      </c>
      <c r="B1023" s="288" t="str">
        <f t="shared" si="476"/>
        <v>19000081</v>
      </c>
      <c r="C1023" s="444" t="s">
        <v>1631</v>
      </c>
      <c r="D1023" s="445" t="s">
        <v>1165</v>
      </c>
      <c r="E1023" s="445"/>
      <c r="F1023" s="444"/>
      <c r="G1023" s="445"/>
      <c r="H1023" s="547">
        <v>4976304.3499999996</v>
      </c>
      <c r="I1023" s="547">
        <v>4401503.01</v>
      </c>
      <c r="J1023" s="547">
        <v>3118055.52</v>
      </c>
      <c r="K1023" s="547">
        <v>2925130.04</v>
      </c>
      <c r="L1023" s="547">
        <v>5220375.12</v>
      </c>
      <c r="M1023" s="547">
        <v>6304066.1600000001</v>
      </c>
      <c r="N1023" s="547">
        <v>6346504.9199999999</v>
      </c>
      <c r="O1023" s="547">
        <v>5562774.4199999999</v>
      </c>
      <c r="P1023" s="547">
        <v>4810261.0199999996</v>
      </c>
      <c r="Q1023" s="547">
        <v>7698521.2000000002</v>
      </c>
      <c r="R1023" s="547">
        <v>5198463.68</v>
      </c>
      <c r="S1023" s="547">
        <v>4838232.83</v>
      </c>
      <c r="T1023" s="547">
        <v>7424324.3700000001</v>
      </c>
      <c r="U1023" s="547"/>
      <c r="V1023" s="547">
        <f t="shared" si="453"/>
        <v>5218683.5233333344</v>
      </c>
      <c r="W1023" s="285"/>
      <c r="X1023" s="286"/>
      <c r="Y1023" s="548">
        <f t="shared" si="479"/>
        <v>0</v>
      </c>
      <c r="Z1023" s="549">
        <f t="shared" si="479"/>
        <v>0</v>
      </c>
      <c r="AA1023" s="549">
        <f t="shared" si="479"/>
        <v>0</v>
      </c>
      <c r="AB1023" s="282">
        <f t="shared" si="455"/>
        <v>7424324.3700000001</v>
      </c>
      <c r="AC1023" s="281">
        <f t="shared" si="456"/>
        <v>0</v>
      </c>
      <c r="AD1023" s="549">
        <f t="shared" si="457"/>
        <v>0</v>
      </c>
      <c r="AE1023" s="553">
        <f t="shared" si="458"/>
        <v>0</v>
      </c>
      <c r="AF1023" s="282">
        <f t="shared" si="459"/>
        <v>7424324.3700000001</v>
      </c>
      <c r="AG1023" s="283">
        <f t="shared" si="460"/>
        <v>7424324.3700000001</v>
      </c>
      <c r="AH1023" s="281">
        <f t="shared" si="461"/>
        <v>0</v>
      </c>
      <c r="AI1023" s="551">
        <f t="shared" si="481"/>
        <v>0</v>
      </c>
      <c r="AJ1023" s="549">
        <f t="shared" si="481"/>
        <v>0</v>
      </c>
      <c r="AK1023" s="549">
        <f t="shared" si="481"/>
        <v>0</v>
      </c>
      <c r="AL1023" s="282">
        <f t="shared" si="462"/>
        <v>5218683.5233333344</v>
      </c>
      <c r="AM1023" s="281">
        <f t="shared" si="463"/>
        <v>0</v>
      </c>
      <c r="AN1023" s="549">
        <f t="shared" si="464"/>
        <v>0</v>
      </c>
      <c r="AO1023" s="549">
        <f t="shared" si="465"/>
        <v>0</v>
      </c>
      <c r="AP1023" s="549">
        <f t="shared" si="466"/>
        <v>5218683.5233333344</v>
      </c>
      <c r="AQ1023" s="283">
        <f t="shared" si="477"/>
        <v>5218683.5233333344</v>
      </c>
      <c r="AR1023" s="281">
        <f t="shared" si="467"/>
        <v>0</v>
      </c>
      <c r="AT1023" s="446" t="s">
        <v>2073</v>
      </c>
      <c r="AU1023" s="284"/>
      <c r="AV1023" s="447" t="str">
        <f t="shared" si="468"/>
        <v>CA</v>
      </c>
      <c r="AW1023" s="447" t="str">
        <f t="shared" si="469"/>
        <v>CL</v>
      </c>
      <c r="AX1023" s="447" t="str">
        <f t="shared" si="470"/>
        <v>AIC</v>
      </c>
      <c r="AY1023" s="447" t="str">
        <f t="shared" si="471"/>
        <v>ERB</v>
      </c>
      <c r="AZ1023" s="447" t="str">
        <f t="shared" si="472"/>
        <v>GRB</v>
      </c>
      <c r="BA1023" s="447" t="str">
        <f t="shared" si="473"/>
        <v>Non-Op</v>
      </c>
      <c r="BC1023" s="449" t="s">
        <v>2100</v>
      </c>
      <c r="BD1023" s="552">
        <f t="shared" si="480"/>
        <v>7424324.3700000001</v>
      </c>
      <c r="BF1023" s="435"/>
      <c r="BG1023" s="435"/>
      <c r="BH1023" s="435"/>
      <c r="BI1023" s="435"/>
      <c r="BJ1023" s="435"/>
      <c r="BK1023" s="435"/>
      <c r="BL1023" s="435"/>
      <c r="BN1023" s="444"/>
    </row>
    <row r="1024" spans="1:66" s="28" customFormat="1" ht="12" customHeight="1">
      <c r="A1024" s="287">
        <v>19000091</v>
      </c>
      <c r="B1024" s="288" t="str">
        <f t="shared" si="476"/>
        <v>19000091</v>
      </c>
      <c r="C1024" s="444" t="s">
        <v>1632</v>
      </c>
      <c r="D1024" s="445" t="s">
        <v>1165</v>
      </c>
      <c r="E1024" s="445"/>
      <c r="F1024" s="444"/>
      <c r="G1024" s="445"/>
      <c r="H1024" s="547">
        <v>4877329.07</v>
      </c>
      <c r="I1024" s="547">
        <v>5460119.29</v>
      </c>
      <c r="J1024" s="547">
        <v>5161073.74</v>
      </c>
      <c r="K1024" s="547">
        <v>4160835.43</v>
      </c>
      <c r="L1024" s="547">
        <v>3122362.89</v>
      </c>
      <c r="M1024" s="547">
        <v>3405179.23</v>
      </c>
      <c r="N1024" s="547">
        <v>3111755.61</v>
      </c>
      <c r="O1024" s="547">
        <v>2256051.15</v>
      </c>
      <c r="P1024" s="547">
        <v>2501247.39</v>
      </c>
      <c r="Q1024" s="547">
        <v>1824642.78</v>
      </c>
      <c r="R1024" s="547">
        <v>1805231.33</v>
      </c>
      <c r="S1024" s="547">
        <v>1656016.38</v>
      </c>
      <c r="T1024" s="547">
        <v>967293.38</v>
      </c>
      <c r="U1024" s="547"/>
      <c r="V1024" s="547">
        <f t="shared" si="453"/>
        <v>3115568.8704166673</v>
      </c>
      <c r="W1024" s="285"/>
      <c r="X1024" s="286"/>
      <c r="Y1024" s="548">
        <f t="shared" si="479"/>
        <v>0</v>
      </c>
      <c r="Z1024" s="549">
        <f t="shared" si="479"/>
        <v>0</v>
      </c>
      <c r="AA1024" s="549">
        <f t="shared" si="479"/>
        <v>0</v>
      </c>
      <c r="AB1024" s="282">
        <f t="shared" si="455"/>
        <v>967293.38</v>
      </c>
      <c r="AC1024" s="281">
        <f t="shared" si="456"/>
        <v>0</v>
      </c>
      <c r="AD1024" s="549">
        <f t="shared" si="457"/>
        <v>0</v>
      </c>
      <c r="AE1024" s="553">
        <f t="shared" si="458"/>
        <v>0</v>
      </c>
      <c r="AF1024" s="282">
        <f t="shared" si="459"/>
        <v>967293.38</v>
      </c>
      <c r="AG1024" s="283">
        <f t="shared" si="460"/>
        <v>967293.38</v>
      </c>
      <c r="AH1024" s="281">
        <f t="shared" si="461"/>
        <v>0</v>
      </c>
      <c r="AI1024" s="551">
        <f t="shared" si="481"/>
        <v>0</v>
      </c>
      <c r="AJ1024" s="549">
        <f t="shared" si="481"/>
        <v>0</v>
      </c>
      <c r="AK1024" s="549">
        <f t="shared" si="481"/>
        <v>0</v>
      </c>
      <c r="AL1024" s="282">
        <f t="shared" si="462"/>
        <v>3115568.8704166673</v>
      </c>
      <c r="AM1024" s="281">
        <f t="shared" si="463"/>
        <v>0</v>
      </c>
      <c r="AN1024" s="549">
        <f t="shared" si="464"/>
        <v>0</v>
      </c>
      <c r="AO1024" s="549">
        <f t="shared" si="465"/>
        <v>0</v>
      </c>
      <c r="AP1024" s="549">
        <f t="shared" si="466"/>
        <v>3115568.8704166673</v>
      </c>
      <c r="AQ1024" s="283">
        <f t="shared" si="477"/>
        <v>3115568.8704166673</v>
      </c>
      <c r="AR1024" s="281">
        <f t="shared" si="467"/>
        <v>0</v>
      </c>
      <c r="AT1024" s="446" t="s">
        <v>2073</v>
      </c>
      <c r="AU1024" s="284"/>
      <c r="AV1024" s="447" t="str">
        <f t="shared" si="468"/>
        <v>CA</v>
      </c>
      <c r="AW1024" s="447" t="str">
        <f t="shared" si="469"/>
        <v>CL</v>
      </c>
      <c r="AX1024" s="447" t="str">
        <f t="shared" si="470"/>
        <v>AIC</v>
      </c>
      <c r="AY1024" s="447" t="str">
        <f t="shared" si="471"/>
        <v>ERB</v>
      </c>
      <c r="AZ1024" s="447" t="str">
        <f t="shared" si="472"/>
        <v>GRB</v>
      </c>
      <c r="BA1024" s="447" t="str">
        <f t="shared" si="473"/>
        <v>Non-Op</v>
      </c>
      <c r="BC1024" s="449" t="s">
        <v>2100</v>
      </c>
      <c r="BD1024" s="552">
        <f t="shared" si="480"/>
        <v>967293.38</v>
      </c>
      <c r="BF1024" s="435"/>
      <c r="BG1024" s="435"/>
      <c r="BH1024" s="435"/>
      <c r="BI1024" s="435"/>
      <c r="BJ1024" s="435"/>
      <c r="BK1024" s="435"/>
      <c r="BL1024" s="435"/>
      <c r="BN1024" s="444"/>
    </row>
    <row r="1025" spans="1:66" s="28" customFormat="1" ht="12" customHeight="1">
      <c r="A1025" s="287">
        <v>19000093</v>
      </c>
      <c r="B1025" s="288" t="str">
        <f t="shared" si="476"/>
        <v>19000093</v>
      </c>
      <c r="C1025" s="444" t="s">
        <v>1633</v>
      </c>
      <c r="D1025" s="445" t="s">
        <v>2091</v>
      </c>
      <c r="E1025" s="445"/>
      <c r="F1025" s="444"/>
      <c r="G1025" s="445"/>
      <c r="H1025" s="547">
        <v>3751568.05</v>
      </c>
      <c r="I1025" s="547">
        <v>3978598.59</v>
      </c>
      <c r="J1025" s="547">
        <v>4111031.55</v>
      </c>
      <c r="K1025" s="547">
        <v>4279691.95</v>
      </c>
      <c r="L1025" s="547">
        <v>4230097.9400000004</v>
      </c>
      <c r="M1025" s="547">
        <v>4258471.93</v>
      </c>
      <c r="N1025" s="547">
        <v>4183354.8</v>
      </c>
      <c r="O1025" s="547">
        <v>3958081.68</v>
      </c>
      <c r="P1025" s="547">
        <v>3763176.67</v>
      </c>
      <c r="Q1025" s="547">
        <v>3766558.55</v>
      </c>
      <c r="R1025" s="547">
        <v>3803655.25</v>
      </c>
      <c r="S1025" s="547">
        <v>3822093.74</v>
      </c>
      <c r="T1025" s="547">
        <v>3747536.38</v>
      </c>
      <c r="U1025" s="547"/>
      <c r="V1025" s="547">
        <f t="shared" si="453"/>
        <v>3992030.4054166661</v>
      </c>
      <c r="W1025" s="285"/>
      <c r="X1025" s="286"/>
      <c r="Y1025" s="548">
        <f t="shared" si="479"/>
        <v>3747536.38</v>
      </c>
      <c r="Z1025" s="549">
        <f t="shared" si="479"/>
        <v>0</v>
      </c>
      <c r="AA1025" s="549">
        <f t="shared" si="479"/>
        <v>0</v>
      </c>
      <c r="AB1025" s="282">
        <f t="shared" si="455"/>
        <v>0</v>
      </c>
      <c r="AC1025" s="281">
        <f t="shared" si="456"/>
        <v>0</v>
      </c>
      <c r="AD1025" s="549">
        <f t="shared" si="457"/>
        <v>0</v>
      </c>
      <c r="AE1025" s="553">
        <f t="shared" si="458"/>
        <v>0</v>
      </c>
      <c r="AF1025" s="282">
        <f t="shared" si="459"/>
        <v>0</v>
      </c>
      <c r="AG1025" s="283">
        <f t="shared" si="460"/>
        <v>0</v>
      </c>
      <c r="AH1025" s="281">
        <f t="shared" si="461"/>
        <v>0</v>
      </c>
      <c r="AI1025" s="551">
        <f t="shared" si="481"/>
        <v>3992030.4054166661</v>
      </c>
      <c r="AJ1025" s="549">
        <f t="shared" si="481"/>
        <v>0</v>
      </c>
      <c r="AK1025" s="549">
        <f t="shared" si="481"/>
        <v>0</v>
      </c>
      <c r="AL1025" s="282">
        <f t="shared" si="462"/>
        <v>0</v>
      </c>
      <c r="AM1025" s="281">
        <f t="shared" si="463"/>
        <v>0</v>
      </c>
      <c r="AN1025" s="549">
        <f t="shared" si="464"/>
        <v>0</v>
      </c>
      <c r="AO1025" s="549">
        <f t="shared" si="465"/>
        <v>0</v>
      </c>
      <c r="AP1025" s="549">
        <f t="shared" si="466"/>
        <v>0</v>
      </c>
      <c r="AQ1025" s="283">
        <f t="shared" si="477"/>
        <v>0</v>
      </c>
      <c r="AR1025" s="281">
        <f t="shared" si="467"/>
        <v>0</v>
      </c>
      <c r="AT1025" s="446"/>
      <c r="AU1025" s="284"/>
      <c r="AV1025" s="447" t="str">
        <f t="shared" si="468"/>
        <v>CA</v>
      </c>
      <c r="AW1025" s="447" t="str">
        <f t="shared" si="469"/>
        <v>CL</v>
      </c>
      <c r="AX1025" s="447" t="str">
        <f t="shared" si="470"/>
        <v>AIC</v>
      </c>
      <c r="AY1025" s="447" t="str">
        <f t="shared" si="471"/>
        <v>ERB</v>
      </c>
      <c r="AZ1025" s="447" t="str">
        <f t="shared" si="472"/>
        <v>GRB</v>
      </c>
      <c r="BA1025" s="447" t="str">
        <f t="shared" si="473"/>
        <v>Non-Op</v>
      </c>
      <c r="BC1025" s="445" t="s">
        <v>2279</v>
      </c>
      <c r="BD1025" s="552">
        <f t="shared" si="480"/>
        <v>3747536.38</v>
      </c>
      <c r="BF1025" s="435"/>
      <c r="BG1025" s="435"/>
      <c r="BH1025" s="435"/>
      <c r="BI1025" s="435"/>
      <c r="BJ1025" s="435"/>
      <c r="BK1025" s="435"/>
      <c r="BL1025" s="435"/>
      <c r="BN1025" s="444"/>
    </row>
    <row r="1026" spans="1:66" s="28" customFormat="1" ht="12" customHeight="1">
      <c r="A1026" s="287">
        <v>19000103</v>
      </c>
      <c r="B1026" s="288" t="str">
        <f t="shared" si="476"/>
        <v>19000103</v>
      </c>
      <c r="C1026" s="444" t="s">
        <v>1634</v>
      </c>
      <c r="D1026" s="445" t="s">
        <v>2091</v>
      </c>
      <c r="E1026" s="445"/>
      <c r="F1026" s="444"/>
      <c r="G1026" s="445"/>
      <c r="H1026" s="547">
        <v>884831.47</v>
      </c>
      <c r="I1026" s="547">
        <v>917300.26</v>
      </c>
      <c r="J1026" s="547">
        <v>837017.89</v>
      </c>
      <c r="K1026" s="547">
        <v>944954.05</v>
      </c>
      <c r="L1026" s="547">
        <v>976871.32</v>
      </c>
      <c r="M1026" s="547">
        <v>974401.33</v>
      </c>
      <c r="N1026" s="547">
        <v>1047859.5</v>
      </c>
      <c r="O1026" s="547">
        <v>1047714.17</v>
      </c>
      <c r="P1026" s="547">
        <v>1026880.04</v>
      </c>
      <c r="Q1026" s="547">
        <v>969937.13</v>
      </c>
      <c r="R1026" s="547">
        <v>958279.55</v>
      </c>
      <c r="S1026" s="547">
        <v>935903.79</v>
      </c>
      <c r="T1026" s="547">
        <v>1021106.82</v>
      </c>
      <c r="U1026" s="547"/>
      <c r="V1026" s="547">
        <f t="shared" si="453"/>
        <v>965840.68125000002</v>
      </c>
      <c r="W1026" s="285"/>
      <c r="X1026" s="286"/>
      <c r="Y1026" s="548">
        <f t="shared" si="479"/>
        <v>1021106.82</v>
      </c>
      <c r="Z1026" s="549">
        <f t="shared" si="479"/>
        <v>0</v>
      </c>
      <c r="AA1026" s="549">
        <f t="shared" si="479"/>
        <v>0</v>
      </c>
      <c r="AB1026" s="282">
        <f t="shared" si="455"/>
        <v>0</v>
      </c>
      <c r="AC1026" s="281">
        <f t="shared" si="456"/>
        <v>0</v>
      </c>
      <c r="AD1026" s="549">
        <f t="shared" si="457"/>
        <v>0</v>
      </c>
      <c r="AE1026" s="553">
        <f t="shared" si="458"/>
        <v>0</v>
      </c>
      <c r="AF1026" s="282">
        <f t="shared" si="459"/>
        <v>0</v>
      </c>
      <c r="AG1026" s="283">
        <f t="shared" si="460"/>
        <v>0</v>
      </c>
      <c r="AH1026" s="281">
        <f t="shared" si="461"/>
        <v>0</v>
      </c>
      <c r="AI1026" s="551">
        <f t="shared" si="481"/>
        <v>965840.68125000002</v>
      </c>
      <c r="AJ1026" s="549">
        <f t="shared" si="481"/>
        <v>0</v>
      </c>
      <c r="AK1026" s="549">
        <f t="shared" si="481"/>
        <v>0</v>
      </c>
      <c r="AL1026" s="282">
        <f t="shared" si="462"/>
        <v>0</v>
      </c>
      <c r="AM1026" s="281">
        <f t="shared" si="463"/>
        <v>0</v>
      </c>
      <c r="AN1026" s="549">
        <f t="shared" si="464"/>
        <v>0</v>
      </c>
      <c r="AO1026" s="549">
        <f t="shared" si="465"/>
        <v>0</v>
      </c>
      <c r="AP1026" s="549">
        <f t="shared" si="466"/>
        <v>0</v>
      </c>
      <c r="AQ1026" s="283">
        <f t="shared" si="477"/>
        <v>0</v>
      </c>
      <c r="AR1026" s="281">
        <f t="shared" si="467"/>
        <v>0</v>
      </c>
      <c r="AT1026" s="446"/>
      <c r="AU1026" s="284"/>
      <c r="AV1026" s="447" t="str">
        <f t="shared" si="468"/>
        <v>CA</v>
      </c>
      <c r="AW1026" s="447" t="str">
        <f t="shared" si="469"/>
        <v>CL</v>
      </c>
      <c r="AX1026" s="447" t="str">
        <f t="shared" si="470"/>
        <v>AIC</v>
      </c>
      <c r="AY1026" s="447" t="str">
        <f t="shared" si="471"/>
        <v>ERB</v>
      </c>
      <c r="AZ1026" s="447" t="str">
        <f t="shared" si="472"/>
        <v>GRB</v>
      </c>
      <c r="BA1026" s="447" t="str">
        <f t="shared" si="473"/>
        <v>Non-Op</v>
      </c>
      <c r="BC1026" s="445" t="s">
        <v>2279</v>
      </c>
      <c r="BD1026" s="552">
        <f t="shared" si="480"/>
        <v>1021106.82</v>
      </c>
      <c r="BF1026" s="435"/>
      <c r="BG1026" s="435"/>
      <c r="BH1026" s="435"/>
      <c r="BI1026" s="435"/>
      <c r="BJ1026" s="435"/>
      <c r="BK1026" s="435"/>
      <c r="BL1026" s="435"/>
      <c r="BN1026" s="444"/>
    </row>
    <row r="1027" spans="1:66" s="28" customFormat="1" ht="12" customHeight="1">
      <c r="A1027" s="287">
        <v>19000111</v>
      </c>
      <c r="B1027" s="288" t="str">
        <f t="shared" si="476"/>
        <v>19000111</v>
      </c>
      <c r="C1027" s="444" t="s">
        <v>1635</v>
      </c>
      <c r="D1027" s="445" t="s">
        <v>2091</v>
      </c>
      <c r="E1027" s="445"/>
      <c r="F1027" s="444"/>
      <c r="G1027" s="445"/>
      <c r="H1027" s="547">
        <v>358480.3</v>
      </c>
      <c r="I1027" s="547">
        <v>354197.77</v>
      </c>
      <c r="J1027" s="547">
        <v>349915.24</v>
      </c>
      <c r="K1027" s="547">
        <v>345632.71</v>
      </c>
      <c r="L1027" s="547">
        <v>341420.44</v>
      </c>
      <c r="M1027" s="547">
        <v>337326.28</v>
      </c>
      <c r="N1027" s="547">
        <v>441404.92</v>
      </c>
      <c r="O1027" s="547">
        <v>431597.27</v>
      </c>
      <c r="P1027" s="547">
        <v>434989.25</v>
      </c>
      <c r="Q1027" s="547">
        <v>430706.72</v>
      </c>
      <c r="R1027" s="547">
        <v>426424.19</v>
      </c>
      <c r="S1027" s="547">
        <v>422240.22</v>
      </c>
      <c r="T1027" s="547">
        <v>417957.69</v>
      </c>
      <c r="U1027" s="547"/>
      <c r="V1027" s="547">
        <f t="shared" si="453"/>
        <v>392006.1670833333</v>
      </c>
      <c r="W1027" s="285"/>
      <c r="X1027" s="286"/>
      <c r="Y1027" s="548">
        <f t="shared" si="479"/>
        <v>417957.69</v>
      </c>
      <c r="Z1027" s="549">
        <f t="shared" si="479"/>
        <v>0</v>
      </c>
      <c r="AA1027" s="549">
        <f t="shared" si="479"/>
        <v>0</v>
      </c>
      <c r="AB1027" s="282">
        <f t="shared" si="455"/>
        <v>0</v>
      </c>
      <c r="AC1027" s="281">
        <f t="shared" si="456"/>
        <v>0</v>
      </c>
      <c r="AD1027" s="549">
        <f t="shared" si="457"/>
        <v>0</v>
      </c>
      <c r="AE1027" s="553">
        <f t="shared" si="458"/>
        <v>0</v>
      </c>
      <c r="AF1027" s="282">
        <f t="shared" si="459"/>
        <v>0</v>
      </c>
      <c r="AG1027" s="283">
        <f t="shared" si="460"/>
        <v>0</v>
      </c>
      <c r="AH1027" s="281">
        <f t="shared" si="461"/>
        <v>0</v>
      </c>
      <c r="AI1027" s="551">
        <f t="shared" si="481"/>
        <v>392006.1670833333</v>
      </c>
      <c r="AJ1027" s="549">
        <f t="shared" si="481"/>
        <v>0</v>
      </c>
      <c r="AK1027" s="549">
        <f t="shared" si="481"/>
        <v>0</v>
      </c>
      <c r="AL1027" s="282">
        <f t="shared" si="462"/>
        <v>0</v>
      </c>
      <c r="AM1027" s="281">
        <f t="shared" si="463"/>
        <v>0</v>
      </c>
      <c r="AN1027" s="549">
        <f t="shared" si="464"/>
        <v>0</v>
      </c>
      <c r="AO1027" s="549">
        <f t="shared" si="465"/>
        <v>0</v>
      </c>
      <c r="AP1027" s="549">
        <f t="shared" si="466"/>
        <v>0</v>
      </c>
      <c r="AQ1027" s="283">
        <f t="shared" si="477"/>
        <v>0</v>
      </c>
      <c r="AR1027" s="281">
        <f t="shared" si="467"/>
        <v>0</v>
      </c>
      <c r="AT1027" s="446"/>
      <c r="AU1027" s="284"/>
      <c r="AV1027" s="447" t="str">
        <f t="shared" si="468"/>
        <v>CA</v>
      </c>
      <c r="AW1027" s="447" t="str">
        <f t="shared" si="469"/>
        <v>CL</v>
      </c>
      <c r="AX1027" s="447" t="str">
        <f t="shared" si="470"/>
        <v>AIC</v>
      </c>
      <c r="AY1027" s="447" t="str">
        <f t="shared" si="471"/>
        <v>ERB</v>
      </c>
      <c r="AZ1027" s="447" t="str">
        <f t="shared" si="472"/>
        <v>GRB</v>
      </c>
      <c r="BA1027" s="447" t="str">
        <f t="shared" si="473"/>
        <v>Non-Op</v>
      </c>
      <c r="BC1027" s="445" t="s">
        <v>2279</v>
      </c>
      <c r="BD1027" s="552">
        <f t="shared" si="480"/>
        <v>417957.69</v>
      </c>
      <c r="BF1027" s="435"/>
      <c r="BG1027" s="435"/>
      <c r="BH1027" s="435"/>
      <c r="BI1027" s="435"/>
      <c r="BJ1027" s="435"/>
      <c r="BK1027" s="435"/>
      <c r="BL1027" s="435"/>
      <c r="BN1027" s="444"/>
    </row>
    <row r="1028" spans="1:66" s="28" customFormat="1" ht="12" customHeight="1">
      <c r="A1028" s="287">
        <v>19000112</v>
      </c>
      <c r="B1028" s="288" t="str">
        <f t="shared" si="476"/>
        <v>19000112</v>
      </c>
      <c r="C1028" s="444" t="s">
        <v>1636</v>
      </c>
      <c r="D1028" s="445" t="s">
        <v>1164</v>
      </c>
      <c r="E1028" s="445"/>
      <c r="F1028" s="444"/>
      <c r="G1028" s="445"/>
      <c r="H1028" s="547">
        <v>0</v>
      </c>
      <c r="I1028" s="547">
        <v>0</v>
      </c>
      <c r="J1028" s="547">
        <v>0</v>
      </c>
      <c r="K1028" s="547">
        <v>0</v>
      </c>
      <c r="L1028" s="547">
        <v>0</v>
      </c>
      <c r="M1028" s="547">
        <v>0</v>
      </c>
      <c r="N1028" s="547">
        <v>0</v>
      </c>
      <c r="O1028" s="547">
        <v>0</v>
      </c>
      <c r="P1028" s="547">
        <v>0</v>
      </c>
      <c r="Q1028" s="547">
        <v>0</v>
      </c>
      <c r="R1028" s="547">
        <v>0</v>
      </c>
      <c r="S1028" s="547">
        <v>0</v>
      </c>
      <c r="T1028" s="547">
        <v>0</v>
      </c>
      <c r="U1028" s="547"/>
      <c r="V1028" s="547">
        <f t="shared" si="453"/>
        <v>0</v>
      </c>
      <c r="W1028" s="285"/>
      <c r="X1028" s="286" t="s">
        <v>1637</v>
      </c>
      <c r="Y1028" s="548">
        <f t="shared" si="479"/>
        <v>0</v>
      </c>
      <c r="Z1028" s="549">
        <f t="shared" si="479"/>
        <v>0</v>
      </c>
      <c r="AA1028" s="549">
        <f t="shared" si="479"/>
        <v>0</v>
      </c>
      <c r="AB1028" s="282">
        <f t="shared" si="455"/>
        <v>0</v>
      </c>
      <c r="AC1028" s="281">
        <f t="shared" si="456"/>
        <v>0</v>
      </c>
      <c r="AD1028" s="549">
        <f t="shared" si="457"/>
        <v>0</v>
      </c>
      <c r="AE1028" s="553">
        <f t="shared" si="458"/>
        <v>0</v>
      </c>
      <c r="AF1028" s="282">
        <f t="shared" si="459"/>
        <v>0</v>
      </c>
      <c r="AG1028" s="283">
        <f t="shared" si="460"/>
        <v>0</v>
      </c>
      <c r="AH1028" s="281">
        <f t="shared" si="461"/>
        <v>0</v>
      </c>
      <c r="AI1028" s="551">
        <f t="shared" si="481"/>
        <v>0</v>
      </c>
      <c r="AJ1028" s="549">
        <f t="shared" si="481"/>
        <v>0</v>
      </c>
      <c r="AK1028" s="549">
        <f t="shared" si="481"/>
        <v>0</v>
      </c>
      <c r="AL1028" s="282">
        <f t="shared" si="462"/>
        <v>0</v>
      </c>
      <c r="AM1028" s="281">
        <f t="shared" si="463"/>
        <v>0</v>
      </c>
      <c r="AN1028" s="549">
        <f t="shared" si="464"/>
        <v>0</v>
      </c>
      <c r="AO1028" s="549">
        <f t="shared" si="465"/>
        <v>0</v>
      </c>
      <c r="AP1028" s="549">
        <f t="shared" si="466"/>
        <v>0</v>
      </c>
      <c r="AQ1028" s="283">
        <f t="shared" si="477"/>
        <v>0</v>
      </c>
      <c r="AR1028" s="281">
        <f t="shared" si="467"/>
        <v>0</v>
      </c>
      <c r="AT1028" s="446"/>
      <c r="AU1028" s="284"/>
      <c r="AV1028" s="447" t="str">
        <f t="shared" si="468"/>
        <v>CA</v>
      </c>
      <c r="AW1028" s="447" t="str">
        <f t="shared" si="469"/>
        <v>CL</v>
      </c>
      <c r="AX1028" s="447" t="str">
        <f t="shared" si="470"/>
        <v>AIC</v>
      </c>
      <c r="AY1028" s="447" t="str">
        <f t="shared" si="471"/>
        <v>ERB</v>
      </c>
      <c r="AZ1028" s="447" t="str">
        <f t="shared" si="472"/>
        <v>GRB</v>
      </c>
      <c r="BA1028" s="447" t="str">
        <f t="shared" si="473"/>
        <v>Non-Op</v>
      </c>
      <c r="BC1028" s="445" t="s">
        <v>2279</v>
      </c>
      <c r="BD1028" s="552">
        <f t="shared" si="480"/>
        <v>0</v>
      </c>
      <c r="BF1028" s="435"/>
      <c r="BG1028" s="435"/>
      <c r="BH1028" s="435"/>
      <c r="BI1028" s="435"/>
      <c r="BJ1028" s="435"/>
      <c r="BK1028" s="435"/>
      <c r="BL1028" s="435"/>
      <c r="BN1028" s="444"/>
    </row>
    <row r="1029" spans="1:66" s="28" customFormat="1" ht="12" customHeight="1">
      <c r="A1029" s="321">
        <v>19000113</v>
      </c>
      <c r="B1029" s="288" t="str">
        <f t="shared" si="476"/>
        <v>19000113</v>
      </c>
      <c r="C1029" s="624" t="s">
        <v>1638</v>
      </c>
      <c r="D1029" s="445" t="s">
        <v>2087</v>
      </c>
      <c r="E1029" s="445"/>
      <c r="F1029" s="294">
        <v>43221</v>
      </c>
      <c r="G1029" s="445"/>
      <c r="H1029" s="547">
        <v>79408.91</v>
      </c>
      <c r="I1029" s="547">
        <v>77719.350000000006</v>
      </c>
      <c r="J1029" s="547">
        <v>76029.78</v>
      </c>
      <c r="K1029" s="547">
        <v>74340.22</v>
      </c>
      <c r="L1029" s="547">
        <v>72650.66</v>
      </c>
      <c r="M1029" s="547">
        <v>70961.09</v>
      </c>
      <c r="N1029" s="547">
        <v>69271.53</v>
      </c>
      <c r="O1029" s="547">
        <v>67581.97</v>
      </c>
      <c r="P1029" s="547">
        <v>65892.399999999994</v>
      </c>
      <c r="Q1029" s="547">
        <v>64202.84</v>
      </c>
      <c r="R1029" s="547">
        <v>62513.279999999999</v>
      </c>
      <c r="S1029" s="547">
        <v>60823.71</v>
      </c>
      <c r="T1029" s="547">
        <v>59134.15</v>
      </c>
      <c r="U1029" s="547"/>
      <c r="V1029" s="547">
        <f t="shared" si="453"/>
        <v>69271.53</v>
      </c>
      <c r="W1029" s="328" t="s">
        <v>1639</v>
      </c>
      <c r="X1029" s="285" t="s">
        <v>1640</v>
      </c>
      <c r="Y1029" s="548">
        <f t="shared" ref="Y1029:AA1048" si="482">IF($D1029=Y$5,$T1029,0)</f>
        <v>0</v>
      </c>
      <c r="Z1029" s="549">
        <f t="shared" si="482"/>
        <v>0</v>
      </c>
      <c r="AA1029" s="549">
        <f t="shared" si="482"/>
        <v>0</v>
      </c>
      <c r="AB1029" s="282">
        <f t="shared" si="455"/>
        <v>59134.15</v>
      </c>
      <c r="AC1029" s="281">
        <f t="shared" si="456"/>
        <v>0</v>
      </c>
      <c r="AD1029" s="549">
        <f t="shared" si="457"/>
        <v>39176.374374999999</v>
      </c>
      <c r="AE1029" s="553">
        <f t="shared" si="458"/>
        <v>19957.775625000002</v>
      </c>
      <c r="AF1029" s="282">
        <f t="shared" si="459"/>
        <v>0</v>
      </c>
      <c r="AG1029" s="283">
        <f t="shared" si="460"/>
        <v>59134.15</v>
      </c>
      <c r="AH1029" s="281">
        <f t="shared" si="461"/>
        <v>0</v>
      </c>
      <c r="AI1029" s="551">
        <f t="shared" si="481"/>
        <v>0</v>
      </c>
      <c r="AJ1029" s="549">
        <f t="shared" si="481"/>
        <v>0</v>
      </c>
      <c r="AK1029" s="549">
        <f t="shared" si="481"/>
        <v>0</v>
      </c>
      <c r="AL1029" s="282">
        <f t="shared" si="462"/>
        <v>69271.53</v>
      </c>
      <c r="AM1029" s="281">
        <f t="shared" si="463"/>
        <v>0</v>
      </c>
      <c r="AN1029" s="549">
        <f t="shared" si="464"/>
        <v>45892.388625</v>
      </c>
      <c r="AO1029" s="549">
        <f t="shared" si="465"/>
        <v>23379.141375000003</v>
      </c>
      <c r="AP1029" s="549">
        <f t="shared" si="466"/>
        <v>0</v>
      </c>
      <c r="AQ1029" s="283">
        <f t="shared" si="477"/>
        <v>69271.53</v>
      </c>
      <c r="AR1029" s="281">
        <f t="shared" si="467"/>
        <v>0</v>
      </c>
      <c r="AT1029" s="446"/>
      <c r="AU1029" s="284"/>
      <c r="AV1029" s="447" t="str">
        <f t="shared" si="468"/>
        <v>CA</v>
      </c>
      <c r="AW1029" s="447" t="str">
        <f t="shared" si="469"/>
        <v>CL</v>
      </c>
      <c r="AX1029" s="447" t="str">
        <f t="shared" si="470"/>
        <v>AIC</v>
      </c>
      <c r="AY1029" s="447" t="str">
        <f t="shared" si="471"/>
        <v>ERB</v>
      </c>
      <c r="AZ1029" s="447" t="str">
        <f t="shared" si="472"/>
        <v>GRB</v>
      </c>
      <c r="BA1029" s="447" t="str">
        <f t="shared" si="473"/>
        <v>Non-Op</v>
      </c>
      <c r="BC1029" s="445" t="s">
        <v>2279</v>
      </c>
      <c r="BD1029" s="552">
        <f t="shared" si="480"/>
        <v>59134.15</v>
      </c>
      <c r="BF1029" s="448"/>
      <c r="BG1029" s="448"/>
      <c r="BH1029" s="448"/>
      <c r="BI1029" s="448"/>
      <c r="BJ1029" s="448"/>
      <c r="BK1029" s="448"/>
      <c r="BL1029" s="448"/>
      <c r="BN1029" s="444"/>
    </row>
    <row r="1030" spans="1:66" s="28" customFormat="1" ht="12" customHeight="1">
      <c r="A1030" s="287">
        <v>19000122</v>
      </c>
      <c r="B1030" s="288" t="str">
        <f t="shared" si="476"/>
        <v>19000122</v>
      </c>
      <c r="C1030" s="444" t="s">
        <v>1641</v>
      </c>
      <c r="D1030" s="445" t="s">
        <v>2091</v>
      </c>
      <c r="E1030" s="445"/>
      <c r="F1030" s="444"/>
      <c r="G1030" s="445"/>
      <c r="H1030" s="547">
        <v>-1468251.6</v>
      </c>
      <c r="I1030" s="547">
        <v>-1467825.51</v>
      </c>
      <c r="J1030" s="547">
        <v>-1467399.42</v>
      </c>
      <c r="K1030" s="547">
        <v>-1397083.91</v>
      </c>
      <c r="L1030" s="547">
        <v>-1169350.32</v>
      </c>
      <c r="M1030" s="547">
        <v>-1168869.8799999999</v>
      </c>
      <c r="N1030" s="547">
        <v>-1203510.3999999999</v>
      </c>
      <c r="O1030" s="547">
        <v>-1203167.47</v>
      </c>
      <c r="P1030" s="547">
        <v>-1202824.54</v>
      </c>
      <c r="Q1030" s="547">
        <v>-1202153.8999999999</v>
      </c>
      <c r="R1030" s="547">
        <v>-1202153.8999999999</v>
      </c>
      <c r="S1030" s="547">
        <v>-1202153.8999999999</v>
      </c>
      <c r="T1030" s="547">
        <v>-1202153.8999999999</v>
      </c>
      <c r="U1030" s="547"/>
      <c r="V1030" s="547">
        <f t="shared" si="453"/>
        <v>-1268474.6583333334</v>
      </c>
      <c r="W1030" s="285"/>
      <c r="X1030" s="286"/>
      <c r="Y1030" s="548">
        <f t="shared" si="482"/>
        <v>-1202153.8999999999</v>
      </c>
      <c r="Z1030" s="549">
        <f t="shared" si="482"/>
        <v>0</v>
      </c>
      <c r="AA1030" s="549">
        <f t="shared" si="482"/>
        <v>0</v>
      </c>
      <c r="AB1030" s="282">
        <f t="shared" si="455"/>
        <v>0</v>
      </c>
      <c r="AC1030" s="281">
        <f t="shared" si="456"/>
        <v>0</v>
      </c>
      <c r="AD1030" s="549">
        <f t="shared" si="457"/>
        <v>0</v>
      </c>
      <c r="AE1030" s="553">
        <f t="shared" si="458"/>
        <v>0</v>
      </c>
      <c r="AF1030" s="282">
        <f t="shared" si="459"/>
        <v>0</v>
      </c>
      <c r="AG1030" s="283">
        <f t="shared" si="460"/>
        <v>0</v>
      </c>
      <c r="AH1030" s="281">
        <f t="shared" si="461"/>
        <v>0</v>
      </c>
      <c r="AI1030" s="551">
        <f t="shared" si="481"/>
        <v>-1268474.6583333334</v>
      </c>
      <c r="AJ1030" s="549">
        <f t="shared" si="481"/>
        <v>0</v>
      </c>
      <c r="AK1030" s="549">
        <f t="shared" si="481"/>
        <v>0</v>
      </c>
      <c r="AL1030" s="282">
        <f t="shared" si="462"/>
        <v>0</v>
      </c>
      <c r="AM1030" s="281">
        <f t="shared" si="463"/>
        <v>0</v>
      </c>
      <c r="AN1030" s="549">
        <f t="shared" si="464"/>
        <v>0</v>
      </c>
      <c r="AO1030" s="549">
        <f t="shared" si="465"/>
        <v>0</v>
      </c>
      <c r="AP1030" s="549">
        <f t="shared" si="466"/>
        <v>0</v>
      </c>
      <c r="AQ1030" s="283">
        <f t="shared" si="477"/>
        <v>0</v>
      </c>
      <c r="AR1030" s="281">
        <f t="shared" si="467"/>
        <v>0</v>
      </c>
      <c r="AT1030" s="446"/>
      <c r="AU1030" s="284"/>
      <c r="AV1030" s="447" t="str">
        <f t="shared" si="468"/>
        <v>CA</v>
      </c>
      <c r="AW1030" s="447" t="str">
        <f t="shared" si="469"/>
        <v>CL</v>
      </c>
      <c r="AX1030" s="447" t="str">
        <f t="shared" si="470"/>
        <v>AIC</v>
      </c>
      <c r="AY1030" s="447" t="str">
        <f t="shared" si="471"/>
        <v>ERB</v>
      </c>
      <c r="AZ1030" s="447" t="str">
        <f t="shared" si="472"/>
        <v>GRB</v>
      </c>
      <c r="BA1030" s="447" t="str">
        <f t="shared" si="473"/>
        <v>Non-Op</v>
      </c>
      <c r="BC1030" s="445" t="s">
        <v>2279</v>
      </c>
      <c r="BD1030" s="552">
        <f t="shared" si="480"/>
        <v>-1202153.8999999999</v>
      </c>
      <c r="BF1030" s="448"/>
      <c r="BG1030" s="448"/>
      <c r="BH1030" s="448"/>
      <c r="BI1030" s="448"/>
      <c r="BJ1030" s="448"/>
      <c r="BK1030" s="448"/>
      <c r="BL1030" s="448"/>
      <c r="BN1030" s="444"/>
    </row>
    <row r="1031" spans="1:66" s="28" customFormat="1" ht="12" customHeight="1">
      <c r="A1031" s="287">
        <v>19000132</v>
      </c>
      <c r="B1031" s="288" t="str">
        <f t="shared" si="476"/>
        <v>19000132</v>
      </c>
      <c r="C1031" s="444" t="s">
        <v>2280</v>
      </c>
      <c r="D1031" s="445" t="s">
        <v>1165</v>
      </c>
      <c r="E1031" s="445"/>
      <c r="F1031" s="294">
        <v>43070</v>
      </c>
      <c r="G1031" s="445"/>
      <c r="H1031" s="547">
        <v>43293469.229999997</v>
      </c>
      <c r="I1031" s="547">
        <v>43490984.140000001</v>
      </c>
      <c r="J1031" s="547">
        <v>43707396.020000003</v>
      </c>
      <c r="K1031" s="547">
        <v>41080061.700000003</v>
      </c>
      <c r="L1031" s="547">
        <v>40329479.939999998</v>
      </c>
      <c r="M1031" s="547">
        <v>39603160.93</v>
      </c>
      <c r="N1031" s="547">
        <v>36499298.93</v>
      </c>
      <c r="O1031" s="547">
        <v>35861438.969999999</v>
      </c>
      <c r="P1031" s="547">
        <v>35245673.390000001</v>
      </c>
      <c r="Q1031" s="547">
        <v>38425572.719999999</v>
      </c>
      <c r="R1031" s="547">
        <v>312818200.27999997</v>
      </c>
      <c r="S1031" s="547">
        <v>318777256.44999999</v>
      </c>
      <c r="T1031" s="547">
        <v>317789937.93000001</v>
      </c>
      <c r="U1031" s="547"/>
      <c r="V1031" s="547">
        <f t="shared" si="453"/>
        <v>97198352.254166663</v>
      </c>
      <c r="W1031" s="285"/>
      <c r="X1031" s="286"/>
      <c r="Y1031" s="548">
        <f t="shared" si="482"/>
        <v>0</v>
      </c>
      <c r="Z1031" s="549">
        <f t="shared" si="482"/>
        <v>0</v>
      </c>
      <c r="AA1031" s="549">
        <f t="shared" si="482"/>
        <v>0</v>
      </c>
      <c r="AB1031" s="282">
        <f t="shared" si="455"/>
        <v>317789937.93000001</v>
      </c>
      <c r="AC1031" s="281">
        <f t="shared" si="456"/>
        <v>0</v>
      </c>
      <c r="AD1031" s="549">
        <f t="shared" si="457"/>
        <v>0</v>
      </c>
      <c r="AE1031" s="553">
        <f t="shared" si="458"/>
        <v>0</v>
      </c>
      <c r="AF1031" s="282">
        <f t="shared" si="459"/>
        <v>317789937.93000001</v>
      </c>
      <c r="AG1031" s="283">
        <f t="shared" si="460"/>
        <v>317789937.93000001</v>
      </c>
      <c r="AH1031" s="281">
        <f t="shared" si="461"/>
        <v>0</v>
      </c>
      <c r="AI1031" s="551">
        <f t="shared" si="481"/>
        <v>0</v>
      </c>
      <c r="AJ1031" s="549">
        <f t="shared" si="481"/>
        <v>0</v>
      </c>
      <c r="AK1031" s="549">
        <f t="shared" si="481"/>
        <v>0</v>
      </c>
      <c r="AL1031" s="282">
        <f t="shared" si="462"/>
        <v>97198352.254166663</v>
      </c>
      <c r="AM1031" s="281">
        <f t="shared" si="463"/>
        <v>0</v>
      </c>
      <c r="AN1031" s="549">
        <f t="shared" si="464"/>
        <v>0</v>
      </c>
      <c r="AO1031" s="549">
        <f t="shared" si="465"/>
        <v>0</v>
      </c>
      <c r="AP1031" s="549">
        <f t="shared" si="466"/>
        <v>97198352.254166663</v>
      </c>
      <c r="AQ1031" s="283">
        <f t="shared" si="477"/>
        <v>97198352.254166663</v>
      </c>
      <c r="AR1031" s="281">
        <f t="shared" si="467"/>
        <v>0</v>
      </c>
      <c r="AT1031" s="446" t="s">
        <v>2074</v>
      </c>
      <c r="AU1031" s="284"/>
      <c r="AV1031" s="447" t="str">
        <f t="shared" si="468"/>
        <v>CA</v>
      </c>
      <c r="AW1031" s="447" t="str">
        <f t="shared" si="469"/>
        <v>CL</v>
      </c>
      <c r="AX1031" s="447" t="str">
        <f t="shared" si="470"/>
        <v>AIC</v>
      </c>
      <c r="AY1031" s="447" t="str">
        <f t="shared" si="471"/>
        <v>ERB</v>
      </c>
      <c r="AZ1031" s="447" t="str">
        <f t="shared" si="472"/>
        <v>GRB</v>
      </c>
      <c r="BA1031" s="447" t="str">
        <f t="shared" si="473"/>
        <v>Non-Op</v>
      </c>
      <c r="BC1031" s="449" t="s">
        <v>2100</v>
      </c>
      <c r="BD1031" s="552">
        <f t="shared" si="480"/>
        <v>317789937.93000001</v>
      </c>
      <c r="BF1031" s="448"/>
      <c r="BG1031" s="448"/>
      <c r="BH1031" s="448"/>
      <c r="BI1031" s="448"/>
      <c r="BJ1031" s="448"/>
      <c r="BK1031" s="448"/>
      <c r="BL1031" s="448"/>
      <c r="BN1031" s="444"/>
    </row>
    <row r="1032" spans="1:66" s="28" customFormat="1" ht="12" customHeight="1">
      <c r="A1032" s="287">
        <v>19000133</v>
      </c>
      <c r="B1032" s="288" t="str">
        <f t="shared" si="476"/>
        <v>19000133</v>
      </c>
      <c r="C1032" s="444" t="s">
        <v>1642</v>
      </c>
      <c r="D1032" s="445" t="s">
        <v>1165</v>
      </c>
      <c r="E1032" s="445"/>
      <c r="F1032" s="444"/>
      <c r="G1032" s="445"/>
      <c r="H1032" s="547">
        <v>7442710.4100000001</v>
      </c>
      <c r="I1032" s="547">
        <v>7488323.46</v>
      </c>
      <c r="J1032" s="547">
        <v>7532718.4199999999</v>
      </c>
      <c r="K1032" s="547">
        <v>7577722.4199999999</v>
      </c>
      <c r="L1032" s="547">
        <v>7622478.25</v>
      </c>
      <c r="M1032" s="547">
        <v>7667323.6299999999</v>
      </c>
      <c r="N1032" s="547">
        <v>7712936.6799999997</v>
      </c>
      <c r="O1032" s="547">
        <v>7756810.8300000001</v>
      </c>
      <c r="P1032" s="547">
        <v>7801272.1100000003</v>
      </c>
      <c r="Q1032" s="547">
        <v>7846063.3600000003</v>
      </c>
      <c r="R1032" s="547">
        <v>7221415.6200000001</v>
      </c>
      <c r="S1032" s="547">
        <v>7240683.96</v>
      </c>
      <c r="T1032" s="547">
        <v>7271478.29</v>
      </c>
      <c r="U1032" s="547"/>
      <c r="V1032" s="547">
        <f t="shared" si="453"/>
        <v>7568736.9241666654</v>
      </c>
      <c r="W1032" s="285"/>
      <c r="X1032" s="286"/>
      <c r="Y1032" s="548">
        <f t="shared" si="482"/>
        <v>0</v>
      </c>
      <c r="Z1032" s="549">
        <f t="shared" si="482"/>
        <v>0</v>
      </c>
      <c r="AA1032" s="549">
        <f t="shared" si="482"/>
        <v>0</v>
      </c>
      <c r="AB1032" s="282">
        <f t="shared" si="455"/>
        <v>7271478.29</v>
      </c>
      <c r="AC1032" s="281">
        <f t="shared" si="456"/>
        <v>0</v>
      </c>
      <c r="AD1032" s="549">
        <f t="shared" si="457"/>
        <v>0</v>
      </c>
      <c r="AE1032" s="553">
        <f t="shared" si="458"/>
        <v>0</v>
      </c>
      <c r="AF1032" s="282">
        <f t="shared" si="459"/>
        <v>7271478.29</v>
      </c>
      <c r="AG1032" s="283">
        <f t="shared" si="460"/>
        <v>7271478.29</v>
      </c>
      <c r="AH1032" s="281">
        <f t="shared" si="461"/>
        <v>0</v>
      </c>
      <c r="AI1032" s="551">
        <f t="shared" si="481"/>
        <v>0</v>
      </c>
      <c r="AJ1032" s="549">
        <f t="shared" si="481"/>
        <v>0</v>
      </c>
      <c r="AK1032" s="549">
        <f t="shared" si="481"/>
        <v>0</v>
      </c>
      <c r="AL1032" s="282">
        <f t="shared" si="462"/>
        <v>7568736.9241666654</v>
      </c>
      <c r="AM1032" s="281">
        <f t="shared" si="463"/>
        <v>0</v>
      </c>
      <c r="AN1032" s="549">
        <f t="shared" si="464"/>
        <v>0</v>
      </c>
      <c r="AO1032" s="549">
        <f t="shared" si="465"/>
        <v>0</v>
      </c>
      <c r="AP1032" s="549">
        <f t="shared" si="466"/>
        <v>7568736.9241666654</v>
      </c>
      <c r="AQ1032" s="283">
        <f t="shared" si="477"/>
        <v>7568736.9241666654</v>
      </c>
      <c r="AR1032" s="281">
        <f t="shared" si="467"/>
        <v>0</v>
      </c>
      <c r="AT1032" s="446" t="s">
        <v>2079</v>
      </c>
      <c r="AU1032" s="284"/>
      <c r="AV1032" s="447" t="str">
        <f t="shared" si="468"/>
        <v>CA</v>
      </c>
      <c r="AW1032" s="447" t="str">
        <f t="shared" si="469"/>
        <v>CL</v>
      </c>
      <c r="AX1032" s="447" t="str">
        <f t="shared" si="470"/>
        <v>AIC</v>
      </c>
      <c r="AY1032" s="447" t="str">
        <f t="shared" si="471"/>
        <v>ERB</v>
      </c>
      <c r="AZ1032" s="447" t="str">
        <f t="shared" si="472"/>
        <v>GRB</v>
      </c>
      <c r="BA1032" s="447" t="str">
        <f t="shared" si="473"/>
        <v>Non-Op</v>
      </c>
      <c r="BC1032" s="449" t="s">
        <v>2100</v>
      </c>
      <c r="BD1032" s="552">
        <f t="shared" si="480"/>
        <v>7271478.29</v>
      </c>
      <c r="BF1032" s="448"/>
      <c r="BG1032" s="448"/>
      <c r="BH1032" s="448"/>
      <c r="BI1032" s="448"/>
      <c r="BJ1032" s="448"/>
      <c r="BK1032" s="448"/>
      <c r="BL1032" s="448"/>
      <c r="BN1032" s="444"/>
    </row>
    <row r="1033" spans="1:66" s="28" customFormat="1" ht="12" customHeight="1">
      <c r="A1033" s="287">
        <v>19000142</v>
      </c>
      <c r="B1033" s="288" t="str">
        <f t="shared" si="476"/>
        <v>19000142</v>
      </c>
      <c r="C1033" s="444" t="s">
        <v>1643</v>
      </c>
      <c r="D1033" s="445" t="s">
        <v>2091</v>
      </c>
      <c r="E1033" s="445"/>
      <c r="F1033" s="294">
        <v>43160</v>
      </c>
      <c r="G1033" s="445"/>
      <c r="H1033" s="547">
        <v>89791.31</v>
      </c>
      <c r="I1033" s="547">
        <v>72111.03</v>
      </c>
      <c r="J1033" s="547">
        <v>53311.360000000001</v>
      </c>
      <c r="K1033" s="547">
        <v>36426.57</v>
      </c>
      <c r="L1033" s="547">
        <v>26591.46</v>
      </c>
      <c r="M1033" s="547">
        <v>19626.54</v>
      </c>
      <c r="N1033" s="547">
        <v>14935.35</v>
      </c>
      <c r="O1033" s="547">
        <v>11323.96</v>
      </c>
      <c r="P1033" s="547">
        <v>7469.43</v>
      </c>
      <c r="Q1033" s="547">
        <v>0</v>
      </c>
      <c r="R1033" s="547">
        <v>0</v>
      </c>
      <c r="S1033" s="547">
        <v>0</v>
      </c>
      <c r="T1033" s="547">
        <v>0</v>
      </c>
      <c r="U1033" s="547"/>
      <c r="V1033" s="547">
        <f t="shared" ref="V1033:V1096" si="483">(H1033+T1033+SUM(I1033:S1033)*2)/24</f>
        <v>23890.946249999997</v>
      </c>
      <c r="W1033" s="285"/>
      <c r="X1033" s="286"/>
      <c r="Y1033" s="548">
        <f t="shared" si="482"/>
        <v>0</v>
      </c>
      <c r="Z1033" s="549">
        <f t="shared" si="482"/>
        <v>0</v>
      </c>
      <c r="AA1033" s="549">
        <f t="shared" si="482"/>
        <v>0</v>
      </c>
      <c r="AB1033" s="282">
        <f t="shared" ref="AB1033:AB1096" si="484">T1033-SUM(Y1033:AA1033)</f>
        <v>0</v>
      </c>
      <c r="AC1033" s="281">
        <f t="shared" ref="AC1033:AC1096" si="485">T1033-SUM(Y1033:AA1033)-AB1033</f>
        <v>0</v>
      </c>
      <c r="AD1033" s="549">
        <f t="shared" ref="AD1033:AD1096" si="486">IF($D1033=AD$5,$T1033,IF($D1033=AD$4, $T1033*$AK$1,0))</f>
        <v>0</v>
      </c>
      <c r="AE1033" s="553">
        <f t="shared" ref="AE1033:AE1096" si="487">IF($D1033=AE$5,$T1033,IF($D1033=AE$4, $T1033*$AK$2,0))</f>
        <v>0</v>
      </c>
      <c r="AF1033" s="282">
        <f t="shared" ref="AF1033:AF1096" si="488">IF($D1033=AF$5,$T1033,IF($D1033=AF$4, $T1033*$AL$2,0))</f>
        <v>0</v>
      </c>
      <c r="AG1033" s="283">
        <f t="shared" ref="AG1033:AG1096" si="489">SUM(AD1033:AF1033)</f>
        <v>0</v>
      </c>
      <c r="AH1033" s="281">
        <f t="shared" ref="AH1033:AH1096" si="490">AG1033-AB1033</f>
        <v>0</v>
      </c>
      <c r="AI1033" s="551">
        <f t="shared" si="481"/>
        <v>23890.946249999997</v>
      </c>
      <c r="AJ1033" s="549">
        <f t="shared" si="481"/>
        <v>0</v>
      </c>
      <c r="AK1033" s="549">
        <f t="shared" si="481"/>
        <v>0</v>
      </c>
      <c r="AL1033" s="282">
        <f t="shared" ref="AL1033:AL1096" si="491">V1033-SUM(AI1033:AK1033)</f>
        <v>0</v>
      </c>
      <c r="AM1033" s="281">
        <f t="shared" ref="AM1033:AM1096" si="492">V1033-SUM(AI1033:AK1033)-AL1033</f>
        <v>0</v>
      </c>
      <c r="AN1033" s="549">
        <f t="shared" ref="AN1033:AN1096" si="493">IF($D1033=AN$5,$V1033,IF($D1033=AN$4, $V1033*$AK$1,0))</f>
        <v>0</v>
      </c>
      <c r="AO1033" s="549">
        <f t="shared" ref="AO1033:AO1096" si="494">IF($D1033=AO$5,$V1033,IF($D1033=AO$4, $V1033*$AK$2,0))</f>
        <v>0</v>
      </c>
      <c r="AP1033" s="549">
        <f t="shared" ref="AP1033:AP1096" si="495">IF($D1033=AP$5,$V1033,IF($D1033=AP$4, $V1033*$AL$2,0))</f>
        <v>0</v>
      </c>
      <c r="AQ1033" s="283"/>
      <c r="AR1033" s="281">
        <f t="shared" ref="AR1033:AR1096" si="496">AQ1033-AL1033</f>
        <v>0</v>
      </c>
      <c r="AT1033" s="446"/>
      <c r="AU1033" s="284"/>
      <c r="AV1033" s="447" t="str">
        <f t="shared" ref="AV1033:AV1096" si="497">IF(VALUE(Y1033),AV$7,IF(ISBLANK(Y1033),"",AV$7))</f>
        <v>CA</v>
      </c>
      <c r="AW1033" s="447" t="str">
        <f t="shared" ref="AW1033:AW1096" si="498">IF(VALUE(Z1033),AW$7,IF(ISBLANK(Z1033),"",AW$7))</f>
        <v>CL</v>
      </c>
      <c r="AX1033" s="447" t="str">
        <f t="shared" ref="AX1033:AX1096" si="499">IF(VALUE(AA1033),AX$7,IF(ISBLANK(AA1033),"",AX$7))</f>
        <v>AIC</v>
      </c>
      <c r="AY1033" s="447" t="str">
        <f t="shared" ref="AY1033:AY1096" si="500">IF(VALUE(AD1033),AY$7,IF(ISBLANK(AD1033),"",AY$7))</f>
        <v>ERB</v>
      </c>
      <c r="AZ1033" s="447" t="str">
        <f t="shared" ref="AZ1033:AZ1096" si="501">IF(VALUE(AE1033),AZ$7,IF(ISBLANK(AE1033),"",AZ$7))</f>
        <v>GRB</v>
      </c>
      <c r="BA1033" s="447" t="str">
        <f t="shared" ref="BA1033:BA1096" si="502">IF(VALUE(AF1033),BA$7,IF(ISBLANK(AF1033),"",BA$7))</f>
        <v>Non-Op</v>
      </c>
      <c r="BC1033" s="445" t="s">
        <v>2279</v>
      </c>
      <c r="BD1033" s="552">
        <f t="shared" si="480"/>
        <v>0</v>
      </c>
      <c r="BF1033" s="448"/>
      <c r="BG1033" s="448"/>
      <c r="BH1033" s="448"/>
      <c r="BI1033" s="448"/>
      <c r="BJ1033" s="448"/>
      <c r="BK1033" s="448"/>
      <c r="BL1033" s="448"/>
      <c r="BN1033" s="444"/>
    </row>
    <row r="1034" spans="1:66" s="28" customFormat="1" ht="12" customHeight="1">
      <c r="A1034" s="563">
        <v>19000151</v>
      </c>
      <c r="B1034" s="562" t="str">
        <f t="shared" si="476"/>
        <v>19000151</v>
      </c>
      <c r="C1034" s="444" t="s">
        <v>1644</v>
      </c>
      <c r="D1034" s="445" t="s">
        <v>1163</v>
      </c>
      <c r="E1034" s="445"/>
      <c r="F1034" s="294"/>
      <c r="G1034" s="445"/>
      <c r="H1034" s="547">
        <v>0</v>
      </c>
      <c r="I1034" s="547">
        <v>0</v>
      </c>
      <c r="J1034" s="547">
        <v>0</v>
      </c>
      <c r="K1034" s="547">
        <v>0</v>
      </c>
      <c r="L1034" s="547">
        <v>0</v>
      </c>
      <c r="M1034" s="547">
        <v>0</v>
      </c>
      <c r="N1034" s="547">
        <v>0</v>
      </c>
      <c r="O1034" s="547">
        <v>0</v>
      </c>
      <c r="P1034" s="547">
        <v>0</v>
      </c>
      <c r="Q1034" s="547">
        <v>0</v>
      </c>
      <c r="R1034" s="547">
        <v>0</v>
      </c>
      <c r="S1034" s="547">
        <v>0</v>
      </c>
      <c r="T1034" s="547">
        <v>0</v>
      </c>
      <c r="U1034" s="547"/>
      <c r="V1034" s="547">
        <f t="shared" si="483"/>
        <v>0</v>
      </c>
      <c r="W1034" s="285" t="s">
        <v>1645</v>
      </c>
      <c r="X1034" s="286"/>
      <c r="Y1034" s="548">
        <f t="shared" si="482"/>
        <v>0</v>
      </c>
      <c r="Z1034" s="549">
        <f t="shared" si="482"/>
        <v>0</v>
      </c>
      <c r="AA1034" s="549">
        <f t="shared" si="482"/>
        <v>0</v>
      </c>
      <c r="AB1034" s="282">
        <f t="shared" si="484"/>
        <v>0</v>
      </c>
      <c r="AC1034" s="281">
        <f t="shared" si="485"/>
        <v>0</v>
      </c>
      <c r="AD1034" s="549">
        <f t="shared" si="486"/>
        <v>0</v>
      </c>
      <c r="AE1034" s="553">
        <f t="shared" si="487"/>
        <v>0</v>
      </c>
      <c r="AF1034" s="282">
        <f t="shared" si="488"/>
        <v>0</v>
      </c>
      <c r="AG1034" s="283">
        <f t="shared" si="489"/>
        <v>0</v>
      </c>
      <c r="AH1034" s="281">
        <f t="shared" si="490"/>
        <v>0</v>
      </c>
      <c r="AI1034" s="551">
        <f t="shared" si="481"/>
        <v>0</v>
      </c>
      <c r="AJ1034" s="549">
        <f t="shared" si="481"/>
        <v>0</v>
      </c>
      <c r="AK1034" s="549">
        <f t="shared" si="481"/>
        <v>0</v>
      </c>
      <c r="AL1034" s="282">
        <f t="shared" si="491"/>
        <v>0</v>
      </c>
      <c r="AM1034" s="281">
        <f t="shared" si="492"/>
        <v>0</v>
      </c>
      <c r="AN1034" s="549">
        <f t="shared" si="493"/>
        <v>0</v>
      </c>
      <c r="AO1034" s="549">
        <f t="shared" si="494"/>
        <v>0</v>
      </c>
      <c r="AP1034" s="549">
        <f t="shared" si="495"/>
        <v>0</v>
      </c>
      <c r="AQ1034" s="283">
        <f t="shared" ref="AQ1034:AQ1065" si="503">SUM(AN1034:AP1034)</f>
        <v>0</v>
      </c>
      <c r="AR1034" s="281">
        <f t="shared" si="496"/>
        <v>0</v>
      </c>
      <c r="AT1034" s="446"/>
      <c r="AU1034" s="284"/>
      <c r="AV1034" s="447" t="str">
        <f t="shared" si="497"/>
        <v>CA</v>
      </c>
      <c r="AW1034" s="447" t="str">
        <f t="shared" si="498"/>
        <v>CL</v>
      </c>
      <c r="AX1034" s="447" t="str">
        <f t="shared" si="499"/>
        <v>AIC</v>
      </c>
      <c r="AY1034" s="447" t="str">
        <f t="shared" si="500"/>
        <v>ERB</v>
      </c>
      <c r="AZ1034" s="447" t="str">
        <f t="shared" si="501"/>
        <v>GRB</v>
      </c>
      <c r="BA1034" s="447" t="str">
        <f t="shared" si="502"/>
        <v>Non-Op</v>
      </c>
      <c r="BC1034" s="445" t="s">
        <v>2279</v>
      </c>
      <c r="BD1034" s="552">
        <f t="shared" si="480"/>
        <v>0</v>
      </c>
      <c r="BF1034" s="435"/>
      <c r="BG1034" s="435"/>
      <c r="BH1034" s="435"/>
      <c r="BI1034" s="435"/>
      <c r="BJ1034" s="435"/>
      <c r="BK1034" s="435"/>
      <c r="BL1034" s="435"/>
      <c r="BN1034" s="444"/>
    </row>
    <row r="1035" spans="1:66" s="28" customFormat="1" ht="12" customHeight="1">
      <c r="A1035" s="567">
        <v>19000152</v>
      </c>
      <c r="B1035" s="568" t="str">
        <f t="shared" si="476"/>
        <v>19000152</v>
      </c>
      <c r="C1035" s="450" t="s">
        <v>2281</v>
      </c>
      <c r="D1035" s="451" t="s">
        <v>1165</v>
      </c>
      <c r="E1035" s="451"/>
      <c r="F1035" s="300">
        <v>43525</v>
      </c>
      <c r="G1035" s="451"/>
      <c r="H1035" s="556">
        <v>-312037.32</v>
      </c>
      <c r="I1035" s="556">
        <v>-346568.25</v>
      </c>
      <c r="J1035" s="556">
        <v>-380551.08</v>
      </c>
      <c r="K1035" s="556">
        <v>-413985.81</v>
      </c>
      <c r="L1035" s="556">
        <v>-446872.44</v>
      </c>
      <c r="M1035" s="556">
        <v>-479210.76</v>
      </c>
      <c r="N1035" s="556">
        <v>-511000.77</v>
      </c>
      <c r="O1035" s="556">
        <v>-542242.68000000005</v>
      </c>
      <c r="P1035" s="556">
        <v>-572936.49</v>
      </c>
      <c r="Q1035" s="556">
        <v>-603082.19999999995</v>
      </c>
      <c r="R1035" s="556">
        <v>-632679.81000000006</v>
      </c>
      <c r="S1035" s="556">
        <v>-661729.31999999995</v>
      </c>
      <c r="T1035" s="591">
        <v>-690230.52</v>
      </c>
      <c r="U1035" s="556"/>
      <c r="V1035" s="556">
        <f t="shared" si="483"/>
        <v>-507666.12750000012</v>
      </c>
      <c r="W1035" s="292"/>
      <c r="X1035" s="293"/>
      <c r="Y1035" s="548">
        <f t="shared" si="482"/>
        <v>0</v>
      </c>
      <c r="Z1035" s="549">
        <f t="shared" si="482"/>
        <v>0</v>
      </c>
      <c r="AA1035" s="549">
        <f t="shared" si="482"/>
        <v>0</v>
      </c>
      <c r="AB1035" s="282">
        <f t="shared" si="484"/>
        <v>-690230.52</v>
      </c>
      <c r="AC1035" s="281">
        <f t="shared" si="485"/>
        <v>0</v>
      </c>
      <c r="AD1035" s="549">
        <f t="shared" si="486"/>
        <v>0</v>
      </c>
      <c r="AE1035" s="553">
        <f t="shared" si="487"/>
        <v>0</v>
      </c>
      <c r="AF1035" s="282">
        <f t="shared" si="488"/>
        <v>-690230.52</v>
      </c>
      <c r="AG1035" s="283">
        <f t="shared" si="489"/>
        <v>-690230.52</v>
      </c>
      <c r="AH1035" s="281">
        <f t="shared" si="490"/>
        <v>0</v>
      </c>
      <c r="AI1035" s="551">
        <f t="shared" si="481"/>
        <v>0</v>
      </c>
      <c r="AJ1035" s="549">
        <f t="shared" si="481"/>
        <v>0</v>
      </c>
      <c r="AK1035" s="549">
        <f t="shared" si="481"/>
        <v>0</v>
      </c>
      <c r="AL1035" s="282">
        <f t="shared" si="491"/>
        <v>-507666.12750000012</v>
      </c>
      <c r="AM1035" s="281">
        <f t="shared" si="492"/>
        <v>0</v>
      </c>
      <c r="AN1035" s="549">
        <f t="shared" si="493"/>
        <v>0</v>
      </c>
      <c r="AO1035" s="549">
        <f t="shared" si="494"/>
        <v>0</v>
      </c>
      <c r="AP1035" s="549">
        <f t="shared" si="495"/>
        <v>-507666.12750000012</v>
      </c>
      <c r="AQ1035" s="283">
        <f t="shared" si="503"/>
        <v>-507666.12750000012</v>
      </c>
      <c r="AR1035" s="281">
        <f t="shared" si="496"/>
        <v>0</v>
      </c>
      <c r="AT1035" s="446" t="s">
        <v>2081</v>
      </c>
      <c r="AU1035" s="284"/>
      <c r="AV1035" s="447" t="str">
        <f t="shared" si="497"/>
        <v>CA</v>
      </c>
      <c r="AW1035" s="447" t="str">
        <f t="shared" si="498"/>
        <v>CL</v>
      </c>
      <c r="AX1035" s="447" t="str">
        <f t="shared" si="499"/>
        <v>AIC</v>
      </c>
      <c r="AY1035" s="447" t="str">
        <f t="shared" si="500"/>
        <v>ERB</v>
      </c>
      <c r="AZ1035" s="447" t="str">
        <f t="shared" si="501"/>
        <v>GRB</v>
      </c>
      <c r="BA1035" s="447" t="str">
        <f t="shared" si="502"/>
        <v>Non-Op</v>
      </c>
      <c r="BC1035" s="449" t="s">
        <v>2100</v>
      </c>
      <c r="BD1035" s="552">
        <f t="shared" si="480"/>
        <v>-690230.52</v>
      </c>
      <c r="BF1035" s="435"/>
      <c r="BG1035" s="435"/>
      <c r="BH1035" s="435"/>
      <c r="BI1035" s="435"/>
      <c r="BJ1035" s="435"/>
      <c r="BK1035" s="435"/>
      <c r="BL1035" s="435"/>
      <c r="BN1035" s="444"/>
    </row>
    <row r="1036" spans="1:66" s="28" customFormat="1" ht="12" customHeight="1">
      <c r="A1036" s="287">
        <v>19000181</v>
      </c>
      <c r="B1036" s="288" t="str">
        <f t="shared" si="476"/>
        <v>19000181</v>
      </c>
      <c r="C1036" s="444" t="s">
        <v>1646</v>
      </c>
      <c r="D1036" s="445" t="s">
        <v>2091</v>
      </c>
      <c r="E1036" s="445"/>
      <c r="F1036" s="294"/>
      <c r="G1036" s="445"/>
      <c r="H1036" s="547">
        <v>-312986.94</v>
      </c>
      <c r="I1036" s="547">
        <v>-299749.45</v>
      </c>
      <c r="J1036" s="547">
        <v>-284934.90999999997</v>
      </c>
      <c r="K1036" s="547">
        <v>-270976.65999999997</v>
      </c>
      <c r="L1036" s="547">
        <v>-259115.73</v>
      </c>
      <c r="M1036" s="547">
        <v>-242816.99</v>
      </c>
      <c r="N1036" s="547">
        <v>-229709.35</v>
      </c>
      <c r="O1036" s="547">
        <v>-215533.48</v>
      </c>
      <c r="P1036" s="547">
        <v>-250679.2</v>
      </c>
      <c r="Q1036" s="547">
        <v>-241449.63</v>
      </c>
      <c r="R1036" s="547">
        <v>-257146.94</v>
      </c>
      <c r="S1036" s="547">
        <v>-253099.26</v>
      </c>
      <c r="T1036" s="547">
        <v>-259905.77</v>
      </c>
      <c r="U1036" s="547"/>
      <c r="V1036" s="547">
        <f t="shared" si="483"/>
        <v>-257638.16291666662</v>
      </c>
      <c r="W1036" s="285"/>
      <c r="X1036" s="286"/>
      <c r="Y1036" s="548">
        <f t="shared" si="482"/>
        <v>-259905.77</v>
      </c>
      <c r="Z1036" s="549">
        <f t="shared" si="482"/>
        <v>0</v>
      </c>
      <c r="AA1036" s="549">
        <f t="shared" si="482"/>
        <v>0</v>
      </c>
      <c r="AB1036" s="282">
        <f t="shared" si="484"/>
        <v>0</v>
      </c>
      <c r="AC1036" s="281">
        <f t="shared" si="485"/>
        <v>0</v>
      </c>
      <c r="AD1036" s="549">
        <f t="shared" si="486"/>
        <v>0</v>
      </c>
      <c r="AE1036" s="553">
        <f t="shared" si="487"/>
        <v>0</v>
      </c>
      <c r="AF1036" s="282">
        <f t="shared" si="488"/>
        <v>0</v>
      </c>
      <c r="AG1036" s="283">
        <f t="shared" si="489"/>
        <v>0</v>
      </c>
      <c r="AH1036" s="281">
        <f t="shared" si="490"/>
        <v>0</v>
      </c>
      <c r="AI1036" s="551">
        <f t="shared" si="481"/>
        <v>-257638.16291666662</v>
      </c>
      <c r="AJ1036" s="549">
        <f t="shared" si="481"/>
        <v>0</v>
      </c>
      <c r="AK1036" s="549">
        <f t="shared" si="481"/>
        <v>0</v>
      </c>
      <c r="AL1036" s="282">
        <f t="shared" si="491"/>
        <v>0</v>
      </c>
      <c r="AM1036" s="281">
        <f t="shared" si="492"/>
        <v>0</v>
      </c>
      <c r="AN1036" s="549">
        <f t="shared" si="493"/>
        <v>0</v>
      </c>
      <c r="AO1036" s="549">
        <f t="shared" si="494"/>
        <v>0</v>
      </c>
      <c r="AP1036" s="549">
        <f t="shared" si="495"/>
        <v>0</v>
      </c>
      <c r="AQ1036" s="283">
        <f t="shared" si="503"/>
        <v>0</v>
      </c>
      <c r="AR1036" s="281">
        <f t="shared" si="496"/>
        <v>0</v>
      </c>
      <c r="AT1036" s="446"/>
      <c r="AU1036" s="284"/>
      <c r="AV1036" s="447" t="str">
        <f t="shared" si="497"/>
        <v>CA</v>
      </c>
      <c r="AW1036" s="447" t="str">
        <f t="shared" si="498"/>
        <v>CL</v>
      </c>
      <c r="AX1036" s="447" t="str">
        <f t="shared" si="499"/>
        <v>AIC</v>
      </c>
      <c r="AY1036" s="447" t="str">
        <f t="shared" si="500"/>
        <v>ERB</v>
      </c>
      <c r="AZ1036" s="447" t="str">
        <f t="shared" si="501"/>
        <v>GRB</v>
      </c>
      <c r="BA1036" s="447" t="str">
        <f t="shared" si="502"/>
        <v>Non-Op</v>
      </c>
      <c r="BC1036" s="445" t="s">
        <v>2279</v>
      </c>
      <c r="BD1036" s="552">
        <f t="shared" si="480"/>
        <v>-259905.77</v>
      </c>
      <c r="BF1036" s="435"/>
      <c r="BG1036" s="435"/>
      <c r="BH1036" s="435"/>
      <c r="BI1036" s="435"/>
      <c r="BJ1036" s="435"/>
      <c r="BK1036" s="435"/>
      <c r="BL1036" s="435"/>
      <c r="BN1036" s="444"/>
    </row>
    <row r="1037" spans="1:66" s="28" customFormat="1" ht="12" customHeight="1">
      <c r="A1037" s="287">
        <v>19000193</v>
      </c>
      <c r="B1037" s="288" t="str">
        <f t="shared" si="476"/>
        <v>19000193</v>
      </c>
      <c r="C1037" s="444" t="s">
        <v>2933</v>
      </c>
      <c r="D1037" s="445" t="s">
        <v>1165</v>
      </c>
      <c r="E1037" s="445"/>
      <c r="F1037" s="444"/>
      <c r="G1037" s="445"/>
      <c r="H1037" s="547">
        <v>0</v>
      </c>
      <c r="I1037" s="547">
        <v>0</v>
      </c>
      <c r="J1037" s="547">
        <v>0</v>
      </c>
      <c r="K1037" s="547">
        <v>0</v>
      </c>
      <c r="L1037" s="547">
        <v>0</v>
      </c>
      <c r="M1037" s="547">
        <v>0</v>
      </c>
      <c r="N1037" s="547">
        <v>0</v>
      </c>
      <c r="O1037" s="547">
        <v>0</v>
      </c>
      <c r="P1037" s="547">
        <v>0</v>
      </c>
      <c r="Q1037" s="547">
        <v>0</v>
      </c>
      <c r="R1037" s="547">
        <v>0</v>
      </c>
      <c r="S1037" s="547">
        <v>0</v>
      </c>
      <c r="T1037" s="547">
        <v>0</v>
      </c>
      <c r="U1037" s="547"/>
      <c r="V1037" s="547">
        <f t="shared" si="483"/>
        <v>0</v>
      </c>
      <c r="W1037" s="305"/>
      <c r="X1037" s="306"/>
      <c r="Y1037" s="548">
        <f t="shared" si="482"/>
        <v>0</v>
      </c>
      <c r="Z1037" s="549">
        <f t="shared" si="482"/>
        <v>0</v>
      </c>
      <c r="AA1037" s="549">
        <f t="shared" si="482"/>
        <v>0</v>
      </c>
      <c r="AB1037" s="282">
        <f t="shared" si="484"/>
        <v>0</v>
      </c>
      <c r="AC1037" s="281">
        <f t="shared" si="485"/>
        <v>0</v>
      </c>
      <c r="AD1037" s="549">
        <f t="shared" si="486"/>
        <v>0</v>
      </c>
      <c r="AE1037" s="553">
        <f t="shared" si="487"/>
        <v>0</v>
      </c>
      <c r="AF1037" s="282">
        <f t="shared" si="488"/>
        <v>0</v>
      </c>
      <c r="AG1037" s="283">
        <f t="shared" si="489"/>
        <v>0</v>
      </c>
      <c r="AH1037" s="281">
        <f t="shared" si="490"/>
        <v>0</v>
      </c>
      <c r="AI1037" s="551">
        <f t="shared" si="481"/>
        <v>0</v>
      </c>
      <c r="AJ1037" s="549">
        <f t="shared" si="481"/>
        <v>0</v>
      </c>
      <c r="AK1037" s="549">
        <f t="shared" si="481"/>
        <v>0</v>
      </c>
      <c r="AL1037" s="282">
        <f t="shared" si="491"/>
        <v>0</v>
      </c>
      <c r="AM1037" s="281">
        <f t="shared" si="492"/>
        <v>0</v>
      </c>
      <c r="AN1037" s="549">
        <f t="shared" si="493"/>
        <v>0</v>
      </c>
      <c r="AO1037" s="549">
        <f t="shared" si="494"/>
        <v>0</v>
      </c>
      <c r="AP1037" s="549">
        <f t="shared" si="495"/>
        <v>0</v>
      </c>
      <c r="AQ1037" s="283">
        <f t="shared" si="503"/>
        <v>0</v>
      </c>
      <c r="AR1037" s="281">
        <f t="shared" si="496"/>
        <v>0</v>
      </c>
      <c r="AT1037" s="446" t="s">
        <v>2064</v>
      </c>
      <c r="AU1037" s="284"/>
      <c r="AV1037" s="447" t="str">
        <f t="shared" si="497"/>
        <v>CA</v>
      </c>
      <c r="AW1037" s="447" t="str">
        <f t="shared" si="498"/>
        <v>CL</v>
      </c>
      <c r="AX1037" s="447" t="str">
        <f t="shared" si="499"/>
        <v>AIC</v>
      </c>
      <c r="AY1037" s="447" t="str">
        <f t="shared" si="500"/>
        <v>ERB</v>
      </c>
      <c r="AZ1037" s="447" t="str">
        <f t="shared" si="501"/>
        <v>GRB</v>
      </c>
      <c r="BA1037" s="447" t="str">
        <f t="shared" si="502"/>
        <v>Non-Op</v>
      </c>
      <c r="BC1037" s="449" t="s">
        <v>2100</v>
      </c>
      <c r="BD1037" s="552">
        <f t="shared" si="480"/>
        <v>0</v>
      </c>
      <c r="BF1037" s="435"/>
      <c r="BG1037" s="435"/>
      <c r="BH1037" s="435"/>
      <c r="BI1037" s="435"/>
      <c r="BJ1037" s="435"/>
      <c r="BK1037" s="435"/>
      <c r="BL1037" s="435"/>
      <c r="BN1037" s="444"/>
    </row>
    <row r="1038" spans="1:66" s="28" customFormat="1" ht="12" customHeight="1">
      <c r="A1038" s="362">
        <v>19000213</v>
      </c>
      <c r="B1038" s="290" t="str">
        <f t="shared" si="476"/>
        <v>19000213</v>
      </c>
      <c r="C1038" s="450" t="s">
        <v>2282</v>
      </c>
      <c r="D1038" s="451" t="s">
        <v>1165</v>
      </c>
      <c r="E1038" s="451"/>
      <c r="F1038" s="300">
        <v>43556</v>
      </c>
      <c r="G1038" s="451"/>
      <c r="H1038" s="556">
        <v>-31539.040000000001</v>
      </c>
      <c r="I1038" s="556">
        <v>-34171.25</v>
      </c>
      <c r="J1038" s="556">
        <v>-36848.769999999997</v>
      </c>
      <c r="K1038" s="556">
        <v>-39612.769999999997</v>
      </c>
      <c r="L1038" s="556">
        <v>-42459.33</v>
      </c>
      <c r="M1038" s="556">
        <v>-45362.03</v>
      </c>
      <c r="N1038" s="556">
        <v>-48313.08</v>
      </c>
      <c r="O1038" s="556">
        <v>-51242.32</v>
      </c>
      <c r="P1038" s="556">
        <v>-54354.21</v>
      </c>
      <c r="Q1038" s="556">
        <v>-58497.91</v>
      </c>
      <c r="R1038" s="556">
        <v>-63640.52</v>
      </c>
      <c r="S1038" s="556">
        <v>-67222.33</v>
      </c>
      <c r="T1038" s="591">
        <v>-70965.22</v>
      </c>
      <c r="U1038" s="556"/>
      <c r="V1038" s="556">
        <f t="shared" si="483"/>
        <v>-49414.720833333333</v>
      </c>
      <c r="W1038" s="307"/>
      <c r="X1038" s="308"/>
      <c r="Y1038" s="548">
        <f t="shared" si="482"/>
        <v>0</v>
      </c>
      <c r="Z1038" s="549">
        <f t="shared" si="482"/>
        <v>0</v>
      </c>
      <c r="AA1038" s="549">
        <f t="shared" si="482"/>
        <v>0</v>
      </c>
      <c r="AB1038" s="282">
        <f t="shared" si="484"/>
        <v>-70965.22</v>
      </c>
      <c r="AC1038" s="281">
        <f t="shared" si="485"/>
        <v>0</v>
      </c>
      <c r="AD1038" s="549">
        <f t="shared" si="486"/>
        <v>0</v>
      </c>
      <c r="AE1038" s="553">
        <f t="shared" si="487"/>
        <v>0</v>
      </c>
      <c r="AF1038" s="282">
        <f t="shared" si="488"/>
        <v>-70965.22</v>
      </c>
      <c r="AG1038" s="283">
        <f t="shared" si="489"/>
        <v>-70965.22</v>
      </c>
      <c r="AH1038" s="281">
        <f t="shared" si="490"/>
        <v>0</v>
      </c>
      <c r="AI1038" s="551">
        <f t="shared" ref="AI1038:AK1057" si="504">IF($D1038=AI$5,$V1038,0)</f>
        <v>0</v>
      </c>
      <c r="AJ1038" s="549">
        <f t="shared" si="504"/>
        <v>0</v>
      </c>
      <c r="AK1038" s="549">
        <f t="shared" si="504"/>
        <v>0</v>
      </c>
      <c r="AL1038" s="282">
        <f t="shared" si="491"/>
        <v>-49414.720833333333</v>
      </c>
      <c r="AM1038" s="281">
        <f t="shared" si="492"/>
        <v>0</v>
      </c>
      <c r="AN1038" s="549">
        <f t="shared" si="493"/>
        <v>0</v>
      </c>
      <c r="AO1038" s="549">
        <f t="shared" si="494"/>
        <v>0</v>
      </c>
      <c r="AP1038" s="549">
        <f t="shared" si="495"/>
        <v>-49414.720833333333</v>
      </c>
      <c r="AQ1038" s="283">
        <f t="shared" si="503"/>
        <v>-49414.720833333333</v>
      </c>
      <c r="AR1038" s="281">
        <f t="shared" si="496"/>
        <v>0</v>
      </c>
      <c r="AT1038" s="446" t="s">
        <v>2066</v>
      </c>
      <c r="AU1038" s="284"/>
      <c r="AV1038" s="447" t="str">
        <f t="shared" si="497"/>
        <v>CA</v>
      </c>
      <c r="AW1038" s="447" t="str">
        <f t="shared" si="498"/>
        <v>CL</v>
      </c>
      <c r="AX1038" s="447" t="str">
        <f t="shared" si="499"/>
        <v>AIC</v>
      </c>
      <c r="AY1038" s="447" t="str">
        <f t="shared" si="500"/>
        <v>ERB</v>
      </c>
      <c r="AZ1038" s="447" t="str">
        <f t="shared" si="501"/>
        <v>GRB</v>
      </c>
      <c r="BA1038" s="447" t="str">
        <f t="shared" si="502"/>
        <v>Non-Op</v>
      </c>
      <c r="BC1038" s="449" t="s">
        <v>2100</v>
      </c>
      <c r="BD1038" s="552">
        <f t="shared" si="480"/>
        <v>-70965.22</v>
      </c>
      <c r="BF1038" s="435"/>
      <c r="BG1038" s="435"/>
      <c r="BH1038" s="435"/>
      <c r="BI1038" s="435"/>
      <c r="BJ1038" s="435"/>
      <c r="BK1038" s="435"/>
      <c r="BL1038" s="435"/>
      <c r="BN1038" s="444"/>
    </row>
    <row r="1039" spans="1:66" s="28" customFormat="1" ht="12" customHeight="1">
      <c r="A1039" s="287">
        <v>19000251</v>
      </c>
      <c r="B1039" s="288" t="str">
        <f t="shared" si="476"/>
        <v>19000251</v>
      </c>
      <c r="C1039" s="444" t="s">
        <v>1647</v>
      </c>
      <c r="D1039" s="445" t="s">
        <v>2091</v>
      </c>
      <c r="E1039" s="445"/>
      <c r="F1039" s="444"/>
      <c r="G1039" s="445"/>
      <c r="H1039" s="547">
        <v>0.53</v>
      </c>
      <c r="I1039" s="547">
        <v>0.53</v>
      </c>
      <c r="J1039" s="547">
        <v>0.53</v>
      </c>
      <c r="K1039" s="547">
        <v>0.53</v>
      </c>
      <c r="L1039" s="547">
        <v>0.53</v>
      </c>
      <c r="M1039" s="547">
        <v>0.53</v>
      </c>
      <c r="N1039" s="547">
        <v>0.53</v>
      </c>
      <c r="O1039" s="547">
        <v>0.53</v>
      </c>
      <c r="P1039" s="547">
        <v>0.53</v>
      </c>
      <c r="Q1039" s="547">
        <v>0.53</v>
      </c>
      <c r="R1039" s="547">
        <v>0.53</v>
      </c>
      <c r="S1039" s="547">
        <v>0.53</v>
      </c>
      <c r="T1039" s="547">
        <v>0</v>
      </c>
      <c r="U1039" s="547"/>
      <c r="V1039" s="547">
        <f t="shared" si="483"/>
        <v>0.50791666666666679</v>
      </c>
      <c r="W1039" s="305"/>
      <c r="X1039" s="306"/>
      <c r="Y1039" s="548">
        <f t="shared" si="482"/>
        <v>0</v>
      </c>
      <c r="Z1039" s="549">
        <f t="shared" si="482"/>
        <v>0</v>
      </c>
      <c r="AA1039" s="549">
        <f t="shared" si="482"/>
        <v>0</v>
      </c>
      <c r="AB1039" s="282">
        <f t="shared" si="484"/>
        <v>0</v>
      </c>
      <c r="AC1039" s="281">
        <f t="shared" si="485"/>
        <v>0</v>
      </c>
      <c r="AD1039" s="549">
        <f t="shared" si="486"/>
        <v>0</v>
      </c>
      <c r="AE1039" s="553">
        <f t="shared" si="487"/>
        <v>0</v>
      </c>
      <c r="AF1039" s="282">
        <f t="shared" si="488"/>
        <v>0</v>
      </c>
      <c r="AG1039" s="283">
        <f t="shared" si="489"/>
        <v>0</v>
      </c>
      <c r="AH1039" s="281">
        <f t="shared" si="490"/>
        <v>0</v>
      </c>
      <c r="AI1039" s="551">
        <f t="shared" si="504"/>
        <v>0.50791666666666679</v>
      </c>
      <c r="AJ1039" s="549">
        <f t="shared" si="504"/>
        <v>0</v>
      </c>
      <c r="AK1039" s="549">
        <f t="shared" si="504"/>
        <v>0</v>
      </c>
      <c r="AL1039" s="282">
        <f t="shared" si="491"/>
        <v>0</v>
      </c>
      <c r="AM1039" s="281">
        <f t="shared" si="492"/>
        <v>0</v>
      </c>
      <c r="AN1039" s="549">
        <f t="shared" si="493"/>
        <v>0</v>
      </c>
      <c r="AO1039" s="549">
        <f t="shared" si="494"/>
        <v>0</v>
      </c>
      <c r="AP1039" s="549">
        <f t="shared" si="495"/>
        <v>0</v>
      </c>
      <c r="AQ1039" s="283">
        <f t="shared" si="503"/>
        <v>0</v>
      </c>
      <c r="AR1039" s="281">
        <f t="shared" si="496"/>
        <v>0</v>
      </c>
      <c r="AT1039" s="446"/>
      <c r="AU1039" s="284"/>
      <c r="AV1039" s="447" t="str">
        <f t="shared" si="497"/>
        <v>CA</v>
      </c>
      <c r="AW1039" s="447" t="str">
        <f t="shared" si="498"/>
        <v>CL</v>
      </c>
      <c r="AX1039" s="447" t="str">
        <f t="shared" si="499"/>
        <v>AIC</v>
      </c>
      <c r="AY1039" s="447" t="str">
        <f t="shared" si="500"/>
        <v>ERB</v>
      </c>
      <c r="AZ1039" s="447" t="str">
        <f t="shared" si="501"/>
        <v>GRB</v>
      </c>
      <c r="BA1039" s="447" t="str">
        <f t="shared" si="502"/>
        <v>Non-Op</v>
      </c>
      <c r="BC1039" s="445" t="s">
        <v>2279</v>
      </c>
      <c r="BD1039" s="552">
        <f t="shared" si="480"/>
        <v>0</v>
      </c>
      <c r="BF1039" s="435"/>
      <c r="BG1039" s="435"/>
      <c r="BH1039" s="435"/>
      <c r="BI1039" s="435"/>
      <c r="BJ1039" s="435"/>
      <c r="BK1039" s="435"/>
      <c r="BL1039" s="435"/>
      <c r="BN1039" s="444"/>
    </row>
    <row r="1040" spans="1:66" s="28" customFormat="1" ht="12" customHeight="1">
      <c r="A1040" s="321">
        <v>19000253</v>
      </c>
      <c r="B1040" s="288" t="str">
        <f t="shared" si="476"/>
        <v>19000253</v>
      </c>
      <c r="C1040" s="444" t="s">
        <v>1648</v>
      </c>
      <c r="D1040" s="445" t="s">
        <v>1165</v>
      </c>
      <c r="E1040" s="445"/>
      <c r="F1040" s="294">
        <v>43313</v>
      </c>
      <c r="G1040" s="445"/>
      <c r="H1040" s="547">
        <v>10500</v>
      </c>
      <c r="I1040" s="547">
        <v>10500</v>
      </c>
      <c r="J1040" s="547">
        <v>10500</v>
      </c>
      <c r="K1040" s="547">
        <v>10500</v>
      </c>
      <c r="L1040" s="547">
        <v>10500</v>
      </c>
      <c r="M1040" s="547">
        <v>10500</v>
      </c>
      <c r="N1040" s="547">
        <v>10500</v>
      </c>
      <c r="O1040" s="547">
        <v>10500</v>
      </c>
      <c r="P1040" s="547">
        <v>10500</v>
      </c>
      <c r="Q1040" s="547">
        <v>10500</v>
      </c>
      <c r="R1040" s="547">
        <v>10500</v>
      </c>
      <c r="S1040" s="547">
        <v>10500</v>
      </c>
      <c r="T1040" s="547">
        <v>10500</v>
      </c>
      <c r="U1040" s="547"/>
      <c r="V1040" s="547">
        <f t="shared" si="483"/>
        <v>10500</v>
      </c>
      <c r="W1040" s="305"/>
      <c r="X1040" s="306"/>
      <c r="Y1040" s="548">
        <f t="shared" si="482"/>
        <v>0</v>
      </c>
      <c r="Z1040" s="549">
        <f t="shared" si="482"/>
        <v>0</v>
      </c>
      <c r="AA1040" s="549">
        <f t="shared" si="482"/>
        <v>0</v>
      </c>
      <c r="AB1040" s="282">
        <f t="shared" si="484"/>
        <v>10500</v>
      </c>
      <c r="AC1040" s="281">
        <f t="shared" si="485"/>
        <v>0</v>
      </c>
      <c r="AD1040" s="549">
        <f t="shared" si="486"/>
        <v>0</v>
      </c>
      <c r="AE1040" s="553">
        <f t="shared" si="487"/>
        <v>0</v>
      </c>
      <c r="AF1040" s="282">
        <f t="shared" si="488"/>
        <v>10500</v>
      </c>
      <c r="AG1040" s="283">
        <f t="shared" si="489"/>
        <v>10500</v>
      </c>
      <c r="AH1040" s="281">
        <f t="shared" si="490"/>
        <v>0</v>
      </c>
      <c r="AI1040" s="551">
        <f t="shared" si="504"/>
        <v>0</v>
      </c>
      <c r="AJ1040" s="549">
        <f t="shared" si="504"/>
        <v>0</v>
      </c>
      <c r="AK1040" s="549">
        <f t="shared" si="504"/>
        <v>0</v>
      </c>
      <c r="AL1040" s="282">
        <f t="shared" si="491"/>
        <v>10500</v>
      </c>
      <c r="AM1040" s="281">
        <f t="shared" si="492"/>
        <v>0</v>
      </c>
      <c r="AN1040" s="549">
        <f t="shared" si="493"/>
        <v>0</v>
      </c>
      <c r="AO1040" s="549">
        <f t="shared" si="494"/>
        <v>0</v>
      </c>
      <c r="AP1040" s="549">
        <f t="shared" si="495"/>
        <v>10500</v>
      </c>
      <c r="AQ1040" s="283">
        <f t="shared" si="503"/>
        <v>10500</v>
      </c>
      <c r="AR1040" s="281">
        <f t="shared" si="496"/>
        <v>0</v>
      </c>
      <c r="AT1040" s="446" t="s">
        <v>2064</v>
      </c>
      <c r="AU1040" s="284"/>
      <c r="AV1040" s="447" t="str">
        <f t="shared" si="497"/>
        <v>CA</v>
      </c>
      <c r="AW1040" s="447" t="str">
        <f t="shared" si="498"/>
        <v>CL</v>
      </c>
      <c r="AX1040" s="447" t="str">
        <f t="shared" si="499"/>
        <v>AIC</v>
      </c>
      <c r="AY1040" s="447" t="str">
        <f t="shared" si="500"/>
        <v>ERB</v>
      </c>
      <c r="AZ1040" s="447" t="str">
        <f t="shared" si="501"/>
        <v>GRB</v>
      </c>
      <c r="BA1040" s="447" t="str">
        <f t="shared" si="502"/>
        <v>Non-Op</v>
      </c>
      <c r="BC1040" s="449" t="s">
        <v>2100</v>
      </c>
      <c r="BD1040" s="552">
        <f t="shared" si="480"/>
        <v>10500</v>
      </c>
      <c r="BF1040" s="448"/>
      <c r="BG1040" s="448"/>
      <c r="BH1040" s="448"/>
      <c r="BI1040" s="448"/>
      <c r="BJ1040" s="448"/>
      <c r="BK1040" s="448"/>
      <c r="BL1040" s="448"/>
      <c r="BN1040" s="444"/>
    </row>
    <row r="1041" spans="1:66" s="28" customFormat="1" ht="12" customHeight="1">
      <c r="A1041" s="321">
        <v>19000263</v>
      </c>
      <c r="B1041" s="288" t="str">
        <f t="shared" si="476"/>
        <v>19000263</v>
      </c>
      <c r="C1041" s="444" t="s">
        <v>1649</v>
      </c>
      <c r="D1041" s="445" t="s">
        <v>1165</v>
      </c>
      <c r="E1041" s="445"/>
      <c r="F1041" s="294">
        <v>43435</v>
      </c>
      <c r="G1041" s="445"/>
      <c r="H1041" s="547">
        <v>-1083911.22</v>
      </c>
      <c r="I1041" s="547">
        <v>-1066130.02</v>
      </c>
      <c r="J1041" s="547">
        <v>-1048348.82</v>
      </c>
      <c r="K1041" s="547">
        <v>-1225169.1599999999</v>
      </c>
      <c r="L1041" s="547">
        <v>-1272255.1399999999</v>
      </c>
      <c r="M1041" s="547">
        <v>-1319341.1100000001</v>
      </c>
      <c r="N1041" s="547">
        <v>-1159176.3799999999</v>
      </c>
      <c r="O1041" s="547">
        <v>-1171720.57</v>
      </c>
      <c r="P1041" s="547">
        <v>-1184264.76</v>
      </c>
      <c r="Q1041" s="547">
        <v>-1081247.1100000001</v>
      </c>
      <c r="R1041" s="547">
        <v>-1080951.1000000001</v>
      </c>
      <c r="S1041" s="547">
        <v>-1080655.08</v>
      </c>
      <c r="T1041" s="547">
        <v>-1166594.8899999999</v>
      </c>
      <c r="U1041" s="547"/>
      <c r="V1041" s="547">
        <f t="shared" si="483"/>
        <v>-1151209.3587499999</v>
      </c>
      <c r="W1041" s="305"/>
      <c r="X1041" s="306"/>
      <c r="Y1041" s="548">
        <f t="shared" si="482"/>
        <v>0</v>
      </c>
      <c r="Z1041" s="549">
        <f t="shared" si="482"/>
        <v>0</v>
      </c>
      <c r="AA1041" s="549">
        <f t="shared" si="482"/>
        <v>0</v>
      </c>
      <c r="AB1041" s="282">
        <f t="shared" si="484"/>
        <v>-1166594.8899999999</v>
      </c>
      <c r="AC1041" s="281">
        <f t="shared" si="485"/>
        <v>0</v>
      </c>
      <c r="AD1041" s="549">
        <f t="shared" si="486"/>
        <v>0</v>
      </c>
      <c r="AE1041" s="553">
        <f t="shared" si="487"/>
        <v>0</v>
      </c>
      <c r="AF1041" s="282">
        <f t="shared" si="488"/>
        <v>-1166594.8899999999</v>
      </c>
      <c r="AG1041" s="283">
        <f t="shared" si="489"/>
        <v>-1166594.8899999999</v>
      </c>
      <c r="AH1041" s="281">
        <f t="shared" si="490"/>
        <v>0</v>
      </c>
      <c r="AI1041" s="551">
        <f t="shared" si="504"/>
        <v>0</v>
      </c>
      <c r="AJ1041" s="549">
        <f t="shared" si="504"/>
        <v>0</v>
      </c>
      <c r="AK1041" s="549">
        <f t="shared" si="504"/>
        <v>0</v>
      </c>
      <c r="AL1041" s="282">
        <f t="shared" si="491"/>
        <v>-1151209.3587499999</v>
      </c>
      <c r="AM1041" s="281">
        <f t="shared" si="492"/>
        <v>0</v>
      </c>
      <c r="AN1041" s="549">
        <f t="shared" si="493"/>
        <v>0</v>
      </c>
      <c r="AO1041" s="549">
        <f t="shared" si="494"/>
        <v>0</v>
      </c>
      <c r="AP1041" s="549">
        <f t="shared" si="495"/>
        <v>-1151209.3587499999</v>
      </c>
      <c r="AQ1041" s="283">
        <f t="shared" si="503"/>
        <v>-1151209.3587499999</v>
      </c>
      <c r="AR1041" s="281">
        <f t="shared" si="496"/>
        <v>0</v>
      </c>
      <c r="AT1041" s="446" t="s">
        <v>2080</v>
      </c>
      <c r="AU1041" s="284"/>
      <c r="AV1041" s="447" t="str">
        <f t="shared" si="497"/>
        <v>CA</v>
      </c>
      <c r="AW1041" s="447" t="str">
        <f t="shared" si="498"/>
        <v>CL</v>
      </c>
      <c r="AX1041" s="447" t="str">
        <f t="shared" si="499"/>
        <v>AIC</v>
      </c>
      <c r="AY1041" s="447" t="str">
        <f t="shared" si="500"/>
        <v>ERB</v>
      </c>
      <c r="AZ1041" s="447" t="str">
        <f t="shared" si="501"/>
        <v>GRB</v>
      </c>
      <c r="BA1041" s="447" t="str">
        <f t="shared" si="502"/>
        <v>Non-Op</v>
      </c>
      <c r="BC1041" s="449" t="s">
        <v>2100</v>
      </c>
      <c r="BD1041" s="552">
        <f t="shared" si="480"/>
        <v>-1166594.8899999999</v>
      </c>
      <c r="BF1041" s="448"/>
      <c r="BG1041" s="448"/>
      <c r="BH1041" s="448"/>
      <c r="BI1041" s="448"/>
      <c r="BJ1041" s="448"/>
      <c r="BK1041" s="448"/>
      <c r="BL1041" s="448"/>
      <c r="BN1041" s="444"/>
    </row>
    <row r="1042" spans="1:66" s="28" customFormat="1" ht="12" customHeight="1">
      <c r="A1042" s="362">
        <v>19000273</v>
      </c>
      <c r="B1042" s="290" t="str">
        <f t="shared" si="476"/>
        <v>19000273</v>
      </c>
      <c r="C1042" s="450" t="s">
        <v>2283</v>
      </c>
      <c r="D1042" s="451" t="s">
        <v>2091</v>
      </c>
      <c r="E1042" s="451"/>
      <c r="F1042" s="300">
        <v>43922</v>
      </c>
      <c r="G1042" s="451"/>
      <c r="H1042" s="556">
        <v>2868968.86</v>
      </c>
      <c r="I1042" s="556">
        <v>2873204.09</v>
      </c>
      <c r="J1042" s="556">
        <v>2873204.09</v>
      </c>
      <c r="K1042" s="556">
        <v>2873204.09</v>
      </c>
      <c r="L1042" s="556">
        <v>2873204.09</v>
      </c>
      <c r="M1042" s="556">
        <v>2873204.09</v>
      </c>
      <c r="N1042" s="556">
        <v>2873204.09</v>
      </c>
      <c r="O1042" s="556">
        <v>2873204.09</v>
      </c>
      <c r="P1042" s="556">
        <v>2873204.09</v>
      </c>
      <c r="Q1042" s="556">
        <v>2873204.09</v>
      </c>
      <c r="R1042" s="556">
        <v>2873204.09</v>
      </c>
      <c r="S1042" s="556">
        <v>2873204.09</v>
      </c>
      <c r="T1042" s="591">
        <v>1436602.04</v>
      </c>
      <c r="U1042" s="556"/>
      <c r="V1042" s="556">
        <f t="shared" si="483"/>
        <v>2813169.2033333331</v>
      </c>
      <c r="W1042" s="307"/>
      <c r="X1042" s="308"/>
      <c r="Y1042" s="548">
        <f t="shared" si="482"/>
        <v>1436602.04</v>
      </c>
      <c r="Z1042" s="549">
        <f t="shared" si="482"/>
        <v>0</v>
      </c>
      <c r="AA1042" s="549">
        <f t="shared" si="482"/>
        <v>0</v>
      </c>
      <c r="AB1042" s="282">
        <f t="shared" si="484"/>
        <v>0</v>
      </c>
      <c r="AC1042" s="281">
        <f t="shared" si="485"/>
        <v>0</v>
      </c>
      <c r="AD1042" s="549">
        <f t="shared" si="486"/>
        <v>0</v>
      </c>
      <c r="AE1042" s="553">
        <f t="shared" si="487"/>
        <v>0</v>
      </c>
      <c r="AF1042" s="282">
        <f t="shared" si="488"/>
        <v>0</v>
      </c>
      <c r="AG1042" s="283">
        <f t="shared" si="489"/>
        <v>0</v>
      </c>
      <c r="AH1042" s="281">
        <f t="shared" si="490"/>
        <v>0</v>
      </c>
      <c r="AI1042" s="551">
        <f t="shared" si="504"/>
        <v>2813169.2033333331</v>
      </c>
      <c r="AJ1042" s="549">
        <f t="shared" si="504"/>
        <v>0</v>
      </c>
      <c r="AK1042" s="549">
        <f t="shared" si="504"/>
        <v>0</v>
      </c>
      <c r="AL1042" s="282">
        <f t="shared" si="491"/>
        <v>0</v>
      </c>
      <c r="AM1042" s="281">
        <f t="shared" si="492"/>
        <v>0</v>
      </c>
      <c r="AN1042" s="549">
        <f t="shared" si="493"/>
        <v>0</v>
      </c>
      <c r="AO1042" s="549">
        <f t="shared" si="494"/>
        <v>0</v>
      </c>
      <c r="AP1042" s="549">
        <f t="shared" si="495"/>
        <v>0</v>
      </c>
      <c r="AQ1042" s="283">
        <f t="shared" si="503"/>
        <v>0</v>
      </c>
      <c r="AR1042" s="281">
        <f t="shared" si="496"/>
        <v>0</v>
      </c>
      <c r="AT1042" s="446"/>
      <c r="AU1042" s="284"/>
      <c r="AV1042" s="447" t="str">
        <f t="shared" si="497"/>
        <v>CA</v>
      </c>
      <c r="AW1042" s="447" t="str">
        <f t="shared" si="498"/>
        <v>CL</v>
      </c>
      <c r="AX1042" s="447" t="str">
        <f t="shared" si="499"/>
        <v>AIC</v>
      </c>
      <c r="AY1042" s="447" t="str">
        <f t="shared" si="500"/>
        <v>ERB</v>
      </c>
      <c r="AZ1042" s="447" t="str">
        <f t="shared" si="501"/>
        <v>GRB</v>
      </c>
      <c r="BA1042" s="447" t="str">
        <f t="shared" si="502"/>
        <v>Non-Op</v>
      </c>
      <c r="BC1042" s="445" t="s">
        <v>2279</v>
      </c>
      <c r="BD1042" s="552">
        <f t="shared" si="480"/>
        <v>1436602.04</v>
      </c>
      <c r="BF1042" s="435"/>
      <c r="BG1042" s="435"/>
      <c r="BH1042" s="435"/>
      <c r="BI1042" s="435"/>
      <c r="BJ1042" s="435"/>
      <c r="BK1042" s="435"/>
      <c r="BL1042" s="435"/>
      <c r="BN1042" s="444"/>
    </row>
    <row r="1043" spans="1:66" s="28" customFormat="1" ht="12" customHeight="1">
      <c r="A1043" s="287">
        <v>19000283</v>
      </c>
      <c r="B1043" s="288" t="str">
        <f t="shared" si="476"/>
        <v>19000283</v>
      </c>
      <c r="C1043" s="444" t="s">
        <v>1650</v>
      </c>
      <c r="D1043" s="445" t="s">
        <v>1165</v>
      </c>
      <c r="E1043" s="445"/>
      <c r="F1043" s="444"/>
      <c r="G1043" s="445"/>
      <c r="H1043" s="547">
        <v>4624610.55</v>
      </c>
      <c r="I1043" s="547">
        <v>4709333.79</v>
      </c>
      <c r="J1043" s="547">
        <v>4794057.03</v>
      </c>
      <c r="K1043" s="547">
        <v>2733429.97</v>
      </c>
      <c r="L1043" s="547">
        <v>2859064.57</v>
      </c>
      <c r="M1043" s="547">
        <v>2984699.17</v>
      </c>
      <c r="N1043" s="547">
        <v>2926837.03</v>
      </c>
      <c r="O1043" s="547">
        <v>3036980.56</v>
      </c>
      <c r="P1043" s="547">
        <v>3147124.09</v>
      </c>
      <c r="Q1043" s="547">
        <v>3540281.26</v>
      </c>
      <c r="R1043" s="547">
        <v>3637012.51</v>
      </c>
      <c r="S1043" s="547">
        <v>3733743.76</v>
      </c>
      <c r="T1043" s="547">
        <v>4378304.74</v>
      </c>
      <c r="U1043" s="547"/>
      <c r="V1043" s="547">
        <f t="shared" si="483"/>
        <v>3550335.115416666</v>
      </c>
      <c r="W1043" s="285"/>
      <c r="X1043" s="286"/>
      <c r="Y1043" s="548">
        <f t="shared" si="482"/>
        <v>0</v>
      </c>
      <c r="Z1043" s="549">
        <f t="shared" si="482"/>
        <v>0</v>
      </c>
      <c r="AA1043" s="549">
        <f t="shared" si="482"/>
        <v>0</v>
      </c>
      <c r="AB1043" s="282">
        <f t="shared" si="484"/>
        <v>4378304.74</v>
      </c>
      <c r="AC1043" s="281">
        <f t="shared" si="485"/>
        <v>0</v>
      </c>
      <c r="AD1043" s="549">
        <f t="shared" si="486"/>
        <v>0</v>
      </c>
      <c r="AE1043" s="553">
        <f t="shared" si="487"/>
        <v>0</v>
      </c>
      <c r="AF1043" s="282">
        <f t="shared" si="488"/>
        <v>4378304.74</v>
      </c>
      <c r="AG1043" s="283">
        <f t="shared" si="489"/>
        <v>4378304.74</v>
      </c>
      <c r="AH1043" s="281">
        <f t="shared" si="490"/>
        <v>0</v>
      </c>
      <c r="AI1043" s="551">
        <f t="shared" si="504"/>
        <v>0</v>
      </c>
      <c r="AJ1043" s="549">
        <f t="shared" si="504"/>
        <v>0</v>
      </c>
      <c r="AK1043" s="549">
        <f t="shared" si="504"/>
        <v>0</v>
      </c>
      <c r="AL1043" s="282">
        <f t="shared" si="491"/>
        <v>3550335.115416666</v>
      </c>
      <c r="AM1043" s="281">
        <f t="shared" si="492"/>
        <v>0</v>
      </c>
      <c r="AN1043" s="549">
        <f t="shared" si="493"/>
        <v>0</v>
      </c>
      <c r="AO1043" s="549">
        <f t="shared" si="494"/>
        <v>0</v>
      </c>
      <c r="AP1043" s="549">
        <f t="shared" si="495"/>
        <v>3550335.115416666</v>
      </c>
      <c r="AQ1043" s="283">
        <f t="shared" si="503"/>
        <v>3550335.115416666</v>
      </c>
      <c r="AR1043" s="281">
        <f t="shared" si="496"/>
        <v>0</v>
      </c>
      <c r="AT1043" s="446" t="s">
        <v>2079</v>
      </c>
      <c r="AU1043" s="284"/>
      <c r="AV1043" s="447" t="str">
        <f t="shared" si="497"/>
        <v>CA</v>
      </c>
      <c r="AW1043" s="447" t="str">
        <f t="shared" si="498"/>
        <v>CL</v>
      </c>
      <c r="AX1043" s="447" t="str">
        <f t="shared" si="499"/>
        <v>AIC</v>
      </c>
      <c r="AY1043" s="447" t="str">
        <f t="shared" si="500"/>
        <v>ERB</v>
      </c>
      <c r="AZ1043" s="447" t="str">
        <f t="shared" si="501"/>
        <v>GRB</v>
      </c>
      <c r="BA1043" s="447" t="str">
        <f t="shared" si="502"/>
        <v>Non-Op</v>
      </c>
      <c r="BC1043" s="449" t="s">
        <v>2100</v>
      </c>
      <c r="BD1043" s="552">
        <f t="shared" si="480"/>
        <v>4378304.74</v>
      </c>
      <c r="BF1043" s="435"/>
      <c r="BG1043" s="435"/>
      <c r="BH1043" s="435"/>
      <c r="BI1043" s="435"/>
      <c r="BJ1043" s="435"/>
      <c r="BK1043" s="435"/>
      <c r="BL1043" s="435"/>
      <c r="BN1043" s="444"/>
    </row>
    <row r="1044" spans="1:66" s="28" customFormat="1" ht="12" customHeight="1">
      <c r="A1044" s="287">
        <v>19000361</v>
      </c>
      <c r="B1044" s="288" t="str">
        <f t="shared" si="476"/>
        <v>19000361</v>
      </c>
      <c r="C1044" s="444" t="s">
        <v>1651</v>
      </c>
      <c r="D1044" s="445" t="s">
        <v>2091</v>
      </c>
      <c r="E1044" s="445"/>
      <c r="F1044" s="444"/>
      <c r="G1044" s="445"/>
      <c r="H1044" s="547">
        <v>95662</v>
      </c>
      <c r="I1044" s="547">
        <v>95662</v>
      </c>
      <c r="J1044" s="547">
        <v>95662</v>
      </c>
      <c r="K1044" s="547">
        <v>95662</v>
      </c>
      <c r="L1044" s="547">
        <v>95662</v>
      </c>
      <c r="M1044" s="547">
        <v>95662</v>
      </c>
      <c r="N1044" s="547">
        <v>95662</v>
      </c>
      <c r="O1044" s="547">
        <v>95662</v>
      </c>
      <c r="P1044" s="547">
        <v>95662</v>
      </c>
      <c r="Q1044" s="547">
        <v>95662</v>
      </c>
      <c r="R1044" s="547">
        <v>95662</v>
      </c>
      <c r="S1044" s="547">
        <v>95662</v>
      </c>
      <c r="T1044" s="547">
        <v>95662</v>
      </c>
      <c r="U1044" s="547"/>
      <c r="V1044" s="547">
        <f t="shared" si="483"/>
        <v>95662</v>
      </c>
      <c r="W1044" s="285"/>
      <c r="X1044" s="286"/>
      <c r="Y1044" s="548">
        <f t="shared" si="482"/>
        <v>95662</v>
      </c>
      <c r="Z1044" s="549">
        <f t="shared" si="482"/>
        <v>0</v>
      </c>
      <c r="AA1044" s="549">
        <f t="shared" si="482"/>
        <v>0</v>
      </c>
      <c r="AB1044" s="282">
        <f t="shared" si="484"/>
        <v>0</v>
      </c>
      <c r="AC1044" s="281">
        <f t="shared" si="485"/>
        <v>0</v>
      </c>
      <c r="AD1044" s="549">
        <f t="shared" si="486"/>
        <v>0</v>
      </c>
      <c r="AE1044" s="553">
        <f t="shared" si="487"/>
        <v>0</v>
      </c>
      <c r="AF1044" s="282">
        <f t="shared" si="488"/>
        <v>0</v>
      </c>
      <c r="AG1044" s="283">
        <f t="shared" si="489"/>
        <v>0</v>
      </c>
      <c r="AH1044" s="281">
        <f t="shared" si="490"/>
        <v>0</v>
      </c>
      <c r="AI1044" s="551">
        <f t="shared" si="504"/>
        <v>95662</v>
      </c>
      <c r="AJ1044" s="549">
        <f t="shared" si="504"/>
        <v>0</v>
      </c>
      <c r="AK1044" s="549">
        <f t="shared" si="504"/>
        <v>0</v>
      </c>
      <c r="AL1044" s="282">
        <f t="shared" si="491"/>
        <v>0</v>
      </c>
      <c r="AM1044" s="281">
        <f t="shared" si="492"/>
        <v>0</v>
      </c>
      <c r="AN1044" s="549">
        <f t="shared" si="493"/>
        <v>0</v>
      </c>
      <c r="AO1044" s="549">
        <f t="shared" si="494"/>
        <v>0</v>
      </c>
      <c r="AP1044" s="549">
        <f t="shared" si="495"/>
        <v>0</v>
      </c>
      <c r="AQ1044" s="283">
        <f t="shared" si="503"/>
        <v>0</v>
      </c>
      <c r="AR1044" s="281">
        <f t="shared" si="496"/>
        <v>0</v>
      </c>
      <c r="AT1044" s="446"/>
      <c r="AU1044" s="284"/>
      <c r="AV1044" s="447" t="str">
        <f t="shared" si="497"/>
        <v>CA</v>
      </c>
      <c r="AW1044" s="447" t="str">
        <f t="shared" si="498"/>
        <v>CL</v>
      </c>
      <c r="AX1044" s="447" t="str">
        <f t="shared" si="499"/>
        <v>AIC</v>
      </c>
      <c r="AY1044" s="447" t="str">
        <f t="shared" si="500"/>
        <v>ERB</v>
      </c>
      <c r="AZ1044" s="447" t="str">
        <f t="shared" si="501"/>
        <v>GRB</v>
      </c>
      <c r="BA1044" s="447" t="str">
        <f t="shared" si="502"/>
        <v>Non-Op</v>
      </c>
      <c r="BC1044" s="445" t="s">
        <v>2279</v>
      </c>
      <c r="BD1044" s="552">
        <f t="shared" si="480"/>
        <v>95662</v>
      </c>
      <c r="BF1044" s="435"/>
      <c r="BG1044" s="435"/>
      <c r="BH1044" s="435"/>
      <c r="BI1044" s="435"/>
      <c r="BJ1044" s="435"/>
      <c r="BK1044" s="435"/>
      <c r="BL1044" s="435"/>
      <c r="BN1044" s="444"/>
    </row>
    <row r="1045" spans="1:66" s="28" customFormat="1" ht="12" customHeight="1">
      <c r="A1045" s="287">
        <v>19000371</v>
      </c>
      <c r="B1045" s="288" t="str">
        <f t="shared" si="476"/>
        <v>19000371</v>
      </c>
      <c r="C1045" s="444" t="s">
        <v>1652</v>
      </c>
      <c r="D1045" s="445" t="s">
        <v>2091</v>
      </c>
      <c r="E1045" s="445"/>
      <c r="F1045" s="444"/>
      <c r="G1045" s="445"/>
      <c r="H1045" s="547">
        <v>8652.1299999999992</v>
      </c>
      <c r="I1045" s="547">
        <v>18035.27</v>
      </c>
      <c r="J1045" s="547">
        <v>5873.83</v>
      </c>
      <c r="K1045" s="547">
        <v>13172.58</v>
      </c>
      <c r="L1045" s="547">
        <v>16491.990000000002</v>
      </c>
      <c r="M1045" s="547">
        <v>12502.2</v>
      </c>
      <c r="N1045" s="547">
        <v>24653.62</v>
      </c>
      <c r="O1045" s="547">
        <v>30351.25</v>
      </c>
      <c r="P1045" s="547">
        <v>48886.239999999998</v>
      </c>
      <c r="Q1045" s="547">
        <v>48886.239999999998</v>
      </c>
      <c r="R1045" s="547">
        <v>48717.9</v>
      </c>
      <c r="S1045" s="547">
        <v>47686.11</v>
      </c>
      <c r="T1045" s="547">
        <v>51690.07</v>
      </c>
      <c r="U1045" s="547"/>
      <c r="V1045" s="547">
        <f t="shared" si="483"/>
        <v>28785.694166666664</v>
      </c>
      <c r="W1045" s="285"/>
      <c r="X1045" s="286"/>
      <c r="Y1045" s="548">
        <f t="shared" si="482"/>
        <v>51690.07</v>
      </c>
      <c r="Z1045" s="549">
        <f t="shared" si="482"/>
        <v>0</v>
      </c>
      <c r="AA1045" s="549">
        <f t="shared" si="482"/>
        <v>0</v>
      </c>
      <c r="AB1045" s="282">
        <f t="shared" si="484"/>
        <v>0</v>
      </c>
      <c r="AC1045" s="281">
        <f t="shared" si="485"/>
        <v>0</v>
      </c>
      <c r="AD1045" s="549">
        <f t="shared" si="486"/>
        <v>0</v>
      </c>
      <c r="AE1045" s="553">
        <f t="shared" si="487"/>
        <v>0</v>
      </c>
      <c r="AF1045" s="282">
        <f t="shared" si="488"/>
        <v>0</v>
      </c>
      <c r="AG1045" s="283">
        <f t="shared" si="489"/>
        <v>0</v>
      </c>
      <c r="AH1045" s="281">
        <f t="shared" si="490"/>
        <v>0</v>
      </c>
      <c r="AI1045" s="551">
        <f t="shared" si="504"/>
        <v>28785.694166666664</v>
      </c>
      <c r="AJ1045" s="549">
        <f t="shared" si="504"/>
        <v>0</v>
      </c>
      <c r="AK1045" s="549">
        <f t="shared" si="504"/>
        <v>0</v>
      </c>
      <c r="AL1045" s="282">
        <f t="shared" si="491"/>
        <v>0</v>
      </c>
      <c r="AM1045" s="281">
        <f t="shared" si="492"/>
        <v>0</v>
      </c>
      <c r="AN1045" s="549">
        <f t="shared" si="493"/>
        <v>0</v>
      </c>
      <c r="AO1045" s="549">
        <f t="shared" si="494"/>
        <v>0</v>
      </c>
      <c r="AP1045" s="549">
        <f t="shared" si="495"/>
        <v>0</v>
      </c>
      <c r="AQ1045" s="283">
        <f t="shared" si="503"/>
        <v>0</v>
      </c>
      <c r="AR1045" s="281">
        <f t="shared" si="496"/>
        <v>0</v>
      </c>
      <c r="AT1045" s="446"/>
      <c r="AU1045" s="284"/>
      <c r="AV1045" s="447" t="str">
        <f t="shared" si="497"/>
        <v>CA</v>
      </c>
      <c r="AW1045" s="447" t="str">
        <f t="shared" si="498"/>
        <v>CL</v>
      </c>
      <c r="AX1045" s="447" t="str">
        <f t="shared" si="499"/>
        <v>AIC</v>
      </c>
      <c r="AY1045" s="447" t="str">
        <f t="shared" si="500"/>
        <v>ERB</v>
      </c>
      <c r="AZ1045" s="447" t="str">
        <f t="shared" si="501"/>
        <v>GRB</v>
      </c>
      <c r="BA1045" s="447" t="str">
        <f t="shared" si="502"/>
        <v>Non-Op</v>
      </c>
      <c r="BC1045" s="445" t="s">
        <v>2279</v>
      </c>
      <c r="BD1045" s="552">
        <f t="shared" si="480"/>
        <v>51690.07</v>
      </c>
      <c r="BF1045" s="435"/>
      <c r="BG1045" s="435"/>
      <c r="BH1045" s="435"/>
      <c r="BI1045" s="435"/>
      <c r="BJ1045" s="435"/>
      <c r="BK1045" s="435"/>
      <c r="BL1045" s="435"/>
      <c r="BN1045" s="444"/>
    </row>
    <row r="1046" spans="1:66" s="28" customFormat="1" ht="12" customHeight="1">
      <c r="A1046" s="287">
        <v>19000403</v>
      </c>
      <c r="B1046" s="288" t="str">
        <f t="shared" si="476"/>
        <v>19000403</v>
      </c>
      <c r="C1046" s="444" t="s">
        <v>1653</v>
      </c>
      <c r="D1046" s="445" t="s">
        <v>1162</v>
      </c>
      <c r="E1046" s="445"/>
      <c r="F1046" s="444"/>
      <c r="G1046" s="445"/>
      <c r="H1046" s="547">
        <v>70557.78</v>
      </c>
      <c r="I1046" s="547">
        <v>70184.61</v>
      </c>
      <c r="J1046" s="547">
        <v>69811.44</v>
      </c>
      <c r="K1046" s="547">
        <v>69438.27</v>
      </c>
      <c r="L1046" s="547">
        <v>69065.100000000006</v>
      </c>
      <c r="M1046" s="547">
        <v>68691.929999999993</v>
      </c>
      <c r="N1046" s="547">
        <v>68318.759999999995</v>
      </c>
      <c r="O1046" s="547">
        <v>67945.59</v>
      </c>
      <c r="P1046" s="547">
        <v>67572.42</v>
      </c>
      <c r="Q1046" s="547">
        <v>67199.25</v>
      </c>
      <c r="R1046" s="547">
        <v>66826.080000000002</v>
      </c>
      <c r="S1046" s="547">
        <v>66452.91</v>
      </c>
      <c r="T1046" s="547">
        <v>66079.740000000005</v>
      </c>
      <c r="U1046" s="547"/>
      <c r="V1046" s="547">
        <f t="shared" si="483"/>
        <v>68318.760000000009</v>
      </c>
      <c r="W1046" s="285"/>
      <c r="X1046" s="286"/>
      <c r="Y1046" s="548">
        <f t="shared" si="482"/>
        <v>0</v>
      </c>
      <c r="Z1046" s="549">
        <f t="shared" si="482"/>
        <v>0</v>
      </c>
      <c r="AA1046" s="549">
        <f t="shared" si="482"/>
        <v>66079.740000000005</v>
      </c>
      <c r="AB1046" s="282">
        <f t="shared" si="484"/>
        <v>0</v>
      </c>
      <c r="AC1046" s="281">
        <f t="shared" si="485"/>
        <v>0</v>
      </c>
      <c r="AD1046" s="549">
        <f t="shared" si="486"/>
        <v>0</v>
      </c>
      <c r="AE1046" s="553">
        <f t="shared" si="487"/>
        <v>0</v>
      </c>
      <c r="AF1046" s="282">
        <f t="shared" si="488"/>
        <v>0</v>
      </c>
      <c r="AG1046" s="283">
        <f t="shared" si="489"/>
        <v>0</v>
      </c>
      <c r="AH1046" s="281">
        <f t="shared" si="490"/>
        <v>0</v>
      </c>
      <c r="AI1046" s="551">
        <f t="shared" si="504"/>
        <v>0</v>
      </c>
      <c r="AJ1046" s="549">
        <f t="shared" si="504"/>
        <v>0</v>
      </c>
      <c r="AK1046" s="549">
        <f t="shared" si="504"/>
        <v>68318.760000000009</v>
      </c>
      <c r="AL1046" s="282">
        <f t="shared" si="491"/>
        <v>0</v>
      </c>
      <c r="AM1046" s="281">
        <f t="shared" si="492"/>
        <v>0</v>
      </c>
      <c r="AN1046" s="549">
        <f t="shared" si="493"/>
        <v>0</v>
      </c>
      <c r="AO1046" s="549">
        <f t="shared" si="494"/>
        <v>0</v>
      </c>
      <c r="AP1046" s="549">
        <f t="shared" si="495"/>
        <v>0</v>
      </c>
      <c r="AQ1046" s="283">
        <f t="shared" si="503"/>
        <v>0</v>
      </c>
      <c r="AR1046" s="281">
        <f t="shared" si="496"/>
        <v>0</v>
      </c>
      <c r="AT1046" s="446"/>
      <c r="AU1046" s="329"/>
      <c r="AV1046" s="447" t="str">
        <f t="shared" si="497"/>
        <v>CA</v>
      </c>
      <c r="AW1046" s="447" t="str">
        <f t="shared" si="498"/>
        <v>CL</v>
      </c>
      <c r="AX1046" s="447" t="str">
        <f t="shared" si="499"/>
        <v>AIC</v>
      </c>
      <c r="AY1046" s="447" t="str">
        <f t="shared" si="500"/>
        <v>ERB</v>
      </c>
      <c r="AZ1046" s="447" t="str">
        <f t="shared" si="501"/>
        <v>GRB</v>
      </c>
      <c r="BA1046" s="447" t="str">
        <f t="shared" si="502"/>
        <v>Non-Op</v>
      </c>
      <c r="BC1046" s="449" t="s">
        <v>2100</v>
      </c>
      <c r="BD1046" s="552">
        <f t="shared" si="480"/>
        <v>66079.740000000005</v>
      </c>
      <c r="BF1046" s="435"/>
      <c r="BG1046" s="435"/>
      <c r="BH1046" s="435"/>
      <c r="BI1046" s="435"/>
      <c r="BJ1046" s="435"/>
      <c r="BK1046" s="435"/>
      <c r="BL1046" s="435"/>
      <c r="BN1046" s="444"/>
    </row>
    <row r="1047" spans="1:66" s="28" customFormat="1" ht="12" customHeight="1">
      <c r="A1047" s="287">
        <v>19000441</v>
      </c>
      <c r="B1047" s="288" t="str">
        <f t="shared" si="476"/>
        <v>19000441</v>
      </c>
      <c r="C1047" s="444" t="s">
        <v>1654</v>
      </c>
      <c r="D1047" s="445" t="s">
        <v>1163</v>
      </c>
      <c r="E1047" s="445"/>
      <c r="F1047" s="444"/>
      <c r="G1047" s="445"/>
      <c r="H1047" s="547">
        <v>1640001.99</v>
      </c>
      <c r="I1047" s="547">
        <v>1644919.98</v>
      </c>
      <c r="J1047" s="547">
        <v>1642059.57</v>
      </c>
      <c r="K1047" s="547">
        <v>1638673.53</v>
      </c>
      <c r="L1047" s="547">
        <v>1637426.13</v>
      </c>
      <c r="M1047" s="547">
        <v>1638032.19</v>
      </c>
      <c r="N1047" s="547">
        <v>1639233.81</v>
      </c>
      <c r="O1047" s="547">
        <v>1644093.21</v>
      </c>
      <c r="P1047" s="547">
        <v>1648526.52</v>
      </c>
      <c r="Q1047" s="547">
        <v>1653387.81</v>
      </c>
      <c r="R1047" s="547">
        <v>1658250.57</v>
      </c>
      <c r="S1047" s="547">
        <v>1663115.01</v>
      </c>
      <c r="T1047" s="547">
        <v>1671525.3</v>
      </c>
      <c r="U1047" s="547"/>
      <c r="V1047" s="547">
        <f t="shared" si="483"/>
        <v>1646956.83125</v>
      </c>
      <c r="W1047" s="285" t="s">
        <v>1655</v>
      </c>
      <c r="X1047" s="286"/>
      <c r="Y1047" s="548">
        <f t="shared" si="482"/>
        <v>0</v>
      </c>
      <c r="Z1047" s="549">
        <f t="shared" si="482"/>
        <v>0</v>
      </c>
      <c r="AA1047" s="549">
        <f t="shared" si="482"/>
        <v>0</v>
      </c>
      <c r="AB1047" s="282">
        <f t="shared" si="484"/>
        <v>1671525.3</v>
      </c>
      <c r="AC1047" s="281">
        <f t="shared" si="485"/>
        <v>0</v>
      </c>
      <c r="AD1047" s="549">
        <f t="shared" si="486"/>
        <v>1671525.3</v>
      </c>
      <c r="AE1047" s="553">
        <f t="shared" si="487"/>
        <v>0</v>
      </c>
      <c r="AF1047" s="282">
        <f t="shared" si="488"/>
        <v>0</v>
      </c>
      <c r="AG1047" s="283">
        <f t="shared" si="489"/>
        <v>1671525.3</v>
      </c>
      <c r="AH1047" s="281">
        <f t="shared" si="490"/>
        <v>0</v>
      </c>
      <c r="AI1047" s="551">
        <f t="shared" si="504"/>
        <v>0</v>
      </c>
      <c r="AJ1047" s="549">
        <f t="shared" si="504"/>
        <v>0</v>
      </c>
      <c r="AK1047" s="549">
        <f t="shared" si="504"/>
        <v>0</v>
      </c>
      <c r="AL1047" s="282">
        <f t="shared" si="491"/>
        <v>1646956.83125</v>
      </c>
      <c r="AM1047" s="281">
        <f t="shared" si="492"/>
        <v>0</v>
      </c>
      <c r="AN1047" s="549">
        <f t="shared" si="493"/>
        <v>1646956.83125</v>
      </c>
      <c r="AO1047" s="549">
        <f t="shared" si="494"/>
        <v>0</v>
      </c>
      <c r="AP1047" s="549">
        <f t="shared" si="495"/>
        <v>0</v>
      </c>
      <c r="AQ1047" s="283">
        <f t="shared" si="503"/>
        <v>1646956.83125</v>
      </c>
      <c r="AR1047" s="281">
        <f t="shared" si="496"/>
        <v>0</v>
      </c>
      <c r="AT1047" s="446"/>
      <c r="AU1047" s="284"/>
      <c r="AV1047" s="447" t="str">
        <f t="shared" si="497"/>
        <v>CA</v>
      </c>
      <c r="AW1047" s="447" t="str">
        <f t="shared" si="498"/>
        <v>CL</v>
      </c>
      <c r="AX1047" s="447" t="str">
        <f t="shared" si="499"/>
        <v>AIC</v>
      </c>
      <c r="AY1047" s="447" t="str">
        <f t="shared" si="500"/>
        <v>ERB</v>
      </c>
      <c r="AZ1047" s="447" t="str">
        <f t="shared" si="501"/>
        <v>GRB</v>
      </c>
      <c r="BA1047" s="447" t="str">
        <f t="shared" si="502"/>
        <v>Non-Op</v>
      </c>
      <c r="BC1047" s="445" t="s">
        <v>2279</v>
      </c>
      <c r="BD1047" s="552">
        <f t="shared" si="480"/>
        <v>1671525.3</v>
      </c>
      <c r="BF1047" s="435"/>
      <c r="BG1047" s="435"/>
      <c r="BH1047" s="435"/>
      <c r="BI1047" s="435"/>
      <c r="BJ1047" s="435"/>
      <c r="BK1047" s="435"/>
      <c r="BL1047" s="435"/>
      <c r="BN1047" s="444"/>
    </row>
    <row r="1048" spans="1:66" s="28" customFormat="1" ht="12" customHeight="1">
      <c r="A1048" s="287">
        <v>19000443</v>
      </c>
      <c r="B1048" s="288" t="str">
        <f t="shared" si="476"/>
        <v>19000443</v>
      </c>
      <c r="C1048" s="330" t="s">
        <v>1656</v>
      </c>
      <c r="D1048" s="445" t="s">
        <v>1165</v>
      </c>
      <c r="E1048" s="445"/>
      <c r="F1048" s="330"/>
      <c r="G1048" s="445"/>
      <c r="H1048" s="547">
        <v>43848968.729999997</v>
      </c>
      <c r="I1048" s="547">
        <v>43503658.729999997</v>
      </c>
      <c r="J1048" s="547">
        <v>43158348.729999997</v>
      </c>
      <c r="K1048" s="547">
        <v>42813038.729999997</v>
      </c>
      <c r="L1048" s="547">
        <v>42467728.729999997</v>
      </c>
      <c r="M1048" s="547">
        <v>42122418.729999997</v>
      </c>
      <c r="N1048" s="547">
        <v>41777108.729999997</v>
      </c>
      <c r="O1048" s="547">
        <v>41639577.600000001</v>
      </c>
      <c r="P1048" s="547">
        <v>41283469.219999999</v>
      </c>
      <c r="Q1048" s="547">
        <v>40927360.850000001</v>
      </c>
      <c r="R1048" s="547">
        <v>40571252.469999999</v>
      </c>
      <c r="S1048" s="547">
        <v>40215144.100000001</v>
      </c>
      <c r="T1048" s="547">
        <v>26693218.859999999</v>
      </c>
      <c r="U1048" s="547"/>
      <c r="V1048" s="547">
        <f t="shared" si="483"/>
        <v>41312516.701250002</v>
      </c>
      <c r="W1048" s="285"/>
      <c r="X1048" s="286"/>
      <c r="Y1048" s="548">
        <f t="shared" si="482"/>
        <v>0</v>
      </c>
      <c r="Z1048" s="549">
        <f t="shared" si="482"/>
        <v>0</v>
      </c>
      <c r="AA1048" s="549">
        <f t="shared" si="482"/>
        <v>0</v>
      </c>
      <c r="AB1048" s="282">
        <f t="shared" si="484"/>
        <v>26693218.859999999</v>
      </c>
      <c r="AC1048" s="281">
        <f t="shared" si="485"/>
        <v>0</v>
      </c>
      <c r="AD1048" s="549">
        <f t="shared" si="486"/>
        <v>0</v>
      </c>
      <c r="AE1048" s="553">
        <f t="shared" si="487"/>
        <v>0</v>
      </c>
      <c r="AF1048" s="282">
        <f t="shared" si="488"/>
        <v>26693218.859999999</v>
      </c>
      <c r="AG1048" s="283">
        <f t="shared" si="489"/>
        <v>26693218.859999999</v>
      </c>
      <c r="AH1048" s="281">
        <f t="shared" si="490"/>
        <v>0</v>
      </c>
      <c r="AI1048" s="551">
        <f t="shared" si="504"/>
        <v>0</v>
      </c>
      <c r="AJ1048" s="549">
        <f t="shared" si="504"/>
        <v>0</v>
      </c>
      <c r="AK1048" s="549">
        <f t="shared" si="504"/>
        <v>0</v>
      </c>
      <c r="AL1048" s="282">
        <f t="shared" si="491"/>
        <v>41312516.701250002</v>
      </c>
      <c r="AM1048" s="281">
        <f t="shared" si="492"/>
        <v>0</v>
      </c>
      <c r="AN1048" s="549">
        <f t="shared" si="493"/>
        <v>0</v>
      </c>
      <c r="AO1048" s="549">
        <f t="shared" si="494"/>
        <v>0</v>
      </c>
      <c r="AP1048" s="549">
        <f t="shared" si="495"/>
        <v>41312516.701250002</v>
      </c>
      <c r="AQ1048" s="283">
        <f t="shared" si="503"/>
        <v>41312516.701250002</v>
      </c>
      <c r="AR1048" s="281">
        <f t="shared" si="496"/>
        <v>0</v>
      </c>
      <c r="AT1048" s="446" t="s">
        <v>2079</v>
      </c>
      <c r="AU1048" s="284"/>
      <c r="AV1048" s="447" t="str">
        <f t="shared" si="497"/>
        <v>CA</v>
      </c>
      <c r="AW1048" s="447" t="str">
        <f t="shared" si="498"/>
        <v>CL</v>
      </c>
      <c r="AX1048" s="447" t="str">
        <f t="shared" si="499"/>
        <v>AIC</v>
      </c>
      <c r="AY1048" s="447" t="str">
        <f t="shared" si="500"/>
        <v>ERB</v>
      </c>
      <c r="AZ1048" s="447" t="str">
        <f t="shared" si="501"/>
        <v>GRB</v>
      </c>
      <c r="BA1048" s="447" t="str">
        <f t="shared" si="502"/>
        <v>Non-Op</v>
      </c>
      <c r="BC1048" s="449" t="s">
        <v>2100</v>
      </c>
      <c r="BD1048" s="552">
        <f t="shared" si="480"/>
        <v>26693218.859999999</v>
      </c>
      <c r="BF1048" s="435"/>
      <c r="BG1048" s="435"/>
      <c r="BH1048" s="435"/>
      <c r="BI1048" s="435"/>
      <c r="BJ1048" s="435"/>
      <c r="BK1048" s="435"/>
      <c r="BL1048" s="435"/>
      <c r="BN1048" s="444"/>
    </row>
    <row r="1049" spans="1:66" s="28" customFormat="1" ht="12" customHeight="1">
      <c r="A1049" s="287">
        <v>19000453</v>
      </c>
      <c r="B1049" s="288" t="str">
        <f t="shared" si="476"/>
        <v>19000453</v>
      </c>
      <c r="C1049" s="330" t="s">
        <v>1657</v>
      </c>
      <c r="D1049" s="445" t="s">
        <v>1165</v>
      </c>
      <c r="E1049" s="445"/>
      <c r="F1049" s="330"/>
      <c r="G1049" s="445"/>
      <c r="H1049" s="547">
        <v>2699259.99</v>
      </c>
      <c r="I1049" s="547">
        <v>2650467.79</v>
      </c>
      <c r="J1049" s="547">
        <v>2601675.58</v>
      </c>
      <c r="K1049" s="547">
        <v>2552883.38</v>
      </c>
      <c r="L1049" s="547">
        <v>2504091.17</v>
      </c>
      <c r="M1049" s="547">
        <v>2455298.9700000002</v>
      </c>
      <c r="N1049" s="547">
        <v>2406506.7599999998</v>
      </c>
      <c r="O1049" s="547">
        <v>2357714.56</v>
      </c>
      <c r="P1049" s="547">
        <v>2308922.36</v>
      </c>
      <c r="Q1049" s="547">
        <v>2260130.15</v>
      </c>
      <c r="R1049" s="547">
        <v>1892968.29</v>
      </c>
      <c r="S1049" s="547">
        <v>1871948.65</v>
      </c>
      <c r="T1049" s="547">
        <v>2157020.46</v>
      </c>
      <c r="U1049" s="547"/>
      <c r="V1049" s="547">
        <f t="shared" si="483"/>
        <v>2357562.32375</v>
      </c>
      <c r="W1049" s="285"/>
      <c r="X1049" s="286"/>
      <c r="Y1049" s="548">
        <f t="shared" ref="Y1049:AA1068" si="505">IF($D1049=Y$5,$T1049,0)</f>
        <v>0</v>
      </c>
      <c r="Z1049" s="549">
        <f t="shared" si="505"/>
        <v>0</v>
      </c>
      <c r="AA1049" s="549">
        <f t="shared" si="505"/>
        <v>0</v>
      </c>
      <c r="AB1049" s="282">
        <f t="shared" si="484"/>
        <v>2157020.46</v>
      </c>
      <c r="AC1049" s="281">
        <f t="shared" si="485"/>
        <v>0</v>
      </c>
      <c r="AD1049" s="549">
        <f t="shared" si="486"/>
        <v>0</v>
      </c>
      <c r="AE1049" s="553">
        <f t="shared" si="487"/>
        <v>0</v>
      </c>
      <c r="AF1049" s="282">
        <f t="shared" si="488"/>
        <v>2157020.46</v>
      </c>
      <c r="AG1049" s="283">
        <f t="shared" si="489"/>
        <v>2157020.46</v>
      </c>
      <c r="AH1049" s="281">
        <f t="shared" si="490"/>
        <v>0</v>
      </c>
      <c r="AI1049" s="551">
        <f t="shared" si="504"/>
        <v>0</v>
      </c>
      <c r="AJ1049" s="549">
        <f t="shared" si="504"/>
        <v>0</v>
      </c>
      <c r="AK1049" s="549">
        <f t="shared" si="504"/>
        <v>0</v>
      </c>
      <c r="AL1049" s="282">
        <f t="shared" si="491"/>
        <v>2357562.32375</v>
      </c>
      <c r="AM1049" s="281">
        <f t="shared" si="492"/>
        <v>0</v>
      </c>
      <c r="AN1049" s="549">
        <f t="shared" si="493"/>
        <v>0</v>
      </c>
      <c r="AO1049" s="549">
        <f t="shared" si="494"/>
        <v>0</v>
      </c>
      <c r="AP1049" s="549">
        <f t="shared" si="495"/>
        <v>2357562.32375</v>
      </c>
      <c r="AQ1049" s="283">
        <f t="shared" si="503"/>
        <v>2357562.32375</v>
      </c>
      <c r="AR1049" s="281">
        <f t="shared" si="496"/>
        <v>0</v>
      </c>
      <c r="AT1049" s="446" t="s">
        <v>2079</v>
      </c>
      <c r="AU1049" s="284"/>
      <c r="AV1049" s="447" t="str">
        <f t="shared" si="497"/>
        <v>CA</v>
      </c>
      <c r="AW1049" s="447" t="str">
        <f t="shared" si="498"/>
        <v>CL</v>
      </c>
      <c r="AX1049" s="447" t="str">
        <f t="shared" si="499"/>
        <v>AIC</v>
      </c>
      <c r="AY1049" s="447" t="str">
        <f t="shared" si="500"/>
        <v>ERB</v>
      </c>
      <c r="AZ1049" s="447" t="str">
        <f t="shared" si="501"/>
        <v>GRB</v>
      </c>
      <c r="BA1049" s="447" t="str">
        <f t="shared" si="502"/>
        <v>Non-Op</v>
      </c>
      <c r="BC1049" s="449" t="s">
        <v>2100</v>
      </c>
      <c r="BD1049" s="552">
        <f t="shared" si="480"/>
        <v>2157020.46</v>
      </c>
      <c r="BF1049" s="435"/>
      <c r="BG1049" s="435"/>
      <c r="BH1049" s="435"/>
      <c r="BI1049" s="435"/>
      <c r="BJ1049" s="435"/>
      <c r="BK1049" s="435"/>
      <c r="BL1049" s="435"/>
      <c r="BN1049" s="444"/>
    </row>
    <row r="1050" spans="1:66" s="28" customFormat="1" ht="12" customHeight="1">
      <c r="A1050" s="287">
        <v>19000463</v>
      </c>
      <c r="B1050" s="288" t="str">
        <f t="shared" si="476"/>
        <v>19000463</v>
      </c>
      <c r="C1050" s="330" t="s">
        <v>1658</v>
      </c>
      <c r="D1050" s="445" t="s">
        <v>1165</v>
      </c>
      <c r="E1050" s="445"/>
      <c r="F1050" s="330"/>
      <c r="G1050" s="445"/>
      <c r="H1050" s="547">
        <v>233100.07</v>
      </c>
      <c r="I1050" s="547">
        <v>232190.07</v>
      </c>
      <c r="J1050" s="547">
        <v>231280.07</v>
      </c>
      <c r="K1050" s="547">
        <v>230370.07</v>
      </c>
      <c r="L1050" s="547">
        <v>229460.07</v>
      </c>
      <c r="M1050" s="547">
        <v>228550.07</v>
      </c>
      <c r="N1050" s="547">
        <v>227640.07</v>
      </c>
      <c r="O1050" s="547">
        <v>226730.07</v>
      </c>
      <c r="P1050" s="547">
        <v>225820.08</v>
      </c>
      <c r="Q1050" s="547">
        <v>224910.07999999999</v>
      </c>
      <c r="R1050" s="547">
        <v>206500.07</v>
      </c>
      <c r="S1050" s="547">
        <v>205520.07</v>
      </c>
      <c r="T1050" s="547">
        <v>6300.07</v>
      </c>
      <c r="U1050" s="547"/>
      <c r="V1050" s="547">
        <f t="shared" si="483"/>
        <v>215722.57166666666</v>
      </c>
      <c r="W1050" s="285"/>
      <c r="X1050" s="286"/>
      <c r="Y1050" s="548">
        <f t="shared" si="505"/>
        <v>0</v>
      </c>
      <c r="Z1050" s="549">
        <f t="shared" si="505"/>
        <v>0</v>
      </c>
      <c r="AA1050" s="549">
        <f t="shared" si="505"/>
        <v>0</v>
      </c>
      <c r="AB1050" s="282">
        <f t="shared" si="484"/>
        <v>6300.07</v>
      </c>
      <c r="AC1050" s="281">
        <f t="shared" si="485"/>
        <v>0</v>
      </c>
      <c r="AD1050" s="549">
        <f t="shared" si="486"/>
        <v>0</v>
      </c>
      <c r="AE1050" s="553">
        <f t="shared" si="487"/>
        <v>0</v>
      </c>
      <c r="AF1050" s="282">
        <f t="shared" si="488"/>
        <v>6300.07</v>
      </c>
      <c r="AG1050" s="283">
        <f t="shared" si="489"/>
        <v>6300.07</v>
      </c>
      <c r="AH1050" s="281">
        <f t="shared" si="490"/>
        <v>0</v>
      </c>
      <c r="AI1050" s="551">
        <f t="shared" si="504"/>
        <v>0</v>
      </c>
      <c r="AJ1050" s="549">
        <f t="shared" si="504"/>
        <v>0</v>
      </c>
      <c r="AK1050" s="549">
        <f t="shared" si="504"/>
        <v>0</v>
      </c>
      <c r="AL1050" s="282">
        <f t="shared" si="491"/>
        <v>215722.57166666666</v>
      </c>
      <c r="AM1050" s="281">
        <f t="shared" si="492"/>
        <v>0</v>
      </c>
      <c r="AN1050" s="549">
        <f t="shared" si="493"/>
        <v>0</v>
      </c>
      <c r="AO1050" s="549">
        <f t="shared" si="494"/>
        <v>0</v>
      </c>
      <c r="AP1050" s="549">
        <f t="shared" si="495"/>
        <v>215722.57166666666</v>
      </c>
      <c r="AQ1050" s="283">
        <f t="shared" si="503"/>
        <v>215722.57166666666</v>
      </c>
      <c r="AR1050" s="281">
        <f t="shared" si="496"/>
        <v>0</v>
      </c>
      <c r="AT1050" s="446" t="s">
        <v>2079</v>
      </c>
      <c r="AU1050" s="284"/>
      <c r="AV1050" s="447" t="str">
        <f t="shared" si="497"/>
        <v>CA</v>
      </c>
      <c r="AW1050" s="447" t="str">
        <f t="shared" si="498"/>
        <v>CL</v>
      </c>
      <c r="AX1050" s="447" t="str">
        <f t="shared" si="499"/>
        <v>AIC</v>
      </c>
      <c r="AY1050" s="447" t="str">
        <f t="shared" si="500"/>
        <v>ERB</v>
      </c>
      <c r="AZ1050" s="447" t="str">
        <f t="shared" si="501"/>
        <v>GRB</v>
      </c>
      <c r="BA1050" s="447" t="str">
        <f t="shared" si="502"/>
        <v>Non-Op</v>
      </c>
      <c r="BC1050" s="449" t="s">
        <v>2100</v>
      </c>
      <c r="BD1050" s="552">
        <f t="shared" si="480"/>
        <v>6300.07</v>
      </c>
      <c r="BF1050" s="435"/>
      <c r="BG1050" s="435"/>
      <c r="BH1050" s="435"/>
      <c r="BI1050" s="435"/>
      <c r="BJ1050" s="435"/>
      <c r="BK1050" s="435"/>
      <c r="BL1050" s="435"/>
      <c r="BN1050" s="444"/>
    </row>
    <row r="1051" spans="1:66" s="28" customFormat="1" ht="12" customHeight="1">
      <c r="A1051" s="287">
        <v>19000471</v>
      </c>
      <c r="B1051" s="288" t="str">
        <f t="shared" si="476"/>
        <v>19000471</v>
      </c>
      <c r="C1051" s="444" t="s">
        <v>1659</v>
      </c>
      <c r="D1051" s="445" t="s">
        <v>2091</v>
      </c>
      <c r="E1051" s="445"/>
      <c r="F1051" s="444"/>
      <c r="G1051" s="445"/>
      <c r="H1051" s="547">
        <v>1159557.99</v>
      </c>
      <c r="I1051" s="547">
        <v>1083989.6200000001</v>
      </c>
      <c r="J1051" s="547">
        <v>1027077.78</v>
      </c>
      <c r="K1051" s="547">
        <v>963292.46</v>
      </c>
      <c r="L1051" s="547">
        <v>894840.15</v>
      </c>
      <c r="M1051" s="547">
        <v>820116.96</v>
      </c>
      <c r="N1051" s="547">
        <v>742370.69</v>
      </c>
      <c r="O1051" s="547">
        <v>640065.67000000004</v>
      </c>
      <c r="P1051" s="547">
        <v>540819.64</v>
      </c>
      <c r="Q1051" s="547">
        <v>432888.97</v>
      </c>
      <c r="R1051" s="547">
        <v>312882.24</v>
      </c>
      <c r="S1051" s="547">
        <v>176770.8</v>
      </c>
      <c r="T1051" s="547">
        <v>0.49</v>
      </c>
      <c r="U1051" s="547"/>
      <c r="V1051" s="547">
        <f t="shared" si="483"/>
        <v>684574.51833333331</v>
      </c>
      <c r="W1051" s="285"/>
      <c r="X1051" s="286"/>
      <c r="Y1051" s="548">
        <f t="shared" si="505"/>
        <v>0.49</v>
      </c>
      <c r="Z1051" s="549">
        <f t="shared" si="505"/>
        <v>0</v>
      </c>
      <c r="AA1051" s="549">
        <f t="shared" si="505"/>
        <v>0</v>
      </c>
      <c r="AB1051" s="282">
        <f t="shared" si="484"/>
        <v>0</v>
      </c>
      <c r="AC1051" s="281">
        <f t="shared" si="485"/>
        <v>0</v>
      </c>
      <c r="AD1051" s="549">
        <f t="shared" si="486"/>
        <v>0</v>
      </c>
      <c r="AE1051" s="553">
        <f t="shared" si="487"/>
        <v>0</v>
      </c>
      <c r="AF1051" s="282">
        <f t="shared" si="488"/>
        <v>0</v>
      </c>
      <c r="AG1051" s="283">
        <f t="shared" si="489"/>
        <v>0</v>
      </c>
      <c r="AH1051" s="281">
        <f t="shared" si="490"/>
        <v>0</v>
      </c>
      <c r="AI1051" s="551">
        <f t="shared" si="504"/>
        <v>684574.51833333331</v>
      </c>
      <c r="AJ1051" s="549">
        <f t="shared" si="504"/>
        <v>0</v>
      </c>
      <c r="AK1051" s="549">
        <f t="shared" si="504"/>
        <v>0</v>
      </c>
      <c r="AL1051" s="282">
        <f t="shared" si="491"/>
        <v>0</v>
      </c>
      <c r="AM1051" s="281">
        <f t="shared" si="492"/>
        <v>0</v>
      </c>
      <c r="AN1051" s="549">
        <f t="shared" si="493"/>
        <v>0</v>
      </c>
      <c r="AO1051" s="549">
        <f t="shared" si="494"/>
        <v>0</v>
      </c>
      <c r="AP1051" s="549">
        <f t="shared" si="495"/>
        <v>0</v>
      </c>
      <c r="AQ1051" s="283">
        <f t="shared" si="503"/>
        <v>0</v>
      </c>
      <c r="AR1051" s="281">
        <f t="shared" si="496"/>
        <v>0</v>
      </c>
      <c r="AT1051" s="446"/>
      <c r="AU1051" s="284"/>
      <c r="AV1051" s="447" t="str">
        <f t="shared" si="497"/>
        <v>CA</v>
      </c>
      <c r="AW1051" s="447" t="str">
        <f t="shared" si="498"/>
        <v>CL</v>
      </c>
      <c r="AX1051" s="447" t="str">
        <f t="shared" si="499"/>
        <v>AIC</v>
      </c>
      <c r="AY1051" s="447" t="str">
        <f t="shared" si="500"/>
        <v>ERB</v>
      </c>
      <c r="AZ1051" s="447" t="str">
        <f t="shared" si="501"/>
        <v>GRB</v>
      </c>
      <c r="BA1051" s="447" t="str">
        <f t="shared" si="502"/>
        <v>Non-Op</v>
      </c>
      <c r="BC1051" s="445" t="s">
        <v>2279</v>
      </c>
      <c r="BD1051" s="552">
        <f t="shared" si="480"/>
        <v>0.49</v>
      </c>
      <c r="BF1051" s="435"/>
      <c r="BG1051" s="435"/>
      <c r="BH1051" s="435"/>
      <c r="BI1051" s="435"/>
      <c r="BJ1051" s="435"/>
      <c r="BK1051" s="435"/>
      <c r="BL1051" s="435"/>
      <c r="BN1051" s="444"/>
    </row>
    <row r="1052" spans="1:66" s="28" customFormat="1" ht="12" customHeight="1">
      <c r="A1052" s="287">
        <v>19000473</v>
      </c>
      <c r="B1052" s="288" t="str">
        <f t="shared" si="476"/>
        <v>19000473</v>
      </c>
      <c r="C1052" s="444" t="s">
        <v>2934</v>
      </c>
      <c r="D1052" s="445" t="s">
        <v>2091</v>
      </c>
      <c r="E1052" s="445"/>
      <c r="F1052" s="444"/>
      <c r="G1052" s="445"/>
      <c r="H1052" s="547">
        <v>0</v>
      </c>
      <c r="I1052" s="547">
        <v>0</v>
      </c>
      <c r="J1052" s="547">
        <v>0</v>
      </c>
      <c r="K1052" s="547">
        <v>0</v>
      </c>
      <c r="L1052" s="547">
        <v>0</v>
      </c>
      <c r="M1052" s="547">
        <v>0</v>
      </c>
      <c r="N1052" s="547">
        <v>0</v>
      </c>
      <c r="O1052" s="547">
        <v>0</v>
      </c>
      <c r="P1052" s="547">
        <v>0</v>
      </c>
      <c r="Q1052" s="547">
        <v>0</v>
      </c>
      <c r="R1052" s="547">
        <v>0</v>
      </c>
      <c r="S1052" s="547">
        <v>0</v>
      </c>
      <c r="T1052" s="547">
        <v>0</v>
      </c>
      <c r="U1052" s="547"/>
      <c r="V1052" s="547">
        <f t="shared" si="483"/>
        <v>0</v>
      </c>
      <c r="W1052" s="285"/>
      <c r="X1052" s="286"/>
      <c r="Y1052" s="548">
        <f t="shared" si="505"/>
        <v>0</v>
      </c>
      <c r="Z1052" s="549">
        <f t="shared" si="505"/>
        <v>0</v>
      </c>
      <c r="AA1052" s="549">
        <f t="shared" si="505"/>
        <v>0</v>
      </c>
      <c r="AB1052" s="282">
        <f t="shared" si="484"/>
        <v>0</v>
      </c>
      <c r="AC1052" s="281">
        <f t="shared" si="485"/>
        <v>0</v>
      </c>
      <c r="AD1052" s="549">
        <f t="shared" si="486"/>
        <v>0</v>
      </c>
      <c r="AE1052" s="553">
        <f t="shared" si="487"/>
        <v>0</v>
      </c>
      <c r="AF1052" s="282">
        <f t="shared" si="488"/>
        <v>0</v>
      </c>
      <c r="AG1052" s="283">
        <f t="shared" si="489"/>
        <v>0</v>
      </c>
      <c r="AH1052" s="281">
        <f t="shared" si="490"/>
        <v>0</v>
      </c>
      <c r="AI1052" s="551">
        <f t="shared" si="504"/>
        <v>0</v>
      </c>
      <c r="AJ1052" s="549">
        <f t="shared" si="504"/>
        <v>0</v>
      </c>
      <c r="AK1052" s="549">
        <f t="shared" si="504"/>
        <v>0</v>
      </c>
      <c r="AL1052" s="282">
        <f t="shared" si="491"/>
        <v>0</v>
      </c>
      <c r="AM1052" s="281">
        <f t="shared" si="492"/>
        <v>0</v>
      </c>
      <c r="AN1052" s="549">
        <f t="shared" si="493"/>
        <v>0</v>
      </c>
      <c r="AO1052" s="549">
        <f t="shared" si="494"/>
        <v>0</v>
      </c>
      <c r="AP1052" s="549">
        <f t="shared" si="495"/>
        <v>0</v>
      </c>
      <c r="AQ1052" s="283">
        <f t="shared" si="503"/>
        <v>0</v>
      </c>
      <c r="AR1052" s="281">
        <f t="shared" si="496"/>
        <v>0</v>
      </c>
      <c r="AT1052" s="446"/>
      <c r="AU1052" s="284"/>
      <c r="AV1052" s="447" t="str">
        <f t="shared" si="497"/>
        <v>CA</v>
      </c>
      <c r="AW1052" s="447" t="str">
        <f t="shared" si="498"/>
        <v>CL</v>
      </c>
      <c r="AX1052" s="447" t="str">
        <f t="shared" si="499"/>
        <v>AIC</v>
      </c>
      <c r="AY1052" s="447" t="str">
        <f t="shared" si="500"/>
        <v>ERB</v>
      </c>
      <c r="AZ1052" s="447" t="str">
        <f t="shared" si="501"/>
        <v>GRB</v>
      </c>
      <c r="BA1052" s="447" t="str">
        <f t="shared" si="502"/>
        <v>Non-Op</v>
      </c>
      <c r="BC1052" s="445" t="s">
        <v>2279</v>
      </c>
      <c r="BD1052" s="552">
        <f t="shared" si="480"/>
        <v>0</v>
      </c>
      <c r="BF1052" s="435"/>
      <c r="BG1052" s="435"/>
      <c r="BH1052" s="435"/>
      <c r="BI1052" s="435"/>
      <c r="BJ1052" s="435"/>
      <c r="BK1052" s="435"/>
      <c r="BL1052" s="435"/>
      <c r="BN1052" s="444"/>
    </row>
    <row r="1053" spans="1:66" s="508" customFormat="1" ht="12" customHeight="1">
      <c r="A1053" s="287">
        <v>19000491</v>
      </c>
      <c r="B1053" s="288" t="str">
        <f t="shared" si="476"/>
        <v>19000491</v>
      </c>
      <c r="C1053" s="444" t="s">
        <v>1660</v>
      </c>
      <c r="D1053" s="445" t="s">
        <v>1165</v>
      </c>
      <c r="E1053" s="445"/>
      <c r="F1053" s="444"/>
      <c r="G1053" s="445"/>
      <c r="H1053" s="547">
        <v>948985.17</v>
      </c>
      <c r="I1053" s="547">
        <v>944143.41</v>
      </c>
      <c r="J1053" s="547">
        <v>939301.65</v>
      </c>
      <c r="K1053" s="547">
        <v>934459.89</v>
      </c>
      <c r="L1053" s="547">
        <v>929618.13</v>
      </c>
      <c r="M1053" s="547">
        <v>924776.37</v>
      </c>
      <c r="N1053" s="547">
        <v>919934.61</v>
      </c>
      <c r="O1053" s="547">
        <v>915092.85</v>
      </c>
      <c r="P1053" s="547">
        <v>910251.09</v>
      </c>
      <c r="Q1053" s="547">
        <v>905409.33</v>
      </c>
      <c r="R1053" s="547">
        <v>900567.57</v>
      </c>
      <c r="S1053" s="547">
        <v>895725.81</v>
      </c>
      <c r="T1053" s="547">
        <v>806884.05</v>
      </c>
      <c r="U1053" s="547"/>
      <c r="V1053" s="547">
        <f t="shared" si="483"/>
        <v>916434.61</v>
      </c>
      <c r="W1053" s="331"/>
      <c r="X1053" s="332"/>
      <c r="Y1053" s="548">
        <f t="shared" si="505"/>
        <v>0</v>
      </c>
      <c r="Z1053" s="549">
        <f t="shared" si="505"/>
        <v>0</v>
      </c>
      <c r="AA1053" s="549">
        <f t="shared" si="505"/>
        <v>0</v>
      </c>
      <c r="AB1053" s="282">
        <f t="shared" si="484"/>
        <v>806884.05</v>
      </c>
      <c r="AC1053" s="281">
        <f t="shared" si="485"/>
        <v>0</v>
      </c>
      <c r="AD1053" s="549">
        <f t="shared" si="486"/>
        <v>0</v>
      </c>
      <c r="AE1053" s="553">
        <f t="shared" si="487"/>
        <v>0</v>
      </c>
      <c r="AF1053" s="282">
        <f t="shared" si="488"/>
        <v>806884.05</v>
      </c>
      <c r="AG1053" s="283">
        <f t="shared" si="489"/>
        <v>806884.05</v>
      </c>
      <c r="AH1053" s="281">
        <f t="shared" si="490"/>
        <v>0</v>
      </c>
      <c r="AI1053" s="551">
        <f t="shared" si="504"/>
        <v>0</v>
      </c>
      <c r="AJ1053" s="549">
        <f t="shared" si="504"/>
        <v>0</v>
      </c>
      <c r="AK1053" s="549">
        <f t="shared" si="504"/>
        <v>0</v>
      </c>
      <c r="AL1053" s="282">
        <f t="shared" si="491"/>
        <v>916434.61</v>
      </c>
      <c r="AM1053" s="281">
        <f t="shared" si="492"/>
        <v>0</v>
      </c>
      <c r="AN1053" s="549">
        <f t="shared" si="493"/>
        <v>0</v>
      </c>
      <c r="AO1053" s="549">
        <f t="shared" si="494"/>
        <v>0</v>
      </c>
      <c r="AP1053" s="549">
        <f t="shared" si="495"/>
        <v>916434.61</v>
      </c>
      <c r="AQ1053" s="283">
        <f t="shared" si="503"/>
        <v>916434.61</v>
      </c>
      <c r="AR1053" s="281">
        <f t="shared" si="496"/>
        <v>0</v>
      </c>
      <c r="AT1053" s="446" t="s">
        <v>2081</v>
      </c>
      <c r="AU1053" s="284"/>
      <c r="AV1053" s="447" t="str">
        <f t="shared" si="497"/>
        <v>CA</v>
      </c>
      <c r="AW1053" s="447" t="str">
        <f t="shared" si="498"/>
        <v>CL</v>
      </c>
      <c r="AX1053" s="447" t="str">
        <f t="shared" si="499"/>
        <v>AIC</v>
      </c>
      <c r="AY1053" s="447" t="str">
        <f t="shared" si="500"/>
        <v>ERB</v>
      </c>
      <c r="AZ1053" s="447" t="str">
        <f t="shared" si="501"/>
        <v>GRB</v>
      </c>
      <c r="BA1053" s="447" t="str">
        <f t="shared" si="502"/>
        <v>Non-Op</v>
      </c>
      <c r="BC1053" s="449" t="s">
        <v>2100</v>
      </c>
      <c r="BD1053" s="552">
        <f t="shared" si="480"/>
        <v>806884.05</v>
      </c>
      <c r="BF1053" s="435"/>
      <c r="BG1053" s="435"/>
      <c r="BH1053" s="435"/>
      <c r="BI1053" s="435"/>
      <c r="BJ1053" s="435"/>
      <c r="BK1053" s="435"/>
      <c r="BL1053" s="435"/>
      <c r="BN1053" s="509"/>
    </row>
    <row r="1054" spans="1:66" s="28" customFormat="1" ht="12" customHeight="1">
      <c r="A1054" s="287">
        <v>19000551</v>
      </c>
      <c r="B1054" s="288" t="str">
        <f t="shared" ref="B1054:B1117" si="506">TEXT(A1054,"##")</f>
        <v>19000551</v>
      </c>
      <c r="C1054" s="444" t="s">
        <v>2935</v>
      </c>
      <c r="D1054" s="445" t="s">
        <v>1165</v>
      </c>
      <c r="E1054" s="445"/>
      <c r="F1054" s="444"/>
      <c r="G1054" s="445"/>
      <c r="H1054" s="547">
        <v>0</v>
      </c>
      <c r="I1054" s="547">
        <v>0</v>
      </c>
      <c r="J1054" s="547">
        <v>0</v>
      </c>
      <c r="K1054" s="547">
        <v>0</v>
      </c>
      <c r="L1054" s="547">
        <v>0</v>
      </c>
      <c r="M1054" s="547">
        <v>0</v>
      </c>
      <c r="N1054" s="547">
        <v>0</v>
      </c>
      <c r="O1054" s="547">
        <v>0</v>
      </c>
      <c r="P1054" s="547">
        <v>0</v>
      </c>
      <c r="Q1054" s="547">
        <v>0</v>
      </c>
      <c r="R1054" s="547">
        <v>0</v>
      </c>
      <c r="S1054" s="547">
        <v>0</v>
      </c>
      <c r="T1054" s="547">
        <v>0</v>
      </c>
      <c r="U1054" s="547"/>
      <c r="V1054" s="547">
        <f t="shared" si="483"/>
        <v>0</v>
      </c>
      <c r="W1054" s="305"/>
      <c r="X1054" s="306"/>
      <c r="Y1054" s="548">
        <f t="shared" si="505"/>
        <v>0</v>
      </c>
      <c r="Z1054" s="549">
        <f t="shared" si="505"/>
        <v>0</v>
      </c>
      <c r="AA1054" s="549">
        <f t="shared" si="505"/>
        <v>0</v>
      </c>
      <c r="AB1054" s="282">
        <f t="shared" si="484"/>
        <v>0</v>
      </c>
      <c r="AC1054" s="281">
        <f t="shared" si="485"/>
        <v>0</v>
      </c>
      <c r="AD1054" s="549">
        <f t="shared" si="486"/>
        <v>0</v>
      </c>
      <c r="AE1054" s="553">
        <f t="shared" si="487"/>
        <v>0</v>
      </c>
      <c r="AF1054" s="282">
        <f t="shared" si="488"/>
        <v>0</v>
      </c>
      <c r="AG1054" s="283">
        <f t="shared" si="489"/>
        <v>0</v>
      </c>
      <c r="AH1054" s="281">
        <f t="shared" si="490"/>
        <v>0</v>
      </c>
      <c r="AI1054" s="551">
        <f t="shared" si="504"/>
        <v>0</v>
      </c>
      <c r="AJ1054" s="549">
        <f t="shared" si="504"/>
        <v>0</v>
      </c>
      <c r="AK1054" s="549">
        <f t="shared" si="504"/>
        <v>0</v>
      </c>
      <c r="AL1054" s="282">
        <f t="shared" si="491"/>
        <v>0</v>
      </c>
      <c r="AM1054" s="281">
        <f t="shared" si="492"/>
        <v>0</v>
      </c>
      <c r="AN1054" s="549">
        <f t="shared" si="493"/>
        <v>0</v>
      </c>
      <c r="AO1054" s="549">
        <f t="shared" si="494"/>
        <v>0</v>
      </c>
      <c r="AP1054" s="549">
        <f t="shared" si="495"/>
        <v>0</v>
      </c>
      <c r="AQ1054" s="283">
        <f t="shared" si="503"/>
        <v>0</v>
      </c>
      <c r="AR1054" s="281">
        <f t="shared" si="496"/>
        <v>0</v>
      </c>
      <c r="AT1054" s="446" t="s">
        <v>2078</v>
      </c>
      <c r="AU1054" s="284"/>
      <c r="AV1054" s="447" t="str">
        <f t="shared" si="497"/>
        <v>CA</v>
      </c>
      <c r="AW1054" s="447" t="str">
        <f t="shared" si="498"/>
        <v>CL</v>
      </c>
      <c r="AX1054" s="447" t="str">
        <f t="shared" si="499"/>
        <v>AIC</v>
      </c>
      <c r="AY1054" s="447" t="str">
        <f t="shared" si="500"/>
        <v>ERB</v>
      </c>
      <c r="AZ1054" s="447" t="str">
        <f t="shared" si="501"/>
        <v>GRB</v>
      </c>
      <c r="BA1054" s="447" t="str">
        <f t="shared" si="502"/>
        <v>Non-Op</v>
      </c>
      <c r="BC1054" s="449" t="s">
        <v>2100</v>
      </c>
      <c r="BD1054" s="552">
        <f t="shared" si="480"/>
        <v>0</v>
      </c>
      <c r="BF1054" s="435"/>
      <c r="BG1054" s="435"/>
      <c r="BH1054" s="435"/>
      <c r="BI1054" s="435"/>
      <c r="BJ1054" s="435"/>
      <c r="BK1054" s="435"/>
      <c r="BL1054" s="435"/>
      <c r="BN1054" s="444"/>
    </row>
    <row r="1055" spans="1:66" s="28" customFormat="1" ht="12" customHeight="1">
      <c r="A1055" s="287">
        <v>19000552</v>
      </c>
      <c r="B1055" s="288" t="str">
        <f t="shared" si="506"/>
        <v>19000552</v>
      </c>
      <c r="C1055" s="444" t="s">
        <v>1661</v>
      </c>
      <c r="D1055" s="445" t="s">
        <v>2091</v>
      </c>
      <c r="E1055" s="445"/>
      <c r="F1055" s="444"/>
      <c r="G1055" s="445"/>
      <c r="H1055" s="547">
        <v>642057.71</v>
      </c>
      <c r="I1055" s="547">
        <v>770295.41</v>
      </c>
      <c r="J1055" s="547">
        <v>907371.8</v>
      </c>
      <c r="K1055" s="547">
        <v>979358.53</v>
      </c>
      <c r="L1055" s="547">
        <v>1047473.77</v>
      </c>
      <c r="M1055" s="547">
        <v>1088539.1200000001</v>
      </c>
      <c r="N1055" s="547">
        <v>1099627.31</v>
      </c>
      <c r="O1055" s="547">
        <v>1099654.03</v>
      </c>
      <c r="P1055" s="547">
        <v>1097911.52</v>
      </c>
      <c r="Q1055" s="547">
        <v>1129933.25</v>
      </c>
      <c r="R1055" s="547">
        <v>1198417.6399999999</v>
      </c>
      <c r="S1055" s="547">
        <v>1333308.03</v>
      </c>
      <c r="T1055" s="547">
        <v>1108174.23</v>
      </c>
      <c r="U1055" s="547"/>
      <c r="V1055" s="547">
        <f t="shared" si="483"/>
        <v>1052250.531666667</v>
      </c>
      <c r="W1055" s="285"/>
      <c r="X1055" s="286"/>
      <c r="Y1055" s="548">
        <f t="shared" si="505"/>
        <v>1108174.23</v>
      </c>
      <c r="Z1055" s="549">
        <f t="shared" si="505"/>
        <v>0</v>
      </c>
      <c r="AA1055" s="549">
        <f t="shared" si="505"/>
        <v>0</v>
      </c>
      <c r="AB1055" s="282">
        <f t="shared" si="484"/>
        <v>0</v>
      </c>
      <c r="AC1055" s="281">
        <f t="shared" si="485"/>
        <v>0</v>
      </c>
      <c r="AD1055" s="549">
        <f t="shared" si="486"/>
        <v>0</v>
      </c>
      <c r="AE1055" s="553">
        <f t="shared" si="487"/>
        <v>0</v>
      </c>
      <c r="AF1055" s="282">
        <f t="shared" si="488"/>
        <v>0</v>
      </c>
      <c r="AG1055" s="283">
        <f t="shared" si="489"/>
        <v>0</v>
      </c>
      <c r="AH1055" s="281">
        <f t="shared" si="490"/>
        <v>0</v>
      </c>
      <c r="AI1055" s="551">
        <f t="shared" si="504"/>
        <v>1052250.531666667</v>
      </c>
      <c r="AJ1055" s="549">
        <f t="shared" si="504"/>
        <v>0</v>
      </c>
      <c r="AK1055" s="549">
        <f t="shared" si="504"/>
        <v>0</v>
      </c>
      <c r="AL1055" s="282">
        <f t="shared" si="491"/>
        <v>0</v>
      </c>
      <c r="AM1055" s="281">
        <f t="shared" si="492"/>
        <v>0</v>
      </c>
      <c r="AN1055" s="549">
        <f t="shared" si="493"/>
        <v>0</v>
      </c>
      <c r="AO1055" s="549">
        <f t="shared" si="494"/>
        <v>0</v>
      </c>
      <c r="AP1055" s="549">
        <f t="shared" si="495"/>
        <v>0</v>
      </c>
      <c r="AQ1055" s="283">
        <f t="shared" si="503"/>
        <v>0</v>
      </c>
      <c r="AR1055" s="281">
        <f t="shared" si="496"/>
        <v>0</v>
      </c>
      <c r="AT1055" s="446"/>
      <c r="AU1055" s="284"/>
      <c r="AV1055" s="447" t="str">
        <f t="shared" si="497"/>
        <v>CA</v>
      </c>
      <c r="AW1055" s="447" t="str">
        <f t="shared" si="498"/>
        <v>CL</v>
      </c>
      <c r="AX1055" s="447" t="str">
        <f t="shared" si="499"/>
        <v>AIC</v>
      </c>
      <c r="AY1055" s="447" t="str">
        <f t="shared" si="500"/>
        <v>ERB</v>
      </c>
      <c r="AZ1055" s="447" t="str">
        <f t="shared" si="501"/>
        <v>GRB</v>
      </c>
      <c r="BA1055" s="447" t="str">
        <f t="shared" si="502"/>
        <v>Non-Op</v>
      </c>
      <c r="BC1055" s="445" t="s">
        <v>2279</v>
      </c>
      <c r="BD1055" s="552">
        <f t="shared" si="480"/>
        <v>1108174.23</v>
      </c>
      <c r="BF1055" s="435"/>
      <c r="BG1055" s="435"/>
      <c r="BH1055" s="435"/>
      <c r="BI1055" s="435"/>
      <c r="BJ1055" s="435"/>
      <c r="BK1055" s="435"/>
      <c r="BL1055" s="435"/>
      <c r="BN1055" s="444"/>
    </row>
    <row r="1056" spans="1:66" s="28" customFormat="1" ht="12" customHeight="1">
      <c r="A1056" s="314">
        <v>19000553</v>
      </c>
      <c r="B1056" s="315" t="str">
        <f t="shared" si="506"/>
        <v>19000553</v>
      </c>
      <c r="C1056" s="315" t="s">
        <v>1662</v>
      </c>
      <c r="D1056" s="445" t="s">
        <v>2087</v>
      </c>
      <c r="E1056" s="445"/>
      <c r="F1056" s="315"/>
      <c r="G1056" s="445"/>
      <c r="H1056" s="547">
        <v>-0.13</v>
      </c>
      <c r="I1056" s="547">
        <v>-0.13</v>
      </c>
      <c r="J1056" s="547">
        <v>-0.13</v>
      </c>
      <c r="K1056" s="547">
        <v>-0.13</v>
      </c>
      <c r="L1056" s="547">
        <v>-0.13</v>
      </c>
      <c r="M1056" s="547">
        <v>-0.13</v>
      </c>
      <c r="N1056" s="547">
        <v>-0.13</v>
      </c>
      <c r="O1056" s="547">
        <v>-0.13</v>
      </c>
      <c r="P1056" s="547">
        <v>-0.13</v>
      </c>
      <c r="Q1056" s="547">
        <v>-0.13</v>
      </c>
      <c r="R1056" s="547">
        <v>-0.13</v>
      </c>
      <c r="S1056" s="547">
        <v>-0.13</v>
      </c>
      <c r="T1056" s="547">
        <v>0</v>
      </c>
      <c r="U1056" s="547"/>
      <c r="V1056" s="547">
        <f t="shared" si="483"/>
        <v>-0.12458333333333331</v>
      </c>
      <c r="W1056" s="328" t="s">
        <v>1639</v>
      </c>
      <c r="X1056" s="285" t="s">
        <v>1640</v>
      </c>
      <c r="Y1056" s="548">
        <f t="shared" si="505"/>
        <v>0</v>
      </c>
      <c r="Z1056" s="549">
        <f t="shared" si="505"/>
        <v>0</v>
      </c>
      <c r="AA1056" s="549">
        <f t="shared" si="505"/>
        <v>0</v>
      </c>
      <c r="AB1056" s="282">
        <f t="shared" si="484"/>
        <v>0</v>
      </c>
      <c r="AC1056" s="281">
        <f t="shared" si="485"/>
        <v>0</v>
      </c>
      <c r="AD1056" s="549">
        <f t="shared" si="486"/>
        <v>0</v>
      </c>
      <c r="AE1056" s="553">
        <f t="shared" si="487"/>
        <v>0</v>
      </c>
      <c r="AF1056" s="282">
        <f t="shared" si="488"/>
        <v>0</v>
      </c>
      <c r="AG1056" s="283">
        <f t="shared" si="489"/>
        <v>0</v>
      </c>
      <c r="AH1056" s="281">
        <f t="shared" si="490"/>
        <v>0</v>
      </c>
      <c r="AI1056" s="551">
        <f t="shared" si="504"/>
        <v>0</v>
      </c>
      <c r="AJ1056" s="549">
        <f t="shared" si="504"/>
        <v>0</v>
      </c>
      <c r="AK1056" s="549">
        <f t="shared" si="504"/>
        <v>0</v>
      </c>
      <c r="AL1056" s="282">
        <f t="shared" si="491"/>
        <v>-0.12458333333333331</v>
      </c>
      <c r="AM1056" s="281">
        <f t="shared" si="492"/>
        <v>0</v>
      </c>
      <c r="AN1056" s="549">
        <f t="shared" si="493"/>
        <v>-8.2536458333333312E-2</v>
      </c>
      <c r="AO1056" s="549">
        <f t="shared" si="494"/>
        <v>-4.2046874999999997E-2</v>
      </c>
      <c r="AP1056" s="549">
        <f t="shared" si="495"/>
        <v>0</v>
      </c>
      <c r="AQ1056" s="283">
        <f t="shared" si="503"/>
        <v>-0.12458333333333331</v>
      </c>
      <c r="AR1056" s="281">
        <f t="shared" si="496"/>
        <v>0</v>
      </c>
      <c r="AT1056" s="446"/>
      <c r="AU1056" s="284"/>
      <c r="AV1056" s="447" t="str">
        <f t="shared" si="497"/>
        <v>CA</v>
      </c>
      <c r="AW1056" s="447" t="str">
        <f t="shared" si="498"/>
        <v>CL</v>
      </c>
      <c r="AX1056" s="447" t="str">
        <f t="shared" si="499"/>
        <v>AIC</v>
      </c>
      <c r="AY1056" s="447" t="str">
        <f t="shared" si="500"/>
        <v>ERB</v>
      </c>
      <c r="AZ1056" s="447" t="str">
        <f t="shared" si="501"/>
        <v>GRB</v>
      </c>
      <c r="BA1056" s="447" t="str">
        <f t="shared" si="502"/>
        <v>Non-Op</v>
      </c>
      <c r="BC1056" s="445" t="s">
        <v>2279</v>
      </c>
      <c r="BD1056" s="552">
        <f t="shared" si="480"/>
        <v>0</v>
      </c>
      <c r="BF1056" s="435"/>
      <c r="BG1056" s="435"/>
      <c r="BH1056" s="435"/>
      <c r="BI1056" s="435"/>
      <c r="BJ1056" s="435"/>
      <c r="BK1056" s="435"/>
      <c r="BL1056" s="435"/>
      <c r="BN1056" s="444"/>
    </row>
    <row r="1057" spans="1:66" s="28" customFormat="1" ht="12" customHeight="1">
      <c r="A1057" s="287">
        <v>19000562</v>
      </c>
      <c r="B1057" s="288" t="str">
        <f t="shared" si="506"/>
        <v>19000562</v>
      </c>
      <c r="C1057" s="444" t="s">
        <v>1663</v>
      </c>
      <c r="D1057" s="445" t="s">
        <v>2091</v>
      </c>
      <c r="E1057" s="445"/>
      <c r="F1057" s="444"/>
      <c r="G1057" s="445"/>
      <c r="H1057" s="547">
        <v>1146243.42</v>
      </c>
      <c r="I1057" s="547">
        <v>1154997.1100000001</v>
      </c>
      <c r="J1057" s="547">
        <v>1163750.81</v>
      </c>
      <c r="K1057" s="547">
        <v>1169326.4099999999</v>
      </c>
      <c r="L1057" s="547">
        <v>1177020.76</v>
      </c>
      <c r="M1057" s="547">
        <v>1184715.1100000001</v>
      </c>
      <c r="N1057" s="547">
        <v>1192409.45</v>
      </c>
      <c r="O1057" s="547">
        <v>1200103.8</v>
      </c>
      <c r="P1057" s="547">
        <v>1207798.1499999999</v>
      </c>
      <c r="Q1057" s="547">
        <v>1202780.3600000001</v>
      </c>
      <c r="R1057" s="547">
        <v>1210474.7</v>
      </c>
      <c r="S1057" s="547">
        <v>1218169.05</v>
      </c>
      <c r="T1057" s="547">
        <v>1225863.3999999999</v>
      </c>
      <c r="U1057" s="547"/>
      <c r="V1057" s="547">
        <f t="shared" si="483"/>
        <v>1188966.5933333333</v>
      </c>
      <c r="W1057" s="285"/>
      <c r="X1057" s="286"/>
      <c r="Y1057" s="548">
        <f t="shared" si="505"/>
        <v>1225863.3999999999</v>
      </c>
      <c r="Z1057" s="549">
        <f t="shared" si="505"/>
        <v>0</v>
      </c>
      <c r="AA1057" s="549">
        <f t="shared" si="505"/>
        <v>0</v>
      </c>
      <c r="AB1057" s="282">
        <f t="shared" si="484"/>
        <v>0</v>
      </c>
      <c r="AC1057" s="281">
        <f t="shared" si="485"/>
        <v>0</v>
      </c>
      <c r="AD1057" s="549">
        <f t="shared" si="486"/>
        <v>0</v>
      </c>
      <c r="AE1057" s="553">
        <f t="shared" si="487"/>
        <v>0</v>
      </c>
      <c r="AF1057" s="282">
        <f t="shared" si="488"/>
        <v>0</v>
      </c>
      <c r="AG1057" s="283">
        <f t="shared" si="489"/>
        <v>0</v>
      </c>
      <c r="AH1057" s="281">
        <f t="shared" si="490"/>
        <v>0</v>
      </c>
      <c r="AI1057" s="551">
        <f t="shared" si="504"/>
        <v>1188966.5933333333</v>
      </c>
      <c r="AJ1057" s="549">
        <f t="shared" si="504"/>
        <v>0</v>
      </c>
      <c r="AK1057" s="549">
        <f t="shared" si="504"/>
        <v>0</v>
      </c>
      <c r="AL1057" s="282">
        <f t="shared" si="491"/>
        <v>0</v>
      </c>
      <c r="AM1057" s="281">
        <f t="shared" si="492"/>
        <v>0</v>
      </c>
      <c r="AN1057" s="549">
        <f t="shared" si="493"/>
        <v>0</v>
      </c>
      <c r="AO1057" s="549">
        <f t="shared" si="494"/>
        <v>0</v>
      </c>
      <c r="AP1057" s="549">
        <f t="shared" si="495"/>
        <v>0</v>
      </c>
      <c r="AQ1057" s="283">
        <f t="shared" si="503"/>
        <v>0</v>
      </c>
      <c r="AR1057" s="281">
        <f t="shared" si="496"/>
        <v>0</v>
      </c>
      <c r="AT1057" s="446"/>
      <c r="AU1057" s="284"/>
      <c r="AV1057" s="447" t="str">
        <f t="shared" si="497"/>
        <v>CA</v>
      </c>
      <c r="AW1057" s="447" t="str">
        <f t="shared" si="498"/>
        <v>CL</v>
      </c>
      <c r="AX1057" s="447" t="str">
        <f t="shared" si="499"/>
        <v>AIC</v>
      </c>
      <c r="AY1057" s="447" t="str">
        <f t="shared" si="500"/>
        <v>ERB</v>
      </c>
      <c r="AZ1057" s="447" t="str">
        <f t="shared" si="501"/>
        <v>GRB</v>
      </c>
      <c r="BA1057" s="447" t="str">
        <f t="shared" si="502"/>
        <v>Non-Op</v>
      </c>
      <c r="BC1057" s="445" t="s">
        <v>2279</v>
      </c>
      <c r="BD1057" s="552">
        <f t="shared" si="480"/>
        <v>1225863.3999999999</v>
      </c>
      <c r="BF1057" s="435"/>
      <c r="BG1057" s="435"/>
      <c r="BH1057" s="435"/>
      <c r="BI1057" s="435"/>
      <c r="BJ1057" s="435"/>
      <c r="BK1057" s="435"/>
      <c r="BL1057" s="435"/>
      <c r="BN1057" s="444"/>
    </row>
    <row r="1058" spans="1:66" s="28" customFormat="1" ht="12" customHeight="1">
      <c r="A1058" s="314">
        <v>19000563</v>
      </c>
      <c r="B1058" s="315" t="str">
        <f t="shared" si="506"/>
        <v>19000563</v>
      </c>
      <c r="C1058" s="315" t="s">
        <v>2936</v>
      </c>
      <c r="D1058" s="445" t="s">
        <v>2091</v>
      </c>
      <c r="E1058" s="445"/>
      <c r="F1058" s="444"/>
      <c r="G1058" s="445"/>
      <c r="H1058" s="547">
        <v>0</v>
      </c>
      <c r="I1058" s="547">
        <v>0</v>
      </c>
      <c r="J1058" s="547">
        <v>0</v>
      </c>
      <c r="K1058" s="547">
        <v>0</v>
      </c>
      <c r="L1058" s="547">
        <v>0</v>
      </c>
      <c r="M1058" s="547">
        <v>0</v>
      </c>
      <c r="N1058" s="547">
        <v>0</v>
      </c>
      <c r="O1058" s="547">
        <v>0</v>
      </c>
      <c r="P1058" s="547">
        <v>0</v>
      </c>
      <c r="Q1058" s="547">
        <v>0</v>
      </c>
      <c r="R1058" s="547">
        <v>0</v>
      </c>
      <c r="S1058" s="547">
        <v>0</v>
      </c>
      <c r="T1058" s="547">
        <v>0</v>
      </c>
      <c r="U1058" s="547"/>
      <c r="V1058" s="547">
        <f t="shared" si="483"/>
        <v>0</v>
      </c>
      <c r="W1058" s="328"/>
      <c r="X1058" s="285"/>
      <c r="Y1058" s="548">
        <f t="shared" si="505"/>
        <v>0</v>
      </c>
      <c r="Z1058" s="549">
        <f t="shared" si="505"/>
        <v>0</v>
      </c>
      <c r="AA1058" s="549">
        <f t="shared" si="505"/>
        <v>0</v>
      </c>
      <c r="AB1058" s="282">
        <f t="shared" si="484"/>
        <v>0</v>
      </c>
      <c r="AC1058" s="281">
        <f t="shared" si="485"/>
        <v>0</v>
      </c>
      <c r="AD1058" s="549">
        <f t="shared" si="486"/>
        <v>0</v>
      </c>
      <c r="AE1058" s="553">
        <f t="shared" si="487"/>
        <v>0</v>
      </c>
      <c r="AF1058" s="282">
        <f t="shared" si="488"/>
        <v>0</v>
      </c>
      <c r="AG1058" s="283">
        <f t="shared" si="489"/>
        <v>0</v>
      </c>
      <c r="AH1058" s="281">
        <f t="shared" si="490"/>
        <v>0</v>
      </c>
      <c r="AI1058" s="551">
        <f t="shared" ref="AI1058:AK1077" si="507">IF($D1058=AI$5,$V1058,0)</f>
        <v>0</v>
      </c>
      <c r="AJ1058" s="549">
        <f t="shared" si="507"/>
        <v>0</v>
      </c>
      <c r="AK1058" s="549">
        <f t="shared" si="507"/>
        <v>0</v>
      </c>
      <c r="AL1058" s="282">
        <f t="shared" si="491"/>
        <v>0</v>
      </c>
      <c r="AM1058" s="281">
        <f t="shared" si="492"/>
        <v>0</v>
      </c>
      <c r="AN1058" s="549">
        <f t="shared" si="493"/>
        <v>0</v>
      </c>
      <c r="AO1058" s="549">
        <f t="shared" si="494"/>
        <v>0</v>
      </c>
      <c r="AP1058" s="549">
        <f t="shared" si="495"/>
        <v>0</v>
      </c>
      <c r="AQ1058" s="283">
        <f t="shared" si="503"/>
        <v>0</v>
      </c>
      <c r="AR1058" s="281">
        <f t="shared" si="496"/>
        <v>0</v>
      </c>
      <c r="AT1058" s="446"/>
      <c r="AU1058" s="284"/>
      <c r="AV1058" s="447" t="str">
        <f t="shared" si="497"/>
        <v>CA</v>
      </c>
      <c r="AW1058" s="447" t="str">
        <f t="shared" si="498"/>
        <v>CL</v>
      </c>
      <c r="AX1058" s="447" t="str">
        <f t="shared" si="499"/>
        <v>AIC</v>
      </c>
      <c r="AY1058" s="447" t="str">
        <f t="shared" si="500"/>
        <v>ERB</v>
      </c>
      <c r="AZ1058" s="447" t="str">
        <f t="shared" si="501"/>
        <v>GRB</v>
      </c>
      <c r="BA1058" s="447" t="str">
        <f t="shared" si="502"/>
        <v>Non-Op</v>
      </c>
      <c r="BC1058" s="445" t="s">
        <v>2279</v>
      </c>
      <c r="BD1058" s="552">
        <f t="shared" si="480"/>
        <v>0</v>
      </c>
      <c r="BF1058" s="435"/>
      <c r="BG1058" s="435"/>
      <c r="BH1058" s="435"/>
      <c r="BI1058" s="435"/>
      <c r="BJ1058" s="435"/>
      <c r="BK1058" s="435"/>
      <c r="BL1058" s="435"/>
      <c r="BN1058" s="444"/>
    </row>
    <row r="1059" spans="1:66" s="28" customFormat="1" ht="12" customHeight="1">
      <c r="A1059" s="287">
        <v>19000572</v>
      </c>
      <c r="B1059" s="288" t="str">
        <f t="shared" si="506"/>
        <v>19000572</v>
      </c>
      <c r="C1059" s="444" t="s">
        <v>1664</v>
      </c>
      <c r="D1059" s="445" t="s">
        <v>2091</v>
      </c>
      <c r="E1059" s="445"/>
      <c r="F1059" s="444"/>
      <c r="G1059" s="445"/>
      <c r="H1059" s="547">
        <v>334653.34999999998</v>
      </c>
      <c r="I1059" s="547">
        <v>337381.65</v>
      </c>
      <c r="J1059" s="547">
        <v>340109.95</v>
      </c>
      <c r="K1059" s="547">
        <v>342838.26</v>
      </c>
      <c r="L1059" s="547">
        <v>345566.56</v>
      </c>
      <c r="M1059" s="547">
        <v>348294.86</v>
      </c>
      <c r="N1059" s="547">
        <v>351023.17</v>
      </c>
      <c r="O1059" s="547">
        <v>353751.47</v>
      </c>
      <c r="P1059" s="547">
        <v>356479.77</v>
      </c>
      <c r="Q1059" s="547">
        <v>385337.32</v>
      </c>
      <c r="R1059" s="547">
        <v>388065.63</v>
      </c>
      <c r="S1059" s="547">
        <v>390793.93</v>
      </c>
      <c r="T1059" s="547">
        <v>393522.23</v>
      </c>
      <c r="U1059" s="547"/>
      <c r="V1059" s="547">
        <f t="shared" si="483"/>
        <v>358644.1966666666</v>
      </c>
      <c r="W1059" s="285"/>
      <c r="X1059" s="286"/>
      <c r="Y1059" s="548">
        <f t="shared" si="505"/>
        <v>393522.23</v>
      </c>
      <c r="Z1059" s="549">
        <f t="shared" si="505"/>
        <v>0</v>
      </c>
      <c r="AA1059" s="549">
        <f t="shared" si="505"/>
        <v>0</v>
      </c>
      <c r="AB1059" s="282">
        <f t="shared" si="484"/>
        <v>0</v>
      </c>
      <c r="AC1059" s="281">
        <f t="shared" si="485"/>
        <v>0</v>
      </c>
      <c r="AD1059" s="549">
        <f t="shared" si="486"/>
        <v>0</v>
      </c>
      <c r="AE1059" s="553">
        <f t="shared" si="487"/>
        <v>0</v>
      </c>
      <c r="AF1059" s="282">
        <f t="shared" si="488"/>
        <v>0</v>
      </c>
      <c r="AG1059" s="283">
        <f t="shared" si="489"/>
        <v>0</v>
      </c>
      <c r="AH1059" s="281">
        <f t="shared" si="490"/>
        <v>0</v>
      </c>
      <c r="AI1059" s="551">
        <f t="shared" si="507"/>
        <v>358644.1966666666</v>
      </c>
      <c r="AJ1059" s="549">
        <f t="shared" si="507"/>
        <v>0</v>
      </c>
      <c r="AK1059" s="549">
        <f t="shared" si="507"/>
        <v>0</v>
      </c>
      <c r="AL1059" s="282">
        <f t="shared" si="491"/>
        <v>0</v>
      </c>
      <c r="AM1059" s="281">
        <f t="shared" si="492"/>
        <v>0</v>
      </c>
      <c r="AN1059" s="549">
        <f t="shared" si="493"/>
        <v>0</v>
      </c>
      <c r="AO1059" s="549">
        <f t="shared" si="494"/>
        <v>0</v>
      </c>
      <c r="AP1059" s="549">
        <f t="shared" si="495"/>
        <v>0</v>
      </c>
      <c r="AQ1059" s="283">
        <f t="shared" si="503"/>
        <v>0</v>
      </c>
      <c r="AR1059" s="281">
        <f t="shared" si="496"/>
        <v>0</v>
      </c>
      <c r="AT1059" s="446"/>
      <c r="AU1059" s="284"/>
      <c r="AV1059" s="447" t="str">
        <f t="shared" si="497"/>
        <v>CA</v>
      </c>
      <c r="AW1059" s="447" t="str">
        <f t="shared" si="498"/>
        <v>CL</v>
      </c>
      <c r="AX1059" s="447" t="str">
        <f t="shared" si="499"/>
        <v>AIC</v>
      </c>
      <c r="AY1059" s="447" t="str">
        <f t="shared" si="500"/>
        <v>ERB</v>
      </c>
      <c r="AZ1059" s="447" t="str">
        <f t="shared" si="501"/>
        <v>GRB</v>
      </c>
      <c r="BA1059" s="447" t="str">
        <f t="shared" si="502"/>
        <v>Non-Op</v>
      </c>
      <c r="BC1059" s="445" t="s">
        <v>2279</v>
      </c>
      <c r="BD1059" s="552">
        <f t="shared" si="480"/>
        <v>393522.23</v>
      </c>
      <c r="BF1059" s="435"/>
      <c r="BG1059" s="435"/>
      <c r="BH1059" s="435"/>
      <c r="BI1059" s="435"/>
      <c r="BJ1059" s="435"/>
      <c r="BK1059" s="435"/>
      <c r="BL1059" s="435"/>
      <c r="BN1059" s="444"/>
    </row>
    <row r="1060" spans="1:66" s="28" customFormat="1" ht="12" customHeight="1">
      <c r="A1060" s="287">
        <v>19000573</v>
      </c>
      <c r="B1060" s="288" t="str">
        <f t="shared" si="506"/>
        <v>19000573</v>
      </c>
      <c r="C1060" s="444" t="s">
        <v>1665</v>
      </c>
      <c r="D1060" s="445" t="s">
        <v>2087</v>
      </c>
      <c r="E1060" s="445"/>
      <c r="F1060" s="444"/>
      <c r="G1060" s="445"/>
      <c r="H1060" s="547">
        <v>1202058.8600000001</v>
      </c>
      <c r="I1060" s="547">
        <v>1177741.5900000001</v>
      </c>
      <c r="J1060" s="547">
        <v>1153424.31</v>
      </c>
      <c r="K1060" s="547">
        <v>1129107.04</v>
      </c>
      <c r="L1060" s="547">
        <v>1104789.77</v>
      </c>
      <c r="M1060" s="547">
        <v>1080472.49</v>
      </c>
      <c r="N1060" s="547">
        <v>1056155.1000000001</v>
      </c>
      <c r="O1060" s="547">
        <v>1034248.21</v>
      </c>
      <c r="P1060" s="547">
        <v>1012341.31</v>
      </c>
      <c r="Q1060" s="547">
        <v>990434.41</v>
      </c>
      <c r="R1060" s="547">
        <v>1901148.82</v>
      </c>
      <c r="S1060" s="547">
        <v>1879310.32</v>
      </c>
      <c r="T1060" s="547">
        <v>2045196.64</v>
      </c>
      <c r="U1060" s="547"/>
      <c r="V1060" s="547">
        <f t="shared" si="483"/>
        <v>1261900.0933333335</v>
      </c>
      <c r="W1060" s="285" t="s">
        <v>1666</v>
      </c>
      <c r="X1060" s="285" t="s">
        <v>1640</v>
      </c>
      <c r="Y1060" s="548">
        <f t="shared" si="505"/>
        <v>0</v>
      </c>
      <c r="Z1060" s="549">
        <f t="shared" si="505"/>
        <v>0</v>
      </c>
      <c r="AA1060" s="549">
        <f t="shared" si="505"/>
        <v>0</v>
      </c>
      <c r="AB1060" s="282">
        <f t="shared" si="484"/>
        <v>2045196.64</v>
      </c>
      <c r="AC1060" s="281">
        <f t="shared" si="485"/>
        <v>0</v>
      </c>
      <c r="AD1060" s="549">
        <f t="shared" si="486"/>
        <v>1354942.774</v>
      </c>
      <c r="AE1060" s="553">
        <f t="shared" si="487"/>
        <v>690253.86600000004</v>
      </c>
      <c r="AF1060" s="282">
        <f t="shared" si="488"/>
        <v>0</v>
      </c>
      <c r="AG1060" s="283">
        <f t="shared" si="489"/>
        <v>2045196.6400000001</v>
      </c>
      <c r="AH1060" s="281">
        <f t="shared" si="490"/>
        <v>0</v>
      </c>
      <c r="AI1060" s="551">
        <f t="shared" si="507"/>
        <v>0</v>
      </c>
      <c r="AJ1060" s="549">
        <f t="shared" si="507"/>
        <v>0</v>
      </c>
      <c r="AK1060" s="549">
        <f t="shared" si="507"/>
        <v>0</v>
      </c>
      <c r="AL1060" s="282">
        <f t="shared" si="491"/>
        <v>1261900.0933333335</v>
      </c>
      <c r="AM1060" s="281">
        <f t="shared" si="492"/>
        <v>0</v>
      </c>
      <c r="AN1060" s="549">
        <f t="shared" si="493"/>
        <v>836008.81183333346</v>
      </c>
      <c r="AO1060" s="549">
        <f t="shared" si="494"/>
        <v>425891.2815000001</v>
      </c>
      <c r="AP1060" s="549">
        <f t="shared" si="495"/>
        <v>0</v>
      </c>
      <c r="AQ1060" s="283">
        <f t="shared" si="503"/>
        <v>1261900.0933333335</v>
      </c>
      <c r="AR1060" s="281">
        <f t="shared" si="496"/>
        <v>0</v>
      </c>
      <c r="AT1060" s="446"/>
      <c r="AU1060" s="284"/>
      <c r="AV1060" s="447" t="str">
        <f t="shared" si="497"/>
        <v>CA</v>
      </c>
      <c r="AW1060" s="447" t="str">
        <f t="shared" si="498"/>
        <v>CL</v>
      </c>
      <c r="AX1060" s="447" t="str">
        <f t="shared" si="499"/>
        <v>AIC</v>
      </c>
      <c r="AY1060" s="447" t="str">
        <f t="shared" si="500"/>
        <v>ERB</v>
      </c>
      <c r="AZ1060" s="447" t="str">
        <f t="shared" si="501"/>
        <v>GRB</v>
      </c>
      <c r="BA1060" s="447" t="str">
        <f t="shared" si="502"/>
        <v>Non-Op</v>
      </c>
      <c r="BC1060" s="445" t="s">
        <v>2279</v>
      </c>
      <c r="BD1060" s="552">
        <f t="shared" si="480"/>
        <v>2045196.64</v>
      </c>
      <c r="BF1060" s="435"/>
      <c r="BG1060" s="435"/>
      <c r="BH1060" s="435"/>
      <c r="BI1060" s="435"/>
      <c r="BJ1060" s="435"/>
      <c r="BK1060" s="435"/>
      <c r="BL1060" s="435"/>
      <c r="BN1060" s="444"/>
    </row>
    <row r="1061" spans="1:66" s="28" customFormat="1" ht="12" customHeight="1">
      <c r="A1061" s="314">
        <v>19000581</v>
      </c>
      <c r="B1061" s="315" t="str">
        <f t="shared" si="506"/>
        <v>19000581</v>
      </c>
      <c r="C1061" s="315" t="s">
        <v>1667</v>
      </c>
      <c r="D1061" s="445" t="s">
        <v>1165</v>
      </c>
      <c r="E1061" s="445"/>
      <c r="F1061" s="315"/>
      <c r="G1061" s="445"/>
      <c r="H1061" s="547">
        <v>793230.93</v>
      </c>
      <c r="I1061" s="547">
        <v>777748.27</v>
      </c>
      <c r="J1061" s="547">
        <v>762265.61</v>
      </c>
      <c r="K1061" s="547">
        <v>746782.95</v>
      </c>
      <c r="L1061" s="547">
        <v>731300.28</v>
      </c>
      <c r="M1061" s="547">
        <v>715817.62</v>
      </c>
      <c r="N1061" s="547">
        <v>700334.96</v>
      </c>
      <c r="O1061" s="547">
        <v>684852.3</v>
      </c>
      <c r="P1061" s="547">
        <v>669369.64</v>
      </c>
      <c r="Q1061" s="547">
        <v>653886.98</v>
      </c>
      <c r="R1061" s="547">
        <v>638404.31000000006</v>
      </c>
      <c r="S1061" s="547">
        <v>622921.65</v>
      </c>
      <c r="T1061" s="547">
        <v>607438.99</v>
      </c>
      <c r="U1061" s="547"/>
      <c r="V1061" s="547">
        <f t="shared" si="483"/>
        <v>700334.96083333343</v>
      </c>
      <c r="W1061" s="285"/>
      <c r="X1061" s="286"/>
      <c r="Y1061" s="548">
        <f t="shared" si="505"/>
        <v>0</v>
      </c>
      <c r="Z1061" s="549">
        <f t="shared" si="505"/>
        <v>0</v>
      </c>
      <c r="AA1061" s="549">
        <f t="shared" si="505"/>
        <v>0</v>
      </c>
      <c r="AB1061" s="282">
        <f t="shared" si="484"/>
        <v>607438.99</v>
      </c>
      <c r="AC1061" s="281">
        <f t="shared" si="485"/>
        <v>0</v>
      </c>
      <c r="AD1061" s="549">
        <f t="shared" si="486"/>
        <v>0</v>
      </c>
      <c r="AE1061" s="553">
        <f t="shared" si="487"/>
        <v>0</v>
      </c>
      <c r="AF1061" s="282">
        <f t="shared" si="488"/>
        <v>607438.99</v>
      </c>
      <c r="AG1061" s="283">
        <f t="shared" si="489"/>
        <v>607438.99</v>
      </c>
      <c r="AH1061" s="281">
        <f t="shared" si="490"/>
        <v>0</v>
      </c>
      <c r="AI1061" s="551">
        <f t="shared" si="507"/>
        <v>0</v>
      </c>
      <c r="AJ1061" s="549">
        <f t="shared" si="507"/>
        <v>0</v>
      </c>
      <c r="AK1061" s="549">
        <f t="shared" si="507"/>
        <v>0</v>
      </c>
      <c r="AL1061" s="282">
        <f t="shared" si="491"/>
        <v>700334.96083333343</v>
      </c>
      <c r="AM1061" s="281">
        <f t="shared" si="492"/>
        <v>0</v>
      </c>
      <c r="AN1061" s="549">
        <f t="shared" si="493"/>
        <v>0</v>
      </c>
      <c r="AO1061" s="549">
        <f t="shared" si="494"/>
        <v>0</v>
      </c>
      <c r="AP1061" s="549">
        <f t="shared" si="495"/>
        <v>700334.96083333343</v>
      </c>
      <c r="AQ1061" s="283">
        <f t="shared" si="503"/>
        <v>700334.96083333343</v>
      </c>
      <c r="AR1061" s="281">
        <f t="shared" si="496"/>
        <v>0</v>
      </c>
      <c r="AT1061" s="446" t="s">
        <v>2081</v>
      </c>
      <c r="AU1061" s="284"/>
      <c r="AV1061" s="447" t="str">
        <f t="shared" si="497"/>
        <v>CA</v>
      </c>
      <c r="AW1061" s="447" t="str">
        <f t="shared" si="498"/>
        <v>CL</v>
      </c>
      <c r="AX1061" s="447" t="str">
        <f t="shared" si="499"/>
        <v>AIC</v>
      </c>
      <c r="AY1061" s="447" t="str">
        <f t="shared" si="500"/>
        <v>ERB</v>
      </c>
      <c r="AZ1061" s="447" t="str">
        <f t="shared" si="501"/>
        <v>GRB</v>
      </c>
      <c r="BA1061" s="447" t="str">
        <f t="shared" si="502"/>
        <v>Non-Op</v>
      </c>
      <c r="BC1061" s="449" t="s">
        <v>2100</v>
      </c>
      <c r="BD1061" s="552">
        <f t="shared" si="480"/>
        <v>607438.99</v>
      </c>
      <c r="BF1061" s="435"/>
      <c r="BG1061" s="435"/>
      <c r="BH1061" s="435"/>
      <c r="BI1061" s="435"/>
      <c r="BJ1061" s="435"/>
      <c r="BK1061" s="435"/>
      <c r="BL1061" s="435"/>
      <c r="BN1061" s="444"/>
    </row>
    <row r="1062" spans="1:66" s="28" customFormat="1" ht="12" customHeight="1">
      <c r="A1062" s="287">
        <v>19000592</v>
      </c>
      <c r="B1062" s="288" t="str">
        <f t="shared" si="506"/>
        <v>19000592</v>
      </c>
      <c r="C1062" s="444" t="s">
        <v>1668</v>
      </c>
      <c r="D1062" s="445" t="s">
        <v>1164</v>
      </c>
      <c r="E1062" s="445"/>
      <c r="F1062" s="444"/>
      <c r="G1062" s="445"/>
      <c r="H1062" s="547">
        <v>351367.02</v>
      </c>
      <c r="I1062" s="547">
        <v>358909.59</v>
      </c>
      <c r="J1062" s="547">
        <v>362453.97</v>
      </c>
      <c r="K1062" s="547">
        <v>365742.15</v>
      </c>
      <c r="L1062" s="547">
        <v>370158.03</v>
      </c>
      <c r="M1062" s="547">
        <v>375529.83</v>
      </c>
      <c r="N1062" s="547">
        <v>381216.63</v>
      </c>
      <c r="O1062" s="547">
        <v>388946.94</v>
      </c>
      <c r="P1062" s="547">
        <v>396472.29</v>
      </c>
      <c r="Q1062" s="547">
        <v>404227.59</v>
      </c>
      <c r="R1062" s="547">
        <v>411995.91</v>
      </c>
      <c r="S1062" s="547">
        <v>419777.25</v>
      </c>
      <c r="T1062" s="547">
        <v>431588.7</v>
      </c>
      <c r="U1062" s="547"/>
      <c r="V1062" s="547">
        <f t="shared" si="483"/>
        <v>385575.67</v>
      </c>
      <c r="W1062" s="328" t="s">
        <v>321</v>
      </c>
      <c r="X1062" s="285" t="s">
        <v>1637</v>
      </c>
      <c r="Y1062" s="548">
        <f t="shared" si="505"/>
        <v>0</v>
      </c>
      <c r="Z1062" s="549">
        <f t="shared" si="505"/>
        <v>0</v>
      </c>
      <c r="AA1062" s="549">
        <f t="shared" si="505"/>
        <v>0</v>
      </c>
      <c r="AB1062" s="282">
        <f t="shared" si="484"/>
        <v>431588.7</v>
      </c>
      <c r="AC1062" s="281">
        <f t="shared" si="485"/>
        <v>0</v>
      </c>
      <c r="AD1062" s="549">
        <f t="shared" si="486"/>
        <v>0</v>
      </c>
      <c r="AE1062" s="553">
        <f t="shared" si="487"/>
        <v>431588.7</v>
      </c>
      <c r="AF1062" s="282">
        <f t="shared" si="488"/>
        <v>0</v>
      </c>
      <c r="AG1062" s="283">
        <f t="shared" si="489"/>
        <v>431588.7</v>
      </c>
      <c r="AH1062" s="281">
        <f t="shared" si="490"/>
        <v>0</v>
      </c>
      <c r="AI1062" s="551">
        <f t="shared" si="507"/>
        <v>0</v>
      </c>
      <c r="AJ1062" s="549">
        <f t="shared" si="507"/>
        <v>0</v>
      </c>
      <c r="AK1062" s="549">
        <f t="shared" si="507"/>
        <v>0</v>
      </c>
      <c r="AL1062" s="282">
        <f t="shared" si="491"/>
        <v>385575.67</v>
      </c>
      <c r="AM1062" s="281">
        <f t="shared" si="492"/>
        <v>0</v>
      </c>
      <c r="AN1062" s="549">
        <f t="shared" si="493"/>
        <v>0</v>
      </c>
      <c r="AO1062" s="549">
        <f t="shared" si="494"/>
        <v>385575.67</v>
      </c>
      <c r="AP1062" s="549">
        <f t="shared" si="495"/>
        <v>0</v>
      </c>
      <c r="AQ1062" s="283">
        <f t="shared" si="503"/>
        <v>385575.67</v>
      </c>
      <c r="AR1062" s="281">
        <f t="shared" si="496"/>
        <v>0</v>
      </c>
      <c r="AT1062" s="446"/>
      <c r="AU1062" s="284"/>
      <c r="AV1062" s="447" t="str">
        <f t="shared" si="497"/>
        <v>CA</v>
      </c>
      <c r="AW1062" s="447" t="str">
        <f t="shared" si="498"/>
        <v>CL</v>
      </c>
      <c r="AX1062" s="447" t="str">
        <f t="shared" si="499"/>
        <v>AIC</v>
      </c>
      <c r="AY1062" s="447" t="str">
        <f t="shared" si="500"/>
        <v>ERB</v>
      </c>
      <c r="AZ1062" s="447" t="str">
        <f t="shared" si="501"/>
        <v>GRB</v>
      </c>
      <c r="BA1062" s="447" t="str">
        <f t="shared" si="502"/>
        <v>Non-Op</v>
      </c>
      <c r="BC1062" s="445" t="s">
        <v>2279</v>
      </c>
      <c r="BD1062" s="552">
        <f t="shared" si="480"/>
        <v>431588.7</v>
      </c>
      <c r="BF1062" s="435"/>
      <c r="BG1062" s="435"/>
      <c r="BH1062" s="435"/>
      <c r="BI1062" s="435"/>
      <c r="BJ1062" s="435"/>
      <c r="BK1062" s="435"/>
      <c r="BL1062" s="435"/>
      <c r="BN1062" s="444"/>
    </row>
    <row r="1063" spans="1:66" s="28" customFormat="1" ht="12" customHeight="1">
      <c r="A1063" s="287">
        <v>19000601</v>
      </c>
      <c r="B1063" s="288" t="str">
        <f t="shared" si="506"/>
        <v>19000601</v>
      </c>
      <c r="C1063" s="444" t="s">
        <v>1669</v>
      </c>
      <c r="D1063" s="445" t="s">
        <v>1165</v>
      </c>
      <c r="E1063" s="445"/>
      <c r="F1063" s="444"/>
      <c r="G1063" s="445"/>
      <c r="H1063" s="547">
        <v>35994092.07</v>
      </c>
      <c r="I1063" s="547">
        <v>24243598.07</v>
      </c>
      <c r="J1063" s="547">
        <v>8923007.0700000003</v>
      </c>
      <c r="K1063" s="547">
        <v>303393.07</v>
      </c>
      <c r="L1063" s="547">
        <v>0</v>
      </c>
      <c r="M1063" s="547">
        <v>0</v>
      </c>
      <c r="N1063" s="547">
        <v>0</v>
      </c>
      <c r="O1063" s="547">
        <v>0</v>
      </c>
      <c r="P1063" s="547">
        <v>0</v>
      </c>
      <c r="Q1063" s="547">
        <v>0</v>
      </c>
      <c r="R1063" s="547">
        <v>0</v>
      </c>
      <c r="S1063" s="547">
        <v>0</v>
      </c>
      <c r="T1063" s="547">
        <v>0</v>
      </c>
      <c r="U1063" s="547"/>
      <c r="V1063" s="547">
        <f t="shared" si="483"/>
        <v>4288920.3537500007</v>
      </c>
      <c r="W1063" s="333"/>
      <c r="X1063" s="306"/>
      <c r="Y1063" s="548">
        <f t="shared" si="505"/>
        <v>0</v>
      </c>
      <c r="Z1063" s="549">
        <f t="shared" si="505"/>
        <v>0</v>
      </c>
      <c r="AA1063" s="549">
        <f t="shared" si="505"/>
        <v>0</v>
      </c>
      <c r="AB1063" s="282">
        <f t="shared" si="484"/>
        <v>0</v>
      </c>
      <c r="AC1063" s="281">
        <f t="shared" si="485"/>
        <v>0</v>
      </c>
      <c r="AD1063" s="549">
        <f t="shared" si="486"/>
        <v>0</v>
      </c>
      <c r="AE1063" s="553">
        <f t="shared" si="487"/>
        <v>0</v>
      </c>
      <c r="AF1063" s="282">
        <f t="shared" si="488"/>
        <v>0</v>
      </c>
      <c r="AG1063" s="283">
        <f t="shared" si="489"/>
        <v>0</v>
      </c>
      <c r="AH1063" s="281">
        <f t="shared" si="490"/>
        <v>0</v>
      </c>
      <c r="AI1063" s="551">
        <f t="shared" si="507"/>
        <v>0</v>
      </c>
      <c r="AJ1063" s="549">
        <f t="shared" si="507"/>
        <v>0</v>
      </c>
      <c r="AK1063" s="549">
        <f t="shared" si="507"/>
        <v>0</v>
      </c>
      <c r="AL1063" s="282">
        <f t="shared" si="491"/>
        <v>4288920.3537500007</v>
      </c>
      <c r="AM1063" s="281">
        <f t="shared" si="492"/>
        <v>0</v>
      </c>
      <c r="AN1063" s="549">
        <f t="shared" si="493"/>
        <v>0</v>
      </c>
      <c r="AO1063" s="549">
        <f t="shared" si="494"/>
        <v>0</v>
      </c>
      <c r="AP1063" s="549">
        <f t="shared" si="495"/>
        <v>4288920.3537500007</v>
      </c>
      <c r="AQ1063" s="283">
        <f t="shared" si="503"/>
        <v>4288920.3537500007</v>
      </c>
      <c r="AR1063" s="281">
        <f t="shared" si="496"/>
        <v>0</v>
      </c>
      <c r="AT1063" s="446" t="s">
        <v>2078</v>
      </c>
      <c r="AU1063" s="284"/>
      <c r="AV1063" s="447" t="str">
        <f t="shared" si="497"/>
        <v>CA</v>
      </c>
      <c r="AW1063" s="447" t="str">
        <f t="shared" si="498"/>
        <v>CL</v>
      </c>
      <c r="AX1063" s="447" t="str">
        <f t="shared" si="499"/>
        <v>AIC</v>
      </c>
      <c r="AY1063" s="447" t="str">
        <f t="shared" si="500"/>
        <v>ERB</v>
      </c>
      <c r="AZ1063" s="447" t="str">
        <f t="shared" si="501"/>
        <v>GRB</v>
      </c>
      <c r="BA1063" s="447" t="str">
        <f t="shared" si="502"/>
        <v>Non-Op</v>
      </c>
      <c r="BC1063" s="449" t="s">
        <v>2100</v>
      </c>
      <c r="BD1063" s="552">
        <f t="shared" si="480"/>
        <v>0</v>
      </c>
      <c r="BF1063" s="435"/>
      <c r="BG1063" s="435"/>
      <c r="BH1063" s="435"/>
      <c r="BI1063" s="435"/>
      <c r="BJ1063" s="435"/>
      <c r="BK1063" s="435"/>
      <c r="BL1063" s="435"/>
      <c r="BN1063" s="444"/>
    </row>
    <row r="1064" spans="1:66" s="28" customFormat="1" ht="12" customHeight="1">
      <c r="A1064" s="287">
        <v>19000621</v>
      </c>
      <c r="B1064" s="288" t="str">
        <f t="shared" si="506"/>
        <v>19000621</v>
      </c>
      <c r="C1064" s="444" t="s">
        <v>2937</v>
      </c>
      <c r="D1064" s="445" t="s">
        <v>1165</v>
      </c>
      <c r="E1064" s="445"/>
      <c r="F1064" s="444"/>
      <c r="G1064" s="445"/>
      <c r="H1064" s="547">
        <v>0</v>
      </c>
      <c r="I1064" s="547">
        <v>0</v>
      </c>
      <c r="J1064" s="547">
        <v>0</v>
      </c>
      <c r="K1064" s="547">
        <v>0</v>
      </c>
      <c r="L1064" s="547">
        <v>0</v>
      </c>
      <c r="M1064" s="547">
        <v>0</v>
      </c>
      <c r="N1064" s="547">
        <v>0</v>
      </c>
      <c r="O1064" s="547">
        <v>0</v>
      </c>
      <c r="P1064" s="547">
        <v>0</v>
      </c>
      <c r="Q1064" s="547">
        <v>0</v>
      </c>
      <c r="R1064" s="547">
        <v>0</v>
      </c>
      <c r="S1064" s="547">
        <v>0</v>
      </c>
      <c r="T1064" s="547">
        <v>0</v>
      </c>
      <c r="U1064" s="547"/>
      <c r="V1064" s="547">
        <f t="shared" si="483"/>
        <v>0</v>
      </c>
      <c r="W1064" s="305"/>
      <c r="X1064" s="306"/>
      <c r="Y1064" s="548">
        <f t="shared" si="505"/>
        <v>0</v>
      </c>
      <c r="Z1064" s="549">
        <f t="shared" si="505"/>
        <v>0</v>
      </c>
      <c r="AA1064" s="549">
        <f t="shared" si="505"/>
        <v>0</v>
      </c>
      <c r="AB1064" s="282">
        <f t="shared" si="484"/>
        <v>0</v>
      </c>
      <c r="AC1064" s="281">
        <f t="shared" si="485"/>
        <v>0</v>
      </c>
      <c r="AD1064" s="549">
        <f t="shared" si="486"/>
        <v>0</v>
      </c>
      <c r="AE1064" s="553">
        <f t="shared" si="487"/>
        <v>0</v>
      </c>
      <c r="AF1064" s="282">
        <f t="shared" si="488"/>
        <v>0</v>
      </c>
      <c r="AG1064" s="283">
        <f t="shared" si="489"/>
        <v>0</v>
      </c>
      <c r="AH1064" s="281">
        <f t="shared" si="490"/>
        <v>0</v>
      </c>
      <c r="AI1064" s="551">
        <f t="shared" si="507"/>
        <v>0</v>
      </c>
      <c r="AJ1064" s="549">
        <f t="shared" si="507"/>
        <v>0</v>
      </c>
      <c r="AK1064" s="549">
        <f t="shared" si="507"/>
        <v>0</v>
      </c>
      <c r="AL1064" s="282">
        <f t="shared" si="491"/>
        <v>0</v>
      </c>
      <c r="AM1064" s="281">
        <f t="shared" si="492"/>
        <v>0</v>
      </c>
      <c r="AN1064" s="549">
        <f t="shared" si="493"/>
        <v>0</v>
      </c>
      <c r="AO1064" s="549">
        <f t="shared" si="494"/>
        <v>0</v>
      </c>
      <c r="AP1064" s="549">
        <f t="shared" si="495"/>
        <v>0</v>
      </c>
      <c r="AQ1064" s="283">
        <f t="shared" si="503"/>
        <v>0</v>
      </c>
      <c r="AR1064" s="281">
        <f t="shared" si="496"/>
        <v>0</v>
      </c>
      <c r="AT1064" s="446" t="s">
        <v>2078</v>
      </c>
      <c r="AU1064" s="284"/>
      <c r="AV1064" s="447" t="str">
        <f t="shared" si="497"/>
        <v>CA</v>
      </c>
      <c r="AW1064" s="447" t="str">
        <f t="shared" si="498"/>
        <v>CL</v>
      </c>
      <c r="AX1064" s="447" t="str">
        <f t="shared" si="499"/>
        <v>AIC</v>
      </c>
      <c r="AY1064" s="447" t="str">
        <f t="shared" si="500"/>
        <v>ERB</v>
      </c>
      <c r="AZ1064" s="447" t="str">
        <f t="shared" si="501"/>
        <v>GRB</v>
      </c>
      <c r="BA1064" s="447" t="str">
        <f t="shared" si="502"/>
        <v>Non-Op</v>
      </c>
      <c r="BC1064" s="449" t="s">
        <v>2100</v>
      </c>
      <c r="BD1064" s="552">
        <f t="shared" si="480"/>
        <v>0</v>
      </c>
      <c r="BF1064" s="435"/>
      <c r="BG1064" s="435"/>
      <c r="BH1064" s="435"/>
      <c r="BI1064" s="435"/>
      <c r="BJ1064" s="435"/>
      <c r="BK1064" s="435"/>
      <c r="BL1064" s="435"/>
      <c r="BN1064" s="444"/>
    </row>
    <row r="1065" spans="1:66" s="28" customFormat="1" ht="12" customHeight="1">
      <c r="A1065" s="287">
        <v>19000641</v>
      </c>
      <c r="B1065" s="288" t="str">
        <f t="shared" si="506"/>
        <v>19000641</v>
      </c>
      <c r="C1065" s="444" t="s">
        <v>1670</v>
      </c>
      <c r="D1065" s="445" t="s">
        <v>1165</v>
      </c>
      <c r="E1065" s="445"/>
      <c r="F1065" s="444"/>
      <c r="G1065" s="445"/>
      <c r="H1065" s="547">
        <v>125458.12</v>
      </c>
      <c r="I1065" s="547">
        <v>11586.39</v>
      </c>
      <c r="J1065" s="547">
        <v>35199.519999999997</v>
      </c>
      <c r="K1065" s="547">
        <v>63364.26</v>
      </c>
      <c r="L1065" s="547">
        <v>61997.67</v>
      </c>
      <c r="M1065" s="547">
        <v>73155.539999999994</v>
      </c>
      <c r="N1065" s="547">
        <v>78094.490000000005</v>
      </c>
      <c r="O1065" s="547">
        <v>76342.100000000006</v>
      </c>
      <c r="P1065" s="547">
        <v>75994.33</v>
      </c>
      <c r="Q1065" s="547">
        <v>75787.839999999997</v>
      </c>
      <c r="R1065" s="547">
        <v>109542.95</v>
      </c>
      <c r="S1065" s="547">
        <v>109135.26</v>
      </c>
      <c r="T1065" s="547">
        <v>136653.07</v>
      </c>
      <c r="U1065" s="547"/>
      <c r="V1065" s="547">
        <f t="shared" si="483"/>
        <v>75104.662083333329</v>
      </c>
      <c r="W1065" s="305"/>
      <c r="X1065" s="306"/>
      <c r="Y1065" s="548">
        <f t="shared" si="505"/>
        <v>0</v>
      </c>
      <c r="Z1065" s="549">
        <f t="shared" si="505"/>
        <v>0</v>
      </c>
      <c r="AA1065" s="549">
        <f t="shared" si="505"/>
        <v>0</v>
      </c>
      <c r="AB1065" s="282">
        <f t="shared" si="484"/>
        <v>136653.07</v>
      </c>
      <c r="AC1065" s="281">
        <f t="shared" si="485"/>
        <v>0</v>
      </c>
      <c r="AD1065" s="549">
        <f t="shared" si="486"/>
        <v>0</v>
      </c>
      <c r="AE1065" s="553">
        <f t="shared" si="487"/>
        <v>0</v>
      </c>
      <c r="AF1065" s="282">
        <f t="shared" si="488"/>
        <v>136653.07</v>
      </c>
      <c r="AG1065" s="283">
        <f t="shared" si="489"/>
        <v>136653.07</v>
      </c>
      <c r="AH1065" s="281">
        <f t="shared" si="490"/>
        <v>0</v>
      </c>
      <c r="AI1065" s="551">
        <f t="shared" si="507"/>
        <v>0</v>
      </c>
      <c r="AJ1065" s="549">
        <f t="shared" si="507"/>
        <v>0</v>
      </c>
      <c r="AK1065" s="549">
        <f t="shared" si="507"/>
        <v>0</v>
      </c>
      <c r="AL1065" s="282">
        <f t="shared" si="491"/>
        <v>75104.662083333329</v>
      </c>
      <c r="AM1065" s="281">
        <f t="shared" si="492"/>
        <v>0</v>
      </c>
      <c r="AN1065" s="549">
        <f t="shared" si="493"/>
        <v>0</v>
      </c>
      <c r="AO1065" s="549">
        <f t="shared" si="494"/>
        <v>0</v>
      </c>
      <c r="AP1065" s="549">
        <f t="shared" si="495"/>
        <v>75104.662083333329</v>
      </c>
      <c r="AQ1065" s="283">
        <f t="shared" si="503"/>
        <v>75104.662083333329</v>
      </c>
      <c r="AR1065" s="281">
        <f t="shared" si="496"/>
        <v>0</v>
      </c>
      <c r="AT1065" s="446" t="s">
        <v>2066</v>
      </c>
      <c r="AU1065" s="284"/>
      <c r="AV1065" s="447" t="str">
        <f t="shared" si="497"/>
        <v>CA</v>
      </c>
      <c r="AW1065" s="447" t="str">
        <f t="shared" si="498"/>
        <v>CL</v>
      </c>
      <c r="AX1065" s="447" t="str">
        <f t="shared" si="499"/>
        <v>AIC</v>
      </c>
      <c r="AY1065" s="447" t="str">
        <f t="shared" si="500"/>
        <v>ERB</v>
      </c>
      <c r="AZ1065" s="447" t="str">
        <f t="shared" si="501"/>
        <v>GRB</v>
      </c>
      <c r="BA1065" s="447" t="str">
        <f t="shared" si="502"/>
        <v>Non-Op</v>
      </c>
      <c r="BC1065" s="449" t="s">
        <v>2100</v>
      </c>
      <c r="BD1065" s="552">
        <f t="shared" si="480"/>
        <v>136653.07</v>
      </c>
      <c r="BF1065" s="435"/>
      <c r="BG1065" s="435"/>
      <c r="BH1065" s="435"/>
      <c r="BI1065" s="435"/>
      <c r="BJ1065" s="435"/>
      <c r="BK1065" s="435"/>
      <c r="BL1065" s="435"/>
      <c r="BN1065" s="444"/>
    </row>
    <row r="1066" spans="1:66" s="28" customFormat="1" ht="12" customHeight="1">
      <c r="A1066" s="287">
        <v>19000671</v>
      </c>
      <c r="B1066" s="288" t="str">
        <f t="shared" si="506"/>
        <v>19000671</v>
      </c>
      <c r="C1066" s="444" t="s">
        <v>1671</v>
      </c>
      <c r="D1066" s="445" t="s">
        <v>1165</v>
      </c>
      <c r="E1066" s="445"/>
      <c r="F1066" s="444"/>
      <c r="G1066" s="445"/>
      <c r="H1066" s="547">
        <v>9568049.0199999996</v>
      </c>
      <c r="I1066" s="547">
        <v>6444499.9900000002</v>
      </c>
      <c r="J1066" s="547">
        <v>2371937.86</v>
      </c>
      <c r="K1066" s="547">
        <v>80648.02</v>
      </c>
      <c r="L1066" s="547">
        <v>0</v>
      </c>
      <c r="M1066" s="547">
        <v>0</v>
      </c>
      <c r="N1066" s="547">
        <v>0</v>
      </c>
      <c r="O1066" s="547">
        <v>0</v>
      </c>
      <c r="P1066" s="547">
        <v>0</v>
      </c>
      <c r="Q1066" s="547">
        <v>0</v>
      </c>
      <c r="R1066" s="547">
        <v>0</v>
      </c>
      <c r="S1066" s="547">
        <v>0</v>
      </c>
      <c r="T1066" s="547">
        <v>0</v>
      </c>
      <c r="U1066" s="547"/>
      <c r="V1066" s="547">
        <f t="shared" si="483"/>
        <v>1140092.5316666665</v>
      </c>
      <c r="W1066" s="305"/>
      <c r="X1066" s="306"/>
      <c r="Y1066" s="548">
        <f t="shared" si="505"/>
        <v>0</v>
      </c>
      <c r="Z1066" s="549">
        <f t="shared" si="505"/>
        <v>0</v>
      </c>
      <c r="AA1066" s="549">
        <f t="shared" si="505"/>
        <v>0</v>
      </c>
      <c r="AB1066" s="282">
        <f t="shared" si="484"/>
        <v>0</v>
      </c>
      <c r="AC1066" s="281">
        <f t="shared" si="485"/>
        <v>0</v>
      </c>
      <c r="AD1066" s="549">
        <f t="shared" si="486"/>
        <v>0</v>
      </c>
      <c r="AE1066" s="553">
        <f t="shared" si="487"/>
        <v>0</v>
      </c>
      <c r="AF1066" s="282">
        <f t="shared" si="488"/>
        <v>0</v>
      </c>
      <c r="AG1066" s="283">
        <f t="shared" si="489"/>
        <v>0</v>
      </c>
      <c r="AH1066" s="281">
        <f t="shared" si="490"/>
        <v>0</v>
      </c>
      <c r="AI1066" s="551">
        <f t="shared" si="507"/>
        <v>0</v>
      </c>
      <c r="AJ1066" s="549">
        <f t="shared" si="507"/>
        <v>0</v>
      </c>
      <c r="AK1066" s="549">
        <f t="shared" si="507"/>
        <v>0</v>
      </c>
      <c r="AL1066" s="282">
        <f t="shared" si="491"/>
        <v>1140092.5316666665</v>
      </c>
      <c r="AM1066" s="281">
        <f t="shared" si="492"/>
        <v>0</v>
      </c>
      <c r="AN1066" s="549">
        <f t="shared" si="493"/>
        <v>0</v>
      </c>
      <c r="AO1066" s="549">
        <f t="shared" si="494"/>
        <v>0</v>
      </c>
      <c r="AP1066" s="549">
        <f t="shared" si="495"/>
        <v>1140092.5316666665</v>
      </c>
      <c r="AQ1066" s="283">
        <f t="shared" ref="AQ1066:AQ1097" si="508">SUM(AN1066:AP1066)</f>
        <v>1140092.5316666665</v>
      </c>
      <c r="AR1066" s="281">
        <f t="shared" si="496"/>
        <v>0</v>
      </c>
      <c r="AT1066" s="446" t="s">
        <v>2078</v>
      </c>
      <c r="AU1066" s="284"/>
      <c r="AV1066" s="447" t="str">
        <f t="shared" si="497"/>
        <v>CA</v>
      </c>
      <c r="AW1066" s="447" t="str">
        <f t="shared" si="498"/>
        <v>CL</v>
      </c>
      <c r="AX1066" s="447" t="str">
        <f t="shared" si="499"/>
        <v>AIC</v>
      </c>
      <c r="AY1066" s="447" t="str">
        <f t="shared" si="500"/>
        <v>ERB</v>
      </c>
      <c r="AZ1066" s="447" t="str">
        <f t="shared" si="501"/>
        <v>GRB</v>
      </c>
      <c r="BA1066" s="447" t="str">
        <f t="shared" si="502"/>
        <v>Non-Op</v>
      </c>
      <c r="BC1066" s="449" t="s">
        <v>2100</v>
      </c>
      <c r="BD1066" s="552">
        <f t="shared" si="480"/>
        <v>0</v>
      </c>
      <c r="BF1066" s="435"/>
      <c r="BG1066" s="435"/>
      <c r="BH1066" s="435"/>
      <c r="BI1066" s="435"/>
      <c r="BJ1066" s="435"/>
      <c r="BK1066" s="435"/>
      <c r="BL1066" s="435"/>
      <c r="BN1066" s="444"/>
    </row>
    <row r="1067" spans="1:66" s="28" customFormat="1" ht="12" customHeight="1">
      <c r="A1067" s="287">
        <v>19000691</v>
      </c>
      <c r="B1067" s="288" t="str">
        <f t="shared" si="506"/>
        <v>19000691</v>
      </c>
      <c r="C1067" s="444" t="s">
        <v>1672</v>
      </c>
      <c r="D1067" s="445" t="s">
        <v>2091</v>
      </c>
      <c r="E1067" s="445"/>
      <c r="F1067" s="444"/>
      <c r="G1067" s="445"/>
      <c r="H1067" s="547">
        <v>108150</v>
      </c>
      <c r="I1067" s="547">
        <v>108150</v>
      </c>
      <c r="J1067" s="547">
        <v>108150</v>
      </c>
      <c r="K1067" s="547">
        <v>108150</v>
      </c>
      <c r="L1067" s="547">
        <v>318150</v>
      </c>
      <c r="M1067" s="547">
        <v>318150</v>
      </c>
      <c r="N1067" s="547">
        <v>318150</v>
      </c>
      <c r="O1067" s="547">
        <v>318150</v>
      </c>
      <c r="P1067" s="547">
        <v>318150</v>
      </c>
      <c r="Q1067" s="547">
        <v>318150</v>
      </c>
      <c r="R1067" s="547">
        <v>318150</v>
      </c>
      <c r="S1067" s="547">
        <v>318150</v>
      </c>
      <c r="T1067" s="547">
        <v>360150</v>
      </c>
      <c r="U1067" s="547"/>
      <c r="V1067" s="547">
        <f t="shared" si="483"/>
        <v>258650</v>
      </c>
      <c r="W1067" s="285"/>
      <c r="X1067" s="286"/>
      <c r="Y1067" s="548">
        <f t="shared" si="505"/>
        <v>360150</v>
      </c>
      <c r="Z1067" s="549">
        <f t="shared" si="505"/>
        <v>0</v>
      </c>
      <c r="AA1067" s="549">
        <f t="shared" si="505"/>
        <v>0</v>
      </c>
      <c r="AB1067" s="282">
        <f t="shared" si="484"/>
        <v>0</v>
      </c>
      <c r="AC1067" s="281">
        <f t="shared" si="485"/>
        <v>0</v>
      </c>
      <c r="AD1067" s="549">
        <f t="shared" si="486"/>
        <v>0</v>
      </c>
      <c r="AE1067" s="553">
        <f t="shared" si="487"/>
        <v>0</v>
      </c>
      <c r="AF1067" s="282">
        <f t="shared" si="488"/>
        <v>0</v>
      </c>
      <c r="AG1067" s="283">
        <f t="shared" si="489"/>
        <v>0</v>
      </c>
      <c r="AH1067" s="281">
        <f t="shared" si="490"/>
        <v>0</v>
      </c>
      <c r="AI1067" s="551">
        <f t="shared" si="507"/>
        <v>258650</v>
      </c>
      <c r="AJ1067" s="549">
        <f t="shared" si="507"/>
        <v>0</v>
      </c>
      <c r="AK1067" s="549">
        <f t="shared" si="507"/>
        <v>0</v>
      </c>
      <c r="AL1067" s="282">
        <f t="shared" si="491"/>
        <v>0</v>
      </c>
      <c r="AM1067" s="281">
        <f t="shared" si="492"/>
        <v>0</v>
      </c>
      <c r="AN1067" s="549">
        <f t="shared" si="493"/>
        <v>0</v>
      </c>
      <c r="AO1067" s="549">
        <f t="shared" si="494"/>
        <v>0</v>
      </c>
      <c r="AP1067" s="549">
        <f t="shared" si="495"/>
        <v>0</v>
      </c>
      <c r="AQ1067" s="283">
        <f t="shared" si="508"/>
        <v>0</v>
      </c>
      <c r="AR1067" s="281">
        <f t="shared" si="496"/>
        <v>0</v>
      </c>
      <c r="AT1067" s="446"/>
      <c r="AU1067" s="284"/>
      <c r="AV1067" s="447" t="str">
        <f t="shared" si="497"/>
        <v>CA</v>
      </c>
      <c r="AW1067" s="447" t="str">
        <f t="shared" si="498"/>
        <v>CL</v>
      </c>
      <c r="AX1067" s="447" t="str">
        <f t="shared" si="499"/>
        <v>AIC</v>
      </c>
      <c r="AY1067" s="447" t="str">
        <f t="shared" si="500"/>
        <v>ERB</v>
      </c>
      <c r="AZ1067" s="447" t="str">
        <f t="shared" si="501"/>
        <v>GRB</v>
      </c>
      <c r="BA1067" s="447" t="str">
        <f t="shared" si="502"/>
        <v>Non-Op</v>
      </c>
      <c r="BC1067" s="445" t="s">
        <v>2279</v>
      </c>
      <c r="BD1067" s="552">
        <f t="shared" si="480"/>
        <v>360150</v>
      </c>
      <c r="BF1067" s="435"/>
      <c r="BG1067" s="435"/>
      <c r="BH1067" s="435"/>
      <c r="BI1067" s="435"/>
      <c r="BJ1067" s="435"/>
      <c r="BK1067" s="435"/>
      <c r="BL1067" s="435"/>
      <c r="BN1067" s="444"/>
    </row>
    <row r="1068" spans="1:66" s="28" customFormat="1" ht="12" customHeight="1">
      <c r="A1068" s="287">
        <v>19000692</v>
      </c>
      <c r="B1068" s="288" t="str">
        <f t="shared" si="506"/>
        <v>19000692</v>
      </c>
      <c r="C1068" s="444" t="s">
        <v>1673</v>
      </c>
      <c r="D1068" s="445" t="s">
        <v>2091</v>
      </c>
      <c r="E1068" s="445"/>
      <c r="F1068" s="444"/>
      <c r="G1068" s="445"/>
      <c r="H1068" s="547">
        <v>43050</v>
      </c>
      <c r="I1068" s="547">
        <v>43050</v>
      </c>
      <c r="J1068" s="547">
        <v>43050</v>
      </c>
      <c r="K1068" s="547">
        <v>43050</v>
      </c>
      <c r="L1068" s="547">
        <v>43050</v>
      </c>
      <c r="M1068" s="547">
        <v>24150</v>
      </c>
      <c r="N1068" s="547">
        <v>43050</v>
      </c>
      <c r="O1068" s="547">
        <v>61950</v>
      </c>
      <c r="P1068" s="547">
        <v>61950</v>
      </c>
      <c r="Q1068" s="547">
        <v>43050</v>
      </c>
      <c r="R1068" s="547">
        <v>43050</v>
      </c>
      <c r="S1068" s="547">
        <v>43050</v>
      </c>
      <c r="T1068" s="547">
        <v>43050</v>
      </c>
      <c r="U1068" s="547"/>
      <c r="V1068" s="547">
        <f t="shared" si="483"/>
        <v>44625</v>
      </c>
      <c r="W1068" s="285"/>
      <c r="X1068" s="286"/>
      <c r="Y1068" s="548">
        <f t="shared" si="505"/>
        <v>43050</v>
      </c>
      <c r="Z1068" s="549">
        <f t="shared" si="505"/>
        <v>0</v>
      </c>
      <c r="AA1068" s="549">
        <f t="shared" si="505"/>
        <v>0</v>
      </c>
      <c r="AB1068" s="282">
        <f t="shared" si="484"/>
        <v>0</v>
      </c>
      <c r="AC1068" s="281">
        <f t="shared" si="485"/>
        <v>0</v>
      </c>
      <c r="AD1068" s="549">
        <f t="shared" si="486"/>
        <v>0</v>
      </c>
      <c r="AE1068" s="553">
        <f t="shared" si="487"/>
        <v>0</v>
      </c>
      <c r="AF1068" s="282">
        <f t="shared" si="488"/>
        <v>0</v>
      </c>
      <c r="AG1068" s="283">
        <f t="shared" si="489"/>
        <v>0</v>
      </c>
      <c r="AH1068" s="281">
        <f t="shared" si="490"/>
        <v>0</v>
      </c>
      <c r="AI1068" s="551">
        <f t="shared" si="507"/>
        <v>44625</v>
      </c>
      <c r="AJ1068" s="549">
        <f t="shared" si="507"/>
        <v>0</v>
      </c>
      <c r="AK1068" s="549">
        <f t="shared" si="507"/>
        <v>0</v>
      </c>
      <c r="AL1068" s="282">
        <f t="shared" si="491"/>
        <v>0</v>
      </c>
      <c r="AM1068" s="281">
        <f t="shared" si="492"/>
        <v>0</v>
      </c>
      <c r="AN1068" s="549">
        <f t="shared" si="493"/>
        <v>0</v>
      </c>
      <c r="AO1068" s="549">
        <f t="shared" si="494"/>
        <v>0</v>
      </c>
      <c r="AP1068" s="549">
        <f t="shared" si="495"/>
        <v>0</v>
      </c>
      <c r="AQ1068" s="283">
        <f t="shared" si="508"/>
        <v>0</v>
      </c>
      <c r="AR1068" s="281">
        <f t="shared" si="496"/>
        <v>0</v>
      </c>
      <c r="AT1068" s="446"/>
      <c r="AU1068" s="284"/>
      <c r="AV1068" s="447" t="str">
        <f t="shared" si="497"/>
        <v>CA</v>
      </c>
      <c r="AW1068" s="447" t="str">
        <f t="shared" si="498"/>
        <v>CL</v>
      </c>
      <c r="AX1068" s="447" t="str">
        <f t="shared" si="499"/>
        <v>AIC</v>
      </c>
      <c r="AY1068" s="447" t="str">
        <f t="shared" si="500"/>
        <v>ERB</v>
      </c>
      <c r="AZ1068" s="447" t="str">
        <f t="shared" si="501"/>
        <v>GRB</v>
      </c>
      <c r="BA1068" s="447" t="str">
        <f t="shared" si="502"/>
        <v>Non-Op</v>
      </c>
      <c r="BC1068" s="445" t="s">
        <v>2279</v>
      </c>
      <c r="BD1068" s="552">
        <f t="shared" si="480"/>
        <v>43050</v>
      </c>
      <c r="BF1068" s="435"/>
      <c r="BG1068" s="435"/>
      <c r="BH1068" s="435"/>
      <c r="BI1068" s="435"/>
      <c r="BJ1068" s="435"/>
      <c r="BK1068" s="435"/>
      <c r="BL1068" s="435"/>
      <c r="BN1068" s="444"/>
    </row>
    <row r="1069" spans="1:66" s="28" customFormat="1" ht="12" customHeight="1">
      <c r="A1069" s="287">
        <v>19000711</v>
      </c>
      <c r="B1069" s="288" t="str">
        <f t="shared" si="506"/>
        <v>19000711</v>
      </c>
      <c r="C1069" s="444" t="s">
        <v>1674</v>
      </c>
      <c r="D1069" s="445" t="s">
        <v>1163</v>
      </c>
      <c r="E1069" s="445"/>
      <c r="F1069" s="444"/>
      <c r="G1069" s="445"/>
      <c r="H1069" s="547">
        <v>0</v>
      </c>
      <c r="I1069" s="547">
        <v>0</v>
      </c>
      <c r="J1069" s="547">
        <v>0</v>
      </c>
      <c r="K1069" s="547">
        <v>0</v>
      </c>
      <c r="L1069" s="547">
        <v>0</v>
      </c>
      <c r="M1069" s="547">
        <v>0</v>
      </c>
      <c r="N1069" s="547">
        <v>0</v>
      </c>
      <c r="O1069" s="547">
        <v>0</v>
      </c>
      <c r="P1069" s="547">
        <v>0</v>
      </c>
      <c r="Q1069" s="547">
        <v>0</v>
      </c>
      <c r="R1069" s="547">
        <v>0</v>
      </c>
      <c r="S1069" s="547">
        <v>0</v>
      </c>
      <c r="T1069" s="547">
        <v>0</v>
      </c>
      <c r="U1069" s="547"/>
      <c r="V1069" s="547">
        <f t="shared" si="483"/>
        <v>0</v>
      </c>
      <c r="W1069" s="285" t="s">
        <v>1675</v>
      </c>
      <c r="X1069" s="286"/>
      <c r="Y1069" s="548">
        <f t="shared" ref="Y1069:AA1088" si="509">IF($D1069=Y$5,$T1069,0)</f>
        <v>0</v>
      </c>
      <c r="Z1069" s="549">
        <f t="shared" si="509"/>
        <v>0</v>
      </c>
      <c r="AA1069" s="549">
        <f t="shared" si="509"/>
        <v>0</v>
      </c>
      <c r="AB1069" s="282">
        <f t="shared" si="484"/>
        <v>0</v>
      </c>
      <c r="AC1069" s="281">
        <f t="shared" si="485"/>
        <v>0</v>
      </c>
      <c r="AD1069" s="549">
        <f t="shared" si="486"/>
        <v>0</v>
      </c>
      <c r="AE1069" s="553">
        <f t="shared" si="487"/>
        <v>0</v>
      </c>
      <c r="AF1069" s="282">
        <f t="shared" si="488"/>
        <v>0</v>
      </c>
      <c r="AG1069" s="283">
        <f t="shared" si="489"/>
        <v>0</v>
      </c>
      <c r="AH1069" s="281">
        <f t="shared" si="490"/>
        <v>0</v>
      </c>
      <c r="AI1069" s="551">
        <f t="shared" si="507"/>
        <v>0</v>
      </c>
      <c r="AJ1069" s="549">
        <f t="shared" si="507"/>
        <v>0</v>
      </c>
      <c r="AK1069" s="549">
        <f t="shared" si="507"/>
        <v>0</v>
      </c>
      <c r="AL1069" s="282">
        <f t="shared" si="491"/>
        <v>0</v>
      </c>
      <c r="AM1069" s="281">
        <f t="shared" si="492"/>
        <v>0</v>
      </c>
      <c r="AN1069" s="549">
        <f t="shared" si="493"/>
        <v>0</v>
      </c>
      <c r="AO1069" s="549">
        <f t="shared" si="494"/>
        <v>0</v>
      </c>
      <c r="AP1069" s="549">
        <f t="shared" si="495"/>
        <v>0</v>
      </c>
      <c r="AQ1069" s="283">
        <f t="shared" si="508"/>
        <v>0</v>
      </c>
      <c r="AR1069" s="281">
        <f t="shared" si="496"/>
        <v>0</v>
      </c>
      <c r="AT1069" s="446"/>
      <c r="AU1069" s="284"/>
      <c r="AV1069" s="447" t="str">
        <f t="shared" si="497"/>
        <v>CA</v>
      </c>
      <c r="AW1069" s="447" t="str">
        <f t="shared" si="498"/>
        <v>CL</v>
      </c>
      <c r="AX1069" s="447" t="str">
        <f t="shared" si="499"/>
        <v>AIC</v>
      </c>
      <c r="AY1069" s="447" t="str">
        <f t="shared" si="500"/>
        <v>ERB</v>
      </c>
      <c r="AZ1069" s="447" t="str">
        <f t="shared" si="501"/>
        <v>GRB</v>
      </c>
      <c r="BA1069" s="447" t="str">
        <f t="shared" si="502"/>
        <v>Non-Op</v>
      </c>
      <c r="BC1069" s="445" t="s">
        <v>2279</v>
      </c>
      <c r="BD1069" s="552">
        <f t="shared" si="480"/>
        <v>0</v>
      </c>
      <c r="BF1069" s="435"/>
      <c r="BG1069" s="435"/>
      <c r="BH1069" s="435"/>
      <c r="BI1069" s="435"/>
      <c r="BJ1069" s="435"/>
      <c r="BK1069" s="435"/>
      <c r="BL1069" s="435"/>
      <c r="BN1069" s="444"/>
    </row>
    <row r="1070" spans="1:66" s="28" customFormat="1" ht="12" customHeight="1">
      <c r="A1070" s="287">
        <v>19000721</v>
      </c>
      <c r="B1070" s="288" t="str">
        <f t="shared" si="506"/>
        <v>19000721</v>
      </c>
      <c r="C1070" s="444" t="s">
        <v>1676</v>
      </c>
      <c r="D1070" s="445" t="s">
        <v>2091</v>
      </c>
      <c r="E1070" s="445"/>
      <c r="F1070" s="444"/>
      <c r="G1070" s="445"/>
      <c r="H1070" s="547">
        <v>-2500.9</v>
      </c>
      <c r="I1070" s="547">
        <v>-2500.9</v>
      </c>
      <c r="J1070" s="547">
        <v>-2500.9</v>
      </c>
      <c r="K1070" s="547">
        <v>-2500.9</v>
      </c>
      <c r="L1070" s="547">
        <v>-2500.9</v>
      </c>
      <c r="M1070" s="547">
        <v>-2500.9</v>
      </c>
      <c r="N1070" s="547">
        <v>-2500.9</v>
      </c>
      <c r="O1070" s="547">
        <v>-2500.9</v>
      </c>
      <c r="P1070" s="547">
        <v>-2500.9</v>
      </c>
      <c r="Q1070" s="547">
        <v>-2500.9</v>
      </c>
      <c r="R1070" s="547">
        <v>-2500.9</v>
      </c>
      <c r="S1070" s="547">
        <v>-2500.9</v>
      </c>
      <c r="T1070" s="547">
        <v>-2500.9</v>
      </c>
      <c r="U1070" s="547"/>
      <c r="V1070" s="547">
        <f t="shared" si="483"/>
        <v>-2500.9000000000005</v>
      </c>
      <c r="W1070" s="285"/>
      <c r="X1070" s="286"/>
      <c r="Y1070" s="548">
        <f t="shared" si="509"/>
        <v>-2500.9</v>
      </c>
      <c r="Z1070" s="549">
        <f t="shared" si="509"/>
        <v>0</v>
      </c>
      <c r="AA1070" s="549">
        <f t="shared" si="509"/>
        <v>0</v>
      </c>
      <c r="AB1070" s="282">
        <f t="shared" si="484"/>
        <v>0</v>
      </c>
      <c r="AC1070" s="281">
        <f t="shared" si="485"/>
        <v>0</v>
      </c>
      <c r="AD1070" s="549">
        <f t="shared" si="486"/>
        <v>0</v>
      </c>
      <c r="AE1070" s="553">
        <f t="shared" si="487"/>
        <v>0</v>
      </c>
      <c r="AF1070" s="282">
        <f t="shared" si="488"/>
        <v>0</v>
      </c>
      <c r="AG1070" s="283">
        <f t="shared" si="489"/>
        <v>0</v>
      </c>
      <c r="AH1070" s="281">
        <f t="shared" si="490"/>
        <v>0</v>
      </c>
      <c r="AI1070" s="551">
        <f t="shared" si="507"/>
        <v>-2500.9000000000005</v>
      </c>
      <c r="AJ1070" s="549">
        <f t="shared" si="507"/>
        <v>0</v>
      </c>
      <c r="AK1070" s="549">
        <f t="shared" si="507"/>
        <v>0</v>
      </c>
      <c r="AL1070" s="282">
        <f t="shared" si="491"/>
        <v>0</v>
      </c>
      <c r="AM1070" s="281">
        <f t="shared" si="492"/>
        <v>0</v>
      </c>
      <c r="AN1070" s="549">
        <f t="shared" si="493"/>
        <v>0</v>
      </c>
      <c r="AO1070" s="549">
        <f t="shared" si="494"/>
        <v>0</v>
      </c>
      <c r="AP1070" s="549">
        <f t="shared" si="495"/>
        <v>0</v>
      </c>
      <c r="AQ1070" s="283">
        <f t="shared" si="508"/>
        <v>0</v>
      </c>
      <c r="AR1070" s="281">
        <f t="shared" si="496"/>
        <v>0</v>
      </c>
      <c r="AT1070" s="446"/>
      <c r="AU1070" s="284"/>
      <c r="AV1070" s="447" t="str">
        <f t="shared" si="497"/>
        <v>CA</v>
      </c>
      <c r="AW1070" s="447" t="str">
        <f t="shared" si="498"/>
        <v>CL</v>
      </c>
      <c r="AX1070" s="447" t="str">
        <f t="shared" si="499"/>
        <v>AIC</v>
      </c>
      <c r="AY1070" s="447" t="str">
        <f t="shared" si="500"/>
        <v>ERB</v>
      </c>
      <c r="AZ1070" s="447" t="str">
        <f t="shared" si="501"/>
        <v>GRB</v>
      </c>
      <c r="BA1070" s="447" t="str">
        <f t="shared" si="502"/>
        <v>Non-Op</v>
      </c>
      <c r="BC1070" s="445" t="s">
        <v>2279</v>
      </c>
      <c r="BD1070" s="552">
        <f t="shared" si="480"/>
        <v>-2500.9</v>
      </c>
      <c r="BF1070" s="435"/>
      <c r="BG1070" s="435"/>
      <c r="BH1070" s="435"/>
      <c r="BI1070" s="435"/>
      <c r="BJ1070" s="435"/>
      <c r="BK1070" s="435"/>
      <c r="BL1070" s="435"/>
      <c r="BN1070" s="444"/>
    </row>
    <row r="1071" spans="1:66" s="28" customFormat="1" ht="12" customHeight="1">
      <c r="A1071" s="287">
        <v>19000731</v>
      </c>
      <c r="B1071" s="288" t="str">
        <f t="shared" si="506"/>
        <v>19000731</v>
      </c>
      <c r="C1071" s="444" t="s">
        <v>2938</v>
      </c>
      <c r="D1071" s="445" t="s">
        <v>1165</v>
      </c>
      <c r="E1071" s="445"/>
      <c r="F1071" s="444"/>
      <c r="G1071" s="445"/>
      <c r="H1071" s="547">
        <v>0</v>
      </c>
      <c r="I1071" s="547">
        <v>0</v>
      </c>
      <c r="J1071" s="547">
        <v>0</v>
      </c>
      <c r="K1071" s="547">
        <v>0</v>
      </c>
      <c r="L1071" s="547">
        <v>0</v>
      </c>
      <c r="M1071" s="547">
        <v>0</v>
      </c>
      <c r="N1071" s="547">
        <v>0</v>
      </c>
      <c r="O1071" s="547">
        <v>0</v>
      </c>
      <c r="P1071" s="547">
        <v>0</v>
      </c>
      <c r="Q1071" s="547">
        <v>0</v>
      </c>
      <c r="R1071" s="547">
        <v>0</v>
      </c>
      <c r="S1071" s="547">
        <v>0</v>
      </c>
      <c r="T1071" s="547">
        <v>0</v>
      </c>
      <c r="U1071" s="547"/>
      <c r="V1071" s="547">
        <f t="shared" si="483"/>
        <v>0</v>
      </c>
      <c r="W1071" s="285"/>
      <c r="X1071" s="286"/>
      <c r="Y1071" s="548">
        <f t="shared" si="509"/>
        <v>0</v>
      </c>
      <c r="Z1071" s="549">
        <f t="shared" si="509"/>
        <v>0</v>
      </c>
      <c r="AA1071" s="549">
        <f t="shared" si="509"/>
        <v>0</v>
      </c>
      <c r="AB1071" s="282">
        <f t="shared" si="484"/>
        <v>0</v>
      </c>
      <c r="AC1071" s="281">
        <f t="shared" si="485"/>
        <v>0</v>
      </c>
      <c r="AD1071" s="549">
        <f t="shared" si="486"/>
        <v>0</v>
      </c>
      <c r="AE1071" s="553">
        <f t="shared" si="487"/>
        <v>0</v>
      </c>
      <c r="AF1071" s="282">
        <f t="shared" si="488"/>
        <v>0</v>
      </c>
      <c r="AG1071" s="283">
        <f t="shared" si="489"/>
        <v>0</v>
      </c>
      <c r="AH1071" s="281">
        <f t="shared" si="490"/>
        <v>0</v>
      </c>
      <c r="AI1071" s="551">
        <f t="shared" si="507"/>
        <v>0</v>
      </c>
      <c r="AJ1071" s="549">
        <f t="shared" si="507"/>
        <v>0</v>
      </c>
      <c r="AK1071" s="549">
        <f t="shared" si="507"/>
        <v>0</v>
      </c>
      <c r="AL1071" s="282">
        <f t="shared" si="491"/>
        <v>0</v>
      </c>
      <c r="AM1071" s="281">
        <f t="shared" si="492"/>
        <v>0</v>
      </c>
      <c r="AN1071" s="549">
        <f t="shared" si="493"/>
        <v>0</v>
      </c>
      <c r="AO1071" s="549">
        <f t="shared" si="494"/>
        <v>0</v>
      </c>
      <c r="AP1071" s="549">
        <f t="shared" si="495"/>
        <v>0</v>
      </c>
      <c r="AQ1071" s="283">
        <f t="shared" si="508"/>
        <v>0</v>
      </c>
      <c r="AR1071" s="281">
        <f t="shared" si="496"/>
        <v>0</v>
      </c>
      <c r="AT1071" s="446" t="s">
        <v>2064</v>
      </c>
      <c r="AU1071" s="284"/>
      <c r="AV1071" s="447" t="str">
        <f t="shared" si="497"/>
        <v>CA</v>
      </c>
      <c r="AW1071" s="447" t="str">
        <f t="shared" si="498"/>
        <v>CL</v>
      </c>
      <c r="AX1071" s="447" t="str">
        <f t="shared" si="499"/>
        <v>AIC</v>
      </c>
      <c r="AY1071" s="447" t="str">
        <f t="shared" si="500"/>
        <v>ERB</v>
      </c>
      <c r="AZ1071" s="447" t="str">
        <f t="shared" si="501"/>
        <v>GRB</v>
      </c>
      <c r="BA1071" s="447" t="str">
        <f t="shared" si="502"/>
        <v>Non-Op</v>
      </c>
      <c r="BC1071" s="449" t="s">
        <v>2100</v>
      </c>
      <c r="BD1071" s="552">
        <f t="shared" si="480"/>
        <v>0</v>
      </c>
      <c r="BF1071" s="435"/>
      <c r="BG1071" s="435"/>
      <c r="BH1071" s="435"/>
      <c r="BI1071" s="435"/>
      <c r="BJ1071" s="435"/>
      <c r="BK1071" s="435"/>
      <c r="BL1071" s="435"/>
      <c r="BN1071" s="444"/>
    </row>
    <row r="1072" spans="1:66" s="28" customFormat="1" ht="12" customHeight="1">
      <c r="A1072" s="287">
        <v>19000732</v>
      </c>
      <c r="B1072" s="288" t="str">
        <f t="shared" si="506"/>
        <v>19000732</v>
      </c>
      <c r="C1072" s="444" t="s">
        <v>2939</v>
      </c>
      <c r="D1072" s="445" t="s">
        <v>1165</v>
      </c>
      <c r="E1072" s="445"/>
      <c r="F1072" s="444"/>
      <c r="G1072" s="445"/>
      <c r="H1072" s="547">
        <v>0</v>
      </c>
      <c r="I1072" s="547">
        <v>0</v>
      </c>
      <c r="J1072" s="547">
        <v>0</v>
      </c>
      <c r="K1072" s="547">
        <v>0</v>
      </c>
      <c r="L1072" s="547">
        <v>0</v>
      </c>
      <c r="M1072" s="547">
        <v>0</v>
      </c>
      <c r="N1072" s="547">
        <v>0</v>
      </c>
      <c r="O1072" s="547">
        <v>0</v>
      </c>
      <c r="P1072" s="547">
        <v>0</v>
      </c>
      <c r="Q1072" s="547">
        <v>0</v>
      </c>
      <c r="R1072" s="547">
        <v>0</v>
      </c>
      <c r="S1072" s="547">
        <v>0</v>
      </c>
      <c r="T1072" s="547">
        <v>0</v>
      </c>
      <c r="U1072" s="547"/>
      <c r="V1072" s="547">
        <f t="shared" si="483"/>
        <v>0</v>
      </c>
      <c r="W1072" s="285"/>
      <c r="X1072" s="286"/>
      <c r="Y1072" s="548">
        <f t="shared" si="509"/>
        <v>0</v>
      </c>
      <c r="Z1072" s="549">
        <f t="shared" si="509"/>
        <v>0</v>
      </c>
      <c r="AA1072" s="549">
        <f t="shared" si="509"/>
        <v>0</v>
      </c>
      <c r="AB1072" s="282">
        <f t="shared" si="484"/>
        <v>0</v>
      </c>
      <c r="AC1072" s="281">
        <f t="shared" si="485"/>
        <v>0</v>
      </c>
      <c r="AD1072" s="549">
        <f t="shared" si="486"/>
        <v>0</v>
      </c>
      <c r="AE1072" s="553">
        <f t="shared" si="487"/>
        <v>0</v>
      </c>
      <c r="AF1072" s="282">
        <f t="shared" si="488"/>
        <v>0</v>
      </c>
      <c r="AG1072" s="283">
        <f t="shared" si="489"/>
        <v>0</v>
      </c>
      <c r="AH1072" s="281">
        <f t="shared" si="490"/>
        <v>0</v>
      </c>
      <c r="AI1072" s="551">
        <f t="shared" si="507"/>
        <v>0</v>
      </c>
      <c r="AJ1072" s="549">
        <f t="shared" si="507"/>
        <v>0</v>
      </c>
      <c r="AK1072" s="549">
        <f t="shared" si="507"/>
        <v>0</v>
      </c>
      <c r="AL1072" s="282">
        <f t="shared" si="491"/>
        <v>0</v>
      </c>
      <c r="AM1072" s="281">
        <f t="shared" si="492"/>
        <v>0</v>
      </c>
      <c r="AN1072" s="549">
        <f t="shared" si="493"/>
        <v>0</v>
      </c>
      <c r="AO1072" s="549">
        <f t="shared" si="494"/>
        <v>0</v>
      </c>
      <c r="AP1072" s="549">
        <f t="shared" si="495"/>
        <v>0</v>
      </c>
      <c r="AQ1072" s="283">
        <f t="shared" si="508"/>
        <v>0</v>
      </c>
      <c r="AR1072" s="281">
        <f t="shared" si="496"/>
        <v>0</v>
      </c>
      <c r="AT1072" s="446" t="s">
        <v>2064</v>
      </c>
      <c r="AU1072" s="284"/>
      <c r="AV1072" s="447" t="str">
        <f t="shared" si="497"/>
        <v>CA</v>
      </c>
      <c r="AW1072" s="447" t="str">
        <f t="shared" si="498"/>
        <v>CL</v>
      </c>
      <c r="AX1072" s="447" t="str">
        <f t="shared" si="499"/>
        <v>AIC</v>
      </c>
      <c r="AY1072" s="447" t="str">
        <f t="shared" si="500"/>
        <v>ERB</v>
      </c>
      <c r="AZ1072" s="447" t="str">
        <f t="shared" si="501"/>
        <v>GRB</v>
      </c>
      <c r="BA1072" s="447" t="str">
        <f t="shared" si="502"/>
        <v>Non-Op</v>
      </c>
      <c r="BC1072" s="449" t="s">
        <v>2100</v>
      </c>
      <c r="BD1072" s="552">
        <f t="shared" si="480"/>
        <v>0</v>
      </c>
      <c r="BF1072" s="435"/>
      <c r="BG1072" s="435"/>
      <c r="BH1072" s="435"/>
      <c r="BI1072" s="435"/>
      <c r="BJ1072" s="435"/>
      <c r="BK1072" s="435"/>
      <c r="BL1072" s="435"/>
      <c r="BN1072" s="444"/>
    </row>
    <row r="1073" spans="1:66" s="28" customFormat="1" ht="12" customHeight="1">
      <c r="A1073" s="287">
        <v>19000741</v>
      </c>
      <c r="B1073" s="288" t="str">
        <f t="shared" si="506"/>
        <v>19000741</v>
      </c>
      <c r="C1073" s="444" t="s">
        <v>2940</v>
      </c>
      <c r="D1073" s="445" t="s">
        <v>2091</v>
      </c>
      <c r="E1073" s="445"/>
      <c r="F1073" s="444"/>
      <c r="G1073" s="445"/>
      <c r="H1073" s="547">
        <v>0</v>
      </c>
      <c r="I1073" s="547">
        <v>0</v>
      </c>
      <c r="J1073" s="547">
        <v>0</v>
      </c>
      <c r="K1073" s="547">
        <v>0</v>
      </c>
      <c r="L1073" s="547">
        <v>0</v>
      </c>
      <c r="M1073" s="547">
        <v>0</v>
      </c>
      <c r="N1073" s="547">
        <v>0</v>
      </c>
      <c r="O1073" s="547">
        <v>0</v>
      </c>
      <c r="P1073" s="547">
        <v>0</v>
      </c>
      <c r="Q1073" s="547">
        <v>0</v>
      </c>
      <c r="R1073" s="547">
        <v>0</v>
      </c>
      <c r="S1073" s="547">
        <v>0</v>
      </c>
      <c r="T1073" s="547">
        <v>0</v>
      </c>
      <c r="U1073" s="547"/>
      <c r="V1073" s="547">
        <f t="shared" si="483"/>
        <v>0</v>
      </c>
      <c r="W1073" s="305"/>
      <c r="X1073" s="306"/>
      <c r="Y1073" s="548">
        <f t="shared" si="509"/>
        <v>0</v>
      </c>
      <c r="Z1073" s="549">
        <f t="shared" si="509"/>
        <v>0</v>
      </c>
      <c r="AA1073" s="549">
        <f t="shared" si="509"/>
        <v>0</v>
      </c>
      <c r="AB1073" s="282">
        <f t="shared" si="484"/>
        <v>0</v>
      </c>
      <c r="AC1073" s="281">
        <f t="shared" si="485"/>
        <v>0</v>
      </c>
      <c r="AD1073" s="549">
        <f t="shared" si="486"/>
        <v>0</v>
      </c>
      <c r="AE1073" s="553">
        <f t="shared" si="487"/>
        <v>0</v>
      </c>
      <c r="AF1073" s="282">
        <f t="shared" si="488"/>
        <v>0</v>
      </c>
      <c r="AG1073" s="283">
        <f t="shared" si="489"/>
        <v>0</v>
      </c>
      <c r="AH1073" s="281">
        <f t="shared" si="490"/>
        <v>0</v>
      </c>
      <c r="AI1073" s="551">
        <f t="shared" si="507"/>
        <v>0</v>
      </c>
      <c r="AJ1073" s="549">
        <f t="shared" si="507"/>
        <v>0</v>
      </c>
      <c r="AK1073" s="549">
        <f t="shared" si="507"/>
        <v>0</v>
      </c>
      <c r="AL1073" s="282">
        <f t="shared" si="491"/>
        <v>0</v>
      </c>
      <c r="AM1073" s="281">
        <f t="shared" si="492"/>
        <v>0</v>
      </c>
      <c r="AN1073" s="549">
        <f t="shared" si="493"/>
        <v>0</v>
      </c>
      <c r="AO1073" s="549">
        <f t="shared" si="494"/>
        <v>0</v>
      </c>
      <c r="AP1073" s="549">
        <f t="shared" si="495"/>
        <v>0</v>
      </c>
      <c r="AQ1073" s="283">
        <f t="shared" si="508"/>
        <v>0</v>
      </c>
      <c r="AR1073" s="281">
        <f t="shared" si="496"/>
        <v>0</v>
      </c>
      <c r="AT1073" s="446"/>
      <c r="AU1073" s="284"/>
      <c r="AV1073" s="447" t="str">
        <f t="shared" si="497"/>
        <v>CA</v>
      </c>
      <c r="AW1073" s="447" t="str">
        <f t="shared" si="498"/>
        <v>CL</v>
      </c>
      <c r="AX1073" s="447" t="str">
        <f t="shared" si="499"/>
        <v>AIC</v>
      </c>
      <c r="AY1073" s="447" t="str">
        <f t="shared" si="500"/>
        <v>ERB</v>
      </c>
      <c r="AZ1073" s="447" t="str">
        <f t="shared" si="501"/>
        <v>GRB</v>
      </c>
      <c r="BA1073" s="447" t="str">
        <f t="shared" si="502"/>
        <v>Non-Op</v>
      </c>
      <c r="BC1073" s="445" t="s">
        <v>2279</v>
      </c>
      <c r="BD1073" s="552">
        <f t="shared" ref="BD1073:BD1136" si="510">+T1073</f>
        <v>0</v>
      </c>
      <c r="BF1073" s="435"/>
      <c r="BG1073" s="435"/>
      <c r="BH1073" s="435"/>
      <c r="BI1073" s="435"/>
      <c r="BJ1073" s="435"/>
      <c r="BK1073" s="435"/>
      <c r="BL1073" s="435"/>
      <c r="BN1073" s="444"/>
    </row>
    <row r="1074" spans="1:66" s="28" customFormat="1" ht="12" customHeight="1">
      <c r="A1074" s="287">
        <v>19000751</v>
      </c>
      <c r="B1074" s="288" t="str">
        <f t="shared" si="506"/>
        <v>19000751</v>
      </c>
      <c r="C1074" s="444" t="s">
        <v>1677</v>
      </c>
      <c r="D1074" s="445" t="s">
        <v>2091</v>
      </c>
      <c r="E1074" s="445"/>
      <c r="F1074" s="444"/>
      <c r="G1074" s="445"/>
      <c r="H1074" s="547">
        <v>0.4</v>
      </c>
      <c r="I1074" s="547">
        <v>0.4</v>
      </c>
      <c r="J1074" s="547">
        <v>0.4</v>
      </c>
      <c r="K1074" s="547">
        <v>0.4</v>
      </c>
      <c r="L1074" s="547">
        <v>0.4</v>
      </c>
      <c r="M1074" s="547">
        <v>0.4</v>
      </c>
      <c r="N1074" s="547">
        <v>0.4</v>
      </c>
      <c r="O1074" s="547">
        <v>0.4</v>
      </c>
      <c r="P1074" s="547">
        <v>0.4</v>
      </c>
      <c r="Q1074" s="547">
        <v>0.4</v>
      </c>
      <c r="R1074" s="547">
        <v>0.4</v>
      </c>
      <c r="S1074" s="547">
        <v>0.4</v>
      </c>
      <c r="T1074" s="547">
        <v>0</v>
      </c>
      <c r="U1074" s="547"/>
      <c r="V1074" s="547">
        <f t="shared" si="483"/>
        <v>0.3833333333333333</v>
      </c>
      <c r="W1074" s="285"/>
      <c r="X1074" s="286"/>
      <c r="Y1074" s="548">
        <f t="shared" si="509"/>
        <v>0</v>
      </c>
      <c r="Z1074" s="549">
        <f t="shared" si="509"/>
        <v>0</v>
      </c>
      <c r="AA1074" s="549">
        <f t="shared" si="509"/>
        <v>0</v>
      </c>
      <c r="AB1074" s="282">
        <f t="shared" si="484"/>
        <v>0</v>
      </c>
      <c r="AC1074" s="281">
        <f t="shared" si="485"/>
        <v>0</v>
      </c>
      <c r="AD1074" s="549">
        <f t="shared" si="486"/>
        <v>0</v>
      </c>
      <c r="AE1074" s="553">
        <f t="shared" si="487"/>
        <v>0</v>
      </c>
      <c r="AF1074" s="282">
        <f t="shared" si="488"/>
        <v>0</v>
      </c>
      <c r="AG1074" s="283">
        <f t="shared" si="489"/>
        <v>0</v>
      </c>
      <c r="AH1074" s="281">
        <f t="shared" si="490"/>
        <v>0</v>
      </c>
      <c r="AI1074" s="551">
        <f t="shared" si="507"/>
        <v>0.3833333333333333</v>
      </c>
      <c r="AJ1074" s="549">
        <f t="shared" si="507"/>
        <v>0</v>
      </c>
      <c r="AK1074" s="549">
        <f t="shared" si="507"/>
        <v>0</v>
      </c>
      <c r="AL1074" s="282">
        <f t="shared" si="491"/>
        <v>0</v>
      </c>
      <c r="AM1074" s="281">
        <f t="shared" si="492"/>
        <v>0</v>
      </c>
      <c r="AN1074" s="549">
        <f t="shared" si="493"/>
        <v>0</v>
      </c>
      <c r="AO1074" s="549">
        <f t="shared" si="494"/>
        <v>0</v>
      </c>
      <c r="AP1074" s="549">
        <f t="shared" si="495"/>
        <v>0</v>
      </c>
      <c r="AQ1074" s="283">
        <f t="shared" si="508"/>
        <v>0</v>
      </c>
      <c r="AR1074" s="281">
        <f t="shared" si="496"/>
        <v>0</v>
      </c>
      <c r="AT1074" s="446"/>
      <c r="AU1074" s="284"/>
      <c r="AV1074" s="447" t="str">
        <f t="shared" si="497"/>
        <v>CA</v>
      </c>
      <c r="AW1074" s="447" t="str">
        <f t="shared" si="498"/>
        <v>CL</v>
      </c>
      <c r="AX1074" s="447" t="str">
        <f t="shared" si="499"/>
        <v>AIC</v>
      </c>
      <c r="AY1074" s="447" t="str">
        <f t="shared" si="500"/>
        <v>ERB</v>
      </c>
      <c r="AZ1074" s="447" t="str">
        <f t="shared" si="501"/>
        <v>GRB</v>
      </c>
      <c r="BA1074" s="447" t="str">
        <f t="shared" si="502"/>
        <v>Non-Op</v>
      </c>
      <c r="BC1074" s="445" t="s">
        <v>2279</v>
      </c>
      <c r="BD1074" s="552">
        <f t="shared" si="510"/>
        <v>0</v>
      </c>
      <c r="BF1074" s="435"/>
      <c r="BG1074" s="435"/>
      <c r="BH1074" s="435"/>
      <c r="BI1074" s="435"/>
      <c r="BJ1074" s="435"/>
      <c r="BK1074" s="435"/>
      <c r="BL1074" s="435"/>
      <c r="BN1074" s="444"/>
    </row>
    <row r="1075" spans="1:66" s="28" customFormat="1" ht="12" customHeight="1">
      <c r="A1075" s="287">
        <v>19000752</v>
      </c>
      <c r="B1075" s="288" t="str">
        <f t="shared" si="506"/>
        <v>19000752</v>
      </c>
      <c r="C1075" s="444" t="s">
        <v>1678</v>
      </c>
      <c r="D1075" s="445" t="s">
        <v>2091</v>
      </c>
      <c r="E1075" s="445"/>
      <c r="F1075" s="444"/>
      <c r="G1075" s="445"/>
      <c r="H1075" s="547">
        <v>-0.4</v>
      </c>
      <c r="I1075" s="547">
        <v>-0.4</v>
      </c>
      <c r="J1075" s="547">
        <v>-0.4</v>
      </c>
      <c r="K1075" s="547">
        <v>-0.4</v>
      </c>
      <c r="L1075" s="547">
        <v>-0.4</v>
      </c>
      <c r="M1075" s="547">
        <v>-0.4</v>
      </c>
      <c r="N1075" s="547">
        <v>-0.4</v>
      </c>
      <c r="O1075" s="547">
        <v>-0.4</v>
      </c>
      <c r="P1075" s="547">
        <v>-0.4</v>
      </c>
      <c r="Q1075" s="547">
        <v>-0.4</v>
      </c>
      <c r="R1075" s="547">
        <v>-0.4</v>
      </c>
      <c r="S1075" s="547">
        <v>-0.4</v>
      </c>
      <c r="T1075" s="547">
        <v>0</v>
      </c>
      <c r="U1075" s="547"/>
      <c r="V1075" s="547">
        <f t="shared" si="483"/>
        <v>-0.3833333333333333</v>
      </c>
      <c r="W1075" s="285"/>
      <c r="X1075" s="286"/>
      <c r="Y1075" s="548">
        <f t="shared" si="509"/>
        <v>0</v>
      </c>
      <c r="Z1075" s="549">
        <f t="shared" si="509"/>
        <v>0</v>
      </c>
      <c r="AA1075" s="549">
        <f t="shared" si="509"/>
        <v>0</v>
      </c>
      <c r="AB1075" s="282">
        <f t="shared" si="484"/>
        <v>0</v>
      </c>
      <c r="AC1075" s="281">
        <f t="shared" si="485"/>
        <v>0</v>
      </c>
      <c r="AD1075" s="549">
        <f t="shared" si="486"/>
        <v>0</v>
      </c>
      <c r="AE1075" s="553">
        <f t="shared" si="487"/>
        <v>0</v>
      </c>
      <c r="AF1075" s="282">
        <f t="shared" si="488"/>
        <v>0</v>
      </c>
      <c r="AG1075" s="283">
        <f t="shared" si="489"/>
        <v>0</v>
      </c>
      <c r="AH1075" s="281">
        <f t="shared" si="490"/>
        <v>0</v>
      </c>
      <c r="AI1075" s="551">
        <f t="shared" si="507"/>
        <v>-0.3833333333333333</v>
      </c>
      <c r="AJ1075" s="549">
        <f t="shared" si="507"/>
        <v>0</v>
      </c>
      <c r="AK1075" s="549">
        <f t="shared" si="507"/>
        <v>0</v>
      </c>
      <c r="AL1075" s="282">
        <f t="shared" si="491"/>
        <v>0</v>
      </c>
      <c r="AM1075" s="281">
        <f t="shared" si="492"/>
        <v>0</v>
      </c>
      <c r="AN1075" s="549">
        <f t="shared" si="493"/>
        <v>0</v>
      </c>
      <c r="AO1075" s="549">
        <f t="shared" si="494"/>
        <v>0</v>
      </c>
      <c r="AP1075" s="549">
        <f t="shared" si="495"/>
        <v>0</v>
      </c>
      <c r="AQ1075" s="283">
        <f t="shared" si="508"/>
        <v>0</v>
      </c>
      <c r="AR1075" s="281">
        <f t="shared" si="496"/>
        <v>0</v>
      </c>
      <c r="AT1075" s="446"/>
      <c r="AU1075" s="284"/>
      <c r="AV1075" s="447" t="str">
        <f t="shared" si="497"/>
        <v>CA</v>
      </c>
      <c r="AW1075" s="447" t="str">
        <f t="shared" si="498"/>
        <v>CL</v>
      </c>
      <c r="AX1075" s="447" t="str">
        <f t="shared" si="499"/>
        <v>AIC</v>
      </c>
      <c r="AY1075" s="447" t="str">
        <f t="shared" si="500"/>
        <v>ERB</v>
      </c>
      <c r="AZ1075" s="447" t="str">
        <f t="shared" si="501"/>
        <v>GRB</v>
      </c>
      <c r="BA1075" s="447" t="str">
        <f t="shared" si="502"/>
        <v>Non-Op</v>
      </c>
      <c r="BC1075" s="445" t="s">
        <v>2279</v>
      </c>
      <c r="BD1075" s="552">
        <f t="shared" si="510"/>
        <v>0</v>
      </c>
      <c r="BF1075" s="435"/>
      <c r="BG1075" s="435"/>
      <c r="BH1075" s="435"/>
      <c r="BI1075" s="435"/>
      <c r="BJ1075" s="435"/>
      <c r="BK1075" s="435"/>
      <c r="BL1075" s="435"/>
      <c r="BN1075" s="444"/>
    </row>
    <row r="1076" spans="1:66" s="28" customFormat="1" ht="12" customHeight="1">
      <c r="A1076" s="287">
        <v>19000781</v>
      </c>
      <c r="B1076" s="288" t="str">
        <f t="shared" si="506"/>
        <v>19000781</v>
      </c>
      <c r="C1076" s="444" t="s">
        <v>1679</v>
      </c>
      <c r="D1076" s="445" t="s">
        <v>2091</v>
      </c>
      <c r="E1076" s="445"/>
      <c r="F1076" s="444"/>
      <c r="G1076" s="445"/>
      <c r="H1076" s="547">
        <v>3574925.63</v>
      </c>
      <c r="I1076" s="547">
        <v>3506938.12</v>
      </c>
      <c r="J1076" s="547">
        <v>3908884.98</v>
      </c>
      <c r="K1076" s="547">
        <v>5402864.4699999997</v>
      </c>
      <c r="L1076" s="547">
        <v>4544782.2300000004</v>
      </c>
      <c r="M1076" s="547">
        <v>4842441.8899999997</v>
      </c>
      <c r="N1076" s="547">
        <v>5923068.8399999999</v>
      </c>
      <c r="O1076" s="547">
        <v>5370223.8499999996</v>
      </c>
      <c r="P1076" s="547">
        <v>5651396.8700000001</v>
      </c>
      <c r="Q1076" s="547">
        <v>6802999.0099999998</v>
      </c>
      <c r="R1076" s="547">
        <v>6242907.2800000003</v>
      </c>
      <c r="S1076" s="547">
        <v>6654419.21</v>
      </c>
      <c r="T1076" s="547">
        <v>6232951.7400000002</v>
      </c>
      <c r="U1076" s="547"/>
      <c r="V1076" s="547">
        <f t="shared" si="483"/>
        <v>5312905.4529166669</v>
      </c>
      <c r="W1076" s="285"/>
      <c r="X1076" s="286"/>
      <c r="Y1076" s="548">
        <f t="shared" si="509"/>
        <v>6232951.7400000002</v>
      </c>
      <c r="Z1076" s="549">
        <f t="shared" si="509"/>
        <v>0</v>
      </c>
      <c r="AA1076" s="549">
        <f t="shared" si="509"/>
        <v>0</v>
      </c>
      <c r="AB1076" s="282">
        <f t="shared" si="484"/>
        <v>0</v>
      </c>
      <c r="AC1076" s="281">
        <f t="shared" si="485"/>
        <v>0</v>
      </c>
      <c r="AD1076" s="549">
        <f t="shared" si="486"/>
        <v>0</v>
      </c>
      <c r="AE1076" s="553">
        <f t="shared" si="487"/>
        <v>0</v>
      </c>
      <c r="AF1076" s="282">
        <f t="shared" si="488"/>
        <v>0</v>
      </c>
      <c r="AG1076" s="283">
        <f t="shared" si="489"/>
        <v>0</v>
      </c>
      <c r="AH1076" s="281">
        <f t="shared" si="490"/>
        <v>0</v>
      </c>
      <c r="AI1076" s="551">
        <f t="shared" si="507"/>
        <v>5312905.4529166669</v>
      </c>
      <c r="AJ1076" s="549">
        <f t="shared" si="507"/>
        <v>0</v>
      </c>
      <c r="AK1076" s="549">
        <f t="shared" si="507"/>
        <v>0</v>
      </c>
      <c r="AL1076" s="282">
        <f t="shared" si="491"/>
        <v>0</v>
      </c>
      <c r="AM1076" s="281">
        <f t="shared" si="492"/>
        <v>0</v>
      </c>
      <c r="AN1076" s="549">
        <f t="shared" si="493"/>
        <v>0</v>
      </c>
      <c r="AO1076" s="549">
        <f t="shared" si="494"/>
        <v>0</v>
      </c>
      <c r="AP1076" s="549">
        <f t="shared" si="495"/>
        <v>0</v>
      </c>
      <c r="AQ1076" s="283">
        <f t="shared" si="508"/>
        <v>0</v>
      </c>
      <c r="AR1076" s="281">
        <f t="shared" si="496"/>
        <v>0</v>
      </c>
      <c r="AT1076" s="446"/>
      <c r="AU1076" s="284"/>
      <c r="AV1076" s="447" t="str">
        <f t="shared" si="497"/>
        <v>CA</v>
      </c>
      <c r="AW1076" s="447" t="str">
        <f t="shared" si="498"/>
        <v>CL</v>
      </c>
      <c r="AX1076" s="447" t="str">
        <f t="shared" si="499"/>
        <v>AIC</v>
      </c>
      <c r="AY1076" s="447" t="str">
        <f t="shared" si="500"/>
        <v>ERB</v>
      </c>
      <c r="AZ1076" s="447" t="str">
        <f t="shared" si="501"/>
        <v>GRB</v>
      </c>
      <c r="BA1076" s="447" t="str">
        <f t="shared" si="502"/>
        <v>Non-Op</v>
      </c>
      <c r="BC1076" s="445" t="s">
        <v>2279</v>
      </c>
      <c r="BD1076" s="552">
        <f t="shared" si="510"/>
        <v>6232951.7400000002</v>
      </c>
      <c r="BF1076" s="435"/>
      <c r="BG1076" s="435"/>
      <c r="BH1076" s="435"/>
      <c r="BI1076" s="435"/>
      <c r="BJ1076" s="435"/>
      <c r="BK1076" s="435"/>
      <c r="BL1076" s="435"/>
      <c r="BN1076" s="444"/>
    </row>
    <row r="1077" spans="1:66" s="28" customFormat="1" ht="12" customHeight="1">
      <c r="A1077" s="287">
        <v>19000791</v>
      </c>
      <c r="B1077" s="288" t="str">
        <f t="shared" si="506"/>
        <v>19000791</v>
      </c>
      <c r="C1077" s="444" t="s">
        <v>1680</v>
      </c>
      <c r="D1077" s="445" t="s">
        <v>1165</v>
      </c>
      <c r="E1077" s="445"/>
      <c r="F1077" s="444"/>
      <c r="G1077" s="445"/>
      <c r="H1077" s="547">
        <v>-37807.629999999997</v>
      </c>
      <c r="I1077" s="547">
        <v>96319.76</v>
      </c>
      <c r="J1077" s="547">
        <v>78646.16</v>
      </c>
      <c r="K1077" s="547">
        <v>62517.11</v>
      </c>
      <c r="L1077" s="547">
        <v>49197.75</v>
      </c>
      <c r="M1077" s="547">
        <v>36653.379999999997</v>
      </c>
      <c r="N1077" s="547">
        <v>23052.07</v>
      </c>
      <c r="O1077" s="547">
        <v>10107.4</v>
      </c>
      <c r="P1077" s="547">
        <v>-3302.64</v>
      </c>
      <c r="Q1077" s="547">
        <v>-15283.11</v>
      </c>
      <c r="R1077" s="547">
        <v>-29465.48</v>
      </c>
      <c r="S1077" s="547">
        <v>-44627.199999999997</v>
      </c>
      <c r="T1077" s="547">
        <v>-63150.04</v>
      </c>
      <c r="U1077" s="547"/>
      <c r="V1077" s="547">
        <f t="shared" si="483"/>
        <v>17778.030416666668</v>
      </c>
      <c r="W1077" s="305"/>
      <c r="X1077" s="306"/>
      <c r="Y1077" s="548">
        <f t="shared" si="509"/>
        <v>0</v>
      </c>
      <c r="Z1077" s="549">
        <f t="shared" si="509"/>
        <v>0</v>
      </c>
      <c r="AA1077" s="549">
        <f t="shared" si="509"/>
        <v>0</v>
      </c>
      <c r="AB1077" s="282">
        <f t="shared" si="484"/>
        <v>-63150.04</v>
      </c>
      <c r="AC1077" s="281">
        <f t="shared" si="485"/>
        <v>0</v>
      </c>
      <c r="AD1077" s="549">
        <f t="shared" si="486"/>
        <v>0</v>
      </c>
      <c r="AE1077" s="553">
        <f t="shared" si="487"/>
        <v>0</v>
      </c>
      <c r="AF1077" s="282">
        <f t="shared" si="488"/>
        <v>-63150.04</v>
      </c>
      <c r="AG1077" s="283">
        <f t="shared" si="489"/>
        <v>-63150.04</v>
      </c>
      <c r="AH1077" s="281">
        <f t="shared" si="490"/>
        <v>0</v>
      </c>
      <c r="AI1077" s="551">
        <f t="shared" si="507"/>
        <v>0</v>
      </c>
      <c r="AJ1077" s="549">
        <f t="shared" si="507"/>
        <v>0</v>
      </c>
      <c r="AK1077" s="549">
        <f t="shared" si="507"/>
        <v>0</v>
      </c>
      <c r="AL1077" s="282">
        <f t="shared" si="491"/>
        <v>17778.030416666668</v>
      </c>
      <c r="AM1077" s="281">
        <f t="shared" si="492"/>
        <v>0</v>
      </c>
      <c r="AN1077" s="549">
        <f t="shared" si="493"/>
        <v>0</v>
      </c>
      <c r="AO1077" s="549">
        <f t="shared" si="494"/>
        <v>0</v>
      </c>
      <c r="AP1077" s="549">
        <f t="shared" si="495"/>
        <v>17778.030416666668</v>
      </c>
      <c r="AQ1077" s="283">
        <f t="shared" si="508"/>
        <v>17778.030416666668</v>
      </c>
      <c r="AR1077" s="281">
        <f t="shared" si="496"/>
        <v>0</v>
      </c>
      <c r="AT1077" s="446" t="s">
        <v>2066</v>
      </c>
      <c r="AU1077" s="284"/>
      <c r="AV1077" s="447" t="str">
        <f t="shared" si="497"/>
        <v>CA</v>
      </c>
      <c r="AW1077" s="447" t="str">
        <f t="shared" si="498"/>
        <v>CL</v>
      </c>
      <c r="AX1077" s="447" t="str">
        <f t="shared" si="499"/>
        <v>AIC</v>
      </c>
      <c r="AY1077" s="447" t="str">
        <f t="shared" si="500"/>
        <v>ERB</v>
      </c>
      <c r="AZ1077" s="447" t="str">
        <f t="shared" si="501"/>
        <v>GRB</v>
      </c>
      <c r="BA1077" s="447" t="str">
        <f t="shared" si="502"/>
        <v>Non-Op</v>
      </c>
      <c r="BC1077" s="449" t="s">
        <v>2100</v>
      </c>
      <c r="BD1077" s="552">
        <f t="shared" si="510"/>
        <v>-63150.04</v>
      </c>
      <c r="BF1077" s="435"/>
      <c r="BG1077" s="435"/>
      <c r="BH1077" s="435"/>
      <c r="BI1077" s="435"/>
      <c r="BJ1077" s="435"/>
      <c r="BK1077" s="435"/>
      <c r="BL1077" s="435"/>
      <c r="BN1077" s="444"/>
    </row>
    <row r="1078" spans="1:66" s="28" customFormat="1" ht="12" customHeight="1">
      <c r="A1078" s="287">
        <v>19000801</v>
      </c>
      <c r="B1078" s="288" t="str">
        <f t="shared" si="506"/>
        <v>19000801</v>
      </c>
      <c r="C1078" s="444" t="s">
        <v>1681</v>
      </c>
      <c r="D1078" s="445" t="s">
        <v>1165</v>
      </c>
      <c r="E1078" s="445"/>
      <c r="F1078" s="444"/>
      <c r="G1078" s="445"/>
      <c r="H1078" s="547">
        <v>-7276.26</v>
      </c>
      <c r="I1078" s="547">
        <v>12588.72</v>
      </c>
      <c r="J1078" s="547">
        <v>12402.86</v>
      </c>
      <c r="K1078" s="547">
        <v>12180.79</v>
      </c>
      <c r="L1078" s="547">
        <v>11983.63</v>
      </c>
      <c r="M1078" s="547">
        <v>11743.09</v>
      </c>
      <c r="N1078" s="547">
        <v>11387.71</v>
      </c>
      <c r="O1078" s="547">
        <v>10982.43</v>
      </c>
      <c r="P1078" s="547">
        <v>10484.540000000001</v>
      </c>
      <c r="Q1078" s="547">
        <v>9969.84</v>
      </c>
      <c r="R1078" s="547">
        <v>9296.09</v>
      </c>
      <c r="S1078" s="547">
        <v>-1700.73</v>
      </c>
      <c r="T1078" s="547">
        <v>-2720.45</v>
      </c>
      <c r="U1078" s="547"/>
      <c r="V1078" s="547">
        <f t="shared" si="483"/>
        <v>8860.0512499999986</v>
      </c>
      <c r="W1078" s="305"/>
      <c r="X1078" s="306"/>
      <c r="Y1078" s="548">
        <f t="shared" si="509"/>
        <v>0</v>
      </c>
      <c r="Z1078" s="549">
        <f t="shared" si="509"/>
        <v>0</v>
      </c>
      <c r="AA1078" s="549">
        <f t="shared" si="509"/>
        <v>0</v>
      </c>
      <c r="AB1078" s="282">
        <f t="shared" si="484"/>
        <v>-2720.45</v>
      </c>
      <c r="AC1078" s="281">
        <f t="shared" si="485"/>
        <v>0</v>
      </c>
      <c r="AD1078" s="549">
        <f t="shared" si="486"/>
        <v>0</v>
      </c>
      <c r="AE1078" s="553">
        <f t="shared" si="487"/>
        <v>0</v>
      </c>
      <c r="AF1078" s="282">
        <f t="shared" si="488"/>
        <v>-2720.45</v>
      </c>
      <c r="AG1078" s="283">
        <f t="shared" si="489"/>
        <v>-2720.45</v>
      </c>
      <c r="AH1078" s="281">
        <f t="shared" si="490"/>
        <v>0</v>
      </c>
      <c r="AI1078" s="551">
        <f t="shared" ref="AI1078:AK1097" si="511">IF($D1078=AI$5,$V1078,0)</f>
        <v>0</v>
      </c>
      <c r="AJ1078" s="549">
        <f t="shared" si="511"/>
        <v>0</v>
      </c>
      <c r="AK1078" s="549">
        <f t="shared" si="511"/>
        <v>0</v>
      </c>
      <c r="AL1078" s="282">
        <f t="shared" si="491"/>
        <v>8860.0512499999986</v>
      </c>
      <c r="AM1078" s="281">
        <f t="shared" si="492"/>
        <v>0</v>
      </c>
      <c r="AN1078" s="549">
        <f t="shared" si="493"/>
        <v>0</v>
      </c>
      <c r="AO1078" s="549">
        <f t="shared" si="494"/>
        <v>0</v>
      </c>
      <c r="AP1078" s="549">
        <f t="shared" si="495"/>
        <v>8860.0512499999986</v>
      </c>
      <c r="AQ1078" s="283">
        <f t="shared" si="508"/>
        <v>8860.0512499999986</v>
      </c>
      <c r="AR1078" s="281">
        <f t="shared" si="496"/>
        <v>0</v>
      </c>
      <c r="AT1078" s="446" t="s">
        <v>2066</v>
      </c>
      <c r="AU1078" s="284"/>
      <c r="AV1078" s="447" t="str">
        <f t="shared" si="497"/>
        <v>CA</v>
      </c>
      <c r="AW1078" s="447" t="str">
        <f t="shared" si="498"/>
        <v>CL</v>
      </c>
      <c r="AX1078" s="447" t="str">
        <f t="shared" si="499"/>
        <v>AIC</v>
      </c>
      <c r="AY1078" s="447" t="str">
        <f t="shared" si="500"/>
        <v>ERB</v>
      </c>
      <c r="AZ1078" s="447" t="str">
        <f t="shared" si="501"/>
        <v>GRB</v>
      </c>
      <c r="BA1078" s="447" t="str">
        <f t="shared" si="502"/>
        <v>Non-Op</v>
      </c>
      <c r="BC1078" s="449" t="s">
        <v>2100</v>
      </c>
      <c r="BD1078" s="552">
        <f t="shared" si="510"/>
        <v>-2720.45</v>
      </c>
      <c r="BF1078" s="435"/>
      <c r="BG1078" s="435"/>
      <c r="BH1078" s="435"/>
      <c r="BI1078" s="435"/>
      <c r="BJ1078" s="435"/>
      <c r="BK1078" s="435"/>
      <c r="BL1078" s="435"/>
      <c r="BN1078" s="444"/>
    </row>
    <row r="1079" spans="1:66" s="28" customFormat="1" ht="12" customHeight="1">
      <c r="A1079" s="287">
        <v>19000811</v>
      </c>
      <c r="B1079" s="288" t="str">
        <f t="shared" si="506"/>
        <v>19000811</v>
      </c>
      <c r="C1079" s="444" t="s">
        <v>1682</v>
      </c>
      <c r="D1079" s="445" t="s">
        <v>1165</v>
      </c>
      <c r="E1079" s="445"/>
      <c r="F1079" s="444"/>
      <c r="G1079" s="445"/>
      <c r="H1079" s="547">
        <v>11051.62</v>
      </c>
      <c r="I1079" s="547">
        <v>-8160.45</v>
      </c>
      <c r="J1079" s="547">
        <v>-8027.89</v>
      </c>
      <c r="K1079" s="547">
        <v>-7748.62</v>
      </c>
      <c r="L1079" s="547">
        <v>-7393.43</v>
      </c>
      <c r="M1079" s="547">
        <v>-7010.5</v>
      </c>
      <c r="N1079" s="547">
        <v>-6581.95</v>
      </c>
      <c r="O1079" s="547">
        <v>-6144.38</v>
      </c>
      <c r="P1079" s="547">
        <v>-5712.76</v>
      </c>
      <c r="Q1079" s="547">
        <v>-5282.71</v>
      </c>
      <c r="R1079" s="547">
        <v>-4757.6099999999997</v>
      </c>
      <c r="S1079" s="547">
        <v>6064.15</v>
      </c>
      <c r="T1079" s="547">
        <v>6760.55</v>
      </c>
      <c r="U1079" s="547"/>
      <c r="V1079" s="547">
        <f t="shared" si="483"/>
        <v>-4320.838749999999</v>
      </c>
      <c r="W1079" s="305"/>
      <c r="X1079" s="306"/>
      <c r="Y1079" s="548">
        <f t="shared" si="509"/>
        <v>0</v>
      </c>
      <c r="Z1079" s="549">
        <f t="shared" si="509"/>
        <v>0</v>
      </c>
      <c r="AA1079" s="549">
        <f t="shared" si="509"/>
        <v>0</v>
      </c>
      <c r="AB1079" s="282">
        <f t="shared" si="484"/>
        <v>6760.55</v>
      </c>
      <c r="AC1079" s="281">
        <f t="shared" si="485"/>
        <v>0</v>
      </c>
      <c r="AD1079" s="549">
        <f t="shared" si="486"/>
        <v>0</v>
      </c>
      <c r="AE1079" s="553">
        <f t="shared" si="487"/>
        <v>0</v>
      </c>
      <c r="AF1079" s="282">
        <f t="shared" si="488"/>
        <v>6760.55</v>
      </c>
      <c r="AG1079" s="283">
        <f t="shared" si="489"/>
        <v>6760.55</v>
      </c>
      <c r="AH1079" s="281">
        <f t="shared" si="490"/>
        <v>0</v>
      </c>
      <c r="AI1079" s="551">
        <f t="shared" si="511"/>
        <v>0</v>
      </c>
      <c r="AJ1079" s="549">
        <f t="shared" si="511"/>
        <v>0</v>
      </c>
      <c r="AK1079" s="549">
        <f t="shared" si="511"/>
        <v>0</v>
      </c>
      <c r="AL1079" s="282">
        <f t="shared" si="491"/>
        <v>-4320.838749999999</v>
      </c>
      <c r="AM1079" s="281">
        <f t="shared" si="492"/>
        <v>0</v>
      </c>
      <c r="AN1079" s="549">
        <f t="shared" si="493"/>
        <v>0</v>
      </c>
      <c r="AO1079" s="549">
        <f t="shared" si="494"/>
        <v>0</v>
      </c>
      <c r="AP1079" s="549">
        <f t="shared" si="495"/>
        <v>-4320.838749999999</v>
      </c>
      <c r="AQ1079" s="283">
        <f t="shared" si="508"/>
        <v>-4320.838749999999</v>
      </c>
      <c r="AR1079" s="281">
        <f t="shared" si="496"/>
        <v>0</v>
      </c>
      <c r="AT1079" s="446" t="s">
        <v>2066</v>
      </c>
      <c r="AU1079" s="284"/>
      <c r="AV1079" s="447" t="str">
        <f t="shared" si="497"/>
        <v>CA</v>
      </c>
      <c r="AW1079" s="447" t="str">
        <f t="shared" si="498"/>
        <v>CL</v>
      </c>
      <c r="AX1079" s="447" t="str">
        <f t="shared" si="499"/>
        <v>AIC</v>
      </c>
      <c r="AY1079" s="447" t="str">
        <f t="shared" si="500"/>
        <v>ERB</v>
      </c>
      <c r="AZ1079" s="447" t="str">
        <f t="shared" si="501"/>
        <v>GRB</v>
      </c>
      <c r="BA1079" s="447" t="str">
        <f t="shared" si="502"/>
        <v>Non-Op</v>
      </c>
      <c r="BC1079" s="449" t="s">
        <v>2100</v>
      </c>
      <c r="BD1079" s="552">
        <f t="shared" si="510"/>
        <v>6760.55</v>
      </c>
      <c r="BF1079" s="435"/>
      <c r="BG1079" s="435"/>
      <c r="BH1079" s="435"/>
      <c r="BI1079" s="435"/>
      <c r="BJ1079" s="435"/>
      <c r="BK1079" s="435"/>
      <c r="BL1079" s="435"/>
      <c r="BN1079" s="444"/>
    </row>
    <row r="1080" spans="1:66" s="28" customFormat="1" ht="12" customHeight="1">
      <c r="A1080" s="287">
        <v>19000821</v>
      </c>
      <c r="B1080" s="288" t="str">
        <f t="shared" si="506"/>
        <v>19000821</v>
      </c>
      <c r="C1080" s="444" t="s">
        <v>2941</v>
      </c>
      <c r="D1080" s="445" t="s">
        <v>1165</v>
      </c>
      <c r="E1080" s="445"/>
      <c r="F1080" s="444"/>
      <c r="G1080" s="445"/>
      <c r="H1080" s="547">
        <v>0</v>
      </c>
      <c r="I1080" s="547">
        <v>0</v>
      </c>
      <c r="J1080" s="547">
        <v>0</v>
      </c>
      <c r="K1080" s="547">
        <v>0</v>
      </c>
      <c r="L1080" s="547">
        <v>0</v>
      </c>
      <c r="M1080" s="547">
        <v>0</v>
      </c>
      <c r="N1080" s="547">
        <v>0</v>
      </c>
      <c r="O1080" s="547">
        <v>0</v>
      </c>
      <c r="P1080" s="547">
        <v>0</v>
      </c>
      <c r="Q1080" s="547">
        <v>0</v>
      </c>
      <c r="R1080" s="547">
        <v>0</v>
      </c>
      <c r="S1080" s="547">
        <v>0</v>
      </c>
      <c r="T1080" s="547">
        <v>0</v>
      </c>
      <c r="U1080" s="547"/>
      <c r="V1080" s="547">
        <f t="shared" si="483"/>
        <v>0</v>
      </c>
      <c r="W1080" s="285"/>
      <c r="X1080" s="286"/>
      <c r="Y1080" s="548">
        <f t="shared" si="509"/>
        <v>0</v>
      </c>
      <c r="Z1080" s="549">
        <f t="shared" si="509"/>
        <v>0</v>
      </c>
      <c r="AA1080" s="549">
        <f t="shared" si="509"/>
        <v>0</v>
      </c>
      <c r="AB1080" s="282">
        <f t="shared" si="484"/>
        <v>0</v>
      </c>
      <c r="AC1080" s="281">
        <f t="shared" si="485"/>
        <v>0</v>
      </c>
      <c r="AD1080" s="549">
        <f t="shared" si="486"/>
        <v>0</v>
      </c>
      <c r="AE1080" s="553">
        <f t="shared" si="487"/>
        <v>0</v>
      </c>
      <c r="AF1080" s="282">
        <f t="shared" si="488"/>
        <v>0</v>
      </c>
      <c r="AG1080" s="283">
        <f t="shared" si="489"/>
        <v>0</v>
      </c>
      <c r="AH1080" s="281">
        <f t="shared" si="490"/>
        <v>0</v>
      </c>
      <c r="AI1080" s="551">
        <f t="shared" si="511"/>
        <v>0</v>
      </c>
      <c r="AJ1080" s="549">
        <f t="shared" si="511"/>
        <v>0</v>
      </c>
      <c r="AK1080" s="549">
        <f t="shared" si="511"/>
        <v>0</v>
      </c>
      <c r="AL1080" s="282">
        <f t="shared" si="491"/>
        <v>0</v>
      </c>
      <c r="AM1080" s="281">
        <f t="shared" si="492"/>
        <v>0</v>
      </c>
      <c r="AN1080" s="549">
        <f t="shared" si="493"/>
        <v>0</v>
      </c>
      <c r="AO1080" s="549">
        <f t="shared" si="494"/>
        <v>0</v>
      </c>
      <c r="AP1080" s="549">
        <f t="shared" si="495"/>
        <v>0</v>
      </c>
      <c r="AQ1080" s="283">
        <f t="shared" si="508"/>
        <v>0</v>
      </c>
      <c r="AR1080" s="281">
        <f t="shared" si="496"/>
        <v>0</v>
      </c>
      <c r="AT1080" s="446" t="s">
        <v>2064</v>
      </c>
      <c r="AU1080" s="284"/>
      <c r="AV1080" s="447" t="str">
        <f t="shared" si="497"/>
        <v>CA</v>
      </c>
      <c r="AW1080" s="447" t="str">
        <f t="shared" si="498"/>
        <v>CL</v>
      </c>
      <c r="AX1080" s="447" t="str">
        <f t="shared" si="499"/>
        <v>AIC</v>
      </c>
      <c r="AY1080" s="447" t="str">
        <f t="shared" si="500"/>
        <v>ERB</v>
      </c>
      <c r="AZ1080" s="447" t="str">
        <f t="shared" si="501"/>
        <v>GRB</v>
      </c>
      <c r="BA1080" s="447" t="str">
        <f t="shared" si="502"/>
        <v>Non-Op</v>
      </c>
      <c r="BC1080" s="449" t="s">
        <v>2100</v>
      </c>
      <c r="BD1080" s="552">
        <f t="shared" si="510"/>
        <v>0</v>
      </c>
      <c r="BF1080" s="435"/>
      <c r="BG1080" s="435"/>
      <c r="BH1080" s="435"/>
      <c r="BI1080" s="435"/>
      <c r="BJ1080" s="435"/>
      <c r="BK1080" s="435"/>
      <c r="BL1080" s="435"/>
      <c r="BN1080" s="444"/>
    </row>
    <row r="1081" spans="1:66" s="28" customFormat="1" ht="12" customHeight="1">
      <c r="A1081" s="287">
        <v>19000831</v>
      </c>
      <c r="B1081" s="288" t="str">
        <f t="shared" si="506"/>
        <v>19000831</v>
      </c>
      <c r="C1081" s="444" t="s">
        <v>2942</v>
      </c>
      <c r="D1081" s="445" t="s">
        <v>1165</v>
      </c>
      <c r="E1081" s="445"/>
      <c r="F1081" s="444"/>
      <c r="G1081" s="445"/>
      <c r="H1081" s="547">
        <v>0</v>
      </c>
      <c r="I1081" s="547">
        <v>0</v>
      </c>
      <c r="J1081" s="547">
        <v>0</v>
      </c>
      <c r="K1081" s="547">
        <v>0</v>
      </c>
      <c r="L1081" s="547">
        <v>0</v>
      </c>
      <c r="M1081" s="547">
        <v>0</v>
      </c>
      <c r="N1081" s="547">
        <v>0</v>
      </c>
      <c r="O1081" s="547">
        <v>0</v>
      </c>
      <c r="P1081" s="547">
        <v>0</v>
      </c>
      <c r="Q1081" s="547">
        <v>0</v>
      </c>
      <c r="R1081" s="547">
        <v>0</v>
      </c>
      <c r="S1081" s="547">
        <v>0</v>
      </c>
      <c r="T1081" s="547">
        <v>0</v>
      </c>
      <c r="U1081" s="547"/>
      <c r="V1081" s="547">
        <f t="shared" si="483"/>
        <v>0</v>
      </c>
      <c r="W1081" s="285" t="s">
        <v>321</v>
      </c>
      <c r="X1081" s="286"/>
      <c r="Y1081" s="548">
        <f t="shared" si="509"/>
        <v>0</v>
      </c>
      <c r="Z1081" s="549">
        <f t="shared" si="509"/>
        <v>0</v>
      </c>
      <c r="AA1081" s="549">
        <f t="shared" si="509"/>
        <v>0</v>
      </c>
      <c r="AB1081" s="282">
        <f t="shared" si="484"/>
        <v>0</v>
      </c>
      <c r="AC1081" s="281">
        <f t="shared" si="485"/>
        <v>0</v>
      </c>
      <c r="AD1081" s="549">
        <f t="shared" si="486"/>
        <v>0</v>
      </c>
      <c r="AE1081" s="553">
        <f t="shared" si="487"/>
        <v>0</v>
      </c>
      <c r="AF1081" s="282">
        <f t="shared" si="488"/>
        <v>0</v>
      </c>
      <c r="AG1081" s="283">
        <f t="shared" si="489"/>
        <v>0</v>
      </c>
      <c r="AH1081" s="281">
        <f t="shared" si="490"/>
        <v>0</v>
      </c>
      <c r="AI1081" s="551">
        <f t="shared" si="511"/>
        <v>0</v>
      </c>
      <c r="AJ1081" s="549">
        <f t="shared" si="511"/>
        <v>0</v>
      </c>
      <c r="AK1081" s="549">
        <f t="shared" si="511"/>
        <v>0</v>
      </c>
      <c r="AL1081" s="282">
        <f t="shared" si="491"/>
        <v>0</v>
      </c>
      <c r="AM1081" s="281">
        <f t="shared" si="492"/>
        <v>0</v>
      </c>
      <c r="AN1081" s="549">
        <f t="shared" si="493"/>
        <v>0</v>
      </c>
      <c r="AO1081" s="549">
        <f t="shared" si="494"/>
        <v>0</v>
      </c>
      <c r="AP1081" s="549">
        <f t="shared" si="495"/>
        <v>0</v>
      </c>
      <c r="AQ1081" s="283">
        <f t="shared" si="508"/>
        <v>0</v>
      </c>
      <c r="AR1081" s="281">
        <f t="shared" si="496"/>
        <v>0</v>
      </c>
      <c r="AT1081" s="446" t="s">
        <v>2081</v>
      </c>
      <c r="AU1081" s="284"/>
      <c r="AV1081" s="447" t="str">
        <f t="shared" si="497"/>
        <v>CA</v>
      </c>
      <c r="AW1081" s="447" t="str">
        <f t="shared" si="498"/>
        <v>CL</v>
      </c>
      <c r="AX1081" s="447" t="str">
        <f t="shared" si="499"/>
        <v>AIC</v>
      </c>
      <c r="AY1081" s="447" t="str">
        <f t="shared" si="500"/>
        <v>ERB</v>
      </c>
      <c r="AZ1081" s="447" t="str">
        <f t="shared" si="501"/>
        <v>GRB</v>
      </c>
      <c r="BA1081" s="447" t="str">
        <f t="shared" si="502"/>
        <v>Non-Op</v>
      </c>
      <c r="BC1081" s="449" t="s">
        <v>2100</v>
      </c>
      <c r="BD1081" s="552">
        <f t="shared" si="510"/>
        <v>0</v>
      </c>
      <c r="BF1081" s="435"/>
      <c r="BG1081" s="435"/>
      <c r="BH1081" s="435"/>
      <c r="BI1081" s="435"/>
      <c r="BJ1081" s="435"/>
      <c r="BK1081" s="435"/>
      <c r="BL1081" s="435"/>
      <c r="BN1081" s="444"/>
    </row>
    <row r="1082" spans="1:66" s="28" customFormat="1" ht="12" customHeight="1">
      <c r="A1082" s="287">
        <v>19000841</v>
      </c>
      <c r="B1082" s="288" t="str">
        <f t="shared" si="506"/>
        <v>19000841</v>
      </c>
      <c r="C1082" s="444" t="s">
        <v>1683</v>
      </c>
      <c r="D1082" s="445" t="s">
        <v>1165</v>
      </c>
      <c r="E1082" s="445"/>
      <c r="F1082" s="444"/>
      <c r="G1082" s="445"/>
      <c r="H1082" s="547">
        <v>-117476.62</v>
      </c>
      <c r="I1082" s="547">
        <v>-92966.57</v>
      </c>
      <c r="J1082" s="547">
        <v>-98748.76</v>
      </c>
      <c r="K1082" s="547">
        <v>-102938.1</v>
      </c>
      <c r="L1082" s="547">
        <v>-99705.45</v>
      </c>
      <c r="M1082" s="547">
        <v>-95955.44</v>
      </c>
      <c r="N1082" s="547">
        <v>-98283.28</v>
      </c>
      <c r="O1082" s="547">
        <v>-100561.66</v>
      </c>
      <c r="P1082" s="547">
        <v>-106794.85</v>
      </c>
      <c r="Q1082" s="547">
        <v>-110082.51</v>
      </c>
      <c r="R1082" s="547">
        <v>-123603.54</v>
      </c>
      <c r="S1082" s="547">
        <v>-143233.01</v>
      </c>
      <c r="T1082" s="547">
        <v>-177959.57</v>
      </c>
      <c r="U1082" s="547"/>
      <c r="V1082" s="547">
        <f t="shared" si="483"/>
        <v>-110049.27208333334</v>
      </c>
      <c r="W1082" s="285"/>
      <c r="X1082" s="286"/>
      <c r="Y1082" s="548">
        <f t="shared" si="509"/>
        <v>0</v>
      </c>
      <c r="Z1082" s="549">
        <f t="shared" si="509"/>
        <v>0</v>
      </c>
      <c r="AA1082" s="549">
        <f t="shared" si="509"/>
        <v>0</v>
      </c>
      <c r="AB1082" s="282">
        <f t="shared" si="484"/>
        <v>-177959.57</v>
      </c>
      <c r="AC1082" s="281">
        <f t="shared" si="485"/>
        <v>0</v>
      </c>
      <c r="AD1082" s="549">
        <f t="shared" si="486"/>
        <v>0</v>
      </c>
      <c r="AE1082" s="553">
        <f t="shared" si="487"/>
        <v>0</v>
      </c>
      <c r="AF1082" s="282">
        <f t="shared" si="488"/>
        <v>-177959.57</v>
      </c>
      <c r="AG1082" s="283">
        <f t="shared" si="489"/>
        <v>-177959.57</v>
      </c>
      <c r="AH1082" s="281">
        <f t="shared" si="490"/>
        <v>0</v>
      </c>
      <c r="AI1082" s="551">
        <f t="shared" si="511"/>
        <v>0</v>
      </c>
      <c r="AJ1082" s="549">
        <f t="shared" si="511"/>
        <v>0</v>
      </c>
      <c r="AK1082" s="549">
        <f t="shared" si="511"/>
        <v>0</v>
      </c>
      <c r="AL1082" s="282">
        <f t="shared" si="491"/>
        <v>-110049.27208333334</v>
      </c>
      <c r="AM1082" s="281">
        <f t="shared" si="492"/>
        <v>0</v>
      </c>
      <c r="AN1082" s="549">
        <f t="shared" si="493"/>
        <v>0</v>
      </c>
      <c r="AO1082" s="549">
        <f t="shared" si="494"/>
        <v>0</v>
      </c>
      <c r="AP1082" s="549">
        <f t="shared" si="495"/>
        <v>-110049.27208333334</v>
      </c>
      <c r="AQ1082" s="283">
        <f t="shared" si="508"/>
        <v>-110049.27208333334</v>
      </c>
      <c r="AR1082" s="281">
        <f t="shared" si="496"/>
        <v>0</v>
      </c>
      <c r="AT1082" s="446" t="s">
        <v>2064</v>
      </c>
      <c r="AU1082" s="284"/>
      <c r="AV1082" s="447" t="str">
        <f t="shared" si="497"/>
        <v>CA</v>
      </c>
      <c r="AW1082" s="447" t="str">
        <f t="shared" si="498"/>
        <v>CL</v>
      </c>
      <c r="AX1082" s="447" t="str">
        <f t="shared" si="499"/>
        <v>AIC</v>
      </c>
      <c r="AY1082" s="447" t="str">
        <f t="shared" si="500"/>
        <v>ERB</v>
      </c>
      <c r="AZ1082" s="447" t="str">
        <f t="shared" si="501"/>
        <v>GRB</v>
      </c>
      <c r="BA1082" s="447" t="str">
        <f t="shared" si="502"/>
        <v>Non-Op</v>
      </c>
      <c r="BC1082" s="449" t="s">
        <v>2100</v>
      </c>
      <c r="BD1082" s="552">
        <f t="shared" si="510"/>
        <v>-177959.57</v>
      </c>
      <c r="BF1082" s="435"/>
      <c r="BG1082" s="435"/>
      <c r="BH1082" s="435"/>
      <c r="BI1082" s="435"/>
      <c r="BJ1082" s="435"/>
      <c r="BK1082" s="435"/>
      <c r="BL1082" s="435"/>
      <c r="BN1082" s="444"/>
    </row>
    <row r="1083" spans="1:66" s="28" customFormat="1" ht="12" customHeight="1">
      <c r="A1083" s="287">
        <v>19000851</v>
      </c>
      <c r="B1083" s="288" t="str">
        <f t="shared" si="506"/>
        <v>19000851</v>
      </c>
      <c r="C1083" s="444" t="s">
        <v>2943</v>
      </c>
      <c r="D1083" s="445" t="s">
        <v>1165</v>
      </c>
      <c r="E1083" s="445"/>
      <c r="F1083" s="444"/>
      <c r="G1083" s="445"/>
      <c r="H1083" s="547">
        <v>0</v>
      </c>
      <c r="I1083" s="547">
        <v>0</v>
      </c>
      <c r="J1083" s="547">
        <v>0</v>
      </c>
      <c r="K1083" s="547">
        <v>0</v>
      </c>
      <c r="L1083" s="547">
        <v>0</v>
      </c>
      <c r="M1083" s="547">
        <v>0</v>
      </c>
      <c r="N1083" s="547">
        <v>0</v>
      </c>
      <c r="O1083" s="547">
        <v>0</v>
      </c>
      <c r="P1083" s="547">
        <v>0</v>
      </c>
      <c r="Q1083" s="547">
        <v>0</v>
      </c>
      <c r="R1083" s="547">
        <v>0</v>
      </c>
      <c r="S1083" s="547">
        <v>0</v>
      </c>
      <c r="T1083" s="547">
        <v>0</v>
      </c>
      <c r="U1083" s="547"/>
      <c r="V1083" s="547">
        <f t="shared" si="483"/>
        <v>0</v>
      </c>
      <c r="W1083" s="285"/>
      <c r="X1083" s="286"/>
      <c r="Y1083" s="548">
        <f t="shared" si="509"/>
        <v>0</v>
      </c>
      <c r="Z1083" s="549">
        <f t="shared" si="509"/>
        <v>0</v>
      </c>
      <c r="AA1083" s="549">
        <f t="shared" si="509"/>
        <v>0</v>
      </c>
      <c r="AB1083" s="282">
        <f t="shared" si="484"/>
        <v>0</v>
      </c>
      <c r="AC1083" s="281">
        <f t="shared" si="485"/>
        <v>0</v>
      </c>
      <c r="AD1083" s="549">
        <f t="shared" si="486"/>
        <v>0</v>
      </c>
      <c r="AE1083" s="553">
        <f t="shared" si="487"/>
        <v>0</v>
      </c>
      <c r="AF1083" s="282">
        <f t="shared" si="488"/>
        <v>0</v>
      </c>
      <c r="AG1083" s="283">
        <f t="shared" si="489"/>
        <v>0</v>
      </c>
      <c r="AH1083" s="281">
        <f t="shared" si="490"/>
        <v>0</v>
      </c>
      <c r="AI1083" s="551">
        <f t="shared" si="511"/>
        <v>0</v>
      </c>
      <c r="AJ1083" s="549">
        <f t="shared" si="511"/>
        <v>0</v>
      </c>
      <c r="AK1083" s="549">
        <f t="shared" si="511"/>
        <v>0</v>
      </c>
      <c r="AL1083" s="282">
        <f t="shared" si="491"/>
        <v>0</v>
      </c>
      <c r="AM1083" s="281">
        <f t="shared" si="492"/>
        <v>0</v>
      </c>
      <c r="AN1083" s="549">
        <f t="shared" si="493"/>
        <v>0</v>
      </c>
      <c r="AO1083" s="549">
        <f t="shared" si="494"/>
        <v>0</v>
      </c>
      <c r="AP1083" s="549">
        <f t="shared" si="495"/>
        <v>0</v>
      </c>
      <c r="AQ1083" s="283">
        <f t="shared" si="508"/>
        <v>0</v>
      </c>
      <c r="AR1083" s="281">
        <f t="shared" si="496"/>
        <v>0</v>
      </c>
      <c r="AT1083" s="446" t="s">
        <v>2081</v>
      </c>
      <c r="AU1083" s="284"/>
      <c r="AV1083" s="447" t="str">
        <f t="shared" si="497"/>
        <v>CA</v>
      </c>
      <c r="AW1083" s="447" t="str">
        <f t="shared" si="498"/>
        <v>CL</v>
      </c>
      <c r="AX1083" s="447" t="str">
        <f t="shared" si="499"/>
        <v>AIC</v>
      </c>
      <c r="AY1083" s="447" t="str">
        <f t="shared" si="500"/>
        <v>ERB</v>
      </c>
      <c r="AZ1083" s="447" t="str">
        <f t="shared" si="501"/>
        <v>GRB</v>
      </c>
      <c r="BA1083" s="447" t="str">
        <f t="shared" si="502"/>
        <v>Non-Op</v>
      </c>
      <c r="BC1083" s="449" t="s">
        <v>2100</v>
      </c>
      <c r="BD1083" s="552">
        <f t="shared" si="510"/>
        <v>0</v>
      </c>
      <c r="BF1083" s="435"/>
      <c r="BG1083" s="435"/>
      <c r="BH1083" s="435"/>
      <c r="BI1083" s="435"/>
      <c r="BJ1083" s="435"/>
      <c r="BK1083" s="435"/>
      <c r="BL1083" s="435"/>
      <c r="BN1083" s="444"/>
    </row>
    <row r="1084" spans="1:66" s="28" customFormat="1" ht="12" customHeight="1">
      <c r="A1084" s="287">
        <v>19000861</v>
      </c>
      <c r="B1084" s="288" t="str">
        <f t="shared" si="506"/>
        <v>19000861</v>
      </c>
      <c r="C1084" s="444" t="s">
        <v>2944</v>
      </c>
      <c r="D1084" s="445" t="s">
        <v>1165</v>
      </c>
      <c r="E1084" s="445"/>
      <c r="F1084" s="444"/>
      <c r="G1084" s="445"/>
      <c r="H1084" s="547">
        <v>0</v>
      </c>
      <c r="I1084" s="547">
        <v>0</v>
      </c>
      <c r="J1084" s="547">
        <v>0</v>
      </c>
      <c r="K1084" s="547">
        <v>0</v>
      </c>
      <c r="L1084" s="547">
        <v>0</v>
      </c>
      <c r="M1084" s="547">
        <v>0</v>
      </c>
      <c r="N1084" s="547">
        <v>0</v>
      </c>
      <c r="O1084" s="547">
        <v>0</v>
      </c>
      <c r="P1084" s="547">
        <v>0</v>
      </c>
      <c r="Q1084" s="547">
        <v>0</v>
      </c>
      <c r="R1084" s="547">
        <v>0</v>
      </c>
      <c r="S1084" s="547">
        <v>0</v>
      </c>
      <c r="T1084" s="547">
        <v>0</v>
      </c>
      <c r="U1084" s="547"/>
      <c r="V1084" s="547">
        <f t="shared" si="483"/>
        <v>0</v>
      </c>
      <c r="W1084" s="285"/>
      <c r="X1084" s="286"/>
      <c r="Y1084" s="548">
        <f t="shared" si="509"/>
        <v>0</v>
      </c>
      <c r="Z1084" s="549">
        <f t="shared" si="509"/>
        <v>0</v>
      </c>
      <c r="AA1084" s="549">
        <f t="shared" si="509"/>
        <v>0</v>
      </c>
      <c r="AB1084" s="282">
        <f t="shared" si="484"/>
        <v>0</v>
      </c>
      <c r="AC1084" s="281">
        <f t="shared" si="485"/>
        <v>0</v>
      </c>
      <c r="AD1084" s="549">
        <f t="shared" si="486"/>
        <v>0</v>
      </c>
      <c r="AE1084" s="553">
        <f t="shared" si="487"/>
        <v>0</v>
      </c>
      <c r="AF1084" s="282">
        <f t="shared" si="488"/>
        <v>0</v>
      </c>
      <c r="AG1084" s="283">
        <f t="shared" si="489"/>
        <v>0</v>
      </c>
      <c r="AH1084" s="281">
        <f t="shared" si="490"/>
        <v>0</v>
      </c>
      <c r="AI1084" s="551">
        <f t="shared" si="511"/>
        <v>0</v>
      </c>
      <c r="AJ1084" s="549">
        <f t="shared" si="511"/>
        <v>0</v>
      </c>
      <c r="AK1084" s="549">
        <f t="shared" si="511"/>
        <v>0</v>
      </c>
      <c r="AL1084" s="282">
        <f t="shared" si="491"/>
        <v>0</v>
      </c>
      <c r="AM1084" s="281">
        <f t="shared" si="492"/>
        <v>0</v>
      </c>
      <c r="AN1084" s="549">
        <f t="shared" si="493"/>
        <v>0</v>
      </c>
      <c r="AO1084" s="549">
        <f t="shared" si="494"/>
        <v>0</v>
      </c>
      <c r="AP1084" s="549">
        <f t="shared" si="495"/>
        <v>0</v>
      </c>
      <c r="AQ1084" s="283">
        <f t="shared" si="508"/>
        <v>0</v>
      </c>
      <c r="AR1084" s="281">
        <f t="shared" si="496"/>
        <v>0</v>
      </c>
      <c r="AT1084" s="446" t="s">
        <v>2081</v>
      </c>
      <c r="AU1084" s="284"/>
      <c r="AV1084" s="447" t="str">
        <f t="shared" si="497"/>
        <v>CA</v>
      </c>
      <c r="AW1084" s="447" t="str">
        <f t="shared" si="498"/>
        <v>CL</v>
      </c>
      <c r="AX1084" s="447" t="str">
        <f t="shared" si="499"/>
        <v>AIC</v>
      </c>
      <c r="AY1084" s="447" t="str">
        <f t="shared" si="500"/>
        <v>ERB</v>
      </c>
      <c r="AZ1084" s="447" t="str">
        <f t="shared" si="501"/>
        <v>GRB</v>
      </c>
      <c r="BA1084" s="447" t="str">
        <f t="shared" si="502"/>
        <v>Non-Op</v>
      </c>
      <c r="BC1084" s="449" t="s">
        <v>2100</v>
      </c>
      <c r="BD1084" s="552">
        <f t="shared" si="510"/>
        <v>0</v>
      </c>
      <c r="BF1084" s="435"/>
      <c r="BG1084" s="435"/>
      <c r="BH1084" s="435"/>
      <c r="BI1084" s="435"/>
      <c r="BJ1084" s="435"/>
      <c r="BK1084" s="435"/>
      <c r="BL1084" s="435"/>
      <c r="BN1084" s="444"/>
    </row>
    <row r="1085" spans="1:66" s="28" customFormat="1" ht="12" customHeight="1">
      <c r="A1085" s="476">
        <v>19000871</v>
      </c>
      <c r="B1085" s="445" t="str">
        <f t="shared" si="506"/>
        <v>19000871</v>
      </c>
      <c r="C1085" s="444" t="s">
        <v>1684</v>
      </c>
      <c r="D1085" s="445" t="s">
        <v>1165</v>
      </c>
      <c r="E1085" s="445"/>
      <c r="F1085" s="444"/>
      <c r="G1085" s="445"/>
      <c r="H1085" s="547">
        <v>0</v>
      </c>
      <c r="I1085" s="547">
        <v>0</v>
      </c>
      <c r="J1085" s="547">
        <v>0</v>
      </c>
      <c r="K1085" s="547">
        <v>0</v>
      </c>
      <c r="L1085" s="547">
        <v>0</v>
      </c>
      <c r="M1085" s="547">
        <v>0</v>
      </c>
      <c r="N1085" s="547">
        <v>0</v>
      </c>
      <c r="O1085" s="547">
        <v>0</v>
      </c>
      <c r="P1085" s="547">
        <v>0</v>
      </c>
      <c r="Q1085" s="547">
        <v>0</v>
      </c>
      <c r="R1085" s="547">
        <v>0</v>
      </c>
      <c r="S1085" s="547">
        <v>0</v>
      </c>
      <c r="T1085" s="547">
        <v>0</v>
      </c>
      <c r="U1085" s="547"/>
      <c r="V1085" s="547">
        <f t="shared" si="483"/>
        <v>0</v>
      </c>
      <c r="W1085" s="285"/>
      <c r="X1085" s="286"/>
      <c r="Y1085" s="548">
        <f t="shared" si="509"/>
        <v>0</v>
      </c>
      <c r="Z1085" s="549">
        <f t="shared" si="509"/>
        <v>0</v>
      </c>
      <c r="AA1085" s="549">
        <f t="shared" si="509"/>
        <v>0</v>
      </c>
      <c r="AB1085" s="282">
        <f t="shared" si="484"/>
        <v>0</v>
      </c>
      <c r="AC1085" s="281">
        <f t="shared" si="485"/>
        <v>0</v>
      </c>
      <c r="AD1085" s="549">
        <f t="shared" si="486"/>
        <v>0</v>
      </c>
      <c r="AE1085" s="553">
        <f t="shared" si="487"/>
        <v>0</v>
      </c>
      <c r="AF1085" s="282">
        <f t="shared" si="488"/>
        <v>0</v>
      </c>
      <c r="AG1085" s="283">
        <f t="shared" si="489"/>
        <v>0</v>
      </c>
      <c r="AH1085" s="281">
        <f t="shared" si="490"/>
        <v>0</v>
      </c>
      <c r="AI1085" s="551">
        <f t="shared" si="511"/>
        <v>0</v>
      </c>
      <c r="AJ1085" s="549">
        <f t="shared" si="511"/>
        <v>0</v>
      </c>
      <c r="AK1085" s="549">
        <f t="shared" si="511"/>
        <v>0</v>
      </c>
      <c r="AL1085" s="282">
        <f t="shared" si="491"/>
        <v>0</v>
      </c>
      <c r="AM1085" s="281">
        <f t="shared" si="492"/>
        <v>0</v>
      </c>
      <c r="AN1085" s="549">
        <f t="shared" si="493"/>
        <v>0</v>
      </c>
      <c r="AO1085" s="549">
        <f t="shared" si="494"/>
        <v>0</v>
      </c>
      <c r="AP1085" s="549">
        <f t="shared" si="495"/>
        <v>0</v>
      </c>
      <c r="AQ1085" s="283">
        <f t="shared" si="508"/>
        <v>0</v>
      </c>
      <c r="AR1085" s="281">
        <f t="shared" si="496"/>
        <v>0</v>
      </c>
      <c r="AT1085" s="446" t="s">
        <v>2070</v>
      </c>
      <c r="AU1085" s="284"/>
      <c r="AV1085" s="447" t="str">
        <f t="shared" si="497"/>
        <v>CA</v>
      </c>
      <c r="AW1085" s="447" t="str">
        <f t="shared" si="498"/>
        <v>CL</v>
      </c>
      <c r="AX1085" s="447" t="str">
        <f t="shared" si="499"/>
        <v>AIC</v>
      </c>
      <c r="AY1085" s="447" t="str">
        <f t="shared" si="500"/>
        <v>ERB</v>
      </c>
      <c r="AZ1085" s="447" t="str">
        <f t="shared" si="501"/>
        <v>GRB</v>
      </c>
      <c r="BA1085" s="447" t="str">
        <f t="shared" si="502"/>
        <v>Non-Op</v>
      </c>
      <c r="BC1085" s="449" t="s">
        <v>2100</v>
      </c>
      <c r="BD1085" s="552">
        <f t="shared" si="510"/>
        <v>0</v>
      </c>
      <c r="BF1085" s="435"/>
      <c r="BG1085" s="435"/>
      <c r="BH1085" s="435"/>
      <c r="BI1085" s="435"/>
      <c r="BJ1085" s="435"/>
      <c r="BK1085" s="435"/>
      <c r="BL1085" s="435"/>
      <c r="BN1085" s="444"/>
    </row>
    <row r="1086" spans="1:66" s="28" customFormat="1" ht="12" customHeight="1">
      <c r="A1086" s="476">
        <v>19000881</v>
      </c>
      <c r="B1086" s="445" t="str">
        <f t="shared" si="506"/>
        <v>19000881</v>
      </c>
      <c r="C1086" s="444" t="s">
        <v>1685</v>
      </c>
      <c r="D1086" s="445" t="s">
        <v>1165</v>
      </c>
      <c r="E1086" s="445"/>
      <c r="F1086" s="294">
        <v>42752</v>
      </c>
      <c r="G1086" s="445"/>
      <c r="H1086" s="547">
        <v>-4174476.42</v>
      </c>
      <c r="I1086" s="547">
        <v>-4554949.71</v>
      </c>
      <c r="J1086" s="547">
        <v>-3863211.03</v>
      </c>
      <c r="K1086" s="547">
        <v>-3476381.69</v>
      </c>
      <c r="L1086" s="547">
        <v>-3666764.65</v>
      </c>
      <c r="M1086" s="547">
        <v>-3377935.25</v>
      </c>
      <c r="N1086" s="547">
        <v>-2319105.5699999998</v>
      </c>
      <c r="O1086" s="547">
        <v>-1756208.74</v>
      </c>
      <c r="P1086" s="547">
        <v>-1499758.79</v>
      </c>
      <c r="Q1086" s="547">
        <v>-1353274.87</v>
      </c>
      <c r="R1086" s="547">
        <v>-1122367.48</v>
      </c>
      <c r="S1086" s="547">
        <v>-962621.67</v>
      </c>
      <c r="T1086" s="547">
        <v>-794624.05</v>
      </c>
      <c r="U1086" s="547"/>
      <c r="V1086" s="547">
        <f t="shared" si="483"/>
        <v>-2536427.4737499999</v>
      </c>
      <c r="W1086" s="285"/>
      <c r="X1086" s="286"/>
      <c r="Y1086" s="548">
        <f t="shared" si="509"/>
        <v>0</v>
      </c>
      <c r="Z1086" s="549">
        <f t="shared" si="509"/>
        <v>0</v>
      </c>
      <c r="AA1086" s="549">
        <f t="shared" si="509"/>
        <v>0</v>
      </c>
      <c r="AB1086" s="282">
        <f t="shared" si="484"/>
        <v>-794624.05</v>
      </c>
      <c r="AC1086" s="281">
        <f t="shared" si="485"/>
        <v>0</v>
      </c>
      <c r="AD1086" s="549">
        <f t="shared" si="486"/>
        <v>0</v>
      </c>
      <c r="AE1086" s="553">
        <f t="shared" si="487"/>
        <v>0</v>
      </c>
      <c r="AF1086" s="282">
        <f t="shared" si="488"/>
        <v>-794624.05</v>
      </c>
      <c r="AG1086" s="283">
        <f t="shared" si="489"/>
        <v>-794624.05</v>
      </c>
      <c r="AH1086" s="281">
        <f t="shared" si="490"/>
        <v>0</v>
      </c>
      <c r="AI1086" s="551">
        <f t="shared" si="511"/>
        <v>0</v>
      </c>
      <c r="AJ1086" s="549">
        <f t="shared" si="511"/>
        <v>0</v>
      </c>
      <c r="AK1086" s="549">
        <f t="shared" si="511"/>
        <v>0</v>
      </c>
      <c r="AL1086" s="282">
        <f t="shared" si="491"/>
        <v>-2536427.4737499999</v>
      </c>
      <c r="AM1086" s="281">
        <f t="shared" si="492"/>
        <v>0</v>
      </c>
      <c r="AN1086" s="549">
        <f t="shared" si="493"/>
        <v>0</v>
      </c>
      <c r="AO1086" s="549">
        <f t="shared" si="494"/>
        <v>0</v>
      </c>
      <c r="AP1086" s="549">
        <f t="shared" si="495"/>
        <v>-2536427.4737499999</v>
      </c>
      <c r="AQ1086" s="283">
        <f t="shared" si="508"/>
        <v>-2536427.4737499999</v>
      </c>
      <c r="AR1086" s="281">
        <f t="shared" si="496"/>
        <v>0</v>
      </c>
      <c r="AT1086" s="446" t="s">
        <v>2075</v>
      </c>
      <c r="AU1086" s="284"/>
      <c r="AV1086" s="447" t="str">
        <f t="shared" si="497"/>
        <v>CA</v>
      </c>
      <c r="AW1086" s="447" t="str">
        <f t="shared" si="498"/>
        <v>CL</v>
      </c>
      <c r="AX1086" s="447" t="str">
        <f t="shared" si="499"/>
        <v>AIC</v>
      </c>
      <c r="AY1086" s="447" t="str">
        <f t="shared" si="500"/>
        <v>ERB</v>
      </c>
      <c r="AZ1086" s="447" t="str">
        <f t="shared" si="501"/>
        <v>GRB</v>
      </c>
      <c r="BA1086" s="447" t="str">
        <f t="shared" si="502"/>
        <v>Non-Op</v>
      </c>
      <c r="BC1086" s="449" t="s">
        <v>2100</v>
      </c>
      <c r="BD1086" s="552">
        <f t="shared" si="510"/>
        <v>-794624.05</v>
      </c>
      <c r="BF1086" s="448"/>
      <c r="BG1086" s="448"/>
      <c r="BH1086" s="448"/>
      <c r="BI1086" s="448"/>
      <c r="BJ1086" s="448"/>
      <c r="BK1086" s="448"/>
      <c r="BL1086" s="448"/>
      <c r="BN1086" s="444"/>
    </row>
    <row r="1087" spans="1:66" s="28" customFormat="1" ht="12" customHeight="1">
      <c r="A1087" s="476">
        <v>19000891</v>
      </c>
      <c r="B1087" s="445" t="str">
        <f t="shared" si="506"/>
        <v>19000891</v>
      </c>
      <c r="C1087" s="444" t="s">
        <v>2284</v>
      </c>
      <c r="D1087" s="445" t="s">
        <v>1165</v>
      </c>
      <c r="E1087" s="445"/>
      <c r="F1087" s="294">
        <v>43070</v>
      </c>
      <c r="G1087" s="445"/>
      <c r="H1087" s="547">
        <v>-98958152.019999996</v>
      </c>
      <c r="I1087" s="547">
        <v>-98845545.019999996</v>
      </c>
      <c r="J1087" s="547">
        <v>-98662291.129999995</v>
      </c>
      <c r="K1087" s="547">
        <v>-100097036.65000001</v>
      </c>
      <c r="L1087" s="547">
        <v>-100467841.15000001</v>
      </c>
      <c r="M1087" s="547">
        <v>-100777236.14</v>
      </c>
      <c r="N1087" s="547">
        <v>-97064053.599999994</v>
      </c>
      <c r="O1087" s="547">
        <v>-97214809.260000005</v>
      </c>
      <c r="P1087" s="547">
        <v>-97423473.299999997</v>
      </c>
      <c r="Q1087" s="547">
        <v>-99577606.969999999</v>
      </c>
      <c r="R1087" s="547">
        <v>521693968.27999997</v>
      </c>
      <c r="S1087" s="547">
        <v>523321720.45999998</v>
      </c>
      <c r="T1087" s="547">
        <v>520382984.82999998</v>
      </c>
      <c r="U1087" s="547"/>
      <c r="V1087" s="547">
        <f t="shared" si="483"/>
        <v>30466517.660416674</v>
      </c>
      <c r="W1087" s="285"/>
      <c r="X1087" s="286"/>
      <c r="Y1087" s="548">
        <f t="shared" si="509"/>
        <v>0</v>
      </c>
      <c r="Z1087" s="549">
        <f t="shared" si="509"/>
        <v>0</v>
      </c>
      <c r="AA1087" s="549">
        <f t="shared" si="509"/>
        <v>0</v>
      </c>
      <c r="AB1087" s="282">
        <f t="shared" si="484"/>
        <v>520382984.82999998</v>
      </c>
      <c r="AC1087" s="281">
        <f t="shared" si="485"/>
        <v>0</v>
      </c>
      <c r="AD1087" s="549">
        <f t="shared" si="486"/>
        <v>0</v>
      </c>
      <c r="AE1087" s="553">
        <f t="shared" si="487"/>
        <v>0</v>
      </c>
      <c r="AF1087" s="282">
        <f t="shared" si="488"/>
        <v>520382984.82999998</v>
      </c>
      <c r="AG1087" s="283">
        <f t="shared" si="489"/>
        <v>520382984.82999998</v>
      </c>
      <c r="AH1087" s="281">
        <f t="shared" si="490"/>
        <v>0</v>
      </c>
      <c r="AI1087" s="551">
        <f t="shared" si="511"/>
        <v>0</v>
      </c>
      <c r="AJ1087" s="549">
        <f t="shared" si="511"/>
        <v>0</v>
      </c>
      <c r="AK1087" s="549">
        <f t="shared" si="511"/>
        <v>0</v>
      </c>
      <c r="AL1087" s="282">
        <f t="shared" si="491"/>
        <v>30466517.660416674</v>
      </c>
      <c r="AM1087" s="281">
        <f t="shared" si="492"/>
        <v>0</v>
      </c>
      <c r="AN1087" s="549">
        <f t="shared" si="493"/>
        <v>0</v>
      </c>
      <c r="AO1087" s="549">
        <f t="shared" si="494"/>
        <v>0</v>
      </c>
      <c r="AP1087" s="549">
        <f t="shared" si="495"/>
        <v>30466517.660416674</v>
      </c>
      <c r="AQ1087" s="283">
        <f t="shared" si="508"/>
        <v>30466517.660416674</v>
      </c>
      <c r="AR1087" s="281">
        <f t="shared" si="496"/>
        <v>0</v>
      </c>
      <c r="AT1087" s="446" t="s">
        <v>2074</v>
      </c>
      <c r="AU1087" s="284"/>
      <c r="AV1087" s="447" t="str">
        <f t="shared" si="497"/>
        <v>CA</v>
      </c>
      <c r="AW1087" s="447" t="str">
        <f t="shared" si="498"/>
        <v>CL</v>
      </c>
      <c r="AX1087" s="447" t="str">
        <f t="shared" si="499"/>
        <v>AIC</v>
      </c>
      <c r="AY1087" s="447" t="str">
        <f t="shared" si="500"/>
        <v>ERB</v>
      </c>
      <c r="AZ1087" s="447" t="str">
        <f t="shared" si="501"/>
        <v>GRB</v>
      </c>
      <c r="BA1087" s="447" t="str">
        <f t="shared" si="502"/>
        <v>Non-Op</v>
      </c>
      <c r="BC1087" s="449" t="s">
        <v>2100</v>
      </c>
      <c r="BD1087" s="552">
        <f t="shared" si="510"/>
        <v>520382984.82999998</v>
      </c>
      <c r="BF1087" s="448"/>
      <c r="BG1087" s="448"/>
      <c r="BH1087" s="448"/>
      <c r="BI1087" s="448"/>
      <c r="BJ1087" s="448"/>
      <c r="BK1087" s="448"/>
      <c r="BL1087" s="448"/>
      <c r="BN1087" s="444"/>
    </row>
    <row r="1088" spans="1:66" s="28" customFormat="1" ht="12" customHeight="1">
      <c r="A1088" s="310">
        <v>19000901</v>
      </c>
      <c r="B1088" s="310" t="str">
        <f t="shared" si="506"/>
        <v>19000901</v>
      </c>
      <c r="C1088" s="644" t="s">
        <v>1686</v>
      </c>
      <c r="D1088" s="445" t="s">
        <v>1165</v>
      </c>
      <c r="E1088" s="445"/>
      <c r="F1088" s="311">
        <v>43101</v>
      </c>
      <c r="G1088" s="445"/>
      <c r="H1088" s="547">
        <v>700000</v>
      </c>
      <c r="I1088" s="547">
        <v>0</v>
      </c>
      <c r="J1088" s="547">
        <v>0</v>
      </c>
      <c r="K1088" s="547">
        <v>0</v>
      </c>
      <c r="L1088" s="547">
        <v>0</v>
      </c>
      <c r="M1088" s="547">
        <v>0</v>
      </c>
      <c r="N1088" s="547">
        <v>0</v>
      </c>
      <c r="O1088" s="547">
        <v>0</v>
      </c>
      <c r="P1088" s="547">
        <v>0</v>
      </c>
      <c r="Q1088" s="547">
        <v>0</v>
      </c>
      <c r="R1088" s="547">
        <v>0</v>
      </c>
      <c r="S1088" s="547">
        <v>0</v>
      </c>
      <c r="T1088" s="547">
        <v>0</v>
      </c>
      <c r="U1088" s="547"/>
      <c r="V1088" s="547">
        <f t="shared" si="483"/>
        <v>29166.666666666668</v>
      </c>
      <c r="W1088" s="285"/>
      <c r="X1088" s="286"/>
      <c r="Y1088" s="548">
        <f t="shared" si="509"/>
        <v>0</v>
      </c>
      <c r="Z1088" s="549">
        <f t="shared" si="509"/>
        <v>0</v>
      </c>
      <c r="AA1088" s="549">
        <f t="shared" si="509"/>
        <v>0</v>
      </c>
      <c r="AB1088" s="282">
        <f t="shared" si="484"/>
        <v>0</v>
      </c>
      <c r="AC1088" s="281">
        <f t="shared" si="485"/>
        <v>0</v>
      </c>
      <c r="AD1088" s="549">
        <f t="shared" si="486"/>
        <v>0</v>
      </c>
      <c r="AE1088" s="553">
        <f t="shared" si="487"/>
        <v>0</v>
      </c>
      <c r="AF1088" s="282">
        <f t="shared" si="488"/>
        <v>0</v>
      </c>
      <c r="AG1088" s="283">
        <f t="shared" si="489"/>
        <v>0</v>
      </c>
      <c r="AH1088" s="281">
        <f t="shared" si="490"/>
        <v>0</v>
      </c>
      <c r="AI1088" s="551">
        <f t="shared" si="511"/>
        <v>0</v>
      </c>
      <c r="AJ1088" s="549">
        <f t="shared" si="511"/>
        <v>0</v>
      </c>
      <c r="AK1088" s="549">
        <f t="shared" si="511"/>
        <v>0</v>
      </c>
      <c r="AL1088" s="282">
        <f t="shared" si="491"/>
        <v>29166.666666666668</v>
      </c>
      <c r="AM1088" s="281">
        <f t="shared" si="492"/>
        <v>0</v>
      </c>
      <c r="AN1088" s="549">
        <f t="shared" si="493"/>
        <v>0</v>
      </c>
      <c r="AO1088" s="549">
        <f t="shared" si="494"/>
        <v>0</v>
      </c>
      <c r="AP1088" s="549">
        <f t="shared" si="495"/>
        <v>29166.666666666668</v>
      </c>
      <c r="AQ1088" s="283">
        <f t="shared" si="508"/>
        <v>29166.666666666668</v>
      </c>
      <c r="AR1088" s="281">
        <f t="shared" si="496"/>
        <v>0</v>
      </c>
      <c r="AT1088" s="446" t="s">
        <v>2078</v>
      </c>
      <c r="AU1088" s="284"/>
      <c r="AV1088" s="447" t="str">
        <f t="shared" si="497"/>
        <v>CA</v>
      </c>
      <c r="AW1088" s="447" t="str">
        <f t="shared" si="498"/>
        <v>CL</v>
      </c>
      <c r="AX1088" s="447" t="str">
        <f t="shared" si="499"/>
        <v>AIC</v>
      </c>
      <c r="AY1088" s="447" t="str">
        <f t="shared" si="500"/>
        <v>ERB</v>
      </c>
      <c r="AZ1088" s="447" t="str">
        <f t="shared" si="501"/>
        <v>GRB</v>
      </c>
      <c r="BA1088" s="447" t="str">
        <f t="shared" si="502"/>
        <v>Non-Op</v>
      </c>
      <c r="BC1088" s="449" t="s">
        <v>2100</v>
      </c>
      <c r="BD1088" s="552">
        <f t="shared" si="510"/>
        <v>0</v>
      </c>
      <c r="BF1088" s="448"/>
      <c r="BG1088" s="448"/>
      <c r="BH1088" s="448"/>
      <c r="BI1088" s="448"/>
      <c r="BJ1088" s="448"/>
      <c r="BK1088" s="448"/>
      <c r="BL1088" s="448"/>
      <c r="BN1088" s="444"/>
    </row>
    <row r="1089" spans="1:66" s="28" customFormat="1" ht="12" customHeight="1">
      <c r="A1089" s="309">
        <v>19000911</v>
      </c>
      <c r="B1089" s="310" t="str">
        <f t="shared" si="506"/>
        <v>19000911</v>
      </c>
      <c r="C1089" s="624" t="s">
        <v>1687</v>
      </c>
      <c r="D1089" s="445" t="s">
        <v>2091</v>
      </c>
      <c r="E1089" s="445"/>
      <c r="F1089" s="311">
        <v>43221</v>
      </c>
      <c r="G1089" s="445"/>
      <c r="H1089" s="547">
        <v>160500.53</v>
      </c>
      <c r="I1089" s="547">
        <v>137169.60999999999</v>
      </c>
      <c r="J1089" s="547">
        <v>113047.14</v>
      </c>
      <c r="K1089" s="547">
        <v>90447.57</v>
      </c>
      <c r="L1089" s="547">
        <v>71885.37</v>
      </c>
      <c r="M1089" s="547">
        <v>54324.52</v>
      </c>
      <c r="N1089" s="547">
        <v>35647.78</v>
      </c>
      <c r="O1089" s="547">
        <v>17846.77</v>
      </c>
      <c r="P1089" s="547">
        <v>-555.69000000000005</v>
      </c>
      <c r="Q1089" s="547">
        <v>-0.01</v>
      </c>
      <c r="R1089" s="547">
        <v>-0.01</v>
      </c>
      <c r="S1089" s="547">
        <v>-0.01</v>
      </c>
      <c r="T1089" s="547">
        <v>0</v>
      </c>
      <c r="U1089" s="547"/>
      <c r="V1089" s="547">
        <f t="shared" si="483"/>
        <v>50005.275416666664</v>
      </c>
      <c r="W1089" s="285"/>
      <c r="X1089" s="286"/>
      <c r="Y1089" s="548">
        <f t="shared" ref="Y1089:AA1108" si="512">IF($D1089=Y$5,$T1089,0)</f>
        <v>0</v>
      </c>
      <c r="Z1089" s="549">
        <f t="shared" si="512"/>
        <v>0</v>
      </c>
      <c r="AA1089" s="549">
        <f t="shared" si="512"/>
        <v>0</v>
      </c>
      <c r="AB1089" s="282">
        <f t="shared" si="484"/>
        <v>0</v>
      </c>
      <c r="AC1089" s="281">
        <f t="shared" si="485"/>
        <v>0</v>
      </c>
      <c r="AD1089" s="549">
        <f t="shared" si="486"/>
        <v>0</v>
      </c>
      <c r="AE1089" s="553">
        <f t="shared" si="487"/>
        <v>0</v>
      </c>
      <c r="AF1089" s="282">
        <f t="shared" si="488"/>
        <v>0</v>
      </c>
      <c r="AG1089" s="283">
        <f t="shared" si="489"/>
        <v>0</v>
      </c>
      <c r="AH1089" s="281">
        <f t="shared" si="490"/>
        <v>0</v>
      </c>
      <c r="AI1089" s="551">
        <f t="shared" si="511"/>
        <v>50005.275416666664</v>
      </c>
      <c r="AJ1089" s="549">
        <f t="shared" si="511"/>
        <v>0</v>
      </c>
      <c r="AK1089" s="549">
        <f t="shared" si="511"/>
        <v>0</v>
      </c>
      <c r="AL1089" s="282">
        <f t="shared" si="491"/>
        <v>0</v>
      </c>
      <c r="AM1089" s="281">
        <f t="shared" si="492"/>
        <v>0</v>
      </c>
      <c r="AN1089" s="549">
        <f t="shared" si="493"/>
        <v>0</v>
      </c>
      <c r="AO1089" s="549">
        <f t="shared" si="494"/>
        <v>0</v>
      </c>
      <c r="AP1089" s="549">
        <f t="shared" si="495"/>
        <v>0</v>
      </c>
      <c r="AQ1089" s="283">
        <f t="shared" si="508"/>
        <v>0</v>
      </c>
      <c r="AR1089" s="281">
        <f t="shared" si="496"/>
        <v>0</v>
      </c>
      <c r="AT1089" s="446"/>
      <c r="AU1089" s="284"/>
      <c r="AV1089" s="447" t="str">
        <f t="shared" si="497"/>
        <v>CA</v>
      </c>
      <c r="AW1089" s="447" t="str">
        <f t="shared" si="498"/>
        <v>CL</v>
      </c>
      <c r="AX1089" s="447" t="str">
        <f t="shared" si="499"/>
        <v>AIC</v>
      </c>
      <c r="AY1089" s="447" t="str">
        <f t="shared" si="500"/>
        <v>ERB</v>
      </c>
      <c r="AZ1089" s="447" t="str">
        <f t="shared" si="501"/>
        <v>GRB</v>
      </c>
      <c r="BA1089" s="447" t="str">
        <f t="shared" si="502"/>
        <v>Non-Op</v>
      </c>
      <c r="BC1089" s="445" t="s">
        <v>2279</v>
      </c>
      <c r="BD1089" s="552">
        <f t="shared" si="510"/>
        <v>0</v>
      </c>
      <c r="BF1089" s="448"/>
      <c r="BG1089" s="448"/>
      <c r="BH1089" s="448"/>
      <c r="BI1089" s="448"/>
      <c r="BJ1089" s="448"/>
      <c r="BK1089" s="448"/>
      <c r="BL1089" s="448"/>
      <c r="BN1089" s="444"/>
    </row>
    <row r="1090" spans="1:66" s="28" customFormat="1" ht="12" customHeight="1">
      <c r="A1090" s="312">
        <v>19000921</v>
      </c>
      <c r="B1090" s="312" t="str">
        <f t="shared" si="506"/>
        <v>19000921</v>
      </c>
      <c r="C1090" s="450" t="s">
        <v>2285</v>
      </c>
      <c r="D1090" s="451" t="s">
        <v>1165</v>
      </c>
      <c r="E1090" s="451"/>
      <c r="F1090" s="304">
        <v>43525</v>
      </c>
      <c r="G1090" s="451"/>
      <c r="H1090" s="556">
        <v>-806636.25</v>
      </c>
      <c r="I1090" s="556">
        <v>-887687.64</v>
      </c>
      <c r="J1090" s="556">
        <v>-967273.23</v>
      </c>
      <c r="K1090" s="556">
        <v>-1045393.44</v>
      </c>
      <c r="L1090" s="556">
        <v>-1122048.27</v>
      </c>
      <c r="M1090" s="556">
        <v>-1197237.51</v>
      </c>
      <c r="N1090" s="556">
        <v>-1270961.3700000001</v>
      </c>
      <c r="O1090" s="556">
        <v>-1343219.85</v>
      </c>
      <c r="P1090" s="556">
        <v>-1414012.74</v>
      </c>
      <c r="Q1090" s="556">
        <v>-1483340.25</v>
      </c>
      <c r="R1090" s="556">
        <v>-1551202.17</v>
      </c>
      <c r="S1090" s="556">
        <v>-1617598.5</v>
      </c>
      <c r="T1090" s="591">
        <v>-1682529.45</v>
      </c>
      <c r="U1090" s="556"/>
      <c r="V1090" s="556">
        <f t="shared" si="483"/>
        <v>-1262046.4850000001</v>
      </c>
      <c r="W1090" s="292"/>
      <c r="X1090" s="293"/>
      <c r="Y1090" s="548">
        <f t="shared" si="512"/>
        <v>0</v>
      </c>
      <c r="Z1090" s="549">
        <f t="shared" si="512"/>
        <v>0</v>
      </c>
      <c r="AA1090" s="549">
        <f t="shared" si="512"/>
        <v>0</v>
      </c>
      <c r="AB1090" s="282">
        <f t="shared" si="484"/>
        <v>-1682529.45</v>
      </c>
      <c r="AC1090" s="281">
        <f t="shared" si="485"/>
        <v>0</v>
      </c>
      <c r="AD1090" s="549">
        <f t="shared" si="486"/>
        <v>0</v>
      </c>
      <c r="AE1090" s="553">
        <f t="shared" si="487"/>
        <v>0</v>
      </c>
      <c r="AF1090" s="282">
        <f t="shared" si="488"/>
        <v>-1682529.45</v>
      </c>
      <c r="AG1090" s="283">
        <f t="shared" si="489"/>
        <v>-1682529.45</v>
      </c>
      <c r="AH1090" s="281">
        <f t="shared" si="490"/>
        <v>0</v>
      </c>
      <c r="AI1090" s="551">
        <f t="shared" si="511"/>
        <v>0</v>
      </c>
      <c r="AJ1090" s="549">
        <f t="shared" si="511"/>
        <v>0</v>
      </c>
      <c r="AK1090" s="549">
        <f t="shared" si="511"/>
        <v>0</v>
      </c>
      <c r="AL1090" s="282">
        <f t="shared" si="491"/>
        <v>-1262046.4850000001</v>
      </c>
      <c r="AM1090" s="281">
        <f t="shared" si="492"/>
        <v>0</v>
      </c>
      <c r="AN1090" s="549">
        <f t="shared" si="493"/>
        <v>0</v>
      </c>
      <c r="AO1090" s="549">
        <f t="shared" si="494"/>
        <v>0</v>
      </c>
      <c r="AP1090" s="549">
        <f t="shared" si="495"/>
        <v>-1262046.4850000001</v>
      </c>
      <c r="AQ1090" s="283">
        <f t="shared" si="508"/>
        <v>-1262046.4850000001</v>
      </c>
      <c r="AR1090" s="281">
        <f t="shared" si="496"/>
        <v>0</v>
      </c>
      <c r="AT1090" s="446" t="s">
        <v>2081</v>
      </c>
      <c r="AU1090" s="284"/>
      <c r="AV1090" s="447" t="str">
        <f t="shared" si="497"/>
        <v>CA</v>
      </c>
      <c r="AW1090" s="447" t="str">
        <f t="shared" si="498"/>
        <v>CL</v>
      </c>
      <c r="AX1090" s="447" t="str">
        <f t="shared" si="499"/>
        <v>AIC</v>
      </c>
      <c r="AY1090" s="447" t="str">
        <f t="shared" si="500"/>
        <v>ERB</v>
      </c>
      <c r="AZ1090" s="447" t="str">
        <f t="shared" si="501"/>
        <v>GRB</v>
      </c>
      <c r="BA1090" s="447" t="str">
        <f t="shared" si="502"/>
        <v>Non-Op</v>
      </c>
      <c r="BC1090" s="449" t="s">
        <v>2100</v>
      </c>
      <c r="BD1090" s="552">
        <f t="shared" si="510"/>
        <v>-1682529.45</v>
      </c>
      <c r="BF1090" s="435"/>
      <c r="BG1090" s="435"/>
      <c r="BH1090" s="435"/>
      <c r="BI1090" s="435"/>
      <c r="BJ1090" s="435"/>
      <c r="BK1090" s="435"/>
      <c r="BL1090" s="435"/>
      <c r="BN1090" s="444"/>
    </row>
    <row r="1091" spans="1:66" s="28" customFormat="1" ht="12" customHeight="1">
      <c r="A1091" s="312">
        <v>19000931</v>
      </c>
      <c r="B1091" s="312" t="str">
        <f t="shared" si="506"/>
        <v>19000931</v>
      </c>
      <c r="C1091" s="450" t="s">
        <v>2286</v>
      </c>
      <c r="D1091" s="451" t="s">
        <v>2091</v>
      </c>
      <c r="E1091" s="451"/>
      <c r="F1091" s="304">
        <v>43586</v>
      </c>
      <c r="G1091" s="451"/>
      <c r="H1091" s="556">
        <v>0</v>
      </c>
      <c r="I1091" s="556">
        <v>0</v>
      </c>
      <c r="J1091" s="556">
        <v>0</v>
      </c>
      <c r="K1091" s="556">
        <v>0</v>
      </c>
      <c r="L1091" s="556">
        <v>0</v>
      </c>
      <c r="M1091" s="556">
        <v>0</v>
      </c>
      <c r="N1091" s="556">
        <v>0</v>
      </c>
      <c r="O1091" s="556">
        <v>0</v>
      </c>
      <c r="P1091" s="556">
        <v>0</v>
      </c>
      <c r="Q1091" s="556">
        <v>0</v>
      </c>
      <c r="R1091" s="556">
        <v>0</v>
      </c>
      <c r="S1091" s="556">
        <v>0</v>
      </c>
      <c r="T1091" s="591">
        <v>0</v>
      </c>
      <c r="U1091" s="556"/>
      <c r="V1091" s="556">
        <f t="shared" si="483"/>
        <v>0</v>
      </c>
      <c r="W1091" s="292"/>
      <c r="X1091" s="293"/>
      <c r="Y1091" s="548">
        <f t="shared" si="512"/>
        <v>0</v>
      </c>
      <c r="Z1091" s="549">
        <f t="shared" si="512"/>
        <v>0</v>
      </c>
      <c r="AA1091" s="549">
        <f t="shared" si="512"/>
        <v>0</v>
      </c>
      <c r="AB1091" s="282">
        <f t="shared" si="484"/>
        <v>0</v>
      </c>
      <c r="AC1091" s="281">
        <f t="shared" si="485"/>
        <v>0</v>
      </c>
      <c r="AD1091" s="549">
        <f t="shared" si="486"/>
        <v>0</v>
      </c>
      <c r="AE1091" s="553">
        <f t="shared" si="487"/>
        <v>0</v>
      </c>
      <c r="AF1091" s="282">
        <f t="shared" si="488"/>
        <v>0</v>
      </c>
      <c r="AG1091" s="283">
        <f t="shared" si="489"/>
        <v>0</v>
      </c>
      <c r="AH1091" s="281">
        <f t="shared" si="490"/>
        <v>0</v>
      </c>
      <c r="AI1091" s="551">
        <f t="shared" si="511"/>
        <v>0</v>
      </c>
      <c r="AJ1091" s="549">
        <f t="shared" si="511"/>
        <v>0</v>
      </c>
      <c r="AK1091" s="549">
        <f t="shared" si="511"/>
        <v>0</v>
      </c>
      <c r="AL1091" s="282">
        <f t="shared" si="491"/>
        <v>0</v>
      </c>
      <c r="AM1091" s="281">
        <f t="shared" si="492"/>
        <v>0</v>
      </c>
      <c r="AN1091" s="549">
        <f t="shared" si="493"/>
        <v>0</v>
      </c>
      <c r="AO1091" s="549">
        <f t="shared" si="494"/>
        <v>0</v>
      </c>
      <c r="AP1091" s="549">
        <f t="shared" si="495"/>
        <v>0</v>
      </c>
      <c r="AQ1091" s="283">
        <f t="shared" si="508"/>
        <v>0</v>
      </c>
      <c r="AR1091" s="281">
        <f t="shared" si="496"/>
        <v>0</v>
      </c>
      <c r="AT1091" s="446"/>
      <c r="AU1091" s="284"/>
      <c r="AV1091" s="447" t="str">
        <f t="shared" si="497"/>
        <v>CA</v>
      </c>
      <c r="AW1091" s="447" t="str">
        <f t="shared" si="498"/>
        <v>CL</v>
      </c>
      <c r="AX1091" s="447" t="str">
        <f t="shared" si="499"/>
        <v>AIC</v>
      </c>
      <c r="AY1091" s="447" t="str">
        <f t="shared" si="500"/>
        <v>ERB</v>
      </c>
      <c r="AZ1091" s="447" t="str">
        <f t="shared" si="501"/>
        <v>GRB</v>
      </c>
      <c r="BA1091" s="447" t="str">
        <f t="shared" si="502"/>
        <v>Non-Op</v>
      </c>
      <c r="BC1091" s="445" t="s">
        <v>2279</v>
      </c>
      <c r="BD1091" s="552">
        <f t="shared" si="510"/>
        <v>0</v>
      </c>
      <c r="BF1091" s="435"/>
      <c r="BG1091" s="435"/>
      <c r="BH1091" s="435"/>
      <c r="BI1091" s="435"/>
      <c r="BJ1091" s="435"/>
      <c r="BK1091" s="435"/>
      <c r="BL1091" s="435"/>
      <c r="BN1091" s="444"/>
    </row>
    <row r="1092" spans="1:66" s="28" customFormat="1" ht="12" customHeight="1">
      <c r="A1092" s="301">
        <v>19000941</v>
      </c>
      <c r="B1092" s="312" t="str">
        <f t="shared" si="506"/>
        <v>19000941</v>
      </c>
      <c r="C1092" s="450" t="s">
        <v>2287</v>
      </c>
      <c r="D1092" s="451" t="s">
        <v>2091</v>
      </c>
      <c r="E1092" s="451"/>
      <c r="F1092" s="304">
        <v>43800</v>
      </c>
      <c r="G1092" s="451"/>
      <c r="H1092" s="556">
        <v>2337494.6</v>
      </c>
      <c r="I1092" s="556">
        <v>2228832.7799999998</v>
      </c>
      <c r="J1092" s="556">
        <v>2119608.21</v>
      </c>
      <c r="K1092" s="556">
        <v>2010383.64</v>
      </c>
      <c r="L1092" s="556">
        <v>1901159.07</v>
      </c>
      <c r="M1092" s="556">
        <v>1791934.5</v>
      </c>
      <c r="N1092" s="556">
        <v>1682709.93</v>
      </c>
      <c r="O1092" s="556">
        <v>1573485.36</v>
      </c>
      <c r="P1092" s="556">
        <v>1464260.79</v>
      </c>
      <c r="Q1092" s="556">
        <v>1355036.22</v>
      </c>
      <c r="R1092" s="556">
        <v>1245811.6499999999</v>
      </c>
      <c r="S1092" s="556">
        <v>1136587.08</v>
      </c>
      <c r="T1092" s="591">
        <v>1027362.51</v>
      </c>
      <c r="U1092" s="556"/>
      <c r="V1092" s="556">
        <f t="shared" si="483"/>
        <v>1682686.482083333</v>
      </c>
      <c r="W1092" s="292"/>
      <c r="X1092" s="293"/>
      <c r="Y1092" s="548">
        <f t="shared" si="512"/>
        <v>1027362.51</v>
      </c>
      <c r="Z1092" s="549">
        <f t="shared" si="512"/>
        <v>0</v>
      </c>
      <c r="AA1092" s="549">
        <f t="shared" si="512"/>
        <v>0</v>
      </c>
      <c r="AB1092" s="282">
        <f t="shared" si="484"/>
        <v>0</v>
      </c>
      <c r="AC1092" s="281">
        <f t="shared" si="485"/>
        <v>0</v>
      </c>
      <c r="AD1092" s="549">
        <f t="shared" si="486"/>
        <v>0</v>
      </c>
      <c r="AE1092" s="553">
        <f t="shared" si="487"/>
        <v>0</v>
      </c>
      <c r="AF1092" s="282">
        <f t="shared" si="488"/>
        <v>0</v>
      </c>
      <c r="AG1092" s="283">
        <f t="shared" si="489"/>
        <v>0</v>
      </c>
      <c r="AH1092" s="281">
        <f t="shared" si="490"/>
        <v>0</v>
      </c>
      <c r="AI1092" s="551">
        <f t="shared" si="511"/>
        <v>1682686.482083333</v>
      </c>
      <c r="AJ1092" s="549">
        <f t="shared" si="511"/>
        <v>0</v>
      </c>
      <c r="AK1092" s="549">
        <f t="shared" si="511"/>
        <v>0</v>
      </c>
      <c r="AL1092" s="282">
        <f t="shared" si="491"/>
        <v>0</v>
      </c>
      <c r="AM1092" s="281">
        <f t="shared" si="492"/>
        <v>0</v>
      </c>
      <c r="AN1092" s="549">
        <f t="shared" si="493"/>
        <v>0</v>
      </c>
      <c r="AO1092" s="549">
        <f t="shared" si="494"/>
        <v>0</v>
      </c>
      <c r="AP1092" s="549">
        <f t="shared" si="495"/>
        <v>0</v>
      </c>
      <c r="AQ1092" s="283">
        <f t="shared" si="508"/>
        <v>0</v>
      </c>
      <c r="AR1092" s="281">
        <f t="shared" si="496"/>
        <v>0</v>
      </c>
      <c r="AT1092" s="446"/>
      <c r="AU1092" s="284"/>
      <c r="AV1092" s="447" t="str">
        <f t="shared" si="497"/>
        <v>CA</v>
      </c>
      <c r="AW1092" s="447" t="str">
        <f t="shared" si="498"/>
        <v>CL</v>
      </c>
      <c r="AX1092" s="447" t="str">
        <f t="shared" si="499"/>
        <v>AIC</v>
      </c>
      <c r="AY1092" s="447" t="str">
        <f t="shared" si="500"/>
        <v>ERB</v>
      </c>
      <c r="AZ1092" s="447" t="str">
        <f t="shared" si="501"/>
        <v>GRB</v>
      </c>
      <c r="BA1092" s="447" t="str">
        <f t="shared" si="502"/>
        <v>Non-Op</v>
      </c>
      <c r="BC1092" s="445" t="s">
        <v>2279</v>
      </c>
      <c r="BD1092" s="552">
        <f t="shared" si="510"/>
        <v>1027362.51</v>
      </c>
      <c r="BF1092" s="435"/>
      <c r="BG1092" s="435"/>
      <c r="BH1092" s="435"/>
      <c r="BI1092" s="435"/>
      <c r="BJ1092" s="435"/>
      <c r="BK1092" s="435"/>
      <c r="BL1092" s="435"/>
      <c r="BN1092" s="444"/>
    </row>
    <row r="1093" spans="1:66" s="28" customFormat="1" ht="12" customHeight="1">
      <c r="A1093" s="301">
        <v>19000951</v>
      </c>
      <c r="B1093" s="312" t="str">
        <f t="shared" si="506"/>
        <v>19000951</v>
      </c>
      <c r="C1093" s="450" t="s">
        <v>2288</v>
      </c>
      <c r="D1093" s="451" t="s">
        <v>1165</v>
      </c>
      <c r="E1093" s="451"/>
      <c r="F1093" s="304">
        <v>43800</v>
      </c>
      <c r="G1093" s="451"/>
      <c r="H1093" s="556">
        <v>31637102.34</v>
      </c>
      <c r="I1093" s="556">
        <v>31637102.34</v>
      </c>
      <c r="J1093" s="556">
        <v>31637102.34</v>
      </c>
      <c r="K1093" s="556">
        <v>31637102.34</v>
      </c>
      <c r="L1093" s="556">
        <v>31637102.34</v>
      </c>
      <c r="M1093" s="556">
        <v>31637102.34</v>
      </c>
      <c r="N1093" s="556">
        <v>31637102.34</v>
      </c>
      <c r="O1093" s="556">
        <v>31637102.34</v>
      </c>
      <c r="P1093" s="556">
        <v>31637102.34</v>
      </c>
      <c r="Q1093" s="556">
        <v>31637102.34</v>
      </c>
      <c r="R1093" s="556">
        <v>40890050.039999999</v>
      </c>
      <c r="S1093" s="556">
        <v>40890050.039999999</v>
      </c>
      <c r="T1093" s="591">
        <v>40890050.039999999</v>
      </c>
      <c r="U1093" s="556"/>
      <c r="V1093" s="556">
        <f t="shared" si="483"/>
        <v>33564799.777500004</v>
      </c>
      <c r="W1093" s="292"/>
      <c r="X1093" s="293"/>
      <c r="Y1093" s="548">
        <f t="shared" si="512"/>
        <v>0</v>
      </c>
      <c r="Z1093" s="549">
        <f t="shared" si="512"/>
        <v>0</v>
      </c>
      <c r="AA1093" s="549">
        <f t="shared" si="512"/>
        <v>0</v>
      </c>
      <c r="AB1093" s="282">
        <f t="shared" si="484"/>
        <v>40890050.039999999</v>
      </c>
      <c r="AC1093" s="281">
        <f t="shared" si="485"/>
        <v>0</v>
      </c>
      <c r="AD1093" s="549">
        <f t="shared" si="486"/>
        <v>0</v>
      </c>
      <c r="AE1093" s="553">
        <f t="shared" si="487"/>
        <v>0</v>
      </c>
      <c r="AF1093" s="282">
        <f t="shared" si="488"/>
        <v>40890050.039999999</v>
      </c>
      <c r="AG1093" s="283">
        <f t="shared" si="489"/>
        <v>40890050.039999999</v>
      </c>
      <c r="AH1093" s="281">
        <f t="shared" si="490"/>
        <v>0</v>
      </c>
      <c r="AI1093" s="551">
        <f t="shared" si="511"/>
        <v>0</v>
      </c>
      <c r="AJ1093" s="549">
        <f t="shared" si="511"/>
        <v>0</v>
      </c>
      <c r="AK1093" s="549">
        <f t="shared" si="511"/>
        <v>0</v>
      </c>
      <c r="AL1093" s="282">
        <f t="shared" si="491"/>
        <v>33564799.777500004</v>
      </c>
      <c r="AM1093" s="281">
        <f t="shared" si="492"/>
        <v>0</v>
      </c>
      <c r="AN1093" s="549">
        <f t="shared" si="493"/>
        <v>0</v>
      </c>
      <c r="AO1093" s="549">
        <f t="shared" si="494"/>
        <v>0</v>
      </c>
      <c r="AP1093" s="549">
        <f t="shared" si="495"/>
        <v>33564799.777500004</v>
      </c>
      <c r="AQ1093" s="283">
        <f t="shared" si="508"/>
        <v>33564799.777500004</v>
      </c>
      <c r="AR1093" s="281">
        <f t="shared" si="496"/>
        <v>0</v>
      </c>
      <c r="AT1093" s="446" t="s">
        <v>2078</v>
      </c>
      <c r="AU1093" s="284"/>
      <c r="AV1093" s="447" t="str">
        <f t="shared" si="497"/>
        <v>CA</v>
      </c>
      <c r="AW1093" s="447" t="str">
        <f t="shared" si="498"/>
        <v>CL</v>
      </c>
      <c r="AX1093" s="447" t="str">
        <f t="shared" si="499"/>
        <v>AIC</v>
      </c>
      <c r="AY1093" s="447" t="str">
        <f t="shared" si="500"/>
        <v>ERB</v>
      </c>
      <c r="AZ1093" s="447" t="str">
        <f t="shared" si="501"/>
        <v>GRB</v>
      </c>
      <c r="BA1093" s="447" t="str">
        <f t="shared" si="502"/>
        <v>Non-Op</v>
      </c>
      <c r="BC1093" s="449" t="s">
        <v>2100</v>
      </c>
      <c r="BD1093" s="552">
        <f t="shared" si="510"/>
        <v>40890050.039999999</v>
      </c>
      <c r="BF1093" s="435"/>
      <c r="BG1093" s="435"/>
      <c r="BH1093" s="435"/>
      <c r="BI1093" s="435"/>
      <c r="BJ1093" s="435"/>
      <c r="BK1093" s="435"/>
      <c r="BL1093" s="435"/>
      <c r="BN1093" s="444"/>
    </row>
    <row r="1094" spans="1:66" s="28" customFormat="1" ht="12" customHeight="1">
      <c r="A1094" s="301">
        <v>19000961</v>
      </c>
      <c r="B1094" s="312" t="str">
        <f t="shared" si="506"/>
        <v>19000961</v>
      </c>
      <c r="C1094" s="450" t="s">
        <v>2289</v>
      </c>
      <c r="D1094" s="451" t="s">
        <v>1165</v>
      </c>
      <c r="E1094" s="451"/>
      <c r="F1094" s="304">
        <v>43800</v>
      </c>
      <c r="G1094" s="451"/>
      <c r="H1094" s="556">
        <v>-1050000</v>
      </c>
      <c r="I1094" s="556">
        <v>-1050000</v>
      </c>
      <c r="J1094" s="556">
        <v>-1050000</v>
      </c>
      <c r="K1094" s="556">
        <v>-1050000</v>
      </c>
      <c r="L1094" s="556">
        <v>-1050000</v>
      </c>
      <c r="M1094" s="556">
        <v>-1050000</v>
      </c>
      <c r="N1094" s="556">
        <v>-1050000</v>
      </c>
      <c r="O1094" s="556">
        <v>-1050000</v>
      </c>
      <c r="P1094" s="556">
        <v>-1050000</v>
      </c>
      <c r="Q1094" s="556">
        <v>-1050000</v>
      </c>
      <c r="R1094" s="556">
        <v>-1050000</v>
      </c>
      <c r="S1094" s="556">
        <v>-1050000</v>
      </c>
      <c r="T1094" s="591">
        <v>-1050000</v>
      </c>
      <c r="U1094" s="556"/>
      <c r="V1094" s="556">
        <f t="shared" si="483"/>
        <v>-1050000</v>
      </c>
      <c r="W1094" s="292"/>
      <c r="X1094" s="293"/>
      <c r="Y1094" s="548">
        <f t="shared" si="512"/>
        <v>0</v>
      </c>
      <c r="Z1094" s="549">
        <f t="shared" si="512"/>
        <v>0</v>
      </c>
      <c r="AA1094" s="549">
        <f t="shared" si="512"/>
        <v>0</v>
      </c>
      <c r="AB1094" s="282">
        <f t="shared" si="484"/>
        <v>-1050000</v>
      </c>
      <c r="AC1094" s="281">
        <f t="shared" si="485"/>
        <v>0</v>
      </c>
      <c r="AD1094" s="549">
        <f t="shared" si="486"/>
        <v>0</v>
      </c>
      <c r="AE1094" s="553">
        <f t="shared" si="487"/>
        <v>0</v>
      </c>
      <c r="AF1094" s="282">
        <f t="shared" si="488"/>
        <v>-1050000</v>
      </c>
      <c r="AG1094" s="283">
        <f t="shared" si="489"/>
        <v>-1050000</v>
      </c>
      <c r="AH1094" s="281">
        <f t="shared" si="490"/>
        <v>0</v>
      </c>
      <c r="AI1094" s="551">
        <f t="shared" si="511"/>
        <v>0</v>
      </c>
      <c r="AJ1094" s="549">
        <f t="shared" si="511"/>
        <v>0</v>
      </c>
      <c r="AK1094" s="549">
        <f t="shared" si="511"/>
        <v>0</v>
      </c>
      <c r="AL1094" s="282">
        <f t="shared" si="491"/>
        <v>-1050000</v>
      </c>
      <c r="AM1094" s="281">
        <f t="shared" si="492"/>
        <v>0</v>
      </c>
      <c r="AN1094" s="549">
        <f t="shared" si="493"/>
        <v>0</v>
      </c>
      <c r="AO1094" s="549">
        <f t="shared" si="494"/>
        <v>0</v>
      </c>
      <c r="AP1094" s="549">
        <f t="shared" si="495"/>
        <v>-1050000</v>
      </c>
      <c r="AQ1094" s="283">
        <f t="shared" si="508"/>
        <v>-1050000</v>
      </c>
      <c r="AR1094" s="281">
        <f t="shared" si="496"/>
        <v>0</v>
      </c>
      <c r="AT1094" s="446" t="s">
        <v>2064</v>
      </c>
      <c r="AU1094" s="284"/>
      <c r="AV1094" s="447" t="str">
        <f t="shared" si="497"/>
        <v>CA</v>
      </c>
      <c r="AW1094" s="447" t="str">
        <f t="shared" si="498"/>
        <v>CL</v>
      </c>
      <c r="AX1094" s="447" t="str">
        <f t="shared" si="499"/>
        <v>AIC</v>
      </c>
      <c r="AY1094" s="447" t="str">
        <f t="shared" si="500"/>
        <v>ERB</v>
      </c>
      <c r="AZ1094" s="447" t="str">
        <f t="shared" si="501"/>
        <v>GRB</v>
      </c>
      <c r="BA1094" s="447" t="str">
        <f t="shared" si="502"/>
        <v>Non-Op</v>
      </c>
      <c r="BC1094" s="449" t="s">
        <v>2100</v>
      </c>
      <c r="BD1094" s="552">
        <f t="shared" si="510"/>
        <v>-1050000</v>
      </c>
      <c r="BF1094" s="435"/>
      <c r="BG1094" s="435"/>
      <c r="BH1094" s="435"/>
      <c r="BI1094" s="435"/>
      <c r="BJ1094" s="435"/>
      <c r="BK1094" s="435"/>
      <c r="BL1094" s="435"/>
      <c r="BN1094" s="444"/>
    </row>
    <row r="1095" spans="1:66" s="28" customFormat="1" ht="12" customHeight="1">
      <c r="A1095" s="301">
        <v>19000971</v>
      </c>
      <c r="B1095" s="312" t="str">
        <f t="shared" si="506"/>
        <v>19000971</v>
      </c>
      <c r="C1095" s="450" t="s">
        <v>2290</v>
      </c>
      <c r="D1095" s="451" t="s">
        <v>1165</v>
      </c>
      <c r="E1095" s="451"/>
      <c r="F1095" s="304">
        <v>43800</v>
      </c>
      <c r="G1095" s="451"/>
      <c r="H1095" s="556">
        <v>1718703.44</v>
      </c>
      <c r="I1095" s="556">
        <v>1898030.45</v>
      </c>
      <c r="J1095" s="556">
        <v>2068949.96</v>
      </c>
      <c r="K1095" s="556">
        <v>2239869.4700000002</v>
      </c>
      <c r="L1095" s="556">
        <v>2410484.5099999998</v>
      </c>
      <c r="M1095" s="556">
        <v>2581099.54</v>
      </c>
      <c r="N1095" s="556">
        <v>2754878.74</v>
      </c>
      <c r="O1095" s="556">
        <v>2794665.47</v>
      </c>
      <c r="P1095" s="556">
        <v>2794665.47</v>
      </c>
      <c r="Q1095" s="556">
        <v>2794665.47</v>
      </c>
      <c r="R1095" s="556">
        <v>2841148.84</v>
      </c>
      <c r="S1095" s="556">
        <v>2887632.21</v>
      </c>
      <c r="T1095" s="591">
        <v>2934115.58</v>
      </c>
      <c r="U1095" s="556"/>
      <c r="V1095" s="556">
        <f t="shared" si="483"/>
        <v>2532708.3033333332</v>
      </c>
      <c r="W1095" s="292"/>
      <c r="X1095" s="293"/>
      <c r="Y1095" s="548">
        <f t="shared" si="512"/>
        <v>0</v>
      </c>
      <c r="Z1095" s="549">
        <f t="shared" si="512"/>
        <v>0</v>
      </c>
      <c r="AA1095" s="549">
        <f t="shared" si="512"/>
        <v>0</v>
      </c>
      <c r="AB1095" s="282">
        <f t="shared" si="484"/>
        <v>2934115.58</v>
      </c>
      <c r="AC1095" s="281">
        <f t="shared" si="485"/>
        <v>0</v>
      </c>
      <c r="AD1095" s="549">
        <f t="shared" si="486"/>
        <v>0</v>
      </c>
      <c r="AE1095" s="553">
        <f t="shared" si="487"/>
        <v>0</v>
      </c>
      <c r="AF1095" s="282">
        <f t="shared" si="488"/>
        <v>2934115.58</v>
      </c>
      <c r="AG1095" s="283">
        <f t="shared" si="489"/>
        <v>2934115.58</v>
      </c>
      <c r="AH1095" s="281">
        <f t="shared" si="490"/>
        <v>0</v>
      </c>
      <c r="AI1095" s="551">
        <f t="shared" si="511"/>
        <v>0</v>
      </c>
      <c r="AJ1095" s="549">
        <f t="shared" si="511"/>
        <v>0</v>
      </c>
      <c r="AK1095" s="549">
        <f t="shared" si="511"/>
        <v>0</v>
      </c>
      <c r="AL1095" s="282">
        <f t="shared" si="491"/>
        <v>2532708.3033333332</v>
      </c>
      <c r="AM1095" s="281">
        <f t="shared" si="492"/>
        <v>0</v>
      </c>
      <c r="AN1095" s="549">
        <f t="shared" si="493"/>
        <v>0</v>
      </c>
      <c r="AO1095" s="549">
        <f t="shared" si="494"/>
        <v>0</v>
      </c>
      <c r="AP1095" s="549">
        <f t="shared" si="495"/>
        <v>2532708.3033333332</v>
      </c>
      <c r="AQ1095" s="283">
        <f t="shared" si="508"/>
        <v>2532708.3033333332</v>
      </c>
      <c r="AR1095" s="281">
        <f t="shared" si="496"/>
        <v>0</v>
      </c>
      <c r="AT1095" s="446" t="s">
        <v>2078</v>
      </c>
      <c r="AU1095" s="284"/>
      <c r="AV1095" s="447" t="str">
        <f t="shared" si="497"/>
        <v>CA</v>
      </c>
      <c r="AW1095" s="447" t="str">
        <f t="shared" si="498"/>
        <v>CL</v>
      </c>
      <c r="AX1095" s="447" t="str">
        <f t="shared" si="499"/>
        <v>AIC</v>
      </c>
      <c r="AY1095" s="447" t="str">
        <f t="shared" si="500"/>
        <v>ERB</v>
      </c>
      <c r="AZ1095" s="447" t="str">
        <f t="shared" si="501"/>
        <v>GRB</v>
      </c>
      <c r="BA1095" s="447" t="str">
        <f t="shared" si="502"/>
        <v>Non-Op</v>
      </c>
      <c r="BC1095" s="449" t="s">
        <v>2100</v>
      </c>
      <c r="BD1095" s="552">
        <f t="shared" si="510"/>
        <v>2934115.58</v>
      </c>
      <c r="BF1095" s="435"/>
      <c r="BG1095" s="435"/>
      <c r="BH1095" s="435"/>
      <c r="BI1095" s="435"/>
      <c r="BJ1095" s="435"/>
      <c r="BK1095" s="435"/>
      <c r="BL1095" s="435"/>
      <c r="BN1095" s="444"/>
    </row>
    <row r="1096" spans="1:66" s="28" customFormat="1" ht="12" customHeight="1">
      <c r="A1096" s="301">
        <v>19000991</v>
      </c>
      <c r="B1096" s="312" t="str">
        <f t="shared" si="506"/>
        <v>19000991</v>
      </c>
      <c r="C1096" s="450" t="s">
        <v>2291</v>
      </c>
      <c r="D1096" s="451" t="s">
        <v>1163</v>
      </c>
      <c r="E1096" s="451"/>
      <c r="F1096" s="304">
        <v>44075</v>
      </c>
      <c r="G1096" s="451"/>
      <c r="H1096" s="556">
        <v>23491587</v>
      </c>
      <c r="I1096" s="556">
        <v>23758190.190000001</v>
      </c>
      <c r="J1096" s="556">
        <v>23957690.190000001</v>
      </c>
      <c r="K1096" s="556">
        <v>24067169.07</v>
      </c>
      <c r="L1096" s="556">
        <v>24167538.149999999</v>
      </c>
      <c r="M1096" s="556">
        <v>24217201.68</v>
      </c>
      <c r="N1096" s="556">
        <v>24111883.32</v>
      </c>
      <c r="O1096" s="556">
        <v>24368861.789999999</v>
      </c>
      <c r="P1096" s="556">
        <v>24259996.109999999</v>
      </c>
      <c r="Q1096" s="556">
        <v>24048510.780000001</v>
      </c>
      <c r="R1096" s="556">
        <v>24307776.149999999</v>
      </c>
      <c r="S1096" s="556">
        <v>24398126.760000002</v>
      </c>
      <c r="T1096" s="591">
        <v>23539976.879999999</v>
      </c>
      <c r="U1096" s="556"/>
      <c r="V1096" s="556">
        <f t="shared" si="483"/>
        <v>24098227.177499998</v>
      </c>
      <c r="W1096" s="292" t="s">
        <v>1689</v>
      </c>
      <c r="X1096" s="293"/>
      <c r="Y1096" s="548">
        <f t="shared" si="512"/>
        <v>0</v>
      </c>
      <c r="Z1096" s="549">
        <f t="shared" si="512"/>
        <v>0</v>
      </c>
      <c r="AA1096" s="549">
        <f t="shared" si="512"/>
        <v>0</v>
      </c>
      <c r="AB1096" s="282">
        <f t="shared" si="484"/>
        <v>23539976.879999999</v>
      </c>
      <c r="AC1096" s="281">
        <f t="shared" si="485"/>
        <v>0</v>
      </c>
      <c r="AD1096" s="549">
        <f t="shared" si="486"/>
        <v>23539976.879999999</v>
      </c>
      <c r="AE1096" s="553">
        <f t="shared" si="487"/>
        <v>0</v>
      </c>
      <c r="AF1096" s="282">
        <f t="shared" si="488"/>
        <v>0</v>
      </c>
      <c r="AG1096" s="283">
        <f t="shared" si="489"/>
        <v>23539976.879999999</v>
      </c>
      <c r="AH1096" s="281">
        <f t="shared" si="490"/>
        <v>0</v>
      </c>
      <c r="AI1096" s="551">
        <f t="shared" si="511"/>
        <v>0</v>
      </c>
      <c r="AJ1096" s="549">
        <f t="shared" si="511"/>
        <v>0</v>
      </c>
      <c r="AK1096" s="549">
        <f t="shared" si="511"/>
        <v>0</v>
      </c>
      <c r="AL1096" s="282">
        <f t="shared" si="491"/>
        <v>24098227.177499998</v>
      </c>
      <c r="AM1096" s="281">
        <f t="shared" si="492"/>
        <v>0</v>
      </c>
      <c r="AN1096" s="549">
        <f t="shared" si="493"/>
        <v>24098227.177499998</v>
      </c>
      <c r="AO1096" s="549">
        <f t="shared" si="494"/>
        <v>0</v>
      </c>
      <c r="AP1096" s="549">
        <f t="shared" si="495"/>
        <v>0</v>
      </c>
      <c r="AQ1096" s="283">
        <f t="shared" si="508"/>
        <v>24098227.177499998</v>
      </c>
      <c r="AR1096" s="281">
        <f t="shared" si="496"/>
        <v>0</v>
      </c>
      <c r="AT1096" s="446"/>
      <c r="AU1096" s="284"/>
      <c r="AV1096" s="447" t="str">
        <f t="shared" si="497"/>
        <v>CA</v>
      </c>
      <c r="AW1096" s="447" t="str">
        <f t="shared" si="498"/>
        <v>CL</v>
      </c>
      <c r="AX1096" s="447" t="str">
        <f t="shared" si="499"/>
        <v>AIC</v>
      </c>
      <c r="AY1096" s="447" t="str">
        <f t="shared" si="500"/>
        <v>ERB</v>
      </c>
      <c r="AZ1096" s="447" t="str">
        <f t="shared" si="501"/>
        <v>GRB</v>
      </c>
      <c r="BA1096" s="447" t="str">
        <f t="shared" si="502"/>
        <v>Non-Op</v>
      </c>
      <c r="BC1096" s="445" t="s">
        <v>2279</v>
      </c>
      <c r="BD1096" s="552">
        <f t="shared" si="510"/>
        <v>23539976.879999999</v>
      </c>
      <c r="BF1096" s="435"/>
      <c r="BG1096" s="435"/>
      <c r="BH1096" s="435"/>
      <c r="BI1096" s="435"/>
      <c r="BJ1096" s="435"/>
      <c r="BK1096" s="435"/>
      <c r="BL1096" s="435"/>
      <c r="BN1096" s="444"/>
    </row>
    <row r="1097" spans="1:66" s="28" customFormat="1" ht="12" customHeight="1">
      <c r="A1097" s="309">
        <v>19001001</v>
      </c>
      <c r="B1097" s="310" t="str">
        <f t="shared" si="506"/>
        <v>19001001</v>
      </c>
      <c r="C1097" s="624" t="s">
        <v>1688</v>
      </c>
      <c r="D1097" s="445" t="s">
        <v>2091</v>
      </c>
      <c r="E1097" s="445"/>
      <c r="F1097" s="311">
        <v>43252</v>
      </c>
      <c r="G1097" s="445"/>
      <c r="H1097" s="547">
        <v>340087.64</v>
      </c>
      <c r="I1097" s="547">
        <v>1226380.8</v>
      </c>
      <c r="J1097" s="547">
        <v>1091645.78</v>
      </c>
      <c r="K1097" s="547">
        <v>957955.84</v>
      </c>
      <c r="L1097" s="547">
        <v>843026.46</v>
      </c>
      <c r="M1097" s="547">
        <v>693155.96</v>
      </c>
      <c r="N1097" s="547">
        <v>659503.18999999994</v>
      </c>
      <c r="O1097" s="547">
        <v>611716.37</v>
      </c>
      <c r="P1097" s="547">
        <v>614792.36</v>
      </c>
      <c r="Q1097" s="547">
        <v>465684.15</v>
      </c>
      <c r="R1097" s="547">
        <v>328313.96999999997</v>
      </c>
      <c r="S1097" s="547">
        <v>207198.41</v>
      </c>
      <c r="T1097" s="547">
        <v>817233.27</v>
      </c>
      <c r="U1097" s="547"/>
      <c r="V1097" s="547">
        <f t="shared" ref="V1097:V1121" si="513">(H1097+T1097+SUM(I1097:S1097)*2)/24</f>
        <v>689836.14541666664</v>
      </c>
      <c r="W1097" s="285"/>
      <c r="X1097" s="286"/>
      <c r="Y1097" s="548">
        <f t="shared" si="512"/>
        <v>817233.27</v>
      </c>
      <c r="Z1097" s="549">
        <f t="shared" si="512"/>
        <v>0</v>
      </c>
      <c r="AA1097" s="549">
        <f t="shared" si="512"/>
        <v>0</v>
      </c>
      <c r="AB1097" s="282">
        <f t="shared" ref="AB1097:AB1160" si="514">T1097-SUM(Y1097:AA1097)</f>
        <v>0</v>
      </c>
      <c r="AC1097" s="281">
        <f t="shared" ref="AC1097:AC1160" si="515">T1097-SUM(Y1097:AA1097)-AB1097</f>
        <v>0</v>
      </c>
      <c r="AD1097" s="549">
        <f t="shared" ref="AD1097:AD1121" si="516">IF($D1097=AD$5,$T1097,IF($D1097=AD$4, $T1097*$AK$1,0))</f>
        <v>0</v>
      </c>
      <c r="AE1097" s="553">
        <f t="shared" ref="AE1097:AE1121" si="517">IF($D1097=AE$5,$T1097,IF($D1097=AE$4, $T1097*$AK$2,0))</f>
        <v>0</v>
      </c>
      <c r="AF1097" s="282">
        <f t="shared" ref="AF1097:AF1121" si="518">IF($D1097=AF$5,$T1097,IF($D1097=AF$4, $T1097*$AL$2,0))</f>
        <v>0</v>
      </c>
      <c r="AG1097" s="283">
        <f t="shared" ref="AG1097:AG1121" si="519">SUM(AD1097:AF1097)</f>
        <v>0</v>
      </c>
      <c r="AH1097" s="281">
        <f t="shared" ref="AH1097:AH1160" si="520">AG1097-AB1097</f>
        <v>0</v>
      </c>
      <c r="AI1097" s="551">
        <f t="shared" si="511"/>
        <v>689836.14541666664</v>
      </c>
      <c r="AJ1097" s="549">
        <f t="shared" si="511"/>
        <v>0</v>
      </c>
      <c r="AK1097" s="549">
        <f t="shared" si="511"/>
        <v>0</v>
      </c>
      <c r="AL1097" s="282">
        <f t="shared" ref="AL1097:AL1121" si="521">V1097-SUM(AI1097:AK1097)</f>
        <v>0</v>
      </c>
      <c r="AM1097" s="281">
        <f t="shared" ref="AM1097:AM1160" si="522">V1097-SUM(AI1097:AK1097)-AL1097</f>
        <v>0</v>
      </c>
      <c r="AN1097" s="549">
        <f t="shared" ref="AN1097:AN1121" si="523">IF($D1097=AN$5,$V1097,IF($D1097=AN$4, $V1097*$AK$1,0))</f>
        <v>0</v>
      </c>
      <c r="AO1097" s="549">
        <f t="shared" ref="AO1097:AO1121" si="524">IF($D1097=AO$5,$V1097,IF($D1097=AO$4, $V1097*$AK$2,0))</f>
        <v>0</v>
      </c>
      <c r="AP1097" s="549">
        <f t="shared" ref="AP1097:AP1121" si="525">IF($D1097=AP$5,$V1097,IF($D1097=AP$4, $V1097*$AL$2,0))</f>
        <v>0</v>
      </c>
      <c r="AQ1097" s="283">
        <f t="shared" si="508"/>
        <v>0</v>
      </c>
      <c r="AR1097" s="281">
        <f t="shared" ref="AR1097:AR1160" si="526">AQ1097-AL1097</f>
        <v>0</v>
      </c>
      <c r="AT1097" s="446"/>
      <c r="AU1097" s="284"/>
      <c r="AV1097" s="447" t="str">
        <f t="shared" ref="AV1097:AV1160" si="527">IF(VALUE(Y1097),AV$7,IF(ISBLANK(Y1097),"",AV$7))</f>
        <v>CA</v>
      </c>
      <c r="AW1097" s="447" t="str">
        <f t="shared" ref="AW1097:AW1160" si="528">IF(VALUE(Z1097),AW$7,IF(ISBLANK(Z1097),"",AW$7))</f>
        <v>CL</v>
      </c>
      <c r="AX1097" s="447" t="str">
        <f t="shared" ref="AX1097:AX1160" si="529">IF(VALUE(AA1097),AX$7,IF(ISBLANK(AA1097),"",AX$7))</f>
        <v>AIC</v>
      </c>
      <c r="AY1097" s="447" t="str">
        <f t="shared" ref="AY1097:AY1160" si="530">IF(VALUE(AD1097),AY$7,IF(ISBLANK(AD1097),"",AY$7))</f>
        <v>ERB</v>
      </c>
      <c r="AZ1097" s="447" t="str">
        <f t="shared" ref="AZ1097:AZ1160" si="531">IF(VALUE(AE1097),AZ$7,IF(ISBLANK(AE1097),"",AZ$7))</f>
        <v>GRB</v>
      </c>
      <c r="BA1097" s="447" t="str">
        <f t="shared" ref="BA1097:BA1160" si="532">IF(VALUE(AF1097),BA$7,IF(ISBLANK(AF1097),"",BA$7))</f>
        <v>Non-Op</v>
      </c>
      <c r="BC1097" s="445" t="s">
        <v>2279</v>
      </c>
      <c r="BD1097" s="552">
        <f t="shared" si="510"/>
        <v>817233.27</v>
      </c>
      <c r="BF1097" s="448"/>
      <c r="BG1097" s="448"/>
      <c r="BH1097" s="448"/>
      <c r="BI1097" s="448"/>
      <c r="BJ1097" s="448"/>
      <c r="BK1097" s="448"/>
      <c r="BL1097" s="448"/>
      <c r="BN1097" s="444"/>
    </row>
    <row r="1098" spans="1:66" s="28" customFormat="1" ht="12" customHeight="1">
      <c r="A1098" s="321">
        <v>19002003</v>
      </c>
      <c r="B1098" s="288" t="str">
        <f t="shared" si="506"/>
        <v>19002003</v>
      </c>
      <c r="C1098" s="444" t="s">
        <v>2945</v>
      </c>
      <c r="D1098" s="445" t="s">
        <v>2087</v>
      </c>
      <c r="E1098" s="445"/>
      <c r="F1098" s="444"/>
      <c r="G1098" s="445"/>
      <c r="H1098" s="547">
        <v>0</v>
      </c>
      <c r="I1098" s="547">
        <v>0</v>
      </c>
      <c r="J1098" s="547">
        <v>0</v>
      </c>
      <c r="K1098" s="547">
        <v>0</v>
      </c>
      <c r="L1098" s="547">
        <v>0</v>
      </c>
      <c r="M1098" s="547">
        <v>0</v>
      </c>
      <c r="N1098" s="547">
        <v>0</v>
      </c>
      <c r="O1098" s="547">
        <v>0</v>
      </c>
      <c r="P1098" s="547">
        <v>0</v>
      </c>
      <c r="Q1098" s="547">
        <v>0</v>
      </c>
      <c r="R1098" s="547">
        <v>0</v>
      </c>
      <c r="S1098" s="547">
        <v>0</v>
      </c>
      <c r="T1098" s="547">
        <v>0</v>
      </c>
      <c r="U1098" s="547"/>
      <c r="V1098" s="547">
        <f t="shared" si="513"/>
        <v>0</v>
      </c>
      <c r="W1098" s="285" t="s">
        <v>1689</v>
      </c>
      <c r="X1098" s="286" t="s">
        <v>2946</v>
      </c>
      <c r="Y1098" s="548">
        <f t="shared" si="512"/>
        <v>0</v>
      </c>
      <c r="Z1098" s="549">
        <f t="shared" si="512"/>
        <v>0</v>
      </c>
      <c r="AA1098" s="549">
        <f t="shared" si="512"/>
        <v>0</v>
      </c>
      <c r="AB1098" s="282">
        <f t="shared" si="514"/>
        <v>0</v>
      </c>
      <c r="AC1098" s="281">
        <f t="shared" si="515"/>
        <v>0</v>
      </c>
      <c r="AD1098" s="549">
        <f t="shared" si="516"/>
        <v>0</v>
      </c>
      <c r="AE1098" s="553">
        <f t="shared" si="517"/>
        <v>0</v>
      </c>
      <c r="AF1098" s="282">
        <f t="shared" si="518"/>
        <v>0</v>
      </c>
      <c r="AG1098" s="283">
        <f t="shared" si="519"/>
        <v>0</v>
      </c>
      <c r="AH1098" s="281">
        <f t="shared" si="520"/>
        <v>0</v>
      </c>
      <c r="AI1098" s="551">
        <f t="shared" ref="AI1098:AK1121" si="533">IF($D1098=AI$5,$V1098,0)</f>
        <v>0</v>
      </c>
      <c r="AJ1098" s="549">
        <f t="shared" si="533"/>
        <v>0</v>
      </c>
      <c r="AK1098" s="549">
        <f t="shared" si="533"/>
        <v>0</v>
      </c>
      <c r="AL1098" s="282">
        <f t="shared" si="521"/>
        <v>0</v>
      </c>
      <c r="AM1098" s="281">
        <f t="shared" si="522"/>
        <v>0</v>
      </c>
      <c r="AN1098" s="549">
        <f t="shared" si="523"/>
        <v>0</v>
      </c>
      <c r="AO1098" s="549">
        <f t="shared" si="524"/>
        <v>0</v>
      </c>
      <c r="AP1098" s="549">
        <f t="shared" si="525"/>
        <v>0</v>
      </c>
      <c r="AQ1098" s="283">
        <f t="shared" ref="AQ1098:AQ1121" si="534">SUM(AN1098:AP1098)</f>
        <v>0</v>
      </c>
      <c r="AR1098" s="281">
        <f t="shared" si="526"/>
        <v>0</v>
      </c>
      <c r="AT1098" s="446"/>
      <c r="AU1098" s="284"/>
      <c r="AV1098" s="447" t="str">
        <f t="shared" si="527"/>
        <v>CA</v>
      </c>
      <c r="AW1098" s="447" t="str">
        <f t="shared" si="528"/>
        <v>CL</v>
      </c>
      <c r="AX1098" s="447" t="str">
        <f t="shared" si="529"/>
        <v>AIC</v>
      </c>
      <c r="AY1098" s="447" t="str">
        <f t="shared" si="530"/>
        <v>ERB</v>
      </c>
      <c r="AZ1098" s="447" t="str">
        <f t="shared" si="531"/>
        <v>GRB</v>
      </c>
      <c r="BA1098" s="447" t="str">
        <f t="shared" si="532"/>
        <v>Non-Op</v>
      </c>
      <c r="BC1098" s="445" t="s">
        <v>2279</v>
      </c>
      <c r="BD1098" s="552">
        <f t="shared" si="510"/>
        <v>0</v>
      </c>
      <c r="BF1098" s="435"/>
      <c r="BG1098" s="435"/>
      <c r="BH1098" s="435"/>
      <c r="BI1098" s="435"/>
      <c r="BJ1098" s="435"/>
      <c r="BK1098" s="435"/>
      <c r="BL1098" s="435"/>
      <c r="BN1098" s="444"/>
    </row>
    <row r="1099" spans="1:66" s="28" customFormat="1" ht="12" customHeight="1">
      <c r="A1099" s="287">
        <v>19003011</v>
      </c>
      <c r="B1099" s="288" t="str">
        <f t="shared" si="506"/>
        <v>19003011</v>
      </c>
      <c r="C1099" s="444" t="s">
        <v>1690</v>
      </c>
      <c r="D1099" s="445" t="s">
        <v>1163</v>
      </c>
      <c r="E1099" s="445"/>
      <c r="F1099" s="444"/>
      <c r="G1099" s="445"/>
      <c r="H1099" s="547">
        <v>0</v>
      </c>
      <c r="I1099" s="547">
        <v>0</v>
      </c>
      <c r="J1099" s="547">
        <v>0</v>
      </c>
      <c r="K1099" s="547">
        <v>0</v>
      </c>
      <c r="L1099" s="547">
        <v>0</v>
      </c>
      <c r="M1099" s="547">
        <v>0</v>
      </c>
      <c r="N1099" s="547">
        <v>0</v>
      </c>
      <c r="O1099" s="547">
        <v>0</v>
      </c>
      <c r="P1099" s="547">
        <v>0</v>
      </c>
      <c r="Q1099" s="547">
        <v>0</v>
      </c>
      <c r="R1099" s="547">
        <v>0</v>
      </c>
      <c r="S1099" s="547">
        <v>0</v>
      </c>
      <c r="T1099" s="547">
        <v>0</v>
      </c>
      <c r="U1099" s="547"/>
      <c r="V1099" s="547">
        <f t="shared" si="513"/>
        <v>0</v>
      </c>
      <c r="W1099" s="285" t="s">
        <v>1691</v>
      </c>
      <c r="X1099" s="286"/>
      <c r="Y1099" s="548">
        <f t="shared" si="512"/>
        <v>0</v>
      </c>
      <c r="Z1099" s="549">
        <f t="shared" si="512"/>
        <v>0</v>
      </c>
      <c r="AA1099" s="549">
        <f t="shared" si="512"/>
        <v>0</v>
      </c>
      <c r="AB1099" s="282">
        <f t="shared" si="514"/>
        <v>0</v>
      </c>
      <c r="AC1099" s="281">
        <f t="shared" si="515"/>
        <v>0</v>
      </c>
      <c r="AD1099" s="549">
        <f t="shared" si="516"/>
        <v>0</v>
      </c>
      <c r="AE1099" s="553">
        <f t="shared" si="517"/>
        <v>0</v>
      </c>
      <c r="AF1099" s="282">
        <f t="shared" si="518"/>
        <v>0</v>
      </c>
      <c r="AG1099" s="283">
        <f t="shared" si="519"/>
        <v>0</v>
      </c>
      <c r="AH1099" s="281">
        <f t="shared" si="520"/>
        <v>0</v>
      </c>
      <c r="AI1099" s="551">
        <f t="shared" si="533"/>
        <v>0</v>
      </c>
      <c r="AJ1099" s="549">
        <f t="shared" si="533"/>
        <v>0</v>
      </c>
      <c r="AK1099" s="549">
        <f t="shared" si="533"/>
        <v>0</v>
      </c>
      <c r="AL1099" s="282">
        <f t="shared" si="521"/>
        <v>0</v>
      </c>
      <c r="AM1099" s="281">
        <f t="shared" si="522"/>
        <v>0</v>
      </c>
      <c r="AN1099" s="549">
        <f t="shared" si="523"/>
        <v>0</v>
      </c>
      <c r="AO1099" s="549">
        <f t="shared" si="524"/>
        <v>0</v>
      </c>
      <c r="AP1099" s="549">
        <f t="shared" si="525"/>
        <v>0</v>
      </c>
      <c r="AQ1099" s="283">
        <f t="shared" si="534"/>
        <v>0</v>
      </c>
      <c r="AR1099" s="281">
        <f t="shared" si="526"/>
        <v>0</v>
      </c>
      <c r="AT1099" s="446"/>
      <c r="AU1099" s="284"/>
      <c r="AV1099" s="447" t="str">
        <f t="shared" si="527"/>
        <v>CA</v>
      </c>
      <c r="AW1099" s="447" t="str">
        <f t="shared" si="528"/>
        <v>CL</v>
      </c>
      <c r="AX1099" s="447" t="str">
        <f t="shared" si="529"/>
        <v>AIC</v>
      </c>
      <c r="AY1099" s="447" t="str">
        <f t="shared" si="530"/>
        <v>ERB</v>
      </c>
      <c r="AZ1099" s="447" t="str">
        <f t="shared" si="531"/>
        <v>GRB</v>
      </c>
      <c r="BA1099" s="447" t="str">
        <f t="shared" si="532"/>
        <v>Non-Op</v>
      </c>
      <c r="BC1099" s="445" t="s">
        <v>2279</v>
      </c>
      <c r="BD1099" s="552">
        <f t="shared" si="510"/>
        <v>0</v>
      </c>
      <c r="BF1099" s="435"/>
      <c r="BG1099" s="435"/>
      <c r="BH1099" s="435"/>
      <c r="BI1099" s="435"/>
      <c r="BJ1099" s="435"/>
      <c r="BK1099" s="435"/>
      <c r="BL1099" s="435"/>
      <c r="BN1099" s="444"/>
    </row>
    <row r="1100" spans="1:66" s="28" customFormat="1" ht="12" customHeight="1">
      <c r="A1100" s="287">
        <v>19003021</v>
      </c>
      <c r="B1100" s="288" t="str">
        <f t="shared" si="506"/>
        <v>19003021</v>
      </c>
      <c r="C1100" s="444" t="s">
        <v>1692</v>
      </c>
      <c r="D1100" s="445" t="s">
        <v>1163</v>
      </c>
      <c r="E1100" s="445"/>
      <c r="F1100" s="444"/>
      <c r="G1100" s="445"/>
      <c r="H1100" s="547">
        <v>0</v>
      </c>
      <c r="I1100" s="547">
        <v>0</v>
      </c>
      <c r="J1100" s="547">
        <v>0</v>
      </c>
      <c r="K1100" s="547">
        <v>0</v>
      </c>
      <c r="L1100" s="547">
        <v>0</v>
      </c>
      <c r="M1100" s="547">
        <v>0</v>
      </c>
      <c r="N1100" s="547">
        <v>0</v>
      </c>
      <c r="O1100" s="547">
        <v>0</v>
      </c>
      <c r="P1100" s="547">
        <v>0</v>
      </c>
      <c r="Q1100" s="547">
        <v>0</v>
      </c>
      <c r="R1100" s="547">
        <v>0</v>
      </c>
      <c r="S1100" s="547">
        <v>0</v>
      </c>
      <c r="T1100" s="547">
        <v>0</v>
      </c>
      <c r="U1100" s="547"/>
      <c r="V1100" s="547">
        <f t="shared" si="513"/>
        <v>0</v>
      </c>
      <c r="W1100" s="285" t="s">
        <v>1691</v>
      </c>
      <c r="X1100" s="286"/>
      <c r="Y1100" s="548">
        <f t="shared" si="512"/>
        <v>0</v>
      </c>
      <c r="Z1100" s="549">
        <f t="shared" si="512"/>
        <v>0</v>
      </c>
      <c r="AA1100" s="549">
        <f t="shared" si="512"/>
        <v>0</v>
      </c>
      <c r="AB1100" s="282">
        <f t="shared" si="514"/>
        <v>0</v>
      </c>
      <c r="AC1100" s="281">
        <f t="shared" si="515"/>
        <v>0</v>
      </c>
      <c r="AD1100" s="549">
        <f t="shared" si="516"/>
        <v>0</v>
      </c>
      <c r="AE1100" s="553">
        <f t="shared" si="517"/>
        <v>0</v>
      </c>
      <c r="AF1100" s="282">
        <f t="shared" si="518"/>
        <v>0</v>
      </c>
      <c r="AG1100" s="283">
        <f t="shared" si="519"/>
        <v>0</v>
      </c>
      <c r="AH1100" s="281">
        <f t="shared" si="520"/>
        <v>0</v>
      </c>
      <c r="AI1100" s="551">
        <f t="shared" si="533"/>
        <v>0</v>
      </c>
      <c r="AJ1100" s="549">
        <f t="shared" si="533"/>
        <v>0</v>
      </c>
      <c r="AK1100" s="549">
        <f t="shared" si="533"/>
        <v>0</v>
      </c>
      <c r="AL1100" s="282">
        <f t="shared" si="521"/>
        <v>0</v>
      </c>
      <c r="AM1100" s="281">
        <f t="shared" si="522"/>
        <v>0</v>
      </c>
      <c r="AN1100" s="549">
        <f t="shared" si="523"/>
        <v>0</v>
      </c>
      <c r="AO1100" s="549">
        <f t="shared" si="524"/>
        <v>0</v>
      </c>
      <c r="AP1100" s="549">
        <f t="shared" si="525"/>
        <v>0</v>
      </c>
      <c r="AQ1100" s="283">
        <f t="shared" si="534"/>
        <v>0</v>
      </c>
      <c r="AR1100" s="281">
        <f t="shared" si="526"/>
        <v>0</v>
      </c>
      <c r="AT1100" s="446"/>
      <c r="AU1100" s="284"/>
      <c r="AV1100" s="447" t="str">
        <f t="shared" si="527"/>
        <v>CA</v>
      </c>
      <c r="AW1100" s="447" t="str">
        <f t="shared" si="528"/>
        <v>CL</v>
      </c>
      <c r="AX1100" s="447" t="str">
        <f t="shared" si="529"/>
        <v>AIC</v>
      </c>
      <c r="AY1100" s="447" t="str">
        <f t="shared" si="530"/>
        <v>ERB</v>
      </c>
      <c r="AZ1100" s="447" t="str">
        <f t="shared" si="531"/>
        <v>GRB</v>
      </c>
      <c r="BA1100" s="447" t="str">
        <f t="shared" si="532"/>
        <v>Non-Op</v>
      </c>
      <c r="BC1100" s="445" t="s">
        <v>2279</v>
      </c>
      <c r="BD1100" s="552">
        <f t="shared" si="510"/>
        <v>0</v>
      </c>
      <c r="BF1100" s="435"/>
      <c r="BG1100" s="435"/>
      <c r="BH1100" s="435"/>
      <c r="BI1100" s="435"/>
      <c r="BJ1100" s="435"/>
      <c r="BK1100" s="435"/>
      <c r="BL1100" s="435"/>
      <c r="BN1100" s="444"/>
    </row>
    <row r="1101" spans="1:66" s="28" customFormat="1" ht="12" customHeight="1">
      <c r="A1101" s="476">
        <v>19003031</v>
      </c>
      <c r="B1101" s="445" t="str">
        <f t="shared" si="506"/>
        <v>19003031</v>
      </c>
      <c r="C1101" s="444" t="s">
        <v>2947</v>
      </c>
      <c r="D1101" s="445" t="s">
        <v>1165</v>
      </c>
      <c r="E1101" s="445"/>
      <c r="F1101" s="444"/>
      <c r="G1101" s="445"/>
      <c r="H1101" s="547">
        <v>0</v>
      </c>
      <c r="I1101" s="547">
        <v>0</v>
      </c>
      <c r="J1101" s="547">
        <v>0</v>
      </c>
      <c r="K1101" s="547">
        <v>0</v>
      </c>
      <c r="L1101" s="547">
        <v>0</v>
      </c>
      <c r="M1101" s="547">
        <v>0</v>
      </c>
      <c r="N1101" s="547">
        <v>0</v>
      </c>
      <c r="O1101" s="547">
        <v>0</v>
      </c>
      <c r="P1101" s="547">
        <v>0</v>
      </c>
      <c r="Q1101" s="547">
        <v>0</v>
      </c>
      <c r="R1101" s="547">
        <v>0</v>
      </c>
      <c r="S1101" s="547">
        <v>0</v>
      </c>
      <c r="T1101" s="547">
        <v>0</v>
      </c>
      <c r="U1101" s="547"/>
      <c r="V1101" s="547">
        <f t="shared" si="513"/>
        <v>0</v>
      </c>
      <c r="W1101" s="285"/>
      <c r="X1101" s="286"/>
      <c r="Y1101" s="548">
        <f t="shared" si="512"/>
        <v>0</v>
      </c>
      <c r="Z1101" s="549">
        <f t="shared" si="512"/>
        <v>0</v>
      </c>
      <c r="AA1101" s="549">
        <f t="shared" si="512"/>
        <v>0</v>
      </c>
      <c r="AB1101" s="282">
        <f t="shared" si="514"/>
        <v>0</v>
      </c>
      <c r="AC1101" s="281">
        <f t="shared" si="515"/>
        <v>0</v>
      </c>
      <c r="AD1101" s="549">
        <f t="shared" si="516"/>
        <v>0</v>
      </c>
      <c r="AE1101" s="553">
        <f t="shared" si="517"/>
        <v>0</v>
      </c>
      <c r="AF1101" s="282">
        <f t="shared" si="518"/>
        <v>0</v>
      </c>
      <c r="AG1101" s="283">
        <f t="shared" si="519"/>
        <v>0</v>
      </c>
      <c r="AH1101" s="281">
        <f t="shared" si="520"/>
        <v>0</v>
      </c>
      <c r="AI1101" s="551">
        <f t="shared" si="533"/>
        <v>0</v>
      </c>
      <c r="AJ1101" s="549">
        <f t="shared" si="533"/>
        <v>0</v>
      </c>
      <c r="AK1101" s="549">
        <f t="shared" si="533"/>
        <v>0</v>
      </c>
      <c r="AL1101" s="282">
        <f t="shared" si="521"/>
        <v>0</v>
      </c>
      <c r="AM1101" s="281">
        <f t="shared" si="522"/>
        <v>0</v>
      </c>
      <c r="AN1101" s="549">
        <f t="shared" si="523"/>
        <v>0</v>
      </c>
      <c r="AO1101" s="549">
        <f t="shared" si="524"/>
        <v>0</v>
      </c>
      <c r="AP1101" s="549">
        <f t="shared" si="525"/>
        <v>0</v>
      </c>
      <c r="AQ1101" s="283">
        <f t="shared" si="534"/>
        <v>0</v>
      </c>
      <c r="AR1101" s="281">
        <f t="shared" si="526"/>
        <v>0</v>
      </c>
      <c r="AT1101" s="446" t="s">
        <v>2082</v>
      </c>
      <c r="AU1101" s="284"/>
      <c r="AV1101" s="447" t="str">
        <f t="shared" si="527"/>
        <v>CA</v>
      </c>
      <c r="AW1101" s="447" t="str">
        <f t="shared" si="528"/>
        <v>CL</v>
      </c>
      <c r="AX1101" s="447" t="str">
        <f t="shared" si="529"/>
        <v>AIC</v>
      </c>
      <c r="AY1101" s="447" t="str">
        <f t="shared" si="530"/>
        <v>ERB</v>
      </c>
      <c r="AZ1101" s="447" t="str">
        <f t="shared" si="531"/>
        <v>GRB</v>
      </c>
      <c r="BA1101" s="447" t="str">
        <f t="shared" si="532"/>
        <v>Non-Op</v>
      </c>
      <c r="BC1101" s="449" t="s">
        <v>2100</v>
      </c>
      <c r="BD1101" s="552">
        <f t="shared" si="510"/>
        <v>0</v>
      </c>
      <c r="BF1101" s="435"/>
      <c r="BG1101" s="435"/>
      <c r="BH1101" s="435"/>
      <c r="BI1101" s="435"/>
      <c r="BJ1101" s="435"/>
      <c r="BK1101" s="435"/>
      <c r="BL1101" s="435"/>
      <c r="BN1101" s="444"/>
    </row>
    <row r="1102" spans="1:66" s="28" customFormat="1" ht="12" customHeight="1">
      <c r="A1102" s="476">
        <v>19003032</v>
      </c>
      <c r="B1102" s="445" t="str">
        <f t="shared" si="506"/>
        <v>19003032</v>
      </c>
      <c r="C1102" s="444" t="s">
        <v>1693</v>
      </c>
      <c r="D1102" s="445" t="s">
        <v>1165</v>
      </c>
      <c r="E1102" s="445"/>
      <c r="F1102" s="444"/>
      <c r="G1102" s="445"/>
      <c r="H1102" s="547">
        <v>1680565.45</v>
      </c>
      <c r="I1102" s="547">
        <v>0</v>
      </c>
      <c r="J1102" s="547">
        <v>145848.93</v>
      </c>
      <c r="K1102" s="547">
        <v>181459.25</v>
      </c>
      <c r="L1102" s="547">
        <v>284716.38</v>
      </c>
      <c r="M1102" s="547">
        <v>300213.19</v>
      </c>
      <c r="N1102" s="547">
        <v>168692.74</v>
      </c>
      <c r="O1102" s="547">
        <v>282875.46000000002</v>
      </c>
      <c r="P1102" s="547">
        <v>396075.03</v>
      </c>
      <c r="Q1102" s="547">
        <v>424649.15</v>
      </c>
      <c r="R1102" s="547">
        <v>399125.53</v>
      </c>
      <c r="S1102" s="547">
        <v>511069.65</v>
      </c>
      <c r="T1102" s="547">
        <v>625612.07999999996</v>
      </c>
      <c r="U1102" s="547"/>
      <c r="V1102" s="547">
        <f t="shared" si="513"/>
        <v>353984.50625000003</v>
      </c>
      <c r="W1102" s="285"/>
      <c r="X1102" s="286"/>
      <c r="Y1102" s="548">
        <f t="shared" si="512"/>
        <v>0</v>
      </c>
      <c r="Z1102" s="549">
        <f t="shared" si="512"/>
        <v>0</v>
      </c>
      <c r="AA1102" s="549">
        <f t="shared" si="512"/>
        <v>0</v>
      </c>
      <c r="AB1102" s="282">
        <f t="shared" si="514"/>
        <v>625612.07999999996</v>
      </c>
      <c r="AC1102" s="281">
        <f t="shared" si="515"/>
        <v>0</v>
      </c>
      <c r="AD1102" s="549">
        <f t="shared" si="516"/>
        <v>0</v>
      </c>
      <c r="AE1102" s="553">
        <f t="shared" si="517"/>
        <v>0</v>
      </c>
      <c r="AF1102" s="282">
        <f t="shared" si="518"/>
        <v>625612.07999999996</v>
      </c>
      <c r="AG1102" s="283">
        <f t="shared" si="519"/>
        <v>625612.07999999996</v>
      </c>
      <c r="AH1102" s="281">
        <f t="shared" si="520"/>
        <v>0</v>
      </c>
      <c r="AI1102" s="551">
        <f t="shared" si="533"/>
        <v>0</v>
      </c>
      <c r="AJ1102" s="549">
        <f t="shared" si="533"/>
        <v>0</v>
      </c>
      <c r="AK1102" s="549">
        <f t="shared" si="533"/>
        <v>0</v>
      </c>
      <c r="AL1102" s="282">
        <f t="shared" si="521"/>
        <v>353984.50625000003</v>
      </c>
      <c r="AM1102" s="281">
        <f t="shared" si="522"/>
        <v>0</v>
      </c>
      <c r="AN1102" s="549">
        <f t="shared" si="523"/>
        <v>0</v>
      </c>
      <c r="AO1102" s="549">
        <f t="shared" si="524"/>
        <v>0</v>
      </c>
      <c r="AP1102" s="549">
        <f t="shared" si="525"/>
        <v>353984.50625000003</v>
      </c>
      <c r="AQ1102" s="283">
        <f t="shared" si="534"/>
        <v>353984.50625000003</v>
      </c>
      <c r="AR1102" s="281">
        <f t="shared" si="526"/>
        <v>0</v>
      </c>
      <c r="AT1102" s="446" t="s">
        <v>2082</v>
      </c>
      <c r="AU1102" s="284"/>
      <c r="AV1102" s="447" t="str">
        <f t="shared" si="527"/>
        <v>CA</v>
      </c>
      <c r="AW1102" s="447" t="str">
        <f t="shared" si="528"/>
        <v>CL</v>
      </c>
      <c r="AX1102" s="447" t="str">
        <f t="shared" si="529"/>
        <v>AIC</v>
      </c>
      <c r="AY1102" s="447" t="str">
        <f t="shared" si="530"/>
        <v>ERB</v>
      </c>
      <c r="AZ1102" s="447" t="str">
        <f t="shared" si="531"/>
        <v>GRB</v>
      </c>
      <c r="BA1102" s="447" t="str">
        <f t="shared" si="532"/>
        <v>Non-Op</v>
      </c>
      <c r="BC1102" s="449" t="s">
        <v>2100</v>
      </c>
      <c r="BD1102" s="552">
        <f t="shared" si="510"/>
        <v>625612.07999999996</v>
      </c>
      <c r="BF1102" s="435"/>
      <c r="BG1102" s="435"/>
      <c r="BH1102" s="435"/>
      <c r="BI1102" s="435"/>
      <c r="BJ1102" s="435"/>
      <c r="BK1102" s="435"/>
      <c r="BL1102" s="435"/>
      <c r="BN1102" s="444"/>
    </row>
    <row r="1103" spans="1:66" s="28" customFormat="1" ht="12" customHeight="1">
      <c r="A1103" s="645">
        <v>19003041</v>
      </c>
      <c r="B1103" s="628" t="str">
        <f t="shared" si="506"/>
        <v>19003041</v>
      </c>
      <c r="C1103" s="646" t="s">
        <v>2948</v>
      </c>
      <c r="D1103" s="445" t="s">
        <v>1165</v>
      </c>
      <c r="E1103" s="445"/>
      <c r="F1103" s="646"/>
      <c r="G1103" s="445"/>
      <c r="H1103" s="547">
        <v>0</v>
      </c>
      <c r="I1103" s="547">
        <v>0</v>
      </c>
      <c r="J1103" s="547">
        <v>0</v>
      </c>
      <c r="K1103" s="547">
        <v>0</v>
      </c>
      <c r="L1103" s="547">
        <v>0</v>
      </c>
      <c r="M1103" s="547">
        <v>0</v>
      </c>
      <c r="N1103" s="547">
        <v>0</v>
      </c>
      <c r="O1103" s="547">
        <v>0</v>
      </c>
      <c r="P1103" s="547">
        <v>0</v>
      </c>
      <c r="Q1103" s="547">
        <v>0</v>
      </c>
      <c r="R1103" s="547">
        <v>0</v>
      </c>
      <c r="S1103" s="547">
        <v>0</v>
      </c>
      <c r="T1103" s="547">
        <v>0</v>
      </c>
      <c r="U1103" s="547"/>
      <c r="V1103" s="547">
        <f t="shared" si="513"/>
        <v>0</v>
      </c>
      <c r="W1103" s="305"/>
      <c r="X1103" s="306"/>
      <c r="Y1103" s="548">
        <f t="shared" si="512"/>
        <v>0</v>
      </c>
      <c r="Z1103" s="549">
        <f t="shared" si="512"/>
        <v>0</v>
      </c>
      <c r="AA1103" s="549">
        <f t="shared" si="512"/>
        <v>0</v>
      </c>
      <c r="AB1103" s="282">
        <f t="shared" si="514"/>
        <v>0</v>
      </c>
      <c r="AC1103" s="281">
        <f t="shared" si="515"/>
        <v>0</v>
      </c>
      <c r="AD1103" s="549">
        <f t="shared" si="516"/>
        <v>0</v>
      </c>
      <c r="AE1103" s="553">
        <f t="shared" si="517"/>
        <v>0</v>
      </c>
      <c r="AF1103" s="282">
        <f t="shared" si="518"/>
        <v>0</v>
      </c>
      <c r="AG1103" s="283">
        <f t="shared" si="519"/>
        <v>0</v>
      </c>
      <c r="AH1103" s="281">
        <f t="shared" si="520"/>
        <v>0</v>
      </c>
      <c r="AI1103" s="551">
        <f t="shared" si="533"/>
        <v>0</v>
      </c>
      <c r="AJ1103" s="549">
        <f t="shared" si="533"/>
        <v>0</v>
      </c>
      <c r="AK1103" s="549">
        <f t="shared" si="533"/>
        <v>0</v>
      </c>
      <c r="AL1103" s="282">
        <f t="shared" si="521"/>
        <v>0</v>
      </c>
      <c r="AM1103" s="281">
        <f t="shared" si="522"/>
        <v>0</v>
      </c>
      <c r="AN1103" s="549">
        <f t="shared" si="523"/>
        <v>0</v>
      </c>
      <c r="AO1103" s="549">
        <f t="shared" si="524"/>
        <v>0</v>
      </c>
      <c r="AP1103" s="549">
        <f t="shared" si="525"/>
        <v>0</v>
      </c>
      <c r="AQ1103" s="283">
        <f t="shared" si="534"/>
        <v>0</v>
      </c>
      <c r="AR1103" s="281">
        <f t="shared" si="526"/>
        <v>0</v>
      </c>
      <c r="AT1103" s="446" t="s">
        <v>2077</v>
      </c>
      <c r="AU1103" s="284"/>
      <c r="AV1103" s="447" t="str">
        <f t="shared" si="527"/>
        <v>CA</v>
      </c>
      <c r="AW1103" s="447" t="str">
        <f t="shared" si="528"/>
        <v>CL</v>
      </c>
      <c r="AX1103" s="447" t="str">
        <f t="shared" si="529"/>
        <v>AIC</v>
      </c>
      <c r="AY1103" s="447" t="str">
        <f t="shared" si="530"/>
        <v>ERB</v>
      </c>
      <c r="AZ1103" s="447" t="str">
        <f t="shared" si="531"/>
        <v>GRB</v>
      </c>
      <c r="BA1103" s="447" t="str">
        <f t="shared" si="532"/>
        <v>Non-Op</v>
      </c>
      <c r="BC1103" s="449" t="s">
        <v>2100</v>
      </c>
      <c r="BD1103" s="552">
        <f t="shared" si="510"/>
        <v>0</v>
      </c>
      <c r="BF1103" s="435"/>
      <c r="BG1103" s="435"/>
      <c r="BH1103" s="435"/>
      <c r="BI1103" s="435"/>
      <c r="BJ1103" s="435"/>
      <c r="BK1103" s="435"/>
      <c r="BL1103" s="435"/>
      <c r="BN1103" s="444"/>
    </row>
    <row r="1104" spans="1:66" s="28" customFormat="1" ht="12" customHeight="1">
      <c r="A1104" s="287">
        <v>19003042</v>
      </c>
      <c r="B1104" s="288" t="str">
        <f t="shared" si="506"/>
        <v>19003042</v>
      </c>
      <c r="C1104" s="444" t="s">
        <v>2949</v>
      </c>
      <c r="D1104" s="445" t="s">
        <v>1165</v>
      </c>
      <c r="E1104" s="445"/>
      <c r="F1104" s="444"/>
      <c r="G1104" s="445"/>
      <c r="H1104" s="547">
        <v>0</v>
      </c>
      <c r="I1104" s="547">
        <v>0</v>
      </c>
      <c r="J1104" s="547">
        <v>0</v>
      </c>
      <c r="K1104" s="547">
        <v>0</v>
      </c>
      <c r="L1104" s="547">
        <v>0</v>
      </c>
      <c r="M1104" s="547">
        <v>0</v>
      </c>
      <c r="N1104" s="547">
        <v>0</v>
      </c>
      <c r="O1104" s="547">
        <v>0</v>
      </c>
      <c r="P1104" s="547">
        <v>0</v>
      </c>
      <c r="Q1104" s="547">
        <v>0</v>
      </c>
      <c r="R1104" s="547">
        <v>0</v>
      </c>
      <c r="S1104" s="547">
        <v>0</v>
      </c>
      <c r="T1104" s="547">
        <v>0</v>
      </c>
      <c r="U1104" s="547"/>
      <c r="V1104" s="547">
        <f t="shared" si="513"/>
        <v>0</v>
      </c>
      <c r="W1104" s="305"/>
      <c r="X1104" s="306"/>
      <c r="Y1104" s="548">
        <f t="shared" si="512"/>
        <v>0</v>
      </c>
      <c r="Z1104" s="549">
        <f t="shared" si="512"/>
        <v>0</v>
      </c>
      <c r="AA1104" s="549">
        <f t="shared" si="512"/>
        <v>0</v>
      </c>
      <c r="AB1104" s="282">
        <f t="shared" si="514"/>
        <v>0</v>
      </c>
      <c r="AC1104" s="281">
        <f t="shared" si="515"/>
        <v>0</v>
      </c>
      <c r="AD1104" s="549">
        <f t="shared" si="516"/>
        <v>0</v>
      </c>
      <c r="AE1104" s="553">
        <f t="shared" si="517"/>
        <v>0</v>
      </c>
      <c r="AF1104" s="282">
        <f t="shared" si="518"/>
        <v>0</v>
      </c>
      <c r="AG1104" s="283">
        <f t="shared" si="519"/>
        <v>0</v>
      </c>
      <c r="AH1104" s="281">
        <f t="shared" si="520"/>
        <v>0</v>
      </c>
      <c r="AI1104" s="551">
        <f t="shared" si="533"/>
        <v>0</v>
      </c>
      <c r="AJ1104" s="549">
        <f t="shared" si="533"/>
        <v>0</v>
      </c>
      <c r="AK1104" s="549">
        <f t="shared" si="533"/>
        <v>0</v>
      </c>
      <c r="AL1104" s="282">
        <f t="shared" si="521"/>
        <v>0</v>
      </c>
      <c r="AM1104" s="281">
        <f t="shared" si="522"/>
        <v>0</v>
      </c>
      <c r="AN1104" s="549">
        <f t="shared" si="523"/>
        <v>0</v>
      </c>
      <c r="AO1104" s="549">
        <f t="shared" si="524"/>
        <v>0</v>
      </c>
      <c r="AP1104" s="549">
        <f t="shared" si="525"/>
        <v>0</v>
      </c>
      <c r="AQ1104" s="283">
        <f t="shared" si="534"/>
        <v>0</v>
      </c>
      <c r="AR1104" s="281">
        <f t="shared" si="526"/>
        <v>0</v>
      </c>
      <c r="AT1104" s="446" t="s">
        <v>2077</v>
      </c>
      <c r="AU1104" s="284"/>
      <c r="AV1104" s="447" t="str">
        <f t="shared" si="527"/>
        <v>CA</v>
      </c>
      <c r="AW1104" s="447" t="str">
        <f t="shared" si="528"/>
        <v>CL</v>
      </c>
      <c r="AX1104" s="447" t="str">
        <f t="shared" si="529"/>
        <v>AIC</v>
      </c>
      <c r="AY1104" s="447" t="str">
        <f t="shared" si="530"/>
        <v>ERB</v>
      </c>
      <c r="AZ1104" s="447" t="str">
        <f t="shared" si="531"/>
        <v>GRB</v>
      </c>
      <c r="BA1104" s="447" t="str">
        <f t="shared" si="532"/>
        <v>Non-Op</v>
      </c>
      <c r="BC1104" s="449" t="s">
        <v>2100</v>
      </c>
      <c r="BD1104" s="552">
        <f t="shared" si="510"/>
        <v>0</v>
      </c>
      <c r="BF1104" s="435"/>
      <c r="BG1104" s="435"/>
      <c r="BH1104" s="435"/>
      <c r="BI1104" s="435"/>
      <c r="BJ1104" s="435"/>
      <c r="BK1104" s="435"/>
      <c r="BL1104" s="435"/>
      <c r="BN1104" s="444"/>
    </row>
    <row r="1105" spans="1:66" s="28" customFormat="1" ht="12" customHeight="1">
      <c r="A1105" s="362">
        <v>19003051</v>
      </c>
      <c r="B1105" s="290" t="str">
        <f t="shared" si="506"/>
        <v>19003051</v>
      </c>
      <c r="C1105" s="450" t="s">
        <v>2292</v>
      </c>
      <c r="D1105" s="451" t="s">
        <v>2091</v>
      </c>
      <c r="E1105" s="451"/>
      <c r="F1105" s="304">
        <v>43770</v>
      </c>
      <c r="G1105" s="451"/>
      <c r="H1105" s="556">
        <v>3005788.67</v>
      </c>
      <c r="I1105" s="556">
        <v>3005788.67</v>
      </c>
      <c r="J1105" s="556">
        <v>2982254.5</v>
      </c>
      <c r="K1105" s="556">
        <v>2969591.36</v>
      </c>
      <c r="L1105" s="556">
        <v>2946125.85</v>
      </c>
      <c r="M1105" s="556">
        <v>2927973.02</v>
      </c>
      <c r="N1105" s="556">
        <v>2904813.26</v>
      </c>
      <c r="O1105" s="556">
        <v>2881109.29</v>
      </c>
      <c r="P1105" s="556">
        <v>2858719.22</v>
      </c>
      <c r="Q1105" s="556">
        <v>2837774.34</v>
      </c>
      <c r="R1105" s="556">
        <v>2816556.29</v>
      </c>
      <c r="S1105" s="556">
        <v>2792986.42</v>
      </c>
      <c r="T1105" s="591">
        <v>2770659.32</v>
      </c>
      <c r="U1105" s="556"/>
      <c r="V1105" s="556">
        <f t="shared" si="513"/>
        <v>2900993.0179166659</v>
      </c>
      <c r="W1105" s="307"/>
      <c r="X1105" s="308"/>
      <c r="Y1105" s="548">
        <f t="shared" si="512"/>
        <v>2770659.32</v>
      </c>
      <c r="Z1105" s="549">
        <f t="shared" si="512"/>
        <v>0</v>
      </c>
      <c r="AA1105" s="549">
        <f t="shared" si="512"/>
        <v>0</v>
      </c>
      <c r="AB1105" s="282">
        <f t="shared" si="514"/>
        <v>0</v>
      </c>
      <c r="AC1105" s="281">
        <f t="shared" si="515"/>
        <v>0</v>
      </c>
      <c r="AD1105" s="549">
        <f t="shared" si="516"/>
        <v>0</v>
      </c>
      <c r="AE1105" s="553">
        <f t="shared" si="517"/>
        <v>0</v>
      </c>
      <c r="AF1105" s="282">
        <f t="shared" si="518"/>
        <v>0</v>
      </c>
      <c r="AG1105" s="283">
        <f t="shared" si="519"/>
        <v>0</v>
      </c>
      <c r="AH1105" s="281">
        <f t="shared" si="520"/>
        <v>0</v>
      </c>
      <c r="AI1105" s="551">
        <f t="shared" si="533"/>
        <v>2900993.0179166659</v>
      </c>
      <c r="AJ1105" s="549">
        <f t="shared" si="533"/>
        <v>0</v>
      </c>
      <c r="AK1105" s="549">
        <f t="shared" si="533"/>
        <v>0</v>
      </c>
      <c r="AL1105" s="282">
        <f t="shared" si="521"/>
        <v>0</v>
      </c>
      <c r="AM1105" s="281">
        <f t="shared" si="522"/>
        <v>0</v>
      </c>
      <c r="AN1105" s="549">
        <f t="shared" si="523"/>
        <v>0</v>
      </c>
      <c r="AO1105" s="549">
        <f t="shared" si="524"/>
        <v>0</v>
      </c>
      <c r="AP1105" s="549">
        <f t="shared" si="525"/>
        <v>0</v>
      </c>
      <c r="AQ1105" s="283">
        <f t="shared" si="534"/>
        <v>0</v>
      </c>
      <c r="AR1105" s="281">
        <f t="shared" si="526"/>
        <v>0</v>
      </c>
      <c r="AT1105" s="446"/>
      <c r="AU1105" s="284"/>
      <c r="AV1105" s="447" t="str">
        <f t="shared" si="527"/>
        <v>CA</v>
      </c>
      <c r="AW1105" s="447" t="str">
        <f t="shared" si="528"/>
        <v>CL</v>
      </c>
      <c r="AX1105" s="447" t="str">
        <f t="shared" si="529"/>
        <v>AIC</v>
      </c>
      <c r="AY1105" s="447" t="str">
        <f t="shared" si="530"/>
        <v>ERB</v>
      </c>
      <c r="AZ1105" s="447" t="str">
        <f t="shared" si="531"/>
        <v>GRB</v>
      </c>
      <c r="BA1105" s="447" t="str">
        <f t="shared" si="532"/>
        <v>Non-Op</v>
      </c>
      <c r="BC1105" s="445" t="s">
        <v>2279</v>
      </c>
      <c r="BD1105" s="552">
        <f t="shared" si="510"/>
        <v>2770659.32</v>
      </c>
      <c r="BF1105" s="435"/>
      <c r="BG1105" s="435"/>
      <c r="BH1105" s="435"/>
      <c r="BI1105" s="435"/>
      <c r="BJ1105" s="435"/>
      <c r="BK1105" s="435"/>
      <c r="BL1105" s="435"/>
      <c r="BN1105" s="444"/>
    </row>
    <row r="1106" spans="1:66" s="28" customFormat="1" ht="12" customHeight="1">
      <c r="A1106" s="362">
        <v>19003061</v>
      </c>
      <c r="B1106" s="290" t="str">
        <f t="shared" si="506"/>
        <v>19003061</v>
      </c>
      <c r="C1106" s="450" t="s">
        <v>2293</v>
      </c>
      <c r="D1106" s="451" t="s">
        <v>1163</v>
      </c>
      <c r="E1106" s="451"/>
      <c r="F1106" s="304">
        <v>44105</v>
      </c>
      <c r="G1106" s="451"/>
      <c r="H1106" s="556">
        <v>141590120.75999999</v>
      </c>
      <c r="I1106" s="556">
        <v>140509723.41</v>
      </c>
      <c r="J1106" s="556">
        <v>139417106.97</v>
      </c>
      <c r="K1106" s="556">
        <v>138371339.15000001</v>
      </c>
      <c r="L1106" s="556">
        <v>137529649.84999999</v>
      </c>
      <c r="M1106" s="556">
        <v>136731372.34999999</v>
      </c>
      <c r="N1106" s="556">
        <v>135884111.13999999</v>
      </c>
      <c r="O1106" s="556">
        <v>135078035.19999999</v>
      </c>
      <c r="P1106" s="556">
        <v>134237012.03999999</v>
      </c>
      <c r="Q1106" s="556">
        <v>133482879.64</v>
      </c>
      <c r="R1106" s="556">
        <v>0</v>
      </c>
      <c r="S1106" s="556">
        <v>0</v>
      </c>
      <c r="T1106" s="591">
        <v>0</v>
      </c>
      <c r="U1106" s="556"/>
      <c r="V1106" s="556">
        <f t="shared" si="513"/>
        <v>108503024.17750001</v>
      </c>
      <c r="W1106" s="292" t="s">
        <v>2294</v>
      </c>
      <c r="X1106" s="308"/>
      <c r="Y1106" s="548">
        <f t="shared" si="512"/>
        <v>0</v>
      </c>
      <c r="Z1106" s="549">
        <f t="shared" si="512"/>
        <v>0</v>
      </c>
      <c r="AA1106" s="549">
        <f t="shared" si="512"/>
        <v>0</v>
      </c>
      <c r="AB1106" s="282">
        <f t="shared" si="514"/>
        <v>0</v>
      </c>
      <c r="AC1106" s="281">
        <f t="shared" si="515"/>
        <v>0</v>
      </c>
      <c r="AD1106" s="549">
        <f t="shared" si="516"/>
        <v>0</v>
      </c>
      <c r="AE1106" s="553">
        <f t="shared" si="517"/>
        <v>0</v>
      </c>
      <c r="AF1106" s="282">
        <f t="shared" si="518"/>
        <v>0</v>
      </c>
      <c r="AG1106" s="283">
        <f t="shared" si="519"/>
        <v>0</v>
      </c>
      <c r="AH1106" s="281">
        <f t="shared" si="520"/>
        <v>0</v>
      </c>
      <c r="AI1106" s="551">
        <f t="shared" si="533"/>
        <v>0</v>
      </c>
      <c r="AJ1106" s="549">
        <f t="shared" si="533"/>
        <v>0</v>
      </c>
      <c r="AK1106" s="549">
        <f t="shared" si="533"/>
        <v>0</v>
      </c>
      <c r="AL1106" s="282">
        <f t="shared" si="521"/>
        <v>108503024.17750001</v>
      </c>
      <c r="AM1106" s="281">
        <f t="shared" si="522"/>
        <v>0</v>
      </c>
      <c r="AN1106" s="549">
        <f t="shared" si="523"/>
        <v>108503024.17750001</v>
      </c>
      <c r="AO1106" s="549">
        <f t="shared" si="524"/>
        <v>0</v>
      </c>
      <c r="AP1106" s="549">
        <f t="shared" si="525"/>
        <v>0</v>
      </c>
      <c r="AQ1106" s="283">
        <f t="shared" si="534"/>
        <v>108503024.17750001</v>
      </c>
      <c r="AR1106" s="281">
        <f t="shared" si="526"/>
        <v>0</v>
      </c>
      <c r="AT1106" s="446"/>
      <c r="AU1106" s="284"/>
      <c r="AV1106" s="447" t="str">
        <f t="shared" si="527"/>
        <v>CA</v>
      </c>
      <c r="AW1106" s="447" t="str">
        <f t="shared" si="528"/>
        <v>CL</v>
      </c>
      <c r="AX1106" s="447" t="str">
        <f t="shared" si="529"/>
        <v>AIC</v>
      </c>
      <c r="AY1106" s="447" t="str">
        <f t="shared" si="530"/>
        <v>ERB</v>
      </c>
      <c r="AZ1106" s="447" t="str">
        <f t="shared" si="531"/>
        <v>GRB</v>
      </c>
      <c r="BA1106" s="447" t="str">
        <f t="shared" si="532"/>
        <v>Non-Op</v>
      </c>
      <c r="BC1106" s="445" t="s">
        <v>2279</v>
      </c>
      <c r="BD1106" s="552">
        <f t="shared" si="510"/>
        <v>0</v>
      </c>
      <c r="BF1106" s="435"/>
      <c r="BG1106" s="435"/>
      <c r="BH1106" s="435"/>
      <c r="BI1106" s="435"/>
      <c r="BJ1106" s="435"/>
      <c r="BK1106" s="435"/>
      <c r="BL1106" s="435"/>
      <c r="BN1106" s="444"/>
    </row>
    <row r="1107" spans="1:66" s="28" customFormat="1" ht="12" customHeight="1">
      <c r="A1107" s="362">
        <v>19003062</v>
      </c>
      <c r="B1107" s="290" t="str">
        <f t="shared" si="506"/>
        <v>19003062</v>
      </c>
      <c r="C1107" s="450" t="s">
        <v>2293</v>
      </c>
      <c r="D1107" s="451" t="s">
        <v>1164</v>
      </c>
      <c r="E1107" s="451"/>
      <c r="F1107" s="304">
        <v>44105</v>
      </c>
      <c r="G1107" s="451"/>
      <c r="H1107" s="556">
        <v>60919769.68</v>
      </c>
      <c r="I1107" s="556">
        <v>60574409.009999998</v>
      </c>
      <c r="J1107" s="556">
        <v>60208525.460000001</v>
      </c>
      <c r="K1107" s="556">
        <v>59880550.399999999</v>
      </c>
      <c r="L1107" s="556">
        <v>59691466.670000002</v>
      </c>
      <c r="M1107" s="556">
        <v>59555780.079999998</v>
      </c>
      <c r="N1107" s="556">
        <v>59465075.759999998</v>
      </c>
      <c r="O1107" s="556">
        <v>59396138.619999997</v>
      </c>
      <c r="P1107" s="556">
        <v>59324787.530000001</v>
      </c>
      <c r="Q1107" s="556">
        <v>59228446.609999999</v>
      </c>
      <c r="R1107" s="556">
        <v>0</v>
      </c>
      <c r="S1107" s="556">
        <v>0</v>
      </c>
      <c r="T1107" s="591">
        <v>0</v>
      </c>
      <c r="U1107" s="556"/>
      <c r="V1107" s="556">
        <f t="shared" si="513"/>
        <v>47315422.081666671</v>
      </c>
      <c r="W1107" s="292"/>
      <c r="X1107" s="293" t="s">
        <v>1637</v>
      </c>
      <c r="Y1107" s="548">
        <f t="shared" si="512"/>
        <v>0</v>
      </c>
      <c r="Z1107" s="549">
        <f t="shared" si="512"/>
        <v>0</v>
      </c>
      <c r="AA1107" s="549">
        <f t="shared" si="512"/>
        <v>0</v>
      </c>
      <c r="AB1107" s="282">
        <f t="shared" si="514"/>
        <v>0</v>
      </c>
      <c r="AC1107" s="281">
        <f t="shared" si="515"/>
        <v>0</v>
      </c>
      <c r="AD1107" s="549">
        <f t="shared" si="516"/>
        <v>0</v>
      </c>
      <c r="AE1107" s="553">
        <f t="shared" si="517"/>
        <v>0</v>
      </c>
      <c r="AF1107" s="282">
        <f t="shared" si="518"/>
        <v>0</v>
      </c>
      <c r="AG1107" s="283">
        <f t="shared" si="519"/>
        <v>0</v>
      </c>
      <c r="AH1107" s="281">
        <f t="shared" si="520"/>
        <v>0</v>
      </c>
      <c r="AI1107" s="551">
        <f t="shared" si="533"/>
        <v>0</v>
      </c>
      <c r="AJ1107" s="549">
        <f t="shared" si="533"/>
        <v>0</v>
      </c>
      <c r="AK1107" s="549">
        <f t="shared" si="533"/>
        <v>0</v>
      </c>
      <c r="AL1107" s="282">
        <f t="shared" si="521"/>
        <v>47315422.081666671</v>
      </c>
      <c r="AM1107" s="281">
        <f t="shared" si="522"/>
        <v>0</v>
      </c>
      <c r="AN1107" s="549">
        <f t="shared" si="523"/>
        <v>0</v>
      </c>
      <c r="AO1107" s="549">
        <f t="shared" si="524"/>
        <v>47315422.081666671</v>
      </c>
      <c r="AP1107" s="549">
        <f t="shared" si="525"/>
        <v>0</v>
      </c>
      <c r="AQ1107" s="283">
        <f t="shared" si="534"/>
        <v>47315422.081666671</v>
      </c>
      <c r="AR1107" s="281">
        <f t="shared" si="526"/>
        <v>0</v>
      </c>
      <c r="AT1107" s="446"/>
      <c r="AU1107" s="284"/>
      <c r="AV1107" s="447" t="str">
        <f t="shared" si="527"/>
        <v>CA</v>
      </c>
      <c r="AW1107" s="447" t="str">
        <f t="shared" si="528"/>
        <v>CL</v>
      </c>
      <c r="AX1107" s="447" t="str">
        <f t="shared" si="529"/>
        <v>AIC</v>
      </c>
      <c r="AY1107" s="447" t="str">
        <f t="shared" si="530"/>
        <v>ERB</v>
      </c>
      <c r="AZ1107" s="447" t="str">
        <f t="shared" si="531"/>
        <v>GRB</v>
      </c>
      <c r="BA1107" s="447" t="str">
        <f t="shared" si="532"/>
        <v>Non-Op</v>
      </c>
      <c r="BC1107" s="445" t="s">
        <v>2279</v>
      </c>
      <c r="BD1107" s="552">
        <f t="shared" si="510"/>
        <v>0</v>
      </c>
      <c r="BF1107" s="435"/>
      <c r="BG1107" s="435"/>
      <c r="BH1107" s="435"/>
      <c r="BI1107" s="435"/>
      <c r="BJ1107" s="435"/>
      <c r="BK1107" s="435"/>
      <c r="BL1107" s="435"/>
      <c r="BN1107" s="444"/>
    </row>
    <row r="1108" spans="1:66" s="28" customFormat="1" ht="12" customHeight="1">
      <c r="A1108" s="362">
        <v>19003071</v>
      </c>
      <c r="B1108" s="290" t="str">
        <f t="shared" si="506"/>
        <v>19003071</v>
      </c>
      <c r="C1108" s="450" t="s">
        <v>2295</v>
      </c>
      <c r="D1108" s="451" t="s">
        <v>1163</v>
      </c>
      <c r="E1108" s="451"/>
      <c r="F1108" s="304">
        <v>44105</v>
      </c>
      <c r="G1108" s="451"/>
      <c r="H1108" s="556">
        <v>6147574.7699999996</v>
      </c>
      <c r="I1108" s="556">
        <v>5926407.0300000003</v>
      </c>
      <c r="J1108" s="556">
        <v>5701055.2300000004</v>
      </c>
      <c r="K1108" s="556">
        <v>5487154.0199999996</v>
      </c>
      <c r="L1108" s="556">
        <v>5314113.75</v>
      </c>
      <c r="M1108" s="556">
        <v>5150451.9800000004</v>
      </c>
      <c r="N1108" s="556">
        <v>4976312.2699999996</v>
      </c>
      <c r="O1108" s="556">
        <v>4810572.83</v>
      </c>
      <c r="P1108" s="556">
        <v>4639706.47</v>
      </c>
      <c r="Q1108" s="556">
        <v>4484537.3099999996</v>
      </c>
      <c r="R1108" s="556">
        <v>4299578.8899999997</v>
      </c>
      <c r="S1108" s="556">
        <v>4102382.77</v>
      </c>
      <c r="T1108" s="591">
        <v>3853096.02</v>
      </c>
      <c r="U1108" s="556"/>
      <c r="V1108" s="556">
        <f t="shared" si="513"/>
        <v>4991050.6620833343</v>
      </c>
      <c r="W1108" s="292" t="s">
        <v>2294</v>
      </c>
      <c r="X1108" s="308"/>
      <c r="Y1108" s="548">
        <f t="shared" si="512"/>
        <v>0</v>
      </c>
      <c r="Z1108" s="549">
        <f t="shared" si="512"/>
        <v>0</v>
      </c>
      <c r="AA1108" s="549">
        <f t="shared" si="512"/>
        <v>0</v>
      </c>
      <c r="AB1108" s="282">
        <f t="shared" si="514"/>
        <v>3853096.02</v>
      </c>
      <c r="AC1108" s="281">
        <f t="shared" si="515"/>
        <v>0</v>
      </c>
      <c r="AD1108" s="549">
        <f t="shared" si="516"/>
        <v>3853096.02</v>
      </c>
      <c r="AE1108" s="553">
        <f t="shared" si="517"/>
        <v>0</v>
      </c>
      <c r="AF1108" s="282">
        <f t="shared" si="518"/>
        <v>0</v>
      </c>
      <c r="AG1108" s="283">
        <f t="shared" si="519"/>
        <v>3853096.02</v>
      </c>
      <c r="AH1108" s="281">
        <f t="shared" si="520"/>
        <v>0</v>
      </c>
      <c r="AI1108" s="551">
        <f t="shared" si="533"/>
        <v>0</v>
      </c>
      <c r="AJ1108" s="549">
        <f t="shared" si="533"/>
        <v>0</v>
      </c>
      <c r="AK1108" s="549">
        <f t="shared" si="533"/>
        <v>0</v>
      </c>
      <c r="AL1108" s="282">
        <f t="shared" si="521"/>
        <v>4991050.6620833343</v>
      </c>
      <c r="AM1108" s="281">
        <f t="shared" si="522"/>
        <v>0</v>
      </c>
      <c r="AN1108" s="549">
        <f t="shared" si="523"/>
        <v>4991050.6620833343</v>
      </c>
      <c r="AO1108" s="549">
        <f t="shared" si="524"/>
        <v>0</v>
      </c>
      <c r="AP1108" s="549">
        <f t="shared" si="525"/>
        <v>0</v>
      </c>
      <c r="AQ1108" s="283">
        <f t="shared" si="534"/>
        <v>4991050.6620833343</v>
      </c>
      <c r="AR1108" s="281">
        <f t="shared" si="526"/>
        <v>0</v>
      </c>
      <c r="AT1108" s="446"/>
      <c r="AU1108" s="284"/>
      <c r="AV1108" s="447" t="str">
        <f t="shared" si="527"/>
        <v>CA</v>
      </c>
      <c r="AW1108" s="447" t="str">
        <f t="shared" si="528"/>
        <v>CL</v>
      </c>
      <c r="AX1108" s="447" t="str">
        <f t="shared" si="529"/>
        <v>AIC</v>
      </c>
      <c r="AY1108" s="447" t="str">
        <f t="shared" si="530"/>
        <v>ERB</v>
      </c>
      <c r="AZ1108" s="447" t="str">
        <f t="shared" si="531"/>
        <v>GRB</v>
      </c>
      <c r="BA1108" s="447" t="str">
        <f t="shared" si="532"/>
        <v>Non-Op</v>
      </c>
      <c r="BC1108" s="445" t="s">
        <v>2279</v>
      </c>
      <c r="BD1108" s="552">
        <f t="shared" si="510"/>
        <v>3853096.02</v>
      </c>
      <c r="BF1108" s="435"/>
      <c r="BG1108" s="435"/>
      <c r="BH1108" s="435"/>
      <c r="BI1108" s="435"/>
      <c r="BJ1108" s="435"/>
      <c r="BK1108" s="435"/>
      <c r="BL1108" s="435"/>
      <c r="BN1108" s="444"/>
    </row>
    <row r="1109" spans="1:66" s="28" customFormat="1" ht="12" customHeight="1">
      <c r="A1109" s="362">
        <v>19003072</v>
      </c>
      <c r="B1109" s="290" t="str">
        <f t="shared" si="506"/>
        <v>19003072</v>
      </c>
      <c r="C1109" s="450" t="s">
        <v>2295</v>
      </c>
      <c r="D1109" s="451" t="s">
        <v>1164</v>
      </c>
      <c r="E1109" s="451"/>
      <c r="F1109" s="304">
        <v>44105</v>
      </c>
      <c r="G1109" s="451"/>
      <c r="H1109" s="556">
        <v>707209.78</v>
      </c>
      <c r="I1109" s="556">
        <v>673296.11</v>
      </c>
      <c r="J1109" s="556">
        <v>637371.75</v>
      </c>
      <c r="K1109" s="556">
        <v>586766.54</v>
      </c>
      <c r="L1109" s="556">
        <v>568121.99</v>
      </c>
      <c r="M1109" s="556">
        <v>554822.35</v>
      </c>
      <c r="N1109" s="556">
        <v>545930.05000000005</v>
      </c>
      <c r="O1109" s="556">
        <v>539171.76</v>
      </c>
      <c r="P1109" s="556">
        <v>532143.41</v>
      </c>
      <c r="Q1109" s="556">
        <v>522683.05</v>
      </c>
      <c r="R1109" s="556">
        <v>503264.17</v>
      </c>
      <c r="S1109" s="556">
        <v>476610.65</v>
      </c>
      <c r="T1109" s="591">
        <v>435444.27</v>
      </c>
      <c r="U1109" s="556"/>
      <c r="V1109" s="556">
        <f t="shared" si="513"/>
        <v>559292.40458333341</v>
      </c>
      <c r="W1109" s="292"/>
      <c r="X1109" s="293" t="s">
        <v>1637</v>
      </c>
      <c r="Y1109" s="548">
        <f t="shared" ref="Y1109:AA1121" si="535">IF($D1109=Y$5,$T1109,0)</f>
        <v>0</v>
      </c>
      <c r="Z1109" s="549">
        <f t="shared" si="535"/>
        <v>0</v>
      </c>
      <c r="AA1109" s="549">
        <f t="shared" si="535"/>
        <v>0</v>
      </c>
      <c r="AB1109" s="282">
        <f t="shared" si="514"/>
        <v>435444.27</v>
      </c>
      <c r="AC1109" s="281">
        <f t="shared" si="515"/>
        <v>0</v>
      </c>
      <c r="AD1109" s="549">
        <f t="shared" si="516"/>
        <v>0</v>
      </c>
      <c r="AE1109" s="553">
        <f t="shared" si="517"/>
        <v>435444.27</v>
      </c>
      <c r="AF1109" s="282">
        <f t="shared" si="518"/>
        <v>0</v>
      </c>
      <c r="AG1109" s="283">
        <f t="shared" si="519"/>
        <v>435444.27</v>
      </c>
      <c r="AH1109" s="281">
        <f t="shared" si="520"/>
        <v>0</v>
      </c>
      <c r="AI1109" s="551">
        <f t="shared" si="533"/>
        <v>0</v>
      </c>
      <c r="AJ1109" s="549">
        <f t="shared" si="533"/>
        <v>0</v>
      </c>
      <c r="AK1109" s="549">
        <f t="shared" si="533"/>
        <v>0</v>
      </c>
      <c r="AL1109" s="282">
        <f t="shared" si="521"/>
        <v>559292.40458333341</v>
      </c>
      <c r="AM1109" s="281">
        <f t="shared" si="522"/>
        <v>0</v>
      </c>
      <c r="AN1109" s="549">
        <f t="shared" si="523"/>
        <v>0</v>
      </c>
      <c r="AO1109" s="549">
        <f t="shared" si="524"/>
        <v>559292.40458333341</v>
      </c>
      <c r="AP1109" s="549">
        <f t="shared" si="525"/>
        <v>0</v>
      </c>
      <c r="AQ1109" s="283">
        <f t="shared" si="534"/>
        <v>559292.40458333341</v>
      </c>
      <c r="AR1109" s="281">
        <f t="shared" si="526"/>
        <v>0</v>
      </c>
      <c r="AT1109" s="446"/>
      <c r="AU1109" s="284"/>
      <c r="AV1109" s="447" t="str">
        <f t="shared" si="527"/>
        <v>CA</v>
      </c>
      <c r="AW1109" s="447" t="str">
        <f t="shared" si="528"/>
        <v>CL</v>
      </c>
      <c r="AX1109" s="447" t="str">
        <f t="shared" si="529"/>
        <v>AIC</v>
      </c>
      <c r="AY1109" s="447" t="str">
        <f t="shared" si="530"/>
        <v>ERB</v>
      </c>
      <c r="AZ1109" s="447" t="str">
        <f t="shared" si="531"/>
        <v>GRB</v>
      </c>
      <c r="BA1109" s="447" t="str">
        <f t="shared" si="532"/>
        <v>Non-Op</v>
      </c>
      <c r="BC1109" s="445" t="s">
        <v>2279</v>
      </c>
      <c r="BD1109" s="552">
        <f t="shared" si="510"/>
        <v>435444.27</v>
      </c>
      <c r="BF1109" s="435"/>
      <c r="BG1109" s="435"/>
      <c r="BH1109" s="435"/>
      <c r="BI1109" s="435"/>
      <c r="BJ1109" s="435"/>
      <c r="BK1109" s="435"/>
      <c r="BL1109" s="435"/>
      <c r="BN1109" s="444"/>
    </row>
    <row r="1110" spans="1:66" s="28" customFormat="1" ht="12" customHeight="1">
      <c r="A1110" s="362">
        <v>19003081</v>
      </c>
      <c r="B1110" s="290" t="str">
        <f t="shared" si="506"/>
        <v>19003081</v>
      </c>
      <c r="C1110" s="450" t="s">
        <v>2296</v>
      </c>
      <c r="D1110" s="451" t="s">
        <v>1163</v>
      </c>
      <c r="E1110" s="451"/>
      <c r="F1110" s="304">
        <v>44105</v>
      </c>
      <c r="G1110" s="451"/>
      <c r="H1110" s="556">
        <v>2662249.02</v>
      </c>
      <c r="I1110" s="556">
        <v>2566470.94</v>
      </c>
      <c r="J1110" s="556">
        <v>2468880.75</v>
      </c>
      <c r="K1110" s="556">
        <v>2376249.4900000002</v>
      </c>
      <c r="L1110" s="556">
        <v>2301313.25</v>
      </c>
      <c r="M1110" s="556">
        <v>2230438.52</v>
      </c>
      <c r="N1110" s="556">
        <v>2155026.19</v>
      </c>
      <c r="O1110" s="556">
        <v>2083251.65</v>
      </c>
      <c r="P1110" s="556">
        <v>2009256.68</v>
      </c>
      <c r="Q1110" s="556">
        <v>1942059.65</v>
      </c>
      <c r="R1110" s="556">
        <v>1861962.2</v>
      </c>
      <c r="S1110" s="556">
        <v>1776565.03</v>
      </c>
      <c r="T1110" s="591">
        <v>1668609.62</v>
      </c>
      <c r="U1110" s="556"/>
      <c r="V1110" s="556">
        <f t="shared" si="513"/>
        <v>2161408.6391666667</v>
      </c>
      <c r="W1110" s="292" t="s">
        <v>2294</v>
      </c>
      <c r="X1110" s="293"/>
      <c r="Y1110" s="548">
        <f t="shared" si="535"/>
        <v>0</v>
      </c>
      <c r="Z1110" s="549">
        <f t="shared" si="535"/>
        <v>0</v>
      </c>
      <c r="AA1110" s="549">
        <f t="shared" si="535"/>
        <v>0</v>
      </c>
      <c r="AB1110" s="282">
        <f t="shared" si="514"/>
        <v>1668609.62</v>
      </c>
      <c r="AC1110" s="281">
        <f t="shared" si="515"/>
        <v>0</v>
      </c>
      <c r="AD1110" s="549">
        <f t="shared" si="516"/>
        <v>1668609.62</v>
      </c>
      <c r="AE1110" s="553">
        <f t="shared" si="517"/>
        <v>0</v>
      </c>
      <c r="AF1110" s="282">
        <f t="shared" si="518"/>
        <v>0</v>
      </c>
      <c r="AG1110" s="283">
        <f t="shared" si="519"/>
        <v>1668609.62</v>
      </c>
      <c r="AH1110" s="281">
        <f t="shared" si="520"/>
        <v>0</v>
      </c>
      <c r="AI1110" s="551">
        <f t="shared" si="533"/>
        <v>0</v>
      </c>
      <c r="AJ1110" s="549">
        <f t="shared" si="533"/>
        <v>0</v>
      </c>
      <c r="AK1110" s="549">
        <f t="shared" si="533"/>
        <v>0</v>
      </c>
      <c r="AL1110" s="282">
        <f t="shared" si="521"/>
        <v>2161408.6391666667</v>
      </c>
      <c r="AM1110" s="281">
        <f t="shared" si="522"/>
        <v>0</v>
      </c>
      <c r="AN1110" s="549">
        <f t="shared" si="523"/>
        <v>2161408.6391666667</v>
      </c>
      <c r="AO1110" s="549">
        <f t="shared" si="524"/>
        <v>0</v>
      </c>
      <c r="AP1110" s="549">
        <f t="shared" si="525"/>
        <v>0</v>
      </c>
      <c r="AQ1110" s="283">
        <f t="shared" si="534"/>
        <v>2161408.6391666667</v>
      </c>
      <c r="AR1110" s="281">
        <f t="shared" si="526"/>
        <v>0</v>
      </c>
      <c r="AT1110" s="446"/>
      <c r="AU1110" s="284"/>
      <c r="AV1110" s="447" t="str">
        <f t="shared" si="527"/>
        <v>CA</v>
      </c>
      <c r="AW1110" s="447" t="str">
        <f t="shared" si="528"/>
        <v>CL</v>
      </c>
      <c r="AX1110" s="447" t="str">
        <f t="shared" si="529"/>
        <v>AIC</v>
      </c>
      <c r="AY1110" s="447" t="str">
        <f t="shared" si="530"/>
        <v>ERB</v>
      </c>
      <c r="AZ1110" s="447" t="str">
        <f t="shared" si="531"/>
        <v>GRB</v>
      </c>
      <c r="BA1110" s="447" t="str">
        <f t="shared" si="532"/>
        <v>Non-Op</v>
      </c>
      <c r="BC1110" s="445" t="s">
        <v>2279</v>
      </c>
      <c r="BD1110" s="552">
        <f t="shared" si="510"/>
        <v>1668609.62</v>
      </c>
      <c r="BF1110" s="435"/>
      <c r="BG1110" s="435"/>
      <c r="BH1110" s="435"/>
      <c r="BI1110" s="435"/>
      <c r="BJ1110" s="435"/>
      <c r="BK1110" s="435"/>
      <c r="BL1110" s="435"/>
      <c r="BN1110" s="444"/>
    </row>
    <row r="1111" spans="1:66" s="28" customFormat="1" ht="12" customHeight="1">
      <c r="A1111" s="362">
        <v>19003091</v>
      </c>
      <c r="B1111" s="290" t="str">
        <f t="shared" si="506"/>
        <v>19003091</v>
      </c>
      <c r="C1111" s="450" t="s">
        <v>2297</v>
      </c>
      <c r="D1111" s="451" t="s">
        <v>1165</v>
      </c>
      <c r="E1111" s="451"/>
      <c r="F1111" s="304">
        <v>44105</v>
      </c>
      <c r="G1111" s="451"/>
      <c r="H1111" s="556">
        <v>13180.84</v>
      </c>
      <c r="I1111" s="556">
        <v>18074.330000000002</v>
      </c>
      <c r="J1111" s="556">
        <v>22814.89</v>
      </c>
      <c r="K1111" s="556">
        <v>27402.53</v>
      </c>
      <c r="L1111" s="556">
        <v>31837.25</v>
      </c>
      <c r="M1111" s="556">
        <v>36119.050000000003</v>
      </c>
      <c r="N1111" s="556">
        <v>40247.919999999998</v>
      </c>
      <c r="O1111" s="556">
        <v>44223.88</v>
      </c>
      <c r="P1111" s="556">
        <v>48046.92</v>
      </c>
      <c r="Q1111" s="556">
        <v>51717.03</v>
      </c>
      <c r="R1111" s="556">
        <v>55234.22</v>
      </c>
      <c r="S1111" s="556">
        <v>58598.49</v>
      </c>
      <c r="T1111" s="591">
        <v>61809.84</v>
      </c>
      <c r="U1111" s="556"/>
      <c r="V1111" s="556">
        <f t="shared" si="513"/>
        <v>39317.654166666653</v>
      </c>
      <c r="W1111" s="292"/>
      <c r="X1111" s="293"/>
      <c r="Y1111" s="548">
        <f t="shared" si="535"/>
        <v>0</v>
      </c>
      <c r="Z1111" s="549">
        <f t="shared" si="535"/>
        <v>0</v>
      </c>
      <c r="AA1111" s="549">
        <f t="shared" si="535"/>
        <v>0</v>
      </c>
      <c r="AB1111" s="282">
        <f t="shared" si="514"/>
        <v>61809.84</v>
      </c>
      <c r="AC1111" s="281">
        <f t="shared" si="515"/>
        <v>0</v>
      </c>
      <c r="AD1111" s="549">
        <f t="shared" si="516"/>
        <v>0</v>
      </c>
      <c r="AE1111" s="553">
        <f t="shared" si="517"/>
        <v>0</v>
      </c>
      <c r="AF1111" s="282">
        <f t="shared" si="518"/>
        <v>61809.84</v>
      </c>
      <c r="AG1111" s="283">
        <f t="shared" si="519"/>
        <v>61809.84</v>
      </c>
      <c r="AH1111" s="281">
        <f t="shared" si="520"/>
        <v>0</v>
      </c>
      <c r="AI1111" s="551">
        <f t="shared" si="533"/>
        <v>0</v>
      </c>
      <c r="AJ1111" s="549">
        <f t="shared" si="533"/>
        <v>0</v>
      </c>
      <c r="AK1111" s="549">
        <f t="shared" si="533"/>
        <v>0</v>
      </c>
      <c r="AL1111" s="282">
        <f t="shared" si="521"/>
        <v>39317.654166666653</v>
      </c>
      <c r="AM1111" s="281">
        <f t="shared" si="522"/>
        <v>0</v>
      </c>
      <c r="AN1111" s="549">
        <f t="shared" si="523"/>
        <v>0</v>
      </c>
      <c r="AO1111" s="549">
        <f t="shared" si="524"/>
        <v>0</v>
      </c>
      <c r="AP1111" s="549">
        <f t="shared" si="525"/>
        <v>39317.654166666653</v>
      </c>
      <c r="AQ1111" s="283">
        <f t="shared" si="534"/>
        <v>39317.654166666653</v>
      </c>
      <c r="AR1111" s="281">
        <f t="shared" si="526"/>
        <v>0</v>
      </c>
      <c r="AT1111" s="446" t="s">
        <v>2064</v>
      </c>
      <c r="AU1111" s="284"/>
      <c r="AV1111" s="447" t="str">
        <f t="shared" si="527"/>
        <v>CA</v>
      </c>
      <c r="AW1111" s="447" t="str">
        <f t="shared" si="528"/>
        <v>CL</v>
      </c>
      <c r="AX1111" s="447" t="str">
        <f t="shared" si="529"/>
        <v>AIC</v>
      </c>
      <c r="AY1111" s="447" t="str">
        <f t="shared" si="530"/>
        <v>ERB</v>
      </c>
      <c r="AZ1111" s="447" t="str">
        <f t="shared" si="531"/>
        <v>GRB</v>
      </c>
      <c r="BA1111" s="447" t="str">
        <f t="shared" si="532"/>
        <v>Non-Op</v>
      </c>
      <c r="BC1111" s="449" t="s">
        <v>2100</v>
      </c>
      <c r="BD1111" s="552">
        <f t="shared" si="510"/>
        <v>61809.84</v>
      </c>
      <c r="BF1111" s="435"/>
      <c r="BG1111" s="435"/>
      <c r="BH1111" s="435"/>
      <c r="BI1111" s="435"/>
      <c r="BJ1111" s="435"/>
      <c r="BK1111" s="435"/>
      <c r="BL1111" s="435"/>
      <c r="BN1111" s="444"/>
    </row>
    <row r="1112" spans="1:66" s="28" customFormat="1" ht="12" customHeight="1">
      <c r="A1112" s="362">
        <v>19003092</v>
      </c>
      <c r="B1112" s="290" t="str">
        <f t="shared" si="506"/>
        <v>19003092</v>
      </c>
      <c r="C1112" s="450" t="s">
        <v>2297</v>
      </c>
      <c r="D1112" s="451" t="s">
        <v>1165</v>
      </c>
      <c r="E1112" s="451"/>
      <c r="F1112" s="304">
        <v>44105</v>
      </c>
      <c r="G1112" s="451"/>
      <c r="H1112" s="556">
        <v>6965.95</v>
      </c>
      <c r="I1112" s="556">
        <v>9151.35</v>
      </c>
      <c r="J1112" s="556">
        <v>11268.45</v>
      </c>
      <c r="K1112" s="556">
        <v>13317.26</v>
      </c>
      <c r="L1112" s="556">
        <v>15297.78</v>
      </c>
      <c r="M1112" s="556">
        <v>17210</v>
      </c>
      <c r="N1112" s="556">
        <v>19053.93</v>
      </c>
      <c r="O1112" s="556">
        <v>20829.57</v>
      </c>
      <c r="P1112" s="556">
        <v>22536.91</v>
      </c>
      <c r="Q1112" s="556">
        <v>24175.96</v>
      </c>
      <c r="R1112" s="556">
        <v>25746.71</v>
      </c>
      <c r="S1112" s="556">
        <v>27249.17</v>
      </c>
      <c r="T1112" s="591">
        <v>28683.34</v>
      </c>
      <c r="U1112" s="556"/>
      <c r="V1112" s="556">
        <f t="shared" si="513"/>
        <v>18638.477916666663</v>
      </c>
      <c r="W1112" s="292"/>
      <c r="X1112" s="293"/>
      <c r="Y1112" s="548">
        <f t="shared" si="535"/>
        <v>0</v>
      </c>
      <c r="Z1112" s="549">
        <f t="shared" si="535"/>
        <v>0</v>
      </c>
      <c r="AA1112" s="549">
        <f t="shared" si="535"/>
        <v>0</v>
      </c>
      <c r="AB1112" s="282">
        <f t="shared" si="514"/>
        <v>28683.34</v>
      </c>
      <c r="AC1112" s="281">
        <f t="shared" si="515"/>
        <v>0</v>
      </c>
      <c r="AD1112" s="549">
        <f t="shared" si="516"/>
        <v>0</v>
      </c>
      <c r="AE1112" s="553">
        <f t="shared" si="517"/>
        <v>0</v>
      </c>
      <c r="AF1112" s="282">
        <f t="shared" si="518"/>
        <v>28683.34</v>
      </c>
      <c r="AG1112" s="283">
        <f t="shared" si="519"/>
        <v>28683.34</v>
      </c>
      <c r="AH1112" s="281">
        <f t="shared" si="520"/>
        <v>0</v>
      </c>
      <c r="AI1112" s="551">
        <f t="shared" si="533"/>
        <v>0</v>
      </c>
      <c r="AJ1112" s="549">
        <f t="shared" si="533"/>
        <v>0</v>
      </c>
      <c r="AK1112" s="549">
        <f t="shared" si="533"/>
        <v>0</v>
      </c>
      <c r="AL1112" s="282">
        <f t="shared" si="521"/>
        <v>18638.477916666663</v>
      </c>
      <c r="AM1112" s="281">
        <f t="shared" si="522"/>
        <v>0</v>
      </c>
      <c r="AN1112" s="549">
        <f t="shared" si="523"/>
        <v>0</v>
      </c>
      <c r="AO1112" s="549">
        <f t="shared" si="524"/>
        <v>0</v>
      </c>
      <c r="AP1112" s="549">
        <f t="shared" si="525"/>
        <v>18638.477916666663</v>
      </c>
      <c r="AQ1112" s="283">
        <f t="shared" si="534"/>
        <v>18638.477916666663</v>
      </c>
      <c r="AR1112" s="281">
        <f t="shared" si="526"/>
        <v>0</v>
      </c>
      <c r="AT1112" s="446" t="s">
        <v>2064</v>
      </c>
      <c r="AU1112" s="284"/>
      <c r="AV1112" s="447" t="str">
        <f t="shared" si="527"/>
        <v>CA</v>
      </c>
      <c r="AW1112" s="447" t="str">
        <f t="shared" si="528"/>
        <v>CL</v>
      </c>
      <c r="AX1112" s="447" t="str">
        <f t="shared" si="529"/>
        <v>AIC</v>
      </c>
      <c r="AY1112" s="447" t="str">
        <f t="shared" si="530"/>
        <v>ERB</v>
      </c>
      <c r="AZ1112" s="447" t="str">
        <f t="shared" si="531"/>
        <v>GRB</v>
      </c>
      <c r="BA1112" s="447" t="str">
        <f t="shared" si="532"/>
        <v>Non-Op</v>
      </c>
      <c r="BC1112" s="449" t="s">
        <v>2100</v>
      </c>
      <c r="BD1112" s="552">
        <f t="shared" si="510"/>
        <v>28683.34</v>
      </c>
      <c r="BF1112" s="435"/>
      <c r="BG1112" s="435"/>
      <c r="BH1112" s="435"/>
      <c r="BI1112" s="435"/>
      <c r="BJ1112" s="435"/>
      <c r="BK1112" s="435"/>
      <c r="BL1112" s="435"/>
      <c r="BN1112" s="444"/>
    </row>
    <row r="1113" spans="1:66" s="28" customFormat="1" ht="12" customHeight="1">
      <c r="A1113" s="362">
        <v>19003102</v>
      </c>
      <c r="B1113" s="290" t="str">
        <f t="shared" si="506"/>
        <v>19003102</v>
      </c>
      <c r="C1113" s="450" t="s">
        <v>2298</v>
      </c>
      <c r="D1113" s="451" t="s">
        <v>1165</v>
      </c>
      <c r="E1113" s="451"/>
      <c r="F1113" s="304">
        <v>44105</v>
      </c>
      <c r="G1113" s="451"/>
      <c r="H1113" s="556">
        <v>75646.62</v>
      </c>
      <c r="I1113" s="556">
        <v>100737</v>
      </c>
      <c r="J1113" s="556">
        <v>125765.22</v>
      </c>
      <c r="K1113" s="556">
        <v>150731.49</v>
      </c>
      <c r="L1113" s="556">
        <v>175635.81</v>
      </c>
      <c r="M1113" s="556">
        <v>200477.97</v>
      </c>
      <c r="N1113" s="556">
        <v>225258.18</v>
      </c>
      <c r="O1113" s="556">
        <v>249976.44</v>
      </c>
      <c r="P1113" s="556">
        <v>274632.53999999998</v>
      </c>
      <c r="Q1113" s="556">
        <v>299226.69</v>
      </c>
      <c r="R1113" s="556">
        <v>323758.89</v>
      </c>
      <c r="S1113" s="556">
        <v>348229.14</v>
      </c>
      <c r="T1113" s="591">
        <v>372637.23</v>
      </c>
      <c r="U1113" s="556"/>
      <c r="V1113" s="556">
        <f t="shared" si="513"/>
        <v>224880.94125</v>
      </c>
      <c r="W1113" s="292"/>
      <c r="X1113" s="293"/>
      <c r="Y1113" s="548">
        <f t="shared" si="535"/>
        <v>0</v>
      </c>
      <c r="Z1113" s="549">
        <f t="shared" si="535"/>
        <v>0</v>
      </c>
      <c r="AA1113" s="549">
        <f t="shared" si="535"/>
        <v>0</v>
      </c>
      <c r="AB1113" s="282">
        <f t="shared" si="514"/>
        <v>372637.23</v>
      </c>
      <c r="AC1113" s="281">
        <f t="shared" si="515"/>
        <v>0</v>
      </c>
      <c r="AD1113" s="549">
        <f t="shared" si="516"/>
        <v>0</v>
      </c>
      <c r="AE1113" s="553">
        <f t="shared" si="517"/>
        <v>0</v>
      </c>
      <c r="AF1113" s="282">
        <f t="shared" si="518"/>
        <v>372637.23</v>
      </c>
      <c r="AG1113" s="283">
        <f t="shared" si="519"/>
        <v>372637.23</v>
      </c>
      <c r="AH1113" s="281">
        <f t="shared" si="520"/>
        <v>0</v>
      </c>
      <c r="AI1113" s="551">
        <f t="shared" si="533"/>
        <v>0</v>
      </c>
      <c r="AJ1113" s="549">
        <f t="shared" si="533"/>
        <v>0</v>
      </c>
      <c r="AK1113" s="549">
        <f t="shared" si="533"/>
        <v>0</v>
      </c>
      <c r="AL1113" s="282">
        <f t="shared" si="521"/>
        <v>224880.94125</v>
      </c>
      <c r="AM1113" s="281">
        <f t="shared" si="522"/>
        <v>0</v>
      </c>
      <c r="AN1113" s="549">
        <f t="shared" si="523"/>
        <v>0</v>
      </c>
      <c r="AO1113" s="549">
        <f t="shared" si="524"/>
        <v>0</v>
      </c>
      <c r="AP1113" s="549">
        <f t="shared" si="525"/>
        <v>224880.94125</v>
      </c>
      <c r="AQ1113" s="283">
        <f t="shared" si="534"/>
        <v>224880.94125</v>
      </c>
      <c r="AR1113" s="281">
        <f t="shared" si="526"/>
        <v>0</v>
      </c>
      <c r="AT1113" s="446" t="s">
        <v>2227</v>
      </c>
      <c r="AU1113" s="284"/>
      <c r="AV1113" s="447" t="str">
        <f t="shared" si="527"/>
        <v>CA</v>
      </c>
      <c r="AW1113" s="447" t="str">
        <f t="shared" si="528"/>
        <v>CL</v>
      </c>
      <c r="AX1113" s="447" t="str">
        <f t="shared" si="529"/>
        <v>AIC</v>
      </c>
      <c r="AY1113" s="447" t="str">
        <f t="shared" si="530"/>
        <v>ERB</v>
      </c>
      <c r="AZ1113" s="447" t="str">
        <f t="shared" si="531"/>
        <v>GRB</v>
      </c>
      <c r="BA1113" s="447" t="str">
        <f t="shared" si="532"/>
        <v>Non-Op</v>
      </c>
      <c r="BC1113" s="449" t="s">
        <v>2100</v>
      </c>
      <c r="BD1113" s="552">
        <f t="shared" si="510"/>
        <v>372637.23</v>
      </c>
      <c r="BF1113" s="435"/>
      <c r="BG1113" s="435"/>
      <c r="BH1113" s="435"/>
      <c r="BI1113" s="435"/>
      <c r="BJ1113" s="435"/>
      <c r="BK1113" s="435"/>
      <c r="BL1113" s="435"/>
      <c r="BN1113" s="444"/>
    </row>
    <row r="1114" spans="1:66" s="28" customFormat="1" ht="12" customHeight="1">
      <c r="A1114" s="287">
        <v>19100012</v>
      </c>
      <c r="B1114" s="288" t="str">
        <f t="shared" si="506"/>
        <v>19100012</v>
      </c>
      <c r="C1114" s="444" t="s">
        <v>1694</v>
      </c>
      <c r="D1114" s="445" t="s">
        <v>1165</v>
      </c>
      <c r="E1114" s="445"/>
      <c r="F1114" s="444"/>
      <c r="G1114" s="445"/>
      <c r="H1114" s="547">
        <v>5803339.4000000004</v>
      </c>
      <c r="I1114" s="547">
        <v>-752662.69</v>
      </c>
      <c r="J1114" s="547">
        <v>-8913946.4900000002</v>
      </c>
      <c r="K1114" s="547">
        <v>-14113523.449999999</v>
      </c>
      <c r="L1114" s="547">
        <v>-13853508.16</v>
      </c>
      <c r="M1114" s="547">
        <v>-9991213.8200000003</v>
      </c>
      <c r="N1114" s="547">
        <v>-4058110.54</v>
      </c>
      <c r="O1114" s="547">
        <v>3196593.87</v>
      </c>
      <c r="P1114" s="547">
        <v>10103136.710000001</v>
      </c>
      <c r="Q1114" s="547">
        <v>15748718.609999999</v>
      </c>
      <c r="R1114" s="547">
        <v>16454483.41</v>
      </c>
      <c r="S1114" s="547">
        <v>13684726.25</v>
      </c>
      <c r="T1114" s="547">
        <v>4806904.46</v>
      </c>
      <c r="U1114" s="547"/>
      <c r="V1114" s="547">
        <f t="shared" si="513"/>
        <v>1067484.6358333332</v>
      </c>
      <c r="W1114" s="285"/>
      <c r="X1114" s="286"/>
      <c r="Y1114" s="548">
        <f t="shared" si="535"/>
        <v>0</v>
      </c>
      <c r="Z1114" s="549">
        <f t="shared" si="535"/>
        <v>0</v>
      </c>
      <c r="AA1114" s="549">
        <f t="shared" si="535"/>
        <v>0</v>
      </c>
      <c r="AB1114" s="282">
        <f t="shared" si="514"/>
        <v>4806904.46</v>
      </c>
      <c r="AC1114" s="281">
        <f t="shared" si="515"/>
        <v>0</v>
      </c>
      <c r="AD1114" s="549">
        <f t="shared" si="516"/>
        <v>0</v>
      </c>
      <c r="AE1114" s="553">
        <f t="shared" si="517"/>
        <v>0</v>
      </c>
      <c r="AF1114" s="282">
        <f t="shared" si="518"/>
        <v>4806904.46</v>
      </c>
      <c r="AG1114" s="283">
        <f t="shared" si="519"/>
        <v>4806904.46</v>
      </c>
      <c r="AH1114" s="281">
        <f t="shared" si="520"/>
        <v>0</v>
      </c>
      <c r="AI1114" s="551">
        <f t="shared" si="533"/>
        <v>0</v>
      </c>
      <c r="AJ1114" s="549">
        <f t="shared" si="533"/>
        <v>0</v>
      </c>
      <c r="AK1114" s="549">
        <f t="shared" si="533"/>
        <v>0</v>
      </c>
      <c r="AL1114" s="282">
        <f t="shared" si="521"/>
        <v>1067484.6358333332</v>
      </c>
      <c r="AM1114" s="281">
        <f t="shared" si="522"/>
        <v>0</v>
      </c>
      <c r="AN1114" s="549">
        <f t="shared" si="523"/>
        <v>0</v>
      </c>
      <c r="AO1114" s="549">
        <f t="shared" si="524"/>
        <v>0</v>
      </c>
      <c r="AP1114" s="549">
        <f t="shared" si="525"/>
        <v>1067484.6358333332</v>
      </c>
      <c r="AQ1114" s="283">
        <f t="shared" si="534"/>
        <v>1067484.6358333332</v>
      </c>
      <c r="AR1114" s="281">
        <f t="shared" si="526"/>
        <v>0</v>
      </c>
      <c r="AT1114" s="446" t="s">
        <v>2072</v>
      </c>
      <c r="AU1114" s="284"/>
      <c r="AV1114" s="447" t="str">
        <f t="shared" si="527"/>
        <v>CA</v>
      </c>
      <c r="AW1114" s="447" t="str">
        <f t="shared" si="528"/>
        <v>CL</v>
      </c>
      <c r="AX1114" s="447" t="str">
        <f t="shared" si="529"/>
        <v>AIC</v>
      </c>
      <c r="AY1114" s="447" t="str">
        <f t="shared" si="530"/>
        <v>ERB</v>
      </c>
      <c r="AZ1114" s="447" t="str">
        <f t="shared" si="531"/>
        <v>GRB</v>
      </c>
      <c r="BA1114" s="447" t="str">
        <f t="shared" si="532"/>
        <v>Non-Op</v>
      </c>
      <c r="BC1114" s="449" t="s">
        <v>2100</v>
      </c>
      <c r="BD1114" s="552">
        <f t="shared" si="510"/>
        <v>4806904.46</v>
      </c>
      <c r="BF1114" s="448"/>
      <c r="BG1114" s="448"/>
      <c r="BH1114" s="448"/>
      <c r="BI1114" s="448"/>
      <c r="BJ1114" s="448"/>
      <c r="BK1114" s="448"/>
      <c r="BL1114" s="448"/>
      <c r="BN1114" s="444"/>
    </row>
    <row r="1115" spans="1:66" s="28" customFormat="1" ht="12" customHeight="1">
      <c r="A1115" s="287">
        <v>19100022</v>
      </c>
      <c r="B1115" s="288" t="str">
        <f t="shared" si="506"/>
        <v>19100022</v>
      </c>
      <c r="C1115" s="444" t="s">
        <v>1695</v>
      </c>
      <c r="D1115" s="445" t="s">
        <v>1165</v>
      </c>
      <c r="E1115" s="445"/>
      <c r="F1115" s="444"/>
      <c r="G1115" s="445"/>
      <c r="H1115" s="547">
        <v>4217483.04</v>
      </c>
      <c r="I1115" s="547">
        <v>7340186.0599999996</v>
      </c>
      <c r="J1115" s="547">
        <v>-1910895.98</v>
      </c>
      <c r="K1115" s="547">
        <v>359228.2</v>
      </c>
      <c r="L1115" s="547">
        <v>308340.7</v>
      </c>
      <c r="M1115" s="547">
        <v>1547590.76</v>
      </c>
      <c r="N1115" s="547">
        <v>-306166.56</v>
      </c>
      <c r="O1115" s="547">
        <v>-1999840.97</v>
      </c>
      <c r="P1115" s="547">
        <v>-5891839.9000000004</v>
      </c>
      <c r="Q1115" s="547">
        <v>-9738253.3800000008</v>
      </c>
      <c r="R1115" s="547">
        <v>-4654792.3099999996</v>
      </c>
      <c r="S1115" s="547">
        <v>-1887523.59</v>
      </c>
      <c r="T1115" s="547">
        <v>12102554.08</v>
      </c>
      <c r="U1115" s="547"/>
      <c r="V1115" s="547">
        <f t="shared" si="513"/>
        <v>-722829.03416666656</v>
      </c>
      <c r="W1115" s="285"/>
      <c r="X1115" s="286"/>
      <c r="Y1115" s="548">
        <f t="shared" si="535"/>
        <v>0</v>
      </c>
      <c r="Z1115" s="549">
        <f t="shared" si="535"/>
        <v>0</v>
      </c>
      <c r="AA1115" s="549">
        <f t="shared" si="535"/>
        <v>0</v>
      </c>
      <c r="AB1115" s="282">
        <f t="shared" si="514"/>
        <v>12102554.08</v>
      </c>
      <c r="AC1115" s="281">
        <f t="shared" si="515"/>
        <v>0</v>
      </c>
      <c r="AD1115" s="549">
        <f t="shared" si="516"/>
        <v>0</v>
      </c>
      <c r="AE1115" s="553">
        <f t="shared" si="517"/>
        <v>0</v>
      </c>
      <c r="AF1115" s="282">
        <f t="shared" si="518"/>
        <v>12102554.08</v>
      </c>
      <c r="AG1115" s="283">
        <f t="shared" si="519"/>
        <v>12102554.08</v>
      </c>
      <c r="AH1115" s="281">
        <f t="shared" si="520"/>
        <v>0</v>
      </c>
      <c r="AI1115" s="551">
        <f t="shared" si="533"/>
        <v>0</v>
      </c>
      <c r="AJ1115" s="549">
        <f t="shared" si="533"/>
        <v>0</v>
      </c>
      <c r="AK1115" s="549">
        <f t="shared" si="533"/>
        <v>0</v>
      </c>
      <c r="AL1115" s="282">
        <f t="shared" si="521"/>
        <v>-722829.03416666656</v>
      </c>
      <c r="AM1115" s="281">
        <f t="shared" si="522"/>
        <v>0</v>
      </c>
      <c r="AN1115" s="549">
        <f t="shared" si="523"/>
        <v>0</v>
      </c>
      <c r="AO1115" s="549">
        <f t="shared" si="524"/>
        <v>0</v>
      </c>
      <c r="AP1115" s="549">
        <f t="shared" si="525"/>
        <v>-722829.03416666656</v>
      </c>
      <c r="AQ1115" s="283">
        <f t="shared" si="534"/>
        <v>-722829.03416666656</v>
      </c>
      <c r="AR1115" s="281">
        <f t="shared" si="526"/>
        <v>0</v>
      </c>
      <c r="AT1115" s="446" t="s">
        <v>2072</v>
      </c>
      <c r="AU1115" s="284"/>
      <c r="AV1115" s="447" t="str">
        <f t="shared" si="527"/>
        <v>CA</v>
      </c>
      <c r="AW1115" s="447" t="str">
        <f t="shared" si="528"/>
        <v>CL</v>
      </c>
      <c r="AX1115" s="447" t="str">
        <f t="shared" si="529"/>
        <v>AIC</v>
      </c>
      <c r="AY1115" s="447" t="str">
        <f t="shared" si="530"/>
        <v>ERB</v>
      </c>
      <c r="AZ1115" s="447" t="str">
        <f t="shared" si="531"/>
        <v>GRB</v>
      </c>
      <c r="BA1115" s="447" t="str">
        <f t="shared" si="532"/>
        <v>Non-Op</v>
      </c>
      <c r="BC1115" s="449" t="s">
        <v>2100</v>
      </c>
      <c r="BD1115" s="552">
        <f t="shared" si="510"/>
        <v>12102554.08</v>
      </c>
      <c r="BF1115" s="435"/>
      <c r="BG1115" s="435"/>
      <c r="BH1115" s="435"/>
      <c r="BI1115" s="435"/>
      <c r="BJ1115" s="435"/>
      <c r="BK1115" s="435"/>
      <c r="BL1115" s="435"/>
      <c r="BN1115" s="444"/>
    </row>
    <row r="1116" spans="1:66" s="28" customFormat="1" ht="12" customHeight="1">
      <c r="A1116" s="287">
        <v>19100132</v>
      </c>
      <c r="B1116" s="288" t="str">
        <f t="shared" si="506"/>
        <v>19100132</v>
      </c>
      <c r="C1116" s="444" t="s">
        <v>1696</v>
      </c>
      <c r="D1116" s="445" t="s">
        <v>1165</v>
      </c>
      <c r="E1116" s="445"/>
      <c r="F1116" s="444"/>
      <c r="G1116" s="445"/>
      <c r="H1116" s="547">
        <v>1549.85</v>
      </c>
      <c r="I1116" s="547">
        <v>13469.31</v>
      </c>
      <c r="J1116" s="547">
        <v>30945.77</v>
      </c>
      <c r="K1116" s="547">
        <v>25873.31</v>
      </c>
      <c r="L1116" s="547">
        <v>26828.36</v>
      </c>
      <c r="M1116" s="547">
        <v>27789.81</v>
      </c>
      <c r="N1116" s="547">
        <v>31758.720000000001</v>
      </c>
      <c r="O1116" s="547">
        <v>30762.81</v>
      </c>
      <c r="P1116" s="547">
        <v>24896.15</v>
      </c>
      <c r="Q1116" s="547">
        <v>8815.18</v>
      </c>
      <c r="R1116" s="547">
        <v>-17612.43</v>
      </c>
      <c r="S1116" s="547">
        <v>-31388.720000000001</v>
      </c>
      <c r="T1116" s="547">
        <v>-35385.339999999997</v>
      </c>
      <c r="U1116" s="547"/>
      <c r="V1116" s="547">
        <f t="shared" si="513"/>
        <v>12935.043749999999</v>
      </c>
      <c r="W1116" s="285"/>
      <c r="X1116" s="286"/>
      <c r="Y1116" s="548">
        <f t="shared" si="535"/>
        <v>0</v>
      </c>
      <c r="Z1116" s="549">
        <f t="shared" si="535"/>
        <v>0</v>
      </c>
      <c r="AA1116" s="549">
        <f t="shared" si="535"/>
        <v>0</v>
      </c>
      <c r="AB1116" s="282">
        <f t="shared" si="514"/>
        <v>-35385.339999999997</v>
      </c>
      <c r="AC1116" s="281">
        <f t="shared" si="515"/>
        <v>0</v>
      </c>
      <c r="AD1116" s="549">
        <f t="shared" si="516"/>
        <v>0</v>
      </c>
      <c r="AE1116" s="553">
        <f t="shared" si="517"/>
        <v>0</v>
      </c>
      <c r="AF1116" s="282">
        <f t="shared" si="518"/>
        <v>-35385.339999999997</v>
      </c>
      <c r="AG1116" s="283">
        <f t="shared" si="519"/>
        <v>-35385.339999999997</v>
      </c>
      <c r="AH1116" s="281">
        <f t="shared" si="520"/>
        <v>0</v>
      </c>
      <c r="AI1116" s="551">
        <f t="shared" si="533"/>
        <v>0</v>
      </c>
      <c r="AJ1116" s="549">
        <f t="shared" si="533"/>
        <v>0</v>
      </c>
      <c r="AK1116" s="549">
        <f t="shared" si="533"/>
        <v>0</v>
      </c>
      <c r="AL1116" s="282">
        <f t="shared" si="521"/>
        <v>12935.043749999999</v>
      </c>
      <c r="AM1116" s="281">
        <f t="shared" si="522"/>
        <v>0</v>
      </c>
      <c r="AN1116" s="549">
        <f t="shared" si="523"/>
        <v>0</v>
      </c>
      <c r="AO1116" s="549">
        <f t="shared" si="524"/>
        <v>0</v>
      </c>
      <c r="AP1116" s="549">
        <f t="shared" si="525"/>
        <v>12935.043749999999</v>
      </c>
      <c r="AQ1116" s="283">
        <f t="shared" si="534"/>
        <v>12935.043749999999</v>
      </c>
      <c r="AR1116" s="281">
        <f t="shared" si="526"/>
        <v>0</v>
      </c>
      <c r="AT1116" s="446" t="s">
        <v>2072</v>
      </c>
      <c r="AU1116" s="284"/>
      <c r="AV1116" s="447" t="str">
        <f t="shared" si="527"/>
        <v>CA</v>
      </c>
      <c r="AW1116" s="447" t="str">
        <f t="shared" si="528"/>
        <v>CL</v>
      </c>
      <c r="AX1116" s="447" t="str">
        <f t="shared" si="529"/>
        <v>AIC</v>
      </c>
      <c r="AY1116" s="447" t="str">
        <f t="shared" si="530"/>
        <v>ERB</v>
      </c>
      <c r="AZ1116" s="447" t="str">
        <f t="shared" si="531"/>
        <v>GRB</v>
      </c>
      <c r="BA1116" s="447" t="str">
        <f t="shared" si="532"/>
        <v>Non-Op</v>
      </c>
      <c r="BC1116" s="449" t="s">
        <v>2100</v>
      </c>
      <c r="BD1116" s="552">
        <f t="shared" si="510"/>
        <v>-35385.339999999997</v>
      </c>
      <c r="BF1116" s="435"/>
      <c r="BG1116" s="435"/>
      <c r="BH1116" s="435"/>
      <c r="BI1116" s="435"/>
      <c r="BJ1116" s="435"/>
      <c r="BK1116" s="435"/>
      <c r="BL1116" s="435"/>
      <c r="BN1116" s="444"/>
    </row>
    <row r="1117" spans="1:66" s="28" customFormat="1" ht="12" customHeight="1">
      <c r="A1117" s="287">
        <v>19100142</v>
      </c>
      <c r="B1117" s="288" t="str">
        <f t="shared" si="506"/>
        <v>19100142</v>
      </c>
      <c r="C1117" s="444" t="s">
        <v>1697</v>
      </c>
      <c r="D1117" s="445" t="s">
        <v>1165</v>
      </c>
      <c r="E1117" s="445"/>
      <c r="F1117" s="444"/>
      <c r="G1117" s="445"/>
      <c r="H1117" s="547">
        <v>207805.59</v>
      </c>
      <c r="I1117" s="547">
        <v>223240.64</v>
      </c>
      <c r="J1117" s="547">
        <v>220637.45</v>
      </c>
      <c r="K1117" s="547">
        <v>195569.54</v>
      </c>
      <c r="L1117" s="547">
        <v>157892.18</v>
      </c>
      <c r="M1117" s="547">
        <v>119996.6</v>
      </c>
      <c r="N1117" s="547">
        <v>93836.03</v>
      </c>
      <c r="O1117" s="547">
        <v>83280.5</v>
      </c>
      <c r="P1117" s="547">
        <v>92718.94</v>
      </c>
      <c r="Q1117" s="547">
        <v>120209.46</v>
      </c>
      <c r="R1117" s="547">
        <v>163743.07999999999</v>
      </c>
      <c r="S1117" s="547">
        <v>197254.43</v>
      </c>
      <c r="T1117" s="547">
        <v>234237.53</v>
      </c>
      <c r="U1117" s="547"/>
      <c r="V1117" s="547">
        <f t="shared" si="513"/>
        <v>157450.03416666665</v>
      </c>
      <c r="W1117" s="285"/>
      <c r="X1117" s="286"/>
      <c r="Y1117" s="548">
        <f t="shared" si="535"/>
        <v>0</v>
      </c>
      <c r="Z1117" s="549">
        <f t="shared" si="535"/>
        <v>0</v>
      </c>
      <c r="AA1117" s="549">
        <f t="shared" si="535"/>
        <v>0</v>
      </c>
      <c r="AB1117" s="282">
        <f t="shared" si="514"/>
        <v>234237.53</v>
      </c>
      <c r="AC1117" s="281">
        <f t="shared" si="515"/>
        <v>0</v>
      </c>
      <c r="AD1117" s="549">
        <f t="shared" si="516"/>
        <v>0</v>
      </c>
      <c r="AE1117" s="553">
        <f t="shared" si="517"/>
        <v>0</v>
      </c>
      <c r="AF1117" s="282">
        <f t="shared" si="518"/>
        <v>234237.53</v>
      </c>
      <c r="AG1117" s="283">
        <f t="shared" si="519"/>
        <v>234237.53</v>
      </c>
      <c r="AH1117" s="281">
        <f t="shared" si="520"/>
        <v>0</v>
      </c>
      <c r="AI1117" s="551">
        <f t="shared" si="533"/>
        <v>0</v>
      </c>
      <c r="AJ1117" s="549">
        <f t="shared" si="533"/>
        <v>0</v>
      </c>
      <c r="AK1117" s="549">
        <f t="shared" si="533"/>
        <v>0</v>
      </c>
      <c r="AL1117" s="282">
        <f t="shared" si="521"/>
        <v>157450.03416666665</v>
      </c>
      <c r="AM1117" s="281">
        <f t="shared" si="522"/>
        <v>0</v>
      </c>
      <c r="AN1117" s="549">
        <f t="shared" si="523"/>
        <v>0</v>
      </c>
      <c r="AO1117" s="549">
        <f t="shared" si="524"/>
        <v>0</v>
      </c>
      <c r="AP1117" s="549">
        <f t="shared" si="525"/>
        <v>157450.03416666665</v>
      </c>
      <c r="AQ1117" s="283">
        <f t="shared" si="534"/>
        <v>157450.03416666665</v>
      </c>
      <c r="AR1117" s="281">
        <f t="shared" si="526"/>
        <v>0</v>
      </c>
      <c r="AT1117" s="446" t="s">
        <v>2072</v>
      </c>
      <c r="AU1117" s="284"/>
      <c r="AV1117" s="447" t="str">
        <f t="shared" si="527"/>
        <v>CA</v>
      </c>
      <c r="AW1117" s="447" t="str">
        <f t="shared" si="528"/>
        <v>CL</v>
      </c>
      <c r="AX1117" s="447" t="str">
        <f t="shared" si="529"/>
        <v>AIC</v>
      </c>
      <c r="AY1117" s="447" t="str">
        <f t="shared" si="530"/>
        <v>ERB</v>
      </c>
      <c r="AZ1117" s="447" t="str">
        <f t="shared" si="531"/>
        <v>GRB</v>
      </c>
      <c r="BA1117" s="447" t="str">
        <f t="shared" si="532"/>
        <v>Non-Op</v>
      </c>
      <c r="BC1117" s="449" t="s">
        <v>2100</v>
      </c>
      <c r="BD1117" s="552">
        <f t="shared" si="510"/>
        <v>234237.53</v>
      </c>
      <c r="BF1117" s="435"/>
      <c r="BG1117" s="435"/>
      <c r="BH1117" s="435"/>
      <c r="BI1117" s="435"/>
      <c r="BJ1117" s="435"/>
      <c r="BK1117" s="435"/>
      <c r="BL1117" s="435"/>
      <c r="BN1117" s="444"/>
    </row>
    <row r="1118" spans="1:66" s="28" customFormat="1" ht="12" customHeight="1">
      <c r="A1118" s="287">
        <v>19100152</v>
      </c>
      <c r="B1118" s="288" t="str">
        <f t="shared" ref="B1118:B1181" si="536">TEXT(A1118,"##")</f>
        <v>19100152</v>
      </c>
      <c r="C1118" s="444" t="s">
        <v>1698</v>
      </c>
      <c r="D1118" s="445" t="s">
        <v>1165</v>
      </c>
      <c r="E1118" s="445"/>
      <c r="F1118" s="444"/>
      <c r="G1118" s="445"/>
      <c r="H1118" s="547">
        <v>1766311.18</v>
      </c>
      <c r="I1118" s="547">
        <v>1449388.76</v>
      </c>
      <c r="J1118" s="547">
        <v>1115087.8899999999</v>
      </c>
      <c r="K1118" s="547">
        <v>822020.74</v>
      </c>
      <c r="L1118" s="547">
        <v>649391.51</v>
      </c>
      <c r="M1118" s="547">
        <v>529034.66</v>
      </c>
      <c r="N1118" s="547">
        <v>449349.3</v>
      </c>
      <c r="O1118" s="547">
        <v>388819.88</v>
      </c>
      <c r="P1118" s="547">
        <v>325200.13</v>
      </c>
      <c r="Q1118" s="547">
        <v>238316.61</v>
      </c>
      <c r="R1118" s="547">
        <v>60791.59</v>
      </c>
      <c r="S1118" s="547">
        <v>388599.87</v>
      </c>
      <c r="T1118" s="547">
        <v>315253.76000000001</v>
      </c>
      <c r="U1118" s="547"/>
      <c r="V1118" s="547">
        <f t="shared" si="513"/>
        <v>621398.61749999993</v>
      </c>
      <c r="W1118" s="285"/>
      <c r="X1118" s="286"/>
      <c r="Y1118" s="548">
        <f t="shared" si="535"/>
        <v>0</v>
      </c>
      <c r="Z1118" s="549">
        <f t="shared" si="535"/>
        <v>0</v>
      </c>
      <c r="AA1118" s="549">
        <f t="shared" si="535"/>
        <v>0</v>
      </c>
      <c r="AB1118" s="282">
        <f t="shared" si="514"/>
        <v>315253.76000000001</v>
      </c>
      <c r="AC1118" s="281">
        <f t="shared" si="515"/>
        <v>0</v>
      </c>
      <c r="AD1118" s="549">
        <f t="shared" si="516"/>
        <v>0</v>
      </c>
      <c r="AE1118" s="553">
        <f t="shared" si="517"/>
        <v>0</v>
      </c>
      <c r="AF1118" s="282">
        <f t="shared" si="518"/>
        <v>315253.76000000001</v>
      </c>
      <c r="AG1118" s="283">
        <f t="shared" si="519"/>
        <v>315253.76000000001</v>
      </c>
      <c r="AH1118" s="281">
        <f t="shared" si="520"/>
        <v>0</v>
      </c>
      <c r="AI1118" s="551">
        <f t="shared" si="533"/>
        <v>0</v>
      </c>
      <c r="AJ1118" s="549">
        <f t="shared" si="533"/>
        <v>0</v>
      </c>
      <c r="AK1118" s="549">
        <f t="shared" si="533"/>
        <v>0</v>
      </c>
      <c r="AL1118" s="282">
        <f t="shared" si="521"/>
        <v>621398.61749999993</v>
      </c>
      <c r="AM1118" s="281">
        <f t="shared" si="522"/>
        <v>0</v>
      </c>
      <c r="AN1118" s="549">
        <f t="shared" si="523"/>
        <v>0</v>
      </c>
      <c r="AO1118" s="549">
        <f t="shared" si="524"/>
        <v>0</v>
      </c>
      <c r="AP1118" s="549">
        <f t="shared" si="525"/>
        <v>621398.61749999993</v>
      </c>
      <c r="AQ1118" s="283">
        <f t="shared" si="534"/>
        <v>621398.61749999993</v>
      </c>
      <c r="AR1118" s="281">
        <f t="shared" si="526"/>
        <v>0</v>
      </c>
      <c r="AT1118" s="446" t="s">
        <v>2072</v>
      </c>
      <c r="AU1118" s="284"/>
      <c r="AV1118" s="447" t="str">
        <f t="shared" si="527"/>
        <v>CA</v>
      </c>
      <c r="AW1118" s="447" t="str">
        <f t="shared" si="528"/>
        <v>CL</v>
      </c>
      <c r="AX1118" s="447" t="str">
        <f t="shared" si="529"/>
        <v>AIC</v>
      </c>
      <c r="AY1118" s="447" t="str">
        <f t="shared" si="530"/>
        <v>ERB</v>
      </c>
      <c r="AZ1118" s="447" t="str">
        <f t="shared" si="531"/>
        <v>GRB</v>
      </c>
      <c r="BA1118" s="447" t="str">
        <f t="shared" si="532"/>
        <v>Non-Op</v>
      </c>
      <c r="BC1118" s="449" t="s">
        <v>2100</v>
      </c>
      <c r="BD1118" s="552">
        <f t="shared" si="510"/>
        <v>315253.76000000001</v>
      </c>
      <c r="BF1118" s="435"/>
      <c r="BG1118" s="435"/>
      <c r="BH1118" s="435"/>
      <c r="BI1118" s="435"/>
      <c r="BJ1118" s="435"/>
      <c r="BK1118" s="435"/>
      <c r="BL1118" s="435"/>
      <c r="BN1118" s="444"/>
    </row>
    <row r="1119" spans="1:66" s="28" customFormat="1" ht="12" customHeight="1">
      <c r="A1119" s="287">
        <v>19100162</v>
      </c>
      <c r="B1119" s="288" t="str">
        <f t="shared" si="536"/>
        <v>19100162</v>
      </c>
      <c r="C1119" s="444" t="s">
        <v>1699</v>
      </c>
      <c r="D1119" s="445" t="s">
        <v>1165</v>
      </c>
      <c r="E1119" s="445"/>
      <c r="F1119" s="444"/>
      <c r="G1119" s="445"/>
      <c r="H1119" s="547">
        <v>14455322.289999999</v>
      </c>
      <c r="I1119" s="547">
        <v>11973232.6</v>
      </c>
      <c r="J1119" s="547">
        <v>9328458.0299999993</v>
      </c>
      <c r="K1119" s="547">
        <v>7037975.3399999999</v>
      </c>
      <c r="L1119" s="547">
        <v>5678691.6299999999</v>
      </c>
      <c r="M1119" s="547">
        <v>4684906.01</v>
      </c>
      <c r="N1119" s="547">
        <v>4064466.76</v>
      </c>
      <c r="O1119" s="547">
        <v>3610711.59</v>
      </c>
      <c r="P1119" s="547">
        <v>3128997.67</v>
      </c>
      <c r="Q1119" s="547">
        <v>2455293.29</v>
      </c>
      <c r="R1119" s="547">
        <v>1077967.04</v>
      </c>
      <c r="S1119" s="547">
        <v>555347.1</v>
      </c>
      <c r="T1119" s="547">
        <v>470111.5</v>
      </c>
      <c r="U1119" s="547"/>
      <c r="V1119" s="547">
        <f t="shared" si="513"/>
        <v>5088230.3295833329</v>
      </c>
      <c r="W1119" s="285"/>
      <c r="X1119" s="286"/>
      <c r="Y1119" s="548">
        <f t="shared" si="535"/>
        <v>0</v>
      </c>
      <c r="Z1119" s="549">
        <f t="shared" si="535"/>
        <v>0</v>
      </c>
      <c r="AA1119" s="549">
        <f t="shared" si="535"/>
        <v>0</v>
      </c>
      <c r="AB1119" s="282">
        <f t="shared" si="514"/>
        <v>470111.5</v>
      </c>
      <c r="AC1119" s="281">
        <f t="shared" si="515"/>
        <v>0</v>
      </c>
      <c r="AD1119" s="549">
        <f t="shared" si="516"/>
        <v>0</v>
      </c>
      <c r="AE1119" s="553">
        <f t="shared" si="517"/>
        <v>0</v>
      </c>
      <c r="AF1119" s="282">
        <f t="shared" si="518"/>
        <v>470111.5</v>
      </c>
      <c r="AG1119" s="283">
        <f t="shared" si="519"/>
        <v>470111.5</v>
      </c>
      <c r="AH1119" s="281">
        <f t="shared" si="520"/>
        <v>0</v>
      </c>
      <c r="AI1119" s="551">
        <f t="shared" si="533"/>
        <v>0</v>
      </c>
      <c r="AJ1119" s="549">
        <f t="shared" si="533"/>
        <v>0</v>
      </c>
      <c r="AK1119" s="549">
        <f t="shared" si="533"/>
        <v>0</v>
      </c>
      <c r="AL1119" s="282">
        <f t="shared" si="521"/>
        <v>5088230.3295833329</v>
      </c>
      <c r="AM1119" s="281">
        <f t="shared" si="522"/>
        <v>0</v>
      </c>
      <c r="AN1119" s="549">
        <f t="shared" si="523"/>
        <v>0</v>
      </c>
      <c r="AO1119" s="549">
        <f t="shared" si="524"/>
        <v>0</v>
      </c>
      <c r="AP1119" s="549">
        <f t="shared" si="525"/>
        <v>5088230.3295833329</v>
      </c>
      <c r="AQ1119" s="283">
        <f t="shared" si="534"/>
        <v>5088230.3295833329</v>
      </c>
      <c r="AR1119" s="281">
        <f t="shared" si="526"/>
        <v>0</v>
      </c>
      <c r="AT1119" s="446" t="s">
        <v>2072</v>
      </c>
      <c r="AU1119" s="284"/>
      <c r="AV1119" s="447" t="str">
        <f t="shared" si="527"/>
        <v>CA</v>
      </c>
      <c r="AW1119" s="447" t="str">
        <f t="shared" si="528"/>
        <v>CL</v>
      </c>
      <c r="AX1119" s="447" t="str">
        <f t="shared" si="529"/>
        <v>AIC</v>
      </c>
      <c r="AY1119" s="447" t="str">
        <f t="shared" si="530"/>
        <v>ERB</v>
      </c>
      <c r="AZ1119" s="447" t="str">
        <f t="shared" si="531"/>
        <v>GRB</v>
      </c>
      <c r="BA1119" s="447" t="str">
        <f t="shared" si="532"/>
        <v>Non-Op</v>
      </c>
      <c r="BC1119" s="449" t="s">
        <v>2100</v>
      </c>
      <c r="BD1119" s="552">
        <f t="shared" si="510"/>
        <v>470111.5</v>
      </c>
      <c r="BF1119" s="435"/>
      <c r="BG1119" s="435"/>
      <c r="BH1119" s="435"/>
      <c r="BI1119" s="435"/>
      <c r="BJ1119" s="435"/>
      <c r="BK1119" s="435"/>
      <c r="BL1119" s="435"/>
      <c r="BN1119" s="444"/>
    </row>
    <row r="1120" spans="1:66" s="28" customFormat="1" ht="12" customHeight="1">
      <c r="A1120" s="321">
        <v>19100192</v>
      </c>
      <c r="B1120" s="288" t="str">
        <f t="shared" si="536"/>
        <v>19100192</v>
      </c>
      <c r="C1120" s="444" t="s">
        <v>2950</v>
      </c>
      <c r="D1120" s="445" t="s">
        <v>1165</v>
      </c>
      <c r="E1120" s="445"/>
      <c r="F1120" s="294">
        <v>43586</v>
      </c>
      <c r="G1120" s="445"/>
      <c r="H1120" s="547">
        <v>0</v>
      </c>
      <c r="I1120" s="547">
        <v>0</v>
      </c>
      <c r="J1120" s="547">
        <v>0</v>
      </c>
      <c r="K1120" s="547">
        <v>0</v>
      </c>
      <c r="L1120" s="547">
        <v>0</v>
      </c>
      <c r="M1120" s="547">
        <v>0</v>
      </c>
      <c r="N1120" s="547">
        <v>0</v>
      </c>
      <c r="O1120" s="547">
        <v>0</v>
      </c>
      <c r="P1120" s="547">
        <v>0</v>
      </c>
      <c r="Q1120" s="547">
        <v>0</v>
      </c>
      <c r="R1120" s="547">
        <v>0</v>
      </c>
      <c r="S1120" s="547">
        <v>0</v>
      </c>
      <c r="T1120" s="547">
        <v>0</v>
      </c>
      <c r="U1120" s="547"/>
      <c r="V1120" s="547">
        <f t="shared" si="513"/>
        <v>0</v>
      </c>
      <c r="W1120" s="328"/>
      <c r="X1120" s="325"/>
      <c r="Y1120" s="548">
        <f t="shared" si="535"/>
        <v>0</v>
      </c>
      <c r="Z1120" s="549">
        <f t="shared" si="535"/>
        <v>0</v>
      </c>
      <c r="AA1120" s="549">
        <f t="shared" si="535"/>
        <v>0</v>
      </c>
      <c r="AB1120" s="282">
        <f t="shared" si="514"/>
        <v>0</v>
      </c>
      <c r="AC1120" s="281">
        <f t="shared" si="515"/>
        <v>0</v>
      </c>
      <c r="AD1120" s="549">
        <f t="shared" si="516"/>
        <v>0</v>
      </c>
      <c r="AE1120" s="553">
        <f t="shared" si="517"/>
        <v>0</v>
      </c>
      <c r="AF1120" s="282">
        <f t="shared" si="518"/>
        <v>0</v>
      </c>
      <c r="AG1120" s="283">
        <f t="shared" si="519"/>
        <v>0</v>
      </c>
      <c r="AH1120" s="281">
        <f t="shared" si="520"/>
        <v>0</v>
      </c>
      <c r="AI1120" s="551">
        <f t="shared" si="533"/>
        <v>0</v>
      </c>
      <c r="AJ1120" s="549">
        <f t="shared" si="533"/>
        <v>0</v>
      </c>
      <c r="AK1120" s="549">
        <f t="shared" si="533"/>
        <v>0</v>
      </c>
      <c r="AL1120" s="282">
        <f t="shared" si="521"/>
        <v>0</v>
      </c>
      <c r="AM1120" s="281">
        <f t="shared" si="522"/>
        <v>0</v>
      </c>
      <c r="AN1120" s="549">
        <f t="shared" si="523"/>
        <v>0</v>
      </c>
      <c r="AO1120" s="549">
        <f t="shared" si="524"/>
        <v>0</v>
      </c>
      <c r="AP1120" s="549">
        <f t="shared" si="525"/>
        <v>0</v>
      </c>
      <c r="AQ1120" s="283">
        <f t="shared" si="534"/>
        <v>0</v>
      </c>
      <c r="AR1120" s="281">
        <f t="shared" si="526"/>
        <v>0</v>
      </c>
      <c r="AT1120" s="446" t="s">
        <v>2072</v>
      </c>
      <c r="AU1120" s="284"/>
      <c r="AV1120" s="447" t="str">
        <f t="shared" si="527"/>
        <v>CA</v>
      </c>
      <c r="AW1120" s="447" t="str">
        <f t="shared" si="528"/>
        <v>CL</v>
      </c>
      <c r="AX1120" s="447" t="str">
        <f t="shared" si="529"/>
        <v>AIC</v>
      </c>
      <c r="AY1120" s="447" t="str">
        <f t="shared" si="530"/>
        <v>ERB</v>
      </c>
      <c r="AZ1120" s="447" t="str">
        <f t="shared" si="531"/>
        <v>GRB</v>
      </c>
      <c r="BA1120" s="447" t="str">
        <f t="shared" si="532"/>
        <v>Non-Op</v>
      </c>
      <c r="BC1120" s="449" t="s">
        <v>2100</v>
      </c>
      <c r="BD1120" s="552">
        <f t="shared" si="510"/>
        <v>0</v>
      </c>
      <c r="BF1120" s="448"/>
      <c r="BG1120" s="448"/>
      <c r="BH1120" s="448"/>
      <c r="BI1120" s="448"/>
      <c r="BJ1120" s="448"/>
      <c r="BK1120" s="448"/>
      <c r="BL1120" s="448"/>
      <c r="BN1120" s="444"/>
    </row>
    <row r="1121" spans="1:66" s="28" customFormat="1" ht="12" customHeight="1">
      <c r="A1121" s="362">
        <v>19100202</v>
      </c>
      <c r="B1121" s="290" t="str">
        <f t="shared" si="536"/>
        <v>19100202</v>
      </c>
      <c r="C1121" s="657" t="s">
        <v>2299</v>
      </c>
      <c r="D1121" s="510" t="s">
        <v>1165</v>
      </c>
      <c r="E1121" s="510"/>
      <c r="F1121" s="334">
        <v>43770</v>
      </c>
      <c r="G1121" s="510"/>
      <c r="H1121" s="570">
        <v>61203582.020000003</v>
      </c>
      <c r="I1121" s="570">
        <v>58284598.490000002</v>
      </c>
      <c r="J1121" s="570">
        <v>55155571.630000003</v>
      </c>
      <c r="K1121" s="570">
        <v>52459536.270000003</v>
      </c>
      <c r="L1121" s="570">
        <v>50896852.969999999</v>
      </c>
      <c r="M1121" s="570">
        <v>49816644.350000001</v>
      </c>
      <c r="N1121" s="570">
        <v>49149520.340000004</v>
      </c>
      <c r="O1121" s="570">
        <v>48678217.609999999</v>
      </c>
      <c r="P1121" s="570">
        <v>48173243.189999998</v>
      </c>
      <c r="Q1121" s="570">
        <v>47435174.380000003</v>
      </c>
      <c r="R1121" s="570">
        <v>45851110.719999999</v>
      </c>
      <c r="S1121" s="570">
        <v>43519654.579999998</v>
      </c>
      <c r="T1121" s="596">
        <v>40041201.520000003</v>
      </c>
      <c r="U1121" s="570"/>
      <c r="V1121" s="571">
        <f t="shared" si="513"/>
        <v>50003543.025000006</v>
      </c>
      <c r="W1121" s="335"/>
      <c r="X1121" s="326"/>
      <c r="Y1121" s="548">
        <f t="shared" si="535"/>
        <v>0</v>
      </c>
      <c r="Z1121" s="549">
        <f t="shared" si="535"/>
        <v>0</v>
      </c>
      <c r="AA1121" s="549">
        <f t="shared" si="535"/>
        <v>0</v>
      </c>
      <c r="AB1121" s="282">
        <f t="shared" si="514"/>
        <v>40041201.520000003</v>
      </c>
      <c r="AC1121" s="281">
        <f t="shared" si="515"/>
        <v>0</v>
      </c>
      <c r="AD1121" s="549">
        <f t="shared" si="516"/>
        <v>0</v>
      </c>
      <c r="AE1121" s="553">
        <f t="shared" si="517"/>
        <v>0</v>
      </c>
      <c r="AF1121" s="282">
        <f t="shared" si="518"/>
        <v>40041201.520000003</v>
      </c>
      <c r="AG1121" s="283">
        <f t="shared" si="519"/>
        <v>40041201.520000003</v>
      </c>
      <c r="AH1121" s="281">
        <f t="shared" si="520"/>
        <v>0</v>
      </c>
      <c r="AI1121" s="551">
        <f t="shared" si="533"/>
        <v>0</v>
      </c>
      <c r="AJ1121" s="549">
        <f t="shared" si="533"/>
        <v>0</v>
      </c>
      <c r="AK1121" s="549">
        <f t="shared" si="533"/>
        <v>0</v>
      </c>
      <c r="AL1121" s="282">
        <f t="shared" si="521"/>
        <v>50003543.025000006</v>
      </c>
      <c r="AM1121" s="281">
        <f t="shared" si="522"/>
        <v>0</v>
      </c>
      <c r="AN1121" s="549">
        <f t="shared" si="523"/>
        <v>0</v>
      </c>
      <c r="AO1121" s="549">
        <f t="shared" si="524"/>
        <v>0</v>
      </c>
      <c r="AP1121" s="549">
        <f t="shared" si="525"/>
        <v>50003543.025000006</v>
      </c>
      <c r="AQ1121" s="283">
        <f t="shared" si="534"/>
        <v>50003543.025000006</v>
      </c>
      <c r="AR1121" s="281">
        <f t="shared" si="526"/>
        <v>0</v>
      </c>
      <c r="AT1121" s="446" t="s">
        <v>2072</v>
      </c>
      <c r="AU1121" s="284"/>
      <c r="AV1121" s="447" t="str">
        <f t="shared" si="527"/>
        <v>CA</v>
      </c>
      <c r="AW1121" s="447" t="str">
        <f t="shared" si="528"/>
        <v>CL</v>
      </c>
      <c r="AX1121" s="447" t="str">
        <f t="shared" si="529"/>
        <v>AIC</v>
      </c>
      <c r="AY1121" s="447" t="str">
        <f t="shared" si="530"/>
        <v>ERB</v>
      </c>
      <c r="AZ1121" s="447" t="str">
        <f t="shared" si="531"/>
        <v>GRB</v>
      </c>
      <c r="BA1121" s="447" t="str">
        <f t="shared" si="532"/>
        <v>Non-Op</v>
      </c>
      <c r="BC1121" s="449" t="s">
        <v>2100</v>
      </c>
      <c r="BD1121" s="552">
        <f t="shared" si="510"/>
        <v>40041201.520000003</v>
      </c>
      <c r="BF1121" s="435"/>
      <c r="BG1121" s="435"/>
      <c r="BH1121" s="435"/>
      <c r="BI1121" s="435"/>
      <c r="BJ1121" s="435"/>
      <c r="BK1121" s="435"/>
      <c r="BL1121" s="435"/>
      <c r="BN1121" s="444"/>
    </row>
    <row r="1122" spans="1:66" s="444" customFormat="1" ht="12" customHeight="1" thickBot="1">
      <c r="A1122" s="336" t="s">
        <v>1700</v>
      </c>
      <c r="B1122" s="337" t="str">
        <f t="shared" si="536"/>
        <v>TOTAL ASSETS</v>
      </c>
      <c r="C1122" s="511"/>
      <c r="D1122" s="512"/>
      <c r="E1122" s="512"/>
      <c r="F1122" s="511"/>
      <c r="G1122" s="512"/>
      <c r="H1122" s="572">
        <f t="shared" ref="H1122:S1122" si="537">SUM( H9:H1121)</f>
        <v>12895415604.320007</v>
      </c>
      <c r="I1122" s="572">
        <f t="shared" si="537"/>
        <v>12899994561.070004</v>
      </c>
      <c r="J1122" s="572">
        <f t="shared" si="537"/>
        <v>12953749104.859999</v>
      </c>
      <c r="K1122" s="572">
        <f t="shared" si="537"/>
        <v>12857517952.799994</v>
      </c>
      <c r="L1122" s="572">
        <f t="shared" si="537"/>
        <v>12810863677.919992</v>
      </c>
      <c r="M1122" s="572">
        <f t="shared" si="537"/>
        <v>12826854362.380013</v>
      </c>
      <c r="N1122" s="572">
        <f t="shared" si="537"/>
        <v>12984697013.389992</v>
      </c>
      <c r="O1122" s="572">
        <f t="shared" si="537"/>
        <v>13072054390.470007</v>
      </c>
      <c r="P1122" s="572">
        <f t="shared" si="537"/>
        <v>13121812886.960001</v>
      </c>
      <c r="Q1122" s="572">
        <f t="shared" si="537"/>
        <v>13388462778.1</v>
      </c>
      <c r="R1122" s="572">
        <f t="shared" si="537"/>
        <v>14034159505.859999</v>
      </c>
      <c r="S1122" s="572">
        <f t="shared" si="537"/>
        <v>14121591795.530024</v>
      </c>
      <c r="T1122" s="572">
        <v>14239787346.729994</v>
      </c>
      <c r="U1122" s="572">
        <f>SUM( U9:U1121)</f>
        <v>0</v>
      </c>
      <c r="V1122" s="572">
        <f>SUM( V9:V1121)</f>
        <v>13219946625.40543</v>
      </c>
      <c r="W1122" s="338"/>
      <c r="X1122" s="338"/>
      <c r="Y1122" s="339">
        <f>SUM(Y9:Y1121)</f>
        <v>1214897758.9799995</v>
      </c>
      <c r="Z1122" s="339">
        <f>SUM(Z9:Z1121)</f>
        <v>0</v>
      </c>
      <c r="AA1122" s="339">
        <f>SUM(AA9:AA1121)</f>
        <v>63048789.799999997</v>
      </c>
      <c r="AB1122" s="340">
        <f t="shared" si="514"/>
        <v>12961840797.949995</v>
      </c>
      <c r="AC1122" s="341">
        <f t="shared" si="515"/>
        <v>0</v>
      </c>
      <c r="AD1122" s="340">
        <f>SUM(AD9:AD1121)</f>
        <v>6964733563.4601259</v>
      </c>
      <c r="AE1122" s="340">
        <f>SUM(AE9:AE1121)</f>
        <v>3155485532.7898741</v>
      </c>
      <c r="AF1122" s="340">
        <f>SUM(AF9:AF1121)</f>
        <v>2841621701.7000027</v>
      </c>
      <c r="AG1122" s="339">
        <f>SUM(AG9:AG1121)</f>
        <v>12961840797.949999</v>
      </c>
      <c r="AH1122" s="281">
        <f t="shared" si="520"/>
        <v>0</v>
      </c>
      <c r="AI1122" s="342">
        <f>SUM(AI9:AI1121)</f>
        <v>1042151853.0637498</v>
      </c>
      <c r="AJ1122" s="342">
        <f>SUM(AJ9:AJ1121)</f>
        <v>0</v>
      </c>
      <c r="AK1122" s="340">
        <f>SUM(AK9:AK1121)</f>
        <v>64478531.607083313</v>
      </c>
      <c r="AL1122" s="340">
        <f>SUM(AL9:AL1121)</f>
        <v>12113316240.734583</v>
      </c>
      <c r="AM1122" s="281">
        <f t="shared" si="522"/>
        <v>0</v>
      </c>
      <c r="AN1122" s="340">
        <f>SUM(AN9:AN1121)</f>
        <v>6989572531.4481049</v>
      </c>
      <c r="AO1122" s="340">
        <f>SUM(AO9:AO1121)</f>
        <v>3123619408.5243945</v>
      </c>
      <c r="AP1122" s="340">
        <f>SUM(AP9:AP1121)</f>
        <v>2000124300.762085</v>
      </c>
      <c r="AQ1122" s="343">
        <f>SUM(AQ9:AQ1121)</f>
        <v>12113316240.734583</v>
      </c>
      <c r="AR1122" s="281">
        <f t="shared" si="526"/>
        <v>0</v>
      </c>
      <c r="AT1122" s="446"/>
      <c r="AV1122" s="447" t="str">
        <f t="shared" si="527"/>
        <v>CA</v>
      </c>
      <c r="AW1122" s="447" t="str">
        <f t="shared" si="528"/>
        <v>CL</v>
      </c>
      <c r="AX1122" s="447" t="str">
        <f t="shared" si="529"/>
        <v>AIC</v>
      </c>
      <c r="AY1122" s="447" t="str">
        <f t="shared" si="530"/>
        <v>ERB</v>
      </c>
      <c r="AZ1122" s="447" t="str">
        <f t="shared" si="531"/>
        <v>GRB</v>
      </c>
      <c r="BA1122" s="447" t="str">
        <f t="shared" si="532"/>
        <v>Non-Op</v>
      </c>
      <c r="BC1122" s="449" t="s">
        <v>2100</v>
      </c>
      <c r="BD1122" s="552">
        <f t="shared" si="510"/>
        <v>14239787346.729994</v>
      </c>
      <c r="BF1122" s="435"/>
      <c r="BG1122" s="435"/>
      <c r="BH1122" s="435"/>
      <c r="BI1122" s="435"/>
      <c r="BJ1122" s="435"/>
      <c r="BK1122" s="435"/>
      <c r="BL1122" s="435"/>
    </row>
    <row r="1123" spans="1:66" s="28" customFormat="1" ht="12" customHeight="1">
      <c r="A1123" s="287">
        <v>20100023</v>
      </c>
      <c r="B1123" s="288" t="str">
        <f t="shared" si="536"/>
        <v>20100023</v>
      </c>
      <c r="C1123" s="444" t="s">
        <v>1701</v>
      </c>
      <c r="D1123" s="445" t="s">
        <v>1162</v>
      </c>
      <c r="E1123" s="445"/>
      <c r="F1123" s="444"/>
      <c r="G1123" s="445"/>
      <c r="H1123" s="547">
        <v>-859037.91</v>
      </c>
      <c r="I1123" s="547">
        <v>-859037.91</v>
      </c>
      <c r="J1123" s="547">
        <v>-859037.91</v>
      </c>
      <c r="K1123" s="547">
        <v>-859037.91</v>
      </c>
      <c r="L1123" s="547">
        <v>-859037.91</v>
      </c>
      <c r="M1123" s="547">
        <v>-859037.91</v>
      </c>
      <c r="N1123" s="547">
        <v>-859037.91</v>
      </c>
      <c r="O1123" s="547">
        <v>-859037.91</v>
      </c>
      <c r="P1123" s="547">
        <v>-859037.91</v>
      </c>
      <c r="Q1123" s="547">
        <v>-859037.91</v>
      </c>
      <c r="R1123" s="547">
        <v>-859037.91</v>
      </c>
      <c r="S1123" s="547">
        <v>-859037.91</v>
      </c>
      <c r="T1123" s="547">
        <v>-859037.91</v>
      </c>
      <c r="U1123" s="547"/>
      <c r="V1123" s="547">
        <f t="shared" ref="V1123:V1186" si="538">(H1123+T1123+SUM(I1123:S1123)*2)/24</f>
        <v>-859037.91</v>
      </c>
      <c r="W1123" s="285"/>
      <c r="X1123" s="286"/>
      <c r="Y1123" s="548">
        <f t="shared" ref="Y1123:AA1142" si="539">IF($D1123=Y$5,$T1123,0)</f>
        <v>0</v>
      </c>
      <c r="Z1123" s="549">
        <f t="shared" si="539"/>
        <v>0</v>
      </c>
      <c r="AA1123" s="549">
        <f t="shared" si="539"/>
        <v>-859037.91</v>
      </c>
      <c r="AB1123" s="282">
        <f t="shared" si="514"/>
        <v>0</v>
      </c>
      <c r="AC1123" s="281">
        <f t="shared" si="515"/>
        <v>0</v>
      </c>
      <c r="AD1123" s="549">
        <f t="shared" ref="AD1123:AD1186" si="540">IF($D1123=AD$5,$T1123,IF($D1123=AD$4, $T1123*$AK$1,0))</f>
        <v>0</v>
      </c>
      <c r="AE1123" s="553">
        <f t="shared" ref="AE1123:AE1186" si="541">IF($D1123=AE$5,$T1123,IF($D1123=AE$4, $T1123*$AK$2,0))</f>
        <v>0</v>
      </c>
      <c r="AF1123" s="282">
        <f t="shared" ref="AF1123:AF1186" si="542">IF($D1123=AF$5,$T1123,IF($D1123=AF$4, $T1123*$AL$2,0))</f>
        <v>0</v>
      </c>
      <c r="AG1123" s="283">
        <f t="shared" ref="AG1123:AG1186" si="543">SUM(AD1123:AF1123)</f>
        <v>0</v>
      </c>
      <c r="AH1123" s="281">
        <f t="shared" si="520"/>
        <v>0</v>
      </c>
      <c r="AI1123" s="551">
        <f t="shared" ref="AI1123:AK1142" si="544">IF($D1123=AI$5,$V1123,0)</f>
        <v>0</v>
      </c>
      <c r="AJ1123" s="549">
        <f t="shared" si="544"/>
        <v>0</v>
      </c>
      <c r="AK1123" s="549">
        <f t="shared" si="544"/>
        <v>-859037.91</v>
      </c>
      <c r="AL1123" s="282">
        <f t="shared" ref="AL1123:AL1186" si="545">V1123-SUM(AI1123:AK1123)</f>
        <v>0</v>
      </c>
      <c r="AM1123" s="281">
        <f t="shared" si="522"/>
        <v>0</v>
      </c>
      <c r="AN1123" s="549">
        <f t="shared" ref="AN1123:AN1186" si="546">IF($D1123=AN$5,$V1123,IF($D1123=AN$4, $V1123*$AK$1,0))</f>
        <v>0</v>
      </c>
      <c r="AO1123" s="549">
        <f t="shared" ref="AO1123:AO1186" si="547">IF($D1123=AO$5,$V1123,IF($D1123=AO$4, $V1123*$AK$2,0))</f>
        <v>0</v>
      </c>
      <c r="AP1123" s="549">
        <f t="shared" ref="AP1123:AP1186" si="548">IF($D1123=AP$5,$V1123,IF($D1123=AP$4, $V1123*$AL$2,0))</f>
        <v>0</v>
      </c>
      <c r="AQ1123" s="283">
        <f t="shared" ref="AQ1123:AQ1186" si="549">SUM(AN1123:AP1123)</f>
        <v>0</v>
      </c>
      <c r="AR1123" s="281">
        <f t="shared" si="526"/>
        <v>0</v>
      </c>
      <c r="AT1123" s="446"/>
      <c r="AU1123" s="344"/>
      <c r="AV1123" s="447" t="str">
        <f t="shared" si="527"/>
        <v>CA</v>
      </c>
      <c r="AW1123" s="447" t="str">
        <f t="shared" si="528"/>
        <v>CL</v>
      </c>
      <c r="AX1123" s="447" t="str">
        <f t="shared" si="529"/>
        <v>AIC</v>
      </c>
      <c r="AY1123" s="447" t="str">
        <f t="shared" si="530"/>
        <v>ERB</v>
      </c>
      <c r="AZ1123" s="447" t="str">
        <f t="shared" si="531"/>
        <v>GRB</v>
      </c>
      <c r="BA1123" s="447" t="str">
        <f t="shared" si="532"/>
        <v>Non-Op</v>
      </c>
      <c r="BC1123" s="449" t="s">
        <v>2100</v>
      </c>
      <c r="BD1123" s="552">
        <f t="shared" si="510"/>
        <v>-859037.91</v>
      </c>
      <c r="BF1123" s="435"/>
      <c r="BG1123" s="435"/>
      <c r="BH1123" s="435"/>
      <c r="BI1123" s="435"/>
      <c r="BJ1123" s="435"/>
      <c r="BK1123" s="435"/>
      <c r="BL1123" s="435"/>
      <c r="BN1123" s="444"/>
    </row>
    <row r="1124" spans="1:66" s="28" customFormat="1" ht="12" customHeight="1">
      <c r="A1124" s="287">
        <v>20700003</v>
      </c>
      <c r="B1124" s="288" t="str">
        <f t="shared" si="536"/>
        <v>20700003</v>
      </c>
      <c r="C1124" s="444" t="s">
        <v>1702</v>
      </c>
      <c r="D1124" s="445" t="s">
        <v>1162</v>
      </c>
      <c r="E1124" s="445"/>
      <c r="F1124" s="444"/>
      <c r="G1124" s="445"/>
      <c r="H1124" s="547">
        <v>-122847945.22</v>
      </c>
      <c r="I1124" s="547">
        <v>-122847945.22</v>
      </c>
      <c r="J1124" s="547">
        <v>-122847945.22</v>
      </c>
      <c r="K1124" s="547">
        <v>-122847945.22</v>
      </c>
      <c r="L1124" s="547">
        <v>-122847945.22</v>
      </c>
      <c r="M1124" s="547">
        <v>-122847945.22</v>
      </c>
      <c r="N1124" s="547">
        <v>-122847945.22</v>
      </c>
      <c r="O1124" s="547">
        <v>-122847945.22</v>
      </c>
      <c r="P1124" s="547">
        <v>-122847945.22</v>
      </c>
      <c r="Q1124" s="547">
        <v>-122847945.22</v>
      </c>
      <c r="R1124" s="547">
        <v>-122847945.22</v>
      </c>
      <c r="S1124" s="547">
        <v>-122847945.22</v>
      </c>
      <c r="T1124" s="547">
        <v>-122847945.22</v>
      </c>
      <c r="U1124" s="547"/>
      <c r="V1124" s="547">
        <f t="shared" si="538"/>
        <v>-122847945.22000001</v>
      </c>
      <c r="W1124" s="285"/>
      <c r="X1124" s="286"/>
      <c r="Y1124" s="548">
        <f t="shared" si="539"/>
        <v>0</v>
      </c>
      <c r="Z1124" s="549">
        <f t="shared" si="539"/>
        <v>0</v>
      </c>
      <c r="AA1124" s="549">
        <f t="shared" si="539"/>
        <v>-122847945.22</v>
      </c>
      <c r="AB1124" s="282">
        <f t="shared" si="514"/>
        <v>0</v>
      </c>
      <c r="AC1124" s="281">
        <f t="shared" si="515"/>
        <v>0</v>
      </c>
      <c r="AD1124" s="549">
        <f t="shared" si="540"/>
        <v>0</v>
      </c>
      <c r="AE1124" s="553">
        <f t="shared" si="541"/>
        <v>0</v>
      </c>
      <c r="AF1124" s="282">
        <f t="shared" si="542"/>
        <v>0</v>
      </c>
      <c r="AG1124" s="283">
        <f t="shared" si="543"/>
        <v>0</v>
      </c>
      <c r="AH1124" s="281">
        <f t="shared" si="520"/>
        <v>0</v>
      </c>
      <c r="AI1124" s="551">
        <f t="shared" si="544"/>
        <v>0</v>
      </c>
      <c r="AJ1124" s="549">
        <f t="shared" si="544"/>
        <v>0</v>
      </c>
      <c r="AK1124" s="549">
        <f t="shared" si="544"/>
        <v>-122847945.22000001</v>
      </c>
      <c r="AL1124" s="282">
        <f t="shared" si="545"/>
        <v>0</v>
      </c>
      <c r="AM1124" s="281">
        <f t="shared" si="522"/>
        <v>0</v>
      </c>
      <c r="AN1124" s="549">
        <f t="shared" si="546"/>
        <v>0</v>
      </c>
      <c r="AO1124" s="549">
        <f t="shared" si="547"/>
        <v>0</v>
      </c>
      <c r="AP1124" s="549">
        <f t="shared" si="548"/>
        <v>0</v>
      </c>
      <c r="AQ1124" s="283">
        <f t="shared" si="549"/>
        <v>0</v>
      </c>
      <c r="AR1124" s="281">
        <f t="shared" si="526"/>
        <v>0</v>
      </c>
      <c r="AT1124" s="446"/>
      <c r="AU1124" s="344"/>
      <c r="AV1124" s="447" t="str">
        <f t="shared" si="527"/>
        <v>CA</v>
      </c>
      <c r="AW1124" s="447" t="str">
        <f t="shared" si="528"/>
        <v>CL</v>
      </c>
      <c r="AX1124" s="447" t="str">
        <f t="shared" si="529"/>
        <v>AIC</v>
      </c>
      <c r="AY1124" s="447" t="str">
        <f t="shared" si="530"/>
        <v>ERB</v>
      </c>
      <c r="AZ1124" s="447" t="str">
        <f t="shared" si="531"/>
        <v>GRB</v>
      </c>
      <c r="BA1124" s="447" t="str">
        <f t="shared" si="532"/>
        <v>Non-Op</v>
      </c>
      <c r="BC1124" s="449" t="s">
        <v>2100</v>
      </c>
      <c r="BD1124" s="552">
        <f t="shared" si="510"/>
        <v>-122847945.22</v>
      </c>
      <c r="BF1124" s="435"/>
      <c r="BG1124" s="435"/>
      <c r="BH1124" s="435"/>
      <c r="BI1124" s="435"/>
      <c r="BJ1124" s="435"/>
      <c r="BK1124" s="435"/>
      <c r="BL1124" s="435"/>
      <c r="BN1124" s="444"/>
    </row>
    <row r="1125" spans="1:66" s="28" customFormat="1" ht="12" customHeight="1">
      <c r="A1125" s="287">
        <v>20700013</v>
      </c>
      <c r="B1125" s="288" t="str">
        <f t="shared" si="536"/>
        <v>20700013</v>
      </c>
      <c r="C1125" s="444" t="s">
        <v>1703</v>
      </c>
      <c r="D1125" s="445" t="s">
        <v>1162</v>
      </c>
      <c r="E1125" s="445"/>
      <c r="F1125" s="444"/>
      <c r="G1125" s="445"/>
      <c r="H1125" s="547">
        <v>-338395484.31</v>
      </c>
      <c r="I1125" s="547">
        <v>-338395484.31</v>
      </c>
      <c r="J1125" s="547">
        <v>-338395484.31</v>
      </c>
      <c r="K1125" s="547">
        <v>-338395484.31</v>
      </c>
      <c r="L1125" s="547">
        <v>-338395484.31</v>
      </c>
      <c r="M1125" s="547">
        <v>-338395484.31</v>
      </c>
      <c r="N1125" s="547">
        <v>-338395484.31</v>
      </c>
      <c r="O1125" s="547">
        <v>-338395484.31</v>
      </c>
      <c r="P1125" s="547">
        <v>-338395484.31</v>
      </c>
      <c r="Q1125" s="547">
        <v>-338395484.31</v>
      </c>
      <c r="R1125" s="547">
        <v>-338395484.31</v>
      </c>
      <c r="S1125" s="547">
        <v>-338395484.31</v>
      </c>
      <c r="T1125" s="547">
        <v>-338395484.31</v>
      </c>
      <c r="U1125" s="547"/>
      <c r="V1125" s="547">
        <f t="shared" si="538"/>
        <v>-338395484.31</v>
      </c>
      <c r="W1125" s="285"/>
      <c r="X1125" s="286"/>
      <c r="Y1125" s="548">
        <f t="shared" si="539"/>
        <v>0</v>
      </c>
      <c r="Z1125" s="549">
        <f t="shared" si="539"/>
        <v>0</v>
      </c>
      <c r="AA1125" s="549">
        <f t="shared" si="539"/>
        <v>-338395484.31</v>
      </c>
      <c r="AB1125" s="282">
        <f t="shared" si="514"/>
        <v>0</v>
      </c>
      <c r="AC1125" s="281">
        <f t="shared" si="515"/>
        <v>0</v>
      </c>
      <c r="AD1125" s="549">
        <f t="shared" si="540"/>
        <v>0</v>
      </c>
      <c r="AE1125" s="553">
        <f t="shared" si="541"/>
        <v>0</v>
      </c>
      <c r="AF1125" s="282">
        <f t="shared" si="542"/>
        <v>0</v>
      </c>
      <c r="AG1125" s="283">
        <f t="shared" si="543"/>
        <v>0</v>
      </c>
      <c r="AH1125" s="281">
        <f t="shared" si="520"/>
        <v>0</v>
      </c>
      <c r="AI1125" s="551">
        <f t="shared" si="544"/>
        <v>0</v>
      </c>
      <c r="AJ1125" s="549">
        <f t="shared" si="544"/>
        <v>0</v>
      </c>
      <c r="AK1125" s="549">
        <f t="shared" si="544"/>
        <v>-338395484.31</v>
      </c>
      <c r="AL1125" s="282">
        <f t="shared" si="545"/>
        <v>0</v>
      </c>
      <c r="AM1125" s="281">
        <f t="shared" si="522"/>
        <v>0</v>
      </c>
      <c r="AN1125" s="549">
        <f t="shared" si="546"/>
        <v>0</v>
      </c>
      <c r="AO1125" s="549">
        <f t="shared" si="547"/>
        <v>0</v>
      </c>
      <c r="AP1125" s="549">
        <f t="shared" si="548"/>
        <v>0</v>
      </c>
      <c r="AQ1125" s="283">
        <f t="shared" si="549"/>
        <v>0</v>
      </c>
      <c r="AR1125" s="281">
        <f t="shared" si="526"/>
        <v>0</v>
      </c>
      <c r="AT1125" s="446"/>
      <c r="AU1125" s="344"/>
      <c r="AV1125" s="447" t="str">
        <f t="shared" si="527"/>
        <v>CA</v>
      </c>
      <c r="AW1125" s="447" t="str">
        <f t="shared" si="528"/>
        <v>CL</v>
      </c>
      <c r="AX1125" s="447" t="str">
        <f t="shared" si="529"/>
        <v>AIC</v>
      </c>
      <c r="AY1125" s="447" t="str">
        <f t="shared" si="530"/>
        <v>ERB</v>
      </c>
      <c r="AZ1125" s="447" t="str">
        <f t="shared" si="531"/>
        <v>GRB</v>
      </c>
      <c r="BA1125" s="447" t="str">
        <f t="shared" si="532"/>
        <v>Non-Op</v>
      </c>
      <c r="BC1125" s="449" t="s">
        <v>2100</v>
      </c>
      <c r="BD1125" s="552">
        <f t="shared" si="510"/>
        <v>-338395484.31</v>
      </c>
      <c r="BF1125" s="435"/>
      <c r="BG1125" s="435"/>
      <c r="BH1125" s="435"/>
      <c r="BI1125" s="435"/>
      <c r="BJ1125" s="435"/>
      <c r="BK1125" s="435"/>
      <c r="BL1125" s="435"/>
      <c r="BN1125" s="444"/>
    </row>
    <row r="1126" spans="1:66" s="28" customFormat="1" ht="12" customHeight="1">
      <c r="A1126" s="287">
        <v>20700023</v>
      </c>
      <c r="B1126" s="288" t="str">
        <f t="shared" si="536"/>
        <v>20700023</v>
      </c>
      <c r="C1126" s="444" t="s">
        <v>1704</v>
      </c>
      <c r="D1126" s="445" t="s">
        <v>1162</v>
      </c>
      <c r="E1126" s="445"/>
      <c r="F1126" s="444"/>
      <c r="G1126" s="445"/>
      <c r="H1126" s="547">
        <v>-16901820.34</v>
      </c>
      <c r="I1126" s="547">
        <v>-16901820.34</v>
      </c>
      <c r="J1126" s="547">
        <v>-16901820.34</v>
      </c>
      <c r="K1126" s="547">
        <v>-16901820.34</v>
      </c>
      <c r="L1126" s="547">
        <v>-16901820.34</v>
      </c>
      <c r="M1126" s="547">
        <v>-16901820.34</v>
      </c>
      <c r="N1126" s="547">
        <v>-16901820.34</v>
      </c>
      <c r="O1126" s="547">
        <v>-16901820.34</v>
      </c>
      <c r="P1126" s="547">
        <v>-16901820.34</v>
      </c>
      <c r="Q1126" s="547">
        <v>-16901820.34</v>
      </c>
      <c r="R1126" s="547">
        <v>-16901820.34</v>
      </c>
      <c r="S1126" s="547">
        <v>-16901820.34</v>
      </c>
      <c r="T1126" s="547">
        <v>-16901820.34</v>
      </c>
      <c r="U1126" s="547"/>
      <c r="V1126" s="547">
        <f t="shared" si="538"/>
        <v>-16901820.34</v>
      </c>
      <c r="W1126" s="285"/>
      <c r="X1126" s="286"/>
      <c r="Y1126" s="548">
        <f t="shared" si="539"/>
        <v>0</v>
      </c>
      <c r="Z1126" s="549">
        <f t="shared" si="539"/>
        <v>0</v>
      </c>
      <c r="AA1126" s="549">
        <f t="shared" si="539"/>
        <v>-16901820.34</v>
      </c>
      <c r="AB1126" s="282">
        <f t="shared" si="514"/>
        <v>0</v>
      </c>
      <c r="AC1126" s="281">
        <f t="shared" si="515"/>
        <v>0</v>
      </c>
      <c r="AD1126" s="549">
        <f t="shared" si="540"/>
        <v>0</v>
      </c>
      <c r="AE1126" s="553">
        <f t="shared" si="541"/>
        <v>0</v>
      </c>
      <c r="AF1126" s="282">
        <f t="shared" si="542"/>
        <v>0</v>
      </c>
      <c r="AG1126" s="283">
        <f t="shared" si="543"/>
        <v>0</v>
      </c>
      <c r="AH1126" s="281">
        <f t="shared" si="520"/>
        <v>0</v>
      </c>
      <c r="AI1126" s="551">
        <f t="shared" si="544"/>
        <v>0</v>
      </c>
      <c r="AJ1126" s="549">
        <f t="shared" si="544"/>
        <v>0</v>
      </c>
      <c r="AK1126" s="549">
        <f t="shared" si="544"/>
        <v>-16901820.34</v>
      </c>
      <c r="AL1126" s="282">
        <f t="shared" si="545"/>
        <v>0</v>
      </c>
      <c r="AM1126" s="281">
        <f t="shared" si="522"/>
        <v>0</v>
      </c>
      <c r="AN1126" s="549">
        <f t="shared" si="546"/>
        <v>0</v>
      </c>
      <c r="AO1126" s="549">
        <f t="shared" si="547"/>
        <v>0</v>
      </c>
      <c r="AP1126" s="549">
        <f t="shared" si="548"/>
        <v>0</v>
      </c>
      <c r="AQ1126" s="283">
        <f t="shared" si="549"/>
        <v>0</v>
      </c>
      <c r="AR1126" s="281">
        <f t="shared" si="526"/>
        <v>0</v>
      </c>
      <c r="AT1126" s="446"/>
      <c r="AU1126" s="344"/>
      <c r="AV1126" s="447" t="str">
        <f t="shared" si="527"/>
        <v>CA</v>
      </c>
      <c r="AW1126" s="447" t="str">
        <f t="shared" si="528"/>
        <v>CL</v>
      </c>
      <c r="AX1126" s="447" t="str">
        <f t="shared" si="529"/>
        <v>AIC</v>
      </c>
      <c r="AY1126" s="447" t="str">
        <f t="shared" si="530"/>
        <v>ERB</v>
      </c>
      <c r="AZ1126" s="447" t="str">
        <f t="shared" si="531"/>
        <v>GRB</v>
      </c>
      <c r="BA1126" s="447" t="str">
        <f t="shared" si="532"/>
        <v>Non-Op</v>
      </c>
      <c r="BC1126" s="449" t="s">
        <v>2100</v>
      </c>
      <c r="BD1126" s="552">
        <f t="shared" si="510"/>
        <v>-16901820.34</v>
      </c>
      <c r="BF1126" s="435"/>
      <c r="BG1126" s="435"/>
      <c r="BH1126" s="435"/>
      <c r="BI1126" s="435"/>
      <c r="BJ1126" s="435"/>
      <c r="BK1126" s="435"/>
      <c r="BL1126" s="435"/>
      <c r="BN1126" s="444"/>
    </row>
    <row r="1127" spans="1:66" s="28" customFormat="1" ht="12" customHeight="1">
      <c r="A1127" s="287">
        <v>21100003</v>
      </c>
      <c r="B1127" s="288" t="str">
        <f t="shared" si="536"/>
        <v>21100003</v>
      </c>
      <c r="C1127" s="444" t="s">
        <v>1705</v>
      </c>
      <c r="D1127" s="445" t="s">
        <v>1162</v>
      </c>
      <c r="E1127" s="445"/>
      <c r="F1127" s="444"/>
      <c r="G1127" s="445"/>
      <c r="H1127" s="547">
        <v>-3013605116.4699998</v>
      </c>
      <c r="I1127" s="547">
        <v>-3013605116.4699998</v>
      </c>
      <c r="J1127" s="547">
        <v>-3013605116.4699998</v>
      </c>
      <c r="K1127" s="547">
        <v>-3013605116.4699998</v>
      </c>
      <c r="L1127" s="547">
        <v>-3013605116.4699998</v>
      </c>
      <c r="M1127" s="547">
        <v>-3013605116.4699998</v>
      </c>
      <c r="N1127" s="547">
        <v>-3013605116.4699998</v>
      </c>
      <c r="O1127" s="547">
        <v>-3013605116.4699998</v>
      </c>
      <c r="P1127" s="547">
        <v>-3013605116.4699998</v>
      </c>
      <c r="Q1127" s="547">
        <v>-3013605116.4699998</v>
      </c>
      <c r="R1127" s="547">
        <v>-3013605116.4699998</v>
      </c>
      <c r="S1127" s="547">
        <v>-3013605116.4699998</v>
      </c>
      <c r="T1127" s="547">
        <v>-3013605116.4699998</v>
      </c>
      <c r="U1127" s="547"/>
      <c r="V1127" s="547">
        <f t="shared" si="538"/>
        <v>-3013605116.4700007</v>
      </c>
      <c r="W1127" s="285"/>
      <c r="X1127" s="286"/>
      <c r="Y1127" s="548">
        <f t="shared" si="539"/>
        <v>0</v>
      </c>
      <c r="Z1127" s="549">
        <f t="shared" si="539"/>
        <v>0</v>
      </c>
      <c r="AA1127" s="549">
        <f t="shared" si="539"/>
        <v>-3013605116.4699998</v>
      </c>
      <c r="AB1127" s="282">
        <f t="shared" si="514"/>
        <v>0</v>
      </c>
      <c r="AC1127" s="281">
        <f t="shared" si="515"/>
        <v>0</v>
      </c>
      <c r="AD1127" s="549">
        <f t="shared" si="540"/>
        <v>0</v>
      </c>
      <c r="AE1127" s="553">
        <f t="shared" si="541"/>
        <v>0</v>
      </c>
      <c r="AF1127" s="282">
        <f t="shared" si="542"/>
        <v>0</v>
      </c>
      <c r="AG1127" s="283">
        <f t="shared" si="543"/>
        <v>0</v>
      </c>
      <c r="AH1127" s="281">
        <f t="shared" si="520"/>
        <v>0</v>
      </c>
      <c r="AI1127" s="551">
        <f t="shared" si="544"/>
        <v>0</v>
      </c>
      <c r="AJ1127" s="549">
        <f t="shared" si="544"/>
        <v>0</v>
      </c>
      <c r="AK1127" s="549">
        <f t="shared" si="544"/>
        <v>-3013605116.4700007</v>
      </c>
      <c r="AL1127" s="282">
        <f t="shared" si="545"/>
        <v>0</v>
      </c>
      <c r="AM1127" s="281">
        <f t="shared" si="522"/>
        <v>0</v>
      </c>
      <c r="AN1127" s="549">
        <f t="shared" si="546"/>
        <v>0</v>
      </c>
      <c r="AO1127" s="549">
        <f t="shared" si="547"/>
        <v>0</v>
      </c>
      <c r="AP1127" s="549">
        <f t="shared" si="548"/>
        <v>0</v>
      </c>
      <c r="AQ1127" s="283">
        <f t="shared" si="549"/>
        <v>0</v>
      </c>
      <c r="AR1127" s="281">
        <f t="shared" si="526"/>
        <v>0</v>
      </c>
      <c r="AT1127" s="446"/>
      <c r="AU1127" s="344"/>
      <c r="AV1127" s="447" t="str">
        <f t="shared" si="527"/>
        <v>CA</v>
      </c>
      <c r="AW1127" s="447" t="str">
        <f t="shared" si="528"/>
        <v>CL</v>
      </c>
      <c r="AX1127" s="447" t="str">
        <f t="shared" si="529"/>
        <v>AIC</v>
      </c>
      <c r="AY1127" s="447" t="str">
        <f t="shared" si="530"/>
        <v>ERB</v>
      </c>
      <c r="AZ1127" s="447" t="str">
        <f t="shared" si="531"/>
        <v>GRB</v>
      </c>
      <c r="BA1127" s="447" t="str">
        <f t="shared" si="532"/>
        <v>Non-Op</v>
      </c>
      <c r="BC1127" s="449" t="s">
        <v>2100</v>
      </c>
      <c r="BD1127" s="552">
        <f t="shared" si="510"/>
        <v>-3013605116.4699998</v>
      </c>
      <c r="BF1127" s="435"/>
      <c r="BG1127" s="435"/>
      <c r="BH1127" s="435"/>
      <c r="BI1127" s="435"/>
      <c r="BJ1127" s="435"/>
      <c r="BK1127" s="435"/>
      <c r="BL1127" s="435"/>
      <c r="BN1127" s="444"/>
    </row>
    <row r="1128" spans="1:66" s="28" customFormat="1" ht="12" customHeight="1">
      <c r="A1128" s="287">
        <v>21100383</v>
      </c>
      <c r="B1128" s="288" t="str">
        <f t="shared" si="536"/>
        <v>21100383</v>
      </c>
      <c r="C1128" s="494" t="s">
        <v>1706</v>
      </c>
      <c r="D1128" s="445" t="s">
        <v>1165</v>
      </c>
      <c r="E1128" s="445"/>
      <c r="F1128" s="494"/>
      <c r="G1128" s="445"/>
      <c r="H1128" s="547">
        <v>-491575</v>
      </c>
      <c r="I1128" s="547">
        <v>-491575</v>
      </c>
      <c r="J1128" s="547">
        <v>-491575</v>
      </c>
      <c r="K1128" s="547">
        <v>-491575</v>
      </c>
      <c r="L1128" s="547">
        <v>-491575</v>
      </c>
      <c r="M1128" s="547">
        <v>-491575</v>
      </c>
      <c r="N1128" s="547">
        <v>-491575</v>
      </c>
      <c r="O1128" s="547">
        <v>-491575</v>
      </c>
      <c r="P1128" s="547">
        <v>-491575</v>
      </c>
      <c r="Q1128" s="547">
        <v>-491575</v>
      </c>
      <c r="R1128" s="547">
        <v>-491575</v>
      </c>
      <c r="S1128" s="547">
        <v>-491575</v>
      </c>
      <c r="T1128" s="547">
        <v>-491575</v>
      </c>
      <c r="U1128" s="547"/>
      <c r="V1128" s="547">
        <f t="shared" si="538"/>
        <v>-491575</v>
      </c>
      <c r="W1128" s="285"/>
      <c r="X1128" s="286"/>
      <c r="Y1128" s="548">
        <f t="shared" si="539"/>
        <v>0</v>
      </c>
      <c r="Z1128" s="549">
        <f t="shared" si="539"/>
        <v>0</v>
      </c>
      <c r="AA1128" s="549">
        <f t="shared" si="539"/>
        <v>0</v>
      </c>
      <c r="AB1128" s="282">
        <f t="shared" si="514"/>
        <v>-491575</v>
      </c>
      <c r="AC1128" s="281">
        <f t="shared" si="515"/>
        <v>0</v>
      </c>
      <c r="AD1128" s="549">
        <f t="shared" si="540"/>
        <v>0</v>
      </c>
      <c r="AE1128" s="553">
        <f t="shared" si="541"/>
        <v>0</v>
      </c>
      <c r="AF1128" s="282">
        <f t="shared" si="542"/>
        <v>-491575</v>
      </c>
      <c r="AG1128" s="283">
        <f t="shared" si="543"/>
        <v>-491575</v>
      </c>
      <c r="AH1128" s="281">
        <f t="shared" si="520"/>
        <v>0</v>
      </c>
      <c r="AI1128" s="551">
        <f t="shared" si="544"/>
        <v>0</v>
      </c>
      <c r="AJ1128" s="549">
        <f t="shared" si="544"/>
        <v>0</v>
      </c>
      <c r="AK1128" s="549">
        <f t="shared" si="544"/>
        <v>0</v>
      </c>
      <c r="AL1128" s="282">
        <f t="shared" si="545"/>
        <v>-491575</v>
      </c>
      <c r="AM1128" s="281">
        <f t="shared" si="522"/>
        <v>0</v>
      </c>
      <c r="AN1128" s="549">
        <f t="shared" si="546"/>
        <v>0</v>
      </c>
      <c r="AO1128" s="549">
        <f t="shared" si="547"/>
        <v>0</v>
      </c>
      <c r="AP1128" s="549">
        <f t="shared" si="548"/>
        <v>-491575</v>
      </c>
      <c r="AQ1128" s="283">
        <f t="shared" si="549"/>
        <v>-491575</v>
      </c>
      <c r="AR1128" s="281">
        <f t="shared" si="526"/>
        <v>0</v>
      </c>
      <c r="AT1128" s="446" t="s">
        <v>2079</v>
      </c>
      <c r="AU1128" s="344"/>
      <c r="AV1128" s="447" t="str">
        <f t="shared" si="527"/>
        <v>CA</v>
      </c>
      <c r="AW1128" s="447" t="str">
        <f t="shared" si="528"/>
        <v>CL</v>
      </c>
      <c r="AX1128" s="447" t="str">
        <f t="shared" si="529"/>
        <v>AIC</v>
      </c>
      <c r="AY1128" s="447" t="str">
        <f t="shared" si="530"/>
        <v>ERB</v>
      </c>
      <c r="AZ1128" s="447" t="str">
        <f t="shared" si="531"/>
        <v>GRB</v>
      </c>
      <c r="BA1128" s="447" t="str">
        <f t="shared" si="532"/>
        <v>Non-Op</v>
      </c>
      <c r="BC1128" s="449" t="s">
        <v>2100</v>
      </c>
      <c r="BD1128" s="552">
        <f t="shared" si="510"/>
        <v>-491575</v>
      </c>
      <c r="BF1128" s="435"/>
      <c r="BG1128" s="435"/>
      <c r="BH1128" s="435"/>
      <c r="BI1128" s="435"/>
      <c r="BJ1128" s="435"/>
      <c r="BK1128" s="435"/>
      <c r="BL1128" s="435"/>
      <c r="BN1128" s="444"/>
    </row>
    <row r="1129" spans="1:66" s="28" customFormat="1" ht="12" customHeight="1">
      <c r="A1129" s="287">
        <v>21400013</v>
      </c>
      <c r="B1129" s="288" t="str">
        <f t="shared" si="536"/>
        <v>21400013</v>
      </c>
      <c r="C1129" s="444" t="s">
        <v>1707</v>
      </c>
      <c r="D1129" s="445" t="s">
        <v>1162</v>
      </c>
      <c r="E1129" s="445"/>
      <c r="F1129" s="444"/>
      <c r="G1129" s="445"/>
      <c r="H1129" s="547">
        <v>2148854.7200000002</v>
      </c>
      <c r="I1129" s="547">
        <v>2148854.7200000002</v>
      </c>
      <c r="J1129" s="547">
        <v>2148854.7200000002</v>
      </c>
      <c r="K1129" s="547">
        <v>2148854.7200000002</v>
      </c>
      <c r="L1129" s="547">
        <v>2148854.7200000002</v>
      </c>
      <c r="M1129" s="547">
        <v>2148854.7200000002</v>
      </c>
      <c r="N1129" s="547">
        <v>2148854.7200000002</v>
      </c>
      <c r="O1129" s="547">
        <v>2148854.7200000002</v>
      </c>
      <c r="P1129" s="547">
        <v>2148854.7200000002</v>
      </c>
      <c r="Q1129" s="547">
        <v>2148854.7200000002</v>
      </c>
      <c r="R1129" s="547">
        <v>2148854.7200000002</v>
      </c>
      <c r="S1129" s="547">
        <v>2148854.7200000002</v>
      </c>
      <c r="T1129" s="547">
        <v>2148854.7200000002</v>
      </c>
      <c r="U1129" s="547"/>
      <c r="V1129" s="547">
        <f t="shared" si="538"/>
        <v>2148854.7199999997</v>
      </c>
      <c r="W1129" s="285"/>
      <c r="X1129" s="286"/>
      <c r="Y1129" s="548">
        <f t="shared" si="539"/>
        <v>0</v>
      </c>
      <c r="Z1129" s="549">
        <f t="shared" si="539"/>
        <v>0</v>
      </c>
      <c r="AA1129" s="549">
        <f t="shared" si="539"/>
        <v>2148854.7200000002</v>
      </c>
      <c r="AB1129" s="282">
        <f t="shared" si="514"/>
        <v>0</v>
      </c>
      <c r="AC1129" s="281">
        <f t="shared" si="515"/>
        <v>0</v>
      </c>
      <c r="AD1129" s="549">
        <f t="shared" si="540"/>
        <v>0</v>
      </c>
      <c r="AE1129" s="553">
        <f t="shared" si="541"/>
        <v>0</v>
      </c>
      <c r="AF1129" s="282">
        <f t="shared" si="542"/>
        <v>0</v>
      </c>
      <c r="AG1129" s="283">
        <f t="shared" si="543"/>
        <v>0</v>
      </c>
      <c r="AH1129" s="281">
        <f t="shared" si="520"/>
        <v>0</v>
      </c>
      <c r="AI1129" s="551">
        <f t="shared" si="544"/>
        <v>0</v>
      </c>
      <c r="AJ1129" s="549">
        <f t="shared" si="544"/>
        <v>0</v>
      </c>
      <c r="AK1129" s="549">
        <f t="shared" si="544"/>
        <v>2148854.7199999997</v>
      </c>
      <c r="AL1129" s="282">
        <f t="shared" si="545"/>
        <v>0</v>
      </c>
      <c r="AM1129" s="281">
        <f t="shared" si="522"/>
        <v>0</v>
      </c>
      <c r="AN1129" s="549">
        <f t="shared" si="546"/>
        <v>0</v>
      </c>
      <c r="AO1129" s="549">
        <f t="shared" si="547"/>
        <v>0</v>
      </c>
      <c r="AP1129" s="549">
        <f t="shared" si="548"/>
        <v>0</v>
      </c>
      <c r="AQ1129" s="283">
        <f t="shared" si="549"/>
        <v>0</v>
      </c>
      <c r="AR1129" s="281">
        <f t="shared" si="526"/>
        <v>0</v>
      </c>
      <c r="AT1129" s="446"/>
      <c r="AU1129" s="344"/>
      <c r="AV1129" s="447" t="str">
        <f t="shared" si="527"/>
        <v>CA</v>
      </c>
      <c r="AW1129" s="447" t="str">
        <f t="shared" si="528"/>
        <v>CL</v>
      </c>
      <c r="AX1129" s="447" t="str">
        <f t="shared" si="529"/>
        <v>AIC</v>
      </c>
      <c r="AY1129" s="447" t="str">
        <f t="shared" si="530"/>
        <v>ERB</v>
      </c>
      <c r="AZ1129" s="447" t="str">
        <f t="shared" si="531"/>
        <v>GRB</v>
      </c>
      <c r="BA1129" s="447" t="str">
        <f t="shared" si="532"/>
        <v>Non-Op</v>
      </c>
      <c r="BC1129" s="449" t="s">
        <v>2100</v>
      </c>
      <c r="BD1129" s="552">
        <f t="shared" si="510"/>
        <v>2148854.7200000002</v>
      </c>
      <c r="BF1129" s="435"/>
      <c r="BG1129" s="435"/>
      <c r="BH1129" s="435"/>
      <c r="BI1129" s="435"/>
      <c r="BJ1129" s="435"/>
      <c r="BK1129" s="435"/>
      <c r="BL1129" s="435"/>
      <c r="BN1129" s="444"/>
    </row>
    <row r="1130" spans="1:66" s="28" customFormat="1" ht="12" customHeight="1">
      <c r="A1130" s="287">
        <v>21400033</v>
      </c>
      <c r="B1130" s="288" t="str">
        <f t="shared" si="536"/>
        <v>21400033</v>
      </c>
      <c r="C1130" s="444" t="s">
        <v>1708</v>
      </c>
      <c r="D1130" s="445" t="s">
        <v>1162</v>
      </c>
      <c r="E1130" s="445"/>
      <c r="F1130" s="444"/>
      <c r="G1130" s="445"/>
      <c r="H1130" s="547">
        <v>4985024.68</v>
      </c>
      <c r="I1130" s="547">
        <v>4985024.68</v>
      </c>
      <c r="J1130" s="547">
        <v>4985024.68</v>
      </c>
      <c r="K1130" s="547">
        <v>4985024.68</v>
      </c>
      <c r="L1130" s="547">
        <v>4985024.68</v>
      </c>
      <c r="M1130" s="547">
        <v>4985024.68</v>
      </c>
      <c r="N1130" s="547">
        <v>4985024.68</v>
      </c>
      <c r="O1130" s="547">
        <v>4985024.68</v>
      </c>
      <c r="P1130" s="547">
        <v>4985024.68</v>
      </c>
      <c r="Q1130" s="547">
        <v>4985024.68</v>
      </c>
      <c r="R1130" s="547">
        <v>4985024.68</v>
      </c>
      <c r="S1130" s="547">
        <v>4985024.68</v>
      </c>
      <c r="T1130" s="547">
        <v>4985024.68</v>
      </c>
      <c r="U1130" s="547"/>
      <c r="V1130" s="547">
        <f t="shared" si="538"/>
        <v>4985024.68</v>
      </c>
      <c r="W1130" s="285"/>
      <c r="X1130" s="286"/>
      <c r="Y1130" s="548">
        <f t="shared" si="539"/>
        <v>0</v>
      </c>
      <c r="Z1130" s="549">
        <f t="shared" si="539"/>
        <v>0</v>
      </c>
      <c r="AA1130" s="549">
        <f t="shared" si="539"/>
        <v>4985024.68</v>
      </c>
      <c r="AB1130" s="282">
        <f t="shared" si="514"/>
        <v>0</v>
      </c>
      <c r="AC1130" s="281">
        <f t="shared" si="515"/>
        <v>0</v>
      </c>
      <c r="AD1130" s="549">
        <f t="shared" si="540"/>
        <v>0</v>
      </c>
      <c r="AE1130" s="553">
        <f t="shared" si="541"/>
        <v>0</v>
      </c>
      <c r="AF1130" s="282">
        <f t="shared" si="542"/>
        <v>0</v>
      </c>
      <c r="AG1130" s="283">
        <f t="shared" si="543"/>
        <v>0</v>
      </c>
      <c r="AH1130" s="281">
        <f t="shared" si="520"/>
        <v>0</v>
      </c>
      <c r="AI1130" s="551">
        <f t="shared" si="544"/>
        <v>0</v>
      </c>
      <c r="AJ1130" s="549">
        <f t="shared" si="544"/>
        <v>0</v>
      </c>
      <c r="AK1130" s="549">
        <f t="shared" si="544"/>
        <v>4985024.68</v>
      </c>
      <c r="AL1130" s="282">
        <f t="shared" si="545"/>
        <v>0</v>
      </c>
      <c r="AM1130" s="281">
        <f t="shared" si="522"/>
        <v>0</v>
      </c>
      <c r="AN1130" s="549">
        <f t="shared" si="546"/>
        <v>0</v>
      </c>
      <c r="AO1130" s="549">
        <f t="shared" si="547"/>
        <v>0</v>
      </c>
      <c r="AP1130" s="549">
        <f t="shared" si="548"/>
        <v>0</v>
      </c>
      <c r="AQ1130" s="283">
        <f t="shared" si="549"/>
        <v>0</v>
      </c>
      <c r="AR1130" s="281">
        <f t="shared" si="526"/>
        <v>0</v>
      </c>
      <c r="AT1130" s="446"/>
      <c r="AU1130" s="344"/>
      <c r="AV1130" s="447" t="str">
        <f t="shared" si="527"/>
        <v>CA</v>
      </c>
      <c r="AW1130" s="447" t="str">
        <f t="shared" si="528"/>
        <v>CL</v>
      </c>
      <c r="AX1130" s="447" t="str">
        <f t="shared" si="529"/>
        <v>AIC</v>
      </c>
      <c r="AY1130" s="447" t="str">
        <f t="shared" si="530"/>
        <v>ERB</v>
      </c>
      <c r="AZ1130" s="447" t="str">
        <f t="shared" si="531"/>
        <v>GRB</v>
      </c>
      <c r="BA1130" s="447" t="str">
        <f t="shared" si="532"/>
        <v>Non-Op</v>
      </c>
      <c r="BC1130" s="449" t="s">
        <v>2100</v>
      </c>
      <c r="BD1130" s="552">
        <f t="shared" si="510"/>
        <v>4985024.68</v>
      </c>
      <c r="BF1130" s="435"/>
      <c r="BG1130" s="435"/>
      <c r="BH1130" s="435"/>
      <c r="BI1130" s="435"/>
      <c r="BJ1130" s="435"/>
      <c r="BK1130" s="435"/>
      <c r="BL1130" s="435"/>
      <c r="BN1130" s="444"/>
    </row>
    <row r="1131" spans="1:66" s="28" customFormat="1" ht="12" customHeight="1">
      <c r="A1131" s="287">
        <v>21500023</v>
      </c>
      <c r="B1131" s="288" t="str">
        <f t="shared" si="536"/>
        <v>21500023</v>
      </c>
      <c r="C1131" s="444" t="s">
        <v>1709</v>
      </c>
      <c r="D1131" s="445" t="s">
        <v>1162</v>
      </c>
      <c r="E1131" s="445"/>
      <c r="F1131" s="444"/>
      <c r="G1131" s="445"/>
      <c r="H1131" s="547">
        <v>0</v>
      </c>
      <c r="I1131" s="547">
        <v>0</v>
      </c>
      <c r="J1131" s="547">
        <v>0</v>
      </c>
      <c r="K1131" s="547">
        <v>0</v>
      </c>
      <c r="L1131" s="547">
        <v>0</v>
      </c>
      <c r="M1131" s="547">
        <v>0</v>
      </c>
      <c r="N1131" s="547">
        <v>0</v>
      </c>
      <c r="O1131" s="547">
        <v>0</v>
      </c>
      <c r="P1131" s="547">
        <v>0</v>
      </c>
      <c r="Q1131" s="547">
        <v>0</v>
      </c>
      <c r="R1131" s="547">
        <v>0</v>
      </c>
      <c r="S1131" s="547">
        <v>0</v>
      </c>
      <c r="T1131" s="547">
        <v>0</v>
      </c>
      <c r="U1131" s="547"/>
      <c r="V1131" s="547">
        <f t="shared" si="538"/>
        <v>0</v>
      </c>
      <c r="W1131" s="285"/>
      <c r="X1131" s="286"/>
      <c r="Y1131" s="548">
        <f t="shared" si="539"/>
        <v>0</v>
      </c>
      <c r="Z1131" s="549">
        <f t="shared" si="539"/>
        <v>0</v>
      </c>
      <c r="AA1131" s="549">
        <f t="shared" si="539"/>
        <v>0</v>
      </c>
      <c r="AB1131" s="282">
        <f t="shared" si="514"/>
        <v>0</v>
      </c>
      <c r="AC1131" s="281">
        <f t="shared" si="515"/>
        <v>0</v>
      </c>
      <c r="AD1131" s="549">
        <f t="shared" si="540"/>
        <v>0</v>
      </c>
      <c r="AE1131" s="553">
        <f t="shared" si="541"/>
        <v>0</v>
      </c>
      <c r="AF1131" s="282">
        <f t="shared" si="542"/>
        <v>0</v>
      </c>
      <c r="AG1131" s="283">
        <f t="shared" si="543"/>
        <v>0</v>
      </c>
      <c r="AH1131" s="281">
        <f t="shared" si="520"/>
        <v>0</v>
      </c>
      <c r="AI1131" s="551">
        <f t="shared" si="544"/>
        <v>0</v>
      </c>
      <c r="AJ1131" s="549">
        <f t="shared" si="544"/>
        <v>0</v>
      </c>
      <c r="AK1131" s="549">
        <f t="shared" si="544"/>
        <v>0</v>
      </c>
      <c r="AL1131" s="282">
        <f t="shared" si="545"/>
        <v>0</v>
      </c>
      <c r="AM1131" s="281">
        <f t="shared" si="522"/>
        <v>0</v>
      </c>
      <c r="AN1131" s="549">
        <f t="shared" si="546"/>
        <v>0</v>
      </c>
      <c r="AO1131" s="549">
        <f t="shared" si="547"/>
        <v>0</v>
      </c>
      <c r="AP1131" s="549">
        <f t="shared" si="548"/>
        <v>0</v>
      </c>
      <c r="AQ1131" s="283">
        <f t="shared" si="549"/>
        <v>0</v>
      </c>
      <c r="AR1131" s="281">
        <f t="shared" si="526"/>
        <v>0</v>
      </c>
      <c r="AT1131" s="446"/>
      <c r="AU1131" s="344"/>
      <c r="AV1131" s="447" t="str">
        <f t="shared" si="527"/>
        <v>CA</v>
      </c>
      <c r="AW1131" s="447" t="str">
        <f t="shared" si="528"/>
        <v>CL</v>
      </c>
      <c r="AX1131" s="447" t="str">
        <f t="shared" si="529"/>
        <v>AIC</v>
      </c>
      <c r="AY1131" s="447" t="str">
        <f t="shared" si="530"/>
        <v>ERB</v>
      </c>
      <c r="AZ1131" s="447" t="str">
        <f t="shared" si="531"/>
        <v>GRB</v>
      </c>
      <c r="BA1131" s="447" t="str">
        <f t="shared" si="532"/>
        <v>Non-Op</v>
      </c>
      <c r="BC1131" s="449" t="s">
        <v>2100</v>
      </c>
      <c r="BD1131" s="552">
        <f t="shared" si="510"/>
        <v>0</v>
      </c>
      <c r="BF1131" s="435"/>
      <c r="BG1131" s="435"/>
      <c r="BH1131" s="435"/>
      <c r="BI1131" s="435"/>
      <c r="BJ1131" s="435"/>
      <c r="BK1131" s="435"/>
      <c r="BL1131" s="435"/>
      <c r="BN1131" s="444"/>
    </row>
    <row r="1132" spans="1:66" s="28" customFormat="1" ht="12" customHeight="1">
      <c r="A1132" s="287">
        <v>21500033</v>
      </c>
      <c r="B1132" s="288" t="str">
        <f t="shared" si="536"/>
        <v>21500033</v>
      </c>
      <c r="C1132" s="444" t="s">
        <v>2951</v>
      </c>
      <c r="D1132" s="445" t="s">
        <v>1162</v>
      </c>
      <c r="E1132" s="445"/>
      <c r="F1132" s="444"/>
      <c r="G1132" s="445"/>
      <c r="H1132" s="547">
        <v>0</v>
      </c>
      <c r="I1132" s="547">
        <v>0</v>
      </c>
      <c r="J1132" s="547">
        <v>0</v>
      </c>
      <c r="K1132" s="547">
        <v>0</v>
      </c>
      <c r="L1132" s="547">
        <v>0</v>
      </c>
      <c r="M1132" s="547">
        <v>0</v>
      </c>
      <c r="N1132" s="547">
        <v>0</v>
      </c>
      <c r="O1132" s="547">
        <v>0</v>
      </c>
      <c r="P1132" s="547">
        <v>0</v>
      </c>
      <c r="Q1132" s="547">
        <v>0</v>
      </c>
      <c r="R1132" s="547">
        <v>0</v>
      </c>
      <c r="S1132" s="547">
        <v>0</v>
      </c>
      <c r="T1132" s="547">
        <v>0</v>
      </c>
      <c r="U1132" s="547"/>
      <c r="V1132" s="547">
        <f t="shared" si="538"/>
        <v>0</v>
      </c>
      <c r="W1132" s="285"/>
      <c r="X1132" s="286"/>
      <c r="Y1132" s="548">
        <f t="shared" si="539"/>
        <v>0</v>
      </c>
      <c r="Z1132" s="549">
        <f t="shared" si="539"/>
        <v>0</v>
      </c>
      <c r="AA1132" s="549">
        <f t="shared" si="539"/>
        <v>0</v>
      </c>
      <c r="AB1132" s="282">
        <f t="shared" si="514"/>
        <v>0</v>
      </c>
      <c r="AC1132" s="281">
        <f t="shared" si="515"/>
        <v>0</v>
      </c>
      <c r="AD1132" s="549">
        <f t="shared" si="540"/>
        <v>0</v>
      </c>
      <c r="AE1132" s="553">
        <f t="shared" si="541"/>
        <v>0</v>
      </c>
      <c r="AF1132" s="282">
        <f t="shared" si="542"/>
        <v>0</v>
      </c>
      <c r="AG1132" s="283">
        <f t="shared" si="543"/>
        <v>0</v>
      </c>
      <c r="AH1132" s="281">
        <f t="shared" si="520"/>
        <v>0</v>
      </c>
      <c r="AI1132" s="551">
        <f t="shared" si="544"/>
        <v>0</v>
      </c>
      <c r="AJ1132" s="549">
        <f t="shared" si="544"/>
        <v>0</v>
      </c>
      <c r="AK1132" s="549">
        <f t="shared" si="544"/>
        <v>0</v>
      </c>
      <c r="AL1132" s="282">
        <f t="shared" si="545"/>
        <v>0</v>
      </c>
      <c r="AM1132" s="281">
        <f t="shared" si="522"/>
        <v>0</v>
      </c>
      <c r="AN1132" s="549">
        <f t="shared" si="546"/>
        <v>0</v>
      </c>
      <c r="AO1132" s="549">
        <f t="shared" si="547"/>
        <v>0</v>
      </c>
      <c r="AP1132" s="549">
        <f t="shared" si="548"/>
        <v>0</v>
      </c>
      <c r="AQ1132" s="283">
        <f t="shared" si="549"/>
        <v>0</v>
      </c>
      <c r="AR1132" s="281">
        <f t="shared" si="526"/>
        <v>0</v>
      </c>
      <c r="AT1132" s="446"/>
      <c r="AU1132" s="344"/>
      <c r="AV1132" s="447" t="str">
        <f t="shared" si="527"/>
        <v>CA</v>
      </c>
      <c r="AW1132" s="447" t="str">
        <f t="shared" si="528"/>
        <v>CL</v>
      </c>
      <c r="AX1132" s="447" t="str">
        <f t="shared" si="529"/>
        <v>AIC</v>
      </c>
      <c r="AY1132" s="447" t="str">
        <f t="shared" si="530"/>
        <v>ERB</v>
      </c>
      <c r="AZ1132" s="447" t="str">
        <f t="shared" si="531"/>
        <v>GRB</v>
      </c>
      <c r="BA1132" s="447" t="str">
        <f t="shared" si="532"/>
        <v>Non-Op</v>
      </c>
      <c r="BC1132" s="449" t="s">
        <v>2100</v>
      </c>
      <c r="BD1132" s="552">
        <f t="shared" si="510"/>
        <v>0</v>
      </c>
      <c r="BF1132" s="435"/>
      <c r="BG1132" s="435"/>
      <c r="BH1132" s="435"/>
      <c r="BI1132" s="435"/>
      <c r="BJ1132" s="435"/>
      <c r="BK1132" s="435"/>
      <c r="BL1132" s="435"/>
      <c r="BN1132" s="444"/>
    </row>
    <row r="1133" spans="1:66" s="28" customFormat="1" ht="12" customHeight="1">
      <c r="A1133" s="362">
        <v>21510023</v>
      </c>
      <c r="B1133" s="290" t="str">
        <f t="shared" si="536"/>
        <v>21510023</v>
      </c>
      <c r="C1133" s="450" t="s">
        <v>1709</v>
      </c>
      <c r="D1133" s="451" t="s">
        <v>1162</v>
      </c>
      <c r="E1133" s="451"/>
      <c r="F1133" s="300">
        <v>43800</v>
      </c>
      <c r="G1133" s="451"/>
      <c r="H1133" s="556">
        <v>-19173857.300000001</v>
      </c>
      <c r="I1133" s="556">
        <v>-19173857.300000001</v>
      </c>
      <c r="J1133" s="556">
        <v>-19173857.300000001</v>
      </c>
      <c r="K1133" s="556">
        <v>-19173857.300000001</v>
      </c>
      <c r="L1133" s="556">
        <v>-19173857.300000001</v>
      </c>
      <c r="M1133" s="556">
        <v>-19173857.300000001</v>
      </c>
      <c r="N1133" s="556">
        <v>-19173857.300000001</v>
      </c>
      <c r="O1133" s="556">
        <v>-19173857.300000001</v>
      </c>
      <c r="P1133" s="556">
        <v>-19173857.300000001</v>
      </c>
      <c r="Q1133" s="556">
        <v>-19173857.300000001</v>
      </c>
      <c r="R1133" s="556">
        <v>-19173857.300000001</v>
      </c>
      <c r="S1133" s="556">
        <v>-19173857.300000001</v>
      </c>
      <c r="T1133" s="591">
        <v>-20241655.91</v>
      </c>
      <c r="U1133" s="556"/>
      <c r="V1133" s="556">
        <f t="shared" si="538"/>
        <v>-19218348.908750001</v>
      </c>
      <c r="W1133" s="292"/>
      <c r="X1133" s="293"/>
      <c r="Y1133" s="548">
        <f t="shared" si="539"/>
        <v>0</v>
      </c>
      <c r="Z1133" s="549">
        <f t="shared" si="539"/>
        <v>0</v>
      </c>
      <c r="AA1133" s="549">
        <f t="shared" si="539"/>
        <v>-20241655.91</v>
      </c>
      <c r="AB1133" s="282">
        <f t="shared" si="514"/>
        <v>0</v>
      </c>
      <c r="AC1133" s="281">
        <f t="shared" si="515"/>
        <v>0</v>
      </c>
      <c r="AD1133" s="549">
        <f t="shared" si="540"/>
        <v>0</v>
      </c>
      <c r="AE1133" s="553">
        <f t="shared" si="541"/>
        <v>0</v>
      </c>
      <c r="AF1133" s="282">
        <f t="shared" si="542"/>
        <v>0</v>
      </c>
      <c r="AG1133" s="283">
        <f t="shared" si="543"/>
        <v>0</v>
      </c>
      <c r="AH1133" s="281">
        <f t="shared" si="520"/>
        <v>0</v>
      </c>
      <c r="AI1133" s="551">
        <f t="shared" si="544"/>
        <v>0</v>
      </c>
      <c r="AJ1133" s="549">
        <f t="shared" si="544"/>
        <v>0</v>
      </c>
      <c r="AK1133" s="549">
        <f t="shared" si="544"/>
        <v>-19218348.908750001</v>
      </c>
      <c r="AL1133" s="282">
        <f t="shared" si="545"/>
        <v>0</v>
      </c>
      <c r="AM1133" s="281">
        <f t="shared" si="522"/>
        <v>0</v>
      </c>
      <c r="AN1133" s="549">
        <f t="shared" si="546"/>
        <v>0</v>
      </c>
      <c r="AO1133" s="549">
        <f t="shared" si="547"/>
        <v>0</v>
      </c>
      <c r="AP1133" s="549">
        <f t="shared" si="548"/>
        <v>0</v>
      </c>
      <c r="AQ1133" s="283">
        <f t="shared" si="549"/>
        <v>0</v>
      </c>
      <c r="AR1133" s="281">
        <f t="shared" si="526"/>
        <v>0</v>
      </c>
      <c r="AT1133" s="446"/>
      <c r="AU1133" s="344"/>
      <c r="AV1133" s="447" t="str">
        <f t="shared" si="527"/>
        <v>CA</v>
      </c>
      <c r="AW1133" s="447" t="str">
        <f t="shared" si="528"/>
        <v>CL</v>
      </c>
      <c r="AX1133" s="447" t="str">
        <f t="shared" si="529"/>
        <v>AIC</v>
      </c>
      <c r="AY1133" s="447" t="str">
        <f t="shared" si="530"/>
        <v>ERB</v>
      </c>
      <c r="AZ1133" s="447" t="str">
        <f t="shared" si="531"/>
        <v>GRB</v>
      </c>
      <c r="BA1133" s="447" t="str">
        <f t="shared" si="532"/>
        <v>Non-Op</v>
      </c>
      <c r="BC1133" s="449" t="s">
        <v>2100</v>
      </c>
      <c r="BD1133" s="552">
        <f t="shared" si="510"/>
        <v>-20241655.91</v>
      </c>
      <c r="BF1133" s="435"/>
      <c r="BG1133" s="435"/>
      <c r="BH1133" s="435"/>
      <c r="BI1133" s="435"/>
      <c r="BJ1133" s="435"/>
      <c r="BK1133" s="435"/>
      <c r="BL1133" s="435"/>
      <c r="BN1133" s="444"/>
    </row>
    <row r="1134" spans="1:66" s="28" customFormat="1" ht="12" customHeight="1">
      <c r="A1134" s="362">
        <v>21510033</v>
      </c>
      <c r="B1134" s="290" t="str">
        <f t="shared" si="536"/>
        <v>21510033</v>
      </c>
      <c r="C1134" s="450" t="s">
        <v>2300</v>
      </c>
      <c r="D1134" s="451" t="s">
        <v>1162</v>
      </c>
      <c r="E1134" s="451"/>
      <c r="F1134" s="300">
        <v>43800</v>
      </c>
      <c r="G1134" s="451"/>
      <c r="H1134" s="556">
        <v>-12958191.869999999</v>
      </c>
      <c r="I1134" s="556">
        <v>-12958191.869999999</v>
      </c>
      <c r="J1134" s="556">
        <v>-12958191.869999999</v>
      </c>
      <c r="K1134" s="556">
        <v>-12958191.869999999</v>
      </c>
      <c r="L1134" s="556">
        <v>-12958191.869999999</v>
      </c>
      <c r="M1134" s="556">
        <v>-12958191.869999999</v>
      </c>
      <c r="N1134" s="556">
        <v>-12958191.869999999</v>
      </c>
      <c r="O1134" s="556">
        <v>-12958191.869999999</v>
      </c>
      <c r="P1134" s="556">
        <v>-12958191.869999999</v>
      </c>
      <c r="Q1134" s="556">
        <v>-12958191.869999999</v>
      </c>
      <c r="R1134" s="556">
        <v>-12958191.869999999</v>
      </c>
      <c r="S1134" s="556">
        <v>-12958191.869999999</v>
      </c>
      <c r="T1134" s="591">
        <v>-13980906.869999999</v>
      </c>
      <c r="U1134" s="556"/>
      <c r="V1134" s="556">
        <f t="shared" si="538"/>
        <v>-13000804.995000003</v>
      </c>
      <c r="W1134" s="292"/>
      <c r="X1134" s="293"/>
      <c r="Y1134" s="548">
        <f t="shared" si="539"/>
        <v>0</v>
      </c>
      <c r="Z1134" s="549">
        <f t="shared" si="539"/>
        <v>0</v>
      </c>
      <c r="AA1134" s="549">
        <f t="shared" si="539"/>
        <v>-13980906.869999999</v>
      </c>
      <c r="AB1134" s="282">
        <f t="shared" si="514"/>
        <v>0</v>
      </c>
      <c r="AC1134" s="281">
        <f t="shared" si="515"/>
        <v>0</v>
      </c>
      <c r="AD1134" s="549">
        <f t="shared" si="540"/>
        <v>0</v>
      </c>
      <c r="AE1134" s="553">
        <f t="shared" si="541"/>
        <v>0</v>
      </c>
      <c r="AF1134" s="282">
        <f t="shared" si="542"/>
        <v>0</v>
      </c>
      <c r="AG1134" s="283">
        <f t="shared" si="543"/>
        <v>0</v>
      </c>
      <c r="AH1134" s="281">
        <f t="shared" si="520"/>
        <v>0</v>
      </c>
      <c r="AI1134" s="551">
        <f t="shared" si="544"/>
        <v>0</v>
      </c>
      <c r="AJ1134" s="549">
        <f t="shared" si="544"/>
        <v>0</v>
      </c>
      <c r="AK1134" s="549">
        <f t="shared" si="544"/>
        <v>-13000804.995000003</v>
      </c>
      <c r="AL1134" s="282">
        <f t="shared" si="545"/>
        <v>0</v>
      </c>
      <c r="AM1134" s="281">
        <f t="shared" si="522"/>
        <v>0</v>
      </c>
      <c r="AN1134" s="549">
        <f t="shared" si="546"/>
        <v>0</v>
      </c>
      <c r="AO1134" s="549">
        <f t="shared" si="547"/>
        <v>0</v>
      </c>
      <c r="AP1134" s="549">
        <f t="shared" si="548"/>
        <v>0</v>
      </c>
      <c r="AQ1134" s="283">
        <f t="shared" si="549"/>
        <v>0</v>
      </c>
      <c r="AR1134" s="281">
        <f t="shared" si="526"/>
        <v>0</v>
      </c>
      <c r="AT1134" s="446"/>
      <c r="AU1134" s="344"/>
      <c r="AV1134" s="447" t="str">
        <f t="shared" si="527"/>
        <v>CA</v>
      </c>
      <c r="AW1134" s="447" t="str">
        <f t="shared" si="528"/>
        <v>CL</v>
      </c>
      <c r="AX1134" s="447" t="str">
        <f t="shared" si="529"/>
        <v>AIC</v>
      </c>
      <c r="AY1134" s="447" t="str">
        <f t="shared" si="530"/>
        <v>ERB</v>
      </c>
      <c r="AZ1134" s="447" t="str">
        <f t="shared" si="531"/>
        <v>GRB</v>
      </c>
      <c r="BA1134" s="447" t="str">
        <f t="shared" si="532"/>
        <v>Non-Op</v>
      </c>
      <c r="BC1134" s="449" t="s">
        <v>2100</v>
      </c>
      <c r="BD1134" s="552">
        <f t="shared" si="510"/>
        <v>-13980906.869999999</v>
      </c>
      <c r="BF1134" s="435"/>
      <c r="BG1134" s="435"/>
      <c r="BH1134" s="435"/>
      <c r="BI1134" s="435"/>
      <c r="BJ1134" s="435"/>
      <c r="BK1134" s="435"/>
      <c r="BL1134" s="435"/>
      <c r="BN1134" s="444"/>
    </row>
    <row r="1135" spans="1:66" s="28" customFormat="1" ht="12" customHeight="1">
      <c r="A1135" s="287">
        <v>21600003</v>
      </c>
      <c r="B1135" s="288" t="str">
        <f t="shared" si="536"/>
        <v>21600003</v>
      </c>
      <c r="C1135" s="444" t="s">
        <v>1710</v>
      </c>
      <c r="D1135" s="445" t="s">
        <v>1162</v>
      </c>
      <c r="E1135" s="445"/>
      <c r="F1135" s="444"/>
      <c r="G1135" s="445"/>
      <c r="H1135" s="547">
        <v>-828889994.26999998</v>
      </c>
      <c r="I1135" s="547">
        <v>-953903390.36000001</v>
      </c>
      <c r="J1135" s="547">
        <v>-943194722.44000006</v>
      </c>
      <c r="K1135" s="547">
        <v>-936325869.65999997</v>
      </c>
      <c r="L1135" s="547">
        <v>-914541839.04999995</v>
      </c>
      <c r="M1135" s="547">
        <v>-915580113.25999999</v>
      </c>
      <c r="N1135" s="547">
        <v>-888200779.59000003</v>
      </c>
      <c r="O1135" s="547">
        <v>-871072246.09000003</v>
      </c>
      <c r="P1135" s="547">
        <v>-873823805.85000002</v>
      </c>
      <c r="Q1135" s="547">
        <v>-810263451.86000001</v>
      </c>
      <c r="R1135" s="547">
        <v>-826172330.49000001</v>
      </c>
      <c r="S1135" s="547">
        <v>-881268785.41999996</v>
      </c>
      <c r="T1135" s="547">
        <v>-899806234.24000001</v>
      </c>
      <c r="U1135" s="547"/>
      <c r="V1135" s="547">
        <f t="shared" si="538"/>
        <v>-889891287.36041677</v>
      </c>
      <c r="W1135" s="285"/>
      <c r="X1135" s="286"/>
      <c r="Y1135" s="548">
        <f t="shared" si="539"/>
        <v>0</v>
      </c>
      <c r="Z1135" s="549">
        <f t="shared" si="539"/>
        <v>0</v>
      </c>
      <c r="AA1135" s="549">
        <f t="shared" si="539"/>
        <v>-899806234.24000001</v>
      </c>
      <c r="AB1135" s="282">
        <f t="shared" si="514"/>
        <v>0</v>
      </c>
      <c r="AC1135" s="281">
        <f t="shared" si="515"/>
        <v>0</v>
      </c>
      <c r="AD1135" s="549">
        <f t="shared" si="540"/>
        <v>0</v>
      </c>
      <c r="AE1135" s="553">
        <f t="shared" si="541"/>
        <v>0</v>
      </c>
      <c r="AF1135" s="282">
        <f t="shared" si="542"/>
        <v>0</v>
      </c>
      <c r="AG1135" s="283">
        <f t="shared" si="543"/>
        <v>0</v>
      </c>
      <c r="AH1135" s="281">
        <f t="shared" si="520"/>
        <v>0</v>
      </c>
      <c r="AI1135" s="551">
        <f t="shared" si="544"/>
        <v>0</v>
      </c>
      <c r="AJ1135" s="549">
        <f t="shared" si="544"/>
        <v>0</v>
      </c>
      <c r="AK1135" s="549">
        <f t="shared" si="544"/>
        <v>-889891287.36041677</v>
      </c>
      <c r="AL1135" s="282">
        <f t="shared" si="545"/>
        <v>0</v>
      </c>
      <c r="AM1135" s="281">
        <f t="shared" si="522"/>
        <v>0</v>
      </c>
      <c r="AN1135" s="549">
        <f t="shared" si="546"/>
        <v>0</v>
      </c>
      <c r="AO1135" s="549">
        <f t="shared" si="547"/>
        <v>0</v>
      </c>
      <c r="AP1135" s="549">
        <f t="shared" si="548"/>
        <v>0</v>
      </c>
      <c r="AQ1135" s="283">
        <f t="shared" si="549"/>
        <v>0</v>
      </c>
      <c r="AR1135" s="281">
        <f t="shared" si="526"/>
        <v>0</v>
      </c>
      <c r="AT1135" s="446"/>
      <c r="AU1135" s="344"/>
      <c r="AV1135" s="447" t="str">
        <f t="shared" si="527"/>
        <v>CA</v>
      </c>
      <c r="AW1135" s="447" t="str">
        <f t="shared" si="528"/>
        <v>CL</v>
      </c>
      <c r="AX1135" s="447" t="str">
        <f t="shared" si="529"/>
        <v>AIC</v>
      </c>
      <c r="AY1135" s="447" t="str">
        <f t="shared" si="530"/>
        <v>ERB</v>
      </c>
      <c r="AZ1135" s="447" t="str">
        <f t="shared" si="531"/>
        <v>GRB</v>
      </c>
      <c r="BA1135" s="447" t="str">
        <f t="shared" si="532"/>
        <v>Non-Op</v>
      </c>
      <c r="BC1135" s="449" t="s">
        <v>2100</v>
      </c>
      <c r="BD1135" s="552">
        <f t="shared" si="510"/>
        <v>-899806234.24000001</v>
      </c>
      <c r="BF1135" s="435"/>
      <c r="BG1135" s="435"/>
      <c r="BH1135" s="435"/>
      <c r="BI1135" s="435"/>
      <c r="BJ1135" s="435"/>
      <c r="BK1135" s="435"/>
      <c r="BL1135" s="435"/>
      <c r="BN1135" s="444"/>
    </row>
    <row r="1136" spans="1:66" s="28" customFormat="1" ht="12" customHeight="1">
      <c r="A1136" s="513" t="s">
        <v>1711</v>
      </c>
      <c r="B1136" s="444" t="str">
        <f t="shared" si="536"/>
        <v>Total Profit/Loss Current Year</v>
      </c>
      <c r="C1136" s="444"/>
      <c r="D1136" s="445" t="s">
        <v>1162</v>
      </c>
      <c r="E1136" s="445"/>
      <c r="F1136" s="444"/>
      <c r="G1136" s="445"/>
      <c r="H1136" s="547">
        <v>-274280294.72000003</v>
      </c>
      <c r="I1136" s="547">
        <v>-74904492.189999998</v>
      </c>
      <c r="J1136" s="547">
        <v>-147123831.94</v>
      </c>
      <c r="K1136" s="547">
        <v>-199470970.28999999</v>
      </c>
      <c r="L1136" s="547">
        <v>-253048298.80000001</v>
      </c>
      <c r="M1136" s="547">
        <v>-249495879.59999999</v>
      </c>
      <c r="N1136" s="547">
        <v>-277833446.74000001</v>
      </c>
      <c r="O1136" s="547">
        <v>-291523956.19</v>
      </c>
      <c r="P1136" s="547">
        <v>-286175208.19999999</v>
      </c>
      <c r="Q1136" s="547">
        <v>-351959523.64999998</v>
      </c>
      <c r="R1136" s="547">
        <v>-356648596.26999998</v>
      </c>
      <c r="S1136" s="547">
        <v>-336709132.87</v>
      </c>
      <c r="T1136" s="547">
        <v>-370153887.76999998</v>
      </c>
      <c r="U1136" s="547"/>
      <c r="V1136" s="547">
        <f t="shared" si="538"/>
        <v>-262259202.33208331</v>
      </c>
      <c r="W1136" s="285"/>
      <c r="X1136" s="285"/>
      <c r="Y1136" s="548">
        <f t="shared" si="539"/>
        <v>0</v>
      </c>
      <c r="Z1136" s="549">
        <f t="shared" si="539"/>
        <v>0</v>
      </c>
      <c r="AA1136" s="549">
        <f t="shared" si="539"/>
        <v>-370153887.76999998</v>
      </c>
      <c r="AB1136" s="282">
        <f t="shared" si="514"/>
        <v>0</v>
      </c>
      <c r="AC1136" s="281">
        <f t="shared" si="515"/>
        <v>0</v>
      </c>
      <c r="AD1136" s="549">
        <f t="shared" si="540"/>
        <v>0</v>
      </c>
      <c r="AE1136" s="553">
        <f t="shared" si="541"/>
        <v>0</v>
      </c>
      <c r="AF1136" s="282">
        <f t="shared" si="542"/>
        <v>0</v>
      </c>
      <c r="AG1136" s="283">
        <f t="shared" si="543"/>
        <v>0</v>
      </c>
      <c r="AH1136" s="281">
        <f t="shared" si="520"/>
        <v>0</v>
      </c>
      <c r="AI1136" s="551">
        <f t="shared" si="544"/>
        <v>0</v>
      </c>
      <c r="AJ1136" s="549">
        <f t="shared" si="544"/>
        <v>0</v>
      </c>
      <c r="AK1136" s="549">
        <f t="shared" si="544"/>
        <v>-262259202.33208331</v>
      </c>
      <c r="AL1136" s="282">
        <f t="shared" si="545"/>
        <v>0</v>
      </c>
      <c r="AM1136" s="281">
        <f t="shared" si="522"/>
        <v>0</v>
      </c>
      <c r="AN1136" s="549">
        <f t="shared" si="546"/>
        <v>0</v>
      </c>
      <c r="AO1136" s="549">
        <f t="shared" si="547"/>
        <v>0</v>
      </c>
      <c r="AP1136" s="549">
        <f t="shared" si="548"/>
        <v>0</v>
      </c>
      <c r="AQ1136" s="283">
        <f t="shared" si="549"/>
        <v>0</v>
      </c>
      <c r="AR1136" s="281">
        <f t="shared" si="526"/>
        <v>0</v>
      </c>
      <c r="AT1136" s="446"/>
      <c r="AU1136" s="344"/>
      <c r="AV1136" s="447" t="str">
        <f t="shared" si="527"/>
        <v>CA</v>
      </c>
      <c r="AW1136" s="447" t="str">
        <f t="shared" si="528"/>
        <v>CL</v>
      </c>
      <c r="AX1136" s="447" t="str">
        <f t="shared" si="529"/>
        <v>AIC</v>
      </c>
      <c r="AY1136" s="447" t="str">
        <f t="shared" si="530"/>
        <v>ERB</v>
      </c>
      <c r="AZ1136" s="447" t="str">
        <f t="shared" si="531"/>
        <v>GRB</v>
      </c>
      <c r="BA1136" s="447" t="str">
        <f t="shared" si="532"/>
        <v>Non-Op</v>
      </c>
      <c r="BC1136" s="449" t="s">
        <v>2100</v>
      </c>
      <c r="BD1136" s="552">
        <f t="shared" si="510"/>
        <v>-370153887.76999998</v>
      </c>
      <c r="BF1136" s="448"/>
      <c r="BG1136" s="448"/>
      <c r="BH1136" s="448"/>
      <c r="BI1136" s="448"/>
      <c r="BJ1136" s="448"/>
      <c r="BK1136" s="448"/>
      <c r="BL1136" s="448"/>
      <c r="BN1136" s="444"/>
    </row>
    <row r="1137" spans="1:66" s="28" customFormat="1" ht="12" customHeight="1">
      <c r="A1137" s="321">
        <v>43800003</v>
      </c>
      <c r="B1137" s="288" t="str">
        <f t="shared" si="536"/>
        <v>43800003</v>
      </c>
      <c r="C1137" s="444" t="s">
        <v>1712</v>
      </c>
      <c r="D1137" s="445" t="s">
        <v>1162</v>
      </c>
      <c r="E1137" s="445"/>
      <c r="F1137" s="444"/>
      <c r="G1137" s="445"/>
      <c r="H1137" s="547">
        <v>149069893.31999999</v>
      </c>
      <c r="I1137" s="547">
        <v>12849398</v>
      </c>
      <c r="J1137" s="547">
        <v>13031398</v>
      </c>
      <c r="K1137" s="547">
        <v>52053326.240000002</v>
      </c>
      <c r="L1137" s="547">
        <v>52053326.240000002</v>
      </c>
      <c r="M1137" s="547">
        <v>59353326.240000002</v>
      </c>
      <c r="N1137" s="547">
        <v>96673518.230000004</v>
      </c>
      <c r="O1137" s="547">
        <v>109349353.23</v>
      </c>
      <c r="P1137" s="547">
        <v>109770528.39</v>
      </c>
      <c r="Q1137" s="547">
        <v>170846124.68000001</v>
      </c>
      <c r="R1137" s="547">
        <v>171259591.34999999</v>
      </c>
      <c r="S1137" s="547">
        <v>178973058.02000001</v>
      </c>
      <c r="T1137" s="547">
        <v>229858381.56999999</v>
      </c>
      <c r="U1137" s="547"/>
      <c r="V1137" s="547">
        <f t="shared" si="538"/>
        <v>101306423.83875</v>
      </c>
      <c r="W1137" s="285"/>
      <c r="X1137" s="285"/>
      <c r="Y1137" s="548">
        <f t="shared" si="539"/>
        <v>0</v>
      </c>
      <c r="Z1137" s="549">
        <f t="shared" si="539"/>
        <v>0</v>
      </c>
      <c r="AA1137" s="549">
        <f t="shared" si="539"/>
        <v>229858381.56999999</v>
      </c>
      <c r="AB1137" s="282">
        <f t="shared" si="514"/>
        <v>0</v>
      </c>
      <c r="AC1137" s="281">
        <f t="shared" si="515"/>
        <v>0</v>
      </c>
      <c r="AD1137" s="549">
        <f t="shared" si="540"/>
        <v>0</v>
      </c>
      <c r="AE1137" s="553">
        <f t="shared" si="541"/>
        <v>0</v>
      </c>
      <c r="AF1137" s="282">
        <f t="shared" si="542"/>
        <v>0</v>
      </c>
      <c r="AG1137" s="283">
        <f t="shared" si="543"/>
        <v>0</v>
      </c>
      <c r="AH1137" s="281">
        <f t="shared" si="520"/>
        <v>0</v>
      </c>
      <c r="AI1137" s="551">
        <f t="shared" si="544"/>
        <v>0</v>
      </c>
      <c r="AJ1137" s="549">
        <f t="shared" si="544"/>
        <v>0</v>
      </c>
      <c r="AK1137" s="549">
        <f t="shared" si="544"/>
        <v>101306423.83875</v>
      </c>
      <c r="AL1137" s="282">
        <f t="shared" si="545"/>
        <v>0</v>
      </c>
      <c r="AM1137" s="281">
        <f t="shared" si="522"/>
        <v>0</v>
      </c>
      <c r="AN1137" s="549">
        <f t="shared" si="546"/>
        <v>0</v>
      </c>
      <c r="AO1137" s="549">
        <f t="shared" si="547"/>
        <v>0</v>
      </c>
      <c r="AP1137" s="549">
        <f t="shared" si="548"/>
        <v>0</v>
      </c>
      <c r="AQ1137" s="283">
        <f t="shared" si="549"/>
        <v>0</v>
      </c>
      <c r="AR1137" s="281">
        <f t="shared" si="526"/>
        <v>0</v>
      </c>
      <c r="AT1137" s="446"/>
      <c r="AU1137" s="344"/>
      <c r="AV1137" s="447" t="str">
        <f t="shared" si="527"/>
        <v>CA</v>
      </c>
      <c r="AW1137" s="447" t="str">
        <f t="shared" si="528"/>
        <v>CL</v>
      </c>
      <c r="AX1137" s="447" t="str">
        <f t="shared" si="529"/>
        <v>AIC</v>
      </c>
      <c r="AY1137" s="447" t="str">
        <f t="shared" si="530"/>
        <v>ERB</v>
      </c>
      <c r="AZ1137" s="447" t="str">
        <f t="shared" si="531"/>
        <v>GRB</v>
      </c>
      <c r="BA1137" s="447" t="str">
        <f t="shared" si="532"/>
        <v>Non-Op</v>
      </c>
      <c r="BC1137" s="449" t="s">
        <v>2100</v>
      </c>
      <c r="BD1137" s="552">
        <f t="shared" ref="BD1137:BD1200" si="550">+T1137</f>
        <v>229858381.56999999</v>
      </c>
      <c r="BF1137" s="435"/>
      <c r="BG1137" s="435"/>
      <c r="BH1137" s="435"/>
      <c r="BI1137" s="435"/>
      <c r="BJ1137" s="435"/>
      <c r="BK1137" s="435"/>
      <c r="BL1137" s="435"/>
      <c r="BN1137" s="444"/>
    </row>
    <row r="1138" spans="1:66" s="28" customFormat="1" ht="12" customHeight="1">
      <c r="A1138" s="563">
        <v>43900003</v>
      </c>
      <c r="B1138" s="562" t="str">
        <f t="shared" si="536"/>
        <v>43900003</v>
      </c>
      <c r="C1138" s="444" t="s">
        <v>1713</v>
      </c>
      <c r="D1138" s="445" t="s">
        <v>1165</v>
      </c>
      <c r="E1138" s="445"/>
      <c r="F1138" s="444"/>
      <c r="G1138" s="445"/>
      <c r="H1138" s="547">
        <v>-21484570.550000001</v>
      </c>
      <c r="I1138" s="547">
        <v>-21484570.550000001</v>
      </c>
      <c r="J1138" s="547">
        <v>-21484570.550000001</v>
      </c>
      <c r="K1138" s="547">
        <v>-21484570.550000001</v>
      </c>
      <c r="L1138" s="547">
        <v>-21484570.550000001</v>
      </c>
      <c r="M1138" s="547">
        <v>-21484570.550000001</v>
      </c>
      <c r="N1138" s="547">
        <v>-21484570.550000001</v>
      </c>
      <c r="O1138" s="547">
        <v>-21484570.550000001</v>
      </c>
      <c r="P1138" s="547">
        <v>-21484570.550000001</v>
      </c>
      <c r="Q1138" s="547">
        <v>-21484570.550000001</v>
      </c>
      <c r="R1138" s="547">
        <v>-21484570.550000001</v>
      </c>
      <c r="S1138" s="547">
        <v>-21484570.550000001</v>
      </c>
      <c r="T1138" s="547">
        <v>-21484570.550000001</v>
      </c>
      <c r="U1138" s="547"/>
      <c r="V1138" s="547">
        <f t="shared" si="538"/>
        <v>-21484570.550000004</v>
      </c>
      <c r="W1138" s="285"/>
      <c r="X1138" s="286"/>
      <c r="Y1138" s="548">
        <f t="shared" si="539"/>
        <v>0</v>
      </c>
      <c r="Z1138" s="549">
        <f t="shared" si="539"/>
        <v>0</v>
      </c>
      <c r="AA1138" s="549">
        <f t="shared" si="539"/>
        <v>0</v>
      </c>
      <c r="AB1138" s="282">
        <f t="shared" si="514"/>
        <v>-21484570.550000001</v>
      </c>
      <c r="AC1138" s="281">
        <f t="shared" si="515"/>
        <v>0</v>
      </c>
      <c r="AD1138" s="549">
        <f t="shared" si="540"/>
        <v>0</v>
      </c>
      <c r="AE1138" s="553">
        <f t="shared" si="541"/>
        <v>0</v>
      </c>
      <c r="AF1138" s="282">
        <f t="shared" si="542"/>
        <v>-21484570.550000001</v>
      </c>
      <c r="AG1138" s="283">
        <f t="shared" si="543"/>
        <v>-21484570.550000001</v>
      </c>
      <c r="AH1138" s="281">
        <f t="shared" si="520"/>
        <v>0</v>
      </c>
      <c r="AI1138" s="551">
        <f t="shared" si="544"/>
        <v>0</v>
      </c>
      <c r="AJ1138" s="549">
        <f t="shared" si="544"/>
        <v>0</v>
      </c>
      <c r="AK1138" s="549">
        <f t="shared" si="544"/>
        <v>0</v>
      </c>
      <c r="AL1138" s="282">
        <f t="shared" si="545"/>
        <v>-21484570.550000004</v>
      </c>
      <c r="AM1138" s="281">
        <f t="shared" si="522"/>
        <v>0</v>
      </c>
      <c r="AN1138" s="549">
        <f t="shared" si="546"/>
        <v>0</v>
      </c>
      <c r="AO1138" s="549">
        <f t="shared" si="547"/>
        <v>0</v>
      </c>
      <c r="AP1138" s="549">
        <f t="shared" si="548"/>
        <v>-21484570.550000004</v>
      </c>
      <c r="AQ1138" s="283">
        <f t="shared" si="549"/>
        <v>-21484570.550000004</v>
      </c>
      <c r="AR1138" s="281">
        <f t="shared" si="526"/>
        <v>0</v>
      </c>
      <c r="AT1138" s="446" t="s">
        <v>2068</v>
      </c>
      <c r="AU1138" s="344"/>
      <c r="AV1138" s="447" t="str">
        <f t="shared" si="527"/>
        <v>CA</v>
      </c>
      <c r="AW1138" s="447" t="str">
        <f t="shared" si="528"/>
        <v>CL</v>
      </c>
      <c r="AX1138" s="447" t="str">
        <f t="shared" si="529"/>
        <v>AIC</v>
      </c>
      <c r="AY1138" s="447" t="str">
        <f t="shared" si="530"/>
        <v>ERB</v>
      </c>
      <c r="AZ1138" s="447" t="str">
        <f t="shared" si="531"/>
        <v>GRB</v>
      </c>
      <c r="BA1138" s="447" t="str">
        <f t="shared" si="532"/>
        <v>Non-Op</v>
      </c>
      <c r="BC1138" s="449" t="s">
        <v>2100</v>
      </c>
      <c r="BD1138" s="552">
        <f t="shared" si="550"/>
        <v>-21484570.550000001</v>
      </c>
      <c r="BF1138" s="435"/>
      <c r="BG1138" s="435"/>
      <c r="BH1138" s="435"/>
      <c r="BI1138" s="435"/>
      <c r="BJ1138" s="435"/>
      <c r="BK1138" s="435"/>
      <c r="BL1138" s="435"/>
      <c r="BN1138" s="444"/>
    </row>
    <row r="1139" spans="1:66" s="28" customFormat="1" ht="12" customHeight="1">
      <c r="A1139" s="287">
        <v>21600011</v>
      </c>
      <c r="B1139" s="288" t="str">
        <f t="shared" si="536"/>
        <v>21600011</v>
      </c>
      <c r="C1139" s="444" t="s">
        <v>1714</v>
      </c>
      <c r="D1139" s="445" t="s">
        <v>1165</v>
      </c>
      <c r="E1139" s="445"/>
      <c r="F1139" s="444"/>
      <c r="G1139" s="445"/>
      <c r="H1139" s="547">
        <v>13410532.85</v>
      </c>
      <c r="I1139" s="547">
        <v>13179752.75</v>
      </c>
      <c r="J1139" s="547">
        <v>2471084.83</v>
      </c>
      <c r="K1139" s="547">
        <v>-4760839.04</v>
      </c>
      <c r="L1139" s="547">
        <v>-26544869.649999999</v>
      </c>
      <c r="M1139" s="547">
        <v>-25506595.440000001</v>
      </c>
      <c r="N1139" s="547">
        <v>-53168712.969999999</v>
      </c>
      <c r="O1139" s="547">
        <v>-70297246.469999999</v>
      </c>
      <c r="P1139" s="547">
        <v>-67545686.709999993</v>
      </c>
      <c r="Q1139" s="547">
        <v>-123097393.42</v>
      </c>
      <c r="R1139" s="547">
        <v>-107188514.79000001</v>
      </c>
      <c r="S1139" s="547">
        <v>-52092059.859999999</v>
      </c>
      <c r="T1139" s="547">
        <v>-31569352.73</v>
      </c>
      <c r="U1139" s="547"/>
      <c r="V1139" s="547">
        <f t="shared" si="538"/>
        <v>-43635874.225833334</v>
      </c>
      <c r="W1139" s="285"/>
      <c r="X1139" s="286"/>
      <c r="Y1139" s="548">
        <f t="shared" si="539"/>
        <v>0</v>
      </c>
      <c r="Z1139" s="549">
        <f t="shared" si="539"/>
        <v>0</v>
      </c>
      <c r="AA1139" s="549">
        <f t="shared" si="539"/>
        <v>0</v>
      </c>
      <c r="AB1139" s="282">
        <f t="shared" si="514"/>
        <v>-31569352.73</v>
      </c>
      <c r="AC1139" s="281">
        <f t="shared" si="515"/>
        <v>0</v>
      </c>
      <c r="AD1139" s="549">
        <f t="shared" si="540"/>
        <v>0</v>
      </c>
      <c r="AE1139" s="553">
        <f t="shared" si="541"/>
        <v>0</v>
      </c>
      <c r="AF1139" s="282">
        <f t="shared" si="542"/>
        <v>-31569352.73</v>
      </c>
      <c r="AG1139" s="283">
        <f t="shared" si="543"/>
        <v>-31569352.73</v>
      </c>
      <c r="AH1139" s="281">
        <f t="shared" si="520"/>
        <v>0</v>
      </c>
      <c r="AI1139" s="551">
        <f t="shared" si="544"/>
        <v>0</v>
      </c>
      <c r="AJ1139" s="549">
        <f t="shared" si="544"/>
        <v>0</v>
      </c>
      <c r="AK1139" s="549">
        <f t="shared" si="544"/>
        <v>0</v>
      </c>
      <c r="AL1139" s="282">
        <f t="shared" si="545"/>
        <v>-43635874.225833334</v>
      </c>
      <c r="AM1139" s="281">
        <f t="shared" si="522"/>
        <v>0</v>
      </c>
      <c r="AN1139" s="549">
        <f t="shared" si="546"/>
        <v>0</v>
      </c>
      <c r="AO1139" s="549">
        <f t="shared" si="547"/>
        <v>0</v>
      </c>
      <c r="AP1139" s="549">
        <f t="shared" si="548"/>
        <v>-43635874.225833334</v>
      </c>
      <c r="AQ1139" s="283">
        <f t="shared" si="549"/>
        <v>-43635874.225833334</v>
      </c>
      <c r="AR1139" s="281">
        <f t="shared" si="526"/>
        <v>0</v>
      </c>
      <c r="AT1139" s="446" t="s">
        <v>2073</v>
      </c>
      <c r="AU1139" s="344"/>
      <c r="AV1139" s="447" t="str">
        <f t="shared" si="527"/>
        <v>CA</v>
      </c>
      <c r="AW1139" s="447" t="str">
        <f t="shared" si="528"/>
        <v>CL</v>
      </c>
      <c r="AX1139" s="447" t="str">
        <f t="shared" si="529"/>
        <v>AIC</v>
      </c>
      <c r="AY1139" s="447" t="str">
        <f t="shared" si="530"/>
        <v>ERB</v>
      </c>
      <c r="AZ1139" s="447" t="str">
        <f t="shared" si="531"/>
        <v>GRB</v>
      </c>
      <c r="BA1139" s="447" t="str">
        <f t="shared" si="532"/>
        <v>Non-Op</v>
      </c>
      <c r="BC1139" s="449" t="s">
        <v>2100</v>
      </c>
      <c r="BD1139" s="552">
        <f t="shared" si="550"/>
        <v>-31569352.73</v>
      </c>
      <c r="BF1139" s="435"/>
      <c r="BG1139" s="435"/>
      <c r="BH1139" s="435"/>
      <c r="BI1139" s="435"/>
      <c r="BJ1139" s="435"/>
      <c r="BK1139" s="435"/>
      <c r="BL1139" s="435"/>
      <c r="BN1139" s="444"/>
    </row>
    <row r="1140" spans="1:66" s="28" customFormat="1" ht="12" customHeight="1">
      <c r="A1140" s="287">
        <v>21600013</v>
      </c>
      <c r="B1140" s="288" t="str">
        <f t="shared" si="536"/>
        <v>21600013</v>
      </c>
      <c r="C1140" s="444" t="s">
        <v>1715</v>
      </c>
      <c r="D1140" s="445" t="s">
        <v>1162</v>
      </c>
      <c r="E1140" s="445"/>
      <c r="F1140" s="444"/>
      <c r="G1140" s="445"/>
      <c r="H1140" s="547">
        <v>77562549.519999996</v>
      </c>
      <c r="I1140" s="547">
        <v>77562549.519999996</v>
      </c>
      <c r="J1140" s="547">
        <v>77562549.519999996</v>
      </c>
      <c r="K1140" s="547">
        <v>77562549.519999996</v>
      </c>
      <c r="L1140" s="547">
        <v>77562549.519999996</v>
      </c>
      <c r="M1140" s="547">
        <v>77562549.519999996</v>
      </c>
      <c r="N1140" s="547">
        <v>77562549.519999996</v>
      </c>
      <c r="O1140" s="547">
        <v>77562549.519999996</v>
      </c>
      <c r="P1140" s="547">
        <v>77562549.519999996</v>
      </c>
      <c r="Q1140" s="547">
        <v>77562549.519999996</v>
      </c>
      <c r="R1140" s="547">
        <v>77562549.519999996</v>
      </c>
      <c r="S1140" s="547">
        <v>77562549.519999996</v>
      </c>
      <c r="T1140" s="547">
        <v>77562549.519999996</v>
      </c>
      <c r="U1140" s="547"/>
      <c r="V1140" s="547">
        <f t="shared" si="538"/>
        <v>77562549.519999996</v>
      </c>
      <c r="W1140" s="285"/>
      <c r="X1140" s="286"/>
      <c r="Y1140" s="548">
        <f t="shared" si="539"/>
        <v>0</v>
      </c>
      <c r="Z1140" s="549">
        <f t="shared" si="539"/>
        <v>0</v>
      </c>
      <c r="AA1140" s="549">
        <f t="shared" si="539"/>
        <v>77562549.519999996</v>
      </c>
      <c r="AB1140" s="282">
        <f t="shared" si="514"/>
        <v>0</v>
      </c>
      <c r="AC1140" s="281">
        <f t="shared" si="515"/>
        <v>0</v>
      </c>
      <c r="AD1140" s="549">
        <f t="shared" si="540"/>
        <v>0</v>
      </c>
      <c r="AE1140" s="553">
        <f t="shared" si="541"/>
        <v>0</v>
      </c>
      <c r="AF1140" s="282">
        <f t="shared" si="542"/>
        <v>0</v>
      </c>
      <c r="AG1140" s="283">
        <f t="shared" si="543"/>
        <v>0</v>
      </c>
      <c r="AH1140" s="281">
        <f t="shared" si="520"/>
        <v>0</v>
      </c>
      <c r="AI1140" s="551">
        <f t="shared" si="544"/>
        <v>0</v>
      </c>
      <c r="AJ1140" s="549">
        <f t="shared" si="544"/>
        <v>0</v>
      </c>
      <c r="AK1140" s="549">
        <f t="shared" si="544"/>
        <v>77562549.519999996</v>
      </c>
      <c r="AL1140" s="282">
        <f t="shared" si="545"/>
        <v>0</v>
      </c>
      <c r="AM1140" s="281">
        <f t="shared" si="522"/>
        <v>0</v>
      </c>
      <c r="AN1140" s="549">
        <f t="shared" si="546"/>
        <v>0</v>
      </c>
      <c r="AO1140" s="549">
        <f t="shared" si="547"/>
        <v>0</v>
      </c>
      <c r="AP1140" s="549">
        <f t="shared" si="548"/>
        <v>0</v>
      </c>
      <c r="AQ1140" s="283">
        <f t="shared" si="549"/>
        <v>0</v>
      </c>
      <c r="AR1140" s="281">
        <f t="shared" si="526"/>
        <v>0</v>
      </c>
      <c r="AT1140" s="446"/>
      <c r="AU1140" s="344"/>
      <c r="AV1140" s="447" t="str">
        <f t="shared" si="527"/>
        <v>CA</v>
      </c>
      <c r="AW1140" s="447" t="str">
        <f t="shared" si="528"/>
        <v>CL</v>
      </c>
      <c r="AX1140" s="447" t="str">
        <f t="shared" si="529"/>
        <v>AIC</v>
      </c>
      <c r="AY1140" s="447" t="str">
        <f t="shared" si="530"/>
        <v>ERB</v>
      </c>
      <c r="AZ1140" s="447" t="str">
        <f t="shared" si="531"/>
        <v>GRB</v>
      </c>
      <c r="BA1140" s="447" t="str">
        <f t="shared" si="532"/>
        <v>Non-Op</v>
      </c>
      <c r="BC1140" s="449" t="s">
        <v>2100</v>
      </c>
      <c r="BD1140" s="552">
        <f t="shared" si="550"/>
        <v>77562549.519999996</v>
      </c>
      <c r="BF1140" s="435"/>
      <c r="BG1140" s="435"/>
      <c r="BH1140" s="435"/>
      <c r="BI1140" s="435"/>
      <c r="BJ1140" s="435"/>
      <c r="BK1140" s="435"/>
      <c r="BL1140" s="435"/>
      <c r="BN1140" s="444"/>
    </row>
    <row r="1141" spans="1:66" s="28" customFormat="1" ht="12" customHeight="1">
      <c r="A1141" s="287">
        <v>21600023</v>
      </c>
      <c r="B1141" s="288" t="str">
        <f t="shared" si="536"/>
        <v>21600023</v>
      </c>
      <c r="C1141" s="444" t="s">
        <v>1716</v>
      </c>
      <c r="D1141" s="445" t="s">
        <v>1162</v>
      </c>
      <c r="E1141" s="445"/>
      <c r="F1141" s="444"/>
      <c r="G1141" s="445"/>
      <c r="H1141" s="547">
        <v>1755001.25</v>
      </c>
      <c r="I1141" s="547">
        <v>1755001.25</v>
      </c>
      <c r="J1141" s="547">
        <v>1755001.25</v>
      </c>
      <c r="K1141" s="547">
        <v>1755001.25</v>
      </c>
      <c r="L1141" s="547">
        <v>1755001.25</v>
      </c>
      <c r="M1141" s="547">
        <v>1755001.25</v>
      </c>
      <c r="N1141" s="547">
        <v>1755001.25</v>
      </c>
      <c r="O1141" s="547">
        <v>1755001.25</v>
      </c>
      <c r="P1141" s="547">
        <v>1755001.25</v>
      </c>
      <c r="Q1141" s="547">
        <v>1755001.25</v>
      </c>
      <c r="R1141" s="547">
        <v>1755001.25</v>
      </c>
      <c r="S1141" s="547">
        <v>1755001.25</v>
      </c>
      <c r="T1141" s="547">
        <v>1755001.25</v>
      </c>
      <c r="U1141" s="547"/>
      <c r="V1141" s="547">
        <f t="shared" si="538"/>
        <v>1755001.25</v>
      </c>
      <c r="W1141" s="285"/>
      <c r="X1141" s="286"/>
      <c r="Y1141" s="548">
        <f t="shared" si="539"/>
        <v>0</v>
      </c>
      <c r="Z1141" s="549">
        <f t="shared" si="539"/>
        <v>0</v>
      </c>
      <c r="AA1141" s="549">
        <f t="shared" si="539"/>
        <v>1755001.25</v>
      </c>
      <c r="AB1141" s="282">
        <f t="shared" si="514"/>
        <v>0</v>
      </c>
      <c r="AC1141" s="281">
        <f t="shared" si="515"/>
        <v>0</v>
      </c>
      <c r="AD1141" s="549">
        <f t="shared" si="540"/>
        <v>0</v>
      </c>
      <c r="AE1141" s="553">
        <f t="shared" si="541"/>
        <v>0</v>
      </c>
      <c r="AF1141" s="282">
        <f t="shared" si="542"/>
        <v>0</v>
      </c>
      <c r="AG1141" s="283">
        <f t="shared" si="543"/>
        <v>0</v>
      </c>
      <c r="AH1141" s="281">
        <f t="shared" si="520"/>
        <v>0</v>
      </c>
      <c r="AI1141" s="551">
        <f t="shared" si="544"/>
        <v>0</v>
      </c>
      <c r="AJ1141" s="549">
        <f t="shared" si="544"/>
        <v>0</v>
      </c>
      <c r="AK1141" s="549">
        <f t="shared" si="544"/>
        <v>1755001.25</v>
      </c>
      <c r="AL1141" s="282">
        <f t="shared" si="545"/>
        <v>0</v>
      </c>
      <c r="AM1141" s="281">
        <f t="shared" si="522"/>
        <v>0</v>
      </c>
      <c r="AN1141" s="549">
        <f t="shared" si="546"/>
        <v>0</v>
      </c>
      <c r="AO1141" s="549">
        <f t="shared" si="547"/>
        <v>0</v>
      </c>
      <c r="AP1141" s="549">
        <f t="shared" si="548"/>
        <v>0</v>
      </c>
      <c r="AQ1141" s="283">
        <f t="shared" si="549"/>
        <v>0</v>
      </c>
      <c r="AR1141" s="281">
        <f t="shared" si="526"/>
        <v>0</v>
      </c>
      <c r="AT1141" s="446"/>
      <c r="AU1141" s="344"/>
      <c r="AV1141" s="447" t="str">
        <f t="shared" si="527"/>
        <v>CA</v>
      </c>
      <c r="AW1141" s="447" t="str">
        <f t="shared" si="528"/>
        <v>CL</v>
      </c>
      <c r="AX1141" s="447" t="str">
        <f t="shared" si="529"/>
        <v>AIC</v>
      </c>
      <c r="AY1141" s="447" t="str">
        <f t="shared" si="530"/>
        <v>ERB</v>
      </c>
      <c r="AZ1141" s="447" t="str">
        <f t="shared" si="531"/>
        <v>GRB</v>
      </c>
      <c r="BA1141" s="447" t="str">
        <f t="shared" si="532"/>
        <v>Non-Op</v>
      </c>
      <c r="BC1141" s="449" t="s">
        <v>2100</v>
      </c>
      <c r="BD1141" s="552">
        <f t="shared" si="550"/>
        <v>1755001.25</v>
      </c>
      <c r="BF1141" s="435"/>
      <c r="BG1141" s="435"/>
      <c r="BH1141" s="435"/>
      <c r="BI1141" s="435"/>
      <c r="BJ1141" s="435"/>
      <c r="BK1141" s="435"/>
      <c r="BL1141" s="435"/>
      <c r="BN1141" s="444"/>
    </row>
    <row r="1142" spans="1:66" s="28" customFormat="1" ht="12" customHeight="1">
      <c r="A1142" s="287">
        <v>21600033</v>
      </c>
      <c r="B1142" s="288" t="str">
        <f t="shared" si="536"/>
        <v>21600033</v>
      </c>
      <c r="C1142" s="444" t="s">
        <v>1717</v>
      </c>
      <c r="D1142" s="445" t="s">
        <v>1162</v>
      </c>
      <c r="E1142" s="445"/>
      <c r="F1142" s="444"/>
      <c r="G1142" s="445"/>
      <c r="H1142" s="547">
        <v>1471103.62</v>
      </c>
      <c r="I1142" s="547">
        <v>1471103.62</v>
      </c>
      <c r="J1142" s="547">
        <v>1471103.62</v>
      </c>
      <c r="K1142" s="547">
        <v>1471103.62</v>
      </c>
      <c r="L1142" s="547">
        <v>1471103.62</v>
      </c>
      <c r="M1142" s="547">
        <v>1471103.62</v>
      </c>
      <c r="N1142" s="547">
        <v>1471103.62</v>
      </c>
      <c r="O1142" s="547">
        <v>1471103.62</v>
      </c>
      <c r="P1142" s="547">
        <v>1471103.62</v>
      </c>
      <c r="Q1142" s="547">
        <v>1471103.62</v>
      </c>
      <c r="R1142" s="547">
        <v>1471103.62</v>
      </c>
      <c r="S1142" s="547">
        <v>1471103.62</v>
      </c>
      <c r="T1142" s="547">
        <v>1471103.62</v>
      </c>
      <c r="U1142" s="547"/>
      <c r="V1142" s="547">
        <f t="shared" si="538"/>
        <v>1471103.6200000003</v>
      </c>
      <c r="W1142" s="285"/>
      <c r="X1142" s="286"/>
      <c r="Y1142" s="548">
        <f t="shared" si="539"/>
        <v>0</v>
      </c>
      <c r="Z1142" s="549">
        <f t="shared" si="539"/>
        <v>0</v>
      </c>
      <c r="AA1142" s="549">
        <f t="shared" si="539"/>
        <v>1471103.62</v>
      </c>
      <c r="AB1142" s="282">
        <f t="shared" si="514"/>
        <v>0</v>
      </c>
      <c r="AC1142" s="281">
        <f t="shared" si="515"/>
        <v>0</v>
      </c>
      <c r="AD1142" s="549">
        <f t="shared" si="540"/>
        <v>0</v>
      </c>
      <c r="AE1142" s="553">
        <f t="shared" si="541"/>
        <v>0</v>
      </c>
      <c r="AF1142" s="282">
        <f t="shared" si="542"/>
        <v>0</v>
      </c>
      <c r="AG1142" s="283">
        <f t="shared" si="543"/>
        <v>0</v>
      </c>
      <c r="AH1142" s="281">
        <f t="shared" si="520"/>
        <v>0</v>
      </c>
      <c r="AI1142" s="551">
        <f t="shared" si="544"/>
        <v>0</v>
      </c>
      <c r="AJ1142" s="549">
        <f t="shared" si="544"/>
        <v>0</v>
      </c>
      <c r="AK1142" s="549">
        <f t="shared" si="544"/>
        <v>1471103.6200000003</v>
      </c>
      <c r="AL1142" s="282">
        <f t="shared" si="545"/>
        <v>0</v>
      </c>
      <c r="AM1142" s="281">
        <f t="shared" si="522"/>
        <v>0</v>
      </c>
      <c r="AN1142" s="549">
        <f t="shared" si="546"/>
        <v>0</v>
      </c>
      <c r="AO1142" s="549">
        <f t="shared" si="547"/>
        <v>0</v>
      </c>
      <c r="AP1142" s="549">
        <f t="shared" si="548"/>
        <v>0</v>
      </c>
      <c r="AQ1142" s="283">
        <f t="shared" si="549"/>
        <v>0</v>
      </c>
      <c r="AR1142" s="281">
        <f t="shared" si="526"/>
        <v>0</v>
      </c>
      <c r="AT1142" s="446"/>
      <c r="AU1142" s="344"/>
      <c r="AV1142" s="447" t="str">
        <f t="shared" si="527"/>
        <v>CA</v>
      </c>
      <c r="AW1142" s="447" t="str">
        <f t="shared" si="528"/>
        <v>CL</v>
      </c>
      <c r="AX1142" s="447" t="str">
        <f t="shared" si="529"/>
        <v>AIC</v>
      </c>
      <c r="AY1142" s="447" t="str">
        <f t="shared" si="530"/>
        <v>ERB</v>
      </c>
      <c r="AZ1142" s="447" t="str">
        <f t="shared" si="531"/>
        <v>GRB</v>
      </c>
      <c r="BA1142" s="447" t="str">
        <f t="shared" si="532"/>
        <v>Non-Op</v>
      </c>
      <c r="BC1142" s="449" t="s">
        <v>2100</v>
      </c>
      <c r="BD1142" s="552">
        <f t="shared" si="550"/>
        <v>1471103.62</v>
      </c>
      <c r="BF1142" s="435"/>
      <c r="BG1142" s="435"/>
      <c r="BH1142" s="435"/>
      <c r="BI1142" s="435"/>
      <c r="BJ1142" s="435"/>
      <c r="BK1142" s="435"/>
      <c r="BL1142" s="435"/>
      <c r="BN1142" s="444"/>
    </row>
    <row r="1143" spans="1:66" s="28" customFormat="1" ht="12" customHeight="1">
      <c r="A1143" s="287">
        <v>21600053</v>
      </c>
      <c r="B1143" s="288" t="str">
        <f t="shared" si="536"/>
        <v>21600053</v>
      </c>
      <c r="C1143" s="444" t="s">
        <v>1718</v>
      </c>
      <c r="D1143" s="445" t="s">
        <v>1162</v>
      </c>
      <c r="E1143" s="445"/>
      <c r="F1143" s="444"/>
      <c r="G1143" s="445"/>
      <c r="H1143" s="547">
        <v>16359946.109999999</v>
      </c>
      <c r="I1143" s="547">
        <v>16359946.109999999</v>
      </c>
      <c r="J1143" s="547">
        <v>16359946.109999999</v>
      </c>
      <c r="K1143" s="547">
        <v>16359946.109999999</v>
      </c>
      <c r="L1143" s="547">
        <v>16359946.109999999</v>
      </c>
      <c r="M1143" s="547">
        <v>16359946.109999999</v>
      </c>
      <c r="N1143" s="547">
        <v>16359946.109999999</v>
      </c>
      <c r="O1143" s="547">
        <v>16359946.109999999</v>
      </c>
      <c r="P1143" s="547">
        <v>16359946.109999999</v>
      </c>
      <c r="Q1143" s="547">
        <v>16359946.109999999</v>
      </c>
      <c r="R1143" s="547">
        <v>16359946.109999999</v>
      </c>
      <c r="S1143" s="547">
        <v>16359946.109999999</v>
      </c>
      <c r="T1143" s="547">
        <v>16359946.109999999</v>
      </c>
      <c r="U1143" s="547"/>
      <c r="V1143" s="547">
        <f t="shared" si="538"/>
        <v>16359946.110000005</v>
      </c>
      <c r="W1143" s="285"/>
      <c r="X1143" s="286"/>
      <c r="Y1143" s="548">
        <f t="shared" ref="Y1143:AA1162" si="551">IF($D1143=Y$5,$T1143,0)</f>
        <v>0</v>
      </c>
      <c r="Z1143" s="549">
        <f t="shared" si="551"/>
        <v>0</v>
      </c>
      <c r="AA1143" s="549">
        <f t="shared" si="551"/>
        <v>16359946.109999999</v>
      </c>
      <c r="AB1143" s="282">
        <f t="shared" si="514"/>
        <v>0</v>
      </c>
      <c r="AC1143" s="281">
        <f t="shared" si="515"/>
        <v>0</v>
      </c>
      <c r="AD1143" s="549">
        <f t="shared" si="540"/>
        <v>0</v>
      </c>
      <c r="AE1143" s="553">
        <f t="shared" si="541"/>
        <v>0</v>
      </c>
      <c r="AF1143" s="282">
        <f t="shared" si="542"/>
        <v>0</v>
      </c>
      <c r="AG1143" s="283">
        <f t="shared" si="543"/>
        <v>0</v>
      </c>
      <c r="AH1143" s="281">
        <f t="shared" si="520"/>
        <v>0</v>
      </c>
      <c r="AI1143" s="551">
        <f t="shared" ref="AI1143:AK1162" si="552">IF($D1143=AI$5,$V1143,0)</f>
        <v>0</v>
      </c>
      <c r="AJ1143" s="549">
        <f t="shared" si="552"/>
        <v>0</v>
      </c>
      <c r="AK1143" s="549">
        <f t="shared" si="552"/>
        <v>16359946.110000005</v>
      </c>
      <c r="AL1143" s="282">
        <f t="shared" si="545"/>
        <v>0</v>
      </c>
      <c r="AM1143" s="281">
        <f t="shared" si="522"/>
        <v>0</v>
      </c>
      <c r="AN1143" s="549">
        <f t="shared" si="546"/>
        <v>0</v>
      </c>
      <c r="AO1143" s="549">
        <f t="shared" si="547"/>
        <v>0</v>
      </c>
      <c r="AP1143" s="549">
        <f t="shared" si="548"/>
        <v>0</v>
      </c>
      <c r="AQ1143" s="283">
        <f t="shared" si="549"/>
        <v>0</v>
      </c>
      <c r="AR1143" s="281">
        <f t="shared" si="526"/>
        <v>0</v>
      </c>
      <c r="AT1143" s="446"/>
      <c r="AU1143" s="344"/>
      <c r="AV1143" s="447" t="str">
        <f t="shared" si="527"/>
        <v>CA</v>
      </c>
      <c r="AW1143" s="447" t="str">
        <f t="shared" si="528"/>
        <v>CL</v>
      </c>
      <c r="AX1143" s="447" t="str">
        <f t="shared" si="529"/>
        <v>AIC</v>
      </c>
      <c r="AY1143" s="447" t="str">
        <f t="shared" si="530"/>
        <v>ERB</v>
      </c>
      <c r="AZ1143" s="447" t="str">
        <f t="shared" si="531"/>
        <v>GRB</v>
      </c>
      <c r="BA1143" s="447" t="str">
        <f t="shared" si="532"/>
        <v>Non-Op</v>
      </c>
      <c r="BC1143" s="449" t="s">
        <v>2100</v>
      </c>
      <c r="BD1143" s="552">
        <f t="shared" si="550"/>
        <v>16359946.109999999</v>
      </c>
      <c r="BF1143" s="435"/>
      <c r="BG1143" s="435"/>
      <c r="BH1143" s="435"/>
      <c r="BI1143" s="435"/>
      <c r="BJ1143" s="435"/>
      <c r="BK1143" s="435"/>
      <c r="BL1143" s="435"/>
      <c r="BN1143" s="444"/>
    </row>
    <row r="1144" spans="1:66" s="28" customFormat="1" ht="12" customHeight="1">
      <c r="A1144" s="287">
        <v>21610013</v>
      </c>
      <c r="B1144" s="288" t="str">
        <f t="shared" si="536"/>
        <v>21610013</v>
      </c>
      <c r="C1144" s="444" t="s">
        <v>1719</v>
      </c>
      <c r="D1144" s="445" t="s">
        <v>1162</v>
      </c>
      <c r="E1144" s="445"/>
      <c r="F1144" s="444"/>
      <c r="G1144" s="445"/>
      <c r="H1144" s="547">
        <v>20759386.66</v>
      </c>
      <c r="I1144" s="547">
        <v>20793161.449999999</v>
      </c>
      <c r="J1144" s="547">
        <v>20793161.449999999</v>
      </c>
      <c r="K1144" s="547">
        <v>21156232.539999999</v>
      </c>
      <c r="L1144" s="547">
        <v>21156232.539999999</v>
      </c>
      <c r="M1144" s="547">
        <v>21156232.539999999</v>
      </c>
      <c r="N1144" s="547">
        <v>21439016.399999999</v>
      </c>
      <c r="O1144" s="547">
        <v>21439016.399999999</v>
      </c>
      <c r="P1144" s="547">
        <v>21439016.399999999</v>
      </c>
      <c r="Q1144" s="547">
        <v>13430369.119999999</v>
      </c>
      <c r="R1144" s="547">
        <v>13430369.119999999</v>
      </c>
      <c r="S1144" s="547">
        <v>13430369.119999999</v>
      </c>
      <c r="T1144" s="547">
        <v>13535624.42</v>
      </c>
      <c r="U1144" s="547"/>
      <c r="V1144" s="547">
        <f t="shared" si="538"/>
        <v>18900890.218333334</v>
      </c>
      <c r="W1144" s="285"/>
      <c r="X1144" s="286"/>
      <c r="Y1144" s="548">
        <f t="shared" si="551"/>
        <v>0</v>
      </c>
      <c r="Z1144" s="549">
        <f t="shared" si="551"/>
        <v>0</v>
      </c>
      <c r="AA1144" s="549">
        <f t="shared" si="551"/>
        <v>13535624.42</v>
      </c>
      <c r="AB1144" s="282">
        <f t="shared" si="514"/>
        <v>0</v>
      </c>
      <c r="AC1144" s="281">
        <f t="shared" si="515"/>
        <v>0</v>
      </c>
      <c r="AD1144" s="549">
        <f t="shared" si="540"/>
        <v>0</v>
      </c>
      <c r="AE1144" s="553">
        <f t="shared" si="541"/>
        <v>0</v>
      </c>
      <c r="AF1144" s="282">
        <f t="shared" si="542"/>
        <v>0</v>
      </c>
      <c r="AG1144" s="283">
        <f t="shared" si="543"/>
        <v>0</v>
      </c>
      <c r="AH1144" s="281">
        <f t="shared" si="520"/>
        <v>0</v>
      </c>
      <c r="AI1144" s="551">
        <f t="shared" si="552"/>
        <v>0</v>
      </c>
      <c r="AJ1144" s="549">
        <f t="shared" si="552"/>
        <v>0</v>
      </c>
      <c r="AK1144" s="549">
        <f t="shared" si="552"/>
        <v>18900890.218333334</v>
      </c>
      <c r="AL1144" s="282">
        <f t="shared" si="545"/>
        <v>0</v>
      </c>
      <c r="AM1144" s="281">
        <f t="shared" si="522"/>
        <v>0</v>
      </c>
      <c r="AN1144" s="549">
        <f t="shared" si="546"/>
        <v>0</v>
      </c>
      <c r="AO1144" s="549">
        <f t="shared" si="547"/>
        <v>0</v>
      </c>
      <c r="AP1144" s="549">
        <f t="shared" si="548"/>
        <v>0</v>
      </c>
      <c r="AQ1144" s="283">
        <f t="shared" si="549"/>
        <v>0</v>
      </c>
      <c r="AR1144" s="281">
        <f t="shared" si="526"/>
        <v>0</v>
      </c>
      <c r="AT1144" s="446"/>
      <c r="AU1144" s="344"/>
      <c r="AV1144" s="447" t="str">
        <f t="shared" si="527"/>
        <v>CA</v>
      </c>
      <c r="AW1144" s="447" t="str">
        <f t="shared" si="528"/>
        <v>CL</v>
      </c>
      <c r="AX1144" s="447" t="str">
        <f t="shared" si="529"/>
        <v>AIC</v>
      </c>
      <c r="AY1144" s="447" t="str">
        <f t="shared" si="530"/>
        <v>ERB</v>
      </c>
      <c r="AZ1144" s="447" t="str">
        <f t="shared" si="531"/>
        <v>GRB</v>
      </c>
      <c r="BA1144" s="447" t="str">
        <f t="shared" si="532"/>
        <v>Non-Op</v>
      </c>
      <c r="BC1144" s="449" t="s">
        <v>2100</v>
      </c>
      <c r="BD1144" s="552">
        <f t="shared" si="550"/>
        <v>13535624.42</v>
      </c>
      <c r="BF1144" s="435"/>
      <c r="BG1144" s="435"/>
      <c r="BH1144" s="435"/>
      <c r="BI1144" s="435"/>
      <c r="BJ1144" s="435"/>
      <c r="BK1144" s="435"/>
      <c r="BL1144" s="435"/>
      <c r="BN1144" s="444"/>
    </row>
    <row r="1145" spans="1:66" s="28" customFormat="1" ht="12" customHeight="1">
      <c r="A1145" s="287">
        <v>21900103</v>
      </c>
      <c r="B1145" s="288" t="str">
        <f t="shared" si="536"/>
        <v>21900103</v>
      </c>
      <c r="C1145" s="444" t="s">
        <v>1720</v>
      </c>
      <c r="D1145" s="445" t="s">
        <v>1162</v>
      </c>
      <c r="E1145" s="445"/>
      <c r="F1145" s="444"/>
      <c r="G1145" s="445"/>
      <c r="H1145" s="547">
        <v>-11015647.1</v>
      </c>
      <c r="I1145" s="547">
        <v>-10956423.1</v>
      </c>
      <c r="J1145" s="547">
        <v>-10897199.1</v>
      </c>
      <c r="K1145" s="547">
        <v>-10837975.1</v>
      </c>
      <c r="L1145" s="547">
        <v>-10778751.1</v>
      </c>
      <c r="M1145" s="547">
        <v>-10719527.1</v>
      </c>
      <c r="N1145" s="547">
        <v>-10660303.1</v>
      </c>
      <c r="O1145" s="547">
        <v>-10601079.1</v>
      </c>
      <c r="P1145" s="547">
        <v>-10541855.1</v>
      </c>
      <c r="Q1145" s="547">
        <v>-10482631.1</v>
      </c>
      <c r="R1145" s="547">
        <v>-10423407.1</v>
      </c>
      <c r="S1145" s="547">
        <v>-10364183.1</v>
      </c>
      <c r="T1145" s="547">
        <v>-10304959.1</v>
      </c>
      <c r="U1145" s="547"/>
      <c r="V1145" s="547">
        <f t="shared" si="538"/>
        <v>-10660303.099999998</v>
      </c>
      <c r="W1145" s="285"/>
      <c r="X1145" s="286"/>
      <c r="Y1145" s="548">
        <f t="shared" si="551"/>
        <v>0</v>
      </c>
      <c r="Z1145" s="549">
        <f t="shared" si="551"/>
        <v>0</v>
      </c>
      <c r="AA1145" s="549">
        <f t="shared" si="551"/>
        <v>-10304959.1</v>
      </c>
      <c r="AB1145" s="282">
        <f t="shared" si="514"/>
        <v>0</v>
      </c>
      <c r="AC1145" s="281">
        <f t="shared" si="515"/>
        <v>0</v>
      </c>
      <c r="AD1145" s="549">
        <f t="shared" si="540"/>
        <v>0</v>
      </c>
      <c r="AE1145" s="553">
        <f t="shared" si="541"/>
        <v>0</v>
      </c>
      <c r="AF1145" s="282">
        <f t="shared" si="542"/>
        <v>0</v>
      </c>
      <c r="AG1145" s="283">
        <f t="shared" si="543"/>
        <v>0</v>
      </c>
      <c r="AH1145" s="281">
        <f t="shared" si="520"/>
        <v>0</v>
      </c>
      <c r="AI1145" s="551">
        <f t="shared" si="552"/>
        <v>0</v>
      </c>
      <c r="AJ1145" s="549">
        <f t="shared" si="552"/>
        <v>0</v>
      </c>
      <c r="AK1145" s="549">
        <f t="shared" si="552"/>
        <v>-10660303.099999998</v>
      </c>
      <c r="AL1145" s="282">
        <f t="shared" si="545"/>
        <v>0</v>
      </c>
      <c r="AM1145" s="281">
        <f t="shared" si="522"/>
        <v>0</v>
      </c>
      <c r="AN1145" s="549">
        <f t="shared" si="546"/>
        <v>0</v>
      </c>
      <c r="AO1145" s="549">
        <f t="shared" si="547"/>
        <v>0</v>
      </c>
      <c r="AP1145" s="549">
        <f t="shared" si="548"/>
        <v>0</v>
      </c>
      <c r="AQ1145" s="283">
        <f t="shared" si="549"/>
        <v>0</v>
      </c>
      <c r="AR1145" s="281">
        <f t="shared" si="526"/>
        <v>0</v>
      </c>
      <c r="AT1145" s="446"/>
      <c r="AU1145" s="344"/>
      <c r="AV1145" s="447" t="str">
        <f t="shared" si="527"/>
        <v>CA</v>
      </c>
      <c r="AW1145" s="447" t="str">
        <f t="shared" si="528"/>
        <v>CL</v>
      </c>
      <c r="AX1145" s="447" t="str">
        <f t="shared" si="529"/>
        <v>AIC</v>
      </c>
      <c r="AY1145" s="447" t="str">
        <f t="shared" si="530"/>
        <v>ERB</v>
      </c>
      <c r="AZ1145" s="447" t="str">
        <f t="shared" si="531"/>
        <v>GRB</v>
      </c>
      <c r="BA1145" s="447" t="str">
        <f t="shared" si="532"/>
        <v>Non-Op</v>
      </c>
      <c r="BC1145" s="449" t="s">
        <v>2100</v>
      </c>
      <c r="BD1145" s="552">
        <f t="shared" si="550"/>
        <v>-10304959.1</v>
      </c>
      <c r="BF1145" s="435"/>
      <c r="BG1145" s="435"/>
      <c r="BH1145" s="435"/>
      <c r="BI1145" s="435"/>
      <c r="BJ1145" s="435"/>
      <c r="BK1145" s="435"/>
      <c r="BL1145" s="435"/>
      <c r="BN1145" s="444"/>
    </row>
    <row r="1146" spans="1:66" s="28" customFormat="1" ht="12" customHeight="1">
      <c r="A1146" s="287">
        <v>21900113</v>
      </c>
      <c r="B1146" s="288" t="str">
        <f t="shared" si="536"/>
        <v>21900113</v>
      </c>
      <c r="C1146" s="444" t="s">
        <v>1721</v>
      </c>
      <c r="D1146" s="445" t="s">
        <v>1162</v>
      </c>
      <c r="E1146" s="445"/>
      <c r="F1146" s="444"/>
      <c r="G1146" s="445"/>
      <c r="H1146" s="547">
        <v>16968564.300000001</v>
      </c>
      <c r="I1146" s="547">
        <v>16870480.300000001</v>
      </c>
      <c r="J1146" s="547">
        <v>16772396.300000001</v>
      </c>
      <c r="K1146" s="547">
        <v>16674312.300000001</v>
      </c>
      <c r="L1146" s="547">
        <v>16576228.300000001</v>
      </c>
      <c r="M1146" s="547">
        <v>16478144.300000001</v>
      </c>
      <c r="N1146" s="547">
        <v>16380060.300000001</v>
      </c>
      <c r="O1146" s="547">
        <v>16281976.300000001</v>
      </c>
      <c r="P1146" s="547">
        <v>16183892.300000001</v>
      </c>
      <c r="Q1146" s="547">
        <v>16085808.300000001</v>
      </c>
      <c r="R1146" s="547">
        <v>15987724.300000001</v>
      </c>
      <c r="S1146" s="547">
        <v>15889640.300000001</v>
      </c>
      <c r="T1146" s="547">
        <v>15791556.300000001</v>
      </c>
      <c r="U1146" s="547"/>
      <c r="V1146" s="547">
        <f t="shared" si="538"/>
        <v>16380060.300000003</v>
      </c>
      <c r="W1146" s="285"/>
      <c r="X1146" s="286"/>
      <c r="Y1146" s="548">
        <f t="shared" si="551"/>
        <v>0</v>
      </c>
      <c r="Z1146" s="549">
        <f t="shared" si="551"/>
        <v>0</v>
      </c>
      <c r="AA1146" s="549">
        <f t="shared" si="551"/>
        <v>15791556.300000001</v>
      </c>
      <c r="AB1146" s="282">
        <f t="shared" si="514"/>
        <v>0</v>
      </c>
      <c r="AC1146" s="281">
        <f t="shared" si="515"/>
        <v>0</v>
      </c>
      <c r="AD1146" s="549">
        <f t="shared" si="540"/>
        <v>0</v>
      </c>
      <c r="AE1146" s="553">
        <f t="shared" si="541"/>
        <v>0</v>
      </c>
      <c r="AF1146" s="282">
        <f t="shared" si="542"/>
        <v>0</v>
      </c>
      <c r="AG1146" s="283">
        <f t="shared" si="543"/>
        <v>0</v>
      </c>
      <c r="AH1146" s="281">
        <f t="shared" si="520"/>
        <v>0</v>
      </c>
      <c r="AI1146" s="551">
        <f t="shared" si="552"/>
        <v>0</v>
      </c>
      <c r="AJ1146" s="549">
        <f t="shared" si="552"/>
        <v>0</v>
      </c>
      <c r="AK1146" s="549">
        <f t="shared" si="552"/>
        <v>16380060.300000003</v>
      </c>
      <c r="AL1146" s="282">
        <f t="shared" si="545"/>
        <v>0</v>
      </c>
      <c r="AM1146" s="281">
        <f t="shared" si="522"/>
        <v>0</v>
      </c>
      <c r="AN1146" s="549">
        <f t="shared" si="546"/>
        <v>0</v>
      </c>
      <c r="AO1146" s="549">
        <f t="shared" si="547"/>
        <v>0</v>
      </c>
      <c r="AP1146" s="549">
        <f t="shared" si="548"/>
        <v>0</v>
      </c>
      <c r="AQ1146" s="283">
        <f t="shared" si="549"/>
        <v>0</v>
      </c>
      <c r="AR1146" s="281">
        <f t="shared" si="526"/>
        <v>0</v>
      </c>
      <c r="AT1146" s="446"/>
      <c r="AU1146" s="344"/>
      <c r="AV1146" s="447" t="str">
        <f t="shared" si="527"/>
        <v>CA</v>
      </c>
      <c r="AW1146" s="447" t="str">
        <f t="shared" si="528"/>
        <v>CL</v>
      </c>
      <c r="AX1146" s="447" t="str">
        <f t="shared" si="529"/>
        <v>AIC</v>
      </c>
      <c r="AY1146" s="447" t="str">
        <f t="shared" si="530"/>
        <v>ERB</v>
      </c>
      <c r="AZ1146" s="447" t="str">
        <f t="shared" si="531"/>
        <v>GRB</v>
      </c>
      <c r="BA1146" s="447" t="str">
        <f t="shared" si="532"/>
        <v>Non-Op</v>
      </c>
      <c r="BC1146" s="449" t="s">
        <v>2100</v>
      </c>
      <c r="BD1146" s="552">
        <f t="shared" si="550"/>
        <v>15791556.300000001</v>
      </c>
      <c r="BF1146" s="435"/>
      <c r="BG1146" s="435"/>
      <c r="BH1146" s="435"/>
      <c r="BI1146" s="435"/>
      <c r="BJ1146" s="435"/>
      <c r="BK1146" s="435"/>
      <c r="BL1146" s="435"/>
      <c r="BN1146" s="444"/>
    </row>
    <row r="1147" spans="1:66" s="28" customFormat="1" ht="12" customHeight="1">
      <c r="A1147" s="287">
        <v>21900133</v>
      </c>
      <c r="B1147" s="288" t="str">
        <f t="shared" si="536"/>
        <v>21900133</v>
      </c>
      <c r="C1147" s="444" t="s">
        <v>1722</v>
      </c>
      <c r="D1147" s="445" t="s">
        <v>1162</v>
      </c>
      <c r="E1147" s="445"/>
      <c r="F1147" s="444"/>
      <c r="G1147" s="445"/>
      <c r="H1147" s="547">
        <v>335987.7</v>
      </c>
      <c r="I1147" s="547">
        <v>334210.7</v>
      </c>
      <c r="J1147" s="547">
        <v>332433.7</v>
      </c>
      <c r="K1147" s="547">
        <v>330656.7</v>
      </c>
      <c r="L1147" s="547">
        <v>328879.7</v>
      </c>
      <c r="M1147" s="547">
        <v>327102.7</v>
      </c>
      <c r="N1147" s="547">
        <v>325325.7</v>
      </c>
      <c r="O1147" s="547">
        <v>323548.7</v>
      </c>
      <c r="P1147" s="547">
        <v>321771.7</v>
      </c>
      <c r="Q1147" s="547">
        <v>319994.7</v>
      </c>
      <c r="R1147" s="547">
        <v>318217.7</v>
      </c>
      <c r="S1147" s="547">
        <v>316440.7</v>
      </c>
      <c r="T1147" s="547">
        <v>314663.7</v>
      </c>
      <c r="U1147" s="547"/>
      <c r="V1147" s="547">
        <f t="shared" si="538"/>
        <v>325325.70000000007</v>
      </c>
      <c r="W1147" s="285"/>
      <c r="X1147" s="286"/>
      <c r="Y1147" s="548">
        <f t="shared" si="551"/>
        <v>0</v>
      </c>
      <c r="Z1147" s="549">
        <f t="shared" si="551"/>
        <v>0</v>
      </c>
      <c r="AA1147" s="549">
        <f t="shared" si="551"/>
        <v>314663.7</v>
      </c>
      <c r="AB1147" s="282">
        <f t="shared" si="514"/>
        <v>0</v>
      </c>
      <c r="AC1147" s="281">
        <f t="shared" si="515"/>
        <v>0</v>
      </c>
      <c r="AD1147" s="549">
        <f t="shared" si="540"/>
        <v>0</v>
      </c>
      <c r="AE1147" s="553">
        <f t="shared" si="541"/>
        <v>0</v>
      </c>
      <c r="AF1147" s="282">
        <f t="shared" si="542"/>
        <v>0</v>
      </c>
      <c r="AG1147" s="283">
        <f t="shared" si="543"/>
        <v>0</v>
      </c>
      <c r="AH1147" s="281">
        <f t="shared" si="520"/>
        <v>0</v>
      </c>
      <c r="AI1147" s="551">
        <f t="shared" si="552"/>
        <v>0</v>
      </c>
      <c r="AJ1147" s="549">
        <f t="shared" si="552"/>
        <v>0</v>
      </c>
      <c r="AK1147" s="549">
        <f t="shared" si="552"/>
        <v>325325.70000000007</v>
      </c>
      <c r="AL1147" s="282">
        <f t="shared" si="545"/>
        <v>0</v>
      </c>
      <c r="AM1147" s="281">
        <f t="shared" si="522"/>
        <v>0</v>
      </c>
      <c r="AN1147" s="549">
        <f t="shared" si="546"/>
        <v>0</v>
      </c>
      <c r="AO1147" s="549">
        <f t="shared" si="547"/>
        <v>0</v>
      </c>
      <c r="AP1147" s="549">
        <f t="shared" si="548"/>
        <v>0</v>
      </c>
      <c r="AQ1147" s="283">
        <f t="shared" si="549"/>
        <v>0</v>
      </c>
      <c r="AR1147" s="281">
        <f t="shared" si="526"/>
        <v>0</v>
      </c>
      <c r="AT1147" s="446"/>
      <c r="AU1147" s="344"/>
      <c r="AV1147" s="447" t="str">
        <f t="shared" si="527"/>
        <v>CA</v>
      </c>
      <c r="AW1147" s="447" t="str">
        <f t="shared" si="528"/>
        <v>CL</v>
      </c>
      <c r="AX1147" s="447" t="str">
        <f t="shared" si="529"/>
        <v>AIC</v>
      </c>
      <c r="AY1147" s="447" t="str">
        <f t="shared" si="530"/>
        <v>ERB</v>
      </c>
      <c r="AZ1147" s="447" t="str">
        <f t="shared" si="531"/>
        <v>GRB</v>
      </c>
      <c r="BA1147" s="447" t="str">
        <f t="shared" si="532"/>
        <v>Non-Op</v>
      </c>
      <c r="BC1147" s="449" t="s">
        <v>2100</v>
      </c>
      <c r="BD1147" s="552">
        <f t="shared" si="550"/>
        <v>314663.7</v>
      </c>
      <c r="BF1147" s="435"/>
      <c r="BG1147" s="435"/>
      <c r="BH1147" s="435"/>
      <c r="BI1147" s="435"/>
      <c r="BJ1147" s="435"/>
      <c r="BK1147" s="435"/>
      <c r="BL1147" s="435"/>
      <c r="BN1147" s="444"/>
    </row>
    <row r="1148" spans="1:66" s="28" customFormat="1" ht="12" customHeight="1">
      <c r="A1148" s="287">
        <v>21900143</v>
      </c>
      <c r="B1148" s="288" t="str">
        <f t="shared" si="536"/>
        <v>21900143</v>
      </c>
      <c r="C1148" s="330" t="s">
        <v>1723</v>
      </c>
      <c r="D1148" s="445" t="s">
        <v>1165</v>
      </c>
      <c r="E1148" s="445"/>
      <c r="F1148" s="330"/>
      <c r="G1148" s="445"/>
      <c r="H1148" s="547">
        <v>208804613</v>
      </c>
      <c r="I1148" s="547">
        <v>207160279.66999999</v>
      </c>
      <c r="J1148" s="547">
        <v>205515946.34</v>
      </c>
      <c r="K1148" s="547">
        <v>203871613.00999999</v>
      </c>
      <c r="L1148" s="547">
        <v>202227279.68000001</v>
      </c>
      <c r="M1148" s="547">
        <v>200582946.34999999</v>
      </c>
      <c r="N1148" s="547">
        <v>198938613.02000001</v>
      </c>
      <c r="O1148" s="547">
        <v>198283702.84999999</v>
      </c>
      <c r="P1148" s="547">
        <v>196587948.68000001</v>
      </c>
      <c r="Q1148" s="547">
        <v>194892194.50999999</v>
      </c>
      <c r="R1148" s="547">
        <v>193196440.34</v>
      </c>
      <c r="S1148" s="547">
        <v>191500686.16999999</v>
      </c>
      <c r="T1148" s="547">
        <v>127110566</v>
      </c>
      <c r="U1148" s="547"/>
      <c r="V1148" s="547">
        <f t="shared" si="538"/>
        <v>196726270.00999999</v>
      </c>
      <c r="W1148" s="285"/>
      <c r="X1148" s="286"/>
      <c r="Y1148" s="548">
        <f t="shared" si="551"/>
        <v>0</v>
      </c>
      <c r="Z1148" s="549">
        <f t="shared" si="551"/>
        <v>0</v>
      </c>
      <c r="AA1148" s="549">
        <f t="shared" si="551"/>
        <v>0</v>
      </c>
      <c r="AB1148" s="282">
        <f t="shared" si="514"/>
        <v>127110566</v>
      </c>
      <c r="AC1148" s="281">
        <f t="shared" si="515"/>
        <v>0</v>
      </c>
      <c r="AD1148" s="549">
        <f t="shared" si="540"/>
        <v>0</v>
      </c>
      <c r="AE1148" s="553">
        <f t="shared" si="541"/>
        <v>0</v>
      </c>
      <c r="AF1148" s="282">
        <f t="shared" si="542"/>
        <v>127110566</v>
      </c>
      <c r="AG1148" s="283">
        <f t="shared" si="543"/>
        <v>127110566</v>
      </c>
      <c r="AH1148" s="281">
        <f t="shared" si="520"/>
        <v>0</v>
      </c>
      <c r="AI1148" s="551">
        <f t="shared" si="552"/>
        <v>0</v>
      </c>
      <c r="AJ1148" s="549">
        <f t="shared" si="552"/>
        <v>0</v>
      </c>
      <c r="AK1148" s="549">
        <f t="shared" si="552"/>
        <v>0</v>
      </c>
      <c r="AL1148" s="282">
        <f t="shared" si="545"/>
        <v>196726270.00999999</v>
      </c>
      <c r="AM1148" s="281">
        <f t="shared" si="522"/>
        <v>0</v>
      </c>
      <c r="AN1148" s="549">
        <f t="shared" si="546"/>
        <v>0</v>
      </c>
      <c r="AO1148" s="549">
        <f t="shared" si="547"/>
        <v>0</v>
      </c>
      <c r="AP1148" s="549">
        <f t="shared" si="548"/>
        <v>196726270.00999999</v>
      </c>
      <c r="AQ1148" s="283">
        <f t="shared" si="549"/>
        <v>196726270.00999999</v>
      </c>
      <c r="AR1148" s="281">
        <f t="shared" si="526"/>
        <v>0</v>
      </c>
      <c r="AT1148" s="446" t="s">
        <v>2083</v>
      </c>
      <c r="AU1148" s="344"/>
      <c r="AV1148" s="447" t="str">
        <f t="shared" si="527"/>
        <v>CA</v>
      </c>
      <c r="AW1148" s="447" t="str">
        <f t="shared" si="528"/>
        <v>CL</v>
      </c>
      <c r="AX1148" s="447" t="str">
        <f t="shared" si="529"/>
        <v>AIC</v>
      </c>
      <c r="AY1148" s="447" t="str">
        <f t="shared" si="530"/>
        <v>ERB</v>
      </c>
      <c r="AZ1148" s="447" t="str">
        <f t="shared" si="531"/>
        <v>GRB</v>
      </c>
      <c r="BA1148" s="447" t="str">
        <f t="shared" si="532"/>
        <v>Non-Op</v>
      </c>
      <c r="BC1148" s="449" t="s">
        <v>2100</v>
      </c>
      <c r="BD1148" s="552">
        <f t="shared" si="550"/>
        <v>127110566</v>
      </c>
      <c r="BF1148" s="435"/>
      <c r="BG1148" s="435"/>
      <c r="BH1148" s="435"/>
      <c r="BI1148" s="435"/>
      <c r="BJ1148" s="435"/>
      <c r="BK1148" s="435"/>
      <c r="BL1148" s="435"/>
      <c r="BN1148" s="444"/>
    </row>
    <row r="1149" spans="1:66" s="28" customFormat="1" ht="12" customHeight="1">
      <c r="A1149" s="287">
        <v>21900153</v>
      </c>
      <c r="B1149" s="288" t="str">
        <f t="shared" si="536"/>
        <v>21900153</v>
      </c>
      <c r="C1149" s="330" t="s">
        <v>1724</v>
      </c>
      <c r="D1149" s="445" t="s">
        <v>1165</v>
      </c>
      <c r="E1149" s="445"/>
      <c r="F1149" s="330"/>
      <c r="G1149" s="445"/>
      <c r="H1149" s="547">
        <v>-43848968.719999999</v>
      </c>
      <c r="I1149" s="547">
        <v>-43503658.719999999</v>
      </c>
      <c r="J1149" s="547">
        <v>-43158348.719999999</v>
      </c>
      <c r="K1149" s="547">
        <v>-42813038.719999999</v>
      </c>
      <c r="L1149" s="547">
        <v>-42467728.719999999</v>
      </c>
      <c r="M1149" s="547">
        <v>-42122418.719999999</v>
      </c>
      <c r="N1149" s="547">
        <v>-41777108.719999999</v>
      </c>
      <c r="O1149" s="547">
        <v>-41639577.590000004</v>
      </c>
      <c r="P1149" s="547">
        <v>-41283469.210000001</v>
      </c>
      <c r="Q1149" s="547">
        <v>-40927360.840000004</v>
      </c>
      <c r="R1149" s="547">
        <v>-40571252.460000001</v>
      </c>
      <c r="S1149" s="547">
        <v>-40215144.090000004</v>
      </c>
      <c r="T1149" s="547">
        <v>-26693218.850000001</v>
      </c>
      <c r="U1149" s="547"/>
      <c r="V1149" s="547">
        <f t="shared" si="538"/>
        <v>-41312516.691249989</v>
      </c>
      <c r="W1149" s="285"/>
      <c r="X1149" s="286"/>
      <c r="Y1149" s="548">
        <f t="shared" si="551"/>
        <v>0</v>
      </c>
      <c r="Z1149" s="549">
        <f t="shared" si="551"/>
        <v>0</v>
      </c>
      <c r="AA1149" s="549">
        <f t="shared" si="551"/>
        <v>0</v>
      </c>
      <c r="AB1149" s="282">
        <f t="shared" si="514"/>
        <v>-26693218.850000001</v>
      </c>
      <c r="AC1149" s="281">
        <f t="shared" si="515"/>
        <v>0</v>
      </c>
      <c r="AD1149" s="549">
        <f t="shared" si="540"/>
        <v>0</v>
      </c>
      <c r="AE1149" s="553">
        <f t="shared" si="541"/>
        <v>0</v>
      </c>
      <c r="AF1149" s="282">
        <f t="shared" si="542"/>
        <v>-26693218.850000001</v>
      </c>
      <c r="AG1149" s="283">
        <f t="shared" si="543"/>
        <v>-26693218.850000001</v>
      </c>
      <c r="AH1149" s="281">
        <f t="shared" si="520"/>
        <v>0</v>
      </c>
      <c r="AI1149" s="551">
        <f t="shared" si="552"/>
        <v>0</v>
      </c>
      <c r="AJ1149" s="549">
        <f t="shared" si="552"/>
        <v>0</v>
      </c>
      <c r="AK1149" s="549">
        <f t="shared" si="552"/>
        <v>0</v>
      </c>
      <c r="AL1149" s="282">
        <f t="shared" si="545"/>
        <v>-41312516.691249989</v>
      </c>
      <c r="AM1149" s="281">
        <f t="shared" si="522"/>
        <v>0</v>
      </c>
      <c r="AN1149" s="549">
        <f t="shared" si="546"/>
        <v>0</v>
      </c>
      <c r="AO1149" s="549">
        <f t="shared" si="547"/>
        <v>0</v>
      </c>
      <c r="AP1149" s="549">
        <f t="shared" si="548"/>
        <v>-41312516.691249989</v>
      </c>
      <c r="AQ1149" s="283">
        <f t="shared" si="549"/>
        <v>-41312516.691249989</v>
      </c>
      <c r="AR1149" s="281">
        <f t="shared" si="526"/>
        <v>0</v>
      </c>
      <c r="AT1149" s="446" t="s">
        <v>2083</v>
      </c>
      <c r="AU1149" s="344"/>
      <c r="AV1149" s="447" t="str">
        <f t="shared" si="527"/>
        <v>CA</v>
      </c>
      <c r="AW1149" s="447" t="str">
        <f t="shared" si="528"/>
        <v>CL</v>
      </c>
      <c r="AX1149" s="447" t="str">
        <f t="shared" si="529"/>
        <v>AIC</v>
      </c>
      <c r="AY1149" s="447" t="str">
        <f t="shared" si="530"/>
        <v>ERB</v>
      </c>
      <c r="AZ1149" s="447" t="str">
        <f t="shared" si="531"/>
        <v>GRB</v>
      </c>
      <c r="BA1149" s="447" t="str">
        <f t="shared" si="532"/>
        <v>Non-Op</v>
      </c>
      <c r="BC1149" s="449" t="s">
        <v>2100</v>
      </c>
      <c r="BD1149" s="552">
        <f t="shared" si="550"/>
        <v>-26693218.850000001</v>
      </c>
      <c r="BF1149" s="435"/>
      <c r="BG1149" s="435"/>
      <c r="BH1149" s="435"/>
      <c r="BI1149" s="435"/>
      <c r="BJ1149" s="435"/>
      <c r="BK1149" s="435"/>
      <c r="BL1149" s="435"/>
      <c r="BN1149" s="444"/>
    </row>
    <row r="1150" spans="1:66" s="28" customFormat="1" ht="12" customHeight="1">
      <c r="A1150" s="287">
        <v>21900163</v>
      </c>
      <c r="B1150" s="288" t="str">
        <f t="shared" si="536"/>
        <v>21900163</v>
      </c>
      <c r="C1150" s="330" t="s">
        <v>1725</v>
      </c>
      <c r="D1150" s="445" t="s">
        <v>1165</v>
      </c>
      <c r="E1150" s="445"/>
      <c r="F1150" s="330"/>
      <c r="G1150" s="445"/>
      <c r="H1150" s="547">
        <v>12853619</v>
      </c>
      <c r="I1150" s="547">
        <v>12621275.17</v>
      </c>
      <c r="J1150" s="547">
        <v>12388931.34</v>
      </c>
      <c r="K1150" s="547">
        <v>12156587.51</v>
      </c>
      <c r="L1150" s="547">
        <v>11924243.68</v>
      </c>
      <c r="M1150" s="547">
        <v>11691899.85</v>
      </c>
      <c r="N1150" s="547">
        <v>11459556.02</v>
      </c>
      <c r="O1150" s="547">
        <v>11227212.189999999</v>
      </c>
      <c r="P1150" s="547">
        <v>10994868.359999999</v>
      </c>
      <c r="Q1150" s="547">
        <v>10762524.529999999</v>
      </c>
      <c r="R1150" s="547">
        <v>9014134.6999999993</v>
      </c>
      <c r="S1150" s="547">
        <v>8914041.1899999995</v>
      </c>
      <c r="T1150" s="547">
        <v>10271526</v>
      </c>
      <c r="U1150" s="547"/>
      <c r="V1150" s="547">
        <f t="shared" si="538"/>
        <v>11226487.253333332</v>
      </c>
      <c r="W1150" s="285"/>
      <c r="X1150" s="286"/>
      <c r="Y1150" s="548">
        <f t="shared" si="551"/>
        <v>0</v>
      </c>
      <c r="Z1150" s="549">
        <f t="shared" si="551"/>
        <v>0</v>
      </c>
      <c r="AA1150" s="549">
        <f t="shared" si="551"/>
        <v>0</v>
      </c>
      <c r="AB1150" s="282">
        <f t="shared" si="514"/>
        <v>10271526</v>
      </c>
      <c r="AC1150" s="281">
        <f t="shared" si="515"/>
        <v>0</v>
      </c>
      <c r="AD1150" s="549">
        <f t="shared" si="540"/>
        <v>0</v>
      </c>
      <c r="AE1150" s="553">
        <f t="shared" si="541"/>
        <v>0</v>
      </c>
      <c r="AF1150" s="282">
        <f t="shared" si="542"/>
        <v>10271526</v>
      </c>
      <c r="AG1150" s="283">
        <f t="shared" si="543"/>
        <v>10271526</v>
      </c>
      <c r="AH1150" s="281">
        <f t="shared" si="520"/>
        <v>0</v>
      </c>
      <c r="AI1150" s="551">
        <f t="shared" si="552"/>
        <v>0</v>
      </c>
      <c r="AJ1150" s="549">
        <f t="shared" si="552"/>
        <v>0</v>
      </c>
      <c r="AK1150" s="549">
        <f t="shared" si="552"/>
        <v>0</v>
      </c>
      <c r="AL1150" s="282">
        <f t="shared" si="545"/>
        <v>11226487.253333332</v>
      </c>
      <c r="AM1150" s="281">
        <f t="shared" si="522"/>
        <v>0</v>
      </c>
      <c r="AN1150" s="549">
        <f t="shared" si="546"/>
        <v>0</v>
      </c>
      <c r="AO1150" s="549">
        <f t="shared" si="547"/>
        <v>0</v>
      </c>
      <c r="AP1150" s="549">
        <f t="shared" si="548"/>
        <v>11226487.253333332</v>
      </c>
      <c r="AQ1150" s="283">
        <f t="shared" si="549"/>
        <v>11226487.253333332</v>
      </c>
      <c r="AR1150" s="281">
        <f t="shared" si="526"/>
        <v>0</v>
      </c>
      <c r="AT1150" s="446" t="s">
        <v>2079</v>
      </c>
      <c r="AU1150" s="344"/>
      <c r="AV1150" s="447" t="str">
        <f t="shared" si="527"/>
        <v>CA</v>
      </c>
      <c r="AW1150" s="447" t="str">
        <f t="shared" si="528"/>
        <v>CL</v>
      </c>
      <c r="AX1150" s="447" t="str">
        <f t="shared" si="529"/>
        <v>AIC</v>
      </c>
      <c r="AY1150" s="447" t="str">
        <f t="shared" si="530"/>
        <v>ERB</v>
      </c>
      <c r="AZ1150" s="447" t="str">
        <f t="shared" si="531"/>
        <v>GRB</v>
      </c>
      <c r="BA1150" s="447" t="str">
        <f t="shared" si="532"/>
        <v>Non-Op</v>
      </c>
      <c r="BC1150" s="449" t="s">
        <v>2100</v>
      </c>
      <c r="BD1150" s="552">
        <f t="shared" si="550"/>
        <v>10271526</v>
      </c>
      <c r="BF1150" s="435"/>
      <c r="BG1150" s="435"/>
      <c r="BH1150" s="435"/>
      <c r="BI1150" s="435"/>
      <c r="BJ1150" s="435"/>
      <c r="BK1150" s="435"/>
      <c r="BL1150" s="435"/>
      <c r="BN1150" s="444"/>
    </row>
    <row r="1151" spans="1:66" s="28" customFormat="1" ht="12" customHeight="1">
      <c r="A1151" s="287">
        <v>21900173</v>
      </c>
      <c r="B1151" s="288" t="str">
        <f t="shared" si="536"/>
        <v>21900173</v>
      </c>
      <c r="C1151" s="330" t="s">
        <v>1726</v>
      </c>
      <c r="D1151" s="445" t="s">
        <v>1165</v>
      </c>
      <c r="E1151" s="445"/>
      <c r="F1151" s="330"/>
      <c r="G1151" s="445"/>
      <c r="H1151" s="547">
        <v>-2699259.95</v>
      </c>
      <c r="I1151" s="547">
        <v>-2650467.75</v>
      </c>
      <c r="J1151" s="547">
        <v>-2601675.54</v>
      </c>
      <c r="K1151" s="547">
        <v>-2552883.34</v>
      </c>
      <c r="L1151" s="547">
        <v>-2504091.13</v>
      </c>
      <c r="M1151" s="547">
        <v>-2455298.9300000002</v>
      </c>
      <c r="N1151" s="547">
        <v>-2406506.7200000002</v>
      </c>
      <c r="O1151" s="547">
        <v>-2357714.52</v>
      </c>
      <c r="P1151" s="547">
        <v>-2308922.3199999998</v>
      </c>
      <c r="Q1151" s="547">
        <v>-2260130.11</v>
      </c>
      <c r="R1151" s="547">
        <v>-1892968.25</v>
      </c>
      <c r="S1151" s="547">
        <v>-1871948.61</v>
      </c>
      <c r="T1151" s="547">
        <v>-2157020.42</v>
      </c>
      <c r="U1151" s="547"/>
      <c r="V1151" s="547">
        <f t="shared" si="538"/>
        <v>-2357562.2837499999</v>
      </c>
      <c r="W1151" s="285"/>
      <c r="X1151" s="286"/>
      <c r="Y1151" s="548">
        <f t="shared" si="551"/>
        <v>0</v>
      </c>
      <c r="Z1151" s="549">
        <f t="shared" si="551"/>
        <v>0</v>
      </c>
      <c r="AA1151" s="549">
        <f t="shared" si="551"/>
        <v>0</v>
      </c>
      <c r="AB1151" s="282">
        <f t="shared" si="514"/>
        <v>-2157020.42</v>
      </c>
      <c r="AC1151" s="281">
        <f t="shared" si="515"/>
        <v>0</v>
      </c>
      <c r="AD1151" s="549">
        <f t="shared" si="540"/>
        <v>0</v>
      </c>
      <c r="AE1151" s="553">
        <f t="shared" si="541"/>
        <v>0</v>
      </c>
      <c r="AF1151" s="282">
        <f t="shared" si="542"/>
        <v>-2157020.42</v>
      </c>
      <c r="AG1151" s="283">
        <f t="shared" si="543"/>
        <v>-2157020.42</v>
      </c>
      <c r="AH1151" s="281">
        <f t="shared" si="520"/>
        <v>0</v>
      </c>
      <c r="AI1151" s="551">
        <f t="shared" si="552"/>
        <v>0</v>
      </c>
      <c r="AJ1151" s="549">
        <f t="shared" si="552"/>
        <v>0</v>
      </c>
      <c r="AK1151" s="549">
        <f t="shared" si="552"/>
        <v>0</v>
      </c>
      <c r="AL1151" s="282">
        <f t="shared" si="545"/>
        <v>-2357562.2837499999</v>
      </c>
      <c r="AM1151" s="281">
        <f t="shared" si="522"/>
        <v>0</v>
      </c>
      <c r="AN1151" s="549">
        <f t="shared" si="546"/>
        <v>0</v>
      </c>
      <c r="AO1151" s="549">
        <f t="shared" si="547"/>
        <v>0</v>
      </c>
      <c r="AP1151" s="549">
        <f t="shared" si="548"/>
        <v>-2357562.2837499999</v>
      </c>
      <c r="AQ1151" s="283">
        <f t="shared" si="549"/>
        <v>-2357562.2837499999</v>
      </c>
      <c r="AR1151" s="281">
        <f t="shared" si="526"/>
        <v>0</v>
      </c>
      <c r="AT1151" s="446" t="s">
        <v>2079</v>
      </c>
      <c r="AU1151" s="344"/>
      <c r="AV1151" s="447" t="str">
        <f t="shared" si="527"/>
        <v>CA</v>
      </c>
      <c r="AW1151" s="447" t="str">
        <f t="shared" si="528"/>
        <v>CL</v>
      </c>
      <c r="AX1151" s="447" t="str">
        <f t="shared" si="529"/>
        <v>AIC</v>
      </c>
      <c r="AY1151" s="447" t="str">
        <f t="shared" si="530"/>
        <v>ERB</v>
      </c>
      <c r="AZ1151" s="447" t="str">
        <f t="shared" si="531"/>
        <v>GRB</v>
      </c>
      <c r="BA1151" s="447" t="str">
        <f t="shared" si="532"/>
        <v>Non-Op</v>
      </c>
      <c r="BC1151" s="449" t="s">
        <v>2100</v>
      </c>
      <c r="BD1151" s="552">
        <f t="shared" si="550"/>
        <v>-2157020.42</v>
      </c>
      <c r="BF1151" s="435"/>
      <c r="BG1151" s="435"/>
      <c r="BH1151" s="435"/>
      <c r="BI1151" s="435"/>
      <c r="BJ1151" s="435"/>
      <c r="BK1151" s="435"/>
      <c r="BL1151" s="435"/>
      <c r="BN1151" s="444"/>
    </row>
    <row r="1152" spans="1:66" s="28" customFormat="1" ht="12" customHeight="1">
      <c r="A1152" s="287">
        <v>21900183</v>
      </c>
      <c r="B1152" s="288" t="str">
        <f t="shared" si="536"/>
        <v>21900183</v>
      </c>
      <c r="C1152" s="330" t="s">
        <v>1727</v>
      </c>
      <c r="D1152" s="445" t="s">
        <v>1165</v>
      </c>
      <c r="E1152" s="445"/>
      <c r="F1152" s="330"/>
      <c r="G1152" s="445"/>
      <c r="H1152" s="547">
        <v>1110000</v>
      </c>
      <c r="I1152" s="547">
        <v>1105666.67</v>
      </c>
      <c r="J1152" s="547">
        <v>1101333.3400000001</v>
      </c>
      <c r="K1152" s="547">
        <v>1097000.01</v>
      </c>
      <c r="L1152" s="547">
        <v>1092666.68</v>
      </c>
      <c r="M1152" s="547">
        <v>1088333.3500000001</v>
      </c>
      <c r="N1152" s="547">
        <v>1084000.02</v>
      </c>
      <c r="O1152" s="547">
        <v>1079666.69</v>
      </c>
      <c r="P1152" s="547">
        <v>1075333.3600000001</v>
      </c>
      <c r="Q1152" s="547">
        <v>1071000.03</v>
      </c>
      <c r="R1152" s="547">
        <v>983333.34</v>
      </c>
      <c r="S1152" s="547">
        <v>978666.67</v>
      </c>
      <c r="T1152" s="547">
        <v>30000</v>
      </c>
      <c r="U1152" s="547"/>
      <c r="V1152" s="547">
        <f t="shared" si="538"/>
        <v>1027250.0133333331</v>
      </c>
      <c r="W1152" s="285"/>
      <c r="X1152" s="286"/>
      <c r="Y1152" s="548">
        <f t="shared" si="551"/>
        <v>0</v>
      </c>
      <c r="Z1152" s="549">
        <f t="shared" si="551"/>
        <v>0</v>
      </c>
      <c r="AA1152" s="549">
        <f t="shared" si="551"/>
        <v>0</v>
      </c>
      <c r="AB1152" s="282">
        <f t="shared" si="514"/>
        <v>30000</v>
      </c>
      <c r="AC1152" s="281">
        <f t="shared" si="515"/>
        <v>0</v>
      </c>
      <c r="AD1152" s="549">
        <f t="shared" si="540"/>
        <v>0</v>
      </c>
      <c r="AE1152" s="553">
        <f t="shared" si="541"/>
        <v>0</v>
      </c>
      <c r="AF1152" s="282">
        <f t="shared" si="542"/>
        <v>30000</v>
      </c>
      <c r="AG1152" s="283">
        <f t="shared" si="543"/>
        <v>30000</v>
      </c>
      <c r="AH1152" s="281">
        <f t="shared" si="520"/>
        <v>0</v>
      </c>
      <c r="AI1152" s="551">
        <f t="shared" si="552"/>
        <v>0</v>
      </c>
      <c r="AJ1152" s="549">
        <f t="shared" si="552"/>
        <v>0</v>
      </c>
      <c r="AK1152" s="549">
        <f t="shared" si="552"/>
        <v>0</v>
      </c>
      <c r="AL1152" s="282">
        <f t="shared" si="545"/>
        <v>1027250.0133333331</v>
      </c>
      <c r="AM1152" s="281">
        <f t="shared" si="522"/>
        <v>0</v>
      </c>
      <c r="AN1152" s="549">
        <f t="shared" si="546"/>
        <v>0</v>
      </c>
      <c r="AO1152" s="549">
        <f t="shared" si="547"/>
        <v>0</v>
      </c>
      <c r="AP1152" s="549">
        <f t="shared" si="548"/>
        <v>1027250.0133333331</v>
      </c>
      <c r="AQ1152" s="283">
        <f t="shared" si="549"/>
        <v>1027250.0133333331</v>
      </c>
      <c r="AR1152" s="281">
        <f t="shared" si="526"/>
        <v>0</v>
      </c>
      <c r="AT1152" s="446" t="s">
        <v>2079</v>
      </c>
      <c r="AU1152" s="344"/>
      <c r="AV1152" s="447" t="str">
        <f t="shared" si="527"/>
        <v>CA</v>
      </c>
      <c r="AW1152" s="447" t="str">
        <f t="shared" si="528"/>
        <v>CL</v>
      </c>
      <c r="AX1152" s="447" t="str">
        <f t="shared" si="529"/>
        <v>AIC</v>
      </c>
      <c r="AY1152" s="447" t="str">
        <f t="shared" si="530"/>
        <v>ERB</v>
      </c>
      <c r="AZ1152" s="447" t="str">
        <f t="shared" si="531"/>
        <v>GRB</v>
      </c>
      <c r="BA1152" s="447" t="str">
        <f t="shared" si="532"/>
        <v>Non-Op</v>
      </c>
      <c r="BC1152" s="449" t="s">
        <v>2100</v>
      </c>
      <c r="BD1152" s="552">
        <f t="shared" si="550"/>
        <v>30000</v>
      </c>
      <c r="BF1152" s="435"/>
      <c r="BG1152" s="435"/>
      <c r="BH1152" s="435"/>
      <c r="BI1152" s="435"/>
      <c r="BJ1152" s="435"/>
      <c r="BK1152" s="435"/>
      <c r="BL1152" s="435"/>
      <c r="BN1152" s="444"/>
    </row>
    <row r="1153" spans="1:66" s="28" customFormat="1" ht="12" customHeight="1">
      <c r="A1153" s="287">
        <v>21900193</v>
      </c>
      <c r="B1153" s="288" t="str">
        <f t="shared" si="536"/>
        <v>21900193</v>
      </c>
      <c r="C1153" s="330" t="s">
        <v>1728</v>
      </c>
      <c r="D1153" s="445" t="s">
        <v>1165</v>
      </c>
      <c r="E1153" s="445"/>
      <c r="F1153" s="330"/>
      <c r="G1153" s="445"/>
      <c r="H1153" s="547">
        <v>-233100.53</v>
      </c>
      <c r="I1153" s="547">
        <v>-232190.53</v>
      </c>
      <c r="J1153" s="547">
        <v>-231280.53</v>
      </c>
      <c r="K1153" s="547">
        <v>-230370.53</v>
      </c>
      <c r="L1153" s="547">
        <v>-229460.53</v>
      </c>
      <c r="M1153" s="547">
        <v>-228550.53</v>
      </c>
      <c r="N1153" s="547">
        <v>-227640.53</v>
      </c>
      <c r="O1153" s="547">
        <v>-226730.53</v>
      </c>
      <c r="P1153" s="547">
        <v>-225820.54</v>
      </c>
      <c r="Q1153" s="547">
        <v>-224910.54</v>
      </c>
      <c r="R1153" s="547">
        <v>-206500.53</v>
      </c>
      <c r="S1153" s="547">
        <v>-205520.53</v>
      </c>
      <c r="T1153" s="547">
        <v>-6300.53</v>
      </c>
      <c r="U1153" s="547"/>
      <c r="V1153" s="547">
        <f t="shared" si="538"/>
        <v>-215723.03166666662</v>
      </c>
      <c r="W1153" s="285"/>
      <c r="X1153" s="286"/>
      <c r="Y1153" s="548">
        <f t="shared" si="551"/>
        <v>0</v>
      </c>
      <c r="Z1153" s="549">
        <f t="shared" si="551"/>
        <v>0</v>
      </c>
      <c r="AA1153" s="549">
        <f t="shared" si="551"/>
        <v>0</v>
      </c>
      <c r="AB1153" s="282">
        <f t="shared" si="514"/>
        <v>-6300.53</v>
      </c>
      <c r="AC1153" s="281">
        <f t="shared" si="515"/>
        <v>0</v>
      </c>
      <c r="AD1153" s="549">
        <f t="shared" si="540"/>
        <v>0</v>
      </c>
      <c r="AE1153" s="553">
        <f t="shared" si="541"/>
        <v>0</v>
      </c>
      <c r="AF1153" s="282">
        <f t="shared" si="542"/>
        <v>-6300.53</v>
      </c>
      <c r="AG1153" s="283">
        <f t="shared" si="543"/>
        <v>-6300.53</v>
      </c>
      <c r="AH1153" s="281">
        <f t="shared" si="520"/>
        <v>0</v>
      </c>
      <c r="AI1153" s="551">
        <f t="shared" si="552"/>
        <v>0</v>
      </c>
      <c r="AJ1153" s="549">
        <f t="shared" si="552"/>
        <v>0</v>
      </c>
      <c r="AK1153" s="549">
        <f t="shared" si="552"/>
        <v>0</v>
      </c>
      <c r="AL1153" s="282">
        <f t="shared" si="545"/>
        <v>-215723.03166666662</v>
      </c>
      <c r="AM1153" s="281">
        <f t="shared" si="522"/>
        <v>0</v>
      </c>
      <c r="AN1153" s="549">
        <f t="shared" si="546"/>
        <v>0</v>
      </c>
      <c r="AO1153" s="549">
        <f t="shared" si="547"/>
        <v>0</v>
      </c>
      <c r="AP1153" s="549">
        <f t="shared" si="548"/>
        <v>-215723.03166666662</v>
      </c>
      <c r="AQ1153" s="283">
        <f t="shared" si="549"/>
        <v>-215723.03166666662</v>
      </c>
      <c r="AR1153" s="281">
        <f t="shared" si="526"/>
        <v>0</v>
      </c>
      <c r="AT1153" s="446" t="s">
        <v>2079</v>
      </c>
      <c r="AU1153" s="344"/>
      <c r="AV1153" s="447" t="str">
        <f t="shared" si="527"/>
        <v>CA</v>
      </c>
      <c r="AW1153" s="447" t="str">
        <f t="shared" si="528"/>
        <v>CL</v>
      </c>
      <c r="AX1153" s="447" t="str">
        <f t="shared" si="529"/>
        <v>AIC</v>
      </c>
      <c r="AY1153" s="447" t="str">
        <f t="shared" si="530"/>
        <v>ERB</v>
      </c>
      <c r="AZ1153" s="447" t="str">
        <f t="shared" si="531"/>
        <v>GRB</v>
      </c>
      <c r="BA1153" s="447" t="str">
        <f t="shared" si="532"/>
        <v>Non-Op</v>
      </c>
      <c r="BC1153" s="449" t="s">
        <v>2100</v>
      </c>
      <c r="BD1153" s="552">
        <f t="shared" si="550"/>
        <v>-6300.53</v>
      </c>
      <c r="BF1153" s="435"/>
      <c r="BG1153" s="435"/>
      <c r="BH1153" s="435"/>
      <c r="BI1153" s="435"/>
      <c r="BJ1153" s="435"/>
      <c r="BK1153" s="435"/>
      <c r="BL1153" s="435"/>
      <c r="BN1153" s="444"/>
    </row>
    <row r="1154" spans="1:66" s="28" customFormat="1" ht="12" customHeight="1">
      <c r="A1154" s="563">
        <v>21900223</v>
      </c>
      <c r="B1154" s="562" t="str">
        <f t="shared" si="536"/>
        <v>21900223</v>
      </c>
      <c r="C1154" s="444" t="s">
        <v>1729</v>
      </c>
      <c r="D1154" s="445" t="s">
        <v>1162</v>
      </c>
      <c r="E1154" s="445"/>
      <c r="F1154" s="444"/>
      <c r="G1154" s="445"/>
      <c r="H1154" s="547">
        <v>-70557.42</v>
      </c>
      <c r="I1154" s="547">
        <v>-70184.25</v>
      </c>
      <c r="J1154" s="547">
        <v>-69811.08</v>
      </c>
      <c r="K1154" s="547">
        <v>-69437.91</v>
      </c>
      <c r="L1154" s="547">
        <v>-69064.740000000005</v>
      </c>
      <c r="M1154" s="547">
        <v>-68691.570000000007</v>
      </c>
      <c r="N1154" s="547">
        <v>-68318.399999999994</v>
      </c>
      <c r="O1154" s="547">
        <v>-67945.23</v>
      </c>
      <c r="P1154" s="547">
        <v>-67572.06</v>
      </c>
      <c r="Q1154" s="547">
        <v>-67198.89</v>
      </c>
      <c r="R1154" s="547">
        <v>-66825.72</v>
      </c>
      <c r="S1154" s="547">
        <v>-66452.55</v>
      </c>
      <c r="T1154" s="547">
        <v>-66079.38</v>
      </c>
      <c r="U1154" s="547"/>
      <c r="V1154" s="547">
        <f t="shared" si="538"/>
        <v>-68318.400000000009</v>
      </c>
      <c r="W1154" s="285"/>
      <c r="X1154" s="286"/>
      <c r="Y1154" s="548">
        <f t="shared" si="551"/>
        <v>0</v>
      </c>
      <c r="Z1154" s="549">
        <f t="shared" si="551"/>
        <v>0</v>
      </c>
      <c r="AA1154" s="549">
        <f t="shared" si="551"/>
        <v>-66079.38</v>
      </c>
      <c r="AB1154" s="282">
        <f t="shared" si="514"/>
        <v>0</v>
      </c>
      <c r="AC1154" s="281">
        <f t="shared" si="515"/>
        <v>0</v>
      </c>
      <c r="AD1154" s="549">
        <f t="shared" si="540"/>
        <v>0</v>
      </c>
      <c r="AE1154" s="553">
        <f t="shared" si="541"/>
        <v>0</v>
      </c>
      <c r="AF1154" s="282">
        <f t="shared" si="542"/>
        <v>0</v>
      </c>
      <c r="AG1154" s="283">
        <f t="shared" si="543"/>
        <v>0</v>
      </c>
      <c r="AH1154" s="281">
        <f t="shared" si="520"/>
        <v>0</v>
      </c>
      <c r="AI1154" s="551">
        <f t="shared" si="552"/>
        <v>0</v>
      </c>
      <c r="AJ1154" s="549">
        <f t="shared" si="552"/>
        <v>0</v>
      </c>
      <c r="AK1154" s="549">
        <f t="shared" si="552"/>
        <v>-68318.400000000009</v>
      </c>
      <c r="AL1154" s="282">
        <f t="shared" si="545"/>
        <v>0</v>
      </c>
      <c r="AM1154" s="281">
        <f t="shared" si="522"/>
        <v>0</v>
      </c>
      <c r="AN1154" s="549">
        <f t="shared" si="546"/>
        <v>0</v>
      </c>
      <c r="AO1154" s="549">
        <f t="shared" si="547"/>
        <v>0</v>
      </c>
      <c r="AP1154" s="549">
        <f t="shared" si="548"/>
        <v>0</v>
      </c>
      <c r="AQ1154" s="283">
        <f t="shared" si="549"/>
        <v>0</v>
      </c>
      <c r="AR1154" s="281">
        <f t="shared" si="526"/>
        <v>0</v>
      </c>
      <c r="AT1154" s="446"/>
      <c r="AU1154" s="344"/>
      <c r="AV1154" s="447" t="str">
        <f t="shared" si="527"/>
        <v>CA</v>
      </c>
      <c r="AW1154" s="447" t="str">
        <f t="shared" si="528"/>
        <v>CL</v>
      </c>
      <c r="AX1154" s="447" t="str">
        <f t="shared" si="529"/>
        <v>AIC</v>
      </c>
      <c r="AY1154" s="447" t="str">
        <f t="shared" si="530"/>
        <v>ERB</v>
      </c>
      <c r="AZ1154" s="447" t="str">
        <f t="shared" si="531"/>
        <v>GRB</v>
      </c>
      <c r="BA1154" s="447" t="str">
        <f t="shared" si="532"/>
        <v>Non-Op</v>
      </c>
      <c r="BC1154" s="449" t="s">
        <v>2100</v>
      </c>
      <c r="BD1154" s="552">
        <f t="shared" si="550"/>
        <v>-66079.38</v>
      </c>
      <c r="BF1154" s="435"/>
      <c r="BG1154" s="435"/>
      <c r="BH1154" s="435"/>
      <c r="BI1154" s="435"/>
      <c r="BJ1154" s="435"/>
      <c r="BK1154" s="435"/>
      <c r="BL1154" s="435"/>
      <c r="BN1154" s="444"/>
    </row>
    <row r="1155" spans="1:66" s="28" customFormat="1" ht="12" customHeight="1">
      <c r="A1155" s="563">
        <v>21900233</v>
      </c>
      <c r="B1155" s="562" t="str">
        <f t="shared" si="536"/>
        <v>21900233</v>
      </c>
      <c r="C1155" s="444" t="s">
        <v>1730</v>
      </c>
      <c r="D1155" s="445" t="s">
        <v>1162</v>
      </c>
      <c r="E1155" s="445"/>
      <c r="F1155" s="444"/>
      <c r="G1155" s="445"/>
      <c r="H1155" s="547">
        <v>2313285.9</v>
      </c>
      <c r="I1155" s="547">
        <v>2300848.86</v>
      </c>
      <c r="J1155" s="547">
        <v>2288411.8199999998</v>
      </c>
      <c r="K1155" s="547">
        <v>2275974.7799999998</v>
      </c>
      <c r="L1155" s="547">
        <v>2263537.7400000002</v>
      </c>
      <c r="M1155" s="547">
        <v>2251100.7000000002</v>
      </c>
      <c r="N1155" s="547">
        <v>2238663.66</v>
      </c>
      <c r="O1155" s="547">
        <v>2226226.62</v>
      </c>
      <c r="P1155" s="547">
        <v>2213789.58</v>
      </c>
      <c r="Q1155" s="547">
        <v>2201352.54</v>
      </c>
      <c r="R1155" s="547">
        <v>2188915.5</v>
      </c>
      <c r="S1155" s="547">
        <v>2176478.46</v>
      </c>
      <c r="T1155" s="547">
        <v>2164041.42</v>
      </c>
      <c r="U1155" s="547"/>
      <c r="V1155" s="547">
        <f t="shared" si="538"/>
        <v>2238663.6599999997</v>
      </c>
      <c r="W1155" s="285"/>
      <c r="X1155" s="286"/>
      <c r="Y1155" s="548">
        <f t="shared" si="551"/>
        <v>0</v>
      </c>
      <c r="Z1155" s="549">
        <f t="shared" si="551"/>
        <v>0</v>
      </c>
      <c r="AA1155" s="549">
        <f t="shared" si="551"/>
        <v>2164041.42</v>
      </c>
      <c r="AB1155" s="282">
        <f t="shared" si="514"/>
        <v>0</v>
      </c>
      <c r="AC1155" s="281">
        <f t="shared" si="515"/>
        <v>0</v>
      </c>
      <c r="AD1155" s="549">
        <f t="shared" si="540"/>
        <v>0</v>
      </c>
      <c r="AE1155" s="553">
        <f t="shared" si="541"/>
        <v>0</v>
      </c>
      <c r="AF1155" s="282">
        <f t="shared" si="542"/>
        <v>0</v>
      </c>
      <c r="AG1155" s="283">
        <f t="shared" si="543"/>
        <v>0</v>
      </c>
      <c r="AH1155" s="281">
        <f t="shared" si="520"/>
        <v>0</v>
      </c>
      <c r="AI1155" s="551">
        <f t="shared" si="552"/>
        <v>0</v>
      </c>
      <c r="AJ1155" s="549">
        <f t="shared" si="552"/>
        <v>0</v>
      </c>
      <c r="AK1155" s="549">
        <f t="shared" si="552"/>
        <v>2238663.6599999997</v>
      </c>
      <c r="AL1155" s="282">
        <f t="shared" si="545"/>
        <v>0</v>
      </c>
      <c r="AM1155" s="281">
        <f t="shared" si="522"/>
        <v>0</v>
      </c>
      <c r="AN1155" s="549">
        <f t="shared" si="546"/>
        <v>0</v>
      </c>
      <c r="AO1155" s="549">
        <f t="shared" si="547"/>
        <v>0</v>
      </c>
      <c r="AP1155" s="549">
        <f t="shared" si="548"/>
        <v>0</v>
      </c>
      <c r="AQ1155" s="283">
        <f t="shared" si="549"/>
        <v>0</v>
      </c>
      <c r="AR1155" s="281">
        <f t="shared" si="526"/>
        <v>0</v>
      </c>
      <c r="AT1155" s="446"/>
      <c r="AU1155" s="344"/>
      <c r="AV1155" s="447" t="str">
        <f t="shared" si="527"/>
        <v>CA</v>
      </c>
      <c r="AW1155" s="447" t="str">
        <f t="shared" si="528"/>
        <v>CL</v>
      </c>
      <c r="AX1155" s="447" t="str">
        <f t="shared" si="529"/>
        <v>AIC</v>
      </c>
      <c r="AY1155" s="447" t="str">
        <f t="shared" si="530"/>
        <v>ERB</v>
      </c>
      <c r="AZ1155" s="447" t="str">
        <f t="shared" si="531"/>
        <v>GRB</v>
      </c>
      <c r="BA1155" s="447" t="str">
        <f t="shared" si="532"/>
        <v>Non-Op</v>
      </c>
      <c r="BC1155" s="449" t="s">
        <v>2100</v>
      </c>
      <c r="BD1155" s="552">
        <f t="shared" si="550"/>
        <v>2164041.42</v>
      </c>
      <c r="BF1155" s="435"/>
      <c r="BG1155" s="435"/>
      <c r="BH1155" s="435"/>
      <c r="BI1155" s="435"/>
      <c r="BJ1155" s="435"/>
      <c r="BK1155" s="435"/>
      <c r="BL1155" s="435"/>
      <c r="BN1155" s="444"/>
    </row>
    <row r="1156" spans="1:66" s="28" customFormat="1" ht="12" customHeight="1">
      <c r="A1156" s="563">
        <v>21900243</v>
      </c>
      <c r="B1156" s="562" t="str">
        <f t="shared" si="536"/>
        <v>21900243</v>
      </c>
      <c r="C1156" s="444" t="s">
        <v>1731</v>
      </c>
      <c r="D1156" s="445" t="s">
        <v>1162</v>
      </c>
      <c r="E1156" s="445"/>
      <c r="F1156" s="444"/>
      <c r="G1156" s="445"/>
      <c r="H1156" s="547">
        <v>-3563398.54</v>
      </c>
      <c r="I1156" s="547">
        <v>-3542800.9</v>
      </c>
      <c r="J1156" s="547">
        <v>-3522203.26</v>
      </c>
      <c r="K1156" s="547">
        <v>-3501605.62</v>
      </c>
      <c r="L1156" s="547">
        <v>-3481007.98</v>
      </c>
      <c r="M1156" s="547">
        <v>-3460410.34</v>
      </c>
      <c r="N1156" s="547">
        <v>-3439812.7</v>
      </c>
      <c r="O1156" s="547">
        <v>-3419215.06</v>
      </c>
      <c r="P1156" s="547">
        <v>-3398617.42</v>
      </c>
      <c r="Q1156" s="547">
        <v>-3378019.78</v>
      </c>
      <c r="R1156" s="547">
        <v>-3357422.14</v>
      </c>
      <c r="S1156" s="547">
        <v>-3336824.5</v>
      </c>
      <c r="T1156" s="547">
        <v>-3316226.86</v>
      </c>
      <c r="U1156" s="547"/>
      <c r="V1156" s="547">
        <f t="shared" si="538"/>
        <v>-3439812.7000000007</v>
      </c>
      <c r="W1156" s="285"/>
      <c r="X1156" s="286"/>
      <c r="Y1156" s="548">
        <f t="shared" si="551"/>
        <v>0</v>
      </c>
      <c r="Z1156" s="549">
        <f t="shared" si="551"/>
        <v>0</v>
      </c>
      <c r="AA1156" s="549">
        <f t="shared" si="551"/>
        <v>-3316226.86</v>
      </c>
      <c r="AB1156" s="282">
        <f t="shared" si="514"/>
        <v>0</v>
      </c>
      <c r="AC1156" s="281">
        <f t="shared" si="515"/>
        <v>0</v>
      </c>
      <c r="AD1156" s="549">
        <f t="shared" si="540"/>
        <v>0</v>
      </c>
      <c r="AE1156" s="553">
        <f t="shared" si="541"/>
        <v>0</v>
      </c>
      <c r="AF1156" s="282">
        <f t="shared" si="542"/>
        <v>0</v>
      </c>
      <c r="AG1156" s="283">
        <f t="shared" si="543"/>
        <v>0</v>
      </c>
      <c r="AH1156" s="281">
        <f t="shared" si="520"/>
        <v>0</v>
      </c>
      <c r="AI1156" s="551">
        <f t="shared" si="552"/>
        <v>0</v>
      </c>
      <c r="AJ1156" s="549">
        <f t="shared" si="552"/>
        <v>0</v>
      </c>
      <c r="AK1156" s="549">
        <f t="shared" si="552"/>
        <v>-3439812.7000000007</v>
      </c>
      <c r="AL1156" s="282">
        <f t="shared" si="545"/>
        <v>0</v>
      </c>
      <c r="AM1156" s="281">
        <f t="shared" si="522"/>
        <v>0</v>
      </c>
      <c r="AN1156" s="549">
        <f t="shared" si="546"/>
        <v>0</v>
      </c>
      <c r="AO1156" s="549">
        <f t="shared" si="547"/>
        <v>0</v>
      </c>
      <c r="AP1156" s="549">
        <f t="shared" si="548"/>
        <v>0</v>
      </c>
      <c r="AQ1156" s="283">
        <f t="shared" si="549"/>
        <v>0</v>
      </c>
      <c r="AR1156" s="281">
        <f t="shared" si="526"/>
        <v>0</v>
      </c>
      <c r="AT1156" s="446"/>
      <c r="AU1156" s="344"/>
      <c r="AV1156" s="447" t="str">
        <f t="shared" si="527"/>
        <v>CA</v>
      </c>
      <c r="AW1156" s="447" t="str">
        <f t="shared" si="528"/>
        <v>CL</v>
      </c>
      <c r="AX1156" s="447" t="str">
        <f t="shared" si="529"/>
        <v>AIC</v>
      </c>
      <c r="AY1156" s="447" t="str">
        <f t="shared" si="530"/>
        <v>ERB</v>
      </c>
      <c r="AZ1156" s="447" t="str">
        <f t="shared" si="531"/>
        <v>GRB</v>
      </c>
      <c r="BA1156" s="447" t="str">
        <f t="shared" si="532"/>
        <v>Non-Op</v>
      </c>
      <c r="BC1156" s="449" t="s">
        <v>2100</v>
      </c>
      <c r="BD1156" s="552">
        <f t="shared" si="550"/>
        <v>-3316226.86</v>
      </c>
      <c r="BF1156" s="435"/>
      <c r="BG1156" s="435"/>
      <c r="BH1156" s="435"/>
      <c r="BI1156" s="435"/>
      <c r="BJ1156" s="435"/>
      <c r="BK1156" s="435"/>
      <c r="BL1156" s="435"/>
      <c r="BN1156" s="444"/>
    </row>
    <row r="1157" spans="1:66" s="28" customFormat="1" ht="12" customHeight="1">
      <c r="A1157" s="287">
        <v>22100393</v>
      </c>
      <c r="B1157" s="288" t="str">
        <f t="shared" si="536"/>
        <v>22100393</v>
      </c>
      <c r="C1157" s="444" t="s">
        <v>1732</v>
      </c>
      <c r="D1157" s="445" t="s">
        <v>1162</v>
      </c>
      <c r="E1157" s="445"/>
      <c r="F1157" s="444"/>
      <c r="G1157" s="445"/>
      <c r="H1157" s="547">
        <v>-15000000</v>
      </c>
      <c r="I1157" s="547">
        <v>-15000000</v>
      </c>
      <c r="J1157" s="547">
        <v>-15000000</v>
      </c>
      <c r="K1157" s="547">
        <v>-15000000</v>
      </c>
      <c r="L1157" s="547">
        <v>-15000000</v>
      </c>
      <c r="M1157" s="547">
        <v>-15000000</v>
      </c>
      <c r="N1157" s="547">
        <v>-15000000</v>
      </c>
      <c r="O1157" s="547">
        <v>-15000000</v>
      </c>
      <c r="P1157" s="547">
        <v>-15000000</v>
      </c>
      <c r="Q1157" s="547">
        <v>-15000000</v>
      </c>
      <c r="R1157" s="547">
        <v>-15000000</v>
      </c>
      <c r="S1157" s="547">
        <v>-15000000</v>
      </c>
      <c r="T1157" s="547">
        <v>-15000000</v>
      </c>
      <c r="U1157" s="547"/>
      <c r="V1157" s="547">
        <f t="shared" si="538"/>
        <v>-15000000</v>
      </c>
      <c r="W1157" s="285"/>
      <c r="X1157" s="286"/>
      <c r="Y1157" s="548">
        <f t="shared" si="551"/>
        <v>0</v>
      </c>
      <c r="Z1157" s="549">
        <f t="shared" si="551"/>
        <v>0</v>
      </c>
      <c r="AA1157" s="549">
        <f t="shared" si="551"/>
        <v>-15000000</v>
      </c>
      <c r="AB1157" s="282">
        <f t="shared" si="514"/>
        <v>0</v>
      </c>
      <c r="AC1157" s="281">
        <f t="shared" si="515"/>
        <v>0</v>
      </c>
      <c r="AD1157" s="549">
        <f t="shared" si="540"/>
        <v>0</v>
      </c>
      <c r="AE1157" s="553">
        <f t="shared" si="541"/>
        <v>0</v>
      </c>
      <c r="AF1157" s="282">
        <f t="shared" si="542"/>
        <v>0</v>
      </c>
      <c r="AG1157" s="283">
        <f t="shared" si="543"/>
        <v>0</v>
      </c>
      <c r="AH1157" s="281">
        <f t="shared" si="520"/>
        <v>0</v>
      </c>
      <c r="AI1157" s="551">
        <f t="shared" si="552"/>
        <v>0</v>
      </c>
      <c r="AJ1157" s="549">
        <f t="shared" si="552"/>
        <v>0</v>
      </c>
      <c r="AK1157" s="549">
        <f t="shared" si="552"/>
        <v>-15000000</v>
      </c>
      <c r="AL1157" s="282">
        <f t="shared" si="545"/>
        <v>0</v>
      </c>
      <c r="AM1157" s="281">
        <f t="shared" si="522"/>
        <v>0</v>
      </c>
      <c r="AN1157" s="549">
        <f t="shared" si="546"/>
        <v>0</v>
      </c>
      <c r="AO1157" s="549">
        <f t="shared" si="547"/>
        <v>0</v>
      </c>
      <c r="AP1157" s="549">
        <f t="shared" si="548"/>
        <v>0</v>
      </c>
      <c r="AQ1157" s="283">
        <f t="shared" si="549"/>
        <v>0</v>
      </c>
      <c r="AR1157" s="281">
        <f t="shared" si="526"/>
        <v>0</v>
      </c>
      <c r="AT1157" s="446"/>
      <c r="AU1157" s="344"/>
      <c r="AV1157" s="447" t="str">
        <f t="shared" si="527"/>
        <v>CA</v>
      </c>
      <c r="AW1157" s="447" t="str">
        <f t="shared" si="528"/>
        <v>CL</v>
      </c>
      <c r="AX1157" s="447" t="str">
        <f t="shared" si="529"/>
        <v>AIC</v>
      </c>
      <c r="AY1157" s="447" t="str">
        <f t="shared" si="530"/>
        <v>ERB</v>
      </c>
      <c r="AZ1157" s="447" t="str">
        <f t="shared" si="531"/>
        <v>GRB</v>
      </c>
      <c r="BA1157" s="447" t="str">
        <f t="shared" si="532"/>
        <v>Non-Op</v>
      </c>
      <c r="BC1157" s="449" t="s">
        <v>2100</v>
      </c>
      <c r="BD1157" s="552">
        <f t="shared" si="550"/>
        <v>-15000000</v>
      </c>
      <c r="BF1157" s="435"/>
      <c r="BG1157" s="435"/>
      <c r="BH1157" s="435"/>
      <c r="BI1157" s="435"/>
      <c r="BJ1157" s="435"/>
      <c r="BK1157" s="435"/>
      <c r="BL1157" s="435"/>
      <c r="BN1157" s="444"/>
    </row>
    <row r="1158" spans="1:66" s="28" customFormat="1" ht="12" customHeight="1">
      <c r="A1158" s="287">
        <v>22100413</v>
      </c>
      <c r="B1158" s="288" t="str">
        <f t="shared" si="536"/>
        <v>22100413</v>
      </c>
      <c r="C1158" s="444" t="s">
        <v>1733</v>
      </c>
      <c r="D1158" s="445" t="s">
        <v>1162</v>
      </c>
      <c r="E1158" s="445"/>
      <c r="F1158" s="444"/>
      <c r="G1158" s="445"/>
      <c r="H1158" s="547">
        <v>-2000000</v>
      </c>
      <c r="I1158" s="547">
        <v>-2000000</v>
      </c>
      <c r="J1158" s="547">
        <v>-2000000</v>
      </c>
      <c r="K1158" s="547">
        <v>-2000000</v>
      </c>
      <c r="L1158" s="547">
        <v>-2000000</v>
      </c>
      <c r="M1158" s="547">
        <v>-2000000</v>
      </c>
      <c r="N1158" s="547">
        <v>-2000000</v>
      </c>
      <c r="O1158" s="547">
        <v>-2000000</v>
      </c>
      <c r="P1158" s="547">
        <v>-2000000</v>
      </c>
      <c r="Q1158" s="547">
        <v>-2000000</v>
      </c>
      <c r="R1158" s="547">
        <v>-2000000</v>
      </c>
      <c r="S1158" s="547">
        <v>-2000000</v>
      </c>
      <c r="T1158" s="547">
        <v>-2000000</v>
      </c>
      <c r="U1158" s="547"/>
      <c r="V1158" s="547">
        <f t="shared" si="538"/>
        <v>-2000000</v>
      </c>
      <c r="W1158" s="285"/>
      <c r="X1158" s="286"/>
      <c r="Y1158" s="548">
        <f t="shared" si="551"/>
        <v>0</v>
      </c>
      <c r="Z1158" s="549">
        <f t="shared" si="551"/>
        <v>0</v>
      </c>
      <c r="AA1158" s="549">
        <f t="shared" si="551"/>
        <v>-2000000</v>
      </c>
      <c r="AB1158" s="282">
        <f t="shared" si="514"/>
        <v>0</v>
      </c>
      <c r="AC1158" s="281">
        <f t="shared" si="515"/>
        <v>0</v>
      </c>
      <c r="AD1158" s="549">
        <f t="shared" si="540"/>
        <v>0</v>
      </c>
      <c r="AE1158" s="553">
        <f t="shared" si="541"/>
        <v>0</v>
      </c>
      <c r="AF1158" s="282">
        <f t="shared" si="542"/>
        <v>0</v>
      </c>
      <c r="AG1158" s="283">
        <f t="shared" si="543"/>
        <v>0</v>
      </c>
      <c r="AH1158" s="281">
        <f t="shared" si="520"/>
        <v>0</v>
      </c>
      <c r="AI1158" s="551">
        <f t="shared" si="552"/>
        <v>0</v>
      </c>
      <c r="AJ1158" s="549">
        <f t="shared" si="552"/>
        <v>0</v>
      </c>
      <c r="AK1158" s="549">
        <f t="shared" si="552"/>
        <v>-2000000</v>
      </c>
      <c r="AL1158" s="282">
        <f t="shared" si="545"/>
        <v>0</v>
      </c>
      <c r="AM1158" s="281">
        <f t="shared" si="522"/>
        <v>0</v>
      </c>
      <c r="AN1158" s="549">
        <f t="shared" si="546"/>
        <v>0</v>
      </c>
      <c r="AO1158" s="549">
        <f t="shared" si="547"/>
        <v>0</v>
      </c>
      <c r="AP1158" s="549">
        <f t="shared" si="548"/>
        <v>0</v>
      </c>
      <c r="AQ1158" s="283">
        <f t="shared" si="549"/>
        <v>0</v>
      </c>
      <c r="AR1158" s="281">
        <f t="shared" si="526"/>
        <v>0</v>
      </c>
      <c r="AT1158" s="446"/>
      <c r="AU1158" s="344"/>
      <c r="AV1158" s="447" t="str">
        <f t="shared" si="527"/>
        <v>CA</v>
      </c>
      <c r="AW1158" s="447" t="str">
        <f t="shared" si="528"/>
        <v>CL</v>
      </c>
      <c r="AX1158" s="447" t="str">
        <f t="shared" si="529"/>
        <v>AIC</v>
      </c>
      <c r="AY1158" s="447" t="str">
        <f t="shared" si="530"/>
        <v>ERB</v>
      </c>
      <c r="AZ1158" s="447" t="str">
        <f t="shared" si="531"/>
        <v>GRB</v>
      </c>
      <c r="BA1158" s="447" t="str">
        <f t="shared" si="532"/>
        <v>Non-Op</v>
      </c>
      <c r="BC1158" s="449" t="s">
        <v>2100</v>
      </c>
      <c r="BD1158" s="552">
        <f t="shared" si="550"/>
        <v>-2000000</v>
      </c>
      <c r="BF1158" s="435"/>
      <c r="BG1158" s="435"/>
      <c r="BH1158" s="435"/>
      <c r="BI1158" s="435"/>
      <c r="BJ1158" s="435"/>
      <c r="BK1158" s="435"/>
      <c r="BL1158" s="435"/>
      <c r="BN1158" s="444"/>
    </row>
    <row r="1159" spans="1:66" s="28" customFormat="1" ht="12" customHeight="1">
      <c r="A1159" s="287">
        <v>22100713</v>
      </c>
      <c r="B1159" s="288" t="str">
        <f t="shared" si="536"/>
        <v>22100713</v>
      </c>
      <c r="C1159" s="444" t="s">
        <v>1734</v>
      </c>
      <c r="D1159" s="445" t="s">
        <v>1162</v>
      </c>
      <c r="E1159" s="445"/>
      <c r="F1159" s="444"/>
      <c r="G1159" s="445"/>
      <c r="H1159" s="547">
        <v>-300000000</v>
      </c>
      <c r="I1159" s="547">
        <v>-300000000</v>
      </c>
      <c r="J1159" s="547">
        <v>-300000000</v>
      </c>
      <c r="K1159" s="547">
        <v>-300000000</v>
      </c>
      <c r="L1159" s="547">
        <v>-300000000</v>
      </c>
      <c r="M1159" s="547">
        <v>-300000000</v>
      </c>
      <c r="N1159" s="547">
        <v>-300000000</v>
      </c>
      <c r="O1159" s="547">
        <v>-300000000</v>
      </c>
      <c r="P1159" s="547">
        <v>-300000000</v>
      </c>
      <c r="Q1159" s="547">
        <v>-300000000</v>
      </c>
      <c r="R1159" s="547">
        <v>-300000000</v>
      </c>
      <c r="S1159" s="547">
        <v>-300000000</v>
      </c>
      <c r="T1159" s="547">
        <v>-300000000</v>
      </c>
      <c r="U1159" s="547"/>
      <c r="V1159" s="547">
        <f t="shared" si="538"/>
        <v>-300000000</v>
      </c>
      <c r="W1159" s="285"/>
      <c r="X1159" s="286"/>
      <c r="Y1159" s="548">
        <f t="shared" si="551"/>
        <v>0</v>
      </c>
      <c r="Z1159" s="549">
        <f t="shared" si="551"/>
        <v>0</v>
      </c>
      <c r="AA1159" s="549">
        <f t="shared" si="551"/>
        <v>-300000000</v>
      </c>
      <c r="AB1159" s="282">
        <f t="shared" si="514"/>
        <v>0</v>
      </c>
      <c r="AC1159" s="281">
        <f t="shared" si="515"/>
        <v>0</v>
      </c>
      <c r="AD1159" s="549">
        <f t="shared" si="540"/>
        <v>0</v>
      </c>
      <c r="AE1159" s="553">
        <f t="shared" si="541"/>
        <v>0</v>
      </c>
      <c r="AF1159" s="282">
        <f t="shared" si="542"/>
        <v>0</v>
      </c>
      <c r="AG1159" s="283">
        <f t="shared" si="543"/>
        <v>0</v>
      </c>
      <c r="AH1159" s="281">
        <f t="shared" si="520"/>
        <v>0</v>
      </c>
      <c r="AI1159" s="551">
        <f t="shared" si="552"/>
        <v>0</v>
      </c>
      <c r="AJ1159" s="549">
        <f t="shared" si="552"/>
        <v>0</v>
      </c>
      <c r="AK1159" s="549">
        <f t="shared" si="552"/>
        <v>-300000000</v>
      </c>
      <c r="AL1159" s="282">
        <f t="shared" si="545"/>
        <v>0</v>
      </c>
      <c r="AM1159" s="281">
        <f t="shared" si="522"/>
        <v>0</v>
      </c>
      <c r="AN1159" s="549">
        <f t="shared" si="546"/>
        <v>0</v>
      </c>
      <c r="AO1159" s="549">
        <f t="shared" si="547"/>
        <v>0</v>
      </c>
      <c r="AP1159" s="549">
        <f t="shared" si="548"/>
        <v>0</v>
      </c>
      <c r="AQ1159" s="283">
        <f t="shared" si="549"/>
        <v>0</v>
      </c>
      <c r="AR1159" s="281">
        <f t="shared" si="526"/>
        <v>0</v>
      </c>
      <c r="AT1159" s="446"/>
      <c r="AU1159" s="344"/>
      <c r="AV1159" s="447" t="str">
        <f t="shared" si="527"/>
        <v>CA</v>
      </c>
      <c r="AW1159" s="447" t="str">
        <f t="shared" si="528"/>
        <v>CL</v>
      </c>
      <c r="AX1159" s="447" t="str">
        <f t="shared" si="529"/>
        <v>AIC</v>
      </c>
      <c r="AY1159" s="447" t="str">
        <f t="shared" si="530"/>
        <v>ERB</v>
      </c>
      <c r="AZ1159" s="447" t="str">
        <f t="shared" si="531"/>
        <v>GRB</v>
      </c>
      <c r="BA1159" s="447" t="str">
        <f t="shared" si="532"/>
        <v>Non-Op</v>
      </c>
      <c r="BC1159" s="449" t="s">
        <v>2100</v>
      </c>
      <c r="BD1159" s="552">
        <f t="shared" si="550"/>
        <v>-300000000</v>
      </c>
      <c r="BF1159" s="435"/>
      <c r="BG1159" s="435"/>
      <c r="BH1159" s="435"/>
      <c r="BI1159" s="435"/>
      <c r="BJ1159" s="435"/>
      <c r="BK1159" s="435"/>
      <c r="BL1159" s="435"/>
      <c r="BN1159" s="444"/>
    </row>
    <row r="1160" spans="1:66" s="28" customFormat="1" ht="12" customHeight="1">
      <c r="A1160" s="287">
        <v>22100723</v>
      </c>
      <c r="B1160" s="288" t="str">
        <f t="shared" si="536"/>
        <v>22100723</v>
      </c>
      <c r="C1160" s="444" t="s">
        <v>2952</v>
      </c>
      <c r="D1160" s="445" t="s">
        <v>1162</v>
      </c>
      <c r="E1160" s="445"/>
      <c r="F1160" s="444"/>
      <c r="G1160" s="445"/>
      <c r="H1160" s="547">
        <v>0</v>
      </c>
      <c r="I1160" s="547">
        <v>0</v>
      </c>
      <c r="J1160" s="547">
        <v>0</v>
      </c>
      <c r="K1160" s="547">
        <v>0</v>
      </c>
      <c r="L1160" s="547">
        <v>0</v>
      </c>
      <c r="M1160" s="547">
        <v>0</v>
      </c>
      <c r="N1160" s="547">
        <v>0</v>
      </c>
      <c r="O1160" s="547">
        <v>0</v>
      </c>
      <c r="P1160" s="547">
        <v>0</v>
      </c>
      <c r="Q1160" s="547">
        <v>0</v>
      </c>
      <c r="R1160" s="547">
        <v>0</v>
      </c>
      <c r="S1160" s="547">
        <v>0</v>
      </c>
      <c r="T1160" s="547">
        <v>0</v>
      </c>
      <c r="U1160" s="547"/>
      <c r="V1160" s="547">
        <f t="shared" si="538"/>
        <v>0</v>
      </c>
      <c r="W1160" s="285"/>
      <c r="X1160" s="286"/>
      <c r="Y1160" s="548">
        <f t="shared" si="551"/>
        <v>0</v>
      </c>
      <c r="Z1160" s="549">
        <f t="shared" si="551"/>
        <v>0</v>
      </c>
      <c r="AA1160" s="549">
        <f t="shared" si="551"/>
        <v>0</v>
      </c>
      <c r="AB1160" s="282">
        <f t="shared" si="514"/>
        <v>0</v>
      </c>
      <c r="AC1160" s="281">
        <f t="shared" si="515"/>
        <v>0</v>
      </c>
      <c r="AD1160" s="549">
        <f t="shared" si="540"/>
        <v>0</v>
      </c>
      <c r="AE1160" s="553">
        <f t="shared" si="541"/>
        <v>0</v>
      </c>
      <c r="AF1160" s="282">
        <f t="shared" si="542"/>
        <v>0</v>
      </c>
      <c r="AG1160" s="283">
        <f t="shared" si="543"/>
        <v>0</v>
      </c>
      <c r="AH1160" s="281">
        <f t="shared" si="520"/>
        <v>0</v>
      </c>
      <c r="AI1160" s="551">
        <f t="shared" si="552"/>
        <v>0</v>
      </c>
      <c r="AJ1160" s="549">
        <f t="shared" si="552"/>
        <v>0</v>
      </c>
      <c r="AK1160" s="549">
        <f t="shared" si="552"/>
        <v>0</v>
      </c>
      <c r="AL1160" s="282">
        <f t="shared" si="545"/>
        <v>0</v>
      </c>
      <c r="AM1160" s="281">
        <f t="shared" si="522"/>
        <v>0</v>
      </c>
      <c r="AN1160" s="549">
        <f t="shared" si="546"/>
        <v>0</v>
      </c>
      <c r="AO1160" s="549">
        <f t="shared" si="547"/>
        <v>0</v>
      </c>
      <c r="AP1160" s="549">
        <f t="shared" si="548"/>
        <v>0</v>
      </c>
      <c r="AQ1160" s="283">
        <f t="shared" si="549"/>
        <v>0</v>
      </c>
      <c r="AR1160" s="281">
        <f t="shared" si="526"/>
        <v>0</v>
      </c>
      <c r="AT1160" s="446"/>
      <c r="AU1160" s="344"/>
      <c r="AV1160" s="447" t="str">
        <f t="shared" si="527"/>
        <v>CA</v>
      </c>
      <c r="AW1160" s="447" t="str">
        <f t="shared" si="528"/>
        <v>CL</v>
      </c>
      <c r="AX1160" s="447" t="str">
        <f t="shared" si="529"/>
        <v>AIC</v>
      </c>
      <c r="AY1160" s="447" t="str">
        <f t="shared" si="530"/>
        <v>ERB</v>
      </c>
      <c r="AZ1160" s="447" t="str">
        <f t="shared" si="531"/>
        <v>GRB</v>
      </c>
      <c r="BA1160" s="447" t="str">
        <f t="shared" si="532"/>
        <v>Non-Op</v>
      </c>
      <c r="BC1160" s="449" t="s">
        <v>2100</v>
      </c>
      <c r="BD1160" s="552">
        <f t="shared" si="550"/>
        <v>0</v>
      </c>
      <c r="BF1160" s="435"/>
      <c r="BG1160" s="435"/>
      <c r="BH1160" s="435"/>
      <c r="BI1160" s="435"/>
      <c r="BJ1160" s="435"/>
      <c r="BK1160" s="435"/>
      <c r="BL1160" s="435"/>
      <c r="BN1160" s="444"/>
    </row>
    <row r="1161" spans="1:66" s="28" customFormat="1" ht="12" customHeight="1">
      <c r="A1161" s="287">
        <v>22100743</v>
      </c>
      <c r="B1161" s="288" t="str">
        <f t="shared" si="536"/>
        <v>22100743</v>
      </c>
      <c r="C1161" s="444" t="s">
        <v>1735</v>
      </c>
      <c r="D1161" s="445" t="s">
        <v>1162</v>
      </c>
      <c r="E1161" s="445"/>
      <c r="F1161" s="444"/>
      <c r="G1161" s="445"/>
      <c r="H1161" s="547">
        <v>-100000000</v>
      </c>
      <c r="I1161" s="547">
        <v>-100000000</v>
      </c>
      <c r="J1161" s="547">
        <v>-100000000</v>
      </c>
      <c r="K1161" s="547">
        <v>-100000000</v>
      </c>
      <c r="L1161" s="547">
        <v>-100000000</v>
      </c>
      <c r="M1161" s="547">
        <v>-100000000</v>
      </c>
      <c r="N1161" s="547">
        <v>-100000000</v>
      </c>
      <c r="O1161" s="547">
        <v>-100000000</v>
      </c>
      <c r="P1161" s="547">
        <v>-100000000</v>
      </c>
      <c r="Q1161" s="547">
        <v>-100000000</v>
      </c>
      <c r="R1161" s="547">
        <v>-100000000</v>
      </c>
      <c r="S1161" s="547">
        <v>-100000000</v>
      </c>
      <c r="T1161" s="547">
        <v>-100000000</v>
      </c>
      <c r="U1161" s="547"/>
      <c r="V1161" s="547">
        <f t="shared" si="538"/>
        <v>-100000000</v>
      </c>
      <c r="W1161" s="285"/>
      <c r="X1161" s="286"/>
      <c r="Y1161" s="548">
        <f t="shared" si="551"/>
        <v>0</v>
      </c>
      <c r="Z1161" s="549">
        <f t="shared" si="551"/>
        <v>0</v>
      </c>
      <c r="AA1161" s="549">
        <f t="shared" si="551"/>
        <v>-100000000</v>
      </c>
      <c r="AB1161" s="282">
        <f t="shared" ref="AB1161:AB1224" si="553">T1161-SUM(Y1161:AA1161)</f>
        <v>0</v>
      </c>
      <c r="AC1161" s="281">
        <f t="shared" ref="AC1161:AC1224" si="554">T1161-SUM(Y1161:AA1161)-AB1161</f>
        <v>0</v>
      </c>
      <c r="AD1161" s="549">
        <f t="shared" si="540"/>
        <v>0</v>
      </c>
      <c r="AE1161" s="553">
        <f t="shared" si="541"/>
        <v>0</v>
      </c>
      <c r="AF1161" s="282">
        <f t="shared" si="542"/>
        <v>0</v>
      </c>
      <c r="AG1161" s="283">
        <f t="shared" si="543"/>
        <v>0</v>
      </c>
      <c r="AH1161" s="281">
        <f t="shared" ref="AH1161:AH1224" si="555">AG1161-AB1161</f>
        <v>0</v>
      </c>
      <c r="AI1161" s="551">
        <f t="shared" si="552"/>
        <v>0</v>
      </c>
      <c r="AJ1161" s="549">
        <f t="shared" si="552"/>
        <v>0</v>
      </c>
      <c r="AK1161" s="549">
        <f t="shared" si="552"/>
        <v>-100000000</v>
      </c>
      <c r="AL1161" s="282">
        <f t="shared" si="545"/>
        <v>0</v>
      </c>
      <c r="AM1161" s="281">
        <f t="shared" ref="AM1161:AM1224" si="556">V1161-SUM(AI1161:AK1161)-AL1161</f>
        <v>0</v>
      </c>
      <c r="AN1161" s="549">
        <f t="shared" si="546"/>
        <v>0</v>
      </c>
      <c r="AO1161" s="549">
        <f t="shared" si="547"/>
        <v>0</v>
      </c>
      <c r="AP1161" s="549">
        <f t="shared" si="548"/>
        <v>0</v>
      </c>
      <c r="AQ1161" s="283">
        <f t="shared" si="549"/>
        <v>0</v>
      </c>
      <c r="AR1161" s="281">
        <f t="shared" ref="AR1161:AR1224" si="557">AQ1161-AL1161</f>
        <v>0</v>
      </c>
      <c r="AT1161" s="446"/>
      <c r="AU1161" s="344"/>
      <c r="AV1161" s="447" t="str">
        <f t="shared" ref="AV1161:AV1224" si="558">IF(VALUE(Y1161),AV$7,IF(ISBLANK(Y1161),"",AV$7))</f>
        <v>CA</v>
      </c>
      <c r="AW1161" s="447" t="str">
        <f t="shared" ref="AW1161:AW1224" si="559">IF(VALUE(Z1161),AW$7,IF(ISBLANK(Z1161),"",AW$7))</f>
        <v>CL</v>
      </c>
      <c r="AX1161" s="447" t="str">
        <f t="shared" ref="AX1161:AX1224" si="560">IF(VALUE(AA1161),AX$7,IF(ISBLANK(AA1161),"",AX$7))</f>
        <v>AIC</v>
      </c>
      <c r="AY1161" s="447" t="str">
        <f t="shared" ref="AY1161:AY1224" si="561">IF(VALUE(AD1161),AY$7,IF(ISBLANK(AD1161),"",AY$7))</f>
        <v>ERB</v>
      </c>
      <c r="AZ1161" s="447" t="str">
        <f t="shared" ref="AZ1161:AZ1224" si="562">IF(VALUE(AE1161),AZ$7,IF(ISBLANK(AE1161),"",AZ$7))</f>
        <v>GRB</v>
      </c>
      <c r="BA1161" s="447" t="str">
        <f t="shared" ref="BA1161:BA1224" si="563">IF(VALUE(AF1161),BA$7,IF(ISBLANK(AF1161),"",BA$7))</f>
        <v>Non-Op</v>
      </c>
      <c r="BC1161" s="449" t="s">
        <v>2100</v>
      </c>
      <c r="BD1161" s="552">
        <f t="shared" si="550"/>
        <v>-100000000</v>
      </c>
      <c r="BF1161" s="435"/>
      <c r="BG1161" s="435"/>
      <c r="BH1161" s="435"/>
      <c r="BI1161" s="435"/>
      <c r="BJ1161" s="435"/>
      <c r="BK1161" s="435"/>
      <c r="BL1161" s="435"/>
      <c r="BN1161" s="444"/>
    </row>
    <row r="1162" spans="1:66" s="28" customFormat="1" ht="12" customHeight="1">
      <c r="A1162" s="287">
        <v>22100823</v>
      </c>
      <c r="B1162" s="288" t="str">
        <f t="shared" si="536"/>
        <v>22100823</v>
      </c>
      <c r="C1162" s="444" t="s">
        <v>1378</v>
      </c>
      <c r="D1162" s="445" t="s">
        <v>1162</v>
      </c>
      <c r="E1162" s="445"/>
      <c r="F1162" s="444"/>
      <c r="G1162" s="445"/>
      <c r="H1162" s="547">
        <v>-250000000</v>
      </c>
      <c r="I1162" s="547">
        <v>-250000000</v>
      </c>
      <c r="J1162" s="547">
        <v>-250000000</v>
      </c>
      <c r="K1162" s="547">
        <v>-250000000</v>
      </c>
      <c r="L1162" s="547">
        <v>-250000000</v>
      </c>
      <c r="M1162" s="547">
        <v>-250000000</v>
      </c>
      <c r="N1162" s="547">
        <v>-250000000</v>
      </c>
      <c r="O1162" s="547">
        <v>-250000000</v>
      </c>
      <c r="P1162" s="547">
        <v>-250000000</v>
      </c>
      <c r="Q1162" s="547">
        <v>-250000000</v>
      </c>
      <c r="R1162" s="547">
        <v>-250000000</v>
      </c>
      <c r="S1162" s="547">
        <v>-250000000</v>
      </c>
      <c r="T1162" s="547">
        <v>-250000000</v>
      </c>
      <c r="U1162" s="547"/>
      <c r="V1162" s="547">
        <f t="shared" si="538"/>
        <v>-250000000</v>
      </c>
      <c r="W1162" s="285"/>
      <c r="X1162" s="286"/>
      <c r="Y1162" s="548">
        <f t="shared" si="551"/>
        <v>0</v>
      </c>
      <c r="Z1162" s="549">
        <f t="shared" si="551"/>
        <v>0</v>
      </c>
      <c r="AA1162" s="549">
        <f t="shared" si="551"/>
        <v>-250000000</v>
      </c>
      <c r="AB1162" s="282">
        <f t="shared" si="553"/>
        <v>0</v>
      </c>
      <c r="AC1162" s="281">
        <f t="shared" si="554"/>
        <v>0</v>
      </c>
      <c r="AD1162" s="549">
        <f t="shared" si="540"/>
        <v>0</v>
      </c>
      <c r="AE1162" s="553">
        <f t="shared" si="541"/>
        <v>0</v>
      </c>
      <c r="AF1162" s="282">
        <f t="shared" si="542"/>
        <v>0</v>
      </c>
      <c r="AG1162" s="283">
        <f t="shared" si="543"/>
        <v>0</v>
      </c>
      <c r="AH1162" s="281">
        <f t="shared" si="555"/>
        <v>0</v>
      </c>
      <c r="AI1162" s="551">
        <f t="shared" si="552"/>
        <v>0</v>
      </c>
      <c r="AJ1162" s="549">
        <f t="shared" si="552"/>
        <v>0</v>
      </c>
      <c r="AK1162" s="549">
        <f t="shared" si="552"/>
        <v>-250000000</v>
      </c>
      <c r="AL1162" s="282">
        <f t="shared" si="545"/>
        <v>0</v>
      </c>
      <c r="AM1162" s="281">
        <f t="shared" si="556"/>
        <v>0</v>
      </c>
      <c r="AN1162" s="549">
        <f t="shared" si="546"/>
        <v>0</v>
      </c>
      <c r="AO1162" s="549">
        <f t="shared" si="547"/>
        <v>0</v>
      </c>
      <c r="AP1162" s="549">
        <f t="shared" si="548"/>
        <v>0</v>
      </c>
      <c r="AQ1162" s="283">
        <f t="shared" si="549"/>
        <v>0</v>
      </c>
      <c r="AR1162" s="281">
        <f t="shared" si="557"/>
        <v>0</v>
      </c>
      <c r="AT1162" s="446"/>
      <c r="AU1162" s="344"/>
      <c r="AV1162" s="447" t="str">
        <f t="shared" si="558"/>
        <v>CA</v>
      </c>
      <c r="AW1162" s="447" t="str">
        <f t="shared" si="559"/>
        <v>CL</v>
      </c>
      <c r="AX1162" s="447" t="str">
        <f t="shared" si="560"/>
        <v>AIC</v>
      </c>
      <c r="AY1162" s="447" t="str">
        <f t="shared" si="561"/>
        <v>ERB</v>
      </c>
      <c r="AZ1162" s="447" t="str">
        <f t="shared" si="562"/>
        <v>GRB</v>
      </c>
      <c r="BA1162" s="447" t="str">
        <f t="shared" si="563"/>
        <v>Non-Op</v>
      </c>
      <c r="BC1162" s="449" t="s">
        <v>2100</v>
      </c>
      <c r="BD1162" s="552">
        <f t="shared" si="550"/>
        <v>-250000000</v>
      </c>
      <c r="BF1162" s="435"/>
      <c r="BG1162" s="435"/>
      <c r="BH1162" s="435"/>
      <c r="BI1162" s="435"/>
      <c r="BJ1162" s="435"/>
      <c r="BK1162" s="435"/>
      <c r="BL1162" s="435"/>
      <c r="BN1162" s="444"/>
    </row>
    <row r="1163" spans="1:66" s="28" customFormat="1" ht="12" customHeight="1">
      <c r="A1163" s="287">
        <v>22100833</v>
      </c>
      <c r="B1163" s="288" t="str">
        <f t="shared" si="536"/>
        <v>22100833</v>
      </c>
      <c r="C1163" s="444" t="s">
        <v>1736</v>
      </c>
      <c r="D1163" s="445" t="s">
        <v>1162</v>
      </c>
      <c r="E1163" s="445"/>
      <c r="F1163" s="444"/>
      <c r="G1163" s="445"/>
      <c r="H1163" s="547">
        <v>-138460000</v>
      </c>
      <c r="I1163" s="547">
        <v>-138460000</v>
      </c>
      <c r="J1163" s="547">
        <v>-138460000</v>
      </c>
      <c r="K1163" s="547">
        <v>-138460000</v>
      </c>
      <c r="L1163" s="547">
        <v>-138460000</v>
      </c>
      <c r="M1163" s="547">
        <v>-138460000</v>
      </c>
      <c r="N1163" s="547">
        <v>-138460000</v>
      </c>
      <c r="O1163" s="547">
        <v>-138460000</v>
      </c>
      <c r="P1163" s="547">
        <v>-138460000</v>
      </c>
      <c r="Q1163" s="547">
        <v>-138460000</v>
      </c>
      <c r="R1163" s="547">
        <v>-138460000</v>
      </c>
      <c r="S1163" s="547">
        <v>-138460000</v>
      </c>
      <c r="T1163" s="547">
        <v>-138460000</v>
      </c>
      <c r="U1163" s="547"/>
      <c r="V1163" s="547">
        <f t="shared" si="538"/>
        <v>-138460000</v>
      </c>
      <c r="W1163" s="285"/>
      <c r="X1163" s="286"/>
      <c r="Y1163" s="548">
        <f t="shared" ref="Y1163:AA1182" si="564">IF($D1163=Y$5,$T1163,0)</f>
        <v>0</v>
      </c>
      <c r="Z1163" s="549">
        <f t="shared" si="564"/>
        <v>0</v>
      </c>
      <c r="AA1163" s="549">
        <f t="shared" si="564"/>
        <v>-138460000</v>
      </c>
      <c r="AB1163" s="282">
        <f t="shared" si="553"/>
        <v>0</v>
      </c>
      <c r="AC1163" s="281">
        <f t="shared" si="554"/>
        <v>0</v>
      </c>
      <c r="AD1163" s="549">
        <f t="shared" si="540"/>
        <v>0</v>
      </c>
      <c r="AE1163" s="553">
        <f t="shared" si="541"/>
        <v>0</v>
      </c>
      <c r="AF1163" s="282">
        <f t="shared" si="542"/>
        <v>0</v>
      </c>
      <c r="AG1163" s="283">
        <f t="shared" si="543"/>
        <v>0</v>
      </c>
      <c r="AH1163" s="281">
        <f t="shared" si="555"/>
        <v>0</v>
      </c>
      <c r="AI1163" s="551">
        <f t="shared" ref="AI1163:AK1182" si="565">IF($D1163=AI$5,$V1163,0)</f>
        <v>0</v>
      </c>
      <c r="AJ1163" s="549">
        <f t="shared" si="565"/>
        <v>0</v>
      </c>
      <c r="AK1163" s="549">
        <f t="shared" si="565"/>
        <v>-138460000</v>
      </c>
      <c r="AL1163" s="282">
        <f t="shared" si="545"/>
        <v>0</v>
      </c>
      <c r="AM1163" s="281">
        <f t="shared" si="556"/>
        <v>0</v>
      </c>
      <c r="AN1163" s="549">
        <f t="shared" si="546"/>
        <v>0</v>
      </c>
      <c r="AO1163" s="549">
        <f t="shared" si="547"/>
        <v>0</v>
      </c>
      <c r="AP1163" s="549">
        <f t="shared" si="548"/>
        <v>0</v>
      </c>
      <c r="AQ1163" s="283">
        <f t="shared" si="549"/>
        <v>0</v>
      </c>
      <c r="AR1163" s="281">
        <f t="shared" si="557"/>
        <v>0</v>
      </c>
      <c r="AT1163" s="446"/>
      <c r="AU1163" s="344"/>
      <c r="AV1163" s="447" t="str">
        <f t="shared" si="558"/>
        <v>CA</v>
      </c>
      <c r="AW1163" s="447" t="str">
        <f t="shared" si="559"/>
        <v>CL</v>
      </c>
      <c r="AX1163" s="447" t="str">
        <f t="shared" si="560"/>
        <v>AIC</v>
      </c>
      <c r="AY1163" s="447" t="str">
        <f t="shared" si="561"/>
        <v>ERB</v>
      </c>
      <c r="AZ1163" s="447" t="str">
        <f t="shared" si="562"/>
        <v>GRB</v>
      </c>
      <c r="BA1163" s="447" t="str">
        <f t="shared" si="563"/>
        <v>Non-Op</v>
      </c>
      <c r="BC1163" s="449" t="s">
        <v>2100</v>
      </c>
      <c r="BD1163" s="552">
        <f t="shared" si="550"/>
        <v>-138460000</v>
      </c>
      <c r="BF1163" s="435"/>
      <c r="BG1163" s="435"/>
      <c r="BH1163" s="435"/>
      <c r="BI1163" s="435"/>
      <c r="BJ1163" s="435"/>
      <c r="BK1163" s="435"/>
      <c r="BL1163" s="435"/>
      <c r="BN1163" s="444"/>
    </row>
    <row r="1164" spans="1:66" s="28" customFormat="1" ht="12" customHeight="1">
      <c r="A1164" s="287">
        <v>22100843</v>
      </c>
      <c r="B1164" s="288" t="str">
        <f t="shared" si="536"/>
        <v>22100843</v>
      </c>
      <c r="C1164" s="444" t="s">
        <v>1381</v>
      </c>
      <c r="D1164" s="445" t="s">
        <v>1162</v>
      </c>
      <c r="E1164" s="445"/>
      <c r="F1164" s="444"/>
      <c r="G1164" s="445"/>
      <c r="H1164" s="547">
        <v>-23400000</v>
      </c>
      <c r="I1164" s="547">
        <v>-23400000</v>
      </c>
      <c r="J1164" s="547">
        <v>-23400000</v>
      </c>
      <c r="K1164" s="547">
        <v>-23400000</v>
      </c>
      <c r="L1164" s="547">
        <v>-23400000</v>
      </c>
      <c r="M1164" s="547">
        <v>-23400000</v>
      </c>
      <c r="N1164" s="547">
        <v>-23400000</v>
      </c>
      <c r="O1164" s="547">
        <v>-23400000</v>
      </c>
      <c r="P1164" s="547">
        <v>-23400000</v>
      </c>
      <c r="Q1164" s="547">
        <v>-23400000</v>
      </c>
      <c r="R1164" s="547">
        <v>-23400000</v>
      </c>
      <c r="S1164" s="547">
        <v>-23400000</v>
      </c>
      <c r="T1164" s="547">
        <v>-23400000</v>
      </c>
      <c r="U1164" s="547"/>
      <c r="V1164" s="547">
        <f t="shared" si="538"/>
        <v>-23400000</v>
      </c>
      <c r="W1164" s="285"/>
      <c r="X1164" s="286"/>
      <c r="Y1164" s="548">
        <f t="shared" si="564"/>
        <v>0</v>
      </c>
      <c r="Z1164" s="549">
        <f t="shared" si="564"/>
        <v>0</v>
      </c>
      <c r="AA1164" s="549">
        <f t="shared" si="564"/>
        <v>-23400000</v>
      </c>
      <c r="AB1164" s="282">
        <f t="shared" si="553"/>
        <v>0</v>
      </c>
      <c r="AC1164" s="281">
        <f t="shared" si="554"/>
        <v>0</v>
      </c>
      <c r="AD1164" s="549">
        <f t="shared" si="540"/>
        <v>0</v>
      </c>
      <c r="AE1164" s="553">
        <f t="shared" si="541"/>
        <v>0</v>
      </c>
      <c r="AF1164" s="282">
        <f t="shared" si="542"/>
        <v>0</v>
      </c>
      <c r="AG1164" s="283">
        <f t="shared" si="543"/>
        <v>0</v>
      </c>
      <c r="AH1164" s="281">
        <f t="shared" si="555"/>
        <v>0</v>
      </c>
      <c r="AI1164" s="551">
        <f t="shared" si="565"/>
        <v>0</v>
      </c>
      <c r="AJ1164" s="549">
        <f t="shared" si="565"/>
        <v>0</v>
      </c>
      <c r="AK1164" s="549">
        <f t="shared" si="565"/>
        <v>-23400000</v>
      </c>
      <c r="AL1164" s="282">
        <f t="shared" si="545"/>
        <v>0</v>
      </c>
      <c r="AM1164" s="281">
        <f t="shared" si="556"/>
        <v>0</v>
      </c>
      <c r="AN1164" s="549">
        <f t="shared" si="546"/>
        <v>0</v>
      </c>
      <c r="AO1164" s="549">
        <f t="shared" si="547"/>
        <v>0</v>
      </c>
      <c r="AP1164" s="549">
        <f t="shared" si="548"/>
        <v>0</v>
      </c>
      <c r="AQ1164" s="283">
        <f t="shared" si="549"/>
        <v>0</v>
      </c>
      <c r="AR1164" s="281">
        <f t="shared" si="557"/>
        <v>0</v>
      </c>
      <c r="AT1164" s="446"/>
      <c r="AU1164" s="344"/>
      <c r="AV1164" s="447" t="str">
        <f t="shared" si="558"/>
        <v>CA</v>
      </c>
      <c r="AW1164" s="447" t="str">
        <f t="shared" si="559"/>
        <v>CL</v>
      </c>
      <c r="AX1164" s="447" t="str">
        <f t="shared" si="560"/>
        <v>AIC</v>
      </c>
      <c r="AY1164" s="447" t="str">
        <f t="shared" si="561"/>
        <v>ERB</v>
      </c>
      <c r="AZ1164" s="447" t="str">
        <f t="shared" si="562"/>
        <v>GRB</v>
      </c>
      <c r="BA1164" s="447" t="str">
        <f t="shared" si="563"/>
        <v>Non-Op</v>
      </c>
      <c r="BC1164" s="449" t="s">
        <v>2100</v>
      </c>
      <c r="BD1164" s="552">
        <f t="shared" si="550"/>
        <v>-23400000</v>
      </c>
      <c r="BF1164" s="435"/>
      <c r="BG1164" s="435"/>
      <c r="BH1164" s="435"/>
      <c r="BI1164" s="435"/>
      <c r="BJ1164" s="435"/>
      <c r="BK1164" s="435"/>
      <c r="BL1164" s="435"/>
      <c r="BN1164" s="444"/>
    </row>
    <row r="1165" spans="1:66" s="28" customFormat="1" ht="12" customHeight="1">
      <c r="A1165" s="287">
        <v>22100853</v>
      </c>
      <c r="B1165" s="288" t="str">
        <f t="shared" si="536"/>
        <v>22100853</v>
      </c>
      <c r="C1165" s="640" t="s">
        <v>1737</v>
      </c>
      <c r="D1165" s="445" t="s">
        <v>1162</v>
      </c>
      <c r="E1165" s="445"/>
      <c r="F1165" s="640"/>
      <c r="G1165" s="445"/>
      <c r="H1165" s="547">
        <v>-425000000</v>
      </c>
      <c r="I1165" s="547">
        <v>-425000000</v>
      </c>
      <c r="J1165" s="547">
        <v>-425000000</v>
      </c>
      <c r="K1165" s="547">
        <v>-425000000</v>
      </c>
      <c r="L1165" s="547">
        <v>-425000000</v>
      </c>
      <c r="M1165" s="547">
        <v>-425000000</v>
      </c>
      <c r="N1165" s="547">
        <v>-425000000</v>
      </c>
      <c r="O1165" s="547">
        <v>-425000000</v>
      </c>
      <c r="P1165" s="547">
        <v>-425000000</v>
      </c>
      <c r="Q1165" s="547">
        <v>-425000000</v>
      </c>
      <c r="R1165" s="547">
        <v>-425000000</v>
      </c>
      <c r="S1165" s="547">
        <v>-425000000</v>
      </c>
      <c r="T1165" s="547">
        <v>-425000000</v>
      </c>
      <c r="U1165" s="547"/>
      <c r="V1165" s="547">
        <f t="shared" si="538"/>
        <v>-425000000</v>
      </c>
      <c r="W1165" s="285"/>
      <c r="X1165" s="286"/>
      <c r="Y1165" s="548">
        <f t="shared" si="564"/>
        <v>0</v>
      </c>
      <c r="Z1165" s="549">
        <f t="shared" si="564"/>
        <v>0</v>
      </c>
      <c r="AA1165" s="549">
        <f t="shared" si="564"/>
        <v>-425000000</v>
      </c>
      <c r="AB1165" s="282">
        <f t="shared" si="553"/>
        <v>0</v>
      </c>
      <c r="AC1165" s="281">
        <f t="shared" si="554"/>
        <v>0</v>
      </c>
      <c r="AD1165" s="549">
        <f t="shared" si="540"/>
        <v>0</v>
      </c>
      <c r="AE1165" s="553">
        <f t="shared" si="541"/>
        <v>0</v>
      </c>
      <c r="AF1165" s="282">
        <f t="shared" si="542"/>
        <v>0</v>
      </c>
      <c r="AG1165" s="283">
        <f t="shared" si="543"/>
        <v>0</v>
      </c>
      <c r="AH1165" s="281">
        <f t="shared" si="555"/>
        <v>0</v>
      </c>
      <c r="AI1165" s="551">
        <f t="shared" si="565"/>
        <v>0</v>
      </c>
      <c r="AJ1165" s="549">
        <f t="shared" si="565"/>
        <v>0</v>
      </c>
      <c r="AK1165" s="549">
        <f t="shared" si="565"/>
        <v>-425000000</v>
      </c>
      <c r="AL1165" s="282">
        <f t="shared" si="545"/>
        <v>0</v>
      </c>
      <c r="AM1165" s="281">
        <f t="shared" si="556"/>
        <v>0</v>
      </c>
      <c r="AN1165" s="549">
        <f t="shared" si="546"/>
        <v>0</v>
      </c>
      <c r="AO1165" s="549">
        <f t="shared" si="547"/>
        <v>0</v>
      </c>
      <c r="AP1165" s="549">
        <f t="shared" si="548"/>
        <v>0</v>
      </c>
      <c r="AQ1165" s="283">
        <f t="shared" si="549"/>
        <v>0</v>
      </c>
      <c r="AR1165" s="281">
        <f t="shared" si="557"/>
        <v>0</v>
      </c>
      <c r="AT1165" s="446"/>
      <c r="AU1165" s="344"/>
      <c r="AV1165" s="447" t="str">
        <f t="shared" si="558"/>
        <v>CA</v>
      </c>
      <c r="AW1165" s="447" t="str">
        <f t="shared" si="559"/>
        <v>CL</v>
      </c>
      <c r="AX1165" s="447" t="str">
        <f t="shared" si="560"/>
        <v>AIC</v>
      </c>
      <c r="AY1165" s="447" t="str">
        <f t="shared" si="561"/>
        <v>ERB</v>
      </c>
      <c r="AZ1165" s="447" t="str">
        <f t="shared" si="562"/>
        <v>GRB</v>
      </c>
      <c r="BA1165" s="447" t="str">
        <f t="shared" si="563"/>
        <v>Non-Op</v>
      </c>
      <c r="BC1165" s="449" t="s">
        <v>2100</v>
      </c>
      <c r="BD1165" s="552">
        <f t="shared" si="550"/>
        <v>-425000000</v>
      </c>
      <c r="BF1165" s="435"/>
      <c r="BG1165" s="435"/>
      <c r="BH1165" s="435"/>
      <c r="BI1165" s="435"/>
      <c r="BJ1165" s="435"/>
      <c r="BK1165" s="435"/>
      <c r="BL1165" s="435"/>
      <c r="BN1165" s="444"/>
    </row>
    <row r="1166" spans="1:66" s="28" customFormat="1" ht="12" customHeight="1">
      <c r="A1166" s="321">
        <v>22100863</v>
      </c>
      <c r="B1166" s="310" t="str">
        <f t="shared" si="536"/>
        <v>22100863</v>
      </c>
      <c r="C1166" s="640" t="s">
        <v>1738</v>
      </c>
      <c r="D1166" s="445" t="s">
        <v>1162</v>
      </c>
      <c r="E1166" s="445"/>
      <c r="F1166" s="294">
        <v>43252</v>
      </c>
      <c r="G1166" s="445"/>
      <c r="H1166" s="547">
        <v>-600000000</v>
      </c>
      <c r="I1166" s="547">
        <v>-600000000</v>
      </c>
      <c r="J1166" s="547">
        <v>-600000000</v>
      </c>
      <c r="K1166" s="547">
        <v>-600000000</v>
      </c>
      <c r="L1166" s="547">
        <v>-600000000</v>
      </c>
      <c r="M1166" s="547">
        <v>-600000000</v>
      </c>
      <c r="N1166" s="547">
        <v>-600000000</v>
      </c>
      <c r="O1166" s="547">
        <v>-600000000</v>
      </c>
      <c r="P1166" s="547">
        <v>-600000000</v>
      </c>
      <c r="Q1166" s="547">
        <v>-600000000</v>
      </c>
      <c r="R1166" s="547">
        <v>-600000000</v>
      </c>
      <c r="S1166" s="547">
        <v>-600000000</v>
      </c>
      <c r="T1166" s="547">
        <v>-600000000</v>
      </c>
      <c r="U1166" s="547"/>
      <c r="V1166" s="547">
        <f t="shared" si="538"/>
        <v>-600000000</v>
      </c>
      <c r="W1166" s="285"/>
      <c r="X1166" s="286"/>
      <c r="Y1166" s="548">
        <f t="shared" si="564"/>
        <v>0</v>
      </c>
      <c r="Z1166" s="549">
        <f t="shared" si="564"/>
        <v>0</v>
      </c>
      <c r="AA1166" s="549">
        <f t="shared" si="564"/>
        <v>-600000000</v>
      </c>
      <c r="AB1166" s="282">
        <f t="shared" si="553"/>
        <v>0</v>
      </c>
      <c r="AC1166" s="281">
        <f t="shared" si="554"/>
        <v>0</v>
      </c>
      <c r="AD1166" s="549">
        <f t="shared" si="540"/>
        <v>0</v>
      </c>
      <c r="AE1166" s="553">
        <f t="shared" si="541"/>
        <v>0</v>
      </c>
      <c r="AF1166" s="282">
        <f t="shared" si="542"/>
        <v>0</v>
      </c>
      <c r="AG1166" s="283">
        <f t="shared" si="543"/>
        <v>0</v>
      </c>
      <c r="AH1166" s="281">
        <f t="shared" si="555"/>
        <v>0</v>
      </c>
      <c r="AI1166" s="551">
        <f t="shared" si="565"/>
        <v>0</v>
      </c>
      <c r="AJ1166" s="549">
        <f t="shared" si="565"/>
        <v>0</v>
      </c>
      <c r="AK1166" s="549">
        <f t="shared" si="565"/>
        <v>-600000000</v>
      </c>
      <c r="AL1166" s="282">
        <f t="shared" si="545"/>
        <v>0</v>
      </c>
      <c r="AM1166" s="281">
        <f t="shared" si="556"/>
        <v>0</v>
      </c>
      <c r="AN1166" s="549">
        <f t="shared" si="546"/>
        <v>0</v>
      </c>
      <c r="AO1166" s="549">
        <f t="shared" si="547"/>
        <v>0</v>
      </c>
      <c r="AP1166" s="549">
        <f t="shared" si="548"/>
        <v>0</v>
      </c>
      <c r="AQ1166" s="283">
        <f t="shared" si="549"/>
        <v>0</v>
      </c>
      <c r="AR1166" s="281">
        <f t="shared" si="557"/>
        <v>0</v>
      </c>
      <c r="AT1166" s="446"/>
      <c r="AU1166" s="344"/>
      <c r="AV1166" s="447" t="str">
        <f t="shared" si="558"/>
        <v>CA</v>
      </c>
      <c r="AW1166" s="447" t="str">
        <f t="shared" si="559"/>
        <v>CL</v>
      </c>
      <c r="AX1166" s="447" t="str">
        <f t="shared" si="560"/>
        <v>AIC</v>
      </c>
      <c r="AY1166" s="447" t="str">
        <f t="shared" si="561"/>
        <v>ERB</v>
      </c>
      <c r="AZ1166" s="447" t="str">
        <f t="shared" si="562"/>
        <v>GRB</v>
      </c>
      <c r="BA1166" s="447" t="str">
        <f t="shared" si="563"/>
        <v>Non-Op</v>
      </c>
      <c r="BC1166" s="449" t="s">
        <v>2100</v>
      </c>
      <c r="BD1166" s="552">
        <f t="shared" si="550"/>
        <v>-600000000</v>
      </c>
      <c r="BF1166" s="448"/>
      <c r="BG1166" s="448"/>
      <c r="BH1166" s="448"/>
      <c r="BI1166" s="448"/>
      <c r="BJ1166" s="448"/>
      <c r="BK1166" s="448"/>
      <c r="BL1166" s="448"/>
      <c r="BN1166" s="444"/>
    </row>
    <row r="1167" spans="1:66" s="28" customFormat="1" ht="12" customHeight="1">
      <c r="A1167" s="362">
        <v>22100873</v>
      </c>
      <c r="B1167" s="312" t="str">
        <f t="shared" si="536"/>
        <v>22100873</v>
      </c>
      <c r="C1167" s="647" t="s">
        <v>2301</v>
      </c>
      <c r="D1167" s="451" t="s">
        <v>1162</v>
      </c>
      <c r="E1167" s="451"/>
      <c r="F1167" s="300">
        <v>43678</v>
      </c>
      <c r="G1167" s="451"/>
      <c r="H1167" s="556">
        <v>-450000000</v>
      </c>
      <c r="I1167" s="556">
        <v>-450000000</v>
      </c>
      <c r="J1167" s="556">
        <v>-450000000</v>
      </c>
      <c r="K1167" s="556">
        <v>-450000000</v>
      </c>
      <c r="L1167" s="556">
        <v>-450000000</v>
      </c>
      <c r="M1167" s="556">
        <v>-450000000</v>
      </c>
      <c r="N1167" s="556">
        <v>-450000000</v>
      </c>
      <c r="O1167" s="556">
        <v>-450000000</v>
      </c>
      <c r="P1167" s="556">
        <v>-450000000</v>
      </c>
      <c r="Q1167" s="556">
        <v>-450000000</v>
      </c>
      <c r="R1167" s="556">
        <v>-450000000</v>
      </c>
      <c r="S1167" s="556">
        <v>-450000000</v>
      </c>
      <c r="T1167" s="591">
        <v>-450000000</v>
      </c>
      <c r="U1167" s="556"/>
      <c r="V1167" s="556">
        <f t="shared" si="538"/>
        <v>-450000000</v>
      </c>
      <c r="W1167" s="292"/>
      <c r="X1167" s="293"/>
      <c r="Y1167" s="548">
        <f t="shared" si="564"/>
        <v>0</v>
      </c>
      <c r="Z1167" s="549">
        <f t="shared" si="564"/>
        <v>0</v>
      </c>
      <c r="AA1167" s="549">
        <f t="shared" si="564"/>
        <v>-450000000</v>
      </c>
      <c r="AB1167" s="282">
        <f t="shared" si="553"/>
        <v>0</v>
      </c>
      <c r="AC1167" s="281">
        <f t="shared" si="554"/>
        <v>0</v>
      </c>
      <c r="AD1167" s="549">
        <f t="shared" si="540"/>
        <v>0</v>
      </c>
      <c r="AE1167" s="553">
        <f t="shared" si="541"/>
        <v>0</v>
      </c>
      <c r="AF1167" s="282">
        <f t="shared" si="542"/>
        <v>0</v>
      </c>
      <c r="AG1167" s="283">
        <f t="shared" si="543"/>
        <v>0</v>
      </c>
      <c r="AH1167" s="281">
        <f t="shared" si="555"/>
        <v>0</v>
      </c>
      <c r="AI1167" s="551">
        <f t="shared" si="565"/>
        <v>0</v>
      </c>
      <c r="AJ1167" s="549">
        <f t="shared" si="565"/>
        <v>0</v>
      </c>
      <c r="AK1167" s="549">
        <f t="shared" si="565"/>
        <v>-450000000</v>
      </c>
      <c r="AL1167" s="282">
        <f t="shared" si="545"/>
        <v>0</v>
      </c>
      <c r="AM1167" s="281">
        <f t="shared" si="556"/>
        <v>0</v>
      </c>
      <c r="AN1167" s="549">
        <f t="shared" si="546"/>
        <v>0</v>
      </c>
      <c r="AO1167" s="549">
        <f t="shared" si="547"/>
        <v>0</v>
      </c>
      <c r="AP1167" s="549">
        <f t="shared" si="548"/>
        <v>0</v>
      </c>
      <c r="AQ1167" s="283">
        <f t="shared" si="549"/>
        <v>0</v>
      </c>
      <c r="AR1167" s="281">
        <f t="shared" si="557"/>
        <v>0</v>
      </c>
      <c r="AT1167" s="446"/>
      <c r="AU1167" s="344"/>
      <c r="AV1167" s="447" t="str">
        <f t="shared" si="558"/>
        <v>CA</v>
      </c>
      <c r="AW1167" s="447" t="str">
        <f t="shared" si="559"/>
        <v>CL</v>
      </c>
      <c r="AX1167" s="447" t="str">
        <f t="shared" si="560"/>
        <v>AIC</v>
      </c>
      <c r="AY1167" s="447" t="str">
        <f t="shared" si="561"/>
        <v>ERB</v>
      </c>
      <c r="AZ1167" s="447" t="str">
        <f t="shared" si="562"/>
        <v>GRB</v>
      </c>
      <c r="BA1167" s="447" t="str">
        <f t="shared" si="563"/>
        <v>Non-Op</v>
      </c>
      <c r="BC1167" s="449" t="s">
        <v>2100</v>
      </c>
      <c r="BD1167" s="552">
        <f t="shared" si="550"/>
        <v>-450000000</v>
      </c>
      <c r="BF1167" s="435"/>
      <c r="BG1167" s="435"/>
      <c r="BH1167" s="435"/>
      <c r="BI1167" s="435"/>
      <c r="BJ1167" s="435"/>
      <c r="BK1167" s="435"/>
      <c r="BL1167" s="435"/>
      <c r="BN1167" s="444"/>
    </row>
    <row r="1168" spans="1:66" s="28" customFormat="1" ht="12" customHeight="1">
      <c r="A1168" s="287">
        <v>22100923</v>
      </c>
      <c r="B1168" s="288" t="str">
        <f t="shared" si="536"/>
        <v>22100923</v>
      </c>
      <c r="C1168" s="444" t="s">
        <v>1388</v>
      </c>
      <c r="D1168" s="445" t="s">
        <v>1162</v>
      </c>
      <c r="E1168" s="445"/>
      <c r="F1168" s="444"/>
      <c r="G1168" s="445"/>
      <c r="H1168" s="547">
        <v>-250000000</v>
      </c>
      <c r="I1168" s="547">
        <v>-250000000</v>
      </c>
      <c r="J1168" s="547">
        <v>-250000000</v>
      </c>
      <c r="K1168" s="547">
        <v>-250000000</v>
      </c>
      <c r="L1168" s="547">
        <v>-250000000</v>
      </c>
      <c r="M1168" s="547">
        <v>-250000000</v>
      </c>
      <c r="N1168" s="547">
        <v>-250000000</v>
      </c>
      <c r="O1168" s="547">
        <v>-250000000</v>
      </c>
      <c r="P1168" s="547">
        <v>-250000000</v>
      </c>
      <c r="Q1168" s="547">
        <v>-250000000</v>
      </c>
      <c r="R1168" s="547">
        <v>-250000000</v>
      </c>
      <c r="S1168" s="547">
        <v>-250000000</v>
      </c>
      <c r="T1168" s="547">
        <v>-250000000</v>
      </c>
      <c r="U1168" s="547"/>
      <c r="V1168" s="547">
        <f t="shared" si="538"/>
        <v>-250000000</v>
      </c>
      <c r="W1168" s="285"/>
      <c r="X1168" s="286"/>
      <c r="Y1168" s="548">
        <f t="shared" si="564"/>
        <v>0</v>
      </c>
      <c r="Z1168" s="549">
        <f t="shared" si="564"/>
        <v>0</v>
      </c>
      <c r="AA1168" s="549">
        <f t="shared" si="564"/>
        <v>-250000000</v>
      </c>
      <c r="AB1168" s="282">
        <f t="shared" si="553"/>
        <v>0</v>
      </c>
      <c r="AC1168" s="281">
        <f t="shared" si="554"/>
        <v>0</v>
      </c>
      <c r="AD1168" s="549">
        <f t="shared" si="540"/>
        <v>0</v>
      </c>
      <c r="AE1168" s="553">
        <f t="shared" si="541"/>
        <v>0</v>
      </c>
      <c r="AF1168" s="282">
        <f t="shared" si="542"/>
        <v>0</v>
      </c>
      <c r="AG1168" s="283">
        <f t="shared" si="543"/>
        <v>0</v>
      </c>
      <c r="AH1168" s="281">
        <f t="shared" si="555"/>
        <v>0</v>
      </c>
      <c r="AI1168" s="551">
        <f t="shared" si="565"/>
        <v>0</v>
      </c>
      <c r="AJ1168" s="549">
        <f t="shared" si="565"/>
        <v>0</v>
      </c>
      <c r="AK1168" s="549">
        <f t="shared" si="565"/>
        <v>-250000000</v>
      </c>
      <c r="AL1168" s="282">
        <f t="shared" si="545"/>
        <v>0</v>
      </c>
      <c r="AM1168" s="281">
        <f t="shared" si="556"/>
        <v>0</v>
      </c>
      <c r="AN1168" s="549">
        <f t="shared" si="546"/>
        <v>0</v>
      </c>
      <c r="AO1168" s="549">
        <f t="shared" si="547"/>
        <v>0</v>
      </c>
      <c r="AP1168" s="549">
        <f t="shared" si="548"/>
        <v>0</v>
      </c>
      <c r="AQ1168" s="283">
        <f t="shared" si="549"/>
        <v>0</v>
      </c>
      <c r="AR1168" s="281">
        <f t="shared" si="557"/>
        <v>0</v>
      </c>
      <c r="AT1168" s="446"/>
      <c r="AU1168" s="344"/>
      <c r="AV1168" s="447" t="str">
        <f t="shared" si="558"/>
        <v>CA</v>
      </c>
      <c r="AW1168" s="447" t="str">
        <f t="shared" si="559"/>
        <v>CL</v>
      </c>
      <c r="AX1168" s="447" t="str">
        <f t="shared" si="560"/>
        <v>AIC</v>
      </c>
      <c r="AY1168" s="447" t="str">
        <f t="shared" si="561"/>
        <v>ERB</v>
      </c>
      <c r="AZ1168" s="447" t="str">
        <f t="shared" si="562"/>
        <v>GRB</v>
      </c>
      <c r="BA1168" s="447" t="str">
        <f t="shared" si="563"/>
        <v>Non-Op</v>
      </c>
      <c r="BC1168" s="449" t="s">
        <v>2100</v>
      </c>
      <c r="BD1168" s="552">
        <f t="shared" si="550"/>
        <v>-250000000</v>
      </c>
      <c r="BF1168" s="435"/>
      <c r="BG1168" s="435"/>
      <c r="BH1168" s="435"/>
      <c r="BI1168" s="435"/>
      <c r="BJ1168" s="435"/>
      <c r="BK1168" s="435"/>
      <c r="BL1168" s="435"/>
      <c r="BN1168" s="444"/>
    </row>
    <row r="1169" spans="1:66" s="28" customFormat="1" ht="12" customHeight="1">
      <c r="A1169" s="287">
        <v>22100933</v>
      </c>
      <c r="B1169" s="288" t="str">
        <f t="shared" si="536"/>
        <v>22100933</v>
      </c>
      <c r="C1169" s="444" t="s">
        <v>1389</v>
      </c>
      <c r="D1169" s="445" t="s">
        <v>1162</v>
      </c>
      <c r="E1169" s="445"/>
      <c r="F1169" s="444"/>
      <c r="G1169" s="445"/>
      <c r="H1169" s="547">
        <v>-45000000</v>
      </c>
      <c r="I1169" s="547">
        <v>-45000000</v>
      </c>
      <c r="J1169" s="547">
        <v>-45000000</v>
      </c>
      <c r="K1169" s="547">
        <v>-45000000</v>
      </c>
      <c r="L1169" s="547">
        <v>-45000000</v>
      </c>
      <c r="M1169" s="547">
        <v>-45000000</v>
      </c>
      <c r="N1169" s="547">
        <v>-45000000</v>
      </c>
      <c r="O1169" s="547">
        <v>-45000000</v>
      </c>
      <c r="P1169" s="547">
        <v>-45000000</v>
      </c>
      <c r="Q1169" s="547">
        <v>-45000000</v>
      </c>
      <c r="R1169" s="547">
        <v>-45000000</v>
      </c>
      <c r="S1169" s="547">
        <v>-45000000</v>
      </c>
      <c r="T1169" s="547">
        <v>-45000000</v>
      </c>
      <c r="U1169" s="547"/>
      <c r="V1169" s="547">
        <f t="shared" si="538"/>
        <v>-45000000</v>
      </c>
      <c r="W1169" s="285"/>
      <c r="X1169" s="286"/>
      <c r="Y1169" s="548">
        <f t="shared" si="564"/>
        <v>0</v>
      </c>
      <c r="Z1169" s="549">
        <f t="shared" si="564"/>
        <v>0</v>
      </c>
      <c r="AA1169" s="549">
        <f t="shared" si="564"/>
        <v>-45000000</v>
      </c>
      <c r="AB1169" s="282">
        <f t="shared" si="553"/>
        <v>0</v>
      </c>
      <c r="AC1169" s="281">
        <f t="shared" si="554"/>
        <v>0</v>
      </c>
      <c r="AD1169" s="549">
        <f t="shared" si="540"/>
        <v>0</v>
      </c>
      <c r="AE1169" s="553">
        <f t="shared" si="541"/>
        <v>0</v>
      </c>
      <c r="AF1169" s="282">
        <f t="shared" si="542"/>
        <v>0</v>
      </c>
      <c r="AG1169" s="283">
        <f t="shared" si="543"/>
        <v>0</v>
      </c>
      <c r="AH1169" s="281">
        <f t="shared" si="555"/>
        <v>0</v>
      </c>
      <c r="AI1169" s="551">
        <f t="shared" si="565"/>
        <v>0</v>
      </c>
      <c r="AJ1169" s="549">
        <f t="shared" si="565"/>
        <v>0</v>
      </c>
      <c r="AK1169" s="549">
        <f t="shared" si="565"/>
        <v>-45000000</v>
      </c>
      <c r="AL1169" s="282">
        <f t="shared" si="545"/>
        <v>0</v>
      </c>
      <c r="AM1169" s="281">
        <f t="shared" si="556"/>
        <v>0</v>
      </c>
      <c r="AN1169" s="549">
        <f t="shared" si="546"/>
        <v>0</v>
      </c>
      <c r="AO1169" s="549">
        <f t="shared" si="547"/>
        <v>0</v>
      </c>
      <c r="AP1169" s="549">
        <f t="shared" si="548"/>
        <v>0</v>
      </c>
      <c r="AQ1169" s="283">
        <f t="shared" si="549"/>
        <v>0</v>
      </c>
      <c r="AR1169" s="281">
        <f t="shared" si="557"/>
        <v>0</v>
      </c>
      <c r="AT1169" s="446"/>
      <c r="AU1169" s="344"/>
      <c r="AV1169" s="447" t="str">
        <f t="shared" si="558"/>
        <v>CA</v>
      </c>
      <c r="AW1169" s="447" t="str">
        <f t="shared" si="559"/>
        <v>CL</v>
      </c>
      <c r="AX1169" s="447" t="str">
        <f t="shared" si="560"/>
        <v>AIC</v>
      </c>
      <c r="AY1169" s="447" t="str">
        <f t="shared" si="561"/>
        <v>ERB</v>
      </c>
      <c r="AZ1169" s="447" t="str">
        <f t="shared" si="562"/>
        <v>GRB</v>
      </c>
      <c r="BA1169" s="447" t="str">
        <f t="shared" si="563"/>
        <v>Non-Op</v>
      </c>
      <c r="BC1169" s="449" t="s">
        <v>2100</v>
      </c>
      <c r="BD1169" s="552">
        <f t="shared" si="550"/>
        <v>-45000000</v>
      </c>
      <c r="BF1169" s="435"/>
      <c r="BG1169" s="435"/>
      <c r="BH1169" s="435"/>
      <c r="BI1169" s="435"/>
      <c r="BJ1169" s="435"/>
      <c r="BK1169" s="435"/>
      <c r="BL1169" s="435"/>
      <c r="BN1169" s="444"/>
    </row>
    <row r="1170" spans="1:66" s="28" customFormat="1" ht="12" customHeight="1">
      <c r="A1170" s="324" t="s">
        <v>2953</v>
      </c>
      <c r="B1170" s="290" t="str">
        <f t="shared" si="536"/>
        <v>22100943</v>
      </c>
      <c r="C1170" s="450" t="s">
        <v>2954</v>
      </c>
      <c r="D1170" s="451" t="s">
        <v>1162</v>
      </c>
      <c r="E1170" s="451"/>
      <c r="F1170" s="300">
        <v>44440</v>
      </c>
      <c r="G1170" s="451"/>
      <c r="H1170" s="556"/>
      <c r="I1170" s="556"/>
      <c r="J1170" s="556"/>
      <c r="K1170" s="556"/>
      <c r="L1170" s="556"/>
      <c r="M1170" s="556"/>
      <c r="N1170" s="556"/>
      <c r="O1170" s="556"/>
      <c r="P1170" s="556"/>
      <c r="Q1170" s="556">
        <v>-450000000</v>
      </c>
      <c r="R1170" s="556">
        <v>-450000000</v>
      </c>
      <c r="S1170" s="556">
        <v>-450000000</v>
      </c>
      <c r="T1170" s="591">
        <v>-450000000</v>
      </c>
      <c r="U1170" s="556"/>
      <c r="V1170" s="556">
        <f t="shared" si="538"/>
        <v>-131250000</v>
      </c>
      <c r="W1170" s="292"/>
      <c r="X1170" s="293"/>
      <c r="Y1170" s="548">
        <f t="shared" si="564"/>
        <v>0</v>
      </c>
      <c r="Z1170" s="549">
        <f t="shared" si="564"/>
        <v>0</v>
      </c>
      <c r="AA1170" s="549">
        <f t="shared" si="564"/>
        <v>-450000000</v>
      </c>
      <c r="AB1170" s="282">
        <f t="shared" si="553"/>
        <v>0</v>
      </c>
      <c r="AC1170" s="281">
        <f t="shared" si="554"/>
        <v>0</v>
      </c>
      <c r="AD1170" s="549">
        <f t="shared" si="540"/>
        <v>0</v>
      </c>
      <c r="AE1170" s="553">
        <f t="shared" si="541"/>
        <v>0</v>
      </c>
      <c r="AF1170" s="282">
        <f t="shared" si="542"/>
        <v>0</v>
      </c>
      <c r="AG1170" s="283">
        <f t="shared" si="543"/>
        <v>0</v>
      </c>
      <c r="AH1170" s="281">
        <f t="shared" si="555"/>
        <v>0</v>
      </c>
      <c r="AI1170" s="551">
        <f t="shared" si="565"/>
        <v>0</v>
      </c>
      <c r="AJ1170" s="549">
        <f t="shared" si="565"/>
        <v>0</v>
      </c>
      <c r="AK1170" s="549">
        <f t="shared" si="565"/>
        <v>-131250000</v>
      </c>
      <c r="AL1170" s="282">
        <f t="shared" si="545"/>
        <v>0</v>
      </c>
      <c r="AM1170" s="281">
        <f t="shared" si="556"/>
        <v>0</v>
      </c>
      <c r="AN1170" s="549">
        <f t="shared" si="546"/>
        <v>0</v>
      </c>
      <c r="AO1170" s="549">
        <f t="shared" si="547"/>
        <v>0</v>
      </c>
      <c r="AP1170" s="549">
        <f t="shared" si="548"/>
        <v>0</v>
      </c>
      <c r="AQ1170" s="283">
        <f t="shared" si="549"/>
        <v>0</v>
      </c>
      <c r="AR1170" s="281">
        <f t="shared" si="557"/>
        <v>0</v>
      </c>
      <c r="AT1170" s="446"/>
      <c r="AU1170" s="344"/>
      <c r="AV1170" s="447" t="str">
        <f t="shared" si="558"/>
        <v>CA</v>
      </c>
      <c r="AW1170" s="447" t="str">
        <f t="shared" si="559"/>
        <v>CL</v>
      </c>
      <c r="AX1170" s="447" t="str">
        <f t="shared" si="560"/>
        <v>AIC</v>
      </c>
      <c r="AY1170" s="447" t="str">
        <f t="shared" si="561"/>
        <v>ERB</v>
      </c>
      <c r="AZ1170" s="447" t="str">
        <f t="shared" si="562"/>
        <v>GRB</v>
      </c>
      <c r="BA1170" s="447" t="str">
        <f t="shared" si="563"/>
        <v>Non-Op</v>
      </c>
      <c r="BC1170" s="449" t="s">
        <v>2100</v>
      </c>
      <c r="BD1170" s="552">
        <f t="shared" si="550"/>
        <v>-450000000</v>
      </c>
      <c r="BF1170" s="435"/>
      <c r="BG1170" s="435"/>
      <c r="BH1170" s="435"/>
      <c r="BI1170" s="435"/>
      <c r="BJ1170" s="435"/>
      <c r="BK1170" s="435"/>
      <c r="BL1170" s="435"/>
      <c r="BN1170" s="444"/>
    </row>
    <row r="1171" spans="1:66" s="28" customFormat="1" ht="12" customHeight="1">
      <c r="A1171" s="302">
        <v>22101023</v>
      </c>
      <c r="B1171" s="303" t="str">
        <f t="shared" si="536"/>
        <v>22101023</v>
      </c>
      <c r="C1171" s="345" t="s">
        <v>1739</v>
      </c>
      <c r="D1171" s="445" t="s">
        <v>1162</v>
      </c>
      <c r="E1171" s="445"/>
      <c r="F1171" s="345"/>
      <c r="G1171" s="445"/>
      <c r="H1171" s="547">
        <v>-250000000</v>
      </c>
      <c r="I1171" s="547">
        <v>-250000000</v>
      </c>
      <c r="J1171" s="547">
        <v>-250000000</v>
      </c>
      <c r="K1171" s="547">
        <v>-250000000</v>
      </c>
      <c r="L1171" s="547">
        <v>-250000000</v>
      </c>
      <c r="M1171" s="547">
        <v>-250000000</v>
      </c>
      <c r="N1171" s="547">
        <v>-250000000</v>
      </c>
      <c r="O1171" s="547">
        <v>-250000000</v>
      </c>
      <c r="P1171" s="547">
        <v>-250000000</v>
      </c>
      <c r="Q1171" s="547">
        <v>-250000000</v>
      </c>
      <c r="R1171" s="547">
        <v>-250000000</v>
      </c>
      <c r="S1171" s="547">
        <v>-250000000</v>
      </c>
      <c r="T1171" s="547">
        <v>-250000000</v>
      </c>
      <c r="U1171" s="547"/>
      <c r="V1171" s="547">
        <f t="shared" si="538"/>
        <v>-250000000</v>
      </c>
      <c r="W1171" s="285"/>
      <c r="X1171" s="286"/>
      <c r="Y1171" s="548">
        <f t="shared" si="564"/>
        <v>0</v>
      </c>
      <c r="Z1171" s="549">
        <f t="shared" si="564"/>
        <v>0</v>
      </c>
      <c r="AA1171" s="549">
        <f t="shared" si="564"/>
        <v>-250000000</v>
      </c>
      <c r="AB1171" s="282">
        <f t="shared" si="553"/>
        <v>0</v>
      </c>
      <c r="AC1171" s="281">
        <f t="shared" si="554"/>
        <v>0</v>
      </c>
      <c r="AD1171" s="549">
        <f t="shared" si="540"/>
        <v>0</v>
      </c>
      <c r="AE1171" s="553">
        <f t="shared" si="541"/>
        <v>0</v>
      </c>
      <c r="AF1171" s="282">
        <f t="shared" si="542"/>
        <v>0</v>
      </c>
      <c r="AG1171" s="283">
        <f t="shared" si="543"/>
        <v>0</v>
      </c>
      <c r="AH1171" s="281">
        <f t="shared" si="555"/>
        <v>0</v>
      </c>
      <c r="AI1171" s="551">
        <f t="shared" si="565"/>
        <v>0</v>
      </c>
      <c r="AJ1171" s="549">
        <f t="shared" si="565"/>
        <v>0</v>
      </c>
      <c r="AK1171" s="549">
        <f t="shared" si="565"/>
        <v>-250000000</v>
      </c>
      <c r="AL1171" s="282">
        <f t="shared" si="545"/>
        <v>0</v>
      </c>
      <c r="AM1171" s="281">
        <f t="shared" si="556"/>
        <v>0</v>
      </c>
      <c r="AN1171" s="549">
        <f t="shared" si="546"/>
        <v>0</v>
      </c>
      <c r="AO1171" s="549">
        <f t="shared" si="547"/>
        <v>0</v>
      </c>
      <c r="AP1171" s="549">
        <f t="shared" si="548"/>
        <v>0</v>
      </c>
      <c r="AQ1171" s="283">
        <f t="shared" si="549"/>
        <v>0</v>
      </c>
      <c r="AR1171" s="281">
        <f t="shared" si="557"/>
        <v>0</v>
      </c>
      <c r="AT1171" s="446"/>
      <c r="AU1171" s="344"/>
      <c r="AV1171" s="447" t="str">
        <f t="shared" si="558"/>
        <v>CA</v>
      </c>
      <c r="AW1171" s="447" t="str">
        <f t="shared" si="559"/>
        <v>CL</v>
      </c>
      <c r="AX1171" s="447" t="str">
        <f t="shared" si="560"/>
        <v>AIC</v>
      </c>
      <c r="AY1171" s="447" t="str">
        <f t="shared" si="561"/>
        <v>ERB</v>
      </c>
      <c r="AZ1171" s="447" t="str">
        <f t="shared" si="562"/>
        <v>GRB</v>
      </c>
      <c r="BA1171" s="447" t="str">
        <f t="shared" si="563"/>
        <v>Non-Op</v>
      </c>
      <c r="BC1171" s="449" t="s">
        <v>2100</v>
      </c>
      <c r="BD1171" s="552">
        <f t="shared" si="550"/>
        <v>-250000000</v>
      </c>
      <c r="BF1171" s="435"/>
      <c r="BG1171" s="435"/>
      <c r="BH1171" s="435"/>
      <c r="BI1171" s="435"/>
      <c r="BJ1171" s="435"/>
      <c r="BK1171" s="435"/>
      <c r="BL1171" s="435"/>
      <c r="BN1171" s="444"/>
    </row>
    <row r="1172" spans="1:66" s="28" customFormat="1" ht="12" customHeight="1">
      <c r="A1172" s="302">
        <v>22101033</v>
      </c>
      <c r="B1172" s="303" t="str">
        <f t="shared" si="536"/>
        <v>22101033</v>
      </c>
      <c r="C1172" s="345" t="s">
        <v>1740</v>
      </c>
      <c r="D1172" s="445" t="s">
        <v>1162</v>
      </c>
      <c r="E1172" s="445"/>
      <c r="F1172" s="345"/>
      <c r="G1172" s="445"/>
      <c r="H1172" s="547">
        <v>-300000000</v>
      </c>
      <c r="I1172" s="547">
        <v>-300000000</v>
      </c>
      <c r="J1172" s="547">
        <v>-300000000</v>
      </c>
      <c r="K1172" s="547">
        <v>-300000000</v>
      </c>
      <c r="L1172" s="547">
        <v>-300000000</v>
      </c>
      <c r="M1172" s="547">
        <v>-300000000</v>
      </c>
      <c r="N1172" s="547">
        <v>-300000000</v>
      </c>
      <c r="O1172" s="547">
        <v>-300000000</v>
      </c>
      <c r="P1172" s="547">
        <v>-300000000</v>
      </c>
      <c r="Q1172" s="547">
        <v>-300000000</v>
      </c>
      <c r="R1172" s="547">
        <v>-300000000</v>
      </c>
      <c r="S1172" s="547">
        <v>-300000000</v>
      </c>
      <c r="T1172" s="547">
        <v>-300000000</v>
      </c>
      <c r="U1172" s="547"/>
      <c r="V1172" s="547">
        <f t="shared" si="538"/>
        <v>-300000000</v>
      </c>
      <c r="W1172" s="285"/>
      <c r="X1172" s="286"/>
      <c r="Y1172" s="548">
        <f t="shared" si="564"/>
        <v>0</v>
      </c>
      <c r="Z1172" s="549">
        <f t="shared" si="564"/>
        <v>0</v>
      </c>
      <c r="AA1172" s="549">
        <f t="shared" si="564"/>
        <v>-300000000</v>
      </c>
      <c r="AB1172" s="282">
        <f t="shared" si="553"/>
        <v>0</v>
      </c>
      <c r="AC1172" s="281">
        <f t="shared" si="554"/>
        <v>0</v>
      </c>
      <c r="AD1172" s="549">
        <f t="shared" si="540"/>
        <v>0</v>
      </c>
      <c r="AE1172" s="553">
        <f t="shared" si="541"/>
        <v>0</v>
      </c>
      <c r="AF1172" s="282">
        <f t="shared" si="542"/>
        <v>0</v>
      </c>
      <c r="AG1172" s="283">
        <f t="shared" si="543"/>
        <v>0</v>
      </c>
      <c r="AH1172" s="281">
        <f t="shared" si="555"/>
        <v>0</v>
      </c>
      <c r="AI1172" s="551">
        <f t="shared" si="565"/>
        <v>0</v>
      </c>
      <c r="AJ1172" s="549">
        <f t="shared" si="565"/>
        <v>0</v>
      </c>
      <c r="AK1172" s="549">
        <f t="shared" si="565"/>
        <v>-300000000</v>
      </c>
      <c r="AL1172" s="282">
        <f t="shared" si="545"/>
        <v>0</v>
      </c>
      <c r="AM1172" s="281">
        <f t="shared" si="556"/>
        <v>0</v>
      </c>
      <c r="AN1172" s="549">
        <f t="shared" si="546"/>
        <v>0</v>
      </c>
      <c r="AO1172" s="549">
        <f t="shared" si="547"/>
        <v>0</v>
      </c>
      <c r="AP1172" s="549">
        <f t="shared" si="548"/>
        <v>0</v>
      </c>
      <c r="AQ1172" s="283">
        <f t="shared" si="549"/>
        <v>0</v>
      </c>
      <c r="AR1172" s="281">
        <f t="shared" si="557"/>
        <v>0</v>
      </c>
      <c r="AT1172" s="446"/>
      <c r="AU1172" s="344"/>
      <c r="AV1172" s="447" t="str">
        <f t="shared" si="558"/>
        <v>CA</v>
      </c>
      <c r="AW1172" s="447" t="str">
        <f t="shared" si="559"/>
        <v>CL</v>
      </c>
      <c r="AX1172" s="447" t="str">
        <f t="shared" si="560"/>
        <v>AIC</v>
      </c>
      <c r="AY1172" s="447" t="str">
        <f t="shared" si="561"/>
        <v>ERB</v>
      </c>
      <c r="AZ1172" s="447" t="str">
        <f t="shared" si="562"/>
        <v>GRB</v>
      </c>
      <c r="BA1172" s="447" t="str">
        <f t="shared" si="563"/>
        <v>Non-Op</v>
      </c>
      <c r="BC1172" s="449" t="s">
        <v>2100</v>
      </c>
      <c r="BD1172" s="552">
        <f t="shared" si="550"/>
        <v>-300000000</v>
      </c>
      <c r="BF1172" s="435"/>
      <c r="BG1172" s="435"/>
      <c r="BH1172" s="435"/>
      <c r="BI1172" s="435"/>
      <c r="BJ1172" s="435"/>
      <c r="BK1172" s="435"/>
      <c r="BL1172" s="435"/>
      <c r="BN1172" s="444"/>
    </row>
    <row r="1173" spans="1:66" s="28" customFormat="1" ht="12" customHeight="1">
      <c r="A1173" s="287">
        <v>22101053</v>
      </c>
      <c r="B1173" s="288" t="str">
        <f t="shared" si="536"/>
        <v>22101053</v>
      </c>
      <c r="C1173" s="481" t="s">
        <v>2770</v>
      </c>
      <c r="D1173" s="445" t="s">
        <v>1162</v>
      </c>
      <c r="E1173" s="445"/>
      <c r="F1173" s="477"/>
      <c r="G1173" s="445"/>
      <c r="H1173" s="547">
        <v>0</v>
      </c>
      <c r="I1173" s="547">
        <v>0</v>
      </c>
      <c r="J1173" s="547">
        <v>0</v>
      </c>
      <c r="K1173" s="547">
        <v>0</v>
      </c>
      <c r="L1173" s="547">
        <v>0</v>
      </c>
      <c r="M1173" s="547">
        <v>0</v>
      </c>
      <c r="N1173" s="547">
        <v>0</v>
      </c>
      <c r="O1173" s="547">
        <v>0</v>
      </c>
      <c r="P1173" s="547">
        <v>0</v>
      </c>
      <c r="Q1173" s="547">
        <v>0</v>
      </c>
      <c r="R1173" s="547">
        <v>0</v>
      </c>
      <c r="S1173" s="547">
        <v>0</v>
      </c>
      <c r="T1173" s="547">
        <v>0</v>
      </c>
      <c r="U1173" s="547"/>
      <c r="V1173" s="547">
        <f t="shared" si="538"/>
        <v>0</v>
      </c>
      <c r="W1173" s="285"/>
      <c r="X1173" s="286"/>
      <c r="Y1173" s="548">
        <f t="shared" si="564"/>
        <v>0</v>
      </c>
      <c r="Z1173" s="549">
        <f t="shared" si="564"/>
        <v>0</v>
      </c>
      <c r="AA1173" s="549">
        <f t="shared" si="564"/>
        <v>0</v>
      </c>
      <c r="AB1173" s="282">
        <f t="shared" si="553"/>
        <v>0</v>
      </c>
      <c r="AC1173" s="281">
        <f t="shared" si="554"/>
        <v>0</v>
      </c>
      <c r="AD1173" s="549">
        <f t="shared" si="540"/>
        <v>0</v>
      </c>
      <c r="AE1173" s="553">
        <f t="shared" si="541"/>
        <v>0</v>
      </c>
      <c r="AF1173" s="282">
        <f t="shared" si="542"/>
        <v>0</v>
      </c>
      <c r="AG1173" s="283">
        <f t="shared" si="543"/>
        <v>0</v>
      </c>
      <c r="AH1173" s="281">
        <f t="shared" si="555"/>
        <v>0</v>
      </c>
      <c r="AI1173" s="551">
        <f t="shared" si="565"/>
        <v>0</v>
      </c>
      <c r="AJ1173" s="549">
        <f t="shared" si="565"/>
        <v>0</v>
      </c>
      <c r="AK1173" s="549">
        <f t="shared" si="565"/>
        <v>0</v>
      </c>
      <c r="AL1173" s="282">
        <f t="shared" si="545"/>
        <v>0</v>
      </c>
      <c r="AM1173" s="281">
        <f t="shared" si="556"/>
        <v>0</v>
      </c>
      <c r="AN1173" s="549">
        <f t="shared" si="546"/>
        <v>0</v>
      </c>
      <c r="AO1173" s="549">
        <f t="shared" si="547"/>
        <v>0</v>
      </c>
      <c r="AP1173" s="549">
        <f t="shared" si="548"/>
        <v>0</v>
      </c>
      <c r="AQ1173" s="283">
        <f t="shared" si="549"/>
        <v>0</v>
      </c>
      <c r="AR1173" s="281">
        <f t="shared" si="557"/>
        <v>0</v>
      </c>
      <c r="AT1173" s="446"/>
      <c r="AU1173" s="344"/>
      <c r="AV1173" s="447" t="str">
        <f t="shared" si="558"/>
        <v>CA</v>
      </c>
      <c r="AW1173" s="447" t="str">
        <f t="shared" si="559"/>
        <v>CL</v>
      </c>
      <c r="AX1173" s="447" t="str">
        <f t="shared" si="560"/>
        <v>AIC</v>
      </c>
      <c r="AY1173" s="447" t="str">
        <f t="shared" si="561"/>
        <v>ERB</v>
      </c>
      <c r="AZ1173" s="447" t="str">
        <f t="shared" si="562"/>
        <v>GRB</v>
      </c>
      <c r="BA1173" s="447" t="str">
        <f t="shared" si="563"/>
        <v>Non-Op</v>
      </c>
      <c r="BC1173" s="449" t="s">
        <v>2100</v>
      </c>
      <c r="BD1173" s="552">
        <f t="shared" si="550"/>
        <v>0</v>
      </c>
      <c r="BF1173" s="435"/>
      <c r="BG1173" s="435"/>
      <c r="BH1173" s="435"/>
      <c r="BI1173" s="435"/>
      <c r="BJ1173" s="435"/>
      <c r="BK1173" s="435"/>
      <c r="BL1173" s="435"/>
      <c r="BN1173" s="444"/>
    </row>
    <row r="1174" spans="1:66" s="28" customFormat="1" ht="12" customHeight="1">
      <c r="A1174" s="287">
        <v>22101113</v>
      </c>
      <c r="B1174" s="288" t="str">
        <f t="shared" si="536"/>
        <v>22101113</v>
      </c>
      <c r="C1174" s="444" t="s">
        <v>1741</v>
      </c>
      <c r="D1174" s="445" t="s">
        <v>1162</v>
      </c>
      <c r="E1174" s="445"/>
      <c r="F1174" s="444"/>
      <c r="G1174" s="445"/>
      <c r="H1174" s="547">
        <v>-350000000</v>
      </c>
      <c r="I1174" s="547">
        <v>-350000000</v>
      </c>
      <c r="J1174" s="547">
        <v>-350000000</v>
      </c>
      <c r="K1174" s="547">
        <v>-350000000</v>
      </c>
      <c r="L1174" s="547">
        <v>-350000000</v>
      </c>
      <c r="M1174" s="547">
        <v>-350000000</v>
      </c>
      <c r="N1174" s="547">
        <v>-350000000</v>
      </c>
      <c r="O1174" s="547">
        <v>-350000000</v>
      </c>
      <c r="P1174" s="547">
        <v>-350000000</v>
      </c>
      <c r="Q1174" s="547">
        <v>-350000000</v>
      </c>
      <c r="R1174" s="547">
        <v>-350000000</v>
      </c>
      <c r="S1174" s="547">
        <v>-350000000</v>
      </c>
      <c r="T1174" s="547">
        <v>-350000000</v>
      </c>
      <c r="U1174" s="547"/>
      <c r="V1174" s="547">
        <f t="shared" si="538"/>
        <v>-350000000</v>
      </c>
      <c r="W1174" s="285"/>
      <c r="X1174" s="286"/>
      <c r="Y1174" s="548">
        <f t="shared" si="564"/>
        <v>0</v>
      </c>
      <c r="Z1174" s="549">
        <f t="shared" si="564"/>
        <v>0</v>
      </c>
      <c r="AA1174" s="549">
        <f t="shared" si="564"/>
        <v>-350000000</v>
      </c>
      <c r="AB1174" s="282">
        <f t="shared" si="553"/>
        <v>0</v>
      </c>
      <c r="AC1174" s="281">
        <f t="shared" si="554"/>
        <v>0</v>
      </c>
      <c r="AD1174" s="549">
        <f t="shared" si="540"/>
        <v>0</v>
      </c>
      <c r="AE1174" s="553">
        <f t="shared" si="541"/>
        <v>0</v>
      </c>
      <c r="AF1174" s="282">
        <f t="shared" si="542"/>
        <v>0</v>
      </c>
      <c r="AG1174" s="283">
        <f t="shared" si="543"/>
        <v>0</v>
      </c>
      <c r="AH1174" s="281">
        <f t="shared" si="555"/>
        <v>0</v>
      </c>
      <c r="AI1174" s="551">
        <f t="shared" si="565"/>
        <v>0</v>
      </c>
      <c r="AJ1174" s="549">
        <f t="shared" si="565"/>
        <v>0</v>
      </c>
      <c r="AK1174" s="549">
        <f t="shared" si="565"/>
        <v>-350000000</v>
      </c>
      <c r="AL1174" s="282">
        <f t="shared" si="545"/>
        <v>0</v>
      </c>
      <c r="AM1174" s="281">
        <f t="shared" si="556"/>
        <v>0</v>
      </c>
      <c r="AN1174" s="549">
        <f t="shared" si="546"/>
        <v>0</v>
      </c>
      <c r="AO1174" s="549">
        <f t="shared" si="547"/>
        <v>0</v>
      </c>
      <c r="AP1174" s="549">
        <f t="shared" si="548"/>
        <v>0</v>
      </c>
      <c r="AQ1174" s="283">
        <f t="shared" si="549"/>
        <v>0</v>
      </c>
      <c r="AR1174" s="281">
        <f t="shared" si="557"/>
        <v>0</v>
      </c>
      <c r="AT1174" s="446"/>
      <c r="AU1174" s="344"/>
      <c r="AV1174" s="447" t="str">
        <f t="shared" si="558"/>
        <v>CA</v>
      </c>
      <c r="AW1174" s="447" t="str">
        <f t="shared" si="559"/>
        <v>CL</v>
      </c>
      <c r="AX1174" s="447" t="str">
        <f t="shared" si="560"/>
        <v>AIC</v>
      </c>
      <c r="AY1174" s="447" t="str">
        <f t="shared" si="561"/>
        <v>ERB</v>
      </c>
      <c r="AZ1174" s="447" t="str">
        <f t="shared" si="562"/>
        <v>GRB</v>
      </c>
      <c r="BA1174" s="447" t="str">
        <f t="shared" si="563"/>
        <v>Non-Op</v>
      </c>
      <c r="BC1174" s="449" t="s">
        <v>2100</v>
      </c>
      <c r="BD1174" s="552">
        <f t="shared" si="550"/>
        <v>-350000000</v>
      </c>
      <c r="BF1174" s="435"/>
      <c r="BG1174" s="435"/>
      <c r="BH1174" s="435"/>
      <c r="BI1174" s="435"/>
      <c r="BJ1174" s="435"/>
      <c r="BK1174" s="435"/>
      <c r="BL1174" s="435"/>
      <c r="BN1174" s="444"/>
    </row>
    <row r="1175" spans="1:66" s="28" customFormat="1" ht="12" customHeight="1">
      <c r="A1175" s="287">
        <v>22101123</v>
      </c>
      <c r="B1175" s="288" t="str">
        <f t="shared" si="536"/>
        <v>22101123</v>
      </c>
      <c r="C1175" s="444" t="s">
        <v>1393</v>
      </c>
      <c r="D1175" s="445" t="s">
        <v>1162</v>
      </c>
      <c r="E1175" s="445"/>
      <c r="F1175" s="444"/>
      <c r="G1175" s="445"/>
      <c r="H1175" s="547">
        <v>-325000000</v>
      </c>
      <c r="I1175" s="547">
        <v>-325000000</v>
      </c>
      <c r="J1175" s="547">
        <v>-325000000</v>
      </c>
      <c r="K1175" s="547">
        <v>-325000000</v>
      </c>
      <c r="L1175" s="547">
        <v>-325000000</v>
      </c>
      <c r="M1175" s="547">
        <v>-325000000</v>
      </c>
      <c r="N1175" s="547">
        <v>-325000000</v>
      </c>
      <c r="O1175" s="547">
        <v>-325000000</v>
      </c>
      <c r="P1175" s="547">
        <v>-325000000</v>
      </c>
      <c r="Q1175" s="547">
        <v>-325000000</v>
      </c>
      <c r="R1175" s="547">
        <v>-325000000</v>
      </c>
      <c r="S1175" s="547">
        <v>-325000000</v>
      </c>
      <c r="T1175" s="547">
        <v>-325000000</v>
      </c>
      <c r="U1175" s="547"/>
      <c r="V1175" s="547">
        <f t="shared" si="538"/>
        <v>-325000000</v>
      </c>
      <c r="W1175" s="285"/>
      <c r="X1175" s="286"/>
      <c r="Y1175" s="548">
        <f t="shared" si="564"/>
        <v>0</v>
      </c>
      <c r="Z1175" s="549">
        <f t="shared" si="564"/>
        <v>0</v>
      </c>
      <c r="AA1175" s="549">
        <f t="shared" si="564"/>
        <v>-325000000</v>
      </c>
      <c r="AB1175" s="282">
        <f t="shared" si="553"/>
        <v>0</v>
      </c>
      <c r="AC1175" s="281">
        <f t="shared" si="554"/>
        <v>0</v>
      </c>
      <c r="AD1175" s="549">
        <f t="shared" si="540"/>
        <v>0</v>
      </c>
      <c r="AE1175" s="553">
        <f t="shared" si="541"/>
        <v>0</v>
      </c>
      <c r="AF1175" s="282">
        <f t="shared" si="542"/>
        <v>0</v>
      </c>
      <c r="AG1175" s="283">
        <f t="shared" si="543"/>
        <v>0</v>
      </c>
      <c r="AH1175" s="281">
        <f t="shared" si="555"/>
        <v>0</v>
      </c>
      <c r="AI1175" s="551">
        <f t="shared" si="565"/>
        <v>0</v>
      </c>
      <c r="AJ1175" s="549">
        <f t="shared" si="565"/>
        <v>0</v>
      </c>
      <c r="AK1175" s="549">
        <f t="shared" si="565"/>
        <v>-325000000</v>
      </c>
      <c r="AL1175" s="282">
        <f t="shared" si="545"/>
        <v>0</v>
      </c>
      <c r="AM1175" s="281">
        <f t="shared" si="556"/>
        <v>0</v>
      </c>
      <c r="AN1175" s="549">
        <f t="shared" si="546"/>
        <v>0</v>
      </c>
      <c r="AO1175" s="549">
        <f t="shared" si="547"/>
        <v>0</v>
      </c>
      <c r="AP1175" s="549">
        <f t="shared" si="548"/>
        <v>0</v>
      </c>
      <c r="AQ1175" s="283">
        <f t="shared" si="549"/>
        <v>0</v>
      </c>
      <c r="AR1175" s="281">
        <f t="shared" si="557"/>
        <v>0</v>
      </c>
      <c r="AT1175" s="446"/>
      <c r="AU1175" s="344"/>
      <c r="AV1175" s="447" t="str">
        <f t="shared" si="558"/>
        <v>CA</v>
      </c>
      <c r="AW1175" s="447" t="str">
        <f t="shared" si="559"/>
        <v>CL</v>
      </c>
      <c r="AX1175" s="447" t="str">
        <f t="shared" si="560"/>
        <v>AIC</v>
      </c>
      <c r="AY1175" s="447" t="str">
        <f t="shared" si="561"/>
        <v>ERB</v>
      </c>
      <c r="AZ1175" s="447" t="str">
        <f t="shared" si="562"/>
        <v>GRB</v>
      </c>
      <c r="BA1175" s="447" t="str">
        <f t="shared" si="563"/>
        <v>Non-Op</v>
      </c>
      <c r="BC1175" s="449" t="s">
        <v>2100</v>
      </c>
      <c r="BD1175" s="552">
        <f t="shared" si="550"/>
        <v>-325000000</v>
      </c>
      <c r="BF1175" s="435"/>
      <c r="BG1175" s="435"/>
      <c r="BH1175" s="435"/>
      <c r="BI1175" s="435"/>
      <c r="BJ1175" s="435"/>
      <c r="BK1175" s="435"/>
      <c r="BL1175" s="435"/>
      <c r="BN1175" s="444"/>
    </row>
    <row r="1176" spans="1:66" s="28" customFormat="1" ht="12" customHeight="1">
      <c r="A1176" s="287">
        <v>22101133</v>
      </c>
      <c r="B1176" s="288" t="str">
        <f t="shared" si="536"/>
        <v>22101133</v>
      </c>
      <c r="C1176" s="444" t="s">
        <v>1742</v>
      </c>
      <c r="D1176" s="445" t="s">
        <v>1162</v>
      </c>
      <c r="E1176" s="445"/>
      <c r="F1176" s="444"/>
      <c r="G1176" s="445"/>
      <c r="H1176" s="547">
        <v>-250000000</v>
      </c>
      <c r="I1176" s="547">
        <v>-250000000</v>
      </c>
      <c r="J1176" s="547">
        <v>-250000000</v>
      </c>
      <c r="K1176" s="547">
        <v>-250000000</v>
      </c>
      <c r="L1176" s="547">
        <v>-250000000</v>
      </c>
      <c r="M1176" s="547">
        <v>-250000000</v>
      </c>
      <c r="N1176" s="547">
        <v>-250000000</v>
      </c>
      <c r="O1176" s="547">
        <v>-250000000</v>
      </c>
      <c r="P1176" s="547">
        <v>-250000000</v>
      </c>
      <c r="Q1176" s="547">
        <v>-250000000</v>
      </c>
      <c r="R1176" s="547">
        <v>-250000000</v>
      </c>
      <c r="S1176" s="547">
        <v>-250000000</v>
      </c>
      <c r="T1176" s="547">
        <v>-250000000</v>
      </c>
      <c r="U1176" s="547"/>
      <c r="V1176" s="547">
        <f t="shared" si="538"/>
        <v>-250000000</v>
      </c>
      <c r="W1176" s="285"/>
      <c r="X1176" s="286"/>
      <c r="Y1176" s="548">
        <f t="shared" si="564"/>
        <v>0</v>
      </c>
      <c r="Z1176" s="549">
        <f t="shared" si="564"/>
        <v>0</v>
      </c>
      <c r="AA1176" s="549">
        <f t="shared" si="564"/>
        <v>-250000000</v>
      </c>
      <c r="AB1176" s="282">
        <f t="shared" si="553"/>
        <v>0</v>
      </c>
      <c r="AC1176" s="281">
        <f t="shared" si="554"/>
        <v>0</v>
      </c>
      <c r="AD1176" s="549">
        <f t="shared" si="540"/>
        <v>0</v>
      </c>
      <c r="AE1176" s="553">
        <f t="shared" si="541"/>
        <v>0</v>
      </c>
      <c r="AF1176" s="282">
        <f t="shared" si="542"/>
        <v>0</v>
      </c>
      <c r="AG1176" s="283">
        <f t="shared" si="543"/>
        <v>0</v>
      </c>
      <c r="AH1176" s="281">
        <f t="shared" si="555"/>
        <v>0</v>
      </c>
      <c r="AI1176" s="551">
        <f t="shared" si="565"/>
        <v>0</v>
      </c>
      <c r="AJ1176" s="549">
        <f t="shared" si="565"/>
        <v>0</v>
      </c>
      <c r="AK1176" s="549">
        <f t="shared" si="565"/>
        <v>-250000000</v>
      </c>
      <c r="AL1176" s="282">
        <f t="shared" si="545"/>
        <v>0</v>
      </c>
      <c r="AM1176" s="281">
        <f t="shared" si="556"/>
        <v>0</v>
      </c>
      <c r="AN1176" s="549">
        <f t="shared" si="546"/>
        <v>0</v>
      </c>
      <c r="AO1176" s="549">
        <f t="shared" si="547"/>
        <v>0</v>
      </c>
      <c r="AP1176" s="549">
        <f t="shared" si="548"/>
        <v>0</v>
      </c>
      <c r="AQ1176" s="283">
        <f t="shared" si="549"/>
        <v>0</v>
      </c>
      <c r="AR1176" s="281">
        <f t="shared" si="557"/>
        <v>0</v>
      </c>
      <c r="AT1176" s="446"/>
      <c r="AU1176" s="344"/>
      <c r="AV1176" s="447" t="str">
        <f t="shared" si="558"/>
        <v>CA</v>
      </c>
      <c r="AW1176" s="447" t="str">
        <f t="shared" si="559"/>
        <v>CL</v>
      </c>
      <c r="AX1176" s="447" t="str">
        <f t="shared" si="560"/>
        <v>AIC</v>
      </c>
      <c r="AY1176" s="447" t="str">
        <f t="shared" si="561"/>
        <v>ERB</v>
      </c>
      <c r="AZ1176" s="447" t="str">
        <f t="shared" si="562"/>
        <v>GRB</v>
      </c>
      <c r="BA1176" s="447" t="str">
        <f t="shared" si="563"/>
        <v>Non-Op</v>
      </c>
      <c r="BC1176" s="449" t="s">
        <v>2100</v>
      </c>
      <c r="BD1176" s="552">
        <f t="shared" si="550"/>
        <v>-250000000</v>
      </c>
      <c r="BF1176" s="435"/>
      <c r="BG1176" s="435"/>
      <c r="BH1176" s="435"/>
      <c r="BI1176" s="435"/>
      <c r="BJ1176" s="435"/>
      <c r="BK1176" s="435"/>
      <c r="BL1176" s="435"/>
      <c r="BN1176" s="444"/>
    </row>
    <row r="1177" spans="1:66" s="28" customFormat="1" ht="12" customHeight="1">
      <c r="A1177" s="287">
        <v>22101143</v>
      </c>
      <c r="B1177" s="288" t="str">
        <f t="shared" si="536"/>
        <v>22101143</v>
      </c>
      <c r="C1177" s="444" t="s">
        <v>1395</v>
      </c>
      <c r="D1177" s="445" t="s">
        <v>1162</v>
      </c>
      <c r="E1177" s="445"/>
      <c r="F1177" s="444"/>
      <c r="G1177" s="445"/>
      <c r="H1177" s="547">
        <v>-300000000</v>
      </c>
      <c r="I1177" s="547">
        <v>-300000000</v>
      </c>
      <c r="J1177" s="547">
        <v>-300000000</v>
      </c>
      <c r="K1177" s="547">
        <v>-300000000</v>
      </c>
      <c r="L1177" s="547">
        <v>-300000000</v>
      </c>
      <c r="M1177" s="547">
        <v>-300000000</v>
      </c>
      <c r="N1177" s="547">
        <v>-300000000</v>
      </c>
      <c r="O1177" s="547">
        <v>-300000000</v>
      </c>
      <c r="P1177" s="547">
        <v>-300000000</v>
      </c>
      <c r="Q1177" s="547">
        <v>-300000000</v>
      </c>
      <c r="R1177" s="547">
        <v>-300000000</v>
      </c>
      <c r="S1177" s="547">
        <v>-300000000</v>
      </c>
      <c r="T1177" s="547">
        <v>-300000000</v>
      </c>
      <c r="U1177" s="547"/>
      <c r="V1177" s="547">
        <f t="shared" si="538"/>
        <v>-300000000</v>
      </c>
      <c r="W1177" s="285"/>
      <c r="X1177" s="286"/>
      <c r="Y1177" s="548">
        <f t="shared" si="564"/>
        <v>0</v>
      </c>
      <c r="Z1177" s="549">
        <f t="shared" si="564"/>
        <v>0</v>
      </c>
      <c r="AA1177" s="549">
        <f t="shared" si="564"/>
        <v>-300000000</v>
      </c>
      <c r="AB1177" s="282">
        <f t="shared" si="553"/>
        <v>0</v>
      </c>
      <c r="AC1177" s="281">
        <f t="shared" si="554"/>
        <v>0</v>
      </c>
      <c r="AD1177" s="549">
        <f t="shared" si="540"/>
        <v>0</v>
      </c>
      <c r="AE1177" s="553">
        <f t="shared" si="541"/>
        <v>0</v>
      </c>
      <c r="AF1177" s="282">
        <f t="shared" si="542"/>
        <v>0</v>
      </c>
      <c r="AG1177" s="283">
        <f t="shared" si="543"/>
        <v>0</v>
      </c>
      <c r="AH1177" s="281">
        <f t="shared" si="555"/>
        <v>0</v>
      </c>
      <c r="AI1177" s="551">
        <f t="shared" si="565"/>
        <v>0</v>
      </c>
      <c r="AJ1177" s="549">
        <f t="shared" si="565"/>
        <v>0</v>
      </c>
      <c r="AK1177" s="549">
        <f t="shared" si="565"/>
        <v>-300000000</v>
      </c>
      <c r="AL1177" s="282">
        <f t="shared" si="545"/>
        <v>0</v>
      </c>
      <c r="AM1177" s="281">
        <f t="shared" si="556"/>
        <v>0</v>
      </c>
      <c r="AN1177" s="549">
        <f t="shared" si="546"/>
        <v>0</v>
      </c>
      <c r="AO1177" s="549">
        <f t="shared" si="547"/>
        <v>0</v>
      </c>
      <c r="AP1177" s="549">
        <f t="shared" si="548"/>
        <v>0</v>
      </c>
      <c r="AQ1177" s="283">
        <f t="shared" si="549"/>
        <v>0</v>
      </c>
      <c r="AR1177" s="281">
        <f t="shared" si="557"/>
        <v>0</v>
      </c>
      <c r="AT1177" s="446"/>
      <c r="AU1177" s="344"/>
      <c r="AV1177" s="447" t="str">
        <f t="shared" si="558"/>
        <v>CA</v>
      </c>
      <c r="AW1177" s="447" t="str">
        <f t="shared" si="559"/>
        <v>CL</v>
      </c>
      <c r="AX1177" s="447" t="str">
        <f t="shared" si="560"/>
        <v>AIC</v>
      </c>
      <c r="AY1177" s="447" t="str">
        <f t="shared" si="561"/>
        <v>ERB</v>
      </c>
      <c r="AZ1177" s="447" t="str">
        <f t="shared" si="562"/>
        <v>GRB</v>
      </c>
      <c r="BA1177" s="447" t="str">
        <f t="shared" si="563"/>
        <v>Non-Op</v>
      </c>
      <c r="BC1177" s="449" t="s">
        <v>2100</v>
      </c>
      <c r="BD1177" s="552">
        <f t="shared" si="550"/>
        <v>-300000000</v>
      </c>
      <c r="BF1177" s="435"/>
      <c r="BG1177" s="435"/>
      <c r="BH1177" s="435"/>
      <c r="BI1177" s="435"/>
      <c r="BJ1177" s="435"/>
      <c r="BK1177" s="435"/>
      <c r="BL1177" s="435"/>
      <c r="BN1177" s="444"/>
    </row>
    <row r="1178" spans="1:66" s="28" customFormat="1" ht="12" customHeight="1">
      <c r="A1178" s="321">
        <v>22600003</v>
      </c>
      <c r="B1178" s="310" t="str">
        <f t="shared" si="536"/>
        <v>22600003</v>
      </c>
      <c r="C1178" s="640" t="s">
        <v>1738</v>
      </c>
      <c r="D1178" s="445" t="s">
        <v>1162</v>
      </c>
      <c r="E1178" s="445"/>
      <c r="F1178" s="294">
        <v>43252</v>
      </c>
      <c r="G1178" s="445"/>
      <c r="H1178" s="547">
        <v>4805208.43</v>
      </c>
      <c r="I1178" s="547">
        <v>4790625.0999999996</v>
      </c>
      <c r="J1178" s="547">
        <v>4776041.7699999996</v>
      </c>
      <c r="K1178" s="547">
        <v>4761458.4400000004</v>
      </c>
      <c r="L1178" s="547">
        <v>4746875.1100000003</v>
      </c>
      <c r="M1178" s="547">
        <v>4732291.78</v>
      </c>
      <c r="N1178" s="547">
        <v>4717708.45</v>
      </c>
      <c r="O1178" s="547">
        <v>4703125.12</v>
      </c>
      <c r="P1178" s="547">
        <v>4688541.79</v>
      </c>
      <c r="Q1178" s="547">
        <v>4673958.46</v>
      </c>
      <c r="R1178" s="547">
        <v>4659375.13</v>
      </c>
      <c r="S1178" s="547">
        <v>4644791.8</v>
      </c>
      <c r="T1178" s="547">
        <v>4630208.47</v>
      </c>
      <c r="U1178" s="547"/>
      <c r="V1178" s="547">
        <f t="shared" si="538"/>
        <v>4717708.45</v>
      </c>
      <c r="W1178" s="285"/>
      <c r="X1178" s="286"/>
      <c r="Y1178" s="548">
        <f t="shared" si="564"/>
        <v>0</v>
      </c>
      <c r="Z1178" s="549">
        <f t="shared" si="564"/>
        <v>0</v>
      </c>
      <c r="AA1178" s="549">
        <f t="shared" si="564"/>
        <v>4630208.47</v>
      </c>
      <c r="AB1178" s="282">
        <f t="shared" si="553"/>
        <v>0</v>
      </c>
      <c r="AC1178" s="281">
        <f t="shared" si="554"/>
        <v>0</v>
      </c>
      <c r="AD1178" s="549">
        <f t="shared" si="540"/>
        <v>0</v>
      </c>
      <c r="AE1178" s="553">
        <f t="shared" si="541"/>
        <v>0</v>
      </c>
      <c r="AF1178" s="282">
        <f t="shared" si="542"/>
        <v>0</v>
      </c>
      <c r="AG1178" s="283">
        <f t="shared" si="543"/>
        <v>0</v>
      </c>
      <c r="AH1178" s="281">
        <f t="shared" si="555"/>
        <v>0</v>
      </c>
      <c r="AI1178" s="551">
        <f t="shared" si="565"/>
        <v>0</v>
      </c>
      <c r="AJ1178" s="549">
        <f t="shared" si="565"/>
        <v>0</v>
      </c>
      <c r="AK1178" s="549">
        <f t="shared" si="565"/>
        <v>4717708.45</v>
      </c>
      <c r="AL1178" s="282">
        <f t="shared" si="545"/>
        <v>0</v>
      </c>
      <c r="AM1178" s="281">
        <f t="shared" si="556"/>
        <v>0</v>
      </c>
      <c r="AN1178" s="549">
        <f t="shared" si="546"/>
        <v>0</v>
      </c>
      <c r="AO1178" s="549">
        <f t="shared" si="547"/>
        <v>0</v>
      </c>
      <c r="AP1178" s="549">
        <f t="shared" si="548"/>
        <v>0</v>
      </c>
      <c r="AQ1178" s="283">
        <f t="shared" si="549"/>
        <v>0</v>
      </c>
      <c r="AR1178" s="281">
        <f t="shared" si="557"/>
        <v>0</v>
      </c>
      <c r="AT1178" s="446"/>
      <c r="AU1178" s="344"/>
      <c r="AV1178" s="447" t="str">
        <f t="shared" si="558"/>
        <v>CA</v>
      </c>
      <c r="AW1178" s="447" t="str">
        <f t="shared" si="559"/>
        <v>CL</v>
      </c>
      <c r="AX1178" s="447" t="str">
        <f t="shared" si="560"/>
        <v>AIC</v>
      </c>
      <c r="AY1178" s="447" t="str">
        <f t="shared" si="561"/>
        <v>ERB</v>
      </c>
      <c r="AZ1178" s="447" t="str">
        <f t="shared" si="562"/>
        <v>GRB</v>
      </c>
      <c r="BA1178" s="447" t="str">
        <f t="shared" si="563"/>
        <v>Non-Op</v>
      </c>
      <c r="BC1178" s="449" t="s">
        <v>2100</v>
      </c>
      <c r="BD1178" s="552">
        <f t="shared" si="550"/>
        <v>4630208.47</v>
      </c>
      <c r="BF1178" s="448"/>
      <c r="BG1178" s="448"/>
      <c r="BH1178" s="448"/>
      <c r="BI1178" s="448"/>
      <c r="BJ1178" s="448"/>
      <c r="BK1178" s="448"/>
      <c r="BL1178" s="448"/>
      <c r="BN1178" s="444"/>
    </row>
    <row r="1179" spans="1:66" s="28" customFormat="1" ht="12" customHeight="1">
      <c r="A1179" s="287">
        <v>22600083</v>
      </c>
      <c r="B1179" s="288" t="str">
        <f t="shared" si="536"/>
        <v>22600083</v>
      </c>
      <c r="C1179" s="444" t="s">
        <v>1743</v>
      </c>
      <c r="D1179" s="445" t="s">
        <v>1162</v>
      </c>
      <c r="E1179" s="445"/>
      <c r="F1179" s="444"/>
      <c r="G1179" s="445"/>
      <c r="H1179" s="547">
        <v>10126.32</v>
      </c>
      <c r="I1179" s="547">
        <v>10084.469999999999</v>
      </c>
      <c r="J1179" s="547">
        <v>10042.620000000001</v>
      </c>
      <c r="K1179" s="547">
        <v>10000.77</v>
      </c>
      <c r="L1179" s="547">
        <v>9958.92</v>
      </c>
      <c r="M1179" s="547">
        <v>9917.07</v>
      </c>
      <c r="N1179" s="547">
        <v>9875.2199999999993</v>
      </c>
      <c r="O1179" s="547">
        <v>9833.3700000000008</v>
      </c>
      <c r="P1179" s="547">
        <v>9791.52</v>
      </c>
      <c r="Q1179" s="547">
        <v>9749.67</v>
      </c>
      <c r="R1179" s="547">
        <v>9707.82</v>
      </c>
      <c r="S1179" s="547">
        <v>9665.9699999999993</v>
      </c>
      <c r="T1179" s="547">
        <v>9624.1200000000008</v>
      </c>
      <c r="U1179" s="547"/>
      <c r="V1179" s="547">
        <f t="shared" si="538"/>
        <v>9875.2200000000012</v>
      </c>
      <c r="W1179" s="285"/>
      <c r="X1179" s="286"/>
      <c r="Y1179" s="548">
        <f t="shared" si="564"/>
        <v>0</v>
      </c>
      <c r="Z1179" s="549">
        <f t="shared" si="564"/>
        <v>0</v>
      </c>
      <c r="AA1179" s="549">
        <f t="shared" si="564"/>
        <v>9624.1200000000008</v>
      </c>
      <c r="AB1179" s="282">
        <f t="shared" si="553"/>
        <v>0</v>
      </c>
      <c r="AC1179" s="281">
        <f t="shared" si="554"/>
        <v>0</v>
      </c>
      <c r="AD1179" s="549">
        <f t="shared" si="540"/>
        <v>0</v>
      </c>
      <c r="AE1179" s="553">
        <f t="shared" si="541"/>
        <v>0</v>
      </c>
      <c r="AF1179" s="282">
        <f t="shared" si="542"/>
        <v>0</v>
      </c>
      <c r="AG1179" s="283">
        <f t="shared" si="543"/>
        <v>0</v>
      </c>
      <c r="AH1179" s="281">
        <f t="shared" si="555"/>
        <v>0</v>
      </c>
      <c r="AI1179" s="551">
        <f t="shared" si="565"/>
        <v>0</v>
      </c>
      <c r="AJ1179" s="549">
        <f t="shared" si="565"/>
        <v>0</v>
      </c>
      <c r="AK1179" s="549">
        <f t="shared" si="565"/>
        <v>9875.2200000000012</v>
      </c>
      <c r="AL1179" s="282">
        <f t="shared" si="545"/>
        <v>0</v>
      </c>
      <c r="AM1179" s="281">
        <f t="shared" si="556"/>
        <v>0</v>
      </c>
      <c r="AN1179" s="549">
        <f t="shared" si="546"/>
        <v>0</v>
      </c>
      <c r="AO1179" s="549">
        <f t="shared" si="547"/>
        <v>0</v>
      </c>
      <c r="AP1179" s="549">
        <f t="shared" si="548"/>
        <v>0</v>
      </c>
      <c r="AQ1179" s="283">
        <f t="shared" si="549"/>
        <v>0</v>
      </c>
      <c r="AR1179" s="281">
        <f t="shared" si="557"/>
        <v>0</v>
      </c>
      <c r="AT1179" s="446"/>
      <c r="AU1179" s="344"/>
      <c r="AV1179" s="447" t="str">
        <f t="shared" si="558"/>
        <v>CA</v>
      </c>
      <c r="AW1179" s="447" t="str">
        <f t="shared" si="559"/>
        <v>CL</v>
      </c>
      <c r="AX1179" s="447" t="str">
        <f t="shared" si="560"/>
        <v>AIC</v>
      </c>
      <c r="AY1179" s="447" t="str">
        <f t="shared" si="561"/>
        <v>ERB</v>
      </c>
      <c r="AZ1179" s="447" t="str">
        <f t="shared" si="562"/>
        <v>GRB</v>
      </c>
      <c r="BA1179" s="447" t="str">
        <f t="shared" si="563"/>
        <v>Non-Op</v>
      </c>
      <c r="BC1179" s="449" t="s">
        <v>2100</v>
      </c>
      <c r="BD1179" s="552">
        <f t="shared" si="550"/>
        <v>9624.1200000000008</v>
      </c>
      <c r="BF1179" s="435"/>
      <c r="BG1179" s="435"/>
      <c r="BH1179" s="435"/>
      <c r="BI1179" s="435"/>
      <c r="BJ1179" s="435"/>
      <c r="BK1179" s="435"/>
      <c r="BL1179" s="435"/>
      <c r="BN1179" s="444"/>
    </row>
    <row r="1180" spans="1:66" s="28" customFormat="1" ht="12" customHeight="1">
      <c r="A1180" s="287">
        <v>22600093</v>
      </c>
      <c r="B1180" s="288" t="str">
        <f t="shared" si="536"/>
        <v>22600093</v>
      </c>
      <c r="C1180" s="640" t="s">
        <v>1744</v>
      </c>
      <c r="D1180" s="445" t="s">
        <v>1162</v>
      </c>
      <c r="E1180" s="445"/>
      <c r="F1180" s="640"/>
      <c r="G1180" s="445"/>
      <c r="H1180" s="547">
        <v>1555677.08</v>
      </c>
      <c r="I1180" s="547">
        <v>1550364.58</v>
      </c>
      <c r="J1180" s="547">
        <v>1545052.08</v>
      </c>
      <c r="K1180" s="547">
        <v>1539739.58</v>
      </c>
      <c r="L1180" s="547">
        <v>1534427.08</v>
      </c>
      <c r="M1180" s="547">
        <v>1529114.58</v>
      </c>
      <c r="N1180" s="547">
        <v>1523802.08</v>
      </c>
      <c r="O1180" s="547">
        <v>1518489.58</v>
      </c>
      <c r="P1180" s="547">
        <v>1513177.08</v>
      </c>
      <c r="Q1180" s="547">
        <v>1507864.58</v>
      </c>
      <c r="R1180" s="547">
        <v>1502552.08</v>
      </c>
      <c r="S1180" s="547">
        <v>1497239.58</v>
      </c>
      <c r="T1180" s="547">
        <v>1491927.08</v>
      </c>
      <c r="U1180" s="547"/>
      <c r="V1180" s="547">
        <f t="shared" si="538"/>
        <v>1523802.08</v>
      </c>
      <c r="W1180" s="285"/>
      <c r="X1180" s="286"/>
      <c r="Y1180" s="548">
        <f t="shared" si="564"/>
        <v>0</v>
      </c>
      <c r="Z1180" s="549">
        <f t="shared" si="564"/>
        <v>0</v>
      </c>
      <c r="AA1180" s="549">
        <f t="shared" si="564"/>
        <v>1491927.08</v>
      </c>
      <c r="AB1180" s="282">
        <f t="shared" si="553"/>
        <v>0</v>
      </c>
      <c r="AC1180" s="281">
        <f t="shared" si="554"/>
        <v>0</v>
      </c>
      <c r="AD1180" s="549">
        <f t="shared" si="540"/>
        <v>0</v>
      </c>
      <c r="AE1180" s="553">
        <f t="shared" si="541"/>
        <v>0</v>
      </c>
      <c r="AF1180" s="282">
        <f t="shared" si="542"/>
        <v>0</v>
      </c>
      <c r="AG1180" s="283">
        <f t="shared" si="543"/>
        <v>0</v>
      </c>
      <c r="AH1180" s="281">
        <f t="shared" si="555"/>
        <v>0</v>
      </c>
      <c r="AI1180" s="551">
        <f t="shared" si="565"/>
        <v>0</v>
      </c>
      <c r="AJ1180" s="549">
        <f t="shared" si="565"/>
        <v>0</v>
      </c>
      <c r="AK1180" s="549">
        <f t="shared" si="565"/>
        <v>1523802.08</v>
      </c>
      <c r="AL1180" s="282">
        <f t="shared" si="545"/>
        <v>0</v>
      </c>
      <c r="AM1180" s="281">
        <f t="shared" si="556"/>
        <v>0</v>
      </c>
      <c r="AN1180" s="549">
        <f t="shared" si="546"/>
        <v>0</v>
      </c>
      <c r="AO1180" s="549">
        <f t="shared" si="547"/>
        <v>0</v>
      </c>
      <c r="AP1180" s="549">
        <f t="shared" si="548"/>
        <v>0</v>
      </c>
      <c r="AQ1180" s="283">
        <f t="shared" si="549"/>
        <v>0</v>
      </c>
      <c r="AR1180" s="281">
        <f t="shared" si="557"/>
        <v>0</v>
      </c>
      <c r="AT1180" s="446"/>
      <c r="AU1180" s="344"/>
      <c r="AV1180" s="447" t="str">
        <f t="shared" si="558"/>
        <v>CA</v>
      </c>
      <c r="AW1180" s="447" t="str">
        <f t="shared" si="559"/>
        <v>CL</v>
      </c>
      <c r="AX1180" s="447" t="str">
        <f t="shared" si="560"/>
        <v>AIC</v>
      </c>
      <c r="AY1180" s="447" t="str">
        <f t="shared" si="561"/>
        <v>ERB</v>
      </c>
      <c r="AZ1180" s="447" t="str">
        <f t="shared" si="562"/>
        <v>GRB</v>
      </c>
      <c r="BA1180" s="447" t="str">
        <f t="shared" si="563"/>
        <v>Non-Op</v>
      </c>
      <c r="BC1180" s="449" t="s">
        <v>2100</v>
      </c>
      <c r="BD1180" s="552">
        <f t="shared" si="550"/>
        <v>1491927.08</v>
      </c>
      <c r="BF1180" s="435"/>
      <c r="BG1180" s="435"/>
      <c r="BH1180" s="435"/>
      <c r="BI1180" s="435"/>
      <c r="BJ1180" s="435"/>
      <c r="BK1180" s="435"/>
      <c r="BL1180" s="435"/>
      <c r="BN1180" s="444"/>
    </row>
    <row r="1181" spans="1:66" s="28" customFormat="1" ht="12" customHeight="1">
      <c r="A1181" s="362">
        <v>22600103</v>
      </c>
      <c r="B1181" s="290" t="str">
        <f t="shared" si="536"/>
        <v>22600103</v>
      </c>
      <c r="C1181" s="647" t="s">
        <v>2302</v>
      </c>
      <c r="D1181" s="451" t="s">
        <v>1162</v>
      </c>
      <c r="E1181" s="451"/>
      <c r="F1181" s="300">
        <v>43678</v>
      </c>
      <c r="G1181" s="451"/>
      <c r="H1181" s="556">
        <v>6525575</v>
      </c>
      <c r="I1181" s="556">
        <v>6506550</v>
      </c>
      <c r="J1181" s="556">
        <v>6487525</v>
      </c>
      <c r="K1181" s="556">
        <v>6468500</v>
      </c>
      <c r="L1181" s="556">
        <v>6449475</v>
      </c>
      <c r="M1181" s="556">
        <v>6430450</v>
      </c>
      <c r="N1181" s="556">
        <v>6411425</v>
      </c>
      <c r="O1181" s="556">
        <v>6392400</v>
      </c>
      <c r="P1181" s="556">
        <v>6373375</v>
      </c>
      <c r="Q1181" s="556">
        <v>6354350</v>
      </c>
      <c r="R1181" s="556">
        <v>6335325</v>
      </c>
      <c r="S1181" s="556">
        <v>6316300</v>
      </c>
      <c r="T1181" s="591">
        <v>6297275</v>
      </c>
      <c r="U1181" s="556"/>
      <c r="V1181" s="556">
        <f t="shared" si="538"/>
        <v>6411425</v>
      </c>
      <c r="W1181" s="292"/>
      <c r="X1181" s="293"/>
      <c r="Y1181" s="548">
        <f t="shared" si="564"/>
        <v>0</v>
      </c>
      <c r="Z1181" s="549">
        <f t="shared" si="564"/>
        <v>0</v>
      </c>
      <c r="AA1181" s="549">
        <f t="shared" si="564"/>
        <v>6297275</v>
      </c>
      <c r="AB1181" s="282">
        <f t="shared" si="553"/>
        <v>0</v>
      </c>
      <c r="AC1181" s="281">
        <f t="shared" si="554"/>
        <v>0</v>
      </c>
      <c r="AD1181" s="549">
        <f t="shared" si="540"/>
        <v>0</v>
      </c>
      <c r="AE1181" s="553">
        <f t="shared" si="541"/>
        <v>0</v>
      </c>
      <c r="AF1181" s="282">
        <f t="shared" si="542"/>
        <v>0</v>
      </c>
      <c r="AG1181" s="283">
        <f t="shared" si="543"/>
        <v>0</v>
      </c>
      <c r="AH1181" s="281">
        <f t="shared" si="555"/>
        <v>0</v>
      </c>
      <c r="AI1181" s="551">
        <f t="shared" si="565"/>
        <v>0</v>
      </c>
      <c r="AJ1181" s="549">
        <f t="shared" si="565"/>
        <v>0</v>
      </c>
      <c r="AK1181" s="549">
        <f t="shared" si="565"/>
        <v>6411425</v>
      </c>
      <c r="AL1181" s="282">
        <f t="shared" si="545"/>
        <v>0</v>
      </c>
      <c r="AM1181" s="281">
        <f t="shared" si="556"/>
        <v>0</v>
      </c>
      <c r="AN1181" s="549">
        <f t="shared" si="546"/>
        <v>0</v>
      </c>
      <c r="AO1181" s="549">
        <f t="shared" si="547"/>
        <v>0</v>
      </c>
      <c r="AP1181" s="549">
        <f t="shared" si="548"/>
        <v>0</v>
      </c>
      <c r="AQ1181" s="283">
        <f t="shared" si="549"/>
        <v>0</v>
      </c>
      <c r="AR1181" s="281">
        <f t="shared" si="557"/>
        <v>0</v>
      </c>
      <c r="AT1181" s="446"/>
      <c r="AU1181" s="344"/>
      <c r="AV1181" s="447" t="str">
        <f t="shared" si="558"/>
        <v>CA</v>
      </c>
      <c r="AW1181" s="447" t="str">
        <f t="shared" si="559"/>
        <v>CL</v>
      </c>
      <c r="AX1181" s="447" t="str">
        <f t="shared" si="560"/>
        <v>AIC</v>
      </c>
      <c r="AY1181" s="447" t="str">
        <f t="shared" si="561"/>
        <v>ERB</v>
      </c>
      <c r="AZ1181" s="447" t="str">
        <f t="shared" si="562"/>
        <v>GRB</v>
      </c>
      <c r="BA1181" s="447" t="str">
        <f t="shared" si="563"/>
        <v>Non-Op</v>
      </c>
      <c r="BC1181" s="449" t="s">
        <v>2100</v>
      </c>
      <c r="BD1181" s="552">
        <f t="shared" si="550"/>
        <v>6297275</v>
      </c>
      <c r="BF1181" s="435"/>
      <c r="BG1181" s="435"/>
      <c r="BH1181" s="435"/>
      <c r="BI1181" s="435"/>
      <c r="BJ1181" s="435"/>
      <c r="BK1181" s="435"/>
      <c r="BL1181" s="435"/>
      <c r="BN1181" s="444"/>
    </row>
    <row r="1182" spans="1:66" s="28" customFormat="1" ht="12" customHeight="1">
      <c r="A1182" s="362">
        <v>22600123</v>
      </c>
      <c r="B1182" s="290" t="str">
        <f t="shared" ref="B1182:B1245" si="566">TEXT(A1182,"##")</f>
        <v>22600123</v>
      </c>
      <c r="C1182" s="647" t="s">
        <v>2955</v>
      </c>
      <c r="D1182" s="451" t="s">
        <v>1162</v>
      </c>
      <c r="E1182" s="451"/>
      <c r="F1182" s="300">
        <v>44440</v>
      </c>
      <c r="G1182" s="451"/>
      <c r="H1182" s="556"/>
      <c r="I1182" s="556"/>
      <c r="J1182" s="556"/>
      <c r="K1182" s="556"/>
      <c r="L1182" s="556"/>
      <c r="M1182" s="556"/>
      <c r="N1182" s="556"/>
      <c r="O1182" s="556"/>
      <c r="P1182" s="556"/>
      <c r="Q1182" s="556">
        <v>3932031.25</v>
      </c>
      <c r="R1182" s="556">
        <v>3921093.75</v>
      </c>
      <c r="S1182" s="556">
        <v>3910156.25</v>
      </c>
      <c r="T1182" s="591">
        <v>3899218.75</v>
      </c>
      <c r="U1182" s="556"/>
      <c r="V1182" s="556">
        <f t="shared" si="538"/>
        <v>1142740.8854166667</v>
      </c>
      <c r="W1182" s="292"/>
      <c r="X1182" s="293"/>
      <c r="Y1182" s="548">
        <f t="shared" si="564"/>
        <v>0</v>
      </c>
      <c r="Z1182" s="549">
        <f t="shared" si="564"/>
        <v>0</v>
      </c>
      <c r="AA1182" s="549">
        <f t="shared" si="564"/>
        <v>3899218.75</v>
      </c>
      <c r="AB1182" s="282">
        <f t="shared" si="553"/>
        <v>0</v>
      </c>
      <c r="AC1182" s="281">
        <f t="shared" si="554"/>
        <v>0</v>
      </c>
      <c r="AD1182" s="549">
        <f t="shared" si="540"/>
        <v>0</v>
      </c>
      <c r="AE1182" s="553">
        <f t="shared" si="541"/>
        <v>0</v>
      </c>
      <c r="AF1182" s="282">
        <f t="shared" si="542"/>
        <v>0</v>
      </c>
      <c r="AG1182" s="283">
        <f t="shared" si="543"/>
        <v>0</v>
      </c>
      <c r="AH1182" s="281">
        <f t="shared" si="555"/>
        <v>0</v>
      </c>
      <c r="AI1182" s="551">
        <f t="shared" si="565"/>
        <v>0</v>
      </c>
      <c r="AJ1182" s="549">
        <f t="shared" si="565"/>
        <v>0</v>
      </c>
      <c r="AK1182" s="549">
        <f t="shared" si="565"/>
        <v>1142740.8854166667</v>
      </c>
      <c r="AL1182" s="282">
        <f t="shared" si="545"/>
        <v>0</v>
      </c>
      <c r="AM1182" s="281">
        <f t="shared" si="556"/>
        <v>0</v>
      </c>
      <c r="AN1182" s="549">
        <f t="shared" si="546"/>
        <v>0</v>
      </c>
      <c r="AO1182" s="549">
        <f t="shared" si="547"/>
        <v>0</v>
      </c>
      <c r="AP1182" s="549">
        <f t="shared" si="548"/>
        <v>0</v>
      </c>
      <c r="AQ1182" s="283">
        <f t="shared" si="549"/>
        <v>0</v>
      </c>
      <c r="AR1182" s="281">
        <f t="shared" si="557"/>
        <v>0</v>
      </c>
      <c r="AT1182" s="446"/>
      <c r="AU1182" s="344"/>
      <c r="AV1182" s="447" t="str">
        <f t="shared" si="558"/>
        <v>CA</v>
      </c>
      <c r="AW1182" s="447" t="str">
        <f t="shared" si="559"/>
        <v>CL</v>
      </c>
      <c r="AX1182" s="447" t="str">
        <f t="shared" si="560"/>
        <v>AIC</v>
      </c>
      <c r="AY1182" s="447" t="str">
        <f t="shared" si="561"/>
        <v>ERB</v>
      </c>
      <c r="AZ1182" s="447" t="str">
        <f t="shared" si="562"/>
        <v>GRB</v>
      </c>
      <c r="BA1182" s="447" t="str">
        <f t="shared" si="563"/>
        <v>Non-Op</v>
      </c>
      <c r="BC1182" s="449" t="s">
        <v>2100</v>
      </c>
      <c r="BD1182" s="552">
        <f t="shared" si="550"/>
        <v>3899218.75</v>
      </c>
      <c r="BF1182" s="435"/>
      <c r="BG1182" s="435"/>
      <c r="BH1182" s="435"/>
      <c r="BI1182" s="435"/>
      <c r="BJ1182" s="435"/>
      <c r="BK1182" s="435"/>
      <c r="BL1182" s="435"/>
      <c r="BN1182" s="444"/>
    </row>
    <row r="1183" spans="1:66" s="28" customFormat="1" ht="12" customHeight="1">
      <c r="A1183" s="287">
        <v>22700013</v>
      </c>
      <c r="B1183" s="288" t="str">
        <f t="shared" si="566"/>
        <v>22700013</v>
      </c>
      <c r="C1183" s="640" t="s">
        <v>2956</v>
      </c>
      <c r="D1183" s="445" t="s">
        <v>1165</v>
      </c>
      <c r="E1183" s="445"/>
      <c r="F1183" s="294">
        <v>43070</v>
      </c>
      <c r="G1183" s="445"/>
      <c r="H1183" s="547">
        <v>0</v>
      </c>
      <c r="I1183" s="547">
        <v>0</v>
      </c>
      <c r="J1183" s="547">
        <v>0</v>
      </c>
      <c r="K1183" s="547">
        <v>0</v>
      </c>
      <c r="L1183" s="547">
        <v>0</v>
      </c>
      <c r="M1183" s="547">
        <v>0</v>
      </c>
      <c r="N1183" s="547">
        <v>0</v>
      </c>
      <c r="O1183" s="547">
        <v>0</v>
      </c>
      <c r="P1183" s="547">
        <v>0</v>
      </c>
      <c r="Q1183" s="547">
        <v>0</v>
      </c>
      <c r="R1183" s="547">
        <v>0</v>
      </c>
      <c r="S1183" s="547">
        <v>0</v>
      </c>
      <c r="T1183" s="547">
        <v>0</v>
      </c>
      <c r="U1183" s="547"/>
      <c r="V1183" s="547">
        <f t="shared" si="538"/>
        <v>0</v>
      </c>
      <c r="W1183" s="285"/>
      <c r="X1183" s="286"/>
      <c r="Y1183" s="548">
        <f t="shared" ref="Y1183:AA1202" si="567">IF($D1183=Y$5,$T1183,0)</f>
        <v>0</v>
      </c>
      <c r="Z1183" s="549">
        <f t="shared" si="567"/>
        <v>0</v>
      </c>
      <c r="AA1183" s="549">
        <f t="shared" si="567"/>
        <v>0</v>
      </c>
      <c r="AB1183" s="282">
        <f t="shared" si="553"/>
        <v>0</v>
      </c>
      <c r="AC1183" s="281">
        <f t="shared" si="554"/>
        <v>0</v>
      </c>
      <c r="AD1183" s="549">
        <f t="shared" si="540"/>
        <v>0</v>
      </c>
      <c r="AE1183" s="553">
        <f t="shared" si="541"/>
        <v>0</v>
      </c>
      <c r="AF1183" s="282">
        <f t="shared" si="542"/>
        <v>0</v>
      </c>
      <c r="AG1183" s="283">
        <f t="shared" si="543"/>
        <v>0</v>
      </c>
      <c r="AH1183" s="281">
        <f t="shared" si="555"/>
        <v>0</v>
      </c>
      <c r="AI1183" s="551">
        <f t="shared" ref="AI1183:AK1202" si="568">IF($D1183=AI$5,$V1183,0)</f>
        <v>0</v>
      </c>
      <c r="AJ1183" s="549">
        <f t="shared" si="568"/>
        <v>0</v>
      </c>
      <c r="AK1183" s="549">
        <f t="shared" si="568"/>
        <v>0</v>
      </c>
      <c r="AL1183" s="282">
        <f t="shared" si="545"/>
        <v>0</v>
      </c>
      <c r="AM1183" s="281">
        <f t="shared" si="556"/>
        <v>0</v>
      </c>
      <c r="AN1183" s="549">
        <f t="shared" si="546"/>
        <v>0</v>
      </c>
      <c r="AO1183" s="549">
        <f t="shared" si="547"/>
        <v>0</v>
      </c>
      <c r="AP1183" s="549">
        <f t="shared" si="548"/>
        <v>0</v>
      </c>
      <c r="AQ1183" s="283">
        <f t="shared" si="549"/>
        <v>0</v>
      </c>
      <c r="AR1183" s="281">
        <f t="shared" si="557"/>
        <v>0</v>
      </c>
      <c r="AT1183" s="446" t="s">
        <v>2064</v>
      </c>
      <c r="AU1183" s="344"/>
      <c r="AV1183" s="447" t="str">
        <f t="shared" si="558"/>
        <v>CA</v>
      </c>
      <c r="AW1183" s="447" t="str">
        <f t="shared" si="559"/>
        <v>CL</v>
      </c>
      <c r="AX1183" s="447" t="str">
        <f t="shared" si="560"/>
        <v>AIC</v>
      </c>
      <c r="AY1183" s="447" t="str">
        <f t="shared" si="561"/>
        <v>ERB</v>
      </c>
      <c r="AZ1183" s="447" t="str">
        <f t="shared" si="562"/>
        <v>GRB</v>
      </c>
      <c r="BA1183" s="447" t="str">
        <f t="shared" si="563"/>
        <v>Non-Op</v>
      </c>
      <c r="BC1183" s="449" t="s">
        <v>2100</v>
      </c>
      <c r="BD1183" s="552">
        <f t="shared" si="550"/>
        <v>0</v>
      </c>
      <c r="BF1183" s="448"/>
      <c r="BG1183" s="448"/>
      <c r="BH1183" s="448"/>
      <c r="BI1183" s="448"/>
      <c r="BJ1183" s="448"/>
      <c r="BK1183" s="448"/>
      <c r="BL1183" s="448"/>
      <c r="BN1183" s="444"/>
    </row>
    <row r="1184" spans="1:66" s="28" customFormat="1" ht="12" customHeight="1">
      <c r="A1184" s="362">
        <v>22700023</v>
      </c>
      <c r="B1184" s="290" t="str">
        <f t="shared" si="566"/>
        <v>22700023</v>
      </c>
      <c r="C1184" s="638" t="s">
        <v>2303</v>
      </c>
      <c r="D1184" s="451" t="s">
        <v>1165</v>
      </c>
      <c r="E1184" s="451"/>
      <c r="F1184" s="300">
        <v>43466</v>
      </c>
      <c r="G1184" s="451"/>
      <c r="H1184" s="556">
        <v>-320275.37</v>
      </c>
      <c r="I1184" s="556">
        <v>-286832.68</v>
      </c>
      <c r="J1184" s="556">
        <v>-253306.84</v>
      </c>
      <c r="K1184" s="556">
        <v>-228348.99</v>
      </c>
      <c r="L1184" s="556">
        <v>-203329.29</v>
      </c>
      <c r="M1184" s="556">
        <v>-178247.38</v>
      </c>
      <c r="N1184" s="556">
        <v>-44512030.340000004</v>
      </c>
      <c r="O1184" s="556">
        <v>-44486823.789999999</v>
      </c>
      <c r="P1184" s="556">
        <v>-44271820.579999998</v>
      </c>
      <c r="Q1184" s="556">
        <v>-44155887.119999997</v>
      </c>
      <c r="R1184" s="556">
        <v>-44035439.869999997</v>
      </c>
      <c r="S1184" s="556">
        <v>-105558163.58</v>
      </c>
      <c r="T1184" s="591">
        <v>-105302958.73999999</v>
      </c>
      <c r="U1184" s="556"/>
      <c r="V1184" s="556">
        <f t="shared" si="538"/>
        <v>-31748487.292916667</v>
      </c>
      <c r="W1184" s="292"/>
      <c r="X1184" s="293"/>
      <c r="Y1184" s="548">
        <f t="shared" si="567"/>
        <v>0</v>
      </c>
      <c r="Z1184" s="549">
        <f t="shared" si="567"/>
        <v>0</v>
      </c>
      <c r="AA1184" s="549">
        <f t="shared" si="567"/>
        <v>0</v>
      </c>
      <c r="AB1184" s="282">
        <f t="shared" si="553"/>
        <v>-105302958.73999999</v>
      </c>
      <c r="AC1184" s="281">
        <f t="shared" si="554"/>
        <v>0</v>
      </c>
      <c r="AD1184" s="549">
        <f t="shared" si="540"/>
        <v>0</v>
      </c>
      <c r="AE1184" s="553">
        <f t="shared" si="541"/>
        <v>0</v>
      </c>
      <c r="AF1184" s="282">
        <f t="shared" si="542"/>
        <v>-105302958.73999999</v>
      </c>
      <c r="AG1184" s="283">
        <f t="shared" si="543"/>
        <v>-105302958.73999999</v>
      </c>
      <c r="AH1184" s="281">
        <f t="shared" si="555"/>
        <v>0</v>
      </c>
      <c r="AI1184" s="551">
        <f t="shared" si="568"/>
        <v>0</v>
      </c>
      <c r="AJ1184" s="549">
        <f t="shared" si="568"/>
        <v>0</v>
      </c>
      <c r="AK1184" s="549">
        <f t="shared" si="568"/>
        <v>0</v>
      </c>
      <c r="AL1184" s="282">
        <f t="shared" si="545"/>
        <v>-31748487.292916667</v>
      </c>
      <c r="AM1184" s="281">
        <f t="shared" si="556"/>
        <v>0</v>
      </c>
      <c r="AN1184" s="549">
        <f t="shared" si="546"/>
        <v>0</v>
      </c>
      <c r="AO1184" s="549">
        <f t="shared" si="547"/>
        <v>0</v>
      </c>
      <c r="AP1184" s="549">
        <f t="shared" si="548"/>
        <v>-31748487.292916667</v>
      </c>
      <c r="AQ1184" s="283">
        <f t="shared" si="549"/>
        <v>-31748487.292916667</v>
      </c>
      <c r="AR1184" s="281">
        <f t="shared" si="557"/>
        <v>0</v>
      </c>
      <c r="AT1184" s="446" t="s">
        <v>2246</v>
      </c>
      <c r="AU1184" s="344"/>
      <c r="AV1184" s="447" t="str">
        <f t="shared" si="558"/>
        <v>CA</v>
      </c>
      <c r="AW1184" s="447" t="str">
        <f t="shared" si="559"/>
        <v>CL</v>
      </c>
      <c r="AX1184" s="447" t="str">
        <f t="shared" si="560"/>
        <v>AIC</v>
      </c>
      <c r="AY1184" s="447" t="str">
        <f t="shared" si="561"/>
        <v>ERB</v>
      </c>
      <c r="AZ1184" s="447" t="str">
        <f t="shared" si="562"/>
        <v>GRB</v>
      </c>
      <c r="BA1184" s="447" t="str">
        <f t="shared" si="563"/>
        <v>Non-Op</v>
      </c>
      <c r="BC1184" s="449" t="s">
        <v>2100</v>
      </c>
      <c r="BD1184" s="552">
        <f t="shared" si="550"/>
        <v>-105302958.73999999</v>
      </c>
      <c r="BF1184" s="435"/>
      <c r="BG1184" s="435"/>
      <c r="BH1184" s="435"/>
      <c r="BI1184" s="435"/>
      <c r="BJ1184" s="435"/>
      <c r="BK1184" s="435"/>
      <c r="BL1184" s="435"/>
      <c r="BN1184" s="444"/>
    </row>
    <row r="1185" spans="1:66" s="28" customFormat="1" ht="12" customHeight="1">
      <c r="A1185" s="287">
        <v>22820011</v>
      </c>
      <c r="B1185" s="288" t="str">
        <f t="shared" si="566"/>
        <v>22820011</v>
      </c>
      <c r="C1185" s="444" t="s">
        <v>1745</v>
      </c>
      <c r="D1185" s="445" t="s">
        <v>2092</v>
      </c>
      <c r="E1185" s="445"/>
      <c r="F1185" s="444"/>
      <c r="G1185" s="445"/>
      <c r="H1185" s="547">
        <v>-515000</v>
      </c>
      <c r="I1185" s="547">
        <v>-515000</v>
      </c>
      <c r="J1185" s="547">
        <v>-515000</v>
      </c>
      <c r="K1185" s="547">
        <v>-515000</v>
      </c>
      <c r="L1185" s="547">
        <v>-1515000</v>
      </c>
      <c r="M1185" s="547">
        <v>-1515000</v>
      </c>
      <c r="N1185" s="547">
        <v>-1515000</v>
      </c>
      <c r="O1185" s="547">
        <v>-1515000</v>
      </c>
      <c r="P1185" s="547">
        <v>-1515000</v>
      </c>
      <c r="Q1185" s="547">
        <v>-1515000</v>
      </c>
      <c r="R1185" s="547">
        <v>-1515000</v>
      </c>
      <c r="S1185" s="547">
        <v>-1515000</v>
      </c>
      <c r="T1185" s="547">
        <v>-1715000</v>
      </c>
      <c r="U1185" s="547"/>
      <c r="V1185" s="547">
        <f t="shared" si="538"/>
        <v>-1231666.6666666667</v>
      </c>
      <c r="W1185" s="285"/>
      <c r="X1185" s="286"/>
      <c r="Y1185" s="548">
        <f t="shared" si="567"/>
        <v>0</v>
      </c>
      <c r="Z1185" s="549">
        <f t="shared" si="567"/>
        <v>-1715000</v>
      </c>
      <c r="AA1185" s="549">
        <f t="shared" si="567"/>
        <v>0</v>
      </c>
      <c r="AB1185" s="282">
        <f t="shared" si="553"/>
        <v>0</v>
      </c>
      <c r="AC1185" s="281">
        <f t="shared" si="554"/>
        <v>0</v>
      </c>
      <c r="AD1185" s="549">
        <f t="shared" si="540"/>
        <v>0</v>
      </c>
      <c r="AE1185" s="553">
        <f t="shared" si="541"/>
        <v>0</v>
      </c>
      <c r="AF1185" s="282">
        <f t="shared" si="542"/>
        <v>0</v>
      </c>
      <c r="AG1185" s="283">
        <f t="shared" si="543"/>
        <v>0</v>
      </c>
      <c r="AH1185" s="281">
        <f t="shared" si="555"/>
        <v>0</v>
      </c>
      <c r="AI1185" s="551">
        <f t="shared" si="568"/>
        <v>0</v>
      </c>
      <c r="AJ1185" s="549">
        <f t="shared" si="568"/>
        <v>-1231666.6666666667</v>
      </c>
      <c r="AK1185" s="549">
        <f t="shared" si="568"/>
        <v>0</v>
      </c>
      <c r="AL1185" s="282">
        <f t="shared" si="545"/>
        <v>0</v>
      </c>
      <c r="AM1185" s="281">
        <f t="shared" si="556"/>
        <v>0</v>
      </c>
      <c r="AN1185" s="549">
        <f t="shared" si="546"/>
        <v>0</v>
      </c>
      <c r="AO1185" s="549">
        <f t="shared" si="547"/>
        <v>0</v>
      </c>
      <c r="AP1185" s="549">
        <f t="shared" si="548"/>
        <v>0</v>
      </c>
      <c r="AQ1185" s="283">
        <f t="shared" si="549"/>
        <v>0</v>
      </c>
      <c r="AR1185" s="281">
        <f t="shared" si="557"/>
        <v>0</v>
      </c>
      <c r="AT1185" s="446"/>
      <c r="AU1185" s="344"/>
      <c r="AV1185" s="447" t="str">
        <f t="shared" si="558"/>
        <v>CA</v>
      </c>
      <c r="AW1185" s="447" t="str">
        <f t="shared" si="559"/>
        <v>CL</v>
      </c>
      <c r="AX1185" s="447" t="str">
        <f t="shared" si="560"/>
        <v>AIC</v>
      </c>
      <c r="AY1185" s="447" t="str">
        <f t="shared" si="561"/>
        <v>ERB</v>
      </c>
      <c r="AZ1185" s="447" t="str">
        <f t="shared" si="562"/>
        <v>GRB</v>
      </c>
      <c r="BA1185" s="447" t="str">
        <f t="shared" si="563"/>
        <v>Non-Op</v>
      </c>
      <c r="BC1185" s="445" t="s">
        <v>2304</v>
      </c>
      <c r="BD1185" s="552">
        <f t="shared" si="550"/>
        <v>-1715000</v>
      </c>
      <c r="BF1185" s="435"/>
      <c r="BG1185" s="435"/>
      <c r="BH1185" s="435"/>
      <c r="BI1185" s="435"/>
      <c r="BJ1185" s="435"/>
      <c r="BK1185" s="435"/>
      <c r="BL1185" s="435"/>
      <c r="BN1185" s="444"/>
    </row>
    <row r="1186" spans="1:66" s="28" customFormat="1" ht="12" customHeight="1">
      <c r="A1186" s="321">
        <v>22820022</v>
      </c>
      <c r="B1186" s="288" t="str">
        <f t="shared" si="566"/>
        <v>22820022</v>
      </c>
      <c r="C1186" s="648" t="s">
        <v>1746</v>
      </c>
      <c r="D1186" s="445" t="s">
        <v>2092</v>
      </c>
      <c r="E1186" s="445"/>
      <c r="F1186" s="294">
        <v>43344</v>
      </c>
      <c r="G1186" s="445"/>
      <c r="H1186" s="547">
        <v>85000</v>
      </c>
      <c r="I1186" s="547">
        <v>85000</v>
      </c>
      <c r="J1186" s="547">
        <v>85000</v>
      </c>
      <c r="K1186" s="547">
        <v>85000</v>
      </c>
      <c r="L1186" s="547">
        <v>85000</v>
      </c>
      <c r="M1186" s="547">
        <v>85000</v>
      </c>
      <c r="N1186" s="547">
        <v>0</v>
      </c>
      <c r="O1186" s="547">
        <v>-90000</v>
      </c>
      <c r="P1186" s="547">
        <v>-90000</v>
      </c>
      <c r="Q1186" s="547">
        <v>0</v>
      </c>
      <c r="R1186" s="547">
        <v>0</v>
      </c>
      <c r="S1186" s="547">
        <v>0</v>
      </c>
      <c r="T1186" s="547">
        <v>0</v>
      </c>
      <c r="U1186" s="547"/>
      <c r="V1186" s="547">
        <f t="shared" si="538"/>
        <v>23958.333333333332</v>
      </c>
      <c r="W1186" s="285"/>
      <c r="X1186" s="286"/>
      <c r="Y1186" s="548">
        <f t="shared" si="567"/>
        <v>0</v>
      </c>
      <c r="Z1186" s="549">
        <f t="shared" si="567"/>
        <v>0</v>
      </c>
      <c r="AA1186" s="549">
        <f t="shared" si="567"/>
        <v>0</v>
      </c>
      <c r="AB1186" s="282">
        <f t="shared" si="553"/>
        <v>0</v>
      </c>
      <c r="AC1186" s="281">
        <f t="shared" si="554"/>
        <v>0</v>
      </c>
      <c r="AD1186" s="549">
        <f t="shared" si="540"/>
        <v>0</v>
      </c>
      <c r="AE1186" s="553">
        <f t="shared" si="541"/>
        <v>0</v>
      </c>
      <c r="AF1186" s="282">
        <f t="shared" si="542"/>
        <v>0</v>
      </c>
      <c r="AG1186" s="283">
        <f t="shared" si="543"/>
        <v>0</v>
      </c>
      <c r="AH1186" s="281">
        <f t="shared" si="555"/>
        <v>0</v>
      </c>
      <c r="AI1186" s="551">
        <f t="shared" si="568"/>
        <v>0</v>
      </c>
      <c r="AJ1186" s="549">
        <f t="shared" si="568"/>
        <v>23958.333333333332</v>
      </c>
      <c r="AK1186" s="549">
        <f t="shared" si="568"/>
        <v>0</v>
      </c>
      <c r="AL1186" s="282">
        <f t="shared" si="545"/>
        <v>0</v>
      </c>
      <c r="AM1186" s="281">
        <f t="shared" si="556"/>
        <v>0</v>
      </c>
      <c r="AN1186" s="549">
        <f t="shared" si="546"/>
        <v>0</v>
      </c>
      <c r="AO1186" s="549">
        <f t="shared" si="547"/>
        <v>0</v>
      </c>
      <c r="AP1186" s="549">
        <f t="shared" si="548"/>
        <v>0</v>
      </c>
      <c r="AQ1186" s="283">
        <f t="shared" si="549"/>
        <v>0</v>
      </c>
      <c r="AR1186" s="281">
        <f t="shared" si="557"/>
        <v>0</v>
      </c>
      <c r="AT1186" s="446"/>
      <c r="AU1186" s="344"/>
      <c r="AV1186" s="447" t="str">
        <f t="shared" si="558"/>
        <v>CA</v>
      </c>
      <c r="AW1186" s="447" t="str">
        <f t="shared" si="559"/>
        <v>CL</v>
      </c>
      <c r="AX1186" s="447" t="str">
        <f t="shared" si="560"/>
        <v>AIC</v>
      </c>
      <c r="AY1186" s="447" t="str">
        <f t="shared" si="561"/>
        <v>ERB</v>
      </c>
      <c r="AZ1186" s="447" t="str">
        <f t="shared" si="562"/>
        <v>GRB</v>
      </c>
      <c r="BA1186" s="447" t="str">
        <f t="shared" si="563"/>
        <v>Non-Op</v>
      </c>
      <c r="BC1186" s="445" t="s">
        <v>2304</v>
      </c>
      <c r="BD1186" s="552">
        <f t="shared" si="550"/>
        <v>0</v>
      </c>
      <c r="BF1186" s="448"/>
      <c r="BG1186" s="448"/>
      <c r="BH1186" s="448"/>
      <c r="BI1186" s="448"/>
      <c r="BJ1186" s="448"/>
      <c r="BK1186" s="448"/>
      <c r="BL1186" s="448"/>
      <c r="BN1186" s="444"/>
    </row>
    <row r="1187" spans="1:66" s="28" customFormat="1" ht="12" customHeight="1">
      <c r="A1187" s="287">
        <v>22820012</v>
      </c>
      <c r="B1187" s="288" t="str">
        <f t="shared" si="566"/>
        <v>22820012</v>
      </c>
      <c r="C1187" s="444" t="s">
        <v>1747</v>
      </c>
      <c r="D1187" s="445" t="s">
        <v>2092</v>
      </c>
      <c r="E1187" s="445"/>
      <c r="F1187" s="444"/>
      <c r="G1187" s="445"/>
      <c r="H1187" s="547">
        <v>-290000</v>
      </c>
      <c r="I1187" s="547">
        <v>-290000</v>
      </c>
      <c r="J1187" s="547">
        <v>-290000</v>
      </c>
      <c r="K1187" s="547">
        <v>-290000</v>
      </c>
      <c r="L1187" s="547">
        <v>-290000</v>
      </c>
      <c r="M1187" s="547">
        <v>-200000</v>
      </c>
      <c r="N1187" s="547">
        <v>-205000</v>
      </c>
      <c r="O1187" s="547">
        <v>-205000</v>
      </c>
      <c r="P1187" s="547">
        <v>-205000</v>
      </c>
      <c r="Q1187" s="547">
        <v>-205000</v>
      </c>
      <c r="R1187" s="547">
        <v>-205000</v>
      </c>
      <c r="S1187" s="547">
        <v>-205000</v>
      </c>
      <c r="T1187" s="547">
        <v>-205000</v>
      </c>
      <c r="U1187" s="547"/>
      <c r="V1187" s="547">
        <f t="shared" ref="V1187:V1250" si="569">(H1187+T1187+SUM(I1187:S1187)*2)/24</f>
        <v>-236458.33333333334</v>
      </c>
      <c r="W1187" s="285"/>
      <c r="X1187" s="286"/>
      <c r="Y1187" s="548">
        <f t="shared" si="567"/>
        <v>0</v>
      </c>
      <c r="Z1187" s="549">
        <f t="shared" si="567"/>
        <v>-205000</v>
      </c>
      <c r="AA1187" s="549">
        <f t="shared" si="567"/>
        <v>0</v>
      </c>
      <c r="AB1187" s="282">
        <f t="shared" si="553"/>
        <v>0</v>
      </c>
      <c r="AC1187" s="281">
        <f t="shared" si="554"/>
        <v>0</v>
      </c>
      <c r="AD1187" s="549">
        <f t="shared" ref="AD1187:AD1250" si="570">IF($D1187=AD$5,$T1187,IF($D1187=AD$4, $T1187*$AK$1,0))</f>
        <v>0</v>
      </c>
      <c r="AE1187" s="553">
        <f t="shared" ref="AE1187:AE1250" si="571">IF($D1187=AE$5,$T1187,IF($D1187=AE$4, $T1187*$AK$2,0))</f>
        <v>0</v>
      </c>
      <c r="AF1187" s="282">
        <f t="shared" ref="AF1187:AF1250" si="572">IF($D1187=AF$5,$T1187,IF($D1187=AF$4, $T1187*$AL$2,0))</f>
        <v>0</v>
      </c>
      <c r="AG1187" s="283">
        <f t="shared" ref="AG1187:AG1250" si="573">SUM(AD1187:AF1187)</f>
        <v>0</v>
      </c>
      <c r="AH1187" s="281">
        <f t="shared" si="555"/>
        <v>0</v>
      </c>
      <c r="AI1187" s="551">
        <f t="shared" si="568"/>
        <v>0</v>
      </c>
      <c r="AJ1187" s="549">
        <f t="shared" si="568"/>
        <v>-236458.33333333334</v>
      </c>
      <c r="AK1187" s="549">
        <f t="shared" si="568"/>
        <v>0</v>
      </c>
      <c r="AL1187" s="282">
        <f t="shared" ref="AL1187:AL1250" si="574">V1187-SUM(AI1187:AK1187)</f>
        <v>0</v>
      </c>
      <c r="AM1187" s="281">
        <f t="shared" si="556"/>
        <v>0</v>
      </c>
      <c r="AN1187" s="549">
        <f t="shared" ref="AN1187:AN1250" si="575">IF($D1187=AN$5,$V1187,IF($D1187=AN$4, $V1187*$AK$1,0))</f>
        <v>0</v>
      </c>
      <c r="AO1187" s="549">
        <f t="shared" ref="AO1187:AO1250" si="576">IF($D1187=AO$5,$V1187,IF($D1187=AO$4, $V1187*$AK$2,0))</f>
        <v>0</v>
      </c>
      <c r="AP1187" s="549">
        <f t="shared" ref="AP1187:AP1250" si="577">IF($D1187=AP$5,$V1187,IF($D1187=AP$4, $V1187*$AL$2,0))</f>
        <v>0</v>
      </c>
      <c r="AQ1187" s="283">
        <f t="shared" ref="AQ1187:AQ1250" si="578">SUM(AN1187:AP1187)</f>
        <v>0</v>
      </c>
      <c r="AR1187" s="281">
        <f t="shared" si="557"/>
        <v>0</v>
      </c>
      <c r="AT1187" s="446"/>
      <c r="AU1187" s="344"/>
      <c r="AV1187" s="447" t="str">
        <f t="shared" si="558"/>
        <v>CA</v>
      </c>
      <c r="AW1187" s="447" t="str">
        <f t="shared" si="559"/>
        <v>CL</v>
      </c>
      <c r="AX1187" s="447" t="str">
        <f t="shared" si="560"/>
        <v>AIC</v>
      </c>
      <c r="AY1187" s="447" t="str">
        <f t="shared" si="561"/>
        <v>ERB</v>
      </c>
      <c r="AZ1187" s="447" t="str">
        <f t="shared" si="562"/>
        <v>GRB</v>
      </c>
      <c r="BA1187" s="447" t="str">
        <f t="shared" si="563"/>
        <v>Non-Op</v>
      </c>
      <c r="BC1187" s="445" t="s">
        <v>2304</v>
      </c>
      <c r="BD1187" s="552">
        <f t="shared" si="550"/>
        <v>-205000</v>
      </c>
      <c r="BF1187" s="435"/>
      <c r="BG1187" s="435"/>
      <c r="BH1187" s="435"/>
      <c r="BI1187" s="435"/>
      <c r="BJ1187" s="435"/>
      <c r="BK1187" s="435"/>
      <c r="BL1187" s="435"/>
      <c r="BN1187" s="444"/>
    </row>
    <row r="1188" spans="1:66" s="28" customFormat="1" ht="12" customHeight="1">
      <c r="A1188" s="287">
        <v>22830003</v>
      </c>
      <c r="B1188" s="288" t="str">
        <f t="shared" si="566"/>
        <v>22830003</v>
      </c>
      <c r="C1188" s="444" t="s">
        <v>1748</v>
      </c>
      <c r="D1188" s="445" t="s">
        <v>1165</v>
      </c>
      <c r="E1188" s="445"/>
      <c r="F1188" s="444"/>
      <c r="G1188" s="445"/>
      <c r="H1188" s="547">
        <v>-48295095.539999999</v>
      </c>
      <c r="I1188" s="547">
        <v>-48279956.719999999</v>
      </c>
      <c r="J1188" s="547">
        <v>-48259017.439999998</v>
      </c>
      <c r="K1188" s="547">
        <v>-48240978.390000001</v>
      </c>
      <c r="L1188" s="547">
        <v>-48221757.549999997</v>
      </c>
      <c r="M1188" s="547">
        <v>-48202963.159999996</v>
      </c>
      <c r="N1188" s="547">
        <v>-48187824.340000004</v>
      </c>
      <c r="O1188" s="547">
        <v>-48164405.020000003</v>
      </c>
      <c r="P1188" s="547">
        <v>-48143781.57</v>
      </c>
      <c r="Q1188" s="547">
        <v>-48124729.420000002</v>
      </c>
      <c r="R1188" s="547">
        <v>-43401826.520000003</v>
      </c>
      <c r="S1188" s="547">
        <v>-43393487.020000003</v>
      </c>
      <c r="T1188" s="547">
        <v>-44897611.469999999</v>
      </c>
      <c r="U1188" s="547"/>
      <c r="V1188" s="547">
        <f t="shared" si="569"/>
        <v>-47268090.054583333</v>
      </c>
      <c r="W1188" s="285"/>
      <c r="X1188" s="285"/>
      <c r="Y1188" s="548">
        <f t="shared" si="567"/>
        <v>0</v>
      </c>
      <c r="Z1188" s="549">
        <f t="shared" si="567"/>
        <v>0</v>
      </c>
      <c r="AA1188" s="549">
        <f t="shared" si="567"/>
        <v>0</v>
      </c>
      <c r="AB1188" s="282">
        <f t="shared" si="553"/>
        <v>-44897611.469999999</v>
      </c>
      <c r="AC1188" s="281">
        <f t="shared" si="554"/>
        <v>0</v>
      </c>
      <c r="AD1188" s="549">
        <f t="shared" si="570"/>
        <v>0</v>
      </c>
      <c r="AE1188" s="553">
        <f t="shared" si="571"/>
        <v>0</v>
      </c>
      <c r="AF1188" s="282">
        <f t="shared" si="572"/>
        <v>-44897611.469999999</v>
      </c>
      <c r="AG1188" s="283">
        <f t="shared" si="573"/>
        <v>-44897611.469999999</v>
      </c>
      <c r="AH1188" s="281">
        <f t="shared" si="555"/>
        <v>0</v>
      </c>
      <c r="AI1188" s="551">
        <f t="shared" si="568"/>
        <v>0</v>
      </c>
      <c r="AJ1188" s="549">
        <f t="shared" si="568"/>
        <v>0</v>
      </c>
      <c r="AK1188" s="549">
        <f t="shared" si="568"/>
        <v>0</v>
      </c>
      <c r="AL1188" s="282">
        <f t="shared" si="574"/>
        <v>-47268090.054583333</v>
      </c>
      <c r="AM1188" s="281">
        <f t="shared" si="556"/>
        <v>0</v>
      </c>
      <c r="AN1188" s="549">
        <f t="shared" si="575"/>
        <v>0</v>
      </c>
      <c r="AO1188" s="549">
        <f t="shared" si="576"/>
        <v>0</v>
      </c>
      <c r="AP1188" s="549">
        <f t="shared" si="577"/>
        <v>-47268090.054583333</v>
      </c>
      <c r="AQ1188" s="283">
        <f t="shared" si="578"/>
        <v>-47268090.054583333</v>
      </c>
      <c r="AR1188" s="281">
        <f t="shared" si="557"/>
        <v>0</v>
      </c>
      <c r="AT1188" s="446" t="s">
        <v>2079</v>
      </c>
      <c r="AU1188" s="344"/>
      <c r="AV1188" s="447" t="str">
        <f t="shared" si="558"/>
        <v>CA</v>
      </c>
      <c r="AW1188" s="447" t="str">
        <f t="shared" si="559"/>
        <v>CL</v>
      </c>
      <c r="AX1188" s="447" t="str">
        <f t="shared" si="560"/>
        <v>AIC</v>
      </c>
      <c r="AY1188" s="447" t="str">
        <f t="shared" si="561"/>
        <v>ERB</v>
      </c>
      <c r="AZ1188" s="447" t="str">
        <f t="shared" si="562"/>
        <v>GRB</v>
      </c>
      <c r="BA1188" s="447" t="str">
        <f t="shared" si="563"/>
        <v>Non-Op</v>
      </c>
      <c r="BC1188" s="449" t="s">
        <v>2100</v>
      </c>
      <c r="BD1188" s="552">
        <f t="shared" si="550"/>
        <v>-44897611.469999999</v>
      </c>
      <c r="BF1188" s="435"/>
      <c r="BG1188" s="435"/>
      <c r="BH1188" s="435"/>
      <c r="BI1188" s="435"/>
      <c r="BJ1188" s="435"/>
      <c r="BK1188" s="435"/>
      <c r="BL1188" s="435"/>
      <c r="BN1188" s="444"/>
    </row>
    <row r="1189" spans="1:66" s="28" customFormat="1" ht="12" customHeight="1">
      <c r="A1189" s="287">
        <v>22830013</v>
      </c>
      <c r="B1189" s="288" t="str">
        <f t="shared" si="566"/>
        <v>22830013</v>
      </c>
      <c r="C1189" s="444" t="s">
        <v>1749</v>
      </c>
      <c r="D1189" s="445" t="s">
        <v>1165</v>
      </c>
      <c r="E1189" s="445"/>
      <c r="F1189" s="444"/>
      <c r="G1189" s="445"/>
      <c r="H1189" s="547">
        <v>-4643231.1900000004</v>
      </c>
      <c r="I1189" s="547">
        <v>-4636640.5</v>
      </c>
      <c r="J1189" s="547">
        <v>-4599371.17</v>
      </c>
      <c r="K1189" s="547">
        <v>-4773129.17</v>
      </c>
      <c r="L1189" s="547">
        <v>-4750585.9400000004</v>
      </c>
      <c r="M1189" s="547">
        <v>-4731727.79</v>
      </c>
      <c r="N1189" s="547">
        <v>-4712040.87</v>
      </c>
      <c r="O1189" s="547">
        <v>-4692117.76</v>
      </c>
      <c r="P1189" s="547">
        <v>-4672666.17</v>
      </c>
      <c r="Q1189" s="547">
        <v>-4653873.74</v>
      </c>
      <c r="R1189" s="547">
        <v>-4563105.4400000004</v>
      </c>
      <c r="S1189" s="547">
        <v>-4556125.2699999996</v>
      </c>
      <c r="T1189" s="547">
        <v>-3571047.46</v>
      </c>
      <c r="U1189" s="547"/>
      <c r="V1189" s="547">
        <f t="shared" si="569"/>
        <v>-4620710.2620833339</v>
      </c>
      <c r="W1189" s="285"/>
      <c r="X1189" s="285"/>
      <c r="Y1189" s="548">
        <f t="shared" si="567"/>
        <v>0</v>
      </c>
      <c r="Z1189" s="549">
        <f t="shared" si="567"/>
        <v>0</v>
      </c>
      <c r="AA1189" s="549">
        <f t="shared" si="567"/>
        <v>0</v>
      </c>
      <c r="AB1189" s="282">
        <f t="shared" si="553"/>
        <v>-3571047.46</v>
      </c>
      <c r="AC1189" s="281">
        <f t="shared" si="554"/>
        <v>0</v>
      </c>
      <c r="AD1189" s="549">
        <f t="shared" si="570"/>
        <v>0</v>
      </c>
      <c r="AE1189" s="553">
        <f t="shared" si="571"/>
        <v>0</v>
      </c>
      <c r="AF1189" s="282">
        <f t="shared" si="572"/>
        <v>-3571047.46</v>
      </c>
      <c r="AG1189" s="283">
        <f t="shared" si="573"/>
        <v>-3571047.46</v>
      </c>
      <c r="AH1189" s="281">
        <f t="shared" si="555"/>
        <v>0</v>
      </c>
      <c r="AI1189" s="551">
        <f t="shared" si="568"/>
        <v>0</v>
      </c>
      <c r="AJ1189" s="549">
        <f t="shared" si="568"/>
        <v>0</v>
      </c>
      <c r="AK1189" s="549">
        <f t="shared" si="568"/>
        <v>0</v>
      </c>
      <c r="AL1189" s="282">
        <f t="shared" si="574"/>
        <v>-4620710.2620833339</v>
      </c>
      <c r="AM1189" s="281">
        <f t="shared" si="556"/>
        <v>0</v>
      </c>
      <c r="AN1189" s="549">
        <f t="shared" si="575"/>
        <v>0</v>
      </c>
      <c r="AO1189" s="549">
        <f t="shared" si="576"/>
        <v>0</v>
      </c>
      <c r="AP1189" s="549">
        <f t="shared" si="577"/>
        <v>-4620710.2620833339</v>
      </c>
      <c r="AQ1189" s="283">
        <f t="shared" si="578"/>
        <v>-4620710.2620833339</v>
      </c>
      <c r="AR1189" s="281">
        <f t="shared" si="557"/>
        <v>0</v>
      </c>
      <c r="AT1189" s="446" t="s">
        <v>2079</v>
      </c>
      <c r="AU1189" s="344"/>
      <c r="AV1189" s="447" t="str">
        <f t="shared" si="558"/>
        <v>CA</v>
      </c>
      <c r="AW1189" s="447" t="str">
        <f t="shared" si="559"/>
        <v>CL</v>
      </c>
      <c r="AX1189" s="447" t="str">
        <f t="shared" si="560"/>
        <v>AIC</v>
      </c>
      <c r="AY1189" s="447" t="str">
        <f t="shared" si="561"/>
        <v>ERB</v>
      </c>
      <c r="AZ1189" s="447" t="str">
        <f t="shared" si="562"/>
        <v>GRB</v>
      </c>
      <c r="BA1189" s="447" t="str">
        <f t="shared" si="563"/>
        <v>Non-Op</v>
      </c>
      <c r="BC1189" s="449" t="s">
        <v>2100</v>
      </c>
      <c r="BD1189" s="552">
        <f t="shared" si="550"/>
        <v>-3571047.46</v>
      </c>
      <c r="BF1189" s="435"/>
      <c r="BG1189" s="435"/>
      <c r="BH1189" s="435"/>
      <c r="BI1189" s="435"/>
      <c r="BJ1189" s="435"/>
      <c r="BK1189" s="435"/>
      <c r="BL1189" s="435"/>
      <c r="BN1189" s="444"/>
    </row>
    <row r="1190" spans="1:66" s="28" customFormat="1" ht="12" customHeight="1">
      <c r="A1190" s="287">
        <v>22830023</v>
      </c>
      <c r="B1190" s="288" t="str">
        <f t="shared" si="566"/>
        <v>22830023</v>
      </c>
      <c r="C1190" s="444" t="s">
        <v>1750</v>
      </c>
      <c r="D1190" s="445" t="s">
        <v>1165</v>
      </c>
      <c r="E1190" s="445"/>
      <c r="F1190" s="444"/>
      <c r="G1190" s="445"/>
      <c r="H1190" s="547">
        <v>-14728303.039999999</v>
      </c>
      <c r="I1190" s="547">
        <v>-14797386.380000001</v>
      </c>
      <c r="J1190" s="547">
        <v>-14866469.720000001</v>
      </c>
      <c r="K1190" s="547">
        <v>-14935553.060000001</v>
      </c>
      <c r="L1190" s="547">
        <v>-15004636.4</v>
      </c>
      <c r="M1190" s="547">
        <v>-15073719.74</v>
      </c>
      <c r="N1190" s="547">
        <v>-15142803.08</v>
      </c>
      <c r="O1190" s="547">
        <v>-16676627.08</v>
      </c>
      <c r="P1190" s="547">
        <v>-16762192.08</v>
      </c>
      <c r="Q1190" s="547">
        <v>1152242.92</v>
      </c>
      <c r="R1190" s="547">
        <v>1066677.92</v>
      </c>
      <c r="S1190" s="547">
        <v>981112.92</v>
      </c>
      <c r="T1190" s="547">
        <v>63589913.920000002</v>
      </c>
      <c r="U1190" s="547"/>
      <c r="V1190" s="547">
        <f t="shared" si="569"/>
        <v>-7969045.6949999994</v>
      </c>
      <c r="W1190" s="285"/>
      <c r="X1190" s="286"/>
      <c r="Y1190" s="548">
        <f t="shared" si="567"/>
        <v>0</v>
      </c>
      <c r="Z1190" s="549">
        <f t="shared" si="567"/>
        <v>0</v>
      </c>
      <c r="AA1190" s="549">
        <f t="shared" si="567"/>
        <v>0</v>
      </c>
      <c r="AB1190" s="282">
        <f t="shared" si="553"/>
        <v>63589913.920000002</v>
      </c>
      <c r="AC1190" s="281">
        <f t="shared" si="554"/>
        <v>0</v>
      </c>
      <c r="AD1190" s="549">
        <f t="shared" si="570"/>
        <v>0</v>
      </c>
      <c r="AE1190" s="553">
        <f t="shared" si="571"/>
        <v>0</v>
      </c>
      <c r="AF1190" s="282">
        <f t="shared" si="572"/>
        <v>63589913.920000002</v>
      </c>
      <c r="AG1190" s="283">
        <f t="shared" si="573"/>
        <v>63589913.920000002</v>
      </c>
      <c r="AH1190" s="281">
        <f t="shared" si="555"/>
        <v>0</v>
      </c>
      <c r="AI1190" s="551">
        <f t="shared" si="568"/>
        <v>0</v>
      </c>
      <c r="AJ1190" s="549">
        <f t="shared" si="568"/>
        <v>0</v>
      </c>
      <c r="AK1190" s="549">
        <f t="shared" si="568"/>
        <v>0</v>
      </c>
      <c r="AL1190" s="282">
        <f t="shared" si="574"/>
        <v>-7969045.6949999994</v>
      </c>
      <c r="AM1190" s="281">
        <f t="shared" si="556"/>
        <v>0</v>
      </c>
      <c r="AN1190" s="549">
        <f t="shared" si="575"/>
        <v>0</v>
      </c>
      <c r="AO1190" s="549">
        <f t="shared" si="576"/>
        <v>0</v>
      </c>
      <c r="AP1190" s="549">
        <f t="shared" si="577"/>
        <v>-7969045.6949999994</v>
      </c>
      <c r="AQ1190" s="283">
        <f t="shared" si="578"/>
        <v>-7969045.6949999994</v>
      </c>
      <c r="AR1190" s="281">
        <f t="shared" si="557"/>
        <v>0</v>
      </c>
      <c r="AT1190" s="446" t="s">
        <v>2083</v>
      </c>
      <c r="AU1190" s="344"/>
      <c r="AV1190" s="447" t="str">
        <f t="shared" si="558"/>
        <v>CA</v>
      </c>
      <c r="AW1190" s="447" t="str">
        <f t="shared" si="559"/>
        <v>CL</v>
      </c>
      <c r="AX1190" s="447" t="str">
        <f t="shared" si="560"/>
        <v>AIC</v>
      </c>
      <c r="AY1190" s="447" t="str">
        <f t="shared" si="561"/>
        <v>ERB</v>
      </c>
      <c r="AZ1190" s="447" t="str">
        <f t="shared" si="562"/>
        <v>GRB</v>
      </c>
      <c r="BA1190" s="447" t="str">
        <f t="shared" si="563"/>
        <v>Non-Op</v>
      </c>
      <c r="BC1190" s="449" t="s">
        <v>2100</v>
      </c>
      <c r="BD1190" s="552">
        <f t="shared" si="550"/>
        <v>63589913.920000002</v>
      </c>
      <c r="BF1190" s="435"/>
      <c r="BG1190" s="435"/>
      <c r="BH1190" s="435"/>
      <c r="BI1190" s="435"/>
      <c r="BJ1190" s="435"/>
      <c r="BK1190" s="435"/>
      <c r="BL1190" s="435"/>
      <c r="BN1190" s="444"/>
    </row>
    <row r="1191" spans="1:66" s="28" customFormat="1" ht="12" customHeight="1">
      <c r="A1191" s="287">
        <v>22830033</v>
      </c>
      <c r="B1191" s="288" t="str">
        <f t="shared" si="566"/>
        <v>22830033</v>
      </c>
      <c r="C1191" s="444" t="s">
        <v>1751</v>
      </c>
      <c r="D1191" s="445" t="s">
        <v>2092</v>
      </c>
      <c r="E1191" s="445"/>
      <c r="F1191" s="444"/>
      <c r="G1191" s="445"/>
      <c r="H1191" s="547">
        <v>-806586.93</v>
      </c>
      <c r="I1191" s="547">
        <v>-806915.93</v>
      </c>
      <c r="J1191" s="547">
        <v>-800673.93</v>
      </c>
      <c r="K1191" s="547">
        <v>-800344.93</v>
      </c>
      <c r="L1191" s="547">
        <v>-800344.93</v>
      </c>
      <c r="M1191" s="547">
        <v>-809967.28</v>
      </c>
      <c r="N1191" s="547">
        <v>-809967.28</v>
      </c>
      <c r="O1191" s="547">
        <v>-809967.28</v>
      </c>
      <c r="P1191" s="547">
        <v>-809967.28</v>
      </c>
      <c r="Q1191" s="547">
        <v>-809967.28</v>
      </c>
      <c r="R1191" s="547">
        <v>-809967.28</v>
      </c>
      <c r="S1191" s="547">
        <v>-809967.28</v>
      </c>
      <c r="T1191" s="547">
        <v>-809967.28</v>
      </c>
      <c r="U1191" s="547"/>
      <c r="V1191" s="547">
        <f t="shared" si="569"/>
        <v>-807193.98208333354</v>
      </c>
      <c r="W1191" s="285"/>
      <c r="X1191" s="286"/>
      <c r="Y1191" s="548">
        <f t="shared" si="567"/>
        <v>0</v>
      </c>
      <c r="Z1191" s="549">
        <f t="shared" si="567"/>
        <v>-809967.28</v>
      </c>
      <c r="AA1191" s="549">
        <f t="shared" si="567"/>
        <v>0</v>
      </c>
      <c r="AB1191" s="282">
        <f t="shared" si="553"/>
        <v>0</v>
      </c>
      <c r="AC1191" s="281">
        <f t="shared" si="554"/>
        <v>0</v>
      </c>
      <c r="AD1191" s="549">
        <f t="shared" si="570"/>
        <v>0</v>
      </c>
      <c r="AE1191" s="553">
        <f t="shared" si="571"/>
        <v>0</v>
      </c>
      <c r="AF1191" s="282">
        <f t="shared" si="572"/>
        <v>0</v>
      </c>
      <c r="AG1191" s="283">
        <f t="shared" si="573"/>
        <v>0</v>
      </c>
      <c r="AH1191" s="281">
        <f t="shared" si="555"/>
        <v>0</v>
      </c>
      <c r="AI1191" s="551">
        <f t="shared" si="568"/>
        <v>0</v>
      </c>
      <c r="AJ1191" s="549">
        <f t="shared" si="568"/>
        <v>-807193.98208333354</v>
      </c>
      <c r="AK1191" s="549">
        <f t="shared" si="568"/>
        <v>0</v>
      </c>
      <c r="AL1191" s="282">
        <f t="shared" si="574"/>
        <v>0</v>
      </c>
      <c r="AM1191" s="281">
        <f t="shared" si="556"/>
        <v>0</v>
      </c>
      <c r="AN1191" s="549">
        <f t="shared" si="575"/>
        <v>0</v>
      </c>
      <c r="AO1191" s="549">
        <f t="shared" si="576"/>
        <v>0</v>
      </c>
      <c r="AP1191" s="549">
        <f t="shared" si="577"/>
        <v>0</v>
      </c>
      <c r="AQ1191" s="283">
        <f t="shared" si="578"/>
        <v>0</v>
      </c>
      <c r="AR1191" s="281">
        <f t="shared" si="557"/>
        <v>0</v>
      </c>
      <c r="AT1191" s="446"/>
      <c r="AU1191" s="344"/>
      <c r="AV1191" s="447" t="str">
        <f t="shared" si="558"/>
        <v>CA</v>
      </c>
      <c r="AW1191" s="447" t="str">
        <f t="shared" si="559"/>
        <v>CL</v>
      </c>
      <c r="AX1191" s="447" t="str">
        <f t="shared" si="560"/>
        <v>AIC</v>
      </c>
      <c r="AY1191" s="447" t="str">
        <f t="shared" si="561"/>
        <v>ERB</v>
      </c>
      <c r="AZ1191" s="447" t="str">
        <f t="shared" si="562"/>
        <v>GRB</v>
      </c>
      <c r="BA1191" s="447" t="str">
        <f t="shared" si="563"/>
        <v>Non-Op</v>
      </c>
      <c r="BC1191" s="445" t="s">
        <v>2304</v>
      </c>
      <c r="BD1191" s="552">
        <f t="shared" si="550"/>
        <v>-809967.28</v>
      </c>
      <c r="BF1191" s="435"/>
      <c r="BG1191" s="435"/>
      <c r="BH1191" s="435"/>
      <c r="BI1191" s="435"/>
      <c r="BJ1191" s="435"/>
      <c r="BK1191" s="435"/>
      <c r="BL1191" s="435"/>
      <c r="BN1191" s="444"/>
    </row>
    <row r="1192" spans="1:66" s="28" customFormat="1" ht="12" customHeight="1">
      <c r="A1192" s="287">
        <v>22830043</v>
      </c>
      <c r="B1192" s="288" t="str">
        <f t="shared" si="566"/>
        <v>22830043</v>
      </c>
      <c r="C1192" s="444" t="s">
        <v>1752</v>
      </c>
      <c r="D1192" s="445" t="s">
        <v>2092</v>
      </c>
      <c r="E1192" s="445"/>
      <c r="F1192" s="444"/>
      <c r="G1192" s="445"/>
      <c r="H1192" s="547">
        <v>-125185.23</v>
      </c>
      <c r="I1192" s="547">
        <v>-2289.48</v>
      </c>
      <c r="J1192" s="547">
        <v>28075.84</v>
      </c>
      <c r="K1192" s="547">
        <v>45460.03</v>
      </c>
      <c r="L1192" s="547">
        <v>-324975.63</v>
      </c>
      <c r="M1192" s="547">
        <v>-309669.27</v>
      </c>
      <c r="N1192" s="547">
        <v>-279292.14</v>
      </c>
      <c r="O1192" s="547">
        <v>-259485.78</v>
      </c>
      <c r="P1192" s="547">
        <v>-248813.85</v>
      </c>
      <c r="Q1192" s="547">
        <v>-248813.85</v>
      </c>
      <c r="R1192" s="547">
        <v>-57568.14</v>
      </c>
      <c r="S1192" s="547">
        <v>-146759.12</v>
      </c>
      <c r="T1192" s="547">
        <v>-131587.43</v>
      </c>
      <c r="U1192" s="547"/>
      <c r="V1192" s="547">
        <f t="shared" si="569"/>
        <v>-161043.14333333334</v>
      </c>
      <c r="W1192" s="285"/>
      <c r="X1192" s="286"/>
      <c r="Y1192" s="548">
        <f t="shared" si="567"/>
        <v>0</v>
      </c>
      <c r="Z1192" s="549">
        <f t="shared" si="567"/>
        <v>-131587.43</v>
      </c>
      <c r="AA1192" s="549">
        <f t="shared" si="567"/>
        <v>0</v>
      </c>
      <c r="AB1192" s="282">
        <f t="shared" si="553"/>
        <v>0</v>
      </c>
      <c r="AC1192" s="281">
        <f t="shared" si="554"/>
        <v>0</v>
      </c>
      <c r="AD1192" s="549">
        <f t="shared" si="570"/>
        <v>0</v>
      </c>
      <c r="AE1192" s="553">
        <f t="shared" si="571"/>
        <v>0</v>
      </c>
      <c r="AF1192" s="282">
        <f t="shared" si="572"/>
        <v>0</v>
      </c>
      <c r="AG1192" s="283">
        <f t="shared" si="573"/>
        <v>0</v>
      </c>
      <c r="AH1192" s="281">
        <f t="shared" si="555"/>
        <v>0</v>
      </c>
      <c r="AI1192" s="551">
        <f t="shared" si="568"/>
        <v>0</v>
      </c>
      <c r="AJ1192" s="549">
        <f t="shared" si="568"/>
        <v>-161043.14333333334</v>
      </c>
      <c r="AK1192" s="549">
        <f t="shared" si="568"/>
        <v>0</v>
      </c>
      <c r="AL1192" s="282">
        <f t="shared" si="574"/>
        <v>0</v>
      </c>
      <c r="AM1192" s="281">
        <f t="shared" si="556"/>
        <v>0</v>
      </c>
      <c r="AN1192" s="549">
        <f t="shared" si="575"/>
        <v>0</v>
      </c>
      <c r="AO1192" s="549">
        <f t="shared" si="576"/>
        <v>0</v>
      </c>
      <c r="AP1192" s="549">
        <f t="shared" si="577"/>
        <v>0</v>
      </c>
      <c r="AQ1192" s="283">
        <f t="shared" si="578"/>
        <v>0</v>
      </c>
      <c r="AR1192" s="281">
        <f t="shared" si="557"/>
        <v>0</v>
      </c>
      <c r="AT1192" s="446"/>
      <c r="AU1192" s="344"/>
      <c r="AV1192" s="447" t="str">
        <f t="shared" si="558"/>
        <v>CA</v>
      </c>
      <c r="AW1192" s="447" t="str">
        <f t="shared" si="559"/>
        <v>CL</v>
      </c>
      <c r="AX1192" s="447" t="str">
        <f t="shared" si="560"/>
        <v>AIC</v>
      </c>
      <c r="AY1192" s="447" t="str">
        <f t="shared" si="561"/>
        <v>ERB</v>
      </c>
      <c r="AZ1192" s="447" t="str">
        <f t="shared" si="562"/>
        <v>GRB</v>
      </c>
      <c r="BA1192" s="447" t="str">
        <f t="shared" si="563"/>
        <v>Non-Op</v>
      </c>
      <c r="BC1192" s="445" t="s">
        <v>2304</v>
      </c>
      <c r="BD1192" s="552">
        <f t="shared" si="550"/>
        <v>-131587.43</v>
      </c>
      <c r="BF1192" s="435"/>
      <c r="BG1192" s="435"/>
      <c r="BH1192" s="435"/>
      <c r="BI1192" s="435"/>
      <c r="BJ1192" s="435"/>
      <c r="BK1192" s="435"/>
      <c r="BL1192" s="435"/>
      <c r="BN1192" s="444"/>
    </row>
    <row r="1193" spans="1:66" s="28" customFormat="1" ht="12" customHeight="1">
      <c r="A1193" s="287">
        <v>22830053</v>
      </c>
      <c r="B1193" s="288" t="str">
        <f t="shared" si="566"/>
        <v>22830053</v>
      </c>
      <c r="C1193" s="444" t="s">
        <v>1753</v>
      </c>
      <c r="D1193" s="445" t="s">
        <v>2092</v>
      </c>
      <c r="E1193" s="445"/>
      <c r="F1193" s="444"/>
      <c r="G1193" s="445"/>
      <c r="H1193" s="547">
        <v>-2238243.8199999998</v>
      </c>
      <c r="I1193" s="547">
        <v>-2346700</v>
      </c>
      <c r="J1193" s="547">
        <v>-2104215.64</v>
      </c>
      <c r="K1193" s="547">
        <v>-2386679.27</v>
      </c>
      <c r="L1193" s="547">
        <v>-2412814.87</v>
      </c>
      <c r="M1193" s="547">
        <v>-2448655.58</v>
      </c>
      <c r="N1193" s="547">
        <v>-2833250.67</v>
      </c>
      <c r="O1193" s="547">
        <v>-2876807.66</v>
      </c>
      <c r="P1193" s="547">
        <v>-2922987.8</v>
      </c>
      <c r="Q1193" s="547">
        <v>-2640482.86</v>
      </c>
      <c r="R1193" s="547">
        <v>-2521674.04</v>
      </c>
      <c r="S1193" s="547">
        <v>-2396967.71</v>
      </c>
      <c r="T1193" s="547">
        <v>-2694971.1</v>
      </c>
      <c r="U1193" s="547"/>
      <c r="V1193" s="547">
        <f t="shared" si="569"/>
        <v>-2529820.2966666669</v>
      </c>
      <c r="W1193" s="285"/>
      <c r="X1193" s="286"/>
      <c r="Y1193" s="548">
        <f t="shared" si="567"/>
        <v>0</v>
      </c>
      <c r="Z1193" s="549">
        <f t="shared" si="567"/>
        <v>-2694971.1</v>
      </c>
      <c r="AA1193" s="549">
        <f t="shared" si="567"/>
        <v>0</v>
      </c>
      <c r="AB1193" s="282">
        <f t="shared" si="553"/>
        <v>0</v>
      </c>
      <c r="AC1193" s="281">
        <f t="shared" si="554"/>
        <v>0</v>
      </c>
      <c r="AD1193" s="549">
        <f t="shared" si="570"/>
        <v>0</v>
      </c>
      <c r="AE1193" s="553">
        <f t="shared" si="571"/>
        <v>0</v>
      </c>
      <c r="AF1193" s="282">
        <f t="shared" si="572"/>
        <v>0</v>
      </c>
      <c r="AG1193" s="283">
        <f t="shared" si="573"/>
        <v>0</v>
      </c>
      <c r="AH1193" s="281">
        <f t="shared" si="555"/>
        <v>0</v>
      </c>
      <c r="AI1193" s="551">
        <f t="shared" si="568"/>
        <v>0</v>
      </c>
      <c r="AJ1193" s="549">
        <f t="shared" si="568"/>
        <v>-2529820.2966666669</v>
      </c>
      <c r="AK1193" s="549">
        <f t="shared" si="568"/>
        <v>0</v>
      </c>
      <c r="AL1193" s="282">
        <f t="shared" si="574"/>
        <v>0</v>
      </c>
      <c r="AM1193" s="281">
        <f t="shared" si="556"/>
        <v>0</v>
      </c>
      <c r="AN1193" s="549">
        <f t="shared" si="575"/>
        <v>0</v>
      </c>
      <c r="AO1193" s="549">
        <f t="shared" si="576"/>
        <v>0</v>
      </c>
      <c r="AP1193" s="549">
        <f t="shared" si="577"/>
        <v>0</v>
      </c>
      <c r="AQ1193" s="283">
        <f t="shared" si="578"/>
        <v>0</v>
      </c>
      <c r="AR1193" s="281">
        <f t="shared" si="557"/>
        <v>0</v>
      </c>
      <c r="AT1193" s="446"/>
      <c r="AU1193" s="344"/>
      <c r="AV1193" s="447" t="str">
        <f t="shared" si="558"/>
        <v>CA</v>
      </c>
      <c r="AW1193" s="447" t="str">
        <f t="shared" si="559"/>
        <v>CL</v>
      </c>
      <c r="AX1193" s="447" t="str">
        <f t="shared" si="560"/>
        <v>AIC</v>
      </c>
      <c r="AY1193" s="447" t="str">
        <f t="shared" si="561"/>
        <v>ERB</v>
      </c>
      <c r="AZ1193" s="447" t="str">
        <f t="shared" si="562"/>
        <v>GRB</v>
      </c>
      <c r="BA1193" s="447" t="str">
        <f t="shared" si="563"/>
        <v>Non-Op</v>
      </c>
      <c r="BC1193" s="445" t="s">
        <v>2304</v>
      </c>
      <c r="BD1193" s="552">
        <f t="shared" si="550"/>
        <v>-2694971.1</v>
      </c>
      <c r="BF1193" s="435"/>
      <c r="BG1193" s="435"/>
      <c r="BH1193" s="435"/>
      <c r="BI1193" s="435"/>
      <c r="BJ1193" s="435"/>
      <c r="BK1193" s="435"/>
      <c r="BL1193" s="435"/>
      <c r="BN1193" s="444"/>
    </row>
    <row r="1194" spans="1:66" s="28" customFormat="1" ht="12" customHeight="1">
      <c r="A1194" s="287">
        <v>22830063</v>
      </c>
      <c r="B1194" s="288" t="str">
        <f t="shared" si="566"/>
        <v>22830063</v>
      </c>
      <c r="C1194" s="444" t="s">
        <v>1754</v>
      </c>
      <c r="D1194" s="445" t="s">
        <v>2092</v>
      </c>
      <c r="E1194" s="445"/>
      <c r="F1194" s="444"/>
      <c r="G1194" s="445"/>
      <c r="H1194" s="547">
        <v>-63434.85</v>
      </c>
      <c r="I1194" s="547">
        <v>-63434.85</v>
      </c>
      <c r="J1194" s="547">
        <v>-63434.85</v>
      </c>
      <c r="K1194" s="547">
        <v>-63434.85</v>
      </c>
      <c r="L1194" s="547">
        <v>-63434.85</v>
      </c>
      <c r="M1194" s="547">
        <v>-63434.85</v>
      </c>
      <c r="N1194" s="547">
        <v>-63434.85</v>
      </c>
      <c r="O1194" s="547">
        <v>-63434.85</v>
      </c>
      <c r="P1194" s="547">
        <v>-63434.85</v>
      </c>
      <c r="Q1194" s="547">
        <v>-63434.85</v>
      </c>
      <c r="R1194" s="547">
        <v>-63434.85</v>
      </c>
      <c r="S1194" s="547">
        <v>-63434.85</v>
      </c>
      <c r="T1194" s="547">
        <v>-63434.85</v>
      </c>
      <c r="U1194" s="547"/>
      <c r="V1194" s="547">
        <f t="shared" si="569"/>
        <v>-63434.849999999984</v>
      </c>
      <c r="W1194" s="285"/>
      <c r="X1194" s="286"/>
      <c r="Y1194" s="548">
        <f t="shared" si="567"/>
        <v>0</v>
      </c>
      <c r="Z1194" s="549">
        <f t="shared" si="567"/>
        <v>-63434.85</v>
      </c>
      <c r="AA1194" s="549">
        <f t="shared" si="567"/>
        <v>0</v>
      </c>
      <c r="AB1194" s="282">
        <f t="shared" si="553"/>
        <v>0</v>
      </c>
      <c r="AC1194" s="281">
        <f t="shared" si="554"/>
        <v>0</v>
      </c>
      <c r="AD1194" s="549">
        <f t="shared" si="570"/>
        <v>0</v>
      </c>
      <c r="AE1194" s="553">
        <f t="shared" si="571"/>
        <v>0</v>
      </c>
      <c r="AF1194" s="282">
        <f t="shared" si="572"/>
        <v>0</v>
      </c>
      <c r="AG1194" s="283">
        <f t="shared" si="573"/>
        <v>0</v>
      </c>
      <c r="AH1194" s="281">
        <f t="shared" si="555"/>
        <v>0</v>
      </c>
      <c r="AI1194" s="551">
        <f t="shared" si="568"/>
        <v>0</v>
      </c>
      <c r="AJ1194" s="549">
        <f t="shared" si="568"/>
        <v>-63434.849999999984</v>
      </c>
      <c r="AK1194" s="549">
        <f t="shared" si="568"/>
        <v>0</v>
      </c>
      <c r="AL1194" s="282">
        <f t="shared" si="574"/>
        <v>0</v>
      </c>
      <c r="AM1194" s="281">
        <f t="shared" si="556"/>
        <v>0</v>
      </c>
      <c r="AN1194" s="549">
        <f t="shared" si="575"/>
        <v>0</v>
      </c>
      <c r="AO1194" s="549">
        <f t="shared" si="576"/>
        <v>0</v>
      </c>
      <c r="AP1194" s="549">
        <f t="shared" si="577"/>
        <v>0</v>
      </c>
      <c r="AQ1194" s="283">
        <f t="shared" si="578"/>
        <v>0</v>
      </c>
      <c r="AR1194" s="281">
        <f t="shared" si="557"/>
        <v>0</v>
      </c>
      <c r="AT1194" s="446"/>
      <c r="AU1194" s="344"/>
      <c r="AV1194" s="447" t="str">
        <f t="shared" si="558"/>
        <v>CA</v>
      </c>
      <c r="AW1194" s="447" t="str">
        <f t="shared" si="559"/>
        <v>CL</v>
      </c>
      <c r="AX1194" s="447" t="str">
        <f t="shared" si="560"/>
        <v>AIC</v>
      </c>
      <c r="AY1194" s="447" t="str">
        <f t="shared" si="561"/>
        <v>ERB</v>
      </c>
      <c r="AZ1194" s="447" t="str">
        <f t="shared" si="562"/>
        <v>GRB</v>
      </c>
      <c r="BA1194" s="447" t="str">
        <f t="shared" si="563"/>
        <v>Non-Op</v>
      </c>
      <c r="BC1194" s="445" t="s">
        <v>2304</v>
      </c>
      <c r="BD1194" s="552">
        <f t="shared" si="550"/>
        <v>-63434.85</v>
      </c>
      <c r="BF1194" s="435"/>
      <c r="BG1194" s="435"/>
      <c r="BH1194" s="435"/>
      <c r="BI1194" s="435"/>
      <c r="BJ1194" s="435"/>
      <c r="BK1194" s="435"/>
      <c r="BL1194" s="435"/>
      <c r="BN1194" s="444"/>
    </row>
    <row r="1195" spans="1:66" s="28" customFormat="1" ht="12" customHeight="1">
      <c r="A1195" s="287">
        <v>22830073</v>
      </c>
      <c r="B1195" s="288" t="str">
        <f t="shared" si="566"/>
        <v>22830073</v>
      </c>
      <c r="C1195" s="444" t="s">
        <v>1755</v>
      </c>
      <c r="D1195" s="445" t="s">
        <v>2092</v>
      </c>
      <c r="E1195" s="445"/>
      <c r="F1195" s="444"/>
      <c r="G1195" s="445"/>
      <c r="H1195" s="547">
        <v>-128833.15</v>
      </c>
      <c r="I1195" s="547">
        <v>-128833.15</v>
      </c>
      <c r="J1195" s="547">
        <v>-128833.15</v>
      </c>
      <c r="K1195" s="547">
        <v>-128833.15</v>
      </c>
      <c r="L1195" s="547">
        <v>-128833.15</v>
      </c>
      <c r="M1195" s="547">
        <v>-128833.15</v>
      </c>
      <c r="N1195" s="547">
        <v>-128833.15</v>
      </c>
      <c r="O1195" s="547">
        <v>-128833.15</v>
      </c>
      <c r="P1195" s="547">
        <v>-128833.15</v>
      </c>
      <c r="Q1195" s="547">
        <v>-128833.15</v>
      </c>
      <c r="R1195" s="547">
        <v>-128833.15</v>
      </c>
      <c r="S1195" s="547">
        <v>-128833.15</v>
      </c>
      <c r="T1195" s="547">
        <v>-128833.15</v>
      </c>
      <c r="U1195" s="547"/>
      <c r="V1195" s="547">
        <f t="shared" si="569"/>
        <v>-128833.14999999998</v>
      </c>
      <c r="W1195" s="285"/>
      <c r="X1195" s="286"/>
      <c r="Y1195" s="548">
        <f t="shared" si="567"/>
        <v>0</v>
      </c>
      <c r="Z1195" s="549">
        <f t="shared" si="567"/>
        <v>-128833.15</v>
      </c>
      <c r="AA1195" s="549">
        <f t="shared" si="567"/>
        <v>0</v>
      </c>
      <c r="AB1195" s="282">
        <f t="shared" si="553"/>
        <v>0</v>
      </c>
      <c r="AC1195" s="281">
        <f t="shared" si="554"/>
        <v>0</v>
      </c>
      <c r="AD1195" s="549">
        <f t="shared" si="570"/>
        <v>0</v>
      </c>
      <c r="AE1195" s="553">
        <f t="shared" si="571"/>
        <v>0</v>
      </c>
      <c r="AF1195" s="282">
        <f t="shared" si="572"/>
        <v>0</v>
      </c>
      <c r="AG1195" s="283">
        <f t="shared" si="573"/>
        <v>0</v>
      </c>
      <c r="AH1195" s="281">
        <f t="shared" si="555"/>
        <v>0</v>
      </c>
      <c r="AI1195" s="551">
        <f t="shared" si="568"/>
        <v>0</v>
      </c>
      <c r="AJ1195" s="549">
        <f t="shared" si="568"/>
        <v>-128833.14999999998</v>
      </c>
      <c r="AK1195" s="549">
        <f t="shared" si="568"/>
        <v>0</v>
      </c>
      <c r="AL1195" s="282">
        <f t="shared" si="574"/>
        <v>0</v>
      </c>
      <c r="AM1195" s="281">
        <f t="shared" si="556"/>
        <v>0</v>
      </c>
      <c r="AN1195" s="549">
        <f t="shared" si="575"/>
        <v>0</v>
      </c>
      <c r="AO1195" s="549">
        <f t="shared" si="576"/>
        <v>0</v>
      </c>
      <c r="AP1195" s="549">
        <f t="shared" si="577"/>
        <v>0</v>
      </c>
      <c r="AQ1195" s="283">
        <f t="shared" si="578"/>
        <v>0</v>
      </c>
      <c r="AR1195" s="281">
        <f t="shared" si="557"/>
        <v>0</v>
      </c>
      <c r="AT1195" s="446"/>
      <c r="AU1195" s="344"/>
      <c r="AV1195" s="447" t="str">
        <f t="shared" si="558"/>
        <v>CA</v>
      </c>
      <c r="AW1195" s="447" t="str">
        <f t="shared" si="559"/>
        <v>CL</v>
      </c>
      <c r="AX1195" s="447" t="str">
        <f t="shared" si="560"/>
        <v>AIC</v>
      </c>
      <c r="AY1195" s="447" t="str">
        <f t="shared" si="561"/>
        <v>ERB</v>
      </c>
      <c r="AZ1195" s="447" t="str">
        <f t="shared" si="562"/>
        <v>GRB</v>
      </c>
      <c r="BA1195" s="447" t="str">
        <f t="shared" si="563"/>
        <v>Non-Op</v>
      </c>
      <c r="BC1195" s="445" t="s">
        <v>2304</v>
      </c>
      <c r="BD1195" s="552">
        <f t="shared" si="550"/>
        <v>-128833.15</v>
      </c>
      <c r="BF1195" s="435"/>
      <c r="BG1195" s="435"/>
      <c r="BH1195" s="435"/>
      <c r="BI1195" s="435"/>
      <c r="BJ1195" s="435"/>
      <c r="BK1195" s="435"/>
      <c r="BL1195" s="435"/>
      <c r="BN1195" s="444"/>
    </row>
    <row r="1196" spans="1:66" s="28" customFormat="1" ht="12" customHeight="1">
      <c r="A1196" s="362">
        <v>22830083</v>
      </c>
      <c r="B1196" s="290" t="str">
        <f t="shared" si="566"/>
        <v>22830083</v>
      </c>
      <c r="C1196" s="450" t="s">
        <v>2305</v>
      </c>
      <c r="D1196" s="451" t="s">
        <v>2092</v>
      </c>
      <c r="E1196" s="451"/>
      <c r="F1196" s="300">
        <v>43831</v>
      </c>
      <c r="G1196" s="451"/>
      <c r="H1196" s="556">
        <v>-716248.94</v>
      </c>
      <c r="I1196" s="556">
        <v>-762200</v>
      </c>
      <c r="J1196" s="556">
        <v>-628791.13</v>
      </c>
      <c r="K1196" s="556">
        <v>-860991.81</v>
      </c>
      <c r="L1196" s="556">
        <v>-986845.23</v>
      </c>
      <c r="M1196" s="556">
        <v>-929988.3</v>
      </c>
      <c r="N1196" s="556">
        <v>-895428.48</v>
      </c>
      <c r="O1196" s="556">
        <v>-851150.92</v>
      </c>
      <c r="P1196" s="556">
        <v>-706180.92</v>
      </c>
      <c r="Q1196" s="556">
        <v>-717936.79</v>
      </c>
      <c r="R1196" s="556">
        <v>-781549.34</v>
      </c>
      <c r="S1196" s="556">
        <v>-800015.34</v>
      </c>
      <c r="T1196" s="591">
        <v>-908027.22</v>
      </c>
      <c r="U1196" s="556"/>
      <c r="V1196" s="556">
        <f t="shared" si="569"/>
        <v>-811101.36166666669</v>
      </c>
      <c r="W1196" s="292"/>
      <c r="X1196" s="293"/>
      <c r="Y1196" s="548">
        <f t="shared" si="567"/>
        <v>0</v>
      </c>
      <c r="Z1196" s="549">
        <f t="shared" si="567"/>
        <v>-908027.22</v>
      </c>
      <c r="AA1196" s="549">
        <f t="shared" si="567"/>
        <v>0</v>
      </c>
      <c r="AB1196" s="282">
        <f t="shared" si="553"/>
        <v>0</v>
      </c>
      <c r="AC1196" s="281">
        <f t="shared" si="554"/>
        <v>0</v>
      </c>
      <c r="AD1196" s="549">
        <f t="shared" si="570"/>
        <v>0</v>
      </c>
      <c r="AE1196" s="553">
        <f t="shared" si="571"/>
        <v>0</v>
      </c>
      <c r="AF1196" s="282">
        <f t="shared" si="572"/>
        <v>0</v>
      </c>
      <c r="AG1196" s="283">
        <f t="shared" si="573"/>
        <v>0</v>
      </c>
      <c r="AH1196" s="281">
        <f t="shared" si="555"/>
        <v>0</v>
      </c>
      <c r="AI1196" s="551">
        <f t="shared" si="568"/>
        <v>0</v>
      </c>
      <c r="AJ1196" s="549">
        <f t="shared" si="568"/>
        <v>-811101.36166666669</v>
      </c>
      <c r="AK1196" s="549">
        <f t="shared" si="568"/>
        <v>0</v>
      </c>
      <c r="AL1196" s="282">
        <f t="shared" si="574"/>
        <v>0</v>
      </c>
      <c r="AM1196" s="281">
        <f t="shared" si="556"/>
        <v>0</v>
      </c>
      <c r="AN1196" s="549">
        <f t="shared" si="575"/>
        <v>0</v>
      </c>
      <c r="AO1196" s="549">
        <f t="shared" si="576"/>
        <v>0</v>
      </c>
      <c r="AP1196" s="549">
        <f t="shared" si="577"/>
        <v>0</v>
      </c>
      <c r="AQ1196" s="283">
        <f t="shared" si="578"/>
        <v>0</v>
      </c>
      <c r="AR1196" s="281">
        <f t="shared" si="557"/>
        <v>0</v>
      </c>
      <c r="AT1196" s="446"/>
      <c r="AU1196" s="344"/>
      <c r="AV1196" s="447" t="str">
        <f t="shared" si="558"/>
        <v>CA</v>
      </c>
      <c r="AW1196" s="447" t="str">
        <f t="shared" si="559"/>
        <v>CL</v>
      </c>
      <c r="AX1196" s="447" t="str">
        <f t="shared" si="560"/>
        <v>AIC</v>
      </c>
      <c r="AY1196" s="447" t="str">
        <f t="shared" si="561"/>
        <v>ERB</v>
      </c>
      <c r="AZ1196" s="447" t="str">
        <f t="shared" si="562"/>
        <v>GRB</v>
      </c>
      <c r="BA1196" s="447" t="str">
        <f t="shared" si="563"/>
        <v>Non-Op</v>
      </c>
      <c r="BC1196" s="445" t="s">
        <v>2304</v>
      </c>
      <c r="BD1196" s="552">
        <f t="shared" si="550"/>
        <v>-908027.22</v>
      </c>
      <c r="BF1196" s="435"/>
      <c r="BG1196" s="435"/>
      <c r="BH1196" s="435"/>
      <c r="BI1196" s="435"/>
      <c r="BJ1196" s="435"/>
      <c r="BK1196" s="435"/>
      <c r="BL1196" s="435"/>
      <c r="BN1196" s="444"/>
    </row>
    <row r="1197" spans="1:66" s="28" customFormat="1" ht="12" customHeight="1">
      <c r="A1197" s="362">
        <v>22830093</v>
      </c>
      <c r="B1197" s="290" t="str">
        <f t="shared" si="566"/>
        <v>22830093</v>
      </c>
      <c r="C1197" s="450" t="s">
        <v>2306</v>
      </c>
      <c r="D1197" s="451" t="s">
        <v>2092</v>
      </c>
      <c r="E1197" s="451"/>
      <c r="F1197" s="300">
        <v>43831</v>
      </c>
      <c r="G1197" s="451"/>
      <c r="H1197" s="556">
        <v>54257.04</v>
      </c>
      <c r="I1197" s="556">
        <v>54379.99</v>
      </c>
      <c r="J1197" s="556">
        <v>54541.77</v>
      </c>
      <c r="K1197" s="556">
        <v>54895.39</v>
      </c>
      <c r="L1197" s="556">
        <v>54897.35</v>
      </c>
      <c r="M1197" s="556">
        <v>55265.37</v>
      </c>
      <c r="N1197" s="556">
        <v>55499.83</v>
      </c>
      <c r="O1197" s="556">
        <v>55471.3</v>
      </c>
      <c r="P1197" s="556">
        <v>55891.59</v>
      </c>
      <c r="Q1197" s="556">
        <v>56299.23</v>
      </c>
      <c r="R1197" s="556">
        <v>56615.24</v>
      </c>
      <c r="S1197" s="556">
        <v>56926.19</v>
      </c>
      <c r="T1197" s="591">
        <v>57212.71</v>
      </c>
      <c r="U1197" s="556"/>
      <c r="V1197" s="556">
        <f t="shared" si="569"/>
        <v>55534.84375</v>
      </c>
      <c r="W1197" s="292"/>
      <c r="X1197" s="293"/>
      <c r="Y1197" s="548">
        <f t="shared" si="567"/>
        <v>0</v>
      </c>
      <c r="Z1197" s="549">
        <f t="shared" si="567"/>
        <v>57212.71</v>
      </c>
      <c r="AA1197" s="549">
        <f t="shared" si="567"/>
        <v>0</v>
      </c>
      <c r="AB1197" s="282">
        <f t="shared" si="553"/>
        <v>0</v>
      </c>
      <c r="AC1197" s="281">
        <f t="shared" si="554"/>
        <v>0</v>
      </c>
      <c r="AD1197" s="549">
        <f t="shared" si="570"/>
        <v>0</v>
      </c>
      <c r="AE1197" s="553">
        <f t="shared" si="571"/>
        <v>0</v>
      </c>
      <c r="AF1197" s="282">
        <f t="shared" si="572"/>
        <v>0</v>
      </c>
      <c r="AG1197" s="283">
        <f t="shared" si="573"/>
        <v>0</v>
      </c>
      <c r="AH1197" s="281">
        <f t="shared" si="555"/>
        <v>0</v>
      </c>
      <c r="AI1197" s="551">
        <f t="shared" si="568"/>
        <v>0</v>
      </c>
      <c r="AJ1197" s="549">
        <f t="shared" si="568"/>
        <v>55534.84375</v>
      </c>
      <c r="AK1197" s="549">
        <f t="shared" si="568"/>
        <v>0</v>
      </c>
      <c r="AL1197" s="282">
        <f t="shared" si="574"/>
        <v>0</v>
      </c>
      <c r="AM1197" s="281">
        <f t="shared" si="556"/>
        <v>0</v>
      </c>
      <c r="AN1197" s="549">
        <f t="shared" si="575"/>
        <v>0</v>
      </c>
      <c r="AO1197" s="549">
        <f t="shared" si="576"/>
        <v>0</v>
      </c>
      <c r="AP1197" s="549">
        <f t="shared" si="577"/>
        <v>0</v>
      </c>
      <c r="AQ1197" s="283">
        <f t="shared" si="578"/>
        <v>0</v>
      </c>
      <c r="AR1197" s="281">
        <f t="shared" si="557"/>
        <v>0</v>
      </c>
      <c r="AT1197" s="446"/>
      <c r="AU1197" s="344"/>
      <c r="AV1197" s="447" t="str">
        <f t="shared" si="558"/>
        <v>CA</v>
      </c>
      <c r="AW1197" s="447" t="str">
        <f t="shared" si="559"/>
        <v>CL</v>
      </c>
      <c r="AX1197" s="447" t="str">
        <f t="shared" si="560"/>
        <v>AIC</v>
      </c>
      <c r="AY1197" s="447" t="str">
        <f t="shared" si="561"/>
        <v>ERB</v>
      </c>
      <c r="AZ1197" s="447" t="str">
        <f t="shared" si="562"/>
        <v>GRB</v>
      </c>
      <c r="BA1197" s="447" t="str">
        <f t="shared" si="563"/>
        <v>Non-Op</v>
      </c>
      <c r="BC1197" s="445" t="s">
        <v>2304</v>
      </c>
      <c r="BD1197" s="552">
        <f t="shared" si="550"/>
        <v>57212.71</v>
      </c>
      <c r="BF1197" s="435"/>
      <c r="BG1197" s="435"/>
      <c r="BH1197" s="435"/>
      <c r="BI1197" s="435"/>
      <c r="BJ1197" s="435"/>
      <c r="BK1197" s="435"/>
      <c r="BL1197" s="435"/>
      <c r="BN1197" s="444"/>
    </row>
    <row r="1198" spans="1:66" s="28" customFormat="1" ht="12" customHeight="1">
      <c r="A1198" s="287">
        <v>22840012</v>
      </c>
      <c r="B1198" s="288" t="str">
        <f t="shared" si="566"/>
        <v>22840012</v>
      </c>
      <c r="C1198" s="444" t="s">
        <v>1585</v>
      </c>
      <c r="D1198" s="445" t="s">
        <v>1165</v>
      </c>
      <c r="E1198" s="445"/>
      <c r="F1198" s="444"/>
      <c r="G1198" s="445"/>
      <c r="H1198" s="547">
        <v>-1262832.49</v>
      </c>
      <c r="I1198" s="547">
        <v>-1262832.49</v>
      </c>
      <c r="J1198" s="547">
        <v>-1262832.49</v>
      </c>
      <c r="K1198" s="547">
        <v>-1264426.81</v>
      </c>
      <c r="L1198" s="547">
        <v>-1264426.81</v>
      </c>
      <c r="M1198" s="547">
        <v>-1264426.81</v>
      </c>
      <c r="N1198" s="547">
        <v>-1264426.81</v>
      </c>
      <c r="O1198" s="547">
        <v>-1264426.81</v>
      </c>
      <c r="P1198" s="547">
        <v>-1264426.81</v>
      </c>
      <c r="Q1198" s="547">
        <v>-1275725</v>
      </c>
      <c r="R1198" s="547">
        <v>-1275725</v>
      </c>
      <c r="S1198" s="547">
        <v>-1275725</v>
      </c>
      <c r="T1198" s="547">
        <v>-1870591</v>
      </c>
      <c r="U1198" s="547"/>
      <c r="V1198" s="547">
        <f t="shared" si="569"/>
        <v>-1292176.0487500001</v>
      </c>
      <c r="W1198" s="285"/>
      <c r="X1198" s="286"/>
      <c r="Y1198" s="548">
        <f t="shared" si="567"/>
        <v>0</v>
      </c>
      <c r="Z1198" s="549">
        <f t="shared" si="567"/>
        <v>0</v>
      </c>
      <c r="AA1198" s="549">
        <f t="shared" si="567"/>
        <v>0</v>
      </c>
      <c r="AB1198" s="282">
        <f t="shared" si="553"/>
        <v>-1870591</v>
      </c>
      <c r="AC1198" s="281">
        <f t="shared" si="554"/>
        <v>0</v>
      </c>
      <c r="AD1198" s="549">
        <f t="shared" si="570"/>
        <v>0</v>
      </c>
      <c r="AE1198" s="553">
        <f t="shared" si="571"/>
        <v>0</v>
      </c>
      <c r="AF1198" s="282">
        <f t="shared" si="572"/>
        <v>-1870591</v>
      </c>
      <c r="AG1198" s="283">
        <f t="shared" si="573"/>
        <v>-1870591</v>
      </c>
      <c r="AH1198" s="281">
        <f t="shared" si="555"/>
        <v>0</v>
      </c>
      <c r="AI1198" s="551">
        <f t="shared" si="568"/>
        <v>0</v>
      </c>
      <c r="AJ1198" s="549">
        <f t="shared" si="568"/>
        <v>0</v>
      </c>
      <c r="AK1198" s="549">
        <f t="shared" si="568"/>
        <v>0</v>
      </c>
      <c r="AL1198" s="282">
        <f t="shared" si="574"/>
        <v>-1292176.0487500001</v>
      </c>
      <c r="AM1198" s="281">
        <f t="shared" si="556"/>
        <v>0</v>
      </c>
      <c r="AN1198" s="549">
        <f t="shared" si="575"/>
        <v>0</v>
      </c>
      <c r="AO1198" s="549">
        <f t="shared" si="576"/>
        <v>0</v>
      </c>
      <c r="AP1198" s="549">
        <f t="shared" si="577"/>
        <v>-1292176.0487500001</v>
      </c>
      <c r="AQ1198" s="283">
        <f t="shared" si="578"/>
        <v>-1292176.0487500001</v>
      </c>
      <c r="AR1198" s="281">
        <f t="shared" si="557"/>
        <v>0</v>
      </c>
      <c r="AT1198" s="446" t="s">
        <v>2076</v>
      </c>
      <c r="AU1198" s="344"/>
      <c r="AV1198" s="447" t="str">
        <f t="shared" si="558"/>
        <v>CA</v>
      </c>
      <c r="AW1198" s="447" t="str">
        <f t="shared" si="559"/>
        <v>CL</v>
      </c>
      <c r="AX1198" s="447" t="str">
        <f t="shared" si="560"/>
        <v>AIC</v>
      </c>
      <c r="AY1198" s="447" t="str">
        <f t="shared" si="561"/>
        <v>ERB</v>
      </c>
      <c r="AZ1198" s="447" t="str">
        <f t="shared" si="562"/>
        <v>GRB</v>
      </c>
      <c r="BA1198" s="447" t="str">
        <f t="shared" si="563"/>
        <v>Non-Op</v>
      </c>
      <c r="BC1198" s="449" t="s">
        <v>2100</v>
      </c>
      <c r="BD1198" s="552">
        <f t="shared" si="550"/>
        <v>-1870591</v>
      </c>
      <c r="BF1198" s="435"/>
      <c r="BG1198" s="435"/>
      <c r="BH1198" s="435"/>
      <c r="BI1198" s="435"/>
      <c r="BJ1198" s="435"/>
      <c r="BK1198" s="435"/>
      <c r="BL1198" s="435"/>
      <c r="BN1198" s="444"/>
    </row>
    <row r="1199" spans="1:66" s="28" customFormat="1" ht="12" customHeight="1">
      <c r="A1199" s="287">
        <v>22840021</v>
      </c>
      <c r="B1199" s="288" t="str">
        <f t="shared" si="566"/>
        <v>22840021</v>
      </c>
      <c r="C1199" s="444" t="s">
        <v>1756</v>
      </c>
      <c r="D1199" s="445" t="s">
        <v>1165</v>
      </c>
      <c r="E1199" s="445"/>
      <c r="F1199" s="444"/>
      <c r="G1199" s="445"/>
      <c r="H1199" s="547">
        <v>-49058.25</v>
      </c>
      <c r="I1199" s="547">
        <v>-49058.25</v>
      </c>
      <c r="J1199" s="547">
        <v>-49058.25</v>
      </c>
      <c r="K1199" s="547">
        <v>-45496.1</v>
      </c>
      <c r="L1199" s="547">
        <v>-45496.1</v>
      </c>
      <c r="M1199" s="547">
        <v>-45496.1</v>
      </c>
      <c r="N1199" s="547">
        <v>-45496.1</v>
      </c>
      <c r="O1199" s="547">
        <v>-45496.1</v>
      </c>
      <c r="P1199" s="547">
        <v>-45496.1</v>
      </c>
      <c r="Q1199" s="547">
        <v>-50000</v>
      </c>
      <c r="R1199" s="547">
        <v>-50000</v>
      </c>
      <c r="S1199" s="547">
        <v>-50000</v>
      </c>
      <c r="T1199" s="547">
        <v>-44610.25</v>
      </c>
      <c r="U1199" s="547"/>
      <c r="V1199" s="547">
        <f t="shared" si="569"/>
        <v>-47327.279166666667</v>
      </c>
      <c r="W1199" s="285"/>
      <c r="X1199" s="286"/>
      <c r="Y1199" s="548">
        <f t="shared" si="567"/>
        <v>0</v>
      </c>
      <c r="Z1199" s="549">
        <f t="shared" si="567"/>
        <v>0</v>
      </c>
      <c r="AA1199" s="549">
        <f t="shared" si="567"/>
        <v>0</v>
      </c>
      <c r="AB1199" s="282">
        <f t="shared" si="553"/>
        <v>-44610.25</v>
      </c>
      <c r="AC1199" s="281">
        <f t="shared" si="554"/>
        <v>0</v>
      </c>
      <c r="AD1199" s="549">
        <f t="shared" si="570"/>
        <v>0</v>
      </c>
      <c r="AE1199" s="553">
        <f t="shared" si="571"/>
        <v>0</v>
      </c>
      <c r="AF1199" s="282">
        <f t="shared" si="572"/>
        <v>-44610.25</v>
      </c>
      <c r="AG1199" s="283">
        <f t="shared" si="573"/>
        <v>-44610.25</v>
      </c>
      <c r="AH1199" s="281">
        <f t="shared" si="555"/>
        <v>0</v>
      </c>
      <c r="AI1199" s="551">
        <f t="shared" si="568"/>
        <v>0</v>
      </c>
      <c r="AJ1199" s="549">
        <f t="shared" si="568"/>
        <v>0</v>
      </c>
      <c r="AK1199" s="549">
        <f t="shared" si="568"/>
        <v>0</v>
      </c>
      <c r="AL1199" s="282">
        <f t="shared" si="574"/>
        <v>-47327.279166666667</v>
      </c>
      <c r="AM1199" s="281">
        <f t="shared" si="556"/>
        <v>0</v>
      </c>
      <c r="AN1199" s="549">
        <f t="shared" si="575"/>
        <v>0</v>
      </c>
      <c r="AO1199" s="549">
        <f t="shared" si="576"/>
        <v>0</v>
      </c>
      <c r="AP1199" s="549">
        <f t="shared" si="577"/>
        <v>-47327.279166666667</v>
      </c>
      <c r="AQ1199" s="283">
        <f t="shared" si="578"/>
        <v>-47327.279166666667</v>
      </c>
      <c r="AR1199" s="281">
        <f t="shared" si="557"/>
        <v>0</v>
      </c>
      <c r="AT1199" s="446" t="s">
        <v>2076</v>
      </c>
      <c r="AU1199" s="344"/>
      <c r="AV1199" s="447" t="str">
        <f t="shared" si="558"/>
        <v>CA</v>
      </c>
      <c r="AW1199" s="447" t="str">
        <f t="shared" si="559"/>
        <v>CL</v>
      </c>
      <c r="AX1199" s="447" t="str">
        <f t="shared" si="560"/>
        <v>AIC</v>
      </c>
      <c r="AY1199" s="447" t="str">
        <f t="shared" si="561"/>
        <v>ERB</v>
      </c>
      <c r="AZ1199" s="447" t="str">
        <f t="shared" si="562"/>
        <v>GRB</v>
      </c>
      <c r="BA1199" s="447" t="str">
        <f t="shared" si="563"/>
        <v>Non-Op</v>
      </c>
      <c r="BC1199" s="449" t="s">
        <v>2100</v>
      </c>
      <c r="BD1199" s="552">
        <f t="shared" si="550"/>
        <v>-44610.25</v>
      </c>
      <c r="BF1199" s="435"/>
      <c r="BG1199" s="435"/>
      <c r="BH1199" s="435"/>
      <c r="BI1199" s="435"/>
      <c r="BJ1199" s="435"/>
      <c r="BK1199" s="435"/>
      <c r="BL1199" s="435"/>
      <c r="BN1199" s="444"/>
    </row>
    <row r="1200" spans="1:66" s="28" customFormat="1" ht="12" customHeight="1">
      <c r="A1200" s="287">
        <v>22840022</v>
      </c>
      <c r="B1200" s="288" t="str">
        <f t="shared" si="566"/>
        <v>22840022</v>
      </c>
      <c r="C1200" s="444" t="s">
        <v>1586</v>
      </c>
      <c r="D1200" s="445" t="s">
        <v>1165</v>
      </c>
      <c r="E1200" s="445"/>
      <c r="F1200" s="444"/>
      <c r="G1200" s="445"/>
      <c r="H1200" s="547">
        <v>-572000</v>
      </c>
      <c r="I1200" s="547">
        <v>-572000</v>
      </c>
      <c r="J1200" s="547">
        <v>-572000</v>
      </c>
      <c r="K1200" s="547">
        <v>-570014.59</v>
      </c>
      <c r="L1200" s="547">
        <v>-570014.59</v>
      </c>
      <c r="M1200" s="547">
        <v>-570014.59</v>
      </c>
      <c r="N1200" s="547">
        <v>-570014.59</v>
      </c>
      <c r="O1200" s="547">
        <v>-570014.59</v>
      </c>
      <c r="P1200" s="547">
        <v>-570014.59</v>
      </c>
      <c r="Q1200" s="547">
        <v>-572000</v>
      </c>
      <c r="R1200" s="547">
        <v>-572000</v>
      </c>
      <c r="S1200" s="547">
        <v>-572000</v>
      </c>
      <c r="T1200" s="547">
        <v>-610000</v>
      </c>
      <c r="U1200" s="547"/>
      <c r="V1200" s="547">
        <f t="shared" si="569"/>
        <v>-572590.6283333333</v>
      </c>
      <c r="W1200" s="285"/>
      <c r="X1200" s="286"/>
      <c r="Y1200" s="548">
        <f t="shared" si="567"/>
        <v>0</v>
      </c>
      <c r="Z1200" s="549">
        <f t="shared" si="567"/>
        <v>0</v>
      </c>
      <c r="AA1200" s="549">
        <f t="shared" si="567"/>
        <v>0</v>
      </c>
      <c r="AB1200" s="282">
        <f t="shared" si="553"/>
        <v>-610000</v>
      </c>
      <c r="AC1200" s="281">
        <f t="shared" si="554"/>
        <v>0</v>
      </c>
      <c r="AD1200" s="549">
        <f t="shared" si="570"/>
        <v>0</v>
      </c>
      <c r="AE1200" s="553">
        <f t="shared" si="571"/>
        <v>0</v>
      </c>
      <c r="AF1200" s="282">
        <f t="shared" si="572"/>
        <v>-610000</v>
      </c>
      <c r="AG1200" s="283">
        <f t="shared" si="573"/>
        <v>-610000</v>
      </c>
      <c r="AH1200" s="281">
        <f t="shared" si="555"/>
        <v>0</v>
      </c>
      <c r="AI1200" s="551">
        <f t="shared" si="568"/>
        <v>0</v>
      </c>
      <c r="AJ1200" s="549">
        <f t="shared" si="568"/>
        <v>0</v>
      </c>
      <c r="AK1200" s="549">
        <f t="shared" si="568"/>
        <v>0</v>
      </c>
      <c r="AL1200" s="282">
        <f t="shared" si="574"/>
        <v>-572590.6283333333</v>
      </c>
      <c r="AM1200" s="281">
        <f t="shared" si="556"/>
        <v>0</v>
      </c>
      <c r="AN1200" s="549">
        <f t="shared" si="575"/>
        <v>0</v>
      </c>
      <c r="AO1200" s="549">
        <f t="shared" si="576"/>
        <v>0</v>
      </c>
      <c r="AP1200" s="549">
        <f t="shared" si="577"/>
        <v>-572590.6283333333</v>
      </c>
      <c r="AQ1200" s="283">
        <f t="shared" si="578"/>
        <v>-572590.6283333333</v>
      </c>
      <c r="AR1200" s="281">
        <f t="shared" si="557"/>
        <v>0</v>
      </c>
      <c r="AT1200" s="446" t="s">
        <v>2076</v>
      </c>
      <c r="AU1200" s="344"/>
      <c r="AV1200" s="447" t="str">
        <f t="shared" si="558"/>
        <v>CA</v>
      </c>
      <c r="AW1200" s="447" t="str">
        <f t="shared" si="559"/>
        <v>CL</v>
      </c>
      <c r="AX1200" s="447" t="str">
        <f t="shared" si="560"/>
        <v>AIC</v>
      </c>
      <c r="AY1200" s="447" t="str">
        <f t="shared" si="561"/>
        <v>ERB</v>
      </c>
      <c r="AZ1200" s="447" t="str">
        <f t="shared" si="562"/>
        <v>GRB</v>
      </c>
      <c r="BA1200" s="447" t="str">
        <f t="shared" si="563"/>
        <v>Non-Op</v>
      </c>
      <c r="BC1200" s="449" t="s">
        <v>2100</v>
      </c>
      <c r="BD1200" s="552">
        <f t="shared" si="550"/>
        <v>-610000</v>
      </c>
      <c r="BF1200" s="435"/>
      <c r="BG1200" s="435"/>
      <c r="BH1200" s="435"/>
      <c r="BI1200" s="435"/>
      <c r="BJ1200" s="435"/>
      <c r="BK1200" s="435"/>
      <c r="BL1200" s="435"/>
      <c r="BN1200" s="444"/>
    </row>
    <row r="1201" spans="1:66" s="28" customFormat="1" ht="12" customHeight="1">
      <c r="A1201" s="287">
        <v>22840031</v>
      </c>
      <c r="B1201" s="288" t="str">
        <f t="shared" si="566"/>
        <v>22840031</v>
      </c>
      <c r="C1201" s="444" t="s">
        <v>2957</v>
      </c>
      <c r="D1201" s="445" t="s">
        <v>2092</v>
      </c>
      <c r="E1201" s="445"/>
      <c r="F1201" s="444"/>
      <c r="G1201" s="445"/>
      <c r="H1201" s="547">
        <v>0</v>
      </c>
      <c r="I1201" s="547">
        <v>0</v>
      </c>
      <c r="J1201" s="547">
        <v>0</v>
      </c>
      <c r="K1201" s="547">
        <v>0</v>
      </c>
      <c r="L1201" s="547">
        <v>0</v>
      </c>
      <c r="M1201" s="547">
        <v>0</v>
      </c>
      <c r="N1201" s="547">
        <v>0</v>
      </c>
      <c r="O1201" s="547">
        <v>0</v>
      </c>
      <c r="P1201" s="547">
        <v>0</v>
      </c>
      <c r="Q1201" s="547">
        <v>0</v>
      </c>
      <c r="R1201" s="547">
        <v>0</v>
      </c>
      <c r="S1201" s="547">
        <v>0</v>
      </c>
      <c r="T1201" s="547">
        <v>0</v>
      </c>
      <c r="U1201" s="547"/>
      <c r="V1201" s="547">
        <f t="shared" si="569"/>
        <v>0</v>
      </c>
      <c r="W1201" s="285"/>
      <c r="X1201" s="286"/>
      <c r="Y1201" s="548">
        <f t="shared" si="567"/>
        <v>0</v>
      </c>
      <c r="Z1201" s="549">
        <f t="shared" si="567"/>
        <v>0</v>
      </c>
      <c r="AA1201" s="549">
        <f t="shared" si="567"/>
        <v>0</v>
      </c>
      <c r="AB1201" s="282">
        <f t="shared" si="553"/>
        <v>0</v>
      </c>
      <c r="AC1201" s="281">
        <f t="shared" si="554"/>
        <v>0</v>
      </c>
      <c r="AD1201" s="549">
        <f t="shared" si="570"/>
        <v>0</v>
      </c>
      <c r="AE1201" s="553">
        <f t="shared" si="571"/>
        <v>0</v>
      </c>
      <c r="AF1201" s="282">
        <f t="shared" si="572"/>
        <v>0</v>
      </c>
      <c r="AG1201" s="283">
        <f t="shared" si="573"/>
        <v>0</v>
      </c>
      <c r="AH1201" s="281">
        <f t="shared" si="555"/>
        <v>0</v>
      </c>
      <c r="AI1201" s="551">
        <f t="shared" si="568"/>
        <v>0</v>
      </c>
      <c r="AJ1201" s="549">
        <f t="shared" si="568"/>
        <v>0</v>
      </c>
      <c r="AK1201" s="549">
        <f t="shared" si="568"/>
        <v>0</v>
      </c>
      <c r="AL1201" s="282">
        <f t="shared" si="574"/>
        <v>0</v>
      </c>
      <c r="AM1201" s="281">
        <f t="shared" si="556"/>
        <v>0</v>
      </c>
      <c r="AN1201" s="549">
        <f t="shared" si="575"/>
        <v>0</v>
      </c>
      <c r="AO1201" s="549">
        <f t="shared" si="576"/>
        <v>0</v>
      </c>
      <c r="AP1201" s="549">
        <f t="shared" si="577"/>
        <v>0</v>
      </c>
      <c r="AQ1201" s="283">
        <f t="shared" si="578"/>
        <v>0</v>
      </c>
      <c r="AR1201" s="281">
        <f t="shared" si="557"/>
        <v>0</v>
      </c>
      <c r="AT1201" s="446"/>
      <c r="AU1201" s="344"/>
      <c r="AV1201" s="447" t="str">
        <f t="shared" si="558"/>
        <v>CA</v>
      </c>
      <c r="AW1201" s="447" t="str">
        <f t="shared" si="559"/>
        <v>CL</v>
      </c>
      <c r="AX1201" s="447" t="str">
        <f t="shared" si="560"/>
        <v>AIC</v>
      </c>
      <c r="AY1201" s="447" t="str">
        <f t="shared" si="561"/>
        <v>ERB</v>
      </c>
      <c r="AZ1201" s="447" t="str">
        <f t="shared" si="562"/>
        <v>GRB</v>
      </c>
      <c r="BA1201" s="447" t="str">
        <f t="shared" si="563"/>
        <v>Non-Op</v>
      </c>
      <c r="BC1201" s="445" t="s">
        <v>2304</v>
      </c>
      <c r="BD1201" s="552">
        <f t="shared" ref="BD1201:BD1264" si="579">+T1201</f>
        <v>0</v>
      </c>
      <c r="BF1201" s="435"/>
      <c r="BG1201" s="435"/>
      <c r="BH1201" s="435"/>
      <c r="BI1201" s="435"/>
      <c r="BJ1201" s="435"/>
      <c r="BK1201" s="435"/>
      <c r="BL1201" s="435"/>
      <c r="BN1201" s="444"/>
    </row>
    <row r="1202" spans="1:66" s="28" customFormat="1" ht="12" customHeight="1">
      <c r="A1202" s="287">
        <v>22840032</v>
      </c>
      <c r="B1202" s="288" t="str">
        <f t="shared" si="566"/>
        <v>22840032</v>
      </c>
      <c r="C1202" s="444" t="s">
        <v>1587</v>
      </c>
      <c r="D1202" s="445" t="s">
        <v>1165</v>
      </c>
      <c r="E1202" s="445"/>
      <c r="F1202" s="444"/>
      <c r="G1202" s="445"/>
      <c r="H1202" s="547">
        <v>-2467091.7799999998</v>
      </c>
      <c r="I1202" s="547">
        <v>-2467091.7799999998</v>
      </c>
      <c r="J1202" s="547">
        <v>-2467091.7799999998</v>
      </c>
      <c r="K1202" s="547">
        <v>-2468395.56</v>
      </c>
      <c r="L1202" s="547">
        <v>-2468395.56</v>
      </c>
      <c r="M1202" s="547">
        <v>-2468395.56</v>
      </c>
      <c r="N1202" s="547">
        <v>-2468395.56</v>
      </c>
      <c r="O1202" s="547">
        <v>-2468395.56</v>
      </c>
      <c r="P1202" s="547">
        <v>-2468395.56</v>
      </c>
      <c r="Q1202" s="547">
        <v>-2474561.25</v>
      </c>
      <c r="R1202" s="547">
        <v>-2474561.25</v>
      </c>
      <c r="S1202" s="547">
        <v>-2474561.25</v>
      </c>
      <c r="T1202" s="547">
        <v>-2467570.1800000002</v>
      </c>
      <c r="U1202" s="547"/>
      <c r="V1202" s="547">
        <f t="shared" si="569"/>
        <v>-2469630.9708333332</v>
      </c>
      <c r="W1202" s="285"/>
      <c r="X1202" s="286"/>
      <c r="Y1202" s="548">
        <f t="shared" si="567"/>
        <v>0</v>
      </c>
      <c r="Z1202" s="549">
        <f t="shared" si="567"/>
        <v>0</v>
      </c>
      <c r="AA1202" s="549">
        <f t="shared" si="567"/>
        <v>0</v>
      </c>
      <c r="AB1202" s="282">
        <f t="shared" si="553"/>
        <v>-2467570.1800000002</v>
      </c>
      <c r="AC1202" s="281">
        <f t="shared" si="554"/>
        <v>0</v>
      </c>
      <c r="AD1202" s="549">
        <f t="shared" si="570"/>
        <v>0</v>
      </c>
      <c r="AE1202" s="553">
        <f t="shared" si="571"/>
        <v>0</v>
      </c>
      <c r="AF1202" s="282">
        <f t="shared" si="572"/>
        <v>-2467570.1800000002</v>
      </c>
      <c r="AG1202" s="283">
        <f t="shared" si="573"/>
        <v>-2467570.1800000002</v>
      </c>
      <c r="AH1202" s="281">
        <f t="shared" si="555"/>
        <v>0</v>
      </c>
      <c r="AI1202" s="551">
        <f t="shared" si="568"/>
        <v>0</v>
      </c>
      <c r="AJ1202" s="549">
        <f t="shared" si="568"/>
        <v>0</v>
      </c>
      <c r="AK1202" s="549">
        <f t="shared" si="568"/>
        <v>0</v>
      </c>
      <c r="AL1202" s="282">
        <f t="shared" si="574"/>
        <v>-2469630.9708333332</v>
      </c>
      <c r="AM1202" s="281">
        <f t="shared" si="556"/>
        <v>0</v>
      </c>
      <c r="AN1202" s="549">
        <f t="shared" si="575"/>
        <v>0</v>
      </c>
      <c r="AO1202" s="549">
        <f t="shared" si="576"/>
        <v>0</v>
      </c>
      <c r="AP1202" s="549">
        <f t="shared" si="577"/>
        <v>-2469630.9708333332</v>
      </c>
      <c r="AQ1202" s="283">
        <f t="shared" si="578"/>
        <v>-2469630.9708333332</v>
      </c>
      <c r="AR1202" s="281">
        <f t="shared" si="557"/>
        <v>0</v>
      </c>
      <c r="AT1202" s="446" t="s">
        <v>2076</v>
      </c>
      <c r="AU1202" s="344"/>
      <c r="AV1202" s="447" t="str">
        <f t="shared" si="558"/>
        <v>CA</v>
      </c>
      <c r="AW1202" s="447" t="str">
        <f t="shared" si="559"/>
        <v>CL</v>
      </c>
      <c r="AX1202" s="447" t="str">
        <f t="shared" si="560"/>
        <v>AIC</v>
      </c>
      <c r="AY1202" s="447" t="str">
        <f t="shared" si="561"/>
        <v>ERB</v>
      </c>
      <c r="AZ1202" s="447" t="str">
        <f t="shared" si="562"/>
        <v>GRB</v>
      </c>
      <c r="BA1202" s="447" t="str">
        <f t="shared" si="563"/>
        <v>Non-Op</v>
      </c>
      <c r="BC1202" s="449" t="s">
        <v>2100</v>
      </c>
      <c r="BD1202" s="552">
        <f t="shared" si="579"/>
        <v>-2467570.1800000002</v>
      </c>
      <c r="BF1202" s="435"/>
      <c r="BG1202" s="435"/>
      <c r="BH1202" s="435"/>
      <c r="BI1202" s="435"/>
      <c r="BJ1202" s="435"/>
      <c r="BK1202" s="435"/>
      <c r="BL1202" s="435"/>
      <c r="BN1202" s="444"/>
    </row>
    <row r="1203" spans="1:66" s="28" customFormat="1" ht="12" customHeight="1">
      <c r="A1203" s="287">
        <v>22840042</v>
      </c>
      <c r="B1203" s="288" t="str">
        <f t="shared" si="566"/>
        <v>22840042</v>
      </c>
      <c r="C1203" s="444" t="s">
        <v>1588</v>
      </c>
      <c r="D1203" s="445" t="s">
        <v>1165</v>
      </c>
      <c r="E1203" s="445"/>
      <c r="F1203" s="444"/>
      <c r="G1203" s="445"/>
      <c r="H1203" s="547">
        <v>-91000</v>
      </c>
      <c r="I1203" s="547">
        <v>-91000</v>
      </c>
      <c r="J1203" s="547">
        <v>-91000</v>
      </c>
      <c r="K1203" s="547">
        <v>-91000</v>
      </c>
      <c r="L1203" s="547">
        <v>-91000</v>
      </c>
      <c r="M1203" s="547">
        <v>-91000</v>
      </c>
      <c r="N1203" s="547">
        <v>-91000</v>
      </c>
      <c r="O1203" s="547">
        <v>-91000</v>
      </c>
      <c r="P1203" s="547">
        <v>-91000</v>
      </c>
      <c r="Q1203" s="547">
        <v>-91000</v>
      </c>
      <c r="R1203" s="547">
        <v>-91000</v>
      </c>
      <c r="S1203" s="547">
        <v>-91000</v>
      </c>
      <c r="T1203" s="547">
        <v>-91000</v>
      </c>
      <c r="U1203" s="547"/>
      <c r="V1203" s="547">
        <f t="shared" si="569"/>
        <v>-91000</v>
      </c>
      <c r="W1203" s="285"/>
      <c r="X1203" s="286"/>
      <c r="Y1203" s="548">
        <f t="shared" ref="Y1203:AA1222" si="580">IF($D1203=Y$5,$T1203,0)</f>
        <v>0</v>
      </c>
      <c r="Z1203" s="549">
        <f t="shared" si="580"/>
        <v>0</v>
      </c>
      <c r="AA1203" s="549">
        <f t="shared" si="580"/>
        <v>0</v>
      </c>
      <c r="AB1203" s="282">
        <f t="shared" si="553"/>
        <v>-91000</v>
      </c>
      <c r="AC1203" s="281">
        <f t="shared" si="554"/>
        <v>0</v>
      </c>
      <c r="AD1203" s="549">
        <f t="shared" si="570"/>
        <v>0</v>
      </c>
      <c r="AE1203" s="553">
        <f t="shared" si="571"/>
        <v>0</v>
      </c>
      <c r="AF1203" s="282">
        <f t="shared" si="572"/>
        <v>-91000</v>
      </c>
      <c r="AG1203" s="283">
        <f t="shared" si="573"/>
        <v>-91000</v>
      </c>
      <c r="AH1203" s="281">
        <f t="shared" si="555"/>
        <v>0</v>
      </c>
      <c r="AI1203" s="551">
        <f t="shared" ref="AI1203:AK1222" si="581">IF($D1203=AI$5,$V1203,0)</f>
        <v>0</v>
      </c>
      <c r="AJ1203" s="549">
        <f t="shared" si="581"/>
        <v>0</v>
      </c>
      <c r="AK1203" s="549">
        <f t="shared" si="581"/>
        <v>0</v>
      </c>
      <c r="AL1203" s="282">
        <f t="shared" si="574"/>
        <v>-91000</v>
      </c>
      <c r="AM1203" s="281">
        <f t="shared" si="556"/>
        <v>0</v>
      </c>
      <c r="AN1203" s="549">
        <f t="shared" si="575"/>
        <v>0</v>
      </c>
      <c r="AO1203" s="549">
        <f t="shared" si="576"/>
        <v>0</v>
      </c>
      <c r="AP1203" s="549">
        <f t="shared" si="577"/>
        <v>-91000</v>
      </c>
      <c r="AQ1203" s="283">
        <f t="shared" si="578"/>
        <v>-91000</v>
      </c>
      <c r="AR1203" s="281">
        <f t="shared" si="557"/>
        <v>0</v>
      </c>
      <c r="AT1203" s="446" t="s">
        <v>2076</v>
      </c>
      <c r="AU1203" s="344"/>
      <c r="AV1203" s="447" t="str">
        <f t="shared" si="558"/>
        <v>CA</v>
      </c>
      <c r="AW1203" s="447" t="str">
        <f t="shared" si="559"/>
        <v>CL</v>
      </c>
      <c r="AX1203" s="447" t="str">
        <f t="shared" si="560"/>
        <v>AIC</v>
      </c>
      <c r="AY1203" s="447" t="str">
        <f t="shared" si="561"/>
        <v>ERB</v>
      </c>
      <c r="AZ1203" s="447" t="str">
        <f t="shared" si="562"/>
        <v>GRB</v>
      </c>
      <c r="BA1203" s="447" t="str">
        <f t="shared" si="563"/>
        <v>Non-Op</v>
      </c>
      <c r="BC1203" s="449" t="s">
        <v>2100</v>
      </c>
      <c r="BD1203" s="552">
        <f t="shared" si="579"/>
        <v>-91000</v>
      </c>
      <c r="BF1203" s="435"/>
      <c r="BG1203" s="435"/>
      <c r="BH1203" s="435"/>
      <c r="BI1203" s="435"/>
      <c r="BJ1203" s="435"/>
      <c r="BK1203" s="435"/>
      <c r="BL1203" s="435"/>
      <c r="BN1203" s="444"/>
    </row>
    <row r="1204" spans="1:66" s="28" customFormat="1" ht="12" customHeight="1">
      <c r="A1204" s="287">
        <v>22840051</v>
      </c>
      <c r="B1204" s="288" t="str">
        <f t="shared" si="566"/>
        <v>22840051</v>
      </c>
      <c r="C1204" s="444" t="s">
        <v>1757</v>
      </c>
      <c r="D1204" s="445" t="s">
        <v>1165</v>
      </c>
      <c r="E1204" s="445"/>
      <c r="F1204" s="444"/>
      <c r="G1204" s="445"/>
      <c r="H1204" s="547">
        <v>-32000</v>
      </c>
      <c r="I1204" s="547">
        <v>-32000</v>
      </c>
      <c r="J1204" s="547">
        <v>-32000</v>
      </c>
      <c r="K1204" s="547">
        <v>-32000</v>
      </c>
      <c r="L1204" s="547">
        <v>-32000</v>
      </c>
      <c r="M1204" s="547">
        <v>-32000</v>
      </c>
      <c r="N1204" s="547">
        <v>-32000</v>
      </c>
      <c r="O1204" s="547">
        <v>-32000</v>
      </c>
      <c r="P1204" s="547">
        <v>-32000</v>
      </c>
      <c r="Q1204" s="547">
        <v>-32000</v>
      </c>
      <c r="R1204" s="547">
        <v>-32000</v>
      </c>
      <c r="S1204" s="547">
        <v>-32000</v>
      </c>
      <c r="T1204" s="547">
        <v>-32000</v>
      </c>
      <c r="U1204" s="547"/>
      <c r="V1204" s="547">
        <f t="shared" si="569"/>
        <v>-32000</v>
      </c>
      <c r="W1204" s="285"/>
      <c r="X1204" s="286"/>
      <c r="Y1204" s="548">
        <f t="shared" si="580"/>
        <v>0</v>
      </c>
      <c r="Z1204" s="549">
        <f t="shared" si="580"/>
        <v>0</v>
      </c>
      <c r="AA1204" s="549">
        <f t="shared" si="580"/>
        <v>0</v>
      </c>
      <c r="AB1204" s="282">
        <f t="shared" si="553"/>
        <v>-32000</v>
      </c>
      <c r="AC1204" s="281">
        <f t="shared" si="554"/>
        <v>0</v>
      </c>
      <c r="AD1204" s="549">
        <f t="shared" si="570"/>
        <v>0</v>
      </c>
      <c r="AE1204" s="553">
        <f t="shared" si="571"/>
        <v>0</v>
      </c>
      <c r="AF1204" s="282">
        <f t="shared" si="572"/>
        <v>-32000</v>
      </c>
      <c r="AG1204" s="283">
        <f t="shared" si="573"/>
        <v>-32000</v>
      </c>
      <c r="AH1204" s="281">
        <f t="shared" si="555"/>
        <v>0</v>
      </c>
      <c r="AI1204" s="551">
        <f t="shared" si="581"/>
        <v>0</v>
      </c>
      <c r="AJ1204" s="549">
        <f t="shared" si="581"/>
        <v>0</v>
      </c>
      <c r="AK1204" s="549">
        <f t="shared" si="581"/>
        <v>0</v>
      </c>
      <c r="AL1204" s="282">
        <f t="shared" si="574"/>
        <v>-32000</v>
      </c>
      <c r="AM1204" s="281">
        <f t="shared" si="556"/>
        <v>0</v>
      </c>
      <c r="AN1204" s="549">
        <f t="shared" si="575"/>
        <v>0</v>
      </c>
      <c r="AO1204" s="549">
        <f t="shared" si="576"/>
        <v>0</v>
      </c>
      <c r="AP1204" s="549">
        <f t="shared" si="577"/>
        <v>-32000</v>
      </c>
      <c r="AQ1204" s="283">
        <f t="shared" si="578"/>
        <v>-32000</v>
      </c>
      <c r="AR1204" s="281">
        <f t="shared" si="557"/>
        <v>0</v>
      </c>
      <c r="AT1204" s="446" t="s">
        <v>2076</v>
      </c>
      <c r="AU1204" s="344"/>
      <c r="AV1204" s="447" t="str">
        <f t="shared" si="558"/>
        <v>CA</v>
      </c>
      <c r="AW1204" s="447" t="str">
        <f t="shared" si="559"/>
        <v>CL</v>
      </c>
      <c r="AX1204" s="447" t="str">
        <f t="shared" si="560"/>
        <v>AIC</v>
      </c>
      <c r="AY1204" s="447" t="str">
        <f t="shared" si="561"/>
        <v>ERB</v>
      </c>
      <c r="AZ1204" s="447" t="str">
        <f t="shared" si="562"/>
        <v>GRB</v>
      </c>
      <c r="BA1204" s="447" t="str">
        <f t="shared" si="563"/>
        <v>Non-Op</v>
      </c>
      <c r="BC1204" s="449" t="s">
        <v>2100</v>
      </c>
      <c r="BD1204" s="552">
        <f t="shared" si="579"/>
        <v>-32000</v>
      </c>
      <c r="BF1204" s="435"/>
      <c r="BG1204" s="435"/>
      <c r="BH1204" s="435"/>
      <c r="BI1204" s="435"/>
      <c r="BJ1204" s="435"/>
      <c r="BK1204" s="435"/>
      <c r="BL1204" s="435"/>
      <c r="BN1204" s="444"/>
    </row>
    <row r="1205" spans="1:66" s="28" customFormat="1" ht="12" customHeight="1">
      <c r="A1205" s="287">
        <v>22840062</v>
      </c>
      <c r="B1205" s="288" t="str">
        <f t="shared" si="566"/>
        <v>22840062</v>
      </c>
      <c r="C1205" s="444" t="s">
        <v>1589</v>
      </c>
      <c r="D1205" s="445" t="s">
        <v>1165</v>
      </c>
      <c r="E1205" s="445"/>
      <c r="F1205" s="444"/>
      <c r="G1205" s="445"/>
      <c r="H1205" s="547">
        <v>-1166044.6599999999</v>
      </c>
      <c r="I1205" s="547">
        <v>-1166044.6599999999</v>
      </c>
      <c r="J1205" s="547">
        <v>-1166044.6599999999</v>
      </c>
      <c r="K1205" s="547">
        <v>-3462790.15</v>
      </c>
      <c r="L1205" s="547">
        <v>-3462790.15</v>
      </c>
      <c r="M1205" s="547">
        <v>-3462790.15</v>
      </c>
      <c r="N1205" s="547">
        <v>-3350113.85</v>
      </c>
      <c r="O1205" s="547">
        <v>-3350113.85</v>
      </c>
      <c r="P1205" s="547">
        <v>-3350113.85</v>
      </c>
      <c r="Q1205" s="547">
        <v>-3263087.87</v>
      </c>
      <c r="R1205" s="547">
        <v>-3263087.87</v>
      </c>
      <c r="S1205" s="547">
        <v>-3263087.87</v>
      </c>
      <c r="T1205" s="547">
        <v>-3114054.95</v>
      </c>
      <c r="U1205" s="547"/>
      <c r="V1205" s="547">
        <f t="shared" si="569"/>
        <v>-2891676.2279166672</v>
      </c>
      <c r="W1205" s="285"/>
      <c r="X1205" s="286"/>
      <c r="Y1205" s="548">
        <f t="shared" si="580"/>
        <v>0</v>
      </c>
      <c r="Z1205" s="549">
        <f t="shared" si="580"/>
        <v>0</v>
      </c>
      <c r="AA1205" s="549">
        <f t="shared" si="580"/>
        <v>0</v>
      </c>
      <c r="AB1205" s="282">
        <f t="shared" si="553"/>
        <v>-3114054.95</v>
      </c>
      <c r="AC1205" s="281">
        <f t="shared" si="554"/>
        <v>0</v>
      </c>
      <c r="AD1205" s="549">
        <f t="shared" si="570"/>
        <v>0</v>
      </c>
      <c r="AE1205" s="553">
        <f t="shared" si="571"/>
        <v>0</v>
      </c>
      <c r="AF1205" s="282">
        <f t="shared" si="572"/>
        <v>-3114054.95</v>
      </c>
      <c r="AG1205" s="283">
        <f t="shared" si="573"/>
        <v>-3114054.95</v>
      </c>
      <c r="AH1205" s="281">
        <f t="shared" si="555"/>
        <v>0</v>
      </c>
      <c r="AI1205" s="551">
        <f t="shared" si="581"/>
        <v>0</v>
      </c>
      <c r="AJ1205" s="549">
        <f t="shared" si="581"/>
        <v>0</v>
      </c>
      <c r="AK1205" s="549">
        <f t="shared" si="581"/>
        <v>0</v>
      </c>
      <c r="AL1205" s="282">
        <f t="shared" si="574"/>
        <v>-2891676.2279166672</v>
      </c>
      <c r="AM1205" s="281">
        <f t="shared" si="556"/>
        <v>0</v>
      </c>
      <c r="AN1205" s="549">
        <f t="shared" si="575"/>
        <v>0</v>
      </c>
      <c r="AO1205" s="549">
        <f t="shared" si="576"/>
        <v>0</v>
      </c>
      <c r="AP1205" s="549">
        <f t="shared" si="577"/>
        <v>-2891676.2279166672</v>
      </c>
      <c r="AQ1205" s="283">
        <f t="shared" si="578"/>
        <v>-2891676.2279166672</v>
      </c>
      <c r="AR1205" s="281">
        <f t="shared" si="557"/>
        <v>0</v>
      </c>
      <c r="AT1205" s="446" t="s">
        <v>2076</v>
      </c>
      <c r="AU1205" s="344"/>
      <c r="AV1205" s="447" t="str">
        <f t="shared" si="558"/>
        <v>CA</v>
      </c>
      <c r="AW1205" s="447" t="str">
        <f t="shared" si="559"/>
        <v>CL</v>
      </c>
      <c r="AX1205" s="447" t="str">
        <f t="shared" si="560"/>
        <v>AIC</v>
      </c>
      <c r="AY1205" s="447" t="str">
        <f t="shared" si="561"/>
        <v>ERB</v>
      </c>
      <c r="AZ1205" s="447" t="str">
        <f t="shared" si="562"/>
        <v>GRB</v>
      </c>
      <c r="BA1205" s="447" t="str">
        <f t="shared" si="563"/>
        <v>Non-Op</v>
      </c>
      <c r="BC1205" s="449" t="s">
        <v>2100</v>
      </c>
      <c r="BD1205" s="552">
        <f t="shared" si="579"/>
        <v>-3114054.95</v>
      </c>
      <c r="BF1205" s="435"/>
      <c r="BG1205" s="435"/>
      <c r="BH1205" s="435"/>
      <c r="BI1205" s="435"/>
      <c r="BJ1205" s="435"/>
      <c r="BK1205" s="435"/>
      <c r="BL1205" s="435"/>
      <c r="BN1205" s="444"/>
    </row>
    <row r="1206" spans="1:66" s="28" customFormat="1" ht="12" customHeight="1">
      <c r="A1206" s="287">
        <v>22840081</v>
      </c>
      <c r="B1206" s="288" t="str">
        <f t="shared" si="566"/>
        <v>22840081</v>
      </c>
      <c r="C1206" s="444" t="s">
        <v>2958</v>
      </c>
      <c r="D1206" s="445" t="s">
        <v>2092</v>
      </c>
      <c r="E1206" s="445"/>
      <c r="F1206" s="444"/>
      <c r="G1206" s="445"/>
      <c r="H1206" s="547">
        <v>0</v>
      </c>
      <c r="I1206" s="547">
        <v>0</v>
      </c>
      <c r="J1206" s="547">
        <v>0</v>
      </c>
      <c r="K1206" s="547">
        <v>0</v>
      </c>
      <c r="L1206" s="547">
        <v>0</v>
      </c>
      <c r="M1206" s="547">
        <v>0</v>
      </c>
      <c r="N1206" s="547">
        <v>0</v>
      </c>
      <c r="O1206" s="547">
        <v>0</v>
      </c>
      <c r="P1206" s="547">
        <v>0</v>
      </c>
      <c r="Q1206" s="547">
        <v>0</v>
      </c>
      <c r="R1206" s="547">
        <v>0</v>
      </c>
      <c r="S1206" s="547">
        <v>0</v>
      </c>
      <c r="T1206" s="547">
        <v>0</v>
      </c>
      <c r="U1206" s="547"/>
      <c r="V1206" s="547">
        <f t="shared" si="569"/>
        <v>0</v>
      </c>
      <c r="W1206" s="285"/>
      <c r="X1206" s="286"/>
      <c r="Y1206" s="548">
        <f t="shared" si="580"/>
        <v>0</v>
      </c>
      <c r="Z1206" s="549">
        <f t="shared" si="580"/>
        <v>0</v>
      </c>
      <c r="AA1206" s="549">
        <f t="shared" si="580"/>
        <v>0</v>
      </c>
      <c r="AB1206" s="282">
        <f t="shared" si="553"/>
        <v>0</v>
      </c>
      <c r="AC1206" s="281">
        <f t="shared" si="554"/>
        <v>0</v>
      </c>
      <c r="AD1206" s="549">
        <f t="shared" si="570"/>
        <v>0</v>
      </c>
      <c r="AE1206" s="553">
        <f t="shared" si="571"/>
        <v>0</v>
      </c>
      <c r="AF1206" s="282">
        <f t="shared" si="572"/>
        <v>0</v>
      </c>
      <c r="AG1206" s="283">
        <f t="shared" si="573"/>
        <v>0</v>
      </c>
      <c r="AH1206" s="281">
        <f t="shared" si="555"/>
        <v>0</v>
      </c>
      <c r="AI1206" s="551">
        <f t="shared" si="581"/>
        <v>0</v>
      </c>
      <c r="AJ1206" s="549">
        <f t="shared" si="581"/>
        <v>0</v>
      </c>
      <c r="AK1206" s="549">
        <f t="shared" si="581"/>
        <v>0</v>
      </c>
      <c r="AL1206" s="282">
        <f t="shared" si="574"/>
        <v>0</v>
      </c>
      <c r="AM1206" s="281">
        <f t="shared" si="556"/>
        <v>0</v>
      </c>
      <c r="AN1206" s="549">
        <f t="shared" si="575"/>
        <v>0</v>
      </c>
      <c r="AO1206" s="549">
        <f t="shared" si="576"/>
        <v>0</v>
      </c>
      <c r="AP1206" s="549">
        <f t="shared" si="577"/>
        <v>0</v>
      </c>
      <c r="AQ1206" s="283">
        <f t="shared" si="578"/>
        <v>0</v>
      </c>
      <c r="AR1206" s="281">
        <f t="shared" si="557"/>
        <v>0</v>
      </c>
      <c r="AT1206" s="446"/>
      <c r="AU1206" s="344"/>
      <c r="AV1206" s="447" t="str">
        <f t="shared" si="558"/>
        <v>CA</v>
      </c>
      <c r="AW1206" s="447" t="str">
        <f t="shared" si="559"/>
        <v>CL</v>
      </c>
      <c r="AX1206" s="447" t="str">
        <f t="shared" si="560"/>
        <v>AIC</v>
      </c>
      <c r="AY1206" s="447" t="str">
        <f t="shared" si="561"/>
        <v>ERB</v>
      </c>
      <c r="AZ1206" s="447" t="str">
        <f t="shared" si="562"/>
        <v>GRB</v>
      </c>
      <c r="BA1206" s="447" t="str">
        <f t="shared" si="563"/>
        <v>Non-Op</v>
      </c>
      <c r="BC1206" s="445" t="s">
        <v>2304</v>
      </c>
      <c r="BD1206" s="552">
        <f t="shared" si="579"/>
        <v>0</v>
      </c>
      <c r="BF1206" s="435"/>
      <c r="BG1206" s="435"/>
      <c r="BH1206" s="435"/>
      <c r="BI1206" s="435"/>
      <c r="BJ1206" s="435"/>
      <c r="BK1206" s="435"/>
      <c r="BL1206" s="435"/>
      <c r="BN1206" s="444"/>
    </row>
    <row r="1207" spans="1:66" s="28" customFormat="1" ht="12" customHeight="1">
      <c r="A1207" s="287">
        <v>22840082</v>
      </c>
      <c r="B1207" s="288" t="str">
        <f t="shared" si="566"/>
        <v>22840082</v>
      </c>
      <c r="C1207" s="444" t="s">
        <v>1590</v>
      </c>
      <c r="D1207" s="445" t="s">
        <v>1165</v>
      </c>
      <c r="E1207" s="445"/>
      <c r="F1207" s="444"/>
      <c r="G1207" s="445"/>
      <c r="H1207" s="547">
        <v>-7671643.5</v>
      </c>
      <c r="I1207" s="547">
        <v>-7671643.5</v>
      </c>
      <c r="J1207" s="547">
        <v>-7671643.5</v>
      </c>
      <c r="K1207" s="547">
        <v>-7633172.3399999999</v>
      </c>
      <c r="L1207" s="547">
        <v>-7633172.3399999999</v>
      </c>
      <c r="M1207" s="547">
        <v>-7633172.3399999999</v>
      </c>
      <c r="N1207" s="547">
        <v>-7584495.3600000003</v>
      </c>
      <c r="O1207" s="547">
        <v>-7584495.3600000003</v>
      </c>
      <c r="P1207" s="547">
        <v>-7584495.3600000003</v>
      </c>
      <c r="Q1207" s="547">
        <v>-7735745.3399999999</v>
      </c>
      <c r="R1207" s="547">
        <v>-7735745.3399999999</v>
      </c>
      <c r="S1207" s="547">
        <v>-7735745.3399999999</v>
      </c>
      <c r="T1207" s="547">
        <v>-8239447.46</v>
      </c>
      <c r="U1207" s="547"/>
      <c r="V1207" s="547">
        <f t="shared" si="569"/>
        <v>-7679922.6333333338</v>
      </c>
      <c r="W1207" s="285"/>
      <c r="X1207" s="286"/>
      <c r="Y1207" s="548">
        <f t="shared" si="580"/>
        <v>0</v>
      </c>
      <c r="Z1207" s="549">
        <f t="shared" si="580"/>
        <v>0</v>
      </c>
      <c r="AA1207" s="549">
        <f t="shared" si="580"/>
        <v>0</v>
      </c>
      <c r="AB1207" s="282">
        <f t="shared" si="553"/>
        <v>-8239447.46</v>
      </c>
      <c r="AC1207" s="281">
        <f t="shared" si="554"/>
        <v>0</v>
      </c>
      <c r="AD1207" s="549">
        <f t="shared" si="570"/>
        <v>0</v>
      </c>
      <c r="AE1207" s="553">
        <f t="shared" si="571"/>
        <v>0</v>
      </c>
      <c r="AF1207" s="282">
        <f t="shared" si="572"/>
        <v>-8239447.46</v>
      </c>
      <c r="AG1207" s="283">
        <f t="shared" si="573"/>
        <v>-8239447.46</v>
      </c>
      <c r="AH1207" s="281">
        <f t="shared" si="555"/>
        <v>0</v>
      </c>
      <c r="AI1207" s="551">
        <f t="shared" si="581"/>
        <v>0</v>
      </c>
      <c r="AJ1207" s="549">
        <f t="shared" si="581"/>
        <v>0</v>
      </c>
      <c r="AK1207" s="549">
        <f t="shared" si="581"/>
        <v>0</v>
      </c>
      <c r="AL1207" s="282">
        <f t="shared" si="574"/>
        <v>-7679922.6333333338</v>
      </c>
      <c r="AM1207" s="281">
        <f t="shared" si="556"/>
        <v>0</v>
      </c>
      <c r="AN1207" s="549">
        <f t="shared" si="575"/>
        <v>0</v>
      </c>
      <c r="AO1207" s="549">
        <f t="shared" si="576"/>
        <v>0</v>
      </c>
      <c r="AP1207" s="549">
        <f t="shared" si="577"/>
        <v>-7679922.6333333338</v>
      </c>
      <c r="AQ1207" s="283">
        <f t="shared" si="578"/>
        <v>-7679922.6333333338</v>
      </c>
      <c r="AR1207" s="281">
        <f t="shared" si="557"/>
        <v>0</v>
      </c>
      <c r="AT1207" s="446" t="s">
        <v>2076</v>
      </c>
      <c r="AU1207" s="344"/>
      <c r="AV1207" s="447" t="str">
        <f t="shared" si="558"/>
        <v>CA</v>
      </c>
      <c r="AW1207" s="447" t="str">
        <f t="shared" si="559"/>
        <v>CL</v>
      </c>
      <c r="AX1207" s="447" t="str">
        <f t="shared" si="560"/>
        <v>AIC</v>
      </c>
      <c r="AY1207" s="447" t="str">
        <f t="shared" si="561"/>
        <v>ERB</v>
      </c>
      <c r="AZ1207" s="447" t="str">
        <f t="shared" si="562"/>
        <v>GRB</v>
      </c>
      <c r="BA1207" s="447" t="str">
        <f t="shared" si="563"/>
        <v>Non-Op</v>
      </c>
      <c r="BC1207" s="449" t="s">
        <v>2100</v>
      </c>
      <c r="BD1207" s="552">
        <f t="shared" si="579"/>
        <v>-8239447.46</v>
      </c>
      <c r="BF1207" s="435"/>
      <c r="BG1207" s="435"/>
      <c r="BH1207" s="435"/>
      <c r="BI1207" s="435"/>
      <c r="BJ1207" s="435"/>
      <c r="BK1207" s="435"/>
      <c r="BL1207" s="435"/>
      <c r="BN1207" s="444"/>
    </row>
    <row r="1208" spans="1:66" s="28" customFormat="1" ht="12" customHeight="1">
      <c r="A1208" s="287">
        <v>22840092</v>
      </c>
      <c r="B1208" s="288" t="str">
        <f t="shared" si="566"/>
        <v>22840092</v>
      </c>
      <c r="C1208" s="444" t="s">
        <v>1591</v>
      </c>
      <c r="D1208" s="445" t="s">
        <v>1165</v>
      </c>
      <c r="E1208" s="445"/>
      <c r="F1208" s="444"/>
      <c r="G1208" s="445"/>
      <c r="H1208" s="547">
        <v>-4645677.07</v>
      </c>
      <c r="I1208" s="547">
        <v>-4645677.07</v>
      </c>
      <c r="J1208" s="547">
        <v>-4645677.07</v>
      </c>
      <c r="K1208" s="547">
        <v>-4605560.07</v>
      </c>
      <c r="L1208" s="547">
        <v>-4605560.07</v>
      </c>
      <c r="M1208" s="547">
        <v>-4605560.07</v>
      </c>
      <c r="N1208" s="547">
        <v>-4530255.5</v>
      </c>
      <c r="O1208" s="547">
        <v>-4530255.5</v>
      </c>
      <c r="P1208" s="547">
        <v>-4530255.5</v>
      </c>
      <c r="Q1208" s="547">
        <v>-3258478.62</v>
      </c>
      <c r="R1208" s="547">
        <v>-3258478.62</v>
      </c>
      <c r="S1208" s="547">
        <v>-3258478.62</v>
      </c>
      <c r="T1208" s="547">
        <v>-474201.13</v>
      </c>
      <c r="U1208" s="547"/>
      <c r="V1208" s="547">
        <f t="shared" si="569"/>
        <v>-4086181.3174999994</v>
      </c>
      <c r="W1208" s="285"/>
      <c r="X1208" s="286"/>
      <c r="Y1208" s="548">
        <f t="shared" si="580"/>
        <v>0</v>
      </c>
      <c r="Z1208" s="549">
        <f t="shared" si="580"/>
        <v>0</v>
      </c>
      <c r="AA1208" s="549">
        <f t="shared" si="580"/>
        <v>0</v>
      </c>
      <c r="AB1208" s="282">
        <f t="shared" si="553"/>
        <v>-474201.13</v>
      </c>
      <c r="AC1208" s="281">
        <f t="shared" si="554"/>
        <v>0</v>
      </c>
      <c r="AD1208" s="549">
        <f t="shared" si="570"/>
        <v>0</v>
      </c>
      <c r="AE1208" s="553">
        <f t="shared" si="571"/>
        <v>0</v>
      </c>
      <c r="AF1208" s="282">
        <f t="shared" si="572"/>
        <v>-474201.13</v>
      </c>
      <c r="AG1208" s="283">
        <f t="shared" si="573"/>
        <v>-474201.13</v>
      </c>
      <c r="AH1208" s="281">
        <f t="shared" si="555"/>
        <v>0</v>
      </c>
      <c r="AI1208" s="551">
        <f t="shared" si="581"/>
        <v>0</v>
      </c>
      <c r="AJ1208" s="549">
        <f t="shared" si="581"/>
        <v>0</v>
      </c>
      <c r="AK1208" s="549">
        <f t="shared" si="581"/>
        <v>0</v>
      </c>
      <c r="AL1208" s="282">
        <f t="shared" si="574"/>
        <v>-4086181.3174999994</v>
      </c>
      <c r="AM1208" s="281">
        <f t="shared" si="556"/>
        <v>0</v>
      </c>
      <c r="AN1208" s="549">
        <f t="shared" si="575"/>
        <v>0</v>
      </c>
      <c r="AO1208" s="549">
        <f t="shared" si="576"/>
        <v>0</v>
      </c>
      <c r="AP1208" s="549">
        <f t="shared" si="577"/>
        <v>-4086181.3174999994</v>
      </c>
      <c r="AQ1208" s="283">
        <f t="shared" si="578"/>
        <v>-4086181.3174999994</v>
      </c>
      <c r="AR1208" s="281">
        <f t="shared" si="557"/>
        <v>0</v>
      </c>
      <c r="AT1208" s="446" t="s">
        <v>2076</v>
      </c>
      <c r="AU1208" s="344"/>
      <c r="AV1208" s="447" t="str">
        <f t="shared" si="558"/>
        <v>CA</v>
      </c>
      <c r="AW1208" s="447" t="str">
        <f t="shared" si="559"/>
        <v>CL</v>
      </c>
      <c r="AX1208" s="447" t="str">
        <f t="shared" si="560"/>
        <v>AIC</v>
      </c>
      <c r="AY1208" s="447" t="str">
        <f t="shared" si="561"/>
        <v>ERB</v>
      </c>
      <c r="AZ1208" s="447" t="str">
        <f t="shared" si="562"/>
        <v>GRB</v>
      </c>
      <c r="BA1208" s="447" t="str">
        <f t="shared" si="563"/>
        <v>Non-Op</v>
      </c>
      <c r="BC1208" s="449" t="s">
        <v>2100</v>
      </c>
      <c r="BD1208" s="552">
        <f t="shared" si="579"/>
        <v>-474201.13</v>
      </c>
      <c r="BF1208" s="435"/>
      <c r="BG1208" s="435"/>
      <c r="BH1208" s="435"/>
      <c r="BI1208" s="435"/>
      <c r="BJ1208" s="435"/>
      <c r="BK1208" s="435"/>
      <c r="BL1208" s="435"/>
      <c r="BN1208" s="444"/>
    </row>
    <row r="1209" spans="1:66" s="28" customFormat="1" ht="12" customHeight="1">
      <c r="A1209" s="287">
        <v>22840102</v>
      </c>
      <c r="B1209" s="288" t="str">
        <f t="shared" si="566"/>
        <v>22840102</v>
      </c>
      <c r="C1209" s="444" t="s">
        <v>1592</v>
      </c>
      <c r="D1209" s="445" t="s">
        <v>1165</v>
      </c>
      <c r="E1209" s="445"/>
      <c r="F1209" s="444"/>
      <c r="G1209" s="445"/>
      <c r="H1209" s="547">
        <v>-615410</v>
      </c>
      <c r="I1209" s="547">
        <v>-615410</v>
      </c>
      <c r="J1209" s="547">
        <v>-615410</v>
      </c>
      <c r="K1209" s="547">
        <v>-615458.54</v>
      </c>
      <c r="L1209" s="547">
        <v>-615458.54</v>
      </c>
      <c r="M1209" s="547">
        <v>-615458.54</v>
      </c>
      <c r="N1209" s="547">
        <v>-615458.54</v>
      </c>
      <c r="O1209" s="547">
        <v>-615458.54</v>
      </c>
      <c r="P1209" s="547">
        <v>-615458.54</v>
      </c>
      <c r="Q1209" s="547">
        <v>-608674.18000000005</v>
      </c>
      <c r="R1209" s="547">
        <v>-608674.18000000005</v>
      </c>
      <c r="S1209" s="547">
        <v>-608674.18000000005</v>
      </c>
      <c r="T1209" s="547">
        <v>-608591.92000000004</v>
      </c>
      <c r="U1209" s="547"/>
      <c r="V1209" s="547">
        <f t="shared" si="569"/>
        <v>-613466.22833333327</v>
      </c>
      <c r="W1209" s="285"/>
      <c r="X1209" s="286"/>
      <c r="Y1209" s="548">
        <f t="shared" si="580"/>
        <v>0</v>
      </c>
      <c r="Z1209" s="549">
        <f t="shared" si="580"/>
        <v>0</v>
      </c>
      <c r="AA1209" s="549">
        <f t="shared" si="580"/>
        <v>0</v>
      </c>
      <c r="AB1209" s="282">
        <f t="shared" si="553"/>
        <v>-608591.92000000004</v>
      </c>
      <c r="AC1209" s="281">
        <f t="shared" si="554"/>
        <v>0</v>
      </c>
      <c r="AD1209" s="549">
        <f t="shared" si="570"/>
        <v>0</v>
      </c>
      <c r="AE1209" s="553">
        <f t="shared" si="571"/>
        <v>0</v>
      </c>
      <c r="AF1209" s="282">
        <f t="shared" si="572"/>
        <v>-608591.92000000004</v>
      </c>
      <c r="AG1209" s="283">
        <f t="shared" si="573"/>
        <v>-608591.92000000004</v>
      </c>
      <c r="AH1209" s="281">
        <f t="shared" si="555"/>
        <v>0</v>
      </c>
      <c r="AI1209" s="551">
        <f t="shared" si="581"/>
        <v>0</v>
      </c>
      <c r="AJ1209" s="549">
        <f t="shared" si="581"/>
        <v>0</v>
      </c>
      <c r="AK1209" s="549">
        <f t="shared" si="581"/>
        <v>0</v>
      </c>
      <c r="AL1209" s="282">
        <f t="shared" si="574"/>
        <v>-613466.22833333327</v>
      </c>
      <c r="AM1209" s="281">
        <f t="shared" si="556"/>
        <v>0</v>
      </c>
      <c r="AN1209" s="549">
        <f t="shared" si="575"/>
        <v>0</v>
      </c>
      <c r="AO1209" s="549">
        <f t="shared" si="576"/>
        <v>0</v>
      </c>
      <c r="AP1209" s="549">
        <f t="shared" si="577"/>
        <v>-613466.22833333327</v>
      </c>
      <c r="AQ1209" s="283">
        <f t="shared" si="578"/>
        <v>-613466.22833333327</v>
      </c>
      <c r="AR1209" s="281">
        <f t="shared" si="557"/>
        <v>0</v>
      </c>
      <c r="AT1209" s="446" t="s">
        <v>2076</v>
      </c>
      <c r="AU1209" s="344"/>
      <c r="AV1209" s="447" t="str">
        <f t="shared" si="558"/>
        <v>CA</v>
      </c>
      <c r="AW1209" s="447" t="str">
        <f t="shared" si="559"/>
        <v>CL</v>
      </c>
      <c r="AX1209" s="447" t="str">
        <f t="shared" si="560"/>
        <v>AIC</v>
      </c>
      <c r="AY1209" s="447" t="str">
        <f t="shared" si="561"/>
        <v>ERB</v>
      </c>
      <c r="AZ1209" s="447" t="str">
        <f t="shared" si="562"/>
        <v>GRB</v>
      </c>
      <c r="BA1209" s="447" t="str">
        <f t="shared" si="563"/>
        <v>Non-Op</v>
      </c>
      <c r="BC1209" s="449" t="s">
        <v>2100</v>
      </c>
      <c r="BD1209" s="552">
        <f t="shared" si="579"/>
        <v>-608591.92000000004</v>
      </c>
      <c r="BF1209" s="435"/>
      <c r="BG1209" s="435"/>
      <c r="BH1209" s="435"/>
      <c r="BI1209" s="435"/>
      <c r="BJ1209" s="435"/>
      <c r="BK1209" s="435"/>
      <c r="BL1209" s="435"/>
      <c r="BN1209" s="444"/>
    </row>
    <row r="1210" spans="1:66" s="28" customFormat="1" ht="12" customHeight="1">
      <c r="A1210" s="287">
        <v>22840111</v>
      </c>
      <c r="B1210" s="288" t="str">
        <f t="shared" si="566"/>
        <v>22840111</v>
      </c>
      <c r="C1210" s="444" t="s">
        <v>1758</v>
      </c>
      <c r="D1210" s="445" t="s">
        <v>2092</v>
      </c>
      <c r="E1210" s="445"/>
      <c r="F1210" s="444"/>
      <c r="G1210" s="445"/>
      <c r="H1210" s="547">
        <v>3648.75</v>
      </c>
      <c r="I1210" s="547">
        <v>3648.75</v>
      </c>
      <c r="J1210" s="547">
        <v>3648.75</v>
      </c>
      <c r="K1210" s="547">
        <v>3648.75</v>
      </c>
      <c r="L1210" s="547">
        <v>3648.75</v>
      </c>
      <c r="M1210" s="547">
        <v>3648.75</v>
      </c>
      <c r="N1210" s="547">
        <v>3648.75</v>
      </c>
      <c r="O1210" s="547">
        <v>3648.75</v>
      </c>
      <c r="P1210" s="547">
        <v>3648.75</v>
      </c>
      <c r="Q1210" s="547">
        <v>3648.75</v>
      </c>
      <c r="R1210" s="547">
        <v>3648.75</v>
      </c>
      <c r="S1210" s="547">
        <v>3648.75</v>
      </c>
      <c r="T1210" s="547">
        <v>3648.75</v>
      </c>
      <c r="U1210" s="547"/>
      <c r="V1210" s="547">
        <f t="shared" si="569"/>
        <v>3648.75</v>
      </c>
      <c r="W1210" s="285"/>
      <c r="X1210" s="286"/>
      <c r="Y1210" s="548">
        <f t="shared" si="580"/>
        <v>0</v>
      </c>
      <c r="Z1210" s="549">
        <f t="shared" si="580"/>
        <v>3648.75</v>
      </c>
      <c r="AA1210" s="549">
        <f t="shared" si="580"/>
        <v>0</v>
      </c>
      <c r="AB1210" s="282">
        <f t="shared" si="553"/>
        <v>0</v>
      </c>
      <c r="AC1210" s="281">
        <f t="shared" si="554"/>
        <v>0</v>
      </c>
      <c r="AD1210" s="549">
        <f t="shared" si="570"/>
        <v>0</v>
      </c>
      <c r="AE1210" s="553">
        <f t="shared" si="571"/>
        <v>0</v>
      </c>
      <c r="AF1210" s="282">
        <f t="shared" si="572"/>
        <v>0</v>
      </c>
      <c r="AG1210" s="283">
        <f t="shared" si="573"/>
        <v>0</v>
      </c>
      <c r="AH1210" s="281">
        <f t="shared" si="555"/>
        <v>0</v>
      </c>
      <c r="AI1210" s="551">
        <f t="shared" si="581"/>
        <v>0</v>
      </c>
      <c r="AJ1210" s="549">
        <f t="shared" si="581"/>
        <v>3648.75</v>
      </c>
      <c r="AK1210" s="549">
        <f t="shared" si="581"/>
        <v>0</v>
      </c>
      <c r="AL1210" s="282">
        <f t="shared" si="574"/>
        <v>0</v>
      </c>
      <c r="AM1210" s="281">
        <f t="shared" si="556"/>
        <v>0</v>
      </c>
      <c r="AN1210" s="549">
        <f t="shared" si="575"/>
        <v>0</v>
      </c>
      <c r="AO1210" s="549">
        <f t="shared" si="576"/>
        <v>0</v>
      </c>
      <c r="AP1210" s="549">
        <f t="shared" si="577"/>
        <v>0</v>
      </c>
      <c r="AQ1210" s="283">
        <f t="shared" si="578"/>
        <v>0</v>
      </c>
      <c r="AR1210" s="281">
        <f t="shared" si="557"/>
        <v>0</v>
      </c>
      <c r="AT1210" s="446"/>
      <c r="AU1210" s="344"/>
      <c r="AV1210" s="447" t="str">
        <f t="shared" si="558"/>
        <v>CA</v>
      </c>
      <c r="AW1210" s="447" t="str">
        <f t="shared" si="559"/>
        <v>CL</v>
      </c>
      <c r="AX1210" s="447" t="str">
        <f t="shared" si="560"/>
        <v>AIC</v>
      </c>
      <c r="AY1210" s="447" t="str">
        <f t="shared" si="561"/>
        <v>ERB</v>
      </c>
      <c r="AZ1210" s="447" t="str">
        <f t="shared" si="562"/>
        <v>GRB</v>
      </c>
      <c r="BA1210" s="447" t="str">
        <f t="shared" si="563"/>
        <v>Non-Op</v>
      </c>
      <c r="BC1210" s="445" t="s">
        <v>2304</v>
      </c>
      <c r="BD1210" s="552">
        <f t="shared" si="579"/>
        <v>3648.75</v>
      </c>
      <c r="BF1210" s="435"/>
      <c r="BG1210" s="435"/>
      <c r="BH1210" s="435"/>
      <c r="BI1210" s="435"/>
      <c r="BJ1210" s="435"/>
      <c r="BK1210" s="435"/>
      <c r="BL1210" s="435"/>
      <c r="BN1210" s="444"/>
    </row>
    <row r="1211" spans="1:66" s="28" customFormat="1" ht="12" customHeight="1">
      <c r="A1211" s="287">
        <v>22840112</v>
      </c>
      <c r="B1211" s="288" t="str">
        <f t="shared" si="566"/>
        <v>22840112</v>
      </c>
      <c r="C1211" s="444" t="s">
        <v>1593</v>
      </c>
      <c r="D1211" s="445" t="s">
        <v>1165</v>
      </c>
      <c r="E1211" s="445"/>
      <c r="F1211" s="444"/>
      <c r="G1211" s="445"/>
      <c r="H1211" s="547">
        <v>-220000</v>
      </c>
      <c r="I1211" s="547">
        <v>-220000</v>
      </c>
      <c r="J1211" s="547">
        <v>-220000</v>
      </c>
      <c r="K1211" s="547">
        <v>-220000</v>
      </c>
      <c r="L1211" s="547">
        <v>-220000</v>
      </c>
      <c r="M1211" s="547">
        <v>-220000</v>
      </c>
      <c r="N1211" s="547">
        <v>-220000</v>
      </c>
      <c r="O1211" s="547">
        <v>-220000</v>
      </c>
      <c r="P1211" s="547">
        <v>-220000</v>
      </c>
      <c r="Q1211" s="547">
        <v>-220000</v>
      </c>
      <c r="R1211" s="547">
        <v>-220000</v>
      </c>
      <c r="S1211" s="547">
        <v>-220000</v>
      </c>
      <c r="T1211" s="547">
        <v>-235000</v>
      </c>
      <c r="U1211" s="547"/>
      <c r="V1211" s="547">
        <f t="shared" si="569"/>
        <v>-220625</v>
      </c>
      <c r="W1211" s="285"/>
      <c r="X1211" s="286"/>
      <c r="Y1211" s="548">
        <f t="shared" si="580"/>
        <v>0</v>
      </c>
      <c r="Z1211" s="549">
        <f t="shared" si="580"/>
        <v>0</v>
      </c>
      <c r="AA1211" s="549">
        <f t="shared" si="580"/>
        <v>0</v>
      </c>
      <c r="AB1211" s="282">
        <f t="shared" si="553"/>
        <v>-235000</v>
      </c>
      <c r="AC1211" s="281">
        <f t="shared" si="554"/>
        <v>0</v>
      </c>
      <c r="AD1211" s="549">
        <f t="shared" si="570"/>
        <v>0</v>
      </c>
      <c r="AE1211" s="553">
        <f t="shared" si="571"/>
        <v>0</v>
      </c>
      <c r="AF1211" s="282">
        <f t="shared" si="572"/>
        <v>-235000</v>
      </c>
      <c r="AG1211" s="283">
        <f t="shared" si="573"/>
        <v>-235000</v>
      </c>
      <c r="AH1211" s="281">
        <f t="shared" si="555"/>
        <v>0</v>
      </c>
      <c r="AI1211" s="551">
        <f t="shared" si="581"/>
        <v>0</v>
      </c>
      <c r="AJ1211" s="549">
        <f t="shared" si="581"/>
        <v>0</v>
      </c>
      <c r="AK1211" s="549">
        <f t="shared" si="581"/>
        <v>0</v>
      </c>
      <c r="AL1211" s="282">
        <f t="shared" si="574"/>
        <v>-220625</v>
      </c>
      <c r="AM1211" s="281">
        <f t="shared" si="556"/>
        <v>0</v>
      </c>
      <c r="AN1211" s="549">
        <f t="shared" si="575"/>
        <v>0</v>
      </c>
      <c r="AO1211" s="549">
        <f t="shared" si="576"/>
        <v>0</v>
      </c>
      <c r="AP1211" s="549">
        <f t="shared" si="577"/>
        <v>-220625</v>
      </c>
      <c r="AQ1211" s="283">
        <f t="shared" si="578"/>
        <v>-220625</v>
      </c>
      <c r="AR1211" s="281">
        <f t="shared" si="557"/>
        <v>0</v>
      </c>
      <c r="AT1211" s="446" t="s">
        <v>2076</v>
      </c>
      <c r="AU1211" s="344"/>
      <c r="AV1211" s="447" t="str">
        <f t="shared" si="558"/>
        <v>CA</v>
      </c>
      <c r="AW1211" s="447" t="str">
        <f t="shared" si="559"/>
        <v>CL</v>
      </c>
      <c r="AX1211" s="447" t="str">
        <f t="shared" si="560"/>
        <v>AIC</v>
      </c>
      <c r="AY1211" s="447" t="str">
        <f t="shared" si="561"/>
        <v>ERB</v>
      </c>
      <c r="AZ1211" s="447" t="str">
        <f t="shared" si="562"/>
        <v>GRB</v>
      </c>
      <c r="BA1211" s="447" t="str">
        <f t="shared" si="563"/>
        <v>Non-Op</v>
      </c>
      <c r="BC1211" s="449" t="s">
        <v>2100</v>
      </c>
      <c r="BD1211" s="552">
        <f t="shared" si="579"/>
        <v>-235000</v>
      </c>
      <c r="BF1211" s="435"/>
      <c r="BG1211" s="435"/>
      <c r="BH1211" s="435"/>
      <c r="BI1211" s="435"/>
      <c r="BJ1211" s="435"/>
      <c r="BK1211" s="435"/>
      <c r="BL1211" s="435"/>
      <c r="BN1211" s="444"/>
    </row>
    <row r="1212" spans="1:66" s="28" customFormat="1" ht="12" customHeight="1">
      <c r="A1212" s="287">
        <v>22840122</v>
      </c>
      <c r="B1212" s="288" t="str">
        <f t="shared" si="566"/>
        <v>22840122</v>
      </c>
      <c r="C1212" s="444" t="s">
        <v>1594</v>
      </c>
      <c r="D1212" s="445" t="s">
        <v>1165</v>
      </c>
      <c r="E1212" s="445"/>
      <c r="F1212" s="444"/>
      <c r="G1212" s="445"/>
      <c r="H1212" s="547">
        <v>-149000</v>
      </c>
      <c r="I1212" s="547">
        <v>-149000</v>
      </c>
      <c r="J1212" s="547">
        <v>-149000</v>
      </c>
      <c r="K1212" s="547">
        <v>-149000</v>
      </c>
      <c r="L1212" s="547">
        <v>-149000</v>
      </c>
      <c r="M1212" s="547">
        <v>-149000</v>
      </c>
      <c r="N1212" s="547">
        <v>-149000</v>
      </c>
      <c r="O1212" s="547">
        <v>-149000</v>
      </c>
      <c r="P1212" s="547">
        <v>-149000</v>
      </c>
      <c r="Q1212" s="547">
        <v>-149000</v>
      </c>
      <c r="R1212" s="547">
        <v>-149000</v>
      </c>
      <c r="S1212" s="547">
        <v>-149000</v>
      </c>
      <c r="T1212" s="547">
        <v>-149000</v>
      </c>
      <c r="U1212" s="547"/>
      <c r="V1212" s="547">
        <f t="shared" si="569"/>
        <v>-149000</v>
      </c>
      <c r="W1212" s="285"/>
      <c r="X1212" s="286"/>
      <c r="Y1212" s="548">
        <f t="shared" si="580"/>
        <v>0</v>
      </c>
      <c r="Z1212" s="549">
        <f t="shared" si="580"/>
        <v>0</v>
      </c>
      <c r="AA1212" s="549">
        <f t="shared" si="580"/>
        <v>0</v>
      </c>
      <c r="AB1212" s="282">
        <f t="shared" si="553"/>
        <v>-149000</v>
      </c>
      <c r="AC1212" s="281">
        <f t="shared" si="554"/>
        <v>0</v>
      </c>
      <c r="AD1212" s="549">
        <f t="shared" si="570"/>
        <v>0</v>
      </c>
      <c r="AE1212" s="553">
        <f t="shared" si="571"/>
        <v>0</v>
      </c>
      <c r="AF1212" s="282">
        <f t="shared" si="572"/>
        <v>-149000</v>
      </c>
      <c r="AG1212" s="283">
        <f t="shared" si="573"/>
        <v>-149000</v>
      </c>
      <c r="AH1212" s="281">
        <f t="shared" si="555"/>
        <v>0</v>
      </c>
      <c r="AI1212" s="551">
        <f t="shared" si="581"/>
        <v>0</v>
      </c>
      <c r="AJ1212" s="549">
        <f t="shared" si="581"/>
        <v>0</v>
      </c>
      <c r="AK1212" s="549">
        <f t="shared" si="581"/>
        <v>0</v>
      </c>
      <c r="AL1212" s="282">
        <f t="shared" si="574"/>
        <v>-149000</v>
      </c>
      <c r="AM1212" s="281">
        <f t="shared" si="556"/>
        <v>0</v>
      </c>
      <c r="AN1212" s="549">
        <f t="shared" si="575"/>
        <v>0</v>
      </c>
      <c r="AO1212" s="549">
        <f t="shared" si="576"/>
        <v>0</v>
      </c>
      <c r="AP1212" s="549">
        <f t="shared" si="577"/>
        <v>-149000</v>
      </c>
      <c r="AQ1212" s="283">
        <f t="shared" si="578"/>
        <v>-149000</v>
      </c>
      <c r="AR1212" s="281">
        <f t="shared" si="557"/>
        <v>0</v>
      </c>
      <c r="AT1212" s="446" t="s">
        <v>2076</v>
      </c>
      <c r="AU1212" s="344"/>
      <c r="AV1212" s="447" t="str">
        <f t="shared" si="558"/>
        <v>CA</v>
      </c>
      <c r="AW1212" s="447" t="str">
        <f t="shared" si="559"/>
        <v>CL</v>
      </c>
      <c r="AX1212" s="447" t="str">
        <f t="shared" si="560"/>
        <v>AIC</v>
      </c>
      <c r="AY1212" s="447" t="str">
        <f t="shared" si="561"/>
        <v>ERB</v>
      </c>
      <c r="AZ1212" s="447" t="str">
        <f t="shared" si="562"/>
        <v>GRB</v>
      </c>
      <c r="BA1212" s="447" t="str">
        <f t="shared" si="563"/>
        <v>Non-Op</v>
      </c>
      <c r="BC1212" s="449" t="s">
        <v>2100</v>
      </c>
      <c r="BD1212" s="552">
        <f t="shared" si="579"/>
        <v>-149000</v>
      </c>
      <c r="BF1212" s="435"/>
      <c r="BG1212" s="435"/>
      <c r="BH1212" s="435"/>
      <c r="BI1212" s="435"/>
      <c r="BJ1212" s="435"/>
      <c r="BK1212" s="435"/>
      <c r="BL1212" s="435"/>
      <c r="BN1212" s="444"/>
    </row>
    <row r="1213" spans="1:66" s="28" customFormat="1" ht="12" customHeight="1">
      <c r="A1213" s="287">
        <v>22840131</v>
      </c>
      <c r="B1213" s="288" t="str">
        <f t="shared" si="566"/>
        <v>22840131</v>
      </c>
      <c r="C1213" s="444" t="s">
        <v>1759</v>
      </c>
      <c r="D1213" s="445" t="s">
        <v>1165</v>
      </c>
      <c r="E1213" s="445"/>
      <c r="F1213" s="444"/>
      <c r="G1213" s="445"/>
      <c r="H1213" s="547">
        <v>-580000</v>
      </c>
      <c r="I1213" s="547">
        <v>-580000</v>
      </c>
      <c r="J1213" s="547">
        <v>-580000</v>
      </c>
      <c r="K1213" s="547">
        <v>-580000</v>
      </c>
      <c r="L1213" s="547">
        <v>-580000</v>
      </c>
      <c r="M1213" s="547">
        <v>-580000</v>
      </c>
      <c r="N1213" s="547">
        <v>-577283.12</v>
      </c>
      <c r="O1213" s="547">
        <v>-577283.12</v>
      </c>
      <c r="P1213" s="547">
        <v>-577283.12</v>
      </c>
      <c r="Q1213" s="547">
        <v>-577283.12</v>
      </c>
      <c r="R1213" s="547">
        <v>-577283.12</v>
      </c>
      <c r="S1213" s="547">
        <v>-577283.12</v>
      </c>
      <c r="T1213" s="547">
        <v>-577143.12</v>
      </c>
      <c r="U1213" s="547"/>
      <c r="V1213" s="547">
        <f t="shared" si="569"/>
        <v>-578522.52333333343</v>
      </c>
      <c r="W1213" s="285"/>
      <c r="X1213" s="286"/>
      <c r="Y1213" s="548">
        <f t="shared" si="580"/>
        <v>0</v>
      </c>
      <c r="Z1213" s="549">
        <f t="shared" si="580"/>
        <v>0</v>
      </c>
      <c r="AA1213" s="549">
        <f t="shared" si="580"/>
        <v>0</v>
      </c>
      <c r="AB1213" s="282">
        <f t="shared" si="553"/>
        <v>-577143.12</v>
      </c>
      <c r="AC1213" s="281">
        <f t="shared" si="554"/>
        <v>0</v>
      </c>
      <c r="AD1213" s="549">
        <f t="shared" si="570"/>
        <v>0</v>
      </c>
      <c r="AE1213" s="553">
        <f t="shared" si="571"/>
        <v>0</v>
      </c>
      <c r="AF1213" s="282">
        <f t="shared" si="572"/>
        <v>-577143.12</v>
      </c>
      <c r="AG1213" s="283">
        <f t="shared" si="573"/>
        <v>-577143.12</v>
      </c>
      <c r="AH1213" s="281">
        <f t="shared" si="555"/>
        <v>0</v>
      </c>
      <c r="AI1213" s="551">
        <f t="shared" si="581"/>
        <v>0</v>
      </c>
      <c r="AJ1213" s="549">
        <f t="shared" si="581"/>
        <v>0</v>
      </c>
      <c r="AK1213" s="549">
        <f t="shared" si="581"/>
        <v>0</v>
      </c>
      <c r="AL1213" s="282">
        <f t="shared" si="574"/>
        <v>-578522.52333333343</v>
      </c>
      <c r="AM1213" s="281">
        <f t="shared" si="556"/>
        <v>0</v>
      </c>
      <c r="AN1213" s="549">
        <f t="shared" si="575"/>
        <v>0</v>
      </c>
      <c r="AO1213" s="549">
        <f t="shared" si="576"/>
        <v>0</v>
      </c>
      <c r="AP1213" s="549">
        <f t="shared" si="577"/>
        <v>-578522.52333333343</v>
      </c>
      <c r="AQ1213" s="283">
        <f t="shared" si="578"/>
        <v>-578522.52333333343</v>
      </c>
      <c r="AR1213" s="281">
        <f t="shared" si="557"/>
        <v>0</v>
      </c>
      <c r="AT1213" s="446" t="s">
        <v>2076</v>
      </c>
      <c r="AU1213" s="344"/>
      <c r="AV1213" s="447" t="str">
        <f t="shared" si="558"/>
        <v>CA</v>
      </c>
      <c r="AW1213" s="447" t="str">
        <f t="shared" si="559"/>
        <v>CL</v>
      </c>
      <c r="AX1213" s="447" t="str">
        <f t="shared" si="560"/>
        <v>AIC</v>
      </c>
      <c r="AY1213" s="447" t="str">
        <f t="shared" si="561"/>
        <v>ERB</v>
      </c>
      <c r="AZ1213" s="447" t="str">
        <f t="shared" si="562"/>
        <v>GRB</v>
      </c>
      <c r="BA1213" s="447" t="str">
        <f t="shared" si="563"/>
        <v>Non-Op</v>
      </c>
      <c r="BC1213" s="449" t="s">
        <v>2100</v>
      </c>
      <c r="BD1213" s="552">
        <f t="shared" si="579"/>
        <v>-577143.12</v>
      </c>
      <c r="BF1213" s="435"/>
      <c r="BG1213" s="435"/>
      <c r="BH1213" s="435"/>
      <c r="BI1213" s="435"/>
      <c r="BJ1213" s="435"/>
      <c r="BK1213" s="435"/>
      <c r="BL1213" s="435"/>
      <c r="BN1213" s="444"/>
    </row>
    <row r="1214" spans="1:66" s="28" customFormat="1" ht="12" customHeight="1">
      <c r="A1214" s="287">
        <v>22840132</v>
      </c>
      <c r="B1214" s="288" t="str">
        <f t="shared" si="566"/>
        <v>22840132</v>
      </c>
      <c r="C1214" s="444" t="s">
        <v>1595</v>
      </c>
      <c r="D1214" s="445" t="s">
        <v>1165</v>
      </c>
      <c r="E1214" s="445"/>
      <c r="F1214" s="444"/>
      <c r="G1214" s="445"/>
      <c r="H1214" s="547">
        <v>-107000</v>
      </c>
      <c r="I1214" s="547">
        <v>-107000</v>
      </c>
      <c r="J1214" s="547">
        <v>-107000</v>
      </c>
      <c r="K1214" s="547">
        <v>-107000</v>
      </c>
      <c r="L1214" s="547">
        <v>-107000</v>
      </c>
      <c r="M1214" s="547">
        <v>-107000</v>
      </c>
      <c r="N1214" s="547">
        <v>-107000</v>
      </c>
      <c r="O1214" s="547">
        <v>-107000</v>
      </c>
      <c r="P1214" s="547">
        <v>-107000</v>
      </c>
      <c r="Q1214" s="547">
        <v>-107000</v>
      </c>
      <c r="R1214" s="547">
        <v>-107000</v>
      </c>
      <c r="S1214" s="547">
        <v>-107000</v>
      </c>
      <c r="T1214" s="547">
        <v>-107000</v>
      </c>
      <c r="U1214" s="547"/>
      <c r="V1214" s="547">
        <f t="shared" si="569"/>
        <v>-107000</v>
      </c>
      <c r="W1214" s="285"/>
      <c r="X1214" s="286"/>
      <c r="Y1214" s="548">
        <f t="shared" si="580"/>
        <v>0</v>
      </c>
      <c r="Z1214" s="549">
        <f t="shared" si="580"/>
        <v>0</v>
      </c>
      <c r="AA1214" s="549">
        <f t="shared" si="580"/>
        <v>0</v>
      </c>
      <c r="AB1214" s="282">
        <f t="shared" si="553"/>
        <v>-107000</v>
      </c>
      <c r="AC1214" s="281">
        <f t="shared" si="554"/>
        <v>0</v>
      </c>
      <c r="AD1214" s="549">
        <f t="shared" si="570"/>
        <v>0</v>
      </c>
      <c r="AE1214" s="553">
        <f t="shared" si="571"/>
        <v>0</v>
      </c>
      <c r="AF1214" s="282">
        <f t="shared" si="572"/>
        <v>-107000</v>
      </c>
      <c r="AG1214" s="283">
        <f t="shared" si="573"/>
        <v>-107000</v>
      </c>
      <c r="AH1214" s="281">
        <f t="shared" si="555"/>
        <v>0</v>
      </c>
      <c r="AI1214" s="551">
        <f t="shared" si="581"/>
        <v>0</v>
      </c>
      <c r="AJ1214" s="549">
        <f t="shared" si="581"/>
        <v>0</v>
      </c>
      <c r="AK1214" s="549">
        <f t="shared" si="581"/>
        <v>0</v>
      </c>
      <c r="AL1214" s="282">
        <f t="shared" si="574"/>
        <v>-107000</v>
      </c>
      <c r="AM1214" s="281">
        <f t="shared" si="556"/>
        <v>0</v>
      </c>
      <c r="AN1214" s="549">
        <f t="shared" si="575"/>
        <v>0</v>
      </c>
      <c r="AO1214" s="549">
        <f t="shared" si="576"/>
        <v>0</v>
      </c>
      <c r="AP1214" s="549">
        <f t="shared" si="577"/>
        <v>-107000</v>
      </c>
      <c r="AQ1214" s="283">
        <f t="shared" si="578"/>
        <v>-107000</v>
      </c>
      <c r="AR1214" s="281">
        <f t="shared" si="557"/>
        <v>0</v>
      </c>
      <c r="AT1214" s="446" t="s">
        <v>2076</v>
      </c>
      <c r="AU1214" s="344"/>
      <c r="AV1214" s="447" t="str">
        <f t="shared" si="558"/>
        <v>CA</v>
      </c>
      <c r="AW1214" s="447" t="str">
        <f t="shared" si="559"/>
        <v>CL</v>
      </c>
      <c r="AX1214" s="447" t="str">
        <f t="shared" si="560"/>
        <v>AIC</v>
      </c>
      <c r="AY1214" s="447" t="str">
        <f t="shared" si="561"/>
        <v>ERB</v>
      </c>
      <c r="AZ1214" s="447" t="str">
        <f t="shared" si="562"/>
        <v>GRB</v>
      </c>
      <c r="BA1214" s="447" t="str">
        <f t="shared" si="563"/>
        <v>Non-Op</v>
      </c>
      <c r="BC1214" s="449" t="s">
        <v>2100</v>
      </c>
      <c r="BD1214" s="552">
        <f t="shared" si="579"/>
        <v>-107000</v>
      </c>
      <c r="BF1214" s="435"/>
      <c r="BG1214" s="435"/>
      <c r="BH1214" s="435"/>
      <c r="BI1214" s="435"/>
      <c r="BJ1214" s="435"/>
      <c r="BK1214" s="435"/>
      <c r="BL1214" s="435"/>
      <c r="BN1214" s="444"/>
    </row>
    <row r="1215" spans="1:66" s="28" customFormat="1" ht="12" customHeight="1">
      <c r="A1215" s="476">
        <v>22840161</v>
      </c>
      <c r="B1215" s="445" t="str">
        <f t="shared" si="566"/>
        <v>22840161</v>
      </c>
      <c r="C1215" s="444" t="s">
        <v>1760</v>
      </c>
      <c r="D1215" s="445" t="s">
        <v>1165</v>
      </c>
      <c r="E1215" s="445"/>
      <c r="F1215" s="444"/>
      <c r="G1215" s="445"/>
      <c r="H1215" s="547">
        <v>-347384.45</v>
      </c>
      <c r="I1215" s="547">
        <v>-347384.45</v>
      </c>
      <c r="J1215" s="547">
        <v>-347384.45</v>
      </c>
      <c r="K1215" s="547">
        <v>-343840.4</v>
      </c>
      <c r="L1215" s="547">
        <v>-343840.4</v>
      </c>
      <c r="M1215" s="547">
        <v>-343840.4</v>
      </c>
      <c r="N1215" s="547">
        <v>-342550.9</v>
      </c>
      <c r="O1215" s="547">
        <v>-342550.9</v>
      </c>
      <c r="P1215" s="547">
        <v>-342550.9</v>
      </c>
      <c r="Q1215" s="547">
        <v>-340321.03</v>
      </c>
      <c r="R1215" s="547">
        <v>-340321.03</v>
      </c>
      <c r="S1215" s="547">
        <v>-340321.03</v>
      </c>
      <c r="T1215" s="547">
        <v>-345471.25</v>
      </c>
      <c r="U1215" s="547"/>
      <c r="V1215" s="547">
        <f t="shared" si="569"/>
        <v>-343444.47833333339</v>
      </c>
      <c r="W1215" s="285"/>
      <c r="X1215" s="286"/>
      <c r="Y1215" s="548">
        <f t="shared" si="580"/>
        <v>0</v>
      </c>
      <c r="Z1215" s="549">
        <f t="shared" si="580"/>
        <v>0</v>
      </c>
      <c r="AA1215" s="549">
        <f t="shared" si="580"/>
        <v>0</v>
      </c>
      <c r="AB1215" s="282">
        <f t="shared" si="553"/>
        <v>-345471.25</v>
      </c>
      <c r="AC1215" s="281">
        <f t="shared" si="554"/>
        <v>0</v>
      </c>
      <c r="AD1215" s="549">
        <f t="shared" si="570"/>
        <v>0</v>
      </c>
      <c r="AE1215" s="553">
        <f t="shared" si="571"/>
        <v>0</v>
      </c>
      <c r="AF1215" s="282">
        <f t="shared" si="572"/>
        <v>-345471.25</v>
      </c>
      <c r="AG1215" s="283">
        <f t="shared" si="573"/>
        <v>-345471.25</v>
      </c>
      <c r="AH1215" s="281">
        <f t="shared" si="555"/>
        <v>0</v>
      </c>
      <c r="AI1215" s="551">
        <f t="shared" si="581"/>
        <v>0</v>
      </c>
      <c r="AJ1215" s="549">
        <f t="shared" si="581"/>
        <v>0</v>
      </c>
      <c r="AK1215" s="549">
        <f t="shared" si="581"/>
        <v>0</v>
      </c>
      <c r="AL1215" s="282">
        <f t="shared" si="574"/>
        <v>-343444.47833333339</v>
      </c>
      <c r="AM1215" s="281">
        <f t="shared" si="556"/>
        <v>0</v>
      </c>
      <c r="AN1215" s="549">
        <f t="shared" si="575"/>
        <v>0</v>
      </c>
      <c r="AO1215" s="549">
        <f t="shared" si="576"/>
        <v>0</v>
      </c>
      <c r="AP1215" s="549">
        <f t="shared" si="577"/>
        <v>-343444.47833333339</v>
      </c>
      <c r="AQ1215" s="283">
        <f t="shared" si="578"/>
        <v>-343444.47833333339</v>
      </c>
      <c r="AR1215" s="281">
        <f t="shared" si="557"/>
        <v>0</v>
      </c>
      <c r="AT1215" s="446" t="s">
        <v>2076</v>
      </c>
      <c r="AU1215" s="344"/>
      <c r="AV1215" s="447" t="str">
        <f t="shared" si="558"/>
        <v>CA</v>
      </c>
      <c r="AW1215" s="447" t="str">
        <f t="shared" si="559"/>
        <v>CL</v>
      </c>
      <c r="AX1215" s="447" t="str">
        <f t="shared" si="560"/>
        <v>AIC</v>
      </c>
      <c r="AY1215" s="447" t="str">
        <f t="shared" si="561"/>
        <v>ERB</v>
      </c>
      <c r="AZ1215" s="447" t="str">
        <f t="shared" si="562"/>
        <v>GRB</v>
      </c>
      <c r="BA1215" s="447" t="str">
        <f t="shared" si="563"/>
        <v>Non-Op</v>
      </c>
      <c r="BC1215" s="449" t="s">
        <v>2100</v>
      </c>
      <c r="BD1215" s="552">
        <f t="shared" si="579"/>
        <v>-345471.25</v>
      </c>
      <c r="BF1215" s="435"/>
      <c r="BG1215" s="435"/>
      <c r="BH1215" s="435"/>
      <c r="BI1215" s="435"/>
      <c r="BJ1215" s="435"/>
      <c r="BK1215" s="435"/>
      <c r="BL1215" s="435"/>
      <c r="BN1215" s="444"/>
    </row>
    <row r="1216" spans="1:66" s="28" customFormat="1" ht="12" customHeight="1">
      <c r="A1216" s="476">
        <v>22840162</v>
      </c>
      <c r="B1216" s="445" t="str">
        <f t="shared" si="566"/>
        <v>22840162</v>
      </c>
      <c r="C1216" s="444" t="s">
        <v>1761</v>
      </c>
      <c r="D1216" s="445" t="s">
        <v>1165</v>
      </c>
      <c r="E1216" s="445"/>
      <c r="F1216" s="444"/>
      <c r="G1216" s="445"/>
      <c r="H1216" s="547">
        <v>-60970.12</v>
      </c>
      <c r="I1216" s="547">
        <v>-60970.12</v>
      </c>
      <c r="J1216" s="547">
        <v>-60970.12</v>
      </c>
      <c r="K1216" s="547">
        <v>-38546.92</v>
      </c>
      <c r="L1216" s="547">
        <v>-38546.92</v>
      </c>
      <c r="M1216" s="547">
        <v>-38546.92</v>
      </c>
      <c r="N1216" s="547">
        <v>-13444.92</v>
      </c>
      <c r="O1216" s="547">
        <v>-13444.92</v>
      </c>
      <c r="P1216" s="547">
        <v>-13444.92</v>
      </c>
      <c r="Q1216" s="547">
        <v>-49309.48</v>
      </c>
      <c r="R1216" s="547">
        <v>-49309.48</v>
      </c>
      <c r="S1216" s="547">
        <v>-49309.48</v>
      </c>
      <c r="T1216" s="547">
        <v>-63171.5</v>
      </c>
      <c r="U1216" s="547"/>
      <c r="V1216" s="547">
        <f t="shared" si="569"/>
        <v>-40659.58416666666</v>
      </c>
      <c r="W1216" s="285"/>
      <c r="X1216" s="286"/>
      <c r="Y1216" s="548">
        <f t="shared" si="580"/>
        <v>0</v>
      </c>
      <c r="Z1216" s="549">
        <f t="shared" si="580"/>
        <v>0</v>
      </c>
      <c r="AA1216" s="549">
        <f t="shared" si="580"/>
        <v>0</v>
      </c>
      <c r="AB1216" s="282">
        <f t="shared" si="553"/>
        <v>-63171.5</v>
      </c>
      <c r="AC1216" s="281">
        <f t="shared" si="554"/>
        <v>0</v>
      </c>
      <c r="AD1216" s="549">
        <f t="shared" si="570"/>
        <v>0</v>
      </c>
      <c r="AE1216" s="553">
        <f t="shared" si="571"/>
        <v>0</v>
      </c>
      <c r="AF1216" s="282">
        <f t="shared" si="572"/>
        <v>-63171.5</v>
      </c>
      <c r="AG1216" s="283">
        <f t="shared" si="573"/>
        <v>-63171.5</v>
      </c>
      <c r="AH1216" s="281">
        <f t="shared" si="555"/>
        <v>0</v>
      </c>
      <c r="AI1216" s="551">
        <f t="shared" si="581"/>
        <v>0</v>
      </c>
      <c r="AJ1216" s="549">
        <f t="shared" si="581"/>
        <v>0</v>
      </c>
      <c r="AK1216" s="549">
        <f t="shared" si="581"/>
        <v>0</v>
      </c>
      <c r="AL1216" s="282">
        <f t="shared" si="574"/>
        <v>-40659.58416666666</v>
      </c>
      <c r="AM1216" s="281">
        <f t="shared" si="556"/>
        <v>0</v>
      </c>
      <c r="AN1216" s="549">
        <f t="shared" si="575"/>
        <v>0</v>
      </c>
      <c r="AO1216" s="549">
        <f t="shared" si="576"/>
        <v>0</v>
      </c>
      <c r="AP1216" s="549">
        <f t="shared" si="577"/>
        <v>-40659.58416666666</v>
      </c>
      <c r="AQ1216" s="283">
        <f t="shared" si="578"/>
        <v>-40659.58416666666</v>
      </c>
      <c r="AR1216" s="281">
        <f t="shared" si="557"/>
        <v>0</v>
      </c>
      <c r="AT1216" s="446" t="s">
        <v>2076</v>
      </c>
      <c r="AU1216" s="344"/>
      <c r="AV1216" s="447" t="str">
        <f t="shared" si="558"/>
        <v>CA</v>
      </c>
      <c r="AW1216" s="447" t="str">
        <f t="shared" si="559"/>
        <v>CL</v>
      </c>
      <c r="AX1216" s="447" t="str">
        <f t="shared" si="560"/>
        <v>AIC</v>
      </c>
      <c r="AY1216" s="447" t="str">
        <f t="shared" si="561"/>
        <v>ERB</v>
      </c>
      <c r="AZ1216" s="447" t="str">
        <f t="shared" si="562"/>
        <v>GRB</v>
      </c>
      <c r="BA1216" s="447" t="str">
        <f t="shared" si="563"/>
        <v>Non-Op</v>
      </c>
      <c r="BC1216" s="449" t="s">
        <v>2100</v>
      </c>
      <c r="BD1216" s="552">
        <f t="shared" si="579"/>
        <v>-63171.5</v>
      </c>
      <c r="BF1216" s="435"/>
      <c r="BG1216" s="435"/>
      <c r="BH1216" s="435"/>
      <c r="BI1216" s="435"/>
      <c r="BJ1216" s="435"/>
      <c r="BK1216" s="435"/>
      <c r="BL1216" s="435"/>
      <c r="BN1216" s="444"/>
    </row>
    <row r="1217" spans="1:66" s="28" customFormat="1" ht="12" customHeight="1">
      <c r="A1217" s="476">
        <v>22840171</v>
      </c>
      <c r="B1217" s="445" t="str">
        <f t="shared" si="566"/>
        <v>22840171</v>
      </c>
      <c r="C1217" s="444" t="s">
        <v>1762</v>
      </c>
      <c r="D1217" s="445" t="s">
        <v>2092</v>
      </c>
      <c r="E1217" s="445"/>
      <c r="F1217" s="444"/>
      <c r="G1217" s="445"/>
      <c r="H1217" s="547">
        <v>-53000</v>
      </c>
      <c r="I1217" s="547">
        <v>-53000</v>
      </c>
      <c r="J1217" s="547">
        <v>-53000</v>
      </c>
      <c r="K1217" s="547">
        <v>-53000</v>
      </c>
      <c r="L1217" s="547">
        <v>-53000</v>
      </c>
      <c r="M1217" s="547">
        <v>-53000</v>
      </c>
      <c r="N1217" s="547">
        <v>-53000</v>
      </c>
      <c r="O1217" s="547">
        <v>-53000</v>
      </c>
      <c r="P1217" s="547">
        <v>-53000</v>
      </c>
      <c r="Q1217" s="547">
        <v>-53000</v>
      </c>
      <c r="R1217" s="547">
        <v>-53000</v>
      </c>
      <c r="S1217" s="547">
        <v>-53000</v>
      </c>
      <c r="T1217" s="547">
        <v>-48596</v>
      </c>
      <c r="U1217" s="547"/>
      <c r="V1217" s="547">
        <f t="shared" si="569"/>
        <v>-52816.5</v>
      </c>
      <c r="W1217" s="285"/>
      <c r="X1217" s="286"/>
      <c r="Y1217" s="548">
        <f t="shared" si="580"/>
        <v>0</v>
      </c>
      <c r="Z1217" s="549">
        <f t="shared" si="580"/>
        <v>-48596</v>
      </c>
      <c r="AA1217" s="549">
        <f t="shared" si="580"/>
        <v>0</v>
      </c>
      <c r="AB1217" s="282">
        <f t="shared" si="553"/>
        <v>0</v>
      </c>
      <c r="AC1217" s="281">
        <f t="shared" si="554"/>
        <v>0</v>
      </c>
      <c r="AD1217" s="549">
        <f t="shared" si="570"/>
        <v>0</v>
      </c>
      <c r="AE1217" s="553">
        <f t="shared" si="571"/>
        <v>0</v>
      </c>
      <c r="AF1217" s="282">
        <f t="shared" si="572"/>
        <v>0</v>
      </c>
      <c r="AG1217" s="283">
        <f t="shared" si="573"/>
        <v>0</v>
      </c>
      <c r="AH1217" s="281">
        <f t="shared" si="555"/>
        <v>0</v>
      </c>
      <c r="AI1217" s="551">
        <f t="shared" si="581"/>
        <v>0</v>
      </c>
      <c r="AJ1217" s="549">
        <f t="shared" si="581"/>
        <v>-52816.5</v>
      </c>
      <c r="AK1217" s="549">
        <f t="shared" si="581"/>
        <v>0</v>
      </c>
      <c r="AL1217" s="282">
        <f t="shared" si="574"/>
        <v>0</v>
      </c>
      <c r="AM1217" s="281">
        <f t="shared" si="556"/>
        <v>0</v>
      </c>
      <c r="AN1217" s="549">
        <f t="shared" si="575"/>
        <v>0</v>
      </c>
      <c r="AO1217" s="549">
        <f t="shared" si="576"/>
        <v>0</v>
      </c>
      <c r="AP1217" s="549">
        <f t="shared" si="577"/>
        <v>0</v>
      </c>
      <c r="AQ1217" s="283">
        <f t="shared" si="578"/>
        <v>0</v>
      </c>
      <c r="AR1217" s="281">
        <f t="shared" si="557"/>
        <v>0</v>
      </c>
      <c r="AT1217" s="446"/>
      <c r="AU1217" s="344"/>
      <c r="AV1217" s="447" t="str">
        <f t="shared" si="558"/>
        <v>CA</v>
      </c>
      <c r="AW1217" s="447" t="str">
        <f t="shared" si="559"/>
        <v>CL</v>
      </c>
      <c r="AX1217" s="447" t="str">
        <f t="shared" si="560"/>
        <v>AIC</v>
      </c>
      <c r="AY1217" s="447" t="str">
        <f t="shared" si="561"/>
        <v>ERB</v>
      </c>
      <c r="AZ1217" s="447" t="str">
        <f t="shared" si="562"/>
        <v>GRB</v>
      </c>
      <c r="BA1217" s="447" t="str">
        <f t="shared" si="563"/>
        <v>Non-Op</v>
      </c>
      <c r="BC1217" s="445" t="s">
        <v>2304</v>
      </c>
      <c r="BD1217" s="552">
        <f t="shared" si="579"/>
        <v>-48596</v>
      </c>
      <c r="BF1217" s="435"/>
      <c r="BG1217" s="435"/>
      <c r="BH1217" s="435"/>
      <c r="BI1217" s="435"/>
      <c r="BJ1217" s="435"/>
      <c r="BK1217" s="435"/>
      <c r="BL1217" s="435"/>
      <c r="BN1217" s="444"/>
    </row>
    <row r="1218" spans="1:66" s="28" customFormat="1" ht="12" customHeight="1">
      <c r="A1218" s="476">
        <v>22840181</v>
      </c>
      <c r="B1218" s="445" t="str">
        <f t="shared" si="566"/>
        <v>22840181</v>
      </c>
      <c r="C1218" s="444" t="s">
        <v>1763</v>
      </c>
      <c r="D1218" s="445" t="s">
        <v>1165</v>
      </c>
      <c r="E1218" s="445"/>
      <c r="F1218" s="444"/>
      <c r="G1218" s="445"/>
      <c r="H1218" s="547">
        <v>-6686988.5499999998</v>
      </c>
      <c r="I1218" s="547">
        <v>-6686988.5499999998</v>
      </c>
      <c r="J1218" s="547">
        <v>-6686988.5499999998</v>
      </c>
      <c r="K1218" s="547">
        <v>-6685264.3799999999</v>
      </c>
      <c r="L1218" s="547">
        <v>-6685264.3799999999</v>
      </c>
      <c r="M1218" s="547">
        <v>-6685264.3799999999</v>
      </c>
      <c r="N1218" s="547">
        <v>-6681868.6299999999</v>
      </c>
      <c r="O1218" s="547">
        <v>-6681868.6299999999</v>
      </c>
      <c r="P1218" s="547">
        <v>-6681868.6299999999</v>
      </c>
      <c r="Q1218" s="547">
        <v>-6467703.5499999998</v>
      </c>
      <c r="R1218" s="547">
        <v>-6467703.5499999998</v>
      </c>
      <c r="S1218" s="547">
        <v>-6467703.5499999998</v>
      </c>
      <c r="T1218" s="547">
        <v>-6218628.7400000002</v>
      </c>
      <c r="U1218" s="547"/>
      <c r="V1218" s="547">
        <f t="shared" si="569"/>
        <v>-6610941.2854166664</v>
      </c>
      <c r="W1218" s="285"/>
      <c r="X1218" s="286"/>
      <c r="Y1218" s="548">
        <f t="shared" si="580"/>
        <v>0</v>
      </c>
      <c r="Z1218" s="549">
        <f t="shared" si="580"/>
        <v>0</v>
      </c>
      <c r="AA1218" s="549">
        <f t="shared" si="580"/>
        <v>0</v>
      </c>
      <c r="AB1218" s="282">
        <f t="shared" si="553"/>
        <v>-6218628.7400000002</v>
      </c>
      <c r="AC1218" s="281">
        <f t="shared" si="554"/>
        <v>0</v>
      </c>
      <c r="AD1218" s="549">
        <f t="shared" si="570"/>
        <v>0</v>
      </c>
      <c r="AE1218" s="553">
        <f t="shared" si="571"/>
        <v>0</v>
      </c>
      <c r="AF1218" s="282">
        <f t="shared" si="572"/>
        <v>-6218628.7400000002</v>
      </c>
      <c r="AG1218" s="283">
        <f t="shared" si="573"/>
        <v>-6218628.7400000002</v>
      </c>
      <c r="AH1218" s="281">
        <f t="shared" si="555"/>
        <v>0</v>
      </c>
      <c r="AI1218" s="551">
        <f t="shared" si="581"/>
        <v>0</v>
      </c>
      <c r="AJ1218" s="549">
        <f t="shared" si="581"/>
        <v>0</v>
      </c>
      <c r="AK1218" s="549">
        <f t="shared" si="581"/>
        <v>0</v>
      </c>
      <c r="AL1218" s="282">
        <f t="shared" si="574"/>
        <v>-6610941.2854166664</v>
      </c>
      <c r="AM1218" s="281">
        <f t="shared" si="556"/>
        <v>0</v>
      </c>
      <c r="AN1218" s="549">
        <f t="shared" si="575"/>
        <v>0</v>
      </c>
      <c r="AO1218" s="549">
        <f t="shared" si="576"/>
        <v>0</v>
      </c>
      <c r="AP1218" s="549">
        <f t="shared" si="577"/>
        <v>-6610941.2854166664</v>
      </c>
      <c r="AQ1218" s="283">
        <f t="shared" si="578"/>
        <v>-6610941.2854166664</v>
      </c>
      <c r="AR1218" s="281">
        <f t="shared" si="557"/>
        <v>0</v>
      </c>
      <c r="AT1218" s="446" t="s">
        <v>2076</v>
      </c>
      <c r="AU1218" s="344"/>
      <c r="AV1218" s="447" t="str">
        <f t="shared" si="558"/>
        <v>CA</v>
      </c>
      <c r="AW1218" s="447" t="str">
        <f t="shared" si="559"/>
        <v>CL</v>
      </c>
      <c r="AX1218" s="447" t="str">
        <f t="shared" si="560"/>
        <v>AIC</v>
      </c>
      <c r="AY1218" s="447" t="str">
        <f t="shared" si="561"/>
        <v>ERB</v>
      </c>
      <c r="AZ1218" s="447" t="str">
        <f t="shared" si="562"/>
        <v>GRB</v>
      </c>
      <c r="BA1218" s="447" t="str">
        <f t="shared" si="563"/>
        <v>Non-Op</v>
      </c>
      <c r="BC1218" s="449" t="s">
        <v>2100</v>
      </c>
      <c r="BD1218" s="552">
        <f t="shared" si="579"/>
        <v>-6218628.7400000002</v>
      </c>
      <c r="BF1218" s="435"/>
      <c r="BG1218" s="435"/>
      <c r="BH1218" s="435"/>
      <c r="BI1218" s="435"/>
      <c r="BJ1218" s="435"/>
      <c r="BK1218" s="435"/>
      <c r="BL1218" s="435"/>
      <c r="BN1218" s="444"/>
    </row>
    <row r="1219" spans="1:66" s="28" customFormat="1" ht="12" customHeight="1">
      <c r="A1219" s="476">
        <v>22840191</v>
      </c>
      <c r="B1219" s="445" t="str">
        <f t="shared" si="566"/>
        <v>22840191</v>
      </c>
      <c r="C1219" s="444" t="s">
        <v>1764</v>
      </c>
      <c r="D1219" s="445" t="s">
        <v>1165</v>
      </c>
      <c r="E1219" s="445"/>
      <c r="F1219" s="444"/>
      <c r="G1219" s="445"/>
      <c r="H1219" s="547">
        <v>-267000</v>
      </c>
      <c r="I1219" s="547">
        <v>-267000</v>
      </c>
      <c r="J1219" s="547">
        <v>-267000</v>
      </c>
      <c r="K1219" s="547">
        <v>-267000</v>
      </c>
      <c r="L1219" s="547">
        <v>-267000</v>
      </c>
      <c r="M1219" s="547">
        <v>-267000</v>
      </c>
      <c r="N1219" s="547">
        <v>-267000</v>
      </c>
      <c r="O1219" s="547">
        <v>-267000</v>
      </c>
      <c r="P1219" s="547">
        <v>-267000</v>
      </c>
      <c r="Q1219" s="547">
        <v>-267000</v>
      </c>
      <c r="R1219" s="547">
        <v>-267000</v>
      </c>
      <c r="S1219" s="547">
        <v>-267000</v>
      </c>
      <c r="T1219" s="547">
        <v>-267000</v>
      </c>
      <c r="U1219" s="547"/>
      <c r="V1219" s="547">
        <f t="shared" si="569"/>
        <v>-267000</v>
      </c>
      <c r="W1219" s="285"/>
      <c r="X1219" s="286"/>
      <c r="Y1219" s="548">
        <f t="shared" si="580"/>
        <v>0</v>
      </c>
      <c r="Z1219" s="549">
        <f t="shared" si="580"/>
        <v>0</v>
      </c>
      <c r="AA1219" s="549">
        <f t="shared" si="580"/>
        <v>0</v>
      </c>
      <c r="AB1219" s="282">
        <f t="shared" si="553"/>
        <v>-267000</v>
      </c>
      <c r="AC1219" s="281">
        <f t="shared" si="554"/>
        <v>0</v>
      </c>
      <c r="AD1219" s="549">
        <f t="shared" si="570"/>
        <v>0</v>
      </c>
      <c r="AE1219" s="553">
        <f t="shared" si="571"/>
        <v>0</v>
      </c>
      <c r="AF1219" s="282">
        <f t="shared" si="572"/>
        <v>-267000</v>
      </c>
      <c r="AG1219" s="283">
        <f t="shared" si="573"/>
        <v>-267000</v>
      </c>
      <c r="AH1219" s="281">
        <f t="shared" si="555"/>
        <v>0</v>
      </c>
      <c r="AI1219" s="551">
        <f t="shared" si="581"/>
        <v>0</v>
      </c>
      <c r="AJ1219" s="549">
        <f t="shared" si="581"/>
        <v>0</v>
      </c>
      <c r="AK1219" s="549">
        <f t="shared" si="581"/>
        <v>0</v>
      </c>
      <c r="AL1219" s="282">
        <f t="shared" si="574"/>
        <v>-267000</v>
      </c>
      <c r="AM1219" s="281">
        <f t="shared" si="556"/>
        <v>0</v>
      </c>
      <c r="AN1219" s="549">
        <f t="shared" si="575"/>
        <v>0</v>
      </c>
      <c r="AO1219" s="549">
        <f t="shared" si="576"/>
        <v>0</v>
      </c>
      <c r="AP1219" s="549">
        <f t="shared" si="577"/>
        <v>-267000</v>
      </c>
      <c r="AQ1219" s="283">
        <f t="shared" si="578"/>
        <v>-267000</v>
      </c>
      <c r="AR1219" s="281">
        <f t="shared" si="557"/>
        <v>0</v>
      </c>
      <c r="AT1219" s="446" t="s">
        <v>2076</v>
      </c>
      <c r="AU1219" s="344"/>
      <c r="AV1219" s="447" t="str">
        <f t="shared" si="558"/>
        <v>CA</v>
      </c>
      <c r="AW1219" s="447" t="str">
        <f t="shared" si="559"/>
        <v>CL</v>
      </c>
      <c r="AX1219" s="447" t="str">
        <f t="shared" si="560"/>
        <v>AIC</v>
      </c>
      <c r="AY1219" s="447" t="str">
        <f t="shared" si="561"/>
        <v>ERB</v>
      </c>
      <c r="AZ1219" s="447" t="str">
        <f t="shared" si="562"/>
        <v>GRB</v>
      </c>
      <c r="BA1219" s="447" t="str">
        <f t="shared" si="563"/>
        <v>Non-Op</v>
      </c>
      <c r="BC1219" s="449" t="s">
        <v>2100</v>
      </c>
      <c r="BD1219" s="552">
        <f t="shared" si="579"/>
        <v>-267000</v>
      </c>
      <c r="BF1219" s="435"/>
      <c r="BG1219" s="435"/>
      <c r="BH1219" s="435"/>
      <c r="BI1219" s="435"/>
      <c r="BJ1219" s="435"/>
      <c r="BK1219" s="435"/>
      <c r="BL1219" s="435"/>
      <c r="BN1219" s="444"/>
    </row>
    <row r="1220" spans="1:66" s="28" customFormat="1" ht="12" customHeight="1">
      <c r="A1220" s="476">
        <v>22840221</v>
      </c>
      <c r="B1220" s="445" t="str">
        <f t="shared" si="566"/>
        <v>22840221</v>
      </c>
      <c r="C1220" s="444" t="s">
        <v>1765</v>
      </c>
      <c r="D1220" s="445" t="s">
        <v>1165</v>
      </c>
      <c r="E1220" s="445"/>
      <c r="F1220" s="444"/>
      <c r="G1220" s="445"/>
      <c r="H1220" s="547">
        <v>-296191.39</v>
      </c>
      <c r="I1220" s="547">
        <v>-296191.39</v>
      </c>
      <c r="J1220" s="547">
        <v>-296191.39</v>
      </c>
      <c r="K1220" s="547">
        <v>-307643.34999999998</v>
      </c>
      <c r="L1220" s="547">
        <v>-307643.34999999998</v>
      </c>
      <c r="M1220" s="547">
        <v>-307643.34999999998</v>
      </c>
      <c r="N1220" s="547">
        <v>-294813.43</v>
      </c>
      <c r="O1220" s="547">
        <v>-294813.43</v>
      </c>
      <c r="P1220" s="547">
        <v>-294813.43</v>
      </c>
      <c r="Q1220" s="547">
        <v>-289461.14</v>
      </c>
      <c r="R1220" s="547">
        <v>-289461.14</v>
      </c>
      <c r="S1220" s="547">
        <v>-289461.14</v>
      </c>
      <c r="T1220" s="547">
        <v>-690977.51</v>
      </c>
      <c r="U1220" s="547"/>
      <c r="V1220" s="547">
        <f t="shared" si="569"/>
        <v>-313476.7491666667</v>
      </c>
      <c r="W1220" s="285"/>
      <c r="X1220" s="286"/>
      <c r="Y1220" s="548">
        <f t="shared" si="580"/>
        <v>0</v>
      </c>
      <c r="Z1220" s="549">
        <f t="shared" si="580"/>
        <v>0</v>
      </c>
      <c r="AA1220" s="549">
        <f t="shared" si="580"/>
        <v>0</v>
      </c>
      <c r="AB1220" s="282">
        <f t="shared" si="553"/>
        <v>-690977.51</v>
      </c>
      <c r="AC1220" s="281">
        <f t="shared" si="554"/>
        <v>0</v>
      </c>
      <c r="AD1220" s="549">
        <f t="shared" si="570"/>
        <v>0</v>
      </c>
      <c r="AE1220" s="553">
        <f t="shared" si="571"/>
        <v>0</v>
      </c>
      <c r="AF1220" s="282">
        <f t="shared" si="572"/>
        <v>-690977.51</v>
      </c>
      <c r="AG1220" s="283">
        <f t="shared" si="573"/>
        <v>-690977.51</v>
      </c>
      <c r="AH1220" s="281">
        <f t="shared" si="555"/>
        <v>0</v>
      </c>
      <c r="AI1220" s="551">
        <f t="shared" si="581"/>
        <v>0</v>
      </c>
      <c r="AJ1220" s="549">
        <f t="shared" si="581"/>
        <v>0</v>
      </c>
      <c r="AK1220" s="549">
        <f t="shared" si="581"/>
        <v>0</v>
      </c>
      <c r="AL1220" s="282">
        <f t="shared" si="574"/>
        <v>-313476.7491666667</v>
      </c>
      <c r="AM1220" s="281">
        <f t="shared" si="556"/>
        <v>0</v>
      </c>
      <c r="AN1220" s="549">
        <f t="shared" si="575"/>
        <v>0</v>
      </c>
      <c r="AO1220" s="549">
        <f t="shared" si="576"/>
        <v>0</v>
      </c>
      <c r="AP1220" s="549">
        <f t="shared" si="577"/>
        <v>-313476.7491666667</v>
      </c>
      <c r="AQ1220" s="283">
        <f t="shared" si="578"/>
        <v>-313476.7491666667</v>
      </c>
      <c r="AR1220" s="281">
        <f t="shared" si="557"/>
        <v>0</v>
      </c>
      <c r="AT1220" s="446" t="s">
        <v>2076</v>
      </c>
      <c r="AU1220" s="344"/>
      <c r="AV1220" s="447" t="str">
        <f t="shared" si="558"/>
        <v>CA</v>
      </c>
      <c r="AW1220" s="447" t="str">
        <f t="shared" si="559"/>
        <v>CL</v>
      </c>
      <c r="AX1220" s="447" t="str">
        <f t="shared" si="560"/>
        <v>AIC</v>
      </c>
      <c r="AY1220" s="447" t="str">
        <f t="shared" si="561"/>
        <v>ERB</v>
      </c>
      <c r="AZ1220" s="447" t="str">
        <f t="shared" si="562"/>
        <v>GRB</v>
      </c>
      <c r="BA1220" s="447" t="str">
        <f t="shared" si="563"/>
        <v>Non-Op</v>
      </c>
      <c r="BC1220" s="449" t="s">
        <v>2100</v>
      </c>
      <c r="BD1220" s="552">
        <f t="shared" si="579"/>
        <v>-690977.51</v>
      </c>
      <c r="BF1220" s="435"/>
      <c r="BG1220" s="435"/>
      <c r="BH1220" s="435"/>
      <c r="BI1220" s="435"/>
      <c r="BJ1220" s="435"/>
      <c r="BK1220" s="435"/>
      <c r="BL1220" s="435"/>
      <c r="BN1220" s="444"/>
    </row>
    <row r="1221" spans="1:66" s="28" customFormat="1" ht="12" customHeight="1">
      <c r="A1221" s="476">
        <v>22840231</v>
      </c>
      <c r="B1221" s="445" t="str">
        <f t="shared" si="566"/>
        <v>22840231</v>
      </c>
      <c r="C1221" s="444" t="s">
        <v>1766</v>
      </c>
      <c r="D1221" s="445" t="s">
        <v>1165</v>
      </c>
      <c r="E1221" s="445"/>
      <c r="F1221" s="444"/>
      <c r="G1221" s="445"/>
      <c r="H1221" s="547">
        <v>-80000</v>
      </c>
      <c r="I1221" s="547">
        <v>-80000</v>
      </c>
      <c r="J1221" s="547">
        <v>-80000</v>
      </c>
      <c r="K1221" s="547">
        <v>-80000</v>
      </c>
      <c r="L1221" s="547">
        <v>-80000</v>
      </c>
      <c r="M1221" s="547">
        <v>-80000</v>
      </c>
      <c r="N1221" s="547">
        <v>-80000</v>
      </c>
      <c r="O1221" s="547">
        <v>-80000</v>
      </c>
      <c r="P1221" s="547">
        <v>-80000</v>
      </c>
      <c r="Q1221" s="547">
        <v>-78154.100000000006</v>
      </c>
      <c r="R1221" s="547">
        <v>-78154.100000000006</v>
      </c>
      <c r="S1221" s="547">
        <v>-78154.100000000006</v>
      </c>
      <c r="T1221" s="547">
        <v>-79999.990000000005</v>
      </c>
      <c r="U1221" s="547"/>
      <c r="V1221" s="547">
        <f t="shared" si="569"/>
        <v>-79538.524583333332</v>
      </c>
      <c r="W1221" s="285"/>
      <c r="X1221" s="286"/>
      <c r="Y1221" s="548">
        <f t="shared" si="580"/>
        <v>0</v>
      </c>
      <c r="Z1221" s="549">
        <f t="shared" si="580"/>
        <v>0</v>
      </c>
      <c r="AA1221" s="549">
        <f t="shared" si="580"/>
        <v>0</v>
      </c>
      <c r="AB1221" s="282">
        <f t="shared" si="553"/>
        <v>-79999.990000000005</v>
      </c>
      <c r="AC1221" s="281">
        <f t="shared" si="554"/>
        <v>0</v>
      </c>
      <c r="AD1221" s="549">
        <f t="shared" si="570"/>
        <v>0</v>
      </c>
      <c r="AE1221" s="553">
        <f t="shared" si="571"/>
        <v>0</v>
      </c>
      <c r="AF1221" s="282">
        <f t="shared" si="572"/>
        <v>-79999.990000000005</v>
      </c>
      <c r="AG1221" s="283">
        <f t="shared" si="573"/>
        <v>-79999.990000000005</v>
      </c>
      <c r="AH1221" s="281">
        <f t="shared" si="555"/>
        <v>0</v>
      </c>
      <c r="AI1221" s="551">
        <f t="shared" si="581"/>
        <v>0</v>
      </c>
      <c r="AJ1221" s="549">
        <f t="shared" si="581"/>
        <v>0</v>
      </c>
      <c r="AK1221" s="549">
        <f t="shared" si="581"/>
        <v>0</v>
      </c>
      <c r="AL1221" s="282">
        <f t="shared" si="574"/>
        <v>-79538.524583333332</v>
      </c>
      <c r="AM1221" s="281">
        <f t="shared" si="556"/>
        <v>0</v>
      </c>
      <c r="AN1221" s="549">
        <f t="shared" si="575"/>
        <v>0</v>
      </c>
      <c r="AO1221" s="549">
        <f t="shared" si="576"/>
        <v>0</v>
      </c>
      <c r="AP1221" s="549">
        <f t="shared" si="577"/>
        <v>-79538.524583333332</v>
      </c>
      <c r="AQ1221" s="283">
        <f t="shared" si="578"/>
        <v>-79538.524583333332</v>
      </c>
      <c r="AR1221" s="281">
        <f t="shared" si="557"/>
        <v>0</v>
      </c>
      <c r="AT1221" s="446" t="s">
        <v>2076</v>
      </c>
      <c r="AU1221" s="344"/>
      <c r="AV1221" s="447" t="str">
        <f t="shared" si="558"/>
        <v>CA</v>
      </c>
      <c r="AW1221" s="447" t="str">
        <f t="shared" si="559"/>
        <v>CL</v>
      </c>
      <c r="AX1221" s="447" t="str">
        <f t="shared" si="560"/>
        <v>AIC</v>
      </c>
      <c r="AY1221" s="447" t="str">
        <f t="shared" si="561"/>
        <v>ERB</v>
      </c>
      <c r="AZ1221" s="447" t="str">
        <f t="shared" si="562"/>
        <v>GRB</v>
      </c>
      <c r="BA1221" s="447" t="str">
        <f t="shared" si="563"/>
        <v>Non-Op</v>
      </c>
      <c r="BC1221" s="449" t="s">
        <v>2100</v>
      </c>
      <c r="BD1221" s="552">
        <f t="shared" si="579"/>
        <v>-79999.990000000005</v>
      </c>
      <c r="BF1221" s="435"/>
      <c r="BG1221" s="435"/>
      <c r="BH1221" s="435"/>
      <c r="BI1221" s="435"/>
      <c r="BJ1221" s="435"/>
      <c r="BK1221" s="435"/>
      <c r="BL1221" s="435"/>
      <c r="BN1221" s="444"/>
    </row>
    <row r="1222" spans="1:66" s="28" customFormat="1" ht="12" customHeight="1">
      <c r="A1222" s="287">
        <v>22840251</v>
      </c>
      <c r="B1222" s="288" t="str">
        <f t="shared" si="566"/>
        <v>22840251</v>
      </c>
      <c r="C1222" s="444" t="s">
        <v>1767</v>
      </c>
      <c r="D1222" s="445" t="s">
        <v>1165</v>
      </c>
      <c r="E1222" s="445"/>
      <c r="F1222" s="444"/>
      <c r="G1222" s="445"/>
      <c r="H1222" s="547">
        <v>-238959</v>
      </c>
      <c r="I1222" s="547">
        <v>-238959</v>
      </c>
      <c r="J1222" s="547">
        <v>-238959</v>
      </c>
      <c r="K1222" s="547">
        <v>0</v>
      </c>
      <c r="L1222" s="547">
        <v>0</v>
      </c>
      <c r="M1222" s="547">
        <v>0</v>
      </c>
      <c r="N1222" s="547">
        <v>0</v>
      </c>
      <c r="O1222" s="547">
        <v>0</v>
      </c>
      <c r="P1222" s="547">
        <v>0</v>
      </c>
      <c r="Q1222" s="547">
        <v>0</v>
      </c>
      <c r="R1222" s="547">
        <v>0</v>
      </c>
      <c r="S1222" s="547">
        <v>0</v>
      </c>
      <c r="T1222" s="547">
        <v>0</v>
      </c>
      <c r="U1222" s="547"/>
      <c r="V1222" s="547">
        <f t="shared" si="569"/>
        <v>-49783.125</v>
      </c>
      <c r="W1222" s="285"/>
      <c r="X1222" s="286"/>
      <c r="Y1222" s="548">
        <f t="shared" si="580"/>
        <v>0</v>
      </c>
      <c r="Z1222" s="549">
        <f t="shared" si="580"/>
        <v>0</v>
      </c>
      <c r="AA1222" s="549">
        <f t="shared" si="580"/>
        <v>0</v>
      </c>
      <c r="AB1222" s="282">
        <f t="shared" si="553"/>
        <v>0</v>
      </c>
      <c r="AC1222" s="281">
        <f t="shared" si="554"/>
        <v>0</v>
      </c>
      <c r="AD1222" s="549">
        <f t="shared" si="570"/>
        <v>0</v>
      </c>
      <c r="AE1222" s="553">
        <f t="shared" si="571"/>
        <v>0</v>
      </c>
      <c r="AF1222" s="282">
        <f t="shared" si="572"/>
        <v>0</v>
      </c>
      <c r="AG1222" s="283">
        <f t="shared" si="573"/>
        <v>0</v>
      </c>
      <c r="AH1222" s="281">
        <f t="shared" si="555"/>
        <v>0</v>
      </c>
      <c r="AI1222" s="551">
        <f t="shared" si="581"/>
        <v>0</v>
      </c>
      <c r="AJ1222" s="549">
        <f t="shared" si="581"/>
        <v>0</v>
      </c>
      <c r="AK1222" s="549">
        <f t="shared" si="581"/>
        <v>0</v>
      </c>
      <c r="AL1222" s="282">
        <f t="shared" si="574"/>
        <v>-49783.125</v>
      </c>
      <c r="AM1222" s="281">
        <f t="shared" si="556"/>
        <v>0</v>
      </c>
      <c r="AN1222" s="549">
        <f t="shared" si="575"/>
        <v>0</v>
      </c>
      <c r="AO1222" s="549">
        <f t="shared" si="576"/>
        <v>0</v>
      </c>
      <c r="AP1222" s="549">
        <f t="shared" si="577"/>
        <v>-49783.125</v>
      </c>
      <c r="AQ1222" s="283">
        <f t="shared" si="578"/>
        <v>-49783.125</v>
      </c>
      <c r="AR1222" s="281">
        <f t="shared" si="557"/>
        <v>0</v>
      </c>
      <c r="AT1222" s="446" t="s">
        <v>2071</v>
      </c>
      <c r="AU1222" s="344"/>
      <c r="AV1222" s="447" t="str">
        <f t="shared" si="558"/>
        <v>CA</v>
      </c>
      <c r="AW1222" s="447" t="str">
        <f t="shared" si="559"/>
        <v>CL</v>
      </c>
      <c r="AX1222" s="447" t="str">
        <f t="shared" si="560"/>
        <v>AIC</v>
      </c>
      <c r="AY1222" s="447" t="str">
        <f t="shared" si="561"/>
        <v>ERB</v>
      </c>
      <c r="AZ1222" s="447" t="str">
        <f t="shared" si="562"/>
        <v>GRB</v>
      </c>
      <c r="BA1222" s="447" t="str">
        <f t="shared" si="563"/>
        <v>Non-Op</v>
      </c>
      <c r="BC1222" s="449" t="s">
        <v>2100</v>
      </c>
      <c r="BD1222" s="552">
        <f t="shared" si="579"/>
        <v>0</v>
      </c>
      <c r="BF1222" s="435"/>
      <c r="BG1222" s="435"/>
      <c r="BH1222" s="435"/>
      <c r="BI1222" s="435"/>
      <c r="BJ1222" s="435"/>
      <c r="BK1222" s="435"/>
      <c r="BL1222" s="435"/>
      <c r="BN1222" s="444"/>
    </row>
    <row r="1223" spans="1:66" s="28" customFormat="1" ht="12" customHeight="1">
      <c r="A1223" s="287">
        <v>22840281</v>
      </c>
      <c r="B1223" s="288" t="str">
        <f t="shared" si="566"/>
        <v>22840281</v>
      </c>
      <c r="C1223" s="444" t="s">
        <v>1768</v>
      </c>
      <c r="D1223" s="445" t="s">
        <v>1165</v>
      </c>
      <c r="E1223" s="445"/>
      <c r="F1223" s="444"/>
      <c r="G1223" s="445"/>
      <c r="H1223" s="547">
        <v>-53000</v>
      </c>
      <c r="I1223" s="547">
        <v>-53000</v>
      </c>
      <c r="J1223" s="547">
        <v>-53000</v>
      </c>
      <c r="K1223" s="547">
        <v>-53000</v>
      </c>
      <c r="L1223" s="547">
        <v>-53000</v>
      </c>
      <c r="M1223" s="547">
        <v>-53000</v>
      </c>
      <c r="N1223" s="547">
        <v>-53000</v>
      </c>
      <c r="O1223" s="547">
        <v>-53000</v>
      </c>
      <c r="P1223" s="547">
        <v>-53000</v>
      </c>
      <c r="Q1223" s="547">
        <v>-53000</v>
      </c>
      <c r="R1223" s="547">
        <v>-53000</v>
      </c>
      <c r="S1223" s="547">
        <v>-53000</v>
      </c>
      <c r="T1223" s="547">
        <v>-53000</v>
      </c>
      <c r="U1223" s="547"/>
      <c r="V1223" s="547">
        <f t="shared" si="569"/>
        <v>-53000</v>
      </c>
      <c r="W1223" s="285"/>
      <c r="X1223" s="286"/>
      <c r="Y1223" s="548">
        <f t="shared" ref="Y1223:AA1242" si="582">IF($D1223=Y$5,$T1223,0)</f>
        <v>0</v>
      </c>
      <c r="Z1223" s="549">
        <f t="shared" si="582"/>
        <v>0</v>
      </c>
      <c r="AA1223" s="549">
        <f t="shared" si="582"/>
        <v>0</v>
      </c>
      <c r="AB1223" s="282">
        <f t="shared" si="553"/>
        <v>-53000</v>
      </c>
      <c r="AC1223" s="281">
        <f t="shared" si="554"/>
        <v>0</v>
      </c>
      <c r="AD1223" s="549">
        <f t="shared" si="570"/>
        <v>0</v>
      </c>
      <c r="AE1223" s="553">
        <f t="shared" si="571"/>
        <v>0</v>
      </c>
      <c r="AF1223" s="282">
        <f t="shared" si="572"/>
        <v>-53000</v>
      </c>
      <c r="AG1223" s="283">
        <f t="shared" si="573"/>
        <v>-53000</v>
      </c>
      <c r="AH1223" s="281">
        <f t="shared" si="555"/>
        <v>0</v>
      </c>
      <c r="AI1223" s="551">
        <f t="shared" ref="AI1223:AK1242" si="583">IF($D1223=AI$5,$V1223,0)</f>
        <v>0</v>
      </c>
      <c r="AJ1223" s="549">
        <f t="shared" si="583"/>
        <v>0</v>
      </c>
      <c r="AK1223" s="549">
        <f t="shared" si="583"/>
        <v>0</v>
      </c>
      <c r="AL1223" s="282">
        <f t="shared" si="574"/>
        <v>-53000</v>
      </c>
      <c r="AM1223" s="281">
        <f t="shared" si="556"/>
        <v>0</v>
      </c>
      <c r="AN1223" s="549">
        <f t="shared" si="575"/>
        <v>0</v>
      </c>
      <c r="AO1223" s="549">
        <f t="shared" si="576"/>
        <v>0</v>
      </c>
      <c r="AP1223" s="549">
        <f t="shared" si="577"/>
        <v>-53000</v>
      </c>
      <c r="AQ1223" s="283">
        <f t="shared" si="578"/>
        <v>-53000</v>
      </c>
      <c r="AR1223" s="281">
        <f t="shared" si="557"/>
        <v>0</v>
      </c>
      <c r="AT1223" s="446" t="s">
        <v>2076</v>
      </c>
      <c r="AU1223" s="344"/>
      <c r="AV1223" s="447" t="str">
        <f t="shared" si="558"/>
        <v>CA</v>
      </c>
      <c r="AW1223" s="447" t="str">
        <f t="shared" si="559"/>
        <v>CL</v>
      </c>
      <c r="AX1223" s="447" t="str">
        <f t="shared" si="560"/>
        <v>AIC</v>
      </c>
      <c r="AY1223" s="447" t="str">
        <f t="shared" si="561"/>
        <v>ERB</v>
      </c>
      <c r="AZ1223" s="447" t="str">
        <f t="shared" si="562"/>
        <v>GRB</v>
      </c>
      <c r="BA1223" s="447" t="str">
        <f t="shared" si="563"/>
        <v>Non-Op</v>
      </c>
      <c r="BC1223" s="449" t="s">
        <v>2100</v>
      </c>
      <c r="BD1223" s="552">
        <f t="shared" si="579"/>
        <v>-53000</v>
      </c>
      <c r="BF1223" s="435"/>
      <c r="BG1223" s="435"/>
      <c r="BH1223" s="435"/>
      <c r="BI1223" s="435"/>
      <c r="BJ1223" s="435"/>
      <c r="BK1223" s="435"/>
      <c r="BL1223" s="435"/>
      <c r="BN1223" s="444"/>
    </row>
    <row r="1224" spans="1:66" s="28" customFormat="1" ht="12" customHeight="1">
      <c r="A1224" s="287">
        <v>22840301</v>
      </c>
      <c r="B1224" s="288" t="str">
        <f t="shared" si="566"/>
        <v>22840301</v>
      </c>
      <c r="C1224" s="444" t="s">
        <v>2959</v>
      </c>
      <c r="D1224" s="445" t="s">
        <v>1165</v>
      </c>
      <c r="E1224" s="445"/>
      <c r="F1224" s="444"/>
      <c r="G1224" s="445"/>
      <c r="H1224" s="547">
        <v>0</v>
      </c>
      <c r="I1224" s="547">
        <v>0</v>
      </c>
      <c r="J1224" s="547">
        <v>0</v>
      </c>
      <c r="K1224" s="547">
        <v>0</v>
      </c>
      <c r="L1224" s="547">
        <v>0</v>
      </c>
      <c r="M1224" s="547">
        <v>0</v>
      </c>
      <c r="N1224" s="547">
        <v>0</v>
      </c>
      <c r="O1224" s="547">
        <v>0</v>
      </c>
      <c r="P1224" s="547">
        <v>0</v>
      </c>
      <c r="Q1224" s="547">
        <v>0</v>
      </c>
      <c r="R1224" s="547">
        <v>0</v>
      </c>
      <c r="S1224" s="547">
        <v>0</v>
      </c>
      <c r="T1224" s="547">
        <v>981.25</v>
      </c>
      <c r="U1224" s="547"/>
      <c r="V1224" s="547">
        <f t="shared" si="569"/>
        <v>40.885416666666664</v>
      </c>
      <c r="W1224" s="285"/>
      <c r="X1224" s="286"/>
      <c r="Y1224" s="548">
        <f t="shared" si="582"/>
        <v>0</v>
      </c>
      <c r="Z1224" s="549">
        <f t="shared" si="582"/>
        <v>0</v>
      </c>
      <c r="AA1224" s="549">
        <f t="shared" si="582"/>
        <v>0</v>
      </c>
      <c r="AB1224" s="282">
        <f t="shared" si="553"/>
        <v>981.25</v>
      </c>
      <c r="AC1224" s="281">
        <f t="shared" si="554"/>
        <v>0</v>
      </c>
      <c r="AD1224" s="549">
        <f t="shared" si="570"/>
        <v>0</v>
      </c>
      <c r="AE1224" s="553">
        <f t="shared" si="571"/>
        <v>0</v>
      </c>
      <c r="AF1224" s="282">
        <f t="shared" si="572"/>
        <v>981.25</v>
      </c>
      <c r="AG1224" s="283">
        <f t="shared" si="573"/>
        <v>981.25</v>
      </c>
      <c r="AH1224" s="281">
        <f t="shared" si="555"/>
        <v>0</v>
      </c>
      <c r="AI1224" s="551">
        <f t="shared" si="583"/>
        <v>0</v>
      </c>
      <c r="AJ1224" s="549">
        <f t="shared" si="583"/>
        <v>0</v>
      </c>
      <c r="AK1224" s="549">
        <f t="shared" si="583"/>
        <v>0</v>
      </c>
      <c r="AL1224" s="282">
        <f t="shared" si="574"/>
        <v>40.885416666666664</v>
      </c>
      <c r="AM1224" s="281">
        <f t="shared" si="556"/>
        <v>0</v>
      </c>
      <c r="AN1224" s="549">
        <f t="shared" si="575"/>
        <v>0</v>
      </c>
      <c r="AO1224" s="549">
        <f t="shared" si="576"/>
        <v>0</v>
      </c>
      <c r="AP1224" s="549">
        <f t="shared" si="577"/>
        <v>40.885416666666664</v>
      </c>
      <c r="AQ1224" s="283">
        <f t="shared" si="578"/>
        <v>40.885416666666664</v>
      </c>
      <c r="AR1224" s="281">
        <f t="shared" si="557"/>
        <v>0</v>
      </c>
      <c r="AT1224" s="446" t="s">
        <v>2076</v>
      </c>
      <c r="AU1224" s="344"/>
      <c r="AV1224" s="447" t="str">
        <f t="shared" si="558"/>
        <v>CA</v>
      </c>
      <c r="AW1224" s="447" t="str">
        <f t="shared" si="559"/>
        <v>CL</v>
      </c>
      <c r="AX1224" s="447" t="str">
        <f t="shared" si="560"/>
        <v>AIC</v>
      </c>
      <c r="AY1224" s="447" t="str">
        <f t="shared" si="561"/>
        <v>ERB</v>
      </c>
      <c r="AZ1224" s="447" t="str">
        <f t="shared" si="562"/>
        <v>GRB</v>
      </c>
      <c r="BA1224" s="447" t="str">
        <f t="shared" si="563"/>
        <v>Non-Op</v>
      </c>
      <c r="BC1224" s="449" t="s">
        <v>2100</v>
      </c>
      <c r="BD1224" s="552">
        <f t="shared" si="579"/>
        <v>981.25</v>
      </c>
      <c r="BF1224" s="435"/>
      <c r="BG1224" s="435"/>
      <c r="BH1224" s="435"/>
      <c r="BI1224" s="435"/>
      <c r="BJ1224" s="435"/>
      <c r="BK1224" s="435"/>
      <c r="BL1224" s="435"/>
      <c r="BN1224" s="444"/>
    </row>
    <row r="1225" spans="1:66" s="28" customFormat="1" ht="12" customHeight="1">
      <c r="A1225" s="287">
        <v>22840311</v>
      </c>
      <c r="B1225" s="288" t="str">
        <f t="shared" si="566"/>
        <v>22840311</v>
      </c>
      <c r="C1225" s="444" t="s">
        <v>1769</v>
      </c>
      <c r="D1225" s="445" t="s">
        <v>1165</v>
      </c>
      <c r="E1225" s="445"/>
      <c r="F1225" s="444"/>
      <c r="G1225" s="445"/>
      <c r="H1225" s="547">
        <v>-102000</v>
      </c>
      <c r="I1225" s="547">
        <v>-102000</v>
      </c>
      <c r="J1225" s="547">
        <v>-102000</v>
      </c>
      <c r="K1225" s="547">
        <v>-101427.5</v>
      </c>
      <c r="L1225" s="547">
        <v>-101427.5</v>
      </c>
      <c r="M1225" s="547">
        <v>-101427.5</v>
      </c>
      <c r="N1225" s="547">
        <v>-101427.5</v>
      </c>
      <c r="O1225" s="547">
        <v>-101427.5</v>
      </c>
      <c r="P1225" s="547">
        <v>-101427.5</v>
      </c>
      <c r="Q1225" s="547">
        <v>-102000</v>
      </c>
      <c r="R1225" s="547">
        <v>-102000</v>
      </c>
      <c r="S1225" s="547">
        <v>-102000</v>
      </c>
      <c r="T1225" s="547">
        <v>-100215.17</v>
      </c>
      <c r="U1225" s="547"/>
      <c r="V1225" s="547">
        <f t="shared" si="569"/>
        <v>-101639.38208333333</v>
      </c>
      <c r="W1225" s="285"/>
      <c r="X1225" s="286"/>
      <c r="Y1225" s="548">
        <f t="shared" si="582"/>
        <v>0</v>
      </c>
      <c r="Z1225" s="549">
        <f t="shared" si="582"/>
        <v>0</v>
      </c>
      <c r="AA1225" s="549">
        <f t="shared" si="582"/>
        <v>0</v>
      </c>
      <c r="AB1225" s="282">
        <f t="shared" ref="AB1225:AB1288" si="584">T1225-SUM(Y1225:AA1225)</f>
        <v>-100215.17</v>
      </c>
      <c r="AC1225" s="281">
        <f t="shared" ref="AC1225:AC1288" si="585">T1225-SUM(Y1225:AA1225)-AB1225</f>
        <v>0</v>
      </c>
      <c r="AD1225" s="549">
        <f t="shared" si="570"/>
        <v>0</v>
      </c>
      <c r="AE1225" s="553">
        <f t="shared" si="571"/>
        <v>0</v>
      </c>
      <c r="AF1225" s="282">
        <f t="shared" si="572"/>
        <v>-100215.17</v>
      </c>
      <c r="AG1225" s="283">
        <f t="shared" si="573"/>
        <v>-100215.17</v>
      </c>
      <c r="AH1225" s="281">
        <f t="shared" ref="AH1225:AH1288" si="586">AG1225-AB1225</f>
        <v>0</v>
      </c>
      <c r="AI1225" s="551">
        <f t="shared" si="583"/>
        <v>0</v>
      </c>
      <c r="AJ1225" s="549">
        <f t="shared" si="583"/>
        <v>0</v>
      </c>
      <c r="AK1225" s="549">
        <f t="shared" si="583"/>
        <v>0</v>
      </c>
      <c r="AL1225" s="282">
        <f t="shared" si="574"/>
        <v>-101639.38208333333</v>
      </c>
      <c r="AM1225" s="281">
        <f t="shared" ref="AM1225:AM1288" si="587">V1225-SUM(AI1225:AK1225)-AL1225</f>
        <v>0</v>
      </c>
      <c r="AN1225" s="549">
        <f t="shared" si="575"/>
        <v>0</v>
      </c>
      <c r="AO1225" s="549">
        <f t="shared" si="576"/>
        <v>0</v>
      </c>
      <c r="AP1225" s="549">
        <f t="shared" si="577"/>
        <v>-101639.38208333333</v>
      </c>
      <c r="AQ1225" s="283">
        <f t="shared" si="578"/>
        <v>-101639.38208333333</v>
      </c>
      <c r="AR1225" s="281">
        <f t="shared" ref="AR1225:AR1288" si="588">AQ1225-AL1225</f>
        <v>0</v>
      </c>
      <c r="AT1225" s="446" t="s">
        <v>2076</v>
      </c>
      <c r="AU1225" s="344"/>
      <c r="AV1225" s="447" t="str">
        <f t="shared" ref="AV1225:AV1288" si="589">IF(VALUE(Y1225),AV$7,IF(ISBLANK(Y1225),"",AV$7))</f>
        <v>CA</v>
      </c>
      <c r="AW1225" s="447" t="str">
        <f t="shared" ref="AW1225:AW1288" si="590">IF(VALUE(Z1225),AW$7,IF(ISBLANK(Z1225),"",AW$7))</f>
        <v>CL</v>
      </c>
      <c r="AX1225" s="447" t="str">
        <f t="shared" ref="AX1225:AX1288" si="591">IF(VALUE(AA1225),AX$7,IF(ISBLANK(AA1225),"",AX$7))</f>
        <v>AIC</v>
      </c>
      <c r="AY1225" s="447" t="str">
        <f t="shared" ref="AY1225:AY1288" si="592">IF(VALUE(AD1225),AY$7,IF(ISBLANK(AD1225),"",AY$7))</f>
        <v>ERB</v>
      </c>
      <c r="AZ1225" s="447" t="str">
        <f t="shared" ref="AZ1225:AZ1288" si="593">IF(VALUE(AE1225),AZ$7,IF(ISBLANK(AE1225),"",AZ$7))</f>
        <v>GRB</v>
      </c>
      <c r="BA1225" s="447" t="str">
        <f t="shared" ref="BA1225:BA1288" si="594">IF(VALUE(AF1225),BA$7,IF(ISBLANK(AF1225),"",BA$7))</f>
        <v>Non-Op</v>
      </c>
      <c r="BC1225" s="449" t="s">
        <v>2100</v>
      </c>
      <c r="BD1225" s="552">
        <f t="shared" si="579"/>
        <v>-100215.17</v>
      </c>
      <c r="BF1225" s="435"/>
      <c r="BG1225" s="435"/>
      <c r="BH1225" s="435"/>
      <c r="BI1225" s="435"/>
      <c r="BJ1225" s="435"/>
      <c r="BK1225" s="435"/>
      <c r="BL1225" s="435"/>
      <c r="BN1225" s="444"/>
    </row>
    <row r="1226" spans="1:66" s="28" customFormat="1" ht="12" customHeight="1">
      <c r="A1226" s="287">
        <v>22840321</v>
      </c>
      <c r="B1226" s="288" t="str">
        <f t="shared" si="566"/>
        <v>22840321</v>
      </c>
      <c r="C1226" s="444" t="s">
        <v>1770</v>
      </c>
      <c r="D1226" s="445" t="s">
        <v>1165</v>
      </c>
      <c r="E1226" s="445"/>
      <c r="F1226" s="444"/>
      <c r="G1226" s="445"/>
      <c r="H1226" s="547">
        <v>-42762774</v>
      </c>
      <c r="I1226" s="547">
        <v>-22236641</v>
      </c>
      <c r="J1226" s="547">
        <v>-22236641</v>
      </c>
      <c r="K1226" s="547">
        <v>-22475600</v>
      </c>
      <c r="L1226" s="547">
        <v>-22475600</v>
      </c>
      <c r="M1226" s="547">
        <v>-22475600</v>
      </c>
      <c r="N1226" s="547">
        <v>-22475600</v>
      </c>
      <c r="O1226" s="547">
        <v>-22475600</v>
      </c>
      <c r="P1226" s="547">
        <v>-22475600</v>
      </c>
      <c r="Q1226" s="547">
        <v>-22475600</v>
      </c>
      <c r="R1226" s="547">
        <v>-22475600</v>
      </c>
      <c r="S1226" s="547">
        <v>-22475600</v>
      </c>
      <c r="T1226" s="547">
        <v>-22475600</v>
      </c>
      <c r="U1226" s="547"/>
      <c r="V1226" s="547">
        <f t="shared" si="569"/>
        <v>-23281072.416666668</v>
      </c>
      <c r="W1226" s="285"/>
      <c r="X1226" s="286"/>
      <c r="Y1226" s="548">
        <f t="shared" si="582"/>
        <v>0</v>
      </c>
      <c r="Z1226" s="549">
        <f t="shared" si="582"/>
        <v>0</v>
      </c>
      <c r="AA1226" s="549">
        <f t="shared" si="582"/>
        <v>0</v>
      </c>
      <c r="AB1226" s="282">
        <f t="shared" si="584"/>
        <v>-22475600</v>
      </c>
      <c r="AC1226" s="281">
        <f t="shared" si="585"/>
        <v>0</v>
      </c>
      <c r="AD1226" s="549">
        <f t="shared" si="570"/>
        <v>0</v>
      </c>
      <c r="AE1226" s="553">
        <f t="shared" si="571"/>
        <v>0</v>
      </c>
      <c r="AF1226" s="282">
        <f t="shared" si="572"/>
        <v>-22475600</v>
      </c>
      <c r="AG1226" s="283">
        <f t="shared" si="573"/>
        <v>-22475600</v>
      </c>
      <c r="AH1226" s="281">
        <f t="shared" si="586"/>
        <v>0</v>
      </c>
      <c r="AI1226" s="551">
        <f t="shared" si="583"/>
        <v>0</v>
      </c>
      <c r="AJ1226" s="549">
        <f t="shared" si="583"/>
        <v>0</v>
      </c>
      <c r="AK1226" s="549">
        <f t="shared" si="583"/>
        <v>0</v>
      </c>
      <c r="AL1226" s="282">
        <f t="shared" si="574"/>
        <v>-23281072.416666668</v>
      </c>
      <c r="AM1226" s="281">
        <f t="shared" si="587"/>
        <v>0</v>
      </c>
      <c r="AN1226" s="549">
        <f t="shared" si="575"/>
        <v>0</v>
      </c>
      <c r="AO1226" s="549">
        <f t="shared" si="576"/>
        <v>0</v>
      </c>
      <c r="AP1226" s="549">
        <f t="shared" si="577"/>
        <v>-23281072.416666668</v>
      </c>
      <c r="AQ1226" s="283">
        <f t="shared" si="578"/>
        <v>-23281072.416666668</v>
      </c>
      <c r="AR1226" s="281">
        <f t="shared" si="588"/>
        <v>0</v>
      </c>
      <c r="AT1226" s="446" t="s">
        <v>2071</v>
      </c>
      <c r="AU1226" s="344"/>
      <c r="AV1226" s="447" t="str">
        <f t="shared" si="589"/>
        <v>CA</v>
      </c>
      <c r="AW1226" s="447" t="str">
        <f t="shared" si="590"/>
        <v>CL</v>
      </c>
      <c r="AX1226" s="447" t="str">
        <f t="shared" si="591"/>
        <v>AIC</v>
      </c>
      <c r="AY1226" s="447" t="str">
        <f t="shared" si="592"/>
        <v>ERB</v>
      </c>
      <c r="AZ1226" s="447" t="str">
        <f t="shared" si="593"/>
        <v>GRB</v>
      </c>
      <c r="BA1226" s="447" t="str">
        <f t="shared" si="594"/>
        <v>Non-Op</v>
      </c>
      <c r="BC1226" s="449" t="s">
        <v>2100</v>
      </c>
      <c r="BD1226" s="552">
        <f t="shared" si="579"/>
        <v>-22475600</v>
      </c>
      <c r="BF1226" s="435"/>
      <c r="BG1226" s="435"/>
      <c r="BH1226" s="435"/>
      <c r="BI1226" s="435"/>
      <c r="BJ1226" s="435"/>
      <c r="BK1226" s="435"/>
      <c r="BL1226" s="435"/>
      <c r="BN1226" s="444"/>
    </row>
    <row r="1227" spans="1:66" s="28" customFormat="1" ht="12" customHeight="1">
      <c r="A1227" s="287">
        <v>22840331</v>
      </c>
      <c r="B1227" s="288" t="str">
        <f t="shared" si="566"/>
        <v>22840331</v>
      </c>
      <c r="C1227" s="444" t="s">
        <v>2960</v>
      </c>
      <c r="D1227" s="445" t="s">
        <v>1163</v>
      </c>
      <c r="E1227" s="445"/>
      <c r="F1227" s="444"/>
      <c r="G1227" s="445"/>
      <c r="H1227" s="547">
        <v>0</v>
      </c>
      <c r="I1227" s="547">
        <v>0</v>
      </c>
      <c r="J1227" s="547">
        <v>0</v>
      </c>
      <c r="K1227" s="547">
        <v>0</v>
      </c>
      <c r="L1227" s="547">
        <v>0</v>
      </c>
      <c r="M1227" s="547">
        <v>0</v>
      </c>
      <c r="N1227" s="547">
        <v>0</v>
      </c>
      <c r="O1227" s="547">
        <v>0</v>
      </c>
      <c r="P1227" s="547">
        <v>0</v>
      </c>
      <c r="Q1227" s="547">
        <v>0</v>
      </c>
      <c r="R1227" s="547">
        <v>0</v>
      </c>
      <c r="S1227" s="547">
        <v>0</v>
      </c>
      <c r="T1227" s="547">
        <v>0</v>
      </c>
      <c r="U1227" s="547"/>
      <c r="V1227" s="547">
        <f t="shared" si="569"/>
        <v>0</v>
      </c>
      <c r="W1227" s="285" t="s">
        <v>1691</v>
      </c>
      <c r="X1227" s="286"/>
      <c r="Y1227" s="548">
        <f t="shared" si="582"/>
        <v>0</v>
      </c>
      <c r="Z1227" s="549">
        <f t="shared" si="582"/>
        <v>0</v>
      </c>
      <c r="AA1227" s="549">
        <f t="shared" si="582"/>
        <v>0</v>
      </c>
      <c r="AB1227" s="282">
        <f t="shared" si="584"/>
        <v>0</v>
      </c>
      <c r="AC1227" s="281">
        <f t="shared" si="585"/>
        <v>0</v>
      </c>
      <c r="AD1227" s="549">
        <f t="shared" si="570"/>
        <v>0</v>
      </c>
      <c r="AE1227" s="553">
        <f t="shared" si="571"/>
        <v>0</v>
      </c>
      <c r="AF1227" s="282">
        <f t="shared" si="572"/>
        <v>0</v>
      </c>
      <c r="AG1227" s="283">
        <f t="shared" si="573"/>
        <v>0</v>
      </c>
      <c r="AH1227" s="281">
        <f t="shared" si="586"/>
        <v>0</v>
      </c>
      <c r="AI1227" s="551">
        <f t="shared" si="583"/>
        <v>0</v>
      </c>
      <c r="AJ1227" s="549">
        <f t="shared" si="583"/>
        <v>0</v>
      </c>
      <c r="AK1227" s="549">
        <f t="shared" si="583"/>
        <v>0</v>
      </c>
      <c r="AL1227" s="282">
        <f t="shared" si="574"/>
        <v>0</v>
      </c>
      <c r="AM1227" s="281">
        <f t="shared" si="587"/>
        <v>0</v>
      </c>
      <c r="AN1227" s="549">
        <f t="shared" si="575"/>
        <v>0</v>
      </c>
      <c r="AO1227" s="549">
        <f t="shared" si="576"/>
        <v>0</v>
      </c>
      <c r="AP1227" s="549">
        <f t="shared" si="577"/>
        <v>0</v>
      </c>
      <c r="AQ1227" s="283">
        <f t="shared" si="578"/>
        <v>0</v>
      </c>
      <c r="AR1227" s="281">
        <f t="shared" si="588"/>
        <v>0</v>
      </c>
      <c r="AT1227" s="446"/>
      <c r="AU1227" s="344"/>
      <c r="AV1227" s="447" t="str">
        <f t="shared" si="589"/>
        <v>CA</v>
      </c>
      <c r="AW1227" s="447" t="str">
        <f t="shared" si="590"/>
        <v>CL</v>
      </c>
      <c r="AX1227" s="447" t="str">
        <f t="shared" si="591"/>
        <v>AIC</v>
      </c>
      <c r="AY1227" s="447" t="str">
        <f t="shared" si="592"/>
        <v>ERB</v>
      </c>
      <c r="AZ1227" s="447" t="str">
        <f t="shared" si="593"/>
        <v>GRB</v>
      </c>
      <c r="BA1227" s="447" t="str">
        <f t="shared" si="594"/>
        <v>Non-Op</v>
      </c>
      <c r="BC1227" s="445" t="s">
        <v>2304</v>
      </c>
      <c r="BD1227" s="552">
        <f t="shared" si="579"/>
        <v>0</v>
      </c>
      <c r="BF1227" s="435"/>
      <c r="BG1227" s="435"/>
      <c r="BH1227" s="435"/>
      <c r="BI1227" s="435"/>
      <c r="BJ1227" s="435"/>
      <c r="BK1227" s="435"/>
      <c r="BL1227" s="435"/>
      <c r="BN1227" s="444"/>
    </row>
    <row r="1228" spans="1:66" s="28" customFormat="1" ht="12" customHeight="1">
      <c r="A1228" s="287">
        <v>22840332</v>
      </c>
      <c r="B1228" s="288" t="str">
        <f t="shared" si="566"/>
        <v>22840332</v>
      </c>
      <c r="C1228" s="444" t="s">
        <v>1771</v>
      </c>
      <c r="D1228" s="445" t="s">
        <v>1165</v>
      </c>
      <c r="E1228" s="445"/>
      <c r="F1228" s="444"/>
      <c r="G1228" s="445"/>
      <c r="H1228" s="547">
        <v>-24719508.690000001</v>
      </c>
      <c r="I1228" s="547">
        <v>-24719508.690000001</v>
      </c>
      <c r="J1228" s="547">
        <v>-24719508.690000001</v>
      </c>
      <c r="K1228" s="547">
        <v>-24363453.039999999</v>
      </c>
      <c r="L1228" s="547">
        <v>-24363453.039999999</v>
      </c>
      <c r="M1228" s="547">
        <v>-24363453.039999999</v>
      </c>
      <c r="N1228" s="547">
        <v>-24227359.289999999</v>
      </c>
      <c r="O1228" s="547">
        <v>-24227359.289999999</v>
      </c>
      <c r="P1228" s="547">
        <v>-24227359.289999999</v>
      </c>
      <c r="Q1228" s="547">
        <v>-50717663.329999998</v>
      </c>
      <c r="R1228" s="547">
        <v>-50717663.329999998</v>
      </c>
      <c r="S1228" s="547">
        <v>-50717663.329999998</v>
      </c>
      <c r="T1228" s="547">
        <v>-50934568.539999999</v>
      </c>
      <c r="U1228" s="547"/>
      <c r="V1228" s="547">
        <f t="shared" si="569"/>
        <v>-32099290.247916665</v>
      </c>
      <c r="W1228" s="285"/>
      <c r="X1228" s="286"/>
      <c r="Y1228" s="548">
        <f t="shared" si="582"/>
        <v>0</v>
      </c>
      <c r="Z1228" s="549">
        <f t="shared" si="582"/>
        <v>0</v>
      </c>
      <c r="AA1228" s="549">
        <f t="shared" si="582"/>
        <v>0</v>
      </c>
      <c r="AB1228" s="282">
        <f t="shared" si="584"/>
        <v>-50934568.539999999</v>
      </c>
      <c r="AC1228" s="281">
        <f t="shared" si="585"/>
        <v>0</v>
      </c>
      <c r="AD1228" s="549">
        <f t="shared" si="570"/>
        <v>0</v>
      </c>
      <c r="AE1228" s="553">
        <f t="shared" si="571"/>
        <v>0</v>
      </c>
      <c r="AF1228" s="282">
        <f t="shared" si="572"/>
        <v>-50934568.539999999</v>
      </c>
      <c r="AG1228" s="283">
        <f t="shared" si="573"/>
        <v>-50934568.539999999</v>
      </c>
      <c r="AH1228" s="281">
        <f t="shared" si="586"/>
        <v>0</v>
      </c>
      <c r="AI1228" s="551">
        <f t="shared" si="583"/>
        <v>0</v>
      </c>
      <c r="AJ1228" s="549">
        <f t="shared" si="583"/>
        <v>0</v>
      </c>
      <c r="AK1228" s="549">
        <f t="shared" si="583"/>
        <v>0</v>
      </c>
      <c r="AL1228" s="282">
        <f t="shared" si="574"/>
        <v>-32099290.247916665</v>
      </c>
      <c r="AM1228" s="281">
        <f t="shared" si="587"/>
        <v>0</v>
      </c>
      <c r="AN1228" s="549">
        <f t="shared" si="575"/>
        <v>0</v>
      </c>
      <c r="AO1228" s="549">
        <f t="shared" si="576"/>
        <v>0</v>
      </c>
      <c r="AP1228" s="549">
        <f t="shared" si="577"/>
        <v>-32099290.247916665</v>
      </c>
      <c r="AQ1228" s="283">
        <f t="shared" si="578"/>
        <v>-32099290.247916665</v>
      </c>
      <c r="AR1228" s="281">
        <f t="shared" si="588"/>
        <v>0</v>
      </c>
      <c r="AT1228" s="446" t="s">
        <v>2076</v>
      </c>
      <c r="AU1228" s="344"/>
      <c r="AV1228" s="447" t="str">
        <f t="shared" si="589"/>
        <v>CA</v>
      </c>
      <c r="AW1228" s="447" t="str">
        <f t="shared" si="590"/>
        <v>CL</v>
      </c>
      <c r="AX1228" s="447" t="str">
        <f t="shared" si="591"/>
        <v>AIC</v>
      </c>
      <c r="AY1228" s="447" t="str">
        <f t="shared" si="592"/>
        <v>ERB</v>
      </c>
      <c r="AZ1228" s="447" t="str">
        <f t="shared" si="593"/>
        <v>GRB</v>
      </c>
      <c r="BA1228" s="447" t="str">
        <f t="shared" si="594"/>
        <v>Non-Op</v>
      </c>
      <c r="BC1228" s="449" t="s">
        <v>2100</v>
      </c>
      <c r="BD1228" s="552">
        <f t="shared" si="579"/>
        <v>-50934568.539999999</v>
      </c>
      <c r="BF1228" s="435"/>
      <c r="BG1228" s="435"/>
      <c r="BH1228" s="435"/>
      <c r="BI1228" s="435"/>
      <c r="BJ1228" s="435"/>
      <c r="BK1228" s="435"/>
      <c r="BL1228" s="435"/>
      <c r="BN1228" s="444"/>
    </row>
    <row r="1229" spans="1:66" s="28" customFormat="1" ht="12" customHeight="1">
      <c r="A1229" s="287">
        <v>22840341</v>
      </c>
      <c r="B1229" s="288" t="str">
        <f t="shared" si="566"/>
        <v>22840341</v>
      </c>
      <c r="C1229" s="444" t="s">
        <v>2961</v>
      </c>
      <c r="D1229" s="445" t="s">
        <v>1163</v>
      </c>
      <c r="E1229" s="445"/>
      <c r="F1229" s="444"/>
      <c r="G1229" s="445"/>
      <c r="H1229" s="547">
        <v>0</v>
      </c>
      <c r="I1229" s="547">
        <v>0</v>
      </c>
      <c r="J1229" s="547">
        <v>0</v>
      </c>
      <c r="K1229" s="547">
        <v>0</v>
      </c>
      <c r="L1229" s="547">
        <v>0</v>
      </c>
      <c r="M1229" s="547">
        <v>0</v>
      </c>
      <c r="N1229" s="547">
        <v>0</v>
      </c>
      <c r="O1229" s="547">
        <v>0</v>
      </c>
      <c r="P1229" s="547">
        <v>0</v>
      </c>
      <c r="Q1229" s="547">
        <v>0</v>
      </c>
      <c r="R1229" s="547">
        <v>0</v>
      </c>
      <c r="S1229" s="547">
        <v>0</v>
      </c>
      <c r="T1229" s="547">
        <v>0</v>
      </c>
      <c r="U1229" s="547"/>
      <c r="V1229" s="547">
        <f t="shared" si="569"/>
        <v>0</v>
      </c>
      <c r="W1229" s="285" t="s">
        <v>1691</v>
      </c>
      <c r="X1229" s="286"/>
      <c r="Y1229" s="548">
        <f t="shared" si="582"/>
        <v>0</v>
      </c>
      <c r="Z1229" s="549">
        <f t="shared" si="582"/>
        <v>0</v>
      </c>
      <c r="AA1229" s="549">
        <f t="shared" si="582"/>
        <v>0</v>
      </c>
      <c r="AB1229" s="282">
        <f t="shared" si="584"/>
        <v>0</v>
      </c>
      <c r="AC1229" s="281">
        <f t="shared" si="585"/>
        <v>0</v>
      </c>
      <c r="AD1229" s="549">
        <f t="shared" si="570"/>
        <v>0</v>
      </c>
      <c r="AE1229" s="553">
        <f t="shared" si="571"/>
        <v>0</v>
      </c>
      <c r="AF1229" s="282">
        <f t="shared" si="572"/>
        <v>0</v>
      </c>
      <c r="AG1229" s="283">
        <f t="shared" si="573"/>
        <v>0</v>
      </c>
      <c r="AH1229" s="281">
        <f t="shared" si="586"/>
        <v>0</v>
      </c>
      <c r="AI1229" s="551">
        <f t="shared" si="583"/>
        <v>0</v>
      </c>
      <c r="AJ1229" s="549">
        <f t="shared" si="583"/>
        <v>0</v>
      </c>
      <c r="AK1229" s="549">
        <f t="shared" si="583"/>
        <v>0</v>
      </c>
      <c r="AL1229" s="282">
        <f t="shared" si="574"/>
        <v>0</v>
      </c>
      <c r="AM1229" s="281">
        <f t="shared" si="587"/>
        <v>0</v>
      </c>
      <c r="AN1229" s="549">
        <f t="shared" si="575"/>
        <v>0</v>
      </c>
      <c r="AO1229" s="549">
        <f t="shared" si="576"/>
        <v>0</v>
      </c>
      <c r="AP1229" s="549">
        <f t="shared" si="577"/>
        <v>0</v>
      </c>
      <c r="AQ1229" s="283">
        <f t="shared" si="578"/>
        <v>0</v>
      </c>
      <c r="AR1229" s="281">
        <f t="shared" si="588"/>
        <v>0</v>
      </c>
      <c r="AT1229" s="446"/>
      <c r="AU1229" s="344"/>
      <c r="AV1229" s="447" t="str">
        <f t="shared" si="589"/>
        <v>CA</v>
      </c>
      <c r="AW1229" s="447" t="str">
        <f t="shared" si="590"/>
        <v>CL</v>
      </c>
      <c r="AX1229" s="447" t="str">
        <f t="shared" si="591"/>
        <v>AIC</v>
      </c>
      <c r="AY1229" s="447" t="str">
        <f t="shared" si="592"/>
        <v>ERB</v>
      </c>
      <c r="AZ1229" s="447" t="str">
        <f t="shared" si="593"/>
        <v>GRB</v>
      </c>
      <c r="BA1229" s="447" t="str">
        <f t="shared" si="594"/>
        <v>Non-Op</v>
      </c>
      <c r="BC1229" s="445" t="s">
        <v>2304</v>
      </c>
      <c r="BD1229" s="552">
        <f t="shared" si="579"/>
        <v>0</v>
      </c>
      <c r="BF1229" s="435"/>
      <c r="BG1229" s="435"/>
      <c r="BH1229" s="435"/>
      <c r="BI1229" s="435"/>
      <c r="BJ1229" s="435"/>
      <c r="BK1229" s="435"/>
      <c r="BL1229" s="435"/>
      <c r="BN1229" s="444"/>
    </row>
    <row r="1230" spans="1:66" s="28" customFormat="1" ht="12" customHeight="1">
      <c r="A1230" s="287">
        <v>22840351</v>
      </c>
      <c r="B1230" s="288" t="str">
        <f t="shared" si="566"/>
        <v>22840351</v>
      </c>
      <c r="C1230" s="444" t="s">
        <v>2962</v>
      </c>
      <c r="D1230" s="445" t="s">
        <v>1165</v>
      </c>
      <c r="E1230" s="445"/>
      <c r="F1230" s="444"/>
      <c r="G1230" s="445"/>
      <c r="H1230" s="547">
        <v>0</v>
      </c>
      <c r="I1230" s="547">
        <v>0</v>
      </c>
      <c r="J1230" s="547">
        <v>0</v>
      </c>
      <c r="K1230" s="547">
        <v>0</v>
      </c>
      <c r="L1230" s="547">
        <v>0</v>
      </c>
      <c r="M1230" s="547">
        <v>0</v>
      </c>
      <c r="N1230" s="547">
        <v>0</v>
      </c>
      <c r="O1230" s="547">
        <v>0</v>
      </c>
      <c r="P1230" s="547">
        <v>0</v>
      </c>
      <c r="Q1230" s="547">
        <v>0</v>
      </c>
      <c r="R1230" s="547">
        <v>0</v>
      </c>
      <c r="S1230" s="547">
        <v>0</v>
      </c>
      <c r="T1230" s="547">
        <v>0</v>
      </c>
      <c r="U1230" s="547"/>
      <c r="V1230" s="547">
        <f t="shared" si="569"/>
        <v>0</v>
      </c>
      <c r="W1230" s="285"/>
      <c r="X1230" s="286"/>
      <c r="Y1230" s="548">
        <f t="shared" si="582"/>
        <v>0</v>
      </c>
      <c r="Z1230" s="549">
        <f t="shared" si="582"/>
        <v>0</v>
      </c>
      <c r="AA1230" s="549">
        <f t="shared" si="582"/>
        <v>0</v>
      </c>
      <c r="AB1230" s="282">
        <f t="shared" si="584"/>
        <v>0</v>
      </c>
      <c r="AC1230" s="281">
        <f t="shared" si="585"/>
        <v>0</v>
      </c>
      <c r="AD1230" s="549">
        <f t="shared" si="570"/>
        <v>0</v>
      </c>
      <c r="AE1230" s="553">
        <f t="shared" si="571"/>
        <v>0</v>
      </c>
      <c r="AF1230" s="282">
        <f t="shared" si="572"/>
        <v>0</v>
      </c>
      <c r="AG1230" s="283">
        <f t="shared" si="573"/>
        <v>0</v>
      </c>
      <c r="AH1230" s="281">
        <f t="shared" si="586"/>
        <v>0</v>
      </c>
      <c r="AI1230" s="551">
        <f t="shared" si="583"/>
        <v>0</v>
      </c>
      <c r="AJ1230" s="549">
        <f t="shared" si="583"/>
        <v>0</v>
      </c>
      <c r="AK1230" s="549">
        <f t="shared" si="583"/>
        <v>0</v>
      </c>
      <c r="AL1230" s="282">
        <f t="shared" si="574"/>
        <v>0</v>
      </c>
      <c r="AM1230" s="281">
        <f t="shared" si="587"/>
        <v>0</v>
      </c>
      <c r="AN1230" s="549">
        <f t="shared" si="575"/>
        <v>0</v>
      </c>
      <c r="AO1230" s="549">
        <f t="shared" si="576"/>
        <v>0</v>
      </c>
      <c r="AP1230" s="549">
        <f t="shared" si="577"/>
        <v>0</v>
      </c>
      <c r="AQ1230" s="283">
        <f t="shared" si="578"/>
        <v>0</v>
      </c>
      <c r="AR1230" s="281">
        <f t="shared" si="588"/>
        <v>0</v>
      </c>
      <c r="AT1230" s="446" t="s">
        <v>2076</v>
      </c>
      <c r="AU1230" s="344"/>
      <c r="AV1230" s="447" t="str">
        <f t="shared" si="589"/>
        <v>CA</v>
      </c>
      <c r="AW1230" s="447" t="str">
        <f t="shared" si="590"/>
        <v>CL</v>
      </c>
      <c r="AX1230" s="447" t="str">
        <f t="shared" si="591"/>
        <v>AIC</v>
      </c>
      <c r="AY1230" s="447" t="str">
        <f t="shared" si="592"/>
        <v>ERB</v>
      </c>
      <c r="AZ1230" s="447" t="str">
        <f t="shared" si="593"/>
        <v>GRB</v>
      </c>
      <c r="BA1230" s="447" t="str">
        <f t="shared" si="594"/>
        <v>Non-Op</v>
      </c>
      <c r="BC1230" s="449" t="s">
        <v>2100</v>
      </c>
      <c r="BD1230" s="552">
        <f t="shared" si="579"/>
        <v>0</v>
      </c>
      <c r="BF1230" s="435"/>
      <c r="BG1230" s="435"/>
      <c r="BH1230" s="435"/>
      <c r="BI1230" s="435"/>
      <c r="BJ1230" s="435"/>
      <c r="BK1230" s="435"/>
      <c r="BL1230" s="435"/>
      <c r="BN1230" s="444"/>
    </row>
    <row r="1231" spans="1:66" s="28" customFormat="1" ht="12" customHeight="1">
      <c r="A1231" s="321">
        <v>22840361</v>
      </c>
      <c r="B1231" s="318" t="str">
        <f t="shared" si="566"/>
        <v>22840361</v>
      </c>
      <c r="C1231" s="444" t="s">
        <v>1772</v>
      </c>
      <c r="D1231" s="445" t="s">
        <v>1165</v>
      </c>
      <c r="E1231" s="445"/>
      <c r="F1231" s="311">
        <v>42995</v>
      </c>
      <c r="G1231" s="445"/>
      <c r="H1231" s="547">
        <v>-45000</v>
      </c>
      <c r="I1231" s="547">
        <v>-45000</v>
      </c>
      <c r="J1231" s="547">
        <v>-45000</v>
      </c>
      <c r="K1231" s="547">
        <v>-45000</v>
      </c>
      <c r="L1231" s="547">
        <v>-45000</v>
      </c>
      <c r="M1231" s="547">
        <v>-45000</v>
      </c>
      <c r="N1231" s="547">
        <v>-45000</v>
      </c>
      <c r="O1231" s="547">
        <v>-45000</v>
      </c>
      <c r="P1231" s="547">
        <v>-45000</v>
      </c>
      <c r="Q1231" s="547">
        <v>-45000</v>
      </c>
      <c r="R1231" s="547">
        <v>-45000</v>
      </c>
      <c r="S1231" s="547">
        <v>-45000</v>
      </c>
      <c r="T1231" s="547">
        <v>-45000</v>
      </c>
      <c r="U1231" s="547"/>
      <c r="V1231" s="547">
        <f t="shared" si="569"/>
        <v>-45000</v>
      </c>
      <c r="W1231" s="285"/>
      <c r="X1231" s="286"/>
      <c r="Y1231" s="548">
        <f t="shared" si="582"/>
        <v>0</v>
      </c>
      <c r="Z1231" s="549">
        <f t="shared" si="582"/>
        <v>0</v>
      </c>
      <c r="AA1231" s="549">
        <f t="shared" si="582"/>
        <v>0</v>
      </c>
      <c r="AB1231" s="282">
        <f t="shared" si="584"/>
        <v>-45000</v>
      </c>
      <c r="AC1231" s="281">
        <f t="shared" si="585"/>
        <v>0</v>
      </c>
      <c r="AD1231" s="549">
        <f t="shared" si="570"/>
        <v>0</v>
      </c>
      <c r="AE1231" s="553">
        <f t="shared" si="571"/>
        <v>0</v>
      </c>
      <c r="AF1231" s="282">
        <f t="shared" si="572"/>
        <v>-45000</v>
      </c>
      <c r="AG1231" s="283">
        <f t="shared" si="573"/>
        <v>-45000</v>
      </c>
      <c r="AH1231" s="281">
        <f t="shared" si="586"/>
        <v>0</v>
      </c>
      <c r="AI1231" s="551">
        <f t="shared" si="583"/>
        <v>0</v>
      </c>
      <c r="AJ1231" s="549">
        <f t="shared" si="583"/>
        <v>0</v>
      </c>
      <c r="AK1231" s="549">
        <f t="shared" si="583"/>
        <v>0</v>
      </c>
      <c r="AL1231" s="282">
        <f t="shared" si="574"/>
        <v>-45000</v>
      </c>
      <c r="AM1231" s="281">
        <f t="shared" si="587"/>
        <v>0</v>
      </c>
      <c r="AN1231" s="549">
        <f t="shared" si="575"/>
        <v>0</v>
      </c>
      <c r="AO1231" s="549">
        <f t="shared" si="576"/>
        <v>0</v>
      </c>
      <c r="AP1231" s="549">
        <f t="shared" si="577"/>
        <v>-45000</v>
      </c>
      <c r="AQ1231" s="283">
        <f t="shared" si="578"/>
        <v>-45000</v>
      </c>
      <c r="AR1231" s="281">
        <f t="shared" si="588"/>
        <v>0</v>
      </c>
      <c r="AT1231" s="446" t="s">
        <v>2076</v>
      </c>
      <c r="AU1231" s="344"/>
      <c r="AV1231" s="447" t="str">
        <f t="shared" si="589"/>
        <v>CA</v>
      </c>
      <c r="AW1231" s="447" t="str">
        <f t="shared" si="590"/>
        <v>CL</v>
      </c>
      <c r="AX1231" s="447" t="str">
        <f t="shared" si="591"/>
        <v>AIC</v>
      </c>
      <c r="AY1231" s="447" t="str">
        <f t="shared" si="592"/>
        <v>ERB</v>
      </c>
      <c r="AZ1231" s="447" t="str">
        <f t="shared" si="593"/>
        <v>GRB</v>
      </c>
      <c r="BA1231" s="447" t="str">
        <f t="shared" si="594"/>
        <v>Non-Op</v>
      </c>
      <c r="BC1231" s="449" t="s">
        <v>2100</v>
      </c>
      <c r="BD1231" s="552">
        <f t="shared" si="579"/>
        <v>-45000</v>
      </c>
      <c r="BF1231" s="448"/>
      <c r="BG1231" s="448"/>
      <c r="BH1231" s="448"/>
      <c r="BI1231" s="448"/>
      <c r="BJ1231" s="448"/>
      <c r="BK1231" s="448"/>
      <c r="BL1231" s="448"/>
      <c r="BN1231" s="444"/>
    </row>
    <row r="1232" spans="1:66" s="28" customFormat="1" ht="12" customHeight="1">
      <c r="A1232" s="321">
        <v>22840371</v>
      </c>
      <c r="B1232" s="318" t="str">
        <f t="shared" si="566"/>
        <v>22840371</v>
      </c>
      <c r="C1232" s="444" t="s">
        <v>1773</v>
      </c>
      <c r="D1232" s="445" t="s">
        <v>1165</v>
      </c>
      <c r="E1232" s="445"/>
      <c r="F1232" s="311">
        <v>42995</v>
      </c>
      <c r="G1232" s="445"/>
      <c r="H1232" s="547">
        <v>-122863.5</v>
      </c>
      <c r="I1232" s="547">
        <v>-122863.5</v>
      </c>
      <c r="J1232" s="547">
        <v>-122863.5</v>
      </c>
      <c r="K1232" s="547">
        <v>0</v>
      </c>
      <c r="L1232" s="547">
        <v>0</v>
      </c>
      <c r="M1232" s="547">
        <v>0</v>
      </c>
      <c r="N1232" s="547">
        <v>0</v>
      </c>
      <c r="O1232" s="547">
        <v>0</v>
      </c>
      <c r="P1232" s="547">
        <v>0</v>
      </c>
      <c r="Q1232" s="547">
        <v>0</v>
      </c>
      <c r="R1232" s="547">
        <v>0</v>
      </c>
      <c r="S1232" s="547">
        <v>0</v>
      </c>
      <c r="T1232" s="547">
        <v>0</v>
      </c>
      <c r="U1232" s="547"/>
      <c r="V1232" s="547">
        <f t="shared" si="569"/>
        <v>-25596.5625</v>
      </c>
      <c r="W1232" s="285"/>
      <c r="X1232" s="286"/>
      <c r="Y1232" s="548">
        <f t="shared" si="582"/>
        <v>0</v>
      </c>
      <c r="Z1232" s="549">
        <f t="shared" si="582"/>
        <v>0</v>
      </c>
      <c r="AA1232" s="549">
        <f t="shared" si="582"/>
        <v>0</v>
      </c>
      <c r="AB1232" s="282">
        <f t="shared" si="584"/>
        <v>0</v>
      </c>
      <c r="AC1232" s="281">
        <f t="shared" si="585"/>
        <v>0</v>
      </c>
      <c r="AD1232" s="549">
        <f t="shared" si="570"/>
        <v>0</v>
      </c>
      <c r="AE1232" s="553">
        <f t="shared" si="571"/>
        <v>0</v>
      </c>
      <c r="AF1232" s="282">
        <f t="shared" si="572"/>
        <v>0</v>
      </c>
      <c r="AG1232" s="283">
        <f t="shared" si="573"/>
        <v>0</v>
      </c>
      <c r="AH1232" s="281">
        <f t="shared" si="586"/>
        <v>0</v>
      </c>
      <c r="AI1232" s="551">
        <f t="shared" si="583"/>
        <v>0</v>
      </c>
      <c r="AJ1232" s="549">
        <f t="shared" si="583"/>
        <v>0</v>
      </c>
      <c r="AK1232" s="549">
        <f t="shared" si="583"/>
        <v>0</v>
      </c>
      <c r="AL1232" s="282">
        <f t="shared" si="574"/>
        <v>-25596.5625</v>
      </c>
      <c r="AM1232" s="281">
        <f t="shared" si="587"/>
        <v>0</v>
      </c>
      <c r="AN1232" s="549">
        <f t="shared" si="575"/>
        <v>0</v>
      </c>
      <c r="AO1232" s="549">
        <f t="shared" si="576"/>
        <v>0</v>
      </c>
      <c r="AP1232" s="549">
        <f t="shared" si="577"/>
        <v>-25596.5625</v>
      </c>
      <c r="AQ1232" s="283">
        <f t="shared" si="578"/>
        <v>-25596.5625</v>
      </c>
      <c r="AR1232" s="281">
        <f t="shared" si="588"/>
        <v>0</v>
      </c>
      <c r="AT1232" s="446" t="s">
        <v>2076</v>
      </c>
      <c r="AU1232" s="344"/>
      <c r="AV1232" s="447" t="str">
        <f t="shared" si="589"/>
        <v>CA</v>
      </c>
      <c r="AW1232" s="447" t="str">
        <f t="shared" si="590"/>
        <v>CL</v>
      </c>
      <c r="AX1232" s="447" t="str">
        <f t="shared" si="591"/>
        <v>AIC</v>
      </c>
      <c r="AY1232" s="447" t="str">
        <f t="shared" si="592"/>
        <v>ERB</v>
      </c>
      <c r="AZ1232" s="447" t="str">
        <f t="shared" si="593"/>
        <v>GRB</v>
      </c>
      <c r="BA1232" s="447" t="str">
        <f t="shared" si="594"/>
        <v>Non-Op</v>
      </c>
      <c r="BC1232" s="449" t="s">
        <v>2100</v>
      </c>
      <c r="BD1232" s="552">
        <f t="shared" si="579"/>
        <v>0</v>
      </c>
      <c r="BF1232" s="448"/>
      <c r="BG1232" s="448"/>
      <c r="BH1232" s="448"/>
      <c r="BI1232" s="448"/>
      <c r="BJ1232" s="448"/>
      <c r="BK1232" s="448"/>
      <c r="BL1232" s="448"/>
      <c r="BN1232" s="444"/>
    </row>
    <row r="1233" spans="1:66" s="28" customFormat="1" ht="12" customHeight="1">
      <c r="A1233" s="362">
        <v>22840381</v>
      </c>
      <c r="B1233" s="313" t="str">
        <f t="shared" si="566"/>
        <v>22840381</v>
      </c>
      <c r="C1233" s="450" t="s">
        <v>2307</v>
      </c>
      <c r="D1233" s="451" t="s">
        <v>1165</v>
      </c>
      <c r="E1233" s="451"/>
      <c r="F1233" s="304">
        <v>43555</v>
      </c>
      <c r="G1233" s="451"/>
      <c r="H1233" s="556">
        <v>-44163.93</v>
      </c>
      <c r="I1233" s="556">
        <v>-43321.18</v>
      </c>
      <c r="J1233" s="556">
        <v>-43321.18</v>
      </c>
      <c r="K1233" s="556">
        <v>-42478.43</v>
      </c>
      <c r="L1233" s="556">
        <v>-42478.43</v>
      </c>
      <c r="M1233" s="556">
        <v>-42478.43</v>
      </c>
      <c r="N1233" s="556">
        <v>-42478.43</v>
      </c>
      <c r="O1233" s="556">
        <v>-42478.43</v>
      </c>
      <c r="P1233" s="556">
        <v>-42478.43</v>
      </c>
      <c r="Q1233" s="556">
        <v>-50000</v>
      </c>
      <c r="R1233" s="556">
        <v>-50000</v>
      </c>
      <c r="S1233" s="556">
        <v>-50000</v>
      </c>
      <c r="T1233" s="591">
        <v>-50000</v>
      </c>
      <c r="U1233" s="556"/>
      <c r="V1233" s="556">
        <f t="shared" si="569"/>
        <v>-44882.908750000002</v>
      </c>
      <c r="W1233" s="292"/>
      <c r="X1233" s="293"/>
      <c r="Y1233" s="548">
        <f t="shared" si="582"/>
        <v>0</v>
      </c>
      <c r="Z1233" s="549">
        <f t="shared" si="582"/>
        <v>0</v>
      </c>
      <c r="AA1233" s="549">
        <f t="shared" si="582"/>
        <v>0</v>
      </c>
      <c r="AB1233" s="282">
        <f t="shared" si="584"/>
        <v>-50000</v>
      </c>
      <c r="AC1233" s="281">
        <f t="shared" si="585"/>
        <v>0</v>
      </c>
      <c r="AD1233" s="549">
        <f t="shared" si="570"/>
        <v>0</v>
      </c>
      <c r="AE1233" s="553">
        <f t="shared" si="571"/>
        <v>0</v>
      </c>
      <c r="AF1233" s="282">
        <f t="shared" si="572"/>
        <v>-50000</v>
      </c>
      <c r="AG1233" s="283">
        <f t="shared" si="573"/>
        <v>-50000</v>
      </c>
      <c r="AH1233" s="281">
        <f t="shared" si="586"/>
        <v>0</v>
      </c>
      <c r="AI1233" s="551">
        <f t="shared" si="583"/>
        <v>0</v>
      </c>
      <c r="AJ1233" s="549">
        <f t="shared" si="583"/>
        <v>0</v>
      </c>
      <c r="AK1233" s="549">
        <f t="shared" si="583"/>
        <v>0</v>
      </c>
      <c r="AL1233" s="282">
        <f t="shared" si="574"/>
        <v>-44882.908750000002</v>
      </c>
      <c r="AM1233" s="281">
        <f t="shared" si="587"/>
        <v>0</v>
      </c>
      <c r="AN1233" s="549">
        <f t="shared" si="575"/>
        <v>0</v>
      </c>
      <c r="AO1233" s="549">
        <f t="shared" si="576"/>
        <v>0</v>
      </c>
      <c r="AP1233" s="549">
        <f t="shared" si="577"/>
        <v>-44882.908750000002</v>
      </c>
      <c r="AQ1233" s="283">
        <f t="shared" si="578"/>
        <v>-44882.908750000002</v>
      </c>
      <c r="AR1233" s="281">
        <f t="shared" si="588"/>
        <v>0</v>
      </c>
      <c r="AT1233" s="446" t="s">
        <v>2076</v>
      </c>
      <c r="AU1233" s="344"/>
      <c r="AV1233" s="447" t="str">
        <f t="shared" si="589"/>
        <v>CA</v>
      </c>
      <c r="AW1233" s="447" t="str">
        <f t="shared" si="590"/>
        <v>CL</v>
      </c>
      <c r="AX1233" s="447" t="str">
        <f t="shared" si="591"/>
        <v>AIC</v>
      </c>
      <c r="AY1233" s="447" t="str">
        <f t="shared" si="592"/>
        <v>ERB</v>
      </c>
      <c r="AZ1233" s="447" t="str">
        <f t="shared" si="593"/>
        <v>GRB</v>
      </c>
      <c r="BA1233" s="447" t="str">
        <f t="shared" si="594"/>
        <v>Non-Op</v>
      </c>
      <c r="BC1233" s="449" t="s">
        <v>2100</v>
      </c>
      <c r="BD1233" s="552">
        <f t="shared" si="579"/>
        <v>-50000</v>
      </c>
      <c r="BF1233" s="435"/>
      <c r="BG1233" s="435"/>
      <c r="BH1233" s="435"/>
      <c r="BI1233" s="435"/>
      <c r="BJ1233" s="435"/>
      <c r="BK1233" s="435"/>
      <c r="BL1233" s="435"/>
      <c r="BN1233" s="444"/>
    </row>
    <row r="1234" spans="1:66" s="28" customFormat="1" ht="12" customHeight="1">
      <c r="A1234" s="362">
        <v>22840401</v>
      </c>
      <c r="B1234" s="313" t="str">
        <f t="shared" si="566"/>
        <v>22840401</v>
      </c>
      <c r="C1234" s="450" t="s">
        <v>2308</v>
      </c>
      <c r="D1234" s="451" t="s">
        <v>1165</v>
      </c>
      <c r="E1234" s="451"/>
      <c r="F1234" s="304">
        <v>43616</v>
      </c>
      <c r="G1234" s="451"/>
      <c r="H1234" s="556">
        <v>-100000</v>
      </c>
      <c r="I1234" s="556">
        <v>-100000</v>
      </c>
      <c r="J1234" s="556">
        <v>-100000</v>
      </c>
      <c r="K1234" s="556">
        <v>-100000</v>
      </c>
      <c r="L1234" s="556">
        <v>-100000</v>
      </c>
      <c r="M1234" s="556">
        <v>-100000</v>
      </c>
      <c r="N1234" s="556">
        <v>-100000</v>
      </c>
      <c r="O1234" s="556">
        <v>-100000</v>
      </c>
      <c r="P1234" s="556">
        <v>-100000</v>
      </c>
      <c r="Q1234" s="556">
        <v>-85474.5</v>
      </c>
      <c r="R1234" s="556">
        <v>-85474.5</v>
      </c>
      <c r="S1234" s="556">
        <v>-85474.5</v>
      </c>
      <c r="T1234" s="591">
        <v>-684135.57</v>
      </c>
      <c r="U1234" s="556"/>
      <c r="V1234" s="556">
        <f t="shared" si="569"/>
        <v>-120707.60708333332</v>
      </c>
      <c r="W1234" s="292"/>
      <c r="X1234" s="293"/>
      <c r="Y1234" s="548">
        <f t="shared" si="582"/>
        <v>0</v>
      </c>
      <c r="Z1234" s="549">
        <f t="shared" si="582"/>
        <v>0</v>
      </c>
      <c r="AA1234" s="549">
        <f t="shared" si="582"/>
        <v>0</v>
      </c>
      <c r="AB1234" s="282">
        <f t="shared" si="584"/>
        <v>-684135.57</v>
      </c>
      <c r="AC1234" s="281">
        <f t="shared" si="585"/>
        <v>0</v>
      </c>
      <c r="AD1234" s="549">
        <f t="shared" si="570"/>
        <v>0</v>
      </c>
      <c r="AE1234" s="553">
        <f t="shared" si="571"/>
        <v>0</v>
      </c>
      <c r="AF1234" s="282">
        <f t="shared" si="572"/>
        <v>-684135.57</v>
      </c>
      <c r="AG1234" s="283">
        <f t="shared" si="573"/>
        <v>-684135.57</v>
      </c>
      <c r="AH1234" s="281">
        <f t="shared" si="586"/>
        <v>0</v>
      </c>
      <c r="AI1234" s="551">
        <f t="shared" si="583"/>
        <v>0</v>
      </c>
      <c r="AJ1234" s="549">
        <f t="shared" si="583"/>
        <v>0</v>
      </c>
      <c r="AK1234" s="549">
        <f t="shared" si="583"/>
        <v>0</v>
      </c>
      <c r="AL1234" s="282">
        <f t="shared" si="574"/>
        <v>-120707.60708333332</v>
      </c>
      <c r="AM1234" s="281">
        <f t="shared" si="587"/>
        <v>0</v>
      </c>
      <c r="AN1234" s="549">
        <f t="shared" si="575"/>
        <v>0</v>
      </c>
      <c r="AO1234" s="549">
        <f t="shared" si="576"/>
        <v>0</v>
      </c>
      <c r="AP1234" s="549">
        <f t="shared" si="577"/>
        <v>-120707.60708333332</v>
      </c>
      <c r="AQ1234" s="283">
        <f t="shared" si="578"/>
        <v>-120707.60708333332</v>
      </c>
      <c r="AR1234" s="281">
        <f t="shared" si="588"/>
        <v>0</v>
      </c>
      <c r="AT1234" s="446" t="s">
        <v>2076</v>
      </c>
      <c r="AU1234" s="344"/>
      <c r="AV1234" s="447" t="str">
        <f t="shared" si="589"/>
        <v>CA</v>
      </c>
      <c r="AW1234" s="447" t="str">
        <f t="shared" si="590"/>
        <v>CL</v>
      </c>
      <c r="AX1234" s="447" t="str">
        <f t="shared" si="591"/>
        <v>AIC</v>
      </c>
      <c r="AY1234" s="447" t="str">
        <f t="shared" si="592"/>
        <v>ERB</v>
      </c>
      <c r="AZ1234" s="447" t="str">
        <f t="shared" si="593"/>
        <v>GRB</v>
      </c>
      <c r="BA1234" s="447" t="str">
        <f t="shared" si="594"/>
        <v>Non-Op</v>
      </c>
      <c r="BC1234" s="449" t="s">
        <v>2100</v>
      </c>
      <c r="BD1234" s="552">
        <f t="shared" si="579"/>
        <v>-684135.57</v>
      </c>
      <c r="BF1234" s="435"/>
      <c r="BG1234" s="435"/>
      <c r="BH1234" s="435"/>
      <c r="BI1234" s="435"/>
      <c r="BJ1234" s="435"/>
      <c r="BK1234" s="435"/>
      <c r="BL1234" s="435"/>
      <c r="BN1234" s="444"/>
    </row>
    <row r="1235" spans="1:66" s="28" customFormat="1" ht="12" customHeight="1">
      <c r="A1235" s="362">
        <v>22840421</v>
      </c>
      <c r="B1235" s="313" t="str">
        <f t="shared" si="566"/>
        <v>22840421</v>
      </c>
      <c r="C1235" s="450" t="s">
        <v>2309</v>
      </c>
      <c r="D1235" s="451" t="s">
        <v>1165</v>
      </c>
      <c r="E1235" s="451"/>
      <c r="F1235" s="304">
        <v>44104</v>
      </c>
      <c r="G1235" s="451"/>
      <c r="H1235" s="556">
        <v>-39002500</v>
      </c>
      <c r="I1235" s="556">
        <v>-39002500</v>
      </c>
      <c r="J1235" s="556">
        <v>-39002500</v>
      </c>
      <c r="K1235" s="556">
        <v>-39002500</v>
      </c>
      <c r="L1235" s="556">
        <v>-39002500</v>
      </c>
      <c r="M1235" s="556">
        <v>-39002500</v>
      </c>
      <c r="N1235" s="556">
        <v>-39002500</v>
      </c>
      <c r="O1235" s="556">
        <v>-39002500</v>
      </c>
      <c r="P1235" s="556">
        <v>-39002500</v>
      </c>
      <c r="Q1235" s="556">
        <v>-39002500</v>
      </c>
      <c r="R1235" s="556">
        <v>-39002500</v>
      </c>
      <c r="S1235" s="556">
        <v>-39002500</v>
      </c>
      <c r="T1235" s="591">
        <v>-39307500</v>
      </c>
      <c r="U1235" s="556"/>
      <c r="V1235" s="556">
        <f t="shared" si="569"/>
        <v>-39015208.333333336</v>
      </c>
      <c r="W1235" s="292"/>
      <c r="X1235" s="293"/>
      <c r="Y1235" s="548">
        <f t="shared" si="582"/>
        <v>0</v>
      </c>
      <c r="Z1235" s="549">
        <f t="shared" si="582"/>
        <v>0</v>
      </c>
      <c r="AA1235" s="549">
        <f t="shared" si="582"/>
        <v>0</v>
      </c>
      <c r="AB1235" s="282">
        <f t="shared" si="584"/>
        <v>-39307500</v>
      </c>
      <c r="AC1235" s="281">
        <f t="shared" si="585"/>
        <v>0</v>
      </c>
      <c r="AD1235" s="549">
        <f t="shared" si="570"/>
        <v>0</v>
      </c>
      <c r="AE1235" s="553">
        <f t="shared" si="571"/>
        <v>0</v>
      </c>
      <c r="AF1235" s="282">
        <f t="shared" si="572"/>
        <v>-39307500</v>
      </c>
      <c r="AG1235" s="283">
        <f t="shared" si="573"/>
        <v>-39307500</v>
      </c>
      <c r="AH1235" s="281">
        <f t="shared" si="586"/>
        <v>0</v>
      </c>
      <c r="AI1235" s="551">
        <f t="shared" si="583"/>
        <v>0</v>
      </c>
      <c r="AJ1235" s="549">
        <f t="shared" si="583"/>
        <v>0</v>
      </c>
      <c r="AK1235" s="549">
        <f t="shared" si="583"/>
        <v>0</v>
      </c>
      <c r="AL1235" s="282">
        <f t="shared" si="574"/>
        <v>-39015208.333333336</v>
      </c>
      <c r="AM1235" s="281">
        <f t="shared" si="587"/>
        <v>0</v>
      </c>
      <c r="AN1235" s="549">
        <f t="shared" si="575"/>
        <v>0</v>
      </c>
      <c r="AO1235" s="549">
        <f t="shared" si="576"/>
        <v>0</v>
      </c>
      <c r="AP1235" s="549">
        <f t="shared" si="577"/>
        <v>-39015208.333333336</v>
      </c>
      <c r="AQ1235" s="283">
        <f t="shared" si="578"/>
        <v>-39015208.333333336</v>
      </c>
      <c r="AR1235" s="281">
        <f t="shared" si="588"/>
        <v>0</v>
      </c>
      <c r="AT1235" s="446" t="s">
        <v>2076</v>
      </c>
      <c r="AU1235" s="344"/>
      <c r="AV1235" s="447" t="str">
        <f t="shared" si="589"/>
        <v>CA</v>
      </c>
      <c r="AW1235" s="447" t="str">
        <f t="shared" si="590"/>
        <v>CL</v>
      </c>
      <c r="AX1235" s="447" t="str">
        <f t="shared" si="591"/>
        <v>AIC</v>
      </c>
      <c r="AY1235" s="447" t="str">
        <f t="shared" si="592"/>
        <v>ERB</v>
      </c>
      <c r="AZ1235" s="447" t="str">
        <f t="shared" si="593"/>
        <v>GRB</v>
      </c>
      <c r="BA1235" s="447" t="str">
        <f t="shared" si="594"/>
        <v>Non-Op</v>
      </c>
      <c r="BC1235" s="449" t="s">
        <v>2100</v>
      </c>
      <c r="BD1235" s="552">
        <f t="shared" si="579"/>
        <v>-39307500</v>
      </c>
      <c r="BF1235" s="435"/>
      <c r="BG1235" s="435"/>
      <c r="BH1235" s="435"/>
      <c r="BI1235" s="435"/>
      <c r="BJ1235" s="435"/>
      <c r="BK1235" s="435"/>
      <c r="BL1235" s="435"/>
      <c r="BN1235" s="444"/>
    </row>
    <row r="1236" spans="1:66" s="28" customFormat="1" ht="12" customHeight="1">
      <c r="A1236" s="287">
        <v>22841001</v>
      </c>
      <c r="B1236" s="288" t="str">
        <f t="shared" si="566"/>
        <v>22841001</v>
      </c>
      <c r="C1236" s="444" t="s">
        <v>2310</v>
      </c>
      <c r="D1236" s="445" t="s">
        <v>2092</v>
      </c>
      <c r="E1236" s="445"/>
      <c r="F1236" s="444"/>
      <c r="G1236" s="445"/>
      <c r="H1236" s="547">
        <v>-2326489.2000000002</v>
      </c>
      <c r="I1236" s="547">
        <v>-2326489.2000000002</v>
      </c>
      <c r="J1236" s="547">
        <v>-2326489.2000000002</v>
      </c>
      <c r="K1236" s="547">
        <v>-2326489.2000000002</v>
      </c>
      <c r="L1236" s="547">
        <v>-2326489.2000000002</v>
      </c>
      <c r="M1236" s="547">
        <v>-2326489.2000000002</v>
      </c>
      <c r="N1236" s="547">
        <v>-2326489.2000000002</v>
      </c>
      <c r="O1236" s="547">
        <v>-2326489.2000000002</v>
      </c>
      <c r="P1236" s="547">
        <v>-2326489.2000000002</v>
      </c>
      <c r="Q1236" s="547">
        <v>-2326489.2000000002</v>
      </c>
      <c r="R1236" s="547">
        <v>-2326489.2000000002</v>
      </c>
      <c r="S1236" s="547">
        <v>-2326489.2000000002</v>
      </c>
      <c r="T1236" s="547">
        <v>-2326489.2000000002</v>
      </c>
      <c r="U1236" s="547"/>
      <c r="V1236" s="547">
        <f t="shared" si="569"/>
        <v>-2326489.1999999997</v>
      </c>
      <c r="W1236" s="285"/>
      <c r="X1236" s="286"/>
      <c r="Y1236" s="548">
        <f t="shared" si="582"/>
        <v>0</v>
      </c>
      <c r="Z1236" s="549">
        <f t="shared" si="582"/>
        <v>-2326489.2000000002</v>
      </c>
      <c r="AA1236" s="549">
        <f t="shared" si="582"/>
        <v>0</v>
      </c>
      <c r="AB1236" s="282">
        <f t="shared" si="584"/>
        <v>0</v>
      </c>
      <c r="AC1236" s="281">
        <f t="shared" si="585"/>
        <v>0</v>
      </c>
      <c r="AD1236" s="549">
        <f t="shared" si="570"/>
        <v>0</v>
      </c>
      <c r="AE1236" s="553">
        <f t="shared" si="571"/>
        <v>0</v>
      </c>
      <c r="AF1236" s="282">
        <f t="shared" si="572"/>
        <v>0</v>
      </c>
      <c r="AG1236" s="283">
        <f t="shared" si="573"/>
        <v>0</v>
      </c>
      <c r="AH1236" s="281">
        <f t="shared" si="586"/>
        <v>0</v>
      </c>
      <c r="AI1236" s="551">
        <f t="shared" si="583"/>
        <v>0</v>
      </c>
      <c r="AJ1236" s="549">
        <f t="shared" si="583"/>
        <v>-2326489.1999999997</v>
      </c>
      <c r="AK1236" s="549">
        <f t="shared" si="583"/>
        <v>0</v>
      </c>
      <c r="AL1236" s="282">
        <f t="shared" si="574"/>
        <v>0</v>
      </c>
      <c r="AM1236" s="281">
        <f t="shared" si="587"/>
        <v>0</v>
      </c>
      <c r="AN1236" s="549">
        <f t="shared" si="575"/>
        <v>0</v>
      </c>
      <c r="AO1236" s="549">
        <f t="shared" si="576"/>
        <v>0</v>
      </c>
      <c r="AP1236" s="549">
        <f t="shared" si="577"/>
        <v>0</v>
      </c>
      <c r="AQ1236" s="283">
        <f t="shared" si="578"/>
        <v>0</v>
      </c>
      <c r="AR1236" s="281">
        <f t="shared" si="588"/>
        <v>0</v>
      </c>
      <c r="AT1236" s="446"/>
      <c r="AU1236" s="344"/>
      <c r="AV1236" s="447" t="str">
        <f t="shared" si="589"/>
        <v>CA</v>
      </c>
      <c r="AW1236" s="447" t="str">
        <f t="shared" si="590"/>
        <v>CL</v>
      </c>
      <c r="AX1236" s="447" t="str">
        <f t="shared" si="591"/>
        <v>AIC</v>
      </c>
      <c r="AY1236" s="447" t="str">
        <f t="shared" si="592"/>
        <v>ERB</v>
      </c>
      <c r="AZ1236" s="447" t="str">
        <f t="shared" si="593"/>
        <v>GRB</v>
      </c>
      <c r="BA1236" s="447" t="str">
        <f t="shared" si="594"/>
        <v>Non-Op</v>
      </c>
      <c r="BC1236" s="445" t="s">
        <v>2159</v>
      </c>
      <c r="BD1236" s="552">
        <f t="shared" si="579"/>
        <v>-2326489.2000000002</v>
      </c>
      <c r="BF1236" s="435"/>
      <c r="BG1236" s="435"/>
      <c r="BH1236" s="435"/>
      <c r="BI1236" s="435"/>
      <c r="BJ1236" s="435"/>
      <c r="BK1236" s="435"/>
      <c r="BL1236" s="435"/>
      <c r="BN1236" s="444"/>
    </row>
    <row r="1237" spans="1:66" s="28" customFormat="1" ht="12" customHeight="1">
      <c r="A1237" s="313">
        <v>22841011</v>
      </c>
      <c r="B1237" s="312" t="str">
        <f t="shared" si="566"/>
        <v>22841011</v>
      </c>
      <c r="C1237" s="656" t="s">
        <v>2311</v>
      </c>
      <c r="D1237" s="451" t="s">
        <v>1165</v>
      </c>
      <c r="E1237" s="451"/>
      <c r="F1237" s="304">
        <v>43830</v>
      </c>
      <c r="G1237" s="451"/>
      <c r="H1237" s="556">
        <v>1269.22</v>
      </c>
      <c r="I1237" s="556">
        <v>1269.22</v>
      </c>
      <c r="J1237" s="556">
        <v>1269.22</v>
      </c>
      <c r="K1237" s="556">
        <v>1269.22</v>
      </c>
      <c r="L1237" s="556">
        <v>1269.22</v>
      </c>
      <c r="M1237" s="556">
        <v>1269.22</v>
      </c>
      <c r="N1237" s="556">
        <v>1269.22</v>
      </c>
      <c r="O1237" s="556">
        <v>1269.22</v>
      </c>
      <c r="P1237" s="556">
        <v>1269.22</v>
      </c>
      <c r="Q1237" s="556">
        <v>1269.22</v>
      </c>
      <c r="R1237" s="556">
        <v>1269.22</v>
      </c>
      <c r="S1237" s="556">
        <v>1269.22</v>
      </c>
      <c r="T1237" s="591">
        <v>1269.22</v>
      </c>
      <c r="U1237" s="556"/>
      <c r="V1237" s="556">
        <f t="shared" si="569"/>
        <v>1269.2199999999998</v>
      </c>
      <c r="W1237" s="292"/>
      <c r="X1237" s="293"/>
      <c r="Y1237" s="548">
        <f t="shared" si="582"/>
        <v>0</v>
      </c>
      <c r="Z1237" s="549">
        <f t="shared" si="582"/>
        <v>0</v>
      </c>
      <c r="AA1237" s="549">
        <f t="shared" si="582"/>
        <v>0</v>
      </c>
      <c r="AB1237" s="282">
        <f t="shared" si="584"/>
        <v>1269.22</v>
      </c>
      <c r="AC1237" s="281">
        <f t="shared" si="585"/>
        <v>0</v>
      </c>
      <c r="AD1237" s="549">
        <f t="shared" si="570"/>
        <v>0</v>
      </c>
      <c r="AE1237" s="553">
        <f t="shared" si="571"/>
        <v>0</v>
      </c>
      <c r="AF1237" s="282">
        <f t="shared" si="572"/>
        <v>1269.22</v>
      </c>
      <c r="AG1237" s="283">
        <f t="shared" si="573"/>
        <v>1269.22</v>
      </c>
      <c r="AH1237" s="281">
        <f t="shared" si="586"/>
        <v>0</v>
      </c>
      <c r="AI1237" s="551">
        <f t="shared" si="583"/>
        <v>0</v>
      </c>
      <c r="AJ1237" s="549">
        <f t="shared" si="583"/>
        <v>0</v>
      </c>
      <c r="AK1237" s="549">
        <f t="shared" si="583"/>
        <v>0</v>
      </c>
      <c r="AL1237" s="282">
        <f t="shared" si="574"/>
        <v>1269.2199999999998</v>
      </c>
      <c r="AM1237" s="281">
        <f t="shared" si="587"/>
        <v>0</v>
      </c>
      <c r="AN1237" s="549">
        <f t="shared" si="575"/>
        <v>0</v>
      </c>
      <c r="AO1237" s="549">
        <f t="shared" si="576"/>
        <v>0</v>
      </c>
      <c r="AP1237" s="549">
        <f t="shared" si="577"/>
        <v>1269.2199999999998</v>
      </c>
      <c r="AQ1237" s="283">
        <f t="shared" si="578"/>
        <v>1269.2199999999998</v>
      </c>
      <c r="AR1237" s="281">
        <f t="shared" si="588"/>
        <v>0</v>
      </c>
      <c r="AT1237" s="446" t="s">
        <v>2076</v>
      </c>
      <c r="AU1237" s="344"/>
      <c r="AV1237" s="447" t="str">
        <f t="shared" si="589"/>
        <v>CA</v>
      </c>
      <c r="AW1237" s="447" t="str">
        <f t="shared" si="590"/>
        <v>CL</v>
      </c>
      <c r="AX1237" s="447" t="str">
        <f t="shared" si="591"/>
        <v>AIC</v>
      </c>
      <c r="AY1237" s="447" t="str">
        <f t="shared" si="592"/>
        <v>ERB</v>
      </c>
      <c r="AZ1237" s="447" t="str">
        <f t="shared" si="593"/>
        <v>GRB</v>
      </c>
      <c r="BA1237" s="447" t="str">
        <f t="shared" si="594"/>
        <v>Non-Op</v>
      </c>
      <c r="BC1237" s="449" t="s">
        <v>2100</v>
      </c>
      <c r="BD1237" s="552">
        <f t="shared" si="579"/>
        <v>1269.22</v>
      </c>
      <c r="BF1237" s="435"/>
      <c r="BG1237" s="435"/>
      <c r="BH1237" s="435"/>
      <c r="BI1237" s="435"/>
      <c r="BJ1237" s="435"/>
      <c r="BK1237" s="435"/>
      <c r="BL1237" s="435"/>
      <c r="BN1237" s="444"/>
    </row>
    <row r="1238" spans="1:66" s="28" customFormat="1" ht="12" customHeight="1">
      <c r="A1238" s="313">
        <v>22841021</v>
      </c>
      <c r="B1238" s="312" t="str">
        <f t="shared" si="566"/>
        <v>22841021</v>
      </c>
      <c r="C1238" s="656" t="s">
        <v>2312</v>
      </c>
      <c r="D1238" s="451" t="s">
        <v>1165</v>
      </c>
      <c r="E1238" s="451"/>
      <c r="F1238" s="304">
        <v>43830</v>
      </c>
      <c r="G1238" s="451"/>
      <c r="H1238" s="556">
        <v>-100000</v>
      </c>
      <c r="I1238" s="556">
        <v>-100000</v>
      </c>
      <c r="J1238" s="556">
        <v>-100000</v>
      </c>
      <c r="K1238" s="556">
        <v>-100000</v>
      </c>
      <c r="L1238" s="556">
        <v>-100000</v>
      </c>
      <c r="M1238" s="556">
        <v>-100000</v>
      </c>
      <c r="N1238" s="556">
        <v>-100000</v>
      </c>
      <c r="O1238" s="556">
        <v>-100000</v>
      </c>
      <c r="P1238" s="556">
        <v>-100000</v>
      </c>
      <c r="Q1238" s="556">
        <v>-100000</v>
      </c>
      <c r="R1238" s="556">
        <v>-100000</v>
      </c>
      <c r="S1238" s="556">
        <v>-100000</v>
      </c>
      <c r="T1238" s="591">
        <v>-100000</v>
      </c>
      <c r="U1238" s="556"/>
      <c r="V1238" s="556">
        <f t="shared" si="569"/>
        <v>-100000</v>
      </c>
      <c r="W1238" s="292"/>
      <c r="X1238" s="293"/>
      <c r="Y1238" s="548">
        <f t="shared" si="582"/>
        <v>0</v>
      </c>
      <c r="Z1238" s="549">
        <f t="shared" si="582"/>
        <v>0</v>
      </c>
      <c r="AA1238" s="549">
        <f t="shared" si="582"/>
        <v>0</v>
      </c>
      <c r="AB1238" s="282">
        <f t="shared" si="584"/>
        <v>-100000</v>
      </c>
      <c r="AC1238" s="281">
        <f t="shared" si="585"/>
        <v>0</v>
      </c>
      <c r="AD1238" s="549">
        <f t="shared" si="570"/>
        <v>0</v>
      </c>
      <c r="AE1238" s="553">
        <f t="shared" si="571"/>
        <v>0</v>
      </c>
      <c r="AF1238" s="282">
        <f t="shared" si="572"/>
        <v>-100000</v>
      </c>
      <c r="AG1238" s="283">
        <f t="shared" si="573"/>
        <v>-100000</v>
      </c>
      <c r="AH1238" s="281">
        <f t="shared" si="586"/>
        <v>0</v>
      </c>
      <c r="AI1238" s="551">
        <f t="shared" si="583"/>
        <v>0</v>
      </c>
      <c r="AJ1238" s="549">
        <f t="shared" si="583"/>
        <v>0</v>
      </c>
      <c r="AK1238" s="549">
        <f t="shared" si="583"/>
        <v>0</v>
      </c>
      <c r="AL1238" s="282">
        <f t="shared" si="574"/>
        <v>-100000</v>
      </c>
      <c r="AM1238" s="281">
        <f t="shared" si="587"/>
        <v>0</v>
      </c>
      <c r="AN1238" s="549">
        <f t="shared" si="575"/>
        <v>0</v>
      </c>
      <c r="AO1238" s="549">
        <f t="shared" si="576"/>
        <v>0</v>
      </c>
      <c r="AP1238" s="549">
        <f t="shared" si="577"/>
        <v>-100000</v>
      </c>
      <c r="AQ1238" s="283">
        <f t="shared" si="578"/>
        <v>-100000</v>
      </c>
      <c r="AR1238" s="281">
        <f t="shared" si="588"/>
        <v>0</v>
      </c>
      <c r="AT1238" s="446" t="s">
        <v>2076</v>
      </c>
      <c r="AU1238" s="344"/>
      <c r="AV1238" s="447" t="str">
        <f t="shared" si="589"/>
        <v>CA</v>
      </c>
      <c r="AW1238" s="447" t="str">
        <f t="shared" si="590"/>
        <v>CL</v>
      </c>
      <c r="AX1238" s="447" t="str">
        <f t="shared" si="591"/>
        <v>AIC</v>
      </c>
      <c r="AY1238" s="447" t="str">
        <f t="shared" si="592"/>
        <v>ERB</v>
      </c>
      <c r="AZ1238" s="447" t="str">
        <f t="shared" si="593"/>
        <v>GRB</v>
      </c>
      <c r="BA1238" s="447" t="str">
        <f t="shared" si="594"/>
        <v>Non-Op</v>
      </c>
      <c r="BC1238" s="449" t="s">
        <v>2100</v>
      </c>
      <c r="BD1238" s="552">
        <f t="shared" si="579"/>
        <v>-100000</v>
      </c>
      <c r="BF1238" s="435"/>
      <c r="BG1238" s="435"/>
      <c r="BH1238" s="435"/>
      <c r="BI1238" s="435"/>
      <c r="BJ1238" s="435"/>
      <c r="BK1238" s="435"/>
      <c r="BL1238" s="435"/>
      <c r="BN1238" s="444"/>
    </row>
    <row r="1239" spans="1:66" s="28" customFormat="1" ht="12" customHeight="1">
      <c r="A1239" s="310">
        <v>22900001</v>
      </c>
      <c r="B1239" s="310" t="str">
        <f t="shared" si="566"/>
        <v>22900001</v>
      </c>
      <c r="C1239" s="28" t="s">
        <v>2963</v>
      </c>
      <c r="D1239" s="445" t="s">
        <v>2092</v>
      </c>
      <c r="E1239" s="445"/>
      <c r="F1239" s="311">
        <v>43132</v>
      </c>
      <c r="G1239" s="445"/>
      <c r="H1239" s="547">
        <v>0</v>
      </c>
      <c r="I1239" s="547">
        <v>0</v>
      </c>
      <c r="J1239" s="547">
        <v>0</v>
      </c>
      <c r="K1239" s="547">
        <v>0</v>
      </c>
      <c r="L1239" s="547">
        <v>0</v>
      </c>
      <c r="M1239" s="547">
        <v>0</v>
      </c>
      <c r="N1239" s="547">
        <v>0</v>
      </c>
      <c r="O1239" s="547">
        <v>0</v>
      </c>
      <c r="P1239" s="547">
        <v>0</v>
      </c>
      <c r="Q1239" s="547">
        <v>0</v>
      </c>
      <c r="R1239" s="547">
        <v>0</v>
      </c>
      <c r="S1239" s="547">
        <v>0</v>
      </c>
      <c r="T1239" s="547">
        <v>0</v>
      </c>
      <c r="U1239" s="547"/>
      <c r="V1239" s="547">
        <f t="shared" si="569"/>
        <v>0</v>
      </c>
      <c r="W1239" s="285"/>
      <c r="X1239" s="286"/>
      <c r="Y1239" s="548">
        <f t="shared" si="582"/>
        <v>0</v>
      </c>
      <c r="Z1239" s="549">
        <f t="shared" si="582"/>
        <v>0</v>
      </c>
      <c r="AA1239" s="549">
        <f t="shared" si="582"/>
        <v>0</v>
      </c>
      <c r="AB1239" s="282">
        <f t="shared" si="584"/>
        <v>0</v>
      </c>
      <c r="AC1239" s="281">
        <f t="shared" si="585"/>
        <v>0</v>
      </c>
      <c r="AD1239" s="549">
        <f t="shared" si="570"/>
        <v>0</v>
      </c>
      <c r="AE1239" s="553">
        <f t="shared" si="571"/>
        <v>0</v>
      </c>
      <c r="AF1239" s="282">
        <f t="shared" si="572"/>
        <v>0</v>
      </c>
      <c r="AG1239" s="283">
        <f t="shared" si="573"/>
        <v>0</v>
      </c>
      <c r="AH1239" s="281">
        <f t="shared" si="586"/>
        <v>0</v>
      </c>
      <c r="AI1239" s="551">
        <f t="shared" si="583"/>
        <v>0</v>
      </c>
      <c r="AJ1239" s="549">
        <f t="shared" si="583"/>
        <v>0</v>
      </c>
      <c r="AK1239" s="549">
        <f t="shared" si="583"/>
        <v>0</v>
      </c>
      <c r="AL1239" s="282">
        <f t="shared" si="574"/>
        <v>0</v>
      </c>
      <c r="AM1239" s="281">
        <f t="shared" si="587"/>
        <v>0</v>
      </c>
      <c r="AN1239" s="549">
        <f t="shared" si="575"/>
        <v>0</v>
      </c>
      <c r="AO1239" s="549">
        <f t="shared" si="576"/>
        <v>0</v>
      </c>
      <c r="AP1239" s="549">
        <f t="shared" si="577"/>
        <v>0</v>
      </c>
      <c r="AQ1239" s="283">
        <f t="shared" si="578"/>
        <v>0</v>
      </c>
      <c r="AR1239" s="281">
        <f t="shared" si="588"/>
        <v>0</v>
      </c>
      <c r="AT1239" s="446"/>
      <c r="AU1239" s="344"/>
      <c r="AV1239" s="447" t="str">
        <f t="shared" si="589"/>
        <v>CA</v>
      </c>
      <c r="AW1239" s="447" t="str">
        <f t="shared" si="590"/>
        <v>CL</v>
      </c>
      <c r="AX1239" s="447" t="str">
        <f t="shared" si="591"/>
        <v>AIC</v>
      </c>
      <c r="AY1239" s="447" t="str">
        <f t="shared" si="592"/>
        <v>ERB</v>
      </c>
      <c r="AZ1239" s="447" t="str">
        <f t="shared" si="593"/>
        <v>GRB</v>
      </c>
      <c r="BA1239" s="447" t="str">
        <f t="shared" si="594"/>
        <v>Non-Op</v>
      </c>
      <c r="BC1239" s="445" t="s">
        <v>2142</v>
      </c>
      <c r="BD1239" s="552">
        <f t="shared" si="579"/>
        <v>0</v>
      </c>
      <c r="BF1239" s="448"/>
      <c r="BG1239" s="448"/>
      <c r="BH1239" s="448"/>
      <c r="BI1239" s="448"/>
      <c r="BJ1239" s="448"/>
      <c r="BK1239" s="448"/>
      <c r="BL1239" s="448"/>
      <c r="BN1239" s="444"/>
    </row>
    <row r="1240" spans="1:66" s="28" customFormat="1" ht="12" customHeight="1">
      <c r="A1240" s="310">
        <v>22900002</v>
      </c>
      <c r="B1240" s="310" t="str">
        <f t="shared" si="566"/>
        <v>22900002</v>
      </c>
      <c r="C1240" s="28" t="s">
        <v>2964</v>
      </c>
      <c r="D1240" s="445" t="s">
        <v>2092</v>
      </c>
      <c r="E1240" s="445"/>
      <c r="F1240" s="311">
        <v>43132</v>
      </c>
      <c r="G1240" s="445"/>
      <c r="H1240" s="547">
        <v>0</v>
      </c>
      <c r="I1240" s="547">
        <v>0</v>
      </c>
      <c r="J1240" s="547">
        <v>0</v>
      </c>
      <c r="K1240" s="547">
        <v>0</v>
      </c>
      <c r="L1240" s="547">
        <v>0</v>
      </c>
      <c r="M1240" s="547">
        <v>0</v>
      </c>
      <c r="N1240" s="547">
        <v>0</v>
      </c>
      <c r="O1240" s="547">
        <v>0</v>
      </c>
      <c r="P1240" s="547">
        <v>0</v>
      </c>
      <c r="Q1240" s="547">
        <v>0</v>
      </c>
      <c r="R1240" s="547">
        <v>0</v>
      </c>
      <c r="S1240" s="547">
        <v>0</v>
      </c>
      <c r="T1240" s="547">
        <v>0</v>
      </c>
      <c r="U1240" s="547"/>
      <c r="V1240" s="547">
        <f t="shared" si="569"/>
        <v>0</v>
      </c>
      <c r="W1240" s="285"/>
      <c r="X1240" s="286"/>
      <c r="Y1240" s="548">
        <f t="shared" si="582"/>
        <v>0</v>
      </c>
      <c r="Z1240" s="549">
        <f t="shared" si="582"/>
        <v>0</v>
      </c>
      <c r="AA1240" s="549">
        <f t="shared" si="582"/>
        <v>0</v>
      </c>
      <c r="AB1240" s="282">
        <f t="shared" si="584"/>
        <v>0</v>
      </c>
      <c r="AC1240" s="281">
        <f t="shared" si="585"/>
        <v>0</v>
      </c>
      <c r="AD1240" s="549">
        <f t="shared" si="570"/>
        <v>0</v>
      </c>
      <c r="AE1240" s="553">
        <f t="shared" si="571"/>
        <v>0</v>
      </c>
      <c r="AF1240" s="282">
        <f t="shared" si="572"/>
        <v>0</v>
      </c>
      <c r="AG1240" s="283">
        <f t="shared" si="573"/>
        <v>0</v>
      </c>
      <c r="AH1240" s="281">
        <f t="shared" si="586"/>
        <v>0</v>
      </c>
      <c r="AI1240" s="551">
        <f t="shared" si="583"/>
        <v>0</v>
      </c>
      <c r="AJ1240" s="549">
        <f t="shared" si="583"/>
        <v>0</v>
      </c>
      <c r="AK1240" s="549">
        <f t="shared" si="583"/>
        <v>0</v>
      </c>
      <c r="AL1240" s="282">
        <f t="shared" si="574"/>
        <v>0</v>
      </c>
      <c r="AM1240" s="281">
        <f t="shared" si="587"/>
        <v>0</v>
      </c>
      <c r="AN1240" s="549">
        <f t="shared" si="575"/>
        <v>0</v>
      </c>
      <c r="AO1240" s="549">
        <f t="shared" si="576"/>
        <v>0</v>
      </c>
      <c r="AP1240" s="549">
        <f t="shared" si="577"/>
        <v>0</v>
      </c>
      <c r="AQ1240" s="283">
        <f t="shared" si="578"/>
        <v>0</v>
      </c>
      <c r="AR1240" s="281">
        <f t="shared" si="588"/>
        <v>0</v>
      </c>
      <c r="AT1240" s="446"/>
      <c r="AU1240" s="344"/>
      <c r="AV1240" s="447" t="str">
        <f t="shared" si="589"/>
        <v>CA</v>
      </c>
      <c r="AW1240" s="447" t="str">
        <f t="shared" si="590"/>
        <v>CL</v>
      </c>
      <c r="AX1240" s="447" t="str">
        <f t="shared" si="591"/>
        <v>AIC</v>
      </c>
      <c r="AY1240" s="447" t="str">
        <f t="shared" si="592"/>
        <v>ERB</v>
      </c>
      <c r="AZ1240" s="447" t="str">
        <f t="shared" si="593"/>
        <v>GRB</v>
      </c>
      <c r="BA1240" s="447" t="str">
        <f t="shared" si="594"/>
        <v>Non-Op</v>
      </c>
      <c r="BC1240" s="445" t="s">
        <v>2142</v>
      </c>
      <c r="BD1240" s="552">
        <f t="shared" si="579"/>
        <v>0</v>
      </c>
      <c r="BF1240" s="448"/>
      <c r="BG1240" s="448"/>
      <c r="BH1240" s="448"/>
      <c r="BI1240" s="448"/>
      <c r="BJ1240" s="448"/>
      <c r="BK1240" s="448"/>
      <c r="BL1240" s="448"/>
      <c r="BN1240" s="444"/>
    </row>
    <row r="1241" spans="1:66" s="28" customFormat="1" ht="12" customHeight="1">
      <c r="A1241" s="287">
        <v>23001021</v>
      </c>
      <c r="B1241" s="288" t="str">
        <f t="shared" si="566"/>
        <v>23001021</v>
      </c>
      <c r="C1241" s="444" t="s">
        <v>287</v>
      </c>
      <c r="D1241" s="445" t="s">
        <v>1163</v>
      </c>
      <c r="E1241" s="445"/>
      <c r="F1241" s="444"/>
      <c r="G1241" s="445"/>
      <c r="H1241" s="547">
        <v>-76637034.709999993</v>
      </c>
      <c r="I1241" s="547">
        <v>-76815718.079999998</v>
      </c>
      <c r="J1241" s="547">
        <v>-76789914.209999993</v>
      </c>
      <c r="K1241" s="547">
        <v>-76491927.290000007</v>
      </c>
      <c r="L1241" s="547">
        <v>-76222272.099999994</v>
      </c>
      <c r="M1241" s="547">
        <v>-75890875.920000002</v>
      </c>
      <c r="N1241" s="547">
        <v>-75365201.209999993</v>
      </c>
      <c r="O1241" s="547">
        <v>-75495144.879999995</v>
      </c>
      <c r="P1241" s="547">
        <v>-74590735.579999998</v>
      </c>
      <c r="Q1241" s="547">
        <v>-73248243.959999993</v>
      </c>
      <c r="R1241" s="547">
        <v>-73401065.269999996</v>
      </c>
      <c r="S1241" s="547">
        <v>-73062349.969999999</v>
      </c>
      <c r="T1241" s="547">
        <v>-69511711.420000002</v>
      </c>
      <c r="U1241" s="547"/>
      <c r="V1241" s="547">
        <f t="shared" si="569"/>
        <v>-75037318.461250007</v>
      </c>
      <c r="W1241" s="346">
        <v>4</v>
      </c>
      <c r="X1241" s="346"/>
      <c r="Y1241" s="548">
        <f t="shared" si="582"/>
        <v>0</v>
      </c>
      <c r="Z1241" s="549">
        <f t="shared" si="582"/>
        <v>0</v>
      </c>
      <c r="AA1241" s="549">
        <f t="shared" si="582"/>
        <v>0</v>
      </c>
      <c r="AB1241" s="282">
        <f t="shared" si="584"/>
        <v>-69511711.420000002</v>
      </c>
      <c r="AC1241" s="281">
        <f t="shared" si="585"/>
        <v>0</v>
      </c>
      <c r="AD1241" s="549">
        <f t="shared" si="570"/>
        <v>-69511711.420000002</v>
      </c>
      <c r="AE1241" s="553">
        <f t="shared" si="571"/>
        <v>0</v>
      </c>
      <c r="AF1241" s="282">
        <f t="shared" si="572"/>
        <v>0</v>
      </c>
      <c r="AG1241" s="283">
        <f t="shared" si="573"/>
        <v>-69511711.420000002</v>
      </c>
      <c r="AH1241" s="281">
        <f t="shared" si="586"/>
        <v>0</v>
      </c>
      <c r="AI1241" s="551">
        <f t="shared" si="583"/>
        <v>0</v>
      </c>
      <c r="AJ1241" s="549">
        <f t="shared" si="583"/>
        <v>0</v>
      </c>
      <c r="AK1241" s="549">
        <f t="shared" si="583"/>
        <v>0</v>
      </c>
      <c r="AL1241" s="282">
        <f t="shared" si="574"/>
        <v>-75037318.461250007</v>
      </c>
      <c r="AM1241" s="281">
        <f t="shared" si="587"/>
        <v>0</v>
      </c>
      <c r="AN1241" s="549">
        <f t="shared" si="575"/>
        <v>-75037318.461250007</v>
      </c>
      <c r="AO1241" s="549">
        <f t="shared" si="576"/>
        <v>0</v>
      </c>
      <c r="AP1241" s="549">
        <f t="shared" si="577"/>
        <v>0</v>
      </c>
      <c r="AQ1241" s="283">
        <f t="shared" si="578"/>
        <v>-75037318.461250007</v>
      </c>
      <c r="AR1241" s="281">
        <f t="shared" si="588"/>
        <v>0</v>
      </c>
      <c r="AT1241" s="446"/>
      <c r="AU1241" s="344"/>
      <c r="AV1241" s="447" t="str">
        <f t="shared" si="589"/>
        <v>CA</v>
      </c>
      <c r="AW1241" s="447" t="str">
        <f t="shared" si="590"/>
        <v>CL</v>
      </c>
      <c r="AX1241" s="447" t="str">
        <f t="shared" si="591"/>
        <v>AIC</v>
      </c>
      <c r="AY1241" s="447" t="str">
        <f t="shared" si="592"/>
        <v>ERB</v>
      </c>
      <c r="AZ1241" s="447" t="str">
        <f t="shared" si="593"/>
        <v>GRB</v>
      </c>
      <c r="BA1241" s="447" t="str">
        <f t="shared" si="594"/>
        <v>Non-Op</v>
      </c>
      <c r="BC1241" s="445" t="s">
        <v>2313</v>
      </c>
      <c r="BD1241" s="552">
        <f t="shared" si="579"/>
        <v>-69511711.420000002</v>
      </c>
      <c r="BF1241" s="435"/>
      <c r="BG1241" s="435"/>
      <c r="BH1241" s="435"/>
      <c r="BI1241" s="435"/>
      <c r="BJ1241" s="435"/>
      <c r="BK1241" s="435"/>
      <c r="BL1241" s="435"/>
      <c r="BN1241" s="444"/>
    </row>
    <row r="1242" spans="1:66" s="28" customFormat="1" ht="12" customHeight="1">
      <c r="A1242" s="287">
        <v>23001031</v>
      </c>
      <c r="B1242" s="288" t="str">
        <f t="shared" si="566"/>
        <v>23001031</v>
      </c>
      <c r="C1242" s="444" t="s">
        <v>288</v>
      </c>
      <c r="D1242" s="445" t="s">
        <v>1163</v>
      </c>
      <c r="E1242" s="445"/>
      <c r="F1242" s="444"/>
      <c r="G1242" s="445"/>
      <c r="H1242" s="547">
        <v>-36221039.630000003</v>
      </c>
      <c r="I1242" s="547">
        <v>-36325779.270000003</v>
      </c>
      <c r="J1242" s="547">
        <v>-36314857.75</v>
      </c>
      <c r="K1242" s="547">
        <v>-36146834.960000001</v>
      </c>
      <c r="L1242" s="547">
        <v>-35906487.039999999</v>
      </c>
      <c r="M1242" s="547">
        <v>-35485810.009999998</v>
      </c>
      <c r="N1242" s="547">
        <v>-34520784.810000002</v>
      </c>
      <c r="O1242" s="547">
        <v>-34624745.469999999</v>
      </c>
      <c r="P1242" s="547">
        <v>-34020322.960000001</v>
      </c>
      <c r="Q1242" s="547">
        <v>-33364694.170000002</v>
      </c>
      <c r="R1242" s="547">
        <v>-33454797.440000001</v>
      </c>
      <c r="S1242" s="547">
        <v>-33231454.699999999</v>
      </c>
      <c r="T1242" s="547">
        <v>-28620492.41</v>
      </c>
      <c r="U1242" s="547"/>
      <c r="V1242" s="547">
        <f t="shared" si="569"/>
        <v>-34651444.549999997</v>
      </c>
      <c r="W1242" s="346">
        <v>4</v>
      </c>
      <c r="X1242" s="346"/>
      <c r="Y1242" s="548">
        <f t="shared" si="582"/>
        <v>0</v>
      </c>
      <c r="Z1242" s="549">
        <f t="shared" si="582"/>
        <v>0</v>
      </c>
      <c r="AA1242" s="549">
        <f t="shared" si="582"/>
        <v>0</v>
      </c>
      <c r="AB1242" s="282">
        <f t="shared" si="584"/>
        <v>-28620492.41</v>
      </c>
      <c r="AC1242" s="281">
        <f t="shared" si="585"/>
        <v>0</v>
      </c>
      <c r="AD1242" s="549">
        <f t="shared" si="570"/>
        <v>-28620492.41</v>
      </c>
      <c r="AE1242" s="553">
        <f t="shared" si="571"/>
        <v>0</v>
      </c>
      <c r="AF1242" s="282">
        <f t="shared" si="572"/>
        <v>0</v>
      </c>
      <c r="AG1242" s="283">
        <f t="shared" si="573"/>
        <v>-28620492.41</v>
      </c>
      <c r="AH1242" s="281">
        <f t="shared" si="586"/>
        <v>0</v>
      </c>
      <c r="AI1242" s="551">
        <f t="shared" si="583"/>
        <v>0</v>
      </c>
      <c r="AJ1242" s="549">
        <f t="shared" si="583"/>
        <v>0</v>
      </c>
      <c r="AK1242" s="549">
        <f t="shared" si="583"/>
        <v>0</v>
      </c>
      <c r="AL1242" s="282">
        <f t="shared" si="574"/>
        <v>-34651444.549999997</v>
      </c>
      <c r="AM1242" s="281">
        <f t="shared" si="587"/>
        <v>0</v>
      </c>
      <c r="AN1242" s="549">
        <f t="shared" si="575"/>
        <v>-34651444.549999997</v>
      </c>
      <c r="AO1242" s="549">
        <f t="shared" si="576"/>
        <v>0</v>
      </c>
      <c r="AP1242" s="549">
        <f t="shared" si="577"/>
        <v>0</v>
      </c>
      <c r="AQ1242" s="283">
        <f t="shared" si="578"/>
        <v>-34651444.549999997</v>
      </c>
      <c r="AR1242" s="281">
        <f t="shared" si="588"/>
        <v>0</v>
      </c>
      <c r="AT1242" s="446"/>
      <c r="AU1242" s="344"/>
      <c r="AV1242" s="447" t="str">
        <f t="shared" si="589"/>
        <v>CA</v>
      </c>
      <c r="AW1242" s="447" t="str">
        <f t="shared" si="590"/>
        <v>CL</v>
      </c>
      <c r="AX1242" s="447" t="str">
        <f t="shared" si="591"/>
        <v>AIC</v>
      </c>
      <c r="AY1242" s="447" t="str">
        <f t="shared" si="592"/>
        <v>ERB</v>
      </c>
      <c r="AZ1242" s="447" t="str">
        <f t="shared" si="593"/>
        <v>GRB</v>
      </c>
      <c r="BA1242" s="447" t="str">
        <f t="shared" si="594"/>
        <v>Non-Op</v>
      </c>
      <c r="BC1242" s="445" t="s">
        <v>2313</v>
      </c>
      <c r="BD1242" s="552">
        <f t="shared" si="579"/>
        <v>-28620492.41</v>
      </c>
      <c r="BF1242" s="435"/>
      <c r="BG1242" s="435"/>
      <c r="BH1242" s="435"/>
      <c r="BI1242" s="435"/>
      <c r="BJ1242" s="435"/>
      <c r="BK1242" s="435"/>
      <c r="BL1242" s="435"/>
      <c r="BN1242" s="444"/>
    </row>
    <row r="1243" spans="1:66" s="28" customFormat="1" ht="12" customHeight="1">
      <c r="A1243" s="287">
        <v>23001041</v>
      </c>
      <c r="B1243" s="288" t="str">
        <f t="shared" si="566"/>
        <v>23001041</v>
      </c>
      <c r="C1243" s="444" t="s">
        <v>289</v>
      </c>
      <c r="D1243" s="445" t="s">
        <v>1163</v>
      </c>
      <c r="E1243" s="445"/>
      <c r="F1243" s="444"/>
      <c r="G1243" s="445"/>
      <c r="H1243" s="547">
        <v>-15413446</v>
      </c>
      <c r="I1243" s="547">
        <v>-15456732.1</v>
      </c>
      <c r="J1243" s="547">
        <v>-15500139.76</v>
      </c>
      <c r="K1243" s="547">
        <v>-15543669.32</v>
      </c>
      <c r="L1243" s="547">
        <v>-15587321.130000001</v>
      </c>
      <c r="M1243" s="547">
        <v>-15631095.529999999</v>
      </c>
      <c r="N1243" s="547">
        <v>-15674992.859999999</v>
      </c>
      <c r="O1243" s="547">
        <v>-15719013.470000001</v>
      </c>
      <c r="P1243" s="547">
        <v>-15763157.699999999</v>
      </c>
      <c r="Q1243" s="547">
        <v>-15807425.9</v>
      </c>
      <c r="R1243" s="547">
        <v>-15851818.42</v>
      </c>
      <c r="S1243" s="547">
        <v>-15896335.609999999</v>
      </c>
      <c r="T1243" s="547">
        <v>-15940977.82</v>
      </c>
      <c r="U1243" s="547"/>
      <c r="V1243" s="547">
        <f t="shared" si="569"/>
        <v>-15675742.809166668</v>
      </c>
      <c r="W1243" s="346">
        <v>4</v>
      </c>
      <c r="X1243" s="346"/>
      <c r="Y1243" s="548">
        <f t="shared" ref="Y1243:AA1262" si="595">IF($D1243=Y$5,$T1243,0)</f>
        <v>0</v>
      </c>
      <c r="Z1243" s="549">
        <f t="shared" si="595"/>
        <v>0</v>
      </c>
      <c r="AA1243" s="549">
        <f t="shared" si="595"/>
        <v>0</v>
      </c>
      <c r="AB1243" s="282">
        <f t="shared" si="584"/>
        <v>-15940977.82</v>
      </c>
      <c r="AC1243" s="281">
        <f t="shared" si="585"/>
        <v>0</v>
      </c>
      <c r="AD1243" s="549">
        <f t="shared" si="570"/>
        <v>-15940977.82</v>
      </c>
      <c r="AE1243" s="553">
        <f t="shared" si="571"/>
        <v>0</v>
      </c>
      <c r="AF1243" s="282">
        <f t="shared" si="572"/>
        <v>0</v>
      </c>
      <c r="AG1243" s="283">
        <f t="shared" si="573"/>
        <v>-15940977.82</v>
      </c>
      <c r="AH1243" s="281">
        <f t="shared" si="586"/>
        <v>0</v>
      </c>
      <c r="AI1243" s="551">
        <f t="shared" ref="AI1243:AK1259" si="596">IF($D1243=AI$5,$V1243,0)</f>
        <v>0</v>
      </c>
      <c r="AJ1243" s="549">
        <f t="shared" si="596"/>
        <v>0</v>
      </c>
      <c r="AK1243" s="549">
        <f t="shared" si="596"/>
        <v>0</v>
      </c>
      <c r="AL1243" s="282">
        <f t="shared" si="574"/>
        <v>-15675742.809166668</v>
      </c>
      <c r="AM1243" s="281">
        <f t="shared" si="587"/>
        <v>0</v>
      </c>
      <c r="AN1243" s="549">
        <f t="shared" si="575"/>
        <v>-15675742.809166668</v>
      </c>
      <c r="AO1243" s="549">
        <f t="shared" si="576"/>
        <v>0</v>
      </c>
      <c r="AP1243" s="549">
        <f t="shared" si="577"/>
        <v>0</v>
      </c>
      <c r="AQ1243" s="283">
        <f t="shared" si="578"/>
        <v>-15675742.809166668</v>
      </c>
      <c r="AR1243" s="281">
        <f t="shared" si="588"/>
        <v>0</v>
      </c>
      <c r="AT1243" s="446"/>
      <c r="AU1243" s="344"/>
      <c r="AV1243" s="447" t="str">
        <f t="shared" si="589"/>
        <v>CA</v>
      </c>
      <c r="AW1243" s="447" t="str">
        <f t="shared" si="590"/>
        <v>CL</v>
      </c>
      <c r="AX1243" s="447" t="str">
        <f t="shared" si="591"/>
        <v>AIC</v>
      </c>
      <c r="AY1243" s="447" t="str">
        <f t="shared" si="592"/>
        <v>ERB</v>
      </c>
      <c r="AZ1243" s="447" t="str">
        <f t="shared" si="593"/>
        <v>GRB</v>
      </c>
      <c r="BA1243" s="447" t="str">
        <f t="shared" si="594"/>
        <v>Non-Op</v>
      </c>
      <c r="BC1243" s="445" t="s">
        <v>2313</v>
      </c>
      <c r="BD1243" s="552">
        <f t="shared" si="579"/>
        <v>-15940977.82</v>
      </c>
      <c r="BF1243" s="435"/>
      <c r="BG1243" s="435"/>
      <c r="BH1243" s="435"/>
      <c r="BI1243" s="435"/>
      <c r="BJ1243" s="435"/>
      <c r="BK1243" s="435"/>
      <c r="BL1243" s="435"/>
      <c r="BN1243" s="444"/>
    </row>
    <row r="1244" spans="1:66" s="28" customFormat="1" ht="12" customHeight="1">
      <c r="A1244" s="287">
        <v>23001043</v>
      </c>
      <c r="B1244" s="288" t="str">
        <f t="shared" si="566"/>
        <v>23001043</v>
      </c>
      <c r="C1244" s="444" t="s">
        <v>2965</v>
      </c>
      <c r="D1244" s="445" t="s">
        <v>2087</v>
      </c>
      <c r="E1244" s="445"/>
      <c r="F1244" s="444"/>
      <c r="G1244" s="445"/>
      <c r="H1244" s="547">
        <v>0</v>
      </c>
      <c r="I1244" s="547">
        <v>0</v>
      </c>
      <c r="J1244" s="547">
        <v>0</v>
      </c>
      <c r="K1244" s="547">
        <v>0</v>
      </c>
      <c r="L1244" s="547">
        <v>0</v>
      </c>
      <c r="M1244" s="547">
        <v>0</v>
      </c>
      <c r="N1244" s="547">
        <v>0</v>
      </c>
      <c r="O1244" s="547">
        <v>0</v>
      </c>
      <c r="P1244" s="547">
        <v>0</v>
      </c>
      <c r="Q1244" s="547">
        <v>0</v>
      </c>
      <c r="R1244" s="547">
        <v>0</v>
      </c>
      <c r="S1244" s="547">
        <v>0</v>
      </c>
      <c r="T1244" s="547">
        <v>0</v>
      </c>
      <c r="U1244" s="547"/>
      <c r="V1244" s="547">
        <f t="shared" si="569"/>
        <v>0</v>
      </c>
      <c r="W1244" s="346">
        <v>5</v>
      </c>
      <c r="X1244" s="346">
        <v>1</v>
      </c>
      <c r="Y1244" s="548">
        <f t="shared" si="595"/>
        <v>0</v>
      </c>
      <c r="Z1244" s="549">
        <f t="shared" si="595"/>
        <v>0</v>
      </c>
      <c r="AA1244" s="549">
        <f t="shared" si="595"/>
        <v>0</v>
      </c>
      <c r="AB1244" s="282">
        <f t="shared" si="584"/>
        <v>0</v>
      </c>
      <c r="AC1244" s="281">
        <f t="shared" si="585"/>
        <v>0</v>
      </c>
      <c r="AD1244" s="549">
        <f t="shared" si="570"/>
        <v>0</v>
      </c>
      <c r="AE1244" s="553">
        <f t="shared" si="571"/>
        <v>0</v>
      </c>
      <c r="AF1244" s="282">
        <f t="shared" si="572"/>
        <v>0</v>
      </c>
      <c r="AG1244" s="283">
        <f t="shared" si="573"/>
        <v>0</v>
      </c>
      <c r="AH1244" s="281">
        <f t="shared" si="586"/>
        <v>0</v>
      </c>
      <c r="AI1244" s="551">
        <f t="shared" si="596"/>
        <v>0</v>
      </c>
      <c r="AJ1244" s="549">
        <f t="shared" si="596"/>
        <v>0</v>
      </c>
      <c r="AK1244" s="549">
        <f t="shared" si="596"/>
        <v>0</v>
      </c>
      <c r="AL1244" s="282">
        <f t="shared" si="574"/>
        <v>0</v>
      </c>
      <c r="AM1244" s="281">
        <f t="shared" si="587"/>
        <v>0</v>
      </c>
      <c r="AN1244" s="549">
        <f t="shared" si="575"/>
        <v>0</v>
      </c>
      <c r="AO1244" s="549">
        <f t="shared" si="576"/>
        <v>0</v>
      </c>
      <c r="AP1244" s="549">
        <f t="shared" si="577"/>
        <v>0</v>
      </c>
      <c r="AQ1244" s="283">
        <f t="shared" si="578"/>
        <v>0</v>
      </c>
      <c r="AR1244" s="281">
        <f t="shared" si="588"/>
        <v>0</v>
      </c>
      <c r="AT1244" s="446"/>
      <c r="AU1244" s="344"/>
      <c r="AV1244" s="447" t="str">
        <f t="shared" si="589"/>
        <v>CA</v>
      </c>
      <c r="AW1244" s="447" t="str">
        <f t="shared" si="590"/>
        <v>CL</v>
      </c>
      <c r="AX1244" s="447" t="str">
        <f t="shared" si="591"/>
        <v>AIC</v>
      </c>
      <c r="AY1244" s="447" t="str">
        <f t="shared" si="592"/>
        <v>ERB</v>
      </c>
      <c r="AZ1244" s="447" t="str">
        <f t="shared" si="593"/>
        <v>GRB</v>
      </c>
      <c r="BA1244" s="447" t="str">
        <f t="shared" si="594"/>
        <v>Non-Op</v>
      </c>
      <c r="BC1244" s="445" t="s">
        <v>2313</v>
      </c>
      <c r="BD1244" s="552">
        <f t="shared" si="579"/>
        <v>0</v>
      </c>
      <c r="BF1244" s="435"/>
      <c r="BG1244" s="435"/>
      <c r="BH1244" s="435"/>
      <c r="BI1244" s="435"/>
      <c r="BJ1244" s="435"/>
      <c r="BK1244" s="435"/>
      <c r="BL1244" s="435"/>
      <c r="BN1244" s="444"/>
    </row>
    <row r="1245" spans="1:66" s="28" customFormat="1" ht="12" customHeight="1">
      <c r="A1245" s="287">
        <v>23001061</v>
      </c>
      <c r="B1245" s="288" t="str">
        <f t="shared" si="566"/>
        <v>23001061</v>
      </c>
      <c r="C1245" s="444" t="s">
        <v>290</v>
      </c>
      <c r="D1245" s="445" t="s">
        <v>1163</v>
      </c>
      <c r="E1245" s="445"/>
      <c r="F1245" s="444"/>
      <c r="G1245" s="445"/>
      <c r="H1245" s="547">
        <v>-1691456.75</v>
      </c>
      <c r="I1245" s="547">
        <v>-1692064.72</v>
      </c>
      <c r="J1245" s="547">
        <v>-1692672.91</v>
      </c>
      <c r="K1245" s="547">
        <v>-1693281.29</v>
      </c>
      <c r="L1245" s="547">
        <v>-1693889.92</v>
      </c>
      <c r="M1245" s="547">
        <v>-1694498.75</v>
      </c>
      <c r="N1245" s="547">
        <v>-1695107.76</v>
      </c>
      <c r="O1245" s="547">
        <v>-1695717.01</v>
      </c>
      <c r="P1245" s="547">
        <v>-1696326.49</v>
      </c>
      <c r="Q1245" s="547">
        <v>-1696936.21</v>
      </c>
      <c r="R1245" s="547">
        <v>-1697546.11</v>
      </c>
      <c r="S1245" s="547">
        <v>-1698156.26</v>
      </c>
      <c r="T1245" s="547">
        <v>-4894321.9000000004</v>
      </c>
      <c r="U1245" s="547"/>
      <c r="V1245" s="547">
        <f t="shared" si="569"/>
        <v>-1828257.2295833332</v>
      </c>
      <c r="W1245" s="346">
        <v>4</v>
      </c>
      <c r="X1245" s="346"/>
      <c r="Y1245" s="548">
        <f t="shared" si="595"/>
        <v>0</v>
      </c>
      <c r="Z1245" s="549">
        <f t="shared" si="595"/>
        <v>0</v>
      </c>
      <c r="AA1245" s="549">
        <f t="shared" si="595"/>
        <v>0</v>
      </c>
      <c r="AB1245" s="282">
        <f t="shared" si="584"/>
        <v>-4894321.9000000004</v>
      </c>
      <c r="AC1245" s="281">
        <f t="shared" si="585"/>
        <v>0</v>
      </c>
      <c r="AD1245" s="549">
        <f t="shared" si="570"/>
        <v>-4894321.9000000004</v>
      </c>
      <c r="AE1245" s="553">
        <f t="shared" si="571"/>
        <v>0</v>
      </c>
      <c r="AF1245" s="282">
        <f t="shared" si="572"/>
        <v>0</v>
      </c>
      <c r="AG1245" s="283">
        <f t="shared" si="573"/>
        <v>-4894321.9000000004</v>
      </c>
      <c r="AH1245" s="281">
        <f t="shared" si="586"/>
        <v>0</v>
      </c>
      <c r="AI1245" s="551">
        <f t="shared" si="596"/>
        <v>0</v>
      </c>
      <c r="AJ1245" s="549">
        <f t="shared" si="596"/>
        <v>0</v>
      </c>
      <c r="AK1245" s="549">
        <f t="shared" si="596"/>
        <v>0</v>
      </c>
      <c r="AL1245" s="282">
        <f t="shared" si="574"/>
        <v>-1828257.2295833332</v>
      </c>
      <c r="AM1245" s="281">
        <f t="shared" si="587"/>
        <v>0</v>
      </c>
      <c r="AN1245" s="549">
        <f t="shared" si="575"/>
        <v>-1828257.2295833332</v>
      </c>
      <c r="AO1245" s="549">
        <f t="shared" si="576"/>
        <v>0</v>
      </c>
      <c r="AP1245" s="549">
        <f t="shared" si="577"/>
        <v>0</v>
      </c>
      <c r="AQ1245" s="283">
        <f t="shared" si="578"/>
        <v>-1828257.2295833332</v>
      </c>
      <c r="AR1245" s="281">
        <f t="shared" si="588"/>
        <v>0</v>
      </c>
      <c r="AT1245" s="446"/>
      <c r="AU1245" s="344"/>
      <c r="AV1245" s="447" t="str">
        <f t="shared" si="589"/>
        <v>CA</v>
      </c>
      <c r="AW1245" s="447" t="str">
        <f t="shared" si="590"/>
        <v>CL</v>
      </c>
      <c r="AX1245" s="447" t="str">
        <f t="shared" si="591"/>
        <v>AIC</v>
      </c>
      <c r="AY1245" s="447" t="str">
        <f t="shared" si="592"/>
        <v>ERB</v>
      </c>
      <c r="AZ1245" s="447" t="str">
        <f t="shared" si="593"/>
        <v>GRB</v>
      </c>
      <c r="BA1245" s="447" t="str">
        <f t="shared" si="594"/>
        <v>Non-Op</v>
      </c>
      <c r="BC1245" s="445" t="s">
        <v>2313</v>
      </c>
      <c r="BD1245" s="552">
        <f t="shared" si="579"/>
        <v>-4894321.9000000004</v>
      </c>
      <c r="BF1245" s="435"/>
      <c r="BG1245" s="435"/>
      <c r="BH1245" s="435"/>
      <c r="BI1245" s="435"/>
      <c r="BJ1245" s="435"/>
      <c r="BK1245" s="435"/>
      <c r="BL1245" s="435"/>
      <c r="BN1245" s="444"/>
    </row>
    <row r="1246" spans="1:66" s="28" customFormat="1" ht="12" customHeight="1">
      <c r="A1246" s="287">
        <v>23001071</v>
      </c>
      <c r="B1246" s="288" t="str">
        <f t="shared" ref="B1246:B1309" si="597">TEXT(A1246,"##")</f>
        <v>23001071</v>
      </c>
      <c r="C1246" s="444" t="s">
        <v>291</v>
      </c>
      <c r="D1246" s="445" t="s">
        <v>1163</v>
      </c>
      <c r="E1246" s="445"/>
      <c r="F1246" s="444"/>
      <c r="G1246" s="445"/>
      <c r="H1246" s="547">
        <v>-12967460.92</v>
      </c>
      <c r="I1246" s="547">
        <v>-12972897.800000001</v>
      </c>
      <c r="J1246" s="547">
        <v>-12978339.67</v>
      </c>
      <c r="K1246" s="547">
        <v>-12983786.529999999</v>
      </c>
      <c r="L1246" s="547">
        <v>-12989238.26</v>
      </c>
      <c r="M1246" s="547">
        <v>-12994694.960000001</v>
      </c>
      <c r="N1246" s="547">
        <v>-13000156.77</v>
      </c>
      <c r="O1246" s="547">
        <v>-13005623.539999999</v>
      </c>
      <c r="P1246" s="547">
        <v>-13011095.140000001</v>
      </c>
      <c r="Q1246" s="547">
        <v>-13016571.9</v>
      </c>
      <c r="R1246" s="547">
        <v>-13022053.529999999</v>
      </c>
      <c r="S1246" s="547">
        <v>-13027540.279999999</v>
      </c>
      <c r="T1246" s="547">
        <v>-22949280.440000001</v>
      </c>
      <c r="U1246" s="547"/>
      <c r="V1246" s="547">
        <f t="shared" si="569"/>
        <v>-13413364.088333333</v>
      </c>
      <c r="W1246" s="346">
        <v>4</v>
      </c>
      <c r="X1246" s="346"/>
      <c r="Y1246" s="548">
        <f t="shared" si="595"/>
        <v>0</v>
      </c>
      <c r="Z1246" s="549">
        <f t="shared" si="595"/>
        <v>0</v>
      </c>
      <c r="AA1246" s="549">
        <f t="shared" si="595"/>
        <v>0</v>
      </c>
      <c r="AB1246" s="282">
        <f t="shared" si="584"/>
        <v>-22949280.440000001</v>
      </c>
      <c r="AC1246" s="281">
        <f t="shared" si="585"/>
        <v>0</v>
      </c>
      <c r="AD1246" s="549">
        <f t="shared" si="570"/>
        <v>-22949280.440000001</v>
      </c>
      <c r="AE1246" s="553">
        <f t="shared" si="571"/>
        <v>0</v>
      </c>
      <c r="AF1246" s="282">
        <f t="shared" si="572"/>
        <v>0</v>
      </c>
      <c r="AG1246" s="283">
        <f t="shared" si="573"/>
        <v>-22949280.440000001</v>
      </c>
      <c r="AH1246" s="281">
        <f t="shared" si="586"/>
        <v>0</v>
      </c>
      <c r="AI1246" s="551">
        <f t="shared" si="596"/>
        <v>0</v>
      </c>
      <c r="AJ1246" s="549">
        <f t="shared" si="596"/>
        <v>0</v>
      </c>
      <c r="AK1246" s="549">
        <f t="shared" si="596"/>
        <v>0</v>
      </c>
      <c r="AL1246" s="282">
        <f t="shared" si="574"/>
        <v>-13413364.088333333</v>
      </c>
      <c r="AM1246" s="281">
        <f t="shared" si="587"/>
        <v>0</v>
      </c>
      <c r="AN1246" s="549">
        <f t="shared" si="575"/>
        <v>-13413364.088333333</v>
      </c>
      <c r="AO1246" s="549">
        <f t="shared" si="576"/>
        <v>0</v>
      </c>
      <c r="AP1246" s="549">
        <f t="shared" si="577"/>
        <v>0</v>
      </c>
      <c r="AQ1246" s="283">
        <f t="shared" si="578"/>
        <v>-13413364.088333333</v>
      </c>
      <c r="AR1246" s="281">
        <f t="shared" si="588"/>
        <v>0</v>
      </c>
      <c r="AT1246" s="446"/>
      <c r="AU1246" s="344"/>
      <c r="AV1246" s="447" t="str">
        <f t="shared" si="589"/>
        <v>CA</v>
      </c>
      <c r="AW1246" s="447" t="str">
        <f t="shared" si="590"/>
        <v>CL</v>
      </c>
      <c r="AX1246" s="447" t="str">
        <f t="shared" si="591"/>
        <v>AIC</v>
      </c>
      <c r="AY1246" s="447" t="str">
        <f t="shared" si="592"/>
        <v>ERB</v>
      </c>
      <c r="AZ1246" s="447" t="str">
        <f t="shared" si="593"/>
        <v>GRB</v>
      </c>
      <c r="BA1246" s="447" t="str">
        <f t="shared" si="594"/>
        <v>Non-Op</v>
      </c>
      <c r="BC1246" s="445" t="s">
        <v>2313</v>
      </c>
      <c r="BD1246" s="552">
        <f t="shared" si="579"/>
        <v>-22949280.440000001</v>
      </c>
      <c r="BF1246" s="435"/>
      <c r="BG1246" s="435"/>
      <c r="BH1246" s="435"/>
      <c r="BI1246" s="435"/>
      <c r="BJ1246" s="435"/>
      <c r="BK1246" s="435"/>
      <c r="BL1246" s="435"/>
      <c r="BN1246" s="444"/>
    </row>
    <row r="1247" spans="1:66" s="28" customFormat="1" ht="12" customHeight="1">
      <c r="A1247" s="287">
        <v>23001092</v>
      </c>
      <c r="B1247" s="288" t="str">
        <f t="shared" si="597"/>
        <v>23001092</v>
      </c>
      <c r="C1247" s="444" t="s">
        <v>99</v>
      </c>
      <c r="D1247" s="445" t="s">
        <v>1164</v>
      </c>
      <c r="E1247" s="445"/>
      <c r="F1247" s="444"/>
      <c r="G1247" s="445"/>
      <c r="H1247" s="547">
        <v>-10600459.98</v>
      </c>
      <c r="I1247" s="547">
        <v>-10609256.310000001</v>
      </c>
      <c r="J1247" s="547">
        <v>-10618068.789999999</v>
      </c>
      <c r="K1247" s="547">
        <v>-10626897.289999999</v>
      </c>
      <c r="L1247" s="547">
        <v>-10635741.99</v>
      </c>
      <c r="M1247" s="547">
        <v>-10644602.880000001</v>
      </c>
      <c r="N1247" s="547">
        <v>-10653479.939999999</v>
      </c>
      <c r="O1247" s="547">
        <v>-10662373.27</v>
      </c>
      <c r="P1247" s="547">
        <v>-10671282.890000001</v>
      </c>
      <c r="Q1247" s="547">
        <v>-10680208.68</v>
      </c>
      <c r="R1247" s="547">
        <v>-10689150.84</v>
      </c>
      <c r="S1247" s="547">
        <v>-10698109.43</v>
      </c>
      <c r="T1247" s="547">
        <v>-34136302.119999997</v>
      </c>
      <c r="U1247" s="547"/>
      <c r="V1247" s="547">
        <f t="shared" si="569"/>
        <v>-11629796.113333335</v>
      </c>
      <c r="W1247" s="346"/>
      <c r="X1247" s="346">
        <v>1</v>
      </c>
      <c r="Y1247" s="548">
        <f t="shared" si="595"/>
        <v>0</v>
      </c>
      <c r="Z1247" s="549">
        <f t="shared" si="595"/>
        <v>0</v>
      </c>
      <c r="AA1247" s="549">
        <f t="shared" si="595"/>
        <v>0</v>
      </c>
      <c r="AB1247" s="282">
        <f t="shared" si="584"/>
        <v>-34136302.119999997</v>
      </c>
      <c r="AC1247" s="281">
        <f t="shared" si="585"/>
        <v>0</v>
      </c>
      <c r="AD1247" s="549">
        <f t="shared" si="570"/>
        <v>0</v>
      </c>
      <c r="AE1247" s="553">
        <f t="shared" si="571"/>
        <v>-34136302.119999997</v>
      </c>
      <c r="AF1247" s="282">
        <f t="shared" si="572"/>
        <v>0</v>
      </c>
      <c r="AG1247" s="283">
        <f t="shared" si="573"/>
        <v>-34136302.119999997</v>
      </c>
      <c r="AH1247" s="281">
        <f t="shared" si="586"/>
        <v>0</v>
      </c>
      <c r="AI1247" s="551">
        <f t="shared" si="596"/>
        <v>0</v>
      </c>
      <c r="AJ1247" s="549">
        <f t="shared" si="596"/>
        <v>0</v>
      </c>
      <c r="AK1247" s="549">
        <f t="shared" si="596"/>
        <v>0</v>
      </c>
      <c r="AL1247" s="282">
        <f t="shared" si="574"/>
        <v>-11629796.113333335</v>
      </c>
      <c r="AM1247" s="281">
        <f t="shared" si="587"/>
        <v>0</v>
      </c>
      <c r="AN1247" s="549">
        <f t="shared" si="575"/>
        <v>0</v>
      </c>
      <c r="AO1247" s="549">
        <f t="shared" si="576"/>
        <v>-11629796.113333335</v>
      </c>
      <c r="AP1247" s="549">
        <f t="shared" si="577"/>
        <v>0</v>
      </c>
      <c r="AQ1247" s="283">
        <f t="shared" si="578"/>
        <v>-11629796.113333335</v>
      </c>
      <c r="AR1247" s="281">
        <f t="shared" si="588"/>
        <v>0</v>
      </c>
      <c r="AT1247" s="446"/>
      <c r="AU1247" s="344"/>
      <c r="AV1247" s="447" t="str">
        <f t="shared" si="589"/>
        <v>CA</v>
      </c>
      <c r="AW1247" s="447" t="str">
        <f t="shared" si="590"/>
        <v>CL</v>
      </c>
      <c r="AX1247" s="447" t="str">
        <f t="shared" si="591"/>
        <v>AIC</v>
      </c>
      <c r="AY1247" s="447" t="str">
        <f t="shared" si="592"/>
        <v>ERB</v>
      </c>
      <c r="AZ1247" s="447" t="str">
        <f t="shared" si="593"/>
        <v>GRB</v>
      </c>
      <c r="BA1247" s="447" t="str">
        <f t="shared" si="594"/>
        <v>Non-Op</v>
      </c>
      <c r="BC1247" s="445" t="s">
        <v>2313</v>
      </c>
      <c r="BD1247" s="552">
        <f t="shared" si="579"/>
        <v>-34136302.119999997</v>
      </c>
      <c r="BF1247" s="435"/>
      <c r="BG1247" s="435"/>
      <c r="BH1247" s="435"/>
      <c r="BI1247" s="435"/>
      <c r="BJ1247" s="435"/>
      <c r="BK1247" s="435"/>
      <c r="BL1247" s="435"/>
      <c r="BN1247" s="444"/>
    </row>
    <row r="1248" spans="1:66" s="28" customFormat="1" ht="12" customHeight="1">
      <c r="A1248" s="321">
        <v>23001122</v>
      </c>
      <c r="B1248" s="318" t="str">
        <f t="shared" si="597"/>
        <v>23001122</v>
      </c>
      <c r="C1248" s="444" t="s">
        <v>802</v>
      </c>
      <c r="D1248" s="445" t="s">
        <v>1164</v>
      </c>
      <c r="E1248" s="445"/>
      <c r="F1248" s="311">
        <v>42995</v>
      </c>
      <c r="G1248" s="445"/>
      <c r="H1248" s="547">
        <v>-3255124.17</v>
      </c>
      <c r="I1248" s="547">
        <v>-3266515.97</v>
      </c>
      <c r="J1248" s="547">
        <v>-3277948.35</v>
      </c>
      <c r="K1248" s="547">
        <v>-3332322.75</v>
      </c>
      <c r="L1248" s="547">
        <v>-3343964.88</v>
      </c>
      <c r="M1248" s="547">
        <v>-3355648.43</v>
      </c>
      <c r="N1248" s="547">
        <v>-3681004.91</v>
      </c>
      <c r="O1248" s="547">
        <v>-3693574.36</v>
      </c>
      <c r="P1248" s="547">
        <v>-3706187.74</v>
      </c>
      <c r="Q1248" s="547">
        <v>-3718845.22</v>
      </c>
      <c r="R1248" s="547">
        <v>-3731546.92</v>
      </c>
      <c r="S1248" s="547">
        <v>-3744292.99</v>
      </c>
      <c r="T1248" s="547">
        <v>-3757083.61</v>
      </c>
      <c r="U1248" s="547"/>
      <c r="V1248" s="547">
        <f t="shared" si="569"/>
        <v>-3529829.7008333337</v>
      </c>
      <c r="W1248" s="346"/>
      <c r="X1248" s="346">
        <v>1</v>
      </c>
      <c r="Y1248" s="548">
        <f t="shared" si="595"/>
        <v>0</v>
      </c>
      <c r="Z1248" s="549">
        <f t="shared" si="595"/>
        <v>0</v>
      </c>
      <c r="AA1248" s="549">
        <f t="shared" si="595"/>
        <v>0</v>
      </c>
      <c r="AB1248" s="282">
        <f t="shared" si="584"/>
        <v>-3757083.61</v>
      </c>
      <c r="AC1248" s="281">
        <f t="shared" si="585"/>
        <v>0</v>
      </c>
      <c r="AD1248" s="549">
        <f t="shared" si="570"/>
        <v>0</v>
      </c>
      <c r="AE1248" s="553">
        <f t="shared" si="571"/>
        <v>-3757083.61</v>
      </c>
      <c r="AF1248" s="282">
        <f t="shared" si="572"/>
        <v>0</v>
      </c>
      <c r="AG1248" s="283">
        <f t="shared" si="573"/>
        <v>-3757083.61</v>
      </c>
      <c r="AH1248" s="281">
        <f t="shared" si="586"/>
        <v>0</v>
      </c>
      <c r="AI1248" s="551">
        <f t="shared" si="596"/>
        <v>0</v>
      </c>
      <c r="AJ1248" s="549">
        <f t="shared" si="596"/>
        <v>0</v>
      </c>
      <c r="AK1248" s="549">
        <f t="shared" si="596"/>
        <v>0</v>
      </c>
      <c r="AL1248" s="282">
        <f t="shared" si="574"/>
        <v>-3529829.7008333337</v>
      </c>
      <c r="AM1248" s="281">
        <f t="shared" si="587"/>
        <v>0</v>
      </c>
      <c r="AN1248" s="549">
        <f t="shared" si="575"/>
        <v>0</v>
      </c>
      <c r="AO1248" s="549">
        <f t="shared" si="576"/>
        <v>-3529829.7008333337</v>
      </c>
      <c r="AP1248" s="549">
        <f t="shared" si="577"/>
        <v>0</v>
      </c>
      <c r="AQ1248" s="283">
        <f t="shared" si="578"/>
        <v>-3529829.7008333337</v>
      </c>
      <c r="AR1248" s="281">
        <f t="shared" si="588"/>
        <v>0</v>
      </c>
      <c r="AT1248" s="446"/>
      <c r="AU1248" s="344"/>
      <c r="AV1248" s="447" t="str">
        <f t="shared" si="589"/>
        <v>CA</v>
      </c>
      <c r="AW1248" s="447" t="str">
        <f t="shared" si="590"/>
        <v>CL</v>
      </c>
      <c r="AX1248" s="447" t="str">
        <f t="shared" si="591"/>
        <v>AIC</v>
      </c>
      <c r="AY1248" s="447" t="str">
        <f t="shared" si="592"/>
        <v>ERB</v>
      </c>
      <c r="AZ1248" s="447" t="str">
        <f t="shared" si="593"/>
        <v>GRB</v>
      </c>
      <c r="BA1248" s="447" t="str">
        <f t="shared" si="594"/>
        <v>Non-Op</v>
      </c>
      <c r="BC1248" s="445" t="s">
        <v>2313</v>
      </c>
      <c r="BD1248" s="552">
        <f t="shared" si="579"/>
        <v>-3757083.61</v>
      </c>
      <c r="BF1248" s="448"/>
      <c r="BG1248" s="448"/>
      <c r="BH1248" s="448"/>
      <c r="BI1248" s="448"/>
      <c r="BJ1248" s="448"/>
      <c r="BK1248" s="448"/>
      <c r="BL1248" s="448"/>
      <c r="BN1248" s="444"/>
    </row>
    <row r="1249" spans="1:66" s="28" customFormat="1" ht="12" customHeight="1">
      <c r="A1249" s="287">
        <v>23001131</v>
      </c>
      <c r="B1249" s="288" t="str">
        <f t="shared" si="597"/>
        <v>23001131</v>
      </c>
      <c r="C1249" s="444" t="s">
        <v>505</v>
      </c>
      <c r="D1249" s="445" t="s">
        <v>1163</v>
      </c>
      <c r="E1249" s="445"/>
      <c r="F1249" s="444"/>
      <c r="G1249" s="445"/>
      <c r="H1249" s="547">
        <v>-21756046.940000001</v>
      </c>
      <c r="I1249" s="547">
        <v>-21826754.09</v>
      </c>
      <c r="J1249" s="547">
        <v>-21897691.039999999</v>
      </c>
      <c r="K1249" s="547">
        <v>-21968858.530000001</v>
      </c>
      <c r="L1249" s="547">
        <v>-22040257.32</v>
      </c>
      <c r="M1249" s="547">
        <v>-22111888.149999999</v>
      </c>
      <c r="N1249" s="547">
        <v>-22183751.780000001</v>
      </c>
      <c r="O1249" s="547">
        <v>-22255848.969999999</v>
      </c>
      <c r="P1249" s="547">
        <v>-22328180.469999999</v>
      </c>
      <c r="Q1249" s="547">
        <v>-22400747.050000001</v>
      </c>
      <c r="R1249" s="547">
        <v>-22473549.469999999</v>
      </c>
      <c r="S1249" s="547">
        <v>-22546588.5</v>
      </c>
      <c r="T1249" s="547">
        <v>-22619864.91</v>
      </c>
      <c r="U1249" s="547"/>
      <c r="V1249" s="547">
        <f t="shared" si="569"/>
        <v>-22185172.607916668</v>
      </c>
      <c r="W1249" s="346">
        <v>4</v>
      </c>
      <c r="X1249" s="346"/>
      <c r="Y1249" s="548">
        <f t="shared" si="595"/>
        <v>0</v>
      </c>
      <c r="Z1249" s="549">
        <f t="shared" si="595"/>
        <v>0</v>
      </c>
      <c r="AA1249" s="549">
        <f t="shared" si="595"/>
        <v>0</v>
      </c>
      <c r="AB1249" s="282">
        <f t="shared" si="584"/>
        <v>-22619864.91</v>
      </c>
      <c r="AC1249" s="281">
        <f t="shared" si="585"/>
        <v>0</v>
      </c>
      <c r="AD1249" s="549">
        <f t="shared" si="570"/>
        <v>-22619864.91</v>
      </c>
      <c r="AE1249" s="553">
        <f t="shared" si="571"/>
        <v>0</v>
      </c>
      <c r="AF1249" s="282">
        <f t="shared" si="572"/>
        <v>0</v>
      </c>
      <c r="AG1249" s="283">
        <f t="shared" si="573"/>
        <v>-22619864.91</v>
      </c>
      <c r="AH1249" s="281">
        <f t="shared" si="586"/>
        <v>0</v>
      </c>
      <c r="AI1249" s="551">
        <f t="shared" si="596"/>
        <v>0</v>
      </c>
      <c r="AJ1249" s="549">
        <f t="shared" si="596"/>
        <v>0</v>
      </c>
      <c r="AK1249" s="549">
        <f t="shared" si="596"/>
        <v>0</v>
      </c>
      <c r="AL1249" s="282">
        <f t="shared" si="574"/>
        <v>-22185172.607916668</v>
      </c>
      <c r="AM1249" s="281">
        <f t="shared" si="587"/>
        <v>0</v>
      </c>
      <c r="AN1249" s="549">
        <f t="shared" si="575"/>
        <v>-22185172.607916668</v>
      </c>
      <c r="AO1249" s="549">
        <f t="shared" si="576"/>
        <v>0</v>
      </c>
      <c r="AP1249" s="549">
        <f t="shared" si="577"/>
        <v>0</v>
      </c>
      <c r="AQ1249" s="283">
        <f t="shared" si="578"/>
        <v>-22185172.607916668</v>
      </c>
      <c r="AR1249" s="281">
        <f t="shared" si="588"/>
        <v>0</v>
      </c>
      <c r="AT1249" s="446"/>
      <c r="AU1249" s="344"/>
      <c r="AV1249" s="447" t="str">
        <f t="shared" si="589"/>
        <v>CA</v>
      </c>
      <c r="AW1249" s="447" t="str">
        <f t="shared" si="590"/>
        <v>CL</v>
      </c>
      <c r="AX1249" s="447" t="str">
        <f t="shared" si="591"/>
        <v>AIC</v>
      </c>
      <c r="AY1249" s="447" t="str">
        <f t="shared" si="592"/>
        <v>ERB</v>
      </c>
      <c r="AZ1249" s="447" t="str">
        <f t="shared" si="593"/>
        <v>GRB</v>
      </c>
      <c r="BA1249" s="447" t="str">
        <f t="shared" si="594"/>
        <v>Non-Op</v>
      </c>
      <c r="BC1249" s="445" t="s">
        <v>2313</v>
      </c>
      <c r="BD1249" s="552">
        <f t="shared" si="579"/>
        <v>-22619864.91</v>
      </c>
      <c r="BF1249" s="435"/>
      <c r="BG1249" s="435"/>
      <c r="BH1249" s="435"/>
      <c r="BI1249" s="435"/>
      <c r="BJ1249" s="435"/>
      <c r="BK1249" s="435"/>
      <c r="BL1249" s="435"/>
      <c r="BN1249" s="444"/>
    </row>
    <row r="1250" spans="1:66" s="28" customFormat="1" ht="12" customHeight="1">
      <c r="A1250" s="287">
        <v>23001141</v>
      </c>
      <c r="B1250" s="288" t="str">
        <f t="shared" si="597"/>
        <v>23001141</v>
      </c>
      <c r="C1250" s="444" t="s">
        <v>510</v>
      </c>
      <c r="D1250" s="445" t="s">
        <v>1163</v>
      </c>
      <c r="E1250" s="445"/>
      <c r="F1250" s="444"/>
      <c r="G1250" s="445"/>
      <c r="H1250" s="547">
        <v>-612538.71</v>
      </c>
      <c r="I1250" s="547">
        <v>-613543.78</v>
      </c>
      <c r="J1250" s="547">
        <v>-614550.5</v>
      </c>
      <c r="K1250" s="547">
        <v>-615558.87</v>
      </c>
      <c r="L1250" s="547">
        <v>-616568.9</v>
      </c>
      <c r="M1250" s="547">
        <v>-617580.59</v>
      </c>
      <c r="N1250" s="547">
        <v>-618593.93999999994</v>
      </c>
      <c r="O1250" s="547">
        <v>-619608.94999999995</v>
      </c>
      <c r="P1250" s="547">
        <v>-620625.63</v>
      </c>
      <c r="Q1250" s="547">
        <v>-621643.97</v>
      </c>
      <c r="R1250" s="547">
        <v>-622663.98</v>
      </c>
      <c r="S1250" s="547">
        <v>-623685.67000000004</v>
      </c>
      <c r="T1250" s="547">
        <v>-624709.03</v>
      </c>
      <c r="U1250" s="547"/>
      <c r="V1250" s="547">
        <f t="shared" si="569"/>
        <v>-618604.05416666658</v>
      </c>
      <c r="W1250" s="346">
        <v>4</v>
      </c>
      <c r="X1250" s="346"/>
      <c r="Y1250" s="548">
        <f t="shared" si="595"/>
        <v>0</v>
      </c>
      <c r="Z1250" s="549">
        <f t="shared" si="595"/>
        <v>0</v>
      </c>
      <c r="AA1250" s="549">
        <f t="shared" si="595"/>
        <v>0</v>
      </c>
      <c r="AB1250" s="282">
        <f t="shared" si="584"/>
        <v>-624709.03</v>
      </c>
      <c r="AC1250" s="281">
        <f t="shared" si="585"/>
        <v>0</v>
      </c>
      <c r="AD1250" s="549">
        <f t="shared" si="570"/>
        <v>-624709.03</v>
      </c>
      <c r="AE1250" s="553">
        <f t="shared" si="571"/>
        <v>0</v>
      </c>
      <c r="AF1250" s="282">
        <f t="shared" si="572"/>
        <v>0</v>
      </c>
      <c r="AG1250" s="283">
        <f t="shared" si="573"/>
        <v>-624709.03</v>
      </c>
      <c r="AH1250" s="281">
        <f t="shared" si="586"/>
        <v>0</v>
      </c>
      <c r="AI1250" s="551">
        <f t="shared" si="596"/>
        <v>0</v>
      </c>
      <c r="AJ1250" s="549">
        <f t="shared" si="596"/>
        <v>0</v>
      </c>
      <c r="AK1250" s="549">
        <f t="shared" si="596"/>
        <v>0</v>
      </c>
      <c r="AL1250" s="282">
        <f t="shared" si="574"/>
        <v>-618604.05416666658</v>
      </c>
      <c r="AM1250" s="281">
        <f t="shared" si="587"/>
        <v>0</v>
      </c>
      <c r="AN1250" s="549">
        <f t="shared" si="575"/>
        <v>-618604.05416666658</v>
      </c>
      <c r="AO1250" s="549">
        <f t="shared" si="576"/>
        <v>0</v>
      </c>
      <c r="AP1250" s="549">
        <f t="shared" si="577"/>
        <v>0</v>
      </c>
      <c r="AQ1250" s="283">
        <f t="shared" si="578"/>
        <v>-618604.05416666658</v>
      </c>
      <c r="AR1250" s="281">
        <f t="shared" si="588"/>
        <v>0</v>
      </c>
      <c r="AT1250" s="446"/>
      <c r="AU1250" s="344"/>
      <c r="AV1250" s="447" t="str">
        <f t="shared" si="589"/>
        <v>CA</v>
      </c>
      <c r="AW1250" s="447" t="str">
        <f t="shared" si="590"/>
        <v>CL</v>
      </c>
      <c r="AX1250" s="447" t="str">
        <f t="shared" si="591"/>
        <v>AIC</v>
      </c>
      <c r="AY1250" s="447" t="str">
        <f t="shared" si="592"/>
        <v>ERB</v>
      </c>
      <c r="AZ1250" s="447" t="str">
        <f t="shared" si="593"/>
        <v>GRB</v>
      </c>
      <c r="BA1250" s="447" t="str">
        <f t="shared" si="594"/>
        <v>Non-Op</v>
      </c>
      <c r="BC1250" s="445" t="s">
        <v>2313</v>
      </c>
      <c r="BD1250" s="552">
        <f t="shared" si="579"/>
        <v>-624709.03</v>
      </c>
      <c r="BF1250" s="435"/>
      <c r="BG1250" s="435"/>
      <c r="BH1250" s="435"/>
      <c r="BI1250" s="435"/>
      <c r="BJ1250" s="435"/>
      <c r="BK1250" s="435"/>
      <c r="BL1250" s="435"/>
      <c r="BN1250" s="444"/>
    </row>
    <row r="1251" spans="1:66" s="28" customFormat="1" ht="12" customHeight="1">
      <c r="A1251" s="287">
        <v>23001151</v>
      </c>
      <c r="B1251" s="288" t="str">
        <f t="shared" si="597"/>
        <v>23001151</v>
      </c>
      <c r="C1251" s="444" t="s">
        <v>513</v>
      </c>
      <c r="D1251" s="445" t="s">
        <v>1163</v>
      </c>
      <c r="E1251" s="445"/>
      <c r="F1251" s="444"/>
      <c r="G1251" s="445"/>
      <c r="H1251" s="547">
        <v>-128960.56</v>
      </c>
      <c r="I1251" s="547">
        <v>-129166.57</v>
      </c>
      <c r="J1251" s="547">
        <v>-129372.91</v>
      </c>
      <c r="K1251" s="547">
        <v>-129579.58</v>
      </c>
      <c r="L1251" s="547">
        <v>-129786.58</v>
      </c>
      <c r="M1251" s="547">
        <v>-129993.91</v>
      </c>
      <c r="N1251" s="547">
        <v>-130201.58</v>
      </c>
      <c r="O1251" s="547">
        <v>-130409.58</v>
      </c>
      <c r="P1251" s="547">
        <v>-130617.91</v>
      </c>
      <c r="Q1251" s="547">
        <v>-130826.57</v>
      </c>
      <c r="R1251" s="547">
        <v>-131035.57</v>
      </c>
      <c r="S1251" s="547">
        <v>-131244.9</v>
      </c>
      <c r="T1251" s="547">
        <v>-131454.56</v>
      </c>
      <c r="U1251" s="547"/>
      <c r="V1251" s="547">
        <f t="shared" ref="V1251:V1314" si="598">(H1251+T1251+SUM(I1251:S1251)*2)/24</f>
        <v>-130203.60166666667</v>
      </c>
      <c r="W1251" s="346">
        <v>4</v>
      </c>
      <c r="X1251" s="346"/>
      <c r="Y1251" s="548">
        <f t="shared" si="595"/>
        <v>0</v>
      </c>
      <c r="Z1251" s="549">
        <f t="shared" si="595"/>
        <v>0</v>
      </c>
      <c r="AA1251" s="549">
        <f t="shared" si="595"/>
        <v>0</v>
      </c>
      <c r="AB1251" s="282">
        <f t="shared" si="584"/>
        <v>-131454.56</v>
      </c>
      <c r="AC1251" s="281">
        <f t="shared" si="585"/>
        <v>0</v>
      </c>
      <c r="AD1251" s="549">
        <f t="shared" ref="AD1251:AD1314" si="599">IF($D1251=AD$5,$T1251,IF($D1251=AD$4, $T1251*$AK$1,0))</f>
        <v>-131454.56</v>
      </c>
      <c r="AE1251" s="553">
        <f t="shared" ref="AE1251:AE1314" si="600">IF($D1251=AE$5,$T1251,IF($D1251=AE$4, $T1251*$AK$2,0))</f>
        <v>0</v>
      </c>
      <c r="AF1251" s="282">
        <f t="shared" ref="AF1251:AF1314" si="601">IF($D1251=AF$5,$T1251,IF($D1251=AF$4, $T1251*$AL$2,0))</f>
        <v>0</v>
      </c>
      <c r="AG1251" s="283">
        <f t="shared" ref="AG1251:AG1314" si="602">SUM(AD1251:AF1251)</f>
        <v>-131454.56</v>
      </c>
      <c r="AH1251" s="281">
        <f t="shared" si="586"/>
        <v>0</v>
      </c>
      <c r="AI1251" s="551">
        <f t="shared" si="596"/>
        <v>0</v>
      </c>
      <c r="AJ1251" s="549">
        <f t="shared" si="596"/>
        <v>0</v>
      </c>
      <c r="AK1251" s="549">
        <f t="shared" si="596"/>
        <v>0</v>
      </c>
      <c r="AL1251" s="282">
        <f t="shared" ref="AL1251:AL1314" si="603">V1251-SUM(AI1251:AK1251)</f>
        <v>-130203.60166666667</v>
      </c>
      <c r="AM1251" s="281">
        <f t="shared" si="587"/>
        <v>0</v>
      </c>
      <c r="AN1251" s="549">
        <f t="shared" ref="AN1251:AN1314" si="604">IF($D1251=AN$5,$V1251,IF($D1251=AN$4, $V1251*$AK$1,0))</f>
        <v>-130203.60166666667</v>
      </c>
      <c r="AO1251" s="549">
        <f t="shared" ref="AO1251:AO1314" si="605">IF($D1251=AO$5,$V1251,IF($D1251=AO$4, $V1251*$AK$2,0))</f>
        <v>0</v>
      </c>
      <c r="AP1251" s="549">
        <f t="shared" ref="AP1251:AP1314" si="606">IF($D1251=AP$5,$V1251,IF($D1251=AP$4, $V1251*$AL$2,0))</f>
        <v>0</v>
      </c>
      <c r="AQ1251" s="283">
        <f t="shared" ref="AQ1251:AQ1314" si="607">SUM(AN1251:AP1251)</f>
        <v>-130203.60166666667</v>
      </c>
      <c r="AR1251" s="281">
        <f t="shared" si="588"/>
        <v>0</v>
      </c>
      <c r="AT1251" s="446"/>
      <c r="AU1251" s="344"/>
      <c r="AV1251" s="447" t="str">
        <f t="shared" si="589"/>
        <v>CA</v>
      </c>
      <c r="AW1251" s="447" t="str">
        <f t="shared" si="590"/>
        <v>CL</v>
      </c>
      <c r="AX1251" s="447" t="str">
        <f t="shared" si="591"/>
        <v>AIC</v>
      </c>
      <c r="AY1251" s="447" t="str">
        <f t="shared" si="592"/>
        <v>ERB</v>
      </c>
      <c r="AZ1251" s="447" t="str">
        <f t="shared" si="593"/>
        <v>GRB</v>
      </c>
      <c r="BA1251" s="447" t="str">
        <f t="shared" si="594"/>
        <v>Non-Op</v>
      </c>
      <c r="BC1251" s="445" t="s">
        <v>2313</v>
      </c>
      <c r="BD1251" s="552">
        <f t="shared" si="579"/>
        <v>-131454.56</v>
      </c>
      <c r="BF1251" s="435"/>
      <c r="BG1251" s="435"/>
      <c r="BH1251" s="435"/>
      <c r="BI1251" s="435"/>
      <c r="BJ1251" s="435"/>
      <c r="BK1251" s="435"/>
      <c r="BL1251" s="435"/>
      <c r="BN1251" s="444"/>
    </row>
    <row r="1252" spans="1:66" s="28" customFormat="1" ht="12" customHeight="1">
      <c r="A1252" s="287">
        <v>23001231</v>
      </c>
      <c r="B1252" s="288" t="str">
        <f t="shared" si="597"/>
        <v>23001231</v>
      </c>
      <c r="C1252" s="444" t="s">
        <v>511</v>
      </c>
      <c r="D1252" s="445" t="s">
        <v>1163</v>
      </c>
      <c r="E1252" s="445"/>
      <c r="F1252" s="444"/>
      <c r="G1252" s="445"/>
      <c r="H1252" s="547">
        <v>-1399728.97</v>
      </c>
      <c r="I1252" s="547">
        <v>-1404208.1</v>
      </c>
      <c r="J1252" s="547">
        <v>-1408701.57</v>
      </c>
      <c r="K1252" s="547">
        <v>-1413209.41</v>
      </c>
      <c r="L1252" s="547">
        <v>-1417731.68</v>
      </c>
      <c r="M1252" s="547">
        <v>-1422268.42</v>
      </c>
      <c r="N1252" s="547">
        <v>-1426819.68</v>
      </c>
      <c r="O1252" s="547">
        <v>-1431385.5</v>
      </c>
      <c r="P1252" s="547">
        <v>-1435965.93</v>
      </c>
      <c r="Q1252" s="547">
        <v>-1440561.02</v>
      </c>
      <c r="R1252" s="547">
        <v>-1445170.82</v>
      </c>
      <c r="S1252" s="547">
        <v>-1449795.37</v>
      </c>
      <c r="T1252" s="547">
        <v>-1454434.72</v>
      </c>
      <c r="U1252" s="547"/>
      <c r="V1252" s="547">
        <f t="shared" si="598"/>
        <v>-1426908.2787499998</v>
      </c>
      <c r="W1252" s="346">
        <v>4</v>
      </c>
      <c r="X1252" s="346"/>
      <c r="Y1252" s="548">
        <f t="shared" si="595"/>
        <v>0</v>
      </c>
      <c r="Z1252" s="549">
        <f t="shared" si="595"/>
        <v>0</v>
      </c>
      <c r="AA1252" s="549">
        <f t="shared" si="595"/>
        <v>0</v>
      </c>
      <c r="AB1252" s="282">
        <f t="shared" si="584"/>
        <v>-1454434.72</v>
      </c>
      <c r="AC1252" s="281">
        <f t="shared" si="585"/>
        <v>0</v>
      </c>
      <c r="AD1252" s="549">
        <f t="shared" si="599"/>
        <v>-1454434.72</v>
      </c>
      <c r="AE1252" s="553">
        <f t="shared" si="600"/>
        <v>0</v>
      </c>
      <c r="AF1252" s="282">
        <f t="shared" si="601"/>
        <v>0</v>
      </c>
      <c r="AG1252" s="283">
        <f t="shared" si="602"/>
        <v>-1454434.72</v>
      </c>
      <c r="AH1252" s="281">
        <f t="shared" si="586"/>
        <v>0</v>
      </c>
      <c r="AI1252" s="551">
        <f t="shared" si="596"/>
        <v>0</v>
      </c>
      <c r="AJ1252" s="549">
        <f t="shared" si="596"/>
        <v>0</v>
      </c>
      <c r="AK1252" s="549">
        <f t="shared" si="596"/>
        <v>0</v>
      </c>
      <c r="AL1252" s="282">
        <f t="shared" si="603"/>
        <v>-1426908.2787499998</v>
      </c>
      <c r="AM1252" s="281">
        <f t="shared" si="587"/>
        <v>0</v>
      </c>
      <c r="AN1252" s="549">
        <f t="shared" si="604"/>
        <v>-1426908.2787499998</v>
      </c>
      <c r="AO1252" s="549">
        <f t="shared" si="605"/>
        <v>0</v>
      </c>
      <c r="AP1252" s="549">
        <f t="shared" si="606"/>
        <v>0</v>
      </c>
      <c r="AQ1252" s="283">
        <f t="shared" si="607"/>
        <v>-1426908.2787499998</v>
      </c>
      <c r="AR1252" s="281">
        <f t="shared" si="588"/>
        <v>0</v>
      </c>
      <c r="AT1252" s="446"/>
      <c r="AU1252" s="344"/>
      <c r="AV1252" s="447" t="str">
        <f t="shared" si="589"/>
        <v>CA</v>
      </c>
      <c r="AW1252" s="447" t="str">
        <f t="shared" si="590"/>
        <v>CL</v>
      </c>
      <c r="AX1252" s="447" t="str">
        <f t="shared" si="591"/>
        <v>AIC</v>
      </c>
      <c r="AY1252" s="447" t="str">
        <f t="shared" si="592"/>
        <v>ERB</v>
      </c>
      <c r="AZ1252" s="447" t="str">
        <f t="shared" si="593"/>
        <v>GRB</v>
      </c>
      <c r="BA1252" s="447" t="str">
        <f t="shared" si="594"/>
        <v>Non-Op</v>
      </c>
      <c r="BC1252" s="445" t="s">
        <v>2313</v>
      </c>
      <c r="BD1252" s="552">
        <f t="shared" si="579"/>
        <v>-1454434.72</v>
      </c>
      <c r="BF1252" s="435"/>
      <c r="BG1252" s="435"/>
      <c r="BH1252" s="435"/>
      <c r="BI1252" s="435"/>
      <c r="BJ1252" s="435"/>
      <c r="BK1252" s="435"/>
      <c r="BL1252" s="435"/>
      <c r="BN1252" s="444"/>
    </row>
    <row r="1253" spans="1:66" s="28" customFormat="1" ht="12" customHeight="1">
      <c r="A1253" s="287">
        <v>23002011</v>
      </c>
      <c r="B1253" s="288" t="str">
        <f t="shared" si="597"/>
        <v>23002011</v>
      </c>
      <c r="C1253" s="444" t="s">
        <v>101</v>
      </c>
      <c r="D1253" s="445" t="s">
        <v>1163</v>
      </c>
      <c r="E1253" s="445"/>
      <c r="F1253" s="444"/>
      <c r="G1253" s="445"/>
      <c r="H1253" s="547">
        <v>-1213726.57</v>
      </c>
      <c r="I1253" s="547">
        <v>-1219893.26</v>
      </c>
      <c r="J1253" s="547">
        <v>-1226091.29</v>
      </c>
      <c r="K1253" s="547">
        <v>-1232320.82</v>
      </c>
      <c r="L1253" s="547">
        <v>-1238581.99</v>
      </c>
      <c r="M1253" s="547">
        <v>-1244874.98</v>
      </c>
      <c r="N1253" s="547">
        <v>-1251199.95</v>
      </c>
      <c r="O1253" s="547">
        <v>-1257557.05</v>
      </c>
      <c r="P1253" s="547">
        <v>-1263946.46</v>
      </c>
      <c r="Q1253" s="547">
        <v>-1270368.32</v>
      </c>
      <c r="R1253" s="547">
        <v>-1276822.83</v>
      </c>
      <c r="S1253" s="547">
        <v>-1283310.1100000001</v>
      </c>
      <c r="T1253" s="547">
        <v>-1289830.3600000001</v>
      </c>
      <c r="U1253" s="547"/>
      <c r="V1253" s="547">
        <f t="shared" si="598"/>
        <v>-1251395.4604166667</v>
      </c>
      <c r="W1253" s="346">
        <v>4</v>
      </c>
      <c r="X1253" s="346"/>
      <c r="Y1253" s="548">
        <f t="shared" si="595"/>
        <v>0</v>
      </c>
      <c r="Z1253" s="549">
        <f t="shared" si="595"/>
        <v>0</v>
      </c>
      <c r="AA1253" s="549">
        <f t="shared" si="595"/>
        <v>0</v>
      </c>
      <c r="AB1253" s="282">
        <f t="shared" si="584"/>
        <v>-1289830.3600000001</v>
      </c>
      <c r="AC1253" s="281">
        <f t="shared" si="585"/>
        <v>0</v>
      </c>
      <c r="AD1253" s="549">
        <f t="shared" si="599"/>
        <v>-1289830.3600000001</v>
      </c>
      <c r="AE1253" s="553">
        <f t="shared" si="600"/>
        <v>0</v>
      </c>
      <c r="AF1253" s="282">
        <f t="shared" si="601"/>
        <v>0</v>
      </c>
      <c r="AG1253" s="283">
        <f t="shared" si="602"/>
        <v>-1289830.3600000001</v>
      </c>
      <c r="AH1253" s="281">
        <f t="shared" si="586"/>
        <v>0</v>
      </c>
      <c r="AI1253" s="551">
        <f t="shared" si="596"/>
        <v>0</v>
      </c>
      <c r="AJ1253" s="549">
        <f t="shared" si="596"/>
        <v>0</v>
      </c>
      <c r="AK1253" s="549">
        <f t="shared" si="596"/>
        <v>0</v>
      </c>
      <c r="AL1253" s="282">
        <f t="shared" si="603"/>
        <v>-1251395.4604166667</v>
      </c>
      <c r="AM1253" s="281">
        <f t="shared" si="587"/>
        <v>0</v>
      </c>
      <c r="AN1253" s="549">
        <f t="shared" si="604"/>
        <v>-1251395.4604166667</v>
      </c>
      <c r="AO1253" s="549">
        <f t="shared" si="605"/>
        <v>0</v>
      </c>
      <c r="AP1253" s="549">
        <f t="shared" si="606"/>
        <v>0</v>
      </c>
      <c r="AQ1253" s="283">
        <f t="shared" si="607"/>
        <v>-1251395.4604166667</v>
      </c>
      <c r="AR1253" s="281">
        <f t="shared" si="588"/>
        <v>0</v>
      </c>
      <c r="AT1253" s="446"/>
      <c r="AU1253" s="344"/>
      <c r="AV1253" s="447" t="str">
        <f t="shared" si="589"/>
        <v>CA</v>
      </c>
      <c r="AW1253" s="447" t="str">
        <f t="shared" si="590"/>
        <v>CL</v>
      </c>
      <c r="AX1253" s="447" t="str">
        <f t="shared" si="591"/>
        <v>AIC</v>
      </c>
      <c r="AY1253" s="447" t="str">
        <f t="shared" si="592"/>
        <v>ERB</v>
      </c>
      <c r="AZ1253" s="447" t="str">
        <f t="shared" si="593"/>
        <v>GRB</v>
      </c>
      <c r="BA1253" s="447" t="str">
        <f t="shared" si="594"/>
        <v>Non-Op</v>
      </c>
      <c r="BC1253" s="445" t="s">
        <v>2313</v>
      </c>
      <c r="BD1253" s="552">
        <f t="shared" si="579"/>
        <v>-1289830.3600000001</v>
      </c>
      <c r="BF1253" s="435"/>
      <c r="BG1253" s="435"/>
      <c r="BH1253" s="435"/>
      <c r="BI1253" s="435"/>
      <c r="BJ1253" s="435"/>
      <c r="BK1253" s="435"/>
      <c r="BL1253" s="435"/>
      <c r="BN1253" s="444"/>
    </row>
    <row r="1254" spans="1:66" s="28" customFormat="1" ht="12" customHeight="1">
      <c r="A1254" s="563">
        <v>23002041</v>
      </c>
      <c r="B1254" s="562" t="str">
        <f t="shared" si="597"/>
        <v>23002041</v>
      </c>
      <c r="C1254" s="444" t="s">
        <v>284</v>
      </c>
      <c r="D1254" s="445" t="s">
        <v>1163</v>
      </c>
      <c r="E1254" s="445"/>
      <c r="F1254" s="444"/>
      <c r="G1254" s="445"/>
      <c r="H1254" s="547">
        <v>-26279959.760000002</v>
      </c>
      <c r="I1254" s="547">
        <v>-26354378.059999999</v>
      </c>
      <c r="J1254" s="547">
        <v>-26429007.09</v>
      </c>
      <c r="K1254" s="547">
        <v>-26503847.460000001</v>
      </c>
      <c r="L1254" s="547">
        <v>-26578899.75</v>
      </c>
      <c r="M1254" s="547">
        <v>-26654164.579999998</v>
      </c>
      <c r="N1254" s="547">
        <v>-26729642.550000001</v>
      </c>
      <c r="O1254" s="547">
        <v>-26805334.25</v>
      </c>
      <c r="P1254" s="547">
        <v>-26881240.289999999</v>
      </c>
      <c r="Q1254" s="547">
        <v>-26957361.27</v>
      </c>
      <c r="R1254" s="547">
        <v>-27033697.809999999</v>
      </c>
      <c r="S1254" s="547">
        <v>-27110250.52</v>
      </c>
      <c r="T1254" s="547">
        <v>-27187020.010000002</v>
      </c>
      <c r="U1254" s="547"/>
      <c r="V1254" s="547">
        <f t="shared" si="598"/>
        <v>-26730942.792916667</v>
      </c>
      <c r="W1254" s="346">
        <v>4</v>
      </c>
      <c r="X1254" s="346"/>
      <c r="Y1254" s="548">
        <f t="shared" si="595"/>
        <v>0</v>
      </c>
      <c r="Z1254" s="549">
        <f t="shared" si="595"/>
        <v>0</v>
      </c>
      <c r="AA1254" s="549">
        <f t="shared" si="595"/>
        <v>0</v>
      </c>
      <c r="AB1254" s="282">
        <f t="shared" si="584"/>
        <v>-27187020.010000002</v>
      </c>
      <c r="AC1254" s="281">
        <f t="shared" si="585"/>
        <v>0</v>
      </c>
      <c r="AD1254" s="549">
        <f t="shared" si="599"/>
        <v>-27187020.010000002</v>
      </c>
      <c r="AE1254" s="553">
        <f t="shared" si="600"/>
        <v>0</v>
      </c>
      <c r="AF1254" s="282">
        <f t="shared" si="601"/>
        <v>0</v>
      </c>
      <c r="AG1254" s="283">
        <f t="shared" si="602"/>
        <v>-27187020.010000002</v>
      </c>
      <c r="AH1254" s="281">
        <f t="shared" si="586"/>
        <v>0</v>
      </c>
      <c r="AI1254" s="551">
        <f t="shared" si="596"/>
        <v>0</v>
      </c>
      <c r="AJ1254" s="549">
        <f t="shared" si="596"/>
        <v>0</v>
      </c>
      <c r="AK1254" s="549">
        <f t="shared" si="596"/>
        <v>0</v>
      </c>
      <c r="AL1254" s="282">
        <f t="shared" si="603"/>
        <v>-26730942.792916667</v>
      </c>
      <c r="AM1254" s="281">
        <f t="shared" si="587"/>
        <v>0</v>
      </c>
      <c r="AN1254" s="549">
        <f t="shared" si="604"/>
        <v>-26730942.792916667</v>
      </c>
      <c r="AO1254" s="549">
        <f t="shared" si="605"/>
        <v>0</v>
      </c>
      <c r="AP1254" s="549">
        <f t="shared" si="606"/>
        <v>0</v>
      </c>
      <c r="AQ1254" s="283">
        <f t="shared" si="607"/>
        <v>-26730942.792916667</v>
      </c>
      <c r="AR1254" s="281">
        <f t="shared" si="588"/>
        <v>0</v>
      </c>
      <c r="AT1254" s="446"/>
      <c r="AU1254" s="344"/>
      <c r="AV1254" s="447" t="str">
        <f t="shared" si="589"/>
        <v>CA</v>
      </c>
      <c r="AW1254" s="447" t="str">
        <f t="shared" si="590"/>
        <v>CL</v>
      </c>
      <c r="AX1254" s="447" t="str">
        <f t="shared" si="591"/>
        <v>AIC</v>
      </c>
      <c r="AY1254" s="447" t="str">
        <f t="shared" si="592"/>
        <v>ERB</v>
      </c>
      <c r="AZ1254" s="447" t="str">
        <f t="shared" si="593"/>
        <v>GRB</v>
      </c>
      <c r="BA1254" s="447" t="str">
        <f t="shared" si="594"/>
        <v>Non-Op</v>
      </c>
      <c r="BC1254" s="445" t="s">
        <v>2313</v>
      </c>
      <c r="BD1254" s="552">
        <f t="shared" si="579"/>
        <v>-27187020.010000002</v>
      </c>
      <c r="BF1254" s="435"/>
      <c r="BG1254" s="435"/>
      <c r="BH1254" s="435"/>
      <c r="BI1254" s="435"/>
      <c r="BJ1254" s="435"/>
      <c r="BK1254" s="435"/>
      <c r="BL1254" s="435"/>
      <c r="BN1254" s="444"/>
    </row>
    <row r="1255" spans="1:66" s="28" customFormat="1" ht="12" customHeight="1">
      <c r="A1255" s="287">
        <v>23002061</v>
      </c>
      <c r="B1255" s="288" t="str">
        <f t="shared" si="597"/>
        <v>23002061</v>
      </c>
      <c r="C1255" s="444" t="s">
        <v>292</v>
      </c>
      <c r="D1255" s="445" t="s">
        <v>1163</v>
      </c>
      <c r="E1255" s="445"/>
      <c r="F1255" s="444"/>
      <c r="G1255" s="445"/>
      <c r="H1255" s="547">
        <v>39513.11</v>
      </c>
      <c r="I1255" s="547">
        <v>39513.11</v>
      </c>
      <c r="J1255" s="547">
        <v>39513.11</v>
      </c>
      <c r="K1255" s="547">
        <v>39513.11</v>
      </c>
      <c r="L1255" s="547">
        <v>39513.11</v>
      </c>
      <c r="M1255" s="547">
        <v>39513.11</v>
      </c>
      <c r="N1255" s="547">
        <v>39513.11</v>
      </c>
      <c r="O1255" s="547">
        <v>39513.11</v>
      </c>
      <c r="P1255" s="547">
        <v>39513.11</v>
      </c>
      <c r="Q1255" s="547">
        <v>39513.11</v>
      </c>
      <c r="R1255" s="547">
        <v>39513.11</v>
      </c>
      <c r="S1255" s="547">
        <v>39513.11</v>
      </c>
      <c r="T1255" s="547">
        <v>35697.199999999997</v>
      </c>
      <c r="U1255" s="547"/>
      <c r="V1255" s="547">
        <f t="shared" si="598"/>
        <v>39354.11374999999</v>
      </c>
      <c r="W1255" s="346">
        <v>4</v>
      </c>
      <c r="X1255" s="347"/>
      <c r="Y1255" s="548">
        <f t="shared" si="595"/>
        <v>0</v>
      </c>
      <c r="Z1255" s="549">
        <f t="shared" si="595"/>
        <v>0</v>
      </c>
      <c r="AA1255" s="549">
        <f t="shared" si="595"/>
        <v>0</v>
      </c>
      <c r="AB1255" s="282">
        <f t="shared" si="584"/>
        <v>35697.199999999997</v>
      </c>
      <c r="AC1255" s="281">
        <f t="shared" si="585"/>
        <v>0</v>
      </c>
      <c r="AD1255" s="549">
        <f t="shared" si="599"/>
        <v>35697.199999999997</v>
      </c>
      <c r="AE1255" s="553">
        <f t="shared" si="600"/>
        <v>0</v>
      </c>
      <c r="AF1255" s="282">
        <f t="shared" si="601"/>
        <v>0</v>
      </c>
      <c r="AG1255" s="283">
        <f t="shared" si="602"/>
        <v>35697.199999999997</v>
      </c>
      <c r="AH1255" s="281">
        <f t="shared" si="586"/>
        <v>0</v>
      </c>
      <c r="AI1255" s="551">
        <f t="shared" si="596"/>
        <v>0</v>
      </c>
      <c r="AJ1255" s="549">
        <f t="shared" si="596"/>
        <v>0</v>
      </c>
      <c r="AK1255" s="549">
        <f t="shared" si="596"/>
        <v>0</v>
      </c>
      <c r="AL1255" s="282">
        <f t="shared" si="603"/>
        <v>39354.11374999999</v>
      </c>
      <c r="AM1255" s="281">
        <f t="shared" si="587"/>
        <v>0</v>
      </c>
      <c r="AN1255" s="549">
        <f t="shared" si="604"/>
        <v>39354.11374999999</v>
      </c>
      <c r="AO1255" s="549">
        <f t="shared" si="605"/>
        <v>0</v>
      </c>
      <c r="AP1255" s="549">
        <f t="shared" si="606"/>
        <v>0</v>
      </c>
      <c r="AQ1255" s="283">
        <f t="shared" si="607"/>
        <v>39354.11374999999</v>
      </c>
      <c r="AR1255" s="281">
        <f t="shared" si="588"/>
        <v>0</v>
      </c>
      <c r="AT1255" s="446"/>
      <c r="AU1255" s="344"/>
      <c r="AV1255" s="447" t="str">
        <f t="shared" si="589"/>
        <v>CA</v>
      </c>
      <c r="AW1255" s="447" t="str">
        <f t="shared" si="590"/>
        <v>CL</v>
      </c>
      <c r="AX1255" s="447" t="str">
        <f t="shared" si="591"/>
        <v>AIC</v>
      </c>
      <c r="AY1255" s="447" t="str">
        <f t="shared" si="592"/>
        <v>ERB</v>
      </c>
      <c r="AZ1255" s="447" t="str">
        <f t="shared" si="593"/>
        <v>GRB</v>
      </c>
      <c r="BA1255" s="447" t="str">
        <f t="shared" si="594"/>
        <v>Non-Op</v>
      </c>
      <c r="BC1255" s="445" t="s">
        <v>2313</v>
      </c>
      <c r="BD1255" s="552">
        <f t="shared" si="579"/>
        <v>35697.199999999997</v>
      </c>
      <c r="BF1255" s="435"/>
      <c r="BG1255" s="435"/>
      <c r="BH1255" s="435"/>
      <c r="BI1255" s="435"/>
      <c r="BJ1255" s="435"/>
      <c r="BK1255" s="435"/>
      <c r="BL1255" s="435"/>
      <c r="BN1255" s="444"/>
    </row>
    <row r="1256" spans="1:66" s="28" customFormat="1" ht="12" customHeight="1">
      <c r="A1256" s="287">
        <v>23002071</v>
      </c>
      <c r="B1256" s="288" t="str">
        <f t="shared" si="597"/>
        <v>23002071</v>
      </c>
      <c r="C1256" s="444" t="s">
        <v>293</v>
      </c>
      <c r="D1256" s="445" t="s">
        <v>1163</v>
      </c>
      <c r="E1256" s="445"/>
      <c r="F1256" s="444"/>
      <c r="G1256" s="445"/>
      <c r="H1256" s="547">
        <v>356729.81</v>
      </c>
      <c r="I1256" s="547">
        <v>356729.81</v>
      </c>
      <c r="J1256" s="547">
        <v>356729.81</v>
      </c>
      <c r="K1256" s="547">
        <v>356729.81</v>
      </c>
      <c r="L1256" s="547">
        <v>356729.81</v>
      </c>
      <c r="M1256" s="547">
        <v>356729.81</v>
      </c>
      <c r="N1256" s="547">
        <v>356729.81</v>
      </c>
      <c r="O1256" s="547">
        <v>356729.81</v>
      </c>
      <c r="P1256" s="547">
        <v>356729.81</v>
      </c>
      <c r="Q1256" s="547">
        <v>356729.81</v>
      </c>
      <c r="R1256" s="547">
        <v>356729.81</v>
      </c>
      <c r="S1256" s="547">
        <v>356729.81</v>
      </c>
      <c r="T1256" s="547">
        <v>316957.2</v>
      </c>
      <c r="U1256" s="547"/>
      <c r="V1256" s="547">
        <f t="shared" si="598"/>
        <v>355072.61791666667</v>
      </c>
      <c r="W1256" s="346">
        <v>4</v>
      </c>
      <c r="X1256" s="347"/>
      <c r="Y1256" s="548">
        <f t="shared" si="595"/>
        <v>0</v>
      </c>
      <c r="Z1256" s="549">
        <f t="shared" si="595"/>
        <v>0</v>
      </c>
      <c r="AA1256" s="549">
        <f t="shared" si="595"/>
        <v>0</v>
      </c>
      <c r="AB1256" s="282">
        <f t="shared" si="584"/>
        <v>316957.2</v>
      </c>
      <c r="AC1256" s="281">
        <f t="shared" si="585"/>
        <v>0</v>
      </c>
      <c r="AD1256" s="549">
        <f t="shared" si="599"/>
        <v>316957.2</v>
      </c>
      <c r="AE1256" s="553">
        <f t="shared" si="600"/>
        <v>0</v>
      </c>
      <c r="AF1256" s="282">
        <f t="shared" si="601"/>
        <v>0</v>
      </c>
      <c r="AG1256" s="283">
        <f t="shared" si="602"/>
        <v>316957.2</v>
      </c>
      <c r="AH1256" s="281">
        <f t="shared" si="586"/>
        <v>0</v>
      </c>
      <c r="AI1256" s="551">
        <f t="shared" si="596"/>
        <v>0</v>
      </c>
      <c r="AJ1256" s="549">
        <f t="shared" si="596"/>
        <v>0</v>
      </c>
      <c r="AK1256" s="549">
        <f t="shared" si="596"/>
        <v>0</v>
      </c>
      <c r="AL1256" s="282">
        <f t="shared" si="603"/>
        <v>355072.61791666667</v>
      </c>
      <c r="AM1256" s="281">
        <f t="shared" si="587"/>
        <v>0</v>
      </c>
      <c r="AN1256" s="549">
        <f t="shared" si="604"/>
        <v>355072.61791666667</v>
      </c>
      <c r="AO1256" s="549">
        <f t="shared" si="605"/>
        <v>0</v>
      </c>
      <c r="AP1256" s="549">
        <f t="shared" si="606"/>
        <v>0</v>
      </c>
      <c r="AQ1256" s="283">
        <f t="shared" si="607"/>
        <v>355072.61791666667</v>
      </c>
      <c r="AR1256" s="281">
        <f t="shared" si="588"/>
        <v>0</v>
      </c>
      <c r="AT1256" s="446"/>
      <c r="AU1256" s="344"/>
      <c r="AV1256" s="447" t="str">
        <f t="shared" si="589"/>
        <v>CA</v>
      </c>
      <c r="AW1256" s="447" t="str">
        <f t="shared" si="590"/>
        <v>CL</v>
      </c>
      <c r="AX1256" s="447" t="str">
        <f t="shared" si="591"/>
        <v>AIC</v>
      </c>
      <c r="AY1256" s="447" t="str">
        <f t="shared" si="592"/>
        <v>ERB</v>
      </c>
      <c r="AZ1256" s="447" t="str">
        <f t="shared" si="593"/>
        <v>GRB</v>
      </c>
      <c r="BA1256" s="447" t="str">
        <f t="shared" si="594"/>
        <v>Non-Op</v>
      </c>
      <c r="BC1256" s="445" t="s">
        <v>2313</v>
      </c>
      <c r="BD1256" s="552">
        <f t="shared" si="579"/>
        <v>316957.2</v>
      </c>
      <c r="BF1256" s="435"/>
      <c r="BG1256" s="435"/>
      <c r="BH1256" s="435"/>
      <c r="BI1256" s="435"/>
      <c r="BJ1256" s="435"/>
      <c r="BK1256" s="435"/>
      <c r="BL1256" s="435"/>
      <c r="BN1256" s="444"/>
    </row>
    <row r="1257" spans="1:66" s="28" customFormat="1" ht="12" customHeight="1">
      <c r="A1257" s="287">
        <v>23002072</v>
      </c>
      <c r="B1257" s="288" t="str">
        <f t="shared" si="597"/>
        <v>23002072</v>
      </c>
      <c r="C1257" s="444" t="s">
        <v>512</v>
      </c>
      <c r="D1257" s="445" t="s">
        <v>1164</v>
      </c>
      <c r="E1257" s="445"/>
      <c r="F1257" s="444"/>
      <c r="G1257" s="445"/>
      <c r="H1257" s="547">
        <v>113610.19</v>
      </c>
      <c r="I1257" s="547">
        <v>113610.19</v>
      </c>
      <c r="J1257" s="547">
        <v>113610.19</v>
      </c>
      <c r="K1257" s="547">
        <v>113610.19</v>
      </c>
      <c r="L1257" s="547">
        <v>113610.19</v>
      </c>
      <c r="M1257" s="547">
        <v>113610.19</v>
      </c>
      <c r="N1257" s="547">
        <v>113610.19</v>
      </c>
      <c r="O1257" s="547">
        <v>113610.19</v>
      </c>
      <c r="P1257" s="547">
        <v>113610.19</v>
      </c>
      <c r="Q1257" s="547">
        <v>113610.19</v>
      </c>
      <c r="R1257" s="547">
        <v>113610.19</v>
      </c>
      <c r="S1257" s="547">
        <v>113610.19</v>
      </c>
      <c r="T1257" s="547">
        <v>152444.26</v>
      </c>
      <c r="U1257" s="547"/>
      <c r="V1257" s="547">
        <f t="shared" si="598"/>
        <v>115228.27624999998</v>
      </c>
      <c r="W1257" s="346" t="s">
        <v>321</v>
      </c>
      <c r="X1257" s="347">
        <v>1</v>
      </c>
      <c r="Y1257" s="548">
        <f t="shared" si="595"/>
        <v>0</v>
      </c>
      <c r="Z1257" s="549">
        <f t="shared" si="595"/>
        <v>0</v>
      </c>
      <c r="AA1257" s="549">
        <f t="shared" si="595"/>
        <v>0</v>
      </c>
      <c r="AB1257" s="282">
        <f t="shared" si="584"/>
        <v>152444.26</v>
      </c>
      <c r="AC1257" s="281">
        <f t="shared" si="585"/>
        <v>0</v>
      </c>
      <c r="AD1257" s="549">
        <f t="shared" si="599"/>
        <v>0</v>
      </c>
      <c r="AE1257" s="553">
        <f t="shared" si="600"/>
        <v>152444.26</v>
      </c>
      <c r="AF1257" s="282">
        <f t="shared" si="601"/>
        <v>0</v>
      </c>
      <c r="AG1257" s="283">
        <f t="shared" si="602"/>
        <v>152444.26</v>
      </c>
      <c r="AH1257" s="281">
        <f t="shared" si="586"/>
        <v>0</v>
      </c>
      <c r="AI1257" s="551">
        <f t="shared" si="596"/>
        <v>0</v>
      </c>
      <c r="AJ1257" s="549">
        <f t="shared" si="596"/>
        <v>0</v>
      </c>
      <c r="AK1257" s="549">
        <f t="shared" si="596"/>
        <v>0</v>
      </c>
      <c r="AL1257" s="282">
        <f t="shared" si="603"/>
        <v>115228.27624999998</v>
      </c>
      <c r="AM1257" s="281">
        <f t="shared" si="587"/>
        <v>0</v>
      </c>
      <c r="AN1257" s="549">
        <f t="shared" si="604"/>
        <v>0</v>
      </c>
      <c r="AO1257" s="549">
        <f t="shared" si="605"/>
        <v>115228.27624999998</v>
      </c>
      <c r="AP1257" s="549">
        <f t="shared" si="606"/>
        <v>0</v>
      </c>
      <c r="AQ1257" s="283">
        <f t="shared" si="607"/>
        <v>115228.27624999998</v>
      </c>
      <c r="AR1257" s="281">
        <f t="shared" si="588"/>
        <v>0</v>
      </c>
      <c r="AT1257" s="446"/>
      <c r="AU1257" s="344"/>
      <c r="AV1257" s="447" t="str">
        <f t="shared" si="589"/>
        <v>CA</v>
      </c>
      <c r="AW1257" s="447" t="str">
        <f t="shared" si="590"/>
        <v>CL</v>
      </c>
      <c r="AX1257" s="447" t="str">
        <f t="shared" si="591"/>
        <v>AIC</v>
      </c>
      <c r="AY1257" s="447" t="str">
        <f t="shared" si="592"/>
        <v>ERB</v>
      </c>
      <c r="AZ1257" s="447" t="str">
        <f t="shared" si="593"/>
        <v>GRB</v>
      </c>
      <c r="BA1257" s="447" t="str">
        <f t="shared" si="594"/>
        <v>Non-Op</v>
      </c>
      <c r="BC1257" s="445" t="s">
        <v>2313</v>
      </c>
      <c r="BD1257" s="552">
        <f t="shared" si="579"/>
        <v>152444.26</v>
      </c>
      <c r="BF1257" s="435"/>
      <c r="BG1257" s="435"/>
      <c r="BH1257" s="435"/>
      <c r="BI1257" s="435"/>
      <c r="BJ1257" s="435"/>
      <c r="BK1257" s="435"/>
      <c r="BL1257" s="435"/>
      <c r="BN1257" s="444"/>
    </row>
    <row r="1258" spans="1:66" s="28" customFormat="1" ht="12" customHeight="1">
      <c r="A1258" s="287">
        <v>23002091</v>
      </c>
      <c r="B1258" s="288" t="str">
        <f t="shared" si="597"/>
        <v>23002091</v>
      </c>
      <c r="C1258" s="444" t="s">
        <v>294</v>
      </c>
      <c r="D1258" s="445" t="s">
        <v>1163</v>
      </c>
      <c r="E1258" s="445"/>
      <c r="F1258" s="444"/>
      <c r="G1258" s="445"/>
      <c r="H1258" s="547">
        <v>-13533942.92</v>
      </c>
      <c r="I1258" s="547">
        <v>-13533942.92</v>
      </c>
      <c r="J1258" s="547">
        <v>-13533942.92</v>
      </c>
      <c r="K1258" s="547">
        <v>-13533942.92</v>
      </c>
      <c r="L1258" s="547">
        <v>-13533942.92</v>
      </c>
      <c r="M1258" s="547">
        <v>-13533942.92</v>
      </c>
      <c r="N1258" s="547">
        <v>-13533942.92</v>
      </c>
      <c r="O1258" s="547">
        <v>-13533942.92</v>
      </c>
      <c r="P1258" s="547">
        <v>-13533942.92</v>
      </c>
      <c r="Q1258" s="547">
        <v>-13533942.92</v>
      </c>
      <c r="R1258" s="547">
        <v>-13533942.92</v>
      </c>
      <c r="S1258" s="547">
        <v>-13533942.92</v>
      </c>
      <c r="T1258" s="547">
        <v>-6094733.4000000004</v>
      </c>
      <c r="U1258" s="547"/>
      <c r="V1258" s="547">
        <f t="shared" si="598"/>
        <v>-13223975.856666664</v>
      </c>
      <c r="W1258" s="346">
        <v>4</v>
      </c>
      <c r="X1258" s="347"/>
      <c r="Y1258" s="548">
        <f t="shared" si="595"/>
        <v>0</v>
      </c>
      <c r="Z1258" s="549">
        <f t="shared" si="595"/>
        <v>0</v>
      </c>
      <c r="AA1258" s="549">
        <f t="shared" si="595"/>
        <v>0</v>
      </c>
      <c r="AB1258" s="282">
        <f t="shared" si="584"/>
        <v>-6094733.4000000004</v>
      </c>
      <c r="AC1258" s="281">
        <f t="shared" si="585"/>
        <v>0</v>
      </c>
      <c r="AD1258" s="549">
        <f t="shared" si="599"/>
        <v>-6094733.4000000004</v>
      </c>
      <c r="AE1258" s="553">
        <f t="shared" si="600"/>
        <v>0</v>
      </c>
      <c r="AF1258" s="282">
        <f t="shared" si="601"/>
        <v>0</v>
      </c>
      <c r="AG1258" s="283">
        <f t="shared" si="602"/>
        <v>-6094733.4000000004</v>
      </c>
      <c r="AH1258" s="281">
        <f t="shared" si="586"/>
        <v>0</v>
      </c>
      <c r="AI1258" s="551">
        <f t="shared" si="596"/>
        <v>0</v>
      </c>
      <c r="AJ1258" s="549">
        <f t="shared" si="596"/>
        <v>0</v>
      </c>
      <c r="AK1258" s="549">
        <f t="shared" si="596"/>
        <v>0</v>
      </c>
      <c r="AL1258" s="282">
        <f t="shared" si="603"/>
        <v>-13223975.856666664</v>
      </c>
      <c r="AM1258" s="281">
        <f t="shared" si="587"/>
        <v>0</v>
      </c>
      <c r="AN1258" s="549">
        <f t="shared" si="604"/>
        <v>-13223975.856666664</v>
      </c>
      <c r="AO1258" s="549">
        <f t="shared" si="605"/>
        <v>0</v>
      </c>
      <c r="AP1258" s="549">
        <f t="shared" si="606"/>
        <v>0</v>
      </c>
      <c r="AQ1258" s="283">
        <f t="shared" si="607"/>
        <v>-13223975.856666664</v>
      </c>
      <c r="AR1258" s="281">
        <f t="shared" si="588"/>
        <v>0</v>
      </c>
      <c r="AT1258" s="446"/>
      <c r="AU1258" s="344"/>
      <c r="AV1258" s="447" t="str">
        <f t="shared" si="589"/>
        <v>CA</v>
      </c>
      <c r="AW1258" s="447" t="str">
        <f t="shared" si="590"/>
        <v>CL</v>
      </c>
      <c r="AX1258" s="447" t="str">
        <f t="shared" si="591"/>
        <v>AIC</v>
      </c>
      <c r="AY1258" s="447" t="str">
        <f t="shared" si="592"/>
        <v>ERB</v>
      </c>
      <c r="AZ1258" s="447" t="str">
        <f t="shared" si="593"/>
        <v>GRB</v>
      </c>
      <c r="BA1258" s="447" t="str">
        <f t="shared" si="594"/>
        <v>Non-Op</v>
      </c>
      <c r="BC1258" s="445" t="s">
        <v>2313</v>
      </c>
      <c r="BD1258" s="552">
        <f t="shared" si="579"/>
        <v>-6094733.4000000004</v>
      </c>
      <c r="BF1258" s="435"/>
      <c r="BG1258" s="435"/>
      <c r="BH1258" s="435"/>
      <c r="BI1258" s="435"/>
      <c r="BJ1258" s="435"/>
      <c r="BK1258" s="435"/>
      <c r="BL1258" s="435"/>
      <c r="BN1258" s="444"/>
    </row>
    <row r="1259" spans="1:66" s="28" customFormat="1" ht="12" customHeight="1">
      <c r="A1259" s="287">
        <v>23002092</v>
      </c>
      <c r="B1259" s="288" t="str">
        <f t="shared" si="597"/>
        <v>23002092</v>
      </c>
      <c r="C1259" s="444" t="s">
        <v>100</v>
      </c>
      <c r="D1259" s="445" t="s">
        <v>1164</v>
      </c>
      <c r="E1259" s="445"/>
      <c r="F1259" s="444"/>
      <c r="G1259" s="445"/>
      <c r="H1259" s="547">
        <v>-113610.19</v>
      </c>
      <c r="I1259" s="547">
        <v>-113610.19</v>
      </c>
      <c r="J1259" s="547">
        <v>-113610.19</v>
      </c>
      <c r="K1259" s="547">
        <v>-113610.19</v>
      </c>
      <c r="L1259" s="547">
        <v>-113610.19</v>
      </c>
      <c r="M1259" s="547">
        <v>-113610.19</v>
      </c>
      <c r="N1259" s="547">
        <v>-113610.19</v>
      </c>
      <c r="O1259" s="547">
        <v>-113610.19</v>
      </c>
      <c r="P1259" s="547">
        <v>-113610.19</v>
      </c>
      <c r="Q1259" s="547">
        <v>-113610.19</v>
      </c>
      <c r="R1259" s="547">
        <v>-113610.19</v>
      </c>
      <c r="S1259" s="547">
        <v>-113610.19</v>
      </c>
      <c r="T1259" s="547">
        <v>-152444.26</v>
      </c>
      <c r="U1259" s="547"/>
      <c r="V1259" s="547">
        <f t="shared" si="598"/>
        <v>-115228.27624999998</v>
      </c>
      <c r="W1259" s="346"/>
      <c r="X1259" s="347">
        <v>1</v>
      </c>
      <c r="Y1259" s="548">
        <f t="shared" si="595"/>
        <v>0</v>
      </c>
      <c r="Z1259" s="549">
        <f t="shared" si="595"/>
        <v>0</v>
      </c>
      <c r="AA1259" s="549">
        <f t="shared" si="595"/>
        <v>0</v>
      </c>
      <c r="AB1259" s="282">
        <f t="shared" si="584"/>
        <v>-152444.26</v>
      </c>
      <c r="AC1259" s="281">
        <f t="shared" si="585"/>
        <v>0</v>
      </c>
      <c r="AD1259" s="549">
        <f t="shared" si="599"/>
        <v>0</v>
      </c>
      <c r="AE1259" s="553">
        <f t="shared" si="600"/>
        <v>-152444.26</v>
      </c>
      <c r="AF1259" s="282">
        <f t="shared" si="601"/>
        <v>0</v>
      </c>
      <c r="AG1259" s="283">
        <f t="shared" si="602"/>
        <v>-152444.26</v>
      </c>
      <c r="AH1259" s="281">
        <f t="shared" si="586"/>
        <v>0</v>
      </c>
      <c r="AI1259" s="551">
        <f t="shared" si="596"/>
        <v>0</v>
      </c>
      <c r="AJ1259" s="549">
        <f t="shared" si="596"/>
        <v>0</v>
      </c>
      <c r="AK1259" s="549">
        <f t="shared" si="596"/>
        <v>0</v>
      </c>
      <c r="AL1259" s="282">
        <f t="shared" si="603"/>
        <v>-115228.27624999998</v>
      </c>
      <c r="AM1259" s="281">
        <f t="shared" si="587"/>
        <v>0</v>
      </c>
      <c r="AN1259" s="549">
        <f t="shared" si="604"/>
        <v>0</v>
      </c>
      <c r="AO1259" s="549">
        <f t="shared" si="605"/>
        <v>-115228.27624999998</v>
      </c>
      <c r="AP1259" s="549">
        <f t="shared" si="606"/>
        <v>0</v>
      </c>
      <c r="AQ1259" s="283">
        <f t="shared" si="607"/>
        <v>-115228.27624999998</v>
      </c>
      <c r="AR1259" s="281">
        <f t="shared" si="588"/>
        <v>0</v>
      </c>
      <c r="AT1259" s="446"/>
      <c r="AU1259" s="344"/>
      <c r="AV1259" s="447" t="str">
        <f t="shared" si="589"/>
        <v>CA</v>
      </c>
      <c r="AW1259" s="447" t="str">
        <f t="shared" si="590"/>
        <v>CL</v>
      </c>
      <c r="AX1259" s="447" t="str">
        <f t="shared" si="591"/>
        <v>AIC</v>
      </c>
      <c r="AY1259" s="447" t="str">
        <f t="shared" si="592"/>
        <v>ERB</v>
      </c>
      <c r="AZ1259" s="447" t="str">
        <f t="shared" si="593"/>
        <v>GRB</v>
      </c>
      <c r="BA1259" s="447" t="str">
        <f t="shared" si="594"/>
        <v>Non-Op</v>
      </c>
      <c r="BC1259" s="445" t="s">
        <v>2313</v>
      </c>
      <c r="BD1259" s="552">
        <f t="shared" si="579"/>
        <v>-152444.26</v>
      </c>
      <c r="BF1259" s="435"/>
      <c r="BG1259" s="435"/>
      <c r="BH1259" s="435"/>
      <c r="BI1259" s="435"/>
      <c r="BJ1259" s="435"/>
      <c r="BK1259" s="435"/>
      <c r="BL1259" s="435"/>
      <c r="BN1259" s="444"/>
    </row>
    <row r="1260" spans="1:66" s="28" customFormat="1" ht="12" customHeight="1">
      <c r="A1260" s="321">
        <v>23002093</v>
      </c>
      <c r="B1260" s="288" t="str">
        <f t="shared" si="597"/>
        <v>23002093</v>
      </c>
      <c r="C1260" s="444" t="s">
        <v>1774</v>
      </c>
      <c r="D1260" s="445" t="s">
        <v>2087</v>
      </c>
      <c r="E1260" s="445"/>
      <c r="F1260" s="311">
        <v>43435</v>
      </c>
      <c r="G1260" s="445"/>
      <c r="H1260" s="547">
        <v>-567185.84</v>
      </c>
      <c r="I1260" s="547">
        <v>-569047.11</v>
      </c>
      <c r="J1260" s="547">
        <v>-514767.44</v>
      </c>
      <c r="K1260" s="547">
        <v>-456702.05</v>
      </c>
      <c r="L1260" s="547">
        <v>-414001.18</v>
      </c>
      <c r="M1260" s="547">
        <v>-384615.08</v>
      </c>
      <c r="N1260" s="547">
        <v>-359501.94</v>
      </c>
      <c r="O1260" s="547">
        <v>-360671.61</v>
      </c>
      <c r="P1260" s="547">
        <v>-358771.09</v>
      </c>
      <c r="Q1260" s="547">
        <v>-359938.2</v>
      </c>
      <c r="R1260" s="547">
        <v>-361109.13</v>
      </c>
      <c r="S1260" s="547">
        <v>-362283.91</v>
      </c>
      <c r="T1260" s="547">
        <v>-1098552.46</v>
      </c>
      <c r="U1260" s="547"/>
      <c r="V1260" s="547">
        <f t="shared" si="598"/>
        <v>-444523.15749999991</v>
      </c>
      <c r="W1260" s="346">
        <v>5</v>
      </c>
      <c r="X1260" s="346" t="s">
        <v>1182</v>
      </c>
      <c r="Y1260" s="548">
        <f t="shared" si="595"/>
        <v>0</v>
      </c>
      <c r="Z1260" s="549">
        <f t="shared" si="595"/>
        <v>0</v>
      </c>
      <c r="AA1260" s="549">
        <f t="shared" si="595"/>
        <v>0</v>
      </c>
      <c r="AB1260" s="282">
        <f t="shared" si="584"/>
        <v>-1098552.46</v>
      </c>
      <c r="AC1260" s="281">
        <f t="shared" si="585"/>
        <v>0</v>
      </c>
      <c r="AD1260" s="549">
        <f t="shared" si="599"/>
        <v>-727791.00474999996</v>
      </c>
      <c r="AE1260" s="553">
        <f t="shared" si="600"/>
        <v>-370761.45525</v>
      </c>
      <c r="AF1260" s="282">
        <f t="shared" si="601"/>
        <v>0</v>
      </c>
      <c r="AG1260" s="283">
        <f t="shared" si="602"/>
        <v>-1098552.46</v>
      </c>
      <c r="AH1260" s="281">
        <f t="shared" si="586"/>
        <v>0</v>
      </c>
      <c r="AI1260" s="551">
        <f>IF($D1260=AI$5,$T1260,0)</f>
        <v>0</v>
      </c>
      <c r="AJ1260" s="549">
        <f>IF($D1260=AJ$5,$T1260,0)</f>
        <v>0</v>
      </c>
      <c r="AK1260" s="549">
        <f>IF($D1260=AK$5,$T1260,0)</f>
        <v>0</v>
      </c>
      <c r="AL1260" s="282">
        <f t="shared" si="603"/>
        <v>-444523.15749999991</v>
      </c>
      <c r="AM1260" s="281">
        <f t="shared" si="587"/>
        <v>0</v>
      </c>
      <c r="AN1260" s="549">
        <f t="shared" si="604"/>
        <v>-294496.59184374992</v>
      </c>
      <c r="AO1260" s="549">
        <f t="shared" si="605"/>
        <v>-150026.56565624999</v>
      </c>
      <c r="AP1260" s="549">
        <f t="shared" si="606"/>
        <v>0</v>
      </c>
      <c r="AQ1260" s="283">
        <f t="shared" si="607"/>
        <v>-444523.15749999991</v>
      </c>
      <c r="AR1260" s="281">
        <f t="shared" si="588"/>
        <v>0</v>
      </c>
      <c r="AT1260" s="446"/>
      <c r="AU1260" s="344"/>
      <c r="AV1260" s="447" t="str">
        <f t="shared" si="589"/>
        <v>CA</v>
      </c>
      <c r="AW1260" s="447" t="str">
        <f t="shared" si="590"/>
        <v>CL</v>
      </c>
      <c r="AX1260" s="447" t="str">
        <f t="shared" si="591"/>
        <v>AIC</v>
      </c>
      <c r="AY1260" s="447" t="str">
        <f t="shared" si="592"/>
        <v>ERB</v>
      </c>
      <c r="AZ1260" s="447" t="str">
        <f t="shared" si="593"/>
        <v>GRB</v>
      </c>
      <c r="BA1260" s="447" t="str">
        <f t="shared" si="594"/>
        <v>Non-Op</v>
      </c>
      <c r="BC1260" s="445" t="s">
        <v>2313</v>
      </c>
      <c r="BD1260" s="552">
        <f t="shared" si="579"/>
        <v>-1098552.46</v>
      </c>
      <c r="BF1260" s="448"/>
      <c r="BG1260" s="448"/>
      <c r="BH1260" s="448"/>
      <c r="BI1260" s="448"/>
      <c r="BJ1260" s="448"/>
      <c r="BK1260" s="448"/>
      <c r="BL1260" s="448"/>
      <c r="BN1260" s="444"/>
    </row>
    <row r="1261" spans="1:66" s="28" customFormat="1" ht="12" customHeight="1">
      <c r="A1261" s="321">
        <v>23003021</v>
      </c>
      <c r="B1261" s="318" t="str">
        <f t="shared" si="597"/>
        <v>23003021</v>
      </c>
      <c r="C1261" s="444" t="s">
        <v>1775</v>
      </c>
      <c r="D1261" s="445" t="s">
        <v>1163</v>
      </c>
      <c r="E1261" s="445"/>
      <c r="F1261" s="311">
        <v>42811</v>
      </c>
      <c r="G1261" s="445"/>
      <c r="H1261" s="547">
        <v>9320085</v>
      </c>
      <c r="I1261" s="547">
        <v>9320085</v>
      </c>
      <c r="J1261" s="547">
        <v>9320085</v>
      </c>
      <c r="K1261" s="547">
        <v>9320085</v>
      </c>
      <c r="L1261" s="547">
        <v>9320085</v>
      </c>
      <c r="M1261" s="547">
        <v>9320085</v>
      </c>
      <c r="N1261" s="547">
        <v>9320085</v>
      </c>
      <c r="O1261" s="547">
        <v>9320085</v>
      </c>
      <c r="P1261" s="547">
        <v>9320085</v>
      </c>
      <c r="Q1261" s="547">
        <v>9320085</v>
      </c>
      <c r="R1261" s="547">
        <v>9320085</v>
      </c>
      <c r="S1261" s="547">
        <v>9320085</v>
      </c>
      <c r="T1261" s="547">
        <v>2346401</v>
      </c>
      <c r="U1261" s="547"/>
      <c r="V1261" s="547">
        <f t="shared" si="598"/>
        <v>9029514.833333334</v>
      </c>
      <c r="W1261" s="346">
        <v>4</v>
      </c>
      <c r="X1261" s="347"/>
      <c r="Y1261" s="548">
        <f t="shared" si="595"/>
        <v>0</v>
      </c>
      <c r="Z1261" s="549">
        <f t="shared" si="595"/>
        <v>0</v>
      </c>
      <c r="AA1261" s="549">
        <f t="shared" si="595"/>
        <v>0</v>
      </c>
      <c r="AB1261" s="282">
        <f t="shared" si="584"/>
        <v>2346401</v>
      </c>
      <c r="AC1261" s="281">
        <f t="shared" si="585"/>
        <v>0</v>
      </c>
      <c r="AD1261" s="549">
        <f t="shared" si="599"/>
        <v>2346401</v>
      </c>
      <c r="AE1261" s="553">
        <f t="shared" si="600"/>
        <v>0</v>
      </c>
      <c r="AF1261" s="282">
        <f t="shared" si="601"/>
        <v>0</v>
      </c>
      <c r="AG1261" s="283">
        <f t="shared" si="602"/>
        <v>2346401</v>
      </c>
      <c r="AH1261" s="281">
        <f t="shared" si="586"/>
        <v>0</v>
      </c>
      <c r="AI1261" s="551">
        <f t="shared" ref="AI1261:AK1280" si="608">IF($D1261=AI$5,$V1261,0)</f>
        <v>0</v>
      </c>
      <c r="AJ1261" s="549">
        <f t="shared" si="608"/>
        <v>0</v>
      </c>
      <c r="AK1261" s="549">
        <f t="shared" si="608"/>
        <v>0</v>
      </c>
      <c r="AL1261" s="282">
        <f t="shared" si="603"/>
        <v>9029514.833333334</v>
      </c>
      <c r="AM1261" s="281">
        <f t="shared" si="587"/>
        <v>0</v>
      </c>
      <c r="AN1261" s="549">
        <f t="shared" si="604"/>
        <v>9029514.833333334</v>
      </c>
      <c r="AO1261" s="549">
        <f t="shared" si="605"/>
        <v>0</v>
      </c>
      <c r="AP1261" s="549">
        <f t="shared" si="606"/>
        <v>0</v>
      </c>
      <c r="AQ1261" s="283">
        <f t="shared" si="607"/>
        <v>9029514.833333334</v>
      </c>
      <c r="AR1261" s="281">
        <f t="shared" si="588"/>
        <v>0</v>
      </c>
      <c r="AT1261" s="446"/>
      <c r="AU1261" s="344"/>
      <c r="AV1261" s="447" t="str">
        <f t="shared" si="589"/>
        <v>CA</v>
      </c>
      <c r="AW1261" s="447" t="str">
        <f t="shared" si="590"/>
        <v>CL</v>
      </c>
      <c r="AX1261" s="447" t="str">
        <f t="shared" si="591"/>
        <v>AIC</v>
      </c>
      <c r="AY1261" s="447" t="str">
        <f t="shared" si="592"/>
        <v>ERB</v>
      </c>
      <c r="AZ1261" s="447" t="str">
        <f t="shared" si="593"/>
        <v>GRB</v>
      </c>
      <c r="BA1261" s="447" t="str">
        <f t="shared" si="594"/>
        <v>Non-Op</v>
      </c>
      <c r="BC1261" s="445" t="s">
        <v>2313</v>
      </c>
      <c r="BD1261" s="552">
        <f t="shared" si="579"/>
        <v>2346401</v>
      </c>
      <c r="BF1261" s="448"/>
      <c r="BG1261" s="448"/>
      <c r="BH1261" s="448"/>
      <c r="BI1261" s="448"/>
      <c r="BJ1261" s="448"/>
      <c r="BK1261" s="448"/>
      <c r="BL1261" s="448"/>
      <c r="BN1261" s="444"/>
    </row>
    <row r="1262" spans="1:66" s="28" customFormat="1" ht="12" customHeight="1">
      <c r="A1262" s="321">
        <v>23003031</v>
      </c>
      <c r="B1262" s="318" t="str">
        <f t="shared" si="597"/>
        <v>23003031</v>
      </c>
      <c r="C1262" s="444" t="s">
        <v>1776</v>
      </c>
      <c r="D1262" s="445" t="s">
        <v>1163</v>
      </c>
      <c r="E1262" s="445"/>
      <c r="F1262" s="311">
        <v>42811</v>
      </c>
      <c r="G1262" s="445"/>
      <c r="H1262" s="547">
        <v>3817615</v>
      </c>
      <c r="I1262" s="547">
        <v>3817615</v>
      </c>
      <c r="J1262" s="547">
        <v>3817615</v>
      </c>
      <c r="K1262" s="547">
        <v>3817615</v>
      </c>
      <c r="L1262" s="547">
        <v>3817615</v>
      </c>
      <c r="M1262" s="547">
        <v>3817615</v>
      </c>
      <c r="N1262" s="547">
        <v>3817615</v>
      </c>
      <c r="O1262" s="547">
        <v>3817615</v>
      </c>
      <c r="P1262" s="547">
        <v>3817615</v>
      </c>
      <c r="Q1262" s="547">
        <v>3817615</v>
      </c>
      <c r="R1262" s="547">
        <v>3817615</v>
      </c>
      <c r="S1262" s="547">
        <v>3817615</v>
      </c>
      <c r="T1262" s="547">
        <v>3395678</v>
      </c>
      <c r="U1262" s="547"/>
      <c r="V1262" s="547">
        <f t="shared" si="598"/>
        <v>3800034.2916666665</v>
      </c>
      <c r="W1262" s="346">
        <v>4</v>
      </c>
      <c r="X1262" s="347"/>
      <c r="Y1262" s="548">
        <f t="shared" si="595"/>
        <v>0</v>
      </c>
      <c r="Z1262" s="549">
        <f t="shared" si="595"/>
        <v>0</v>
      </c>
      <c r="AA1262" s="549">
        <f t="shared" si="595"/>
        <v>0</v>
      </c>
      <c r="AB1262" s="282">
        <f t="shared" si="584"/>
        <v>3395678</v>
      </c>
      <c r="AC1262" s="281">
        <f t="shared" si="585"/>
        <v>0</v>
      </c>
      <c r="AD1262" s="549">
        <f t="shared" si="599"/>
        <v>3395678</v>
      </c>
      <c r="AE1262" s="553">
        <f t="shared" si="600"/>
        <v>0</v>
      </c>
      <c r="AF1262" s="282">
        <f t="shared" si="601"/>
        <v>0</v>
      </c>
      <c r="AG1262" s="283">
        <f t="shared" si="602"/>
        <v>3395678</v>
      </c>
      <c r="AH1262" s="281">
        <f t="shared" si="586"/>
        <v>0</v>
      </c>
      <c r="AI1262" s="551">
        <f t="shared" si="608"/>
        <v>0</v>
      </c>
      <c r="AJ1262" s="549">
        <f t="shared" si="608"/>
        <v>0</v>
      </c>
      <c r="AK1262" s="549">
        <f t="shared" si="608"/>
        <v>0</v>
      </c>
      <c r="AL1262" s="282">
        <f t="shared" si="603"/>
        <v>3800034.2916666665</v>
      </c>
      <c r="AM1262" s="281">
        <f t="shared" si="587"/>
        <v>0</v>
      </c>
      <c r="AN1262" s="549">
        <f t="shared" si="604"/>
        <v>3800034.2916666665</v>
      </c>
      <c r="AO1262" s="549">
        <f t="shared" si="605"/>
        <v>0</v>
      </c>
      <c r="AP1262" s="549">
        <f t="shared" si="606"/>
        <v>0</v>
      </c>
      <c r="AQ1262" s="283">
        <f t="shared" si="607"/>
        <v>3800034.2916666665</v>
      </c>
      <c r="AR1262" s="281">
        <f t="shared" si="588"/>
        <v>0</v>
      </c>
      <c r="AT1262" s="446"/>
      <c r="AU1262" s="344"/>
      <c r="AV1262" s="447" t="str">
        <f t="shared" si="589"/>
        <v>CA</v>
      </c>
      <c r="AW1262" s="447" t="str">
        <f t="shared" si="590"/>
        <v>CL</v>
      </c>
      <c r="AX1262" s="447" t="str">
        <f t="shared" si="591"/>
        <v>AIC</v>
      </c>
      <c r="AY1262" s="447" t="str">
        <f t="shared" si="592"/>
        <v>ERB</v>
      </c>
      <c r="AZ1262" s="447" t="str">
        <f t="shared" si="593"/>
        <v>GRB</v>
      </c>
      <c r="BA1262" s="447" t="str">
        <f t="shared" si="594"/>
        <v>Non-Op</v>
      </c>
      <c r="BC1262" s="445" t="s">
        <v>2313</v>
      </c>
      <c r="BD1262" s="552">
        <f t="shared" si="579"/>
        <v>3395678</v>
      </c>
      <c r="BF1262" s="448"/>
      <c r="BG1262" s="448"/>
      <c r="BH1262" s="448"/>
      <c r="BI1262" s="448"/>
      <c r="BJ1262" s="448"/>
      <c r="BK1262" s="448"/>
      <c r="BL1262" s="448"/>
      <c r="BN1262" s="444"/>
    </row>
    <row r="1263" spans="1:66" s="28" customFormat="1" ht="12" customHeight="1">
      <c r="A1263" s="287">
        <v>23108323</v>
      </c>
      <c r="B1263" s="288" t="str">
        <f t="shared" si="597"/>
        <v>23108323</v>
      </c>
      <c r="C1263" s="444" t="s">
        <v>1777</v>
      </c>
      <c r="D1263" s="445" t="s">
        <v>1162</v>
      </c>
      <c r="E1263" s="445"/>
      <c r="F1263" s="444"/>
      <c r="G1263" s="445"/>
      <c r="H1263" s="547">
        <v>-87000000</v>
      </c>
      <c r="I1263" s="547">
        <v>-78000000</v>
      </c>
      <c r="J1263" s="547">
        <v>-54000000</v>
      </c>
      <c r="K1263" s="547">
        <v>-48000000</v>
      </c>
      <c r="L1263" s="547">
        <v>-56000000</v>
      </c>
      <c r="M1263" s="547">
        <v>-41000000</v>
      </c>
      <c r="N1263" s="547">
        <v>-57000000</v>
      </c>
      <c r="O1263" s="547">
        <v>-73000000</v>
      </c>
      <c r="P1263" s="547">
        <v>-98000000</v>
      </c>
      <c r="Q1263" s="547">
        <v>0</v>
      </c>
      <c r="R1263" s="547">
        <v>0</v>
      </c>
      <c r="S1263" s="547">
        <v>-10000000</v>
      </c>
      <c r="T1263" s="547">
        <v>-25000000</v>
      </c>
      <c r="U1263" s="547"/>
      <c r="V1263" s="547">
        <f t="shared" si="598"/>
        <v>-47583333.333333336</v>
      </c>
      <c r="W1263" s="285"/>
      <c r="X1263" s="286"/>
      <c r="Y1263" s="548">
        <f t="shared" ref="Y1263:AA1282" si="609">IF($D1263=Y$5,$T1263,0)</f>
        <v>0</v>
      </c>
      <c r="Z1263" s="549">
        <f t="shared" si="609"/>
        <v>0</v>
      </c>
      <c r="AA1263" s="549">
        <f t="shared" si="609"/>
        <v>-25000000</v>
      </c>
      <c r="AB1263" s="282">
        <f t="shared" si="584"/>
        <v>0</v>
      </c>
      <c r="AC1263" s="281">
        <f t="shared" si="585"/>
        <v>0</v>
      </c>
      <c r="AD1263" s="549">
        <f t="shared" si="599"/>
        <v>0</v>
      </c>
      <c r="AE1263" s="553">
        <f t="shared" si="600"/>
        <v>0</v>
      </c>
      <c r="AF1263" s="282">
        <f t="shared" si="601"/>
        <v>0</v>
      </c>
      <c r="AG1263" s="283">
        <f t="shared" si="602"/>
        <v>0</v>
      </c>
      <c r="AH1263" s="281">
        <f t="shared" si="586"/>
        <v>0</v>
      </c>
      <c r="AI1263" s="551">
        <f t="shared" si="608"/>
        <v>0</v>
      </c>
      <c r="AJ1263" s="549">
        <f t="shared" si="608"/>
        <v>0</v>
      </c>
      <c r="AK1263" s="549">
        <f t="shared" si="608"/>
        <v>-47583333.333333336</v>
      </c>
      <c r="AL1263" s="282">
        <f t="shared" si="603"/>
        <v>0</v>
      </c>
      <c r="AM1263" s="281">
        <f t="shared" si="587"/>
        <v>0</v>
      </c>
      <c r="AN1263" s="549">
        <f t="shared" si="604"/>
        <v>0</v>
      </c>
      <c r="AO1263" s="549">
        <f t="shared" si="605"/>
        <v>0</v>
      </c>
      <c r="AP1263" s="549">
        <f t="shared" si="606"/>
        <v>0</v>
      </c>
      <c r="AQ1263" s="283">
        <f t="shared" si="607"/>
        <v>0</v>
      </c>
      <c r="AR1263" s="281">
        <f t="shared" si="588"/>
        <v>0</v>
      </c>
      <c r="AT1263" s="446"/>
      <c r="AU1263" s="344"/>
      <c r="AV1263" s="447" t="str">
        <f t="shared" si="589"/>
        <v>CA</v>
      </c>
      <c r="AW1263" s="447" t="str">
        <f t="shared" si="590"/>
        <v>CL</v>
      </c>
      <c r="AX1263" s="447" t="str">
        <f t="shared" si="591"/>
        <v>AIC</v>
      </c>
      <c r="AY1263" s="447" t="str">
        <f t="shared" si="592"/>
        <v>ERB</v>
      </c>
      <c r="AZ1263" s="447" t="str">
        <f t="shared" si="593"/>
        <v>GRB</v>
      </c>
      <c r="BA1263" s="447" t="str">
        <f t="shared" si="594"/>
        <v>Non-Op</v>
      </c>
      <c r="BC1263" s="449" t="s">
        <v>2100</v>
      </c>
      <c r="BD1263" s="552">
        <f t="shared" si="579"/>
        <v>-25000000</v>
      </c>
      <c r="BF1263" s="448"/>
      <c r="BG1263" s="448"/>
      <c r="BH1263" s="448"/>
      <c r="BI1263" s="448"/>
      <c r="BJ1263" s="448"/>
      <c r="BK1263" s="448"/>
      <c r="BL1263" s="448"/>
      <c r="BN1263" s="444"/>
    </row>
    <row r="1264" spans="1:66" s="28" customFormat="1" ht="12" customHeight="1">
      <c r="A1264" s="287">
        <v>23108363</v>
      </c>
      <c r="B1264" s="288" t="str">
        <f t="shared" si="597"/>
        <v>23108363</v>
      </c>
      <c r="C1264" s="444" t="s">
        <v>1778</v>
      </c>
      <c r="D1264" s="445" t="s">
        <v>1162</v>
      </c>
      <c r="E1264" s="445"/>
      <c r="F1264" s="444"/>
      <c r="G1264" s="445"/>
      <c r="H1264" s="547">
        <v>-112000000</v>
      </c>
      <c r="I1264" s="547">
        <v>-87000000</v>
      </c>
      <c r="J1264" s="547">
        <v>-87000000</v>
      </c>
      <c r="K1264" s="547">
        <v>-76000000</v>
      </c>
      <c r="L1264" s="547">
        <v>-49000000</v>
      </c>
      <c r="M1264" s="547">
        <v>-43000000</v>
      </c>
      <c r="N1264" s="547">
        <v>-77000000</v>
      </c>
      <c r="O1264" s="547">
        <v>-84000000</v>
      </c>
      <c r="P1264" s="547">
        <v>-70000000</v>
      </c>
      <c r="Q1264" s="547">
        <v>0</v>
      </c>
      <c r="R1264" s="547">
        <v>-10000000</v>
      </c>
      <c r="S1264" s="547">
        <v>-15000000</v>
      </c>
      <c r="T1264" s="547">
        <v>-60000000</v>
      </c>
      <c r="U1264" s="547"/>
      <c r="V1264" s="547">
        <f t="shared" si="598"/>
        <v>-57000000</v>
      </c>
      <c r="W1264" s="285"/>
      <c r="X1264" s="286"/>
      <c r="Y1264" s="548">
        <f t="shared" si="609"/>
        <v>0</v>
      </c>
      <c r="Z1264" s="549">
        <f t="shared" si="609"/>
        <v>0</v>
      </c>
      <c r="AA1264" s="549">
        <f t="shared" si="609"/>
        <v>-60000000</v>
      </c>
      <c r="AB1264" s="282">
        <f t="shared" si="584"/>
        <v>0</v>
      </c>
      <c r="AC1264" s="281">
        <f t="shared" si="585"/>
        <v>0</v>
      </c>
      <c r="AD1264" s="549">
        <f t="shared" si="599"/>
        <v>0</v>
      </c>
      <c r="AE1264" s="553">
        <f t="shared" si="600"/>
        <v>0</v>
      </c>
      <c r="AF1264" s="282">
        <f t="shared" si="601"/>
        <v>0</v>
      </c>
      <c r="AG1264" s="283">
        <f t="shared" si="602"/>
        <v>0</v>
      </c>
      <c r="AH1264" s="281">
        <f t="shared" si="586"/>
        <v>0</v>
      </c>
      <c r="AI1264" s="551">
        <f t="shared" si="608"/>
        <v>0</v>
      </c>
      <c r="AJ1264" s="549">
        <f t="shared" si="608"/>
        <v>0</v>
      </c>
      <c r="AK1264" s="549">
        <f t="shared" si="608"/>
        <v>-57000000</v>
      </c>
      <c r="AL1264" s="282">
        <f t="shared" si="603"/>
        <v>0</v>
      </c>
      <c r="AM1264" s="281">
        <f t="shared" si="587"/>
        <v>0</v>
      </c>
      <c r="AN1264" s="549">
        <f t="shared" si="604"/>
        <v>0</v>
      </c>
      <c r="AO1264" s="549">
        <f t="shared" si="605"/>
        <v>0</v>
      </c>
      <c r="AP1264" s="549">
        <f t="shared" si="606"/>
        <v>0</v>
      </c>
      <c r="AQ1264" s="283">
        <f t="shared" si="607"/>
        <v>0</v>
      </c>
      <c r="AR1264" s="281">
        <f t="shared" si="588"/>
        <v>0</v>
      </c>
      <c r="AT1264" s="446"/>
      <c r="AU1264" s="344"/>
      <c r="AV1264" s="447" t="str">
        <f t="shared" si="589"/>
        <v>CA</v>
      </c>
      <c r="AW1264" s="447" t="str">
        <f t="shared" si="590"/>
        <v>CL</v>
      </c>
      <c r="AX1264" s="447" t="str">
        <f t="shared" si="591"/>
        <v>AIC</v>
      </c>
      <c r="AY1264" s="447" t="str">
        <f t="shared" si="592"/>
        <v>ERB</v>
      </c>
      <c r="AZ1264" s="447" t="str">
        <f t="shared" si="593"/>
        <v>GRB</v>
      </c>
      <c r="BA1264" s="447" t="str">
        <f t="shared" si="594"/>
        <v>Non-Op</v>
      </c>
      <c r="BC1264" s="449" t="s">
        <v>2100</v>
      </c>
      <c r="BD1264" s="552">
        <f t="shared" si="579"/>
        <v>-60000000</v>
      </c>
      <c r="BF1264" s="448"/>
      <c r="BG1264" s="448"/>
      <c r="BH1264" s="448"/>
      <c r="BI1264" s="448"/>
      <c r="BJ1264" s="448"/>
      <c r="BK1264" s="448"/>
      <c r="BL1264" s="448"/>
      <c r="BN1264" s="444"/>
    </row>
    <row r="1265" spans="1:66 16352:16365" s="28" customFormat="1" ht="12" customHeight="1">
      <c r="A1265" s="287">
        <v>23108383</v>
      </c>
      <c r="B1265" s="288" t="str">
        <f t="shared" si="597"/>
        <v>23108383</v>
      </c>
      <c r="C1265" s="444" t="s">
        <v>1779</v>
      </c>
      <c r="D1265" s="445" t="s">
        <v>1162</v>
      </c>
      <c r="E1265" s="445"/>
      <c r="F1265" s="444"/>
      <c r="G1265" s="445"/>
      <c r="H1265" s="547">
        <v>-55000000</v>
      </c>
      <c r="I1265" s="547">
        <v>-25000000</v>
      </c>
      <c r="J1265" s="547">
        <v>-33000000</v>
      </c>
      <c r="K1265" s="547">
        <v>-22000000</v>
      </c>
      <c r="L1265" s="547">
        <v>-25000000</v>
      </c>
      <c r="M1265" s="547">
        <v>-35000000</v>
      </c>
      <c r="N1265" s="547">
        <v>-30000000</v>
      </c>
      <c r="O1265" s="547">
        <v>-25000000</v>
      </c>
      <c r="P1265" s="547">
        <v>-35000000</v>
      </c>
      <c r="Q1265" s="547">
        <v>0</v>
      </c>
      <c r="R1265" s="547">
        <v>0</v>
      </c>
      <c r="S1265" s="547">
        <v>0</v>
      </c>
      <c r="T1265" s="547">
        <v>-20000000</v>
      </c>
      <c r="U1265" s="547"/>
      <c r="V1265" s="547">
        <f t="shared" si="598"/>
        <v>-22291666.666666668</v>
      </c>
      <c r="W1265" s="285"/>
      <c r="X1265" s="286"/>
      <c r="Y1265" s="548">
        <f t="shared" si="609"/>
        <v>0</v>
      </c>
      <c r="Z1265" s="549">
        <f t="shared" si="609"/>
        <v>0</v>
      </c>
      <c r="AA1265" s="549">
        <f t="shared" si="609"/>
        <v>-20000000</v>
      </c>
      <c r="AB1265" s="282">
        <f t="shared" si="584"/>
        <v>0</v>
      </c>
      <c r="AC1265" s="281">
        <f t="shared" si="585"/>
        <v>0</v>
      </c>
      <c r="AD1265" s="549">
        <f t="shared" si="599"/>
        <v>0</v>
      </c>
      <c r="AE1265" s="553">
        <f t="shared" si="600"/>
        <v>0</v>
      </c>
      <c r="AF1265" s="282">
        <f t="shared" si="601"/>
        <v>0</v>
      </c>
      <c r="AG1265" s="283">
        <f t="shared" si="602"/>
        <v>0</v>
      </c>
      <c r="AH1265" s="281">
        <f t="shared" si="586"/>
        <v>0</v>
      </c>
      <c r="AI1265" s="551">
        <f t="shared" si="608"/>
        <v>0</v>
      </c>
      <c r="AJ1265" s="549">
        <f t="shared" si="608"/>
        <v>0</v>
      </c>
      <c r="AK1265" s="549">
        <f t="shared" si="608"/>
        <v>-22291666.666666668</v>
      </c>
      <c r="AL1265" s="282">
        <f t="shared" si="603"/>
        <v>0</v>
      </c>
      <c r="AM1265" s="281">
        <f t="shared" si="587"/>
        <v>0</v>
      </c>
      <c r="AN1265" s="549">
        <f t="shared" si="604"/>
        <v>0</v>
      </c>
      <c r="AO1265" s="549">
        <f t="shared" si="605"/>
        <v>0</v>
      </c>
      <c r="AP1265" s="549">
        <f t="shared" si="606"/>
        <v>0</v>
      </c>
      <c r="AQ1265" s="283">
        <f t="shared" si="607"/>
        <v>0</v>
      </c>
      <c r="AR1265" s="281">
        <f t="shared" si="588"/>
        <v>0</v>
      </c>
      <c r="AT1265" s="446"/>
      <c r="AU1265" s="344"/>
      <c r="AV1265" s="447" t="str">
        <f t="shared" si="589"/>
        <v>CA</v>
      </c>
      <c r="AW1265" s="447" t="str">
        <f t="shared" si="590"/>
        <v>CL</v>
      </c>
      <c r="AX1265" s="447" t="str">
        <f t="shared" si="591"/>
        <v>AIC</v>
      </c>
      <c r="AY1265" s="447" t="str">
        <f t="shared" si="592"/>
        <v>ERB</v>
      </c>
      <c r="AZ1265" s="447" t="str">
        <f t="shared" si="593"/>
        <v>GRB</v>
      </c>
      <c r="BA1265" s="447" t="str">
        <f t="shared" si="594"/>
        <v>Non-Op</v>
      </c>
      <c r="BC1265" s="449" t="s">
        <v>2100</v>
      </c>
      <c r="BD1265" s="552">
        <f t="shared" ref="BD1265:BD1328" si="610">+T1265</f>
        <v>-20000000</v>
      </c>
      <c r="BF1265" s="448"/>
      <c r="BG1265" s="448"/>
      <c r="BH1265" s="448"/>
      <c r="BI1265" s="448"/>
      <c r="BJ1265" s="448"/>
      <c r="BK1265" s="448"/>
      <c r="BL1265" s="448"/>
      <c r="BN1265" s="444"/>
    </row>
    <row r="1266" spans="1:66 16352:16365" s="28" customFormat="1" ht="12" customHeight="1">
      <c r="A1266" s="287">
        <v>23108393</v>
      </c>
      <c r="B1266" s="288" t="str">
        <f t="shared" si="597"/>
        <v>23108393</v>
      </c>
      <c r="C1266" s="444" t="s">
        <v>1780</v>
      </c>
      <c r="D1266" s="445" t="s">
        <v>1162</v>
      </c>
      <c r="E1266" s="445"/>
      <c r="F1266" s="311">
        <v>43190</v>
      </c>
      <c r="G1266" s="445"/>
      <c r="H1266" s="547">
        <v>-119800000</v>
      </c>
      <c r="I1266" s="547">
        <v>-112000000</v>
      </c>
      <c r="J1266" s="547">
        <v>-63000000</v>
      </c>
      <c r="K1266" s="547">
        <v>-45000000</v>
      </c>
      <c r="L1266" s="547">
        <v>-36000000</v>
      </c>
      <c r="M1266" s="547">
        <v>-43300000</v>
      </c>
      <c r="N1266" s="547">
        <v>-67300000</v>
      </c>
      <c r="O1266" s="547">
        <v>-77000000</v>
      </c>
      <c r="P1266" s="547">
        <v>-87000000</v>
      </c>
      <c r="Q1266" s="547">
        <v>0</v>
      </c>
      <c r="R1266" s="547">
        <v>0</v>
      </c>
      <c r="S1266" s="547">
        <v>-10000000</v>
      </c>
      <c r="T1266" s="547">
        <v>-35000000</v>
      </c>
      <c r="U1266" s="547"/>
      <c r="V1266" s="547">
        <f t="shared" si="598"/>
        <v>-51500000</v>
      </c>
      <c r="W1266" s="285"/>
      <c r="X1266" s="286"/>
      <c r="Y1266" s="548">
        <f t="shared" si="609"/>
        <v>0</v>
      </c>
      <c r="Z1266" s="549">
        <f t="shared" si="609"/>
        <v>0</v>
      </c>
      <c r="AA1266" s="549">
        <f t="shared" si="609"/>
        <v>-35000000</v>
      </c>
      <c r="AB1266" s="282">
        <f t="shared" si="584"/>
        <v>0</v>
      </c>
      <c r="AC1266" s="281">
        <f t="shared" si="585"/>
        <v>0</v>
      </c>
      <c r="AD1266" s="549">
        <f t="shared" si="599"/>
        <v>0</v>
      </c>
      <c r="AE1266" s="553">
        <f t="shared" si="600"/>
        <v>0</v>
      </c>
      <c r="AF1266" s="282">
        <f t="shared" si="601"/>
        <v>0</v>
      </c>
      <c r="AG1266" s="283">
        <f t="shared" si="602"/>
        <v>0</v>
      </c>
      <c r="AH1266" s="281">
        <f t="shared" si="586"/>
        <v>0</v>
      </c>
      <c r="AI1266" s="551">
        <f t="shared" si="608"/>
        <v>0</v>
      </c>
      <c r="AJ1266" s="549">
        <f t="shared" si="608"/>
        <v>0</v>
      </c>
      <c r="AK1266" s="549">
        <f t="shared" si="608"/>
        <v>-51500000</v>
      </c>
      <c r="AL1266" s="282">
        <f t="shared" si="603"/>
        <v>0</v>
      </c>
      <c r="AM1266" s="281">
        <f t="shared" si="587"/>
        <v>0</v>
      </c>
      <c r="AN1266" s="549">
        <f t="shared" si="604"/>
        <v>0</v>
      </c>
      <c r="AO1266" s="549">
        <f t="shared" si="605"/>
        <v>0</v>
      </c>
      <c r="AP1266" s="549">
        <f t="shared" si="606"/>
        <v>0</v>
      </c>
      <c r="AQ1266" s="283">
        <f t="shared" si="607"/>
        <v>0</v>
      </c>
      <c r="AR1266" s="281">
        <f t="shared" si="588"/>
        <v>0</v>
      </c>
      <c r="AT1266" s="446"/>
      <c r="AU1266" s="344"/>
      <c r="AV1266" s="447" t="str">
        <f t="shared" si="589"/>
        <v>CA</v>
      </c>
      <c r="AW1266" s="447" t="str">
        <f t="shared" si="590"/>
        <v>CL</v>
      </c>
      <c r="AX1266" s="447" t="str">
        <f t="shared" si="591"/>
        <v>AIC</v>
      </c>
      <c r="AY1266" s="447" t="str">
        <f t="shared" si="592"/>
        <v>ERB</v>
      </c>
      <c r="AZ1266" s="447" t="str">
        <f t="shared" si="593"/>
        <v>GRB</v>
      </c>
      <c r="BA1266" s="447" t="str">
        <f t="shared" si="594"/>
        <v>Non-Op</v>
      </c>
      <c r="BC1266" s="449" t="s">
        <v>2100</v>
      </c>
      <c r="BD1266" s="552">
        <f t="shared" si="610"/>
        <v>-35000000</v>
      </c>
      <c r="BF1266" s="448"/>
      <c r="BG1266" s="448"/>
      <c r="BH1266" s="448"/>
      <c r="BI1266" s="448"/>
      <c r="BJ1266" s="448"/>
      <c r="BK1266" s="448"/>
      <c r="BL1266" s="448"/>
      <c r="BN1266" s="444"/>
    </row>
    <row r="1267" spans="1:66 16352:16365" s="28" customFormat="1" ht="12" customHeight="1">
      <c r="A1267" s="321">
        <v>23108633</v>
      </c>
      <c r="B1267" s="288" t="str">
        <f t="shared" si="597"/>
        <v>23108633</v>
      </c>
      <c r="C1267" s="655" t="s">
        <v>2966</v>
      </c>
      <c r="D1267" s="445" t="s">
        <v>1162</v>
      </c>
      <c r="E1267" s="445"/>
      <c r="F1267" s="311">
        <v>43921</v>
      </c>
      <c r="G1267" s="445"/>
      <c r="H1267" s="547">
        <v>0</v>
      </c>
      <c r="I1267" s="547">
        <v>0</v>
      </c>
      <c r="J1267" s="547">
        <v>0</v>
      </c>
      <c r="K1267" s="547">
        <v>0</v>
      </c>
      <c r="L1267" s="547">
        <v>0</v>
      </c>
      <c r="M1267" s="547">
        <v>0</v>
      </c>
      <c r="N1267" s="547">
        <v>0</v>
      </c>
      <c r="O1267" s="547">
        <v>0</v>
      </c>
      <c r="P1267" s="547">
        <v>0</v>
      </c>
      <c r="Q1267" s="547">
        <v>0</v>
      </c>
      <c r="R1267" s="547">
        <v>0</v>
      </c>
      <c r="S1267" s="547">
        <v>0</v>
      </c>
      <c r="T1267" s="547">
        <v>0</v>
      </c>
      <c r="U1267" s="547"/>
      <c r="V1267" s="547">
        <f t="shared" si="598"/>
        <v>0</v>
      </c>
      <c r="W1267" s="285"/>
      <c r="X1267" s="286"/>
      <c r="Y1267" s="548">
        <f t="shared" si="609"/>
        <v>0</v>
      </c>
      <c r="Z1267" s="549">
        <f t="shared" si="609"/>
        <v>0</v>
      </c>
      <c r="AA1267" s="549">
        <f t="shared" si="609"/>
        <v>0</v>
      </c>
      <c r="AB1267" s="282">
        <f t="shared" si="584"/>
        <v>0</v>
      </c>
      <c r="AC1267" s="281">
        <f t="shared" si="585"/>
        <v>0</v>
      </c>
      <c r="AD1267" s="549">
        <f t="shared" si="599"/>
        <v>0</v>
      </c>
      <c r="AE1267" s="553">
        <f t="shared" si="600"/>
        <v>0</v>
      </c>
      <c r="AF1267" s="282">
        <f t="shared" si="601"/>
        <v>0</v>
      </c>
      <c r="AG1267" s="283">
        <f t="shared" si="602"/>
        <v>0</v>
      </c>
      <c r="AH1267" s="281">
        <f t="shared" si="586"/>
        <v>0</v>
      </c>
      <c r="AI1267" s="551">
        <f t="shared" si="608"/>
        <v>0</v>
      </c>
      <c r="AJ1267" s="549">
        <f t="shared" si="608"/>
        <v>0</v>
      </c>
      <c r="AK1267" s="549">
        <f t="shared" si="608"/>
        <v>0</v>
      </c>
      <c r="AL1267" s="282">
        <f t="shared" si="603"/>
        <v>0</v>
      </c>
      <c r="AM1267" s="281">
        <f t="shared" si="587"/>
        <v>0</v>
      </c>
      <c r="AN1267" s="549">
        <f t="shared" si="604"/>
        <v>0</v>
      </c>
      <c r="AO1267" s="549">
        <f t="shared" si="605"/>
        <v>0</v>
      </c>
      <c r="AP1267" s="549">
        <f t="shared" si="606"/>
        <v>0</v>
      </c>
      <c r="AQ1267" s="283">
        <f t="shared" si="607"/>
        <v>0</v>
      </c>
      <c r="AR1267" s="281">
        <f t="shared" si="588"/>
        <v>0</v>
      </c>
      <c r="AT1267" s="446"/>
      <c r="AU1267" s="344"/>
      <c r="AV1267" s="447" t="str">
        <f t="shared" si="589"/>
        <v>CA</v>
      </c>
      <c r="AW1267" s="447" t="str">
        <f t="shared" si="590"/>
        <v>CL</v>
      </c>
      <c r="AX1267" s="447" t="str">
        <f t="shared" si="591"/>
        <v>AIC</v>
      </c>
      <c r="AY1267" s="447" t="str">
        <f t="shared" si="592"/>
        <v>ERB</v>
      </c>
      <c r="AZ1267" s="447" t="str">
        <f t="shared" si="593"/>
        <v>GRB</v>
      </c>
      <c r="BA1267" s="447" t="str">
        <f t="shared" si="594"/>
        <v>Non-Op</v>
      </c>
      <c r="BC1267" s="449" t="s">
        <v>2100</v>
      </c>
      <c r="BD1267" s="552">
        <f t="shared" si="610"/>
        <v>0</v>
      </c>
      <c r="BF1267" s="448"/>
      <c r="BG1267" s="448"/>
      <c r="BH1267" s="448"/>
      <c r="BI1267" s="448"/>
      <c r="BJ1267" s="448"/>
      <c r="BK1267" s="448"/>
      <c r="BL1267" s="448"/>
      <c r="BN1267" s="444"/>
    </row>
    <row r="1268" spans="1:66 16352:16365" s="28" customFormat="1" ht="12" customHeight="1">
      <c r="A1268" s="287">
        <v>23200011</v>
      </c>
      <c r="B1268" s="288" t="str">
        <f t="shared" si="597"/>
        <v>23200011</v>
      </c>
      <c r="C1268" s="444" t="s">
        <v>1781</v>
      </c>
      <c r="D1268" s="445" t="s">
        <v>2092</v>
      </c>
      <c r="E1268" s="445"/>
      <c r="F1268" s="444"/>
      <c r="G1268" s="445"/>
      <c r="H1268" s="547">
        <v>-9934223.1899999995</v>
      </c>
      <c r="I1268" s="547">
        <v>-11272743.939999999</v>
      </c>
      <c r="J1268" s="547">
        <v>-12213059.83</v>
      </c>
      <c r="K1268" s="547">
        <v>-10985066.9</v>
      </c>
      <c r="L1268" s="547">
        <v>-8537031.8900000006</v>
      </c>
      <c r="M1268" s="547">
        <v>-8245292.5999999996</v>
      </c>
      <c r="N1268" s="547">
        <v>-9067400.6600000001</v>
      </c>
      <c r="O1268" s="547">
        <v>-10553558.710000001</v>
      </c>
      <c r="P1268" s="547">
        <v>-10138252.130000001</v>
      </c>
      <c r="Q1268" s="547">
        <v>-10724963.23</v>
      </c>
      <c r="R1268" s="547">
        <v>-10686545.789999999</v>
      </c>
      <c r="S1268" s="547">
        <v>-11407658.720000001</v>
      </c>
      <c r="T1268" s="547">
        <v>-9649482.3599999994</v>
      </c>
      <c r="U1268" s="547"/>
      <c r="V1268" s="547">
        <f t="shared" si="598"/>
        <v>-10301952.264583334</v>
      </c>
      <c r="W1268" s="285"/>
      <c r="X1268" s="286"/>
      <c r="Y1268" s="548">
        <f t="shared" si="609"/>
        <v>0</v>
      </c>
      <c r="Z1268" s="549">
        <f t="shared" si="609"/>
        <v>-9649482.3599999994</v>
      </c>
      <c r="AA1268" s="549">
        <f t="shared" si="609"/>
        <v>0</v>
      </c>
      <c r="AB1268" s="282">
        <f t="shared" si="584"/>
        <v>0</v>
      </c>
      <c r="AC1268" s="281">
        <f t="shared" si="585"/>
        <v>0</v>
      </c>
      <c r="AD1268" s="549">
        <f t="shared" si="599"/>
        <v>0</v>
      </c>
      <c r="AE1268" s="553">
        <f t="shared" si="600"/>
        <v>0</v>
      </c>
      <c r="AF1268" s="282">
        <f t="shared" si="601"/>
        <v>0</v>
      </c>
      <c r="AG1268" s="283">
        <f t="shared" si="602"/>
        <v>0</v>
      </c>
      <c r="AH1268" s="281">
        <f t="shared" si="586"/>
        <v>0</v>
      </c>
      <c r="AI1268" s="551">
        <f t="shared" si="608"/>
        <v>0</v>
      </c>
      <c r="AJ1268" s="549">
        <f t="shared" si="608"/>
        <v>-10301952.264583334</v>
      </c>
      <c r="AK1268" s="549">
        <f t="shared" si="608"/>
        <v>0</v>
      </c>
      <c r="AL1268" s="282">
        <f t="shared" si="603"/>
        <v>0</v>
      </c>
      <c r="AM1268" s="281">
        <f t="shared" si="587"/>
        <v>0</v>
      </c>
      <c r="AN1268" s="549">
        <f t="shared" si="604"/>
        <v>0</v>
      </c>
      <c r="AO1268" s="549">
        <f t="shared" si="605"/>
        <v>0</v>
      </c>
      <c r="AP1268" s="549">
        <f t="shared" si="606"/>
        <v>0</v>
      </c>
      <c r="AQ1268" s="283">
        <f t="shared" si="607"/>
        <v>0</v>
      </c>
      <c r="AR1268" s="281">
        <f t="shared" si="588"/>
        <v>0</v>
      </c>
      <c r="AT1268" s="446"/>
      <c r="AU1268" s="344"/>
      <c r="AV1268" s="447" t="str">
        <f t="shared" si="589"/>
        <v>CA</v>
      </c>
      <c r="AW1268" s="447" t="str">
        <f t="shared" si="590"/>
        <v>CL</v>
      </c>
      <c r="AX1268" s="447" t="str">
        <f t="shared" si="591"/>
        <v>AIC</v>
      </c>
      <c r="AY1268" s="447" t="str">
        <f t="shared" si="592"/>
        <v>ERB</v>
      </c>
      <c r="AZ1268" s="447" t="str">
        <f t="shared" si="593"/>
        <v>GRB</v>
      </c>
      <c r="BA1268" s="447" t="str">
        <f t="shared" si="594"/>
        <v>Non-Op</v>
      </c>
      <c r="BC1268" s="445" t="s">
        <v>2314</v>
      </c>
      <c r="BD1268" s="552">
        <f t="shared" si="610"/>
        <v>-9649482.3599999994</v>
      </c>
      <c r="BF1268" s="448"/>
      <c r="BG1268" s="448"/>
      <c r="BH1268" s="448"/>
      <c r="BI1268" s="448"/>
      <c r="BJ1268" s="448"/>
      <c r="BK1268" s="448"/>
      <c r="BL1268" s="448"/>
      <c r="BN1268" s="444"/>
    </row>
    <row r="1269" spans="1:66 16352:16365" s="28" customFormat="1" ht="12" customHeight="1">
      <c r="A1269" s="287">
        <v>23200031</v>
      </c>
      <c r="B1269" s="288" t="str">
        <f t="shared" si="597"/>
        <v>23200031</v>
      </c>
      <c r="C1269" s="444" t="s">
        <v>1782</v>
      </c>
      <c r="D1269" s="445" t="s">
        <v>2092</v>
      </c>
      <c r="E1269" s="445"/>
      <c r="F1269" s="444"/>
      <c r="G1269" s="445"/>
      <c r="H1269" s="547">
        <v>-27265444.059999999</v>
      </c>
      <c r="I1269" s="547">
        <v>-20949579.300000001</v>
      </c>
      <c r="J1269" s="547">
        <v>-22806939.219999999</v>
      </c>
      <c r="K1269" s="547">
        <v>-22213774.93</v>
      </c>
      <c r="L1269" s="547">
        <v>-22754128.5</v>
      </c>
      <c r="M1269" s="547">
        <v>-23738735.57</v>
      </c>
      <c r="N1269" s="547">
        <v>-30998239.710000001</v>
      </c>
      <c r="O1269" s="547">
        <v>-47283831.659999996</v>
      </c>
      <c r="P1269" s="547">
        <v>-49881740.310000002</v>
      </c>
      <c r="Q1269" s="547">
        <v>-48654722.659999996</v>
      </c>
      <c r="R1269" s="547">
        <v>-37849737.640000001</v>
      </c>
      <c r="S1269" s="547">
        <v>-33071947.82</v>
      </c>
      <c r="T1269" s="547">
        <v>-39915728.640000001</v>
      </c>
      <c r="U1269" s="547"/>
      <c r="V1269" s="547">
        <f t="shared" si="598"/>
        <v>-32816163.639166668</v>
      </c>
      <c r="W1269" s="285"/>
      <c r="X1269" s="286"/>
      <c r="Y1269" s="548">
        <f t="shared" si="609"/>
        <v>0</v>
      </c>
      <c r="Z1269" s="549">
        <f t="shared" si="609"/>
        <v>-39915728.640000001</v>
      </c>
      <c r="AA1269" s="549">
        <f t="shared" si="609"/>
        <v>0</v>
      </c>
      <c r="AB1269" s="282">
        <f t="shared" si="584"/>
        <v>0</v>
      </c>
      <c r="AC1269" s="281">
        <f t="shared" si="585"/>
        <v>0</v>
      </c>
      <c r="AD1269" s="549">
        <f t="shared" si="599"/>
        <v>0</v>
      </c>
      <c r="AE1269" s="553">
        <f t="shared" si="600"/>
        <v>0</v>
      </c>
      <c r="AF1269" s="282">
        <f t="shared" si="601"/>
        <v>0</v>
      </c>
      <c r="AG1269" s="283">
        <f t="shared" si="602"/>
        <v>0</v>
      </c>
      <c r="AH1269" s="281">
        <f t="shared" si="586"/>
        <v>0</v>
      </c>
      <c r="AI1269" s="551">
        <f t="shared" si="608"/>
        <v>0</v>
      </c>
      <c r="AJ1269" s="549">
        <f t="shared" si="608"/>
        <v>-32816163.639166668</v>
      </c>
      <c r="AK1269" s="549">
        <f t="shared" si="608"/>
        <v>0</v>
      </c>
      <c r="AL1269" s="282">
        <f t="shared" si="603"/>
        <v>0</v>
      </c>
      <c r="AM1269" s="281">
        <f t="shared" si="587"/>
        <v>0</v>
      </c>
      <c r="AN1269" s="549">
        <f t="shared" si="604"/>
        <v>0</v>
      </c>
      <c r="AO1269" s="549">
        <f t="shared" si="605"/>
        <v>0</v>
      </c>
      <c r="AP1269" s="549">
        <f t="shared" si="606"/>
        <v>0</v>
      </c>
      <c r="AQ1269" s="283">
        <f t="shared" si="607"/>
        <v>0</v>
      </c>
      <c r="AR1269" s="281">
        <f t="shared" si="588"/>
        <v>0</v>
      </c>
      <c r="AT1269" s="446"/>
      <c r="AU1269" s="344"/>
      <c r="AV1269" s="447" t="str">
        <f t="shared" si="589"/>
        <v>CA</v>
      </c>
      <c r="AW1269" s="447" t="str">
        <f t="shared" si="590"/>
        <v>CL</v>
      </c>
      <c r="AX1269" s="447" t="str">
        <f t="shared" si="591"/>
        <v>AIC</v>
      </c>
      <c r="AY1269" s="447" t="str">
        <f t="shared" si="592"/>
        <v>ERB</v>
      </c>
      <c r="AZ1269" s="447" t="str">
        <f t="shared" si="593"/>
        <v>GRB</v>
      </c>
      <c r="BA1269" s="447" t="str">
        <f t="shared" si="594"/>
        <v>Non-Op</v>
      </c>
      <c r="BC1269" s="445" t="s">
        <v>2314</v>
      </c>
      <c r="BD1269" s="552">
        <f t="shared" si="610"/>
        <v>-39915728.640000001</v>
      </c>
      <c r="BF1269" s="448"/>
      <c r="BG1269" s="448"/>
      <c r="BH1269" s="448"/>
      <c r="BI1269" s="448"/>
      <c r="BJ1269" s="448"/>
      <c r="BK1269" s="448"/>
      <c r="BL1269" s="448"/>
      <c r="BN1269" s="444"/>
    </row>
    <row r="1270" spans="1:66 16352:16365" s="28" customFormat="1" ht="12" customHeight="1">
      <c r="A1270" s="287">
        <v>23200033</v>
      </c>
      <c r="B1270" s="288" t="str">
        <f t="shared" si="597"/>
        <v>23200033</v>
      </c>
      <c r="C1270" s="444" t="s">
        <v>1783</v>
      </c>
      <c r="D1270" s="445" t="s">
        <v>2092</v>
      </c>
      <c r="E1270" s="445"/>
      <c r="F1270" s="444"/>
      <c r="G1270" s="445"/>
      <c r="H1270" s="547">
        <v>-2017133.97</v>
      </c>
      <c r="I1270" s="547">
        <v>-337242.72</v>
      </c>
      <c r="J1270" s="547">
        <v>-392446.71999999997</v>
      </c>
      <c r="K1270" s="547">
        <v>-337242.72</v>
      </c>
      <c r="L1270" s="547">
        <v>-337242.72</v>
      </c>
      <c r="M1270" s="547">
        <v>-929842.15</v>
      </c>
      <c r="N1270" s="547">
        <v>-337242.72</v>
      </c>
      <c r="O1270" s="547">
        <v>-400628.72</v>
      </c>
      <c r="P1270" s="547">
        <v>-337242.72</v>
      </c>
      <c r="Q1270" s="547">
        <v>-967871.07</v>
      </c>
      <c r="R1270" s="547">
        <v>-412138.22</v>
      </c>
      <c r="S1270" s="547">
        <v>-337242.72</v>
      </c>
      <c r="T1270" s="547">
        <v>-337242.72</v>
      </c>
      <c r="U1270" s="547"/>
      <c r="V1270" s="547">
        <f t="shared" si="598"/>
        <v>-525297.62874999992</v>
      </c>
      <c r="W1270" s="285"/>
      <c r="X1270" s="286"/>
      <c r="Y1270" s="548">
        <f t="shared" si="609"/>
        <v>0</v>
      </c>
      <c r="Z1270" s="549">
        <f t="shared" si="609"/>
        <v>-337242.72</v>
      </c>
      <c r="AA1270" s="549">
        <f t="shared" si="609"/>
        <v>0</v>
      </c>
      <c r="AB1270" s="282">
        <f t="shared" si="584"/>
        <v>0</v>
      </c>
      <c r="AC1270" s="281">
        <f t="shared" si="585"/>
        <v>0</v>
      </c>
      <c r="AD1270" s="549">
        <f t="shared" si="599"/>
        <v>0</v>
      </c>
      <c r="AE1270" s="553">
        <f t="shared" si="600"/>
        <v>0</v>
      </c>
      <c r="AF1270" s="282">
        <f t="shared" si="601"/>
        <v>0</v>
      </c>
      <c r="AG1270" s="283">
        <f t="shared" si="602"/>
        <v>0</v>
      </c>
      <c r="AH1270" s="281">
        <f t="shared" si="586"/>
        <v>0</v>
      </c>
      <c r="AI1270" s="551">
        <f t="shared" si="608"/>
        <v>0</v>
      </c>
      <c r="AJ1270" s="549">
        <f t="shared" si="608"/>
        <v>-525297.62874999992</v>
      </c>
      <c r="AK1270" s="549">
        <f t="shared" si="608"/>
        <v>0</v>
      </c>
      <c r="AL1270" s="282">
        <f t="shared" si="603"/>
        <v>0</v>
      </c>
      <c r="AM1270" s="281">
        <f t="shared" si="587"/>
        <v>0</v>
      </c>
      <c r="AN1270" s="549">
        <f t="shared" si="604"/>
        <v>0</v>
      </c>
      <c r="AO1270" s="549">
        <f t="shared" si="605"/>
        <v>0</v>
      </c>
      <c r="AP1270" s="549">
        <f t="shared" si="606"/>
        <v>0</v>
      </c>
      <c r="AQ1270" s="283">
        <f t="shared" si="607"/>
        <v>0</v>
      </c>
      <c r="AR1270" s="281">
        <f t="shared" si="588"/>
        <v>0</v>
      </c>
      <c r="AT1270" s="446"/>
      <c r="AU1270" s="344"/>
      <c r="AV1270" s="447" t="str">
        <f t="shared" si="589"/>
        <v>CA</v>
      </c>
      <c r="AW1270" s="447" t="str">
        <f t="shared" si="590"/>
        <v>CL</v>
      </c>
      <c r="AX1270" s="447" t="str">
        <f t="shared" si="591"/>
        <v>AIC</v>
      </c>
      <c r="AY1270" s="447" t="str">
        <f t="shared" si="592"/>
        <v>ERB</v>
      </c>
      <c r="AZ1270" s="447" t="str">
        <f t="shared" si="593"/>
        <v>GRB</v>
      </c>
      <c r="BA1270" s="447" t="str">
        <f t="shared" si="594"/>
        <v>Non-Op</v>
      </c>
      <c r="BC1270" s="445" t="s">
        <v>2314</v>
      </c>
      <c r="BD1270" s="552">
        <f t="shared" si="610"/>
        <v>-337242.72</v>
      </c>
      <c r="BF1270" s="435"/>
      <c r="BG1270" s="435"/>
      <c r="BH1270" s="435"/>
      <c r="BI1270" s="435"/>
      <c r="BJ1270" s="435"/>
      <c r="BK1270" s="435"/>
      <c r="BL1270" s="435"/>
      <c r="BN1270" s="444"/>
    </row>
    <row r="1271" spans="1:66 16352:16365" s="28" customFormat="1" ht="12" customHeight="1">
      <c r="A1271" s="287">
        <v>23200041</v>
      </c>
      <c r="B1271" s="288" t="str">
        <f t="shared" si="597"/>
        <v>23200041</v>
      </c>
      <c r="C1271" s="444" t="s">
        <v>1784</v>
      </c>
      <c r="D1271" s="445" t="s">
        <v>2092</v>
      </c>
      <c r="E1271" s="445"/>
      <c r="F1271" s="444"/>
      <c r="G1271" s="445"/>
      <c r="H1271" s="547">
        <v>-9465825</v>
      </c>
      <c r="I1271" s="547">
        <v>-9478528</v>
      </c>
      <c r="J1271" s="547">
        <v>-10285771</v>
      </c>
      <c r="K1271" s="547">
        <v>-9081772</v>
      </c>
      <c r="L1271" s="547">
        <v>-9529749</v>
      </c>
      <c r="M1271" s="547">
        <v>-9347710</v>
      </c>
      <c r="N1271" s="547">
        <v>-9543049</v>
      </c>
      <c r="O1271" s="547">
        <v>-9890849</v>
      </c>
      <c r="P1271" s="547">
        <v>-9617025</v>
      </c>
      <c r="Q1271" s="547">
        <v>-9591013</v>
      </c>
      <c r="R1271" s="547">
        <v>-9708190</v>
      </c>
      <c r="S1271" s="547">
        <v>-11469382</v>
      </c>
      <c r="T1271" s="547">
        <v>-8031345</v>
      </c>
      <c r="U1271" s="547"/>
      <c r="V1271" s="547">
        <f t="shared" si="598"/>
        <v>-9690968.583333334</v>
      </c>
      <c r="W1271" s="285"/>
      <c r="X1271" s="285"/>
      <c r="Y1271" s="548">
        <f t="shared" si="609"/>
        <v>0</v>
      </c>
      <c r="Z1271" s="549">
        <f t="shared" si="609"/>
        <v>-8031345</v>
      </c>
      <c r="AA1271" s="549">
        <f t="shared" si="609"/>
        <v>0</v>
      </c>
      <c r="AB1271" s="282">
        <f t="shared" si="584"/>
        <v>0</v>
      </c>
      <c r="AC1271" s="281">
        <f t="shared" si="585"/>
        <v>0</v>
      </c>
      <c r="AD1271" s="549">
        <f t="shared" si="599"/>
        <v>0</v>
      </c>
      <c r="AE1271" s="553">
        <f t="shared" si="600"/>
        <v>0</v>
      </c>
      <c r="AF1271" s="282">
        <f t="shared" si="601"/>
        <v>0</v>
      </c>
      <c r="AG1271" s="283">
        <f t="shared" si="602"/>
        <v>0</v>
      </c>
      <c r="AH1271" s="281">
        <f t="shared" si="586"/>
        <v>0</v>
      </c>
      <c r="AI1271" s="551">
        <f t="shared" si="608"/>
        <v>0</v>
      </c>
      <c r="AJ1271" s="549">
        <f t="shared" si="608"/>
        <v>-9690968.583333334</v>
      </c>
      <c r="AK1271" s="549">
        <f t="shared" si="608"/>
        <v>0</v>
      </c>
      <c r="AL1271" s="282">
        <f t="shared" si="603"/>
        <v>0</v>
      </c>
      <c r="AM1271" s="281">
        <f t="shared" si="587"/>
        <v>0</v>
      </c>
      <c r="AN1271" s="549">
        <f t="shared" si="604"/>
        <v>0</v>
      </c>
      <c r="AO1271" s="549">
        <f t="shared" si="605"/>
        <v>0</v>
      </c>
      <c r="AP1271" s="549">
        <f t="shared" si="606"/>
        <v>0</v>
      </c>
      <c r="AQ1271" s="283">
        <f t="shared" si="607"/>
        <v>0</v>
      </c>
      <c r="AR1271" s="281">
        <f t="shared" si="588"/>
        <v>0</v>
      </c>
      <c r="AT1271" s="446"/>
      <c r="AU1271" s="344"/>
      <c r="AV1271" s="447" t="str">
        <f t="shared" si="589"/>
        <v>CA</v>
      </c>
      <c r="AW1271" s="447" t="str">
        <f t="shared" si="590"/>
        <v>CL</v>
      </c>
      <c r="AX1271" s="447" t="str">
        <f t="shared" si="591"/>
        <v>AIC</v>
      </c>
      <c r="AY1271" s="447" t="str">
        <f t="shared" si="592"/>
        <v>ERB</v>
      </c>
      <c r="AZ1271" s="447" t="str">
        <f t="shared" si="593"/>
        <v>GRB</v>
      </c>
      <c r="BA1271" s="447" t="str">
        <f t="shared" si="594"/>
        <v>Non-Op</v>
      </c>
      <c r="BC1271" s="445" t="s">
        <v>2314</v>
      </c>
      <c r="BD1271" s="552">
        <f t="shared" si="610"/>
        <v>-8031345</v>
      </c>
      <c r="BF1271" s="435"/>
      <c r="BG1271" s="435"/>
      <c r="BH1271" s="435"/>
      <c r="BI1271" s="435"/>
      <c r="BJ1271" s="435"/>
      <c r="BK1271" s="435"/>
      <c r="BL1271" s="435"/>
      <c r="BN1271" s="444"/>
    </row>
    <row r="1272" spans="1:66 16352:16365" s="28" customFormat="1" ht="12" customHeight="1">
      <c r="A1272" s="287">
        <v>23200051</v>
      </c>
      <c r="B1272" s="288" t="str">
        <f t="shared" si="597"/>
        <v>23200051</v>
      </c>
      <c r="C1272" s="444" t="s">
        <v>1785</v>
      </c>
      <c r="D1272" s="445" t="s">
        <v>2092</v>
      </c>
      <c r="E1272" s="445"/>
      <c r="F1272" s="444"/>
      <c r="G1272" s="445"/>
      <c r="H1272" s="547">
        <v>-22462599.370000001</v>
      </c>
      <c r="I1272" s="547">
        <v>-24633307.629999999</v>
      </c>
      <c r="J1272" s="547">
        <v>-22677133.09</v>
      </c>
      <c r="K1272" s="547">
        <v>-22393254.02</v>
      </c>
      <c r="L1272" s="547">
        <v>-24216964.300000001</v>
      </c>
      <c r="M1272" s="547">
        <v>-23751616.190000001</v>
      </c>
      <c r="N1272" s="547">
        <v>-23352371.510000002</v>
      </c>
      <c r="O1272" s="547">
        <v>-25059452.68</v>
      </c>
      <c r="P1272" s="547">
        <v>-23669054.140000001</v>
      </c>
      <c r="Q1272" s="547">
        <v>-22115282.390000001</v>
      </c>
      <c r="R1272" s="547">
        <v>-24154088.27</v>
      </c>
      <c r="S1272" s="547">
        <v>-22911673.890000001</v>
      </c>
      <c r="T1272" s="547">
        <v>-23885226.739999998</v>
      </c>
      <c r="U1272" s="547"/>
      <c r="V1272" s="547">
        <f t="shared" si="598"/>
        <v>-23509009.263750002</v>
      </c>
      <c r="W1272" s="285"/>
      <c r="X1272" s="285"/>
      <c r="Y1272" s="548">
        <f t="shared" si="609"/>
        <v>0</v>
      </c>
      <c r="Z1272" s="549">
        <f t="shared" si="609"/>
        <v>-23885226.739999998</v>
      </c>
      <c r="AA1272" s="549">
        <f t="shared" si="609"/>
        <v>0</v>
      </c>
      <c r="AB1272" s="282">
        <f t="shared" si="584"/>
        <v>0</v>
      </c>
      <c r="AC1272" s="281">
        <f t="shared" si="585"/>
        <v>0</v>
      </c>
      <c r="AD1272" s="549">
        <f t="shared" si="599"/>
        <v>0</v>
      </c>
      <c r="AE1272" s="553">
        <f t="shared" si="600"/>
        <v>0</v>
      </c>
      <c r="AF1272" s="282">
        <f t="shared" si="601"/>
        <v>0</v>
      </c>
      <c r="AG1272" s="283">
        <f t="shared" si="602"/>
        <v>0</v>
      </c>
      <c r="AH1272" s="281">
        <f t="shared" si="586"/>
        <v>0</v>
      </c>
      <c r="AI1272" s="551">
        <f t="shared" si="608"/>
        <v>0</v>
      </c>
      <c r="AJ1272" s="549">
        <f t="shared" si="608"/>
        <v>-23509009.263750002</v>
      </c>
      <c r="AK1272" s="549">
        <f t="shared" si="608"/>
        <v>0</v>
      </c>
      <c r="AL1272" s="282">
        <f t="shared" si="603"/>
        <v>0</v>
      </c>
      <c r="AM1272" s="281">
        <f t="shared" si="587"/>
        <v>0</v>
      </c>
      <c r="AN1272" s="549">
        <f t="shared" si="604"/>
        <v>0</v>
      </c>
      <c r="AO1272" s="549">
        <f t="shared" si="605"/>
        <v>0</v>
      </c>
      <c r="AP1272" s="549">
        <f t="shared" si="606"/>
        <v>0</v>
      </c>
      <c r="AQ1272" s="283">
        <f t="shared" si="607"/>
        <v>0</v>
      </c>
      <c r="AR1272" s="281">
        <f t="shared" si="588"/>
        <v>0</v>
      </c>
      <c r="AT1272" s="446"/>
      <c r="AU1272" s="344"/>
      <c r="AV1272" s="447" t="str">
        <f t="shared" si="589"/>
        <v>CA</v>
      </c>
      <c r="AW1272" s="447" t="str">
        <f t="shared" si="590"/>
        <v>CL</v>
      </c>
      <c r="AX1272" s="447" t="str">
        <f t="shared" si="591"/>
        <v>AIC</v>
      </c>
      <c r="AY1272" s="447" t="str">
        <f t="shared" si="592"/>
        <v>ERB</v>
      </c>
      <c r="AZ1272" s="447" t="str">
        <f t="shared" si="593"/>
        <v>GRB</v>
      </c>
      <c r="BA1272" s="447" t="str">
        <f t="shared" si="594"/>
        <v>Non-Op</v>
      </c>
      <c r="BC1272" s="445" t="s">
        <v>2314</v>
      </c>
      <c r="BD1272" s="552">
        <f t="shared" si="610"/>
        <v>-23885226.739999998</v>
      </c>
      <c r="BF1272" s="435"/>
      <c r="BG1272" s="435"/>
      <c r="BH1272" s="435"/>
      <c r="BI1272" s="435"/>
      <c r="BJ1272" s="435"/>
      <c r="BK1272" s="435"/>
      <c r="BL1272" s="435"/>
      <c r="BN1272" s="444"/>
    </row>
    <row r="1273" spans="1:66 16352:16365" s="28" customFormat="1" ht="12" customHeight="1">
      <c r="A1273" s="287">
        <v>23200061</v>
      </c>
      <c r="B1273" s="288" t="str">
        <f t="shared" si="597"/>
        <v>23200061</v>
      </c>
      <c r="C1273" s="444" t="s">
        <v>1786</v>
      </c>
      <c r="D1273" s="445" t="s">
        <v>2092</v>
      </c>
      <c r="E1273" s="445"/>
      <c r="F1273" s="444"/>
      <c r="G1273" s="445"/>
      <c r="H1273" s="547">
        <v>-19074207.82</v>
      </c>
      <c r="I1273" s="547">
        <v>-17309150.050000001</v>
      </c>
      <c r="J1273" s="547">
        <v>-24262004.34</v>
      </c>
      <c r="K1273" s="547">
        <v>-15358144.939999999</v>
      </c>
      <c r="L1273" s="547">
        <v>-7616562.5099999998</v>
      </c>
      <c r="M1273" s="547">
        <v>-4800695.6500000004</v>
      </c>
      <c r="N1273" s="547">
        <v>-17953047.440000001</v>
      </c>
      <c r="O1273" s="547">
        <v>-38149456.829999998</v>
      </c>
      <c r="P1273" s="547">
        <v>-14891202.369999999</v>
      </c>
      <c r="Q1273" s="547">
        <v>-12167355.810000001</v>
      </c>
      <c r="R1273" s="547">
        <v>-19428248.16</v>
      </c>
      <c r="S1273" s="547">
        <v>-12526808.369999999</v>
      </c>
      <c r="T1273" s="547">
        <v>-33617351.090000004</v>
      </c>
      <c r="U1273" s="547"/>
      <c r="V1273" s="547">
        <f t="shared" si="598"/>
        <v>-17567371.327083334</v>
      </c>
      <c r="W1273" s="285"/>
      <c r="X1273" s="285"/>
      <c r="Y1273" s="548">
        <f t="shared" si="609"/>
        <v>0</v>
      </c>
      <c r="Z1273" s="549">
        <f t="shared" si="609"/>
        <v>-33617351.090000004</v>
      </c>
      <c r="AA1273" s="549">
        <f t="shared" si="609"/>
        <v>0</v>
      </c>
      <c r="AB1273" s="282">
        <f t="shared" si="584"/>
        <v>0</v>
      </c>
      <c r="AC1273" s="281">
        <f t="shared" si="585"/>
        <v>0</v>
      </c>
      <c r="AD1273" s="549">
        <f t="shared" si="599"/>
        <v>0</v>
      </c>
      <c r="AE1273" s="553">
        <f t="shared" si="600"/>
        <v>0</v>
      </c>
      <c r="AF1273" s="282">
        <f t="shared" si="601"/>
        <v>0</v>
      </c>
      <c r="AG1273" s="283">
        <f t="shared" si="602"/>
        <v>0</v>
      </c>
      <c r="AH1273" s="281">
        <f t="shared" si="586"/>
        <v>0</v>
      </c>
      <c r="AI1273" s="551">
        <f t="shared" si="608"/>
        <v>0</v>
      </c>
      <c r="AJ1273" s="549">
        <f t="shared" si="608"/>
        <v>-17567371.327083334</v>
      </c>
      <c r="AK1273" s="549">
        <f t="shared" si="608"/>
        <v>0</v>
      </c>
      <c r="AL1273" s="282">
        <f t="shared" si="603"/>
        <v>0</v>
      </c>
      <c r="AM1273" s="281">
        <f t="shared" si="587"/>
        <v>0</v>
      </c>
      <c r="AN1273" s="549">
        <f t="shared" si="604"/>
        <v>0</v>
      </c>
      <c r="AO1273" s="549">
        <f t="shared" si="605"/>
        <v>0</v>
      </c>
      <c r="AP1273" s="549">
        <f t="shared" si="606"/>
        <v>0</v>
      </c>
      <c r="AQ1273" s="283">
        <f t="shared" si="607"/>
        <v>0</v>
      </c>
      <c r="AR1273" s="281">
        <f t="shared" si="588"/>
        <v>0</v>
      </c>
      <c r="AT1273" s="446"/>
      <c r="AU1273" s="344"/>
      <c r="AV1273" s="447" t="str">
        <f t="shared" si="589"/>
        <v>CA</v>
      </c>
      <c r="AW1273" s="447" t="str">
        <f t="shared" si="590"/>
        <v>CL</v>
      </c>
      <c r="AX1273" s="447" t="str">
        <f t="shared" si="591"/>
        <v>AIC</v>
      </c>
      <c r="AY1273" s="447" t="str">
        <f t="shared" si="592"/>
        <v>ERB</v>
      </c>
      <c r="AZ1273" s="447" t="str">
        <f t="shared" si="593"/>
        <v>GRB</v>
      </c>
      <c r="BA1273" s="447" t="str">
        <f t="shared" si="594"/>
        <v>Non-Op</v>
      </c>
      <c r="BC1273" s="445" t="s">
        <v>2314</v>
      </c>
      <c r="BD1273" s="552">
        <f t="shared" si="610"/>
        <v>-33617351.090000004</v>
      </c>
      <c r="BF1273" s="435"/>
      <c r="BG1273" s="435"/>
      <c r="BH1273" s="435"/>
      <c r="BI1273" s="435"/>
      <c r="BJ1273" s="435"/>
      <c r="BK1273" s="435"/>
      <c r="BL1273" s="435"/>
      <c r="BN1273" s="444"/>
    </row>
    <row r="1274" spans="1:66 16352:16365" s="28" customFormat="1" ht="12" customHeight="1">
      <c r="A1274" s="287">
        <v>23200063</v>
      </c>
      <c r="B1274" s="288" t="str">
        <f t="shared" si="597"/>
        <v>23200063</v>
      </c>
      <c r="C1274" s="444" t="s">
        <v>1787</v>
      </c>
      <c r="D1274" s="445" t="s">
        <v>2092</v>
      </c>
      <c r="E1274" s="445"/>
      <c r="F1274" s="444"/>
      <c r="G1274" s="445"/>
      <c r="H1274" s="547">
        <v>0</v>
      </c>
      <c r="I1274" s="547">
        <v>0</v>
      </c>
      <c r="J1274" s="547">
        <v>0</v>
      </c>
      <c r="K1274" s="547">
        <v>0</v>
      </c>
      <c r="L1274" s="547">
        <v>0</v>
      </c>
      <c r="M1274" s="547">
        <v>0</v>
      </c>
      <c r="N1274" s="547">
        <v>-3601001.65</v>
      </c>
      <c r="O1274" s="547">
        <v>0</v>
      </c>
      <c r="P1274" s="547">
        <v>0</v>
      </c>
      <c r="Q1274" s="547">
        <v>0</v>
      </c>
      <c r="R1274" s="547">
        <v>0</v>
      </c>
      <c r="S1274" s="547">
        <v>-3995851.78</v>
      </c>
      <c r="T1274" s="547">
        <v>0</v>
      </c>
      <c r="U1274" s="547"/>
      <c r="V1274" s="547">
        <f t="shared" si="598"/>
        <v>-633071.11916666664</v>
      </c>
      <c r="W1274" s="285"/>
      <c r="X1274" s="286"/>
      <c r="Y1274" s="548">
        <f t="shared" si="609"/>
        <v>0</v>
      </c>
      <c r="Z1274" s="549">
        <f t="shared" si="609"/>
        <v>0</v>
      </c>
      <c r="AA1274" s="549">
        <f t="shared" si="609"/>
        <v>0</v>
      </c>
      <c r="AB1274" s="282">
        <f t="shared" si="584"/>
        <v>0</v>
      </c>
      <c r="AC1274" s="281">
        <f t="shared" si="585"/>
        <v>0</v>
      </c>
      <c r="AD1274" s="549">
        <f t="shared" si="599"/>
        <v>0</v>
      </c>
      <c r="AE1274" s="553">
        <f t="shared" si="600"/>
        <v>0</v>
      </c>
      <c r="AF1274" s="282">
        <f t="shared" si="601"/>
        <v>0</v>
      </c>
      <c r="AG1274" s="283">
        <f t="shared" si="602"/>
        <v>0</v>
      </c>
      <c r="AH1274" s="281">
        <f t="shared" si="586"/>
        <v>0</v>
      </c>
      <c r="AI1274" s="551">
        <f t="shared" si="608"/>
        <v>0</v>
      </c>
      <c r="AJ1274" s="549">
        <f t="shared" si="608"/>
        <v>-633071.11916666664</v>
      </c>
      <c r="AK1274" s="549">
        <f t="shared" si="608"/>
        <v>0</v>
      </c>
      <c r="AL1274" s="282">
        <f t="shared" si="603"/>
        <v>0</v>
      </c>
      <c r="AM1274" s="281">
        <f t="shared" si="587"/>
        <v>0</v>
      </c>
      <c r="AN1274" s="549">
        <f t="shared" si="604"/>
        <v>0</v>
      </c>
      <c r="AO1274" s="549">
        <f t="shared" si="605"/>
        <v>0</v>
      </c>
      <c r="AP1274" s="549">
        <f t="shared" si="606"/>
        <v>0</v>
      </c>
      <c r="AQ1274" s="283">
        <f t="shared" si="607"/>
        <v>0</v>
      </c>
      <c r="AR1274" s="281">
        <f t="shared" si="588"/>
        <v>0</v>
      </c>
      <c r="AT1274" s="446"/>
      <c r="AU1274" s="344"/>
      <c r="AV1274" s="447" t="str">
        <f t="shared" si="589"/>
        <v>CA</v>
      </c>
      <c r="AW1274" s="447" t="str">
        <f t="shared" si="590"/>
        <v>CL</v>
      </c>
      <c r="AX1274" s="447" t="str">
        <f t="shared" si="591"/>
        <v>AIC</v>
      </c>
      <c r="AY1274" s="447" t="str">
        <f t="shared" si="592"/>
        <v>ERB</v>
      </c>
      <c r="AZ1274" s="447" t="str">
        <f t="shared" si="593"/>
        <v>GRB</v>
      </c>
      <c r="BA1274" s="447" t="str">
        <f t="shared" si="594"/>
        <v>Non-Op</v>
      </c>
      <c r="BC1274" s="445" t="s">
        <v>2314</v>
      </c>
      <c r="BD1274" s="552">
        <f t="shared" si="610"/>
        <v>0</v>
      </c>
      <c r="BF1274" s="435"/>
      <c r="BG1274" s="435"/>
      <c r="BH1274" s="435"/>
      <c r="BI1274" s="435"/>
      <c r="BJ1274" s="435"/>
      <c r="BK1274" s="435"/>
      <c r="BL1274" s="435"/>
      <c r="BN1274" s="444"/>
    </row>
    <row r="1275" spans="1:66 16352:16365" s="28" customFormat="1" ht="12" customHeight="1">
      <c r="A1275" s="287">
        <v>23200071</v>
      </c>
      <c r="B1275" s="288" t="str">
        <f t="shared" si="597"/>
        <v>23200071</v>
      </c>
      <c r="C1275" s="444" t="s">
        <v>1788</v>
      </c>
      <c r="D1275" s="445" t="s">
        <v>2092</v>
      </c>
      <c r="E1275" s="445"/>
      <c r="F1275" s="444"/>
      <c r="G1275" s="445"/>
      <c r="H1275" s="547">
        <v>-1531004.25</v>
      </c>
      <c r="I1275" s="547">
        <v>-1474444.37</v>
      </c>
      <c r="J1275" s="547">
        <v>-948092.38</v>
      </c>
      <c r="K1275" s="547">
        <v>-816325.06</v>
      </c>
      <c r="L1275" s="547">
        <v>-1347756.97</v>
      </c>
      <c r="M1275" s="547">
        <v>-2406330.6</v>
      </c>
      <c r="N1275" s="547">
        <v>-2165566.79</v>
      </c>
      <c r="O1275" s="547">
        <v>-871976.03</v>
      </c>
      <c r="P1275" s="547">
        <v>-475203.97</v>
      </c>
      <c r="Q1275" s="547">
        <v>-479653.68</v>
      </c>
      <c r="R1275" s="547">
        <v>-1118858.96</v>
      </c>
      <c r="S1275" s="547">
        <v>-1742000.74</v>
      </c>
      <c r="T1275" s="547">
        <v>-1390960.3</v>
      </c>
      <c r="U1275" s="547"/>
      <c r="V1275" s="547">
        <f t="shared" si="598"/>
        <v>-1275599.3187500003</v>
      </c>
      <c r="W1275" s="285"/>
      <c r="X1275" s="285"/>
      <c r="Y1275" s="548">
        <f t="shared" si="609"/>
        <v>0</v>
      </c>
      <c r="Z1275" s="549">
        <f t="shared" si="609"/>
        <v>-1390960.3</v>
      </c>
      <c r="AA1275" s="549">
        <f t="shared" si="609"/>
        <v>0</v>
      </c>
      <c r="AB1275" s="282">
        <f t="shared" si="584"/>
        <v>0</v>
      </c>
      <c r="AC1275" s="281">
        <f t="shared" si="585"/>
        <v>0</v>
      </c>
      <c r="AD1275" s="549">
        <f t="shared" si="599"/>
        <v>0</v>
      </c>
      <c r="AE1275" s="553">
        <f t="shared" si="600"/>
        <v>0</v>
      </c>
      <c r="AF1275" s="282">
        <f t="shared" si="601"/>
        <v>0</v>
      </c>
      <c r="AG1275" s="283">
        <f t="shared" si="602"/>
        <v>0</v>
      </c>
      <c r="AH1275" s="281">
        <f t="shared" si="586"/>
        <v>0</v>
      </c>
      <c r="AI1275" s="551">
        <f t="shared" si="608"/>
        <v>0</v>
      </c>
      <c r="AJ1275" s="549">
        <f t="shared" si="608"/>
        <v>-1275599.3187500003</v>
      </c>
      <c r="AK1275" s="549">
        <f t="shared" si="608"/>
        <v>0</v>
      </c>
      <c r="AL1275" s="282">
        <f t="shared" si="603"/>
        <v>0</v>
      </c>
      <c r="AM1275" s="281">
        <f t="shared" si="587"/>
        <v>0</v>
      </c>
      <c r="AN1275" s="549">
        <f t="shared" si="604"/>
        <v>0</v>
      </c>
      <c r="AO1275" s="549">
        <f t="shared" si="605"/>
        <v>0</v>
      </c>
      <c r="AP1275" s="549">
        <f t="shared" si="606"/>
        <v>0</v>
      </c>
      <c r="AQ1275" s="283">
        <f t="shared" si="607"/>
        <v>0</v>
      </c>
      <c r="AR1275" s="281">
        <f t="shared" si="588"/>
        <v>0</v>
      </c>
      <c r="AT1275" s="446"/>
      <c r="AU1275" s="344"/>
      <c r="AV1275" s="447" t="str">
        <f t="shared" si="589"/>
        <v>CA</v>
      </c>
      <c r="AW1275" s="447" t="str">
        <f t="shared" si="590"/>
        <v>CL</v>
      </c>
      <c r="AX1275" s="447" t="str">
        <f t="shared" si="591"/>
        <v>AIC</v>
      </c>
      <c r="AY1275" s="447" t="str">
        <f t="shared" si="592"/>
        <v>ERB</v>
      </c>
      <c r="AZ1275" s="447" t="str">
        <f t="shared" si="593"/>
        <v>GRB</v>
      </c>
      <c r="BA1275" s="447" t="str">
        <f t="shared" si="594"/>
        <v>Non-Op</v>
      </c>
      <c r="BC1275" s="445" t="s">
        <v>2314</v>
      </c>
      <c r="BD1275" s="552">
        <f t="shared" si="610"/>
        <v>-1390960.3</v>
      </c>
      <c r="BF1275" s="435"/>
      <c r="BG1275" s="435"/>
      <c r="BH1275" s="435"/>
      <c r="BI1275" s="435"/>
      <c r="BJ1275" s="435"/>
      <c r="BK1275" s="435"/>
      <c r="BL1275" s="435"/>
      <c r="BN1275" s="444"/>
    </row>
    <row r="1276" spans="1:66 16352:16365" s="28" customFormat="1" ht="12" customHeight="1">
      <c r="A1276" s="287">
        <v>23200081</v>
      </c>
      <c r="B1276" s="288" t="str">
        <f t="shared" si="597"/>
        <v>23200081</v>
      </c>
      <c r="C1276" s="444" t="s">
        <v>1789</v>
      </c>
      <c r="D1276" s="445" t="s">
        <v>2092</v>
      </c>
      <c r="E1276" s="445"/>
      <c r="F1276" s="444"/>
      <c r="G1276" s="445"/>
      <c r="H1276" s="547">
        <v>-5224853.8899999997</v>
      </c>
      <c r="I1276" s="547">
        <v>-5560419.6399999997</v>
      </c>
      <c r="J1276" s="547">
        <v>-5351767.22</v>
      </c>
      <c r="K1276" s="547">
        <v>-5742845.1699999999</v>
      </c>
      <c r="L1276" s="547">
        <v>-5345359.41</v>
      </c>
      <c r="M1276" s="547">
        <v>-5206198.84</v>
      </c>
      <c r="N1276" s="547">
        <v>-5402521.2599999998</v>
      </c>
      <c r="O1276" s="547">
        <v>-5976765.29</v>
      </c>
      <c r="P1276" s="547">
        <v>-5998122.8499999996</v>
      </c>
      <c r="Q1276" s="547">
        <v>-5932385.3399999999</v>
      </c>
      <c r="R1276" s="547">
        <v>-5471113.3200000003</v>
      </c>
      <c r="S1276" s="547">
        <v>-5883760.29</v>
      </c>
      <c r="T1276" s="547">
        <v>-5985427.7400000002</v>
      </c>
      <c r="U1276" s="547"/>
      <c r="V1276" s="547">
        <f t="shared" si="598"/>
        <v>-5623033.2870833324</v>
      </c>
      <c r="W1276" s="285"/>
      <c r="X1276" s="285"/>
      <c r="Y1276" s="548">
        <f t="shared" si="609"/>
        <v>0</v>
      </c>
      <c r="Z1276" s="549">
        <f t="shared" si="609"/>
        <v>-5985427.7400000002</v>
      </c>
      <c r="AA1276" s="549">
        <f t="shared" si="609"/>
        <v>0</v>
      </c>
      <c r="AB1276" s="282">
        <f t="shared" si="584"/>
        <v>0</v>
      </c>
      <c r="AC1276" s="281">
        <f t="shared" si="585"/>
        <v>0</v>
      </c>
      <c r="AD1276" s="549">
        <f t="shared" si="599"/>
        <v>0</v>
      </c>
      <c r="AE1276" s="553">
        <f t="shared" si="600"/>
        <v>0</v>
      </c>
      <c r="AF1276" s="282">
        <f t="shared" si="601"/>
        <v>0</v>
      </c>
      <c r="AG1276" s="283">
        <f t="shared" si="602"/>
        <v>0</v>
      </c>
      <c r="AH1276" s="281">
        <f t="shared" si="586"/>
        <v>0</v>
      </c>
      <c r="AI1276" s="551">
        <f t="shared" si="608"/>
        <v>0</v>
      </c>
      <c r="AJ1276" s="549">
        <f t="shared" si="608"/>
        <v>-5623033.2870833324</v>
      </c>
      <c r="AK1276" s="549">
        <f t="shared" si="608"/>
        <v>0</v>
      </c>
      <c r="AL1276" s="282">
        <f t="shared" si="603"/>
        <v>0</v>
      </c>
      <c r="AM1276" s="281">
        <f t="shared" si="587"/>
        <v>0</v>
      </c>
      <c r="AN1276" s="549">
        <f t="shared" si="604"/>
        <v>0</v>
      </c>
      <c r="AO1276" s="549">
        <f t="shared" si="605"/>
        <v>0</v>
      </c>
      <c r="AP1276" s="549">
        <f t="shared" si="606"/>
        <v>0</v>
      </c>
      <c r="AQ1276" s="283">
        <f t="shared" si="607"/>
        <v>0</v>
      </c>
      <c r="AR1276" s="281">
        <f t="shared" si="588"/>
        <v>0</v>
      </c>
      <c r="AT1276" s="446"/>
      <c r="AU1276" s="344"/>
      <c r="AV1276" s="447" t="str">
        <f t="shared" si="589"/>
        <v>CA</v>
      </c>
      <c r="AW1276" s="447" t="str">
        <f t="shared" si="590"/>
        <v>CL</v>
      </c>
      <c r="AX1276" s="447" t="str">
        <f t="shared" si="591"/>
        <v>AIC</v>
      </c>
      <c r="AY1276" s="447" t="str">
        <f t="shared" si="592"/>
        <v>ERB</v>
      </c>
      <c r="AZ1276" s="447" t="str">
        <f t="shared" si="593"/>
        <v>GRB</v>
      </c>
      <c r="BA1276" s="447" t="str">
        <f t="shared" si="594"/>
        <v>Non-Op</v>
      </c>
      <c r="BC1276" s="445" t="s">
        <v>2314</v>
      </c>
      <c r="BD1276" s="552">
        <f t="shared" si="610"/>
        <v>-5985427.7400000002</v>
      </c>
      <c r="BF1276" s="435"/>
      <c r="BG1276" s="435"/>
      <c r="BH1276" s="435"/>
      <c r="BI1276" s="435"/>
      <c r="BJ1276" s="435"/>
      <c r="BK1276" s="435"/>
      <c r="BL1276" s="435"/>
      <c r="BN1276" s="444"/>
    </row>
    <row r="1277" spans="1:66 16352:16365" s="28" customFormat="1" ht="12" customHeight="1">
      <c r="A1277" s="287">
        <v>23200101</v>
      </c>
      <c r="B1277" s="288" t="str">
        <f t="shared" si="597"/>
        <v>23200101</v>
      </c>
      <c r="C1277" s="444" t="s">
        <v>1790</v>
      </c>
      <c r="D1277" s="445" t="s">
        <v>2092</v>
      </c>
      <c r="E1277" s="445"/>
      <c r="F1277" s="444"/>
      <c r="G1277" s="445"/>
      <c r="H1277" s="547">
        <v>-509868</v>
      </c>
      <c r="I1277" s="547">
        <v>-884324</v>
      </c>
      <c r="J1277" s="547">
        <v>-538295.69999999995</v>
      </c>
      <c r="K1277" s="547">
        <v>649895.36</v>
      </c>
      <c r="L1277" s="547">
        <v>-0.83</v>
      </c>
      <c r="M1277" s="547">
        <v>-195232</v>
      </c>
      <c r="N1277" s="547">
        <v>-192562.25</v>
      </c>
      <c r="O1277" s="547">
        <v>0</v>
      </c>
      <c r="P1277" s="547">
        <v>0</v>
      </c>
      <c r="Q1277" s="547">
        <v>0</v>
      </c>
      <c r="R1277" s="547">
        <v>-33842.370000000003</v>
      </c>
      <c r="S1277" s="547">
        <v>-882645.75</v>
      </c>
      <c r="T1277" s="547">
        <v>-273954.5</v>
      </c>
      <c r="U1277" s="547"/>
      <c r="V1277" s="547">
        <f t="shared" si="598"/>
        <v>-205743.23250000001</v>
      </c>
      <c r="W1277" s="285"/>
      <c r="X1277" s="286"/>
      <c r="Y1277" s="548">
        <f t="shared" si="609"/>
        <v>0</v>
      </c>
      <c r="Z1277" s="549">
        <f t="shared" si="609"/>
        <v>-273954.5</v>
      </c>
      <c r="AA1277" s="549">
        <f t="shared" si="609"/>
        <v>0</v>
      </c>
      <c r="AB1277" s="282">
        <f t="shared" si="584"/>
        <v>0</v>
      </c>
      <c r="AC1277" s="281">
        <f t="shared" si="585"/>
        <v>0</v>
      </c>
      <c r="AD1277" s="549">
        <f t="shared" si="599"/>
        <v>0</v>
      </c>
      <c r="AE1277" s="553">
        <f t="shared" si="600"/>
        <v>0</v>
      </c>
      <c r="AF1277" s="282">
        <f t="shared" si="601"/>
        <v>0</v>
      </c>
      <c r="AG1277" s="283">
        <f t="shared" si="602"/>
        <v>0</v>
      </c>
      <c r="AH1277" s="281">
        <f t="shared" si="586"/>
        <v>0</v>
      </c>
      <c r="AI1277" s="551">
        <f t="shared" si="608"/>
        <v>0</v>
      </c>
      <c r="AJ1277" s="549">
        <f t="shared" si="608"/>
        <v>-205743.23250000001</v>
      </c>
      <c r="AK1277" s="549">
        <f t="shared" si="608"/>
        <v>0</v>
      </c>
      <c r="AL1277" s="282">
        <f t="shared" si="603"/>
        <v>0</v>
      </c>
      <c r="AM1277" s="281">
        <f t="shared" si="587"/>
        <v>0</v>
      </c>
      <c r="AN1277" s="549">
        <f t="shared" si="604"/>
        <v>0</v>
      </c>
      <c r="AO1277" s="549">
        <f t="shared" si="605"/>
        <v>0</v>
      </c>
      <c r="AP1277" s="549">
        <f t="shared" si="606"/>
        <v>0</v>
      </c>
      <c r="AQ1277" s="283">
        <f t="shared" si="607"/>
        <v>0</v>
      </c>
      <c r="AR1277" s="281">
        <f t="shared" si="588"/>
        <v>0</v>
      </c>
      <c r="AT1277" s="446"/>
      <c r="AU1277" s="344"/>
      <c r="AV1277" s="447" t="str">
        <f t="shared" si="589"/>
        <v>CA</v>
      </c>
      <c r="AW1277" s="447" t="str">
        <f t="shared" si="590"/>
        <v>CL</v>
      </c>
      <c r="AX1277" s="447" t="str">
        <f t="shared" si="591"/>
        <v>AIC</v>
      </c>
      <c r="AY1277" s="447" t="str">
        <f t="shared" si="592"/>
        <v>ERB</v>
      </c>
      <c r="AZ1277" s="447" t="str">
        <f t="shared" si="593"/>
        <v>GRB</v>
      </c>
      <c r="BA1277" s="447" t="str">
        <f t="shared" si="594"/>
        <v>Non-Op</v>
      </c>
      <c r="BC1277" s="445" t="s">
        <v>2314</v>
      </c>
      <c r="BD1277" s="552">
        <f t="shared" si="610"/>
        <v>-273954.5</v>
      </c>
      <c r="BF1277" s="435"/>
      <c r="BG1277" s="435"/>
      <c r="BH1277" s="435"/>
      <c r="BI1277" s="435"/>
      <c r="BJ1277" s="435"/>
      <c r="BK1277" s="435"/>
      <c r="BL1277" s="435"/>
      <c r="BN1277" s="444"/>
    </row>
    <row r="1278" spans="1:66 16352:16365" s="28" customFormat="1" ht="12" customHeight="1">
      <c r="A1278" s="287">
        <v>23200103</v>
      </c>
      <c r="B1278" s="288" t="str">
        <f t="shared" si="597"/>
        <v>23200103</v>
      </c>
      <c r="C1278" s="444" t="s">
        <v>1791</v>
      </c>
      <c r="D1278" s="445" t="s">
        <v>2092</v>
      </c>
      <c r="E1278" s="445"/>
      <c r="F1278" s="444"/>
      <c r="G1278" s="445"/>
      <c r="H1278" s="547">
        <v>-136791.73000000001</v>
      </c>
      <c r="I1278" s="547">
        <v>-127477.09</v>
      </c>
      <c r="J1278" s="547">
        <v>-242626.27</v>
      </c>
      <c r="K1278" s="547">
        <v>-118308.37</v>
      </c>
      <c r="L1278" s="547">
        <v>-117434.59</v>
      </c>
      <c r="M1278" s="547">
        <v>-98679.8</v>
      </c>
      <c r="N1278" s="547">
        <v>-105813.25</v>
      </c>
      <c r="O1278" s="547">
        <v>-107406.96</v>
      </c>
      <c r="P1278" s="547">
        <v>-107859.79</v>
      </c>
      <c r="Q1278" s="547">
        <v>-215213.37</v>
      </c>
      <c r="R1278" s="547">
        <v>-223383.35</v>
      </c>
      <c r="S1278" s="547">
        <v>-113703.18</v>
      </c>
      <c r="T1278" s="547">
        <v>-140482.34</v>
      </c>
      <c r="U1278" s="547"/>
      <c r="V1278" s="547">
        <f t="shared" si="598"/>
        <v>-143045.25458333333</v>
      </c>
      <c r="W1278" s="285"/>
      <c r="X1278" s="286"/>
      <c r="Y1278" s="548">
        <f t="shared" si="609"/>
        <v>0</v>
      </c>
      <c r="Z1278" s="549">
        <f t="shared" si="609"/>
        <v>-140482.34</v>
      </c>
      <c r="AA1278" s="549">
        <f t="shared" si="609"/>
        <v>0</v>
      </c>
      <c r="AB1278" s="282">
        <f t="shared" si="584"/>
        <v>0</v>
      </c>
      <c r="AC1278" s="281">
        <f t="shared" si="585"/>
        <v>0</v>
      </c>
      <c r="AD1278" s="549">
        <f t="shared" si="599"/>
        <v>0</v>
      </c>
      <c r="AE1278" s="553">
        <f t="shared" si="600"/>
        <v>0</v>
      </c>
      <c r="AF1278" s="282">
        <f t="shared" si="601"/>
        <v>0</v>
      </c>
      <c r="AG1278" s="283">
        <f t="shared" si="602"/>
        <v>0</v>
      </c>
      <c r="AH1278" s="281">
        <f t="shared" si="586"/>
        <v>0</v>
      </c>
      <c r="AI1278" s="551">
        <f t="shared" si="608"/>
        <v>0</v>
      </c>
      <c r="AJ1278" s="549">
        <f t="shared" si="608"/>
        <v>-143045.25458333333</v>
      </c>
      <c r="AK1278" s="549">
        <f t="shared" si="608"/>
        <v>0</v>
      </c>
      <c r="AL1278" s="282">
        <f t="shared" si="603"/>
        <v>0</v>
      </c>
      <c r="AM1278" s="281">
        <f t="shared" si="587"/>
        <v>0</v>
      </c>
      <c r="AN1278" s="549">
        <f t="shared" si="604"/>
        <v>0</v>
      </c>
      <c r="AO1278" s="549">
        <f t="shared" si="605"/>
        <v>0</v>
      </c>
      <c r="AP1278" s="549">
        <f t="shared" si="606"/>
        <v>0</v>
      </c>
      <c r="AQ1278" s="283">
        <f t="shared" si="607"/>
        <v>0</v>
      </c>
      <c r="AR1278" s="281">
        <f t="shared" si="588"/>
        <v>0</v>
      </c>
      <c r="AT1278" s="446"/>
      <c r="AU1278" s="344"/>
      <c r="AV1278" s="447" t="str">
        <f t="shared" si="589"/>
        <v>CA</v>
      </c>
      <c r="AW1278" s="447" t="str">
        <f t="shared" si="590"/>
        <v>CL</v>
      </c>
      <c r="AX1278" s="447" t="str">
        <f t="shared" si="591"/>
        <v>AIC</v>
      </c>
      <c r="AY1278" s="447" t="str">
        <f t="shared" si="592"/>
        <v>ERB</v>
      </c>
      <c r="AZ1278" s="447" t="str">
        <f t="shared" si="593"/>
        <v>GRB</v>
      </c>
      <c r="BA1278" s="447" t="str">
        <f t="shared" si="594"/>
        <v>Non-Op</v>
      </c>
      <c r="BC1278" s="445" t="s">
        <v>2314</v>
      </c>
      <c r="BD1278" s="552">
        <f t="shared" si="610"/>
        <v>-140482.34</v>
      </c>
      <c r="BF1278" s="435"/>
      <c r="BG1278" s="435"/>
      <c r="BH1278" s="435"/>
      <c r="BI1278" s="435"/>
      <c r="BJ1278" s="435"/>
      <c r="BK1278" s="435"/>
      <c r="BL1278" s="435"/>
      <c r="BN1278" s="444"/>
    </row>
    <row r="1279" spans="1:66 16352:16365" s="28" customFormat="1" ht="12" customHeight="1">
      <c r="A1279" s="287">
        <v>23200111</v>
      </c>
      <c r="B1279" s="288" t="str">
        <f t="shared" si="597"/>
        <v>23200111</v>
      </c>
      <c r="C1279" s="444" t="s">
        <v>1792</v>
      </c>
      <c r="D1279" s="445" t="s">
        <v>2092</v>
      </c>
      <c r="E1279" s="445"/>
      <c r="F1279" s="444"/>
      <c r="G1279" s="445"/>
      <c r="H1279" s="547">
        <v>-278915.25</v>
      </c>
      <c r="I1279" s="547">
        <v>-247856.52</v>
      </c>
      <c r="J1279" s="547">
        <v>-206353.5</v>
      </c>
      <c r="K1279" s="547">
        <v>-687515.74</v>
      </c>
      <c r="L1279" s="547">
        <v>-543336.30000000005</v>
      </c>
      <c r="M1279" s="547">
        <v>-668205.38</v>
      </c>
      <c r="N1279" s="547">
        <v>-110983.49</v>
      </c>
      <c r="O1279" s="547">
        <v>-405181.47</v>
      </c>
      <c r="P1279" s="547">
        <v>-154751.54999999999</v>
      </c>
      <c r="Q1279" s="547">
        <v>-233856.79</v>
      </c>
      <c r="R1279" s="547">
        <v>-241750.57</v>
      </c>
      <c r="S1279" s="547">
        <v>-111139.05</v>
      </c>
      <c r="T1279" s="547">
        <v>-54636.41</v>
      </c>
      <c r="U1279" s="547"/>
      <c r="V1279" s="547">
        <f t="shared" si="598"/>
        <v>-314808.84916666668</v>
      </c>
      <c r="W1279" s="285"/>
      <c r="X1279" s="285"/>
      <c r="Y1279" s="548">
        <f t="shared" si="609"/>
        <v>0</v>
      </c>
      <c r="Z1279" s="549">
        <f t="shared" si="609"/>
        <v>-54636.41</v>
      </c>
      <c r="AA1279" s="549">
        <f t="shared" si="609"/>
        <v>0</v>
      </c>
      <c r="AB1279" s="282">
        <f t="shared" si="584"/>
        <v>0</v>
      </c>
      <c r="AC1279" s="281">
        <f t="shared" si="585"/>
        <v>0</v>
      </c>
      <c r="AD1279" s="549">
        <f t="shared" si="599"/>
        <v>0</v>
      </c>
      <c r="AE1279" s="553">
        <f t="shared" si="600"/>
        <v>0</v>
      </c>
      <c r="AF1279" s="282">
        <f t="shared" si="601"/>
        <v>0</v>
      </c>
      <c r="AG1279" s="283">
        <f t="shared" si="602"/>
        <v>0</v>
      </c>
      <c r="AH1279" s="281">
        <f t="shared" si="586"/>
        <v>0</v>
      </c>
      <c r="AI1279" s="551">
        <f t="shared" si="608"/>
        <v>0</v>
      </c>
      <c r="AJ1279" s="549">
        <f t="shared" si="608"/>
        <v>-314808.84916666668</v>
      </c>
      <c r="AK1279" s="549">
        <f t="shared" si="608"/>
        <v>0</v>
      </c>
      <c r="AL1279" s="282">
        <f t="shared" si="603"/>
        <v>0</v>
      </c>
      <c r="AM1279" s="281">
        <f t="shared" si="587"/>
        <v>0</v>
      </c>
      <c r="AN1279" s="549">
        <f t="shared" si="604"/>
        <v>0</v>
      </c>
      <c r="AO1279" s="549">
        <f t="shared" si="605"/>
        <v>0</v>
      </c>
      <c r="AP1279" s="549">
        <f t="shared" si="606"/>
        <v>0</v>
      </c>
      <c r="AQ1279" s="283">
        <f t="shared" si="607"/>
        <v>0</v>
      </c>
      <c r="AR1279" s="281">
        <f t="shared" si="588"/>
        <v>0</v>
      </c>
      <c r="AT1279" s="446"/>
      <c r="AU1279" s="344"/>
      <c r="AV1279" s="447" t="str">
        <f t="shared" si="589"/>
        <v>CA</v>
      </c>
      <c r="AW1279" s="447" t="str">
        <f t="shared" si="590"/>
        <v>CL</v>
      </c>
      <c r="AX1279" s="447" t="str">
        <f t="shared" si="591"/>
        <v>AIC</v>
      </c>
      <c r="AY1279" s="447" t="str">
        <f t="shared" si="592"/>
        <v>ERB</v>
      </c>
      <c r="AZ1279" s="447" t="str">
        <f t="shared" si="593"/>
        <v>GRB</v>
      </c>
      <c r="BA1279" s="447" t="str">
        <f t="shared" si="594"/>
        <v>Non-Op</v>
      </c>
      <c r="BC1279" s="445" t="s">
        <v>2314</v>
      </c>
      <c r="BD1279" s="552">
        <f t="shared" si="610"/>
        <v>-54636.41</v>
      </c>
      <c r="BF1279" s="435"/>
      <c r="BG1279" s="435"/>
      <c r="BH1279" s="435"/>
      <c r="BI1279" s="435"/>
      <c r="BJ1279" s="435"/>
      <c r="BK1279" s="435"/>
      <c r="BL1279" s="435"/>
      <c r="BN1279" s="444"/>
    </row>
    <row r="1280" spans="1:66 16352:16365" s="28" customFormat="1" ht="12" customHeight="1">
      <c r="A1280" s="321">
        <v>23200113</v>
      </c>
      <c r="B1280" s="288" t="str">
        <f t="shared" si="597"/>
        <v>23200113</v>
      </c>
      <c r="C1280" s="445" t="s">
        <v>2967</v>
      </c>
      <c r="D1280" s="445" t="s">
        <v>2092</v>
      </c>
      <c r="E1280" s="447"/>
      <c r="F1280" s="445"/>
      <c r="G1280" s="447"/>
      <c r="H1280" s="319">
        <v>0</v>
      </c>
      <c r="I1280" s="319">
        <v>0</v>
      </c>
      <c r="J1280" s="319">
        <v>0</v>
      </c>
      <c r="K1280" s="319">
        <v>0</v>
      </c>
      <c r="L1280" s="319">
        <v>0</v>
      </c>
      <c r="M1280" s="319">
        <v>0</v>
      </c>
      <c r="N1280" s="319">
        <v>0</v>
      </c>
      <c r="O1280" s="319">
        <v>0</v>
      </c>
      <c r="P1280" s="319">
        <v>0</v>
      </c>
      <c r="Q1280" s="319">
        <v>0</v>
      </c>
      <c r="R1280" s="319">
        <v>0</v>
      </c>
      <c r="S1280" s="319">
        <v>0</v>
      </c>
      <c r="T1280" s="319">
        <v>0</v>
      </c>
      <c r="U1280" s="59"/>
      <c r="V1280" s="319">
        <f t="shared" si="598"/>
        <v>0</v>
      </c>
      <c r="W1280" s="285"/>
      <c r="X1280" s="285"/>
      <c r="Y1280" s="548">
        <f t="shared" si="609"/>
        <v>0</v>
      </c>
      <c r="Z1280" s="549">
        <f t="shared" si="609"/>
        <v>0</v>
      </c>
      <c r="AA1280" s="549">
        <f t="shared" si="609"/>
        <v>0</v>
      </c>
      <c r="AB1280" s="282">
        <f t="shared" si="584"/>
        <v>0</v>
      </c>
      <c r="AC1280" s="281">
        <f t="shared" si="585"/>
        <v>0</v>
      </c>
      <c r="AD1280" s="549">
        <f t="shared" si="599"/>
        <v>0</v>
      </c>
      <c r="AE1280" s="553">
        <f t="shared" si="600"/>
        <v>0</v>
      </c>
      <c r="AF1280" s="282">
        <f t="shared" si="601"/>
        <v>0</v>
      </c>
      <c r="AG1280" s="283">
        <f t="shared" si="602"/>
        <v>0</v>
      </c>
      <c r="AH1280" s="281">
        <f t="shared" si="586"/>
        <v>0</v>
      </c>
      <c r="AI1280" s="551">
        <f t="shared" si="608"/>
        <v>0</v>
      </c>
      <c r="AJ1280" s="549">
        <f t="shared" si="608"/>
        <v>0</v>
      </c>
      <c r="AK1280" s="549">
        <f t="shared" si="608"/>
        <v>0</v>
      </c>
      <c r="AL1280" s="282">
        <f t="shared" si="603"/>
        <v>0</v>
      </c>
      <c r="AM1280" s="281">
        <f t="shared" si="587"/>
        <v>0</v>
      </c>
      <c r="AN1280" s="549">
        <f t="shared" si="604"/>
        <v>0</v>
      </c>
      <c r="AO1280" s="549">
        <f t="shared" si="605"/>
        <v>0</v>
      </c>
      <c r="AP1280" s="549">
        <f t="shared" si="606"/>
        <v>0</v>
      </c>
      <c r="AQ1280" s="283">
        <f t="shared" si="607"/>
        <v>0</v>
      </c>
      <c r="AR1280" s="281">
        <f t="shared" si="588"/>
        <v>0</v>
      </c>
      <c r="AT1280" s="446"/>
      <c r="AV1280" s="447" t="str">
        <f t="shared" si="589"/>
        <v>CA</v>
      </c>
      <c r="AW1280" s="447" t="str">
        <f t="shared" si="590"/>
        <v>CL</v>
      </c>
      <c r="AX1280" s="447" t="str">
        <f t="shared" si="591"/>
        <v>AIC</v>
      </c>
      <c r="AY1280" s="447" t="str">
        <f t="shared" si="592"/>
        <v>ERB</v>
      </c>
      <c r="AZ1280" s="447" t="str">
        <f t="shared" si="593"/>
        <v>GRB</v>
      </c>
      <c r="BA1280" s="447" t="str">
        <f t="shared" si="594"/>
        <v>Non-Op</v>
      </c>
      <c r="BC1280" s="445" t="s">
        <v>2314</v>
      </c>
      <c r="BD1280" s="552">
        <f t="shared" si="610"/>
        <v>0</v>
      </c>
      <c r="BF1280" s="435"/>
      <c r="BG1280" s="435"/>
      <c r="BH1280" s="435"/>
      <c r="BI1280" s="435"/>
      <c r="BJ1280" s="435"/>
      <c r="BK1280" s="435"/>
      <c r="BL1280" s="435"/>
      <c r="BN1280" s="444"/>
      <c r="XDX1280" s="321"/>
      <c r="XDY1280" s="444"/>
      <c r="XDZ1280" s="445"/>
      <c r="XEA1280" s="445"/>
      <c r="XEB1280" s="444"/>
      <c r="XEC1280" s="445"/>
      <c r="XED1280" s="447"/>
      <c r="XEE1280" s="447"/>
      <c r="XEF1280" s="447"/>
      <c r="XEG1280" s="447"/>
      <c r="XEH1280" s="447"/>
      <c r="XEI1280" s="447"/>
      <c r="XEJ1280" s="447"/>
      <c r="XEK1280" s="448"/>
    </row>
    <row r="1281" spans="1:66" s="28" customFormat="1" ht="12" customHeight="1">
      <c r="A1281" s="287">
        <v>23200121</v>
      </c>
      <c r="B1281" s="288" t="str">
        <f t="shared" si="597"/>
        <v>23200121</v>
      </c>
      <c r="C1281" s="444" t="s">
        <v>1793</v>
      </c>
      <c r="D1281" s="445" t="s">
        <v>2092</v>
      </c>
      <c r="E1281" s="445"/>
      <c r="F1281" s="444"/>
      <c r="G1281" s="445"/>
      <c r="H1281" s="547">
        <v>-339187.11</v>
      </c>
      <c r="I1281" s="547">
        <v>-339187.11</v>
      </c>
      <c r="J1281" s="547">
        <v>-107167.2</v>
      </c>
      <c r="K1281" s="547">
        <v>-123407.52</v>
      </c>
      <c r="L1281" s="547">
        <v>-123407.52</v>
      </c>
      <c r="M1281" s="547">
        <v>-123407.52</v>
      </c>
      <c r="N1281" s="547">
        <v>-123407.52</v>
      </c>
      <c r="O1281" s="547">
        <v>-56189.47</v>
      </c>
      <c r="P1281" s="547">
        <v>-56189.47</v>
      </c>
      <c r="Q1281" s="547">
        <v>-56189.47</v>
      </c>
      <c r="R1281" s="547">
        <v>-56189.47</v>
      </c>
      <c r="S1281" s="547">
        <v>0</v>
      </c>
      <c r="T1281" s="547">
        <v>0</v>
      </c>
      <c r="U1281" s="547"/>
      <c r="V1281" s="547">
        <f t="shared" si="598"/>
        <v>-111194.65208333333</v>
      </c>
      <c r="W1281" s="285"/>
      <c r="X1281" s="285"/>
      <c r="Y1281" s="548">
        <f t="shared" si="609"/>
        <v>0</v>
      </c>
      <c r="Z1281" s="549">
        <f t="shared" si="609"/>
        <v>0</v>
      </c>
      <c r="AA1281" s="549">
        <f t="shared" si="609"/>
        <v>0</v>
      </c>
      <c r="AB1281" s="282">
        <f t="shared" si="584"/>
        <v>0</v>
      </c>
      <c r="AC1281" s="281">
        <f t="shared" si="585"/>
        <v>0</v>
      </c>
      <c r="AD1281" s="549">
        <f t="shared" si="599"/>
        <v>0</v>
      </c>
      <c r="AE1281" s="553">
        <f t="shared" si="600"/>
        <v>0</v>
      </c>
      <c r="AF1281" s="282">
        <f t="shared" si="601"/>
        <v>0</v>
      </c>
      <c r="AG1281" s="283">
        <f t="shared" si="602"/>
        <v>0</v>
      </c>
      <c r="AH1281" s="281">
        <f t="shared" si="586"/>
        <v>0</v>
      </c>
      <c r="AI1281" s="551">
        <f t="shared" ref="AI1281:AK1300" si="611">IF($D1281=AI$5,$V1281,0)</f>
        <v>0</v>
      </c>
      <c r="AJ1281" s="549">
        <f t="shared" si="611"/>
        <v>-111194.65208333333</v>
      </c>
      <c r="AK1281" s="549">
        <f t="shared" si="611"/>
        <v>0</v>
      </c>
      <c r="AL1281" s="282">
        <f t="shared" si="603"/>
        <v>0</v>
      </c>
      <c r="AM1281" s="281">
        <f t="shared" si="587"/>
        <v>0</v>
      </c>
      <c r="AN1281" s="549">
        <f t="shared" si="604"/>
        <v>0</v>
      </c>
      <c r="AO1281" s="549">
        <f t="shared" si="605"/>
        <v>0</v>
      </c>
      <c r="AP1281" s="549">
        <f t="shared" si="606"/>
        <v>0</v>
      </c>
      <c r="AQ1281" s="283">
        <f t="shared" si="607"/>
        <v>0</v>
      </c>
      <c r="AR1281" s="281">
        <f t="shared" si="588"/>
        <v>0</v>
      </c>
      <c r="AT1281" s="446"/>
      <c r="AU1281" s="344"/>
      <c r="AV1281" s="447" t="str">
        <f t="shared" si="589"/>
        <v>CA</v>
      </c>
      <c r="AW1281" s="447" t="str">
        <f t="shared" si="590"/>
        <v>CL</v>
      </c>
      <c r="AX1281" s="447" t="str">
        <f t="shared" si="591"/>
        <v>AIC</v>
      </c>
      <c r="AY1281" s="447" t="str">
        <f t="shared" si="592"/>
        <v>ERB</v>
      </c>
      <c r="AZ1281" s="447" t="str">
        <f t="shared" si="593"/>
        <v>GRB</v>
      </c>
      <c r="BA1281" s="447" t="str">
        <f t="shared" si="594"/>
        <v>Non-Op</v>
      </c>
      <c r="BC1281" s="445" t="s">
        <v>2314</v>
      </c>
      <c r="BD1281" s="552">
        <f t="shared" si="610"/>
        <v>0</v>
      </c>
      <c r="BF1281" s="435"/>
      <c r="BG1281" s="435"/>
      <c r="BH1281" s="435"/>
      <c r="BI1281" s="435"/>
      <c r="BJ1281" s="435"/>
      <c r="BK1281" s="435"/>
      <c r="BL1281" s="435"/>
      <c r="BN1281" s="444"/>
    </row>
    <row r="1282" spans="1:66" s="28" customFormat="1" ht="12" customHeight="1">
      <c r="A1282" s="287">
        <v>23200153</v>
      </c>
      <c r="B1282" s="288" t="str">
        <f t="shared" si="597"/>
        <v>23200153</v>
      </c>
      <c r="C1282" s="444" t="s">
        <v>1794</v>
      </c>
      <c r="D1282" s="445" t="s">
        <v>2092</v>
      </c>
      <c r="E1282" s="445"/>
      <c r="F1282" s="444"/>
      <c r="G1282" s="445"/>
      <c r="H1282" s="547">
        <v>0</v>
      </c>
      <c r="I1282" s="547">
        <v>0</v>
      </c>
      <c r="J1282" s="547">
        <v>0</v>
      </c>
      <c r="K1282" s="547">
        <v>0</v>
      </c>
      <c r="L1282" s="547">
        <v>0</v>
      </c>
      <c r="M1282" s="547">
        <v>0</v>
      </c>
      <c r="N1282" s="547">
        <v>-7030.96</v>
      </c>
      <c r="O1282" s="547">
        <v>0</v>
      </c>
      <c r="P1282" s="547">
        <v>0</v>
      </c>
      <c r="Q1282" s="547">
        <v>0</v>
      </c>
      <c r="R1282" s="547">
        <v>0</v>
      </c>
      <c r="S1282" s="547">
        <v>-6209.81</v>
      </c>
      <c r="T1282" s="547">
        <v>0</v>
      </c>
      <c r="U1282" s="547"/>
      <c r="V1282" s="547">
        <f t="shared" si="598"/>
        <v>-1103.3975</v>
      </c>
      <c r="W1282" s="279"/>
      <c r="X1282" s="348"/>
      <c r="Y1282" s="548">
        <f t="shared" si="609"/>
        <v>0</v>
      </c>
      <c r="Z1282" s="549">
        <f t="shared" si="609"/>
        <v>0</v>
      </c>
      <c r="AA1282" s="549">
        <f t="shared" si="609"/>
        <v>0</v>
      </c>
      <c r="AB1282" s="282">
        <f t="shared" si="584"/>
        <v>0</v>
      </c>
      <c r="AC1282" s="281">
        <f t="shared" si="585"/>
        <v>0</v>
      </c>
      <c r="AD1282" s="549">
        <f t="shared" si="599"/>
        <v>0</v>
      </c>
      <c r="AE1282" s="553">
        <f t="shared" si="600"/>
        <v>0</v>
      </c>
      <c r="AF1282" s="282">
        <f t="shared" si="601"/>
        <v>0</v>
      </c>
      <c r="AG1282" s="283">
        <f t="shared" si="602"/>
        <v>0</v>
      </c>
      <c r="AH1282" s="281">
        <f t="shared" si="586"/>
        <v>0</v>
      </c>
      <c r="AI1282" s="551">
        <f t="shared" si="611"/>
        <v>0</v>
      </c>
      <c r="AJ1282" s="549">
        <f t="shared" si="611"/>
        <v>-1103.3975</v>
      </c>
      <c r="AK1282" s="549">
        <f t="shared" si="611"/>
        <v>0</v>
      </c>
      <c r="AL1282" s="282">
        <f t="shared" si="603"/>
        <v>0</v>
      </c>
      <c r="AM1282" s="281">
        <f t="shared" si="587"/>
        <v>0</v>
      </c>
      <c r="AN1282" s="549">
        <f t="shared" si="604"/>
        <v>0</v>
      </c>
      <c r="AO1282" s="549">
        <f t="shared" si="605"/>
        <v>0</v>
      </c>
      <c r="AP1282" s="549">
        <f t="shared" si="606"/>
        <v>0</v>
      </c>
      <c r="AQ1282" s="283">
        <f t="shared" si="607"/>
        <v>0</v>
      </c>
      <c r="AR1282" s="281">
        <f t="shared" si="588"/>
        <v>0</v>
      </c>
      <c r="AT1282" s="446"/>
      <c r="AU1282" s="344"/>
      <c r="AV1282" s="447" t="str">
        <f t="shared" si="589"/>
        <v>CA</v>
      </c>
      <c r="AW1282" s="447" t="str">
        <f t="shared" si="590"/>
        <v>CL</v>
      </c>
      <c r="AX1282" s="447" t="str">
        <f t="shared" si="591"/>
        <v>AIC</v>
      </c>
      <c r="AY1282" s="447" t="str">
        <f t="shared" si="592"/>
        <v>ERB</v>
      </c>
      <c r="AZ1282" s="447" t="str">
        <f t="shared" si="593"/>
        <v>GRB</v>
      </c>
      <c r="BA1282" s="447" t="str">
        <f t="shared" si="594"/>
        <v>Non-Op</v>
      </c>
      <c r="BC1282" s="445" t="s">
        <v>2314</v>
      </c>
      <c r="BD1282" s="552">
        <f t="shared" si="610"/>
        <v>0</v>
      </c>
      <c r="BF1282" s="435"/>
      <c r="BG1282" s="435"/>
      <c r="BH1282" s="435"/>
      <c r="BI1282" s="435"/>
      <c r="BJ1282" s="435"/>
      <c r="BK1282" s="435"/>
      <c r="BL1282" s="435"/>
      <c r="BN1282" s="444"/>
    </row>
    <row r="1283" spans="1:66" s="28" customFormat="1" ht="12" customHeight="1">
      <c r="A1283" s="324">
        <v>23200171</v>
      </c>
      <c r="B1283" s="290" t="str">
        <f t="shared" si="597"/>
        <v>23200171</v>
      </c>
      <c r="C1283" s="450" t="s">
        <v>2315</v>
      </c>
      <c r="D1283" s="451" t="s">
        <v>2092</v>
      </c>
      <c r="E1283" s="451"/>
      <c r="F1283" s="300">
        <v>43525</v>
      </c>
      <c r="G1283" s="451"/>
      <c r="H1283" s="556">
        <v>-37140.370000000003</v>
      </c>
      <c r="I1283" s="556">
        <v>-4902.7299999999996</v>
      </c>
      <c r="J1283" s="556">
        <v>-64203.07</v>
      </c>
      <c r="K1283" s="556">
        <v>-218570.27</v>
      </c>
      <c r="L1283" s="556">
        <v>-392075.86</v>
      </c>
      <c r="M1283" s="556">
        <v>-472701.51</v>
      </c>
      <c r="N1283" s="556">
        <v>-488382.62</v>
      </c>
      <c r="O1283" s="556">
        <v>-485504.22</v>
      </c>
      <c r="P1283" s="556">
        <v>-391197.98</v>
      </c>
      <c r="Q1283" s="556">
        <v>-283978.26</v>
      </c>
      <c r="R1283" s="556">
        <v>-202146.64</v>
      </c>
      <c r="S1283" s="556">
        <v>-140270.07</v>
      </c>
      <c r="T1283" s="591">
        <v>-71842.73</v>
      </c>
      <c r="U1283" s="556"/>
      <c r="V1283" s="556">
        <f t="shared" si="598"/>
        <v>-266535.39833333337</v>
      </c>
      <c r="W1283" s="349"/>
      <c r="X1283" s="350"/>
      <c r="Y1283" s="548">
        <f t="shared" ref="Y1283:AA1302" si="612">IF($D1283=Y$5,$T1283,0)</f>
        <v>0</v>
      </c>
      <c r="Z1283" s="549">
        <f t="shared" si="612"/>
        <v>-71842.73</v>
      </c>
      <c r="AA1283" s="549">
        <f t="shared" si="612"/>
        <v>0</v>
      </c>
      <c r="AB1283" s="282">
        <f t="shared" si="584"/>
        <v>0</v>
      </c>
      <c r="AC1283" s="281">
        <f t="shared" si="585"/>
        <v>0</v>
      </c>
      <c r="AD1283" s="549">
        <f t="shared" si="599"/>
        <v>0</v>
      </c>
      <c r="AE1283" s="553">
        <f t="shared" si="600"/>
        <v>0</v>
      </c>
      <c r="AF1283" s="282">
        <f t="shared" si="601"/>
        <v>0</v>
      </c>
      <c r="AG1283" s="283">
        <f t="shared" si="602"/>
        <v>0</v>
      </c>
      <c r="AH1283" s="281">
        <f t="shared" si="586"/>
        <v>0</v>
      </c>
      <c r="AI1283" s="551">
        <f t="shared" si="611"/>
        <v>0</v>
      </c>
      <c r="AJ1283" s="549">
        <f t="shared" si="611"/>
        <v>-266535.39833333337</v>
      </c>
      <c r="AK1283" s="549">
        <f t="shared" si="611"/>
        <v>0</v>
      </c>
      <c r="AL1283" s="282">
        <f t="shared" si="603"/>
        <v>0</v>
      </c>
      <c r="AM1283" s="281">
        <f t="shared" si="587"/>
        <v>0</v>
      </c>
      <c r="AN1283" s="549">
        <f t="shared" si="604"/>
        <v>0</v>
      </c>
      <c r="AO1283" s="549">
        <f t="shared" si="605"/>
        <v>0</v>
      </c>
      <c r="AP1283" s="549">
        <f t="shared" si="606"/>
        <v>0</v>
      </c>
      <c r="AQ1283" s="283">
        <f t="shared" si="607"/>
        <v>0</v>
      </c>
      <c r="AR1283" s="281">
        <f t="shared" si="588"/>
        <v>0</v>
      </c>
      <c r="AT1283" s="446"/>
      <c r="AU1283" s="344"/>
      <c r="AV1283" s="447" t="str">
        <f t="shared" si="589"/>
        <v>CA</v>
      </c>
      <c r="AW1283" s="447" t="str">
        <f t="shared" si="590"/>
        <v>CL</v>
      </c>
      <c r="AX1283" s="447" t="str">
        <f t="shared" si="591"/>
        <v>AIC</v>
      </c>
      <c r="AY1283" s="447" t="str">
        <f t="shared" si="592"/>
        <v>ERB</v>
      </c>
      <c r="AZ1283" s="447" t="str">
        <f t="shared" si="593"/>
        <v>GRB</v>
      </c>
      <c r="BA1283" s="447" t="str">
        <f t="shared" si="594"/>
        <v>Non-Op</v>
      </c>
      <c r="BC1283" s="445" t="s">
        <v>2314</v>
      </c>
      <c r="BD1283" s="552">
        <f t="shared" si="610"/>
        <v>-71842.73</v>
      </c>
      <c r="BF1283" s="435"/>
      <c r="BG1283" s="435"/>
      <c r="BH1283" s="435"/>
      <c r="BI1283" s="435"/>
      <c r="BJ1283" s="435"/>
      <c r="BK1283" s="435"/>
      <c r="BL1283" s="435"/>
      <c r="BN1283" s="444"/>
    </row>
    <row r="1284" spans="1:66" s="28" customFormat="1" ht="12" customHeight="1">
      <c r="A1284" s="324" t="s">
        <v>2968</v>
      </c>
      <c r="B1284" s="290" t="str">
        <f t="shared" si="597"/>
        <v>23200181</v>
      </c>
      <c r="C1284" s="450" t="s">
        <v>2969</v>
      </c>
      <c r="D1284" s="451" t="s">
        <v>2092</v>
      </c>
      <c r="E1284" s="451"/>
      <c r="F1284" s="300">
        <v>44501</v>
      </c>
      <c r="G1284" s="451"/>
      <c r="H1284" s="556"/>
      <c r="I1284" s="556"/>
      <c r="J1284" s="556"/>
      <c r="K1284" s="556"/>
      <c r="L1284" s="556"/>
      <c r="M1284" s="556"/>
      <c r="N1284" s="556"/>
      <c r="O1284" s="556"/>
      <c r="P1284" s="556"/>
      <c r="Q1284" s="556"/>
      <c r="R1284" s="556"/>
      <c r="S1284" s="556">
        <v>-2000000</v>
      </c>
      <c r="T1284" s="591">
        <v>0</v>
      </c>
      <c r="U1284" s="556"/>
      <c r="V1284" s="556">
        <f t="shared" si="598"/>
        <v>-166666.66666666666</v>
      </c>
      <c r="W1284" s="349"/>
      <c r="X1284" s="350"/>
      <c r="Y1284" s="548">
        <f t="shared" si="612"/>
        <v>0</v>
      </c>
      <c r="Z1284" s="549">
        <f t="shared" si="612"/>
        <v>0</v>
      </c>
      <c r="AA1284" s="549">
        <f t="shared" si="612"/>
        <v>0</v>
      </c>
      <c r="AB1284" s="282">
        <f t="shared" si="584"/>
        <v>0</v>
      </c>
      <c r="AC1284" s="281">
        <f t="shared" si="585"/>
        <v>0</v>
      </c>
      <c r="AD1284" s="549">
        <f t="shared" si="599"/>
        <v>0</v>
      </c>
      <c r="AE1284" s="553">
        <f t="shared" si="600"/>
        <v>0</v>
      </c>
      <c r="AF1284" s="282">
        <f t="shared" si="601"/>
        <v>0</v>
      </c>
      <c r="AG1284" s="283">
        <f t="shared" si="602"/>
        <v>0</v>
      </c>
      <c r="AH1284" s="281">
        <f t="shared" si="586"/>
        <v>0</v>
      </c>
      <c r="AI1284" s="551">
        <f t="shared" si="611"/>
        <v>0</v>
      </c>
      <c r="AJ1284" s="549">
        <f t="shared" si="611"/>
        <v>-166666.66666666666</v>
      </c>
      <c r="AK1284" s="549">
        <f t="shared" si="611"/>
        <v>0</v>
      </c>
      <c r="AL1284" s="282">
        <f t="shared" si="603"/>
        <v>0</v>
      </c>
      <c r="AM1284" s="281">
        <f t="shared" si="587"/>
        <v>0</v>
      </c>
      <c r="AN1284" s="549">
        <f t="shared" si="604"/>
        <v>0</v>
      </c>
      <c r="AO1284" s="549">
        <f t="shared" si="605"/>
        <v>0</v>
      </c>
      <c r="AP1284" s="549">
        <f t="shared" si="606"/>
        <v>0</v>
      </c>
      <c r="AQ1284" s="283">
        <f t="shared" si="607"/>
        <v>0</v>
      </c>
      <c r="AR1284" s="281">
        <f t="shared" si="588"/>
        <v>0</v>
      </c>
      <c r="AT1284" s="446"/>
      <c r="AU1284" s="344"/>
      <c r="AV1284" s="447" t="str">
        <f t="shared" si="589"/>
        <v>CA</v>
      </c>
      <c r="AW1284" s="447" t="str">
        <f t="shared" si="590"/>
        <v>CL</v>
      </c>
      <c r="AX1284" s="447" t="str">
        <f t="shared" si="591"/>
        <v>AIC</v>
      </c>
      <c r="AY1284" s="447" t="str">
        <f t="shared" si="592"/>
        <v>ERB</v>
      </c>
      <c r="AZ1284" s="447" t="str">
        <f t="shared" si="593"/>
        <v>GRB</v>
      </c>
      <c r="BA1284" s="447" t="str">
        <f t="shared" si="594"/>
        <v>Non-Op</v>
      </c>
      <c r="BC1284" s="445" t="s">
        <v>2314</v>
      </c>
      <c r="BD1284" s="552">
        <f t="shared" si="610"/>
        <v>0</v>
      </c>
      <c r="BF1284" s="435"/>
      <c r="BG1284" s="435"/>
      <c r="BH1284" s="435"/>
      <c r="BI1284" s="435"/>
      <c r="BJ1284" s="435"/>
      <c r="BK1284" s="435"/>
      <c r="BL1284" s="435"/>
      <c r="BN1284" s="444"/>
    </row>
    <row r="1285" spans="1:66" s="28" customFormat="1" ht="12" customHeight="1">
      <c r="A1285" s="287">
        <v>23200221</v>
      </c>
      <c r="B1285" s="288" t="str">
        <f t="shared" si="597"/>
        <v>23200221</v>
      </c>
      <c r="C1285" s="444" t="s">
        <v>1795</v>
      </c>
      <c r="D1285" s="445" t="s">
        <v>2092</v>
      </c>
      <c r="E1285" s="445"/>
      <c r="F1285" s="444"/>
      <c r="G1285" s="445"/>
      <c r="H1285" s="547">
        <v>-9350.44</v>
      </c>
      <c r="I1285" s="547">
        <v>0</v>
      </c>
      <c r="J1285" s="547">
        <v>-154038.5</v>
      </c>
      <c r="K1285" s="547">
        <v>-1067067.01</v>
      </c>
      <c r="L1285" s="547">
        <v>-321044.86</v>
      </c>
      <c r="M1285" s="547">
        <v>-605669.41</v>
      </c>
      <c r="N1285" s="547">
        <v>-190718.01</v>
      </c>
      <c r="O1285" s="547">
        <v>0</v>
      </c>
      <c r="P1285" s="547">
        <v>-314402.93</v>
      </c>
      <c r="Q1285" s="547">
        <v>-805887.67</v>
      </c>
      <c r="R1285" s="547">
        <v>-979021</v>
      </c>
      <c r="S1285" s="547">
        <v>0</v>
      </c>
      <c r="T1285" s="547">
        <v>-969576.29</v>
      </c>
      <c r="U1285" s="547"/>
      <c r="V1285" s="547">
        <f t="shared" si="598"/>
        <v>-410609.39625000005</v>
      </c>
      <c r="W1285" s="285"/>
      <c r="X1285" s="286"/>
      <c r="Y1285" s="548">
        <f t="shared" si="612"/>
        <v>0</v>
      </c>
      <c r="Z1285" s="549">
        <f t="shared" si="612"/>
        <v>-969576.29</v>
      </c>
      <c r="AA1285" s="549">
        <f t="shared" si="612"/>
        <v>0</v>
      </c>
      <c r="AB1285" s="282">
        <f t="shared" si="584"/>
        <v>0</v>
      </c>
      <c r="AC1285" s="281">
        <f t="shared" si="585"/>
        <v>0</v>
      </c>
      <c r="AD1285" s="549">
        <f t="shared" si="599"/>
        <v>0</v>
      </c>
      <c r="AE1285" s="553">
        <f t="shared" si="600"/>
        <v>0</v>
      </c>
      <c r="AF1285" s="282">
        <f t="shared" si="601"/>
        <v>0</v>
      </c>
      <c r="AG1285" s="283">
        <f t="shared" si="602"/>
        <v>0</v>
      </c>
      <c r="AH1285" s="281">
        <f t="shared" si="586"/>
        <v>0</v>
      </c>
      <c r="AI1285" s="551">
        <f t="shared" si="611"/>
        <v>0</v>
      </c>
      <c r="AJ1285" s="549">
        <f t="shared" si="611"/>
        <v>-410609.39625000005</v>
      </c>
      <c r="AK1285" s="549">
        <f t="shared" si="611"/>
        <v>0</v>
      </c>
      <c r="AL1285" s="282">
        <f t="shared" si="603"/>
        <v>0</v>
      </c>
      <c r="AM1285" s="281">
        <f t="shared" si="587"/>
        <v>0</v>
      </c>
      <c r="AN1285" s="549">
        <f t="shared" si="604"/>
        <v>0</v>
      </c>
      <c r="AO1285" s="549">
        <f t="shared" si="605"/>
        <v>0</v>
      </c>
      <c r="AP1285" s="549">
        <f t="shared" si="606"/>
        <v>0</v>
      </c>
      <c r="AQ1285" s="283">
        <f t="shared" si="607"/>
        <v>0</v>
      </c>
      <c r="AR1285" s="281">
        <f t="shared" si="588"/>
        <v>0</v>
      </c>
      <c r="AT1285" s="446"/>
      <c r="AU1285" s="344"/>
      <c r="AV1285" s="447" t="str">
        <f t="shared" si="589"/>
        <v>CA</v>
      </c>
      <c r="AW1285" s="447" t="str">
        <f t="shared" si="590"/>
        <v>CL</v>
      </c>
      <c r="AX1285" s="447" t="str">
        <f t="shared" si="591"/>
        <v>AIC</v>
      </c>
      <c r="AY1285" s="447" t="str">
        <f t="shared" si="592"/>
        <v>ERB</v>
      </c>
      <c r="AZ1285" s="447" t="str">
        <f t="shared" si="593"/>
        <v>GRB</v>
      </c>
      <c r="BA1285" s="447" t="str">
        <f t="shared" si="594"/>
        <v>Non-Op</v>
      </c>
      <c r="BC1285" s="445" t="s">
        <v>2314</v>
      </c>
      <c r="BD1285" s="552">
        <f t="shared" si="610"/>
        <v>-969576.29</v>
      </c>
      <c r="BF1285" s="435"/>
      <c r="BG1285" s="435"/>
      <c r="BH1285" s="435"/>
      <c r="BI1285" s="435"/>
      <c r="BJ1285" s="435"/>
      <c r="BK1285" s="435"/>
      <c r="BL1285" s="435"/>
      <c r="BN1285" s="444"/>
    </row>
    <row r="1286" spans="1:66" s="28" customFormat="1" ht="12" customHeight="1">
      <c r="A1286" s="287">
        <v>23200222</v>
      </c>
      <c r="B1286" s="288" t="str">
        <f t="shared" si="597"/>
        <v>23200222</v>
      </c>
      <c r="C1286" s="444" t="s">
        <v>1796</v>
      </c>
      <c r="D1286" s="445" t="s">
        <v>2092</v>
      </c>
      <c r="E1286" s="445"/>
      <c r="F1286" s="444"/>
      <c r="G1286" s="445"/>
      <c r="H1286" s="547">
        <v>-12384653.32</v>
      </c>
      <c r="I1286" s="547">
        <v>-12464268.029999999</v>
      </c>
      <c r="J1286" s="547">
        <v>-11739726.58</v>
      </c>
      <c r="K1286" s="547">
        <v>-12498770.640000001</v>
      </c>
      <c r="L1286" s="547">
        <v>-11333274.880000001</v>
      </c>
      <c r="M1286" s="547">
        <v>-11586264.390000001</v>
      </c>
      <c r="N1286" s="547">
        <v>-11291257.449999999</v>
      </c>
      <c r="O1286" s="547">
        <v>-11408399.67</v>
      </c>
      <c r="P1286" s="547">
        <v>-11385619.07</v>
      </c>
      <c r="Q1286" s="547">
        <v>-11178069.710000001</v>
      </c>
      <c r="R1286" s="547">
        <v>-11496756.060000001</v>
      </c>
      <c r="S1286" s="547">
        <v>-12084884.91</v>
      </c>
      <c r="T1286" s="547">
        <v>-12476833.630000001</v>
      </c>
      <c r="U1286" s="547"/>
      <c r="V1286" s="547">
        <f t="shared" si="598"/>
        <v>-11741502.905416667</v>
      </c>
      <c r="W1286" s="285"/>
      <c r="X1286" s="286"/>
      <c r="Y1286" s="548">
        <f t="shared" si="612"/>
        <v>0</v>
      </c>
      <c r="Z1286" s="549">
        <f t="shared" si="612"/>
        <v>-12476833.630000001</v>
      </c>
      <c r="AA1286" s="549">
        <f t="shared" si="612"/>
        <v>0</v>
      </c>
      <c r="AB1286" s="282">
        <f t="shared" si="584"/>
        <v>0</v>
      </c>
      <c r="AC1286" s="281">
        <f t="shared" si="585"/>
        <v>0</v>
      </c>
      <c r="AD1286" s="549">
        <f t="shared" si="599"/>
        <v>0</v>
      </c>
      <c r="AE1286" s="553">
        <f t="shared" si="600"/>
        <v>0</v>
      </c>
      <c r="AF1286" s="282">
        <f t="shared" si="601"/>
        <v>0</v>
      </c>
      <c r="AG1286" s="283">
        <f t="shared" si="602"/>
        <v>0</v>
      </c>
      <c r="AH1286" s="281">
        <f t="shared" si="586"/>
        <v>0</v>
      </c>
      <c r="AI1286" s="551">
        <f t="shared" si="611"/>
        <v>0</v>
      </c>
      <c r="AJ1286" s="549">
        <f t="shared" si="611"/>
        <v>-11741502.905416667</v>
      </c>
      <c r="AK1286" s="549">
        <f t="shared" si="611"/>
        <v>0</v>
      </c>
      <c r="AL1286" s="282">
        <f t="shared" si="603"/>
        <v>0</v>
      </c>
      <c r="AM1286" s="281">
        <f t="shared" si="587"/>
        <v>0</v>
      </c>
      <c r="AN1286" s="549">
        <f t="shared" si="604"/>
        <v>0</v>
      </c>
      <c r="AO1286" s="549">
        <f t="shared" si="605"/>
        <v>0</v>
      </c>
      <c r="AP1286" s="549">
        <f t="shared" si="606"/>
        <v>0</v>
      </c>
      <c r="AQ1286" s="283">
        <f t="shared" si="607"/>
        <v>0</v>
      </c>
      <c r="AR1286" s="281">
        <f t="shared" si="588"/>
        <v>0</v>
      </c>
      <c r="AT1286" s="446"/>
      <c r="AU1286" s="344"/>
      <c r="AV1286" s="447" t="str">
        <f t="shared" si="589"/>
        <v>CA</v>
      </c>
      <c r="AW1286" s="447" t="str">
        <f t="shared" si="590"/>
        <v>CL</v>
      </c>
      <c r="AX1286" s="447" t="str">
        <f t="shared" si="591"/>
        <v>AIC</v>
      </c>
      <c r="AY1286" s="447" t="str">
        <f t="shared" si="592"/>
        <v>ERB</v>
      </c>
      <c r="AZ1286" s="447" t="str">
        <f t="shared" si="593"/>
        <v>GRB</v>
      </c>
      <c r="BA1286" s="447" t="str">
        <f t="shared" si="594"/>
        <v>Non-Op</v>
      </c>
      <c r="BC1286" s="445" t="s">
        <v>2314</v>
      </c>
      <c r="BD1286" s="552">
        <f t="shared" si="610"/>
        <v>-12476833.630000001</v>
      </c>
      <c r="BF1286" s="435"/>
      <c r="BG1286" s="435"/>
      <c r="BH1286" s="435"/>
      <c r="BI1286" s="435"/>
      <c r="BJ1286" s="435"/>
      <c r="BK1286" s="435"/>
      <c r="BL1286" s="435"/>
      <c r="BN1286" s="444"/>
    </row>
    <row r="1287" spans="1:66" s="28" customFormat="1" ht="12" customHeight="1">
      <c r="A1287" s="287">
        <v>23200242</v>
      </c>
      <c r="B1287" s="288" t="str">
        <f t="shared" si="597"/>
        <v>23200242</v>
      </c>
      <c r="C1287" s="444" t="s">
        <v>1797</v>
      </c>
      <c r="D1287" s="445" t="s">
        <v>2092</v>
      </c>
      <c r="E1287" s="445"/>
      <c r="F1287" s="444"/>
      <c r="G1287" s="445"/>
      <c r="H1287" s="547">
        <v>-44137121.369999997</v>
      </c>
      <c r="I1287" s="547">
        <v>-45506686.82</v>
      </c>
      <c r="J1287" s="547">
        <v>-50894774.670000002</v>
      </c>
      <c r="K1287" s="547">
        <v>-52314347.18</v>
      </c>
      <c r="L1287" s="547">
        <v>-30314113</v>
      </c>
      <c r="M1287" s="547">
        <v>-29831984.890000001</v>
      </c>
      <c r="N1287" s="547">
        <v>-24070579.75</v>
      </c>
      <c r="O1287" s="547">
        <v>-27561415.379999999</v>
      </c>
      <c r="P1287" s="547">
        <v>-28669505.34</v>
      </c>
      <c r="Q1287" s="547">
        <v>-27617707.73</v>
      </c>
      <c r="R1287" s="547">
        <v>-34220751.07</v>
      </c>
      <c r="S1287" s="547">
        <v>-79144500.840000004</v>
      </c>
      <c r="T1287" s="547">
        <v>-85112011.099999994</v>
      </c>
      <c r="U1287" s="547"/>
      <c r="V1287" s="547">
        <f t="shared" si="598"/>
        <v>-41230911.075416662</v>
      </c>
      <c r="W1287" s="285"/>
      <c r="X1287" s="286"/>
      <c r="Y1287" s="548">
        <f t="shared" si="612"/>
        <v>0</v>
      </c>
      <c r="Z1287" s="549">
        <f t="shared" si="612"/>
        <v>-85112011.099999994</v>
      </c>
      <c r="AA1287" s="549">
        <f t="shared" si="612"/>
        <v>0</v>
      </c>
      <c r="AB1287" s="282">
        <f t="shared" si="584"/>
        <v>0</v>
      </c>
      <c r="AC1287" s="281">
        <f t="shared" si="585"/>
        <v>0</v>
      </c>
      <c r="AD1287" s="549">
        <f t="shared" si="599"/>
        <v>0</v>
      </c>
      <c r="AE1287" s="553">
        <f t="shared" si="600"/>
        <v>0</v>
      </c>
      <c r="AF1287" s="282">
        <f t="shared" si="601"/>
        <v>0</v>
      </c>
      <c r="AG1287" s="283">
        <f t="shared" si="602"/>
        <v>0</v>
      </c>
      <c r="AH1287" s="281">
        <f t="shared" si="586"/>
        <v>0</v>
      </c>
      <c r="AI1287" s="551">
        <f t="shared" si="611"/>
        <v>0</v>
      </c>
      <c r="AJ1287" s="549">
        <f t="shared" si="611"/>
        <v>-41230911.075416662</v>
      </c>
      <c r="AK1287" s="549">
        <f t="shared" si="611"/>
        <v>0</v>
      </c>
      <c r="AL1287" s="282">
        <f t="shared" si="603"/>
        <v>0</v>
      </c>
      <c r="AM1287" s="281">
        <f t="shared" si="587"/>
        <v>0</v>
      </c>
      <c r="AN1287" s="549">
        <f t="shared" si="604"/>
        <v>0</v>
      </c>
      <c r="AO1287" s="549">
        <f t="shared" si="605"/>
        <v>0</v>
      </c>
      <c r="AP1287" s="549">
        <f t="shared" si="606"/>
        <v>0</v>
      </c>
      <c r="AQ1287" s="283">
        <f t="shared" si="607"/>
        <v>0</v>
      </c>
      <c r="AR1287" s="281">
        <f t="shared" si="588"/>
        <v>0</v>
      </c>
      <c r="AT1287" s="446"/>
      <c r="AU1287" s="344"/>
      <c r="AV1287" s="447" t="str">
        <f t="shared" si="589"/>
        <v>CA</v>
      </c>
      <c r="AW1287" s="447" t="str">
        <f t="shared" si="590"/>
        <v>CL</v>
      </c>
      <c r="AX1287" s="447" t="str">
        <f t="shared" si="591"/>
        <v>AIC</v>
      </c>
      <c r="AY1287" s="447" t="str">
        <f t="shared" si="592"/>
        <v>ERB</v>
      </c>
      <c r="AZ1287" s="447" t="str">
        <f t="shared" si="593"/>
        <v>GRB</v>
      </c>
      <c r="BA1287" s="447" t="str">
        <f t="shared" si="594"/>
        <v>Non-Op</v>
      </c>
      <c r="BC1287" s="445" t="s">
        <v>2314</v>
      </c>
      <c r="BD1287" s="552">
        <f t="shared" si="610"/>
        <v>-85112011.099999994</v>
      </c>
      <c r="BF1287" s="435"/>
      <c r="BG1287" s="435"/>
      <c r="BH1287" s="435"/>
      <c r="BI1287" s="435"/>
      <c r="BJ1287" s="435"/>
      <c r="BK1287" s="435"/>
      <c r="BL1287" s="435"/>
      <c r="BN1287" s="444"/>
    </row>
    <row r="1288" spans="1:66" s="28" customFormat="1" ht="12" customHeight="1">
      <c r="A1288" s="287">
        <v>23200281</v>
      </c>
      <c r="B1288" s="288" t="str">
        <f t="shared" si="597"/>
        <v>23200281</v>
      </c>
      <c r="C1288" s="444" t="s">
        <v>1798</v>
      </c>
      <c r="D1288" s="445" t="s">
        <v>2092</v>
      </c>
      <c r="E1288" s="445"/>
      <c r="F1288" s="444"/>
      <c r="G1288" s="445"/>
      <c r="H1288" s="547">
        <v>0</v>
      </c>
      <c r="I1288" s="547">
        <v>0</v>
      </c>
      <c r="J1288" s="547">
        <v>0</v>
      </c>
      <c r="K1288" s="547">
        <v>0</v>
      </c>
      <c r="L1288" s="547">
        <v>0</v>
      </c>
      <c r="M1288" s="547">
        <v>0</v>
      </c>
      <c r="N1288" s="547">
        <v>0</v>
      </c>
      <c r="O1288" s="547">
        <v>0</v>
      </c>
      <c r="P1288" s="547">
        <v>0</v>
      </c>
      <c r="Q1288" s="547">
        <v>0</v>
      </c>
      <c r="R1288" s="547">
        <v>0</v>
      </c>
      <c r="S1288" s="547">
        <v>0</v>
      </c>
      <c r="T1288" s="547">
        <v>0</v>
      </c>
      <c r="U1288" s="547"/>
      <c r="V1288" s="547">
        <f t="shared" si="598"/>
        <v>0</v>
      </c>
      <c r="W1288" s="285"/>
      <c r="X1288" s="286"/>
      <c r="Y1288" s="548">
        <f t="shared" si="612"/>
        <v>0</v>
      </c>
      <c r="Z1288" s="549">
        <f t="shared" si="612"/>
        <v>0</v>
      </c>
      <c r="AA1288" s="549">
        <f t="shared" si="612"/>
        <v>0</v>
      </c>
      <c r="AB1288" s="282">
        <f t="shared" si="584"/>
        <v>0</v>
      </c>
      <c r="AC1288" s="281">
        <f t="shared" si="585"/>
        <v>0</v>
      </c>
      <c r="AD1288" s="549">
        <f t="shared" si="599"/>
        <v>0</v>
      </c>
      <c r="AE1288" s="553">
        <f t="shared" si="600"/>
        <v>0</v>
      </c>
      <c r="AF1288" s="282">
        <f t="shared" si="601"/>
        <v>0</v>
      </c>
      <c r="AG1288" s="283">
        <f t="shared" si="602"/>
        <v>0</v>
      </c>
      <c r="AH1288" s="281">
        <f t="shared" si="586"/>
        <v>0</v>
      </c>
      <c r="AI1288" s="551">
        <f t="shared" si="611"/>
        <v>0</v>
      </c>
      <c r="AJ1288" s="549">
        <f t="shared" si="611"/>
        <v>0</v>
      </c>
      <c r="AK1288" s="549">
        <f t="shared" si="611"/>
        <v>0</v>
      </c>
      <c r="AL1288" s="282">
        <f t="shared" si="603"/>
        <v>0</v>
      </c>
      <c r="AM1288" s="281">
        <f t="shared" si="587"/>
        <v>0</v>
      </c>
      <c r="AN1288" s="549">
        <f t="shared" si="604"/>
        <v>0</v>
      </c>
      <c r="AO1288" s="549">
        <f t="shared" si="605"/>
        <v>0</v>
      </c>
      <c r="AP1288" s="549">
        <f t="shared" si="606"/>
        <v>0</v>
      </c>
      <c r="AQ1288" s="283">
        <f t="shared" si="607"/>
        <v>0</v>
      </c>
      <c r="AR1288" s="281">
        <f t="shared" si="588"/>
        <v>0</v>
      </c>
      <c r="AT1288" s="446"/>
      <c r="AU1288" s="344"/>
      <c r="AV1288" s="447" t="str">
        <f t="shared" si="589"/>
        <v>CA</v>
      </c>
      <c r="AW1288" s="447" t="str">
        <f t="shared" si="590"/>
        <v>CL</v>
      </c>
      <c r="AX1288" s="447" t="str">
        <f t="shared" si="591"/>
        <v>AIC</v>
      </c>
      <c r="AY1288" s="447" t="str">
        <f t="shared" si="592"/>
        <v>ERB</v>
      </c>
      <c r="AZ1288" s="447" t="str">
        <f t="shared" si="593"/>
        <v>GRB</v>
      </c>
      <c r="BA1288" s="447" t="str">
        <f t="shared" si="594"/>
        <v>Non-Op</v>
      </c>
      <c r="BC1288" s="445" t="s">
        <v>2314</v>
      </c>
      <c r="BD1288" s="552">
        <f t="shared" si="610"/>
        <v>0</v>
      </c>
      <c r="BF1288" s="435"/>
      <c r="BG1288" s="435"/>
      <c r="BH1288" s="435"/>
      <c r="BI1288" s="435"/>
      <c r="BJ1288" s="435"/>
      <c r="BK1288" s="435"/>
      <c r="BL1288" s="435"/>
      <c r="BN1288" s="444"/>
    </row>
    <row r="1289" spans="1:66" s="28" customFormat="1" ht="12" customHeight="1">
      <c r="A1289" s="287">
        <v>23200282</v>
      </c>
      <c r="B1289" s="288" t="str">
        <f t="shared" si="597"/>
        <v>23200282</v>
      </c>
      <c r="C1289" s="444" t="s">
        <v>1799</v>
      </c>
      <c r="D1289" s="445" t="s">
        <v>2092</v>
      </c>
      <c r="E1289" s="445"/>
      <c r="F1289" s="444"/>
      <c r="G1289" s="445"/>
      <c r="H1289" s="547">
        <v>0</v>
      </c>
      <c r="I1289" s="547">
        <v>0</v>
      </c>
      <c r="J1289" s="547">
        <v>0</v>
      </c>
      <c r="K1289" s="547">
        <v>0</v>
      </c>
      <c r="L1289" s="547">
        <v>0</v>
      </c>
      <c r="M1289" s="547">
        <v>0</v>
      </c>
      <c r="N1289" s="547">
        <v>-10051.42</v>
      </c>
      <c r="O1289" s="547">
        <v>0</v>
      </c>
      <c r="P1289" s="547">
        <v>0</v>
      </c>
      <c r="Q1289" s="547">
        <v>0</v>
      </c>
      <c r="R1289" s="547">
        <v>0</v>
      </c>
      <c r="S1289" s="547">
        <v>-10141.700000000001</v>
      </c>
      <c r="T1289" s="547">
        <v>0</v>
      </c>
      <c r="U1289" s="547"/>
      <c r="V1289" s="547">
        <f t="shared" si="598"/>
        <v>-1682.7600000000002</v>
      </c>
      <c r="W1289" s="285"/>
      <c r="X1289" s="286"/>
      <c r="Y1289" s="548">
        <f t="shared" si="612"/>
        <v>0</v>
      </c>
      <c r="Z1289" s="549">
        <f t="shared" si="612"/>
        <v>0</v>
      </c>
      <c r="AA1289" s="549">
        <f t="shared" si="612"/>
        <v>0</v>
      </c>
      <c r="AB1289" s="282">
        <f t="shared" ref="AB1289:AB1352" si="613">T1289-SUM(Y1289:AA1289)</f>
        <v>0</v>
      </c>
      <c r="AC1289" s="281">
        <f t="shared" ref="AC1289:AC1352" si="614">T1289-SUM(Y1289:AA1289)-AB1289</f>
        <v>0</v>
      </c>
      <c r="AD1289" s="549">
        <f t="shared" si="599"/>
        <v>0</v>
      </c>
      <c r="AE1289" s="553">
        <f t="shared" si="600"/>
        <v>0</v>
      </c>
      <c r="AF1289" s="282">
        <f t="shared" si="601"/>
        <v>0</v>
      </c>
      <c r="AG1289" s="283">
        <f t="shared" si="602"/>
        <v>0</v>
      </c>
      <c r="AH1289" s="281">
        <f t="shared" ref="AH1289:AH1352" si="615">AG1289-AB1289</f>
        <v>0</v>
      </c>
      <c r="AI1289" s="551">
        <f t="shared" si="611"/>
        <v>0</v>
      </c>
      <c r="AJ1289" s="549">
        <f t="shared" si="611"/>
        <v>-1682.7600000000002</v>
      </c>
      <c r="AK1289" s="549">
        <f t="shared" si="611"/>
        <v>0</v>
      </c>
      <c r="AL1289" s="282">
        <f t="shared" si="603"/>
        <v>0</v>
      </c>
      <c r="AM1289" s="281">
        <f t="shared" ref="AM1289:AM1352" si="616">V1289-SUM(AI1289:AK1289)-AL1289</f>
        <v>0</v>
      </c>
      <c r="AN1289" s="549">
        <f t="shared" si="604"/>
        <v>0</v>
      </c>
      <c r="AO1289" s="549">
        <f t="shared" si="605"/>
        <v>0</v>
      </c>
      <c r="AP1289" s="549">
        <f t="shared" si="606"/>
        <v>0</v>
      </c>
      <c r="AQ1289" s="283">
        <f t="shared" si="607"/>
        <v>0</v>
      </c>
      <c r="AR1289" s="281">
        <f t="shared" ref="AR1289:AR1352" si="617">AQ1289-AL1289</f>
        <v>0</v>
      </c>
      <c r="AT1289" s="446"/>
      <c r="AU1289" s="344"/>
      <c r="AV1289" s="447" t="str">
        <f t="shared" ref="AV1289:AV1352" si="618">IF(VALUE(Y1289),AV$7,IF(ISBLANK(Y1289),"",AV$7))</f>
        <v>CA</v>
      </c>
      <c r="AW1289" s="447" t="str">
        <f t="shared" ref="AW1289:AW1352" si="619">IF(VALUE(Z1289),AW$7,IF(ISBLANK(Z1289),"",AW$7))</f>
        <v>CL</v>
      </c>
      <c r="AX1289" s="447" t="str">
        <f t="shared" ref="AX1289:AX1352" si="620">IF(VALUE(AA1289),AX$7,IF(ISBLANK(AA1289),"",AX$7))</f>
        <v>AIC</v>
      </c>
      <c r="AY1289" s="447" t="str">
        <f t="shared" ref="AY1289:AY1352" si="621">IF(VALUE(AD1289),AY$7,IF(ISBLANK(AD1289),"",AY$7))</f>
        <v>ERB</v>
      </c>
      <c r="AZ1289" s="447" t="str">
        <f t="shared" ref="AZ1289:AZ1352" si="622">IF(VALUE(AE1289),AZ$7,IF(ISBLANK(AE1289),"",AZ$7))</f>
        <v>GRB</v>
      </c>
      <c r="BA1289" s="447" t="str">
        <f t="shared" ref="BA1289:BA1352" si="623">IF(VALUE(AF1289),BA$7,IF(ISBLANK(AF1289),"",BA$7))</f>
        <v>Non-Op</v>
      </c>
      <c r="BC1289" s="445" t="s">
        <v>2314</v>
      </c>
      <c r="BD1289" s="552">
        <f t="shared" si="610"/>
        <v>0</v>
      </c>
      <c r="BF1289" s="435"/>
      <c r="BG1289" s="435"/>
      <c r="BH1289" s="435"/>
      <c r="BI1289" s="435"/>
      <c r="BJ1289" s="435"/>
      <c r="BK1289" s="435"/>
      <c r="BL1289" s="435"/>
      <c r="BN1289" s="444"/>
    </row>
    <row r="1290" spans="1:66" s="28" customFormat="1" ht="12" customHeight="1">
      <c r="A1290" s="287">
        <v>23200333</v>
      </c>
      <c r="B1290" s="288" t="str">
        <f t="shared" si="597"/>
        <v>23200333</v>
      </c>
      <c r="C1290" s="444" t="s">
        <v>1800</v>
      </c>
      <c r="D1290" s="445" t="s">
        <v>2092</v>
      </c>
      <c r="E1290" s="445"/>
      <c r="F1290" s="444"/>
      <c r="G1290" s="445"/>
      <c r="H1290" s="547">
        <v>-17864611.760000002</v>
      </c>
      <c r="I1290" s="547">
        <v>-18945709.559999999</v>
      </c>
      <c r="J1290" s="547">
        <v>-19576342.75</v>
      </c>
      <c r="K1290" s="547">
        <v>-20379487.469999999</v>
      </c>
      <c r="L1290" s="547">
        <v>-20143325.539999999</v>
      </c>
      <c r="M1290" s="547">
        <v>-20278439.77</v>
      </c>
      <c r="N1290" s="547">
        <v>-19920739.149999999</v>
      </c>
      <c r="O1290" s="547">
        <v>-18848009.960000001</v>
      </c>
      <c r="P1290" s="547">
        <v>-17919890.870000001</v>
      </c>
      <c r="Q1290" s="547">
        <v>-17935995.100000001</v>
      </c>
      <c r="R1290" s="547">
        <v>-18112646.02</v>
      </c>
      <c r="S1290" s="547">
        <v>-18200448.390000001</v>
      </c>
      <c r="T1290" s="547">
        <v>-17845413.350000001</v>
      </c>
      <c r="U1290" s="547"/>
      <c r="V1290" s="547">
        <f t="shared" si="598"/>
        <v>-19009670.594583333</v>
      </c>
      <c r="W1290" s="285"/>
      <c r="X1290" s="286"/>
      <c r="Y1290" s="548">
        <f t="shared" si="612"/>
        <v>0</v>
      </c>
      <c r="Z1290" s="549">
        <f t="shared" si="612"/>
        <v>-17845413.350000001</v>
      </c>
      <c r="AA1290" s="549">
        <f t="shared" si="612"/>
        <v>0</v>
      </c>
      <c r="AB1290" s="282">
        <f t="shared" si="613"/>
        <v>0</v>
      </c>
      <c r="AC1290" s="281">
        <f t="shared" si="614"/>
        <v>0</v>
      </c>
      <c r="AD1290" s="549">
        <f t="shared" si="599"/>
        <v>0</v>
      </c>
      <c r="AE1290" s="553">
        <f t="shared" si="600"/>
        <v>0</v>
      </c>
      <c r="AF1290" s="282">
        <f t="shared" si="601"/>
        <v>0</v>
      </c>
      <c r="AG1290" s="283">
        <f t="shared" si="602"/>
        <v>0</v>
      </c>
      <c r="AH1290" s="281">
        <f t="shared" si="615"/>
        <v>0</v>
      </c>
      <c r="AI1290" s="551">
        <f t="shared" si="611"/>
        <v>0</v>
      </c>
      <c r="AJ1290" s="549">
        <f t="shared" si="611"/>
        <v>-19009670.594583333</v>
      </c>
      <c r="AK1290" s="549">
        <f t="shared" si="611"/>
        <v>0</v>
      </c>
      <c r="AL1290" s="282">
        <f t="shared" si="603"/>
        <v>0</v>
      </c>
      <c r="AM1290" s="281">
        <f t="shared" si="616"/>
        <v>0</v>
      </c>
      <c r="AN1290" s="549">
        <f t="shared" si="604"/>
        <v>0</v>
      </c>
      <c r="AO1290" s="549">
        <f t="shared" si="605"/>
        <v>0</v>
      </c>
      <c r="AP1290" s="549">
        <f t="shared" si="606"/>
        <v>0</v>
      </c>
      <c r="AQ1290" s="283">
        <f t="shared" si="607"/>
        <v>0</v>
      </c>
      <c r="AR1290" s="281">
        <f t="shared" si="617"/>
        <v>0</v>
      </c>
      <c r="AT1290" s="446"/>
      <c r="AU1290" s="344"/>
      <c r="AV1290" s="447" t="str">
        <f t="shared" si="618"/>
        <v>CA</v>
      </c>
      <c r="AW1290" s="447" t="str">
        <f t="shared" si="619"/>
        <v>CL</v>
      </c>
      <c r="AX1290" s="447" t="str">
        <f t="shared" si="620"/>
        <v>AIC</v>
      </c>
      <c r="AY1290" s="447" t="str">
        <f t="shared" si="621"/>
        <v>ERB</v>
      </c>
      <c r="AZ1290" s="447" t="str">
        <f t="shared" si="622"/>
        <v>GRB</v>
      </c>
      <c r="BA1290" s="447" t="str">
        <f t="shared" si="623"/>
        <v>Non-Op</v>
      </c>
      <c r="BC1290" s="445" t="s">
        <v>2314</v>
      </c>
      <c r="BD1290" s="552">
        <f t="shared" si="610"/>
        <v>-17845413.350000001</v>
      </c>
      <c r="BF1290" s="435"/>
      <c r="BG1290" s="435"/>
      <c r="BH1290" s="435"/>
      <c r="BI1290" s="435"/>
      <c r="BJ1290" s="435"/>
      <c r="BK1290" s="435"/>
      <c r="BL1290" s="435"/>
      <c r="BN1290" s="444"/>
    </row>
    <row r="1291" spans="1:66" s="28" customFormat="1" ht="12" customHeight="1">
      <c r="A1291" s="287">
        <v>23200481</v>
      </c>
      <c r="B1291" s="288" t="str">
        <f t="shared" si="597"/>
        <v>23200481</v>
      </c>
      <c r="C1291" s="444" t="s">
        <v>2970</v>
      </c>
      <c r="D1291" s="445" t="s">
        <v>1165</v>
      </c>
      <c r="E1291" s="445"/>
      <c r="F1291" s="294">
        <v>43070</v>
      </c>
      <c r="G1291" s="445"/>
      <c r="H1291" s="547">
        <v>0</v>
      </c>
      <c r="I1291" s="547">
        <v>0</v>
      </c>
      <c r="J1291" s="547">
        <v>0</v>
      </c>
      <c r="K1291" s="547">
        <v>0</v>
      </c>
      <c r="L1291" s="547">
        <v>0</v>
      </c>
      <c r="M1291" s="547">
        <v>0</v>
      </c>
      <c r="N1291" s="547">
        <v>0</v>
      </c>
      <c r="O1291" s="547">
        <v>0</v>
      </c>
      <c r="P1291" s="547">
        <v>0</v>
      </c>
      <c r="Q1291" s="547">
        <v>0</v>
      </c>
      <c r="R1291" s="547">
        <v>0</v>
      </c>
      <c r="S1291" s="547">
        <v>0</v>
      </c>
      <c r="T1291" s="547">
        <v>0</v>
      </c>
      <c r="U1291" s="547"/>
      <c r="V1291" s="547">
        <f t="shared" si="598"/>
        <v>0</v>
      </c>
      <c r="W1291" s="285"/>
      <c r="X1291" s="286"/>
      <c r="Y1291" s="548">
        <f t="shared" si="612"/>
        <v>0</v>
      </c>
      <c r="Z1291" s="549">
        <f t="shared" si="612"/>
        <v>0</v>
      </c>
      <c r="AA1291" s="549">
        <f t="shared" si="612"/>
        <v>0</v>
      </c>
      <c r="AB1291" s="282">
        <f t="shared" si="613"/>
        <v>0</v>
      </c>
      <c r="AC1291" s="281">
        <f t="shared" si="614"/>
        <v>0</v>
      </c>
      <c r="AD1291" s="549">
        <f t="shared" si="599"/>
        <v>0</v>
      </c>
      <c r="AE1291" s="553">
        <f t="shared" si="600"/>
        <v>0</v>
      </c>
      <c r="AF1291" s="282">
        <f t="shared" si="601"/>
        <v>0</v>
      </c>
      <c r="AG1291" s="283">
        <f t="shared" si="602"/>
        <v>0</v>
      </c>
      <c r="AH1291" s="281">
        <f t="shared" si="615"/>
        <v>0</v>
      </c>
      <c r="AI1291" s="551">
        <f t="shared" si="611"/>
        <v>0</v>
      </c>
      <c r="AJ1291" s="549">
        <f t="shared" si="611"/>
        <v>0</v>
      </c>
      <c r="AK1291" s="549">
        <f t="shared" si="611"/>
        <v>0</v>
      </c>
      <c r="AL1291" s="282">
        <f t="shared" si="603"/>
        <v>0</v>
      </c>
      <c r="AM1291" s="281">
        <f t="shared" si="616"/>
        <v>0</v>
      </c>
      <c r="AN1291" s="549">
        <f t="shared" si="604"/>
        <v>0</v>
      </c>
      <c r="AO1291" s="549">
        <f t="shared" si="605"/>
        <v>0</v>
      </c>
      <c r="AP1291" s="549">
        <f t="shared" si="606"/>
        <v>0</v>
      </c>
      <c r="AQ1291" s="283">
        <f t="shared" si="607"/>
        <v>0</v>
      </c>
      <c r="AR1291" s="281">
        <f t="shared" si="617"/>
        <v>0</v>
      </c>
      <c r="AT1291" s="446" t="s">
        <v>2078</v>
      </c>
      <c r="AU1291" s="344"/>
      <c r="AV1291" s="447" t="str">
        <f t="shared" si="618"/>
        <v>CA</v>
      </c>
      <c r="AW1291" s="447" t="str">
        <f t="shared" si="619"/>
        <v>CL</v>
      </c>
      <c r="AX1291" s="447" t="str">
        <f t="shared" si="620"/>
        <v>AIC</v>
      </c>
      <c r="AY1291" s="447" t="str">
        <f t="shared" si="621"/>
        <v>ERB</v>
      </c>
      <c r="AZ1291" s="447" t="str">
        <f t="shared" si="622"/>
        <v>GRB</v>
      </c>
      <c r="BA1291" s="447" t="str">
        <f t="shared" si="623"/>
        <v>Non-Op</v>
      </c>
      <c r="BC1291" s="449" t="s">
        <v>2100</v>
      </c>
      <c r="BD1291" s="552">
        <f t="shared" si="610"/>
        <v>0</v>
      </c>
      <c r="BF1291" s="448"/>
      <c r="BG1291" s="448"/>
      <c r="BH1291" s="448"/>
      <c r="BI1291" s="448"/>
      <c r="BJ1291" s="448"/>
      <c r="BK1291" s="448"/>
      <c r="BL1291" s="448"/>
      <c r="BN1291" s="444"/>
    </row>
    <row r="1292" spans="1:66" s="28" customFormat="1" ht="12" customHeight="1">
      <c r="A1292" s="287">
        <v>23200483</v>
      </c>
      <c r="B1292" s="288" t="str">
        <f t="shared" si="597"/>
        <v>23200483</v>
      </c>
      <c r="C1292" s="444" t="s">
        <v>1801</v>
      </c>
      <c r="D1292" s="445" t="s">
        <v>2092</v>
      </c>
      <c r="E1292" s="445"/>
      <c r="F1292" s="444"/>
      <c r="G1292" s="445"/>
      <c r="H1292" s="547">
        <v>-13940113.25</v>
      </c>
      <c r="I1292" s="547">
        <v>-14475670.460000001</v>
      </c>
      <c r="J1292" s="547">
        <v>-15043164.85</v>
      </c>
      <c r="K1292" s="547">
        <v>-1677508.76</v>
      </c>
      <c r="L1292" s="547">
        <v>-2093911.65</v>
      </c>
      <c r="M1292" s="547">
        <v>-2594256.0699999998</v>
      </c>
      <c r="N1292" s="547">
        <v>-3211562.18</v>
      </c>
      <c r="O1292" s="547">
        <v>-3751517.8</v>
      </c>
      <c r="P1292" s="547">
        <v>-4899175.05</v>
      </c>
      <c r="Q1292" s="547">
        <v>-5475741.54</v>
      </c>
      <c r="R1292" s="547">
        <v>-5864728.6699999999</v>
      </c>
      <c r="S1292" s="547">
        <v>-5683201.3499999996</v>
      </c>
      <c r="T1292" s="547">
        <v>-17168639.379999999</v>
      </c>
      <c r="U1292" s="547"/>
      <c r="V1292" s="547">
        <f t="shared" si="598"/>
        <v>-6693734.5579166664</v>
      </c>
      <c r="W1292" s="285"/>
      <c r="X1292" s="286"/>
      <c r="Y1292" s="548">
        <f t="shared" si="612"/>
        <v>0</v>
      </c>
      <c r="Z1292" s="549">
        <f t="shared" si="612"/>
        <v>-17168639.379999999</v>
      </c>
      <c r="AA1292" s="549">
        <f t="shared" si="612"/>
        <v>0</v>
      </c>
      <c r="AB1292" s="282">
        <f t="shared" si="613"/>
        <v>0</v>
      </c>
      <c r="AC1292" s="281">
        <f t="shared" si="614"/>
        <v>0</v>
      </c>
      <c r="AD1292" s="549">
        <f t="shared" si="599"/>
        <v>0</v>
      </c>
      <c r="AE1292" s="553">
        <f t="shared" si="600"/>
        <v>0</v>
      </c>
      <c r="AF1292" s="282">
        <f t="shared" si="601"/>
        <v>0</v>
      </c>
      <c r="AG1292" s="283">
        <f t="shared" si="602"/>
        <v>0</v>
      </c>
      <c r="AH1292" s="281">
        <f t="shared" si="615"/>
        <v>0</v>
      </c>
      <c r="AI1292" s="551">
        <f t="shared" si="611"/>
        <v>0</v>
      </c>
      <c r="AJ1292" s="549">
        <f t="shared" si="611"/>
        <v>-6693734.5579166664</v>
      </c>
      <c r="AK1292" s="549">
        <f t="shared" si="611"/>
        <v>0</v>
      </c>
      <c r="AL1292" s="282">
        <f t="shared" si="603"/>
        <v>0</v>
      </c>
      <c r="AM1292" s="281">
        <f t="shared" si="616"/>
        <v>0</v>
      </c>
      <c r="AN1292" s="549">
        <f t="shared" si="604"/>
        <v>0</v>
      </c>
      <c r="AO1292" s="549">
        <f t="shared" si="605"/>
        <v>0</v>
      </c>
      <c r="AP1292" s="549">
        <f t="shared" si="606"/>
        <v>0</v>
      </c>
      <c r="AQ1292" s="283">
        <f t="shared" si="607"/>
        <v>0</v>
      </c>
      <c r="AR1292" s="281">
        <f t="shared" si="617"/>
        <v>0</v>
      </c>
      <c r="AT1292" s="446"/>
      <c r="AU1292" s="344"/>
      <c r="AV1292" s="447" t="str">
        <f t="shared" si="618"/>
        <v>CA</v>
      </c>
      <c r="AW1292" s="447" t="str">
        <f t="shared" si="619"/>
        <v>CL</v>
      </c>
      <c r="AX1292" s="447" t="str">
        <f t="shared" si="620"/>
        <v>AIC</v>
      </c>
      <c r="AY1292" s="447" t="str">
        <f t="shared" si="621"/>
        <v>ERB</v>
      </c>
      <c r="AZ1292" s="447" t="str">
        <f t="shared" si="622"/>
        <v>GRB</v>
      </c>
      <c r="BA1292" s="447" t="str">
        <f t="shared" si="623"/>
        <v>Non-Op</v>
      </c>
      <c r="BC1292" s="445" t="s">
        <v>2314</v>
      </c>
      <c r="BD1292" s="552">
        <f t="shared" si="610"/>
        <v>-17168639.379999999</v>
      </c>
      <c r="BF1292" s="448"/>
      <c r="BG1292" s="448"/>
      <c r="BH1292" s="448"/>
      <c r="BI1292" s="448"/>
      <c r="BJ1292" s="448"/>
      <c r="BK1292" s="448"/>
      <c r="BL1292" s="448"/>
      <c r="BN1292" s="444"/>
    </row>
    <row r="1293" spans="1:66" s="28" customFormat="1" ht="12" customHeight="1">
      <c r="A1293" s="287">
        <v>23200493</v>
      </c>
      <c r="B1293" s="288" t="str">
        <f t="shared" si="597"/>
        <v>23200493</v>
      </c>
      <c r="C1293" s="444" t="s">
        <v>1802</v>
      </c>
      <c r="D1293" s="445" t="s">
        <v>2092</v>
      </c>
      <c r="E1293" s="445"/>
      <c r="F1293" s="444"/>
      <c r="G1293" s="445"/>
      <c r="H1293" s="547">
        <v>-6665.05</v>
      </c>
      <c r="I1293" s="547">
        <v>3160.79</v>
      </c>
      <c r="J1293" s="547">
        <v>-12659.47</v>
      </c>
      <c r="K1293" s="547">
        <v>1249.96</v>
      </c>
      <c r="L1293" s="547">
        <v>-158248.88</v>
      </c>
      <c r="M1293" s="547">
        <v>-14094.22</v>
      </c>
      <c r="N1293" s="547">
        <v>-2105.06</v>
      </c>
      <c r="O1293" s="547">
        <v>0</v>
      </c>
      <c r="P1293" s="547">
        <v>0</v>
      </c>
      <c r="Q1293" s="547">
        <v>0</v>
      </c>
      <c r="R1293" s="547">
        <v>0</v>
      </c>
      <c r="S1293" s="547">
        <v>0</v>
      </c>
      <c r="T1293" s="547">
        <v>0</v>
      </c>
      <c r="U1293" s="547"/>
      <c r="V1293" s="547">
        <f t="shared" si="598"/>
        <v>-15502.450416666667</v>
      </c>
      <c r="W1293" s="285"/>
      <c r="X1293" s="286"/>
      <c r="Y1293" s="548">
        <f t="shared" si="612"/>
        <v>0</v>
      </c>
      <c r="Z1293" s="549">
        <f t="shared" si="612"/>
        <v>0</v>
      </c>
      <c r="AA1293" s="549">
        <f t="shared" si="612"/>
        <v>0</v>
      </c>
      <c r="AB1293" s="282">
        <f t="shared" si="613"/>
        <v>0</v>
      </c>
      <c r="AC1293" s="281">
        <f t="shared" si="614"/>
        <v>0</v>
      </c>
      <c r="AD1293" s="549">
        <f t="shared" si="599"/>
        <v>0</v>
      </c>
      <c r="AE1293" s="553">
        <f t="shared" si="600"/>
        <v>0</v>
      </c>
      <c r="AF1293" s="282">
        <f t="shared" si="601"/>
        <v>0</v>
      </c>
      <c r="AG1293" s="283">
        <f t="shared" si="602"/>
        <v>0</v>
      </c>
      <c r="AH1293" s="281">
        <f t="shared" si="615"/>
        <v>0</v>
      </c>
      <c r="AI1293" s="551">
        <f t="shared" si="611"/>
        <v>0</v>
      </c>
      <c r="AJ1293" s="549">
        <f t="shared" si="611"/>
        <v>-15502.450416666667</v>
      </c>
      <c r="AK1293" s="549">
        <f t="shared" si="611"/>
        <v>0</v>
      </c>
      <c r="AL1293" s="282">
        <f t="shared" si="603"/>
        <v>0</v>
      </c>
      <c r="AM1293" s="281">
        <f t="shared" si="616"/>
        <v>0</v>
      </c>
      <c r="AN1293" s="549">
        <f t="shared" si="604"/>
        <v>0</v>
      </c>
      <c r="AO1293" s="549">
        <f t="shared" si="605"/>
        <v>0</v>
      </c>
      <c r="AP1293" s="549">
        <f t="shared" si="606"/>
        <v>0</v>
      </c>
      <c r="AQ1293" s="283">
        <f t="shared" si="607"/>
        <v>0</v>
      </c>
      <c r="AR1293" s="281">
        <f t="shared" si="617"/>
        <v>0</v>
      </c>
      <c r="AT1293" s="446"/>
      <c r="AU1293" s="344"/>
      <c r="AV1293" s="447" t="str">
        <f t="shared" si="618"/>
        <v>CA</v>
      </c>
      <c r="AW1293" s="447" t="str">
        <f t="shared" si="619"/>
        <v>CL</v>
      </c>
      <c r="AX1293" s="447" t="str">
        <f t="shared" si="620"/>
        <v>AIC</v>
      </c>
      <c r="AY1293" s="447" t="str">
        <f t="shared" si="621"/>
        <v>ERB</v>
      </c>
      <c r="AZ1293" s="447" t="str">
        <f t="shared" si="622"/>
        <v>GRB</v>
      </c>
      <c r="BA1293" s="447" t="str">
        <f t="shared" si="623"/>
        <v>Non-Op</v>
      </c>
      <c r="BC1293" s="445" t="s">
        <v>2314</v>
      </c>
      <c r="BD1293" s="552">
        <f t="shared" si="610"/>
        <v>0</v>
      </c>
      <c r="BF1293" s="448"/>
      <c r="BG1293" s="448"/>
      <c r="BH1293" s="448"/>
      <c r="BI1293" s="448"/>
      <c r="BJ1293" s="448"/>
      <c r="BK1293" s="448"/>
      <c r="BL1293" s="448"/>
      <c r="BN1293" s="444"/>
    </row>
    <row r="1294" spans="1:66" s="28" customFormat="1" ht="12" customHeight="1">
      <c r="A1294" s="287">
        <v>23200543</v>
      </c>
      <c r="B1294" s="288" t="str">
        <f t="shared" si="597"/>
        <v>23200543</v>
      </c>
      <c r="C1294" s="444" t="s">
        <v>1803</v>
      </c>
      <c r="D1294" s="445" t="s">
        <v>2092</v>
      </c>
      <c r="E1294" s="445"/>
      <c r="F1294" s="444"/>
      <c r="G1294" s="445"/>
      <c r="H1294" s="547">
        <v>-74979311.75</v>
      </c>
      <c r="I1294" s="547">
        <v>-77518717.560000002</v>
      </c>
      <c r="J1294" s="547">
        <v>-69256211.680000007</v>
      </c>
      <c r="K1294" s="547">
        <v>-66804497.07</v>
      </c>
      <c r="L1294" s="547">
        <v>-64977812.450000003</v>
      </c>
      <c r="M1294" s="547">
        <v>-65820874.259999998</v>
      </c>
      <c r="N1294" s="547">
        <v>-70483481.129999995</v>
      </c>
      <c r="O1294" s="547">
        <v>-68419470.980000004</v>
      </c>
      <c r="P1294" s="547">
        <v>-63900530.039999999</v>
      </c>
      <c r="Q1294" s="547">
        <v>-69572587.510000005</v>
      </c>
      <c r="R1294" s="547">
        <v>-73058067.810000002</v>
      </c>
      <c r="S1294" s="547">
        <v>-98492842.579999998</v>
      </c>
      <c r="T1294" s="547">
        <v>-103985796.72</v>
      </c>
      <c r="U1294" s="547"/>
      <c r="V1294" s="547">
        <f t="shared" si="598"/>
        <v>-73148970.608750001</v>
      </c>
      <c r="W1294" s="285"/>
      <c r="X1294" s="286"/>
      <c r="Y1294" s="548">
        <f t="shared" si="612"/>
        <v>0</v>
      </c>
      <c r="Z1294" s="549">
        <f t="shared" si="612"/>
        <v>-103985796.72</v>
      </c>
      <c r="AA1294" s="549">
        <f t="shared" si="612"/>
        <v>0</v>
      </c>
      <c r="AB1294" s="282">
        <f t="shared" si="613"/>
        <v>0</v>
      </c>
      <c r="AC1294" s="281">
        <f t="shared" si="614"/>
        <v>0</v>
      </c>
      <c r="AD1294" s="549">
        <f t="shared" si="599"/>
        <v>0</v>
      </c>
      <c r="AE1294" s="553">
        <f t="shared" si="600"/>
        <v>0</v>
      </c>
      <c r="AF1294" s="282">
        <f t="shared" si="601"/>
        <v>0</v>
      </c>
      <c r="AG1294" s="283">
        <f t="shared" si="602"/>
        <v>0</v>
      </c>
      <c r="AH1294" s="281">
        <f t="shared" si="615"/>
        <v>0</v>
      </c>
      <c r="AI1294" s="551">
        <f t="shared" si="611"/>
        <v>0</v>
      </c>
      <c r="AJ1294" s="549">
        <f t="shared" si="611"/>
        <v>-73148970.608750001</v>
      </c>
      <c r="AK1294" s="549">
        <f t="shared" si="611"/>
        <v>0</v>
      </c>
      <c r="AL1294" s="282">
        <f t="shared" si="603"/>
        <v>0</v>
      </c>
      <c r="AM1294" s="281">
        <f t="shared" si="616"/>
        <v>0</v>
      </c>
      <c r="AN1294" s="549">
        <f t="shared" si="604"/>
        <v>0</v>
      </c>
      <c r="AO1294" s="549">
        <f t="shared" si="605"/>
        <v>0</v>
      </c>
      <c r="AP1294" s="549">
        <f t="shared" si="606"/>
        <v>0</v>
      </c>
      <c r="AQ1294" s="283">
        <f t="shared" si="607"/>
        <v>0</v>
      </c>
      <c r="AR1294" s="281">
        <f t="shared" si="617"/>
        <v>0</v>
      </c>
      <c r="AT1294" s="446"/>
      <c r="AU1294" s="344"/>
      <c r="AV1294" s="447" t="str">
        <f t="shared" si="618"/>
        <v>CA</v>
      </c>
      <c r="AW1294" s="447" t="str">
        <f t="shared" si="619"/>
        <v>CL</v>
      </c>
      <c r="AX1294" s="447" t="str">
        <f t="shared" si="620"/>
        <v>AIC</v>
      </c>
      <c r="AY1294" s="447" t="str">
        <f t="shared" si="621"/>
        <v>ERB</v>
      </c>
      <c r="AZ1294" s="447" t="str">
        <f t="shared" si="622"/>
        <v>GRB</v>
      </c>
      <c r="BA1294" s="447" t="str">
        <f t="shared" si="623"/>
        <v>Non-Op</v>
      </c>
      <c r="BC1294" s="445" t="s">
        <v>2314</v>
      </c>
      <c r="BD1294" s="552">
        <f t="shared" si="610"/>
        <v>-103985796.72</v>
      </c>
      <c r="BF1294" s="448"/>
      <c r="BG1294" s="448"/>
      <c r="BH1294" s="448"/>
      <c r="BI1294" s="448"/>
      <c r="BJ1294" s="448"/>
      <c r="BK1294" s="448"/>
      <c r="BL1294" s="448"/>
      <c r="BN1294" s="444"/>
    </row>
    <row r="1295" spans="1:66" s="28" customFormat="1" ht="12" customHeight="1">
      <c r="A1295" s="287">
        <v>23200643</v>
      </c>
      <c r="B1295" s="288" t="str">
        <f t="shared" si="597"/>
        <v>23200643</v>
      </c>
      <c r="C1295" s="444" t="s">
        <v>1804</v>
      </c>
      <c r="D1295" s="445" t="s">
        <v>2092</v>
      </c>
      <c r="E1295" s="445"/>
      <c r="F1295" s="444"/>
      <c r="G1295" s="445"/>
      <c r="H1295" s="547">
        <v>-9565763.6400000006</v>
      </c>
      <c r="I1295" s="547">
        <v>-9123866.3399999999</v>
      </c>
      <c r="J1295" s="547">
        <v>-8538751.1699999999</v>
      </c>
      <c r="K1295" s="547">
        <v>-10538714.58</v>
      </c>
      <c r="L1295" s="547">
        <v>-10979165.439999999</v>
      </c>
      <c r="M1295" s="547">
        <v>-10852241.789999999</v>
      </c>
      <c r="N1295" s="547">
        <v>-9461404.4499999993</v>
      </c>
      <c r="O1295" s="547">
        <v>-10257646.210000001</v>
      </c>
      <c r="P1295" s="547">
        <v>-10574780.65</v>
      </c>
      <c r="Q1295" s="547">
        <v>-10713457.199999999</v>
      </c>
      <c r="R1295" s="547">
        <v>-10703068.51</v>
      </c>
      <c r="S1295" s="547">
        <v>-11289203.49</v>
      </c>
      <c r="T1295" s="547">
        <v>-11072457.34</v>
      </c>
      <c r="U1295" s="547"/>
      <c r="V1295" s="547">
        <f t="shared" si="598"/>
        <v>-10279284.193333333</v>
      </c>
      <c r="W1295" s="285"/>
      <c r="X1295" s="286"/>
      <c r="Y1295" s="548">
        <f t="shared" si="612"/>
        <v>0</v>
      </c>
      <c r="Z1295" s="549">
        <f t="shared" si="612"/>
        <v>-11072457.34</v>
      </c>
      <c r="AA1295" s="549">
        <f t="shared" si="612"/>
        <v>0</v>
      </c>
      <c r="AB1295" s="282">
        <f t="shared" si="613"/>
        <v>0</v>
      </c>
      <c r="AC1295" s="281">
        <f t="shared" si="614"/>
        <v>0</v>
      </c>
      <c r="AD1295" s="549">
        <f t="shared" si="599"/>
        <v>0</v>
      </c>
      <c r="AE1295" s="553">
        <f t="shared" si="600"/>
        <v>0</v>
      </c>
      <c r="AF1295" s="282">
        <f t="shared" si="601"/>
        <v>0</v>
      </c>
      <c r="AG1295" s="283">
        <f t="shared" si="602"/>
        <v>0</v>
      </c>
      <c r="AH1295" s="281">
        <f t="shared" si="615"/>
        <v>0</v>
      </c>
      <c r="AI1295" s="551">
        <f t="shared" si="611"/>
        <v>0</v>
      </c>
      <c r="AJ1295" s="549">
        <f t="shared" si="611"/>
        <v>-10279284.193333333</v>
      </c>
      <c r="AK1295" s="549">
        <f t="shared" si="611"/>
        <v>0</v>
      </c>
      <c r="AL1295" s="282">
        <f t="shared" si="603"/>
        <v>0</v>
      </c>
      <c r="AM1295" s="281">
        <f t="shared" si="616"/>
        <v>0</v>
      </c>
      <c r="AN1295" s="549">
        <f t="shared" si="604"/>
        <v>0</v>
      </c>
      <c r="AO1295" s="549">
        <f t="shared" si="605"/>
        <v>0</v>
      </c>
      <c r="AP1295" s="549">
        <f t="shared" si="606"/>
        <v>0</v>
      </c>
      <c r="AQ1295" s="283">
        <f t="shared" si="607"/>
        <v>0</v>
      </c>
      <c r="AR1295" s="281">
        <f t="shared" si="617"/>
        <v>0</v>
      </c>
      <c r="AT1295" s="446"/>
      <c r="AU1295" s="344"/>
      <c r="AV1295" s="447" t="str">
        <f t="shared" si="618"/>
        <v>CA</v>
      </c>
      <c r="AW1295" s="447" t="str">
        <f t="shared" si="619"/>
        <v>CL</v>
      </c>
      <c r="AX1295" s="447" t="str">
        <f t="shared" si="620"/>
        <v>AIC</v>
      </c>
      <c r="AY1295" s="447" t="str">
        <f t="shared" si="621"/>
        <v>ERB</v>
      </c>
      <c r="AZ1295" s="447" t="str">
        <f t="shared" si="622"/>
        <v>GRB</v>
      </c>
      <c r="BA1295" s="447" t="str">
        <f t="shared" si="623"/>
        <v>Non-Op</v>
      </c>
      <c r="BC1295" s="445" t="s">
        <v>2314</v>
      </c>
      <c r="BD1295" s="552">
        <f t="shared" si="610"/>
        <v>-11072457.34</v>
      </c>
      <c r="BF1295" s="448"/>
      <c r="BG1295" s="448"/>
      <c r="BH1295" s="448"/>
      <c r="BI1295" s="448"/>
      <c r="BJ1295" s="448"/>
      <c r="BK1295" s="448"/>
      <c r="BL1295" s="448"/>
      <c r="BN1295" s="444"/>
    </row>
    <row r="1296" spans="1:66" s="28" customFormat="1" ht="12" customHeight="1">
      <c r="A1296" s="287">
        <v>23200653</v>
      </c>
      <c r="B1296" s="288" t="str">
        <f t="shared" si="597"/>
        <v>23200653</v>
      </c>
      <c r="C1296" s="444" t="s">
        <v>1805</v>
      </c>
      <c r="D1296" s="445" t="s">
        <v>2092</v>
      </c>
      <c r="E1296" s="445"/>
      <c r="F1296" s="444"/>
      <c r="G1296" s="445"/>
      <c r="H1296" s="547">
        <v>-1159093.6000000001</v>
      </c>
      <c r="I1296" s="547">
        <v>-1673553.47</v>
      </c>
      <c r="J1296" s="547">
        <v>-1788305.62</v>
      </c>
      <c r="K1296" s="547">
        <v>-2698817.21</v>
      </c>
      <c r="L1296" s="547">
        <v>-3504734.53</v>
      </c>
      <c r="M1296" s="547">
        <v>-3972385.27</v>
      </c>
      <c r="N1296" s="547">
        <v>-1118717.68</v>
      </c>
      <c r="O1296" s="547">
        <v>-1727925.25</v>
      </c>
      <c r="P1296" s="547">
        <v>-2449338.23</v>
      </c>
      <c r="Q1296" s="547">
        <v>-3162962.92</v>
      </c>
      <c r="R1296" s="547">
        <v>-4219637.8</v>
      </c>
      <c r="S1296" s="547">
        <v>-4714103.4400000004</v>
      </c>
      <c r="T1296" s="547">
        <v>-1850339.78</v>
      </c>
      <c r="U1296" s="547"/>
      <c r="V1296" s="547">
        <f t="shared" si="598"/>
        <v>-2711266.5091666668</v>
      </c>
      <c r="W1296" s="285"/>
      <c r="X1296" s="286"/>
      <c r="Y1296" s="548">
        <f t="shared" si="612"/>
        <v>0</v>
      </c>
      <c r="Z1296" s="549">
        <f t="shared" si="612"/>
        <v>-1850339.78</v>
      </c>
      <c r="AA1296" s="549">
        <f t="shared" si="612"/>
        <v>0</v>
      </c>
      <c r="AB1296" s="282">
        <f t="shared" si="613"/>
        <v>0</v>
      </c>
      <c r="AC1296" s="281">
        <f t="shared" si="614"/>
        <v>0</v>
      </c>
      <c r="AD1296" s="549">
        <f t="shared" si="599"/>
        <v>0</v>
      </c>
      <c r="AE1296" s="553">
        <f t="shared" si="600"/>
        <v>0</v>
      </c>
      <c r="AF1296" s="282">
        <f t="shared" si="601"/>
        <v>0</v>
      </c>
      <c r="AG1296" s="283">
        <f t="shared" si="602"/>
        <v>0</v>
      </c>
      <c r="AH1296" s="281">
        <f t="shared" si="615"/>
        <v>0</v>
      </c>
      <c r="AI1296" s="551">
        <f t="shared" si="611"/>
        <v>0</v>
      </c>
      <c r="AJ1296" s="549">
        <f t="shared" si="611"/>
        <v>-2711266.5091666668</v>
      </c>
      <c r="AK1296" s="549">
        <f t="shared" si="611"/>
        <v>0</v>
      </c>
      <c r="AL1296" s="282">
        <f t="shared" si="603"/>
        <v>0</v>
      </c>
      <c r="AM1296" s="281">
        <f t="shared" si="616"/>
        <v>0</v>
      </c>
      <c r="AN1296" s="549">
        <f t="shared" si="604"/>
        <v>0</v>
      </c>
      <c r="AO1296" s="549">
        <f t="shared" si="605"/>
        <v>0</v>
      </c>
      <c r="AP1296" s="549">
        <f t="shared" si="606"/>
        <v>0</v>
      </c>
      <c r="AQ1296" s="283">
        <f t="shared" si="607"/>
        <v>0</v>
      </c>
      <c r="AR1296" s="281">
        <f t="shared" si="617"/>
        <v>0</v>
      </c>
      <c r="AT1296" s="446"/>
      <c r="AU1296" s="344"/>
      <c r="AV1296" s="447" t="str">
        <f t="shared" si="618"/>
        <v>CA</v>
      </c>
      <c r="AW1296" s="447" t="str">
        <f t="shared" si="619"/>
        <v>CL</v>
      </c>
      <c r="AX1296" s="447" t="str">
        <f t="shared" si="620"/>
        <v>AIC</v>
      </c>
      <c r="AY1296" s="447" t="str">
        <f t="shared" si="621"/>
        <v>ERB</v>
      </c>
      <c r="AZ1296" s="447" t="str">
        <f t="shared" si="622"/>
        <v>GRB</v>
      </c>
      <c r="BA1296" s="447" t="str">
        <f t="shared" si="623"/>
        <v>Non-Op</v>
      </c>
      <c r="BC1296" s="445" t="s">
        <v>2314</v>
      </c>
      <c r="BD1296" s="552">
        <f t="shared" si="610"/>
        <v>-1850339.78</v>
      </c>
      <c r="BF1296" s="435"/>
      <c r="BG1296" s="435"/>
      <c r="BH1296" s="435"/>
      <c r="BI1296" s="435"/>
      <c r="BJ1296" s="435"/>
      <c r="BK1296" s="435"/>
      <c r="BL1296" s="435"/>
      <c r="BN1296" s="444"/>
    </row>
    <row r="1297" spans="1:66" s="28" customFormat="1" ht="12" customHeight="1">
      <c r="A1297" s="287">
        <v>23200683</v>
      </c>
      <c r="B1297" s="288" t="str">
        <f t="shared" si="597"/>
        <v>23200683</v>
      </c>
      <c r="C1297" s="444" t="s">
        <v>2971</v>
      </c>
      <c r="D1297" s="445" t="s">
        <v>2092</v>
      </c>
      <c r="E1297" s="445"/>
      <c r="F1297" s="444"/>
      <c r="G1297" s="445"/>
      <c r="H1297" s="547">
        <v>0</v>
      </c>
      <c r="I1297" s="547">
        <v>0</v>
      </c>
      <c r="J1297" s="547">
        <v>0</v>
      </c>
      <c r="K1297" s="547">
        <v>0</v>
      </c>
      <c r="L1297" s="547">
        <v>0</v>
      </c>
      <c r="M1297" s="547">
        <v>0</v>
      </c>
      <c r="N1297" s="547">
        <v>0</v>
      </c>
      <c r="O1297" s="547">
        <v>0</v>
      </c>
      <c r="P1297" s="547">
        <v>0</v>
      </c>
      <c r="Q1297" s="547">
        <v>0</v>
      </c>
      <c r="R1297" s="547">
        <v>0</v>
      </c>
      <c r="S1297" s="547">
        <v>0</v>
      </c>
      <c r="T1297" s="547">
        <v>0</v>
      </c>
      <c r="U1297" s="547"/>
      <c r="V1297" s="547">
        <f t="shared" si="598"/>
        <v>0</v>
      </c>
      <c r="W1297" s="285"/>
      <c r="X1297" s="286"/>
      <c r="Y1297" s="548">
        <f t="shared" si="612"/>
        <v>0</v>
      </c>
      <c r="Z1297" s="549">
        <f t="shared" si="612"/>
        <v>0</v>
      </c>
      <c r="AA1297" s="549">
        <f t="shared" si="612"/>
        <v>0</v>
      </c>
      <c r="AB1297" s="282">
        <f t="shared" si="613"/>
        <v>0</v>
      </c>
      <c r="AC1297" s="281">
        <f t="shared" si="614"/>
        <v>0</v>
      </c>
      <c r="AD1297" s="549">
        <f t="shared" si="599"/>
        <v>0</v>
      </c>
      <c r="AE1297" s="553">
        <f t="shared" si="600"/>
        <v>0</v>
      </c>
      <c r="AF1297" s="282">
        <f t="shared" si="601"/>
        <v>0</v>
      </c>
      <c r="AG1297" s="283">
        <f t="shared" si="602"/>
        <v>0</v>
      </c>
      <c r="AH1297" s="281">
        <f t="shared" si="615"/>
        <v>0</v>
      </c>
      <c r="AI1297" s="551">
        <f t="shared" si="611"/>
        <v>0</v>
      </c>
      <c r="AJ1297" s="549">
        <f t="shared" si="611"/>
        <v>0</v>
      </c>
      <c r="AK1297" s="549">
        <f t="shared" si="611"/>
        <v>0</v>
      </c>
      <c r="AL1297" s="282">
        <f t="shared" si="603"/>
        <v>0</v>
      </c>
      <c r="AM1297" s="281">
        <f t="shared" si="616"/>
        <v>0</v>
      </c>
      <c r="AN1297" s="549">
        <f t="shared" si="604"/>
        <v>0</v>
      </c>
      <c r="AO1297" s="549">
        <f t="shared" si="605"/>
        <v>0</v>
      </c>
      <c r="AP1297" s="549">
        <f t="shared" si="606"/>
        <v>0</v>
      </c>
      <c r="AQ1297" s="283">
        <f t="shared" si="607"/>
        <v>0</v>
      </c>
      <c r="AR1297" s="281">
        <f t="shared" si="617"/>
        <v>0</v>
      </c>
      <c r="AT1297" s="446"/>
      <c r="AU1297" s="344"/>
      <c r="AV1297" s="447" t="str">
        <f t="shared" si="618"/>
        <v>CA</v>
      </c>
      <c r="AW1297" s="447" t="str">
        <f t="shared" si="619"/>
        <v>CL</v>
      </c>
      <c r="AX1297" s="447" t="str">
        <f t="shared" si="620"/>
        <v>AIC</v>
      </c>
      <c r="AY1297" s="447" t="str">
        <f t="shared" si="621"/>
        <v>ERB</v>
      </c>
      <c r="AZ1297" s="447" t="str">
        <f t="shared" si="622"/>
        <v>GRB</v>
      </c>
      <c r="BA1297" s="447" t="str">
        <f t="shared" si="623"/>
        <v>Non-Op</v>
      </c>
      <c r="BC1297" s="445" t="s">
        <v>2314</v>
      </c>
      <c r="BD1297" s="552">
        <f t="shared" si="610"/>
        <v>0</v>
      </c>
      <c r="BF1297" s="435"/>
      <c r="BG1297" s="435"/>
      <c r="BH1297" s="435"/>
      <c r="BI1297" s="435"/>
      <c r="BJ1297" s="435"/>
      <c r="BK1297" s="435"/>
      <c r="BL1297" s="435"/>
      <c r="BN1297" s="444"/>
    </row>
    <row r="1298" spans="1:66" s="28" customFormat="1" ht="12" customHeight="1">
      <c r="A1298" s="287">
        <v>23200693</v>
      </c>
      <c r="B1298" s="288" t="str">
        <f t="shared" si="597"/>
        <v>23200693</v>
      </c>
      <c r="C1298" s="444" t="s">
        <v>1806</v>
      </c>
      <c r="D1298" s="445" t="s">
        <v>2092</v>
      </c>
      <c r="E1298" s="445"/>
      <c r="F1298" s="444"/>
      <c r="G1298" s="445"/>
      <c r="H1298" s="547">
        <v>0</v>
      </c>
      <c r="I1298" s="547">
        <v>0</v>
      </c>
      <c r="J1298" s="547">
        <v>-624.02</v>
      </c>
      <c r="K1298" s="547">
        <v>43.29</v>
      </c>
      <c r="L1298" s="547">
        <v>-590.89</v>
      </c>
      <c r="M1298" s="547">
        <v>37.090000000000003</v>
      </c>
      <c r="N1298" s="547">
        <v>-256590.51</v>
      </c>
      <c r="O1298" s="547">
        <v>-120.69</v>
      </c>
      <c r="P1298" s="547">
        <v>-21.22</v>
      </c>
      <c r="Q1298" s="547">
        <v>-85.06</v>
      </c>
      <c r="R1298" s="547">
        <v>-245.83</v>
      </c>
      <c r="S1298" s="547">
        <v>-226958.34</v>
      </c>
      <c r="T1298" s="547">
        <v>-1482.11</v>
      </c>
      <c r="U1298" s="547"/>
      <c r="V1298" s="547">
        <f t="shared" si="598"/>
        <v>-40491.436249999999</v>
      </c>
      <c r="W1298" s="285"/>
      <c r="X1298" s="286"/>
      <c r="Y1298" s="548">
        <f t="shared" si="612"/>
        <v>0</v>
      </c>
      <c r="Z1298" s="549">
        <f t="shared" si="612"/>
        <v>-1482.11</v>
      </c>
      <c r="AA1298" s="549">
        <f t="shared" si="612"/>
        <v>0</v>
      </c>
      <c r="AB1298" s="282">
        <f t="shared" si="613"/>
        <v>0</v>
      </c>
      <c r="AC1298" s="281">
        <f t="shared" si="614"/>
        <v>0</v>
      </c>
      <c r="AD1298" s="549">
        <f t="shared" si="599"/>
        <v>0</v>
      </c>
      <c r="AE1298" s="553">
        <f t="shared" si="600"/>
        <v>0</v>
      </c>
      <c r="AF1298" s="282">
        <f t="shared" si="601"/>
        <v>0</v>
      </c>
      <c r="AG1298" s="283">
        <f t="shared" si="602"/>
        <v>0</v>
      </c>
      <c r="AH1298" s="281">
        <f t="shared" si="615"/>
        <v>0</v>
      </c>
      <c r="AI1298" s="551">
        <f t="shared" si="611"/>
        <v>0</v>
      </c>
      <c r="AJ1298" s="549">
        <f t="shared" si="611"/>
        <v>-40491.436249999999</v>
      </c>
      <c r="AK1298" s="549">
        <f t="shared" si="611"/>
        <v>0</v>
      </c>
      <c r="AL1298" s="282">
        <f t="shared" si="603"/>
        <v>0</v>
      </c>
      <c r="AM1298" s="281">
        <f t="shared" si="616"/>
        <v>0</v>
      </c>
      <c r="AN1298" s="549">
        <f t="shared" si="604"/>
        <v>0</v>
      </c>
      <c r="AO1298" s="549">
        <f t="shared" si="605"/>
        <v>0</v>
      </c>
      <c r="AP1298" s="549">
        <f t="shared" si="606"/>
        <v>0</v>
      </c>
      <c r="AQ1298" s="283">
        <f t="shared" si="607"/>
        <v>0</v>
      </c>
      <c r="AR1298" s="281">
        <f t="shared" si="617"/>
        <v>0</v>
      </c>
      <c r="AT1298" s="446"/>
      <c r="AU1298" s="344"/>
      <c r="AV1298" s="447" t="str">
        <f t="shared" si="618"/>
        <v>CA</v>
      </c>
      <c r="AW1298" s="447" t="str">
        <f t="shared" si="619"/>
        <v>CL</v>
      </c>
      <c r="AX1298" s="447" t="str">
        <f t="shared" si="620"/>
        <v>AIC</v>
      </c>
      <c r="AY1298" s="447" t="str">
        <f t="shared" si="621"/>
        <v>ERB</v>
      </c>
      <c r="AZ1298" s="447" t="str">
        <f t="shared" si="622"/>
        <v>GRB</v>
      </c>
      <c r="BA1298" s="447" t="str">
        <f t="shared" si="623"/>
        <v>Non-Op</v>
      </c>
      <c r="BC1298" s="445" t="s">
        <v>2314</v>
      </c>
      <c r="BD1298" s="552">
        <f t="shared" si="610"/>
        <v>-1482.11</v>
      </c>
      <c r="BF1298" s="435"/>
      <c r="BG1298" s="435"/>
      <c r="BH1298" s="435"/>
      <c r="BI1298" s="435"/>
      <c r="BJ1298" s="435"/>
      <c r="BK1298" s="435"/>
      <c r="BL1298" s="435"/>
      <c r="BN1298" s="444"/>
    </row>
    <row r="1299" spans="1:66" s="28" customFormat="1" ht="12" customHeight="1">
      <c r="A1299" s="287">
        <v>23200733</v>
      </c>
      <c r="B1299" s="288" t="str">
        <f t="shared" si="597"/>
        <v>23200733</v>
      </c>
      <c r="C1299" s="444" t="s">
        <v>1807</v>
      </c>
      <c r="D1299" s="445" t="s">
        <v>2092</v>
      </c>
      <c r="E1299" s="445"/>
      <c r="F1299" s="444"/>
      <c r="G1299" s="445"/>
      <c r="H1299" s="547">
        <v>-669428.18999999994</v>
      </c>
      <c r="I1299" s="547">
        <v>-681782.16</v>
      </c>
      <c r="J1299" s="547">
        <v>-699900.51</v>
      </c>
      <c r="K1299" s="547">
        <v>-711978.66</v>
      </c>
      <c r="L1299" s="547">
        <v>-677298.75</v>
      </c>
      <c r="M1299" s="547">
        <v>-678654.6</v>
      </c>
      <c r="N1299" s="547">
        <v>-697927.16</v>
      </c>
      <c r="O1299" s="547">
        <v>-689976.98</v>
      </c>
      <c r="P1299" s="547">
        <v>-713257.61</v>
      </c>
      <c r="Q1299" s="547">
        <v>-718333.1</v>
      </c>
      <c r="R1299" s="547">
        <v>-738578.07</v>
      </c>
      <c r="S1299" s="547">
        <v>-770976.9</v>
      </c>
      <c r="T1299" s="547">
        <v>-744232.87</v>
      </c>
      <c r="U1299" s="547"/>
      <c r="V1299" s="547">
        <f t="shared" si="598"/>
        <v>-707124.58583333343</v>
      </c>
      <c r="W1299" s="285"/>
      <c r="X1299" s="286"/>
      <c r="Y1299" s="548">
        <f t="shared" si="612"/>
        <v>0</v>
      </c>
      <c r="Z1299" s="549">
        <f t="shared" si="612"/>
        <v>-744232.87</v>
      </c>
      <c r="AA1299" s="549">
        <f t="shared" si="612"/>
        <v>0</v>
      </c>
      <c r="AB1299" s="282">
        <f t="shared" si="613"/>
        <v>0</v>
      </c>
      <c r="AC1299" s="281">
        <f t="shared" si="614"/>
        <v>0</v>
      </c>
      <c r="AD1299" s="549">
        <f t="shared" si="599"/>
        <v>0</v>
      </c>
      <c r="AE1299" s="553">
        <f t="shared" si="600"/>
        <v>0</v>
      </c>
      <c r="AF1299" s="282">
        <f t="shared" si="601"/>
        <v>0</v>
      </c>
      <c r="AG1299" s="283">
        <f t="shared" si="602"/>
        <v>0</v>
      </c>
      <c r="AH1299" s="281">
        <f t="shared" si="615"/>
        <v>0</v>
      </c>
      <c r="AI1299" s="551">
        <f t="shared" si="611"/>
        <v>0</v>
      </c>
      <c r="AJ1299" s="549">
        <f t="shared" si="611"/>
        <v>-707124.58583333343</v>
      </c>
      <c r="AK1299" s="549">
        <f t="shared" si="611"/>
        <v>0</v>
      </c>
      <c r="AL1299" s="282">
        <f t="shared" si="603"/>
        <v>0</v>
      </c>
      <c r="AM1299" s="281">
        <f t="shared" si="616"/>
        <v>0</v>
      </c>
      <c r="AN1299" s="549">
        <f t="shared" si="604"/>
        <v>0</v>
      </c>
      <c r="AO1299" s="549">
        <f t="shared" si="605"/>
        <v>0</v>
      </c>
      <c r="AP1299" s="549">
        <f t="shared" si="606"/>
        <v>0</v>
      </c>
      <c r="AQ1299" s="283">
        <f t="shared" si="607"/>
        <v>0</v>
      </c>
      <c r="AR1299" s="281">
        <f t="shared" si="617"/>
        <v>0</v>
      </c>
      <c r="AT1299" s="446"/>
      <c r="AU1299" s="344"/>
      <c r="AV1299" s="447" t="str">
        <f t="shared" si="618"/>
        <v>CA</v>
      </c>
      <c r="AW1299" s="447" t="str">
        <f t="shared" si="619"/>
        <v>CL</v>
      </c>
      <c r="AX1299" s="447" t="str">
        <f t="shared" si="620"/>
        <v>AIC</v>
      </c>
      <c r="AY1299" s="447" t="str">
        <f t="shared" si="621"/>
        <v>ERB</v>
      </c>
      <c r="AZ1299" s="447" t="str">
        <f t="shared" si="622"/>
        <v>GRB</v>
      </c>
      <c r="BA1299" s="447" t="str">
        <f t="shared" si="623"/>
        <v>Non-Op</v>
      </c>
      <c r="BC1299" s="445" t="s">
        <v>2314</v>
      </c>
      <c r="BD1299" s="552">
        <f t="shared" si="610"/>
        <v>-744232.87</v>
      </c>
      <c r="BF1299" s="435"/>
      <c r="BG1299" s="435"/>
      <c r="BH1299" s="435"/>
      <c r="BI1299" s="435"/>
      <c r="BJ1299" s="435"/>
      <c r="BK1299" s="435"/>
      <c r="BL1299" s="435"/>
      <c r="BN1299" s="444"/>
    </row>
    <row r="1300" spans="1:66" s="28" customFormat="1" ht="12" customHeight="1">
      <c r="A1300" s="287">
        <v>23200743</v>
      </c>
      <c r="B1300" s="288" t="str">
        <f t="shared" si="597"/>
        <v>23200743</v>
      </c>
      <c r="C1300" s="445" t="s">
        <v>1808</v>
      </c>
      <c r="D1300" s="445" t="s">
        <v>2092</v>
      </c>
      <c r="E1300" s="445"/>
      <c r="F1300" s="445"/>
      <c r="G1300" s="445"/>
      <c r="H1300" s="547">
        <v>-7547.74</v>
      </c>
      <c r="I1300" s="547">
        <v>-8120.38</v>
      </c>
      <c r="J1300" s="547">
        <v>-8118.04</v>
      </c>
      <c r="K1300" s="547">
        <v>-10597.56</v>
      </c>
      <c r="L1300" s="547">
        <v>-10658.98</v>
      </c>
      <c r="M1300" s="547">
        <v>-11578.58</v>
      </c>
      <c r="N1300" s="547">
        <v>-11642.24</v>
      </c>
      <c r="O1300" s="547">
        <v>-13064.23</v>
      </c>
      <c r="P1300" s="547">
        <v>-12826.56</v>
      </c>
      <c r="Q1300" s="547">
        <v>-16671.009999999998</v>
      </c>
      <c r="R1300" s="547">
        <v>-16817.45</v>
      </c>
      <c r="S1300" s="547">
        <v>-16643.27</v>
      </c>
      <c r="T1300" s="547">
        <v>-19251.650000000001</v>
      </c>
      <c r="U1300" s="547"/>
      <c r="V1300" s="547">
        <f t="shared" si="598"/>
        <v>-12511.499583333332</v>
      </c>
      <c r="W1300" s="285"/>
      <c r="X1300" s="286"/>
      <c r="Y1300" s="548">
        <f t="shared" si="612"/>
        <v>0</v>
      </c>
      <c r="Z1300" s="549">
        <f t="shared" si="612"/>
        <v>-19251.650000000001</v>
      </c>
      <c r="AA1300" s="549">
        <f t="shared" si="612"/>
        <v>0</v>
      </c>
      <c r="AB1300" s="282">
        <f t="shared" si="613"/>
        <v>0</v>
      </c>
      <c r="AC1300" s="281">
        <f t="shared" si="614"/>
        <v>0</v>
      </c>
      <c r="AD1300" s="549">
        <f t="shared" si="599"/>
        <v>0</v>
      </c>
      <c r="AE1300" s="553">
        <f t="shared" si="600"/>
        <v>0</v>
      </c>
      <c r="AF1300" s="282">
        <f t="shared" si="601"/>
        <v>0</v>
      </c>
      <c r="AG1300" s="283">
        <f t="shared" si="602"/>
        <v>0</v>
      </c>
      <c r="AH1300" s="281">
        <f t="shared" si="615"/>
        <v>0</v>
      </c>
      <c r="AI1300" s="551">
        <f t="shared" si="611"/>
        <v>0</v>
      </c>
      <c r="AJ1300" s="549">
        <f t="shared" si="611"/>
        <v>-12511.499583333332</v>
      </c>
      <c r="AK1300" s="549">
        <f t="shared" si="611"/>
        <v>0</v>
      </c>
      <c r="AL1300" s="282">
        <f t="shared" si="603"/>
        <v>0</v>
      </c>
      <c r="AM1300" s="281">
        <f t="shared" si="616"/>
        <v>0</v>
      </c>
      <c r="AN1300" s="549">
        <f t="shared" si="604"/>
        <v>0</v>
      </c>
      <c r="AO1300" s="549">
        <f t="shared" si="605"/>
        <v>0</v>
      </c>
      <c r="AP1300" s="549">
        <f t="shared" si="606"/>
        <v>0</v>
      </c>
      <c r="AQ1300" s="283">
        <f t="shared" si="607"/>
        <v>0</v>
      </c>
      <c r="AR1300" s="281">
        <f t="shared" si="617"/>
        <v>0</v>
      </c>
      <c r="AT1300" s="446"/>
      <c r="AU1300" s="344"/>
      <c r="AV1300" s="447" t="str">
        <f t="shared" si="618"/>
        <v>CA</v>
      </c>
      <c r="AW1300" s="447" t="str">
        <f t="shared" si="619"/>
        <v>CL</v>
      </c>
      <c r="AX1300" s="447" t="str">
        <f t="shared" si="620"/>
        <v>AIC</v>
      </c>
      <c r="AY1300" s="447" t="str">
        <f t="shared" si="621"/>
        <v>ERB</v>
      </c>
      <c r="AZ1300" s="447" t="str">
        <f t="shared" si="622"/>
        <v>GRB</v>
      </c>
      <c r="BA1300" s="447" t="str">
        <f t="shared" si="623"/>
        <v>Non-Op</v>
      </c>
      <c r="BC1300" s="445" t="s">
        <v>2314</v>
      </c>
      <c r="BD1300" s="552">
        <f t="shared" si="610"/>
        <v>-19251.650000000001</v>
      </c>
      <c r="BF1300" s="435"/>
      <c r="BG1300" s="435"/>
      <c r="BH1300" s="435"/>
      <c r="BI1300" s="435"/>
      <c r="BJ1300" s="435"/>
      <c r="BK1300" s="435"/>
      <c r="BL1300" s="435"/>
      <c r="BN1300" s="444"/>
    </row>
    <row r="1301" spans="1:66" s="28" customFormat="1" ht="12" customHeight="1">
      <c r="A1301" s="287">
        <v>23200753</v>
      </c>
      <c r="B1301" s="288" t="str">
        <f t="shared" si="597"/>
        <v>23200753</v>
      </c>
      <c r="C1301" s="445" t="s">
        <v>1809</v>
      </c>
      <c r="D1301" s="445" t="s">
        <v>2092</v>
      </c>
      <c r="E1301" s="445"/>
      <c r="F1301" s="445"/>
      <c r="G1301" s="445"/>
      <c r="H1301" s="547">
        <v>9166.01</v>
      </c>
      <c r="I1301" s="547">
        <v>9396.26</v>
      </c>
      <c r="J1301" s="547">
        <v>9336.86</v>
      </c>
      <c r="K1301" s="547">
        <v>9341.6200000000008</v>
      </c>
      <c r="L1301" s="547">
        <v>9329.4599999999991</v>
      </c>
      <c r="M1301" s="547">
        <v>9295.51</v>
      </c>
      <c r="N1301" s="547">
        <v>9277.5499999999993</v>
      </c>
      <c r="O1301" s="547">
        <v>9204.94</v>
      </c>
      <c r="P1301" s="547">
        <v>9206.44</v>
      </c>
      <c r="Q1301" s="547">
        <v>9138.56</v>
      </c>
      <c r="R1301" s="547">
        <v>9190.1</v>
      </c>
      <c r="S1301" s="547">
        <v>9215.06</v>
      </c>
      <c r="T1301" s="547">
        <v>9269.44</v>
      </c>
      <c r="U1301" s="547"/>
      <c r="V1301" s="547">
        <f t="shared" si="598"/>
        <v>9262.5070833333357</v>
      </c>
      <c r="W1301" s="285"/>
      <c r="X1301" s="286"/>
      <c r="Y1301" s="548">
        <f t="shared" si="612"/>
        <v>0</v>
      </c>
      <c r="Z1301" s="549">
        <f t="shared" si="612"/>
        <v>9269.44</v>
      </c>
      <c r="AA1301" s="549">
        <f t="shared" si="612"/>
        <v>0</v>
      </c>
      <c r="AB1301" s="282">
        <f t="shared" si="613"/>
        <v>0</v>
      </c>
      <c r="AC1301" s="281">
        <f t="shared" si="614"/>
        <v>0</v>
      </c>
      <c r="AD1301" s="549">
        <f t="shared" si="599"/>
        <v>0</v>
      </c>
      <c r="AE1301" s="553">
        <f t="shared" si="600"/>
        <v>0</v>
      </c>
      <c r="AF1301" s="282">
        <f t="shared" si="601"/>
        <v>0</v>
      </c>
      <c r="AG1301" s="283">
        <f t="shared" si="602"/>
        <v>0</v>
      </c>
      <c r="AH1301" s="281">
        <f t="shared" si="615"/>
        <v>0</v>
      </c>
      <c r="AI1301" s="551">
        <f t="shared" ref="AI1301:AK1320" si="624">IF($D1301=AI$5,$V1301,0)</f>
        <v>0</v>
      </c>
      <c r="AJ1301" s="549">
        <f t="shared" si="624"/>
        <v>9262.5070833333357</v>
      </c>
      <c r="AK1301" s="549">
        <f t="shared" si="624"/>
        <v>0</v>
      </c>
      <c r="AL1301" s="282">
        <f t="shared" si="603"/>
        <v>0</v>
      </c>
      <c r="AM1301" s="281">
        <f t="shared" si="616"/>
        <v>0</v>
      </c>
      <c r="AN1301" s="549">
        <f t="shared" si="604"/>
        <v>0</v>
      </c>
      <c r="AO1301" s="549">
        <f t="shared" si="605"/>
        <v>0</v>
      </c>
      <c r="AP1301" s="549">
        <f t="shared" si="606"/>
        <v>0</v>
      </c>
      <c r="AQ1301" s="283">
        <f t="shared" si="607"/>
        <v>0</v>
      </c>
      <c r="AR1301" s="281">
        <f t="shared" si="617"/>
        <v>0</v>
      </c>
      <c r="AT1301" s="446"/>
      <c r="AU1301" s="344"/>
      <c r="AV1301" s="447" t="str">
        <f t="shared" si="618"/>
        <v>CA</v>
      </c>
      <c r="AW1301" s="447" t="str">
        <f t="shared" si="619"/>
        <v>CL</v>
      </c>
      <c r="AX1301" s="447" t="str">
        <f t="shared" si="620"/>
        <v>AIC</v>
      </c>
      <c r="AY1301" s="447" t="str">
        <f t="shared" si="621"/>
        <v>ERB</v>
      </c>
      <c r="AZ1301" s="447" t="str">
        <f t="shared" si="622"/>
        <v>GRB</v>
      </c>
      <c r="BA1301" s="447" t="str">
        <f t="shared" si="623"/>
        <v>Non-Op</v>
      </c>
      <c r="BC1301" s="445" t="s">
        <v>2314</v>
      </c>
      <c r="BD1301" s="552">
        <f t="shared" si="610"/>
        <v>9269.44</v>
      </c>
      <c r="BF1301" s="435"/>
      <c r="BG1301" s="435"/>
      <c r="BH1301" s="435"/>
      <c r="BI1301" s="435"/>
      <c r="BJ1301" s="435"/>
      <c r="BK1301" s="435"/>
      <c r="BL1301" s="435"/>
      <c r="BN1301" s="444"/>
    </row>
    <row r="1302" spans="1:66" s="28" customFormat="1" ht="12" customHeight="1">
      <c r="A1302" s="287">
        <v>23200763</v>
      </c>
      <c r="B1302" s="288" t="str">
        <f t="shared" si="597"/>
        <v>23200763</v>
      </c>
      <c r="C1302" s="445" t="s">
        <v>1810</v>
      </c>
      <c r="D1302" s="445" t="s">
        <v>2092</v>
      </c>
      <c r="E1302" s="445"/>
      <c r="F1302" s="445"/>
      <c r="G1302" s="445"/>
      <c r="H1302" s="547">
        <v>-30940.86</v>
      </c>
      <c r="I1302" s="547">
        <v>-31860.33</v>
      </c>
      <c r="J1302" s="547">
        <v>-32311.99</v>
      </c>
      <c r="K1302" s="547">
        <v>-35552.980000000003</v>
      </c>
      <c r="L1302" s="547">
        <v>-36017.519999999997</v>
      </c>
      <c r="M1302" s="547">
        <v>-36798.04</v>
      </c>
      <c r="N1302" s="547">
        <v>-37459.29</v>
      </c>
      <c r="O1302" s="547">
        <v>-38160.699999999997</v>
      </c>
      <c r="P1302" s="547">
        <v>-38542.559999999998</v>
      </c>
      <c r="Q1302" s="547">
        <v>-39189.74</v>
      </c>
      <c r="R1302" s="547">
        <v>-39723.21</v>
      </c>
      <c r="S1302" s="547">
        <v>-39990.58</v>
      </c>
      <c r="T1302" s="547">
        <v>-41926.89</v>
      </c>
      <c r="U1302" s="547"/>
      <c r="V1302" s="547">
        <f t="shared" si="598"/>
        <v>-36836.734583333338</v>
      </c>
      <c r="W1302" s="285"/>
      <c r="X1302" s="286"/>
      <c r="Y1302" s="548">
        <f t="shared" si="612"/>
        <v>0</v>
      </c>
      <c r="Z1302" s="549">
        <f t="shared" si="612"/>
        <v>-41926.89</v>
      </c>
      <c r="AA1302" s="549">
        <f t="shared" si="612"/>
        <v>0</v>
      </c>
      <c r="AB1302" s="282">
        <f t="shared" si="613"/>
        <v>0</v>
      </c>
      <c r="AC1302" s="281">
        <f t="shared" si="614"/>
        <v>0</v>
      </c>
      <c r="AD1302" s="549">
        <f t="shared" si="599"/>
        <v>0</v>
      </c>
      <c r="AE1302" s="553">
        <f t="shared" si="600"/>
        <v>0</v>
      </c>
      <c r="AF1302" s="282">
        <f t="shared" si="601"/>
        <v>0</v>
      </c>
      <c r="AG1302" s="283">
        <f t="shared" si="602"/>
        <v>0</v>
      </c>
      <c r="AH1302" s="281">
        <f t="shared" si="615"/>
        <v>0</v>
      </c>
      <c r="AI1302" s="551">
        <f t="shared" si="624"/>
        <v>0</v>
      </c>
      <c r="AJ1302" s="549">
        <f t="shared" si="624"/>
        <v>-36836.734583333338</v>
      </c>
      <c r="AK1302" s="549">
        <f t="shared" si="624"/>
        <v>0</v>
      </c>
      <c r="AL1302" s="282">
        <f t="shared" si="603"/>
        <v>0</v>
      </c>
      <c r="AM1302" s="281">
        <f t="shared" si="616"/>
        <v>0</v>
      </c>
      <c r="AN1302" s="549">
        <f t="shared" si="604"/>
        <v>0</v>
      </c>
      <c r="AO1302" s="549">
        <f t="shared" si="605"/>
        <v>0</v>
      </c>
      <c r="AP1302" s="549">
        <f t="shared" si="606"/>
        <v>0</v>
      </c>
      <c r="AQ1302" s="283">
        <f t="shared" si="607"/>
        <v>0</v>
      </c>
      <c r="AR1302" s="281">
        <f t="shared" si="617"/>
        <v>0</v>
      </c>
      <c r="AT1302" s="446"/>
      <c r="AU1302" s="344"/>
      <c r="AV1302" s="447" t="str">
        <f t="shared" si="618"/>
        <v>CA</v>
      </c>
      <c r="AW1302" s="447" t="str">
        <f t="shared" si="619"/>
        <v>CL</v>
      </c>
      <c r="AX1302" s="447" t="str">
        <f t="shared" si="620"/>
        <v>AIC</v>
      </c>
      <c r="AY1302" s="447" t="str">
        <f t="shared" si="621"/>
        <v>ERB</v>
      </c>
      <c r="AZ1302" s="447" t="str">
        <f t="shared" si="622"/>
        <v>GRB</v>
      </c>
      <c r="BA1302" s="447" t="str">
        <f t="shared" si="623"/>
        <v>Non-Op</v>
      </c>
      <c r="BC1302" s="445" t="s">
        <v>2314</v>
      </c>
      <c r="BD1302" s="552">
        <f t="shared" si="610"/>
        <v>-41926.89</v>
      </c>
      <c r="BF1302" s="435"/>
      <c r="BG1302" s="435"/>
      <c r="BH1302" s="435"/>
      <c r="BI1302" s="435"/>
      <c r="BJ1302" s="435"/>
      <c r="BK1302" s="435"/>
      <c r="BL1302" s="435"/>
      <c r="BN1302" s="444"/>
    </row>
    <row r="1303" spans="1:66" s="28" customFormat="1" ht="12" customHeight="1">
      <c r="A1303" s="287">
        <v>23200773</v>
      </c>
      <c r="B1303" s="288" t="str">
        <f t="shared" si="597"/>
        <v>23200773</v>
      </c>
      <c r="C1303" s="445" t="s">
        <v>1811</v>
      </c>
      <c r="D1303" s="445" t="s">
        <v>2092</v>
      </c>
      <c r="E1303" s="445"/>
      <c r="F1303" s="445"/>
      <c r="G1303" s="445"/>
      <c r="H1303" s="547">
        <v>-1102.0999999999999</v>
      </c>
      <c r="I1303" s="547">
        <v>-1102.0999999999999</v>
      </c>
      <c r="J1303" s="547">
        <v>-1102.0999999999999</v>
      </c>
      <c r="K1303" s="547">
        <v>-752.2</v>
      </c>
      <c r="L1303" s="547">
        <v>-751.9</v>
      </c>
      <c r="M1303" s="547">
        <v>-1101.8</v>
      </c>
      <c r="N1303" s="547">
        <v>-1101.8</v>
      </c>
      <c r="O1303" s="547">
        <v>-1101.8</v>
      </c>
      <c r="P1303" s="547">
        <v>-1101.8</v>
      </c>
      <c r="Q1303" s="547">
        <v>-1101.8</v>
      </c>
      <c r="R1303" s="547">
        <v>-1098.8</v>
      </c>
      <c r="S1303" s="547">
        <v>-1282.4000000000001</v>
      </c>
      <c r="T1303" s="547">
        <v>-1277</v>
      </c>
      <c r="U1303" s="547"/>
      <c r="V1303" s="547">
        <f t="shared" si="598"/>
        <v>-1065.6708333333331</v>
      </c>
      <c r="W1303" s="285"/>
      <c r="X1303" s="286"/>
      <c r="Y1303" s="548">
        <f t="shared" ref="Y1303:AA1322" si="625">IF($D1303=Y$5,$T1303,0)</f>
        <v>0</v>
      </c>
      <c r="Z1303" s="549">
        <f t="shared" si="625"/>
        <v>-1277</v>
      </c>
      <c r="AA1303" s="549">
        <f t="shared" si="625"/>
        <v>0</v>
      </c>
      <c r="AB1303" s="282">
        <f t="shared" si="613"/>
        <v>0</v>
      </c>
      <c r="AC1303" s="281">
        <f t="shared" si="614"/>
        <v>0</v>
      </c>
      <c r="AD1303" s="549">
        <f t="shared" si="599"/>
        <v>0</v>
      </c>
      <c r="AE1303" s="553">
        <f t="shared" si="600"/>
        <v>0</v>
      </c>
      <c r="AF1303" s="282">
        <f t="shared" si="601"/>
        <v>0</v>
      </c>
      <c r="AG1303" s="283">
        <f t="shared" si="602"/>
        <v>0</v>
      </c>
      <c r="AH1303" s="281">
        <f t="shared" si="615"/>
        <v>0</v>
      </c>
      <c r="AI1303" s="551">
        <f t="shared" si="624"/>
        <v>0</v>
      </c>
      <c r="AJ1303" s="549">
        <f t="shared" si="624"/>
        <v>-1065.6708333333331</v>
      </c>
      <c r="AK1303" s="549">
        <f t="shared" si="624"/>
        <v>0</v>
      </c>
      <c r="AL1303" s="282">
        <f t="shared" si="603"/>
        <v>0</v>
      </c>
      <c r="AM1303" s="281">
        <f t="shared" si="616"/>
        <v>0</v>
      </c>
      <c r="AN1303" s="549">
        <f t="shared" si="604"/>
        <v>0</v>
      </c>
      <c r="AO1303" s="549">
        <f t="shared" si="605"/>
        <v>0</v>
      </c>
      <c r="AP1303" s="549">
        <f t="shared" si="606"/>
        <v>0</v>
      </c>
      <c r="AQ1303" s="283">
        <f t="shared" si="607"/>
        <v>0</v>
      </c>
      <c r="AR1303" s="281">
        <f t="shared" si="617"/>
        <v>0</v>
      </c>
      <c r="AT1303" s="446"/>
      <c r="AU1303" s="344"/>
      <c r="AV1303" s="447" t="str">
        <f t="shared" si="618"/>
        <v>CA</v>
      </c>
      <c r="AW1303" s="447" t="str">
        <f t="shared" si="619"/>
        <v>CL</v>
      </c>
      <c r="AX1303" s="447" t="str">
        <f t="shared" si="620"/>
        <v>AIC</v>
      </c>
      <c r="AY1303" s="447" t="str">
        <f t="shared" si="621"/>
        <v>ERB</v>
      </c>
      <c r="AZ1303" s="447" t="str">
        <f t="shared" si="622"/>
        <v>GRB</v>
      </c>
      <c r="BA1303" s="447" t="str">
        <f t="shared" si="623"/>
        <v>Non-Op</v>
      </c>
      <c r="BC1303" s="445" t="s">
        <v>2314</v>
      </c>
      <c r="BD1303" s="552">
        <f t="shared" si="610"/>
        <v>-1277</v>
      </c>
      <c r="BF1303" s="435"/>
      <c r="BG1303" s="435"/>
      <c r="BH1303" s="435"/>
      <c r="BI1303" s="435"/>
      <c r="BJ1303" s="435"/>
      <c r="BK1303" s="435"/>
      <c r="BL1303" s="435"/>
      <c r="BN1303" s="444"/>
    </row>
    <row r="1304" spans="1:66" s="28" customFormat="1" ht="12" customHeight="1">
      <c r="A1304" s="287">
        <v>23200813</v>
      </c>
      <c r="B1304" s="288" t="str">
        <f t="shared" si="597"/>
        <v>23200813</v>
      </c>
      <c r="C1304" s="444" t="s">
        <v>1812</v>
      </c>
      <c r="D1304" s="445" t="s">
        <v>2092</v>
      </c>
      <c r="E1304" s="445"/>
      <c r="F1304" s="444"/>
      <c r="G1304" s="445"/>
      <c r="H1304" s="547">
        <v>-2438.89</v>
      </c>
      <c r="I1304" s="547">
        <v>-2438.89</v>
      </c>
      <c r="J1304" s="547">
        <v>-2438.89</v>
      </c>
      <c r="K1304" s="547">
        <v>-2438.89</v>
      </c>
      <c r="L1304" s="547">
        <v>-2438.89</v>
      </c>
      <c r="M1304" s="547">
        <v>-2720.7</v>
      </c>
      <c r="N1304" s="547">
        <v>-9390.34</v>
      </c>
      <c r="O1304" s="547">
        <v>-9511.08</v>
      </c>
      <c r="P1304" s="547">
        <v>-2438.79</v>
      </c>
      <c r="Q1304" s="547">
        <v>-2438.79</v>
      </c>
      <c r="R1304" s="547">
        <v>-2438.79</v>
      </c>
      <c r="S1304" s="547">
        <v>-8603.94</v>
      </c>
      <c r="T1304" s="547">
        <v>-1553.14</v>
      </c>
      <c r="U1304" s="547"/>
      <c r="V1304" s="547">
        <f t="shared" si="598"/>
        <v>-4107.8337500000007</v>
      </c>
      <c r="W1304" s="285"/>
      <c r="X1304" s="286"/>
      <c r="Y1304" s="548">
        <f t="shared" si="625"/>
        <v>0</v>
      </c>
      <c r="Z1304" s="549">
        <f t="shared" si="625"/>
        <v>-1553.14</v>
      </c>
      <c r="AA1304" s="549">
        <f t="shared" si="625"/>
        <v>0</v>
      </c>
      <c r="AB1304" s="282">
        <f t="shared" si="613"/>
        <v>0</v>
      </c>
      <c r="AC1304" s="281">
        <f t="shared" si="614"/>
        <v>0</v>
      </c>
      <c r="AD1304" s="549">
        <f t="shared" si="599"/>
        <v>0</v>
      </c>
      <c r="AE1304" s="553">
        <f t="shared" si="600"/>
        <v>0</v>
      </c>
      <c r="AF1304" s="282">
        <f t="shared" si="601"/>
        <v>0</v>
      </c>
      <c r="AG1304" s="283">
        <f t="shared" si="602"/>
        <v>0</v>
      </c>
      <c r="AH1304" s="281">
        <f t="shared" si="615"/>
        <v>0</v>
      </c>
      <c r="AI1304" s="551">
        <f t="shared" si="624"/>
        <v>0</v>
      </c>
      <c r="AJ1304" s="549">
        <f t="shared" si="624"/>
        <v>-4107.8337500000007</v>
      </c>
      <c r="AK1304" s="549">
        <f t="shared" si="624"/>
        <v>0</v>
      </c>
      <c r="AL1304" s="282">
        <f t="shared" si="603"/>
        <v>0</v>
      </c>
      <c r="AM1304" s="281">
        <f t="shared" si="616"/>
        <v>0</v>
      </c>
      <c r="AN1304" s="549">
        <f t="shared" si="604"/>
        <v>0</v>
      </c>
      <c r="AO1304" s="549">
        <f t="shared" si="605"/>
        <v>0</v>
      </c>
      <c r="AP1304" s="549">
        <f t="shared" si="606"/>
        <v>0</v>
      </c>
      <c r="AQ1304" s="283">
        <f t="shared" si="607"/>
        <v>0</v>
      </c>
      <c r="AR1304" s="281">
        <f t="shared" si="617"/>
        <v>0</v>
      </c>
      <c r="AT1304" s="446"/>
      <c r="AU1304" s="344"/>
      <c r="AV1304" s="447" t="str">
        <f t="shared" si="618"/>
        <v>CA</v>
      </c>
      <c r="AW1304" s="447" t="str">
        <f t="shared" si="619"/>
        <v>CL</v>
      </c>
      <c r="AX1304" s="447" t="str">
        <f t="shared" si="620"/>
        <v>AIC</v>
      </c>
      <c r="AY1304" s="447" t="str">
        <f t="shared" si="621"/>
        <v>ERB</v>
      </c>
      <c r="AZ1304" s="447" t="str">
        <f t="shared" si="622"/>
        <v>GRB</v>
      </c>
      <c r="BA1304" s="447" t="str">
        <f t="shared" si="623"/>
        <v>Non-Op</v>
      </c>
      <c r="BC1304" s="445" t="s">
        <v>2314</v>
      </c>
      <c r="BD1304" s="552">
        <f t="shared" si="610"/>
        <v>-1553.14</v>
      </c>
      <c r="BF1304" s="435"/>
      <c r="BG1304" s="435"/>
      <c r="BH1304" s="435"/>
      <c r="BI1304" s="435"/>
      <c r="BJ1304" s="435"/>
      <c r="BK1304" s="435"/>
      <c r="BL1304" s="435"/>
      <c r="BN1304" s="444"/>
    </row>
    <row r="1305" spans="1:66" s="28" customFormat="1" ht="12" customHeight="1">
      <c r="A1305" s="287">
        <v>23200823</v>
      </c>
      <c r="B1305" s="288" t="str">
        <f t="shared" si="597"/>
        <v>23200823</v>
      </c>
      <c r="C1305" s="445" t="s">
        <v>1813</v>
      </c>
      <c r="D1305" s="445" t="s">
        <v>2092</v>
      </c>
      <c r="E1305" s="445"/>
      <c r="F1305" s="445"/>
      <c r="G1305" s="445"/>
      <c r="H1305" s="547">
        <v>-8279.68</v>
      </c>
      <c r="I1305" s="547">
        <v>-8279.68</v>
      </c>
      <c r="J1305" s="547">
        <v>-8279.68</v>
      </c>
      <c r="K1305" s="547">
        <v>-8279.68</v>
      </c>
      <c r="L1305" s="547">
        <v>-8279.68</v>
      </c>
      <c r="M1305" s="547">
        <v>-8279.68</v>
      </c>
      <c r="N1305" s="547">
        <v>-8279.68</v>
      </c>
      <c r="O1305" s="547">
        <v>-8279.68</v>
      </c>
      <c r="P1305" s="547">
        <v>-8279.68</v>
      </c>
      <c r="Q1305" s="547">
        <v>-8279.68</v>
      </c>
      <c r="R1305" s="547">
        <v>-8279.68</v>
      </c>
      <c r="S1305" s="547">
        <v>-8279.68</v>
      </c>
      <c r="T1305" s="547">
        <v>-8279.68</v>
      </c>
      <c r="U1305" s="547"/>
      <c r="V1305" s="547">
        <f t="shared" si="598"/>
        <v>-8279.6799999999985</v>
      </c>
      <c r="W1305" s="285"/>
      <c r="X1305" s="286"/>
      <c r="Y1305" s="548">
        <f t="shared" si="625"/>
        <v>0</v>
      </c>
      <c r="Z1305" s="549">
        <f t="shared" si="625"/>
        <v>-8279.68</v>
      </c>
      <c r="AA1305" s="549">
        <f t="shared" si="625"/>
        <v>0</v>
      </c>
      <c r="AB1305" s="282">
        <f t="shared" si="613"/>
        <v>0</v>
      </c>
      <c r="AC1305" s="281">
        <f t="shared" si="614"/>
        <v>0</v>
      </c>
      <c r="AD1305" s="549">
        <f t="shared" si="599"/>
        <v>0</v>
      </c>
      <c r="AE1305" s="553">
        <f t="shared" si="600"/>
        <v>0</v>
      </c>
      <c r="AF1305" s="282">
        <f t="shared" si="601"/>
        <v>0</v>
      </c>
      <c r="AG1305" s="283">
        <f t="shared" si="602"/>
        <v>0</v>
      </c>
      <c r="AH1305" s="281">
        <f t="shared" si="615"/>
        <v>0</v>
      </c>
      <c r="AI1305" s="551">
        <f t="shared" si="624"/>
        <v>0</v>
      </c>
      <c r="AJ1305" s="549">
        <f t="shared" si="624"/>
        <v>-8279.6799999999985</v>
      </c>
      <c r="AK1305" s="549">
        <f t="shared" si="624"/>
        <v>0</v>
      </c>
      <c r="AL1305" s="282">
        <f t="shared" si="603"/>
        <v>0</v>
      </c>
      <c r="AM1305" s="281">
        <f t="shared" si="616"/>
        <v>0</v>
      </c>
      <c r="AN1305" s="549">
        <f t="shared" si="604"/>
        <v>0</v>
      </c>
      <c r="AO1305" s="549">
        <f t="shared" si="605"/>
        <v>0</v>
      </c>
      <c r="AP1305" s="549">
        <f t="shared" si="606"/>
        <v>0</v>
      </c>
      <c r="AQ1305" s="283">
        <f t="shared" si="607"/>
        <v>0</v>
      </c>
      <c r="AR1305" s="281">
        <f t="shared" si="617"/>
        <v>0</v>
      </c>
      <c r="AT1305" s="446"/>
      <c r="AU1305" s="344"/>
      <c r="AV1305" s="447" t="str">
        <f t="shared" si="618"/>
        <v>CA</v>
      </c>
      <c r="AW1305" s="447" t="str">
        <f t="shared" si="619"/>
        <v>CL</v>
      </c>
      <c r="AX1305" s="447" t="str">
        <f t="shared" si="620"/>
        <v>AIC</v>
      </c>
      <c r="AY1305" s="447" t="str">
        <f t="shared" si="621"/>
        <v>ERB</v>
      </c>
      <c r="AZ1305" s="447" t="str">
        <f t="shared" si="622"/>
        <v>GRB</v>
      </c>
      <c r="BA1305" s="447" t="str">
        <f t="shared" si="623"/>
        <v>Non-Op</v>
      </c>
      <c r="BC1305" s="445" t="s">
        <v>2314</v>
      </c>
      <c r="BD1305" s="552">
        <f t="shared" si="610"/>
        <v>-8279.68</v>
      </c>
      <c r="BF1305" s="435"/>
      <c r="BG1305" s="435"/>
      <c r="BH1305" s="435"/>
      <c r="BI1305" s="435"/>
      <c r="BJ1305" s="435"/>
      <c r="BK1305" s="435"/>
      <c r="BL1305" s="435"/>
      <c r="BN1305" s="444"/>
    </row>
    <row r="1306" spans="1:66" s="28" customFormat="1" ht="12" customHeight="1">
      <c r="A1306" s="321">
        <v>23200833</v>
      </c>
      <c r="B1306" s="318" t="str">
        <f t="shared" si="597"/>
        <v>23200833</v>
      </c>
      <c r="C1306" s="444" t="s">
        <v>1814</v>
      </c>
      <c r="D1306" s="445" t="s">
        <v>2092</v>
      </c>
      <c r="E1306" s="445"/>
      <c r="F1306" s="444"/>
      <c r="G1306" s="445"/>
      <c r="H1306" s="547">
        <v>5427.45</v>
      </c>
      <c r="I1306" s="547">
        <v>5911.86</v>
      </c>
      <c r="J1306" s="547">
        <v>5108.2700000000004</v>
      </c>
      <c r="K1306" s="547">
        <v>5537.94</v>
      </c>
      <c r="L1306" s="547">
        <v>5607.54</v>
      </c>
      <c r="M1306" s="547">
        <v>6630.38</v>
      </c>
      <c r="N1306" s="547">
        <v>6731.54</v>
      </c>
      <c r="O1306" s="547">
        <v>6617.54</v>
      </c>
      <c r="P1306" s="547">
        <v>7081.54</v>
      </c>
      <c r="Q1306" s="547">
        <v>7741.54</v>
      </c>
      <c r="R1306" s="547">
        <v>8238.5400000000009</v>
      </c>
      <c r="S1306" s="547">
        <v>7733.04</v>
      </c>
      <c r="T1306" s="547">
        <v>8185.54</v>
      </c>
      <c r="U1306" s="547"/>
      <c r="V1306" s="547">
        <f t="shared" si="598"/>
        <v>6645.5187499999993</v>
      </c>
      <c r="W1306" s="285"/>
      <c r="X1306" s="286"/>
      <c r="Y1306" s="548">
        <f t="shared" si="625"/>
        <v>0</v>
      </c>
      <c r="Z1306" s="549">
        <f t="shared" si="625"/>
        <v>8185.54</v>
      </c>
      <c r="AA1306" s="549">
        <f t="shared" si="625"/>
        <v>0</v>
      </c>
      <c r="AB1306" s="282">
        <f t="shared" si="613"/>
        <v>0</v>
      </c>
      <c r="AC1306" s="281">
        <f t="shared" si="614"/>
        <v>0</v>
      </c>
      <c r="AD1306" s="549">
        <f t="shared" si="599"/>
        <v>0</v>
      </c>
      <c r="AE1306" s="553">
        <f t="shared" si="600"/>
        <v>0</v>
      </c>
      <c r="AF1306" s="282">
        <f t="shared" si="601"/>
        <v>0</v>
      </c>
      <c r="AG1306" s="283">
        <f t="shared" si="602"/>
        <v>0</v>
      </c>
      <c r="AH1306" s="281">
        <f t="shared" si="615"/>
        <v>0</v>
      </c>
      <c r="AI1306" s="551">
        <f t="shared" si="624"/>
        <v>0</v>
      </c>
      <c r="AJ1306" s="549">
        <f t="shared" si="624"/>
        <v>6645.5187499999993</v>
      </c>
      <c r="AK1306" s="549">
        <f t="shared" si="624"/>
        <v>0</v>
      </c>
      <c r="AL1306" s="282">
        <f t="shared" si="603"/>
        <v>0</v>
      </c>
      <c r="AM1306" s="281">
        <f t="shared" si="616"/>
        <v>0</v>
      </c>
      <c r="AN1306" s="549">
        <f t="shared" si="604"/>
        <v>0</v>
      </c>
      <c r="AO1306" s="549">
        <f t="shared" si="605"/>
        <v>0</v>
      </c>
      <c r="AP1306" s="549">
        <f t="shared" si="606"/>
        <v>0</v>
      </c>
      <c r="AQ1306" s="283">
        <f t="shared" si="607"/>
        <v>0</v>
      </c>
      <c r="AR1306" s="281">
        <f t="shared" si="617"/>
        <v>0</v>
      </c>
      <c r="AT1306" s="446"/>
      <c r="AU1306" s="344"/>
      <c r="AV1306" s="447" t="str">
        <f t="shared" si="618"/>
        <v>CA</v>
      </c>
      <c r="AW1306" s="447" t="str">
        <f t="shared" si="619"/>
        <v>CL</v>
      </c>
      <c r="AX1306" s="447" t="str">
        <f t="shared" si="620"/>
        <v>AIC</v>
      </c>
      <c r="AY1306" s="447" t="str">
        <f t="shared" si="621"/>
        <v>ERB</v>
      </c>
      <c r="AZ1306" s="447" t="str">
        <f t="shared" si="622"/>
        <v>GRB</v>
      </c>
      <c r="BA1306" s="447" t="str">
        <f t="shared" si="623"/>
        <v>Non-Op</v>
      </c>
      <c r="BC1306" s="445" t="s">
        <v>2314</v>
      </c>
      <c r="BD1306" s="552">
        <f t="shared" si="610"/>
        <v>8185.54</v>
      </c>
      <c r="BF1306" s="435"/>
      <c r="BG1306" s="435"/>
      <c r="BH1306" s="435"/>
      <c r="BI1306" s="435"/>
      <c r="BJ1306" s="435"/>
      <c r="BK1306" s="435"/>
      <c r="BL1306" s="435"/>
      <c r="BN1306" s="444"/>
    </row>
    <row r="1307" spans="1:66" s="28" customFormat="1" ht="12" customHeight="1">
      <c r="A1307" s="362">
        <v>23200853</v>
      </c>
      <c r="B1307" s="313" t="str">
        <f t="shared" si="597"/>
        <v>23200853</v>
      </c>
      <c r="C1307" s="450" t="s">
        <v>2316</v>
      </c>
      <c r="D1307" s="451" t="s">
        <v>2092</v>
      </c>
      <c r="E1307" s="451"/>
      <c r="F1307" s="300">
        <v>43497</v>
      </c>
      <c r="G1307" s="451"/>
      <c r="H1307" s="556">
        <v>-89287.59</v>
      </c>
      <c r="I1307" s="556">
        <v>-43640.61</v>
      </c>
      <c r="J1307" s="556">
        <v>-86455.02</v>
      </c>
      <c r="K1307" s="556">
        <v>-148519.10999999999</v>
      </c>
      <c r="L1307" s="556">
        <v>-41784.519999999997</v>
      </c>
      <c r="M1307" s="556">
        <v>-83742.2</v>
      </c>
      <c r="N1307" s="556">
        <v>-132275.88</v>
      </c>
      <c r="O1307" s="556">
        <v>-47771.96</v>
      </c>
      <c r="P1307" s="556">
        <v>-86361.87</v>
      </c>
      <c r="Q1307" s="556">
        <v>-123248.49</v>
      </c>
      <c r="R1307" s="556">
        <v>-34951.79</v>
      </c>
      <c r="S1307" s="556">
        <v>-71267.850000000006</v>
      </c>
      <c r="T1307" s="591">
        <v>-99732.03</v>
      </c>
      <c r="U1307" s="556"/>
      <c r="V1307" s="556">
        <f t="shared" si="598"/>
        <v>-82877.425833333342</v>
      </c>
      <c r="W1307" s="292"/>
      <c r="X1307" s="293"/>
      <c r="Y1307" s="548">
        <f t="shared" si="625"/>
        <v>0</v>
      </c>
      <c r="Z1307" s="549">
        <f t="shared" si="625"/>
        <v>-99732.03</v>
      </c>
      <c r="AA1307" s="549">
        <f t="shared" si="625"/>
        <v>0</v>
      </c>
      <c r="AB1307" s="282">
        <f t="shared" si="613"/>
        <v>0</v>
      </c>
      <c r="AC1307" s="281">
        <f t="shared" si="614"/>
        <v>0</v>
      </c>
      <c r="AD1307" s="549">
        <f t="shared" si="599"/>
        <v>0</v>
      </c>
      <c r="AE1307" s="553">
        <f t="shared" si="600"/>
        <v>0</v>
      </c>
      <c r="AF1307" s="282">
        <f t="shared" si="601"/>
        <v>0</v>
      </c>
      <c r="AG1307" s="283">
        <f t="shared" si="602"/>
        <v>0</v>
      </c>
      <c r="AH1307" s="281">
        <f t="shared" si="615"/>
        <v>0</v>
      </c>
      <c r="AI1307" s="551">
        <f t="shared" si="624"/>
        <v>0</v>
      </c>
      <c r="AJ1307" s="549">
        <f t="shared" si="624"/>
        <v>-82877.425833333342</v>
      </c>
      <c r="AK1307" s="549">
        <f t="shared" si="624"/>
        <v>0</v>
      </c>
      <c r="AL1307" s="282">
        <f t="shared" si="603"/>
        <v>0</v>
      </c>
      <c r="AM1307" s="281">
        <f t="shared" si="616"/>
        <v>0</v>
      </c>
      <c r="AN1307" s="549">
        <f t="shared" si="604"/>
        <v>0</v>
      </c>
      <c r="AO1307" s="549">
        <f t="shared" si="605"/>
        <v>0</v>
      </c>
      <c r="AP1307" s="549">
        <f t="shared" si="606"/>
        <v>0</v>
      </c>
      <c r="AQ1307" s="283">
        <f t="shared" si="607"/>
        <v>0</v>
      </c>
      <c r="AR1307" s="281">
        <f t="shared" si="617"/>
        <v>0</v>
      </c>
      <c r="AT1307" s="446"/>
      <c r="AU1307" s="344"/>
      <c r="AV1307" s="447" t="str">
        <f t="shared" si="618"/>
        <v>CA</v>
      </c>
      <c r="AW1307" s="447" t="str">
        <f t="shared" si="619"/>
        <v>CL</v>
      </c>
      <c r="AX1307" s="447" t="str">
        <f t="shared" si="620"/>
        <v>AIC</v>
      </c>
      <c r="AY1307" s="447" t="str">
        <f t="shared" si="621"/>
        <v>ERB</v>
      </c>
      <c r="AZ1307" s="447" t="str">
        <f t="shared" si="622"/>
        <v>GRB</v>
      </c>
      <c r="BA1307" s="447" t="str">
        <f t="shared" si="623"/>
        <v>Non-Op</v>
      </c>
      <c r="BC1307" s="445" t="s">
        <v>2314</v>
      </c>
      <c r="BD1307" s="552">
        <f t="shared" si="610"/>
        <v>-99732.03</v>
      </c>
      <c r="BF1307" s="435"/>
      <c r="BG1307" s="435"/>
      <c r="BH1307" s="435"/>
      <c r="BI1307" s="435"/>
      <c r="BJ1307" s="435"/>
      <c r="BK1307" s="435"/>
      <c r="BL1307" s="435"/>
      <c r="BN1307" s="444"/>
    </row>
    <row r="1308" spans="1:66" s="28" customFormat="1" ht="12" customHeight="1">
      <c r="A1308" s="287">
        <v>23200873</v>
      </c>
      <c r="B1308" s="288" t="str">
        <f t="shared" si="597"/>
        <v>23200873</v>
      </c>
      <c r="C1308" s="444" t="s">
        <v>1815</v>
      </c>
      <c r="D1308" s="445" t="s">
        <v>1165</v>
      </c>
      <c r="E1308" s="445"/>
      <c r="F1308" s="444"/>
      <c r="G1308" s="445"/>
      <c r="H1308" s="547">
        <v>-4500294.51</v>
      </c>
      <c r="I1308" s="547">
        <v>-3873128.39</v>
      </c>
      <c r="J1308" s="547">
        <v>-4030950.05</v>
      </c>
      <c r="K1308" s="547">
        <v>-5681058.8899999997</v>
      </c>
      <c r="L1308" s="547">
        <v>-5294893.54</v>
      </c>
      <c r="M1308" s="547">
        <v>-5399696.1200000001</v>
      </c>
      <c r="N1308" s="547">
        <v>-4219157.7</v>
      </c>
      <c r="O1308" s="547">
        <v>-3877951.92</v>
      </c>
      <c r="P1308" s="547">
        <v>-4205036.0999999996</v>
      </c>
      <c r="Q1308" s="547">
        <v>-5787094.6100000003</v>
      </c>
      <c r="R1308" s="547">
        <v>-5747192.3200000003</v>
      </c>
      <c r="S1308" s="547">
        <v>-5666879.0300000003</v>
      </c>
      <c r="T1308" s="547">
        <v>-7666107.6200000001</v>
      </c>
      <c r="U1308" s="547"/>
      <c r="V1308" s="547">
        <f t="shared" si="598"/>
        <v>-4988853.3112500003</v>
      </c>
      <c r="W1308" s="285"/>
      <c r="X1308" s="286"/>
      <c r="Y1308" s="548">
        <f t="shared" si="625"/>
        <v>0</v>
      </c>
      <c r="Z1308" s="549">
        <f t="shared" si="625"/>
        <v>0</v>
      </c>
      <c r="AA1308" s="549">
        <f t="shared" si="625"/>
        <v>0</v>
      </c>
      <c r="AB1308" s="282">
        <f t="shared" si="613"/>
        <v>-7666107.6200000001</v>
      </c>
      <c r="AC1308" s="281">
        <f t="shared" si="614"/>
        <v>0</v>
      </c>
      <c r="AD1308" s="549">
        <f t="shared" si="599"/>
        <v>0</v>
      </c>
      <c r="AE1308" s="553">
        <f t="shared" si="600"/>
        <v>0</v>
      </c>
      <c r="AF1308" s="282">
        <f t="shared" si="601"/>
        <v>-7666107.6200000001</v>
      </c>
      <c r="AG1308" s="283">
        <f t="shared" si="602"/>
        <v>-7666107.6200000001</v>
      </c>
      <c r="AH1308" s="281">
        <f t="shared" si="615"/>
        <v>0</v>
      </c>
      <c r="AI1308" s="551">
        <f t="shared" si="624"/>
        <v>0</v>
      </c>
      <c r="AJ1308" s="549">
        <f t="shared" si="624"/>
        <v>0</v>
      </c>
      <c r="AK1308" s="549">
        <f t="shared" si="624"/>
        <v>0</v>
      </c>
      <c r="AL1308" s="282">
        <f t="shared" si="603"/>
        <v>-4988853.3112500003</v>
      </c>
      <c r="AM1308" s="281">
        <f t="shared" si="616"/>
        <v>0</v>
      </c>
      <c r="AN1308" s="549">
        <f t="shared" si="604"/>
        <v>0</v>
      </c>
      <c r="AO1308" s="549">
        <f t="shared" si="605"/>
        <v>0</v>
      </c>
      <c r="AP1308" s="549">
        <f t="shared" si="606"/>
        <v>-4988853.3112500003</v>
      </c>
      <c r="AQ1308" s="283">
        <f t="shared" si="607"/>
        <v>-4988853.3112500003</v>
      </c>
      <c r="AR1308" s="281">
        <f t="shared" si="617"/>
        <v>0</v>
      </c>
      <c r="AT1308" s="446" t="s">
        <v>2064</v>
      </c>
      <c r="AU1308" s="344"/>
      <c r="AV1308" s="447" t="str">
        <f t="shared" si="618"/>
        <v>CA</v>
      </c>
      <c r="AW1308" s="447" t="str">
        <f t="shared" si="619"/>
        <v>CL</v>
      </c>
      <c r="AX1308" s="447" t="str">
        <f t="shared" si="620"/>
        <v>AIC</v>
      </c>
      <c r="AY1308" s="447" t="str">
        <f t="shared" si="621"/>
        <v>ERB</v>
      </c>
      <c r="AZ1308" s="447" t="str">
        <f t="shared" si="622"/>
        <v>GRB</v>
      </c>
      <c r="BA1308" s="447" t="str">
        <f t="shared" si="623"/>
        <v>Non-Op</v>
      </c>
      <c r="BC1308" s="449" t="s">
        <v>2100</v>
      </c>
      <c r="BD1308" s="552">
        <f t="shared" si="610"/>
        <v>-7666107.6200000001</v>
      </c>
      <c r="BF1308" s="435"/>
      <c r="BG1308" s="435"/>
      <c r="BH1308" s="435"/>
      <c r="BI1308" s="435"/>
      <c r="BJ1308" s="435"/>
      <c r="BK1308" s="435"/>
      <c r="BL1308" s="435"/>
      <c r="BN1308" s="444"/>
    </row>
    <row r="1309" spans="1:66" s="28" customFormat="1" ht="12" customHeight="1">
      <c r="A1309" s="321">
        <v>23200953</v>
      </c>
      <c r="B1309" s="318" t="str">
        <f t="shared" si="597"/>
        <v>23200953</v>
      </c>
      <c r="C1309" s="444" t="s">
        <v>1816</v>
      </c>
      <c r="D1309" s="445" t="s">
        <v>2092</v>
      </c>
      <c r="E1309" s="445"/>
      <c r="F1309" s="444"/>
      <c r="G1309" s="445"/>
      <c r="H1309" s="547">
        <v>0</v>
      </c>
      <c r="I1309" s="547">
        <v>0</v>
      </c>
      <c r="J1309" s="547">
        <v>4323.26</v>
      </c>
      <c r="K1309" s="547">
        <v>0</v>
      </c>
      <c r="L1309" s="547">
        <v>0</v>
      </c>
      <c r="M1309" s="547">
        <v>77.44</v>
      </c>
      <c r="N1309" s="547">
        <v>47.96</v>
      </c>
      <c r="O1309" s="547">
        <v>0</v>
      </c>
      <c r="P1309" s="547">
        <v>2004.57</v>
      </c>
      <c r="Q1309" s="547">
        <v>0</v>
      </c>
      <c r="R1309" s="547">
        <v>235.96</v>
      </c>
      <c r="S1309" s="547">
        <v>0</v>
      </c>
      <c r="T1309" s="547">
        <v>0</v>
      </c>
      <c r="U1309" s="547"/>
      <c r="V1309" s="547">
        <f t="shared" si="598"/>
        <v>557.4325</v>
      </c>
      <c r="W1309" s="285"/>
      <c r="X1309" s="286"/>
      <c r="Y1309" s="548">
        <f t="shared" si="625"/>
        <v>0</v>
      </c>
      <c r="Z1309" s="549">
        <f t="shared" si="625"/>
        <v>0</v>
      </c>
      <c r="AA1309" s="549">
        <f t="shared" si="625"/>
        <v>0</v>
      </c>
      <c r="AB1309" s="282">
        <f t="shared" si="613"/>
        <v>0</v>
      </c>
      <c r="AC1309" s="281">
        <f t="shared" si="614"/>
        <v>0</v>
      </c>
      <c r="AD1309" s="549">
        <f t="shared" si="599"/>
        <v>0</v>
      </c>
      <c r="AE1309" s="553">
        <f t="shared" si="600"/>
        <v>0</v>
      </c>
      <c r="AF1309" s="282">
        <f t="shared" si="601"/>
        <v>0</v>
      </c>
      <c r="AG1309" s="283">
        <f t="shared" si="602"/>
        <v>0</v>
      </c>
      <c r="AH1309" s="281">
        <f t="shared" si="615"/>
        <v>0</v>
      </c>
      <c r="AI1309" s="551">
        <f t="shared" si="624"/>
        <v>0</v>
      </c>
      <c r="AJ1309" s="549">
        <f t="shared" si="624"/>
        <v>557.4325</v>
      </c>
      <c r="AK1309" s="549">
        <f t="shared" si="624"/>
        <v>0</v>
      </c>
      <c r="AL1309" s="282">
        <f t="shared" si="603"/>
        <v>0</v>
      </c>
      <c r="AM1309" s="281">
        <f t="shared" si="616"/>
        <v>0</v>
      </c>
      <c r="AN1309" s="549">
        <f t="shared" si="604"/>
        <v>0</v>
      </c>
      <c r="AO1309" s="549">
        <f t="shared" si="605"/>
        <v>0</v>
      </c>
      <c r="AP1309" s="549">
        <f t="shared" si="606"/>
        <v>0</v>
      </c>
      <c r="AQ1309" s="283">
        <f t="shared" si="607"/>
        <v>0</v>
      </c>
      <c r="AR1309" s="281">
        <f t="shared" si="617"/>
        <v>0</v>
      </c>
      <c r="AT1309" s="446"/>
      <c r="AU1309" s="344"/>
      <c r="AV1309" s="447" t="str">
        <f t="shared" si="618"/>
        <v>CA</v>
      </c>
      <c r="AW1309" s="447" t="str">
        <f t="shared" si="619"/>
        <v>CL</v>
      </c>
      <c r="AX1309" s="447" t="str">
        <f t="shared" si="620"/>
        <v>AIC</v>
      </c>
      <c r="AY1309" s="447" t="str">
        <f t="shared" si="621"/>
        <v>ERB</v>
      </c>
      <c r="AZ1309" s="447" t="str">
        <f t="shared" si="622"/>
        <v>GRB</v>
      </c>
      <c r="BA1309" s="447" t="str">
        <f t="shared" si="623"/>
        <v>Non-Op</v>
      </c>
      <c r="BC1309" s="445" t="s">
        <v>2314</v>
      </c>
      <c r="BD1309" s="552">
        <f t="shared" si="610"/>
        <v>0</v>
      </c>
      <c r="BF1309" s="435"/>
      <c r="BG1309" s="435"/>
      <c r="BH1309" s="435"/>
      <c r="BI1309" s="435"/>
      <c r="BJ1309" s="435"/>
      <c r="BK1309" s="435"/>
      <c r="BL1309" s="435"/>
      <c r="BN1309" s="444"/>
    </row>
    <row r="1310" spans="1:66" s="28" customFormat="1" ht="12" customHeight="1">
      <c r="A1310" s="287">
        <v>23201003</v>
      </c>
      <c r="B1310" s="288" t="str">
        <f t="shared" ref="B1310:B1373" si="626">TEXT(A1310,"##")</f>
        <v>23201003</v>
      </c>
      <c r="C1310" s="444" t="s">
        <v>1817</v>
      </c>
      <c r="D1310" s="445" t="s">
        <v>2092</v>
      </c>
      <c r="E1310" s="445"/>
      <c r="F1310" s="444"/>
      <c r="G1310" s="445"/>
      <c r="H1310" s="547">
        <v>-36454628.130000003</v>
      </c>
      <c r="I1310" s="547">
        <v>-45646281.979999997</v>
      </c>
      <c r="J1310" s="547">
        <v>-43778359.630000003</v>
      </c>
      <c r="K1310" s="547">
        <v>-55920552.740000002</v>
      </c>
      <c r="L1310" s="547">
        <v>-39575605.770000003</v>
      </c>
      <c r="M1310" s="547">
        <v>-53596589.350000001</v>
      </c>
      <c r="N1310" s="547">
        <v>-46545097.329999998</v>
      </c>
      <c r="O1310" s="547">
        <v>-43127885.479999997</v>
      </c>
      <c r="P1310" s="547">
        <v>-41758634.82</v>
      </c>
      <c r="Q1310" s="547">
        <v>-37165109.770000003</v>
      </c>
      <c r="R1310" s="547">
        <v>-44755908.5</v>
      </c>
      <c r="S1310" s="547">
        <v>-62451980.979999997</v>
      </c>
      <c r="T1310" s="547">
        <v>-55781213.539999999</v>
      </c>
      <c r="U1310" s="547"/>
      <c r="V1310" s="547">
        <f t="shared" si="598"/>
        <v>-46703327.265416674</v>
      </c>
      <c r="W1310" s="285"/>
      <c r="X1310" s="286"/>
      <c r="Y1310" s="548">
        <f t="shared" si="625"/>
        <v>0</v>
      </c>
      <c r="Z1310" s="549">
        <f t="shared" si="625"/>
        <v>-55781213.539999999</v>
      </c>
      <c r="AA1310" s="549">
        <f t="shared" si="625"/>
        <v>0</v>
      </c>
      <c r="AB1310" s="282">
        <f t="shared" si="613"/>
        <v>0</v>
      </c>
      <c r="AC1310" s="281">
        <f t="shared" si="614"/>
        <v>0</v>
      </c>
      <c r="AD1310" s="549">
        <f t="shared" si="599"/>
        <v>0</v>
      </c>
      <c r="AE1310" s="553">
        <f t="shared" si="600"/>
        <v>0</v>
      </c>
      <c r="AF1310" s="282">
        <f t="shared" si="601"/>
        <v>0</v>
      </c>
      <c r="AG1310" s="283">
        <f t="shared" si="602"/>
        <v>0</v>
      </c>
      <c r="AH1310" s="281">
        <f t="shared" si="615"/>
        <v>0</v>
      </c>
      <c r="AI1310" s="551">
        <f t="shared" si="624"/>
        <v>0</v>
      </c>
      <c r="AJ1310" s="549">
        <f t="shared" si="624"/>
        <v>-46703327.265416674</v>
      </c>
      <c r="AK1310" s="549">
        <f t="shared" si="624"/>
        <v>0</v>
      </c>
      <c r="AL1310" s="282">
        <f t="shared" si="603"/>
        <v>0</v>
      </c>
      <c r="AM1310" s="281">
        <f t="shared" si="616"/>
        <v>0</v>
      </c>
      <c r="AN1310" s="549">
        <f t="shared" si="604"/>
        <v>0</v>
      </c>
      <c r="AO1310" s="549">
        <f t="shared" si="605"/>
        <v>0</v>
      </c>
      <c r="AP1310" s="549">
        <f t="shared" si="606"/>
        <v>0</v>
      </c>
      <c r="AQ1310" s="283">
        <f t="shared" si="607"/>
        <v>0</v>
      </c>
      <c r="AR1310" s="281">
        <f t="shared" si="617"/>
        <v>0</v>
      </c>
      <c r="AT1310" s="446"/>
      <c r="AU1310" s="344"/>
      <c r="AV1310" s="447" t="str">
        <f t="shared" si="618"/>
        <v>CA</v>
      </c>
      <c r="AW1310" s="447" t="str">
        <f t="shared" si="619"/>
        <v>CL</v>
      </c>
      <c r="AX1310" s="447" t="str">
        <f t="shared" si="620"/>
        <v>AIC</v>
      </c>
      <c r="AY1310" s="447" t="str">
        <f t="shared" si="621"/>
        <v>ERB</v>
      </c>
      <c r="AZ1310" s="447" t="str">
        <f t="shared" si="622"/>
        <v>GRB</v>
      </c>
      <c r="BA1310" s="447" t="str">
        <f t="shared" si="623"/>
        <v>Non-Op</v>
      </c>
      <c r="BC1310" s="445" t="s">
        <v>2314</v>
      </c>
      <c r="BD1310" s="552">
        <f t="shared" si="610"/>
        <v>-55781213.539999999</v>
      </c>
      <c r="BF1310" s="435"/>
      <c r="BG1310" s="435"/>
      <c r="BH1310" s="435"/>
      <c r="BI1310" s="435"/>
      <c r="BJ1310" s="435"/>
      <c r="BK1310" s="435"/>
      <c r="BL1310" s="435"/>
      <c r="BN1310" s="444"/>
    </row>
    <row r="1311" spans="1:66" s="28" customFormat="1" ht="12" customHeight="1">
      <c r="A1311" s="287">
        <v>23201013</v>
      </c>
      <c r="B1311" s="288" t="str">
        <f t="shared" si="626"/>
        <v>23201013</v>
      </c>
      <c r="C1311" s="444" t="s">
        <v>1818</v>
      </c>
      <c r="D1311" s="445" t="s">
        <v>2092</v>
      </c>
      <c r="E1311" s="445"/>
      <c r="F1311" s="444"/>
      <c r="G1311" s="445"/>
      <c r="H1311" s="547">
        <v>-17121869.109999999</v>
      </c>
      <c r="I1311" s="547">
        <v>-18969932.120000001</v>
      </c>
      <c r="J1311" s="547">
        <v>-14761241.810000001</v>
      </c>
      <c r="K1311" s="547">
        <v>-10202398.98</v>
      </c>
      <c r="L1311" s="547">
        <v>-18343971.52</v>
      </c>
      <c r="M1311" s="547">
        <v>-11596424.890000001</v>
      </c>
      <c r="N1311" s="547">
        <v>-14790803.039999999</v>
      </c>
      <c r="O1311" s="547">
        <v>-9600007.7100000009</v>
      </c>
      <c r="P1311" s="547">
        <v>-15893346.460000001</v>
      </c>
      <c r="Q1311" s="547">
        <v>-16356574.07</v>
      </c>
      <c r="R1311" s="547">
        <v>-17725775.34</v>
      </c>
      <c r="S1311" s="547">
        <v>-14015825.890000001</v>
      </c>
      <c r="T1311" s="547">
        <v>-13721075.08</v>
      </c>
      <c r="U1311" s="547"/>
      <c r="V1311" s="547">
        <f t="shared" si="598"/>
        <v>-14806481.160416665</v>
      </c>
      <c r="W1311" s="285"/>
      <c r="X1311" s="286"/>
      <c r="Y1311" s="548">
        <f t="shared" si="625"/>
        <v>0</v>
      </c>
      <c r="Z1311" s="549">
        <f t="shared" si="625"/>
        <v>-13721075.08</v>
      </c>
      <c r="AA1311" s="549">
        <f t="shared" si="625"/>
        <v>0</v>
      </c>
      <c r="AB1311" s="282">
        <f t="shared" si="613"/>
        <v>0</v>
      </c>
      <c r="AC1311" s="281">
        <f t="shared" si="614"/>
        <v>0</v>
      </c>
      <c r="AD1311" s="549">
        <f t="shared" si="599"/>
        <v>0</v>
      </c>
      <c r="AE1311" s="553">
        <f t="shared" si="600"/>
        <v>0</v>
      </c>
      <c r="AF1311" s="282">
        <f t="shared" si="601"/>
        <v>0</v>
      </c>
      <c r="AG1311" s="283">
        <f t="shared" si="602"/>
        <v>0</v>
      </c>
      <c r="AH1311" s="281">
        <f t="shared" si="615"/>
        <v>0</v>
      </c>
      <c r="AI1311" s="551">
        <f t="shared" si="624"/>
        <v>0</v>
      </c>
      <c r="AJ1311" s="549">
        <f t="shared" si="624"/>
        <v>-14806481.160416665</v>
      </c>
      <c r="AK1311" s="549">
        <f t="shared" si="624"/>
        <v>0</v>
      </c>
      <c r="AL1311" s="282">
        <f t="shared" si="603"/>
        <v>0</v>
      </c>
      <c r="AM1311" s="281">
        <f t="shared" si="616"/>
        <v>0</v>
      </c>
      <c r="AN1311" s="549">
        <f t="shared" si="604"/>
        <v>0</v>
      </c>
      <c r="AO1311" s="549">
        <f t="shared" si="605"/>
        <v>0</v>
      </c>
      <c r="AP1311" s="549">
        <f t="shared" si="606"/>
        <v>0</v>
      </c>
      <c r="AQ1311" s="283">
        <f t="shared" si="607"/>
        <v>0</v>
      </c>
      <c r="AR1311" s="281">
        <f t="shared" si="617"/>
        <v>0</v>
      </c>
      <c r="AT1311" s="446"/>
      <c r="AU1311" s="344"/>
      <c r="AV1311" s="447" t="str">
        <f t="shared" si="618"/>
        <v>CA</v>
      </c>
      <c r="AW1311" s="447" t="str">
        <f t="shared" si="619"/>
        <v>CL</v>
      </c>
      <c r="AX1311" s="447" t="str">
        <f t="shared" si="620"/>
        <v>AIC</v>
      </c>
      <c r="AY1311" s="447" t="str">
        <f t="shared" si="621"/>
        <v>ERB</v>
      </c>
      <c r="AZ1311" s="447" t="str">
        <f t="shared" si="622"/>
        <v>GRB</v>
      </c>
      <c r="BA1311" s="447" t="str">
        <f t="shared" si="623"/>
        <v>Non-Op</v>
      </c>
      <c r="BC1311" s="445" t="s">
        <v>2314</v>
      </c>
      <c r="BD1311" s="552">
        <f t="shared" si="610"/>
        <v>-13721075.08</v>
      </c>
      <c r="BF1311" s="435"/>
      <c r="BG1311" s="435"/>
      <c r="BH1311" s="435"/>
      <c r="BI1311" s="435"/>
      <c r="BJ1311" s="435"/>
      <c r="BK1311" s="435"/>
      <c r="BL1311" s="435"/>
      <c r="BN1311" s="444"/>
    </row>
    <row r="1312" spans="1:66" s="28" customFormat="1" ht="12" customHeight="1">
      <c r="A1312" s="287">
        <v>23201033</v>
      </c>
      <c r="B1312" s="288" t="str">
        <f t="shared" si="626"/>
        <v>23201033</v>
      </c>
      <c r="C1312" s="444" t="s">
        <v>1819</v>
      </c>
      <c r="D1312" s="445" t="s">
        <v>2092</v>
      </c>
      <c r="E1312" s="445"/>
      <c r="F1312" s="444"/>
      <c r="G1312" s="445"/>
      <c r="H1312" s="547">
        <v>-195792.57</v>
      </c>
      <c r="I1312" s="547">
        <v>-257781.68</v>
      </c>
      <c r="J1312" s="547">
        <v>-137120.43</v>
      </c>
      <c r="K1312" s="547">
        <v>-206954.72</v>
      </c>
      <c r="L1312" s="547">
        <v>-270351.19</v>
      </c>
      <c r="M1312" s="547">
        <v>-139949.71</v>
      </c>
      <c r="N1312" s="547">
        <v>-222210.91</v>
      </c>
      <c r="O1312" s="547">
        <v>-290440.59000000003</v>
      </c>
      <c r="P1312" s="547">
        <v>-150727.01</v>
      </c>
      <c r="Q1312" s="547">
        <v>-219552.65</v>
      </c>
      <c r="R1312" s="547">
        <v>-290316.49</v>
      </c>
      <c r="S1312" s="547">
        <v>-372728.37</v>
      </c>
      <c r="T1312" s="547">
        <v>-221258.76</v>
      </c>
      <c r="U1312" s="547"/>
      <c r="V1312" s="547">
        <f t="shared" si="598"/>
        <v>-230554.95125000001</v>
      </c>
      <c r="W1312" s="285"/>
      <c r="X1312" s="286"/>
      <c r="Y1312" s="548">
        <f t="shared" si="625"/>
        <v>0</v>
      </c>
      <c r="Z1312" s="549">
        <f t="shared" si="625"/>
        <v>-221258.76</v>
      </c>
      <c r="AA1312" s="549">
        <f t="shared" si="625"/>
        <v>0</v>
      </c>
      <c r="AB1312" s="282">
        <f t="shared" si="613"/>
        <v>0</v>
      </c>
      <c r="AC1312" s="281">
        <f t="shared" si="614"/>
        <v>0</v>
      </c>
      <c r="AD1312" s="549">
        <f t="shared" si="599"/>
        <v>0</v>
      </c>
      <c r="AE1312" s="553">
        <f t="shared" si="600"/>
        <v>0</v>
      </c>
      <c r="AF1312" s="282">
        <f t="shared" si="601"/>
        <v>0</v>
      </c>
      <c r="AG1312" s="283">
        <f t="shared" si="602"/>
        <v>0</v>
      </c>
      <c r="AH1312" s="281">
        <f t="shared" si="615"/>
        <v>0</v>
      </c>
      <c r="AI1312" s="551">
        <f t="shared" si="624"/>
        <v>0</v>
      </c>
      <c r="AJ1312" s="549">
        <f t="shared" si="624"/>
        <v>-230554.95125000001</v>
      </c>
      <c r="AK1312" s="549">
        <f t="shared" si="624"/>
        <v>0</v>
      </c>
      <c r="AL1312" s="282">
        <f t="shared" si="603"/>
        <v>0</v>
      </c>
      <c r="AM1312" s="281">
        <f t="shared" si="616"/>
        <v>0</v>
      </c>
      <c r="AN1312" s="549">
        <f t="shared" si="604"/>
        <v>0</v>
      </c>
      <c r="AO1312" s="549">
        <f t="shared" si="605"/>
        <v>0</v>
      </c>
      <c r="AP1312" s="549">
        <f t="shared" si="606"/>
        <v>0</v>
      </c>
      <c r="AQ1312" s="283">
        <f t="shared" si="607"/>
        <v>0</v>
      </c>
      <c r="AR1312" s="281">
        <f t="shared" si="617"/>
        <v>0</v>
      </c>
      <c r="AT1312" s="446"/>
      <c r="AU1312" s="344"/>
      <c r="AV1312" s="447" t="str">
        <f t="shared" si="618"/>
        <v>CA</v>
      </c>
      <c r="AW1312" s="447" t="str">
        <f t="shared" si="619"/>
        <v>CL</v>
      </c>
      <c r="AX1312" s="447" t="str">
        <f t="shared" si="620"/>
        <v>AIC</v>
      </c>
      <c r="AY1312" s="447" t="str">
        <f t="shared" si="621"/>
        <v>ERB</v>
      </c>
      <c r="AZ1312" s="447" t="str">
        <f t="shared" si="622"/>
        <v>GRB</v>
      </c>
      <c r="BA1312" s="447" t="str">
        <f t="shared" si="623"/>
        <v>Non-Op</v>
      </c>
      <c r="BC1312" s="445" t="s">
        <v>2314</v>
      </c>
      <c r="BD1312" s="552">
        <f t="shared" si="610"/>
        <v>-221258.76</v>
      </c>
      <c r="BF1312" s="435"/>
      <c r="BG1312" s="435"/>
      <c r="BH1312" s="435"/>
      <c r="BI1312" s="435"/>
      <c r="BJ1312" s="435"/>
      <c r="BK1312" s="435"/>
      <c r="BL1312" s="435"/>
      <c r="BN1312" s="444"/>
    </row>
    <row r="1313" spans="1:66" s="28" customFormat="1" ht="12" customHeight="1">
      <c r="A1313" s="287">
        <v>23201043</v>
      </c>
      <c r="B1313" s="288" t="str">
        <f t="shared" si="626"/>
        <v>23201043</v>
      </c>
      <c r="C1313" s="444" t="s">
        <v>1820</v>
      </c>
      <c r="D1313" s="445" t="s">
        <v>2092</v>
      </c>
      <c r="E1313" s="445"/>
      <c r="F1313" s="444"/>
      <c r="G1313" s="445"/>
      <c r="H1313" s="547">
        <v>-222921</v>
      </c>
      <c r="I1313" s="547">
        <v>-236585.87</v>
      </c>
      <c r="J1313" s="547">
        <v>-164114.29</v>
      </c>
      <c r="K1313" s="547">
        <v>-93148.47</v>
      </c>
      <c r="L1313" s="547">
        <v>-99677.27</v>
      </c>
      <c r="M1313" s="547">
        <v>-94068.11</v>
      </c>
      <c r="N1313" s="547">
        <v>-136860.35</v>
      </c>
      <c r="O1313" s="547">
        <v>-166519.95000000001</v>
      </c>
      <c r="P1313" s="547">
        <v>-185746.83</v>
      </c>
      <c r="Q1313" s="547">
        <v>-235694.8</v>
      </c>
      <c r="R1313" s="547">
        <v>-267375.40000000002</v>
      </c>
      <c r="S1313" s="547">
        <v>-282582.32</v>
      </c>
      <c r="T1313" s="547">
        <v>-289352.03000000003</v>
      </c>
      <c r="U1313" s="547"/>
      <c r="V1313" s="547">
        <f t="shared" si="598"/>
        <v>-184875.84791666668</v>
      </c>
      <c r="W1313" s="285"/>
      <c r="X1313" s="286"/>
      <c r="Y1313" s="548">
        <f t="shared" si="625"/>
        <v>0</v>
      </c>
      <c r="Z1313" s="549">
        <f t="shared" si="625"/>
        <v>-289352.03000000003</v>
      </c>
      <c r="AA1313" s="549">
        <f t="shared" si="625"/>
        <v>0</v>
      </c>
      <c r="AB1313" s="282">
        <f t="shared" si="613"/>
        <v>0</v>
      </c>
      <c r="AC1313" s="281">
        <f t="shared" si="614"/>
        <v>0</v>
      </c>
      <c r="AD1313" s="549">
        <f t="shared" si="599"/>
        <v>0</v>
      </c>
      <c r="AE1313" s="553">
        <f t="shared" si="600"/>
        <v>0</v>
      </c>
      <c r="AF1313" s="282">
        <f t="shared" si="601"/>
        <v>0</v>
      </c>
      <c r="AG1313" s="283">
        <f t="shared" si="602"/>
        <v>0</v>
      </c>
      <c r="AH1313" s="281">
        <f t="shared" si="615"/>
        <v>0</v>
      </c>
      <c r="AI1313" s="551">
        <f t="shared" si="624"/>
        <v>0</v>
      </c>
      <c r="AJ1313" s="549">
        <f t="shared" si="624"/>
        <v>-184875.84791666668</v>
      </c>
      <c r="AK1313" s="549">
        <f t="shared" si="624"/>
        <v>0</v>
      </c>
      <c r="AL1313" s="282">
        <f t="shared" si="603"/>
        <v>0</v>
      </c>
      <c r="AM1313" s="281">
        <f t="shared" si="616"/>
        <v>0</v>
      </c>
      <c r="AN1313" s="549">
        <f t="shared" si="604"/>
        <v>0</v>
      </c>
      <c r="AO1313" s="549">
        <f t="shared" si="605"/>
        <v>0</v>
      </c>
      <c r="AP1313" s="549">
        <f t="shared" si="606"/>
        <v>0</v>
      </c>
      <c r="AQ1313" s="283">
        <f t="shared" si="607"/>
        <v>0</v>
      </c>
      <c r="AR1313" s="281">
        <f t="shared" si="617"/>
        <v>0</v>
      </c>
      <c r="AT1313" s="446"/>
      <c r="AU1313" s="344"/>
      <c r="AV1313" s="447" t="str">
        <f t="shared" si="618"/>
        <v>CA</v>
      </c>
      <c r="AW1313" s="447" t="str">
        <f t="shared" si="619"/>
        <v>CL</v>
      </c>
      <c r="AX1313" s="447" t="str">
        <f t="shared" si="620"/>
        <v>AIC</v>
      </c>
      <c r="AY1313" s="447" t="str">
        <f t="shared" si="621"/>
        <v>ERB</v>
      </c>
      <c r="AZ1313" s="447" t="str">
        <f t="shared" si="622"/>
        <v>GRB</v>
      </c>
      <c r="BA1313" s="447" t="str">
        <f t="shared" si="623"/>
        <v>Non-Op</v>
      </c>
      <c r="BC1313" s="445" t="s">
        <v>2314</v>
      </c>
      <c r="BD1313" s="552">
        <f t="shared" si="610"/>
        <v>-289352.03000000003</v>
      </c>
      <c r="BF1313" s="435"/>
      <c r="BG1313" s="435"/>
      <c r="BH1313" s="435"/>
      <c r="BI1313" s="435"/>
      <c r="BJ1313" s="435"/>
      <c r="BK1313" s="435"/>
      <c r="BL1313" s="435"/>
      <c r="BN1313" s="444"/>
    </row>
    <row r="1314" spans="1:66" s="28" customFormat="1" ht="12" customHeight="1">
      <c r="A1314" s="287">
        <v>23201053</v>
      </c>
      <c r="B1314" s="288" t="str">
        <f t="shared" si="626"/>
        <v>23201053</v>
      </c>
      <c r="C1314" s="444" t="s">
        <v>2972</v>
      </c>
      <c r="D1314" s="445" t="s">
        <v>2092</v>
      </c>
      <c r="E1314" s="445"/>
      <c r="F1314" s="444"/>
      <c r="G1314" s="445"/>
      <c r="H1314" s="547">
        <v>0</v>
      </c>
      <c r="I1314" s="547">
        <v>0</v>
      </c>
      <c r="J1314" s="547">
        <v>0</v>
      </c>
      <c r="K1314" s="547">
        <v>0</v>
      </c>
      <c r="L1314" s="547">
        <v>0</v>
      </c>
      <c r="M1314" s="547">
        <v>0</v>
      </c>
      <c r="N1314" s="547">
        <v>0</v>
      </c>
      <c r="O1314" s="547">
        <v>0</v>
      </c>
      <c r="P1314" s="547">
        <v>0</v>
      </c>
      <c r="Q1314" s="547">
        <v>0</v>
      </c>
      <c r="R1314" s="547">
        <v>0</v>
      </c>
      <c r="S1314" s="547">
        <v>0</v>
      </c>
      <c r="T1314" s="547">
        <v>0</v>
      </c>
      <c r="U1314" s="547"/>
      <c r="V1314" s="547">
        <f t="shared" si="598"/>
        <v>0</v>
      </c>
      <c r="W1314" s="285"/>
      <c r="X1314" s="286"/>
      <c r="Y1314" s="548">
        <f t="shared" si="625"/>
        <v>0</v>
      </c>
      <c r="Z1314" s="549">
        <f t="shared" si="625"/>
        <v>0</v>
      </c>
      <c r="AA1314" s="549">
        <f t="shared" si="625"/>
        <v>0</v>
      </c>
      <c r="AB1314" s="282">
        <f t="shared" si="613"/>
        <v>0</v>
      </c>
      <c r="AC1314" s="281">
        <f t="shared" si="614"/>
        <v>0</v>
      </c>
      <c r="AD1314" s="549">
        <f t="shared" si="599"/>
        <v>0</v>
      </c>
      <c r="AE1314" s="553">
        <f t="shared" si="600"/>
        <v>0</v>
      </c>
      <c r="AF1314" s="282">
        <f t="shared" si="601"/>
        <v>0</v>
      </c>
      <c r="AG1314" s="283">
        <f t="shared" si="602"/>
        <v>0</v>
      </c>
      <c r="AH1314" s="281">
        <f t="shared" si="615"/>
        <v>0</v>
      </c>
      <c r="AI1314" s="551">
        <f t="shared" si="624"/>
        <v>0</v>
      </c>
      <c r="AJ1314" s="549">
        <f t="shared" si="624"/>
        <v>0</v>
      </c>
      <c r="AK1314" s="549">
        <f t="shared" si="624"/>
        <v>0</v>
      </c>
      <c r="AL1314" s="282">
        <f t="shared" si="603"/>
        <v>0</v>
      </c>
      <c r="AM1314" s="281">
        <f t="shared" si="616"/>
        <v>0</v>
      </c>
      <c r="AN1314" s="549">
        <f t="shared" si="604"/>
        <v>0</v>
      </c>
      <c r="AO1314" s="549">
        <f t="shared" si="605"/>
        <v>0</v>
      </c>
      <c r="AP1314" s="549">
        <f t="shared" si="606"/>
        <v>0</v>
      </c>
      <c r="AQ1314" s="283">
        <f t="shared" si="607"/>
        <v>0</v>
      </c>
      <c r="AR1314" s="281">
        <f t="shared" si="617"/>
        <v>0</v>
      </c>
      <c r="AT1314" s="446"/>
      <c r="AU1314" s="344"/>
      <c r="AV1314" s="447" t="str">
        <f t="shared" si="618"/>
        <v>CA</v>
      </c>
      <c r="AW1314" s="447" t="str">
        <f t="shared" si="619"/>
        <v>CL</v>
      </c>
      <c r="AX1314" s="447" t="str">
        <f t="shared" si="620"/>
        <v>AIC</v>
      </c>
      <c r="AY1314" s="447" t="str">
        <f t="shared" si="621"/>
        <v>ERB</v>
      </c>
      <c r="AZ1314" s="447" t="str">
        <f t="shared" si="622"/>
        <v>GRB</v>
      </c>
      <c r="BA1314" s="447" t="str">
        <f t="shared" si="623"/>
        <v>Non-Op</v>
      </c>
      <c r="BC1314" s="445" t="s">
        <v>2314</v>
      </c>
      <c r="BD1314" s="552">
        <f t="shared" si="610"/>
        <v>0</v>
      </c>
      <c r="BF1314" s="435"/>
      <c r="BG1314" s="435"/>
      <c r="BH1314" s="435"/>
      <c r="BI1314" s="435"/>
      <c r="BJ1314" s="435"/>
      <c r="BK1314" s="435"/>
      <c r="BL1314" s="435"/>
      <c r="BN1314" s="444"/>
    </row>
    <row r="1315" spans="1:66" s="28" customFormat="1" ht="12" customHeight="1">
      <c r="A1315" s="287">
        <v>23201073</v>
      </c>
      <c r="B1315" s="288" t="str">
        <f t="shared" si="626"/>
        <v>23201073</v>
      </c>
      <c r="C1315" s="444" t="s">
        <v>1821</v>
      </c>
      <c r="D1315" s="445" t="s">
        <v>2092</v>
      </c>
      <c r="E1315" s="445"/>
      <c r="F1315" s="444"/>
      <c r="G1315" s="445"/>
      <c r="H1315" s="547">
        <v>0</v>
      </c>
      <c r="I1315" s="547">
        <v>0</v>
      </c>
      <c r="J1315" s="547">
        <v>-632.99</v>
      </c>
      <c r="K1315" s="547">
        <v>16.39</v>
      </c>
      <c r="L1315" s="547">
        <v>-972.88</v>
      </c>
      <c r="M1315" s="547">
        <v>32.36</v>
      </c>
      <c r="N1315" s="547">
        <v>-572737.77</v>
      </c>
      <c r="O1315" s="547">
        <v>-156.43</v>
      </c>
      <c r="P1315" s="547">
        <v>-28.31</v>
      </c>
      <c r="Q1315" s="547">
        <v>-132.33000000000001</v>
      </c>
      <c r="R1315" s="547">
        <v>-801.16</v>
      </c>
      <c r="S1315" s="547">
        <v>-460971.49</v>
      </c>
      <c r="T1315" s="547">
        <v>2490.6799999999998</v>
      </c>
      <c r="U1315" s="547"/>
      <c r="V1315" s="547">
        <f t="shared" ref="V1315:V1378" si="627">(H1315+T1315+SUM(I1315:S1315)*2)/24</f>
        <v>-86261.605833333349</v>
      </c>
      <c r="W1315" s="285"/>
      <c r="X1315" s="286"/>
      <c r="Y1315" s="548">
        <f t="shared" si="625"/>
        <v>0</v>
      </c>
      <c r="Z1315" s="549">
        <f t="shared" si="625"/>
        <v>2490.6799999999998</v>
      </c>
      <c r="AA1315" s="549">
        <f t="shared" si="625"/>
        <v>0</v>
      </c>
      <c r="AB1315" s="282">
        <f t="shared" si="613"/>
        <v>0</v>
      </c>
      <c r="AC1315" s="281">
        <f t="shared" si="614"/>
        <v>0</v>
      </c>
      <c r="AD1315" s="549">
        <f t="shared" ref="AD1315:AD1378" si="628">IF($D1315=AD$5,$T1315,IF($D1315=AD$4, $T1315*$AK$1,0))</f>
        <v>0</v>
      </c>
      <c r="AE1315" s="553">
        <f t="shared" ref="AE1315:AE1378" si="629">IF($D1315=AE$5,$T1315,IF($D1315=AE$4, $T1315*$AK$2,0))</f>
        <v>0</v>
      </c>
      <c r="AF1315" s="282">
        <f t="shared" ref="AF1315:AF1378" si="630">IF($D1315=AF$5,$T1315,IF($D1315=AF$4, $T1315*$AL$2,0))</f>
        <v>0</v>
      </c>
      <c r="AG1315" s="283">
        <f t="shared" ref="AG1315:AG1378" si="631">SUM(AD1315:AF1315)</f>
        <v>0</v>
      </c>
      <c r="AH1315" s="281">
        <f t="shared" si="615"/>
        <v>0</v>
      </c>
      <c r="AI1315" s="551">
        <f t="shared" si="624"/>
        <v>0</v>
      </c>
      <c r="AJ1315" s="549">
        <f t="shared" si="624"/>
        <v>-86261.605833333349</v>
      </c>
      <c r="AK1315" s="549">
        <f t="shared" si="624"/>
        <v>0</v>
      </c>
      <c r="AL1315" s="282">
        <f t="shared" ref="AL1315:AL1378" si="632">V1315-SUM(AI1315:AK1315)</f>
        <v>0</v>
      </c>
      <c r="AM1315" s="281">
        <f t="shared" si="616"/>
        <v>0</v>
      </c>
      <c r="AN1315" s="549">
        <f t="shared" ref="AN1315:AN1378" si="633">IF($D1315=AN$5,$V1315,IF($D1315=AN$4, $V1315*$AK$1,0))</f>
        <v>0</v>
      </c>
      <c r="AO1315" s="549">
        <f t="shared" ref="AO1315:AO1378" si="634">IF($D1315=AO$5,$V1315,IF($D1315=AO$4, $V1315*$AK$2,0))</f>
        <v>0</v>
      </c>
      <c r="AP1315" s="549">
        <f t="shared" ref="AP1315:AP1378" si="635">IF($D1315=AP$5,$V1315,IF($D1315=AP$4, $V1315*$AL$2,0))</f>
        <v>0</v>
      </c>
      <c r="AQ1315" s="283">
        <f t="shared" ref="AQ1315:AQ1378" si="636">SUM(AN1315:AP1315)</f>
        <v>0</v>
      </c>
      <c r="AR1315" s="281">
        <f t="shared" si="617"/>
        <v>0</v>
      </c>
      <c r="AT1315" s="446"/>
      <c r="AU1315" s="344"/>
      <c r="AV1315" s="447" t="str">
        <f t="shared" si="618"/>
        <v>CA</v>
      </c>
      <c r="AW1315" s="447" t="str">
        <f t="shared" si="619"/>
        <v>CL</v>
      </c>
      <c r="AX1315" s="447" t="str">
        <f t="shared" si="620"/>
        <v>AIC</v>
      </c>
      <c r="AY1315" s="447" t="str">
        <f t="shared" si="621"/>
        <v>ERB</v>
      </c>
      <c r="AZ1315" s="447" t="str">
        <f t="shared" si="622"/>
        <v>GRB</v>
      </c>
      <c r="BA1315" s="447" t="str">
        <f t="shared" si="623"/>
        <v>Non-Op</v>
      </c>
      <c r="BC1315" s="445" t="s">
        <v>2314</v>
      </c>
      <c r="BD1315" s="552">
        <f t="shared" si="610"/>
        <v>2490.6799999999998</v>
      </c>
      <c r="BF1315" s="435"/>
      <c r="BG1315" s="435"/>
      <c r="BH1315" s="435"/>
      <c r="BI1315" s="435"/>
      <c r="BJ1315" s="435"/>
      <c r="BK1315" s="435"/>
      <c r="BL1315" s="435"/>
      <c r="BN1315" s="444"/>
    </row>
    <row r="1316" spans="1:66" s="28" customFormat="1" ht="12" customHeight="1">
      <c r="A1316" s="287">
        <v>23201093</v>
      </c>
      <c r="B1316" s="288" t="str">
        <f t="shared" si="626"/>
        <v>23201093</v>
      </c>
      <c r="C1316" s="444" t="s">
        <v>1822</v>
      </c>
      <c r="D1316" s="445" t="s">
        <v>2092</v>
      </c>
      <c r="E1316" s="445"/>
      <c r="F1316" s="444"/>
      <c r="G1316" s="445"/>
      <c r="H1316" s="547">
        <v>0</v>
      </c>
      <c r="I1316" s="547">
        <v>0</v>
      </c>
      <c r="J1316" s="547">
        <v>0</v>
      </c>
      <c r="K1316" s="547">
        <v>0</v>
      </c>
      <c r="L1316" s="547">
        <v>0</v>
      </c>
      <c r="M1316" s="547">
        <v>0</v>
      </c>
      <c r="N1316" s="547">
        <v>-55108.61</v>
      </c>
      <c r="O1316" s="547">
        <v>0</v>
      </c>
      <c r="P1316" s="547">
        <v>0</v>
      </c>
      <c r="Q1316" s="547">
        <v>0</v>
      </c>
      <c r="R1316" s="547">
        <v>0</v>
      </c>
      <c r="S1316" s="547">
        <v>-55894.01</v>
      </c>
      <c r="T1316" s="547">
        <v>0</v>
      </c>
      <c r="U1316" s="547"/>
      <c r="V1316" s="547">
        <f t="shared" si="627"/>
        <v>-9250.2183333333323</v>
      </c>
      <c r="W1316" s="285"/>
      <c r="X1316" s="286"/>
      <c r="Y1316" s="548">
        <f t="shared" si="625"/>
        <v>0</v>
      </c>
      <c r="Z1316" s="549">
        <f t="shared" si="625"/>
        <v>0</v>
      </c>
      <c r="AA1316" s="549">
        <f t="shared" si="625"/>
        <v>0</v>
      </c>
      <c r="AB1316" s="282">
        <f t="shared" si="613"/>
        <v>0</v>
      </c>
      <c r="AC1316" s="281">
        <f t="shared" si="614"/>
        <v>0</v>
      </c>
      <c r="AD1316" s="549">
        <f t="shared" si="628"/>
        <v>0</v>
      </c>
      <c r="AE1316" s="553">
        <f t="shared" si="629"/>
        <v>0</v>
      </c>
      <c r="AF1316" s="282">
        <f t="shared" si="630"/>
        <v>0</v>
      </c>
      <c r="AG1316" s="283">
        <f t="shared" si="631"/>
        <v>0</v>
      </c>
      <c r="AH1316" s="281">
        <f t="shared" si="615"/>
        <v>0</v>
      </c>
      <c r="AI1316" s="551">
        <f t="shared" si="624"/>
        <v>0</v>
      </c>
      <c r="AJ1316" s="549">
        <f t="shared" si="624"/>
        <v>-9250.2183333333323</v>
      </c>
      <c r="AK1316" s="549">
        <f t="shared" si="624"/>
        <v>0</v>
      </c>
      <c r="AL1316" s="282">
        <f t="shared" si="632"/>
        <v>0</v>
      </c>
      <c r="AM1316" s="281">
        <f t="shared" si="616"/>
        <v>0</v>
      </c>
      <c r="AN1316" s="549">
        <f t="shared" si="633"/>
        <v>0</v>
      </c>
      <c r="AO1316" s="549">
        <f t="shared" si="634"/>
        <v>0</v>
      </c>
      <c r="AP1316" s="549">
        <f t="shared" si="635"/>
        <v>0</v>
      </c>
      <c r="AQ1316" s="283">
        <f t="shared" si="636"/>
        <v>0</v>
      </c>
      <c r="AR1316" s="281">
        <f t="shared" si="617"/>
        <v>0</v>
      </c>
      <c r="AT1316" s="446"/>
      <c r="AU1316" s="344"/>
      <c r="AV1316" s="447" t="str">
        <f t="shared" si="618"/>
        <v>CA</v>
      </c>
      <c r="AW1316" s="447" t="str">
        <f t="shared" si="619"/>
        <v>CL</v>
      </c>
      <c r="AX1316" s="447" t="str">
        <f t="shared" si="620"/>
        <v>AIC</v>
      </c>
      <c r="AY1316" s="447" t="str">
        <f t="shared" si="621"/>
        <v>ERB</v>
      </c>
      <c r="AZ1316" s="447" t="str">
        <f t="shared" si="622"/>
        <v>GRB</v>
      </c>
      <c r="BA1316" s="447" t="str">
        <f t="shared" si="623"/>
        <v>Non-Op</v>
      </c>
      <c r="BC1316" s="445" t="s">
        <v>2314</v>
      </c>
      <c r="BD1316" s="552">
        <f t="shared" si="610"/>
        <v>0</v>
      </c>
      <c r="BF1316" s="435"/>
      <c r="BG1316" s="435"/>
      <c r="BH1316" s="435"/>
      <c r="BI1316" s="435"/>
      <c r="BJ1316" s="435"/>
      <c r="BK1316" s="435"/>
      <c r="BL1316" s="435"/>
      <c r="BN1316" s="444"/>
    </row>
    <row r="1317" spans="1:66" s="28" customFormat="1" ht="12" customHeight="1">
      <c r="A1317" s="351">
        <v>23201113</v>
      </c>
      <c r="B1317" s="352" t="str">
        <f t="shared" si="626"/>
        <v>23201113</v>
      </c>
      <c r="C1317" s="444" t="s">
        <v>1823</v>
      </c>
      <c r="D1317" s="445" t="s">
        <v>2092</v>
      </c>
      <c r="E1317" s="445"/>
      <c r="F1317" s="444"/>
      <c r="G1317" s="445"/>
      <c r="H1317" s="547">
        <v>0.41</v>
      </c>
      <c r="I1317" s="547">
        <v>0.41</v>
      </c>
      <c r="J1317" s="547">
        <v>0.41</v>
      </c>
      <c r="K1317" s="547">
        <v>0.41</v>
      </c>
      <c r="L1317" s="547">
        <v>0.41</v>
      </c>
      <c r="M1317" s="547">
        <v>0.41</v>
      </c>
      <c r="N1317" s="547">
        <v>0.41</v>
      </c>
      <c r="O1317" s="547">
        <v>0</v>
      </c>
      <c r="P1317" s="547">
        <v>0</v>
      </c>
      <c r="Q1317" s="547">
        <v>0</v>
      </c>
      <c r="R1317" s="547">
        <v>0</v>
      </c>
      <c r="S1317" s="547">
        <v>0</v>
      </c>
      <c r="T1317" s="547">
        <v>0</v>
      </c>
      <c r="U1317" s="547"/>
      <c r="V1317" s="547">
        <f t="shared" si="627"/>
        <v>0.22208333333333333</v>
      </c>
      <c r="W1317" s="285"/>
      <c r="X1317" s="286"/>
      <c r="Y1317" s="548">
        <f t="shared" si="625"/>
        <v>0</v>
      </c>
      <c r="Z1317" s="549">
        <f t="shared" si="625"/>
        <v>0</v>
      </c>
      <c r="AA1317" s="549">
        <f t="shared" si="625"/>
        <v>0</v>
      </c>
      <c r="AB1317" s="282">
        <f t="shared" si="613"/>
        <v>0</v>
      </c>
      <c r="AC1317" s="281">
        <f t="shared" si="614"/>
        <v>0</v>
      </c>
      <c r="AD1317" s="549">
        <f t="shared" si="628"/>
        <v>0</v>
      </c>
      <c r="AE1317" s="553">
        <f t="shared" si="629"/>
        <v>0</v>
      </c>
      <c r="AF1317" s="282">
        <f t="shared" si="630"/>
        <v>0</v>
      </c>
      <c r="AG1317" s="283">
        <f t="shared" si="631"/>
        <v>0</v>
      </c>
      <c r="AH1317" s="281">
        <f t="shared" si="615"/>
        <v>0</v>
      </c>
      <c r="AI1317" s="551">
        <f t="shared" si="624"/>
        <v>0</v>
      </c>
      <c r="AJ1317" s="549">
        <f t="shared" si="624"/>
        <v>0.22208333333333333</v>
      </c>
      <c r="AK1317" s="549">
        <f t="shared" si="624"/>
        <v>0</v>
      </c>
      <c r="AL1317" s="282">
        <f t="shared" si="632"/>
        <v>0</v>
      </c>
      <c r="AM1317" s="281">
        <f t="shared" si="616"/>
        <v>0</v>
      </c>
      <c r="AN1317" s="549">
        <f t="shared" si="633"/>
        <v>0</v>
      </c>
      <c r="AO1317" s="549">
        <f t="shared" si="634"/>
        <v>0</v>
      </c>
      <c r="AP1317" s="549">
        <f t="shared" si="635"/>
        <v>0</v>
      </c>
      <c r="AQ1317" s="283">
        <f t="shared" si="636"/>
        <v>0</v>
      </c>
      <c r="AR1317" s="281">
        <f t="shared" si="617"/>
        <v>0</v>
      </c>
      <c r="AT1317" s="446"/>
      <c r="AU1317" s="344"/>
      <c r="AV1317" s="447" t="str">
        <f t="shared" si="618"/>
        <v>CA</v>
      </c>
      <c r="AW1317" s="447" t="str">
        <f t="shared" si="619"/>
        <v>CL</v>
      </c>
      <c r="AX1317" s="447" t="str">
        <f t="shared" si="620"/>
        <v>AIC</v>
      </c>
      <c r="AY1317" s="447" t="str">
        <f t="shared" si="621"/>
        <v>ERB</v>
      </c>
      <c r="AZ1317" s="447" t="str">
        <f t="shared" si="622"/>
        <v>GRB</v>
      </c>
      <c r="BA1317" s="447" t="str">
        <f t="shared" si="623"/>
        <v>Non-Op</v>
      </c>
      <c r="BC1317" s="445" t="s">
        <v>2314</v>
      </c>
      <c r="BD1317" s="552">
        <f t="shared" si="610"/>
        <v>0</v>
      </c>
      <c r="BF1317" s="435"/>
      <c r="BG1317" s="435"/>
      <c r="BH1317" s="435"/>
      <c r="BI1317" s="435"/>
      <c r="BJ1317" s="435"/>
      <c r="BK1317" s="435"/>
      <c r="BL1317" s="435"/>
      <c r="BN1317" s="444"/>
    </row>
    <row r="1318" spans="1:66" s="28" customFormat="1" ht="12" customHeight="1">
      <c r="A1318" s="353">
        <v>23201121</v>
      </c>
      <c r="B1318" s="354" t="str">
        <f t="shared" si="626"/>
        <v>23201121</v>
      </c>
      <c r="C1318" s="444" t="s">
        <v>1824</v>
      </c>
      <c r="D1318" s="445" t="s">
        <v>2092</v>
      </c>
      <c r="E1318" s="445"/>
      <c r="F1318" s="294">
        <v>42872</v>
      </c>
      <c r="G1318" s="445"/>
      <c r="H1318" s="547">
        <v>0</v>
      </c>
      <c r="I1318" s="547">
        <v>0</v>
      </c>
      <c r="J1318" s="547">
        <v>0</v>
      </c>
      <c r="K1318" s="547">
        <v>0</v>
      </c>
      <c r="L1318" s="547">
        <v>0</v>
      </c>
      <c r="M1318" s="547">
        <v>337003.87</v>
      </c>
      <c r="N1318" s="547">
        <v>0</v>
      </c>
      <c r="O1318" s="547">
        <v>0</v>
      </c>
      <c r="P1318" s="547">
        <v>0</v>
      </c>
      <c r="Q1318" s="547">
        <v>0</v>
      </c>
      <c r="R1318" s="547">
        <v>0</v>
      </c>
      <c r="S1318" s="547">
        <v>0</v>
      </c>
      <c r="T1318" s="547">
        <v>0</v>
      </c>
      <c r="U1318" s="547"/>
      <c r="V1318" s="547">
        <f t="shared" si="627"/>
        <v>28083.655833333334</v>
      </c>
      <c r="W1318" s="285"/>
      <c r="X1318" s="286"/>
      <c r="Y1318" s="548">
        <f t="shared" si="625"/>
        <v>0</v>
      </c>
      <c r="Z1318" s="549">
        <f t="shared" si="625"/>
        <v>0</v>
      </c>
      <c r="AA1318" s="549">
        <f t="shared" si="625"/>
        <v>0</v>
      </c>
      <c r="AB1318" s="282">
        <f t="shared" si="613"/>
        <v>0</v>
      </c>
      <c r="AC1318" s="281">
        <f t="shared" si="614"/>
        <v>0</v>
      </c>
      <c r="AD1318" s="549">
        <f t="shared" si="628"/>
        <v>0</v>
      </c>
      <c r="AE1318" s="553">
        <f t="shared" si="629"/>
        <v>0</v>
      </c>
      <c r="AF1318" s="282">
        <f t="shared" si="630"/>
        <v>0</v>
      </c>
      <c r="AG1318" s="283">
        <f t="shared" si="631"/>
        <v>0</v>
      </c>
      <c r="AH1318" s="281">
        <f t="shared" si="615"/>
        <v>0</v>
      </c>
      <c r="AI1318" s="551">
        <f t="shared" si="624"/>
        <v>0</v>
      </c>
      <c r="AJ1318" s="549">
        <f t="shared" si="624"/>
        <v>28083.655833333334</v>
      </c>
      <c r="AK1318" s="549">
        <f t="shared" si="624"/>
        <v>0</v>
      </c>
      <c r="AL1318" s="282">
        <f t="shared" si="632"/>
        <v>0</v>
      </c>
      <c r="AM1318" s="281">
        <f t="shared" si="616"/>
        <v>0</v>
      </c>
      <c r="AN1318" s="549">
        <f t="shared" si="633"/>
        <v>0</v>
      </c>
      <c r="AO1318" s="549">
        <f t="shared" si="634"/>
        <v>0</v>
      </c>
      <c r="AP1318" s="549">
        <f t="shared" si="635"/>
        <v>0</v>
      </c>
      <c r="AQ1318" s="283">
        <f t="shared" si="636"/>
        <v>0</v>
      </c>
      <c r="AR1318" s="281">
        <f t="shared" si="617"/>
        <v>0</v>
      </c>
      <c r="AT1318" s="446"/>
      <c r="AU1318" s="344"/>
      <c r="AV1318" s="447" t="str">
        <f t="shared" si="618"/>
        <v>CA</v>
      </c>
      <c r="AW1318" s="447" t="str">
        <f t="shared" si="619"/>
        <v>CL</v>
      </c>
      <c r="AX1318" s="447" t="str">
        <f t="shared" si="620"/>
        <v>AIC</v>
      </c>
      <c r="AY1318" s="447" t="str">
        <f t="shared" si="621"/>
        <v>ERB</v>
      </c>
      <c r="AZ1318" s="447" t="str">
        <f t="shared" si="622"/>
        <v>GRB</v>
      </c>
      <c r="BA1318" s="447" t="str">
        <f t="shared" si="623"/>
        <v>Non-Op</v>
      </c>
      <c r="BC1318" s="445" t="s">
        <v>2314</v>
      </c>
      <c r="BD1318" s="552">
        <f t="shared" si="610"/>
        <v>0</v>
      </c>
      <c r="BF1318" s="448"/>
      <c r="BG1318" s="448"/>
      <c r="BH1318" s="448"/>
      <c r="BI1318" s="448"/>
      <c r="BJ1318" s="448"/>
      <c r="BK1318" s="448"/>
      <c r="BL1318" s="448"/>
      <c r="BN1318" s="444"/>
    </row>
    <row r="1319" spans="1:66" s="28" customFormat="1" ht="12" customHeight="1">
      <c r="A1319" s="287">
        <v>23201153</v>
      </c>
      <c r="B1319" s="288" t="str">
        <f t="shared" si="626"/>
        <v>23201153</v>
      </c>
      <c r="C1319" s="444" t="s">
        <v>1825</v>
      </c>
      <c r="D1319" s="445" t="s">
        <v>2092</v>
      </c>
      <c r="E1319" s="445"/>
      <c r="F1319" s="444"/>
      <c r="G1319" s="445"/>
      <c r="H1319" s="547">
        <v>-3301.86</v>
      </c>
      <c r="I1319" s="547">
        <v>-5143.46</v>
      </c>
      <c r="J1319" s="547">
        <v>-3132.94</v>
      </c>
      <c r="K1319" s="547">
        <v>-3817.62</v>
      </c>
      <c r="L1319" s="547">
        <v>-3041.23</v>
      </c>
      <c r="M1319" s="547">
        <v>-2846.5</v>
      </c>
      <c r="N1319" s="547">
        <v>-3572.64</v>
      </c>
      <c r="O1319" s="547">
        <v>-3679.09</v>
      </c>
      <c r="P1319" s="547">
        <v>-3144.81</v>
      </c>
      <c r="Q1319" s="547">
        <v>-7049.34</v>
      </c>
      <c r="R1319" s="547">
        <v>-3098.25</v>
      </c>
      <c r="S1319" s="547">
        <v>-3570.29</v>
      </c>
      <c r="T1319" s="547">
        <v>-3058.12</v>
      </c>
      <c r="U1319" s="547"/>
      <c r="V1319" s="547">
        <f t="shared" si="627"/>
        <v>-3773.0133333333338</v>
      </c>
      <c r="W1319" s="285"/>
      <c r="X1319" s="286"/>
      <c r="Y1319" s="548">
        <f t="shared" si="625"/>
        <v>0</v>
      </c>
      <c r="Z1319" s="549">
        <f t="shared" si="625"/>
        <v>-3058.12</v>
      </c>
      <c r="AA1319" s="549">
        <f t="shared" si="625"/>
        <v>0</v>
      </c>
      <c r="AB1319" s="282">
        <f t="shared" si="613"/>
        <v>0</v>
      </c>
      <c r="AC1319" s="281">
        <f t="shared" si="614"/>
        <v>0</v>
      </c>
      <c r="AD1319" s="549">
        <f t="shared" si="628"/>
        <v>0</v>
      </c>
      <c r="AE1319" s="553">
        <f t="shared" si="629"/>
        <v>0</v>
      </c>
      <c r="AF1319" s="282">
        <f t="shared" si="630"/>
        <v>0</v>
      </c>
      <c r="AG1319" s="283">
        <f t="shared" si="631"/>
        <v>0</v>
      </c>
      <c r="AH1319" s="281">
        <f t="shared" si="615"/>
        <v>0</v>
      </c>
      <c r="AI1319" s="551">
        <f t="shared" si="624"/>
        <v>0</v>
      </c>
      <c r="AJ1319" s="549">
        <f t="shared" si="624"/>
        <v>-3773.0133333333338</v>
      </c>
      <c r="AK1319" s="549">
        <f t="shared" si="624"/>
        <v>0</v>
      </c>
      <c r="AL1319" s="282">
        <f t="shared" si="632"/>
        <v>0</v>
      </c>
      <c r="AM1319" s="281">
        <f t="shared" si="616"/>
        <v>0</v>
      </c>
      <c r="AN1319" s="549">
        <f t="shared" si="633"/>
        <v>0</v>
      </c>
      <c r="AO1319" s="549">
        <f t="shared" si="634"/>
        <v>0</v>
      </c>
      <c r="AP1319" s="549">
        <f t="shared" si="635"/>
        <v>0</v>
      </c>
      <c r="AQ1319" s="283">
        <f t="shared" si="636"/>
        <v>0</v>
      </c>
      <c r="AR1319" s="281">
        <f t="shared" si="617"/>
        <v>0</v>
      </c>
      <c r="AT1319" s="446"/>
      <c r="AU1319" s="344"/>
      <c r="AV1319" s="447" t="str">
        <f t="shared" si="618"/>
        <v>CA</v>
      </c>
      <c r="AW1319" s="447" t="str">
        <f t="shared" si="619"/>
        <v>CL</v>
      </c>
      <c r="AX1319" s="447" t="str">
        <f t="shared" si="620"/>
        <v>AIC</v>
      </c>
      <c r="AY1319" s="447" t="str">
        <f t="shared" si="621"/>
        <v>ERB</v>
      </c>
      <c r="AZ1319" s="447" t="str">
        <f t="shared" si="622"/>
        <v>GRB</v>
      </c>
      <c r="BA1319" s="447" t="str">
        <f t="shared" si="623"/>
        <v>Non-Op</v>
      </c>
      <c r="BC1319" s="445" t="s">
        <v>2314</v>
      </c>
      <c r="BD1319" s="552">
        <f t="shared" si="610"/>
        <v>-3058.12</v>
      </c>
      <c r="BF1319" s="435"/>
      <c r="BG1319" s="435"/>
      <c r="BH1319" s="435"/>
      <c r="BI1319" s="435"/>
      <c r="BJ1319" s="435"/>
      <c r="BK1319" s="435"/>
      <c r="BL1319" s="435"/>
      <c r="BN1319" s="444"/>
    </row>
    <row r="1320" spans="1:66" s="28" customFormat="1" ht="12" customHeight="1">
      <c r="A1320" s="287">
        <v>23201163</v>
      </c>
      <c r="B1320" s="288" t="str">
        <f t="shared" si="626"/>
        <v>23201163</v>
      </c>
      <c r="C1320" s="444" t="s">
        <v>1826</v>
      </c>
      <c r="D1320" s="445" t="s">
        <v>2092</v>
      </c>
      <c r="E1320" s="445"/>
      <c r="F1320" s="444"/>
      <c r="G1320" s="445"/>
      <c r="H1320" s="547">
        <v>-51954.16</v>
      </c>
      <c r="I1320" s="547">
        <v>-51954.16</v>
      </c>
      <c r="J1320" s="547">
        <v>-52087.16</v>
      </c>
      <c r="K1320" s="547">
        <v>-51954.16</v>
      </c>
      <c r="L1320" s="547">
        <v>-52087.1</v>
      </c>
      <c r="M1320" s="547">
        <v>-52088.76</v>
      </c>
      <c r="N1320" s="547">
        <v>-53882.59</v>
      </c>
      <c r="O1320" s="547">
        <v>-52084.78</v>
      </c>
      <c r="P1320" s="547">
        <v>-51954.16</v>
      </c>
      <c r="Q1320" s="547">
        <v>-51954.16</v>
      </c>
      <c r="R1320" s="547">
        <v>-51995.48</v>
      </c>
      <c r="S1320" s="547">
        <v>-51954.16</v>
      </c>
      <c r="T1320" s="547">
        <v>-52174.48</v>
      </c>
      <c r="U1320" s="547"/>
      <c r="V1320" s="547">
        <f t="shared" si="627"/>
        <v>-52171.749166666683</v>
      </c>
      <c r="W1320" s="285"/>
      <c r="X1320" s="286"/>
      <c r="Y1320" s="548">
        <f t="shared" si="625"/>
        <v>0</v>
      </c>
      <c r="Z1320" s="549">
        <f t="shared" si="625"/>
        <v>-52174.48</v>
      </c>
      <c r="AA1320" s="549">
        <f t="shared" si="625"/>
        <v>0</v>
      </c>
      <c r="AB1320" s="282">
        <f t="shared" si="613"/>
        <v>0</v>
      </c>
      <c r="AC1320" s="281">
        <f t="shared" si="614"/>
        <v>0</v>
      </c>
      <c r="AD1320" s="549">
        <f t="shared" si="628"/>
        <v>0</v>
      </c>
      <c r="AE1320" s="553">
        <f t="shared" si="629"/>
        <v>0</v>
      </c>
      <c r="AF1320" s="282">
        <f t="shared" si="630"/>
        <v>0</v>
      </c>
      <c r="AG1320" s="283">
        <f t="shared" si="631"/>
        <v>0</v>
      </c>
      <c r="AH1320" s="281">
        <f t="shared" si="615"/>
        <v>0</v>
      </c>
      <c r="AI1320" s="551">
        <f t="shared" si="624"/>
        <v>0</v>
      </c>
      <c r="AJ1320" s="549">
        <f t="shared" si="624"/>
        <v>-52171.749166666683</v>
      </c>
      <c r="AK1320" s="549">
        <f t="shared" si="624"/>
        <v>0</v>
      </c>
      <c r="AL1320" s="282">
        <f t="shared" si="632"/>
        <v>0</v>
      </c>
      <c r="AM1320" s="281">
        <f t="shared" si="616"/>
        <v>0</v>
      </c>
      <c r="AN1320" s="549">
        <f t="shared" si="633"/>
        <v>0</v>
      </c>
      <c r="AO1320" s="549">
        <f t="shared" si="634"/>
        <v>0</v>
      </c>
      <c r="AP1320" s="549">
        <f t="shared" si="635"/>
        <v>0</v>
      </c>
      <c r="AQ1320" s="283">
        <f t="shared" si="636"/>
        <v>0</v>
      </c>
      <c r="AR1320" s="281">
        <f t="shared" si="617"/>
        <v>0</v>
      </c>
      <c r="AT1320" s="446"/>
      <c r="AU1320" s="344"/>
      <c r="AV1320" s="447" t="str">
        <f t="shared" si="618"/>
        <v>CA</v>
      </c>
      <c r="AW1320" s="447" t="str">
        <f t="shared" si="619"/>
        <v>CL</v>
      </c>
      <c r="AX1320" s="447" t="str">
        <f t="shared" si="620"/>
        <v>AIC</v>
      </c>
      <c r="AY1320" s="447" t="str">
        <f t="shared" si="621"/>
        <v>ERB</v>
      </c>
      <c r="AZ1320" s="447" t="str">
        <f t="shared" si="622"/>
        <v>GRB</v>
      </c>
      <c r="BA1320" s="447" t="str">
        <f t="shared" si="623"/>
        <v>Non-Op</v>
      </c>
      <c r="BC1320" s="445" t="s">
        <v>2314</v>
      </c>
      <c r="BD1320" s="552">
        <f t="shared" si="610"/>
        <v>-52174.48</v>
      </c>
      <c r="BF1320" s="435"/>
      <c r="BG1320" s="435"/>
      <c r="BH1320" s="435"/>
      <c r="BI1320" s="435"/>
      <c r="BJ1320" s="435"/>
      <c r="BK1320" s="435"/>
      <c r="BL1320" s="435"/>
      <c r="BN1320" s="444"/>
    </row>
    <row r="1321" spans="1:66" s="28" customFormat="1" ht="12" customHeight="1">
      <c r="A1321" s="287">
        <v>23201173</v>
      </c>
      <c r="B1321" s="288" t="str">
        <f t="shared" si="626"/>
        <v>23201173</v>
      </c>
      <c r="C1321" s="444" t="s">
        <v>1827</v>
      </c>
      <c r="D1321" s="445" t="s">
        <v>2092</v>
      </c>
      <c r="E1321" s="445"/>
      <c r="F1321" s="444"/>
      <c r="G1321" s="445"/>
      <c r="H1321" s="547">
        <v>-788088.72</v>
      </c>
      <c r="I1321" s="547">
        <v>-788088.72</v>
      </c>
      <c r="J1321" s="547">
        <v>-788088.72</v>
      </c>
      <c r="K1321" s="547">
        <v>-788088.72</v>
      </c>
      <c r="L1321" s="547">
        <v>-788123.17</v>
      </c>
      <c r="M1321" s="547">
        <v>-788123.17</v>
      </c>
      <c r="N1321" s="547">
        <v>-788123.17</v>
      </c>
      <c r="O1321" s="547">
        <v>-788123.17</v>
      </c>
      <c r="P1321" s="547">
        <v>-788123.17</v>
      </c>
      <c r="Q1321" s="547">
        <v>-788123.17</v>
      </c>
      <c r="R1321" s="547">
        <v>-788123.17</v>
      </c>
      <c r="S1321" s="547">
        <v>-788088.72</v>
      </c>
      <c r="T1321" s="547">
        <v>-788088.72</v>
      </c>
      <c r="U1321" s="547"/>
      <c r="V1321" s="547">
        <f t="shared" si="627"/>
        <v>-788108.81583333341</v>
      </c>
      <c r="W1321" s="285"/>
      <c r="X1321" s="286"/>
      <c r="Y1321" s="548">
        <f t="shared" si="625"/>
        <v>0</v>
      </c>
      <c r="Z1321" s="549">
        <f t="shared" si="625"/>
        <v>-788088.72</v>
      </c>
      <c r="AA1321" s="549">
        <f t="shared" si="625"/>
        <v>0</v>
      </c>
      <c r="AB1321" s="282">
        <f t="shared" si="613"/>
        <v>0</v>
      </c>
      <c r="AC1321" s="281">
        <f t="shared" si="614"/>
        <v>0</v>
      </c>
      <c r="AD1321" s="549">
        <f t="shared" si="628"/>
        <v>0</v>
      </c>
      <c r="AE1321" s="553">
        <f t="shared" si="629"/>
        <v>0</v>
      </c>
      <c r="AF1321" s="282">
        <f t="shared" si="630"/>
        <v>0</v>
      </c>
      <c r="AG1321" s="283">
        <f t="shared" si="631"/>
        <v>0</v>
      </c>
      <c r="AH1321" s="281">
        <f t="shared" si="615"/>
        <v>0</v>
      </c>
      <c r="AI1321" s="551">
        <f t="shared" ref="AI1321:AK1340" si="637">IF($D1321=AI$5,$V1321,0)</f>
        <v>0</v>
      </c>
      <c r="AJ1321" s="549">
        <f t="shared" si="637"/>
        <v>-788108.81583333341</v>
      </c>
      <c r="AK1321" s="549">
        <f t="shared" si="637"/>
        <v>0</v>
      </c>
      <c r="AL1321" s="282">
        <f t="shared" si="632"/>
        <v>0</v>
      </c>
      <c r="AM1321" s="281">
        <f t="shared" si="616"/>
        <v>0</v>
      </c>
      <c r="AN1321" s="549">
        <f t="shared" si="633"/>
        <v>0</v>
      </c>
      <c r="AO1321" s="549">
        <f t="shared" si="634"/>
        <v>0</v>
      </c>
      <c r="AP1321" s="549">
        <f t="shared" si="635"/>
        <v>0</v>
      </c>
      <c r="AQ1321" s="283">
        <f t="shared" si="636"/>
        <v>0</v>
      </c>
      <c r="AR1321" s="281">
        <f t="shared" si="617"/>
        <v>0</v>
      </c>
      <c r="AT1321" s="446"/>
      <c r="AU1321" s="344"/>
      <c r="AV1321" s="447" t="str">
        <f t="shared" si="618"/>
        <v>CA</v>
      </c>
      <c r="AW1321" s="447" t="str">
        <f t="shared" si="619"/>
        <v>CL</v>
      </c>
      <c r="AX1321" s="447" t="str">
        <f t="shared" si="620"/>
        <v>AIC</v>
      </c>
      <c r="AY1321" s="447" t="str">
        <f t="shared" si="621"/>
        <v>ERB</v>
      </c>
      <c r="AZ1321" s="447" t="str">
        <f t="shared" si="622"/>
        <v>GRB</v>
      </c>
      <c r="BA1321" s="447" t="str">
        <f t="shared" si="623"/>
        <v>Non-Op</v>
      </c>
      <c r="BC1321" s="445" t="s">
        <v>2314</v>
      </c>
      <c r="BD1321" s="552">
        <f t="shared" si="610"/>
        <v>-788088.72</v>
      </c>
      <c r="BF1321" s="435"/>
      <c r="BG1321" s="435"/>
      <c r="BH1321" s="435"/>
      <c r="BI1321" s="435"/>
      <c r="BJ1321" s="435"/>
      <c r="BK1321" s="435"/>
      <c r="BL1321" s="435"/>
      <c r="BN1321" s="444"/>
    </row>
    <row r="1322" spans="1:66" s="28" customFormat="1" ht="12" customHeight="1">
      <c r="A1322" s="287">
        <v>23201193</v>
      </c>
      <c r="B1322" s="288" t="str">
        <f t="shared" si="626"/>
        <v>23201193</v>
      </c>
      <c r="C1322" s="444" t="s">
        <v>1828</v>
      </c>
      <c r="D1322" s="445" t="s">
        <v>2092</v>
      </c>
      <c r="E1322" s="445"/>
      <c r="F1322" s="444"/>
      <c r="G1322" s="445"/>
      <c r="H1322" s="547">
        <v>-2972680.31</v>
      </c>
      <c r="I1322" s="547">
        <v>-2972658.35</v>
      </c>
      <c r="J1322" s="547">
        <v>-18198.72</v>
      </c>
      <c r="K1322" s="547">
        <v>-17589.96</v>
      </c>
      <c r="L1322" s="547">
        <v>-17589.96</v>
      </c>
      <c r="M1322" s="547">
        <v>-18198.72</v>
      </c>
      <c r="N1322" s="547">
        <v>-18198.72</v>
      </c>
      <c r="O1322" s="547">
        <v>-18198.72</v>
      </c>
      <c r="P1322" s="547">
        <v>-18198.72</v>
      </c>
      <c r="Q1322" s="547">
        <v>-18198.72</v>
      </c>
      <c r="R1322" s="547">
        <v>-18198.72</v>
      </c>
      <c r="S1322" s="547">
        <v>-18198.72</v>
      </c>
      <c r="T1322" s="547">
        <v>-18198.72</v>
      </c>
      <c r="U1322" s="547"/>
      <c r="V1322" s="547">
        <f t="shared" si="627"/>
        <v>-387405.62875000015</v>
      </c>
      <c r="W1322" s="285"/>
      <c r="X1322" s="286"/>
      <c r="Y1322" s="548">
        <f t="shared" si="625"/>
        <v>0</v>
      </c>
      <c r="Z1322" s="549">
        <f t="shared" si="625"/>
        <v>-18198.72</v>
      </c>
      <c r="AA1322" s="549">
        <f t="shared" si="625"/>
        <v>0</v>
      </c>
      <c r="AB1322" s="282">
        <f t="shared" si="613"/>
        <v>0</v>
      </c>
      <c r="AC1322" s="281">
        <f t="shared" si="614"/>
        <v>0</v>
      </c>
      <c r="AD1322" s="549">
        <f t="shared" si="628"/>
        <v>0</v>
      </c>
      <c r="AE1322" s="553">
        <f t="shared" si="629"/>
        <v>0</v>
      </c>
      <c r="AF1322" s="282">
        <f t="shared" si="630"/>
        <v>0</v>
      </c>
      <c r="AG1322" s="283">
        <f t="shared" si="631"/>
        <v>0</v>
      </c>
      <c r="AH1322" s="281">
        <f t="shared" si="615"/>
        <v>0</v>
      </c>
      <c r="AI1322" s="551">
        <f t="shared" si="637"/>
        <v>0</v>
      </c>
      <c r="AJ1322" s="549">
        <f t="shared" si="637"/>
        <v>-387405.62875000015</v>
      </c>
      <c r="AK1322" s="549">
        <f t="shared" si="637"/>
        <v>0</v>
      </c>
      <c r="AL1322" s="282">
        <f t="shared" si="632"/>
        <v>0</v>
      </c>
      <c r="AM1322" s="281">
        <f t="shared" si="616"/>
        <v>0</v>
      </c>
      <c r="AN1322" s="549">
        <f t="shared" si="633"/>
        <v>0</v>
      </c>
      <c r="AO1322" s="549">
        <f t="shared" si="634"/>
        <v>0</v>
      </c>
      <c r="AP1322" s="549">
        <f t="shared" si="635"/>
        <v>0</v>
      </c>
      <c r="AQ1322" s="283">
        <f t="shared" si="636"/>
        <v>0</v>
      </c>
      <c r="AR1322" s="281">
        <f t="shared" si="617"/>
        <v>0</v>
      </c>
      <c r="AT1322" s="446"/>
      <c r="AU1322" s="344"/>
      <c r="AV1322" s="447" t="str">
        <f t="shared" si="618"/>
        <v>CA</v>
      </c>
      <c r="AW1322" s="447" t="str">
        <f t="shared" si="619"/>
        <v>CL</v>
      </c>
      <c r="AX1322" s="447" t="str">
        <f t="shared" si="620"/>
        <v>AIC</v>
      </c>
      <c r="AY1322" s="447" t="str">
        <f t="shared" si="621"/>
        <v>ERB</v>
      </c>
      <c r="AZ1322" s="447" t="str">
        <f t="shared" si="622"/>
        <v>GRB</v>
      </c>
      <c r="BA1322" s="447" t="str">
        <f t="shared" si="623"/>
        <v>Non-Op</v>
      </c>
      <c r="BC1322" s="445" t="s">
        <v>2314</v>
      </c>
      <c r="BD1322" s="552">
        <f t="shared" si="610"/>
        <v>-18198.72</v>
      </c>
      <c r="BF1322" s="435"/>
      <c r="BG1322" s="435"/>
      <c r="BH1322" s="435"/>
      <c r="BI1322" s="435"/>
      <c r="BJ1322" s="435"/>
      <c r="BK1322" s="435"/>
      <c r="BL1322" s="435"/>
      <c r="BN1322" s="444"/>
    </row>
    <row r="1323" spans="1:66" s="28" customFormat="1" ht="12" customHeight="1">
      <c r="A1323" s="287">
        <v>23201203</v>
      </c>
      <c r="B1323" s="288" t="str">
        <f t="shared" si="626"/>
        <v>23201203</v>
      </c>
      <c r="C1323" s="444" t="s">
        <v>1829</v>
      </c>
      <c r="D1323" s="445" t="s">
        <v>2092</v>
      </c>
      <c r="E1323" s="445"/>
      <c r="F1323" s="444"/>
      <c r="G1323" s="445"/>
      <c r="H1323" s="547">
        <v>-237.44</v>
      </c>
      <c r="I1323" s="547">
        <v>-237.44</v>
      </c>
      <c r="J1323" s="547">
        <v>-237.44</v>
      </c>
      <c r="K1323" s="547">
        <v>-237.44</v>
      </c>
      <c r="L1323" s="547">
        <v>-237.44</v>
      </c>
      <c r="M1323" s="547">
        <v>-237.44</v>
      </c>
      <c r="N1323" s="547">
        <v>-237.44</v>
      </c>
      <c r="O1323" s="547">
        <v>-237.44</v>
      </c>
      <c r="P1323" s="547">
        <v>-262.85000000000002</v>
      </c>
      <c r="Q1323" s="547">
        <v>-237.44</v>
      </c>
      <c r="R1323" s="547">
        <v>-237.44</v>
      </c>
      <c r="S1323" s="547">
        <v>-237.44</v>
      </c>
      <c r="T1323" s="547">
        <v>-237.44</v>
      </c>
      <c r="U1323" s="547"/>
      <c r="V1323" s="547">
        <f t="shared" si="627"/>
        <v>-239.55750000000003</v>
      </c>
      <c r="W1323" s="285"/>
      <c r="X1323" s="286"/>
      <c r="Y1323" s="548">
        <f t="shared" ref="Y1323:AA1342" si="638">IF($D1323=Y$5,$T1323,0)</f>
        <v>0</v>
      </c>
      <c r="Z1323" s="549">
        <f t="shared" si="638"/>
        <v>-237.44</v>
      </c>
      <c r="AA1323" s="549">
        <f t="shared" si="638"/>
        <v>0</v>
      </c>
      <c r="AB1323" s="282">
        <f t="shared" si="613"/>
        <v>0</v>
      </c>
      <c r="AC1323" s="281">
        <f t="shared" si="614"/>
        <v>0</v>
      </c>
      <c r="AD1323" s="549">
        <f t="shared" si="628"/>
        <v>0</v>
      </c>
      <c r="AE1323" s="553">
        <f t="shared" si="629"/>
        <v>0</v>
      </c>
      <c r="AF1323" s="282">
        <f t="shared" si="630"/>
        <v>0</v>
      </c>
      <c r="AG1323" s="283">
        <f t="shared" si="631"/>
        <v>0</v>
      </c>
      <c r="AH1323" s="281">
        <f t="shared" si="615"/>
        <v>0</v>
      </c>
      <c r="AI1323" s="551">
        <f t="shared" si="637"/>
        <v>0</v>
      </c>
      <c r="AJ1323" s="549">
        <f t="shared" si="637"/>
        <v>-239.55750000000003</v>
      </c>
      <c r="AK1323" s="549">
        <f t="shared" si="637"/>
        <v>0</v>
      </c>
      <c r="AL1323" s="282">
        <f t="shared" si="632"/>
        <v>0</v>
      </c>
      <c r="AM1323" s="281">
        <f t="shared" si="616"/>
        <v>0</v>
      </c>
      <c r="AN1323" s="549">
        <f t="shared" si="633"/>
        <v>0</v>
      </c>
      <c r="AO1323" s="549">
        <f t="shared" si="634"/>
        <v>0</v>
      </c>
      <c r="AP1323" s="549">
        <f t="shared" si="635"/>
        <v>0</v>
      </c>
      <c r="AQ1323" s="283">
        <f t="shared" si="636"/>
        <v>0</v>
      </c>
      <c r="AR1323" s="281">
        <f t="shared" si="617"/>
        <v>0</v>
      </c>
      <c r="AT1323" s="446"/>
      <c r="AU1323" s="344"/>
      <c r="AV1323" s="447" t="str">
        <f t="shared" si="618"/>
        <v>CA</v>
      </c>
      <c r="AW1323" s="447" t="str">
        <f t="shared" si="619"/>
        <v>CL</v>
      </c>
      <c r="AX1323" s="447" t="str">
        <f t="shared" si="620"/>
        <v>AIC</v>
      </c>
      <c r="AY1323" s="447" t="str">
        <f t="shared" si="621"/>
        <v>ERB</v>
      </c>
      <c r="AZ1323" s="447" t="str">
        <f t="shared" si="622"/>
        <v>GRB</v>
      </c>
      <c r="BA1323" s="447" t="str">
        <f t="shared" si="623"/>
        <v>Non-Op</v>
      </c>
      <c r="BC1323" s="445" t="s">
        <v>2314</v>
      </c>
      <c r="BD1323" s="552">
        <f t="shared" si="610"/>
        <v>-237.44</v>
      </c>
      <c r="BF1323" s="435"/>
      <c r="BG1323" s="435"/>
      <c r="BH1323" s="435"/>
      <c r="BI1323" s="435"/>
      <c r="BJ1323" s="435"/>
      <c r="BK1323" s="435"/>
      <c r="BL1323" s="435"/>
      <c r="BN1323" s="444"/>
    </row>
    <row r="1324" spans="1:66" s="28" customFormat="1" ht="12" customHeight="1">
      <c r="A1324" s="287">
        <v>23201213</v>
      </c>
      <c r="B1324" s="288" t="str">
        <f t="shared" si="626"/>
        <v>23201213</v>
      </c>
      <c r="C1324" s="444" t="s">
        <v>1830</v>
      </c>
      <c r="D1324" s="445" t="s">
        <v>2092</v>
      </c>
      <c r="E1324" s="445"/>
      <c r="F1324" s="444"/>
      <c r="G1324" s="445"/>
      <c r="H1324" s="547">
        <v>0</v>
      </c>
      <c r="I1324" s="547">
        <v>0</v>
      </c>
      <c r="J1324" s="547">
        <v>0</v>
      </c>
      <c r="K1324" s="547">
        <v>0</v>
      </c>
      <c r="L1324" s="547">
        <v>0</v>
      </c>
      <c r="M1324" s="547">
        <v>0</v>
      </c>
      <c r="N1324" s="547">
        <v>-500</v>
      </c>
      <c r="O1324" s="547">
        <v>-500</v>
      </c>
      <c r="P1324" s="547">
        <v>0</v>
      </c>
      <c r="Q1324" s="547">
        <v>0</v>
      </c>
      <c r="R1324" s="547">
        <v>0</v>
      </c>
      <c r="S1324" s="547">
        <v>-500</v>
      </c>
      <c r="T1324" s="547">
        <v>0</v>
      </c>
      <c r="U1324" s="547"/>
      <c r="V1324" s="547">
        <f t="shared" si="627"/>
        <v>-125</v>
      </c>
      <c r="W1324" s="285"/>
      <c r="X1324" s="286"/>
      <c r="Y1324" s="548">
        <f t="shared" si="638"/>
        <v>0</v>
      </c>
      <c r="Z1324" s="549">
        <f t="shared" si="638"/>
        <v>0</v>
      </c>
      <c r="AA1324" s="549">
        <f t="shared" si="638"/>
        <v>0</v>
      </c>
      <c r="AB1324" s="282">
        <f t="shared" si="613"/>
        <v>0</v>
      </c>
      <c r="AC1324" s="281">
        <f t="shared" si="614"/>
        <v>0</v>
      </c>
      <c r="AD1324" s="549">
        <f t="shared" si="628"/>
        <v>0</v>
      </c>
      <c r="AE1324" s="553">
        <f t="shared" si="629"/>
        <v>0</v>
      </c>
      <c r="AF1324" s="282">
        <f t="shared" si="630"/>
        <v>0</v>
      </c>
      <c r="AG1324" s="283">
        <f t="shared" si="631"/>
        <v>0</v>
      </c>
      <c r="AH1324" s="281">
        <f t="shared" si="615"/>
        <v>0</v>
      </c>
      <c r="AI1324" s="551">
        <f t="shared" si="637"/>
        <v>0</v>
      </c>
      <c r="AJ1324" s="549">
        <f t="shared" si="637"/>
        <v>-125</v>
      </c>
      <c r="AK1324" s="549">
        <f t="shared" si="637"/>
        <v>0</v>
      </c>
      <c r="AL1324" s="282">
        <f t="shared" si="632"/>
        <v>0</v>
      </c>
      <c r="AM1324" s="281">
        <f t="shared" si="616"/>
        <v>0</v>
      </c>
      <c r="AN1324" s="549">
        <f t="shared" si="633"/>
        <v>0</v>
      </c>
      <c r="AO1324" s="549">
        <f t="shared" si="634"/>
        <v>0</v>
      </c>
      <c r="AP1324" s="549">
        <f t="shared" si="635"/>
        <v>0</v>
      </c>
      <c r="AQ1324" s="283">
        <f t="shared" si="636"/>
        <v>0</v>
      </c>
      <c r="AR1324" s="281">
        <f t="shared" si="617"/>
        <v>0</v>
      </c>
      <c r="AT1324" s="446"/>
      <c r="AU1324" s="344"/>
      <c r="AV1324" s="447" t="str">
        <f t="shared" si="618"/>
        <v>CA</v>
      </c>
      <c r="AW1324" s="447" t="str">
        <f t="shared" si="619"/>
        <v>CL</v>
      </c>
      <c r="AX1324" s="447" t="str">
        <f t="shared" si="620"/>
        <v>AIC</v>
      </c>
      <c r="AY1324" s="447" t="str">
        <f t="shared" si="621"/>
        <v>ERB</v>
      </c>
      <c r="AZ1324" s="447" t="str">
        <f t="shared" si="622"/>
        <v>GRB</v>
      </c>
      <c r="BA1324" s="447" t="str">
        <f t="shared" si="623"/>
        <v>Non-Op</v>
      </c>
      <c r="BC1324" s="445" t="s">
        <v>2314</v>
      </c>
      <c r="BD1324" s="552">
        <f t="shared" si="610"/>
        <v>0</v>
      </c>
      <c r="BF1324" s="435"/>
      <c r="BG1324" s="435"/>
      <c r="BH1324" s="435"/>
      <c r="BI1324" s="435"/>
      <c r="BJ1324" s="435"/>
      <c r="BK1324" s="435"/>
      <c r="BL1324" s="435"/>
      <c r="BN1324" s="444"/>
    </row>
    <row r="1325" spans="1:66" s="28" customFormat="1" ht="12" customHeight="1">
      <c r="A1325" s="362">
        <v>23201223</v>
      </c>
      <c r="B1325" s="290" t="str">
        <f t="shared" si="626"/>
        <v>23201223</v>
      </c>
      <c r="C1325" s="450" t="s">
        <v>2317</v>
      </c>
      <c r="D1325" s="451" t="s">
        <v>2092</v>
      </c>
      <c r="E1325" s="451"/>
      <c r="F1325" s="300">
        <v>44152</v>
      </c>
      <c r="G1325" s="451"/>
      <c r="H1325" s="556">
        <v>-1752092.07</v>
      </c>
      <c r="I1325" s="556">
        <v>-2616572.7000000002</v>
      </c>
      <c r="J1325" s="556">
        <v>-634704.93999999994</v>
      </c>
      <c r="K1325" s="556">
        <v>0</v>
      </c>
      <c r="L1325" s="556">
        <v>0</v>
      </c>
      <c r="M1325" s="556">
        <v>0</v>
      </c>
      <c r="N1325" s="556">
        <v>0</v>
      </c>
      <c r="O1325" s="556">
        <v>0</v>
      </c>
      <c r="P1325" s="556">
        <v>0</v>
      </c>
      <c r="Q1325" s="556">
        <v>0</v>
      </c>
      <c r="R1325" s="556">
        <v>0</v>
      </c>
      <c r="S1325" s="556">
        <v>0</v>
      </c>
      <c r="T1325" s="591">
        <v>0</v>
      </c>
      <c r="U1325" s="556"/>
      <c r="V1325" s="556">
        <f t="shared" si="627"/>
        <v>-343943.63958333334</v>
      </c>
      <c r="W1325" s="292"/>
      <c r="X1325" s="293"/>
      <c r="Y1325" s="548">
        <f t="shared" si="638"/>
        <v>0</v>
      </c>
      <c r="Z1325" s="549">
        <f t="shared" si="638"/>
        <v>0</v>
      </c>
      <c r="AA1325" s="549">
        <f t="shared" si="638"/>
        <v>0</v>
      </c>
      <c r="AB1325" s="282">
        <f t="shared" si="613"/>
        <v>0</v>
      </c>
      <c r="AC1325" s="281">
        <f t="shared" si="614"/>
        <v>0</v>
      </c>
      <c r="AD1325" s="549">
        <f t="shared" si="628"/>
        <v>0</v>
      </c>
      <c r="AE1325" s="553">
        <f t="shared" si="629"/>
        <v>0</v>
      </c>
      <c r="AF1325" s="282">
        <f t="shared" si="630"/>
        <v>0</v>
      </c>
      <c r="AG1325" s="283">
        <f t="shared" si="631"/>
        <v>0</v>
      </c>
      <c r="AH1325" s="281">
        <f t="shared" si="615"/>
        <v>0</v>
      </c>
      <c r="AI1325" s="551">
        <f t="shared" si="637"/>
        <v>0</v>
      </c>
      <c r="AJ1325" s="549">
        <f t="shared" si="637"/>
        <v>-343943.63958333334</v>
      </c>
      <c r="AK1325" s="549">
        <f t="shared" si="637"/>
        <v>0</v>
      </c>
      <c r="AL1325" s="282">
        <f t="shared" si="632"/>
        <v>0</v>
      </c>
      <c r="AM1325" s="281">
        <f t="shared" si="616"/>
        <v>0</v>
      </c>
      <c r="AN1325" s="549">
        <f t="shared" si="633"/>
        <v>0</v>
      </c>
      <c r="AO1325" s="549">
        <f t="shared" si="634"/>
        <v>0</v>
      </c>
      <c r="AP1325" s="549">
        <f t="shared" si="635"/>
        <v>0</v>
      </c>
      <c r="AQ1325" s="283">
        <f t="shared" si="636"/>
        <v>0</v>
      </c>
      <c r="AR1325" s="281">
        <f t="shared" si="617"/>
        <v>0</v>
      </c>
      <c r="AT1325" s="446"/>
      <c r="AU1325" s="344"/>
      <c r="AV1325" s="447" t="str">
        <f t="shared" si="618"/>
        <v>CA</v>
      </c>
      <c r="AW1325" s="447" t="str">
        <f t="shared" si="619"/>
        <v>CL</v>
      </c>
      <c r="AX1325" s="447" t="str">
        <f t="shared" si="620"/>
        <v>AIC</v>
      </c>
      <c r="AY1325" s="447" t="str">
        <f t="shared" si="621"/>
        <v>ERB</v>
      </c>
      <c r="AZ1325" s="447" t="str">
        <f t="shared" si="622"/>
        <v>GRB</v>
      </c>
      <c r="BA1325" s="447" t="str">
        <f t="shared" si="623"/>
        <v>Non-Op</v>
      </c>
      <c r="BC1325" s="445" t="s">
        <v>2314</v>
      </c>
      <c r="BD1325" s="552">
        <f t="shared" si="610"/>
        <v>0</v>
      </c>
      <c r="BF1325" s="435"/>
      <c r="BG1325" s="435"/>
      <c r="BH1325" s="435"/>
      <c r="BI1325" s="435"/>
      <c r="BJ1325" s="435"/>
      <c r="BK1325" s="435"/>
      <c r="BL1325" s="435"/>
      <c r="BN1325" s="444"/>
    </row>
    <row r="1326" spans="1:66" s="28" customFormat="1" ht="12" customHeight="1">
      <c r="A1326" s="362">
        <v>23201233</v>
      </c>
      <c r="B1326" s="290" t="str">
        <f t="shared" si="626"/>
        <v>23201233</v>
      </c>
      <c r="C1326" s="450" t="s">
        <v>2318</v>
      </c>
      <c r="D1326" s="451" t="s">
        <v>2092</v>
      </c>
      <c r="E1326" s="451"/>
      <c r="F1326" s="300">
        <v>44060</v>
      </c>
      <c r="G1326" s="451"/>
      <c r="H1326" s="556">
        <v>-20.6</v>
      </c>
      <c r="I1326" s="556">
        <v>-27.99</v>
      </c>
      <c r="J1326" s="556">
        <v>-13.56</v>
      </c>
      <c r="K1326" s="556">
        <v>-20.6</v>
      </c>
      <c r="L1326" s="556">
        <v>-7.94</v>
      </c>
      <c r="M1326" s="556">
        <v>-15.32</v>
      </c>
      <c r="N1326" s="556">
        <v>-22.02</v>
      </c>
      <c r="O1326" s="556">
        <v>-27.98</v>
      </c>
      <c r="P1326" s="556">
        <v>-6.52</v>
      </c>
      <c r="Q1326" s="556">
        <v>-9.68</v>
      </c>
      <c r="R1326" s="556">
        <v>-16.72</v>
      </c>
      <c r="S1326" s="556">
        <v>-7.42</v>
      </c>
      <c r="T1326" s="591">
        <v>-10.94</v>
      </c>
      <c r="U1326" s="556"/>
      <c r="V1326" s="556">
        <f t="shared" si="627"/>
        <v>-15.96</v>
      </c>
      <c r="W1326" s="292"/>
      <c r="X1326" s="293"/>
      <c r="Y1326" s="548">
        <f t="shared" si="638"/>
        <v>0</v>
      </c>
      <c r="Z1326" s="549">
        <f t="shared" si="638"/>
        <v>-10.94</v>
      </c>
      <c r="AA1326" s="549">
        <f t="shared" si="638"/>
        <v>0</v>
      </c>
      <c r="AB1326" s="282">
        <f t="shared" si="613"/>
        <v>0</v>
      </c>
      <c r="AC1326" s="281">
        <f t="shared" si="614"/>
        <v>0</v>
      </c>
      <c r="AD1326" s="549">
        <f t="shared" si="628"/>
        <v>0</v>
      </c>
      <c r="AE1326" s="553">
        <f t="shared" si="629"/>
        <v>0</v>
      </c>
      <c r="AF1326" s="282">
        <f t="shared" si="630"/>
        <v>0</v>
      </c>
      <c r="AG1326" s="283">
        <f t="shared" si="631"/>
        <v>0</v>
      </c>
      <c r="AH1326" s="281">
        <f t="shared" si="615"/>
        <v>0</v>
      </c>
      <c r="AI1326" s="551">
        <f t="shared" si="637"/>
        <v>0</v>
      </c>
      <c r="AJ1326" s="549">
        <f t="shared" si="637"/>
        <v>-15.96</v>
      </c>
      <c r="AK1326" s="549">
        <f t="shared" si="637"/>
        <v>0</v>
      </c>
      <c r="AL1326" s="282">
        <f t="shared" si="632"/>
        <v>0</v>
      </c>
      <c r="AM1326" s="281">
        <f t="shared" si="616"/>
        <v>0</v>
      </c>
      <c r="AN1326" s="549">
        <f t="shared" si="633"/>
        <v>0</v>
      </c>
      <c r="AO1326" s="549">
        <f t="shared" si="634"/>
        <v>0</v>
      </c>
      <c r="AP1326" s="549">
        <f t="shared" si="635"/>
        <v>0</v>
      </c>
      <c r="AQ1326" s="283">
        <f t="shared" si="636"/>
        <v>0</v>
      </c>
      <c r="AR1326" s="281">
        <f t="shared" si="617"/>
        <v>0</v>
      </c>
      <c r="AT1326" s="446"/>
      <c r="AU1326" s="344"/>
      <c r="AV1326" s="447" t="str">
        <f t="shared" si="618"/>
        <v>CA</v>
      </c>
      <c r="AW1326" s="447" t="str">
        <f t="shared" si="619"/>
        <v>CL</v>
      </c>
      <c r="AX1326" s="447" t="str">
        <f t="shared" si="620"/>
        <v>AIC</v>
      </c>
      <c r="AY1326" s="447" t="str">
        <f t="shared" si="621"/>
        <v>ERB</v>
      </c>
      <c r="AZ1326" s="447" t="str">
        <f t="shared" si="622"/>
        <v>GRB</v>
      </c>
      <c r="BA1326" s="447" t="str">
        <f t="shared" si="623"/>
        <v>Non-Op</v>
      </c>
      <c r="BC1326" s="445" t="s">
        <v>2314</v>
      </c>
      <c r="BD1326" s="552">
        <f t="shared" si="610"/>
        <v>-10.94</v>
      </c>
      <c r="BF1326" s="435"/>
      <c r="BG1326" s="435"/>
      <c r="BH1326" s="435"/>
      <c r="BI1326" s="435"/>
      <c r="BJ1326" s="435"/>
      <c r="BK1326" s="435"/>
      <c r="BL1326" s="435"/>
      <c r="BN1326" s="444"/>
    </row>
    <row r="1327" spans="1:66" s="28" customFormat="1" ht="12" customHeight="1">
      <c r="A1327" s="287">
        <v>23201251</v>
      </c>
      <c r="B1327" s="288" t="str">
        <f t="shared" si="626"/>
        <v>23201251</v>
      </c>
      <c r="C1327" s="444" t="s">
        <v>1831</v>
      </c>
      <c r="D1327" s="445" t="s">
        <v>2092</v>
      </c>
      <c r="E1327" s="445"/>
      <c r="F1327" s="444"/>
      <c r="G1327" s="445"/>
      <c r="H1327" s="547">
        <v>-593984</v>
      </c>
      <c r="I1327" s="547">
        <v>-593984</v>
      </c>
      <c r="J1327" s="547">
        <v>0</v>
      </c>
      <c r="K1327" s="547">
        <v>-153062</v>
      </c>
      <c r="L1327" s="547">
        <v>-153062</v>
      </c>
      <c r="M1327" s="547">
        <v>-153062</v>
      </c>
      <c r="N1327" s="547">
        <v>-306124</v>
      </c>
      <c r="O1327" s="547">
        <v>-306124</v>
      </c>
      <c r="P1327" s="547">
        <v>-306124</v>
      </c>
      <c r="Q1327" s="547">
        <v>-449787</v>
      </c>
      <c r="R1327" s="547">
        <v>-449787</v>
      </c>
      <c r="S1327" s="547">
        <v>-449787</v>
      </c>
      <c r="T1327" s="547">
        <v>-602339</v>
      </c>
      <c r="U1327" s="547"/>
      <c r="V1327" s="547">
        <f t="shared" si="627"/>
        <v>-326588.70833333331</v>
      </c>
      <c r="W1327" s="285"/>
      <c r="X1327" s="286"/>
      <c r="Y1327" s="548">
        <f t="shared" si="638"/>
        <v>0</v>
      </c>
      <c r="Z1327" s="549">
        <f t="shared" si="638"/>
        <v>-602339</v>
      </c>
      <c r="AA1327" s="549">
        <f t="shared" si="638"/>
        <v>0</v>
      </c>
      <c r="AB1327" s="282">
        <f t="shared" si="613"/>
        <v>0</v>
      </c>
      <c r="AC1327" s="281">
        <f t="shared" si="614"/>
        <v>0</v>
      </c>
      <c r="AD1327" s="549">
        <f t="shared" si="628"/>
        <v>0</v>
      </c>
      <c r="AE1327" s="553">
        <f t="shared" si="629"/>
        <v>0</v>
      </c>
      <c r="AF1327" s="282">
        <f t="shared" si="630"/>
        <v>0</v>
      </c>
      <c r="AG1327" s="283">
        <f t="shared" si="631"/>
        <v>0</v>
      </c>
      <c r="AH1327" s="281">
        <f t="shared" si="615"/>
        <v>0</v>
      </c>
      <c r="AI1327" s="551">
        <f t="shared" si="637"/>
        <v>0</v>
      </c>
      <c r="AJ1327" s="549">
        <f t="shared" si="637"/>
        <v>-326588.70833333331</v>
      </c>
      <c r="AK1327" s="549">
        <f t="shared" si="637"/>
        <v>0</v>
      </c>
      <c r="AL1327" s="282">
        <f t="shared" si="632"/>
        <v>0</v>
      </c>
      <c r="AM1327" s="281">
        <f t="shared" si="616"/>
        <v>0</v>
      </c>
      <c r="AN1327" s="549">
        <f t="shared" si="633"/>
        <v>0</v>
      </c>
      <c r="AO1327" s="549">
        <f t="shared" si="634"/>
        <v>0</v>
      </c>
      <c r="AP1327" s="549">
        <f t="shared" si="635"/>
        <v>0</v>
      </c>
      <c r="AQ1327" s="283">
        <f t="shared" si="636"/>
        <v>0</v>
      </c>
      <c r="AR1327" s="281">
        <f t="shared" si="617"/>
        <v>0</v>
      </c>
      <c r="AT1327" s="446"/>
      <c r="AU1327" s="344"/>
      <c r="AV1327" s="447" t="str">
        <f t="shared" si="618"/>
        <v>CA</v>
      </c>
      <c r="AW1327" s="447" t="str">
        <f t="shared" si="619"/>
        <v>CL</v>
      </c>
      <c r="AX1327" s="447" t="str">
        <f t="shared" si="620"/>
        <v>AIC</v>
      </c>
      <c r="AY1327" s="447" t="str">
        <f t="shared" si="621"/>
        <v>ERB</v>
      </c>
      <c r="AZ1327" s="447" t="str">
        <f t="shared" si="622"/>
        <v>GRB</v>
      </c>
      <c r="BA1327" s="447" t="str">
        <f t="shared" si="623"/>
        <v>Non-Op</v>
      </c>
      <c r="BC1327" s="445" t="s">
        <v>2314</v>
      </c>
      <c r="BD1327" s="552">
        <f t="shared" si="610"/>
        <v>-602339</v>
      </c>
      <c r="BF1327" s="435"/>
      <c r="BG1327" s="435"/>
      <c r="BH1327" s="435"/>
      <c r="BI1327" s="435"/>
      <c r="BJ1327" s="435"/>
      <c r="BK1327" s="435"/>
      <c r="BL1327" s="435"/>
      <c r="BN1327" s="444"/>
    </row>
    <row r="1328" spans="1:66" s="28" customFormat="1" ht="12" customHeight="1">
      <c r="A1328" s="287">
        <v>23202173</v>
      </c>
      <c r="B1328" s="288" t="str">
        <f t="shared" si="626"/>
        <v>23202173</v>
      </c>
      <c r="C1328" s="444" t="s">
        <v>1832</v>
      </c>
      <c r="D1328" s="445" t="s">
        <v>2092</v>
      </c>
      <c r="E1328" s="445"/>
      <c r="F1328" s="444"/>
      <c r="G1328" s="445"/>
      <c r="H1328" s="547">
        <v>1131.3499999999999</v>
      </c>
      <c r="I1328" s="547">
        <v>1071.44</v>
      </c>
      <c r="J1328" s="547">
        <v>1165.8</v>
      </c>
      <c r="K1328" s="547">
        <v>1200.25</v>
      </c>
      <c r="L1328" s="547">
        <v>1234.7</v>
      </c>
      <c r="M1328" s="547">
        <v>1269.1500000000001</v>
      </c>
      <c r="N1328" s="547">
        <v>1303.5999999999999</v>
      </c>
      <c r="O1328" s="547">
        <v>1338.05</v>
      </c>
      <c r="P1328" s="547">
        <v>1372.5</v>
      </c>
      <c r="Q1328" s="547">
        <v>1406.95</v>
      </c>
      <c r="R1328" s="547">
        <v>1441.4</v>
      </c>
      <c r="S1328" s="547">
        <v>1453.46</v>
      </c>
      <c r="T1328" s="547">
        <v>1501.31</v>
      </c>
      <c r="U1328" s="547"/>
      <c r="V1328" s="547">
        <f t="shared" si="627"/>
        <v>1297.8025</v>
      </c>
      <c r="W1328" s="285"/>
      <c r="X1328" s="286"/>
      <c r="Y1328" s="548">
        <f t="shared" si="638"/>
        <v>0</v>
      </c>
      <c r="Z1328" s="549">
        <f t="shared" si="638"/>
        <v>1501.31</v>
      </c>
      <c r="AA1328" s="549">
        <f t="shared" si="638"/>
        <v>0</v>
      </c>
      <c r="AB1328" s="282">
        <f t="shared" si="613"/>
        <v>0</v>
      </c>
      <c r="AC1328" s="281">
        <f t="shared" si="614"/>
        <v>0</v>
      </c>
      <c r="AD1328" s="549">
        <f t="shared" si="628"/>
        <v>0</v>
      </c>
      <c r="AE1328" s="553">
        <f t="shared" si="629"/>
        <v>0</v>
      </c>
      <c r="AF1328" s="282">
        <f t="shared" si="630"/>
        <v>0</v>
      </c>
      <c r="AG1328" s="283">
        <f t="shared" si="631"/>
        <v>0</v>
      </c>
      <c r="AH1328" s="281">
        <f t="shared" si="615"/>
        <v>0</v>
      </c>
      <c r="AI1328" s="551">
        <f t="shared" si="637"/>
        <v>0</v>
      </c>
      <c r="AJ1328" s="549">
        <f t="shared" si="637"/>
        <v>1297.8025</v>
      </c>
      <c r="AK1328" s="549">
        <f t="shared" si="637"/>
        <v>0</v>
      </c>
      <c r="AL1328" s="282">
        <f t="shared" si="632"/>
        <v>0</v>
      </c>
      <c r="AM1328" s="281">
        <f t="shared" si="616"/>
        <v>0</v>
      </c>
      <c r="AN1328" s="549">
        <f t="shared" si="633"/>
        <v>0</v>
      </c>
      <c r="AO1328" s="549">
        <f t="shared" si="634"/>
        <v>0</v>
      </c>
      <c r="AP1328" s="549">
        <f t="shared" si="635"/>
        <v>0</v>
      </c>
      <c r="AQ1328" s="283">
        <f t="shared" si="636"/>
        <v>0</v>
      </c>
      <c r="AR1328" s="281">
        <f t="shared" si="617"/>
        <v>0</v>
      </c>
      <c r="AT1328" s="446"/>
      <c r="AU1328" s="344"/>
      <c r="AV1328" s="447" t="str">
        <f t="shared" si="618"/>
        <v>CA</v>
      </c>
      <c r="AW1328" s="447" t="str">
        <f t="shared" si="619"/>
        <v>CL</v>
      </c>
      <c r="AX1328" s="447" t="str">
        <f t="shared" si="620"/>
        <v>AIC</v>
      </c>
      <c r="AY1328" s="447" t="str">
        <f t="shared" si="621"/>
        <v>ERB</v>
      </c>
      <c r="AZ1328" s="447" t="str">
        <f t="shared" si="622"/>
        <v>GRB</v>
      </c>
      <c r="BA1328" s="447" t="str">
        <f t="shared" si="623"/>
        <v>Non-Op</v>
      </c>
      <c r="BC1328" s="445" t="s">
        <v>2314</v>
      </c>
      <c r="BD1328" s="552">
        <f t="shared" si="610"/>
        <v>1501.31</v>
      </c>
      <c r="BF1328" s="435"/>
      <c r="BG1328" s="435"/>
      <c r="BH1328" s="435"/>
      <c r="BI1328" s="435"/>
      <c r="BJ1328" s="435"/>
      <c r="BK1328" s="435"/>
      <c r="BL1328" s="435"/>
      <c r="BN1328" s="444"/>
    </row>
    <row r="1329" spans="1:66" s="28" customFormat="1" ht="12" customHeight="1">
      <c r="A1329" s="287">
        <v>23202183</v>
      </c>
      <c r="B1329" s="288" t="str">
        <f t="shared" si="626"/>
        <v>23202183</v>
      </c>
      <c r="C1329" s="444" t="s">
        <v>1833</v>
      </c>
      <c r="D1329" s="445" t="s">
        <v>2092</v>
      </c>
      <c r="E1329" s="445"/>
      <c r="F1329" s="444"/>
      <c r="G1329" s="445"/>
      <c r="H1329" s="547">
        <v>-461085.05</v>
      </c>
      <c r="I1329" s="547">
        <v>-144987.45000000001</v>
      </c>
      <c r="J1329" s="547">
        <v>-85126.46</v>
      </c>
      <c r="K1329" s="547">
        <v>-312.29000000000002</v>
      </c>
      <c r="L1329" s="547">
        <v>-71751.259999999995</v>
      </c>
      <c r="M1329" s="547">
        <v>-206334.43</v>
      </c>
      <c r="N1329" s="547">
        <v>-1901.59</v>
      </c>
      <c r="O1329" s="547">
        <v>-532642.34</v>
      </c>
      <c r="P1329" s="547">
        <v>-166159.85</v>
      </c>
      <c r="Q1329" s="547">
        <v>-108749.82</v>
      </c>
      <c r="R1329" s="547">
        <v>-77462.92</v>
      </c>
      <c r="S1329" s="547">
        <v>-39535.26</v>
      </c>
      <c r="T1329" s="547">
        <v>-370558.01</v>
      </c>
      <c r="U1329" s="547"/>
      <c r="V1329" s="547">
        <f t="shared" si="627"/>
        <v>-154232.1</v>
      </c>
      <c r="W1329" s="285"/>
      <c r="X1329" s="286"/>
      <c r="Y1329" s="548">
        <f t="shared" si="638"/>
        <v>0</v>
      </c>
      <c r="Z1329" s="549">
        <f t="shared" si="638"/>
        <v>-370558.01</v>
      </c>
      <c r="AA1329" s="549">
        <f t="shared" si="638"/>
        <v>0</v>
      </c>
      <c r="AB1329" s="282">
        <f t="shared" si="613"/>
        <v>0</v>
      </c>
      <c r="AC1329" s="281">
        <f t="shared" si="614"/>
        <v>0</v>
      </c>
      <c r="AD1329" s="549">
        <f t="shared" si="628"/>
        <v>0</v>
      </c>
      <c r="AE1329" s="553">
        <f t="shared" si="629"/>
        <v>0</v>
      </c>
      <c r="AF1329" s="282">
        <f t="shared" si="630"/>
        <v>0</v>
      </c>
      <c r="AG1329" s="283">
        <f t="shared" si="631"/>
        <v>0</v>
      </c>
      <c r="AH1329" s="281">
        <f t="shared" si="615"/>
        <v>0</v>
      </c>
      <c r="AI1329" s="551">
        <f t="shared" si="637"/>
        <v>0</v>
      </c>
      <c r="AJ1329" s="549">
        <f t="shared" si="637"/>
        <v>-154232.1</v>
      </c>
      <c r="AK1329" s="549">
        <f t="shared" si="637"/>
        <v>0</v>
      </c>
      <c r="AL1329" s="282">
        <f t="shared" si="632"/>
        <v>0</v>
      </c>
      <c r="AM1329" s="281">
        <f t="shared" si="616"/>
        <v>0</v>
      </c>
      <c r="AN1329" s="549">
        <f t="shared" si="633"/>
        <v>0</v>
      </c>
      <c r="AO1329" s="549">
        <f t="shared" si="634"/>
        <v>0</v>
      </c>
      <c r="AP1329" s="549">
        <f t="shared" si="635"/>
        <v>0</v>
      </c>
      <c r="AQ1329" s="283">
        <f t="shared" si="636"/>
        <v>0</v>
      </c>
      <c r="AR1329" s="281">
        <f t="shared" si="617"/>
        <v>0</v>
      </c>
      <c r="AT1329" s="446"/>
      <c r="AU1329" s="344"/>
      <c r="AV1329" s="447" t="str">
        <f t="shared" si="618"/>
        <v>CA</v>
      </c>
      <c r="AW1329" s="447" t="str">
        <f t="shared" si="619"/>
        <v>CL</v>
      </c>
      <c r="AX1329" s="447" t="str">
        <f t="shared" si="620"/>
        <v>AIC</v>
      </c>
      <c r="AY1329" s="447" t="str">
        <f t="shared" si="621"/>
        <v>ERB</v>
      </c>
      <c r="AZ1329" s="447" t="str">
        <f t="shared" si="622"/>
        <v>GRB</v>
      </c>
      <c r="BA1329" s="447" t="str">
        <f t="shared" si="623"/>
        <v>Non-Op</v>
      </c>
      <c r="BC1329" s="445" t="s">
        <v>2314</v>
      </c>
      <c r="BD1329" s="552">
        <f t="shared" ref="BD1329:BD1392" si="639">+T1329</f>
        <v>-370558.01</v>
      </c>
      <c r="BF1329" s="435"/>
      <c r="BG1329" s="435"/>
      <c r="BH1329" s="435"/>
      <c r="BI1329" s="435"/>
      <c r="BJ1329" s="435"/>
      <c r="BK1329" s="435"/>
      <c r="BL1329" s="435"/>
      <c r="BN1329" s="444"/>
    </row>
    <row r="1330" spans="1:66" s="28" customFormat="1" ht="12" customHeight="1">
      <c r="A1330" s="287">
        <v>23202213</v>
      </c>
      <c r="B1330" s="288" t="str">
        <f t="shared" si="626"/>
        <v>23202213</v>
      </c>
      <c r="C1330" s="444" t="s">
        <v>1834</v>
      </c>
      <c r="D1330" s="445" t="s">
        <v>2092</v>
      </c>
      <c r="E1330" s="445"/>
      <c r="F1330" s="444"/>
      <c r="G1330" s="445"/>
      <c r="H1330" s="547">
        <v>0</v>
      </c>
      <c r="I1330" s="547">
        <v>0</v>
      </c>
      <c r="J1330" s="547">
        <v>0</v>
      </c>
      <c r="K1330" s="547">
        <v>0</v>
      </c>
      <c r="L1330" s="547">
        <v>0</v>
      </c>
      <c r="M1330" s="547">
        <v>0</v>
      </c>
      <c r="N1330" s="547">
        <v>-560.97</v>
      </c>
      <c r="O1330" s="547">
        <v>0</v>
      </c>
      <c r="P1330" s="547">
        <v>0</v>
      </c>
      <c r="Q1330" s="547">
        <v>0</v>
      </c>
      <c r="R1330" s="547">
        <v>0</v>
      </c>
      <c r="S1330" s="547">
        <v>-540.97</v>
      </c>
      <c r="T1330" s="547">
        <v>0</v>
      </c>
      <c r="U1330" s="547"/>
      <c r="V1330" s="547">
        <f t="shared" si="627"/>
        <v>-91.828333333333333</v>
      </c>
      <c r="W1330" s="285"/>
      <c r="X1330" s="286"/>
      <c r="Y1330" s="548">
        <f t="shared" si="638"/>
        <v>0</v>
      </c>
      <c r="Z1330" s="549">
        <f t="shared" si="638"/>
        <v>0</v>
      </c>
      <c r="AA1330" s="549">
        <f t="shared" si="638"/>
        <v>0</v>
      </c>
      <c r="AB1330" s="282">
        <f t="shared" si="613"/>
        <v>0</v>
      </c>
      <c r="AC1330" s="281">
        <f t="shared" si="614"/>
        <v>0</v>
      </c>
      <c r="AD1330" s="549">
        <f t="shared" si="628"/>
        <v>0</v>
      </c>
      <c r="AE1330" s="553">
        <f t="shared" si="629"/>
        <v>0</v>
      </c>
      <c r="AF1330" s="282">
        <f t="shared" si="630"/>
        <v>0</v>
      </c>
      <c r="AG1330" s="283">
        <f t="shared" si="631"/>
        <v>0</v>
      </c>
      <c r="AH1330" s="281">
        <f t="shared" si="615"/>
        <v>0</v>
      </c>
      <c r="AI1330" s="551">
        <f t="shared" si="637"/>
        <v>0</v>
      </c>
      <c r="AJ1330" s="549">
        <f t="shared" si="637"/>
        <v>-91.828333333333333</v>
      </c>
      <c r="AK1330" s="549">
        <f t="shared" si="637"/>
        <v>0</v>
      </c>
      <c r="AL1330" s="282">
        <f t="shared" si="632"/>
        <v>0</v>
      </c>
      <c r="AM1330" s="281">
        <f t="shared" si="616"/>
        <v>0</v>
      </c>
      <c r="AN1330" s="549">
        <f t="shared" si="633"/>
        <v>0</v>
      </c>
      <c r="AO1330" s="549">
        <f t="shared" si="634"/>
        <v>0</v>
      </c>
      <c r="AP1330" s="549">
        <f t="shared" si="635"/>
        <v>0</v>
      </c>
      <c r="AQ1330" s="283">
        <f t="shared" si="636"/>
        <v>0</v>
      </c>
      <c r="AR1330" s="281">
        <f t="shared" si="617"/>
        <v>0</v>
      </c>
      <c r="AT1330" s="446"/>
      <c r="AU1330" s="344"/>
      <c r="AV1330" s="447" t="str">
        <f t="shared" si="618"/>
        <v>CA</v>
      </c>
      <c r="AW1330" s="447" t="str">
        <f t="shared" si="619"/>
        <v>CL</v>
      </c>
      <c r="AX1330" s="447" t="str">
        <f t="shared" si="620"/>
        <v>AIC</v>
      </c>
      <c r="AY1330" s="447" t="str">
        <f t="shared" si="621"/>
        <v>ERB</v>
      </c>
      <c r="AZ1330" s="447" t="str">
        <f t="shared" si="622"/>
        <v>GRB</v>
      </c>
      <c r="BA1330" s="447" t="str">
        <f t="shared" si="623"/>
        <v>Non-Op</v>
      </c>
      <c r="BC1330" s="445" t="s">
        <v>2314</v>
      </c>
      <c r="BD1330" s="552">
        <f t="shared" si="639"/>
        <v>0</v>
      </c>
      <c r="BF1330" s="435"/>
      <c r="BG1330" s="435"/>
      <c r="BH1330" s="435"/>
      <c r="BI1330" s="435"/>
      <c r="BJ1330" s="435"/>
      <c r="BK1330" s="435"/>
      <c r="BL1330" s="435"/>
      <c r="BN1330" s="444"/>
    </row>
    <row r="1331" spans="1:66" s="28" customFormat="1" ht="12" customHeight="1">
      <c r="A1331" s="287">
        <v>23202233</v>
      </c>
      <c r="B1331" s="288" t="str">
        <f t="shared" si="626"/>
        <v>23202233</v>
      </c>
      <c r="C1331" s="444" t="s">
        <v>1835</v>
      </c>
      <c r="D1331" s="445" t="s">
        <v>2092</v>
      </c>
      <c r="E1331" s="445"/>
      <c r="F1331" s="444"/>
      <c r="G1331" s="445"/>
      <c r="H1331" s="547">
        <v>-4137788.1</v>
      </c>
      <c r="I1331" s="547">
        <v>-3090023.38</v>
      </c>
      <c r="J1331" s="547">
        <v>-3036226.16</v>
      </c>
      <c r="K1331" s="547">
        <v>-3199545.7</v>
      </c>
      <c r="L1331" s="547">
        <v>-3963120.06</v>
      </c>
      <c r="M1331" s="547">
        <v>-5486397.0899999999</v>
      </c>
      <c r="N1331" s="547">
        <v>-6037323.6200000001</v>
      </c>
      <c r="O1331" s="547">
        <v>-6725710.7199999997</v>
      </c>
      <c r="P1331" s="547">
        <v>-8005995.8700000001</v>
      </c>
      <c r="Q1331" s="547">
        <v>-8464400.9900000002</v>
      </c>
      <c r="R1331" s="547">
        <v>-7851865.9500000002</v>
      </c>
      <c r="S1331" s="547">
        <v>-7537229.9699999997</v>
      </c>
      <c r="T1331" s="547">
        <v>-5826700.9900000002</v>
      </c>
      <c r="U1331" s="547"/>
      <c r="V1331" s="547">
        <f t="shared" si="627"/>
        <v>-5698340.3379166676</v>
      </c>
      <c r="W1331" s="285"/>
      <c r="X1331" s="286"/>
      <c r="Y1331" s="548">
        <f t="shared" si="638"/>
        <v>0</v>
      </c>
      <c r="Z1331" s="549">
        <f t="shared" si="638"/>
        <v>-5826700.9900000002</v>
      </c>
      <c r="AA1331" s="549">
        <f t="shared" si="638"/>
        <v>0</v>
      </c>
      <c r="AB1331" s="282">
        <f t="shared" si="613"/>
        <v>0</v>
      </c>
      <c r="AC1331" s="281">
        <f t="shared" si="614"/>
        <v>0</v>
      </c>
      <c r="AD1331" s="549">
        <f t="shared" si="628"/>
        <v>0</v>
      </c>
      <c r="AE1331" s="553">
        <f t="shared" si="629"/>
        <v>0</v>
      </c>
      <c r="AF1331" s="282">
        <f t="shared" si="630"/>
        <v>0</v>
      </c>
      <c r="AG1331" s="283">
        <f t="shared" si="631"/>
        <v>0</v>
      </c>
      <c r="AH1331" s="281">
        <f t="shared" si="615"/>
        <v>0</v>
      </c>
      <c r="AI1331" s="551">
        <f t="shared" si="637"/>
        <v>0</v>
      </c>
      <c r="AJ1331" s="549">
        <f t="shared" si="637"/>
        <v>-5698340.3379166676</v>
      </c>
      <c r="AK1331" s="549">
        <f t="shared" si="637"/>
        <v>0</v>
      </c>
      <c r="AL1331" s="282">
        <f t="shared" si="632"/>
        <v>0</v>
      </c>
      <c r="AM1331" s="281">
        <f t="shared" si="616"/>
        <v>0</v>
      </c>
      <c r="AN1331" s="549">
        <f t="shared" si="633"/>
        <v>0</v>
      </c>
      <c r="AO1331" s="549">
        <f t="shared" si="634"/>
        <v>0</v>
      </c>
      <c r="AP1331" s="549">
        <f t="shared" si="635"/>
        <v>0</v>
      </c>
      <c r="AQ1331" s="283">
        <f t="shared" si="636"/>
        <v>0</v>
      </c>
      <c r="AR1331" s="281">
        <f t="shared" si="617"/>
        <v>0</v>
      </c>
      <c r="AT1331" s="446"/>
      <c r="AU1331" s="344"/>
      <c r="AV1331" s="447" t="str">
        <f t="shared" si="618"/>
        <v>CA</v>
      </c>
      <c r="AW1331" s="447" t="str">
        <f t="shared" si="619"/>
        <v>CL</v>
      </c>
      <c r="AX1331" s="447" t="str">
        <f t="shared" si="620"/>
        <v>AIC</v>
      </c>
      <c r="AY1331" s="447" t="str">
        <f t="shared" si="621"/>
        <v>ERB</v>
      </c>
      <c r="AZ1331" s="447" t="str">
        <f t="shared" si="622"/>
        <v>GRB</v>
      </c>
      <c r="BA1331" s="447" t="str">
        <f t="shared" si="623"/>
        <v>Non-Op</v>
      </c>
      <c r="BC1331" s="445" t="s">
        <v>2314</v>
      </c>
      <c r="BD1331" s="552">
        <f t="shared" si="639"/>
        <v>-5826700.9900000002</v>
      </c>
      <c r="BF1331" s="435"/>
      <c r="BG1331" s="435"/>
      <c r="BH1331" s="435"/>
      <c r="BI1331" s="435"/>
      <c r="BJ1331" s="435"/>
      <c r="BK1331" s="435"/>
      <c r="BL1331" s="435"/>
      <c r="BN1331" s="444"/>
    </row>
    <row r="1332" spans="1:66" s="28" customFormat="1" ht="12" customHeight="1">
      <c r="A1332" s="287">
        <v>23202353</v>
      </c>
      <c r="B1332" s="288" t="str">
        <f t="shared" si="626"/>
        <v>23202353</v>
      </c>
      <c r="C1332" s="444" t="s">
        <v>1836</v>
      </c>
      <c r="D1332" s="445" t="s">
        <v>2092</v>
      </c>
      <c r="E1332" s="445"/>
      <c r="F1332" s="444"/>
      <c r="G1332" s="445"/>
      <c r="H1332" s="547">
        <v>-29026895.879999999</v>
      </c>
      <c r="I1332" s="547">
        <v>-20662453.93</v>
      </c>
      <c r="J1332" s="547">
        <v>-19427871.25</v>
      </c>
      <c r="K1332" s="547">
        <v>-20457946.949999999</v>
      </c>
      <c r="L1332" s="547">
        <v>-19468912.66</v>
      </c>
      <c r="M1332" s="547">
        <v>-19776200.77</v>
      </c>
      <c r="N1332" s="547">
        <v>-21192564.739999998</v>
      </c>
      <c r="O1332" s="547">
        <v>-20236902.920000002</v>
      </c>
      <c r="P1332" s="547">
        <v>-20853506.390000001</v>
      </c>
      <c r="Q1332" s="547">
        <v>-23100318.170000002</v>
      </c>
      <c r="R1332" s="547">
        <v>-21928788.73</v>
      </c>
      <c r="S1332" s="547">
        <v>-22196550.210000001</v>
      </c>
      <c r="T1332" s="547">
        <v>-19405527.469999999</v>
      </c>
      <c r="U1332" s="547"/>
      <c r="V1332" s="547">
        <f t="shared" si="627"/>
        <v>-21126519.032916665</v>
      </c>
      <c r="W1332" s="285"/>
      <c r="X1332" s="286"/>
      <c r="Y1332" s="548">
        <f t="shared" si="638"/>
        <v>0</v>
      </c>
      <c r="Z1332" s="549">
        <f t="shared" si="638"/>
        <v>-19405527.469999999</v>
      </c>
      <c r="AA1332" s="549">
        <f t="shared" si="638"/>
        <v>0</v>
      </c>
      <c r="AB1332" s="282">
        <f t="shared" si="613"/>
        <v>0</v>
      </c>
      <c r="AC1332" s="281">
        <f t="shared" si="614"/>
        <v>0</v>
      </c>
      <c r="AD1332" s="549">
        <f t="shared" si="628"/>
        <v>0</v>
      </c>
      <c r="AE1332" s="553">
        <f t="shared" si="629"/>
        <v>0</v>
      </c>
      <c r="AF1332" s="282">
        <f t="shared" si="630"/>
        <v>0</v>
      </c>
      <c r="AG1332" s="283">
        <f t="shared" si="631"/>
        <v>0</v>
      </c>
      <c r="AH1332" s="281">
        <f t="shared" si="615"/>
        <v>0</v>
      </c>
      <c r="AI1332" s="551">
        <f t="shared" si="637"/>
        <v>0</v>
      </c>
      <c r="AJ1332" s="549">
        <f t="shared" si="637"/>
        <v>-21126519.032916665</v>
      </c>
      <c r="AK1332" s="549">
        <f t="shared" si="637"/>
        <v>0</v>
      </c>
      <c r="AL1332" s="282">
        <f t="shared" si="632"/>
        <v>0</v>
      </c>
      <c r="AM1332" s="281">
        <f t="shared" si="616"/>
        <v>0</v>
      </c>
      <c r="AN1332" s="549">
        <f t="shared" si="633"/>
        <v>0</v>
      </c>
      <c r="AO1332" s="549">
        <f t="shared" si="634"/>
        <v>0</v>
      </c>
      <c r="AP1332" s="549">
        <f t="shared" si="635"/>
        <v>0</v>
      </c>
      <c r="AQ1332" s="283">
        <f t="shared" si="636"/>
        <v>0</v>
      </c>
      <c r="AR1332" s="281">
        <f t="shared" si="617"/>
        <v>0</v>
      </c>
      <c r="AT1332" s="446"/>
      <c r="AU1332" s="344"/>
      <c r="AV1332" s="447" t="str">
        <f t="shared" si="618"/>
        <v>CA</v>
      </c>
      <c r="AW1332" s="447" t="str">
        <f t="shared" si="619"/>
        <v>CL</v>
      </c>
      <c r="AX1332" s="447" t="str">
        <f t="shared" si="620"/>
        <v>AIC</v>
      </c>
      <c r="AY1332" s="447" t="str">
        <f t="shared" si="621"/>
        <v>ERB</v>
      </c>
      <c r="AZ1332" s="447" t="str">
        <f t="shared" si="622"/>
        <v>GRB</v>
      </c>
      <c r="BA1332" s="447" t="str">
        <f t="shared" si="623"/>
        <v>Non-Op</v>
      </c>
      <c r="BC1332" s="445" t="s">
        <v>2314</v>
      </c>
      <c r="BD1332" s="552">
        <f t="shared" si="639"/>
        <v>-19405527.469999999</v>
      </c>
      <c r="BF1332" s="435"/>
      <c r="BG1332" s="435"/>
      <c r="BH1332" s="435"/>
      <c r="BI1332" s="435"/>
      <c r="BJ1332" s="435"/>
      <c r="BK1332" s="435"/>
      <c r="BL1332" s="435"/>
      <c r="BN1332" s="444"/>
    </row>
    <row r="1333" spans="1:66" s="28" customFormat="1" ht="12" customHeight="1">
      <c r="A1333" s="362">
        <v>23202393</v>
      </c>
      <c r="B1333" s="290" t="str">
        <f t="shared" si="626"/>
        <v>23202393</v>
      </c>
      <c r="C1333" s="450" t="s">
        <v>2319</v>
      </c>
      <c r="D1333" s="451" t="s">
        <v>2092</v>
      </c>
      <c r="E1333" s="451"/>
      <c r="F1333" s="300">
        <v>43816</v>
      </c>
      <c r="G1333" s="451"/>
      <c r="H1333" s="556">
        <v>-113179.29</v>
      </c>
      <c r="I1333" s="556">
        <v>-1041954.69</v>
      </c>
      <c r="J1333" s="556">
        <v>-1041954.69</v>
      </c>
      <c r="K1333" s="556">
        <v>-1041954.69</v>
      </c>
      <c r="L1333" s="556">
        <v>-1041954.69</v>
      </c>
      <c r="M1333" s="556">
        <v>-1041954.69</v>
      </c>
      <c r="N1333" s="556">
        <v>-1041954.69</v>
      </c>
      <c r="O1333" s="556">
        <v>-1041954.69</v>
      </c>
      <c r="P1333" s="556">
        <v>-1041954.69</v>
      </c>
      <c r="Q1333" s="556">
        <v>-1041954.69</v>
      </c>
      <c r="R1333" s="556">
        <v>-1041954.69</v>
      </c>
      <c r="S1333" s="556">
        <v>-1041954.69</v>
      </c>
      <c r="T1333" s="591">
        <v>0</v>
      </c>
      <c r="U1333" s="556"/>
      <c r="V1333" s="556">
        <f t="shared" si="627"/>
        <v>-959840.93624999968</v>
      </c>
      <c r="W1333" s="292"/>
      <c r="X1333" s="293"/>
      <c r="Y1333" s="548">
        <f t="shared" si="638"/>
        <v>0</v>
      </c>
      <c r="Z1333" s="549">
        <f t="shared" si="638"/>
        <v>0</v>
      </c>
      <c r="AA1333" s="549">
        <f t="shared" si="638"/>
        <v>0</v>
      </c>
      <c r="AB1333" s="282">
        <f t="shared" si="613"/>
        <v>0</v>
      </c>
      <c r="AC1333" s="281">
        <f t="shared" si="614"/>
        <v>0</v>
      </c>
      <c r="AD1333" s="549">
        <f t="shared" si="628"/>
        <v>0</v>
      </c>
      <c r="AE1333" s="553">
        <f t="shared" si="629"/>
        <v>0</v>
      </c>
      <c r="AF1333" s="282">
        <f t="shared" si="630"/>
        <v>0</v>
      </c>
      <c r="AG1333" s="283">
        <f t="shared" si="631"/>
        <v>0</v>
      </c>
      <c r="AH1333" s="281">
        <f t="shared" si="615"/>
        <v>0</v>
      </c>
      <c r="AI1333" s="551">
        <f t="shared" si="637"/>
        <v>0</v>
      </c>
      <c r="AJ1333" s="549">
        <f t="shared" si="637"/>
        <v>-959840.93624999968</v>
      </c>
      <c r="AK1333" s="549">
        <f t="shared" si="637"/>
        <v>0</v>
      </c>
      <c r="AL1333" s="282">
        <f t="shared" si="632"/>
        <v>0</v>
      </c>
      <c r="AM1333" s="281">
        <f t="shared" si="616"/>
        <v>0</v>
      </c>
      <c r="AN1333" s="549">
        <f t="shared" si="633"/>
        <v>0</v>
      </c>
      <c r="AO1333" s="549">
        <f t="shared" si="634"/>
        <v>0</v>
      </c>
      <c r="AP1333" s="549">
        <f t="shared" si="635"/>
        <v>0</v>
      </c>
      <c r="AQ1333" s="283">
        <f t="shared" si="636"/>
        <v>0</v>
      </c>
      <c r="AR1333" s="281">
        <f t="shared" si="617"/>
        <v>0</v>
      </c>
      <c r="AT1333" s="446"/>
      <c r="AU1333" s="344"/>
      <c r="AV1333" s="447" t="str">
        <f t="shared" si="618"/>
        <v>CA</v>
      </c>
      <c r="AW1333" s="447" t="str">
        <f t="shared" si="619"/>
        <v>CL</v>
      </c>
      <c r="AX1333" s="447" t="str">
        <f t="shared" si="620"/>
        <v>AIC</v>
      </c>
      <c r="AY1333" s="447" t="str">
        <f t="shared" si="621"/>
        <v>ERB</v>
      </c>
      <c r="AZ1333" s="447" t="str">
        <f t="shared" si="622"/>
        <v>GRB</v>
      </c>
      <c r="BA1333" s="447" t="str">
        <f t="shared" si="623"/>
        <v>Non-Op</v>
      </c>
      <c r="BC1333" s="445" t="s">
        <v>2314</v>
      </c>
      <c r="BD1333" s="552">
        <f t="shared" si="639"/>
        <v>0</v>
      </c>
      <c r="BF1333" s="435"/>
      <c r="BG1333" s="435"/>
      <c r="BH1333" s="435"/>
      <c r="BI1333" s="435"/>
      <c r="BJ1333" s="435"/>
      <c r="BK1333" s="435"/>
      <c r="BL1333" s="435"/>
      <c r="BN1333" s="444"/>
    </row>
    <row r="1334" spans="1:66" s="28" customFormat="1" ht="12" customHeight="1">
      <c r="A1334" s="362">
        <v>23202403</v>
      </c>
      <c r="B1334" s="290" t="str">
        <f t="shared" si="626"/>
        <v>23202403</v>
      </c>
      <c r="C1334" s="450" t="s">
        <v>2320</v>
      </c>
      <c r="D1334" s="451" t="s">
        <v>2092</v>
      </c>
      <c r="E1334" s="451"/>
      <c r="F1334" s="300">
        <v>43999</v>
      </c>
      <c r="G1334" s="451"/>
      <c r="H1334" s="556">
        <v>-835117.92</v>
      </c>
      <c r="I1334" s="556">
        <v>-835117.92</v>
      </c>
      <c r="J1334" s="556">
        <v>-835117.92</v>
      </c>
      <c r="K1334" s="556">
        <v>-835117.92</v>
      </c>
      <c r="L1334" s="556">
        <v>-835117.92</v>
      </c>
      <c r="M1334" s="556">
        <v>48929.26</v>
      </c>
      <c r="N1334" s="556">
        <v>-884047.18</v>
      </c>
      <c r="O1334" s="556">
        <v>-884047.18</v>
      </c>
      <c r="P1334" s="556">
        <v>-884047.18</v>
      </c>
      <c r="Q1334" s="556">
        <v>-884047.18</v>
      </c>
      <c r="R1334" s="556">
        <v>-1021402.07</v>
      </c>
      <c r="S1334" s="556">
        <v>-1021402.07</v>
      </c>
      <c r="T1334" s="591">
        <v>-1021402.07</v>
      </c>
      <c r="U1334" s="556"/>
      <c r="V1334" s="556">
        <f t="shared" si="627"/>
        <v>-816566.27291666658</v>
      </c>
      <c r="W1334" s="292"/>
      <c r="X1334" s="293"/>
      <c r="Y1334" s="548">
        <f t="shared" si="638"/>
        <v>0</v>
      </c>
      <c r="Z1334" s="549">
        <f t="shared" si="638"/>
        <v>-1021402.07</v>
      </c>
      <c r="AA1334" s="549">
        <f t="shared" si="638"/>
        <v>0</v>
      </c>
      <c r="AB1334" s="282">
        <f t="shared" si="613"/>
        <v>0</v>
      </c>
      <c r="AC1334" s="281">
        <f t="shared" si="614"/>
        <v>0</v>
      </c>
      <c r="AD1334" s="549">
        <f t="shared" si="628"/>
        <v>0</v>
      </c>
      <c r="AE1334" s="553">
        <f t="shared" si="629"/>
        <v>0</v>
      </c>
      <c r="AF1334" s="282">
        <f t="shared" si="630"/>
        <v>0</v>
      </c>
      <c r="AG1334" s="283">
        <f t="shared" si="631"/>
        <v>0</v>
      </c>
      <c r="AH1334" s="281">
        <f t="shared" si="615"/>
        <v>0</v>
      </c>
      <c r="AI1334" s="551">
        <f t="shared" si="637"/>
        <v>0</v>
      </c>
      <c r="AJ1334" s="549">
        <f t="shared" si="637"/>
        <v>-816566.27291666658</v>
      </c>
      <c r="AK1334" s="549">
        <f t="shared" si="637"/>
        <v>0</v>
      </c>
      <c r="AL1334" s="282">
        <f t="shared" si="632"/>
        <v>0</v>
      </c>
      <c r="AM1334" s="281">
        <f t="shared" si="616"/>
        <v>0</v>
      </c>
      <c r="AN1334" s="549">
        <f t="shared" si="633"/>
        <v>0</v>
      </c>
      <c r="AO1334" s="549">
        <f t="shared" si="634"/>
        <v>0</v>
      </c>
      <c r="AP1334" s="549">
        <f t="shared" si="635"/>
        <v>0</v>
      </c>
      <c r="AQ1334" s="283">
        <f t="shared" si="636"/>
        <v>0</v>
      </c>
      <c r="AR1334" s="281">
        <f t="shared" si="617"/>
        <v>0</v>
      </c>
      <c r="AT1334" s="446"/>
      <c r="AU1334" s="344"/>
      <c r="AV1334" s="447" t="str">
        <f t="shared" si="618"/>
        <v>CA</v>
      </c>
      <c r="AW1334" s="447" t="str">
        <f t="shared" si="619"/>
        <v>CL</v>
      </c>
      <c r="AX1334" s="447" t="str">
        <f t="shared" si="620"/>
        <v>AIC</v>
      </c>
      <c r="AY1334" s="447" t="str">
        <f t="shared" si="621"/>
        <v>ERB</v>
      </c>
      <c r="AZ1334" s="447" t="str">
        <f t="shared" si="622"/>
        <v>GRB</v>
      </c>
      <c r="BA1334" s="447" t="str">
        <f t="shared" si="623"/>
        <v>Non-Op</v>
      </c>
      <c r="BC1334" s="445" t="s">
        <v>2314</v>
      </c>
      <c r="BD1334" s="552">
        <f t="shared" si="639"/>
        <v>-1021402.07</v>
      </c>
      <c r="BF1334" s="435"/>
      <c r="BG1334" s="435"/>
      <c r="BH1334" s="435"/>
      <c r="BI1334" s="435"/>
      <c r="BJ1334" s="435"/>
      <c r="BK1334" s="435"/>
      <c r="BL1334" s="435"/>
      <c r="BN1334" s="444"/>
    </row>
    <row r="1335" spans="1:66" s="28" customFormat="1" ht="12" customHeight="1">
      <c r="A1335" s="362">
        <v>23202413</v>
      </c>
      <c r="B1335" s="290" t="str">
        <f t="shared" si="626"/>
        <v>23202413</v>
      </c>
      <c r="C1335" s="450" t="s">
        <v>2973</v>
      </c>
      <c r="D1335" s="451" t="s">
        <v>1165</v>
      </c>
      <c r="E1335" s="451"/>
      <c r="F1335" s="300">
        <v>44547</v>
      </c>
      <c r="G1335" s="451"/>
      <c r="H1335" s="556"/>
      <c r="I1335" s="556"/>
      <c r="J1335" s="556"/>
      <c r="K1335" s="556"/>
      <c r="L1335" s="556"/>
      <c r="M1335" s="556"/>
      <c r="N1335" s="556"/>
      <c r="O1335" s="556"/>
      <c r="P1335" s="556"/>
      <c r="Q1335" s="556"/>
      <c r="R1335" s="556"/>
      <c r="S1335" s="556"/>
      <c r="T1335" s="591">
        <v>-102000</v>
      </c>
      <c r="U1335" s="556"/>
      <c r="V1335" s="556">
        <f t="shared" si="627"/>
        <v>-4250</v>
      </c>
      <c r="W1335" s="292"/>
      <c r="X1335" s="293"/>
      <c r="Y1335" s="548">
        <f t="shared" si="638"/>
        <v>0</v>
      </c>
      <c r="Z1335" s="549">
        <f t="shared" si="638"/>
        <v>0</v>
      </c>
      <c r="AA1335" s="549">
        <f t="shared" si="638"/>
        <v>0</v>
      </c>
      <c r="AB1335" s="282">
        <f t="shared" si="613"/>
        <v>-102000</v>
      </c>
      <c r="AC1335" s="281">
        <f t="shared" si="614"/>
        <v>0</v>
      </c>
      <c r="AD1335" s="549">
        <f t="shared" si="628"/>
        <v>0</v>
      </c>
      <c r="AE1335" s="553">
        <f t="shared" si="629"/>
        <v>0</v>
      </c>
      <c r="AF1335" s="282">
        <f t="shared" si="630"/>
        <v>-102000</v>
      </c>
      <c r="AG1335" s="283">
        <f t="shared" si="631"/>
        <v>-102000</v>
      </c>
      <c r="AH1335" s="281">
        <f t="shared" si="615"/>
        <v>0</v>
      </c>
      <c r="AI1335" s="551">
        <f t="shared" si="637"/>
        <v>0</v>
      </c>
      <c r="AJ1335" s="549">
        <f t="shared" si="637"/>
        <v>0</v>
      </c>
      <c r="AK1335" s="549">
        <f t="shared" si="637"/>
        <v>0</v>
      </c>
      <c r="AL1335" s="282">
        <f t="shared" si="632"/>
        <v>-4250</v>
      </c>
      <c r="AM1335" s="281">
        <f t="shared" si="616"/>
        <v>0</v>
      </c>
      <c r="AN1335" s="549">
        <f t="shared" si="633"/>
        <v>0</v>
      </c>
      <c r="AO1335" s="549">
        <f t="shared" si="634"/>
        <v>0</v>
      </c>
      <c r="AP1335" s="549">
        <f t="shared" si="635"/>
        <v>-4250</v>
      </c>
      <c r="AQ1335" s="283">
        <f t="shared" si="636"/>
        <v>-4250</v>
      </c>
      <c r="AR1335" s="281">
        <f t="shared" si="617"/>
        <v>0</v>
      </c>
      <c r="AT1335" s="446" t="s">
        <v>2064</v>
      </c>
      <c r="AU1335" s="344"/>
      <c r="AV1335" s="447" t="str">
        <f t="shared" si="618"/>
        <v>CA</v>
      </c>
      <c r="AW1335" s="447" t="str">
        <f t="shared" si="619"/>
        <v>CL</v>
      </c>
      <c r="AX1335" s="447" t="str">
        <f t="shared" si="620"/>
        <v>AIC</v>
      </c>
      <c r="AY1335" s="447" t="str">
        <f t="shared" si="621"/>
        <v>ERB</v>
      </c>
      <c r="AZ1335" s="447" t="str">
        <f t="shared" si="622"/>
        <v>GRB</v>
      </c>
      <c r="BA1335" s="447" t="str">
        <f t="shared" si="623"/>
        <v>Non-Op</v>
      </c>
      <c r="BC1335" s="445" t="s">
        <v>2314</v>
      </c>
      <c r="BD1335" s="552">
        <f t="shared" si="639"/>
        <v>-102000</v>
      </c>
      <c r="BF1335" s="435"/>
      <c r="BG1335" s="435"/>
      <c r="BH1335" s="435"/>
      <c r="BI1335" s="435"/>
      <c r="BJ1335" s="435"/>
      <c r="BK1335" s="435"/>
      <c r="BL1335" s="435"/>
      <c r="BN1335" s="444"/>
    </row>
    <row r="1336" spans="1:66" s="28" customFormat="1" ht="12" customHeight="1">
      <c r="A1336" s="321">
        <v>23402502</v>
      </c>
      <c r="B1336" s="288" t="str">
        <f t="shared" si="626"/>
        <v>23402502</v>
      </c>
      <c r="C1336" s="649" t="s">
        <v>1837</v>
      </c>
      <c r="D1336" s="445" t="s">
        <v>1165</v>
      </c>
      <c r="E1336" s="445"/>
      <c r="F1336" s="294">
        <v>43451</v>
      </c>
      <c r="G1336" s="445"/>
      <c r="H1336" s="547">
        <v>-2973.63</v>
      </c>
      <c r="I1336" s="547">
        <v>-54082.43</v>
      </c>
      <c r="J1336" s="547">
        <v>-108547.27</v>
      </c>
      <c r="K1336" s="547">
        <v>-17426.21</v>
      </c>
      <c r="L1336" s="547">
        <v>-77264.08</v>
      </c>
      <c r="M1336" s="547">
        <v>-188.79</v>
      </c>
      <c r="N1336" s="547">
        <v>-13913365.460000001</v>
      </c>
      <c r="O1336" s="547">
        <v>-12591468.720000001</v>
      </c>
      <c r="P1336" s="547">
        <v>-10836361.210000001</v>
      </c>
      <c r="Q1336" s="547">
        <v>-9882812.5700000003</v>
      </c>
      <c r="R1336" s="547">
        <v>-8880314.0700000003</v>
      </c>
      <c r="S1336" s="547">
        <v>-8094444.9900000002</v>
      </c>
      <c r="T1336" s="547">
        <v>-7191040.4199999999</v>
      </c>
      <c r="U1336" s="547"/>
      <c r="V1336" s="547">
        <f t="shared" si="627"/>
        <v>-5671106.9020833336</v>
      </c>
      <c r="W1336" s="285"/>
      <c r="X1336" s="286"/>
      <c r="Y1336" s="548">
        <f t="shared" si="638"/>
        <v>0</v>
      </c>
      <c r="Z1336" s="549">
        <f t="shared" si="638"/>
        <v>0</v>
      </c>
      <c r="AA1336" s="549">
        <f t="shared" si="638"/>
        <v>0</v>
      </c>
      <c r="AB1336" s="282">
        <f t="shared" si="613"/>
        <v>-7191040.4199999999</v>
      </c>
      <c r="AC1336" s="281">
        <f t="shared" si="614"/>
        <v>0</v>
      </c>
      <c r="AD1336" s="549">
        <f t="shared" si="628"/>
        <v>0</v>
      </c>
      <c r="AE1336" s="553">
        <f t="shared" si="629"/>
        <v>0</v>
      </c>
      <c r="AF1336" s="282">
        <f t="shared" si="630"/>
        <v>-7191040.4199999999</v>
      </c>
      <c r="AG1336" s="283">
        <f t="shared" si="631"/>
        <v>-7191040.4199999999</v>
      </c>
      <c r="AH1336" s="281">
        <f t="shared" si="615"/>
        <v>0</v>
      </c>
      <c r="AI1336" s="551">
        <f t="shared" si="637"/>
        <v>0</v>
      </c>
      <c r="AJ1336" s="549">
        <f t="shared" si="637"/>
        <v>0</v>
      </c>
      <c r="AK1336" s="549">
        <f t="shared" si="637"/>
        <v>0</v>
      </c>
      <c r="AL1336" s="282">
        <f t="shared" si="632"/>
        <v>-5671106.9020833336</v>
      </c>
      <c r="AM1336" s="281">
        <f t="shared" si="616"/>
        <v>0</v>
      </c>
      <c r="AN1336" s="549">
        <f t="shared" si="633"/>
        <v>0</v>
      </c>
      <c r="AO1336" s="549">
        <f t="shared" si="634"/>
        <v>0</v>
      </c>
      <c r="AP1336" s="549">
        <f t="shared" si="635"/>
        <v>-5671106.9020833336</v>
      </c>
      <c r="AQ1336" s="283">
        <f t="shared" si="636"/>
        <v>-5671106.9020833336</v>
      </c>
      <c r="AR1336" s="281">
        <f t="shared" si="617"/>
        <v>0</v>
      </c>
      <c r="AT1336" s="446" t="s">
        <v>2064</v>
      </c>
      <c r="AU1336" s="344"/>
      <c r="AV1336" s="447" t="str">
        <f t="shared" si="618"/>
        <v>CA</v>
      </c>
      <c r="AW1336" s="447" t="str">
        <f t="shared" si="619"/>
        <v>CL</v>
      </c>
      <c r="AX1336" s="447" t="str">
        <f t="shared" si="620"/>
        <v>AIC</v>
      </c>
      <c r="AY1336" s="447" t="str">
        <f t="shared" si="621"/>
        <v>ERB</v>
      </c>
      <c r="AZ1336" s="447" t="str">
        <f t="shared" si="622"/>
        <v>GRB</v>
      </c>
      <c r="BA1336" s="447" t="str">
        <f t="shared" si="623"/>
        <v>Non-Op</v>
      </c>
      <c r="BC1336" s="449" t="s">
        <v>2100</v>
      </c>
      <c r="BD1336" s="552">
        <f t="shared" si="639"/>
        <v>-7191040.4199999999</v>
      </c>
      <c r="BF1336" s="448"/>
      <c r="BG1336" s="448"/>
      <c r="BH1336" s="448"/>
      <c r="BI1336" s="448"/>
      <c r="BJ1336" s="448"/>
      <c r="BK1336" s="448"/>
      <c r="BL1336" s="448"/>
      <c r="BN1336" s="444"/>
    </row>
    <row r="1337" spans="1:66" s="28" customFormat="1" ht="12" customHeight="1">
      <c r="A1337" s="321">
        <v>23409470</v>
      </c>
      <c r="B1337" s="288" t="str">
        <f t="shared" si="626"/>
        <v>23409470</v>
      </c>
      <c r="C1337" s="634" t="s">
        <v>1838</v>
      </c>
      <c r="D1337" s="445" t="s">
        <v>1165</v>
      </c>
      <c r="E1337" s="445"/>
      <c r="F1337" s="294">
        <v>43298</v>
      </c>
      <c r="G1337" s="445"/>
      <c r="H1337" s="547">
        <v>-355750.31</v>
      </c>
      <c r="I1337" s="547">
        <v>-355750.31</v>
      </c>
      <c r="J1337" s="547">
        <v>-355750.31</v>
      </c>
      <c r="K1337" s="547">
        <v>-355750.31</v>
      </c>
      <c r="L1337" s="547">
        <v>-355774.53</v>
      </c>
      <c r="M1337" s="547">
        <v>-355774.53</v>
      </c>
      <c r="N1337" s="547">
        <v>-355774.53</v>
      </c>
      <c r="O1337" s="547">
        <v>-358807.86</v>
      </c>
      <c r="P1337" s="547">
        <v>-358807.86</v>
      </c>
      <c r="Q1337" s="547">
        <v>-358807.86</v>
      </c>
      <c r="R1337" s="547">
        <v>0</v>
      </c>
      <c r="S1337" s="547">
        <v>0</v>
      </c>
      <c r="T1337" s="547">
        <v>0</v>
      </c>
      <c r="U1337" s="547"/>
      <c r="V1337" s="547">
        <f t="shared" si="627"/>
        <v>-282406.1045833333</v>
      </c>
      <c r="W1337" s="285"/>
      <c r="X1337" s="286"/>
      <c r="Y1337" s="548">
        <f t="shared" si="638"/>
        <v>0</v>
      </c>
      <c r="Z1337" s="549">
        <f t="shared" si="638"/>
        <v>0</v>
      </c>
      <c r="AA1337" s="549">
        <f t="shared" si="638"/>
        <v>0</v>
      </c>
      <c r="AB1337" s="282">
        <f t="shared" si="613"/>
        <v>0</v>
      </c>
      <c r="AC1337" s="281">
        <f t="shared" si="614"/>
        <v>0</v>
      </c>
      <c r="AD1337" s="549">
        <f t="shared" si="628"/>
        <v>0</v>
      </c>
      <c r="AE1337" s="553">
        <f t="shared" si="629"/>
        <v>0</v>
      </c>
      <c r="AF1337" s="282">
        <f t="shared" si="630"/>
        <v>0</v>
      </c>
      <c r="AG1337" s="283">
        <f t="shared" si="631"/>
        <v>0</v>
      </c>
      <c r="AH1337" s="281">
        <f t="shared" si="615"/>
        <v>0</v>
      </c>
      <c r="AI1337" s="551">
        <f t="shared" si="637"/>
        <v>0</v>
      </c>
      <c r="AJ1337" s="549">
        <f t="shared" si="637"/>
        <v>0</v>
      </c>
      <c r="AK1337" s="549">
        <f t="shared" si="637"/>
        <v>0</v>
      </c>
      <c r="AL1337" s="282">
        <f t="shared" si="632"/>
        <v>-282406.1045833333</v>
      </c>
      <c r="AM1337" s="281">
        <f t="shared" si="616"/>
        <v>0</v>
      </c>
      <c r="AN1337" s="549">
        <f t="shared" si="633"/>
        <v>0</v>
      </c>
      <c r="AO1337" s="549">
        <f t="shared" si="634"/>
        <v>0</v>
      </c>
      <c r="AP1337" s="549">
        <f t="shared" si="635"/>
        <v>-282406.1045833333</v>
      </c>
      <c r="AQ1337" s="283">
        <f t="shared" si="636"/>
        <v>-282406.1045833333</v>
      </c>
      <c r="AR1337" s="281">
        <f t="shared" si="617"/>
        <v>0</v>
      </c>
      <c r="AT1337" s="446" t="s">
        <v>2064</v>
      </c>
      <c r="AU1337" s="344"/>
      <c r="AV1337" s="447" t="str">
        <f t="shared" si="618"/>
        <v>CA</v>
      </c>
      <c r="AW1337" s="447" t="str">
        <f t="shared" si="619"/>
        <v>CL</v>
      </c>
      <c r="AX1337" s="447" t="str">
        <f t="shared" si="620"/>
        <v>AIC</v>
      </c>
      <c r="AY1337" s="447" t="str">
        <f t="shared" si="621"/>
        <v>ERB</v>
      </c>
      <c r="AZ1337" s="447" t="str">
        <f t="shared" si="622"/>
        <v>GRB</v>
      </c>
      <c r="BA1337" s="447" t="str">
        <f t="shared" si="623"/>
        <v>Non-Op</v>
      </c>
      <c r="BC1337" s="449" t="s">
        <v>2100</v>
      </c>
      <c r="BD1337" s="552">
        <f t="shared" si="639"/>
        <v>0</v>
      </c>
      <c r="BF1337" s="448"/>
      <c r="BG1337" s="448"/>
      <c r="BH1337" s="448"/>
      <c r="BI1337" s="448"/>
      <c r="BJ1337" s="448"/>
      <c r="BK1337" s="448"/>
      <c r="BL1337" s="448"/>
      <c r="BN1337" s="444"/>
    </row>
    <row r="1338" spans="1:66" s="28" customFormat="1" ht="12" customHeight="1">
      <c r="A1338" s="321">
        <v>23409500</v>
      </c>
      <c r="B1338" s="288" t="str">
        <f t="shared" si="626"/>
        <v>23409500</v>
      </c>
      <c r="C1338" s="634" t="s">
        <v>1839</v>
      </c>
      <c r="D1338" s="445" t="s">
        <v>1165</v>
      </c>
      <c r="E1338" s="445"/>
      <c r="F1338" s="294">
        <v>43298</v>
      </c>
      <c r="G1338" s="445"/>
      <c r="H1338" s="547">
        <v>-96911.64</v>
      </c>
      <c r="I1338" s="547">
        <v>-96911.64</v>
      </c>
      <c r="J1338" s="547">
        <v>-96911.64</v>
      </c>
      <c r="K1338" s="547">
        <v>-96911.64</v>
      </c>
      <c r="L1338" s="547">
        <v>-96911.64</v>
      </c>
      <c r="M1338" s="547">
        <v>-96911.64</v>
      </c>
      <c r="N1338" s="547">
        <v>-96911.64</v>
      </c>
      <c r="O1338" s="547">
        <v>-99944.97</v>
      </c>
      <c r="P1338" s="547">
        <v>-99944.97</v>
      </c>
      <c r="Q1338" s="547">
        <v>-139785.07</v>
      </c>
      <c r="R1338" s="547">
        <v>-139785.07</v>
      </c>
      <c r="S1338" s="547">
        <v>-139785.07</v>
      </c>
      <c r="T1338" s="547">
        <v>-139785.07</v>
      </c>
      <c r="U1338" s="547"/>
      <c r="V1338" s="547">
        <f t="shared" si="627"/>
        <v>-109921.94541666667</v>
      </c>
      <c r="W1338" s="285"/>
      <c r="X1338" s="286"/>
      <c r="Y1338" s="548">
        <f t="shared" si="638"/>
        <v>0</v>
      </c>
      <c r="Z1338" s="549">
        <f t="shared" si="638"/>
        <v>0</v>
      </c>
      <c r="AA1338" s="549">
        <f t="shared" si="638"/>
        <v>0</v>
      </c>
      <c r="AB1338" s="282">
        <f t="shared" si="613"/>
        <v>-139785.07</v>
      </c>
      <c r="AC1338" s="281">
        <f t="shared" si="614"/>
        <v>0</v>
      </c>
      <c r="AD1338" s="549">
        <f t="shared" si="628"/>
        <v>0</v>
      </c>
      <c r="AE1338" s="553">
        <f t="shared" si="629"/>
        <v>0</v>
      </c>
      <c r="AF1338" s="282">
        <f t="shared" si="630"/>
        <v>-139785.07</v>
      </c>
      <c r="AG1338" s="283">
        <f t="shared" si="631"/>
        <v>-139785.07</v>
      </c>
      <c r="AH1338" s="281">
        <f t="shared" si="615"/>
        <v>0</v>
      </c>
      <c r="AI1338" s="551">
        <f t="shared" si="637"/>
        <v>0</v>
      </c>
      <c r="AJ1338" s="549">
        <f t="shared" si="637"/>
        <v>0</v>
      </c>
      <c r="AK1338" s="549">
        <f t="shared" si="637"/>
        <v>0</v>
      </c>
      <c r="AL1338" s="282">
        <f t="shared" si="632"/>
        <v>-109921.94541666667</v>
      </c>
      <c r="AM1338" s="281">
        <f t="shared" si="616"/>
        <v>0</v>
      </c>
      <c r="AN1338" s="549">
        <f t="shared" si="633"/>
        <v>0</v>
      </c>
      <c r="AO1338" s="549">
        <f t="shared" si="634"/>
        <v>0</v>
      </c>
      <c r="AP1338" s="549">
        <f t="shared" si="635"/>
        <v>-109921.94541666667</v>
      </c>
      <c r="AQ1338" s="283">
        <f t="shared" si="636"/>
        <v>-109921.94541666667</v>
      </c>
      <c r="AR1338" s="281">
        <f t="shared" si="617"/>
        <v>0</v>
      </c>
      <c r="AT1338" s="446" t="s">
        <v>2064</v>
      </c>
      <c r="AU1338" s="344"/>
      <c r="AV1338" s="447" t="str">
        <f t="shared" si="618"/>
        <v>CA</v>
      </c>
      <c r="AW1338" s="447" t="str">
        <f t="shared" si="619"/>
        <v>CL</v>
      </c>
      <c r="AX1338" s="447" t="str">
        <f t="shared" si="620"/>
        <v>AIC</v>
      </c>
      <c r="AY1338" s="447" t="str">
        <f t="shared" si="621"/>
        <v>ERB</v>
      </c>
      <c r="AZ1338" s="447" t="str">
        <f t="shared" si="622"/>
        <v>GRB</v>
      </c>
      <c r="BA1338" s="447" t="str">
        <f t="shared" si="623"/>
        <v>Non-Op</v>
      </c>
      <c r="BC1338" s="449" t="s">
        <v>2100</v>
      </c>
      <c r="BD1338" s="552">
        <f t="shared" si="639"/>
        <v>-139785.07</v>
      </c>
      <c r="BF1338" s="448"/>
      <c r="BG1338" s="448"/>
      <c r="BH1338" s="448"/>
      <c r="BI1338" s="448"/>
      <c r="BJ1338" s="448"/>
      <c r="BK1338" s="448"/>
      <c r="BL1338" s="448"/>
      <c r="BN1338" s="444"/>
    </row>
    <row r="1339" spans="1:66" s="28" customFormat="1" ht="12" customHeight="1">
      <c r="A1339" s="314">
        <v>23500003</v>
      </c>
      <c r="B1339" s="315" t="str">
        <f t="shared" si="626"/>
        <v>23500003</v>
      </c>
      <c r="C1339" s="444" t="s">
        <v>1840</v>
      </c>
      <c r="D1339" s="445" t="s">
        <v>2087</v>
      </c>
      <c r="E1339" s="445"/>
      <c r="F1339" s="444"/>
      <c r="G1339" s="445"/>
      <c r="H1339" s="547">
        <v>-21292063.600000001</v>
      </c>
      <c r="I1339" s="547">
        <v>-20551471.239999998</v>
      </c>
      <c r="J1339" s="547">
        <v>-19823667.140000001</v>
      </c>
      <c r="K1339" s="547">
        <v>-19070007.940000001</v>
      </c>
      <c r="L1339" s="547">
        <v>-18376241.059999999</v>
      </c>
      <c r="M1339" s="547">
        <v>-17780920.719999999</v>
      </c>
      <c r="N1339" s="547">
        <v>-17192948.859999999</v>
      </c>
      <c r="O1339" s="547">
        <v>-16721379.050000001</v>
      </c>
      <c r="P1339" s="547">
        <v>-16308583.060000001</v>
      </c>
      <c r="Q1339" s="547">
        <v>-15888918.26</v>
      </c>
      <c r="R1339" s="547">
        <v>-15534331.810000001</v>
      </c>
      <c r="S1339" s="547">
        <v>-15112865.470000001</v>
      </c>
      <c r="T1339" s="547">
        <v>-14721409.029999999</v>
      </c>
      <c r="U1339" s="547"/>
      <c r="V1339" s="547">
        <f t="shared" si="627"/>
        <v>-17530672.577083331</v>
      </c>
      <c r="W1339" s="285" t="s">
        <v>1841</v>
      </c>
      <c r="X1339" s="286" t="s">
        <v>1842</v>
      </c>
      <c r="Y1339" s="548">
        <f t="shared" si="638"/>
        <v>0</v>
      </c>
      <c r="Z1339" s="549">
        <f t="shared" si="638"/>
        <v>0</v>
      </c>
      <c r="AA1339" s="549">
        <f t="shared" si="638"/>
        <v>0</v>
      </c>
      <c r="AB1339" s="282">
        <f t="shared" si="613"/>
        <v>-14721409.029999999</v>
      </c>
      <c r="AC1339" s="281">
        <f t="shared" si="614"/>
        <v>0</v>
      </c>
      <c r="AD1339" s="549">
        <f t="shared" si="628"/>
        <v>-9752933.4823749997</v>
      </c>
      <c r="AE1339" s="553">
        <f t="shared" si="629"/>
        <v>-4968475.5476249997</v>
      </c>
      <c r="AF1339" s="282">
        <f t="shared" si="630"/>
        <v>0</v>
      </c>
      <c r="AG1339" s="283">
        <f t="shared" si="631"/>
        <v>-14721409.029999999</v>
      </c>
      <c r="AH1339" s="281">
        <f t="shared" si="615"/>
        <v>0</v>
      </c>
      <c r="AI1339" s="551">
        <f t="shared" si="637"/>
        <v>0</v>
      </c>
      <c r="AJ1339" s="549">
        <f t="shared" si="637"/>
        <v>0</v>
      </c>
      <c r="AK1339" s="549">
        <f t="shared" si="637"/>
        <v>0</v>
      </c>
      <c r="AL1339" s="282">
        <f t="shared" si="632"/>
        <v>-17530672.577083331</v>
      </c>
      <c r="AM1339" s="281">
        <f t="shared" si="616"/>
        <v>0</v>
      </c>
      <c r="AN1339" s="549">
        <f t="shared" si="633"/>
        <v>-11614070.582317706</v>
      </c>
      <c r="AO1339" s="549">
        <f t="shared" si="634"/>
        <v>-5916601.9947656244</v>
      </c>
      <c r="AP1339" s="549">
        <f t="shared" si="635"/>
        <v>0</v>
      </c>
      <c r="AQ1339" s="283">
        <f t="shared" si="636"/>
        <v>-17530672.577083331</v>
      </c>
      <c r="AR1339" s="281">
        <f t="shared" si="617"/>
        <v>0</v>
      </c>
      <c r="AT1339" s="446"/>
      <c r="AU1339" s="344"/>
      <c r="AV1339" s="447" t="str">
        <f t="shared" si="618"/>
        <v>CA</v>
      </c>
      <c r="AW1339" s="447" t="str">
        <f t="shared" si="619"/>
        <v>CL</v>
      </c>
      <c r="AX1339" s="447" t="str">
        <f t="shared" si="620"/>
        <v>AIC</v>
      </c>
      <c r="AY1339" s="447" t="str">
        <f t="shared" si="621"/>
        <v>ERB</v>
      </c>
      <c r="AZ1339" s="447" t="str">
        <f t="shared" si="622"/>
        <v>GRB</v>
      </c>
      <c r="BA1339" s="447" t="str">
        <f t="shared" si="623"/>
        <v>Non-Op</v>
      </c>
      <c r="BC1339" s="445" t="s">
        <v>2321</v>
      </c>
      <c r="BD1339" s="552">
        <f t="shared" si="639"/>
        <v>-14721409.029999999</v>
      </c>
      <c r="BF1339" s="435"/>
      <c r="BG1339" s="435"/>
      <c r="BH1339" s="435"/>
      <c r="BI1339" s="435"/>
      <c r="BJ1339" s="435"/>
      <c r="BK1339" s="435"/>
      <c r="BL1339" s="435"/>
      <c r="BN1339" s="444"/>
    </row>
    <row r="1340" spans="1:66" s="28" customFormat="1" ht="12" customHeight="1">
      <c r="A1340" s="351">
        <v>23500011</v>
      </c>
      <c r="B1340" s="352" t="str">
        <f t="shared" si="626"/>
        <v>23500011</v>
      </c>
      <c r="C1340" s="444" t="s">
        <v>1843</v>
      </c>
      <c r="D1340" s="445" t="s">
        <v>1163</v>
      </c>
      <c r="E1340" s="445"/>
      <c r="F1340" s="444"/>
      <c r="G1340" s="445"/>
      <c r="H1340" s="547">
        <v>-5196544.07</v>
      </c>
      <c r="I1340" s="547">
        <v>-5344073.8499999996</v>
      </c>
      <c r="J1340" s="547">
        <v>-5514073.8499999996</v>
      </c>
      <c r="K1340" s="547">
        <v>-5534073.8499999996</v>
      </c>
      <c r="L1340" s="547">
        <v>-5734073.8499999996</v>
      </c>
      <c r="M1340" s="547">
        <v>-5804073.8499999996</v>
      </c>
      <c r="N1340" s="547">
        <v>-5884073.8499999996</v>
      </c>
      <c r="O1340" s="547">
        <v>-5933573.8499999996</v>
      </c>
      <c r="P1340" s="547">
        <v>-5929073.8499999996</v>
      </c>
      <c r="Q1340" s="547">
        <v>-7021306.8499999996</v>
      </c>
      <c r="R1340" s="547">
        <v>-7211386.6200000001</v>
      </c>
      <c r="S1340" s="547">
        <v>-7341386.6200000001</v>
      </c>
      <c r="T1340" s="547">
        <v>-7532135.1200000001</v>
      </c>
      <c r="U1340" s="547"/>
      <c r="V1340" s="547">
        <f t="shared" si="627"/>
        <v>-6134625.8737500003</v>
      </c>
      <c r="W1340" s="285">
        <v>28</v>
      </c>
      <c r="X1340" s="286"/>
      <c r="Y1340" s="548">
        <f t="shared" si="638"/>
        <v>0</v>
      </c>
      <c r="Z1340" s="549">
        <f t="shared" si="638"/>
        <v>0</v>
      </c>
      <c r="AA1340" s="549">
        <f t="shared" si="638"/>
        <v>0</v>
      </c>
      <c r="AB1340" s="282">
        <f t="shared" si="613"/>
        <v>-7532135.1200000001</v>
      </c>
      <c r="AC1340" s="281">
        <f t="shared" si="614"/>
        <v>0</v>
      </c>
      <c r="AD1340" s="549">
        <f t="shared" si="628"/>
        <v>-7532135.1200000001</v>
      </c>
      <c r="AE1340" s="553">
        <f t="shared" si="629"/>
        <v>0</v>
      </c>
      <c r="AF1340" s="282">
        <f t="shared" si="630"/>
        <v>0</v>
      </c>
      <c r="AG1340" s="283">
        <f t="shared" si="631"/>
        <v>-7532135.1200000001</v>
      </c>
      <c r="AH1340" s="281">
        <f t="shared" si="615"/>
        <v>0</v>
      </c>
      <c r="AI1340" s="551">
        <f t="shared" si="637"/>
        <v>0</v>
      </c>
      <c r="AJ1340" s="549">
        <f t="shared" si="637"/>
        <v>0</v>
      </c>
      <c r="AK1340" s="549">
        <f t="shared" si="637"/>
        <v>0</v>
      </c>
      <c r="AL1340" s="282">
        <f t="shared" si="632"/>
        <v>-6134625.8737500003</v>
      </c>
      <c r="AM1340" s="281">
        <f t="shared" si="616"/>
        <v>0</v>
      </c>
      <c r="AN1340" s="549">
        <f t="shared" si="633"/>
        <v>-6134625.8737500003</v>
      </c>
      <c r="AO1340" s="549">
        <f t="shared" si="634"/>
        <v>0</v>
      </c>
      <c r="AP1340" s="549">
        <f t="shared" si="635"/>
        <v>0</v>
      </c>
      <c r="AQ1340" s="283">
        <f t="shared" si="636"/>
        <v>-6134625.8737500003</v>
      </c>
      <c r="AR1340" s="281">
        <f t="shared" si="617"/>
        <v>0</v>
      </c>
      <c r="AT1340" s="446"/>
      <c r="AU1340" s="344"/>
      <c r="AV1340" s="447" t="str">
        <f t="shared" si="618"/>
        <v>CA</v>
      </c>
      <c r="AW1340" s="447" t="str">
        <f t="shared" si="619"/>
        <v>CL</v>
      </c>
      <c r="AX1340" s="447" t="str">
        <f t="shared" si="620"/>
        <v>AIC</v>
      </c>
      <c r="AY1340" s="447" t="str">
        <f t="shared" si="621"/>
        <v>ERB</v>
      </c>
      <c r="AZ1340" s="447" t="str">
        <f t="shared" si="622"/>
        <v>GRB</v>
      </c>
      <c r="BA1340" s="447" t="str">
        <f t="shared" si="623"/>
        <v>Non-Op</v>
      </c>
      <c r="BC1340" s="445" t="s">
        <v>2321</v>
      </c>
      <c r="BD1340" s="552">
        <f t="shared" si="639"/>
        <v>-7532135.1200000001</v>
      </c>
      <c r="BF1340" s="435"/>
      <c r="BG1340" s="435"/>
      <c r="BH1340" s="435"/>
      <c r="BI1340" s="435"/>
      <c r="BJ1340" s="435"/>
      <c r="BK1340" s="435"/>
      <c r="BL1340" s="435"/>
      <c r="BN1340" s="444"/>
    </row>
    <row r="1341" spans="1:66" s="28" customFormat="1" ht="12" customHeight="1">
      <c r="A1341" s="287">
        <v>23600021</v>
      </c>
      <c r="B1341" s="288" t="str">
        <f t="shared" si="626"/>
        <v>23600021</v>
      </c>
      <c r="C1341" s="444" t="s">
        <v>1844</v>
      </c>
      <c r="D1341" s="445" t="s">
        <v>2092</v>
      </c>
      <c r="E1341" s="445"/>
      <c r="F1341" s="444"/>
      <c r="G1341" s="445"/>
      <c r="H1341" s="547">
        <v>-5799933.6699999999</v>
      </c>
      <c r="I1341" s="547">
        <v>-5885089.2199999997</v>
      </c>
      <c r="J1341" s="547">
        <v>-5994131.7199999997</v>
      </c>
      <c r="K1341" s="547">
        <v>-5837689.3399999999</v>
      </c>
      <c r="L1341" s="547">
        <v>-4775096.68</v>
      </c>
      <c r="M1341" s="547">
        <v>-4752481.04</v>
      </c>
      <c r="N1341" s="547">
        <v>-5132165.62</v>
      </c>
      <c r="O1341" s="547">
        <v>-4857805.54</v>
      </c>
      <c r="P1341" s="547">
        <v>-4966175.59</v>
      </c>
      <c r="Q1341" s="547">
        <v>-4646961.8499999996</v>
      </c>
      <c r="R1341" s="547">
        <v>-5635689.1600000001</v>
      </c>
      <c r="S1341" s="547">
        <v>-5912640.2400000002</v>
      </c>
      <c r="T1341" s="547">
        <v>-6932125.7599999998</v>
      </c>
      <c r="U1341" s="547"/>
      <c r="V1341" s="547">
        <f t="shared" si="627"/>
        <v>-5396829.6429166673</v>
      </c>
      <c r="W1341" s="285"/>
      <c r="X1341" s="286"/>
      <c r="Y1341" s="548">
        <f t="shared" si="638"/>
        <v>0</v>
      </c>
      <c r="Z1341" s="549">
        <f t="shared" si="638"/>
        <v>-6932125.7599999998</v>
      </c>
      <c r="AA1341" s="549">
        <f t="shared" si="638"/>
        <v>0</v>
      </c>
      <c r="AB1341" s="282">
        <f t="shared" si="613"/>
        <v>0</v>
      </c>
      <c r="AC1341" s="281">
        <f t="shared" si="614"/>
        <v>0</v>
      </c>
      <c r="AD1341" s="549">
        <f t="shared" si="628"/>
        <v>0</v>
      </c>
      <c r="AE1341" s="553">
        <f t="shared" si="629"/>
        <v>0</v>
      </c>
      <c r="AF1341" s="282">
        <f t="shared" si="630"/>
        <v>0</v>
      </c>
      <c r="AG1341" s="283">
        <f t="shared" si="631"/>
        <v>0</v>
      </c>
      <c r="AH1341" s="281">
        <f t="shared" si="615"/>
        <v>0</v>
      </c>
      <c r="AI1341" s="551">
        <f t="shared" ref="AI1341:AK1360" si="640">IF($D1341=AI$5,$V1341,0)</f>
        <v>0</v>
      </c>
      <c r="AJ1341" s="549">
        <f t="shared" si="640"/>
        <v>-5396829.6429166673</v>
      </c>
      <c r="AK1341" s="549">
        <f t="shared" si="640"/>
        <v>0</v>
      </c>
      <c r="AL1341" s="282">
        <f t="shared" si="632"/>
        <v>0</v>
      </c>
      <c r="AM1341" s="281">
        <f t="shared" si="616"/>
        <v>0</v>
      </c>
      <c r="AN1341" s="549">
        <f t="shared" si="633"/>
        <v>0</v>
      </c>
      <c r="AO1341" s="549">
        <f t="shared" si="634"/>
        <v>0</v>
      </c>
      <c r="AP1341" s="549">
        <f t="shared" si="635"/>
        <v>0</v>
      </c>
      <c r="AQ1341" s="283">
        <f t="shared" si="636"/>
        <v>0</v>
      </c>
      <c r="AR1341" s="281">
        <f t="shared" si="617"/>
        <v>0</v>
      </c>
      <c r="AT1341" s="446"/>
      <c r="AU1341" s="344"/>
      <c r="AV1341" s="447" t="str">
        <f t="shared" si="618"/>
        <v>CA</v>
      </c>
      <c r="AW1341" s="447" t="str">
        <f t="shared" si="619"/>
        <v>CL</v>
      </c>
      <c r="AX1341" s="447" t="str">
        <f t="shared" si="620"/>
        <v>AIC</v>
      </c>
      <c r="AY1341" s="447" t="str">
        <f t="shared" si="621"/>
        <v>ERB</v>
      </c>
      <c r="AZ1341" s="447" t="str">
        <f t="shared" si="622"/>
        <v>GRB</v>
      </c>
      <c r="BA1341" s="447" t="str">
        <f t="shared" si="623"/>
        <v>Non-Op</v>
      </c>
      <c r="BC1341" s="445" t="s">
        <v>2322</v>
      </c>
      <c r="BD1341" s="552">
        <f t="shared" si="639"/>
        <v>-6932125.7599999998</v>
      </c>
      <c r="BF1341" s="435"/>
      <c r="BG1341" s="435"/>
      <c r="BH1341" s="435"/>
      <c r="BI1341" s="435"/>
      <c r="BJ1341" s="435"/>
      <c r="BK1341" s="435"/>
      <c r="BL1341" s="435"/>
      <c r="BN1341" s="444"/>
    </row>
    <row r="1342" spans="1:66" s="28" customFormat="1" ht="12" customHeight="1">
      <c r="A1342" s="287">
        <v>23600022</v>
      </c>
      <c r="B1342" s="288" t="str">
        <f t="shared" si="626"/>
        <v>23600022</v>
      </c>
      <c r="C1342" s="444" t="s">
        <v>1845</v>
      </c>
      <c r="D1342" s="445" t="s">
        <v>2092</v>
      </c>
      <c r="E1342" s="445"/>
      <c r="F1342" s="444"/>
      <c r="G1342" s="445"/>
      <c r="H1342" s="547">
        <v>-2778554.23</v>
      </c>
      <c r="I1342" s="547">
        <v>-2839592.77</v>
      </c>
      <c r="J1342" s="547">
        <v>-2904454.04</v>
      </c>
      <c r="K1342" s="547">
        <v>-2647774.5</v>
      </c>
      <c r="L1342" s="547">
        <v>-1658122.25</v>
      </c>
      <c r="M1342" s="547">
        <v>-1456838.99</v>
      </c>
      <c r="N1342" s="547">
        <v>-1097128.47</v>
      </c>
      <c r="O1342" s="547">
        <v>-985634.42</v>
      </c>
      <c r="P1342" s="547">
        <v>-1026955.13</v>
      </c>
      <c r="Q1342" s="547">
        <v>-1209268.05</v>
      </c>
      <c r="R1342" s="547">
        <v>-1890671.95</v>
      </c>
      <c r="S1342" s="547">
        <v>-2402921.8199999998</v>
      </c>
      <c r="T1342" s="547">
        <v>-3568441.94</v>
      </c>
      <c r="U1342" s="547"/>
      <c r="V1342" s="547">
        <f t="shared" si="627"/>
        <v>-1941071.7062500005</v>
      </c>
      <c r="W1342" s="285"/>
      <c r="X1342" s="286"/>
      <c r="Y1342" s="548">
        <f t="shared" si="638"/>
        <v>0</v>
      </c>
      <c r="Z1342" s="549">
        <f t="shared" si="638"/>
        <v>-3568441.94</v>
      </c>
      <c r="AA1342" s="549">
        <f t="shared" si="638"/>
        <v>0</v>
      </c>
      <c r="AB1342" s="282">
        <f t="shared" si="613"/>
        <v>0</v>
      </c>
      <c r="AC1342" s="281">
        <f t="shared" si="614"/>
        <v>0</v>
      </c>
      <c r="AD1342" s="549">
        <f t="shared" si="628"/>
        <v>0</v>
      </c>
      <c r="AE1342" s="553">
        <f t="shared" si="629"/>
        <v>0</v>
      </c>
      <c r="AF1342" s="282">
        <f t="shared" si="630"/>
        <v>0</v>
      </c>
      <c r="AG1342" s="283">
        <f t="shared" si="631"/>
        <v>0</v>
      </c>
      <c r="AH1342" s="281">
        <f t="shared" si="615"/>
        <v>0</v>
      </c>
      <c r="AI1342" s="551">
        <f t="shared" si="640"/>
        <v>0</v>
      </c>
      <c r="AJ1342" s="549">
        <f t="shared" si="640"/>
        <v>-1941071.7062500005</v>
      </c>
      <c r="AK1342" s="549">
        <f t="shared" si="640"/>
        <v>0</v>
      </c>
      <c r="AL1342" s="282">
        <f t="shared" si="632"/>
        <v>0</v>
      </c>
      <c r="AM1342" s="281">
        <f t="shared" si="616"/>
        <v>0</v>
      </c>
      <c r="AN1342" s="549">
        <f t="shared" si="633"/>
        <v>0</v>
      </c>
      <c r="AO1342" s="549">
        <f t="shared" si="634"/>
        <v>0</v>
      </c>
      <c r="AP1342" s="549">
        <f t="shared" si="635"/>
        <v>0</v>
      </c>
      <c r="AQ1342" s="283">
        <f t="shared" si="636"/>
        <v>0</v>
      </c>
      <c r="AR1342" s="281">
        <f t="shared" si="617"/>
        <v>0</v>
      </c>
      <c r="AT1342" s="446"/>
      <c r="AU1342" s="344"/>
      <c r="AV1342" s="447" t="str">
        <f t="shared" si="618"/>
        <v>CA</v>
      </c>
      <c r="AW1342" s="447" t="str">
        <f t="shared" si="619"/>
        <v>CL</v>
      </c>
      <c r="AX1342" s="447" t="str">
        <f t="shared" si="620"/>
        <v>AIC</v>
      </c>
      <c r="AY1342" s="447" t="str">
        <f t="shared" si="621"/>
        <v>ERB</v>
      </c>
      <c r="AZ1342" s="447" t="str">
        <f t="shared" si="622"/>
        <v>GRB</v>
      </c>
      <c r="BA1342" s="447" t="str">
        <f t="shared" si="623"/>
        <v>Non-Op</v>
      </c>
      <c r="BC1342" s="445" t="s">
        <v>2322</v>
      </c>
      <c r="BD1342" s="552">
        <f t="shared" si="639"/>
        <v>-3568441.94</v>
      </c>
      <c r="BF1342" s="435"/>
      <c r="BG1342" s="435"/>
      <c r="BH1342" s="435"/>
      <c r="BI1342" s="435"/>
      <c r="BJ1342" s="435"/>
      <c r="BK1342" s="435"/>
      <c r="BL1342" s="435"/>
      <c r="BN1342" s="444"/>
    </row>
    <row r="1343" spans="1:66" s="28" customFormat="1" ht="12" customHeight="1">
      <c r="A1343" s="362">
        <v>23600031</v>
      </c>
      <c r="B1343" s="290" t="str">
        <f t="shared" si="626"/>
        <v>23600031</v>
      </c>
      <c r="C1343" s="450" t="s">
        <v>2323</v>
      </c>
      <c r="D1343" s="451" t="s">
        <v>2092</v>
      </c>
      <c r="E1343" s="451"/>
      <c r="F1343" s="300">
        <v>44060</v>
      </c>
      <c r="G1343" s="451"/>
      <c r="H1343" s="556">
        <v>-5303.81</v>
      </c>
      <c r="I1343" s="556">
        <v>-9250.77</v>
      </c>
      <c r="J1343" s="556">
        <v>-14396.95</v>
      </c>
      <c r="K1343" s="556">
        <v>-17292.099999999999</v>
      </c>
      <c r="L1343" s="556">
        <v>-18301.7</v>
      </c>
      <c r="M1343" s="556">
        <v>-8483.32</v>
      </c>
      <c r="N1343" s="556">
        <v>-8364.44</v>
      </c>
      <c r="O1343" s="556">
        <v>-7172.22</v>
      </c>
      <c r="P1343" s="556">
        <v>-7278.43</v>
      </c>
      <c r="Q1343" s="556">
        <v>-16265.64</v>
      </c>
      <c r="R1343" s="556">
        <v>21866.17</v>
      </c>
      <c r="S1343" s="556">
        <v>18172.7</v>
      </c>
      <c r="T1343" s="591">
        <v>7734.53</v>
      </c>
      <c r="U1343" s="556"/>
      <c r="V1343" s="556">
        <f t="shared" si="627"/>
        <v>-5462.6116666666667</v>
      </c>
      <c r="W1343" s="292"/>
      <c r="X1343" s="293"/>
      <c r="Y1343" s="548">
        <f t="shared" ref="Y1343:AA1362" si="641">IF($D1343=Y$5,$T1343,0)</f>
        <v>0</v>
      </c>
      <c r="Z1343" s="549">
        <f t="shared" si="641"/>
        <v>7734.53</v>
      </c>
      <c r="AA1343" s="549">
        <f t="shared" si="641"/>
        <v>0</v>
      </c>
      <c r="AB1343" s="282">
        <f t="shared" si="613"/>
        <v>0</v>
      </c>
      <c r="AC1343" s="281">
        <f t="shared" si="614"/>
        <v>0</v>
      </c>
      <c r="AD1343" s="549">
        <f t="shared" si="628"/>
        <v>0</v>
      </c>
      <c r="AE1343" s="553">
        <f t="shared" si="629"/>
        <v>0</v>
      </c>
      <c r="AF1343" s="282">
        <f t="shared" si="630"/>
        <v>0</v>
      </c>
      <c r="AG1343" s="283">
        <f t="shared" si="631"/>
        <v>0</v>
      </c>
      <c r="AH1343" s="281">
        <f t="shared" si="615"/>
        <v>0</v>
      </c>
      <c r="AI1343" s="551">
        <f t="shared" si="640"/>
        <v>0</v>
      </c>
      <c r="AJ1343" s="549">
        <f t="shared" si="640"/>
        <v>-5462.6116666666667</v>
      </c>
      <c r="AK1343" s="549">
        <f t="shared" si="640"/>
        <v>0</v>
      </c>
      <c r="AL1343" s="282">
        <f t="shared" si="632"/>
        <v>0</v>
      </c>
      <c r="AM1343" s="281">
        <f t="shared" si="616"/>
        <v>0</v>
      </c>
      <c r="AN1343" s="549">
        <f t="shared" si="633"/>
        <v>0</v>
      </c>
      <c r="AO1343" s="549">
        <f t="shared" si="634"/>
        <v>0</v>
      </c>
      <c r="AP1343" s="549">
        <f t="shared" si="635"/>
        <v>0</v>
      </c>
      <c r="AQ1343" s="283">
        <f t="shared" si="636"/>
        <v>0</v>
      </c>
      <c r="AR1343" s="281">
        <f t="shared" si="617"/>
        <v>0</v>
      </c>
      <c r="AT1343" s="446"/>
      <c r="AU1343" s="344"/>
      <c r="AV1343" s="447" t="str">
        <f t="shared" si="618"/>
        <v>CA</v>
      </c>
      <c r="AW1343" s="447" t="str">
        <f t="shared" si="619"/>
        <v>CL</v>
      </c>
      <c r="AX1343" s="447" t="str">
        <f t="shared" si="620"/>
        <v>AIC</v>
      </c>
      <c r="AY1343" s="447" t="str">
        <f t="shared" si="621"/>
        <v>ERB</v>
      </c>
      <c r="AZ1343" s="447" t="str">
        <f t="shared" si="622"/>
        <v>GRB</v>
      </c>
      <c r="BA1343" s="447" t="str">
        <f t="shared" si="623"/>
        <v>Non-Op</v>
      </c>
      <c r="BC1343" s="445" t="s">
        <v>2322</v>
      </c>
      <c r="BD1343" s="552">
        <f t="shared" si="639"/>
        <v>7734.53</v>
      </c>
      <c r="BF1343" s="435"/>
      <c r="BG1343" s="435"/>
      <c r="BH1343" s="435"/>
      <c r="BI1343" s="435"/>
      <c r="BJ1343" s="435"/>
      <c r="BK1343" s="435"/>
      <c r="BL1343" s="435"/>
      <c r="BN1343" s="444"/>
    </row>
    <row r="1344" spans="1:66" s="28" customFormat="1" ht="12" customHeight="1">
      <c r="A1344" s="321">
        <v>23600033</v>
      </c>
      <c r="B1344" s="318" t="str">
        <f t="shared" si="626"/>
        <v>23600033</v>
      </c>
      <c r="C1344" s="444" t="s">
        <v>1846</v>
      </c>
      <c r="D1344" s="445" t="s">
        <v>2092</v>
      </c>
      <c r="E1344" s="445"/>
      <c r="F1344" s="444"/>
      <c r="G1344" s="445"/>
      <c r="H1344" s="547">
        <v>1412276.71</v>
      </c>
      <c r="I1344" s="547">
        <v>3374939.23</v>
      </c>
      <c r="J1344" s="547">
        <v>6764981.1799999997</v>
      </c>
      <c r="K1344" s="547">
        <v>6268031.9000000004</v>
      </c>
      <c r="L1344" s="547">
        <v>22994207.449999999</v>
      </c>
      <c r="M1344" s="547">
        <v>18580252.77</v>
      </c>
      <c r="N1344" s="547">
        <v>20064167.649999999</v>
      </c>
      <c r="O1344" s="547">
        <v>21460351.84</v>
      </c>
      <c r="P1344" s="547">
        <v>16385177.140000001</v>
      </c>
      <c r="Q1344" s="547">
        <v>20767778.09</v>
      </c>
      <c r="R1344" s="547">
        <v>15726098.810000001</v>
      </c>
      <c r="S1344" s="547">
        <v>3366800.32</v>
      </c>
      <c r="T1344" s="547">
        <v>-10523026.789999999</v>
      </c>
      <c r="U1344" s="547"/>
      <c r="V1344" s="547">
        <f t="shared" si="627"/>
        <v>12599784.278333334</v>
      </c>
      <c r="W1344" s="285"/>
      <c r="X1344" s="286"/>
      <c r="Y1344" s="548">
        <f t="shared" si="641"/>
        <v>0</v>
      </c>
      <c r="Z1344" s="549">
        <f t="shared" si="641"/>
        <v>-10523026.789999999</v>
      </c>
      <c r="AA1344" s="549">
        <f t="shared" si="641"/>
        <v>0</v>
      </c>
      <c r="AB1344" s="282">
        <f t="shared" si="613"/>
        <v>0</v>
      </c>
      <c r="AC1344" s="281">
        <f t="shared" si="614"/>
        <v>0</v>
      </c>
      <c r="AD1344" s="549">
        <f t="shared" si="628"/>
        <v>0</v>
      </c>
      <c r="AE1344" s="553">
        <f t="shared" si="629"/>
        <v>0</v>
      </c>
      <c r="AF1344" s="282">
        <f t="shared" si="630"/>
        <v>0</v>
      </c>
      <c r="AG1344" s="283">
        <f t="shared" si="631"/>
        <v>0</v>
      </c>
      <c r="AH1344" s="281">
        <f t="shared" si="615"/>
        <v>0</v>
      </c>
      <c r="AI1344" s="551">
        <f t="shared" si="640"/>
        <v>0</v>
      </c>
      <c r="AJ1344" s="549">
        <f t="shared" si="640"/>
        <v>12599784.278333334</v>
      </c>
      <c r="AK1344" s="549">
        <f t="shared" si="640"/>
        <v>0</v>
      </c>
      <c r="AL1344" s="282">
        <f t="shared" si="632"/>
        <v>0</v>
      </c>
      <c r="AM1344" s="281">
        <f t="shared" si="616"/>
        <v>0</v>
      </c>
      <c r="AN1344" s="549">
        <f t="shared" si="633"/>
        <v>0</v>
      </c>
      <c r="AO1344" s="549">
        <f t="shared" si="634"/>
        <v>0</v>
      </c>
      <c r="AP1344" s="549">
        <f t="shared" si="635"/>
        <v>0</v>
      </c>
      <c r="AQ1344" s="283">
        <f t="shared" si="636"/>
        <v>0</v>
      </c>
      <c r="AR1344" s="281">
        <f t="shared" si="617"/>
        <v>0</v>
      </c>
      <c r="AT1344" s="446"/>
      <c r="AU1344" s="344"/>
      <c r="AV1344" s="447" t="str">
        <f t="shared" si="618"/>
        <v>CA</v>
      </c>
      <c r="AW1344" s="447" t="str">
        <f t="shared" si="619"/>
        <v>CL</v>
      </c>
      <c r="AX1344" s="447" t="str">
        <f t="shared" si="620"/>
        <v>AIC</v>
      </c>
      <c r="AY1344" s="447" t="str">
        <f t="shared" si="621"/>
        <v>ERB</v>
      </c>
      <c r="AZ1344" s="447" t="str">
        <f t="shared" si="622"/>
        <v>GRB</v>
      </c>
      <c r="BA1344" s="447" t="str">
        <f t="shared" si="623"/>
        <v>Non-Op</v>
      </c>
      <c r="BC1344" s="445" t="s">
        <v>2322</v>
      </c>
      <c r="BD1344" s="552">
        <f t="shared" si="639"/>
        <v>-10523026.789999999</v>
      </c>
      <c r="BF1344" s="435"/>
      <c r="BG1344" s="435"/>
      <c r="BH1344" s="435"/>
      <c r="BI1344" s="435"/>
      <c r="BJ1344" s="435"/>
      <c r="BK1344" s="435"/>
      <c r="BL1344" s="435"/>
      <c r="BN1344" s="444"/>
    </row>
    <row r="1345" spans="1:66" s="28" customFormat="1" ht="12" customHeight="1">
      <c r="A1345" s="287">
        <v>23600063</v>
      </c>
      <c r="B1345" s="288" t="str">
        <f t="shared" si="626"/>
        <v>23600063</v>
      </c>
      <c r="C1345" s="444" t="s">
        <v>2974</v>
      </c>
      <c r="D1345" s="445" t="s">
        <v>2092</v>
      </c>
      <c r="E1345" s="445"/>
      <c r="F1345" s="444"/>
      <c r="G1345" s="445"/>
      <c r="H1345" s="547">
        <v>0</v>
      </c>
      <c r="I1345" s="547">
        <v>0</v>
      </c>
      <c r="J1345" s="547">
        <v>0</v>
      </c>
      <c r="K1345" s="547">
        <v>0</v>
      </c>
      <c r="L1345" s="547">
        <v>0</v>
      </c>
      <c r="M1345" s="547">
        <v>0</v>
      </c>
      <c r="N1345" s="547">
        <v>0</v>
      </c>
      <c r="O1345" s="547">
        <v>0</v>
      </c>
      <c r="P1345" s="547">
        <v>0</v>
      </c>
      <c r="Q1345" s="547">
        <v>0</v>
      </c>
      <c r="R1345" s="547">
        <v>0</v>
      </c>
      <c r="S1345" s="547">
        <v>0</v>
      </c>
      <c r="T1345" s="547">
        <v>0</v>
      </c>
      <c r="U1345" s="547"/>
      <c r="V1345" s="547">
        <f t="shared" si="627"/>
        <v>0</v>
      </c>
      <c r="W1345" s="285"/>
      <c r="X1345" s="286"/>
      <c r="Y1345" s="548">
        <f t="shared" si="641"/>
        <v>0</v>
      </c>
      <c r="Z1345" s="549">
        <f t="shared" si="641"/>
        <v>0</v>
      </c>
      <c r="AA1345" s="549">
        <f t="shared" si="641"/>
        <v>0</v>
      </c>
      <c r="AB1345" s="282">
        <f t="shared" si="613"/>
        <v>0</v>
      </c>
      <c r="AC1345" s="281">
        <f t="shared" si="614"/>
        <v>0</v>
      </c>
      <c r="AD1345" s="549">
        <f t="shared" si="628"/>
        <v>0</v>
      </c>
      <c r="AE1345" s="553">
        <f t="shared" si="629"/>
        <v>0</v>
      </c>
      <c r="AF1345" s="282">
        <f t="shared" si="630"/>
        <v>0</v>
      </c>
      <c r="AG1345" s="283">
        <f t="shared" si="631"/>
        <v>0</v>
      </c>
      <c r="AH1345" s="281">
        <f t="shared" si="615"/>
        <v>0</v>
      </c>
      <c r="AI1345" s="551">
        <f t="shared" si="640"/>
        <v>0</v>
      </c>
      <c r="AJ1345" s="549">
        <f t="shared" si="640"/>
        <v>0</v>
      </c>
      <c r="AK1345" s="549">
        <f t="shared" si="640"/>
        <v>0</v>
      </c>
      <c r="AL1345" s="282">
        <f t="shared" si="632"/>
        <v>0</v>
      </c>
      <c r="AM1345" s="281">
        <f t="shared" si="616"/>
        <v>0</v>
      </c>
      <c r="AN1345" s="549">
        <f t="shared" si="633"/>
        <v>0</v>
      </c>
      <c r="AO1345" s="549">
        <f t="shared" si="634"/>
        <v>0</v>
      </c>
      <c r="AP1345" s="549">
        <f t="shared" si="635"/>
        <v>0</v>
      </c>
      <c r="AQ1345" s="283">
        <f t="shared" si="636"/>
        <v>0</v>
      </c>
      <c r="AR1345" s="281">
        <f t="shared" si="617"/>
        <v>0</v>
      </c>
      <c r="AT1345" s="446"/>
      <c r="AU1345" s="344"/>
      <c r="AV1345" s="447" t="str">
        <f t="shared" si="618"/>
        <v>CA</v>
      </c>
      <c r="AW1345" s="447" t="str">
        <f t="shared" si="619"/>
        <v>CL</v>
      </c>
      <c r="AX1345" s="447" t="str">
        <f t="shared" si="620"/>
        <v>AIC</v>
      </c>
      <c r="AY1345" s="447" t="str">
        <f t="shared" si="621"/>
        <v>ERB</v>
      </c>
      <c r="AZ1345" s="447" t="str">
        <f t="shared" si="622"/>
        <v>GRB</v>
      </c>
      <c r="BA1345" s="447" t="str">
        <f t="shared" si="623"/>
        <v>Non-Op</v>
      </c>
      <c r="BC1345" s="445" t="s">
        <v>2322</v>
      </c>
      <c r="BD1345" s="552">
        <f t="shared" si="639"/>
        <v>0</v>
      </c>
      <c r="BF1345" s="435"/>
      <c r="BG1345" s="435"/>
      <c r="BH1345" s="435"/>
      <c r="BI1345" s="435"/>
      <c r="BJ1345" s="435"/>
      <c r="BK1345" s="435"/>
      <c r="BL1345" s="435"/>
      <c r="BN1345" s="444"/>
    </row>
    <row r="1346" spans="1:66" s="28" customFormat="1" ht="12" customHeight="1">
      <c r="A1346" s="287">
        <v>23600093</v>
      </c>
      <c r="B1346" s="288" t="str">
        <f t="shared" si="626"/>
        <v>23600093</v>
      </c>
      <c r="C1346" s="444" t="s">
        <v>1847</v>
      </c>
      <c r="D1346" s="445" t="s">
        <v>2092</v>
      </c>
      <c r="E1346" s="445"/>
      <c r="F1346" s="444"/>
      <c r="G1346" s="445"/>
      <c r="H1346" s="547">
        <v>0</v>
      </c>
      <c r="I1346" s="547">
        <v>0</v>
      </c>
      <c r="J1346" s="547">
        <v>0</v>
      </c>
      <c r="K1346" s="547">
        <v>0</v>
      </c>
      <c r="L1346" s="547">
        <v>0</v>
      </c>
      <c r="M1346" s="547">
        <v>0</v>
      </c>
      <c r="N1346" s="547">
        <v>-394195.26</v>
      </c>
      <c r="O1346" s="547">
        <v>0</v>
      </c>
      <c r="P1346" s="547">
        <v>0</v>
      </c>
      <c r="Q1346" s="547">
        <v>0</v>
      </c>
      <c r="R1346" s="547">
        <v>0</v>
      </c>
      <c r="S1346" s="547">
        <v>-292388.62</v>
      </c>
      <c r="T1346" s="547">
        <v>0</v>
      </c>
      <c r="U1346" s="547"/>
      <c r="V1346" s="547">
        <f t="shared" si="627"/>
        <v>-57215.323333333334</v>
      </c>
      <c r="W1346" s="285"/>
      <c r="X1346" s="286"/>
      <c r="Y1346" s="548">
        <f t="shared" si="641"/>
        <v>0</v>
      </c>
      <c r="Z1346" s="549">
        <f t="shared" si="641"/>
        <v>0</v>
      </c>
      <c r="AA1346" s="549">
        <f t="shared" si="641"/>
        <v>0</v>
      </c>
      <c r="AB1346" s="282">
        <f t="shared" si="613"/>
        <v>0</v>
      </c>
      <c r="AC1346" s="281">
        <f t="shared" si="614"/>
        <v>0</v>
      </c>
      <c r="AD1346" s="549">
        <f t="shared" si="628"/>
        <v>0</v>
      </c>
      <c r="AE1346" s="553">
        <f t="shared" si="629"/>
        <v>0</v>
      </c>
      <c r="AF1346" s="282">
        <f t="shared" si="630"/>
        <v>0</v>
      </c>
      <c r="AG1346" s="283">
        <f t="shared" si="631"/>
        <v>0</v>
      </c>
      <c r="AH1346" s="281">
        <f t="shared" si="615"/>
        <v>0</v>
      </c>
      <c r="AI1346" s="551">
        <f t="shared" si="640"/>
        <v>0</v>
      </c>
      <c r="AJ1346" s="549">
        <f t="shared" si="640"/>
        <v>-57215.323333333334</v>
      </c>
      <c r="AK1346" s="549">
        <f t="shared" si="640"/>
        <v>0</v>
      </c>
      <c r="AL1346" s="282">
        <f t="shared" si="632"/>
        <v>0</v>
      </c>
      <c r="AM1346" s="281">
        <f t="shared" si="616"/>
        <v>0</v>
      </c>
      <c r="AN1346" s="549">
        <f t="shared" si="633"/>
        <v>0</v>
      </c>
      <c r="AO1346" s="549">
        <f t="shared" si="634"/>
        <v>0</v>
      </c>
      <c r="AP1346" s="549">
        <f t="shared" si="635"/>
        <v>0</v>
      </c>
      <c r="AQ1346" s="283">
        <f t="shared" si="636"/>
        <v>0</v>
      </c>
      <c r="AR1346" s="281">
        <f t="shared" si="617"/>
        <v>0</v>
      </c>
      <c r="AT1346" s="446"/>
      <c r="AU1346" s="344"/>
      <c r="AV1346" s="447" t="str">
        <f t="shared" si="618"/>
        <v>CA</v>
      </c>
      <c r="AW1346" s="447" t="str">
        <f t="shared" si="619"/>
        <v>CL</v>
      </c>
      <c r="AX1346" s="447" t="str">
        <f t="shared" si="620"/>
        <v>AIC</v>
      </c>
      <c r="AY1346" s="447" t="str">
        <f t="shared" si="621"/>
        <v>ERB</v>
      </c>
      <c r="AZ1346" s="447" t="str">
        <f t="shared" si="622"/>
        <v>GRB</v>
      </c>
      <c r="BA1346" s="447" t="str">
        <f t="shared" si="623"/>
        <v>Non-Op</v>
      </c>
      <c r="BC1346" s="445" t="s">
        <v>2322</v>
      </c>
      <c r="BD1346" s="552">
        <f t="shared" si="639"/>
        <v>0</v>
      </c>
      <c r="BF1346" s="435"/>
      <c r="BG1346" s="435"/>
      <c r="BH1346" s="435"/>
      <c r="BI1346" s="435"/>
      <c r="BJ1346" s="435"/>
      <c r="BK1346" s="435"/>
      <c r="BL1346" s="435"/>
      <c r="BN1346" s="444"/>
    </row>
    <row r="1347" spans="1:66" s="28" customFormat="1" ht="12" customHeight="1">
      <c r="A1347" s="476">
        <v>23600173</v>
      </c>
      <c r="B1347" s="445" t="str">
        <f t="shared" si="626"/>
        <v>23600173</v>
      </c>
      <c r="C1347" s="444" t="s">
        <v>2975</v>
      </c>
      <c r="D1347" s="445" t="s">
        <v>2092</v>
      </c>
      <c r="E1347" s="445"/>
      <c r="F1347" s="444"/>
      <c r="G1347" s="445"/>
      <c r="H1347" s="547">
        <v>0</v>
      </c>
      <c r="I1347" s="547">
        <v>0</v>
      </c>
      <c r="J1347" s="547">
        <v>0</v>
      </c>
      <c r="K1347" s="547">
        <v>0</v>
      </c>
      <c r="L1347" s="547">
        <v>0</v>
      </c>
      <c r="M1347" s="547">
        <v>0</v>
      </c>
      <c r="N1347" s="547">
        <v>0</v>
      </c>
      <c r="O1347" s="547">
        <v>0</v>
      </c>
      <c r="P1347" s="547">
        <v>0</v>
      </c>
      <c r="Q1347" s="547">
        <v>0</v>
      </c>
      <c r="R1347" s="547">
        <v>0</v>
      </c>
      <c r="S1347" s="547">
        <v>0</v>
      </c>
      <c r="T1347" s="547">
        <v>0</v>
      </c>
      <c r="U1347" s="547"/>
      <c r="V1347" s="547">
        <f t="shared" si="627"/>
        <v>0</v>
      </c>
      <c r="W1347" s="285"/>
      <c r="X1347" s="286"/>
      <c r="Y1347" s="548">
        <f t="shared" si="641"/>
        <v>0</v>
      </c>
      <c r="Z1347" s="549">
        <f t="shared" si="641"/>
        <v>0</v>
      </c>
      <c r="AA1347" s="549">
        <f t="shared" si="641"/>
        <v>0</v>
      </c>
      <c r="AB1347" s="282">
        <f t="shared" si="613"/>
        <v>0</v>
      </c>
      <c r="AC1347" s="281">
        <f t="shared" si="614"/>
        <v>0</v>
      </c>
      <c r="AD1347" s="549">
        <f t="shared" si="628"/>
        <v>0</v>
      </c>
      <c r="AE1347" s="553">
        <f t="shared" si="629"/>
        <v>0</v>
      </c>
      <c r="AF1347" s="282">
        <f t="shared" si="630"/>
        <v>0</v>
      </c>
      <c r="AG1347" s="283">
        <f t="shared" si="631"/>
        <v>0</v>
      </c>
      <c r="AH1347" s="281">
        <f t="shared" si="615"/>
        <v>0</v>
      </c>
      <c r="AI1347" s="551">
        <f t="shared" si="640"/>
        <v>0</v>
      </c>
      <c r="AJ1347" s="549">
        <f t="shared" si="640"/>
        <v>0</v>
      </c>
      <c r="AK1347" s="549">
        <f t="shared" si="640"/>
        <v>0</v>
      </c>
      <c r="AL1347" s="282">
        <f t="shared" si="632"/>
        <v>0</v>
      </c>
      <c r="AM1347" s="281">
        <f t="shared" si="616"/>
        <v>0</v>
      </c>
      <c r="AN1347" s="549">
        <f t="shared" si="633"/>
        <v>0</v>
      </c>
      <c r="AO1347" s="549">
        <f t="shared" si="634"/>
        <v>0</v>
      </c>
      <c r="AP1347" s="549">
        <f t="shared" si="635"/>
        <v>0</v>
      </c>
      <c r="AQ1347" s="283">
        <f t="shared" si="636"/>
        <v>0</v>
      </c>
      <c r="AR1347" s="281">
        <f t="shared" si="617"/>
        <v>0</v>
      </c>
      <c r="AT1347" s="446"/>
      <c r="AU1347" s="344"/>
      <c r="AV1347" s="447" t="str">
        <f t="shared" si="618"/>
        <v>CA</v>
      </c>
      <c r="AW1347" s="447" t="str">
        <f t="shared" si="619"/>
        <v>CL</v>
      </c>
      <c r="AX1347" s="447" t="str">
        <f t="shared" si="620"/>
        <v>AIC</v>
      </c>
      <c r="AY1347" s="447" t="str">
        <f t="shared" si="621"/>
        <v>ERB</v>
      </c>
      <c r="AZ1347" s="447" t="str">
        <f t="shared" si="622"/>
        <v>GRB</v>
      </c>
      <c r="BA1347" s="447" t="str">
        <f t="shared" si="623"/>
        <v>Non-Op</v>
      </c>
      <c r="BC1347" s="445" t="s">
        <v>2322</v>
      </c>
      <c r="BD1347" s="552">
        <f t="shared" si="639"/>
        <v>0</v>
      </c>
      <c r="BF1347" s="435"/>
      <c r="BG1347" s="435"/>
      <c r="BH1347" s="435"/>
      <c r="BI1347" s="435"/>
      <c r="BJ1347" s="435"/>
      <c r="BK1347" s="435"/>
      <c r="BL1347" s="435"/>
      <c r="BN1347" s="444"/>
    </row>
    <row r="1348" spans="1:66" s="28" customFormat="1" ht="12" customHeight="1">
      <c r="A1348" s="287">
        <v>23600201</v>
      </c>
      <c r="B1348" s="288" t="str">
        <f t="shared" si="626"/>
        <v>23600201</v>
      </c>
      <c r="C1348" s="444" t="s">
        <v>1848</v>
      </c>
      <c r="D1348" s="445" t="s">
        <v>2092</v>
      </c>
      <c r="E1348" s="445"/>
      <c r="F1348" s="444"/>
      <c r="G1348" s="445"/>
      <c r="H1348" s="547">
        <v>-43004966.270000003</v>
      </c>
      <c r="I1348" s="547">
        <v>-46766620.979999997</v>
      </c>
      <c r="J1348" s="547">
        <v>-50528275.039999999</v>
      </c>
      <c r="K1348" s="547">
        <v>-54289929.280000001</v>
      </c>
      <c r="L1348" s="547">
        <v>-36974957.719999999</v>
      </c>
      <c r="M1348" s="547">
        <v>-40883535.299999997</v>
      </c>
      <c r="N1348" s="547">
        <v>-44724204.920000002</v>
      </c>
      <c r="O1348" s="547">
        <v>-48564874.920000002</v>
      </c>
      <c r="P1348" s="547">
        <v>-52787176.920000002</v>
      </c>
      <c r="Q1348" s="547">
        <v>-56675550.920000002</v>
      </c>
      <c r="R1348" s="547">
        <v>-38883739.32</v>
      </c>
      <c r="S1348" s="547">
        <v>-42772113.700000003</v>
      </c>
      <c r="T1348" s="547">
        <v>-46937304.700000003</v>
      </c>
      <c r="U1348" s="547"/>
      <c r="V1348" s="547">
        <f t="shared" si="627"/>
        <v>-46568509.54208333</v>
      </c>
      <c r="W1348" s="285"/>
      <c r="X1348" s="286"/>
      <c r="Y1348" s="548">
        <f t="shared" si="641"/>
        <v>0</v>
      </c>
      <c r="Z1348" s="549">
        <f t="shared" si="641"/>
        <v>-46937304.700000003</v>
      </c>
      <c r="AA1348" s="549">
        <f t="shared" si="641"/>
        <v>0</v>
      </c>
      <c r="AB1348" s="282">
        <f t="shared" si="613"/>
        <v>0</v>
      </c>
      <c r="AC1348" s="281">
        <f t="shared" si="614"/>
        <v>0</v>
      </c>
      <c r="AD1348" s="549">
        <f t="shared" si="628"/>
        <v>0</v>
      </c>
      <c r="AE1348" s="553">
        <f t="shared" si="629"/>
        <v>0</v>
      </c>
      <c r="AF1348" s="282">
        <f t="shared" si="630"/>
        <v>0</v>
      </c>
      <c r="AG1348" s="283">
        <f t="shared" si="631"/>
        <v>0</v>
      </c>
      <c r="AH1348" s="281">
        <f t="shared" si="615"/>
        <v>0</v>
      </c>
      <c r="AI1348" s="551">
        <f t="shared" si="640"/>
        <v>0</v>
      </c>
      <c r="AJ1348" s="549">
        <f t="shared" si="640"/>
        <v>-46568509.54208333</v>
      </c>
      <c r="AK1348" s="549">
        <f t="shared" si="640"/>
        <v>0</v>
      </c>
      <c r="AL1348" s="282">
        <f t="shared" si="632"/>
        <v>0</v>
      </c>
      <c r="AM1348" s="281">
        <f t="shared" si="616"/>
        <v>0</v>
      </c>
      <c r="AN1348" s="549">
        <f t="shared" si="633"/>
        <v>0</v>
      </c>
      <c r="AO1348" s="549">
        <f t="shared" si="634"/>
        <v>0</v>
      </c>
      <c r="AP1348" s="549">
        <f t="shared" si="635"/>
        <v>0</v>
      </c>
      <c r="AQ1348" s="283">
        <f t="shared" si="636"/>
        <v>0</v>
      </c>
      <c r="AR1348" s="281">
        <f t="shared" si="617"/>
        <v>0</v>
      </c>
      <c r="AT1348" s="446"/>
      <c r="AU1348" s="344"/>
      <c r="AV1348" s="447" t="str">
        <f t="shared" si="618"/>
        <v>CA</v>
      </c>
      <c r="AW1348" s="447" t="str">
        <f t="shared" si="619"/>
        <v>CL</v>
      </c>
      <c r="AX1348" s="447" t="str">
        <f t="shared" si="620"/>
        <v>AIC</v>
      </c>
      <c r="AY1348" s="447" t="str">
        <f t="shared" si="621"/>
        <v>ERB</v>
      </c>
      <c r="AZ1348" s="447" t="str">
        <f t="shared" si="622"/>
        <v>GRB</v>
      </c>
      <c r="BA1348" s="447" t="str">
        <f t="shared" si="623"/>
        <v>Non-Op</v>
      </c>
      <c r="BC1348" s="445" t="s">
        <v>2322</v>
      </c>
      <c r="BD1348" s="552">
        <f t="shared" si="639"/>
        <v>-46937304.700000003</v>
      </c>
      <c r="BF1348" s="435"/>
      <c r="BG1348" s="435"/>
      <c r="BH1348" s="435"/>
      <c r="BI1348" s="435"/>
      <c r="BJ1348" s="435"/>
      <c r="BK1348" s="435"/>
      <c r="BL1348" s="435"/>
      <c r="BN1348" s="444"/>
    </row>
    <row r="1349" spans="1:66" s="28" customFormat="1" ht="12" customHeight="1">
      <c r="A1349" s="287">
        <v>23600211</v>
      </c>
      <c r="B1349" s="288" t="str">
        <f t="shared" si="626"/>
        <v>23600211</v>
      </c>
      <c r="C1349" s="444" t="s">
        <v>1849</v>
      </c>
      <c r="D1349" s="445" t="s">
        <v>2092</v>
      </c>
      <c r="E1349" s="445"/>
      <c r="F1349" s="444"/>
      <c r="G1349" s="445"/>
      <c r="H1349" s="547">
        <v>-3831064.7</v>
      </c>
      <c r="I1349" s="547">
        <v>-4479068.7</v>
      </c>
      <c r="J1349" s="547">
        <v>-5127072.7</v>
      </c>
      <c r="K1349" s="547">
        <v>-5775076.7000000002</v>
      </c>
      <c r="L1349" s="547">
        <v>-6423080.2999999998</v>
      </c>
      <c r="M1349" s="547">
        <v>-3240019.21</v>
      </c>
      <c r="N1349" s="547">
        <v>-3499220.21</v>
      </c>
      <c r="O1349" s="547">
        <v>-4230059.21</v>
      </c>
      <c r="P1349" s="547">
        <v>-4569952.21</v>
      </c>
      <c r="Q1349" s="547">
        <v>-5141197.21</v>
      </c>
      <c r="R1349" s="547">
        <v>-5712441.21</v>
      </c>
      <c r="S1349" s="547">
        <v>-2850649.49</v>
      </c>
      <c r="T1349" s="547">
        <v>-3430955.49</v>
      </c>
      <c r="U1349" s="547"/>
      <c r="V1349" s="547">
        <f t="shared" si="627"/>
        <v>-4556570.6037500007</v>
      </c>
      <c r="W1349" s="285"/>
      <c r="X1349" s="286"/>
      <c r="Y1349" s="548">
        <f t="shared" si="641"/>
        <v>0</v>
      </c>
      <c r="Z1349" s="549">
        <f t="shared" si="641"/>
        <v>-3430955.49</v>
      </c>
      <c r="AA1349" s="549">
        <f t="shared" si="641"/>
        <v>0</v>
      </c>
      <c r="AB1349" s="282">
        <f t="shared" si="613"/>
        <v>0</v>
      </c>
      <c r="AC1349" s="281">
        <f t="shared" si="614"/>
        <v>0</v>
      </c>
      <c r="AD1349" s="549">
        <f t="shared" si="628"/>
        <v>0</v>
      </c>
      <c r="AE1349" s="553">
        <f t="shared" si="629"/>
        <v>0</v>
      </c>
      <c r="AF1349" s="282">
        <f t="shared" si="630"/>
        <v>0</v>
      </c>
      <c r="AG1349" s="283">
        <f t="shared" si="631"/>
        <v>0</v>
      </c>
      <c r="AH1349" s="281">
        <f t="shared" si="615"/>
        <v>0</v>
      </c>
      <c r="AI1349" s="551">
        <f t="shared" si="640"/>
        <v>0</v>
      </c>
      <c r="AJ1349" s="549">
        <f t="shared" si="640"/>
        <v>-4556570.6037500007</v>
      </c>
      <c r="AK1349" s="549">
        <f t="shared" si="640"/>
        <v>0</v>
      </c>
      <c r="AL1349" s="282">
        <f t="shared" si="632"/>
        <v>0</v>
      </c>
      <c r="AM1349" s="281">
        <f t="shared" si="616"/>
        <v>0</v>
      </c>
      <c r="AN1349" s="549">
        <f t="shared" si="633"/>
        <v>0</v>
      </c>
      <c r="AO1349" s="549">
        <f t="shared" si="634"/>
        <v>0</v>
      </c>
      <c r="AP1349" s="549">
        <f t="shared" si="635"/>
        <v>0</v>
      </c>
      <c r="AQ1349" s="283">
        <f t="shared" si="636"/>
        <v>0</v>
      </c>
      <c r="AR1349" s="281">
        <f t="shared" si="617"/>
        <v>0</v>
      </c>
      <c r="AT1349" s="446"/>
      <c r="AU1349" s="344"/>
      <c r="AV1349" s="447" t="str">
        <f t="shared" si="618"/>
        <v>CA</v>
      </c>
      <c r="AW1349" s="447" t="str">
        <f t="shared" si="619"/>
        <v>CL</v>
      </c>
      <c r="AX1349" s="447" t="str">
        <f t="shared" si="620"/>
        <v>AIC</v>
      </c>
      <c r="AY1349" s="447" t="str">
        <f t="shared" si="621"/>
        <v>ERB</v>
      </c>
      <c r="AZ1349" s="447" t="str">
        <f t="shared" si="622"/>
        <v>GRB</v>
      </c>
      <c r="BA1349" s="447" t="str">
        <f t="shared" si="623"/>
        <v>Non-Op</v>
      </c>
      <c r="BC1349" s="445" t="s">
        <v>2322</v>
      </c>
      <c r="BD1349" s="552">
        <f t="shared" si="639"/>
        <v>-3430955.49</v>
      </c>
      <c r="BF1349" s="435"/>
      <c r="BG1349" s="435"/>
      <c r="BH1349" s="435"/>
      <c r="BI1349" s="435"/>
      <c r="BJ1349" s="435"/>
      <c r="BK1349" s="435"/>
      <c r="BL1349" s="435"/>
      <c r="BN1349" s="444"/>
    </row>
    <row r="1350" spans="1:66" s="28" customFormat="1" ht="12" customHeight="1">
      <c r="A1350" s="287">
        <v>23600213</v>
      </c>
      <c r="B1350" s="288" t="str">
        <f t="shared" si="626"/>
        <v>23600213</v>
      </c>
      <c r="C1350" s="444" t="s">
        <v>1850</v>
      </c>
      <c r="D1350" s="445" t="s">
        <v>2092</v>
      </c>
      <c r="E1350" s="445"/>
      <c r="F1350" s="444"/>
      <c r="G1350" s="445"/>
      <c r="H1350" s="547">
        <v>-12626.62</v>
      </c>
      <c r="I1350" s="547">
        <v>-245702</v>
      </c>
      <c r="J1350" s="547">
        <v>-446486.14</v>
      </c>
      <c r="K1350" s="547">
        <v>-516808.1</v>
      </c>
      <c r="L1350" s="547">
        <v>-125249.17</v>
      </c>
      <c r="M1350" s="547">
        <v>-220184.84</v>
      </c>
      <c r="N1350" s="547">
        <v>-294710.92</v>
      </c>
      <c r="O1350" s="547">
        <v>-50631.45</v>
      </c>
      <c r="P1350" s="547">
        <v>-75404.070000000007</v>
      </c>
      <c r="Q1350" s="547">
        <v>-91691.07</v>
      </c>
      <c r="R1350" s="547">
        <v>-11759.12</v>
      </c>
      <c r="S1350" s="547">
        <v>-22880.18</v>
      </c>
      <c r="T1350" s="547">
        <v>-31871.35</v>
      </c>
      <c r="U1350" s="547"/>
      <c r="V1350" s="547">
        <f t="shared" si="627"/>
        <v>-176979.67041666666</v>
      </c>
      <c r="W1350" s="285"/>
      <c r="X1350" s="286"/>
      <c r="Y1350" s="548">
        <f t="shared" si="641"/>
        <v>0</v>
      </c>
      <c r="Z1350" s="549">
        <f t="shared" si="641"/>
        <v>-31871.35</v>
      </c>
      <c r="AA1350" s="549">
        <f t="shared" si="641"/>
        <v>0</v>
      </c>
      <c r="AB1350" s="282">
        <f t="shared" si="613"/>
        <v>0</v>
      </c>
      <c r="AC1350" s="281">
        <f t="shared" si="614"/>
        <v>0</v>
      </c>
      <c r="AD1350" s="549">
        <f t="shared" si="628"/>
        <v>0</v>
      </c>
      <c r="AE1350" s="553">
        <f t="shared" si="629"/>
        <v>0</v>
      </c>
      <c r="AF1350" s="282">
        <f t="shared" si="630"/>
        <v>0</v>
      </c>
      <c r="AG1350" s="283">
        <f t="shared" si="631"/>
        <v>0</v>
      </c>
      <c r="AH1350" s="281">
        <f t="shared" si="615"/>
        <v>0</v>
      </c>
      <c r="AI1350" s="551">
        <f t="shared" si="640"/>
        <v>0</v>
      </c>
      <c r="AJ1350" s="549">
        <f t="shared" si="640"/>
        <v>-176979.67041666666</v>
      </c>
      <c r="AK1350" s="549">
        <f t="shared" si="640"/>
        <v>0</v>
      </c>
      <c r="AL1350" s="282">
        <f t="shared" si="632"/>
        <v>0</v>
      </c>
      <c r="AM1350" s="281">
        <f t="shared" si="616"/>
        <v>0</v>
      </c>
      <c r="AN1350" s="549">
        <f t="shared" si="633"/>
        <v>0</v>
      </c>
      <c r="AO1350" s="549">
        <f t="shared" si="634"/>
        <v>0</v>
      </c>
      <c r="AP1350" s="549">
        <f t="shared" si="635"/>
        <v>0</v>
      </c>
      <c r="AQ1350" s="283">
        <f t="shared" si="636"/>
        <v>0</v>
      </c>
      <c r="AR1350" s="281">
        <f t="shared" si="617"/>
        <v>0</v>
      </c>
      <c r="AT1350" s="446"/>
      <c r="AU1350" s="344"/>
      <c r="AV1350" s="447" t="str">
        <f t="shared" si="618"/>
        <v>CA</v>
      </c>
      <c r="AW1350" s="447" t="str">
        <f t="shared" si="619"/>
        <v>CL</v>
      </c>
      <c r="AX1350" s="447" t="str">
        <f t="shared" si="620"/>
        <v>AIC</v>
      </c>
      <c r="AY1350" s="447" t="str">
        <f t="shared" si="621"/>
        <v>ERB</v>
      </c>
      <c r="AZ1350" s="447" t="str">
        <f t="shared" si="622"/>
        <v>GRB</v>
      </c>
      <c r="BA1350" s="447" t="str">
        <f t="shared" si="623"/>
        <v>Non-Op</v>
      </c>
      <c r="BC1350" s="445" t="s">
        <v>2322</v>
      </c>
      <c r="BD1350" s="552">
        <f t="shared" si="639"/>
        <v>-31871.35</v>
      </c>
      <c r="BF1350" s="435"/>
      <c r="BG1350" s="435"/>
      <c r="BH1350" s="435"/>
      <c r="BI1350" s="435"/>
      <c r="BJ1350" s="435"/>
      <c r="BK1350" s="435"/>
      <c r="BL1350" s="435"/>
      <c r="BN1350" s="444"/>
    </row>
    <row r="1351" spans="1:66" s="28" customFormat="1" ht="12" customHeight="1">
      <c r="A1351" s="287">
        <v>23600221</v>
      </c>
      <c r="B1351" s="288" t="str">
        <f t="shared" si="626"/>
        <v>23600221</v>
      </c>
      <c r="C1351" s="444" t="s">
        <v>1851</v>
      </c>
      <c r="D1351" s="445" t="s">
        <v>2092</v>
      </c>
      <c r="E1351" s="445"/>
      <c r="F1351" s="444"/>
      <c r="G1351" s="445"/>
      <c r="H1351" s="547">
        <v>271042.33</v>
      </c>
      <c r="I1351" s="547">
        <v>225871.33</v>
      </c>
      <c r="J1351" s="547">
        <v>180700.33</v>
      </c>
      <c r="K1351" s="547">
        <v>135529.32999999999</v>
      </c>
      <c r="L1351" s="547">
        <v>90358.33</v>
      </c>
      <c r="M1351" s="547">
        <v>45187.33</v>
      </c>
      <c r="N1351" s="547">
        <v>0</v>
      </c>
      <c r="O1351" s="547">
        <v>-45266</v>
      </c>
      <c r="P1351" s="547">
        <v>-90531</v>
      </c>
      <c r="Q1351" s="547">
        <v>-135797</v>
      </c>
      <c r="R1351" s="547">
        <v>-181062</v>
      </c>
      <c r="S1351" s="547">
        <v>318697.78999999998</v>
      </c>
      <c r="T1351" s="547">
        <v>273169.78999999998</v>
      </c>
      <c r="U1351" s="547"/>
      <c r="V1351" s="547">
        <f t="shared" si="627"/>
        <v>67982.875</v>
      </c>
      <c r="W1351" s="285"/>
      <c r="X1351" s="286"/>
      <c r="Y1351" s="548">
        <f t="shared" si="641"/>
        <v>0</v>
      </c>
      <c r="Z1351" s="549">
        <f t="shared" si="641"/>
        <v>273169.78999999998</v>
      </c>
      <c r="AA1351" s="549">
        <f t="shared" si="641"/>
        <v>0</v>
      </c>
      <c r="AB1351" s="282">
        <f t="shared" si="613"/>
        <v>0</v>
      </c>
      <c r="AC1351" s="281">
        <f t="shared" si="614"/>
        <v>0</v>
      </c>
      <c r="AD1351" s="549">
        <f t="shared" si="628"/>
        <v>0</v>
      </c>
      <c r="AE1351" s="553">
        <f t="shared" si="629"/>
        <v>0</v>
      </c>
      <c r="AF1351" s="282">
        <f t="shared" si="630"/>
        <v>0</v>
      </c>
      <c r="AG1351" s="283">
        <f t="shared" si="631"/>
        <v>0</v>
      </c>
      <c r="AH1351" s="281">
        <f t="shared" si="615"/>
        <v>0</v>
      </c>
      <c r="AI1351" s="551">
        <f t="shared" si="640"/>
        <v>0</v>
      </c>
      <c r="AJ1351" s="549">
        <f t="shared" si="640"/>
        <v>67982.875</v>
      </c>
      <c r="AK1351" s="549">
        <f t="shared" si="640"/>
        <v>0</v>
      </c>
      <c r="AL1351" s="282">
        <f t="shared" si="632"/>
        <v>0</v>
      </c>
      <c r="AM1351" s="281">
        <f t="shared" si="616"/>
        <v>0</v>
      </c>
      <c r="AN1351" s="549">
        <f t="shared" si="633"/>
        <v>0</v>
      </c>
      <c r="AO1351" s="549">
        <f t="shared" si="634"/>
        <v>0</v>
      </c>
      <c r="AP1351" s="549">
        <f t="shared" si="635"/>
        <v>0</v>
      </c>
      <c r="AQ1351" s="283">
        <f t="shared" si="636"/>
        <v>0</v>
      </c>
      <c r="AR1351" s="281">
        <f t="shared" si="617"/>
        <v>0</v>
      </c>
      <c r="AT1351" s="446"/>
      <c r="AU1351" s="344"/>
      <c r="AV1351" s="447" t="str">
        <f t="shared" si="618"/>
        <v>CA</v>
      </c>
      <c r="AW1351" s="447" t="str">
        <f t="shared" si="619"/>
        <v>CL</v>
      </c>
      <c r="AX1351" s="447" t="str">
        <f t="shared" si="620"/>
        <v>AIC</v>
      </c>
      <c r="AY1351" s="447" t="str">
        <f t="shared" si="621"/>
        <v>ERB</v>
      </c>
      <c r="AZ1351" s="447" t="str">
        <f t="shared" si="622"/>
        <v>GRB</v>
      </c>
      <c r="BA1351" s="447" t="str">
        <f t="shared" si="623"/>
        <v>Non-Op</v>
      </c>
      <c r="BC1351" s="445" t="s">
        <v>2322</v>
      </c>
      <c r="BD1351" s="552">
        <f t="shared" si="639"/>
        <v>273169.78999999998</v>
      </c>
      <c r="BF1351" s="435"/>
      <c r="BG1351" s="435"/>
      <c r="BH1351" s="435"/>
      <c r="BI1351" s="435"/>
      <c r="BJ1351" s="435"/>
      <c r="BK1351" s="435"/>
      <c r="BL1351" s="435"/>
      <c r="BN1351" s="444"/>
    </row>
    <row r="1352" spans="1:66" s="28" customFormat="1" ht="12" customHeight="1">
      <c r="A1352" s="321">
        <v>23600223</v>
      </c>
      <c r="B1352" s="318" t="str">
        <f t="shared" si="626"/>
        <v>23600223</v>
      </c>
      <c r="C1352" s="444" t="s">
        <v>1852</v>
      </c>
      <c r="D1352" s="445" t="s">
        <v>2092</v>
      </c>
      <c r="E1352" s="445"/>
      <c r="F1352" s="294">
        <v>42842</v>
      </c>
      <c r="G1352" s="445"/>
      <c r="H1352" s="547">
        <v>-12318.1</v>
      </c>
      <c r="I1352" s="547">
        <v>-12318.1</v>
      </c>
      <c r="J1352" s="547">
        <v>-12318.1</v>
      </c>
      <c r="K1352" s="547">
        <v>-13023.85</v>
      </c>
      <c r="L1352" s="547">
        <v>-13023.85</v>
      </c>
      <c r="M1352" s="547">
        <v>-13023.85</v>
      </c>
      <c r="N1352" s="547">
        <v>-13717.6</v>
      </c>
      <c r="O1352" s="547">
        <v>-13717.6</v>
      </c>
      <c r="P1352" s="547">
        <v>-13717.6</v>
      </c>
      <c r="Q1352" s="547">
        <v>-14411.35</v>
      </c>
      <c r="R1352" s="547">
        <v>-14411.35</v>
      </c>
      <c r="S1352" s="547">
        <v>-14411.35</v>
      </c>
      <c r="T1352" s="547">
        <v>-15396.25</v>
      </c>
      <c r="U1352" s="547"/>
      <c r="V1352" s="547">
        <f t="shared" si="627"/>
        <v>-13495.981250000003</v>
      </c>
      <c r="W1352" s="285"/>
      <c r="X1352" s="286"/>
      <c r="Y1352" s="548">
        <f t="shared" si="641"/>
        <v>0</v>
      </c>
      <c r="Z1352" s="549">
        <f t="shared" si="641"/>
        <v>-15396.25</v>
      </c>
      <c r="AA1352" s="549">
        <f t="shared" si="641"/>
        <v>0</v>
      </c>
      <c r="AB1352" s="282">
        <f t="shared" si="613"/>
        <v>0</v>
      </c>
      <c r="AC1352" s="281">
        <f t="shared" si="614"/>
        <v>0</v>
      </c>
      <c r="AD1352" s="549">
        <f t="shared" si="628"/>
        <v>0</v>
      </c>
      <c r="AE1352" s="553">
        <f t="shared" si="629"/>
        <v>0</v>
      </c>
      <c r="AF1352" s="282">
        <f t="shared" si="630"/>
        <v>0</v>
      </c>
      <c r="AG1352" s="283">
        <f t="shared" si="631"/>
        <v>0</v>
      </c>
      <c r="AH1352" s="281">
        <f t="shared" si="615"/>
        <v>0</v>
      </c>
      <c r="AI1352" s="551">
        <f t="shared" si="640"/>
        <v>0</v>
      </c>
      <c r="AJ1352" s="549">
        <f t="shared" si="640"/>
        <v>-13495.981250000003</v>
      </c>
      <c r="AK1352" s="549">
        <f t="shared" si="640"/>
        <v>0</v>
      </c>
      <c r="AL1352" s="282">
        <f t="shared" si="632"/>
        <v>0</v>
      </c>
      <c r="AM1352" s="281">
        <f t="shared" si="616"/>
        <v>0</v>
      </c>
      <c r="AN1352" s="549">
        <f t="shared" si="633"/>
        <v>0</v>
      </c>
      <c r="AO1352" s="549">
        <f t="shared" si="634"/>
        <v>0</v>
      </c>
      <c r="AP1352" s="549">
        <f t="shared" si="635"/>
        <v>0</v>
      </c>
      <c r="AQ1352" s="283">
        <f t="shared" si="636"/>
        <v>0</v>
      </c>
      <c r="AR1352" s="281">
        <f t="shared" si="617"/>
        <v>0</v>
      </c>
      <c r="AT1352" s="446"/>
      <c r="AU1352" s="344"/>
      <c r="AV1352" s="447" t="str">
        <f t="shared" si="618"/>
        <v>CA</v>
      </c>
      <c r="AW1352" s="447" t="str">
        <f t="shared" si="619"/>
        <v>CL</v>
      </c>
      <c r="AX1352" s="447" t="str">
        <f t="shared" si="620"/>
        <v>AIC</v>
      </c>
      <c r="AY1352" s="447" t="str">
        <f t="shared" si="621"/>
        <v>ERB</v>
      </c>
      <c r="AZ1352" s="447" t="str">
        <f t="shared" si="622"/>
        <v>GRB</v>
      </c>
      <c r="BA1352" s="447" t="str">
        <f t="shared" si="623"/>
        <v>Non-Op</v>
      </c>
      <c r="BC1352" s="445" t="s">
        <v>2322</v>
      </c>
      <c r="BD1352" s="552">
        <f t="shared" si="639"/>
        <v>-15396.25</v>
      </c>
      <c r="BF1352" s="448"/>
      <c r="BG1352" s="448"/>
      <c r="BH1352" s="448"/>
      <c r="BI1352" s="448"/>
      <c r="BJ1352" s="448"/>
      <c r="BK1352" s="448"/>
      <c r="BL1352" s="448"/>
      <c r="BN1352" s="444"/>
    </row>
    <row r="1353" spans="1:66" s="28" customFormat="1" ht="12" customHeight="1">
      <c r="A1353" s="287">
        <v>23600232</v>
      </c>
      <c r="B1353" s="288" t="str">
        <f t="shared" si="626"/>
        <v>23600232</v>
      </c>
      <c r="C1353" s="444" t="s">
        <v>1853</v>
      </c>
      <c r="D1353" s="445" t="s">
        <v>2092</v>
      </c>
      <c r="E1353" s="445"/>
      <c r="F1353" s="444"/>
      <c r="G1353" s="445"/>
      <c r="H1353" s="547">
        <v>-19905486.59</v>
      </c>
      <c r="I1353" s="547">
        <v>-21719978.609999999</v>
      </c>
      <c r="J1353" s="547">
        <v>-23534469.609999999</v>
      </c>
      <c r="K1353" s="547">
        <v>-25348962.210000001</v>
      </c>
      <c r="L1353" s="547">
        <v>-16944391.739999998</v>
      </c>
      <c r="M1353" s="547">
        <v>-18741545.739999998</v>
      </c>
      <c r="N1353" s="547">
        <v>-20538699.739999998</v>
      </c>
      <c r="O1353" s="547">
        <v>-22335852.739999998</v>
      </c>
      <c r="P1353" s="547">
        <v>-24440190.739999998</v>
      </c>
      <c r="Q1353" s="547">
        <v>-26275742.739999998</v>
      </c>
      <c r="R1353" s="547">
        <v>-18355518.199999999</v>
      </c>
      <c r="S1353" s="547">
        <v>-20191070.199999999</v>
      </c>
      <c r="T1353" s="547">
        <v>-22258722.199999999</v>
      </c>
      <c r="U1353" s="547"/>
      <c r="V1353" s="547">
        <f t="shared" si="627"/>
        <v>-21625710.555416666</v>
      </c>
      <c r="W1353" s="285"/>
      <c r="X1353" s="286"/>
      <c r="Y1353" s="548">
        <f t="shared" si="641"/>
        <v>0</v>
      </c>
      <c r="Z1353" s="549">
        <f t="shared" si="641"/>
        <v>-22258722.199999999</v>
      </c>
      <c r="AA1353" s="549">
        <f t="shared" si="641"/>
        <v>0</v>
      </c>
      <c r="AB1353" s="282">
        <f t="shared" ref="AB1353:AB1416" si="642">T1353-SUM(Y1353:AA1353)</f>
        <v>0</v>
      </c>
      <c r="AC1353" s="281">
        <f t="shared" ref="AC1353:AC1416" si="643">T1353-SUM(Y1353:AA1353)-AB1353</f>
        <v>0</v>
      </c>
      <c r="AD1353" s="549">
        <f t="shared" si="628"/>
        <v>0</v>
      </c>
      <c r="AE1353" s="553">
        <f t="shared" si="629"/>
        <v>0</v>
      </c>
      <c r="AF1353" s="282">
        <f t="shared" si="630"/>
        <v>0</v>
      </c>
      <c r="AG1353" s="283">
        <f t="shared" si="631"/>
        <v>0</v>
      </c>
      <c r="AH1353" s="281">
        <f t="shared" ref="AH1353:AH1416" si="644">AG1353-AB1353</f>
        <v>0</v>
      </c>
      <c r="AI1353" s="551">
        <f t="shared" si="640"/>
        <v>0</v>
      </c>
      <c r="AJ1353" s="549">
        <f t="shared" si="640"/>
        <v>-21625710.555416666</v>
      </c>
      <c r="AK1353" s="549">
        <f t="shared" si="640"/>
        <v>0</v>
      </c>
      <c r="AL1353" s="282">
        <f t="shared" si="632"/>
        <v>0</v>
      </c>
      <c r="AM1353" s="281">
        <f t="shared" ref="AM1353:AM1416" si="645">V1353-SUM(AI1353:AK1353)-AL1353</f>
        <v>0</v>
      </c>
      <c r="AN1353" s="549">
        <f t="shared" si="633"/>
        <v>0</v>
      </c>
      <c r="AO1353" s="549">
        <f t="shared" si="634"/>
        <v>0</v>
      </c>
      <c r="AP1353" s="549">
        <f t="shared" si="635"/>
        <v>0</v>
      </c>
      <c r="AQ1353" s="283">
        <f t="shared" si="636"/>
        <v>0</v>
      </c>
      <c r="AR1353" s="281">
        <f t="shared" ref="AR1353:AR1416" si="646">AQ1353-AL1353</f>
        <v>0</v>
      </c>
      <c r="AT1353" s="446"/>
      <c r="AU1353" s="344"/>
      <c r="AV1353" s="447" t="str">
        <f t="shared" ref="AV1353:AV1416" si="647">IF(VALUE(Y1353),AV$7,IF(ISBLANK(Y1353),"",AV$7))</f>
        <v>CA</v>
      </c>
      <c r="AW1353" s="447" t="str">
        <f t="shared" ref="AW1353:AW1416" si="648">IF(VALUE(Z1353),AW$7,IF(ISBLANK(Z1353),"",AW$7))</f>
        <v>CL</v>
      </c>
      <c r="AX1353" s="447" t="str">
        <f t="shared" ref="AX1353:AX1416" si="649">IF(VALUE(AA1353),AX$7,IF(ISBLANK(AA1353),"",AX$7))</f>
        <v>AIC</v>
      </c>
      <c r="AY1353" s="447" t="str">
        <f t="shared" ref="AY1353:AY1416" si="650">IF(VALUE(AD1353),AY$7,IF(ISBLANK(AD1353),"",AY$7))</f>
        <v>ERB</v>
      </c>
      <c r="AZ1353" s="447" t="str">
        <f t="shared" ref="AZ1353:AZ1416" si="651">IF(VALUE(AE1353),AZ$7,IF(ISBLANK(AE1353),"",AZ$7))</f>
        <v>GRB</v>
      </c>
      <c r="BA1353" s="447" t="str">
        <f t="shared" ref="BA1353:BA1416" si="652">IF(VALUE(AF1353),BA$7,IF(ISBLANK(AF1353),"",BA$7))</f>
        <v>Non-Op</v>
      </c>
      <c r="BC1353" s="445" t="s">
        <v>2322</v>
      </c>
      <c r="BD1353" s="552">
        <f t="shared" si="639"/>
        <v>-22258722.199999999</v>
      </c>
      <c r="BF1353" s="435"/>
      <c r="BG1353" s="435"/>
      <c r="BH1353" s="435"/>
      <c r="BI1353" s="435"/>
      <c r="BJ1353" s="435"/>
      <c r="BK1353" s="435"/>
      <c r="BL1353" s="435"/>
      <c r="BN1353" s="444"/>
    </row>
    <row r="1354" spans="1:66" s="28" customFormat="1" ht="12" customHeight="1">
      <c r="A1354" s="362">
        <v>23600233</v>
      </c>
      <c r="B1354" s="290" t="str">
        <f t="shared" si="626"/>
        <v>23600233</v>
      </c>
      <c r="C1354" s="450" t="s">
        <v>2324</v>
      </c>
      <c r="D1354" s="451" t="s">
        <v>2092</v>
      </c>
      <c r="E1354" s="451"/>
      <c r="F1354" s="300">
        <v>44091</v>
      </c>
      <c r="G1354" s="451"/>
      <c r="H1354" s="556">
        <v>-113.93</v>
      </c>
      <c r="I1354" s="556">
        <v>-593.47</v>
      </c>
      <c r="J1354" s="556">
        <v>-842.93</v>
      </c>
      <c r="K1354" s="556">
        <v>-729</v>
      </c>
      <c r="L1354" s="556">
        <v>-729</v>
      </c>
      <c r="M1354" s="556">
        <v>0</v>
      </c>
      <c r="N1354" s="556">
        <v>0</v>
      </c>
      <c r="O1354" s="556">
        <v>0</v>
      </c>
      <c r="P1354" s="556">
        <v>0</v>
      </c>
      <c r="Q1354" s="556">
        <v>0</v>
      </c>
      <c r="R1354" s="556">
        <v>0</v>
      </c>
      <c r="S1354" s="556">
        <v>0</v>
      </c>
      <c r="T1354" s="591">
        <v>0</v>
      </c>
      <c r="U1354" s="556"/>
      <c r="V1354" s="556">
        <f t="shared" si="627"/>
        <v>-245.94708333333335</v>
      </c>
      <c r="W1354" s="292"/>
      <c r="X1354" s="293"/>
      <c r="Y1354" s="548">
        <f t="shared" si="641"/>
        <v>0</v>
      </c>
      <c r="Z1354" s="549">
        <f t="shared" si="641"/>
        <v>0</v>
      </c>
      <c r="AA1354" s="549">
        <f t="shared" si="641"/>
        <v>0</v>
      </c>
      <c r="AB1354" s="282">
        <f t="shared" si="642"/>
        <v>0</v>
      </c>
      <c r="AC1354" s="281">
        <f t="shared" si="643"/>
        <v>0</v>
      </c>
      <c r="AD1354" s="549">
        <f t="shared" si="628"/>
        <v>0</v>
      </c>
      <c r="AE1354" s="553">
        <f t="shared" si="629"/>
        <v>0</v>
      </c>
      <c r="AF1354" s="282">
        <f t="shared" si="630"/>
        <v>0</v>
      </c>
      <c r="AG1354" s="283">
        <f t="shared" si="631"/>
        <v>0</v>
      </c>
      <c r="AH1354" s="281">
        <f t="shared" si="644"/>
        <v>0</v>
      </c>
      <c r="AI1354" s="551">
        <f t="shared" si="640"/>
        <v>0</v>
      </c>
      <c r="AJ1354" s="549">
        <f t="shared" si="640"/>
        <v>-245.94708333333335</v>
      </c>
      <c r="AK1354" s="549">
        <f t="shared" si="640"/>
        <v>0</v>
      </c>
      <c r="AL1354" s="282">
        <f t="shared" si="632"/>
        <v>0</v>
      </c>
      <c r="AM1354" s="281">
        <f t="shared" si="645"/>
        <v>0</v>
      </c>
      <c r="AN1354" s="549">
        <f t="shared" si="633"/>
        <v>0</v>
      </c>
      <c r="AO1354" s="549">
        <f t="shared" si="634"/>
        <v>0</v>
      </c>
      <c r="AP1354" s="549">
        <f t="shared" si="635"/>
        <v>0</v>
      </c>
      <c r="AQ1354" s="283">
        <f t="shared" si="636"/>
        <v>0</v>
      </c>
      <c r="AR1354" s="281">
        <f t="shared" si="646"/>
        <v>0</v>
      </c>
      <c r="AT1354" s="446"/>
      <c r="AU1354" s="344"/>
      <c r="AV1354" s="447" t="str">
        <f t="shared" si="647"/>
        <v>CA</v>
      </c>
      <c r="AW1354" s="447" t="str">
        <f t="shared" si="648"/>
        <v>CL</v>
      </c>
      <c r="AX1354" s="447" t="str">
        <f t="shared" si="649"/>
        <v>AIC</v>
      </c>
      <c r="AY1354" s="447" t="str">
        <f t="shared" si="650"/>
        <v>ERB</v>
      </c>
      <c r="AZ1354" s="447" t="str">
        <f t="shared" si="651"/>
        <v>GRB</v>
      </c>
      <c r="BA1354" s="447" t="str">
        <f t="shared" si="652"/>
        <v>Non-Op</v>
      </c>
      <c r="BC1354" s="445" t="s">
        <v>2322</v>
      </c>
      <c r="BD1354" s="552">
        <f t="shared" si="639"/>
        <v>0</v>
      </c>
      <c r="BF1354" s="435"/>
      <c r="BG1354" s="435"/>
      <c r="BH1354" s="435"/>
      <c r="BI1354" s="435"/>
      <c r="BJ1354" s="435"/>
      <c r="BK1354" s="435"/>
      <c r="BL1354" s="435"/>
      <c r="BN1354" s="444"/>
    </row>
    <row r="1355" spans="1:66" s="28" customFormat="1" ht="12" customHeight="1">
      <c r="A1355" s="362">
        <v>23600242</v>
      </c>
      <c r="B1355" s="290" t="str">
        <f t="shared" si="626"/>
        <v>23600242</v>
      </c>
      <c r="C1355" s="450" t="s">
        <v>2325</v>
      </c>
      <c r="D1355" s="451" t="s">
        <v>1165</v>
      </c>
      <c r="E1355" s="451"/>
      <c r="F1355" s="300">
        <v>43541</v>
      </c>
      <c r="G1355" s="451"/>
      <c r="H1355" s="556">
        <v>-1238700.82</v>
      </c>
      <c r="I1355" s="556">
        <v>-1362267.82</v>
      </c>
      <c r="J1355" s="556">
        <v>-1485833.82</v>
      </c>
      <c r="K1355" s="556">
        <v>-1609400.82</v>
      </c>
      <c r="L1355" s="556">
        <v>-1208766.82</v>
      </c>
      <c r="M1355" s="556">
        <v>-1339201.82</v>
      </c>
      <c r="N1355" s="556">
        <v>-1469637.82</v>
      </c>
      <c r="O1355" s="556">
        <v>-1600072.82</v>
      </c>
      <c r="P1355" s="556">
        <v>-1730507.82</v>
      </c>
      <c r="Q1355" s="556">
        <v>-1860942.82</v>
      </c>
      <c r="R1355" s="556">
        <v>-1304352.82</v>
      </c>
      <c r="S1355" s="556">
        <v>-1434787.82</v>
      </c>
      <c r="T1355" s="591">
        <v>-1565222.82</v>
      </c>
      <c r="U1355" s="556"/>
      <c r="V1355" s="556">
        <f t="shared" si="627"/>
        <v>-1483977.9033333333</v>
      </c>
      <c r="W1355" s="292"/>
      <c r="X1355" s="293"/>
      <c r="Y1355" s="548">
        <f t="shared" si="641"/>
        <v>0</v>
      </c>
      <c r="Z1355" s="549">
        <f t="shared" si="641"/>
        <v>0</v>
      </c>
      <c r="AA1355" s="549">
        <f t="shared" si="641"/>
        <v>0</v>
      </c>
      <c r="AB1355" s="282">
        <f t="shared" si="642"/>
        <v>-1565222.82</v>
      </c>
      <c r="AC1355" s="281">
        <f t="shared" si="643"/>
        <v>0</v>
      </c>
      <c r="AD1355" s="549">
        <f t="shared" si="628"/>
        <v>0</v>
      </c>
      <c r="AE1355" s="553">
        <f t="shared" si="629"/>
        <v>0</v>
      </c>
      <c r="AF1355" s="282">
        <f t="shared" si="630"/>
        <v>-1565222.82</v>
      </c>
      <c r="AG1355" s="283">
        <f t="shared" si="631"/>
        <v>-1565222.82</v>
      </c>
      <c r="AH1355" s="281">
        <f t="shared" si="644"/>
        <v>0</v>
      </c>
      <c r="AI1355" s="551">
        <f t="shared" si="640"/>
        <v>0</v>
      </c>
      <c r="AJ1355" s="549">
        <f t="shared" si="640"/>
        <v>0</v>
      </c>
      <c r="AK1355" s="549">
        <f t="shared" si="640"/>
        <v>0</v>
      </c>
      <c r="AL1355" s="282">
        <f t="shared" si="632"/>
        <v>-1483977.9033333333</v>
      </c>
      <c r="AM1355" s="281">
        <f t="shared" si="645"/>
        <v>0</v>
      </c>
      <c r="AN1355" s="549">
        <f t="shared" si="633"/>
        <v>0</v>
      </c>
      <c r="AO1355" s="549">
        <f t="shared" si="634"/>
        <v>0</v>
      </c>
      <c r="AP1355" s="549">
        <f t="shared" si="635"/>
        <v>-1483977.9033333333</v>
      </c>
      <c r="AQ1355" s="283">
        <f t="shared" si="636"/>
        <v>-1483977.9033333333</v>
      </c>
      <c r="AR1355" s="281">
        <f t="shared" si="646"/>
        <v>0</v>
      </c>
      <c r="AT1355" s="446" t="s">
        <v>2068</v>
      </c>
      <c r="AU1355" s="344"/>
      <c r="AV1355" s="447" t="str">
        <f t="shared" si="647"/>
        <v>CA</v>
      </c>
      <c r="AW1355" s="447" t="str">
        <f t="shared" si="648"/>
        <v>CL</v>
      </c>
      <c r="AX1355" s="447" t="str">
        <f t="shared" si="649"/>
        <v>AIC</v>
      </c>
      <c r="AY1355" s="447" t="str">
        <f t="shared" si="650"/>
        <v>ERB</v>
      </c>
      <c r="AZ1355" s="447" t="str">
        <f t="shared" si="651"/>
        <v>GRB</v>
      </c>
      <c r="BA1355" s="447" t="str">
        <f t="shared" si="652"/>
        <v>Non-Op</v>
      </c>
      <c r="BC1355" s="449" t="s">
        <v>2100</v>
      </c>
      <c r="BD1355" s="552">
        <f t="shared" si="639"/>
        <v>-1565222.82</v>
      </c>
      <c r="BF1355" s="435"/>
      <c r="BG1355" s="435"/>
      <c r="BH1355" s="435"/>
      <c r="BI1355" s="435"/>
      <c r="BJ1355" s="435"/>
      <c r="BK1355" s="435"/>
      <c r="BL1355" s="435"/>
      <c r="BN1355" s="444"/>
    </row>
    <row r="1356" spans="1:66" s="28" customFormat="1" ht="12" customHeight="1">
      <c r="A1356" s="287">
        <v>23600351</v>
      </c>
      <c r="B1356" s="288" t="str">
        <f t="shared" si="626"/>
        <v>23600351</v>
      </c>
      <c r="C1356" s="444" t="s">
        <v>1854</v>
      </c>
      <c r="D1356" s="445" t="s">
        <v>2092</v>
      </c>
      <c r="E1356" s="445"/>
      <c r="F1356" s="444"/>
      <c r="G1356" s="445"/>
      <c r="H1356" s="547">
        <v>-11753351.48</v>
      </c>
      <c r="I1356" s="547">
        <v>-7924024.4299999997</v>
      </c>
      <c r="J1356" s="547">
        <v>-10385410.41</v>
      </c>
      <c r="K1356" s="547">
        <v>-12240754.109999999</v>
      </c>
      <c r="L1356" s="547">
        <v>-7705692.3799999999</v>
      </c>
      <c r="M1356" s="547">
        <v>-8322252.0300000003</v>
      </c>
      <c r="N1356" s="547">
        <v>-10368968.48</v>
      </c>
      <c r="O1356" s="547">
        <v>-6932044.3300000001</v>
      </c>
      <c r="P1356" s="547">
        <v>-8585676.7699999996</v>
      </c>
      <c r="Q1356" s="547">
        <v>-10155556.15</v>
      </c>
      <c r="R1356" s="547">
        <v>-6935795.5999999996</v>
      </c>
      <c r="S1356" s="547">
        <v>-9746384.5199999996</v>
      </c>
      <c r="T1356" s="547">
        <v>-12743930.859999999</v>
      </c>
      <c r="U1356" s="547"/>
      <c r="V1356" s="547">
        <f t="shared" si="627"/>
        <v>-9295933.3650000002</v>
      </c>
      <c r="W1356" s="285"/>
      <c r="X1356" s="286"/>
      <c r="Y1356" s="548">
        <f t="shared" si="641"/>
        <v>0</v>
      </c>
      <c r="Z1356" s="549">
        <f t="shared" si="641"/>
        <v>-12743930.859999999</v>
      </c>
      <c r="AA1356" s="549">
        <f t="shared" si="641"/>
        <v>0</v>
      </c>
      <c r="AB1356" s="282">
        <f t="shared" si="642"/>
        <v>0</v>
      </c>
      <c r="AC1356" s="281">
        <f t="shared" si="643"/>
        <v>0</v>
      </c>
      <c r="AD1356" s="549">
        <f t="shared" si="628"/>
        <v>0</v>
      </c>
      <c r="AE1356" s="553">
        <f t="shared" si="629"/>
        <v>0</v>
      </c>
      <c r="AF1356" s="282">
        <f t="shared" si="630"/>
        <v>0</v>
      </c>
      <c r="AG1356" s="283">
        <f t="shared" si="631"/>
        <v>0</v>
      </c>
      <c r="AH1356" s="281">
        <f t="shared" si="644"/>
        <v>0</v>
      </c>
      <c r="AI1356" s="551">
        <f t="shared" si="640"/>
        <v>0</v>
      </c>
      <c r="AJ1356" s="549">
        <f t="shared" si="640"/>
        <v>-9295933.3650000002</v>
      </c>
      <c r="AK1356" s="549">
        <f t="shared" si="640"/>
        <v>0</v>
      </c>
      <c r="AL1356" s="282">
        <f t="shared" si="632"/>
        <v>0</v>
      </c>
      <c r="AM1356" s="281">
        <f t="shared" si="645"/>
        <v>0</v>
      </c>
      <c r="AN1356" s="549">
        <f t="shared" si="633"/>
        <v>0</v>
      </c>
      <c r="AO1356" s="549">
        <f t="shared" si="634"/>
        <v>0</v>
      </c>
      <c r="AP1356" s="549">
        <f t="shared" si="635"/>
        <v>0</v>
      </c>
      <c r="AQ1356" s="283">
        <f t="shared" si="636"/>
        <v>0</v>
      </c>
      <c r="AR1356" s="281">
        <f t="shared" si="646"/>
        <v>0</v>
      </c>
      <c r="AT1356" s="446"/>
      <c r="AU1356" s="344"/>
      <c r="AV1356" s="447" t="str">
        <f t="shared" si="647"/>
        <v>CA</v>
      </c>
      <c r="AW1356" s="447" t="str">
        <f t="shared" si="648"/>
        <v>CL</v>
      </c>
      <c r="AX1356" s="447" t="str">
        <f t="shared" si="649"/>
        <v>AIC</v>
      </c>
      <c r="AY1356" s="447" t="str">
        <f t="shared" si="650"/>
        <v>ERB</v>
      </c>
      <c r="AZ1356" s="447" t="str">
        <f t="shared" si="651"/>
        <v>GRB</v>
      </c>
      <c r="BA1356" s="447" t="str">
        <f t="shared" si="652"/>
        <v>Non-Op</v>
      </c>
      <c r="BC1356" s="445" t="s">
        <v>2322</v>
      </c>
      <c r="BD1356" s="552">
        <f t="shared" si="639"/>
        <v>-12743930.859999999</v>
      </c>
      <c r="BF1356" s="435"/>
      <c r="BG1356" s="435"/>
      <c r="BH1356" s="435"/>
      <c r="BI1356" s="435"/>
      <c r="BJ1356" s="435"/>
      <c r="BK1356" s="435"/>
      <c r="BL1356" s="435"/>
      <c r="BN1356" s="444"/>
    </row>
    <row r="1357" spans="1:66" s="28" customFormat="1" ht="12" customHeight="1">
      <c r="A1357" s="287">
        <v>23600391</v>
      </c>
      <c r="B1357" s="288" t="str">
        <f t="shared" si="626"/>
        <v>23600391</v>
      </c>
      <c r="C1357" s="444" t="s">
        <v>1855</v>
      </c>
      <c r="D1357" s="445" t="s">
        <v>2092</v>
      </c>
      <c r="E1357" s="445"/>
      <c r="F1357" s="444"/>
      <c r="G1357" s="445"/>
      <c r="H1357" s="547">
        <v>-234039.6</v>
      </c>
      <c r="I1357" s="547">
        <v>-60004</v>
      </c>
      <c r="J1357" s="547">
        <v>-120009</v>
      </c>
      <c r="K1357" s="547">
        <v>-180013</v>
      </c>
      <c r="L1357" s="547">
        <v>11545</v>
      </c>
      <c r="M1357" s="547">
        <v>-51881</v>
      </c>
      <c r="N1357" s="547">
        <v>-107489</v>
      </c>
      <c r="O1357" s="547">
        <v>-38798.239999999998</v>
      </c>
      <c r="P1357" s="547">
        <v>-99291.24</v>
      </c>
      <c r="Q1357" s="547">
        <v>-159784.24</v>
      </c>
      <c r="R1357" s="547">
        <v>-41.26</v>
      </c>
      <c r="S1357" s="547">
        <v>-81574.259999999995</v>
      </c>
      <c r="T1357" s="547">
        <v>-163108.26</v>
      </c>
      <c r="U1357" s="547"/>
      <c r="V1357" s="547">
        <f t="shared" si="627"/>
        <v>-90492.847499999989</v>
      </c>
      <c r="W1357" s="285"/>
      <c r="X1357" s="286"/>
      <c r="Y1357" s="548">
        <f t="shared" si="641"/>
        <v>0</v>
      </c>
      <c r="Z1357" s="549">
        <f t="shared" si="641"/>
        <v>-163108.26</v>
      </c>
      <c r="AA1357" s="549">
        <f t="shared" si="641"/>
        <v>0</v>
      </c>
      <c r="AB1357" s="282">
        <f t="shared" si="642"/>
        <v>0</v>
      </c>
      <c r="AC1357" s="281">
        <f t="shared" si="643"/>
        <v>0</v>
      </c>
      <c r="AD1357" s="549">
        <f t="shared" si="628"/>
        <v>0</v>
      </c>
      <c r="AE1357" s="553">
        <f t="shared" si="629"/>
        <v>0</v>
      </c>
      <c r="AF1357" s="282">
        <f t="shared" si="630"/>
        <v>0</v>
      </c>
      <c r="AG1357" s="283">
        <f t="shared" si="631"/>
        <v>0</v>
      </c>
      <c r="AH1357" s="281">
        <f t="shared" si="644"/>
        <v>0</v>
      </c>
      <c r="AI1357" s="551">
        <f t="shared" si="640"/>
        <v>0</v>
      </c>
      <c r="AJ1357" s="549">
        <f t="shared" si="640"/>
        <v>-90492.847499999989</v>
      </c>
      <c r="AK1357" s="549">
        <f t="shared" si="640"/>
        <v>0</v>
      </c>
      <c r="AL1357" s="282">
        <f t="shared" si="632"/>
        <v>0</v>
      </c>
      <c r="AM1357" s="281">
        <f t="shared" si="645"/>
        <v>0</v>
      </c>
      <c r="AN1357" s="549">
        <f t="shared" si="633"/>
        <v>0</v>
      </c>
      <c r="AO1357" s="549">
        <f t="shared" si="634"/>
        <v>0</v>
      </c>
      <c r="AP1357" s="549">
        <f t="shared" si="635"/>
        <v>0</v>
      </c>
      <c r="AQ1357" s="283">
        <f t="shared" si="636"/>
        <v>0</v>
      </c>
      <c r="AR1357" s="281">
        <f t="shared" si="646"/>
        <v>0</v>
      </c>
      <c r="AT1357" s="446"/>
      <c r="AU1357" s="344"/>
      <c r="AV1357" s="447" t="str">
        <f t="shared" si="647"/>
        <v>CA</v>
      </c>
      <c r="AW1357" s="447" t="str">
        <f t="shared" si="648"/>
        <v>CL</v>
      </c>
      <c r="AX1357" s="447" t="str">
        <f t="shared" si="649"/>
        <v>AIC</v>
      </c>
      <c r="AY1357" s="447" t="str">
        <f t="shared" si="650"/>
        <v>ERB</v>
      </c>
      <c r="AZ1357" s="447" t="str">
        <f t="shared" si="651"/>
        <v>GRB</v>
      </c>
      <c r="BA1357" s="447" t="str">
        <f t="shared" si="652"/>
        <v>Non-Op</v>
      </c>
      <c r="BC1357" s="445" t="s">
        <v>2322</v>
      </c>
      <c r="BD1357" s="552">
        <f t="shared" si="639"/>
        <v>-163108.26</v>
      </c>
      <c r="BF1357" s="435"/>
      <c r="BG1357" s="435"/>
      <c r="BH1357" s="435"/>
      <c r="BI1357" s="435"/>
      <c r="BJ1357" s="435"/>
      <c r="BK1357" s="435"/>
      <c r="BL1357" s="435"/>
      <c r="BN1357" s="444"/>
    </row>
    <row r="1358" spans="1:66" s="28" customFormat="1" ht="12" customHeight="1">
      <c r="A1358" s="287">
        <v>23600421</v>
      </c>
      <c r="B1358" s="288" t="str">
        <f t="shared" si="626"/>
        <v>23600421</v>
      </c>
      <c r="C1358" s="444" t="s">
        <v>2976</v>
      </c>
      <c r="D1358" s="445" t="s">
        <v>2092</v>
      </c>
      <c r="E1358" s="445"/>
      <c r="F1358" s="444"/>
      <c r="G1358" s="445"/>
      <c r="H1358" s="547">
        <v>0</v>
      </c>
      <c r="I1358" s="547">
        <v>0</v>
      </c>
      <c r="J1358" s="547">
        <v>0</v>
      </c>
      <c r="K1358" s="547">
        <v>0</v>
      </c>
      <c r="L1358" s="547">
        <v>0</v>
      </c>
      <c r="M1358" s="547">
        <v>0</v>
      </c>
      <c r="N1358" s="547">
        <v>0</v>
      </c>
      <c r="O1358" s="547">
        <v>0</v>
      </c>
      <c r="P1358" s="547">
        <v>0</v>
      </c>
      <c r="Q1358" s="547">
        <v>0</v>
      </c>
      <c r="R1358" s="547">
        <v>0</v>
      </c>
      <c r="S1358" s="547">
        <v>0</v>
      </c>
      <c r="T1358" s="547">
        <v>0</v>
      </c>
      <c r="U1358" s="547"/>
      <c r="V1358" s="547">
        <f t="shared" si="627"/>
        <v>0</v>
      </c>
      <c r="W1358" s="285"/>
      <c r="X1358" s="286"/>
      <c r="Y1358" s="548">
        <f t="shared" si="641"/>
        <v>0</v>
      </c>
      <c r="Z1358" s="549">
        <f t="shared" si="641"/>
        <v>0</v>
      </c>
      <c r="AA1358" s="549">
        <f t="shared" si="641"/>
        <v>0</v>
      </c>
      <c r="AB1358" s="282">
        <f t="shared" si="642"/>
        <v>0</v>
      </c>
      <c r="AC1358" s="281">
        <f t="shared" si="643"/>
        <v>0</v>
      </c>
      <c r="AD1358" s="549">
        <f t="shared" si="628"/>
        <v>0</v>
      </c>
      <c r="AE1358" s="553">
        <f t="shared" si="629"/>
        <v>0</v>
      </c>
      <c r="AF1358" s="282">
        <f t="shared" si="630"/>
        <v>0</v>
      </c>
      <c r="AG1358" s="283">
        <f t="shared" si="631"/>
        <v>0</v>
      </c>
      <c r="AH1358" s="281">
        <f t="shared" si="644"/>
        <v>0</v>
      </c>
      <c r="AI1358" s="551">
        <f t="shared" si="640"/>
        <v>0</v>
      </c>
      <c r="AJ1358" s="549">
        <f t="shared" si="640"/>
        <v>0</v>
      </c>
      <c r="AK1358" s="549">
        <f t="shared" si="640"/>
        <v>0</v>
      </c>
      <c r="AL1358" s="282">
        <f t="shared" si="632"/>
        <v>0</v>
      </c>
      <c r="AM1358" s="281">
        <f t="shared" si="645"/>
        <v>0</v>
      </c>
      <c r="AN1358" s="549">
        <f t="shared" si="633"/>
        <v>0</v>
      </c>
      <c r="AO1358" s="549">
        <f t="shared" si="634"/>
        <v>0</v>
      </c>
      <c r="AP1358" s="549">
        <f t="shared" si="635"/>
        <v>0</v>
      </c>
      <c r="AQ1358" s="283">
        <f t="shared" si="636"/>
        <v>0</v>
      </c>
      <c r="AR1358" s="281">
        <f t="shared" si="646"/>
        <v>0</v>
      </c>
      <c r="AT1358" s="446"/>
      <c r="AU1358" s="344"/>
      <c r="AV1358" s="447" t="str">
        <f t="shared" si="647"/>
        <v>CA</v>
      </c>
      <c r="AW1358" s="447" t="str">
        <f t="shared" si="648"/>
        <v>CL</v>
      </c>
      <c r="AX1358" s="447" t="str">
        <f t="shared" si="649"/>
        <v>AIC</v>
      </c>
      <c r="AY1358" s="447" t="str">
        <f t="shared" si="650"/>
        <v>ERB</v>
      </c>
      <c r="AZ1358" s="447" t="str">
        <f t="shared" si="651"/>
        <v>GRB</v>
      </c>
      <c r="BA1358" s="447" t="str">
        <f t="shared" si="652"/>
        <v>Non-Op</v>
      </c>
      <c r="BC1358" s="445" t="s">
        <v>2322</v>
      </c>
      <c r="BD1358" s="552">
        <f t="shared" si="639"/>
        <v>0</v>
      </c>
      <c r="BF1358" s="435"/>
      <c r="BG1358" s="435"/>
      <c r="BH1358" s="435"/>
      <c r="BI1358" s="435"/>
      <c r="BJ1358" s="435"/>
      <c r="BK1358" s="435"/>
      <c r="BL1358" s="435"/>
      <c r="BN1358" s="444"/>
    </row>
    <row r="1359" spans="1:66" s="28" customFormat="1" ht="12" customHeight="1">
      <c r="A1359" s="287">
        <v>23600431</v>
      </c>
      <c r="B1359" s="288" t="str">
        <f t="shared" si="626"/>
        <v>23600431</v>
      </c>
      <c r="C1359" s="444" t="s">
        <v>1856</v>
      </c>
      <c r="D1359" s="445" t="s">
        <v>2092</v>
      </c>
      <c r="E1359" s="445"/>
      <c r="F1359" s="444"/>
      <c r="G1359" s="445"/>
      <c r="H1359" s="547">
        <v>41646.589999999997</v>
      </c>
      <c r="I1359" s="547">
        <v>-5400.33</v>
      </c>
      <c r="J1359" s="547">
        <v>-67174.210000000006</v>
      </c>
      <c r="K1359" s="547">
        <v>-98817.52</v>
      </c>
      <c r="L1359" s="547">
        <v>-108962.97</v>
      </c>
      <c r="M1359" s="547">
        <v>-108940.5</v>
      </c>
      <c r="N1359" s="547">
        <v>-104690.12</v>
      </c>
      <c r="O1359" s="547">
        <v>-87706.57</v>
      </c>
      <c r="P1359" s="547">
        <v>-86668.25</v>
      </c>
      <c r="Q1359" s="547">
        <v>-70192.41</v>
      </c>
      <c r="R1359" s="547">
        <v>-82376.53</v>
      </c>
      <c r="S1359" s="547">
        <v>-57012.78</v>
      </c>
      <c r="T1359" s="547">
        <v>-122534.2</v>
      </c>
      <c r="U1359" s="547"/>
      <c r="V1359" s="547">
        <f t="shared" si="627"/>
        <v>-76532.166250000009</v>
      </c>
      <c r="W1359" s="285"/>
      <c r="X1359" s="286"/>
      <c r="Y1359" s="548">
        <f t="shared" si="641"/>
        <v>0</v>
      </c>
      <c r="Z1359" s="549">
        <f t="shared" si="641"/>
        <v>-122534.2</v>
      </c>
      <c r="AA1359" s="549">
        <f t="shared" si="641"/>
        <v>0</v>
      </c>
      <c r="AB1359" s="282">
        <f t="shared" si="642"/>
        <v>0</v>
      </c>
      <c r="AC1359" s="281">
        <f t="shared" si="643"/>
        <v>0</v>
      </c>
      <c r="AD1359" s="549">
        <f t="shared" si="628"/>
        <v>0</v>
      </c>
      <c r="AE1359" s="553">
        <f t="shared" si="629"/>
        <v>0</v>
      </c>
      <c r="AF1359" s="282">
        <f t="shared" si="630"/>
        <v>0</v>
      </c>
      <c r="AG1359" s="283">
        <f t="shared" si="631"/>
        <v>0</v>
      </c>
      <c r="AH1359" s="281">
        <f t="shared" si="644"/>
        <v>0</v>
      </c>
      <c r="AI1359" s="551">
        <f t="shared" si="640"/>
        <v>0</v>
      </c>
      <c r="AJ1359" s="549">
        <f t="shared" si="640"/>
        <v>-76532.166250000009</v>
      </c>
      <c r="AK1359" s="549">
        <f t="shared" si="640"/>
        <v>0</v>
      </c>
      <c r="AL1359" s="282">
        <f t="shared" si="632"/>
        <v>0</v>
      </c>
      <c r="AM1359" s="281">
        <f t="shared" si="645"/>
        <v>0</v>
      </c>
      <c r="AN1359" s="549">
        <f t="shared" si="633"/>
        <v>0</v>
      </c>
      <c r="AO1359" s="549">
        <f t="shared" si="634"/>
        <v>0</v>
      </c>
      <c r="AP1359" s="549">
        <f t="shared" si="635"/>
        <v>0</v>
      </c>
      <c r="AQ1359" s="283">
        <f t="shared" si="636"/>
        <v>0</v>
      </c>
      <c r="AR1359" s="281">
        <f t="shared" si="646"/>
        <v>0</v>
      </c>
      <c r="AT1359" s="446"/>
      <c r="AU1359" s="344"/>
      <c r="AV1359" s="447" t="str">
        <f t="shared" si="647"/>
        <v>CA</v>
      </c>
      <c r="AW1359" s="447" t="str">
        <f t="shared" si="648"/>
        <v>CL</v>
      </c>
      <c r="AX1359" s="447" t="str">
        <f t="shared" si="649"/>
        <v>AIC</v>
      </c>
      <c r="AY1359" s="447" t="str">
        <f t="shared" si="650"/>
        <v>ERB</v>
      </c>
      <c r="AZ1359" s="447" t="str">
        <f t="shared" si="651"/>
        <v>GRB</v>
      </c>
      <c r="BA1359" s="447" t="str">
        <f t="shared" si="652"/>
        <v>Non-Op</v>
      </c>
      <c r="BC1359" s="445" t="s">
        <v>2322</v>
      </c>
      <c r="BD1359" s="552">
        <f t="shared" si="639"/>
        <v>-122534.2</v>
      </c>
      <c r="BF1359" s="435"/>
      <c r="BG1359" s="435"/>
      <c r="BH1359" s="435"/>
      <c r="BI1359" s="435"/>
      <c r="BJ1359" s="435"/>
      <c r="BK1359" s="435"/>
      <c r="BL1359" s="435"/>
      <c r="BN1359" s="444"/>
    </row>
    <row r="1360" spans="1:66" s="28" customFormat="1" ht="12" customHeight="1">
      <c r="A1360" s="287">
        <v>23600451</v>
      </c>
      <c r="B1360" s="288" t="str">
        <f t="shared" si="626"/>
        <v>23600451</v>
      </c>
      <c r="C1360" s="444" t="s">
        <v>1857</v>
      </c>
      <c r="D1360" s="445" t="s">
        <v>2092</v>
      </c>
      <c r="E1360" s="445"/>
      <c r="F1360" s="444"/>
      <c r="G1360" s="445"/>
      <c r="H1360" s="547">
        <v>149793.32999999999</v>
      </c>
      <c r="I1360" s="547">
        <v>54033.54</v>
      </c>
      <c r="J1360" s="547">
        <v>-70821.06</v>
      </c>
      <c r="K1360" s="547">
        <v>-141062.31</v>
      </c>
      <c r="L1360" s="547">
        <v>-165556.76999999999</v>
      </c>
      <c r="M1360" s="547">
        <v>-169963.36</v>
      </c>
      <c r="N1360" s="547">
        <v>-167078.98000000001</v>
      </c>
      <c r="O1360" s="547">
        <v>-138154.01</v>
      </c>
      <c r="P1360" s="547">
        <v>-140730.63</v>
      </c>
      <c r="Q1360" s="547">
        <v>-88161.54</v>
      </c>
      <c r="R1360" s="547">
        <v>-109298.15</v>
      </c>
      <c r="S1360" s="547">
        <v>-151085.56</v>
      </c>
      <c r="T1360" s="547">
        <v>-269181.78999999998</v>
      </c>
      <c r="U1360" s="547"/>
      <c r="V1360" s="547">
        <f t="shared" si="627"/>
        <v>-112297.755</v>
      </c>
      <c r="W1360" s="285"/>
      <c r="X1360" s="286"/>
      <c r="Y1360" s="548">
        <f t="shared" si="641"/>
        <v>0</v>
      </c>
      <c r="Z1360" s="549">
        <f t="shared" si="641"/>
        <v>-269181.78999999998</v>
      </c>
      <c r="AA1360" s="549">
        <f t="shared" si="641"/>
        <v>0</v>
      </c>
      <c r="AB1360" s="282">
        <f t="shared" si="642"/>
        <v>0</v>
      </c>
      <c r="AC1360" s="281">
        <f t="shared" si="643"/>
        <v>0</v>
      </c>
      <c r="AD1360" s="549">
        <f t="shared" si="628"/>
        <v>0</v>
      </c>
      <c r="AE1360" s="553">
        <f t="shared" si="629"/>
        <v>0</v>
      </c>
      <c r="AF1360" s="282">
        <f t="shared" si="630"/>
        <v>0</v>
      </c>
      <c r="AG1360" s="283">
        <f t="shared" si="631"/>
        <v>0</v>
      </c>
      <c r="AH1360" s="281">
        <f t="shared" si="644"/>
        <v>0</v>
      </c>
      <c r="AI1360" s="551">
        <f t="shared" si="640"/>
        <v>0</v>
      </c>
      <c r="AJ1360" s="549">
        <f t="shared" si="640"/>
        <v>-112297.755</v>
      </c>
      <c r="AK1360" s="549">
        <f t="shared" si="640"/>
        <v>0</v>
      </c>
      <c r="AL1360" s="282">
        <f t="shared" si="632"/>
        <v>0</v>
      </c>
      <c r="AM1360" s="281">
        <f t="shared" si="645"/>
        <v>0</v>
      </c>
      <c r="AN1360" s="549">
        <f t="shared" si="633"/>
        <v>0</v>
      </c>
      <c r="AO1360" s="549">
        <f t="shared" si="634"/>
        <v>0</v>
      </c>
      <c r="AP1360" s="549">
        <f t="shared" si="635"/>
        <v>0</v>
      </c>
      <c r="AQ1360" s="283">
        <f t="shared" si="636"/>
        <v>0</v>
      </c>
      <c r="AR1360" s="281">
        <f t="shared" si="646"/>
        <v>0</v>
      </c>
      <c r="AT1360" s="446"/>
      <c r="AU1360" s="344"/>
      <c r="AV1360" s="447" t="str">
        <f t="shared" si="647"/>
        <v>CA</v>
      </c>
      <c r="AW1360" s="447" t="str">
        <f t="shared" si="648"/>
        <v>CL</v>
      </c>
      <c r="AX1360" s="447" t="str">
        <f t="shared" si="649"/>
        <v>AIC</v>
      </c>
      <c r="AY1360" s="447" t="str">
        <f t="shared" si="650"/>
        <v>ERB</v>
      </c>
      <c r="AZ1360" s="447" t="str">
        <f t="shared" si="651"/>
        <v>GRB</v>
      </c>
      <c r="BA1360" s="447" t="str">
        <f t="shared" si="652"/>
        <v>Non-Op</v>
      </c>
      <c r="BC1360" s="445" t="s">
        <v>2322</v>
      </c>
      <c r="BD1360" s="552">
        <f t="shared" si="639"/>
        <v>-269181.78999999998</v>
      </c>
      <c r="BF1360" s="435"/>
      <c r="BG1360" s="435"/>
      <c r="BH1360" s="435"/>
      <c r="BI1360" s="435"/>
      <c r="BJ1360" s="435"/>
      <c r="BK1360" s="435"/>
      <c r="BL1360" s="435"/>
      <c r="BN1360" s="444"/>
    </row>
    <row r="1361" spans="1:66" s="28" customFormat="1" ht="12" customHeight="1">
      <c r="A1361" s="287">
        <v>23600471</v>
      </c>
      <c r="B1361" s="288" t="str">
        <f t="shared" si="626"/>
        <v>23600471</v>
      </c>
      <c r="C1361" s="444" t="s">
        <v>1858</v>
      </c>
      <c r="D1361" s="445" t="s">
        <v>2092</v>
      </c>
      <c r="E1361" s="445"/>
      <c r="F1361" s="444"/>
      <c r="G1361" s="445"/>
      <c r="H1361" s="547">
        <v>-6793419.6600000001</v>
      </c>
      <c r="I1361" s="547">
        <v>-8471319.7200000007</v>
      </c>
      <c r="J1361" s="547">
        <v>-8579163.5399999991</v>
      </c>
      <c r="K1361" s="547">
        <v>-8477408.9700000007</v>
      </c>
      <c r="L1361" s="547">
        <v>-7626014.6900000004</v>
      </c>
      <c r="M1361" s="547">
        <v>-6231105.6100000003</v>
      </c>
      <c r="N1361" s="547">
        <v>-6504631.3300000001</v>
      </c>
      <c r="O1361" s="547">
        <v>-7044059.9699999997</v>
      </c>
      <c r="P1361" s="547">
        <v>-7347313.6399999997</v>
      </c>
      <c r="Q1361" s="547">
        <v>-2954525.03</v>
      </c>
      <c r="R1361" s="547">
        <v>-7848504.4299999997</v>
      </c>
      <c r="S1361" s="547">
        <v>-7944223.9000000004</v>
      </c>
      <c r="T1361" s="547">
        <v>-10828246.26</v>
      </c>
      <c r="U1361" s="547"/>
      <c r="V1361" s="547">
        <f t="shared" si="627"/>
        <v>-7319925.3158333348</v>
      </c>
      <c r="W1361" s="285"/>
      <c r="X1361" s="286"/>
      <c r="Y1361" s="548">
        <f t="shared" si="641"/>
        <v>0</v>
      </c>
      <c r="Z1361" s="549">
        <f t="shared" si="641"/>
        <v>-10828246.26</v>
      </c>
      <c r="AA1361" s="549">
        <f t="shared" si="641"/>
        <v>0</v>
      </c>
      <c r="AB1361" s="282">
        <f t="shared" si="642"/>
        <v>0</v>
      </c>
      <c r="AC1361" s="281">
        <f t="shared" si="643"/>
        <v>0</v>
      </c>
      <c r="AD1361" s="549">
        <f t="shared" si="628"/>
        <v>0</v>
      </c>
      <c r="AE1361" s="553">
        <f t="shared" si="629"/>
        <v>0</v>
      </c>
      <c r="AF1361" s="282">
        <f t="shared" si="630"/>
        <v>0</v>
      </c>
      <c r="AG1361" s="283">
        <f t="shared" si="631"/>
        <v>0</v>
      </c>
      <c r="AH1361" s="281">
        <f t="shared" si="644"/>
        <v>0</v>
      </c>
      <c r="AI1361" s="551">
        <f t="shared" ref="AI1361:AK1380" si="653">IF($D1361=AI$5,$V1361,0)</f>
        <v>0</v>
      </c>
      <c r="AJ1361" s="549">
        <f t="shared" si="653"/>
        <v>-7319925.3158333348</v>
      </c>
      <c r="AK1361" s="549">
        <f t="shared" si="653"/>
        <v>0</v>
      </c>
      <c r="AL1361" s="282">
        <f t="shared" si="632"/>
        <v>0</v>
      </c>
      <c r="AM1361" s="281">
        <f t="shared" si="645"/>
        <v>0</v>
      </c>
      <c r="AN1361" s="549">
        <f t="shared" si="633"/>
        <v>0</v>
      </c>
      <c r="AO1361" s="549">
        <f t="shared" si="634"/>
        <v>0</v>
      </c>
      <c r="AP1361" s="549">
        <f t="shared" si="635"/>
        <v>0</v>
      </c>
      <c r="AQ1361" s="283">
        <f t="shared" si="636"/>
        <v>0</v>
      </c>
      <c r="AR1361" s="281">
        <f t="shared" si="646"/>
        <v>0</v>
      </c>
      <c r="AT1361" s="446"/>
      <c r="AU1361" s="344"/>
      <c r="AV1361" s="447" t="str">
        <f t="shared" si="647"/>
        <v>CA</v>
      </c>
      <c r="AW1361" s="447" t="str">
        <f t="shared" si="648"/>
        <v>CL</v>
      </c>
      <c r="AX1361" s="447" t="str">
        <f t="shared" si="649"/>
        <v>AIC</v>
      </c>
      <c r="AY1361" s="447" t="str">
        <f t="shared" si="650"/>
        <v>ERB</v>
      </c>
      <c r="AZ1361" s="447" t="str">
        <f t="shared" si="651"/>
        <v>GRB</v>
      </c>
      <c r="BA1361" s="447" t="str">
        <f t="shared" si="652"/>
        <v>Non-Op</v>
      </c>
      <c r="BC1361" s="445" t="s">
        <v>2322</v>
      </c>
      <c r="BD1361" s="552">
        <f t="shared" si="639"/>
        <v>-10828246.26</v>
      </c>
      <c r="BF1361" s="435"/>
      <c r="BG1361" s="435"/>
      <c r="BH1361" s="435"/>
      <c r="BI1361" s="435"/>
      <c r="BJ1361" s="435"/>
      <c r="BK1361" s="435"/>
      <c r="BL1361" s="435"/>
      <c r="BN1361" s="444"/>
    </row>
    <row r="1362" spans="1:66" s="28" customFormat="1" ht="12" customHeight="1">
      <c r="A1362" s="362">
        <v>23600521</v>
      </c>
      <c r="B1362" s="290" t="str">
        <f t="shared" si="626"/>
        <v>23600521</v>
      </c>
      <c r="C1362" s="450" t="s">
        <v>2326</v>
      </c>
      <c r="D1362" s="451" t="s">
        <v>2092</v>
      </c>
      <c r="E1362" s="451"/>
      <c r="F1362" s="300">
        <v>44060</v>
      </c>
      <c r="G1362" s="451"/>
      <c r="H1362" s="556">
        <v>-793.19</v>
      </c>
      <c r="I1362" s="556">
        <v>-1456.64</v>
      </c>
      <c r="J1362" s="556">
        <v>-1326.93</v>
      </c>
      <c r="K1362" s="556">
        <v>-2039.53</v>
      </c>
      <c r="L1362" s="556">
        <v>-238.08</v>
      </c>
      <c r="M1362" s="556">
        <v>-238.08</v>
      </c>
      <c r="N1362" s="556">
        <v>-238.08</v>
      </c>
      <c r="O1362" s="556">
        <v>-238.07</v>
      </c>
      <c r="P1362" s="556">
        <v>0</v>
      </c>
      <c r="Q1362" s="556">
        <v>0</v>
      </c>
      <c r="R1362" s="556">
        <v>0</v>
      </c>
      <c r="S1362" s="556">
        <v>0</v>
      </c>
      <c r="T1362" s="591">
        <v>0</v>
      </c>
      <c r="U1362" s="556"/>
      <c r="V1362" s="556">
        <f t="shared" si="627"/>
        <v>-514.33375000000001</v>
      </c>
      <c r="W1362" s="292"/>
      <c r="X1362" s="293"/>
      <c r="Y1362" s="548">
        <f t="shared" si="641"/>
        <v>0</v>
      </c>
      <c r="Z1362" s="549">
        <f t="shared" si="641"/>
        <v>0</v>
      </c>
      <c r="AA1362" s="549">
        <f t="shared" si="641"/>
        <v>0</v>
      </c>
      <c r="AB1362" s="282">
        <f t="shared" si="642"/>
        <v>0</v>
      </c>
      <c r="AC1362" s="281">
        <f t="shared" si="643"/>
        <v>0</v>
      </c>
      <c r="AD1362" s="549">
        <f t="shared" si="628"/>
        <v>0</v>
      </c>
      <c r="AE1362" s="553">
        <f t="shared" si="629"/>
        <v>0</v>
      </c>
      <c r="AF1362" s="282">
        <f t="shared" si="630"/>
        <v>0</v>
      </c>
      <c r="AG1362" s="283">
        <f t="shared" si="631"/>
        <v>0</v>
      </c>
      <c r="AH1362" s="281">
        <f t="shared" si="644"/>
        <v>0</v>
      </c>
      <c r="AI1362" s="551">
        <f t="shared" si="653"/>
        <v>0</v>
      </c>
      <c r="AJ1362" s="549">
        <f t="shared" si="653"/>
        <v>-514.33375000000001</v>
      </c>
      <c r="AK1362" s="549">
        <f t="shared" si="653"/>
        <v>0</v>
      </c>
      <c r="AL1362" s="282">
        <f t="shared" si="632"/>
        <v>0</v>
      </c>
      <c r="AM1362" s="281">
        <f t="shared" si="645"/>
        <v>0</v>
      </c>
      <c r="AN1362" s="549">
        <f t="shared" si="633"/>
        <v>0</v>
      </c>
      <c r="AO1362" s="549">
        <f t="shared" si="634"/>
        <v>0</v>
      </c>
      <c r="AP1362" s="549">
        <f t="shared" si="635"/>
        <v>0</v>
      </c>
      <c r="AQ1362" s="283">
        <f t="shared" si="636"/>
        <v>0</v>
      </c>
      <c r="AR1362" s="281">
        <f t="shared" si="646"/>
        <v>0</v>
      </c>
      <c r="AT1362" s="446"/>
      <c r="AU1362" s="344"/>
      <c r="AV1362" s="447" t="str">
        <f t="shared" si="647"/>
        <v>CA</v>
      </c>
      <c r="AW1362" s="447" t="str">
        <f t="shared" si="648"/>
        <v>CL</v>
      </c>
      <c r="AX1362" s="447" t="str">
        <f t="shared" si="649"/>
        <v>AIC</v>
      </c>
      <c r="AY1362" s="447" t="str">
        <f t="shared" si="650"/>
        <v>ERB</v>
      </c>
      <c r="AZ1362" s="447" t="str">
        <f t="shared" si="651"/>
        <v>GRB</v>
      </c>
      <c r="BA1362" s="447" t="str">
        <f t="shared" si="652"/>
        <v>Non-Op</v>
      </c>
      <c r="BC1362" s="445" t="s">
        <v>2322</v>
      </c>
      <c r="BD1362" s="552">
        <f t="shared" si="639"/>
        <v>0</v>
      </c>
      <c r="BF1362" s="435"/>
      <c r="BG1362" s="435"/>
      <c r="BH1362" s="435"/>
      <c r="BI1362" s="435"/>
      <c r="BJ1362" s="435"/>
      <c r="BK1362" s="435"/>
      <c r="BL1362" s="435"/>
      <c r="BN1362" s="444"/>
    </row>
    <row r="1363" spans="1:66" s="28" customFormat="1" ht="12" customHeight="1">
      <c r="A1363" s="362">
        <v>23600531</v>
      </c>
      <c r="B1363" s="290" t="str">
        <f t="shared" si="626"/>
        <v>23600531</v>
      </c>
      <c r="C1363" s="450" t="s">
        <v>2327</v>
      </c>
      <c r="D1363" s="451" t="s">
        <v>2092</v>
      </c>
      <c r="E1363" s="451"/>
      <c r="F1363" s="300">
        <v>44060</v>
      </c>
      <c r="G1363" s="451"/>
      <c r="H1363" s="556">
        <v>-559.58000000000004</v>
      </c>
      <c r="I1363" s="556">
        <v>-750.23</v>
      </c>
      <c r="J1363" s="556">
        <v>-381.32</v>
      </c>
      <c r="K1363" s="556">
        <v>-605.44000000000005</v>
      </c>
      <c r="L1363" s="556">
        <v>-181.44</v>
      </c>
      <c r="M1363" s="556">
        <v>-393.06</v>
      </c>
      <c r="N1363" s="556">
        <v>-589.70000000000005</v>
      </c>
      <c r="O1363" s="556">
        <v>-793.27</v>
      </c>
      <c r="P1363" s="556">
        <v>-174.86</v>
      </c>
      <c r="Q1363" s="556">
        <v>-262.27999999999997</v>
      </c>
      <c r="R1363" s="556">
        <v>-353.1</v>
      </c>
      <c r="S1363" s="556">
        <v>-187.76</v>
      </c>
      <c r="T1363" s="591">
        <v>-285.48</v>
      </c>
      <c r="U1363" s="556"/>
      <c r="V1363" s="556">
        <f t="shared" si="627"/>
        <v>-424.58250000000004</v>
      </c>
      <c r="W1363" s="292"/>
      <c r="X1363" s="293"/>
      <c r="Y1363" s="548">
        <f t="shared" ref="Y1363:AA1382" si="654">IF($D1363=Y$5,$T1363,0)</f>
        <v>0</v>
      </c>
      <c r="Z1363" s="549">
        <f t="shared" si="654"/>
        <v>-285.48</v>
      </c>
      <c r="AA1363" s="549">
        <f t="shared" si="654"/>
        <v>0</v>
      </c>
      <c r="AB1363" s="282">
        <f t="shared" si="642"/>
        <v>0</v>
      </c>
      <c r="AC1363" s="281">
        <f t="shared" si="643"/>
        <v>0</v>
      </c>
      <c r="AD1363" s="549">
        <f t="shared" si="628"/>
        <v>0</v>
      </c>
      <c r="AE1363" s="553">
        <f t="shared" si="629"/>
        <v>0</v>
      </c>
      <c r="AF1363" s="282">
        <f t="shared" si="630"/>
        <v>0</v>
      </c>
      <c r="AG1363" s="283">
        <f t="shared" si="631"/>
        <v>0</v>
      </c>
      <c r="AH1363" s="281">
        <f t="shared" si="644"/>
        <v>0</v>
      </c>
      <c r="AI1363" s="551">
        <f t="shared" si="653"/>
        <v>0</v>
      </c>
      <c r="AJ1363" s="549">
        <f t="shared" si="653"/>
        <v>-424.58250000000004</v>
      </c>
      <c r="AK1363" s="549">
        <f t="shared" si="653"/>
        <v>0</v>
      </c>
      <c r="AL1363" s="282">
        <f t="shared" si="632"/>
        <v>0</v>
      </c>
      <c r="AM1363" s="281">
        <f t="shared" si="645"/>
        <v>0</v>
      </c>
      <c r="AN1363" s="549">
        <f t="shared" si="633"/>
        <v>0</v>
      </c>
      <c r="AO1363" s="549">
        <f t="shared" si="634"/>
        <v>0</v>
      </c>
      <c r="AP1363" s="549">
        <f t="shared" si="635"/>
        <v>0</v>
      </c>
      <c r="AQ1363" s="283">
        <f t="shared" si="636"/>
        <v>0</v>
      </c>
      <c r="AR1363" s="281">
        <f t="shared" si="646"/>
        <v>0</v>
      </c>
      <c r="AT1363" s="446"/>
      <c r="AU1363" s="344"/>
      <c r="AV1363" s="447" t="str">
        <f t="shared" si="647"/>
        <v>CA</v>
      </c>
      <c r="AW1363" s="447" t="str">
        <f t="shared" si="648"/>
        <v>CL</v>
      </c>
      <c r="AX1363" s="447" t="str">
        <f t="shared" si="649"/>
        <v>AIC</v>
      </c>
      <c r="AY1363" s="447" t="str">
        <f t="shared" si="650"/>
        <v>ERB</v>
      </c>
      <c r="AZ1363" s="447" t="str">
        <f t="shared" si="651"/>
        <v>GRB</v>
      </c>
      <c r="BA1363" s="447" t="str">
        <f t="shared" si="652"/>
        <v>Non-Op</v>
      </c>
      <c r="BC1363" s="445" t="s">
        <v>2322</v>
      </c>
      <c r="BD1363" s="552">
        <f t="shared" si="639"/>
        <v>-285.48</v>
      </c>
      <c r="BF1363" s="435"/>
      <c r="BG1363" s="435"/>
      <c r="BH1363" s="435"/>
      <c r="BI1363" s="435"/>
      <c r="BJ1363" s="435"/>
      <c r="BK1363" s="435"/>
      <c r="BL1363" s="435"/>
      <c r="BN1363" s="444"/>
    </row>
    <row r="1364" spans="1:66" s="28" customFormat="1" ht="12" customHeight="1">
      <c r="A1364" s="362">
        <v>23600543</v>
      </c>
      <c r="B1364" s="290" t="str">
        <f t="shared" si="626"/>
        <v>23600543</v>
      </c>
      <c r="C1364" s="450" t="s">
        <v>2328</v>
      </c>
      <c r="D1364" s="451" t="s">
        <v>2092</v>
      </c>
      <c r="E1364" s="451"/>
      <c r="F1364" s="300">
        <v>44377</v>
      </c>
      <c r="G1364" s="451"/>
      <c r="H1364" s="556"/>
      <c r="I1364" s="556"/>
      <c r="J1364" s="556"/>
      <c r="K1364" s="556"/>
      <c r="L1364" s="556"/>
      <c r="M1364" s="556"/>
      <c r="N1364" s="556">
        <v>-415</v>
      </c>
      <c r="O1364" s="556">
        <v>-462</v>
      </c>
      <c r="P1364" s="556">
        <v>-484</v>
      </c>
      <c r="Q1364" s="556">
        <v>-484</v>
      </c>
      <c r="R1364" s="556">
        <v>40</v>
      </c>
      <c r="S1364" s="556">
        <v>40</v>
      </c>
      <c r="T1364" s="591">
        <v>0</v>
      </c>
      <c r="U1364" s="556"/>
      <c r="V1364" s="556">
        <f t="shared" si="627"/>
        <v>-147.08333333333334</v>
      </c>
      <c r="W1364" s="292"/>
      <c r="X1364" s="293"/>
      <c r="Y1364" s="548">
        <f t="shared" si="654"/>
        <v>0</v>
      </c>
      <c r="Z1364" s="549">
        <f t="shared" si="654"/>
        <v>0</v>
      </c>
      <c r="AA1364" s="549">
        <f t="shared" si="654"/>
        <v>0</v>
      </c>
      <c r="AB1364" s="282">
        <f t="shared" si="642"/>
        <v>0</v>
      </c>
      <c r="AC1364" s="281">
        <f t="shared" si="643"/>
        <v>0</v>
      </c>
      <c r="AD1364" s="549">
        <f t="shared" si="628"/>
        <v>0</v>
      </c>
      <c r="AE1364" s="553">
        <f t="shared" si="629"/>
        <v>0</v>
      </c>
      <c r="AF1364" s="282">
        <f t="shared" si="630"/>
        <v>0</v>
      </c>
      <c r="AG1364" s="283">
        <f t="shared" si="631"/>
        <v>0</v>
      </c>
      <c r="AH1364" s="281">
        <f t="shared" si="644"/>
        <v>0</v>
      </c>
      <c r="AI1364" s="551">
        <f t="shared" si="653"/>
        <v>0</v>
      </c>
      <c r="AJ1364" s="549">
        <f t="shared" si="653"/>
        <v>-147.08333333333334</v>
      </c>
      <c r="AK1364" s="549">
        <f t="shared" si="653"/>
        <v>0</v>
      </c>
      <c r="AL1364" s="282">
        <f t="shared" si="632"/>
        <v>0</v>
      </c>
      <c r="AM1364" s="281">
        <f t="shared" si="645"/>
        <v>0</v>
      </c>
      <c r="AN1364" s="549">
        <f t="shared" si="633"/>
        <v>0</v>
      </c>
      <c r="AO1364" s="549">
        <f t="shared" si="634"/>
        <v>0</v>
      </c>
      <c r="AP1364" s="549">
        <f t="shared" si="635"/>
        <v>0</v>
      </c>
      <c r="AQ1364" s="283">
        <f t="shared" si="636"/>
        <v>0</v>
      </c>
      <c r="AR1364" s="281">
        <f t="shared" si="646"/>
        <v>0</v>
      </c>
      <c r="AT1364" s="446"/>
      <c r="AU1364" s="344"/>
      <c r="AV1364" s="447" t="str">
        <f t="shared" si="647"/>
        <v>CA</v>
      </c>
      <c r="AW1364" s="447" t="str">
        <f t="shared" si="648"/>
        <v>CL</v>
      </c>
      <c r="AX1364" s="447" t="str">
        <f t="shared" si="649"/>
        <v>AIC</v>
      </c>
      <c r="AY1364" s="447" t="str">
        <f t="shared" si="650"/>
        <v>ERB</v>
      </c>
      <c r="AZ1364" s="447" t="str">
        <f t="shared" si="651"/>
        <v>GRB</v>
      </c>
      <c r="BA1364" s="447" t="str">
        <f t="shared" si="652"/>
        <v>Non-Op</v>
      </c>
      <c r="BC1364" s="445" t="s">
        <v>2322</v>
      </c>
      <c r="BD1364" s="552">
        <f t="shared" si="639"/>
        <v>0</v>
      </c>
      <c r="BF1364" s="435"/>
      <c r="BG1364" s="435"/>
      <c r="BH1364" s="435"/>
      <c r="BI1364" s="435"/>
      <c r="BJ1364" s="435"/>
      <c r="BK1364" s="435"/>
      <c r="BL1364" s="435"/>
      <c r="BN1364" s="444"/>
    </row>
    <row r="1365" spans="1:66" s="28" customFormat="1" ht="12" customHeight="1">
      <c r="A1365" s="287">
        <v>23600552</v>
      </c>
      <c r="B1365" s="288" t="str">
        <f t="shared" si="626"/>
        <v>23600552</v>
      </c>
      <c r="C1365" s="444" t="s">
        <v>1859</v>
      </c>
      <c r="D1365" s="445" t="s">
        <v>2092</v>
      </c>
      <c r="E1365" s="445"/>
      <c r="F1365" s="444"/>
      <c r="G1365" s="445"/>
      <c r="H1365" s="547">
        <v>-4589676.84</v>
      </c>
      <c r="I1365" s="547">
        <v>-4951956.62</v>
      </c>
      <c r="J1365" s="547">
        <v>-5192913.46</v>
      </c>
      <c r="K1365" s="547">
        <v>-4971296.54</v>
      </c>
      <c r="L1365" s="547">
        <v>-4002815.5</v>
      </c>
      <c r="M1365" s="547">
        <v>-2487241.12</v>
      </c>
      <c r="N1365" s="547">
        <v>-2058752.83</v>
      </c>
      <c r="O1365" s="547">
        <v>-1516720.08</v>
      </c>
      <c r="P1365" s="547">
        <v>-1722913.61</v>
      </c>
      <c r="Q1365" s="547">
        <v>-1913482.47</v>
      </c>
      <c r="R1365" s="547">
        <v>-2778783.74</v>
      </c>
      <c r="S1365" s="547">
        <v>-3908307.02</v>
      </c>
      <c r="T1365" s="547">
        <v>-5527916.3899999997</v>
      </c>
      <c r="U1365" s="547"/>
      <c r="V1365" s="547">
        <f t="shared" si="627"/>
        <v>-3380331.6337500005</v>
      </c>
      <c r="W1365" s="285"/>
      <c r="X1365" s="286"/>
      <c r="Y1365" s="548">
        <f t="shared" si="654"/>
        <v>0</v>
      </c>
      <c r="Z1365" s="549">
        <f t="shared" si="654"/>
        <v>-5527916.3899999997</v>
      </c>
      <c r="AA1365" s="549">
        <f t="shared" si="654"/>
        <v>0</v>
      </c>
      <c r="AB1365" s="282">
        <f t="shared" si="642"/>
        <v>0</v>
      </c>
      <c r="AC1365" s="281">
        <f t="shared" si="643"/>
        <v>0</v>
      </c>
      <c r="AD1365" s="549">
        <f t="shared" si="628"/>
        <v>0</v>
      </c>
      <c r="AE1365" s="553">
        <f t="shared" si="629"/>
        <v>0</v>
      </c>
      <c r="AF1365" s="282">
        <f t="shared" si="630"/>
        <v>0</v>
      </c>
      <c r="AG1365" s="283">
        <f t="shared" si="631"/>
        <v>0</v>
      </c>
      <c r="AH1365" s="281">
        <f t="shared" si="644"/>
        <v>0</v>
      </c>
      <c r="AI1365" s="551">
        <f t="shared" si="653"/>
        <v>0</v>
      </c>
      <c r="AJ1365" s="549">
        <f t="shared" si="653"/>
        <v>-3380331.6337500005</v>
      </c>
      <c r="AK1365" s="549">
        <f t="shared" si="653"/>
        <v>0</v>
      </c>
      <c r="AL1365" s="282">
        <f t="shared" si="632"/>
        <v>0</v>
      </c>
      <c r="AM1365" s="281">
        <f t="shared" si="645"/>
        <v>0</v>
      </c>
      <c r="AN1365" s="549">
        <f t="shared" si="633"/>
        <v>0</v>
      </c>
      <c r="AO1365" s="549">
        <f t="shared" si="634"/>
        <v>0</v>
      </c>
      <c r="AP1365" s="549">
        <f t="shared" si="635"/>
        <v>0</v>
      </c>
      <c r="AQ1365" s="283">
        <f t="shared" si="636"/>
        <v>0</v>
      </c>
      <c r="AR1365" s="281">
        <f t="shared" si="646"/>
        <v>0</v>
      </c>
      <c r="AT1365" s="446"/>
      <c r="AU1365" s="344"/>
      <c r="AV1365" s="447" t="str">
        <f t="shared" si="647"/>
        <v>CA</v>
      </c>
      <c r="AW1365" s="447" t="str">
        <f t="shared" si="648"/>
        <v>CL</v>
      </c>
      <c r="AX1365" s="447" t="str">
        <f t="shared" si="649"/>
        <v>AIC</v>
      </c>
      <c r="AY1365" s="447" t="str">
        <f t="shared" si="650"/>
        <v>ERB</v>
      </c>
      <c r="AZ1365" s="447" t="str">
        <f t="shared" si="651"/>
        <v>GRB</v>
      </c>
      <c r="BA1365" s="447" t="str">
        <f t="shared" si="652"/>
        <v>Non-Op</v>
      </c>
      <c r="BC1365" s="445" t="s">
        <v>2322</v>
      </c>
      <c r="BD1365" s="552">
        <f t="shared" si="639"/>
        <v>-5527916.3899999997</v>
      </c>
      <c r="BF1365" s="435"/>
      <c r="BG1365" s="435"/>
      <c r="BH1365" s="435"/>
      <c r="BI1365" s="435"/>
      <c r="BJ1365" s="435"/>
      <c r="BK1365" s="435"/>
      <c r="BL1365" s="435"/>
      <c r="BN1365" s="444"/>
    </row>
    <row r="1366" spans="1:66" s="28" customFormat="1" ht="12" customHeight="1">
      <c r="A1366" s="287">
        <v>23600602</v>
      </c>
      <c r="B1366" s="288" t="str">
        <f t="shared" si="626"/>
        <v>23600602</v>
      </c>
      <c r="C1366" s="444" t="s">
        <v>1860</v>
      </c>
      <c r="D1366" s="445" t="s">
        <v>2092</v>
      </c>
      <c r="E1366" s="445"/>
      <c r="F1366" s="444"/>
      <c r="G1366" s="445"/>
      <c r="H1366" s="547">
        <v>-6484819.54</v>
      </c>
      <c r="I1366" s="547">
        <v>-5699447.1500000004</v>
      </c>
      <c r="J1366" s="547">
        <v>-7092130.9500000002</v>
      </c>
      <c r="K1366" s="547">
        <v>-7638683.5099999998</v>
      </c>
      <c r="L1366" s="547">
        <v>-4812790.5999999996</v>
      </c>
      <c r="M1366" s="547">
        <v>-3832925.19</v>
      </c>
      <c r="N1366" s="547">
        <v>-3834407.97</v>
      </c>
      <c r="O1366" s="547">
        <v>-1808886.49</v>
      </c>
      <c r="P1366" s="547">
        <v>-1988529.72</v>
      </c>
      <c r="Q1366" s="547">
        <v>-2444041.1800000002</v>
      </c>
      <c r="R1366" s="547">
        <v>-2873457.67</v>
      </c>
      <c r="S1366" s="547">
        <v>-5049906.63</v>
      </c>
      <c r="T1366" s="547">
        <v>-7210925.04</v>
      </c>
      <c r="U1366" s="547"/>
      <c r="V1366" s="547">
        <f t="shared" si="627"/>
        <v>-4493589.9458333338</v>
      </c>
      <c r="W1366" s="285"/>
      <c r="X1366" s="286"/>
      <c r="Y1366" s="548">
        <f t="shared" si="654"/>
        <v>0</v>
      </c>
      <c r="Z1366" s="549">
        <f t="shared" si="654"/>
        <v>-7210925.04</v>
      </c>
      <c r="AA1366" s="549">
        <f t="shared" si="654"/>
        <v>0</v>
      </c>
      <c r="AB1366" s="282">
        <f t="shared" si="642"/>
        <v>0</v>
      </c>
      <c r="AC1366" s="281">
        <f t="shared" si="643"/>
        <v>0</v>
      </c>
      <c r="AD1366" s="549">
        <f t="shared" si="628"/>
        <v>0</v>
      </c>
      <c r="AE1366" s="553">
        <f t="shared" si="629"/>
        <v>0</v>
      </c>
      <c r="AF1366" s="282">
        <f t="shared" si="630"/>
        <v>0</v>
      </c>
      <c r="AG1366" s="283">
        <f t="shared" si="631"/>
        <v>0</v>
      </c>
      <c r="AH1366" s="281">
        <f t="shared" si="644"/>
        <v>0</v>
      </c>
      <c r="AI1366" s="551">
        <f t="shared" si="653"/>
        <v>0</v>
      </c>
      <c r="AJ1366" s="549">
        <f t="shared" si="653"/>
        <v>-4493589.9458333338</v>
      </c>
      <c r="AK1366" s="549">
        <f t="shared" si="653"/>
        <v>0</v>
      </c>
      <c r="AL1366" s="282">
        <f t="shared" si="632"/>
        <v>0</v>
      </c>
      <c r="AM1366" s="281">
        <f t="shared" si="645"/>
        <v>0</v>
      </c>
      <c r="AN1366" s="549">
        <f t="shared" si="633"/>
        <v>0</v>
      </c>
      <c r="AO1366" s="549">
        <f t="shared" si="634"/>
        <v>0</v>
      </c>
      <c r="AP1366" s="549">
        <f t="shared" si="635"/>
        <v>0</v>
      </c>
      <c r="AQ1366" s="283">
        <f t="shared" si="636"/>
        <v>0</v>
      </c>
      <c r="AR1366" s="281">
        <f t="shared" si="646"/>
        <v>0</v>
      </c>
      <c r="AT1366" s="446"/>
      <c r="AU1366" s="344"/>
      <c r="AV1366" s="447" t="str">
        <f t="shared" si="647"/>
        <v>CA</v>
      </c>
      <c r="AW1366" s="447" t="str">
        <f t="shared" si="648"/>
        <v>CL</v>
      </c>
      <c r="AX1366" s="447" t="str">
        <f t="shared" si="649"/>
        <v>AIC</v>
      </c>
      <c r="AY1366" s="447" t="str">
        <f t="shared" si="650"/>
        <v>ERB</v>
      </c>
      <c r="AZ1366" s="447" t="str">
        <f t="shared" si="651"/>
        <v>GRB</v>
      </c>
      <c r="BA1366" s="447" t="str">
        <f t="shared" si="652"/>
        <v>Non-Op</v>
      </c>
      <c r="BC1366" s="445" t="s">
        <v>2322</v>
      </c>
      <c r="BD1366" s="552">
        <f t="shared" si="639"/>
        <v>-7210925.04</v>
      </c>
      <c r="BF1366" s="435"/>
      <c r="BG1366" s="435"/>
      <c r="BH1366" s="435"/>
      <c r="BI1366" s="435"/>
      <c r="BJ1366" s="435"/>
      <c r="BK1366" s="435"/>
      <c r="BL1366" s="435"/>
      <c r="BN1366" s="444"/>
    </row>
    <row r="1367" spans="1:66" s="28" customFormat="1" ht="12" customHeight="1">
      <c r="A1367" s="287">
        <v>23601003</v>
      </c>
      <c r="B1367" s="288" t="str">
        <f t="shared" si="626"/>
        <v>23601003</v>
      </c>
      <c r="C1367" s="444" t="s">
        <v>1861</v>
      </c>
      <c r="D1367" s="445" t="s">
        <v>2092</v>
      </c>
      <c r="E1367" s="445"/>
      <c r="F1367" s="444"/>
      <c r="G1367" s="445"/>
      <c r="H1367" s="547">
        <v>-918273.52</v>
      </c>
      <c r="I1367" s="547">
        <v>-640316.36</v>
      </c>
      <c r="J1367" s="547">
        <v>-539855</v>
      </c>
      <c r="K1367" s="547">
        <v>-500033.26</v>
      </c>
      <c r="L1367" s="547">
        <v>-332432.90000000002</v>
      </c>
      <c r="M1367" s="547">
        <v>-562370.97</v>
      </c>
      <c r="N1367" s="547">
        <v>-813631.26</v>
      </c>
      <c r="O1367" s="547">
        <v>-469854.16</v>
      </c>
      <c r="P1367" s="547">
        <v>-320846.56</v>
      </c>
      <c r="Q1367" s="547">
        <v>-355173.69</v>
      </c>
      <c r="R1367" s="547">
        <v>-384064.65</v>
      </c>
      <c r="S1367" s="547">
        <v>-347379.68</v>
      </c>
      <c r="T1367" s="547">
        <v>-697892.87</v>
      </c>
      <c r="U1367" s="547"/>
      <c r="V1367" s="547">
        <f t="shared" si="627"/>
        <v>-506170.14041666669</v>
      </c>
      <c r="W1367" s="285"/>
      <c r="X1367" s="286"/>
      <c r="Y1367" s="548">
        <f t="shared" si="654"/>
        <v>0</v>
      </c>
      <c r="Z1367" s="549">
        <f t="shared" si="654"/>
        <v>-697892.87</v>
      </c>
      <c r="AA1367" s="549">
        <f t="shared" si="654"/>
        <v>0</v>
      </c>
      <c r="AB1367" s="282">
        <f t="shared" si="642"/>
        <v>0</v>
      </c>
      <c r="AC1367" s="281">
        <f t="shared" si="643"/>
        <v>0</v>
      </c>
      <c r="AD1367" s="549">
        <f t="shared" si="628"/>
        <v>0</v>
      </c>
      <c r="AE1367" s="553">
        <f t="shared" si="629"/>
        <v>0</v>
      </c>
      <c r="AF1367" s="282">
        <f t="shared" si="630"/>
        <v>0</v>
      </c>
      <c r="AG1367" s="283">
        <f t="shared" si="631"/>
        <v>0</v>
      </c>
      <c r="AH1367" s="281">
        <f t="shared" si="644"/>
        <v>0</v>
      </c>
      <c r="AI1367" s="551">
        <f t="shared" si="653"/>
        <v>0</v>
      </c>
      <c r="AJ1367" s="549">
        <f t="shared" si="653"/>
        <v>-506170.14041666669</v>
      </c>
      <c r="AK1367" s="549">
        <f t="shared" si="653"/>
        <v>0</v>
      </c>
      <c r="AL1367" s="282">
        <f t="shared" si="632"/>
        <v>0</v>
      </c>
      <c r="AM1367" s="281">
        <f t="shared" si="645"/>
        <v>0</v>
      </c>
      <c r="AN1367" s="549">
        <f t="shared" si="633"/>
        <v>0</v>
      </c>
      <c r="AO1367" s="549">
        <f t="shared" si="634"/>
        <v>0</v>
      </c>
      <c r="AP1367" s="549">
        <f t="shared" si="635"/>
        <v>0</v>
      </c>
      <c r="AQ1367" s="283">
        <f t="shared" si="636"/>
        <v>0</v>
      </c>
      <c r="AR1367" s="281">
        <f t="shared" si="646"/>
        <v>0</v>
      </c>
      <c r="AT1367" s="446"/>
      <c r="AU1367" s="344"/>
      <c r="AV1367" s="447" t="str">
        <f t="shared" si="647"/>
        <v>CA</v>
      </c>
      <c r="AW1367" s="447" t="str">
        <f t="shared" si="648"/>
        <v>CL</v>
      </c>
      <c r="AX1367" s="447" t="str">
        <f t="shared" si="649"/>
        <v>AIC</v>
      </c>
      <c r="AY1367" s="447" t="str">
        <f t="shared" si="650"/>
        <v>ERB</v>
      </c>
      <c r="AZ1367" s="447" t="str">
        <f t="shared" si="651"/>
        <v>GRB</v>
      </c>
      <c r="BA1367" s="447" t="str">
        <f t="shared" si="652"/>
        <v>Non-Op</v>
      </c>
      <c r="BC1367" s="445" t="s">
        <v>2322</v>
      </c>
      <c r="BD1367" s="552">
        <f t="shared" si="639"/>
        <v>-697892.87</v>
      </c>
      <c r="BF1367" s="435"/>
      <c r="BG1367" s="435"/>
      <c r="BH1367" s="435"/>
      <c r="BI1367" s="435"/>
      <c r="BJ1367" s="435"/>
      <c r="BK1367" s="435"/>
      <c r="BL1367" s="435"/>
      <c r="BN1367" s="444"/>
    </row>
    <row r="1368" spans="1:66" s="28" customFormat="1" ht="12" customHeight="1">
      <c r="A1368" s="287">
        <v>23601013</v>
      </c>
      <c r="B1368" s="288" t="str">
        <f t="shared" si="626"/>
        <v>23601013</v>
      </c>
      <c r="C1368" s="444" t="s">
        <v>1862</v>
      </c>
      <c r="D1368" s="445" t="s">
        <v>2092</v>
      </c>
      <c r="E1368" s="445"/>
      <c r="F1368" s="444"/>
      <c r="G1368" s="445"/>
      <c r="H1368" s="547">
        <v>17148.16</v>
      </c>
      <c r="I1368" s="547">
        <v>-279715.14</v>
      </c>
      <c r="J1368" s="547">
        <v>-198101.35</v>
      </c>
      <c r="K1368" s="547">
        <v>-257601.59</v>
      </c>
      <c r="L1368" s="547">
        <v>-237631.84</v>
      </c>
      <c r="M1368" s="547">
        <v>-190627.64</v>
      </c>
      <c r="N1368" s="547">
        <v>-225722.92</v>
      </c>
      <c r="O1368" s="547">
        <v>-235320.34</v>
      </c>
      <c r="P1368" s="547">
        <v>-227968.27</v>
      </c>
      <c r="Q1368" s="547">
        <v>-285850.21000000002</v>
      </c>
      <c r="R1368" s="547">
        <v>-188495.01</v>
      </c>
      <c r="S1368" s="547">
        <v>-248425.41</v>
      </c>
      <c r="T1368" s="547">
        <v>-324228.81</v>
      </c>
      <c r="U1368" s="547"/>
      <c r="V1368" s="547">
        <f t="shared" si="627"/>
        <v>-227416.67041666675</v>
      </c>
      <c r="W1368" s="285"/>
      <c r="X1368" s="286"/>
      <c r="Y1368" s="548">
        <f t="shared" si="654"/>
        <v>0</v>
      </c>
      <c r="Z1368" s="549">
        <f t="shared" si="654"/>
        <v>-324228.81</v>
      </c>
      <c r="AA1368" s="549">
        <f t="shared" si="654"/>
        <v>0</v>
      </c>
      <c r="AB1368" s="282">
        <f t="shared" si="642"/>
        <v>0</v>
      </c>
      <c r="AC1368" s="281">
        <f t="shared" si="643"/>
        <v>0</v>
      </c>
      <c r="AD1368" s="549">
        <f t="shared" si="628"/>
        <v>0</v>
      </c>
      <c r="AE1368" s="553">
        <f t="shared" si="629"/>
        <v>0</v>
      </c>
      <c r="AF1368" s="282">
        <f t="shared" si="630"/>
        <v>0</v>
      </c>
      <c r="AG1368" s="283">
        <f t="shared" si="631"/>
        <v>0</v>
      </c>
      <c r="AH1368" s="281">
        <f t="shared" si="644"/>
        <v>0</v>
      </c>
      <c r="AI1368" s="551">
        <f t="shared" si="653"/>
        <v>0</v>
      </c>
      <c r="AJ1368" s="549">
        <f t="shared" si="653"/>
        <v>-227416.67041666675</v>
      </c>
      <c r="AK1368" s="549">
        <f t="shared" si="653"/>
        <v>0</v>
      </c>
      <c r="AL1368" s="282">
        <f t="shared" si="632"/>
        <v>0</v>
      </c>
      <c r="AM1368" s="281">
        <f t="shared" si="645"/>
        <v>0</v>
      </c>
      <c r="AN1368" s="549">
        <f t="shared" si="633"/>
        <v>0</v>
      </c>
      <c r="AO1368" s="549">
        <f t="shared" si="634"/>
        <v>0</v>
      </c>
      <c r="AP1368" s="549">
        <f t="shared" si="635"/>
        <v>0</v>
      </c>
      <c r="AQ1368" s="283">
        <f t="shared" si="636"/>
        <v>0</v>
      </c>
      <c r="AR1368" s="281">
        <f t="shared" si="646"/>
        <v>0</v>
      </c>
      <c r="AT1368" s="446"/>
      <c r="AU1368" s="344"/>
      <c r="AV1368" s="447" t="str">
        <f t="shared" si="647"/>
        <v>CA</v>
      </c>
      <c r="AW1368" s="447" t="str">
        <f t="shared" si="648"/>
        <v>CL</v>
      </c>
      <c r="AX1368" s="447" t="str">
        <f t="shared" si="649"/>
        <v>AIC</v>
      </c>
      <c r="AY1368" s="447" t="str">
        <f t="shared" si="650"/>
        <v>ERB</v>
      </c>
      <c r="AZ1368" s="447" t="str">
        <f t="shared" si="651"/>
        <v>GRB</v>
      </c>
      <c r="BA1368" s="447" t="str">
        <f t="shared" si="652"/>
        <v>Non-Op</v>
      </c>
      <c r="BC1368" s="445" t="s">
        <v>2322</v>
      </c>
      <c r="BD1368" s="552">
        <f t="shared" si="639"/>
        <v>-324228.81</v>
      </c>
      <c r="BF1368" s="435"/>
      <c r="BG1368" s="435"/>
      <c r="BH1368" s="435"/>
      <c r="BI1368" s="435"/>
      <c r="BJ1368" s="435"/>
      <c r="BK1368" s="435"/>
      <c r="BL1368" s="435"/>
      <c r="BN1368" s="444"/>
    </row>
    <row r="1369" spans="1:66" s="28" customFormat="1" ht="12" customHeight="1">
      <c r="A1369" s="287">
        <v>23601023</v>
      </c>
      <c r="B1369" s="288" t="str">
        <f t="shared" si="626"/>
        <v>23601023</v>
      </c>
      <c r="C1369" s="444" t="s">
        <v>1863</v>
      </c>
      <c r="D1369" s="445" t="s">
        <v>2092</v>
      </c>
      <c r="E1369" s="445"/>
      <c r="F1369" s="444"/>
      <c r="G1369" s="445"/>
      <c r="H1369" s="547">
        <v>-54826.06</v>
      </c>
      <c r="I1369" s="547">
        <v>-5671.23</v>
      </c>
      <c r="J1369" s="547">
        <v>-4274.07</v>
      </c>
      <c r="K1369" s="547">
        <v>-12855.56</v>
      </c>
      <c r="L1369" s="547">
        <v>-2012.36</v>
      </c>
      <c r="M1369" s="547">
        <v>-2137.4499999999998</v>
      </c>
      <c r="N1369" s="547">
        <v>-13272.43</v>
      </c>
      <c r="O1369" s="547">
        <v>-1507.11</v>
      </c>
      <c r="P1369" s="547">
        <v>-1060.33</v>
      </c>
      <c r="Q1369" s="547">
        <v>-14655.64</v>
      </c>
      <c r="R1369" s="547">
        <v>-2169</v>
      </c>
      <c r="S1369" s="547">
        <v>-4234.88</v>
      </c>
      <c r="T1369" s="547">
        <v>-16690.72</v>
      </c>
      <c r="U1369" s="547"/>
      <c r="V1369" s="547">
        <f t="shared" si="627"/>
        <v>-8300.7041666666682</v>
      </c>
      <c r="W1369" s="285"/>
      <c r="X1369" s="286"/>
      <c r="Y1369" s="548">
        <f t="shared" si="654"/>
        <v>0</v>
      </c>
      <c r="Z1369" s="549">
        <f t="shared" si="654"/>
        <v>-16690.72</v>
      </c>
      <c r="AA1369" s="549">
        <f t="shared" si="654"/>
        <v>0</v>
      </c>
      <c r="AB1369" s="282">
        <f t="shared" si="642"/>
        <v>0</v>
      </c>
      <c r="AC1369" s="281">
        <f t="shared" si="643"/>
        <v>0</v>
      </c>
      <c r="AD1369" s="549">
        <f t="shared" si="628"/>
        <v>0</v>
      </c>
      <c r="AE1369" s="553">
        <f t="shared" si="629"/>
        <v>0</v>
      </c>
      <c r="AF1369" s="282">
        <f t="shared" si="630"/>
        <v>0</v>
      </c>
      <c r="AG1369" s="283">
        <f t="shared" si="631"/>
        <v>0</v>
      </c>
      <c r="AH1369" s="281">
        <f t="shared" si="644"/>
        <v>0</v>
      </c>
      <c r="AI1369" s="551">
        <f t="shared" si="653"/>
        <v>0</v>
      </c>
      <c r="AJ1369" s="549">
        <f t="shared" si="653"/>
        <v>-8300.7041666666682</v>
      </c>
      <c r="AK1369" s="549">
        <f t="shared" si="653"/>
        <v>0</v>
      </c>
      <c r="AL1369" s="282">
        <f t="shared" si="632"/>
        <v>0</v>
      </c>
      <c r="AM1369" s="281">
        <f t="shared" si="645"/>
        <v>0</v>
      </c>
      <c r="AN1369" s="549">
        <f t="shared" si="633"/>
        <v>0</v>
      </c>
      <c r="AO1369" s="549">
        <f t="shared" si="634"/>
        <v>0</v>
      </c>
      <c r="AP1369" s="549">
        <f t="shared" si="635"/>
        <v>0</v>
      </c>
      <c r="AQ1369" s="283">
        <f t="shared" si="636"/>
        <v>0</v>
      </c>
      <c r="AR1369" s="281">
        <f t="shared" si="646"/>
        <v>0</v>
      </c>
      <c r="AT1369" s="446"/>
      <c r="AU1369" s="344"/>
      <c r="AV1369" s="447" t="str">
        <f t="shared" si="647"/>
        <v>CA</v>
      </c>
      <c r="AW1369" s="447" t="str">
        <f t="shared" si="648"/>
        <v>CL</v>
      </c>
      <c r="AX1369" s="447" t="str">
        <f t="shared" si="649"/>
        <v>AIC</v>
      </c>
      <c r="AY1369" s="447" t="str">
        <f t="shared" si="650"/>
        <v>ERB</v>
      </c>
      <c r="AZ1369" s="447" t="str">
        <f t="shared" si="651"/>
        <v>GRB</v>
      </c>
      <c r="BA1369" s="447" t="str">
        <f t="shared" si="652"/>
        <v>Non-Op</v>
      </c>
      <c r="BC1369" s="445" t="s">
        <v>2322</v>
      </c>
      <c r="BD1369" s="552">
        <f t="shared" si="639"/>
        <v>-16690.72</v>
      </c>
      <c r="BF1369" s="435"/>
      <c r="BG1369" s="435"/>
      <c r="BH1369" s="435"/>
      <c r="BI1369" s="435"/>
      <c r="BJ1369" s="435"/>
      <c r="BK1369" s="435"/>
      <c r="BL1369" s="435"/>
      <c r="BN1369" s="444"/>
    </row>
    <row r="1370" spans="1:66" s="28" customFormat="1" ht="12" customHeight="1">
      <c r="A1370" s="324" t="s">
        <v>2977</v>
      </c>
      <c r="B1370" s="290" t="str">
        <f t="shared" si="626"/>
        <v>23601041</v>
      </c>
      <c r="C1370" s="450" t="s">
        <v>2978</v>
      </c>
      <c r="D1370" s="451" t="s">
        <v>2092</v>
      </c>
      <c r="E1370" s="451"/>
      <c r="F1370" s="300">
        <v>44530</v>
      </c>
      <c r="G1370" s="451"/>
      <c r="H1370" s="556"/>
      <c r="I1370" s="556"/>
      <c r="J1370" s="556"/>
      <c r="K1370" s="556"/>
      <c r="L1370" s="556"/>
      <c r="M1370" s="556"/>
      <c r="N1370" s="556"/>
      <c r="O1370" s="556"/>
      <c r="P1370" s="556"/>
      <c r="Q1370" s="556"/>
      <c r="R1370" s="556"/>
      <c r="S1370" s="556">
        <v>-314565.68</v>
      </c>
      <c r="T1370" s="591">
        <v>-235924.26</v>
      </c>
      <c r="U1370" s="556"/>
      <c r="V1370" s="556">
        <f t="shared" si="627"/>
        <v>-36043.984166666669</v>
      </c>
      <c r="W1370" s="285"/>
      <c r="X1370" s="286"/>
      <c r="Y1370" s="548">
        <f t="shared" si="654"/>
        <v>0</v>
      </c>
      <c r="Z1370" s="549">
        <f t="shared" si="654"/>
        <v>-235924.26</v>
      </c>
      <c r="AA1370" s="549">
        <f t="shared" si="654"/>
        <v>0</v>
      </c>
      <c r="AB1370" s="282">
        <f t="shared" si="642"/>
        <v>0</v>
      </c>
      <c r="AC1370" s="281">
        <f t="shared" si="643"/>
        <v>0</v>
      </c>
      <c r="AD1370" s="549">
        <f t="shared" si="628"/>
        <v>0</v>
      </c>
      <c r="AE1370" s="553">
        <f t="shared" si="629"/>
        <v>0</v>
      </c>
      <c r="AF1370" s="282">
        <f t="shared" si="630"/>
        <v>0</v>
      </c>
      <c r="AG1370" s="283">
        <f t="shared" si="631"/>
        <v>0</v>
      </c>
      <c r="AH1370" s="281">
        <f t="shared" si="644"/>
        <v>0</v>
      </c>
      <c r="AI1370" s="551">
        <f t="shared" si="653"/>
        <v>0</v>
      </c>
      <c r="AJ1370" s="549">
        <f t="shared" si="653"/>
        <v>-36043.984166666669</v>
      </c>
      <c r="AK1370" s="549">
        <f t="shared" si="653"/>
        <v>0</v>
      </c>
      <c r="AL1370" s="282">
        <f t="shared" si="632"/>
        <v>0</v>
      </c>
      <c r="AM1370" s="281">
        <f t="shared" si="645"/>
        <v>0</v>
      </c>
      <c r="AN1370" s="549">
        <f t="shared" si="633"/>
        <v>0</v>
      </c>
      <c r="AO1370" s="549">
        <f t="shared" si="634"/>
        <v>0</v>
      </c>
      <c r="AP1370" s="549">
        <f t="shared" si="635"/>
        <v>0</v>
      </c>
      <c r="AQ1370" s="283">
        <f t="shared" si="636"/>
        <v>0</v>
      </c>
      <c r="AR1370" s="281">
        <f t="shared" si="646"/>
        <v>0</v>
      </c>
      <c r="AT1370" s="446"/>
      <c r="AU1370" s="344"/>
      <c r="AV1370" s="447" t="str">
        <f t="shared" si="647"/>
        <v>CA</v>
      </c>
      <c r="AW1370" s="447" t="str">
        <f t="shared" si="648"/>
        <v>CL</v>
      </c>
      <c r="AX1370" s="447" t="str">
        <f t="shared" si="649"/>
        <v>AIC</v>
      </c>
      <c r="AY1370" s="447" t="str">
        <f t="shared" si="650"/>
        <v>ERB</v>
      </c>
      <c r="AZ1370" s="447" t="str">
        <f t="shared" si="651"/>
        <v>GRB</v>
      </c>
      <c r="BA1370" s="447" t="str">
        <f t="shared" si="652"/>
        <v>Non-Op</v>
      </c>
      <c r="BC1370" s="445" t="s">
        <v>2322</v>
      </c>
      <c r="BD1370" s="552">
        <f t="shared" si="639"/>
        <v>-235924.26</v>
      </c>
      <c r="BF1370" s="435"/>
      <c r="BG1370" s="435"/>
      <c r="BH1370" s="435"/>
      <c r="BI1370" s="435"/>
      <c r="BJ1370" s="435"/>
      <c r="BK1370" s="435"/>
      <c r="BL1370" s="435"/>
      <c r="BN1370" s="444"/>
    </row>
    <row r="1371" spans="1:66" s="28" customFormat="1" ht="12" customHeight="1">
      <c r="A1371" s="287">
        <v>23601043</v>
      </c>
      <c r="B1371" s="288" t="str">
        <f t="shared" si="626"/>
        <v>23601043</v>
      </c>
      <c r="C1371" s="444" t="s">
        <v>1864</v>
      </c>
      <c r="D1371" s="445" t="s">
        <v>2092</v>
      </c>
      <c r="E1371" s="445"/>
      <c r="F1371" s="444"/>
      <c r="G1371" s="445"/>
      <c r="H1371" s="547">
        <v>-1511.57</v>
      </c>
      <c r="I1371" s="547">
        <v>-123484.5</v>
      </c>
      <c r="J1371" s="547">
        <v>-133877.91</v>
      </c>
      <c r="K1371" s="547">
        <v>-135455.22</v>
      </c>
      <c r="L1371" s="547">
        <v>-1249.42</v>
      </c>
      <c r="M1371" s="547">
        <v>-2718.18</v>
      </c>
      <c r="N1371" s="547">
        <v>-4351.68</v>
      </c>
      <c r="O1371" s="547">
        <v>-1459</v>
      </c>
      <c r="P1371" s="547">
        <v>-2773.22</v>
      </c>
      <c r="Q1371" s="547">
        <v>-4124.66</v>
      </c>
      <c r="R1371" s="547">
        <v>-1165.3499999999999</v>
      </c>
      <c r="S1371" s="547">
        <v>-2673.66</v>
      </c>
      <c r="T1371" s="547">
        <v>-4175.03</v>
      </c>
      <c r="U1371" s="547"/>
      <c r="V1371" s="547">
        <f t="shared" si="627"/>
        <v>-34681.341666666653</v>
      </c>
      <c r="W1371" s="285"/>
      <c r="X1371" s="286"/>
      <c r="Y1371" s="548">
        <f t="shared" si="654"/>
        <v>0</v>
      </c>
      <c r="Z1371" s="549">
        <f t="shared" si="654"/>
        <v>-4175.03</v>
      </c>
      <c r="AA1371" s="549">
        <f t="shared" si="654"/>
        <v>0</v>
      </c>
      <c r="AB1371" s="282">
        <f t="shared" si="642"/>
        <v>0</v>
      </c>
      <c r="AC1371" s="281">
        <f t="shared" si="643"/>
        <v>0</v>
      </c>
      <c r="AD1371" s="549">
        <f t="shared" si="628"/>
        <v>0</v>
      </c>
      <c r="AE1371" s="553">
        <f t="shared" si="629"/>
        <v>0</v>
      </c>
      <c r="AF1371" s="282">
        <f t="shared" si="630"/>
        <v>0</v>
      </c>
      <c r="AG1371" s="283">
        <f t="shared" si="631"/>
        <v>0</v>
      </c>
      <c r="AH1371" s="281">
        <f t="shared" si="644"/>
        <v>0</v>
      </c>
      <c r="AI1371" s="551">
        <f t="shared" si="653"/>
        <v>0</v>
      </c>
      <c r="AJ1371" s="549">
        <f t="shared" si="653"/>
        <v>-34681.341666666653</v>
      </c>
      <c r="AK1371" s="549">
        <f t="shared" si="653"/>
        <v>0</v>
      </c>
      <c r="AL1371" s="282">
        <f t="shared" si="632"/>
        <v>0</v>
      </c>
      <c r="AM1371" s="281">
        <f t="shared" si="645"/>
        <v>0</v>
      </c>
      <c r="AN1371" s="549">
        <f t="shared" si="633"/>
        <v>0</v>
      </c>
      <c r="AO1371" s="549">
        <f t="shared" si="634"/>
        <v>0</v>
      </c>
      <c r="AP1371" s="549">
        <f t="shared" si="635"/>
        <v>0</v>
      </c>
      <c r="AQ1371" s="283">
        <f t="shared" si="636"/>
        <v>0</v>
      </c>
      <c r="AR1371" s="281">
        <f t="shared" si="646"/>
        <v>0</v>
      </c>
      <c r="AT1371" s="446"/>
      <c r="AU1371" s="344"/>
      <c r="AV1371" s="447" t="str">
        <f t="shared" si="647"/>
        <v>CA</v>
      </c>
      <c r="AW1371" s="447" t="str">
        <f t="shared" si="648"/>
        <v>CL</v>
      </c>
      <c r="AX1371" s="447" t="str">
        <f t="shared" si="649"/>
        <v>AIC</v>
      </c>
      <c r="AY1371" s="447" t="str">
        <f t="shared" si="650"/>
        <v>ERB</v>
      </c>
      <c r="AZ1371" s="447" t="str">
        <f t="shared" si="651"/>
        <v>GRB</v>
      </c>
      <c r="BA1371" s="447" t="str">
        <f t="shared" si="652"/>
        <v>Non-Op</v>
      </c>
      <c r="BC1371" s="445" t="s">
        <v>2322</v>
      </c>
      <c r="BD1371" s="552">
        <f t="shared" si="639"/>
        <v>-4175.03</v>
      </c>
      <c r="BF1371" s="435"/>
      <c r="BG1371" s="435"/>
      <c r="BH1371" s="435"/>
      <c r="BI1371" s="435"/>
      <c r="BJ1371" s="435"/>
      <c r="BK1371" s="435"/>
      <c r="BL1371" s="435"/>
      <c r="BN1371" s="444"/>
    </row>
    <row r="1372" spans="1:66" s="28" customFormat="1" ht="12" customHeight="1">
      <c r="A1372" s="324" t="s">
        <v>2979</v>
      </c>
      <c r="B1372" s="290" t="str">
        <f t="shared" si="626"/>
        <v>23601053</v>
      </c>
      <c r="C1372" s="450" t="s">
        <v>2980</v>
      </c>
      <c r="D1372" s="451" t="s">
        <v>2092</v>
      </c>
      <c r="E1372" s="451"/>
      <c r="F1372" s="300">
        <v>44500</v>
      </c>
      <c r="G1372" s="451"/>
      <c r="H1372" s="556"/>
      <c r="I1372" s="556"/>
      <c r="J1372" s="556"/>
      <c r="K1372" s="556"/>
      <c r="L1372" s="556"/>
      <c r="M1372" s="556"/>
      <c r="N1372" s="556"/>
      <c r="O1372" s="556"/>
      <c r="P1372" s="556"/>
      <c r="Q1372" s="556"/>
      <c r="R1372" s="556">
        <v>119105</v>
      </c>
      <c r="S1372" s="556">
        <v>60000</v>
      </c>
      <c r="T1372" s="591">
        <v>-176335</v>
      </c>
      <c r="U1372" s="556"/>
      <c r="V1372" s="556">
        <f t="shared" si="627"/>
        <v>7578.125</v>
      </c>
      <c r="W1372" s="285"/>
      <c r="X1372" s="286"/>
      <c r="Y1372" s="548">
        <f t="shared" si="654"/>
        <v>0</v>
      </c>
      <c r="Z1372" s="549">
        <f t="shared" si="654"/>
        <v>-176335</v>
      </c>
      <c r="AA1372" s="549">
        <f t="shared" si="654"/>
        <v>0</v>
      </c>
      <c r="AB1372" s="282">
        <f t="shared" si="642"/>
        <v>0</v>
      </c>
      <c r="AC1372" s="281">
        <f t="shared" si="643"/>
        <v>0</v>
      </c>
      <c r="AD1372" s="549">
        <f t="shared" si="628"/>
        <v>0</v>
      </c>
      <c r="AE1372" s="553">
        <f t="shared" si="629"/>
        <v>0</v>
      </c>
      <c r="AF1372" s="282">
        <f t="shared" si="630"/>
        <v>0</v>
      </c>
      <c r="AG1372" s="283">
        <f t="shared" si="631"/>
        <v>0</v>
      </c>
      <c r="AH1372" s="281">
        <f t="shared" si="644"/>
        <v>0</v>
      </c>
      <c r="AI1372" s="551">
        <f t="shared" si="653"/>
        <v>0</v>
      </c>
      <c r="AJ1372" s="549">
        <f t="shared" si="653"/>
        <v>7578.125</v>
      </c>
      <c r="AK1372" s="549">
        <f t="shared" si="653"/>
        <v>0</v>
      </c>
      <c r="AL1372" s="282">
        <f t="shared" si="632"/>
        <v>0</v>
      </c>
      <c r="AM1372" s="281">
        <f t="shared" si="645"/>
        <v>0</v>
      </c>
      <c r="AN1372" s="549">
        <f t="shared" si="633"/>
        <v>0</v>
      </c>
      <c r="AO1372" s="549">
        <f t="shared" si="634"/>
        <v>0</v>
      </c>
      <c r="AP1372" s="549">
        <f t="shared" si="635"/>
        <v>0</v>
      </c>
      <c r="AQ1372" s="283">
        <f t="shared" si="636"/>
        <v>0</v>
      </c>
      <c r="AR1372" s="281">
        <f t="shared" si="646"/>
        <v>0</v>
      </c>
      <c r="AT1372" s="446"/>
      <c r="AU1372" s="344"/>
      <c r="AV1372" s="447" t="str">
        <f t="shared" si="647"/>
        <v>CA</v>
      </c>
      <c r="AW1372" s="447" t="str">
        <f t="shared" si="648"/>
        <v>CL</v>
      </c>
      <c r="AX1372" s="447" t="str">
        <f t="shared" si="649"/>
        <v>AIC</v>
      </c>
      <c r="AY1372" s="447" t="str">
        <f t="shared" si="650"/>
        <v>ERB</v>
      </c>
      <c r="AZ1372" s="447" t="str">
        <f t="shared" si="651"/>
        <v>GRB</v>
      </c>
      <c r="BA1372" s="447" t="str">
        <f t="shared" si="652"/>
        <v>Non-Op</v>
      </c>
      <c r="BC1372" s="445" t="s">
        <v>2322</v>
      </c>
      <c r="BD1372" s="552">
        <f t="shared" si="639"/>
        <v>-176335</v>
      </c>
      <c r="BF1372" s="435"/>
      <c r="BG1372" s="435"/>
      <c r="BH1372" s="435"/>
      <c r="BI1372" s="435"/>
      <c r="BJ1372" s="435"/>
      <c r="BK1372" s="435"/>
      <c r="BL1372" s="435"/>
      <c r="BN1372" s="444"/>
    </row>
    <row r="1373" spans="1:66" s="28" customFormat="1" ht="12" customHeight="1">
      <c r="A1373" s="287">
        <v>23700363</v>
      </c>
      <c r="B1373" s="288" t="str">
        <f t="shared" si="626"/>
        <v>23700363</v>
      </c>
      <c r="C1373" s="444" t="s">
        <v>1865</v>
      </c>
      <c r="D1373" s="445" t="s">
        <v>2092</v>
      </c>
      <c r="E1373" s="445"/>
      <c r="F1373" s="444"/>
      <c r="G1373" s="445"/>
      <c r="H1373" s="547">
        <v>-44687.5</v>
      </c>
      <c r="I1373" s="547">
        <v>-134062.5</v>
      </c>
      <c r="J1373" s="547">
        <v>-223437.5</v>
      </c>
      <c r="K1373" s="547">
        <v>-312812.5</v>
      </c>
      <c r="L1373" s="547">
        <v>-402187.5</v>
      </c>
      <c r="M1373" s="547">
        <v>-491562.5</v>
      </c>
      <c r="N1373" s="547">
        <v>-44687.5</v>
      </c>
      <c r="O1373" s="547">
        <v>-134062.5</v>
      </c>
      <c r="P1373" s="547">
        <v>-223437.5</v>
      </c>
      <c r="Q1373" s="547">
        <v>-312812.5</v>
      </c>
      <c r="R1373" s="547">
        <v>-402187.5</v>
      </c>
      <c r="S1373" s="547">
        <v>-491562.5</v>
      </c>
      <c r="T1373" s="547">
        <v>-44687.5</v>
      </c>
      <c r="U1373" s="547"/>
      <c r="V1373" s="547">
        <f t="shared" si="627"/>
        <v>-268125</v>
      </c>
      <c r="W1373" s="285"/>
      <c r="X1373" s="286"/>
      <c r="Y1373" s="548">
        <f t="shared" si="654"/>
        <v>0</v>
      </c>
      <c r="Z1373" s="549">
        <f t="shared" si="654"/>
        <v>-44687.5</v>
      </c>
      <c r="AA1373" s="549">
        <f t="shared" si="654"/>
        <v>0</v>
      </c>
      <c r="AB1373" s="282">
        <f t="shared" si="642"/>
        <v>0</v>
      </c>
      <c r="AC1373" s="281">
        <f t="shared" si="643"/>
        <v>0</v>
      </c>
      <c r="AD1373" s="549">
        <f t="shared" si="628"/>
        <v>0</v>
      </c>
      <c r="AE1373" s="553">
        <f t="shared" si="629"/>
        <v>0</v>
      </c>
      <c r="AF1373" s="282">
        <f t="shared" si="630"/>
        <v>0</v>
      </c>
      <c r="AG1373" s="283">
        <f t="shared" si="631"/>
        <v>0</v>
      </c>
      <c r="AH1373" s="281">
        <f t="shared" si="644"/>
        <v>0</v>
      </c>
      <c r="AI1373" s="551">
        <f t="shared" si="653"/>
        <v>0</v>
      </c>
      <c r="AJ1373" s="549">
        <f t="shared" si="653"/>
        <v>-268125</v>
      </c>
      <c r="AK1373" s="549">
        <f t="shared" si="653"/>
        <v>0</v>
      </c>
      <c r="AL1373" s="282">
        <f t="shared" si="632"/>
        <v>0</v>
      </c>
      <c r="AM1373" s="281">
        <f t="shared" si="645"/>
        <v>0</v>
      </c>
      <c r="AN1373" s="549">
        <f t="shared" si="633"/>
        <v>0</v>
      </c>
      <c r="AO1373" s="549">
        <f t="shared" si="634"/>
        <v>0</v>
      </c>
      <c r="AP1373" s="549">
        <f t="shared" si="635"/>
        <v>0</v>
      </c>
      <c r="AQ1373" s="283">
        <f t="shared" si="636"/>
        <v>0</v>
      </c>
      <c r="AR1373" s="281">
        <f t="shared" si="646"/>
        <v>0</v>
      </c>
      <c r="AT1373" s="446"/>
      <c r="AU1373" s="344"/>
      <c r="AV1373" s="447" t="str">
        <f t="shared" si="647"/>
        <v>CA</v>
      </c>
      <c r="AW1373" s="447" t="str">
        <f t="shared" si="648"/>
        <v>CL</v>
      </c>
      <c r="AX1373" s="447" t="str">
        <f t="shared" si="649"/>
        <v>AIC</v>
      </c>
      <c r="AY1373" s="447" t="str">
        <f t="shared" si="650"/>
        <v>ERB</v>
      </c>
      <c r="AZ1373" s="447" t="str">
        <f t="shared" si="651"/>
        <v>GRB</v>
      </c>
      <c r="BA1373" s="447" t="str">
        <f t="shared" si="652"/>
        <v>Non-Op</v>
      </c>
      <c r="BC1373" s="445" t="s">
        <v>2329</v>
      </c>
      <c r="BD1373" s="552">
        <f t="shared" si="639"/>
        <v>-44687.5</v>
      </c>
      <c r="BF1373" s="435"/>
      <c r="BG1373" s="435"/>
      <c r="BH1373" s="435"/>
      <c r="BI1373" s="435"/>
      <c r="BJ1373" s="435"/>
      <c r="BK1373" s="435"/>
      <c r="BL1373" s="435"/>
      <c r="BN1373" s="444"/>
    </row>
    <row r="1374" spans="1:66" s="28" customFormat="1" ht="12" customHeight="1">
      <c r="A1374" s="287">
        <v>23700383</v>
      </c>
      <c r="B1374" s="288" t="str">
        <f t="shared" ref="B1374:B1437" si="655">TEXT(A1374,"##")</f>
        <v>23700383</v>
      </c>
      <c r="C1374" s="444" t="s">
        <v>1866</v>
      </c>
      <c r="D1374" s="445" t="s">
        <v>2092</v>
      </c>
      <c r="E1374" s="445"/>
      <c r="F1374" s="444"/>
      <c r="G1374" s="445"/>
      <c r="H1374" s="547">
        <v>-6000</v>
      </c>
      <c r="I1374" s="547">
        <v>-18000</v>
      </c>
      <c r="J1374" s="547">
        <v>-30000</v>
      </c>
      <c r="K1374" s="547">
        <v>-42000</v>
      </c>
      <c r="L1374" s="547">
        <v>-54000</v>
      </c>
      <c r="M1374" s="547">
        <v>-66000</v>
      </c>
      <c r="N1374" s="547">
        <v>-6000</v>
      </c>
      <c r="O1374" s="547">
        <v>-18000</v>
      </c>
      <c r="P1374" s="547">
        <v>-30000</v>
      </c>
      <c r="Q1374" s="547">
        <v>-42000</v>
      </c>
      <c r="R1374" s="547">
        <v>-54000</v>
      </c>
      <c r="S1374" s="547">
        <v>-66000</v>
      </c>
      <c r="T1374" s="547">
        <v>-6000</v>
      </c>
      <c r="U1374" s="547"/>
      <c r="V1374" s="547">
        <f t="shared" si="627"/>
        <v>-36000</v>
      </c>
      <c r="W1374" s="285"/>
      <c r="X1374" s="286"/>
      <c r="Y1374" s="548">
        <f t="shared" si="654"/>
        <v>0</v>
      </c>
      <c r="Z1374" s="549">
        <f t="shared" si="654"/>
        <v>-6000</v>
      </c>
      <c r="AA1374" s="549">
        <f t="shared" si="654"/>
        <v>0</v>
      </c>
      <c r="AB1374" s="282">
        <f t="shared" si="642"/>
        <v>0</v>
      </c>
      <c r="AC1374" s="281">
        <f t="shared" si="643"/>
        <v>0</v>
      </c>
      <c r="AD1374" s="549">
        <f t="shared" si="628"/>
        <v>0</v>
      </c>
      <c r="AE1374" s="553">
        <f t="shared" si="629"/>
        <v>0</v>
      </c>
      <c r="AF1374" s="282">
        <f t="shared" si="630"/>
        <v>0</v>
      </c>
      <c r="AG1374" s="283">
        <f t="shared" si="631"/>
        <v>0</v>
      </c>
      <c r="AH1374" s="281">
        <f t="shared" si="644"/>
        <v>0</v>
      </c>
      <c r="AI1374" s="551">
        <f t="shared" si="653"/>
        <v>0</v>
      </c>
      <c r="AJ1374" s="549">
        <f t="shared" si="653"/>
        <v>-36000</v>
      </c>
      <c r="AK1374" s="549">
        <f t="shared" si="653"/>
        <v>0</v>
      </c>
      <c r="AL1374" s="282">
        <f t="shared" si="632"/>
        <v>0</v>
      </c>
      <c r="AM1374" s="281">
        <f t="shared" si="645"/>
        <v>0</v>
      </c>
      <c r="AN1374" s="549">
        <f t="shared" si="633"/>
        <v>0</v>
      </c>
      <c r="AO1374" s="549">
        <f t="shared" si="634"/>
        <v>0</v>
      </c>
      <c r="AP1374" s="549">
        <f t="shared" si="635"/>
        <v>0</v>
      </c>
      <c r="AQ1374" s="283">
        <f t="shared" si="636"/>
        <v>0</v>
      </c>
      <c r="AR1374" s="281">
        <f t="shared" si="646"/>
        <v>0</v>
      </c>
      <c r="AT1374" s="446"/>
      <c r="AU1374" s="344"/>
      <c r="AV1374" s="447" t="str">
        <f t="shared" si="647"/>
        <v>CA</v>
      </c>
      <c r="AW1374" s="447" t="str">
        <f t="shared" si="648"/>
        <v>CL</v>
      </c>
      <c r="AX1374" s="447" t="str">
        <f t="shared" si="649"/>
        <v>AIC</v>
      </c>
      <c r="AY1374" s="447" t="str">
        <f t="shared" si="650"/>
        <v>ERB</v>
      </c>
      <c r="AZ1374" s="447" t="str">
        <f t="shared" si="651"/>
        <v>GRB</v>
      </c>
      <c r="BA1374" s="447" t="str">
        <f t="shared" si="652"/>
        <v>Non-Op</v>
      </c>
      <c r="BC1374" s="445" t="s">
        <v>2329</v>
      </c>
      <c r="BD1374" s="552">
        <f t="shared" si="639"/>
        <v>-6000</v>
      </c>
      <c r="BF1374" s="435"/>
      <c r="BG1374" s="435"/>
      <c r="BH1374" s="435"/>
      <c r="BI1374" s="435"/>
      <c r="BJ1374" s="435"/>
      <c r="BK1374" s="435"/>
      <c r="BL1374" s="435"/>
      <c r="BN1374" s="444"/>
    </row>
    <row r="1375" spans="1:66" s="28" customFormat="1" ht="12" customHeight="1">
      <c r="A1375" s="287">
        <v>23700713</v>
      </c>
      <c r="B1375" s="288" t="str">
        <f t="shared" si="655"/>
        <v>23700713</v>
      </c>
      <c r="C1375" s="444" t="s">
        <v>2981</v>
      </c>
      <c r="D1375" s="445" t="s">
        <v>2092</v>
      </c>
      <c r="E1375" s="445"/>
      <c r="F1375" s="444"/>
      <c r="G1375" s="445"/>
      <c r="H1375" s="547">
        <v>0</v>
      </c>
      <c r="I1375" s="547">
        <v>0</v>
      </c>
      <c r="J1375" s="547">
        <v>0</v>
      </c>
      <c r="K1375" s="547">
        <v>0</v>
      </c>
      <c r="L1375" s="547">
        <v>0</v>
      </c>
      <c r="M1375" s="547">
        <v>0</v>
      </c>
      <c r="N1375" s="547">
        <v>0</v>
      </c>
      <c r="O1375" s="547">
        <v>0</v>
      </c>
      <c r="P1375" s="547">
        <v>0</v>
      </c>
      <c r="Q1375" s="547">
        <v>0</v>
      </c>
      <c r="R1375" s="547">
        <v>0</v>
      </c>
      <c r="S1375" s="547">
        <v>0</v>
      </c>
      <c r="T1375" s="547">
        <v>0</v>
      </c>
      <c r="U1375" s="547"/>
      <c r="V1375" s="547">
        <f t="shared" si="627"/>
        <v>0</v>
      </c>
      <c r="W1375" s="285"/>
      <c r="X1375" s="286"/>
      <c r="Y1375" s="548">
        <f t="shared" si="654"/>
        <v>0</v>
      </c>
      <c r="Z1375" s="549">
        <f t="shared" si="654"/>
        <v>0</v>
      </c>
      <c r="AA1375" s="549">
        <f t="shared" si="654"/>
        <v>0</v>
      </c>
      <c r="AB1375" s="282">
        <f t="shared" si="642"/>
        <v>0</v>
      </c>
      <c r="AC1375" s="281">
        <f t="shared" si="643"/>
        <v>0</v>
      </c>
      <c r="AD1375" s="549">
        <f t="shared" si="628"/>
        <v>0</v>
      </c>
      <c r="AE1375" s="553">
        <f t="shared" si="629"/>
        <v>0</v>
      </c>
      <c r="AF1375" s="282">
        <f t="shared" si="630"/>
        <v>0</v>
      </c>
      <c r="AG1375" s="283">
        <f t="shared" si="631"/>
        <v>0</v>
      </c>
      <c r="AH1375" s="281">
        <f t="shared" si="644"/>
        <v>0</v>
      </c>
      <c r="AI1375" s="551">
        <f t="shared" si="653"/>
        <v>0</v>
      </c>
      <c r="AJ1375" s="549">
        <f t="shared" si="653"/>
        <v>0</v>
      </c>
      <c r="AK1375" s="549">
        <f t="shared" si="653"/>
        <v>0</v>
      </c>
      <c r="AL1375" s="282">
        <f t="shared" si="632"/>
        <v>0</v>
      </c>
      <c r="AM1375" s="281">
        <f t="shared" si="645"/>
        <v>0</v>
      </c>
      <c r="AN1375" s="549">
        <f t="shared" si="633"/>
        <v>0</v>
      </c>
      <c r="AO1375" s="549">
        <f t="shared" si="634"/>
        <v>0</v>
      </c>
      <c r="AP1375" s="549">
        <f t="shared" si="635"/>
        <v>0</v>
      </c>
      <c r="AQ1375" s="283">
        <f t="shared" si="636"/>
        <v>0</v>
      </c>
      <c r="AR1375" s="281">
        <f t="shared" si="646"/>
        <v>0</v>
      </c>
      <c r="AT1375" s="446"/>
      <c r="AU1375" s="344"/>
      <c r="AV1375" s="447" t="str">
        <f t="shared" si="647"/>
        <v>CA</v>
      </c>
      <c r="AW1375" s="447" t="str">
        <f t="shared" si="648"/>
        <v>CL</v>
      </c>
      <c r="AX1375" s="447" t="str">
        <f t="shared" si="649"/>
        <v>AIC</v>
      </c>
      <c r="AY1375" s="447" t="str">
        <f t="shared" si="650"/>
        <v>ERB</v>
      </c>
      <c r="AZ1375" s="447" t="str">
        <f t="shared" si="651"/>
        <v>GRB</v>
      </c>
      <c r="BA1375" s="447" t="str">
        <f t="shared" si="652"/>
        <v>Non-Op</v>
      </c>
      <c r="BC1375" s="445" t="s">
        <v>2329</v>
      </c>
      <c r="BD1375" s="552">
        <f t="shared" si="639"/>
        <v>0</v>
      </c>
      <c r="BF1375" s="435"/>
      <c r="BG1375" s="435"/>
      <c r="BH1375" s="435"/>
      <c r="BI1375" s="435"/>
      <c r="BJ1375" s="435"/>
      <c r="BK1375" s="435"/>
      <c r="BL1375" s="435"/>
      <c r="BN1375" s="444"/>
    </row>
    <row r="1376" spans="1:66" s="28" customFormat="1" ht="12" customHeight="1">
      <c r="A1376" s="287">
        <v>23700813</v>
      </c>
      <c r="B1376" s="288" t="str">
        <f t="shared" si="655"/>
        <v>23700813</v>
      </c>
      <c r="C1376" s="444" t="s">
        <v>1867</v>
      </c>
      <c r="D1376" s="445" t="s">
        <v>2092</v>
      </c>
      <c r="E1376" s="445"/>
      <c r="F1376" s="444"/>
      <c r="G1376" s="445"/>
      <c r="H1376" s="547">
        <v>-1458332.92</v>
      </c>
      <c r="I1376" s="547">
        <v>-2041666.25</v>
      </c>
      <c r="J1376" s="547">
        <v>-2624999.58</v>
      </c>
      <c r="K1376" s="547">
        <v>-3208332.91</v>
      </c>
      <c r="L1376" s="547">
        <v>-291666.24</v>
      </c>
      <c r="M1376" s="547">
        <v>-874999.57</v>
      </c>
      <c r="N1376" s="547">
        <v>-1458332.9</v>
      </c>
      <c r="O1376" s="547">
        <v>-2041666.23</v>
      </c>
      <c r="P1376" s="547">
        <v>-2624999.56</v>
      </c>
      <c r="Q1376" s="547">
        <v>-3208332.89</v>
      </c>
      <c r="R1376" s="547">
        <v>-291666.21999999997</v>
      </c>
      <c r="S1376" s="547">
        <v>-874999.55</v>
      </c>
      <c r="T1376" s="547">
        <v>-1458332.88</v>
      </c>
      <c r="U1376" s="547"/>
      <c r="V1376" s="547">
        <f t="shared" si="627"/>
        <v>-1749999.5666666667</v>
      </c>
      <c r="W1376" s="285"/>
      <c r="X1376" s="286"/>
      <c r="Y1376" s="548">
        <f t="shared" si="654"/>
        <v>0</v>
      </c>
      <c r="Z1376" s="549">
        <f t="shared" si="654"/>
        <v>-1458332.88</v>
      </c>
      <c r="AA1376" s="549">
        <f t="shared" si="654"/>
        <v>0</v>
      </c>
      <c r="AB1376" s="282">
        <f t="shared" si="642"/>
        <v>0</v>
      </c>
      <c r="AC1376" s="281">
        <f t="shared" si="643"/>
        <v>0</v>
      </c>
      <c r="AD1376" s="549">
        <f t="shared" si="628"/>
        <v>0</v>
      </c>
      <c r="AE1376" s="553">
        <f t="shared" si="629"/>
        <v>0</v>
      </c>
      <c r="AF1376" s="282">
        <f t="shared" si="630"/>
        <v>0</v>
      </c>
      <c r="AG1376" s="283">
        <f t="shared" si="631"/>
        <v>0</v>
      </c>
      <c r="AH1376" s="281">
        <f t="shared" si="644"/>
        <v>0</v>
      </c>
      <c r="AI1376" s="551">
        <f t="shared" si="653"/>
        <v>0</v>
      </c>
      <c r="AJ1376" s="549">
        <f t="shared" si="653"/>
        <v>-1749999.5666666667</v>
      </c>
      <c r="AK1376" s="549">
        <f t="shared" si="653"/>
        <v>0</v>
      </c>
      <c r="AL1376" s="282">
        <f t="shared" si="632"/>
        <v>0</v>
      </c>
      <c r="AM1376" s="281">
        <f t="shared" si="645"/>
        <v>0</v>
      </c>
      <c r="AN1376" s="549">
        <f t="shared" si="633"/>
        <v>0</v>
      </c>
      <c r="AO1376" s="549">
        <f t="shared" si="634"/>
        <v>0</v>
      </c>
      <c r="AP1376" s="549">
        <f t="shared" si="635"/>
        <v>0</v>
      </c>
      <c r="AQ1376" s="283">
        <f t="shared" si="636"/>
        <v>0</v>
      </c>
      <c r="AR1376" s="281">
        <f t="shared" si="646"/>
        <v>0</v>
      </c>
      <c r="AT1376" s="446"/>
      <c r="AU1376" s="344"/>
      <c r="AV1376" s="447" t="str">
        <f t="shared" si="647"/>
        <v>CA</v>
      </c>
      <c r="AW1376" s="447" t="str">
        <f t="shared" si="648"/>
        <v>CL</v>
      </c>
      <c r="AX1376" s="447" t="str">
        <f t="shared" si="649"/>
        <v>AIC</v>
      </c>
      <c r="AY1376" s="447" t="str">
        <f t="shared" si="650"/>
        <v>ERB</v>
      </c>
      <c r="AZ1376" s="447" t="str">
        <f t="shared" si="651"/>
        <v>GRB</v>
      </c>
      <c r="BA1376" s="447" t="str">
        <f t="shared" si="652"/>
        <v>Non-Op</v>
      </c>
      <c r="BC1376" s="445" t="s">
        <v>2329</v>
      </c>
      <c r="BD1376" s="552">
        <f t="shared" si="639"/>
        <v>-1458332.88</v>
      </c>
      <c r="BF1376" s="435"/>
      <c r="BG1376" s="435"/>
      <c r="BH1376" s="435"/>
      <c r="BI1376" s="435"/>
      <c r="BJ1376" s="435"/>
      <c r="BK1376" s="435"/>
      <c r="BL1376" s="435"/>
      <c r="BN1376" s="444"/>
    </row>
    <row r="1377" spans="1:66" s="28" customFormat="1" ht="12" customHeight="1">
      <c r="A1377" s="287">
        <v>23700823</v>
      </c>
      <c r="B1377" s="288" t="str">
        <f t="shared" si="655"/>
        <v>23700823</v>
      </c>
      <c r="C1377" s="444" t="s">
        <v>2982</v>
      </c>
      <c r="D1377" s="445" t="s">
        <v>2092</v>
      </c>
      <c r="E1377" s="445"/>
      <c r="F1377" s="444"/>
      <c r="G1377" s="445"/>
      <c r="H1377" s="547">
        <v>0</v>
      </c>
      <c r="I1377" s="547">
        <v>0</v>
      </c>
      <c r="J1377" s="547">
        <v>0</v>
      </c>
      <c r="K1377" s="547">
        <v>0</v>
      </c>
      <c r="L1377" s="547">
        <v>0</v>
      </c>
      <c r="M1377" s="547">
        <v>0</v>
      </c>
      <c r="N1377" s="547">
        <v>0</v>
      </c>
      <c r="O1377" s="547">
        <v>0</v>
      </c>
      <c r="P1377" s="547">
        <v>0</v>
      </c>
      <c r="Q1377" s="547">
        <v>0</v>
      </c>
      <c r="R1377" s="547">
        <v>0</v>
      </c>
      <c r="S1377" s="547">
        <v>0</v>
      </c>
      <c r="T1377" s="547">
        <v>0</v>
      </c>
      <c r="U1377" s="547"/>
      <c r="V1377" s="547">
        <f t="shared" si="627"/>
        <v>0</v>
      </c>
      <c r="W1377" s="285"/>
      <c r="X1377" s="286"/>
      <c r="Y1377" s="548">
        <f t="shared" si="654"/>
        <v>0</v>
      </c>
      <c r="Z1377" s="549">
        <f t="shared" si="654"/>
        <v>0</v>
      </c>
      <c r="AA1377" s="549">
        <f t="shared" si="654"/>
        <v>0</v>
      </c>
      <c r="AB1377" s="282">
        <f t="shared" si="642"/>
        <v>0</v>
      </c>
      <c r="AC1377" s="281">
        <f t="shared" si="643"/>
        <v>0</v>
      </c>
      <c r="AD1377" s="549">
        <f t="shared" si="628"/>
        <v>0</v>
      </c>
      <c r="AE1377" s="553">
        <f t="shared" si="629"/>
        <v>0</v>
      </c>
      <c r="AF1377" s="282">
        <f t="shared" si="630"/>
        <v>0</v>
      </c>
      <c r="AG1377" s="283">
        <f t="shared" si="631"/>
        <v>0</v>
      </c>
      <c r="AH1377" s="281">
        <f t="shared" si="644"/>
        <v>0</v>
      </c>
      <c r="AI1377" s="551">
        <f t="shared" si="653"/>
        <v>0</v>
      </c>
      <c r="AJ1377" s="549">
        <f t="shared" si="653"/>
        <v>0</v>
      </c>
      <c r="AK1377" s="549">
        <f t="shared" si="653"/>
        <v>0</v>
      </c>
      <c r="AL1377" s="282">
        <f t="shared" si="632"/>
        <v>0</v>
      </c>
      <c r="AM1377" s="281">
        <f t="shared" si="645"/>
        <v>0</v>
      </c>
      <c r="AN1377" s="549">
        <f t="shared" si="633"/>
        <v>0</v>
      </c>
      <c r="AO1377" s="549">
        <f t="shared" si="634"/>
        <v>0</v>
      </c>
      <c r="AP1377" s="549">
        <f t="shared" si="635"/>
        <v>0</v>
      </c>
      <c r="AQ1377" s="283">
        <f t="shared" si="636"/>
        <v>0</v>
      </c>
      <c r="AR1377" s="281">
        <f t="shared" si="646"/>
        <v>0</v>
      </c>
      <c r="AT1377" s="446"/>
      <c r="AU1377" s="344"/>
      <c r="AV1377" s="447" t="str">
        <f t="shared" si="647"/>
        <v>CA</v>
      </c>
      <c r="AW1377" s="447" t="str">
        <f t="shared" si="648"/>
        <v>CL</v>
      </c>
      <c r="AX1377" s="447" t="str">
        <f t="shared" si="649"/>
        <v>AIC</v>
      </c>
      <c r="AY1377" s="447" t="str">
        <f t="shared" si="650"/>
        <v>ERB</v>
      </c>
      <c r="AZ1377" s="447" t="str">
        <f t="shared" si="651"/>
        <v>GRB</v>
      </c>
      <c r="BA1377" s="447" t="str">
        <f t="shared" si="652"/>
        <v>Non-Op</v>
      </c>
      <c r="BC1377" s="445" t="s">
        <v>2329</v>
      </c>
      <c r="BD1377" s="552">
        <f t="shared" si="639"/>
        <v>0</v>
      </c>
      <c r="BF1377" s="435"/>
      <c r="BG1377" s="435"/>
      <c r="BH1377" s="435"/>
      <c r="BI1377" s="435"/>
      <c r="BJ1377" s="435"/>
      <c r="BK1377" s="435"/>
      <c r="BL1377" s="435"/>
      <c r="BN1377" s="444"/>
    </row>
    <row r="1378" spans="1:66" s="28" customFormat="1" ht="12" customHeight="1">
      <c r="A1378" s="287">
        <v>23700841</v>
      </c>
      <c r="B1378" s="288" t="str">
        <f t="shared" si="655"/>
        <v>23700841</v>
      </c>
      <c r="C1378" s="444" t="s">
        <v>1868</v>
      </c>
      <c r="D1378" s="445" t="s">
        <v>2092</v>
      </c>
      <c r="E1378" s="445"/>
      <c r="F1378" s="444"/>
      <c r="G1378" s="445"/>
      <c r="H1378" s="547">
        <v>-514311.24</v>
      </c>
      <c r="I1378" s="547">
        <v>-514311.24</v>
      </c>
      <c r="J1378" s="547">
        <v>-514311.24</v>
      </c>
      <c r="K1378" s="547">
        <v>-563027.49</v>
      </c>
      <c r="L1378" s="547">
        <v>-563027.49</v>
      </c>
      <c r="M1378" s="547">
        <v>-563027.49</v>
      </c>
      <c r="N1378" s="547">
        <v>-584930.97</v>
      </c>
      <c r="O1378" s="547">
        <v>-584930.97</v>
      </c>
      <c r="P1378" s="547">
        <v>-562858.82999999996</v>
      </c>
      <c r="Q1378" s="547">
        <v>-605792.38</v>
      </c>
      <c r="R1378" s="547">
        <v>-604178.93999999994</v>
      </c>
      <c r="S1378" s="547">
        <v>-604178.93999999994</v>
      </c>
      <c r="T1378" s="547">
        <v>-661822.13</v>
      </c>
      <c r="U1378" s="547"/>
      <c r="V1378" s="547">
        <f t="shared" si="627"/>
        <v>-571053.55541666655</v>
      </c>
      <c r="W1378" s="285"/>
      <c r="X1378" s="286"/>
      <c r="Y1378" s="548">
        <f t="shared" si="654"/>
        <v>0</v>
      </c>
      <c r="Z1378" s="549">
        <f t="shared" si="654"/>
        <v>-661822.13</v>
      </c>
      <c r="AA1378" s="549">
        <f t="shared" si="654"/>
        <v>0</v>
      </c>
      <c r="AB1378" s="282">
        <f t="shared" si="642"/>
        <v>0</v>
      </c>
      <c r="AC1378" s="281">
        <f t="shared" si="643"/>
        <v>0</v>
      </c>
      <c r="AD1378" s="549">
        <f t="shared" si="628"/>
        <v>0</v>
      </c>
      <c r="AE1378" s="553">
        <f t="shared" si="629"/>
        <v>0</v>
      </c>
      <c r="AF1378" s="282">
        <f t="shared" si="630"/>
        <v>0</v>
      </c>
      <c r="AG1378" s="283">
        <f t="shared" si="631"/>
        <v>0</v>
      </c>
      <c r="AH1378" s="281">
        <f t="shared" si="644"/>
        <v>0</v>
      </c>
      <c r="AI1378" s="551">
        <f t="shared" si="653"/>
        <v>0</v>
      </c>
      <c r="AJ1378" s="549">
        <f t="shared" si="653"/>
        <v>-571053.55541666655</v>
      </c>
      <c r="AK1378" s="549">
        <f t="shared" si="653"/>
        <v>0</v>
      </c>
      <c r="AL1378" s="282">
        <f t="shared" si="632"/>
        <v>0</v>
      </c>
      <c r="AM1378" s="281">
        <f t="shared" si="645"/>
        <v>0</v>
      </c>
      <c r="AN1378" s="549">
        <f t="shared" si="633"/>
        <v>0</v>
      </c>
      <c r="AO1378" s="549">
        <f t="shared" si="634"/>
        <v>0</v>
      </c>
      <c r="AP1378" s="549">
        <f t="shared" si="635"/>
        <v>0</v>
      </c>
      <c r="AQ1378" s="283">
        <f t="shared" si="636"/>
        <v>0</v>
      </c>
      <c r="AR1378" s="281">
        <f t="shared" si="646"/>
        <v>0</v>
      </c>
      <c r="AT1378" s="446"/>
      <c r="AU1378" s="344"/>
      <c r="AV1378" s="447" t="str">
        <f t="shared" si="647"/>
        <v>CA</v>
      </c>
      <c r="AW1378" s="447" t="str">
        <f t="shared" si="648"/>
        <v>CL</v>
      </c>
      <c r="AX1378" s="447" t="str">
        <f t="shared" si="649"/>
        <v>AIC</v>
      </c>
      <c r="AY1378" s="447" t="str">
        <f t="shared" si="650"/>
        <v>ERB</v>
      </c>
      <c r="AZ1378" s="447" t="str">
        <f t="shared" si="651"/>
        <v>GRB</v>
      </c>
      <c r="BA1378" s="447" t="str">
        <f t="shared" si="652"/>
        <v>Non-Op</v>
      </c>
      <c r="BC1378" s="445" t="s">
        <v>2329</v>
      </c>
      <c r="BD1378" s="552">
        <f t="shared" si="639"/>
        <v>-661822.13</v>
      </c>
      <c r="BF1378" s="435"/>
      <c r="BG1378" s="435"/>
      <c r="BH1378" s="435"/>
      <c r="BI1378" s="435"/>
      <c r="BJ1378" s="435"/>
      <c r="BK1378" s="435"/>
      <c r="BL1378" s="435"/>
      <c r="BN1378" s="444"/>
    </row>
    <row r="1379" spans="1:66" s="28" customFormat="1" ht="12" customHeight="1">
      <c r="A1379" s="287">
        <v>23700873</v>
      </c>
      <c r="B1379" s="288" t="str">
        <f t="shared" si="655"/>
        <v>23700873</v>
      </c>
      <c r="C1379" s="444" t="s">
        <v>1869</v>
      </c>
      <c r="D1379" s="445" t="s">
        <v>2092</v>
      </c>
      <c r="E1379" s="445"/>
      <c r="F1379" s="444"/>
      <c r="G1379" s="445"/>
      <c r="H1379" s="547">
        <v>-6142500</v>
      </c>
      <c r="I1379" s="547">
        <v>-7897500</v>
      </c>
      <c r="J1379" s="547">
        <v>-9652500</v>
      </c>
      <c r="K1379" s="547">
        <v>-877500</v>
      </c>
      <c r="L1379" s="547">
        <v>-2632500</v>
      </c>
      <c r="M1379" s="547">
        <v>-4387500</v>
      </c>
      <c r="N1379" s="547">
        <v>-6142500</v>
      </c>
      <c r="O1379" s="547">
        <v>-7897500</v>
      </c>
      <c r="P1379" s="547">
        <v>-9652500</v>
      </c>
      <c r="Q1379" s="547">
        <v>-877500</v>
      </c>
      <c r="R1379" s="547">
        <v>-2632500</v>
      </c>
      <c r="S1379" s="547">
        <v>-4387500</v>
      </c>
      <c r="T1379" s="547">
        <v>-6142500</v>
      </c>
      <c r="U1379" s="547"/>
      <c r="V1379" s="547">
        <f t="shared" ref="V1379:V1442" si="656">(H1379+T1379+SUM(I1379:S1379)*2)/24</f>
        <v>-5265000</v>
      </c>
      <c r="W1379" s="285"/>
      <c r="X1379" s="286"/>
      <c r="Y1379" s="548">
        <f t="shared" si="654"/>
        <v>0</v>
      </c>
      <c r="Z1379" s="549">
        <f t="shared" si="654"/>
        <v>-6142500</v>
      </c>
      <c r="AA1379" s="549">
        <f t="shared" si="654"/>
        <v>0</v>
      </c>
      <c r="AB1379" s="282">
        <f t="shared" si="642"/>
        <v>0</v>
      </c>
      <c r="AC1379" s="281">
        <f t="shared" si="643"/>
        <v>0</v>
      </c>
      <c r="AD1379" s="549">
        <f t="shared" ref="AD1379:AD1442" si="657">IF($D1379=AD$5,$T1379,IF($D1379=AD$4, $T1379*$AK$1,0))</f>
        <v>0</v>
      </c>
      <c r="AE1379" s="553">
        <f t="shared" ref="AE1379:AE1442" si="658">IF($D1379=AE$5,$T1379,IF($D1379=AE$4, $T1379*$AK$2,0))</f>
        <v>0</v>
      </c>
      <c r="AF1379" s="282">
        <f t="shared" ref="AF1379:AF1442" si="659">IF($D1379=AF$5,$T1379,IF($D1379=AF$4, $T1379*$AL$2,0))</f>
        <v>0</v>
      </c>
      <c r="AG1379" s="283">
        <f t="shared" ref="AG1379:AG1442" si="660">SUM(AD1379:AF1379)</f>
        <v>0</v>
      </c>
      <c r="AH1379" s="281">
        <f t="shared" si="644"/>
        <v>0</v>
      </c>
      <c r="AI1379" s="551">
        <f t="shared" si="653"/>
        <v>0</v>
      </c>
      <c r="AJ1379" s="549">
        <f t="shared" si="653"/>
        <v>-5265000</v>
      </c>
      <c r="AK1379" s="549">
        <f t="shared" si="653"/>
        <v>0</v>
      </c>
      <c r="AL1379" s="282">
        <f t="shared" ref="AL1379:AL1442" si="661">V1379-SUM(AI1379:AK1379)</f>
        <v>0</v>
      </c>
      <c r="AM1379" s="281">
        <f t="shared" si="645"/>
        <v>0</v>
      </c>
      <c r="AN1379" s="549">
        <f t="shared" ref="AN1379:AN1442" si="662">IF($D1379=AN$5,$V1379,IF($D1379=AN$4, $V1379*$AK$1,0))</f>
        <v>0</v>
      </c>
      <c r="AO1379" s="549">
        <f t="shared" ref="AO1379:AO1442" si="663">IF($D1379=AO$5,$V1379,IF($D1379=AO$4, $V1379*$AK$2,0))</f>
        <v>0</v>
      </c>
      <c r="AP1379" s="549">
        <f t="shared" ref="AP1379:AP1442" si="664">IF($D1379=AP$5,$V1379,IF($D1379=AP$4, $V1379*$AL$2,0))</f>
        <v>0</v>
      </c>
      <c r="AQ1379" s="283">
        <f t="shared" ref="AQ1379:AQ1442" si="665">SUM(AN1379:AP1379)</f>
        <v>0</v>
      </c>
      <c r="AR1379" s="281">
        <f t="shared" si="646"/>
        <v>0</v>
      </c>
      <c r="AT1379" s="446"/>
      <c r="AU1379" s="344"/>
      <c r="AV1379" s="447" t="str">
        <f t="shared" si="647"/>
        <v>CA</v>
      </c>
      <c r="AW1379" s="447" t="str">
        <f t="shared" si="648"/>
        <v>CL</v>
      </c>
      <c r="AX1379" s="447" t="str">
        <f t="shared" si="649"/>
        <v>AIC</v>
      </c>
      <c r="AY1379" s="447" t="str">
        <f t="shared" si="650"/>
        <v>ERB</v>
      </c>
      <c r="AZ1379" s="447" t="str">
        <f t="shared" si="651"/>
        <v>GRB</v>
      </c>
      <c r="BA1379" s="447" t="str">
        <f t="shared" si="652"/>
        <v>Non-Op</v>
      </c>
      <c r="BC1379" s="445" t="s">
        <v>2329</v>
      </c>
      <c r="BD1379" s="552">
        <f t="shared" si="639"/>
        <v>-6142500</v>
      </c>
      <c r="BF1379" s="435"/>
      <c r="BG1379" s="435"/>
      <c r="BH1379" s="435"/>
      <c r="BI1379" s="435"/>
      <c r="BJ1379" s="435"/>
      <c r="BK1379" s="435"/>
      <c r="BL1379" s="435"/>
      <c r="BN1379" s="444"/>
    </row>
    <row r="1380" spans="1:66" s="28" customFormat="1" ht="12" customHeight="1">
      <c r="A1380" s="287">
        <v>23700963</v>
      </c>
      <c r="B1380" s="288" t="str">
        <f t="shared" si="655"/>
        <v>23700963</v>
      </c>
      <c r="C1380" s="444" t="s">
        <v>1870</v>
      </c>
      <c r="D1380" s="445" t="s">
        <v>2092</v>
      </c>
      <c r="E1380" s="445"/>
      <c r="F1380" s="444"/>
      <c r="G1380" s="445"/>
      <c r="H1380" s="547">
        <v>-1180368.58</v>
      </c>
      <c r="I1380" s="547">
        <v>-2322660.25</v>
      </c>
      <c r="J1380" s="547">
        <v>-3464951.92</v>
      </c>
      <c r="K1380" s="547">
        <v>-4607243.59</v>
      </c>
      <c r="L1380" s="547">
        <v>-5749535.2599999998</v>
      </c>
      <c r="M1380" s="547">
        <v>-6891826.9299999997</v>
      </c>
      <c r="N1380" s="547">
        <v>-1180368.6000000001</v>
      </c>
      <c r="O1380" s="547">
        <v>-2322660.27</v>
      </c>
      <c r="P1380" s="547">
        <v>-3464951.94</v>
      </c>
      <c r="Q1380" s="547">
        <v>-4607243.6100000003</v>
      </c>
      <c r="R1380" s="547">
        <v>-5749535.2800000003</v>
      </c>
      <c r="S1380" s="547">
        <v>-6891826.9500000002</v>
      </c>
      <c r="T1380" s="547">
        <v>-1180368.6200000001</v>
      </c>
      <c r="U1380" s="547"/>
      <c r="V1380" s="547">
        <f t="shared" si="656"/>
        <v>-4036097.7666666675</v>
      </c>
      <c r="W1380" s="285"/>
      <c r="X1380" s="286"/>
      <c r="Y1380" s="548">
        <f t="shared" si="654"/>
        <v>0</v>
      </c>
      <c r="Z1380" s="549">
        <f t="shared" si="654"/>
        <v>-1180368.6200000001</v>
      </c>
      <c r="AA1380" s="549">
        <f t="shared" si="654"/>
        <v>0</v>
      </c>
      <c r="AB1380" s="282">
        <f t="shared" si="642"/>
        <v>0</v>
      </c>
      <c r="AC1380" s="281">
        <f t="shared" si="643"/>
        <v>0</v>
      </c>
      <c r="AD1380" s="549">
        <f t="shared" si="657"/>
        <v>0</v>
      </c>
      <c r="AE1380" s="553">
        <f t="shared" si="658"/>
        <v>0</v>
      </c>
      <c r="AF1380" s="282">
        <f t="shared" si="659"/>
        <v>0</v>
      </c>
      <c r="AG1380" s="283">
        <f t="shared" si="660"/>
        <v>0</v>
      </c>
      <c r="AH1380" s="281">
        <f t="shared" si="644"/>
        <v>0</v>
      </c>
      <c r="AI1380" s="551">
        <f t="shared" si="653"/>
        <v>0</v>
      </c>
      <c r="AJ1380" s="549">
        <f t="shared" si="653"/>
        <v>-4036097.7666666675</v>
      </c>
      <c r="AK1380" s="549">
        <f t="shared" si="653"/>
        <v>0</v>
      </c>
      <c r="AL1380" s="282">
        <f t="shared" si="661"/>
        <v>0</v>
      </c>
      <c r="AM1380" s="281">
        <f t="shared" si="645"/>
        <v>0</v>
      </c>
      <c r="AN1380" s="549">
        <f t="shared" si="662"/>
        <v>0</v>
      </c>
      <c r="AO1380" s="549">
        <f t="shared" si="663"/>
        <v>0</v>
      </c>
      <c r="AP1380" s="549">
        <f t="shared" si="664"/>
        <v>0</v>
      </c>
      <c r="AQ1380" s="283">
        <f t="shared" si="665"/>
        <v>0</v>
      </c>
      <c r="AR1380" s="281">
        <f t="shared" si="646"/>
        <v>0</v>
      </c>
      <c r="AT1380" s="446"/>
      <c r="AU1380" s="344"/>
      <c r="AV1380" s="447" t="str">
        <f t="shared" si="647"/>
        <v>CA</v>
      </c>
      <c r="AW1380" s="447" t="str">
        <f t="shared" si="648"/>
        <v>CL</v>
      </c>
      <c r="AX1380" s="447" t="str">
        <f t="shared" si="649"/>
        <v>AIC</v>
      </c>
      <c r="AY1380" s="447" t="str">
        <f t="shared" si="650"/>
        <v>ERB</v>
      </c>
      <c r="AZ1380" s="447" t="str">
        <f t="shared" si="651"/>
        <v>GRB</v>
      </c>
      <c r="BA1380" s="447" t="str">
        <f t="shared" si="652"/>
        <v>Non-Op</v>
      </c>
      <c r="BC1380" s="445" t="s">
        <v>2329</v>
      </c>
      <c r="BD1380" s="552">
        <f t="shared" si="639"/>
        <v>-1180368.6200000001</v>
      </c>
      <c r="BF1380" s="435"/>
      <c r="BG1380" s="435"/>
      <c r="BH1380" s="435"/>
      <c r="BI1380" s="435"/>
      <c r="BJ1380" s="435"/>
      <c r="BK1380" s="435"/>
      <c r="BL1380" s="435"/>
      <c r="BN1380" s="444"/>
    </row>
    <row r="1381" spans="1:66" s="28" customFormat="1" ht="12" customHeight="1">
      <c r="A1381" s="302">
        <v>23701013</v>
      </c>
      <c r="B1381" s="303" t="str">
        <f t="shared" si="655"/>
        <v>23701013</v>
      </c>
      <c r="C1381" s="345" t="s">
        <v>2983</v>
      </c>
      <c r="D1381" s="445" t="s">
        <v>2092</v>
      </c>
      <c r="E1381" s="445"/>
      <c r="F1381" s="345"/>
      <c r="G1381" s="445"/>
      <c r="H1381" s="547">
        <v>0</v>
      </c>
      <c r="I1381" s="547">
        <v>0</v>
      </c>
      <c r="J1381" s="547">
        <v>0</v>
      </c>
      <c r="K1381" s="547">
        <v>0</v>
      </c>
      <c r="L1381" s="547">
        <v>0</v>
      </c>
      <c r="M1381" s="547">
        <v>0</v>
      </c>
      <c r="N1381" s="547">
        <v>0</v>
      </c>
      <c r="O1381" s="547">
        <v>0</v>
      </c>
      <c r="P1381" s="547">
        <v>0</v>
      </c>
      <c r="Q1381" s="547">
        <v>0</v>
      </c>
      <c r="R1381" s="547">
        <v>0</v>
      </c>
      <c r="S1381" s="547">
        <v>0</v>
      </c>
      <c r="T1381" s="547">
        <v>0</v>
      </c>
      <c r="U1381" s="547"/>
      <c r="V1381" s="547">
        <f t="shared" si="656"/>
        <v>0</v>
      </c>
      <c r="W1381" s="285"/>
      <c r="X1381" s="286"/>
      <c r="Y1381" s="548">
        <f t="shared" si="654"/>
        <v>0</v>
      </c>
      <c r="Z1381" s="549">
        <f t="shared" si="654"/>
        <v>0</v>
      </c>
      <c r="AA1381" s="549">
        <f t="shared" si="654"/>
        <v>0</v>
      </c>
      <c r="AB1381" s="282">
        <f t="shared" si="642"/>
        <v>0</v>
      </c>
      <c r="AC1381" s="281">
        <f t="shared" si="643"/>
        <v>0</v>
      </c>
      <c r="AD1381" s="549">
        <f t="shared" si="657"/>
        <v>0</v>
      </c>
      <c r="AE1381" s="553">
        <f t="shared" si="658"/>
        <v>0</v>
      </c>
      <c r="AF1381" s="282">
        <f t="shared" si="659"/>
        <v>0</v>
      </c>
      <c r="AG1381" s="283">
        <f t="shared" si="660"/>
        <v>0</v>
      </c>
      <c r="AH1381" s="281">
        <f t="shared" si="644"/>
        <v>0</v>
      </c>
      <c r="AI1381" s="551">
        <f t="shared" ref="AI1381:AK1400" si="666">IF($D1381=AI$5,$V1381,0)</f>
        <v>0</v>
      </c>
      <c r="AJ1381" s="549">
        <f t="shared" si="666"/>
        <v>0</v>
      </c>
      <c r="AK1381" s="549">
        <f t="shared" si="666"/>
        <v>0</v>
      </c>
      <c r="AL1381" s="282">
        <f t="shared" si="661"/>
        <v>0</v>
      </c>
      <c r="AM1381" s="281">
        <f t="shared" si="645"/>
        <v>0</v>
      </c>
      <c r="AN1381" s="549">
        <f t="shared" si="662"/>
        <v>0</v>
      </c>
      <c r="AO1381" s="549">
        <f t="shared" si="663"/>
        <v>0</v>
      </c>
      <c r="AP1381" s="549">
        <f t="shared" si="664"/>
        <v>0</v>
      </c>
      <c r="AQ1381" s="283">
        <f t="shared" si="665"/>
        <v>0</v>
      </c>
      <c r="AR1381" s="281">
        <f t="shared" si="646"/>
        <v>0</v>
      </c>
      <c r="AT1381" s="446"/>
      <c r="AU1381" s="344"/>
      <c r="AV1381" s="447" t="str">
        <f t="shared" si="647"/>
        <v>CA</v>
      </c>
      <c r="AW1381" s="447" t="str">
        <f t="shared" si="648"/>
        <v>CL</v>
      </c>
      <c r="AX1381" s="447" t="str">
        <f t="shared" si="649"/>
        <v>AIC</v>
      </c>
      <c r="AY1381" s="447" t="str">
        <f t="shared" si="650"/>
        <v>ERB</v>
      </c>
      <c r="AZ1381" s="447" t="str">
        <f t="shared" si="651"/>
        <v>GRB</v>
      </c>
      <c r="BA1381" s="447" t="str">
        <f t="shared" si="652"/>
        <v>Non-Op</v>
      </c>
      <c r="BC1381" s="445" t="s">
        <v>2329</v>
      </c>
      <c r="BD1381" s="552">
        <f t="shared" si="639"/>
        <v>0</v>
      </c>
      <c r="BF1381" s="435"/>
      <c r="BG1381" s="435"/>
      <c r="BH1381" s="435"/>
      <c r="BI1381" s="435"/>
      <c r="BJ1381" s="435"/>
      <c r="BK1381" s="435"/>
      <c r="BL1381" s="435"/>
      <c r="BN1381" s="444"/>
    </row>
    <row r="1382" spans="1:66" s="28" customFormat="1" ht="12" customHeight="1">
      <c r="A1382" s="302">
        <v>23701023</v>
      </c>
      <c r="B1382" s="303" t="str">
        <f t="shared" si="655"/>
        <v>23701023</v>
      </c>
      <c r="C1382" s="345" t="s">
        <v>1871</v>
      </c>
      <c r="D1382" s="445" t="s">
        <v>2092</v>
      </c>
      <c r="E1382" s="445"/>
      <c r="F1382" s="345"/>
      <c r="G1382" s="445"/>
      <c r="H1382" s="547">
        <v>-746470.91</v>
      </c>
      <c r="I1382" s="547">
        <v>-2147304.2400000002</v>
      </c>
      <c r="J1382" s="547">
        <v>-3548137.57</v>
      </c>
      <c r="K1382" s="547">
        <v>-4948970.9000000004</v>
      </c>
      <c r="L1382" s="547">
        <v>-6349804.2300000004</v>
      </c>
      <c r="M1382" s="547">
        <v>-7750637.5599999996</v>
      </c>
      <c r="N1382" s="547">
        <v>-746470.89</v>
      </c>
      <c r="O1382" s="547">
        <v>-2147304.2200000002</v>
      </c>
      <c r="P1382" s="547">
        <v>-3548137.55</v>
      </c>
      <c r="Q1382" s="547">
        <v>-4948970.88</v>
      </c>
      <c r="R1382" s="547">
        <v>-6349804.21</v>
      </c>
      <c r="S1382" s="547">
        <v>-7750637.54</v>
      </c>
      <c r="T1382" s="547">
        <v>-746470.87</v>
      </c>
      <c r="U1382" s="547"/>
      <c r="V1382" s="547">
        <f t="shared" si="656"/>
        <v>-4248554.2233333336</v>
      </c>
      <c r="W1382" s="285"/>
      <c r="X1382" s="286"/>
      <c r="Y1382" s="548">
        <f t="shared" si="654"/>
        <v>0</v>
      </c>
      <c r="Z1382" s="549">
        <f t="shared" si="654"/>
        <v>-746470.87</v>
      </c>
      <c r="AA1382" s="549">
        <f t="shared" si="654"/>
        <v>0</v>
      </c>
      <c r="AB1382" s="282">
        <f t="shared" si="642"/>
        <v>0</v>
      </c>
      <c r="AC1382" s="281">
        <f t="shared" si="643"/>
        <v>0</v>
      </c>
      <c r="AD1382" s="549">
        <f t="shared" si="657"/>
        <v>0</v>
      </c>
      <c r="AE1382" s="553">
        <f t="shared" si="658"/>
        <v>0</v>
      </c>
      <c r="AF1382" s="282">
        <f t="shared" si="659"/>
        <v>0</v>
      </c>
      <c r="AG1382" s="283">
        <f t="shared" si="660"/>
        <v>0</v>
      </c>
      <c r="AH1382" s="281">
        <f t="shared" si="644"/>
        <v>0</v>
      </c>
      <c r="AI1382" s="551">
        <f t="shared" si="666"/>
        <v>0</v>
      </c>
      <c r="AJ1382" s="549">
        <f t="shared" si="666"/>
        <v>-4248554.2233333336</v>
      </c>
      <c r="AK1382" s="549">
        <f t="shared" si="666"/>
        <v>0</v>
      </c>
      <c r="AL1382" s="282">
        <f t="shared" si="661"/>
        <v>0</v>
      </c>
      <c r="AM1382" s="281">
        <f t="shared" si="645"/>
        <v>0</v>
      </c>
      <c r="AN1382" s="549">
        <f t="shared" si="662"/>
        <v>0</v>
      </c>
      <c r="AO1382" s="549">
        <f t="shared" si="663"/>
        <v>0</v>
      </c>
      <c r="AP1382" s="549">
        <f t="shared" si="664"/>
        <v>0</v>
      </c>
      <c r="AQ1382" s="283">
        <f t="shared" si="665"/>
        <v>0</v>
      </c>
      <c r="AR1382" s="281">
        <f t="shared" si="646"/>
        <v>0</v>
      </c>
      <c r="AT1382" s="446"/>
      <c r="AU1382" s="344"/>
      <c r="AV1382" s="447" t="str">
        <f t="shared" si="647"/>
        <v>CA</v>
      </c>
      <c r="AW1382" s="447" t="str">
        <f t="shared" si="648"/>
        <v>CL</v>
      </c>
      <c r="AX1382" s="447" t="str">
        <f t="shared" si="649"/>
        <v>AIC</v>
      </c>
      <c r="AY1382" s="447" t="str">
        <f t="shared" si="650"/>
        <v>ERB</v>
      </c>
      <c r="AZ1382" s="447" t="str">
        <f t="shared" si="651"/>
        <v>GRB</v>
      </c>
      <c r="BA1382" s="447" t="str">
        <f t="shared" si="652"/>
        <v>Non-Op</v>
      </c>
      <c r="BC1382" s="445" t="s">
        <v>2329</v>
      </c>
      <c r="BD1382" s="552">
        <f t="shared" si="639"/>
        <v>-746470.87</v>
      </c>
      <c r="BF1382" s="435"/>
      <c r="BG1382" s="435"/>
      <c r="BH1382" s="435"/>
      <c r="BI1382" s="435"/>
      <c r="BJ1382" s="435"/>
      <c r="BK1382" s="435"/>
      <c r="BL1382" s="435"/>
      <c r="BN1382" s="444"/>
    </row>
    <row r="1383" spans="1:66" s="28" customFormat="1" ht="12" customHeight="1">
      <c r="A1383" s="302">
        <v>23701033</v>
      </c>
      <c r="B1383" s="303" t="str">
        <f t="shared" si="655"/>
        <v>23701033</v>
      </c>
      <c r="C1383" s="355" t="s">
        <v>1872</v>
      </c>
      <c r="D1383" s="445" t="s">
        <v>2092</v>
      </c>
      <c r="E1383" s="445"/>
      <c r="F1383" s="355"/>
      <c r="G1383" s="445"/>
      <c r="H1383" s="547">
        <v>-5542033.3300000001</v>
      </c>
      <c r="I1383" s="547">
        <v>-7110533.3300000001</v>
      </c>
      <c r="J1383" s="547">
        <v>-8679033.3300000001</v>
      </c>
      <c r="K1383" s="547">
        <v>-836533.33</v>
      </c>
      <c r="L1383" s="547">
        <v>-2405033.33</v>
      </c>
      <c r="M1383" s="547">
        <v>-3973533.33</v>
      </c>
      <c r="N1383" s="547">
        <v>-5542033.3300000001</v>
      </c>
      <c r="O1383" s="547">
        <v>-7110533.3300000001</v>
      </c>
      <c r="P1383" s="547">
        <v>-8679033.3300000001</v>
      </c>
      <c r="Q1383" s="547">
        <v>-836533.33</v>
      </c>
      <c r="R1383" s="547">
        <v>-2405033.33</v>
      </c>
      <c r="S1383" s="547">
        <v>-3973533.33</v>
      </c>
      <c r="T1383" s="547">
        <v>-5542033.3300000001</v>
      </c>
      <c r="U1383" s="547"/>
      <c r="V1383" s="547">
        <f t="shared" si="656"/>
        <v>-4757783.3299999991</v>
      </c>
      <c r="W1383" s="285"/>
      <c r="X1383" s="286"/>
      <c r="Y1383" s="548">
        <f t="shared" ref="Y1383:AA1402" si="667">IF($D1383=Y$5,$T1383,0)</f>
        <v>0</v>
      </c>
      <c r="Z1383" s="549">
        <f t="shared" si="667"/>
        <v>-5542033.3300000001</v>
      </c>
      <c r="AA1383" s="549">
        <f t="shared" si="667"/>
        <v>0</v>
      </c>
      <c r="AB1383" s="282">
        <f t="shared" si="642"/>
        <v>0</v>
      </c>
      <c r="AC1383" s="281">
        <f t="shared" si="643"/>
        <v>0</v>
      </c>
      <c r="AD1383" s="549">
        <f t="shared" si="657"/>
        <v>0</v>
      </c>
      <c r="AE1383" s="553">
        <f t="shared" si="658"/>
        <v>0</v>
      </c>
      <c r="AF1383" s="282">
        <f t="shared" si="659"/>
        <v>0</v>
      </c>
      <c r="AG1383" s="283">
        <f t="shared" si="660"/>
        <v>0</v>
      </c>
      <c r="AH1383" s="281">
        <f t="shared" si="644"/>
        <v>0</v>
      </c>
      <c r="AI1383" s="551">
        <f t="shared" si="666"/>
        <v>0</v>
      </c>
      <c r="AJ1383" s="549">
        <f t="shared" si="666"/>
        <v>-4757783.3299999991</v>
      </c>
      <c r="AK1383" s="549">
        <f t="shared" si="666"/>
        <v>0</v>
      </c>
      <c r="AL1383" s="282">
        <f t="shared" si="661"/>
        <v>0</v>
      </c>
      <c r="AM1383" s="281">
        <f t="shared" si="645"/>
        <v>0</v>
      </c>
      <c r="AN1383" s="549">
        <f t="shared" si="662"/>
        <v>0</v>
      </c>
      <c r="AO1383" s="549">
        <f t="shared" si="663"/>
        <v>0</v>
      </c>
      <c r="AP1383" s="549">
        <f t="shared" si="664"/>
        <v>0</v>
      </c>
      <c r="AQ1383" s="283">
        <f t="shared" si="665"/>
        <v>0</v>
      </c>
      <c r="AR1383" s="281">
        <f t="shared" si="646"/>
        <v>0</v>
      </c>
      <c r="AT1383" s="446"/>
      <c r="AU1383" s="344"/>
      <c r="AV1383" s="447" t="str">
        <f t="shared" si="647"/>
        <v>CA</v>
      </c>
      <c r="AW1383" s="447" t="str">
        <f t="shared" si="648"/>
        <v>CL</v>
      </c>
      <c r="AX1383" s="447" t="str">
        <f t="shared" si="649"/>
        <v>AIC</v>
      </c>
      <c r="AY1383" s="447" t="str">
        <f t="shared" si="650"/>
        <v>ERB</v>
      </c>
      <c r="AZ1383" s="447" t="str">
        <f t="shared" si="651"/>
        <v>GRB</v>
      </c>
      <c r="BA1383" s="447" t="str">
        <f t="shared" si="652"/>
        <v>Non-Op</v>
      </c>
      <c r="BC1383" s="445" t="s">
        <v>2329</v>
      </c>
      <c r="BD1383" s="552">
        <f t="shared" si="639"/>
        <v>-5542033.3300000001</v>
      </c>
      <c r="BF1383" s="435"/>
      <c r="BG1383" s="435"/>
      <c r="BH1383" s="435"/>
      <c r="BI1383" s="435"/>
      <c r="BJ1383" s="435"/>
      <c r="BK1383" s="435"/>
      <c r="BL1383" s="435"/>
      <c r="BN1383" s="444"/>
    </row>
    <row r="1384" spans="1:66" s="28" customFormat="1" ht="12" customHeight="1">
      <c r="A1384" s="514">
        <v>23701053</v>
      </c>
      <c r="B1384" s="515" t="str">
        <f t="shared" si="655"/>
        <v>23701053</v>
      </c>
      <c r="C1384" s="481" t="s">
        <v>2770</v>
      </c>
      <c r="D1384" s="445" t="s">
        <v>2092</v>
      </c>
      <c r="E1384" s="445"/>
      <c r="F1384" s="477"/>
      <c r="G1384" s="445"/>
      <c r="H1384" s="547">
        <v>0</v>
      </c>
      <c r="I1384" s="547">
        <v>0</v>
      </c>
      <c r="J1384" s="547">
        <v>0</v>
      </c>
      <c r="K1384" s="547">
        <v>0</v>
      </c>
      <c r="L1384" s="547">
        <v>0</v>
      </c>
      <c r="M1384" s="547">
        <v>0</v>
      </c>
      <c r="N1384" s="547">
        <v>0</v>
      </c>
      <c r="O1384" s="547">
        <v>0</v>
      </c>
      <c r="P1384" s="547">
        <v>0</v>
      </c>
      <c r="Q1384" s="547">
        <v>0</v>
      </c>
      <c r="R1384" s="547">
        <v>0</v>
      </c>
      <c r="S1384" s="547">
        <v>0</v>
      </c>
      <c r="T1384" s="547">
        <v>0</v>
      </c>
      <c r="U1384" s="547"/>
      <c r="V1384" s="547">
        <f t="shared" si="656"/>
        <v>0</v>
      </c>
      <c r="W1384" s="285"/>
      <c r="X1384" s="286"/>
      <c r="Y1384" s="548">
        <f t="shared" si="667"/>
        <v>0</v>
      </c>
      <c r="Z1384" s="549">
        <f t="shared" si="667"/>
        <v>0</v>
      </c>
      <c r="AA1384" s="549">
        <f t="shared" si="667"/>
        <v>0</v>
      </c>
      <c r="AB1384" s="282">
        <f t="shared" si="642"/>
        <v>0</v>
      </c>
      <c r="AC1384" s="281">
        <f t="shared" si="643"/>
        <v>0</v>
      </c>
      <c r="AD1384" s="549">
        <f t="shared" si="657"/>
        <v>0</v>
      </c>
      <c r="AE1384" s="553">
        <f t="shared" si="658"/>
        <v>0</v>
      </c>
      <c r="AF1384" s="282">
        <f t="shared" si="659"/>
        <v>0</v>
      </c>
      <c r="AG1384" s="283">
        <f t="shared" si="660"/>
        <v>0</v>
      </c>
      <c r="AH1384" s="281">
        <f t="shared" si="644"/>
        <v>0</v>
      </c>
      <c r="AI1384" s="551">
        <f t="shared" si="666"/>
        <v>0</v>
      </c>
      <c r="AJ1384" s="549">
        <f t="shared" si="666"/>
        <v>0</v>
      </c>
      <c r="AK1384" s="549">
        <f t="shared" si="666"/>
        <v>0</v>
      </c>
      <c r="AL1384" s="282">
        <f t="shared" si="661"/>
        <v>0</v>
      </c>
      <c r="AM1384" s="281">
        <f t="shared" si="645"/>
        <v>0</v>
      </c>
      <c r="AN1384" s="549">
        <f t="shared" si="662"/>
        <v>0</v>
      </c>
      <c r="AO1384" s="549">
        <f t="shared" si="663"/>
        <v>0</v>
      </c>
      <c r="AP1384" s="549">
        <f t="shared" si="664"/>
        <v>0</v>
      </c>
      <c r="AQ1384" s="283">
        <f t="shared" si="665"/>
        <v>0</v>
      </c>
      <c r="AR1384" s="281">
        <f t="shared" si="646"/>
        <v>0</v>
      </c>
      <c r="AT1384" s="446"/>
      <c r="AU1384" s="344"/>
      <c r="AV1384" s="447" t="str">
        <f t="shared" si="647"/>
        <v>CA</v>
      </c>
      <c r="AW1384" s="447" t="str">
        <f t="shared" si="648"/>
        <v>CL</v>
      </c>
      <c r="AX1384" s="447" t="str">
        <f t="shared" si="649"/>
        <v>AIC</v>
      </c>
      <c r="AY1384" s="447" t="str">
        <f t="shared" si="650"/>
        <v>ERB</v>
      </c>
      <c r="AZ1384" s="447" t="str">
        <f t="shared" si="651"/>
        <v>GRB</v>
      </c>
      <c r="BA1384" s="447" t="str">
        <f t="shared" si="652"/>
        <v>Non-Op</v>
      </c>
      <c r="BC1384" s="445" t="s">
        <v>2329</v>
      </c>
      <c r="BD1384" s="552">
        <f t="shared" si="639"/>
        <v>0</v>
      </c>
      <c r="BF1384" s="435"/>
      <c r="BG1384" s="435"/>
      <c r="BH1384" s="435"/>
      <c r="BI1384" s="435"/>
      <c r="BJ1384" s="435"/>
      <c r="BK1384" s="435"/>
      <c r="BL1384" s="435"/>
      <c r="BN1384" s="444"/>
    </row>
    <row r="1385" spans="1:66" s="28" customFormat="1" ht="12" customHeight="1">
      <c r="A1385" s="287">
        <v>23701063</v>
      </c>
      <c r="B1385" s="288" t="str">
        <f t="shared" si="655"/>
        <v>23701063</v>
      </c>
      <c r="C1385" s="444" t="s">
        <v>1873</v>
      </c>
      <c r="D1385" s="445" t="s">
        <v>2092</v>
      </c>
      <c r="E1385" s="445"/>
      <c r="F1385" s="444"/>
      <c r="G1385" s="445"/>
      <c r="H1385" s="547">
        <v>-14909.64</v>
      </c>
      <c r="I1385" s="547">
        <v>-130982.28</v>
      </c>
      <c r="J1385" s="547">
        <v>-241951.28</v>
      </c>
      <c r="K1385" s="547">
        <v>-14808.28</v>
      </c>
      <c r="L1385" s="547">
        <v>-133702.28</v>
      </c>
      <c r="M1385" s="547">
        <v>-256559.28</v>
      </c>
      <c r="N1385" s="547">
        <v>-8143.15</v>
      </c>
      <c r="O1385" s="547">
        <v>-130684.15</v>
      </c>
      <c r="P1385" s="547">
        <v>-253400.15</v>
      </c>
      <c r="Q1385" s="547">
        <v>-14380.37</v>
      </c>
      <c r="R1385" s="547">
        <v>-137096.37</v>
      </c>
      <c r="S1385" s="547">
        <v>-249489.12</v>
      </c>
      <c r="T1385" s="547">
        <v>-14427.34</v>
      </c>
      <c r="U1385" s="547"/>
      <c r="V1385" s="547">
        <f t="shared" si="656"/>
        <v>-132155.43333333338</v>
      </c>
      <c r="W1385" s="285"/>
      <c r="X1385" s="286"/>
      <c r="Y1385" s="548">
        <f t="shared" si="667"/>
        <v>0</v>
      </c>
      <c r="Z1385" s="549">
        <f t="shared" si="667"/>
        <v>-14427.34</v>
      </c>
      <c r="AA1385" s="549">
        <f t="shared" si="667"/>
        <v>0</v>
      </c>
      <c r="AB1385" s="282">
        <f t="shared" si="642"/>
        <v>0</v>
      </c>
      <c r="AC1385" s="281">
        <f t="shared" si="643"/>
        <v>0</v>
      </c>
      <c r="AD1385" s="549">
        <f t="shared" si="657"/>
        <v>0</v>
      </c>
      <c r="AE1385" s="553">
        <f t="shared" si="658"/>
        <v>0</v>
      </c>
      <c r="AF1385" s="282">
        <f t="shared" si="659"/>
        <v>0</v>
      </c>
      <c r="AG1385" s="283">
        <f t="shared" si="660"/>
        <v>0</v>
      </c>
      <c r="AH1385" s="281">
        <f t="shared" si="644"/>
        <v>0</v>
      </c>
      <c r="AI1385" s="551">
        <f t="shared" si="666"/>
        <v>0</v>
      </c>
      <c r="AJ1385" s="549">
        <f t="shared" si="666"/>
        <v>-132155.43333333338</v>
      </c>
      <c r="AK1385" s="549">
        <f t="shared" si="666"/>
        <v>0</v>
      </c>
      <c r="AL1385" s="282">
        <f t="shared" si="661"/>
        <v>0</v>
      </c>
      <c r="AM1385" s="281">
        <f t="shared" si="645"/>
        <v>0</v>
      </c>
      <c r="AN1385" s="549">
        <f t="shared" si="662"/>
        <v>0</v>
      </c>
      <c r="AO1385" s="549">
        <f t="shared" si="663"/>
        <v>0</v>
      </c>
      <c r="AP1385" s="549">
        <f t="shared" si="664"/>
        <v>0</v>
      </c>
      <c r="AQ1385" s="283">
        <f t="shared" si="665"/>
        <v>0</v>
      </c>
      <c r="AR1385" s="281">
        <f t="shared" si="646"/>
        <v>0</v>
      </c>
      <c r="AT1385" s="446"/>
      <c r="AU1385" s="344"/>
      <c r="AV1385" s="447" t="str">
        <f t="shared" si="647"/>
        <v>CA</v>
      </c>
      <c r="AW1385" s="447" t="str">
        <f t="shared" si="648"/>
        <v>CL</v>
      </c>
      <c r="AX1385" s="447" t="str">
        <f t="shared" si="649"/>
        <v>AIC</v>
      </c>
      <c r="AY1385" s="447" t="str">
        <f t="shared" si="650"/>
        <v>ERB</v>
      </c>
      <c r="AZ1385" s="447" t="str">
        <f t="shared" si="651"/>
        <v>GRB</v>
      </c>
      <c r="BA1385" s="447" t="str">
        <f t="shared" si="652"/>
        <v>Non-Op</v>
      </c>
      <c r="BC1385" s="445" t="s">
        <v>2329</v>
      </c>
      <c r="BD1385" s="552">
        <f t="shared" si="639"/>
        <v>-14427.34</v>
      </c>
      <c r="BF1385" s="435"/>
      <c r="BG1385" s="435"/>
      <c r="BH1385" s="435"/>
      <c r="BI1385" s="435"/>
      <c r="BJ1385" s="435"/>
      <c r="BK1385" s="435"/>
      <c r="BL1385" s="435"/>
      <c r="BN1385" s="444"/>
    </row>
    <row r="1386" spans="1:66" s="28" customFormat="1" ht="12" customHeight="1">
      <c r="A1386" s="321">
        <v>23701103</v>
      </c>
      <c r="B1386" s="318" t="str">
        <f t="shared" si="655"/>
        <v>23701103</v>
      </c>
      <c r="C1386" s="444" t="s">
        <v>1874</v>
      </c>
      <c r="D1386" s="445" t="s">
        <v>2092</v>
      </c>
      <c r="E1386" s="445"/>
      <c r="F1386" s="294">
        <v>43268</v>
      </c>
      <c r="G1386" s="445"/>
      <c r="H1386" s="547">
        <v>-1055750</v>
      </c>
      <c r="I1386" s="547">
        <v>-3167250</v>
      </c>
      <c r="J1386" s="547">
        <v>-5278750</v>
      </c>
      <c r="K1386" s="547">
        <v>-7390250</v>
      </c>
      <c r="L1386" s="547">
        <v>-9501750</v>
      </c>
      <c r="M1386" s="547">
        <v>-11613250</v>
      </c>
      <c r="N1386" s="547">
        <v>-1055750</v>
      </c>
      <c r="O1386" s="547">
        <v>-3167250</v>
      </c>
      <c r="P1386" s="547">
        <v>-5278750</v>
      </c>
      <c r="Q1386" s="547">
        <v>-7390250</v>
      </c>
      <c r="R1386" s="547">
        <v>-9501750</v>
      </c>
      <c r="S1386" s="547">
        <v>-11613250</v>
      </c>
      <c r="T1386" s="547">
        <v>-1055750</v>
      </c>
      <c r="U1386" s="547"/>
      <c r="V1386" s="547">
        <f t="shared" si="656"/>
        <v>-6334500</v>
      </c>
      <c r="W1386" s="285"/>
      <c r="X1386" s="286"/>
      <c r="Y1386" s="548">
        <f t="shared" si="667"/>
        <v>0</v>
      </c>
      <c r="Z1386" s="549">
        <f t="shared" si="667"/>
        <v>-1055750</v>
      </c>
      <c r="AA1386" s="549">
        <f t="shared" si="667"/>
        <v>0</v>
      </c>
      <c r="AB1386" s="282">
        <f t="shared" si="642"/>
        <v>0</v>
      </c>
      <c r="AC1386" s="281">
        <f t="shared" si="643"/>
        <v>0</v>
      </c>
      <c r="AD1386" s="549">
        <f t="shared" si="657"/>
        <v>0</v>
      </c>
      <c r="AE1386" s="553">
        <f t="shared" si="658"/>
        <v>0</v>
      </c>
      <c r="AF1386" s="282">
        <f t="shared" si="659"/>
        <v>0</v>
      </c>
      <c r="AG1386" s="283">
        <f t="shared" si="660"/>
        <v>0</v>
      </c>
      <c r="AH1386" s="281">
        <f t="shared" si="644"/>
        <v>0</v>
      </c>
      <c r="AI1386" s="551">
        <f t="shared" si="666"/>
        <v>0</v>
      </c>
      <c r="AJ1386" s="549">
        <f t="shared" si="666"/>
        <v>-6334500</v>
      </c>
      <c r="AK1386" s="549">
        <f t="shared" si="666"/>
        <v>0</v>
      </c>
      <c r="AL1386" s="282">
        <f t="shared" si="661"/>
        <v>0</v>
      </c>
      <c r="AM1386" s="281">
        <f t="shared" si="645"/>
        <v>0</v>
      </c>
      <c r="AN1386" s="549">
        <f t="shared" si="662"/>
        <v>0</v>
      </c>
      <c r="AO1386" s="549">
        <f t="shared" si="663"/>
        <v>0</v>
      </c>
      <c r="AP1386" s="549">
        <f t="shared" si="664"/>
        <v>0</v>
      </c>
      <c r="AQ1386" s="283">
        <f t="shared" si="665"/>
        <v>0</v>
      </c>
      <c r="AR1386" s="281">
        <f t="shared" si="646"/>
        <v>0</v>
      </c>
      <c r="AT1386" s="446"/>
      <c r="AU1386" s="344"/>
      <c r="AV1386" s="447" t="str">
        <f t="shared" si="647"/>
        <v>CA</v>
      </c>
      <c r="AW1386" s="447" t="str">
        <f t="shared" si="648"/>
        <v>CL</v>
      </c>
      <c r="AX1386" s="447" t="str">
        <f t="shared" si="649"/>
        <v>AIC</v>
      </c>
      <c r="AY1386" s="447" t="str">
        <f t="shared" si="650"/>
        <v>ERB</v>
      </c>
      <c r="AZ1386" s="447" t="str">
        <f t="shared" si="651"/>
        <v>GRB</v>
      </c>
      <c r="BA1386" s="447" t="str">
        <f t="shared" si="652"/>
        <v>Non-Op</v>
      </c>
      <c r="BC1386" s="445" t="s">
        <v>2329</v>
      </c>
      <c r="BD1386" s="552">
        <f t="shared" si="639"/>
        <v>-1055750</v>
      </c>
      <c r="BF1386" s="448"/>
      <c r="BG1386" s="448"/>
      <c r="BH1386" s="448"/>
      <c r="BI1386" s="448"/>
      <c r="BJ1386" s="448"/>
      <c r="BK1386" s="448"/>
      <c r="BL1386" s="448"/>
      <c r="BN1386" s="444"/>
    </row>
    <row r="1387" spans="1:66" s="28" customFormat="1" ht="12" customHeight="1">
      <c r="A1387" s="287">
        <v>23701113</v>
      </c>
      <c r="B1387" s="288" t="str">
        <f t="shared" si="655"/>
        <v>23701113</v>
      </c>
      <c r="C1387" s="444" t="s">
        <v>1875</v>
      </c>
      <c r="D1387" s="445" t="s">
        <v>2092</v>
      </c>
      <c r="E1387" s="445"/>
      <c r="F1387" s="444"/>
      <c r="G1387" s="445"/>
      <c r="H1387" s="547">
        <v>-5037375</v>
      </c>
      <c r="I1387" s="547">
        <v>-6716500</v>
      </c>
      <c r="J1387" s="547">
        <v>-8395625</v>
      </c>
      <c r="K1387" s="547">
        <v>-10074750</v>
      </c>
      <c r="L1387" s="547">
        <v>-1679125</v>
      </c>
      <c r="M1387" s="547">
        <v>-3358250</v>
      </c>
      <c r="N1387" s="547">
        <v>-5037375</v>
      </c>
      <c r="O1387" s="547">
        <v>-6716500</v>
      </c>
      <c r="P1387" s="547">
        <v>-8395625</v>
      </c>
      <c r="Q1387" s="547">
        <v>-10074750</v>
      </c>
      <c r="R1387" s="547">
        <v>-1679125</v>
      </c>
      <c r="S1387" s="547">
        <v>-3358250</v>
      </c>
      <c r="T1387" s="547">
        <v>-5037375</v>
      </c>
      <c r="U1387" s="547"/>
      <c r="V1387" s="547">
        <f t="shared" si="656"/>
        <v>-5876937.5</v>
      </c>
      <c r="W1387" s="285"/>
      <c r="X1387" s="286"/>
      <c r="Y1387" s="548">
        <f t="shared" si="667"/>
        <v>0</v>
      </c>
      <c r="Z1387" s="549">
        <f t="shared" si="667"/>
        <v>-5037375</v>
      </c>
      <c r="AA1387" s="549">
        <f t="shared" si="667"/>
        <v>0</v>
      </c>
      <c r="AB1387" s="282">
        <f t="shared" si="642"/>
        <v>0</v>
      </c>
      <c r="AC1387" s="281">
        <f t="shared" si="643"/>
        <v>0</v>
      </c>
      <c r="AD1387" s="549">
        <f t="shared" si="657"/>
        <v>0</v>
      </c>
      <c r="AE1387" s="553">
        <f t="shared" si="658"/>
        <v>0</v>
      </c>
      <c r="AF1387" s="282">
        <f t="shared" si="659"/>
        <v>0</v>
      </c>
      <c r="AG1387" s="283">
        <f t="shared" si="660"/>
        <v>0</v>
      </c>
      <c r="AH1387" s="281">
        <f t="shared" si="644"/>
        <v>0</v>
      </c>
      <c r="AI1387" s="551">
        <f t="shared" si="666"/>
        <v>0</v>
      </c>
      <c r="AJ1387" s="549">
        <f t="shared" si="666"/>
        <v>-5876937.5</v>
      </c>
      <c r="AK1387" s="549">
        <f t="shared" si="666"/>
        <v>0</v>
      </c>
      <c r="AL1387" s="282">
        <f t="shared" si="661"/>
        <v>0</v>
      </c>
      <c r="AM1387" s="281">
        <f t="shared" si="645"/>
        <v>0</v>
      </c>
      <c r="AN1387" s="549">
        <f t="shared" si="662"/>
        <v>0</v>
      </c>
      <c r="AO1387" s="549">
        <f t="shared" si="663"/>
        <v>0</v>
      </c>
      <c r="AP1387" s="549">
        <f t="shared" si="664"/>
        <v>0</v>
      </c>
      <c r="AQ1387" s="283">
        <f t="shared" si="665"/>
        <v>0</v>
      </c>
      <c r="AR1387" s="281">
        <f t="shared" si="646"/>
        <v>0</v>
      </c>
      <c r="AT1387" s="446"/>
      <c r="AU1387" s="344"/>
      <c r="AV1387" s="447" t="str">
        <f t="shared" si="647"/>
        <v>CA</v>
      </c>
      <c r="AW1387" s="447" t="str">
        <f t="shared" si="648"/>
        <v>CL</v>
      </c>
      <c r="AX1387" s="447" t="str">
        <f t="shared" si="649"/>
        <v>AIC</v>
      </c>
      <c r="AY1387" s="447" t="str">
        <f t="shared" si="650"/>
        <v>ERB</v>
      </c>
      <c r="AZ1387" s="447" t="str">
        <f t="shared" si="651"/>
        <v>GRB</v>
      </c>
      <c r="BA1387" s="447" t="str">
        <f t="shared" si="652"/>
        <v>Non-Op</v>
      </c>
      <c r="BC1387" s="445" t="s">
        <v>2329</v>
      </c>
      <c r="BD1387" s="552">
        <f t="shared" si="639"/>
        <v>-5037375</v>
      </c>
      <c r="BF1387" s="435"/>
      <c r="BG1387" s="435"/>
      <c r="BH1387" s="435"/>
      <c r="BI1387" s="435"/>
      <c r="BJ1387" s="435"/>
      <c r="BK1387" s="435"/>
      <c r="BL1387" s="435"/>
      <c r="BN1387" s="444"/>
    </row>
    <row r="1388" spans="1:66" s="28" customFormat="1" ht="12" customHeight="1">
      <c r="A1388" s="287">
        <v>23701123</v>
      </c>
      <c r="B1388" s="288" t="str">
        <f t="shared" si="655"/>
        <v>23701123</v>
      </c>
      <c r="C1388" s="444" t="s">
        <v>1393</v>
      </c>
      <c r="D1388" s="445" t="s">
        <v>2092</v>
      </c>
      <c r="E1388" s="445"/>
      <c r="F1388" s="444"/>
      <c r="G1388" s="445"/>
      <c r="H1388" s="547">
        <v>-5597809.3600000003</v>
      </c>
      <c r="I1388" s="547">
        <v>-7167288.5300000003</v>
      </c>
      <c r="J1388" s="547">
        <v>-8736767.6999999993</v>
      </c>
      <c r="K1388" s="547">
        <v>-889371.87</v>
      </c>
      <c r="L1388" s="547">
        <v>-2458851.04</v>
      </c>
      <c r="M1388" s="547">
        <v>-4028330.21</v>
      </c>
      <c r="N1388" s="547">
        <v>-5597809.3799999999</v>
      </c>
      <c r="O1388" s="547">
        <v>-7167288.5499999998</v>
      </c>
      <c r="P1388" s="547">
        <v>-8736767.7200000007</v>
      </c>
      <c r="Q1388" s="547">
        <v>-889371.89</v>
      </c>
      <c r="R1388" s="547">
        <v>-2458851.06</v>
      </c>
      <c r="S1388" s="547">
        <v>-4028330.23</v>
      </c>
      <c r="T1388" s="547">
        <v>-5597809.4000000004</v>
      </c>
      <c r="U1388" s="547"/>
      <c r="V1388" s="547">
        <f t="shared" si="656"/>
        <v>-4813069.7966666669</v>
      </c>
      <c r="W1388" s="285"/>
      <c r="X1388" s="286"/>
      <c r="Y1388" s="548">
        <f t="shared" si="667"/>
        <v>0</v>
      </c>
      <c r="Z1388" s="549">
        <f t="shared" si="667"/>
        <v>-5597809.4000000004</v>
      </c>
      <c r="AA1388" s="549">
        <f t="shared" si="667"/>
        <v>0</v>
      </c>
      <c r="AB1388" s="282">
        <f t="shared" si="642"/>
        <v>0</v>
      </c>
      <c r="AC1388" s="281">
        <f t="shared" si="643"/>
        <v>0</v>
      </c>
      <c r="AD1388" s="549">
        <f t="shared" si="657"/>
        <v>0</v>
      </c>
      <c r="AE1388" s="553">
        <f t="shared" si="658"/>
        <v>0</v>
      </c>
      <c r="AF1388" s="282">
        <f t="shared" si="659"/>
        <v>0</v>
      </c>
      <c r="AG1388" s="283">
        <f t="shared" si="660"/>
        <v>0</v>
      </c>
      <c r="AH1388" s="281">
        <f t="shared" si="644"/>
        <v>0</v>
      </c>
      <c r="AI1388" s="551">
        <f t="shared" si="666"/>
        <v>0</v>
      </c>
      <c r="AJ1388" s="549">
        <f t="shared" si="666"/>
        <v>-4813069.7966666669</v>
      </c>
      <c r="AK1388" s="549">
        <f t="shared" si="666"/>
        <v>0</v>
      </c>
      <c r="AL1388" s="282">
        <f t="shared" si="661"/>
        <v>0</v>
      </c>
      <c r="AM1388" s="281">
        <f t="shared" si="645"/>
        <v>0</v>
      </c>
      <c r="AN1388" s="549">
        <f t="shared" si="662"/>
        <v>0</v>
      </c>
      <c r="AO1388" s="549">
        <f t="shared" si="663"/>
        <v>0</v>
      </c>
      <c r="AP1388" s="549">
        <f t="shared" si="664"/>
        <v>0</v>
      </c>
      <c r="AQ1388" s="283">
        <f t="shared" si="665"/>
        <v>0</v>
      </c>
      <c r="AR1388" s="281">
        <f t="shared" si="646"/>
        <v>0</v>
      </c>
      <c r="AT1388" s="446"/>
      <c r="AU1388" s="344"/>
      <c r="AV1388" s="447" t="str">
        <f t="shared" si="647"/>
        <v>CA</v>
      </c>
      <c r="AW1388" s="447" t="str">
        <f t="shared" si="648"/>
        <v>CL</v>
      </c>
      <c r="AX1388" s="447" t="str">
        <f t="shared" si="649"/>
        <v>AIC</v>
      </c>
      <c r="AY1388" s="447" t="str">
        <f t="shared" si="650"/>
        <v>ERB</v>
      </c>
      <c r="AZ1388" s="447" t="str">
        <f t="shared" si="651"/>
        <v>GRB</v>
      </c>
      <c r="BA1388" s="447" t="str">
        <f t="shared" si="652"/>
        <v>Non-Op</v>
      </c>
      <c r="BC1388" s="445" t="s">
        <v>2329</v>
      </c>
      <c r="BD1388" s="552">
        <f t="shared" si="639"/>
        <v>-5597809.4000000004</v>
      </c>
      <c r="BF1388" s="435"/>
      <c r="BG1388" s="435"/>
      <c r="BH1388" s="435"/>
      <c r="BI1388" s="435"/>
      <c r="BJ1388" s="435"/>
      <c r="BK1388" s="435"/>
      <c r="BL1388" s="435"/>
      <c r="BN1388" s="444"/>
    </row>
    <row r="1389" spans="1:66" s="28" customFormat="1" ht="12" customHeight="1">
      <c r="A1389" s="287">
        <v>23701133</v>
      </c>
      <c r="B1389" s="288" t="str">
        <f t="shared" si="655"/>
        <v>23701133</v>
      </c>
      <c r="C1389" s="444" t="s">
        <v>1394</v>
      </c>
      <c r="D1389" s="445" t="s">
        <v>2092</v>
      </c>
      <c r="E1389" s="445"/>
      <c r="F1389" s="444"/>
      <c r="G1389" s="445"/>
      <c r="H1389" s="547">
        <v>-6644610.6799999997</v>
      </c>
      <c r="I1389" s="547">
        <v>-640444.01</v>
      </c>
      <c r="J1389" s="547">
        <v>-1841277.34</v>
      </c>
      <c r="K1389" s="547">
        <v>-3042110.67</v>
      </c>
      <c r="L1389" s="547">
        <v>-4242944</v>
      </c>
      <c r="M1389" s="547">
        <v>-5443777.3300000001</v>
      </c>
      <c r="N1389" s="547">
        <v>-6644610.6600000001</v>
      </c>
      <c r="O1389" s="547">
        <v>-640443.99</v>
      </c>
      <c r="P1389" s="547">
        <v>-1841277.32</v>
      </c>
      <c r="Q1389" s="547">
        <v>-3042110.65</v>
      </c>
      <c r="R1389" s="547">
        <v>-4242943.9800000004</v>
      </c>
      <c r="S1389" s="547">
        <v>-5443777.3099999996</v>
      </c>
      <c r="T1389" s="547">
        <v>-6644610.6399999997</v>
      </c>
      <c r="U1389" s="547"/>
      <c r="V1389" s="547">
        <f t="shared" si="656"/>
        <v>-3642527.3266666667</v>
      </c>
      <c r="W1389" s="285"/>
      <c r="X1389" s="286"/>
      <c r="Y1389" s="548">
        <f t="shared" si="667"/>
        <v>0</v>
      </c>
      <c r="Z1389" s="549">
        <f t="shared" si="667"/>
        <v>-6644610.6399999997</v>
      </c>
      <c r="AA1389" s="549">
        <f t="shared" si="667"/>
        <v>0</v>
      </c>
      <c r="AB1389" s="282">
        <f t="shared" si="642"/>
        <v>0</v>
      </c>
      <c r="AC1389" s="281">
        <f t="shared" si="643"/>
        <v>0</v>
      </c>
      <c r="AD1389" s="549">
        <f t="shared" si="657"/>
        <v>0</v>
      </c>
      <c r="AE1389" s="553">
        <f t="shared" si="658"/>
        <v>0</v>
      </c>
      <c r="AF1389" s="282">
        <f t="shared" si="659"/>
        <v>0</v>
      </c>
      <c r="AG1389" s="283">
        <f t="shared" si="660"/>
        <v>0</v>
      </c>
      <c r="AH1389" s="281">
        <f t="shared" si="644"/>
        <v>0</v>
      </c>
      <c r="AI1389" s="551">
        <f t="shared" si="666"/>
        <v>0</v>
      </c>
      <c r="AJ1389" s="549">
        <f t="shared" si="666"/>
        <v>-3642527.3266666667</v>
      </c>
      <c r="AK1389" s="549">
        <f t="shared" si="666"/>
        <v>0</v>
      </c>
      <c r="AL1389" s="282">
        <f t="shared" si="661"/>
        <v>0</v>
      </c>
      <c r="AM1389" s="281">
        <f t="shared" si="645"/>
        <v>0</v>
      </c>
      <c r="AN1389" s="549">
        <f t="shared" si="662"/>
        <v>0</v>
      </c>
      <c r="AO1389" s="549">
        <f t="shared" si="663"/>
        <v>0</v>
      </c>
      <c r="AP1389" s="549">
        <f t="shared" si="664"/>
        <v>0</v>
      </c>
      <c r="AQ1389" s="283">
        <f t="shared" si="665"/>
        <v>0</v>
      </c>
      <c r="AR1389" s="281">
        <f t="shared" si="646"/>
        <v>0</v>
      </c>
      <c r="AT1389" s="446"/>
      <c r="AU1389" s="344"/>
      <c r="AV1389" s="447" t="str">
        <f t="shared" si="647"/>
        <v>CA</v>
      </c>
      <c r="AW1389" s="447" t="str">
        <f t="shared" si="648"/>
        <v>CL</v>
      </c>
      <c r="AX1389" s="447" t="str">
        <f t="shared" si="649"/>
        <v>AIC</v>
      </c>
      <c r="AY1389" s="447" t="str">
        <f t="shared" si="650"/>
        <v>ERB</v>
      </c>
      <c r="AZ1389" s="447" t="str">
        <f t="shared" si="651"/>
        <v>GRB</v>
      </c>
      <c r="BA1389" s="447" t="str">
        <f t="shared" si="652"/>
        <v>Non-Op</v>
      </c>
      <c r="BC1389" s="445" t="s">
        <v>2329</v>
      </c>
      <c r="BD1389" s="552">
        <f t="shared" si="639"/>
        <v>-6644610.6399999997</v>
      </c>
      <c r="BF1389" s="435"/>
      <c r="BG1389" s="435"/>
      <c r="BH1389" s="435"/>
      <c r="BI1389" s="435"/>
      <c r="BJ1389" s="435"/>
      <c r="BK1389" s="435"/>
      <c r="BL1389" s="435"/>
      <c r="BN1389" s="444"/>
    </row>
    <row r="1390" spans="1:66" s="28" customFormat="1" ht="12" customHeight="1">
      <c r="A1390" s="287">
        <v>23701143</v>
      </c>
      <c r="B1390" s="288" t="str">
        <f t="shared" si="655"/>
        <v>23701143</v>
      </c>
      <c r="C1390" s="444" t="s">
        <v>1395</v>
      </c>
      <c r="D1390" s="445" t="s">
        <v>2092</v>
      </c>
      <c r="E1390" s="445"/>
      <c r="F1390" s="444"/>
      <c r="G1390" s="445"/>
      <c r="H1390" s="547">
        <v>-3617716.66</v>
      </c>
      <c r="I1390" s="547">
        <v>-5027216.66</v>
      </c>
      <c r="J1390" s="547">
        <v>-6436716.6600000001</v>
      </c>
      <c r="K1390" s="547">
        <v>-7846216.6600000001</v>
      </c>
      <c r="L1390" s="547">
        <v>-798716.66</v>
      </c>
      <c r="M1390" s="547">
        <v>-2208216.66</v>
      </c>
      <c r="N1390" s="547">
        <v>-3617716.66</v>
      </c>
      <c r="O1390" s="547">
        <v>-5027216.66</v>
      </c>
      <c r="P1390" s="547">
        <v>-6436716.6600000001</v>
      </c>
      <c r="Q1390" s="547">
        <v>-7846216.6600000001</v>
      </c>
      <c r="R1390" s="547">
        <v>-798716.66</v>
      </c>
      <c r="S1390" s="547">
        <v>-2208216.66</v>
      </c>
      <c r="T1390" s="547">
        <v>-3617716.66</v>
      </c>
      <c r="U1390" s="547"/>
      <c r="V1390" s="547">
        <f t="shared" si="656"/>
        <v>-4322466.6599999992</v>
      </c>
      <c r="W1390" s="285"/>
      <c r="X1390" s="286"/>
      <c r="Y1390" s="548">
        <f t="shared" si="667"/>
        <v>0</v>
      </c>
      <c r="Z1390" s="549">
        <f t="shared" si="667"/>
        <v>-3617716.66</v>
      </c>
      <c r="AA1390" s="549">
        <f t="shared" si="667"/>
        <v>0</v>
      </c>
      <c r="AB1390" s="282">
        <f t="shared" si="642"/>
        <v>0</v>
      </c>
      <c r="AC1390" s="281">
        <f t="shared" si="643"/>
        <v>0</v>
      </c>
      <c r="AD1390" s="549">
        <f t="shared" si="657"/>
        <v>0</v>
      </c>
      <c r="AE1390" s="553">
        <f t="shared" si="658"/>
        <v>0</v>
      </c>
      <c r="AF1390" s="282">
        <f t="shared" si="659"/>
        <v>0</v>
      </c>
      <c r="AG1390" s="283">
        <f t="shared" si="660"/>
        <v>0</v>
      </c>
      <c r="AH1390" s="281">
        <f t="shared" si="644"/>
        <v>0</v>
      </c>
      <c r="AI1390" s="551">
        <f t="shared" si="666"/>
        <v>0</v>
      </c>
      <c r="AJ1390" s="549">
        <f t="shared" si="666"/>
        <v>-4322466.6599999992</v>
      </c>
      <c r="AK1390" s="549">
        <f t="shared" si="666"/>
        <v>0</v>
      </c>
      <c r="AL1390" s="282">
        <f t="shared" si="661"/>
        <v>0</v>
      </c>
      <c r="AM1390" s="281">
        <f t="shared" si="645"/>
        <v>0</v>
      </c>
      <c r="AN1390" s="549">
        <f t="shared" si="662"/>
        <v>0</v>
      </c>
      <c r="AO1390" s="549">
        <f t="shared" si="663"/>
        <v>0</v>
      </c>
      <c r="AP1390" s="549">
        <f t="shared" si="664"/>
        <v>0</v>
      </c>
      <c r="AQ1390" s="283">
        <f t="shared" si="665"/>
        <v>0</v>
      </c>
      <c r="AR1390" s="281">
        <f t="shared" si="646"/>
        <v>0</v>
      </c>
      <c r="AT1390" s="446"/>
      <c r="AU1390" s="344"/>
      <c r="AV1390" s="447" t="str">
        <f t="shared" si="647"/>
        <v>CA</v>
      </c>
      <c r="AW1390" s="447" t="str">
        <f t="shared" si="648"/>
        <v>CL</v>
      </c>
      <c r="AX1390" s="447" t="str">
        <f t="shared" si="649"/>
        <v>AIC</v>
      </c>
      <c r="AY1390" s="447" t="str">
        <f t="shared" si="650"/>
        <v>ERB</v>
      </c>
      <c r="AZ1390" s="447" t="str">
        <f t="shared" si="651"/>
        <v>GRB</v>
      </c>
      <c r="BA1390" s="447" t="str">
        <f t="shared" si="652"/>
        <v>Non-Op</v>
      </c>
      <c r="BC1390" s="445" t="s">
        <v>2329</v>
      </c>
      <c r="BD1390" s="552">
        <f t="shared" si="639"/>
        <v>-3617716.66</v>
      </c>
      <c r="BF1390" s="435"/>
      <c r="BG1390" s="435"/>
      <c r="BH1390" s="435"/>
      <c r="BI1390" s="435"/>
      <c r="BJ1390" s="435"/>
      <c r="BK1390" s="435"/>
      <c r="BL1390" s="435"/>
      <c r="BN1390" s="444"/>
    </row>
    <row r="1391" spans="1:66" s="28" customFormat="1" ht="12" customHeight="1">
      <c r="A1391" s="287">
        <v>23701153</v>
      </c>
      <c r="B1391" s="288" t="str">
        <f t="shared" si="655"/>
        <v>23701153</v>
      </c>
      <c r="C1391" s="444" t="s">
        <v>1876</v>
      </c>
      <c r="D1391" s="445" t="s">
        <v>2092</v>
      </c>
      <c r="E1391" s="445"/>
      <c r="F1391" s="444"/>
      <c r="G1391" s="445"/>
      <c r="H1391" s="547">
        <v>-1416416.67</v>
      </c>
      <c r="I1391" s="547">
        <v>-2340166.67</v>
      </c>
      <c r="J1391" s="547">
        <v>-3263916.67</v>
      </c>
      <c r="K1391" s="547">
        <v>-4187666.67</v>
      </c>
      <c r="L1391" s="547">
        <v>-5111416.67</v>
      </c>
      <c r="M1391" s="547">
        <v>-492666.67</v>
      </c>
      <c r="N1391" s="547">
        <v>-1416416.67</v>
      </c>
      <c r="O1391" s="547">
        <v>-2340166.67</v>
      </c>
      <c r="P1391" s="547">
        <v>-3263916.67</v>
      </c>
      <c r="Q1391" s="547">
        <v>-4187666.67</v>
      </c>
      <c r="R1391" s="547">
        <v>-5111416.67</v>
      </c>
      <c r="S1391" s="547">
        <v>-492666.67</v>
      </c>
      <c r="T1391" s="547">
        <v>-1416416.67</v>
      </c>
      <c r="U1391" s="547"/>
      <c r="V1391" s="547">
        <f t="shared" si="656"/>
        <v>-2802041.6700000004</v>
      </c>
      <c r="W1391" s="285"/>
      <c r="X1391" s="286"/>
      <c r="Y1391" s="548">
        <f t="shared" si="667"/>
        <v>0</v>
      </c>
      <c r="Z1391" s="549">
        <f t="shared" si="667"/>
        <v>-1416416.67</v>
      </c>
      <c r="AA1391" s="549">
        <f t="shared" si="667"/>
        <v>0</v>
      </c>
      <c r="AB1391" s="282">
        <f t="shared" si="642"/>
        <v>0</v>
      </c>
      <c r="AC1391" s="281">
        <f t="shared" si="643"/>
        <v>0</v>
      </c>
      <c r="AD1391" s="549">
        <f t="shared" si="657"/>
        <v>0</v>
      </c>
      <c r="AE1391" s="553">
        <f t="shared" si="658"/>
        <v>0</v>
      </c>
      <c r="AF1391" s="282">
        <f t="shared" si="659"/>
        <v>0</v>
      </c>
      <c r="AG1391" s="283">
        <f t="shared" si="660"/>
        <v>0</v>
      </c>
      <c r="AH1391" s="281">
        <f t="shared" si="644"/>
        <v>0</v>
      </c>
      <c r="AI1391" s="551">
        <f t="shared" si="666"/>
        <v>0</v>
      </c>
      <c r="AJ1391" s="549">
        <f t="shared" si="666"/>
        <v>-2802041.6700000004</v>
      </c>
      <c r="AK1391" s="549">
        <f t="shared" si="666"/>
        <v>0</v>
      </c>
      <c r="AL1391" s="282">
        <f t="shared" si="661"/>
        <v>0</v>
      </c>
      <c r="AM1391" s="281">
        <f t="shared" si="645"/>
        <v>0</v>
      </c>
      <c r="AN1391" s="549">
        <f t="shared" si="662"/>
        <v>0</v>
      </c>
      <c r="AO1391" s="549">
        <f t="shared" si="663"/>
        <v>0</v>
      </c>
      <c r="AP1391" s="549">
        <f t="shared" si="664"/>
        <v>0</v>
      </c>
      <c r="AQ1391" s="283">
        <f t="shared" si="665"/>
        <v>0</v>
      </c>
      <c r="AR1391" s="281">
        <f t="shared" si="646"/>
        <v>0</v>
      </c>
      <c r="AT1391" s="446"/>
      <c r="AU1391" s="344"/>
      <c r="AV1391" s="447" t="str">
        <f t="shared" si="647"/>
        <v>CA</v>
      </c>
      <c r="AW1391" s="447" t="str">
        <f t="shared" si="648"/>
        <v>CL</v>
      </c>
      <c r="AX1391" s="447" t="str">
        <f t="shared" si="649"/>
        <v>AIC</v>
      </c>
      <c r="AY1391" s="447" t="str">
        <f t="shared" si="650"/>
        <v>ERB</v>
      </c>
      <c r="AZ1391" s="447" t="str">
        <f t="shared" si="651"/>
        <v>GRB</v>
      </c>
      <c r="BA1391" s="447" t="str">
        <f t="shared" si="652"/>
        <v>Non-Op</v>
      </c>
      <c r="BC1391" s="445" t="s">
        <v>2329</v>
      </c>
      <c r="BD1391" s="552">
        <f t="shared" si="639"/>
        <v>-1416416.67</v>
      </c>
      <c r="BF1391" s="435"/>
      <c r="BG1391" s="435"/>
      <c r="BH1391" s="435"/>
      <c r="BI1391" s="435"/>
      <c r="BJ1391" s="435"/>
      <c r="BK1391" s="435"/>
      <c r="BL1391" s="435"/>
      <c r="BN1391" s="444"/>
    </row>
    <row r="1392" spans="1:66" s="28" customFormat="1" ht="12" customHeight="1">
      <c r="A1392" s="287">
        <v>23701163</v>
      </c>
      <c r="B1392" s="288" t="str">
        <f t="shared" si="655"/>
        <v>23701163</v>
      </c>
      <c r="C1392" s="444" t="s">
        <v>1877</v>
      </c>
      <c r="D1392" s="445" t="s">
        <v>2092</v>
      </c>
      <c r="E1392" s="445"/>
      <c r="F1392" s="444"/>
      <c r="G1392" s="445"/>
      <c r="H1392" s="547">
        <v>-270250</v>
      </c>
      <c r="I1392" s="547">
        <v>-446500</v>
      </c>
      <c r="J1392" s="547">
        <v>-622750</v>
      </c>
      <c r="K1392" s="547">
        <v>-799000</v>
      </c>
      <c r="L1392" s="547">
        <v>-975250</v>
      </c>
      <c r="M1392" s="547">
        <v>-94000</v>
      </c>
      <c r="N1392" s="547">
        <v>-270250</v>
      </c>
      <c r="O1392" s="547">
        <v>-446500</v>
      </c>
      <c r="P1392" s="547">
        <v>-622750</v>
      </c>
      <c r="Q1392" s="547">
        <v>-799000</v>
      </c>
      <c r="R1392" s="547">
        <v>-975250</v>
      </c>
      <c r="S1392" s="547">
        <v>-94000</v>
      </c>
      <c r="T1392" s="547">
        <v>-270250</v>
      </c>
      <c r="U1392" s="547"/>
      <c r="V1392" s="547">
        <f t="shared" si="656"/>
        <v>-534625</v>
      </c>
      <c r="W1392" s="285"/>
      <c r="X1392" s="286"/>
      <c r="Y1392" s="548">
        <f t="shared" si="667"/>
        <v>0</v>
      </c>
      <c r="Z1392" s="549">
        <f t="shared" si="667"/>
        <v>-270250</v>
      </c>
      <c r="AA1392" s="549">
        <f t="shared" si="667"/>
        <v>0</v>
      </c>
      <c r="AB1392" s="282">
        <f t="shared" si="642"/>
        <v>0</v>
      </c>
      <c r="AC1392" s="281">
        <f t="shared" si="643"/>
        <v>0</v>
      </c>
      <c r="AD1392" s="549">
        <f t="shared" si="657"/>
        <v>0</v>
      </c>
      <c r="AE1392" s="553">
        <f t="shared" si="658"/>
        <v>0</v>
      </c>
      <c r="AF1392" s="282">
        <f t="shared" si="659"/>
        <v>0</v>
      </c>
      <c r="AG1392" s="283">
        <f t="shared" si="660"/>
        <v>0</v>
      </c>
      <c r="AH1392" s="281">
        <f t="shared" si="644"/>
        <v>0</v>
      </c>
      <c r="AI1392" s="551">
        <f t="shared" si="666"/>
        <v>0</v>
      </c>
      <c r="AJ1392" s="549">
        <f t="shared" si="666"/>
        <v>-534625</v>
      </c>
      <c r="AK1392" s="549">
        <f t="shared" si="666"/>
        <v>0</v>
      </c>
      <c r="AL1392" s="282">
        <f t="shared" si="661"/>
        <v>0</v>
      </c>
      <c r="AM1392" s="281">
        <f t="shared" si="645"/>
        <v>0</v>
      </c>
      <c r="AN1392" s="549">
        <f t="shared" si="662"/>
        <v>0</v>
      </c>
      <c r="AO1392" s="549">
        <f t="shared" si="663"/>
        <v>0</v>
      </c>
      <c r="AP1392" s="549">
        <f t="shared" si="664"/>
        <v>0</v>
      </c>
      <c r="AQ1392" s="283">
        <f t="shared" si="665"/>
        <v>0</v>
      </c>
      <c r="AR1392" s="281">
        <f t="shared" si="646"/>
        <v>0</v>
      </c>
      <c r="AT1392" s="446"/>
      <c r="AU1392" s="344"/>
      <c r="AV1392" s="447" t="str">
        <f t="shared" si="647"/>
        <v>CA</v>
      </c>
      <c r="AW1392" s="447" t="str">
        <f t="shared" si="648"/>
        <v>CL</v>
      </c>
      <c r="AX1392" s="447" t="str">
        <f t="shared" si="649"/>
        <v>AIC</v>
      </c>
      <c r="AY1392" s="447" t="str">
        <f t="shared" si="650"/>
        <v>ERB</v>
      </c>
      <c r="AZ1392" s="447" t="str">
        <f t="shared" si="651"/>
        <v>GRB</v>
      </c>
      <c r="BA1392" s="447" t="str">
        <f t="shared" si="652"/>
        <v>Non-Op</v>
      </c>
      <c r="BC1392" s="445" t="s">
        <v>2329</v>
      </c>
      <c r="BD1392" s="552">
        <f t="shared" si="639"/>
        <v>-270250</v>
      </c>
      <c r="BF1392" s="435"/>
      <c r="BG1392" s="435"/>
      <c r="BH1392" s="435"/>
      <c r="BI1392" s="435"/>
      <c r="BJ1392" s="435"/>
      <c r="BK1392" s="435"/>
      <c r="BL1392" s="435"/>
      <c r="BN1392" s="444"/>
    </row>
    <row r="1393" spans="1:66" s="28" customFormat="1" ht="12" customHeight="1">
      <c r="A1393" s="287">
        <v>23701173</v>
      </c>
      <c r="B1393" s="288" t="str">
        <f t="shared" si="655"/>
        <v>23701173</v>
      </c>
      <c r="C1393" s="444" t="s">
        <v>1878</v>
      </c>
      <c r="D1393" s="445" t="s">
        <v>2092</v>
      </c>
      <c r="E1393" s="445"/>
      <c r="F1393" s="444"/>
      <c r="G1393" s="445"/>
      <c r="H1393" s="547">
        <v>-342120.87</v>
      </c>
      <c r="I1393" s="547">
        <v>-144923.76999999999</v>
      </c>
      <c r="J1393" s="547">
        <v>-312598.37</v>
      </c>
      <c r="K1393" s="547">
        <v>-474018.75</v>
      </c>
      <c r="L1393" s="547">
        <v>-629276.34</v>
      </c>
      <c r="M1393" s="547">
        <v>-779241.59</v>
      </c>
      <c r="N1393" s="547">
        <v>-924197.12</v>
      </c>
      <c r="O1393" s="547">
        <v>-1064964.99</v>
      </c>
      <c r="P1393" s="547">
        <v>-61896.93</v>
      </c>
      <c r="Q1393" s="547">
        <v>-62614.14</v>
      </c>
      <c r="R1393" s="547">
        <v>-63368.09</v>
      </c>
      <c r="S1393" s="547">
        <v>-63915.21</v>
      </c>
      <c r="T1393" s="547">
        <v>-40546.47</v>
      </c>
      <c r="U1393" s="547"/>
      <c r="V1393" s="547">
        <f t="shared" si="656"/>
        <v>-397695.74749999988</v>
      </c>
      <c r="W1393" s="285"/>
      <c r="X1393" s="286"/>
      <c r="Y1393" s="548">
        <f t="shared" si="667"/>
        <v>0</v>
      </c>
      <c r="Z1393" s="549">
        <f t="shared" si="667"/>
        <v>-40546.47</v>
      </c>
      <c r="AA1393" s="549">
        <f t="shared" si="667"/>
        <v>0</v>
      </c>
      <c r="AB1393" s="282">
        <f t="shared" si="642"/>
        <v>0</v>
      </c>
      <c r="AC1393" s="281">
        <f t="shared" si="643"/>
        <v>0</v>
      </c>
      <c r="AD1393" s="549">
        <f t="shared" si="657"/>
        <v>0</v>
      </c>
      <c r="AE1393" s="553">
        <f t="shared" si="658"/>
        <v>0</v>
      </c>
      <c r="AF1393" s="282">
        <f t="shared" si="659"/>
        <v>0</v>
      </c>
      <c r="AG1393" s="283">
        <f t="shared" si="660"/>
        <v>0</v>
      </c>
      <c r="AH1393" s="281">
        <f t="shared" si="644"/>
        <v>0</v>
      </c>
      <c r="AI1393" s="551">
        <f t="shared" si="666"/>
        <v>0</v>
      </c>
      <c r="AJ1393" s="549">
        <f t="shared" si="666"/>
        <v>-397695.74749999988</v>
      </c>
      <c r="AK1393" s="549">
        <f t="shared" si="666"/>
        <v>0</v>
      </c>
      <c r="AL1393" s="282">
        <f t="shared" si="661"/>
        <v>0</v>
      </c>
      <c r="AM1393" s="281">
        <f t="shared" si="645"/>
        <v>0</v>
      </c>
      <c r="AN1393" s="549">
        <f t="shared" si="662"/>
        <v>0</v>
      </c>
      <c r="AO1393" s="549">
        <f t="shared" si="663"/>
        <v>0</v>
      </c>
      <c r="AP1393" s="549">
        <f t="shared" si="664"/>
        <v>0</v>
      </c>
      <c r="AQ1393" s="283">
        <f t="shared" si="665"/>
        <v>0</v>
      </c>
      <c r="AR1393" s="281">
        <f t="shared" si="646"/>
        <v>0</v>
      </c>
      <c r="AT1393" s="446"/>
      <c r="AU1393" s="344"/>
      <c r="AV1393" s="447" t="str">
        <f t="shared" si="647"/>
        <v>CA</v>
      </c>
      <c r="AW1393" s="447" t="str">
        <f t="shared" si="648"/>
        <v>CL</v>
      </c>
      <c r="AX1393" s="447" t="str">
        <f t="shared" si="649"/>
        <v>AIC</v>
      </c>
      <c r="AY1393" s="447" t="str">
        <f t="shared" si="650"/>
        <v>ERB</v>
      </c>
      <c r="AZ1393" s="447" t="str">
        <f t="shared" si="651"/>
        <v>GRB</v>
      </c>
      <c r="BA1393" s="447" t="str">
        <f t="shared" si="652"/>
        <v>Non-Op</v>
      </c>
      <c r="BC1393" s="445" t="s">
        <v>2329</v>
      </c>
      <c r="BD1393" s="552">
        <f t="shared" ref="BD1393:BD1456" si="668">+T1393</f>
        <v>-40546.47</v>
      </c>
      <c r="BF1393" s="435"/>
      <c r="BG1393" s="435"/>
      <c r="BH1393" s="435"/>
      <c r="BI1393" s="435"/>
      <c r="BJ1393" s="435"/>
      <c r="BK1393" s="435"/>
      <c r="BL1393" s="435"/>
      <c r="BN1393" s="444"/>
    </row>
    <row r="1394" spans="1:66" s="28" customFormat="1" ht="12" customHeight="1">
      <c r="A1394" s="287">
        <v>23701183</v>
      </c>
      <c r="B1394" s="288" t="str">
        <f t="shared" si="655"/>
        <v>23701183</v>
      </c>
      <c r="C1394" s="444" t="s">
        <v>1736</v>
      </c>
      <c r="D1394" s="445" t="s">
        <v>2092</v>
      </c>
      <c r="E1394" s="445"/>
      <c r="F1394" s="444"/>
      <c r="G1394" s="445"/>
      <c r="H1394" s="547">
        <v>-1814979.83</v>
      </c>
      <c r="I1394" s="547">
        <v>-2264974.83</v>
      </c>
      <c r="J1394" s="547">
        <v>-2714969.83</v>
      </c>
      <c r="K1394" s="547">
        <v>-464994.83</v>
      </c>
      <c r="L1394" s="547">
        <v>-914989.83</v>
      </c>
      <c r="M1394" s="547">
        <v>-1364984.83</v>
      </c>
      <c r="N1394" s="547">
        <v>-1814979.83</v>
      </c>
      <c r="O1394" s="547">
        <v>-2264974.83</v>
      </c>
      <c r="P1394" s="547">
        <v>-2714969.83</v>
      </c>
      <c r="Q1394" s="547">
        <v>-464994.83</v>
      </c>
      <c r="R1394" s="547">
        <v>-914989.83</v>
      </c>
      <c r="S1394" s="547">
        <v>-1364984.83</v>
      </c>
      <c r="T1394" s="547">
        <v>-1814979.83</v>
      </c>
      <c r="U1394" s="547"/>
      <c r="V1394" s="547">
        <f t="shared" si="656"/>
        <v>-1589982.33</v>
      </c>
      <c r="W1394" s="285"/>
      <c r="X1394" s="286"/>
      <c r="Y1394" s="548">
        <f t="shared" si="667"/>
        <v>0</v>
      </c>
      <c r="Z1394" s="549">
        <f t="shared" si="667"/>
        <v>-1814979.83</v>
      </c>
      <c r="AA1394" s="549">
        <f t="shared" si="667"/>
        <v>0</v>
      </c>
      <c r="AB1394" s="282">
        <f t="shared" si="642"/>
        <v>0</v>
      </c>
      <c r="AC1394" s="281">
        <f t="shared" si="643"/>
        <v>0</v>
      </c>
      <c r="AD1394" s="549">
        <f t="shared" si="657"/>
        <v>0</v>
      </c>
      <c r="AE1394" s="553">
        <f t="shared" si="658"/>
        <v>0</v>
      </c>
      <c r="AF1394" s="282">
        <f t="shared" si="659"/>
        <v>0</v>
      </c>
      <c r="AG1394" s="283">
        <f t="shared" si="660"/>
        <v>0</v>
      </c>
      <c r="AH1394" s="281">
        <f t="shared" si="644"/>
        <v>0</v>
      </c>
      <c r="AI1394" s="551">
        <f t="shared" si="666"/>
        <v>0</v>
      </c>
      <c r="AJ1394" s="549">
        <f t="shared" si="666"/>
        <v>-1589982.33</v>
      </c>
      <c r="AK1394" s="549">
        <f t="shared" si="666"/>
        <v>0</v>
      </c>
      <c r="AL1394" s="282">
        <f t="shared" si="661"/>
        <v>0</v>
      </c>
      <c r="AM1394" s="281">
        <f t="shared" si="645"/>
        <v>0</v>
      </c>
      <c r="AN1394" s="549">
        <f t="shared" si="662"/>
        <v>0</v>
      </c>
      <c r="AO1394" s="549">
        <f t="shared" si="663"/>
        <v>0</v>
      </c>
      <c r="AP1394" s="549">
        <f t="shared" si="664"/>
        <v>0</v>
      </c>
      <c r="AQ1394" s="283">
        <f t="shared" si="665"/>
        <v>0</v>
      </c>
      <c r="AR1394" s="281">
        <f t="shared" si="646"/>
        <v>0</v>
      </c>
      <c r="AT1394" s="446"/>
      <c r="AU1394" s="344"/>
      <c r="AV1394" s="447" t="str">
        <f t="shared" si="647"/>
        <v>CA</v>
      </c>
      <c r="AW1394" s="447" t="str">
        <f t="shared" si="648"/>
        <v>CL</v>
      </c>
      <c r="AX1394" s="447" t="str">
        <f t="shared" si="649"/>
        <v>AIC</v>
      </c>
      <c r="AY1394" s="447" t="str">
        <f t="shared" si="650"/>
        <v>ERB</v>
      </c>
      <c r="AZ1394" s="447" t="str">
        <f t="shared" si="651"/>
        <v>GRB</v>
      </c>
      <c r="BA1394" s="447" t="str">
        <f t="shared" si="652"/>
        <v>Non-Op</v>
      </c>
      <c r="BC1394" s="445" t="s">
        <v>2329</v>
      </c>
      <c r="BD1394" s="552">
        <f t="shared" si="668"/>
        <v>-1814979.83</v>
      </c>
      <c r="BF1394" s="435"/>
      <c r="BG1394" s="435"/>
      <c r="BH1394" s="435"/>
      <c r="BI1394" s="435"/>
      <c r="BJ1394" s="435"/>
      <c r="BK1394" s="435"/>
      <c r="BL1394" s="435"/>
      <c r="BN1394" s="444"/>
    </row>
    <row r="1395" spans="1:66" s="28" customFormat="1" ht="12" customHeight="1">
      <c r="A1395" s="287">
        <v>23701193</v>
      </c>
      <c r="B1395" s="288" t="str">
        <f t="shared" si="655"/>
        <v>23701193</v>
      </c>
      <c r="C1395" s="444" t="s">
        <v>1879</v>
      </c>
      <c r="D1395" s="445" t="s">
        <v>2092</v>
      </c>
      <c r="E1395" s="445"/>
      <c r="F1395" s="444"/>
      <c r="G1395" s="445"/>
      <c r="H1395" s="547">
        <v>-314600</v>
      </c>
      <c r="I1395" s="547">
        <v>-392600</v>
      </c>
      <c r="J1395" s="547">
        <v>-470600</v>
      </c>
      <c r="K1395" s="547">
        <v>-80600</v>
      </c>
      <c r="L1395" s="547">
        <v>-158600</v>
      </c>
      <c r="M1395" s="547">
        <v>-236600</v>
      </c>
      <c r="N1395" s="547">
        <v>-314600</v>
      </c>
      <c r="O1395" s="547">
        <v>-392600</v>
      </c>
      <c r="P1395" s="547">
        <v>-470600</v>
      </c>
      <c r="Q1395" s="547">
        <v>-80600</v>
      </c>
      <c r="R1395" s="547">
        <v>-158600</v>
      </c>
      <c r="S1395" s="547">
        <v>-236600</v>
      </c>
      <c r="T1395" s="547">
        <v>-314600</v>
      </c>
      <c r="U1395" s="547"/>
      <c r="V1395" s="547">
        <f t="shared" si="656"/>
        <v>-275600</v>
      </c>
      <c r="W1395" s="285"/>
      <c r="X1395" s="286"/>
      <c r="Y1395" s="548">
        <f t="shared" si="667"/>
        <v>0</v>
      </c>
      <c r="Z1395" s="549">
        <f t="shared" si="667"/>
        <v>-314600</v>
      </c>
      <c r="AA1395" s="549">
        <f t="shared" si="667"/>
        <v>0</v>
      </c>
      <c r="AB1395" s="282">
        <f t="shared" si="642"/>
        <v>0</v>
      </c>
      <c r="AC1395" s="281">
        <f t="shared" si="643"/>
        <v>0</v>
      </c>
      <c r="AD1395" s="549">
        <f t="shared" si="657"/>
        <v>0</v>
      </c>
      <c r="AE1395" s="553">
        <f t="shared" si="658"/>
        <v>0</v>
      </c>
      <c r="AF1395" s="282">
        <f t="shared" si="659"/>
        <v>0</v>
      </c>
      <c r="AG1395" s="283">
        <f t="shared" si="660"/>
        <v>0</v>
      </c>
      <c r="AH1395" s="281">
        <f t="shared" si="644"/>
        <v>0</v>
      </c>
      <c r="AI1395" s="551">
        <f t="shared" si="666"/>
        <v>0</v>
      </c>
      <c r="AJ1395" s="549">
        <f t="shared" si="666"/>
        <v>-275600</v>
      </c>
      <c r="AK1395" s="549">
        <f t="shared" si="666"/>
        <v>0</v>
      </c>
      <c r="AL1395" s="282">
        <f t="shared" si="661"/>
        <v>0</v>
      </c>
      <c r="AM1395" s="281">
        <f t="shared" si="645"/>
        <v>0</v>
      </c>
      <c r="AN1395" s="549">
        <f t="shared" si="662"/>
        <v>0</v>
      </c>
      <c r="AO1395" s="549">
        <f t="shared" si="663"/>
        <v>0</v>
      </c>
      <c r="AP1395" s="549">
        <f t="shared" si="664"/>
        <v>0</v>
      </c>
      <c r="AQ1395" s="283">
        <f t="shared" si="665"/>
        <v>0</v>
      </c>
      <c r="AR1395" s="281">
        <f t="shared" si="646"/>
        <v>0</v>
      </c>
      <c r="AT1395" s="446"/>
      <c r="AU1395" s="344"/>
      <c r="AV1395" s="447" t="str">
        <f t="shared" si="647"/>
        <v>CA</v>
      </c>
      <c r="AW1395" s="447" t="str">
        <f t="shared" si="648"/>
        <v>CL</v>
      </c>
      <c r="AX1395" s="447" t="str">
        <f t="shared" si="649"/>
        <v>AIC</v>
      </c>
      <c r="AY1395" s="447" t="str">
        <f t="shared" si="650"/>
        <v>ERB</v>
      </c>
      <c r="AZ1395" s="447" t="str">
        <f t="shared" si="651"/>
        <v>GRB</v>
      </c>
      <c r="BA1395" s="447" t="str">
        <f t="shared" si="652"/>
        <v>Non-Op</v>
      </c>
      <c r="BC1395" s="445" t="s">
        <v>2329</v>
      </c>
      <c r="BD1395" s="552">
        <f t="shared" si="668"/>
        <v>-314600</v>
      </c>
      <c r="BF1395" s="435"/>
      <c r="BG1395" s="435"/>
      <c r="BH1395" s="435"/>
      <c r="BI1395" s="435"/>
      <c r="BJ1395" s="435"/>
      <c r="BK1395" s="435"/>
      <c r="BL1395" s="435"/>
      <c r="BN1395" s="444"/>
    </row>
    <row r="1396" spans="1:66" s="28" customFormat="1" ht="12" customHeight="1">
      <c r="A1396" s="321">
        <v>23701203</v>
      </c>
      <c r="B1396" s="318" t="str">
        <f t="shared" si="655"/>
        <v>23701203</v>
      </c>
      <c r="C1396" s="640" t="s">
        <v>1880</v>
      </c>
      <c r="D1396" s="445" t="s">
        <v>2092</v>
      </c>
      <c r="E1396" s="445"/>
      <c r="F1396" s="640"/>
      <c r="G1396" s="445"/>
      <c r="H1396" s="547">
        <v>-2081170.66</v>
      </c>
      <c r="I1396" s="547">
        <v>-3604087.33</v>
      </c>
      <c r="J1396" s="547">
        <v>-5127004</v>
      </c>
      <c r="K1396" s="547">
        <v>-6649920.6699999999</v>
      </c>
      <c r="L1396" s="547">
        <v>-8172837.3399999999</v>
      </c>
      <c r="M1396" s="547">
        <v>-558254.01</v>
      </c>
      <c r="N1396" s="547">
        <v>-2081170.68</v>
      </c>
      <c r="O1396" s="547">
        <v>-3604087.35</v>
      </c>
      <c r="P1396" s="547">
        <v>-5127004.0199999996</v>
      </c>
      <c r="Q1396" s="547">
        <v>-6649920.6900000004</v>
      </c>
      <c r="R1396" s="547">
        <v>-8172837.3600000003</v>
      </c>
      <c r="S1396" s="547">
        <v>-558254.03</v>
      </c>
      <c r="T1396" s="547">
        <v>-2081170.7</v>
      </c>
      <c r="U1396" s="547"/>
      <c r="V1396" s="547">
        <f t="shared" si="656"/>
        <v>-4365545.6800000006</v>
      </c>
      <c r="W1396" s="285"/>
      <c r="X1396" s="286"/>
      <c r="Y1396" s="548">
        <f t="shared" si="667"/>
        <v>0</v>
      </c>
      <c r="Z1396" s="549">
        <f t="shared" si="667"/>
        <v>-2081170.7</v>
      </c>
      <c r="AA1396" s="549">
        <f t="shared" si="667"/>
        <v>0</v>
      </c>
      <c r="AB1396" s="282">
        <f t="shared" si="642"/>
        <v>0</v>
      </c>
      <c r="AC1396" s="281">
        <f t="shared" si="643"/>
        <v>0</v>
      </c>
      <c r="AD1396" s="549">
        <f t="shared" si="657"/>
        <v>0</v>
      </c>
      <c r="AE1396" s="553">
        <f t="shared" si="658"/>
        <v>0</v>
      </c>
      <c r="AF1396" s="282">
        <f t="shared" si="659"/>
        <v>0</v>
      </c>
      <c r="AG1396" s="283">
        <f t="shared" si="660"/>
        <v>0</v>
      </c>
      <c r="AH1396" s="281">
        <f t="shared" si="644"/>
        <v>0</v>
      </c>
      <c r="AI1396" s="551">
        <f t="shared" si="666"/>
        <v>0</v>
      </c>
      <c r="AJ1396" s="549">
        <f t="shared" si="666"/>
        <v>-4365545.6800000006</v>
      </c>
      <c r="AK1396" s="549">
        <f t="shared" si="666"/>
        <v>0</v>
      </c>
      <c r="AL1396" s="282">
        <f t="shared" si="661"/>
        <v>0</v>
      </c>
      <c r="AM1396" s="281">
        <f t="shared" si="645"/>
        <v>0</v>
      </c>
      <c r="AN1396" s="549">
        <f t="shared" si="662"/>
        <v>0</v>
      </c>
      <c r="AO1396" s="549">
        <f t="shared" si="663"/>
        <v>0</v>
      </c>
      <c r="AP1396" s="549">
        <f t="shared" si="664"/>
        <v>0</v>
      </c>
      <c r="AQ1396" s="283">
        <f t="shared" si="665"/>
        <v>0</v>
      </c>
      <c r="AR1396" s="281">
        <f t="shared" si="646"/>
        <v>0</v>
      </c>
      <c r="AT1396" s="446"/>
      <c r="AU1396" s="344"/>
      <c r="AV1396" s="447" t="str">
        <f t="shared" si="647"/>
        <v>CA</v>
      </c>
      <c r="AW1396" s="447" t="str">
        <f t="shared" si="648"/>
        <v>CL</v>
      </c>
      <c r="AX1396" s="447" t="str">
        <f t="shared" si="649"/>
        <v>AIC</v>
      </c>
      <c r="AY1396" s="447" t="str">
        <f t="shared" si="650"/>
        <v>ERB</v>
      </c>
      <c r="AZ1396" s="447" t="str">
        <f t="shared" si="651"/>
        <v>GRB</v>
      </c>
      <c r="BA1396" s="447" t="str">
        <f t="shared" si="652"/>
        <v>Non-Op</v>
      </c>
      <c r="BC1396" s="445" t="s">
        <v>2329</v>
      </c>
      <c r="BD1396" s="552">
        <f t="shared" si="668"/>
        <v>-2081170.7</v>
      </c>
      <c r="BF1396" s="435"/>
      <c r="BG1396" s="435"/>
      <c r="BH1396" s="435"/>
      <c r="BI1396" s="435"/>
      <c r="BJ1396" s="435"/>
      <c r="BK1396" s="435"/>
      <c r="BL1396" s="435"/>
      <c r="BN1396" s="444"/>
    </row>
    <row r="1397" spans="1:66" s="28" customFormat="1" ht="12" customHeight="1">
      <c r="A1397" s="362">
        <v>23701223</v>
      </c>
      <c r="B1397" s="313" t="str">
        <f t="shared" si="655"/>
        <v>23701223</v>
      </c>
      <c r="C1397" s="647" t="s">
        <v>2330</v>
      </c>
      <c r="D1397" s="451" t="s">
        <v>2092</v>
      </c>
      <c r="E1397" s="451"/>
      <c r="F1397" s="300">
        <v>43678</v>
      </c>
      <c r="G1397" s="451"/>
      <c r="H1397" s="556">
        <v>-4346875</v>
      </c>
      <c r="I1397" s="556">
        <v>-5565625</v>
      </c>
      <c r="J1397" s="556">
        <v>-6784375</v>
      </c>
      <c r="K1397" s="556">
        <v>-690625</v>
      </c>
      <c r="L1397" s="556">
        <v>-1909375</v>
      </c>
      <c r="M1397" s="556">
        <v>-3128125</v>
      </c>
      <c r="N1397" s="556">
        <v>-4346875</v>
      </c>
      <c r="O1397" s="556">
        <v>-5565625</v>
      </c>
      <c r="P1397" s="556">
        <v>-6784375</v>
      </c>
      <c r="Q1397" s="556">
        <v>-690625</v>
      </c>
      <c r="R1397" s="556">
        <v>-1909375</v>
      </c>
      <c r="S1397" s="556">
        <v>-3128125</v>
      </c>
      <c r="T1397" s="591">
        <v>-4346875</v>
      </c>
      <c r="U1397" s="556"/>
      <c r="V1397" s="556">
        <f t="shared" si="656"/>
        <v>-3737500</v>
      </c>
      <c r="W1397" s="292"/>
      <c r="X1397" s="293"/>
      <c r="Y1397" s="548">
        <f t="shared" si="667"/>
        <v>0</v>
      </c>
      <c r="Z1397" s="549">
        <f t="shared" si="667"/>
        <v>-4346875</v>
      </c>
      <c r="AA1397" s="549">
        <f t="shared" si="667"/>
        <v>0</v>
      </c>
      <c r="AB1397" s="282">
        <f t="shared" si="642"/>
        <v>0</v>
      </c>
      <c r="AC1397" s="281">
        <f t="shared" si="643"/>
        <v>0</v>
      </c>
      <c r="AD1397" s="549">
        <f t="shared" si="657"/>
        <v>0</v>
      </c>
      <c r="AE1397" s="553">
        <f t="shared" si="658"/>
        <v>0</v>
      </c>
      <c r="AF1397" s="282">
        <f t="shared" si="659"/>
        <v>0</v>
      </c>
      <c r="AG1397" s="283">
        <f t="shared" si="660"/>
        <v>0</v>
      </c>
      <c r="AH1397" s="281">
        <f t="shared" si="644"/>
        <v>0</v>
      </c>
      <c r="AI1397" s="551">
        <f t="shared" si="666"/>
        <v>0</v>
      </c>
      <c r="AJ1397" s="549">
        <f t="shared" si="666"/>
        <v>-3737500</v>
      </c>
      <c r="AK1397" s="549">
        <f t="shared" si="666"/>
        <v>0</v>
      </c>
      <c r="AL1397" s="282">
        <f t="shared" si="661"/>
        <v>0</v>
      </c>
      <c r="AM1397" s="281">
        <f t="shared" si="645"/>
        <v>0</v>
      </c>
      <c r="AN1397" s="549">
        <f t="shared" si="662"/>
        <v>0</v>
      </c>
      <c r="AO1397" s="549">
        <f t="shared" si="663"/>
        <v>0</v>
      </c>
      <c r="AP1397" s="549">
        <f t="shared" si="664"/>
        <v>0</v>
      </c>
      <c r="AQ1397" s="283">
        <f t="shared" si="665"/>
        <v>0</v>
      </c>
      <c r="AR1397" s="281">
        <f t="shared" si="646"/>
        <v>0</v>
      </c>
      <c r="AT1397" s="446"/>
      <c r="AU1397" s="344"/>
      <c r="AV1397" s="447" t="str">
        <f t="shared" si="647"/>
        <v>CA</v>
      </c>
      <c r="AW1397" s="447" t="str">
        <f t="shared" si="648"/>
        <v>CL</v>
      </c>
      <c r="AX1397" s="447" t="str">
        <f t="shared" si="649"/>
        <v>AIC</v>
      </c>
      <c r="AY1397" s="447" t="str">
        <f t="shared" si="650"/>
        <v>ERB</v>
      </c>
      <c r="AZ1397" s="447" t="str">
        <f t="shared" si="651"/>
        <v>GRB</v>
      </c>
      <c r="BA1397" s="447" t="str">
        <f t="shared" si="652"/>
        <v>Non-Op</v>
      </c>
      <c r="BC1397" s="445" t="s">
        <v>2329</v>
      </c>
      <c r="BD1397" s="552">
        <f t="shared" si="668"/>
        <v>-4346875</v>
      </c>
      <c r="BF1397" s="435"/>
      <c r="BG1397" s="435"/>
      <c r="BH1397" s="435"/>
      <c r="BI1397" s="435"/>
      <c r="BJ1397" s="435"/>
      <c r="BK1397" s="435"/>
      <c r="BL1397" s="435"/>
      <c r="BN1397" s="444"/>
    </row>
    <row r="1398" spans="1:66" s="28" customFormat="1" ht="12" customHeight="1">
      <c r="A1398" s="362">
        <v>23701253</v>
      </c>
      <c r="B1398" s="313" t="str">
        <f t="shared" si="655"/>
        <v>23701253</v>
      </c>
      <c r="C1398" s="647" t="s">
        <v>2984</v>
      </c>
      <c r="D1398" s="451" t="s">
        <v>2092</v>
      </c>
      <c r="E1398" s="451"/>
      <c r="F1398" s="300">
        <v>44440</v>
      </c>
      <c r="G1398" s="451"/>
      <c r="H1398" s="556"/>
      <c r="I1398" s="556"/>
      <c r="J1398" s="556"/>
      <c r="K1398" s="556"/>
      <c r="L1398" s="556"/>
      <c r="M1398" s="556"/>
      <c r="N1398" s="556"/>
      <c r="O1398" s="556"/>
      <c r="P1398" s="556"/>
      <c r="Q1398" s="556">
        <v>-542437.5</v>
      </c>
      <c r="R1398" s="556">
        <v>-1627312.5</v>
      </c>
      <c r="S1398" s="556">
        <v>-2712187.5</v>
      </c>
      <c r="T1398" s="591">
        <v>-3797062.5</v>
      </c>
      <c r="U1398" s="556"/>
      <c r="V1398" s="556">
        <f t="shared" si="656"/>
        <v>-565039.0625</v>
      </c>
      <c r="W1398" s="292"/>
      <c r="X1398" s="293"/>
      <c r="Y1398" s="548">
        <f t="shared" si="667"/>
        <v>0</v>
      </c>
      <c r="Z1398" s="549">
        <f t="shared" si="667"/>
        <v>-3797062.5</v>
      </c>
      <c r="AA1398" s="549">
        <f t="shared" si="667"/>
        <v>0</v>
      </c>
      <c r="AB1398" s="282">
        <f t="shared" si="642"/>
        <v>0</v>
      </c>
      <c r="AC1398" s="281">
        <f t="shared" si="643"/>
        <v>0</v>
      </c>
      <c r="AD1398" s="549">
        <f t="shared" si="657"/>
        <v>0</v>
      </c>
      <c r="AE1398" s="553">
        <f t="shared" si="658"/>
        <v>0</v>
      </c>
      <c r="AF1398" s="282">
        <f t="shared" si="659"/>
        <v>0</v>
      </c>
      <c r="AG1398" s="283">
        <f t="shared" si="660"/>
        <v>0</v>
      </c>
      <c r="AH1398" s="281">
        <f t="shared" si="644"/>
        <v>0</v>
      </c>
      <c r="AI1398" s="551">
        <f t="shared" si="666"/>
        <v>0</v>
      </c>
      <c r="AJ1398" s="549">
        <f t="shared" si="666"/>
        <v>-565039.0625</v>
      </c>
      <c r="AK1398" s="549">
        <f t="shared" si="666"/>
        <v>0</v>
      </c>
      <c r="AL1398" s="282">
        <f t="shared" si="661"/>
        <v>0</v>
      </c>
      <c r="AM1398" s="281">
        <f t="shared" si="645"/>
        <v>0</v>
      </c>
      <c r="AN1398" s="549">
        <f t="shared" si="662"/>
        <v>0</v>
      </c>
      <c r="AO1398" s="549">
        <f t="shared" si="663"/>
        <v>0</v>
      </c>
      <c r="AP1398" s="549">
        <f t="shared" si="664"/>
        <v>0</v>
      </c>
      <c r="AQ1398" s="283">
        <f t="shared" si="665"/>
        <v>0</v>
      </c>
      <c r="AR1398" s="281">
        <f t="shared" si="646"/>
        <v>0</v>
      </c>
      <c r="AT1398" s="446"/>
      <c r="AU1398" s="344"/>
      <c r="AV1398" s="447" t="str">
        <f t="shared" si="647"/>
        <v>CA</v>
      </c>
      <c r="AW1398" s="447" t="str">
        <f t="shared" si="648"/>
        <v>CL</v>
      </c>
      <c r="AX1398" s="447" t="str">
        <f t="shared" si="649"/>
        <v>AIC</v>
      </c>
      <c r="AY1398" s="447" t="str">
        <f t="shared" si="650"/>
        <v>ERB</v>
      </c>
      <c r="AZ1398" s="447" t="str">
        <f t="shared" si="651"/>
        <v>GRB</v>
      </c>
      <c r="BA1398" s="447" t="str">
        <f t="shared" si="652"/>
        <v>Non-Op</v>
      </c>
      <c r="BC1398" s="445" t="s">
        <v>2329</v>
      </c>
      <c r="BD1398" s="552">
        <f t="shared" si="668"/>
        <v>-3797062.5</v>
      </c>
      <c r="BF1398" s="435"/>
      <c r="BG1398" s="435"/>
      <c r="BH1398" s="435"/>
      <c r="BI1398" s="435"/>
      <c r="BJ1398" s="435"/>
      <c r="BK1398" s="435"/>
      <c r="BL1398" s="435"/>
      <c r="BN1398" s="444"/>
    </row>
    <row r="1399" spans="1:66" s="28" customFormat="1" ht="12" customHeight="1">
      <c r="A1399" s="287">
        <v>24100043</v>
      </c>
      <c r="B1399" s="288" t="str">
        <f t="shared" si="655"/>
        <v>24100043</v>
      </c>
      <c r="C1399" s="444" t="s">
        <v>1881</v>
      </c>
      <c r="D1399" s="445" t="s">
        <v>2092</v>
      </c>
      <c r="E1399" s="445"/>
      <c r="F1399" s="444"/>
      <c r="G1399" s="445"/>
      <c r="H1399" s="547">
        <v>0</v>
      </c>
      <c r="I1399" s="547">
        <v>0</v>
      </c>
      <c r="J1399" s="547">
        <v>0</v>
      </c>
      <c r="K1399" s="547">
        <v>0</v>
      </c>
      <c r="L1399" s="547">
        <v>0</v>
      </c>
      <c r="M1399" s="547">
        <v>0</v>
      </c>
      <c r="N1399" s="547">
        <v>-394195.26</v>
      </c>
      <c r="O1399" s="547">
        <v>0</v>
      </c>
      <c r="P1399" s="547">
        <v>0</v>
      </c>
      <c r="Q1399" s="547">
        <v>0</v>
      </c>
      <c r="R1399" s="547">
        <v>0</v>
      </c>
      <c r="S1399" s="547">
        <v>-303721.88</v>
      </c>
      <c r="T1399" s="547">
        <v>0</v>
      </c>
      <c r="U1399" s="547"/>
      <c r="V1399" s="547">
        <f t="shared" si="656"/>
        <v>-58159.761666666665</v>
      </c>
      <c r="W1399" s="285"/>
      <c r="X1399" s="286"/>
      <c r="Y1399" s="548">
        <f t="shared" si="667"/>
        <v>0</v>
      </c>
      <c r="Z1399" s="549">
        <f t="shared" si="667"/>
        <v>0</v>
      </c>
      <c r="AA1399" s="549">
        <f t="shared" si="667"/>
        <v>0</v>
      </c>
      <c r="AB1399" s="282">
        <f t="shared" si="642"/>
        <v>0</v>
      </c>
      <c r="AC1399" s="281">
        <f t="shared" si="643"/>
        <v>0</v>
      </c>
      <c r="AD1399" s="549">
        <f t="shared" si="657"/>
        <v>0</v>
      </c>
      <c r="AE1399" s="553">
        <f t="shared" si="658"/>
        <v>0</v>
      </c>
      <c r="AF1399" s="282">
        <f t="shared" si="659"/>
        <v>0</v>
      </c>
      <c r="AG1399" s="283">
        <f t="shared" si="660"/>
        <v>0</v>
      </c>
      <c r="AH1399" s="281">
        <f t="shared" si="644"/>
        <v>0</v>
      </c>
      <c r="AI1399" s="551">
        <f t="shared" si="666"/>
        <v>0</v>
      </c>
      <c r="AJ1399" s="549">
        <f t="shared" si="666"/>
        <v>-58159.761666666665</v>
      </c>
      <c r="AK1399" s="549">
        <f t="shared" si="666"/>
        <v>0</v>
      </c>
      <c r="AL1399" s="282">
        <f t="shared" si="661"/>
        <v>0</v>
      </c>
      <c r="AM1399" s="281">
        <f t="shared" si="645"/>
        <v>0</v>
      </c>
      <c r="AN1399" s="549">
        <f t="shared" si="662"/>
        <v>0</v>
      </c>
      <c r="AO1399" s="549">
        <f t="shared" si="663"/>
        <v>0</v>
      </c>
      <c r="AP1399" s="549">
        <f t="shared" si="664"/>
        <v>0</v>
      </c>
      <c r="AQ1399" s="283">
        <f t="shared" si="665"/>
        <v>0</v>
      </c>
      <c r="AR1399" s="281">
        <f t="shared" si="646"/>
        <v>0</v>
      </c>
      <c r="AT1399" s="446"/>
      <c r="AU1399" s="344"/>
      <c r="AV1399" s="447" t="str">
        <f t="shared" si="647"/>
        <v>CA</v>
      </c>
      <c r="AW1399" s="447" t="str">
        <f t="shared" si="648"/>
        <v>CL</v>
      </c>
      <c r="AX1399" s="447" t="str">
        <f t="shared" si="649"/>
        <v>AIC</v>
      </c>
      <c r="AY1399" s="447" t="str">
        <f t="shared" si="650"/>
        <v>ERB</v>
      </c>
      <c r="AZ1399" s="447" t="str">
        <f t="shared" si="651"/>
        <v>GRB</v>
      </c>
      <c r="BA1399" s="447" t="str">
        <f t="shared" si="652"/>
        <v>Non-Op</v>
      </c>
      <c r="BC1399" s="445" t="s">
        <v>2331</v>
      </c>
      <c r="BD1399" s="552">
        <f t="shared" si="668"/>
        <v>0</v>
      </c>
      <c r="BF1399" s="435"/>
      <c r="BG1399" s="435"/>
      <c r="BH1399" s="435"/>
      <c r="BI1399" s="435"/>
      <c r="BJ1399" s="435"/>
      <c r="BK1399" s="435"/>
      <c r="BL1399" s="435"/>
      <c r="BN1399" s="444"/>
    </row>
    <row r="1400" spans="1:66" s="28" customFormat="1" ht="12" customHeight="1">
      <c r="A1400" s="287">
        <v>24100063</v>
      </c>
      <c r="B1400" s="288" t="str">
        <f t="shared" si="655"/>
        <v>24100063</v>
      </c>
      <c r="C1400" s="444" t="s">
        <v>1882</v>
      </c>
      <c r="D1400" s="445" t="s">
        <v>2092</v>
      </c>
      <c r="E1400" s="445"/>
      <c r="F1400" s="444"/>
      <c r="G1400" s="445"/>
      <c r="H1400" s="547">
        <v>9906.67</v>
      </c>
      <c r="I1400" s="547">
        <v>-478.45</v>
      </c>
      <c r="J1400" s="547">
        <v>0.01</v>
      </c>
      <c r="K1400" s="547">
        <v>0.01</v>
      </c>
      <c r="L1400" s="547">
        <v>0.02</v>
      </c>
      <c r="M1400" s="547">
        <v>0</v>
      </c>
      <c r="N1400" s="547">
        <v>-858.07</v>
      </c>
      <c r="O1400" s="547">
        <v>-1309.01</v>
      </c>
      <c r="P1400" s="547">
        <v>-1190.67</v>
      </c>
      <c r="Q1400" s="547">
        <v>-267.5</v>
      </c>
      <c r="R1400" s="547">
        <v>0</v>
      </c>
      <c r="S1400" s="547">
        <v>0.01</v>
      </c>
      <c r="T1400" s="547">
        <v>0</v>
      </c>
      <c r="U1400" s="547"/>
      <c r="V1400" s="547">
        <f t="shared" si="656"/>
        <v>70.807083333333367</v>
      </c>
      <c r="W1400" s="285"/>
      <c r="X1400" s="286"/>
      <c r="Y1400" s="548">
        <f t="shared" si="667"/>
        <v>0</v>
      </c>
      <c r="Z1400" s="549">
        <f t="shared" si="667"/>
        <v>0</v>
      </c>
      <c r="AA1400" s="549">
        <f t="shared" si="667"/>
        <v>0</v>
      </c>
      <c r="AB1400" s="282">
        <f t="shared" si="642"/>
        <v>0</v>
      </c>
      <c r="AC1400" s="281">
        <f t="shared" si="643"/>
        <v>0</v>
      </c>
      <c r="AD1400" s="549">
        <f t="shared" si="657"/>
        <v>0</v>
      </c>
      <c r="AE1400" s="553">
        <f t="shared" si="658"/>
        <v>0</v>
      </c>
      <c r="AF1400" s="282">
        <f t="shared" si="659"/>
        <v>0</v>
      </c>
      <c r="AG1400" s="283">
        <f t="shared" si="660"/>
        <v>0</v>
      </c>
      <c r="AH1400" s="281">
        <f t="shared" si="644"/>
        <v>0</v>
      </c>
      <c r="AI1400" s="551">
        <f t="shared" si="666"/>
        <v>0</v>
      </c>
      <c r="AJ1400" s="549">
        <f t="shared" si="666"/>
        <v>70.807083333333367</v>
      </c>
      <c r="AK1400" s="549">
        <f t="shared" si="666"/>
        <v>0</v>
      </c>
      <c r="AL1400" s="282">
        <f t="shared" si="661"/>
        <v>0</v>
      </c>
      <c r="AM1400" s="281">
        <f t="shared" si="645"/>
        <v>0</v>
      </c>
      <c r="AN1400" s="549">
        <f t="shared" si="662"/>
        <v>0</v>
      </c>
      <c r="AO1400" s="549">
        <f t="shared" si="663"/>
        <v>0</v>
      </c>
      <c r="AP1400" s="549">
        <f t="shared" si="664"/>
        <v>0</v>
      </c>
      <c r="AQ1400" s="283">
        <f t="shared" si="665"/>
        <v>0</v>
      </c>
      <c r="AR1400" s="281">
        <f t="shared" si="646"/>
        <v>0</v>
      </c>
      <c r="AT1400" s="446"/>
      <c r="AU1400" s="344"/>
      <c r="AV1400" s="447" t="str">
        <f t="shared" si="647"/>
        <v>CA</v>
      </c>
      <c r="AW1400" s="447" t="str">
        <f t="shared" si="648"/>
        <v>CL</v>
      </c>
      <c r="AX1400" s="447" t="str">
        <f t="shared" si="649"/>
        <v>AIC</v>
      </c>
      <c r="AY1400" s="447" t="str">
        <f t="shared" si="650"/>
        <v>ERB</v>
      </c>
      <c r="AZ1400" s="447" t="str">
        <f t="shared" si="651"/>
        <v>GRB</v>
      </c>
      <c r="BA1400" s="447" t="str">
        <f t="shared" si="652"/>
        <v>Non-Op</v>
      </c>
      <c r="BC1400" s="445" t="s">
        <v>2331</v>
      </c>
      <c r="BD1400" s="552">
        <f t="shared" si="668"/>
        <v>0</v>
      </c>
      <c r="BF1400" s="435"/>
      <c r="BG1400" s="435"/>
      <c r="BH1400" s="435"/>
      <c r="BI1400" s="435"/>
      <c r="BJ1400" s="435"/>
      <c r="BK1400" s="435"/>
      <c r="BL1400" s="435"/>
      <c r="BN1400" s="444"/>
    </row>
    <row r="1401" spans="1:66" s="28" customFormat="1" ht="12" customHeight="1">
      <c r="A1401" s="324" t="s">
        <v>2985</v>
      </c>
      <c r="B1401" s="313" t="str">
        <f t="shared" si="655"/>
        <v>24100121</v>
      </c>
      <c r="C1401" s="647" t="s">
        <v>2986</v>
      </c>
      <c r="D1401" s="451" t="s">
        <v>2092</v>
      </c>
      <c r="E1401" s="451"/>
      <c r="F1401" s="300">
        <v>44409</v>
      </c>
      <c r="G1401" s="451"/>
      <c r="H1401" s="556"/>
      <c r="I1401" s="556"/>
      <c r="J1401" s="556"/>
      <c r="K1401" s="556"/>
      <c r="L1401" s="556"/>
      <c r="M1401" s="556"/>
      <c r="N1401" s="556"/>
      <c r="O1401" s="556"/>
      <c r="P1401" s="556">
        <v>-799.5</v>
      </c>
      <c r="Q1401" s="556">
        <v>0</v>
      </c>
      <c r="R1401" s="556">
        <v>0</v>
      </c>
      <c r="S1401" s="556">
        <v>0</v>
      </c>
      <c r="T1401" s="591">
        <v>0</v>
      </c>
      <c r="U1401" s="556"/>
      <c r="V1401" s="556">
        <f t="shared" si="656"/>
        <v>-66.625</v>
      </c>
      <c r="W1401" s="292"/>
      <c r="X1401" s="293"/>
      <c r="Y1401" s="548">
        <f t="shared" si="667"/>
        <v>0</v>
      </c>
      <c r="Z1401" s="549">
        <f t="shared" si="667"/>
        <v>0</v>
      </c>
      <c r="AA1401" s="549">
        <f t="shared" si="667"/>
        <v>0</v>
      </c>
      <c r="AB1401" s="282">
        <f t="shared" si="642"/>
        <v>0</v>
      </c>
      <c r="AC1401" s="281">
        <f t="shared" si="643"/>
        <v>0</v>
      </c>
      <c r="AD1401" s="549">
        <f t="shared" si="657"/>
        <v>0</v>
      </c>
      <c r="AE1401" s="553">
        <f t="shared" si="658"/>
        <v>0</v>
      </c>
      <c r="AF1401" s="282">
        <f t="shared" si="659"/>
        <v>0</v>
      </c>
      <c r="AG1401" s="283">
        <f t="shared" si="660"/>
        <v>0</v>
      </c>
      <c r="AH1401" s="281">
        <f t="shared" si="644"/>
        <v>0</v>
      </c>
      <c r="AI1401" s="551">
        <f t="shared" ref="AI1401:AK1420" si="669">IF($D1401=AI$5,$V1401,0)</f>
        <v>0</v>
      </c>
      <c r="AJ1401" s="549">
        <f t="shared" si="669"/>
        <v>-66.625</v>
      </c>
      <c r="AK1401" s="549">
        <f t="shared" si="669"/>
        <v>0</v>
      </c>
      <c r="AL1401" s="282">
        <f t="shared" si="661"/>
        <v>0</v>
      </c>
      <c r="AM1401" s="281">
        <f t="shared" si="645"/>
        <v>0</v>
      </c>
      <c r="AN1401" s="549">
        <f t="shared" si="662"/>
        <v>0</v>
      </c>
      <c r="AO1401" s="549">
        <f t="shared" si="663"/>
        <v>0</v>
      </c>
      <c r="AP1401" s="549">
        <f t="shared" si="664"/>
        <v>0</v>
      </c>
      <c r="AQ1401" s="283">
        <f t="shared" si="665"/>
        <v>0</v>
      </c>
      <c r="AR1401" s="281">
        <f t="shared" si="646"/>
        <v>0</v>
      </c>
      <c r="AT1401" s="446"/>
      <c r="AU1401" s="344"/>
      <c r="AV1401" s="447" t="str">
        <f t="shared" si="647"/>
        <v>CA</v>
      </c>
      <c r="AW1401" s="447" t="str">
        <f t="shared" si="648"/>
        <v>CL</v>
      </c>
      <c r="AX1401" s="447" t="str">
        <f t="shared" si="649"/>
        <v>AIC</v>
      </c>
      <c r="AY1401" s="447" t="str">
        <f t="shared" si="650"/>
        <v>ERB</v>
      </c>
      <c r="AZ1401" s="447" t="str">
        <f t="shared" si="651"/>
        <v>GRB</v>
      </c>
      <c r="BA1401" s="447" t="str">
        <f t="shared" si="652"/>
        <v>Non-Op</v>
      </c>
      <c r="BC1401" s="445" t="s">
        <v>2331</v>
      </c>
      <c r="BD1401" s="552">
        <f t="shared" si="668"/>
        <v>0</v>
      </c>
      <c r="BF1401" s="435"/>
      <c r="BG1401" s="435"/>
      <c r="BH1401" s="435"/>
      <c r="BI1401" s="435"/>
      <c r="BJ1401" s="435"/>
      <c r="BK1401" s="435"/>
      <c r="BL1401" s="435"/>
      <c r="BN1401" s="444"/>
    </row>
    <row r="1402" spans="1:66" s="28" customFormat="1" ht="12" customHeight="1">
      <c r="A1402" s="362">
        <v>24100131</v>
      </c>
      <c r="B1402" s="313" t="str">
        <f t="shared" si="655"/>
        <v>24100131</v>
      </c>
      <c r="C1402" s="647" t="s">
        <v>2332</v>
      </c>
      <c r="D1402" s="451" t="s">
        <v>2092</v>
      </c>
      <c r="E1402" s="451"/>
      <c r="F1402" s="300">
        <v>44044</v>
      </c>
      <c r="G1402" s="451"/>
      <c r="H1402" s="556">
        <v>-66.739999999999995</v>
      </c>
      <c r="I1402" s="556">
        <v>-89.34</v>
      </c>
      <c r="J1402" s="556">
        <v>-45.2</v>
      </c>
      <c r="K1402" s="556">
        <v>-72.900000000000006</v>
      </c>
      <c r="L1402" s="556">
        <v>-24.35</v>
      </c>
      <c r="M1402" s="556">
        <v>-48.56</v>
      </c>
      <c r="N1402" s="556">
        <v>-72.86</v>
      </c>
      <c r="O1402" s="556">
        <v>-97.08</v>
      </c>
      <c r="P1402" s="556">
        <v>-20.36</v>
      </c>
      <c r="Q1402" s="556">
        <v>-30.54</v>
      </c>
      <c r="R1402" s="556">
        <v>-40.729999999999997</v>
      </c>
      <c r="S1402" s="556">
        <v>-20.41</v>
      </c>
      <c r="T1402" s="591">
        <v>-31.65</v>
      </c>
      <c r="U1402" s="556"/>
      <c r="V1402" s="556">
        <f t="shared" si="656"/>
        <v>-50.960416666666674</v>
      </c>
      <c r="W1402" s="292"/>
      <c r="X1402" s="293"/>
      <c r="Y1402" s="548">
        <f t="shared" si="667"/>
        <v>0</v>
      </c>
      <c r="Z1402" s="549">
        <f t="shared" si="667"/>
        <v>-31.65</v>
      </c>
      <c r="AA1402" s="549">
        <f t="shared" si="667"/>
        <v>0</v>
      </c>
      <c r="AB1402" s="282">
        <f t="shared" si="642"/>
        <v>0</v>
      </c>
      <c r="AC1402" s="281">
        <f t="shared" si="643"/>
        <v>0</v>
      </c>
      <c r="AD1402" s="549">
        <f t="shared" si="657"/>
        <v>0</v>
      </c>
      <c r="AE1402" s="553">
        <f t="shared" si="658"/>
        <v>0</v>
      </c>
      <c r="AF1402" s="282">
        <f t="shared" si="659"/>
        <v>0</v>
      </c>
      <c r="AG1402" s="283">
        <f t="shared" si="660"/>
        <v>0</v>
      </c>
      <c r="AH1402" s="281">
        <f t="shared" si="644"/>
        <v>0</v>
      </c>
      <c r="AI1402" s="551">
        <f t="shared" si="669"/>
        <v>0</v>
      </c>
      <c r="AJ1402" s="549">
        <f t="shared" si="669"/>
        <v>-50.960416666666674</v>
      </c>
      <c r="AK1402" s="549">
        <f t="shared" si="669"/>
        <v>0</v>
      </c>
      <c r="AL1402" s="282">
        <f t="shared" si="661"/>
        <v>0</v>
      </c>
      <c r="AM1402" s="281">
        <f t="shared" si="645"/>
        <v>0</v>
      </c>
      <c r="AN1402" s="549">
        <f t="shared" si="662"/>
        <v>0</v>
      </c>
      <c r="AO1402" s="549">
        <f t="shared" si="663"/>
        <v>0</v>
      </c>
      <c r="AP1402" s="549">
        <f t="shared" si="664"/>
        <v>0</v>
      </c>
      <c r="AQ1402" s="283">
        <f t="shared" si="665"/>
        <v>0</v>
      </c>
      <c r="AR1402" s="281">
        <f t="shared" si="646"/>
        <v>0</v>
      </c>
      <c r="AT1402" s="446"/>
      <c r="AU1402" s="344"/>
      <c r="AV1402" s="447" t="str">
        <f t="shared" si="647"/>
        <v>CA</v>
      </c>
      <c r="AW1402" s="447" t="str">
        <f t="shared" si="648"/>
        <v>CL</v>
      </c>
      <c r="AX1402" s="447" t="str">
        <f t="shared" si="649"/>
        <v>AIC</v>
      </c>
      <c r="AY1402" s="447" t="str">
        <f t="shared" si="650"/>
        <v>ERB</v>
      </c>
      <c r="AZ1402" s="447" t="str">
        <f t="shared" si="651"/>
        <v>GRB</v>
      </c>
      <c r="BA1402" s="447" t="str">
        <f t="shared" si="652"/>
        <v>Non-Op</v>
      </c>
      <c r="BC1402" s="445" t="s">
        <v>2331</v>
      </c>
      <c r="BD1402" s="552">
        <f t="shared" si="668"/>
        <v>-31.65</v>
      </c>
      <c r="BF1402" s="435"/>
      <c r="BG1402" s="435"/>
      <c r="BH1402" s="435"/>
      <c r="BI1402" s="435"/>
      <c r="BJ1402" s="435"/>
      <c r="BK1402" s="435"/>
      <c r="BL1402" s="435"/>
      <c r="BN1402" s="444"/>
    </row>
    <row r="1403" spans="1:66" s="28" customFormat="1" ht="12" customHeight="1">
      <c r="A1403" s="287">
        <v>24100143</v>
      </c>
      <c r="B1403" s="288" t="str">
        <f t="shared" si="655"/>
        <v>24100143</v>
      </c>
      <c r="C1403" s="444" t="s">
        <v>1883</v>
      </c>
      <c r="D1403" s="445" t="s">
        <v>2092</v>
      </c>
      <c r="E1403" s="445"/>
      <c r="F1403" s="444"/>
      <c r="G1403" s="445"/>
      <c r="H1403" s="547">
        <v>0</v>
      </c>
      <c r="I1403" s="547">
        <v>0</v>
      </c>
      <c r="J1403" s="547">
        <v>0</v>
      </c>
      <c r="K1403" s="547">
        <v>0</v>
      </c>
      <c r="L1403" s="547">
        <v>0</v>
      </c>
      <c r="M1403" s="547">
        <v>0</v>
      </c>
      <c r="N1403" s="547">
        <v>-740454.19</v>
      </c>
      <c r="O1403" s="547">
        <v>0</v>
      </c>
      <c r="P1403" s="547">
        <v>0</v>
      </c>
      <c r="Q1403" s="547">
        <v>0</v>
      </c>
      <c r="R1403" s="547">
        <v>0</v>
      </c>
      <c r="S1403" s="547">
        <v>-842293.04</v>
      </c>
      <c r="T1403" s="547">
        <v>0</v>
      </c>
      <c r="U1403" s="547"/>
      <c r="V1403" s="547">
        <f t="shared" si="656"/>
        <v>-131895.60250000001</v>
      </c>
      <c r="W1403" s="285"/>
      <c r="X1403" s="286"/>
      <c r="Y1403" s="548">
        <f t="shared" ref="Y1403:AA1422" si="670">IF($D1403=Y$5,$T1403,0)</f>
        <v>0</v>
      </c>
      <c r="Z1403" s="549">
        <f t="shared" si="670"/>
        <v>0</v>
      </c>
      <c r="AA1403" s="549">
        <f t="shared" si="670"/>
        <v>0</v>
      </c>
      <c r="AB1403" s="282">
        <f t="shared" si="642"/>
        <v>0</v>
      </c>
      <c r="AC1403" s="281">
        <f t="shared" si="643"/>
        <v>0</v>
      </c>
      <c r="AD1403" s="549">
        <f t="shared" si="657"/>
        <v>0</v>
      </c>
      <c r="AE1403" s="553">
        <f t="shared" si="658"/>
        <v>0</v>
      </c>
      <c r="AF1403" s="282">
        <f t="shared" si="659"/>
        <v>0</v>
      </c>
      <c r="AG1403" s="283">
        <f t="shared" si="660"/>
        <v>0</v>
      </c>
      <c r="AH1403" s="281">
        <f t="shared" si="644"/>
        <v>0</v>
      </c>
      <c r="AI1403" s="551">
        <f t="shared" si="669"/>
        <v>0</v>
      </c>
      <c r="AJ1403" s="549">
        <f t="shared" si="669"/>
        <v>-131895.60250000001</v>
      </c>
      <c r="AK1403" s="549">
        <f t="shared" si="669"/>
        <v>0</v>
      </c>
      <c r="AL1403" s="282">
        <f t="shared" si="661"/>
        <v>0</v>
      </c>
      <c r="AM1403" s="281">
        <f t="shared" si="645"/>
        <v>0</v>
      </c>
      <c r="AN1403" s="549">
        <f t="shared" si="662"/>
        <v>0</v>
      </c>
      <c r="AO1403" s="549">
        <f t="shared" si="663"/>
        <v>0</v>
      </c>
      <c r="AP1403" s="549">
        <f t="shared" si="664"/>
        <v>0</v>
      </c>
      <c r="AQ1403" s="283">
        <f t="shared" si="665"/>
        <v>0</v>
      </c>
      <c r="AR1403" s="281">
        <f t="shared" si="646"/>
        <v>0</v>
      </c>
      <c r="AT1403" s="446"/>
      <c r="AU1403" s="344"/>
      <c r="AV1403" s="447" t="str">
        <f t="shared" si="647"/>
        <v>CA</v>
      </c>
      <c r="AW1403" s="447" t="str">
        <f t="shared" si="648"/>
        <v>CL</v>
      </c>
      <c r="AX1403" s="447" t="str">
        <f t="shared" si="649"/>
        <v>AIC</v>
      </c>
      <c r="AY1403" s="447" t="str">
        <f t="shared" si="650"/>
        <v>ERB</v>
      </c>
      <c r="AZ1403" s="447" t="str">
        <f t="shared" si="651"/>
        <v>GRB</v>
      </c>
      <c r="BA1403" s="447" t="str">
        <f t="shared" si="652"/>
        <v>Non-Op</v>
      </c>
      <c r="BC1403" s="445" t="s">
        <v>2331</v>
      </c>
      <c r="BD1403" s="552">
        <f t="shared" si="668"/>
        <v>0</v>
      </c>
      <c r="BF1403" s="435"/>
      <c r="BG1403" s="435"/>
      <c r="BH1403" s="435"/>
      <c r="BI1403" s="435"/>
      <c r="BJ1403" s="435"/>
      <c r="BK1403" s="435"/>
      <c r="BL1403" s="435"/>
      <c r="BN1403" s="444"/>
    </row>
    <row r="1404" spans="1:66" s="28" customFormat="1" ht="12" customHeight="1">
      <c r="A1404" s="287">
        <v>24100173</v>
      </c>
      <c r="B1404" s="288" t="str">
        <f t="shared" si="655"/>
        <v>24100173</v>
      </c>
      <c r="C1404" s="444" t="s">
        <v>1882</v>
      </c>
      <c r="D1404" s="445" t="s">
        <v>2092</v>
      </c>
      <c r="E1404" s="445"/>
      <c r="F1404" s="444"/>
      <c r="G1404" s="445"/>
      <c r="H1404" s="547">
        <v>-22991.599999999999</v>
      </c>
      <c r="I1404" s="547">
        <v>-4644.21</v>
      </c>
      <c r="J1404" s="547">
        <v>-17037.919999999998</v>
      </c>
      <c r="K1404" s="547">
        <v>2081.1999999999998</v>
      </c>
      <c r="L1404" s="547">
        <v>-4046.32</v>
      </c>
      <c r="M1404" s="547">
        <v>-6671.71</v>
      </c>
      <c r="N1404" s="547">
        <v>-7762.08</v>
      </c>
      <c r="O1404" s="547">
        <v>49208.69</v>
      </c>
      <c r="P1404" s="547">
        <v>-2134.38</v>
      </c>
      <c r="Q1404" s="547">
        <v>6619.74</v>
      </c>
      <c r="R1404" s="547">
        <v>-18053.419999999998</v>
      </c>
      <c r="S1404" s="547">
        <v>-13800.36</v>
      </c>
      <c r="T1404" s="547">
        <v>-18329.490000000002</v>
      </c>
      <c r="U1404" s="547"/>
      <c r="V1404" s="547">
        <f t="shared" si="656"/>
        <v>-3075.1095833333325</v>
      </c>
      <c r="W1404" s="285"/>
      <c r="X1404" s="286"/>
      <c r="Y1404" s="548">
        <f t="shared" si="670"/>
        <v>0</v>
      </c>
      <c r="Z1404" s="549">
        <f t="shared" si="670"/>
        <v>-18329.490000000002</v>
      </c>
      <c r="AA1404" s="549">
        <f t="shared" si="670"/>
        <v>0</v>
      </c>
      <c r="AB1404" s="282">
        <f t="shared" si="642"/>
        <v>0</v>
      </c>
      <c r="AC1404" s="281">
        <f t="shared" si="643"/>
        <v>0</v>
      </c>
      <c r="AD1404" s="549">
        <f t="shared" si="657"/>
        <v>0</v>
      </c>
      <c r="AE1404" s="553">
        <f t="shared" si="658"/>
        <v>0</v>
      </c>
      <c r="AF1404" s="282">
        <f t="shared" si="659"/>
        <v>0</v>
      </c>
      <c r="AG1404" s="283">
        <f t="shared" si="660"/>
        <v>0</v>
      </c>
      <c r="AH1404" s="281">
        <f t="shared" si="644"/>
        <v>0</v>
      </c>
      <c r="AI1404" s="551">
        <f t="shared" si="669"/>
        <v>0</v>
      </c>
      <c r="AJ1404" s="549">
        <f t="shared" si="669"/>
        <v>-3075.1095833333325</v>
      </c>
      <c r="AK1404" s="549">
        <f t="shared" si="669"/>
        <v>0</v>
      </c>
      <c r="AL1404" s="282">
        <f t="shared" si="661"/>
        <v>0</v>
      </c>
      <c r="AM1404" s="281">
        <f t="shared" si="645"/>
        <v>0</v>
      </c>
      <c r="AN1404" s="549">
        <f t="shared" si="662"/>
        <v>0</v>
      </c>
      <c r="AO1404" s="549">
        <f t="shared" si="663"/>
        <v>0</v>
      </c>
      <c r="AP1404" s="549">
        <f t="shared" si="664"/>
        <v>0</v>
      </c>
      <c r="AQ1404" s="283">
        <f t="shared" si="665"/>
        <v>0</v>
      </c>
      <c r="AR1404" s="281">
        <f t="shared" si="646"/>
        <v>0</v>
      </c>
      <c r="AT1404" s="446"/>
      <c r="AU1404" s="344"/>
      <c r="AV1404" s="447" t="str">
        <f t="shared" si="647"/>
        <v>CA</v>
      </c>
      <c r="AW1404" s="447" t="str">
        <f t="shared" si="648"/>
        <v>CL</v>
      </c>
      <c r="AX1404" s="447" t="str">
        <f t="shared" si="649"/>
        <v>AIC</v>
      </c>
      <c r="AY1404" s="447" t="str">
        <f t="shared" si="650"/>
        <v>ERB</v>
      </c>
      <c r="AZ1404" s="447" t="str">
        <f t="shared" si="651"/>
        <v>GRB</v>
      </c>
      <c r="BA1404" s="447" t="str">
        <f t="shared" si="652"/>
        <v>Non-Op</v>
      </c>
      <c r="BC1404" s="445" t="s">
        <v>2331</v>
      </c>
      <c r="BD1404" s="552">
        <f t="shared" si="668"/>
        <v>-18329.490000000002</v>
      </c>
      <c r="BF1404" s="435"/>
      <c r="BG1404" s="435"/>
      <c r="BH1404" s="435"/>
      <c r="BI1404" s="435"/>
      <c r="BJ1404" s="435"/>
      <c r="BK1404" s="435"/>
      <c r="BL1404" s="435"/>
      <c r="BN1404" s="444"/>
    </row>
    <row r="1405" spans="1:66" s="28" customFormat="1" ht="12" customHeight="1">
      <c r="A1405" s="362">
        <v>24100183</v>
      </c>
      <c r="B1405" s="290" t="str">
        <f t="shared" si="655"/>
        <v>24100183</v>
      </c>
      <c r="C1405" s="450" t="s">
        <v>2333</v>
      </c>
      <c r="D1405" s="451" t="s">
        <v>2092</v>
      </c>
      <c r="E1405" s="451"/>
      <c r="F1405" s="300">
        <v>44348</v>
      </c>
      <c r="G1405" s="451"/>
      <c r="H1405" s="556"/>
      <c r="I1405" s="556"/>
      <c r="J1405" s="556"/>
      <c r="K1405" s="556"/>
      <c r="L1405" s="556"/>
      <c r="M1405" s="556"/>
      <c r="N1405" s="556">
        <v>-386.34</v>
      </c>
      <c r="O1405" s="556">
        <v>0</v>
      </c>
      <c r="P1405" s="556">
        <v>-492.22</v>
      </c>
      <c r="Q1405" s="556">
        <v>0</v>
      </c>
      <c r="R1405" s="556">
        <v>0</v>
      </c>
      <c r="S1405" s="556">
        <v>0</v>
      </c>
      <c r="T1405" s="591">
        <v>0</v>
      </c>
      <c r="U1405" s="556"/>
      <c r="V1405" s="556">
        <f t="shared" si="656"/>
        <v>-73.213333333333324</v>
      </c>
      <c r="W1405" s="292"/>
      <c r="X1405" s="293"/>
      <c r="Y1405" s="548">
        <f t="shared" si="670"/>
        <v>0</v>
      </c>
      <c r="Z1405" s="549">
        <f t="shared" si="670"/>
        <v>0</v>
      </c>
      <c r="AA1405" s="549">
        <f t="shared" si="670"/>
        <v>0</v>
      </c>
      <c r="AB1405" s="282">
        <f t="shared" si="642"/>
        <v>0</v>
      </c>
      <c r="AC1405" s="281">
        <f t="shared" si="643"/>
        <v>0</v>
      </c>
      <c r="AD1405" s="549">
        <f t="shared" si="657"/>
        <v>0</v>
      </c>
      <c r="AE1405" s="553">
        <f t="shared" si="658"/>
        <v>0</v>
      </c>
      <c r="AF1405" s="282">
        <f t="shared" si="659"/>
        <v>0</v>
      </c>
      <c r="AG1405" s="283">
        <f t="shared" si="660"/>
        <v>0</v>
      </c>
      <c r="AH1405" s="281">
        <f t="shared" si="644"/>
        <v>0</v>
      </c>
      <c r="AI1405" s="551">
        <f t="shared" si="669"/>
        <v>0</v>
      </c>
      <c r="AJ1405" s="549">
        <f t="shared" si="669"/>
        <v>-73.213333333333324</v>
      </c>
      <c r="AK1405" s="549">
        <f t="shared" si="669"/>
        <v>0</v>
      </c>
      <c r="AL1405" s="282">
        <f t="shared" si="661"/>
        <v>0</v>
      </c>
      <c r="AM1405" s="281">
        <f t="shared" si="645"/>
        <v>0</v>
      </c>
      <c r="AN1405" s="549">
        <f t="shared" si="662"/>
        <v>0</v>
      </c>
      <c r="AO1405" s="549">
        <f t="shared" si="663"/>
        <v>0</v>
      </c>
      <c r="AP1405" s="549">
        <f t="shared" si="664"/>
        <v>0</v>
      </c>
      <c r="AQ1405" s="283">
        <f t="shared" si="665"/>
        <v>0</v>
      </c>
      <c r="AR1405" s="281">
        <f t="shared" si="646"/>
        <v>0</v>
      </c>
      <c r="AT1405" s="446"/>
      <c r="AU1405" s="344"/>
      <c r="AV1405" s="447" t="str">
        <f t="shared" si="647"/>
        <v>CA</v>
      </c>
      <c r="AW1405" s="447" t="str">
        <f t="shared" si="648"/>
        <v>CL</v>
      </c>
      <c r="AX1405" s="447" t="str">
        <f t="shared" si="649"/>
        <v>AIC</v>
      </c>
      <c r="AY1405" s="447" t="str">
        <f t="shared" si="650"/>
        <v>ERB</v>
      </c>
      <c r="AZ1405" s="447" t="str">
        <f t="shared" si="651"/>
        <v>GRB</v>
      </c>
      <c r="BA1405" s="447" t="str">
        <f t="shared" si="652"/>
        <v>Non-Op</v>
      </c>
      <c r="BC1405" s="445" t="s">
        <v>2331</v>
      </c>
      <c r="BD1405" s="552">
        <f t="shared" si="668"/>
        <v>0</v>
      </c>
      <c r="BF1405" s="435"/>
      <c r="BG1405" s="435"/>
      <c r="BH1405" s="435"/>
      <c r="BI1405" s="435"/>
      <c r="BJ1405" s="435"/>
      <c r="BK1405" s="435"/>
      <c r="BL1405" s="435"/>
      <c r="BN1405" s="444"/>
    </row>
    <row r="1406" spans="1:66" s="28" customFormat="1" ht="12" customHeight="1">
      <c r="A1406" s="287">
        <v>24100212</v>
      </c>
      <c r="B1406" s="288" t="str">
        <f t="shared" si="655"/>
        <v>24100212</v>
      </c>
      <c r="C1406" s="444" t="s">
        <v>1884</v>
      </c>
      <c r="D1406" s="445" t="s">
        <v>2092</v>
      </c>
      <c r="E1406" s="445"/>
      <c r="F1406" s="444"/>
      <c r="G1406" s="445"/>
      <c r="H1406" s="547">
        <v>-1514099.16</v>
      </c>
      <c r="I1406" s="547">
        <v>-1197585.6499999999</v>
      </c>
      <c r="J1406" s="547">
        <v>-1347388.64</v>
      </c>
      <c r="K1406" s="547">
        <v>-1304189.5</v>
      </c>
      <c r="L1406" s="547">
        <v>-1108285.2</v>
      </c>
      <c r="M1406" s="547">
        <v>-630571.68000000005</v>
      </c>
      <c r="N1406" s="547">
        <v>-463406.58</v>
      </c>
      <c r="O1406" s="547">
        <v>-1479480.37</v>
      </c>
      <c r="P1406" s="547">
        <v>-2668253.4</v>
      </c>
      <c r="Q1406" s="547">
        <v>-2728762.82</v>
      </c>
      <c r="R1406" s="547">
        <v>-2301827.17</v>
      </c>
      <c r="S1406" s="547">
        <v>-2172197.31</v>
      </c>
      <c r="T1406" s="547">
        <v>-1911147.67</v>
      </c>
      <c r="U1406" s="547"/>
      <c r="V1406" s="547">
        <f t="shared" si="656"/>
        <v>-1592880.9779166665</v>
      </c>
      <c r="W1406" s="285"/>
      <c r="X1406" s="286"/>
      <c r="Y1406" s="548">
        <f t="shared" si="670"/>
        <v>0</v>
      </c>
      <c r="Z1406" s="549">
        <f t="shared" si="670"/>
        <v>-1911147.67</v>
      </c>
      <c r="AA1406" s="549">
        <f t="shared" si="670"/>
        <v>0</v>
      </c>
      <c r="AB1406" s="282">
        <f t="shared" si="642"/>
        <v>0</v>
      </c>
      <c r="AC1406" s="281">
        <f t="shared" si="643"/>
        <v>0</v>
      </c>
      <c r="AD1406" s="549">
        <f t="shared" si="657"/>
        <v>0</v>
      </c>
      <c r="AE1406" s="553">
        <f t="shared" si="658"/>
        <v>0</v>
      </c>
      <c r="AF1406" s="282">
        <f t="shared" si="659"/>
        <v>0</v>
      </c>
      <c r="AG1406" s="283">
        <f t="shared" si="660"/>
        <v>0</v>
      </c>
      <c r="AH1406" s="281">
        <f t="shared" si="644"/>
        <v>0</v>
      </c>
      <c r="AI1406" s="551">
        <f t="shared" si="669"/>
        <v>0</v>
      </c>
      <c r="AJ1406" s="549">
        <f t="shared" si="669"/>
        <v>-1592880.9779166665</v>
      </c>
      <c r="AK1406" s="549">
        <f t="shared" si="669"/>
        <v>0</v>
      </c>
      <c r="AL1406" s="282">
        <f t="shared" si="661"/>
        <v>0</v>
      </c>
      <c r="AM1406" s="281">
        <f t="shared" si="645"/>
        <v>0</v>
      </c>
      <c r="AN1406" s="549">
        <f t="shared" si="662"/>
        <v>0</v>
      </c>
      <c r="AO1406" s="549">
        <f t="shared" si="663"/>
        <v>0</v>
      </c>
      <c r="AP1406" s="549">
        <f t="shared" si="664"/>
        <v>0</v>
      </c>
      <c r="AQ1406" s="283">
        <f t="shared" si="665"/>
        <v>0</v>
      </c>
      <c r="AR1406" s="281">
        <f t="shared" si="646"/>
        <v>0</v>
      </c>
      <c r="AT1406" s="446"/>
      <c r="AU1406" s="344"/>
      <c r="AV1406" s="447" t="str">
        <f t="shared" si="647"/>
        <v>CA</v>
      </c>
      <c r="AW1406" s="447" t="str">
        <f t="shared" si="648"/>
        <v>CL</v>
      </c>
      <c r="AX1406" s="447" t="str">
        <f t="shared" si="649"/>
        <v>AIC</v>
      </c>
      <c r="AY1406" s="447" t="str">
        <f t="shared" si="650"/>
        <v>ERB</v>
      </c>
      <c r="AZ1406" s="447" t="str">
        <f t="shared" si="651"/>
        <v>GRB</v>
      </c>
      <c r="BA1406" s="447" t="str">
        <f t="shared" si="652"/>
        <v>Non-Op</v>
      </c>
      <c r="BC1406" s="445" t="s">
        <v>2331</v>
      </c>
      <c r="BD1406" s="552">
        <f t="shared" si="668"/>
        <v>-1911147.67</v>
      </c>
      <c r="BF1406" s="435"/>
      <c r="BG1406" s="435"/>
      <c r="BH1406" s="435"/>
      <c r="BI1406" s="435"/>
      <c r="BJ1406" s="435"/>
      <c r="BK1406" s="435"/>
      <c r="BL1406" s="435"/>
      <c r="BN1406" s="444"/>
    </row>
    <row r="1407" spans="1:66" s="28" customFormat="1" ht="12" customHeight="1">
      <c r="A1407" s="287">
        <v>24200011</v>
      </c>
      <c r="B1407" s="288" t="str">
        <f t="shared" si="655"/>
        <v>24200011</v>
      </c>
      <c r="C1407" s="444" t="s">
        <v>1885</v>
      </c>
      <c r="D1407" s="445" t="s">
        <v>2092</v>
      </c>
      <c r="E1407" s="445"/>
      <c r="F1407" s="444"/>
      <c r="G1407" s="445"/>
      <c r="H1407" s="547">
        <v>-43971.06</v>
      </c>
      <c r="I1407" s="547">
        <v>-43971.06</v>
      </c>
      <c r="J1407" s="547">
        <v>-49650.68</v>
      </c>
      <c r="K1407" s="547">
        <v>-49650.68</v>
      </c>
      <c r="L1407" s="547">
        <v>-49650.68</v>
      </c>
      <c r="M1407" s="547">
        <v>-49650.68</v>
      </c>
      <c r="N1407" s="547">
        <v>-45863.24</v>
      </c>
      <c r="O1407" s="547">
        <v>-46210.68</v>
      </c>
      <c r="P1407" s="547">
        <v>-41203.71</v>
      </c>
      <c r="Q1407" s="547">
        <v>-30095.73</v>
      </c>
      <c r="R1407" s="547">
        <v>-48667.77</v>
      </c>
      <c r="S1407" s="547">
        <v>-48667.77</v>
      </c>
      <c r="T1407" s="547">
        <v>-43630.49</v>
      </c>
      <c r="U1407" s="547"/>
      <c r="V1407" s="547">
        <f t="shared" si="656"/>
        <v>-45590.287916666661</v>
      </c>
      <c r="W1407" s="285"/>
      <c r="X1407" s="286"/>
      <c r="Y1407" s="548">
        <f t="shared" si="670"/>
        <v>0</v>
      </c>
      <c r="Z1407" s="549">
        <f t="shared" si="670"/>
        <v>-43630.49</v>
      </c>
      <c r="AA1407" s="549">
        <f t="shared" si="670"/>
        <v>0</v>
      </c>
      <c r="AB1407" s="282">
        <f t="shared" si="642"/>
        <v>0</v>
      </c>
      <c r="AC1407" s="281">
        <f t="shared" si="643"/>
        <v>0</v>
      </c>
      <c r="AD1407" s="549">
        <f t="shared" si="657"/>
        <v>0</v>
      </c>
      <c r="AE1407" s="553">
        <f t="shared" si="658"/>
        <v>0</v>
      </c>
      <c r="AF1407" s="282">
        <f t="shared" si="659"/>
        <v>0</v>
      </c>
      <c r="AG1407" s="283">
        <f t="shared" si="660"/>
        <v>0</v>
      </c>
      <c r="AH1407" s="281">
        <f t="shared" si="644"/>
        <v>0</v>
      </c>
      <c r="AI1407" s="551">
        <f t="shared" si="669"/>
        <v>0</v>
      </c>
      <c r="AJ1407" s="549">
        <f t="shared" si="669"/>
        <v>-45590.287916666661</v>
      </c>
      <c r="AK1407" s="549">
        <f t="shared" si="669"/>
        <v>0</v>
      </c>
      <c r="AL1407" s="282">
        <f t="shared" si="661"/>
        <v>0</v>
      </c>
      <c r="AM1407" s="281">
        <f t="shared" si="645"/>
        <v>0</v>
      </c>
      <c r="AN1407" s="549">
        <f t="shared" si="662"/>
        <v>0</v>
      </c>
      <c r="AO1407" s="549">
        <f t="shared" si="663"/>
        <v>0</v>
      </c>
      <c r="AP1407" s="549">
        <f t="shared" si="664"/>
        <v>0</v>
      </c>
      <c r="AQ1407" s="283">
        <f t="shared" si="665"/>
        <v>0</v>
      </c>
      <c r="AR1407" s="281">
        <f t="shared" si="646"/>
        <v>0</v>
      </c>
      <c r="AT1407" s="446"/>
      <c r="AU1407" s="344"/>
      <c r="AV1407" s="447" t="str">
        <f t="shared" si="647"/>
        <v>CA</v>
      </c>
      <c r="AW1407" s="447" t="str">
        <f t="shared" si="648"/>
        <v>CL</v>
      </c>
      <c r="AX1407" s="447" t="str">
        <f t="shared" si="649"/>
        <v>AIC</v>
      </c>
      <c r="AY1407" s="447" t="str">
        <f t="shared" si="650"/>
        <v>ERB</v>
      </c>
      <c r="AZ1407" s="447" t="str">
        <f t="shared" si="651"/>
        <v>GRB</v>
      </c>
      <c r="BA1407" s="447" t="str">
        <f t="shared" si="652"/>
        <v>Non-Op</v>
      </c>
      <c r="BC1407" s="445" t="s">
        <v>2334</v>
      </c>
      <c r="BD1407" s="552">
        <f t="shared" si="668"/>
        <v>-43630.49</v>
      </c>
      <c r="BF1407" s="435"/>
      <c r="BG1407" s="435"/>
      <c r="BH1407" s="435"/>
      <c r="BI1407" s="435"/>
      <c r="BJ1407" s="435"/>
      <c r="BK1407" s="435"/>
      <c r="BL1407" s="435"/>
      <c r="BN1407" s="444"/>
    </row>
    <row r="1408" spans="1:66" s="28" customFormat="1" ht="12" customHeight="1">
      <c r="A1408" s="321">
        <v>24200032</v>
      </c>
      <c r="B1408" s="318" t="str">
        <f t="shared" si="655"/>
        <v>24200032</v>
      </c>
      <c r="C1408" s="444" t="s">
        <v>1886</v>
      </c>
      <c r="D1408" s="445" t="s">
        <v>1165</v>
      </c>
      <c r="E1408" s="445"/>
      <c r="F1408" s="444"/>
      <c r="G1408" s="445"/>
      <c r="H1408" s="547">
        <v>0</v>
      </c>
      <c r="I1408" s="547">
        <v>0</v>
      </c>
      <c r="J1408" s="547">
        <v>0</v>
      </c>
      <c r="K1408" s="547">
        <v>0</v>
      </c>
      <c r="L1408" s="547">
        <v>0</v>
      </c>
      <c r="M1408" s="547">
        <v>0</v>
      </c>
      <c r="N1408" s="547">
        <v>0</v>
      </c>
      <c r="O1408" s="547">
        <v>0</v>
      </c>
      <c r="P1408" s="547">
        <v>0</v>
      </c>
      <c r="Q1408" s="547">
        <v>0</v>
      </c>
      <c r="R1408" s="547">
        <v>0</v>
      </c>
      <c r="S1408" s="547">
        <v>0</v>
      </c>
      <c r="T1408" s="547">
        <v>0</v>
      </c>
      <c r="U1408" s="547"/>
      <c r="V1408" s="547">
        <f t="shared" si="656"/>
        <v>0</v>
      </c>
      <c r="W1408" s="285"/>
      <c r="X1408" s="286"/>
      <c r="Y1408" s="548">
        <f t="shared" si="670"/>
        <v>0</v>
      </c>
      <c r="Z1408" s="549">
        <f t="shared" si="670"/>
        <v>0</v>
      </c>
      <c r="AA1408" s="549">
        <f t="shared" si="670"/>
        <v>0</v>
      </c>
      <c r="AB1408" s="282">
        <f t="shared" si="642"/>
        <v>0</v>
      </c>
      <c r="AC1408" s="281">
        <f t="shared" si="643"/>
        <v>0</v>
      </c>
      <c r="AD1408" s="549">
        <f t="shared" si="657"/>
        <v>0</v>
      </c>
      <c r="AE1408" s="553">
        <f t="shared" si="658"/>
        <v>0</v>
      </c>
      <c r="AF1408" s="282">
        <f t="shared" si="659"/>
        <v>0</v>
      </c>
      <c r="AG1408" s="283">
        <f t="shared" si="660"/>
        <v>0</v>
      </c>
      <c r="AH1408" s="281">
        <f t="shared" si="644"/>
        <v>0</v>
      </c>
      <c r="AI1408" s="551">
        <f t="shared" si="669"/>
        <v>0</v>
      </c>
      <c r="AJ1408" s="549">
        <f t="shared" si="669"/>
        <v>0</v>
      </c>
      <c r="AK1408" s="549">
        <f t="shared" si="669"/>
        <v>0</v>
      </c>
      <c r="AL1408" s="282">
        <f t="shared" si="661"/>
        <v>0</v>
      </c>
      <c r="AM1408" s="281">
        <f t="shared" si="645"/>
        <v>0</v>
      </c>
      <c r="AN1408" s="549">
        <f t="shared" si="662"/>
        <v>0</v>
      </c>
      <c r="AO1408" s="549">
        <f t="shared" si="663"/>
        <v>0</v>
      </c>
      <c r="AP1408" s="549">
        <f t="shared" si="664"/>
        <v>0</v>
      </c>
      <c r="AQ1408" s="283">
        <f t="shared" si="665"/>
        <v>0</v>
      </c>
      <c r="AR1408" s="281">
        <f t="shared" si="646"/>
        <v>0</v>
      </c>
      <c r="AT1408" s="446" t="s">
        <v>2064</v>
      </c>
      <c r="AU1408" s="344"/>
      <c r="AV1408" s="447" t="str">
        <f t="shared" si="647"/>
        <v>CA</v>
      </c>
      <c r="AW1408" s="447" t="str">
        <f t="shared" si="648"/>
        <v>CL</v>
      </c>
      <c r="AX1408" s="447" t="str">
        <f t="shared" si="649"/>
        <v>AIC</v>
      </c>
      <c r="AY1408" s="447" t="str">
        <f t="shared" si="650"/>
        <v>ERB</v>
      </c>
      <c r="AZ1408" s="447" t="str">
        <f t="shared" si="651"/>
        <v>GRB</v>
      </c>
      <c r="BA1408" s="447" t="str">
        <f t="shared" si="652"/>
        <v>Non-Op</v>
      </c>
      <c r="BC1408" s="449" t="s">
        <v>2100</v>
      </c>
      <c r="BD1408" s="552">
        <f t="shared" si="668"/>
        <v>0</v>
      </c>
      <c r="BF1408" s="435"/>
      <c r="BG1408" s="435"/>
      <c r="BH1408" s="435"/>
      <c r="BI1408" s="435"/>
      <c r="BJ1408" s="435"/>
      <c r="BK1408" s="435"/>
      <c r="BL1408" s="435"/>
      <c r="BN1408" s="444"/>
    </row>
    <row r="1409" spans="1:66" s="28" customFormat="1" ht="12" customHeight="1">
      <c r="A1409" s="563">
        <v>24200041</v>
      </c>
      <c r="B1409" s="562" t="str">
        <f t="shared" si="655"/>
        <v>24200041</v>
      </c>
      <c r="C1409" s="444" t="s">
        <v>1887</v>
      </c>
      <c r="D1409" s="445" t="s">
        <v>1165</v>
      </c>
      <c r="E1409" s="445"/>
      <c r="F1409" s="444"/>
      <c r="G1409" s="445"/>
      <c r="H1409" s="547">
        <v>-1154500</v>
      </c>
      <c r="I1409" s="547">
        <v>-1154500</v>
      </c>
      <c r="J1409" s="547">
        <v>-1154500</v>
      </c>
      <c r="K1409" s="547">
        <v>-1114500</v>
      </c>
      <c r="L1409" s="547">
        <v>-1114500</v>
      </c>
      <c r="M1409" s="547">
        <v>-1114500</v>
      </c>
      <c r="N1409" s="547">
        <v>-1082000</v>
      </c>
      <c r="O1409" s="547">
        <v>-1082000</v>
      </c>
      <c r="P1409" s="547">
        <v>-1082000</v>
      </c>
      <c r="Q1409" s="547">
        <v>-1020500</v>
      </c>
      <c r="R1409" s="547">
        <v>-1020500</v>
      </c>
      <c r="S1409" s="547">
        <v>-1020500</v>
      </c>
      <c r="T1409" s="547">
        <v>-1121500</v>
      </c>
      <c r="U1409" s="547"/>
      <c r="V1409" s="547">
        <f t="shared" si="656"/>
        <v>-1091500</v>
      </c>
      <c r="W1409" s="285"/>
      <c r="X1409" s="286"/>
      <c r="Y1409" s="548">
        <f t="shared" si="670"/>
        <v>0</v>
      </c>
      <c r="Z1409" s="549">
        <f t="shared" si="670"/>
        <v>0</v>
      </c>
      <c r="AA1409" s="549">
        <f t="shared" si="670"/>
        <v>0</v>
      </c>
      <c r="AB1409" s="282">
        <f t="shared" si="642"/>
        <v>-1121500</v>
      </c>
      <c r="AC1409" s="281">
        <f t="shared" si="643"/>
        <v>0</v>
      </c>
      <c r="AD1409" s="549">
        <f t="shared" si="657"/>
        <v>0</v>
      </c>
      <c r="AE1409" s="553">
        <f t="shared" si="658"/>
        <v>0</v>
      </c>
      <c r="AF1409" s="282">
        <f t="shared" si="659"/>
        <v>-1121500</v>
      </c>
      <c r="AG1409" s="283">
        <f t="shared" si="660"/>
        <v>-1121500</v>
      </c>
      <c r="AH1409" s="281">
        <f t="shared" si="644"/>
        <v>0</v>
      </c>
      <c r="AI1409" s="551">
        <f t="shared" si="669"/>
        <v>0</v>
      </c>
      <c r="AJ1409" s="549">
        <f t="shared" si="669"/>
        <v>0</v>
      </c>
      <c r="AK1409" s="549">
        <f t="shared" si="669"/>
        <v>0</v>
      </c>
      <c r="AL1409" s="282">
        <f t="shared" si="661"/>
        <v>-1091500</v>
      </c>
      <c r="AM1409" s="281">
        <f t="shared" si="645"/>
        <v>0</v>
      </c>
      <c r="AN1409" s="549">
        <f t="shared" si="662"/>
        <v>0</v>
      </c>
      <c r="AO1409" s="549">
        <f t="shared" si="663"/>
        <v>0</v>
      </c>
      <c r="AP1409" s="549">
        <f t="shared" si="664"/>
        <v>-1091500</v>
      </c>
      <c r="AQ1409" s="283">
        <f t="shared" si="665"/>
        <v>-1091500</v>
      </c>
      <c r="AR1409" s="281">
        <f t="shared" si="646"/>
        <v>0</v>
      </c>
      <c r="AT1409" s="446" t="s">
        <v>2064</v>
      </c>
      <c r="AU1409" s="344"/>
      <c r="AV1409" s="447" t="str">
        <f t="shared" si="647"/>
        <v>CA</v>
      </c>
      <c r="AW1409" s="447" t="str">
        <f t="shared" si="648"/>
        <v>CL</v>
      </c>
      <c r="AX1409" s="447" t="str">
        <f t="shared" si="649"/>
        <v>AIC</v>
      </c>
      <c r="AY1409" s="447" t="str">
        <f t="shared" si="650"/>
        <v>ERB</v>
      </c>
      <c r="AZ1409" s="447" t="str">
        <f t="shared" si="651"/>
        <v>GRB</v>
      </c>
      <c r="BA1409" s="447" t="str">
        <f t="shared" si="652"/>
        <v>Non-Op</v>
      </c>
      <c r="BC1409" s="449" t="s">
        <v>2100</v>
      </c>
      <c r="BD1409" s="552">
        <f t="shared" si="668"/>
        <v>-1121500</v>
      </c>
      <c r="BF1409" s="435"/>
      <c r="BG1409" s="435"/>
      <c r="BH1409" s="435"/>
      <c r="BI1409" s="435"/>
      <c r="BJ1409" s="435"/>
      <c r="BK1409" s="435"/>
      <c r="BL1409" s="435"/>
      <c r="BN1409" s="444"/>
    </row>
    <row r="1410" spans="1:66" s="28" customFormat="1" ht="12" customHeight="1">
      <c r="A1410" s="563">
        <v>24200061</v>
      </c>
      <c r="B1410" s="562" t="str">
        <f t="shared" si="655"/>
        <v>24200061</v>
      </c>
      <c r="C1410" s="444" t="s">
        <v>1888</v>
      </c>
      <c r="D1410" s="445" t="s">
        <v>2092</v>
      </c>
      <c r="E1410" s="445"/>
      <c r="F1410" s="444"/>
      <c r="G1410" s="445"/>
      <c r="H1410" s="547">
        <v>-449583.33</v>
      </c>
      <c r="I1410" s="547">
        <v>-494541.67</v>
      </c>
      <c r="J1410" s="547">
        <v>-539500</v>
      </c>
      <c r="K1410" s="547">
        <v>-584458.32999999996</v>
      </c>
      <c r="L1410" s="547">
        <v>-493853.81</v>
      </c>
      <c r="M1410" s="547">
        <v>-134875</v>
      </c>
      <c r="N1410" s="547">
        <v>-179833.33</v>
      </c>
      <c r="O1410" s="547">
        <v>-216036.03</v>
      </c>
      <c r="P1410" s="547">
        <v>-259243.24</v>
      </c>
      <c r="Q1410" s="547">
        <v>-302450.44</v>
      </c>
      <c r="R1410" s="547">
        <v>-345657.65</v>
      </c>
      <c r="S1410" s="547">
        <v>-357213.07</v>
      </c>
      <c r="T1410" s="547">
        <v>-266276.96999999997</v>
      </c>
      <c r="U1410" s="547"/>
      <c r="V1410" s="547">
        <f t="shared" si="656"/>
        <v>-355466.06</v>
      </c>
      <c r="W1410" s="285"/>
      <c r="X1410" s="286"/>
      <c r="Y1410" s="548">
        <f t="shared" si="670"/>
        <v>0</v>
      </c>
      <c r="Z1410" s="549">
        <f t="shared" si="670"/>
        <v>-266276.96999999997</v>
      </c>
      <c r="AA1410" s="549">
        <f t="shared" si="670"/>
        <v>0</v>
      </c>
      <c r="AB1410" s="282">
        <f t="shared" si="642"/>
        <v>0</v>
      </c>
      <c r="AC1410" s="281">
        <f t="shared" si="643"/>
        <v>0</v>
      </c>
      <c r="AD1410" s="549">
        <f t="shared" si="657"/>
        <v>0</v>
      </c>
      <c r="AE1410" s="553">
        <f t="shared" si="658"/>
        <v>0</v>
      </c>
      <c r="AF1410" s="282">
        <f t="shared" si="659"/>
        <v>0</v>
      </c>
      <c r="AG1410" s="283">
        <f t="shared" si="660"/>
        <v>0</v>
      </c>
      <c r="AH1410" s="281">
        <f t="shared" si="644"/>
        <v>0</v>
      </c>
      <c r="AI1410" s="551">
        <f t="shared" si="669"/>
        <v>0</v>
      </c>
      <c r="AJ1410" s="549">
        <f t="shared" si="669"/>
        <v>-355466.06</v>
      </c>
      <c r="AK1410" s="549">
        <f t="shared" si="669"/>
        <v>0</v>
      </c>
      <c r="AL1410" s="282">
        <f t="shared" si="661"/>
        <v>0</v>
      </c>
      <c r="AM1410" s="281">
        <f t="shared" si="645"/>
        <v>0</v>
      </c>
      <c r="AN1410" s="549">
        <f t="shared" si="662"/>
        <v>0</v>
      </c>
      <c r="AO1410" s="549">
        <f t="shared" si="663"/>
        <v>0</v>
      </c>
      <c r="AP1410" s="549">
        <f t="shared" si="664"/>
        <v>0</v>
      </c>
      <c r="AQ1410" s="283">
        <f t="shared" si="665"/>
        <v>0</v>
      </c>
      <c r="AR1410" s="281">
        <f t="shared" si="646"/>
        <v>0</v>
      </c>
      <c r="AT1410" s="446"/>
      <c r="AU1410" s="344"/>
      <c r="AV1410" s="447" t="str">
        <f t="shared" si="647"/>
        <v>CA</v>
      </c>
      <c r="AW1410" s="447" t="str">
        <f t="shared" si="648"/>
        <v>CL</v>
      </c>
      <c r="AX1410" s="447" t="str">
        <f t="shared" si="649"/>
        <v>AIC</v>
      </c>
      <c r="AY1410" s="447" t="str">
        <f t="shared" si="650"/>
        <v>ERB</v>
      </c>
      <c r="AZ1410" s="447" t="str">
        <f t="shared" si="651"/>
        <v>GRB</v>
      </c>
      <c r="BA1410" s="447" t="str">
        <f t="shared" si="652"/>
        <v>Non-Op</v>
      </c>
      <c r="BC1410" s="445" t="s">
        <v>2334</v>
      </c>
      <c r="BD1410" s="552">
        <f t="shared" si="668"/>
        <v>-266276.96999999997</v>
      </c>
      <c r="BF1410" s="435"/>
      <c r="BG1410" s="435"/>
      <c r="BH1410" s="435"/>
      <c r="BI1410" s="435"/>
      <c r="BJ1410" s="435"/>
      <c r="BK1410" s="435"/>
      <c r="BL1410" s="435"/>
      <c r="BN1410" s="444"/>
    </row>
    <row r="1411" spans="1:66" s="28" customFormat="1" ht="12" customHeight="1">
      <c r="A1411" s="287">
        <v>24200071</v>
      </c>
      <c r="B1411" s="288" t="str">
        <f t="shared" si="655"/>
        <v>24200071</v>
      </c>
      <c r="C1411" s="444" t="s">
        <v>1889</v>
      </c>
      <c r="D1411" s="445" t="s">
        <v>2092</v>
      </c>
      <c r="E1411" s="445"/>
      <c r="F1411" s="444"/>
      <c r="G1411" s="445"/>
      <c r="H1411" s="547">
        <v>-387611.87</v>
      </c>
      <c r="I1411" s="547">
        <v>-393089.56</v>
      </c>
      <c r="J1411" s="547">
        <v>-400111.34</v>
      </c>
      <c r="K1411" s="547">
        <v>-409137.89</v>
      </c>
      <c r="L1411" s="547">
        <v>-439959.8</v>
      </c>
      <c r="M1411" s="547">
        <v>-442954.16</v>
      </c>
      <c r="N1411" s="547">
        <v>-456259.26</v>
      </c>
      <c r="O1411" s="547">
        <v>-531156.78</v>
      </c>
      <c r="P1411" s="547">
        <v>-567995.46</v>
      </c>
      <c r="Q1411" s="547">
        <v>-650538.79</v>
      </c>
      <c r="R1411" s="547">
        <v>-691225.54</v>
      </c>
      <c r="S1411" s="547">
        <v>-364191.15</v>
      </c>
      <c r="T1411" s="547">
        <v>-440382.71</v>
      </c>
      <c r="U1411" s="547"/>
      <c r="V1411" s="547">
        <f t="shared" si="656"/>
        <v>-480051.41833333339</v>
      </c>
      <c r="W1411" s="285"/>
      <c r="X1411" s="286"/>
      <c r="Y1411" s="548">
        <f t="shared" si="670"/>
        <v>0</v>
      </c>
      <c r="Z1411" s="549">
        <f t="shared" si="670"/>
        <v>-440382.71</v>
      </c>
      <c r="AA1411" s="549">
        <f t="shared" si="670"/>
        <v>0</v>
      </c>
      <c r="AB1411" s="282">
        <f t="shared" si="642"/>
        <v>0</v>
      </c>
      <c r="AC1411" s="281">
        <f t="shared" si="643"/>
        <v>0</v>
      </c>
      <c r="AD1411" s="549">
        <f t="shared" si="657"/>
        <v>0</v>
      </c>
      <c r="AE1411" s="553">
        <f t="shared" si="658"/>
        <v>0</v>
      </c>
      <c r="AF1411" s="282">
        <f t="shared" si="659"/>
        <v>0</v>
      </c>
      <c r="AG1411" s="283">
        <f t="shared" si="660"/>
        <v>0</v>
      </c>
      <c r="AH1411" s="281">
        <f t="shared" si="644"/>
        <v>0</v>
      </c>
      <c r="AI1411" s="551">
        <f t="shared" si="669"/>
        <v>0</v>
      </c>
      <c r="AJ1411" s="549">
        <f t="shared" si="669"/>
        <v>-480051.41833333339</v>
      </c>
      <c r="AK1411" s="549">
        <f t="shared" si="669"/>
        <v>0</v>
      </c>
      <c r="AL1411" s="282">
        <f t="shared" si="661"/>
        <v>0</v>
      </c>
      <c r="AM1411" s="281">
        <f t="shared" si="645"/>
        <v>0</v>
      </c>
      <c r="AN1411" s="549">
        <f t="shared" si="662"/>
        <v>0</v>
      </c>
      <c r="AO1411" s="549">
        <f t="shared" si="663"/>
        <v>0</v>
      </c>
      <c r="AP1411" s="549">
        <f t="shared" si="664"/>
        <v>0</v>
      </c>
      <c r="AQ1411" s="283">
        <f t="shared" si="665"/>
        <v>0</v>
      </c>
      <c r="AR1411" s="281">
        <f t="shared" si="646"/>
        <v>0</v>
      </c>
      <c r="AT1411" s="446"/>
      <c r="AU1411" s="344"/>
      <c r="AV1411" s="447" t="str">
        <f t="shared" si="647"/>
        <v>CA</v>
      </c>
      <c r="AW1411" s="447" t="str">
        <f t="shared" si="648"/>
        <v>CL</v>
      </c>
      <c r="AX1411" s="447" t="str">
        <f t="shared" si="649"/>
        <v>AIC</v>
      </c>
      <c r="AY1411" s="447" t="str">
        <f t="shared" si="650"/>
        <v>ERB</v>
      </c>
      <c r="AZ1411" s="447" t="str">
        <f t="shared" si="651"/>
        <v>GRB</v>
      </c>
      <c r="BA1411" s="447" t="str">
        <f t="shared" si="652"/>
        <v>Non-Op</v>
      </c>
      <c r="BC1411" s="445" t="s">
        <v>2334</v>
      </c>
      <c r="BD1411" s="552">
        <f t="shared" si="668"/>
        <v>-440382.71</v>
      </c>
      <c r="BF1411" s="435"/>
      <c r="BG1411" s="435"/>
      <c r="BH1411" s="435"/>
      <c r="BI1411" s="435"/>
      <c r="BJ1411" s="435"/>
      <c r="BK1411" s="435"/>
      <c r="BL1411" s="435"/>
      <c r="BN1411" s="444"/>
    </row>
    <row r="1412" spans="1:66" s="28" customFormat="1" ht="12" customHeight="1">
      <c r="A1412" s="362">
        <v>24200081</v>
      </c>
      <c r="B1412" s="290" t="str">
        <f t="shared" si="655"/>
        <v>24200081</v>
      </c>
      <c r="C1412" s="450" t="s">
        <v>2335</v>
      </c>
      <c r="D1412" s="451" t="s">
        <v>1165</v>
      </c>
      <c r="E1412" s="451"/>
      <c r="F1412" s="291">
        <v>43739</v>
      </c>
      <c r="G1412" s="451"/>
      <c r="H1412" s="556">
        <v>-11232.07</v>
      </c>
      <c r="I1412" s="556">
        <v>-11232.07</v>
      </c>
      <c r="J1412" s="556">
        <v>-12522.89</v>
      </c>
      <c r="K1412" s="556">
        <v>-12522.89</v>
      </c>
      <c r="L1412" s="556">
        <v>-12522.89</v>
      </c>
      <c r="M1412" s="556">
        <v>-12522.89</v>
      </c>
      <c r="N1412" s="556">
        <v>-12522.89</v>
      </c>
      <c r="O1412" s="556">
        <v>-12522.89</v>
      </c>
      <c r="P1412" s="556">
        <v>-12522.89</v>
      </c>
      <c r="Q1412" s="556">
        <v>-12522.89</v>
      </c>
      <c r="R1412" s="556">
        <v>-17527.900000000001</v>
      </c>
      <c r="S1412" s="556">
        <v>-17527.900000000001</v>
      </c>
      <c r="T1412" s="591">
        <v>-17527.900000000001</v>
      </c>
      <c r="U1412" s="556"/>
      <c r="V1412" s="556">
        <f t="shared" si="656"/>
        <v>-13404.247916666665</v>
      </c>
      <c r="W1412" s="292"/>
      <c r="X1412" s="293"/>
      <c r="Y1412" s="548">
        <f t="shared" si="670"/>
        <v>0</v>
      </c>
      <c r="Z1412" s="549">
        <f t="shared" si="670"/>
        <v>0</v>
      </c>
      <c r="AA1412" s="549">
        <f t="shared" si="670"/>
        <v>0</v>
      </c>
      <c r="AB1412" s="282">
        <f t="shared" si="642"/>
        <v>-17527.900000000001</v>
      </c>
      <c r="AC1412" s="281">
        <f t="shared" si="643"/>
        <v>0</v>
      </c>
      <c r="AD1412" s="549">
        <f t="shared" si="657"/>
        <v>0</v>
      </c>
      <c r="AE1412" s="553">
        <f t="shared" si="658"/>
        <v>0</v>
      </c>
      <c r="AF1412" s="282">
        <f t="shared" si="659"/>
        <v>-17527.900000000001</v>
      </c>
      <c r="AG1412" s="283">
        <f t="shared" si="660"/>
        <v>-17527.900000000001</v>
      </c>
      <c r="AH1412" s="281">
        <f t="shared" si="644"/>
        <v>0</v>
      </c>
      <c r="AI1412" s="551">
        <f t="shared" si="669"/>
        <v>0</v>
      </c>
      <c r="AJ1412" s="549">
        <f t="shared" si="669"/>
        <v>0</v>
      </c>
      <c r="AK1412" s="549">
        <f t="shared" si="669"/>
        <v>0</v>
      </c>
      <c r="AL1412" s="282">
        <f t="shared" si="661"/>
        <v>-13404.247916666665</v>
      </c>
      <c r="AM1412" s="281">
        <f t="shared" si="645"/>
        <v>0</v>
      </c>
      <c r="AN1412" s="549">
        <f t="shared" si="662"/>
        <v>0</v>
      </c>
      <c r="AO1412" s="549">
        <f t="shared" si="663"/>
        <v>0</v>
      </c>
      <c r="AP1412" s="549">
        <f t="shared" si="664"/>
        <v>-13404.247916666665</v>
      </c>
      <c r="AQ1412" s="283">
        <f t="shared" si="665"/>
        <v>-13404.247916666665</v>
      </c>
      <c r="AR1412" s="281">
        <f t="shared" si="646"/>
        <v>0</v>
      </c>
      <c r="AT1412" s="446" t="s">
        <v>2066</v>
      </c>
      <c r="AU1412" s="344"/>
      <c r="AV1412" s="447" t="str">
        <f t="shared" si="647"/>
        <v>CA</v>
      </c>
      <c r="AW1412" s="447" t="str">
        <f t="shared" si="648"/>
        <v>CL</v>
      </c>
      <c r="AX1412" s="447" t="str">
        <f t="shared" si="649"/>
        <v>AIC</v>
      </c>
      <c r="AY1412" s="447" t="str">
        <f t="shared" si="650"/>
        <v>ERB</v>
      </c>
      <c r="AZ1412" s="447" t="str">
        <f t="shared" si="651"/>
        <v>GRB</v>
      </c>
      <c r="BA1412" s="447" t="str">
        <f t="shared" si="652"/>
        <v>Non-Op</v>
      </c>
      <c r="BC1412" s="449" t="s">
        <v>2100</v>
      </c>
      <c r="BD1412" s="552">
        <f t="shared" si="668"/>
        <v>-17527.900000000001</v>
      </c>
      <c r="BF1412" s="435"/>
      <c r="BG1412" s="435"/>
      <c r="BH1412" s="435"/>
      <c r="BI1412" s="435"/>
      <c r="BJ1412" s="435"/>
      <c r="BK1412" s="435"/>
      <c r="BL1412" s="435"/>
      <c r="BN1412" s="444"/>
    </row>
    <row r="1413" spans="1:66" s="28" customFormat="1" ht="12" customHeight="1">
      <c r="A1413" s="321">
        <v>24200101</v>
      </c>
      <c r="B1413" s="318" t="str">
        <f t="shared" si="655"/>
        <v>24200101</v>
      </c>
      <c r="C1413" s="444" t="s">
        <v>1890</v>
      </c>
      <c r="D1413" s="445" t="s">
        <v>1165</v>
      </c>
      <c r="E1413" s="445"/>
      <c r="F1413" s="294">
        <v>42995</v>
      </c>
      <c r="G1413" s="445"/>
      <c r="H1413" s="547">
        <v>0</v>
      </c>
      <c r="I1413" s="547">
        <v>0</v>
      </c>
      <c r="J1413" s="547">
        <v>0</v>
      </c>
      <c r="K1413" s="547">
        <v>0</v>
      </c>
      <c r="L1413" s="547">
        <v>-10000</v>
      </c>
      <c r="M1413" s="547">
        <v>-10000</v>
      </c>
      <c r="N1413" s="547">
        <v>-10000</v>
      </c>
      <c r="O1413" s="547">
        <v>-10000</v>
      </c>
      <c r="P1413" s="547">
        <v>-10000</v>
      </c>
      <c r="Q1413" s="547">
        <v>-10000</v>
      </c>
      <c r="R1413" s="547">
        <v>0</v>
      </c>
      <c r="S1413" s="547">
        <v>0</v>
      </c>
      <c r="T1413" s="547">
        <v>0</v>
      </c>
      <c r="U1413" s="547"/>
      <c r="V1413" s="547">
        <f t="shared" si="656"/>
        <v>-5000</v>
      </c>
      <c r="W1413" s="285"/>
      <c r="X1413" s="286"/>
      <c r="Y1413" s="548">
        <f t="shared" si="670"/>
        <v>0</v>
      </c>
      <c r="Z1413" s="549">
        <f t="shared" si="670"/>
        <v>0</v>
      </c>
      <c r="AA1413" s="549">
        <f t="shared" si="670"/>
        <v>0</v>
      </c>
      <c r="AB1413" s="282">
        <f t="shared" si="642"/>
        <v>0</v>
      </c>
      <c r="AC1413" s="281">
        <f t="shared" si="643"/>
        <v>0</v>
      </c>
      <c r="AD1413" s="549">
        <f t="shared" si="657"/>
        <v>0</v>
      </c>
      <c r="AE1413" s="553">
        <f t="shared" si="658"/>
        <v>0</v>
      </c>
      <c r="AF1413" s="282">
        <f t="shared" si="659"/>
        <v>0</v>
      </c>
      <c r="AG1413" s="283">
        <f t="shared" si="660"/>
        <v>0</v>
      </c>
      <c r="AH1413" s="281">
        <f t="shared" si="644"/>
        <v>0</v>
      </c>
      <c r="AI1413" s="551">
        <f t="shared" si="669"/>
        <v>0</v>
      </c>
      <c r="AJ1413" s="549">
        <f t="shared" si="669"/>
        <v>0</v>
      </c>
      <c r="AK1413" s="549">
        <f t="shared" si="669"/>
        <v>0</v>
      </c>
      <c r="AL1413" s="282">
        <f t="shared" si="661"/>
        <v>-5000</v>
      </c>
      <c r="AM1413" s="281">
        <f t="shared" si="645"/>
        <v>0</v>
      </c>
      <c r="AN1413" s="549">
        <f t="shared" si="662"/>
        <v>0</v>
      </c>
      <c r="AO1413" s="549">
        <f t="shared" si="663"/>
        <v>0</v>
      </c>
      <c r="AP1413" s="549">
        <f t="shared" si="664"/>
        <v>-5000</v>
      </c>
      <c r="AQ1413" s="283">
        <f t="shared" si="665"/>
        <v>-5000</v>
      </c>
      <c r="AR1413" s="281">
        <f t="shared" si="646"/>
        <v>0</v>
      </c>
      <c r="AT1413" s="446" t="s">
        <v>2064</v>
      </c>
      <c r="AU1413" s="344"/>
      <c r="AV1413" s="447" t="str">
        <f t="shared" si="647"/>
        <v>CA</v>
      </c>
      <c r="AW1413" s="447" t="str">
        <f t="shared" si="648"/>
        <v>CL</v>
      </c>
      <c r="AX1413" s="447" t="str">
        <f t="shared" si="649"/>
        <v>AIC</v>
      </c>
      <c r="AY1413" s="447" t="str">
        <f t="shared" si="650"/>
        <v>ERB</v>
      </c>
      <c r="AZ1413" s="447" t="str">
        <f t="shared" si="651"/>
        <v>GRB</v>
      </c>
      <c r="BA1413" s="447" t="str">
        <f t="shared" si="652"/>
        <v>Non-Op</v>
      </c>
      <c r="BC1413" s="449" t="s">
        <v>2100</v>
      </c>
      <c r="BD1413" s="552">
        <f t="shared" si="668"/>
        <v>0</v>
      </c>
      <c r="BF1413" s="448"/>
      <c r="BG1413" s="448"/>
      <c r="BH1413" s="448"/>
      <c r="BI1413" s="448"/>
      <c r="BJ1413" s="448"/>
      <c r="BK1413" s="448"/>
      <c r="BL1413" s="448"/>
      <c r="BN1413" s="444"/>
    </row>
    <row r="1414" spans="1:66" s="28" customFormat="1" ht="12" customHeight="1">
      <c r="A1414" s="287">
        <v>24200103</v>
      </c>
      <c r="B1414" s="288" t="str">
        <f t="shared" si="655"/>
        <v>24200103</v>
      </c>
      <c r="C1414" s="444" t="s">
        <v>2987</v>
      </c>
      <c r="D1414" s="445" t="s">
        <v>2092</v>
      </c>
      <c r="E1414" s="445"/>
      <c r="F1414" s="444"/>
      <c r="G1414" s="445"/>
      <c r="H1414" s="547">
        <v>0</v>
      </c>
      <c r="I1414" s="547">
        <v>0</v>
      </c>
      <c r="J1414" s="547">
        <v>0</v>
      </c>
      <c r="K1414" s="547">
        <v>0</v>
      </c>
      <c r="L1414" s="547">
        <v>0</v>
      </c>
      <c r="M1414" s="547">
        <v>0</v>
      </c>
      <c r="N1414" s="547">
        <v>0</v>
      </c>
      <c r="O1414" s="547">
        <v>0</v>
      </c>
      <c r="P1414" s="547">
        <v>0</v>
      </c>
      <c r="Q1414" s="547">
        <v>0</v>
      </c>
      <c r="R1414" s="547">
        <v>0</v>
      </c>
      <c r="S1414" s="547">
        <v>0</v>
      </c>
      <c r="T1414" s="547">
        <v>0</v>
      </c>
      <c r="U1414" s="547"/>
      <c r="V1414" s="547">
        <f t="shared" si="656"/>
        <v>0</v>
      </c>
      <c r="W1414" s="285"/>
      <c r="X1414" s="286"/>
      <c r="Y1414" s="548">
        <f t="shared" si="670"/>
        <v>0</v>
      </c>
      <c r="Z1414" s="549">
        <f t="shared" si="670"/>
        <v>0</v>
      </c>
      <c r="AA1414" s="549">
        <f t="shared" si="670"/>
        <v>0</v>
      </c>
      <c r="AB1414" s="282">
        <f t="shared" si="642"/>
        <v>0</v>
      </c>
      <c r="AC1414" s="281">
        <f t="shared" si="643"/>
        <v>0</v>
      </c>
      <c r="AD1414" s="549">
        <f t="shared" si="657"/>
        <v>0</v>
      </c>
      <c r="AE1414" s="553">
        <f t="shared" si="658"/>
        <v>0</v>
      </c>
      <c r="AF1414" s="282">
        <f t="shared" si="659"/>
        <v>0</v>
      </c>
      <c r="AG1414" s="283">
        <f t="shared" si="660"/>
        <v>0</v>
      </c>
      <c r="AH1414" s="281">
        <f t="shared" si="644"/>
        <v>0</v>
      </c>
      <c r="AI1414" s="551">
        <f t="shared" si="669"/>
        <v>0</v>
      </c>
      <c r="AJ1414" s="549">
        <f t="shared" si="669"/>
        <v>0</v>
      </c>
      <c r="AK1414" s="549">
        <f t="shared" si="669"/>
        <v>0</v>
      </c>
      <c r="AL1414" s="282">
        <f t="shared" si="661"/>
        <v>0</v>
      </c>
      <c r="AM1414" s="281">
        <f t="shared" si="645"/>
        <v>0</v>
      </c>
      <c r="AN1414" s="549">
        <f t="shared" si="662"/>
        <v>0</v>
      </c>
      <c r="AO1414" s="549">
        <f t="shared" si="663"/>
        <v>0</v>
      </c>
      <c r="AP1414" s="549">
        <f t="shared" si="664"/>
        <v>0</v>
      </c>
      <c r="AQ1414" s="283">
        <f t="shared" si="665"/>
        <v>0</v>
      </c>
      <c r="AR1414" s="281">
        <f t="shared" si="646"/>
        <v>0</v>
      </c>
      <c r="AT1414" s="446"/>
      <c r="AU1414" s="344"/>
      <c r="AV1414" s="447" t="str">
        <f t="shared" si="647"/>
        <v>CA</v>
      </c>
      <c r="AW1414" s="447" t="str">
        <f t="shared" si="648"/>
        <v>CL</v>
      </c>
      <c r="AX1414" s="447" t="str">
        <f t="shared" si="649"/>
        <v>AIC</v>
      </c>
      <c r="AY1414" s="447" t="str">
        <f t="shared" si="650"/>
        <v>ERB</v>
      </c>
      <c r="AZ1414" s="447" t="str">
        <f t="shared" si="651"/>
        <v>GRB</v>
      </c>
      <c r="BA1414" s="447" t="str">
        <f t="shared" si="652"/>
        <v>Non-Op</v>
      </c>
      <c r="BC1414" s="445" t="s">
        <v>2334</v>
      </c>
      <c r="BD1414" s="552">
        <f t="shared" si="668"/>
        <v>0</v>
      </c>
      <c r="BF1414" s="435"/>
      <c r="BG1414" s="435"/>
      <c r="BH1414" s="435"/>
      <c r="BI1414" s="435"/>
      <c r="BJ1414" s="435"/>
      <c r="BK1414" s="435"/>
      <c r="BL1414" s="435"/>
      <c r="BN1414" s="444"/>
    </row>
    <row r="1415" spans="1:66" s="28" customFormat="1" ht="12" customHeight="1">
      <c r="A1415" s="287">
        <v>24200451</v>
      </c>
      <c r="B1415" s="288" t="str">
        <f t="shared" si="655"/>
        <v>24200451</v>
      </c>
      <c r="C1415" s="444" t="s">
        <v>1891</v>
      </c>
      <c r="D1415" s="445" t="s">
        <v>1165</v>
      </c>
      <c r="E1415" s="445"/>
      <c r="F1415" s="444"/>
      <c r="G1415" s="445"/>
      <c r="H1415" s="547">
        <v>146596.41</v>
      </c>
      <c r="I1415" s="547">
        <v>116459.61</v>
      </c>
      <c r="J1415" s="547">
        <v>116459.61</v>
      </c>
      <c r="K1415" s="547">
        <v>0</v>
      </c>
      <c r="L1415" s="547">
        <v>0</v>
      </c>
      <c r="M1415" s="547">
        <v>0</v>
      </c>
      <c r="N1415" s="547">
        <v>0</v>
      </c>
      <c r="O1415" s="547">
        <v>0</v>
      </c>
      <c r="P1415" s="547">
        <v>0</v>
      </c>
      <c r="Q1415" s="547">
        <v>0</v>
      </c>
      <c r="R1415" s="547">
        <v>0</v>
      </c>
      <c r="S1415" s="547">
        <v>0</v>
      </c>
      <c r="T1415" s="547">
        <v>0</v>
      </c>
      <c r="U1415" s="547"/>
      <c r="V1415" s="547">
        <f t="shared" si="656"/>
        <v>25518.118749999998</v>
      </c>
      <c r="W1415" s="285"/>
      <c r="X1415" s="286"/>
      <c r="Y1415" s="548">
        <f t="shared" si="670"/>
        <v>0</v>
      </c>
      <c r="Z1415" s="549">
        <f t="shared" si="670"/>
        <v>0</v>
      </c>
      <c r="AA1415" s="549">
        <f t="shared" si="670"/>
        <v>0</v>
      </c>
      <c r="AB1415" s="282">
        <f t="shared" si="642"/>
        <v>0</v>
      </c>
      <c r="AC1415" s="281">
        <f t="shared" si="643"/>
        <v>0</v>
      </c>
      <c r="AD1415" s="549">
        <f t="shared" si="657"/>
        <v>0</v>
      </c>
      <c r="AE1415" s="553">
        <f t="shared" si="658"/>
        <v>0</v>
      </c>
      <c r="AF1415" s="282">
        <f t="shared" si="659"/>
        <v>0</v>
      </c>
      <c r="AG1415" s="283">
        <f t="shared" si="660"/>
        <v>0</v>
      </c>
      <c r="AH1415" s="281">
        <f t="shared" si="644"/>
        <v>0</v>
      </c>
      <c r="AI1415" s="551">
        <f t="shared" si="669"/>
        <v>0</v>
      </c>
      <c r="AJ1415" s="549">
        <f t="shared" si="669"/>
        <v>0</v>
      </c>
      <c r="AK1415" s="549">
        <f t="shared" si="669"/>
        <v>0</v>
      </c>
      <c r="AL1415" s="282">
        <f t="shared" si="661"/>
        <v>25518.118749999998</v>
      </c>
      <c r="AM1415" s="281">
        <f t="shared" si="645"/>
        <v>0</v>
      </c>
      <c r="AN1415" s="549">
        <f t="shared" si="662"/>
        <v>0</v>
      </c>
      <c r="AO1415" s="549">
        <f t="shared" si="663"/>
        <v>0</v>
      </c>
      <c r="AP1415" s="549">
        <f t="shared" si="664"/>
        <v>25518.118749999998</v>
      </c>
      <c r="AQ1415" s="283">
        <f t="shared" si="665"/>
        <v>25518.118749999998</v>
      </c>
      <c r="AR1415" s="281">
        <f t="shared" si="646"/>
        <v>0</v>
      </c>
      <c r="AT1415" s="446" t="s">
        <v>2071</v>
      </c>
      <c r="AU1415" s="344"/>
      <c r="AV1415" s="447" t="str">
        <f t="shared" si="647"/>
        <v>CA</v>
      </c>
      <c r="AW1415" s="447" t="str">
        <f t="shared" si="648"/>
        <v>CL</v>
      </c>
      <c r="AX1415" s="447" t="str">
        <f t="shared" si="649"/>
        <v>AIC</v>
      </c>
      <c r="AY1415" s="447" t="str">
        <f t="shared" si="650"/>
        <v>ERB</v>
      </c>
      <c r="AZ1415" s="447" t="str">
        <f t="shared" si="651"/>
        <v>GRB</v>
      </c>
      <c r="BA1415" s="447" t="str">
        <f t="shared" si="652"/>
        <v>Non-Op</v>
      </c>
      <c r="BC1415" s="449" t="s">
        <v>2100</v>
      </c>
      <c r="BD1415" s="552">
        <f t="shared" si="668"/>
        <v>0</v>
      </c>
      <c r="BF1415" s="435"/>
      <c r="BG1415" s="435"/>
      <c r="BH1415" s="435"/>
      <c r="BI1415" s="435"/>
      <c r="BJ1415" s="435"/>
      <c r="BK1415" s="435"/>
      <c r="BL1415" s="435"/>
      <c r="BN1415" s="444"/>
    </row>
    <row r="1416" spans="1:66" s="28" customFormat="1" ht="12" customHeight="1">
      <c r="A1416" s="287">
        <v>24200461</v>
      </c>
      <c r="B1416" s="288" t="str">
        <f t="shared" si="655"/>
        <v>24200461</v>
      </c>
      <c r="C1416" s="444" t="s">
        <v>1770</v>
      </c>
      <c r="D1416" s="445" t="s">
        <v>1165</v>
      </c>
      <c r="E1416" s="445"/>
      <c r="F1416" s="444"/>
      <c r="G1416" s="445"/>
      <c r="H1416" s="547">
        <v>2285842.35</v>
      </c>
      <c r="I1416" s="547">
        <v>-16263353.539999999</v>
      </c>
      <c r="J1416" s="547">
        <v>-14268664.27</v>
      </c>
      <c r="K1416" s="547">
        <v>-12287539.23</v>
      </c>
      <c r="L1416" s="547">
        <v>-10746506.449999999</v>
      </c>
      <c r="M1416" s="547">
        <v>-9294254.5899999999</v>
      </c>
      <c r="N1416" s="547">
        <v>-7720325.5700000003</v>
      </c>
      <c r="O1416" s="547">
        <v>-6222100.6500000004</v>
      </c>
      <c r="P1416" s="547">
        <v>-4670766.71</v>
      </c>
      <c r="Q1416" s="547">
        <v>-3284645.38</v>
      </c>
      <c r="R1416" s="547">
        <v>-1643761.15</v>
      </c>
      <c r="S1416" s="547">
        <v>110867.71</v>
      </c>
      <c r="T1416" s="547">
        <v>2255016.5299999998</v>
      </c>
      <c r="U1416" s="547"/>
      <c r="V1416" s="547">
        <f t="shared" si="656"/>
        <v>-7001718.3658333346</v>
      </c>
      <c r="W1416" s="285"/>
      <c r="X1416" s="286"/>
      <c r="Y1416" s="548">
        <f t="shared" si="670"/>
        <v>0</v>
      </c>
      <c r="Z1416" s="549">
        <f t="shared" si="670"/>
        <v>0</v>
      </c>
      <c r="AA1416" s="549">
        <f t="shared" si="670"/>
        <v>0</v>
      </c>
      <c r="AB1416" s="282">
        <f t="shared" si="642"/>
        <v>2255016.5299999998</v>
      </c>
      <c r="AC1416" s="281">
        <f t="shared" si="643"/>
        <v>0</v>
      </c>
      <c r="AD1416" s="549">
        <f t="shared" si="657"/>
        <v>0</v>
      </c>
      <c r="AE1416" s="553">
        <f t="shared" si="658"/>
        <v>0</v>
      </c>
      <c r="AF1416" s="282">
        <f t="shared" si="659"/>
        <v>2255016.5299999998</v>
      </c>
      <c r="AG1416" s="283">
        <f t="shared" si="660"/>
        <v>2255016.5299999998</v>
      </c>
      <c r="AH1416" s="281">
        <f t="shared" si="644"/>
        <v>0</v>
      </c>
      <c r="AI1416" s="551">
        <f t="shared" si="669"/>
        <v>0</v>
      </c>
      <c r="AJ1416" s="549">
        <f t="shared" si="669"/>
        <v>0</v>
      </c>
      <c r="AK1416" s="549">
        <f t="shared" si="669"/>
        <v>0</v>
      </c>
      <c r="AL1416" s="282">
        <f t="shared" si="661"/>
        <v>-7001718.3658333346</v>
      </c>
      <c r="AM1416" s="281">
        <f t="shared" si="645"/>
        <v>0</v>
      </c>
      <c r="AN1416" s="549">
        <f t="shared" si="662"/>
        <v>0</v>
      </c>
      <c r="AO1416" s="549">
        <f t="shared" si="663"/>
        <v>0</v>
      </c>
      <c r="AP1416" s="549">
        <f t="shared" si="664"/>
        <v>-7001718.3658333346</v>
      </c>
      <c r="AQ1416" s="283">
        <f t="shared" si="665"/>
        <v>-7001718.3658333346</v>
      </c>
      <c r="AR1416" s="281">
        <f t="shared" si="646"/>
        <v>0</v>
      </c>
      <c r="AT1416" s="446" t="s">
        <v>2071</v>
      </c>
      <c r="AU1416" s="344"/>
      <c r="AV1416" s="447" t="str">
        <f t="shared" si="647"/>
        <v>CA</v>
      </c>
      <c r="AW1416" s="447" t="str">
        <f t="shared" si="648"/>
        <v>CL</v>
      </c>
      <c r="AX1416" s="447" t="str">
        <f t="shared" si="649"/>
        <v>AIC</v>
      </c>
      <c r="AY1416" s="447" t="str">
        <f t="shared" si="650"/>
        <v>ERB</v>
      </c>
      <c r="AZ1416" s="447" t="str">
        <f t="shared" si="651"/>
        <v>GRB</v>
      </c>
      <c r="BA1416" s="447" t="str">
        <f t="shared" si="652"/>
        <v>Non-Op</v>
      </c>
      <c r="BC1416" s="449" t="s">
        <v>2100</v>
      </c>
      <c r="BD1416" s="552">
        <f t="shared" si="668"/>
        <v>2255016.5299999998</v>
      </c>
      <c r="BF1416" s="435"/>
      <c r="BG1416" s="435"/>
      <c r="BH1416" s="435"/>
      <c r="BI1416" s="435"/>
      <c r="BJ1416" s="435"/>
      <c r="BK1416" s="435"/>
      <c r="BL1416" s="435"/>
      <c r="BN1416" s="444"/>
    </row>
    <row r="1417" spans="1:66" s="28" customFormat="1" ht="12" customHeight="1">
      <c r="A1417" s="287">
        <v>24200511</v>
      </c>
      <c r="B1417" s="288" t="str">
        <f t="shared" si="655"/>
        <v>24200511</v>
      </c>
      <c r="C1417" s="444" t="s">
        <v>1892</v>
      </c>
      <c r="D1417" s="445" t="s">
        <v>2092</v>
      </c>
      <c r="E1417" s="445"/>
      <c r="F1417" s="444"/>
      <c r="G1417" s="445"/>
      <c r="H1417" s="547">
        <v>-4568262.9400000004</v>
      </c>
      <c r="I1417" s="547">
        <v>-5050641.9400000004</v>
      </c>
      <c r="J1417" s="547">
        <v>-5508427.9400000004</v>
      </c>
      <c r="K1417" s="547">
        <v>-5948340.9400000004</v>
      </c>
      <c r="L1417" s="547">
        <v>-1738222</v>
      </c>
      <c r="M1417" s="547">
        <v>-2076673</v>
      </c>
      <c r="N1417" s="547">
        <v>-2446153</v>
      </c>
      <c r="O1417" s="547">
        <v>-2842683</v>
      </c>
      <c r="P1417" s="547">
        <v>-3207046</v>
      </c>
      <c r="Q1417" s="547">
        <v>-3601821</v>
      </c>
      <c r="R1417" s="547">
        <v>-4045610</v>
      </c>
      <c r="S1417" s="547">
        <v>-4483237</v>
      </c>
      <c r="T1417" s="547">
        <v>-5060781</v>
      </c>
      <c r="U1417" s="547"/>
      <c r="V1417" s="547">
        <f t="shared" si="656"/>
        <v>-3813614.8158333334</v>
      </c>
      <c r="W1417" s="285"/>
      <c r="X1417" s="286"/>
      <c r="Y1417" s="548">
        <f t="shared" si="670"/>
        <v>0</v>
      </c>
      <c r="Z1417" s="549">
        <f t="shared" si="670"/>
        <v>-5060781</v>
      </c>
      <c r="AA1417" s="549">
        <f t="shared" si="670"/>
        <v>0</v>
      </c>
      <c r="AB1417" s="282">
        <f t="shared" ref="AB1417:AB1480" si="671">T1417-SUM(Y1417:AA1417)</f>
        <v>0</v>
      </c>
      <c r="AC1417" s="281">
        <f t="shared" ref="AC1417:AC1480" si="672">T1417-SUM(Y1417:AA1417)-AB1417</f>
        <v>0</v>
      </c>
      <c r="AD1417" s="549">
        <f t="shared" si="657"/>
        <v>0</v>
      </c>
      <c r="AE1417" s="553">
        <f t="shared" si="658"/>
        <v>0</v>
      </c>
      <c r="AF1417" s="282">
        <f t="shared" si="659"/>
        <v>0</v>
      </c>
      <c r="AG1417" s="283">
        <f t="shared" si="660"/>
        <v>0</v>
      </c>
      <c r="AH1417" s="281">
        <f t="shared" ref="AH1417:AH1480" si="673">AG1417-AB1417</f>
        <v>0</v>
      </c>
      <c r="AI1417" s="551">
        <f t="shared" si="669"/>
        <v>0</v>
      </c>
      <c r="AJ1417" s="549">
        <f t="shared" si="669"/>
        <v>-3813614.8158333334</v>
      </c>
      <c r="AK1417" s="549">
        <f t="shared" si="669"/>
        <v>0</v>
      </c>
      <c r="AL1417" s="282">
        <f t="shared" si="661"/>
        <v>0</v>
      </c>
      <c r="AM1417" s="281">
        <f t="shared" ref="AM1417:AM1480" si="674">V1417-SUM(AI1417:AK1417)-AL1417</f>
        <v>0</v>
      </c>
      <c r="AN1417" s="549">
        <f t="shared" si="662"/>
        <v>0</v>
      </c>
      <c r="AO1417" s="549">
        <f t="shared" si="663"/>
        <v>0</v>
      </c>
      <c r="AP1417" s="549">
        <f t="shared" si="664"/>
        <v>0</v>
      </c>
      <c r="AQ1417" s="283">
        <f t="shared" si="665"/>
        <v>0</v>
      </c>
      <c r="AR1417" s="281">
        <f t="shared" ref="AR1417:AR1480" si="675">AQ1417-AL1417</f>
        <v>0</v>
      </c>
      <c r="AT1417" s="446"/>
      <c r="AU1417" s="344"/>
      <c r="AV1417" s="447" t="str">
        <f t="shared" ref="AV1417:AV1480" si="676">IF(VALUE(Y1417),AV$7,IF(ISBLANK(Y1417),"",AV$7))</f>
        <v>CA</v>
      </c>
      <c r="AW1417" s="447" t="str">
        <f t="shared" ref="AW1417:AW1480" si="677">IF(VALUE(Z1417),AW$7,IF(ISBLANK(Z1417),"",AW$7))</f>
        <v>CL</v>
      </c>
      <c r="AX1417" s="447" t="str">
        <f t="shared" ref="AX1417:AX1480" si="678">IF(VALUE(AA1417),AX$7,IF(ISBLANK(AA1417),"",AX$7))</f>
        <v>AIC</v>
      </c>
      <c r="AY1417" s="447" t="str">
        <f t="shared" ref="AY1417:AY1480" si="679">IF(VALUE(AD1417),AY$7,IF(ISBLANK(AD1417),"",AY$7))</f>
        <v>ERB</v>
      </c>
      <c r="AZ1417" s="447" t="str">
        <f t="shared" ref="AZ1417:AZ1480" si="680">IF(VALUE(AE1417),AZ$7,IF(ISBLANK(AE1417),"",AZ$7))</f>
        <v>GRB</v>
      </c>
      <c r="BA1417" s="447" t="str">
        <f t="shared" ref="BA1417:BA1480" si="681">IF(VALUE(AF1417),BA$7,IF(ISBLANK(AF1417),"",BA$7))</f>
        <v>Non-Op</v>
      </c>
      <c r="BC1417" s="445" t="s">
        <v>2334</v>
      </c>
      <c r="BD1417" s="552">
        <f t="shared" si="668"/>
        <v>-5060781</v>
      </c>
      <c r="BF1417" s="435"/>
      <c r="BG1417" s="435"/>
      <c r="BH1417" s="435"/>
      <c r="BI1417" s="435"/>
      <c r="BJ1417" s="435"/>
      <c r="BK1417" s="435"/>
      <c r="BL1417" s="435"/>
      <c r="BN1417" s="444"/>
    </row>
    <row r="1418" spans="1:66" s="28" customFormat="1" ht="12" customHeight="1">
      <c r="A1418" s="287">
        <v>24200521</v>
      </c>
      <c r="B1418" s="288" t="str">
        <f t="shared" si="655"/>
        <v>24200521</v>
      </c>
      <c r="C1418" s="444" t="s">
        <v>1893</v>
      </c>
      <c r="D1418" s="445" t="s">
        <v>2092</v>
      </c>
      <c r="E1418" s="445"/>
      <c r="F1418" s="444"/>
      <c r="G1418" s="445"/>
      <c r="H1418" s="547">
        <v>-248111.73</v>
      </c>
      <c r="I1418" s="547">
        <v>-330815.64</v>
      </c>
      <c r="J1418" s="547">
        <v>-413519.55</v>
      </c>
      <c r="K1418" s="547">
        <v>-496223.46</v>
      </c>
      <c r="L1418" s="547">
        <v>0</v>
      </c>
      <c r="M1418" s="547">
        <v>0</v>
      </c>
      <c r="N1418" s="547">
        <v>0</v>
      </c>
      <c r="O1418" s="547">
        <v>0</v>
      </c>
      <c r="P1418" s="547">
        <v>0</v>
      </c>
      <c r="Q1418" s="547">
        <v>0</v>
      </c>
      <c r="R1418" s="547">
        <v>-115999.66</v>
      </c>
      <c r="S1418" s="547">
        <v>-231999.32</v>
      </c>
      <c r="T1418" s="547">
        <v>-347998.98</v>
      </c>
      <c r="U1418" s="547"/>
      <c r="V1418" s="547">
        <f t="shared" si="656"/>
        <v>-157217.74875</v>
      </c>
      <c r="W1418" s="285"/>
      <c r="X1418" s="286"/>
      <c r="Y1418" s="548">
        <f t="shared" si="670"/>
        <v>0</v>
      </c>
      <c r="Z1418" s="549">
        <f t="shared" si="670"/>
        <v>-347998.98</v>
      </c>
      <c r="AA1418" s="549">
        <f t="shared" si="670"/>
        <v>0</v>
      </c>
      <c r="AB1418" s="282">
        <f t="shared" si="671"/>
        <v>0</v>
      </c>
      <c r="AC1418" s="281">
        <f t="shared" si="672"/>
        <v>0</v>
      </c>
      <c r="AD1418" s="549">
        <f t="shared" si="657"/>
        <v>0</v>
      </c>
      <c r="AE1418" s="553">
        <f t="shared" si="658"/>
        <v>0</v>
      </c>
      <c r="AF1418" s="282">
        <f t="shared" si="659"/>
        <v>0</v>
      </c>
      <c r="AG1418" s="283">
        <f t="shared" si="660"/>
        <v>0</v>
      </c>
      <c r="AH1418" s="281">
        <f t="shared" si="673"/>
        <v>0</v>
      </c>
      <c r="AI1418" s="551">
        <f t="shared" si="669"/>
        <v>0</v>
      </c>
      <c r="AJ1418" s="549">
        <f t="shared" si="669"/>
        <v>-157217.74875</v>
      </c>
      <c r="AK1418" s="549">
        <f t="shared" si="669"/>
        <v>0</v>
      </c>
      <c r="AL1418" s="282">
        <f t="shared" si="661"/>
        <v>0</v>
      </c>
      <c r="AM1418" s="281">
        <f t="shared" si="674"/>
        <v>0</v>
      </c>
      <c r="AN1418" s="549">
        <f t="shared" si="662"/>
        <v>0</v>
      </c>
      <c r="AO1418" s="549">
        <f t="shared" si="663"/>
        <v>0</v>
      </c>
      <c r="AP1418" s="549">
        <f t="shared" si="664"/>
        <v>0</v>
      </c>
      <c r="AQ1418" s="283">
        <f t="shared" si="665"/>
        <v>0</v>
      </c>
      <c r="AR1418" s="281">
        <f t="shared" si="675"/>
        <v>0</v>
      </c>
      <c r="AT1418" s="446"/>
      <c r="AU1418" s="344"/>
      <c r="AV1418" s="447" t="str">
        <f t="shared" si="676"/>
        <v>CA</v>
      </c>
      <c r="AW1418" s="447" t="str">
        <f t="shared" si="677"/>
        <v>CL</v>
      </c>
      <c r="AX1418" s="447" t="str">
        <f t="shared" si="678"/>
        <v>AIC</v>
      </c>
      <c r="AY1418" s="447" t="str">
        <f t="shared" si="679"/>
        <v>ERB</v>
      </c>
      <c r="AZ1418" s="447" t="str">
        <f t="shared" si="680"/>
        <v>GRB</v>
      </c>
      <c r="BA1418" s="447" t="str">
        <f t="shared" si="681"/>
        <v>Non-Op</v>
      </c>
      <c r="BC1418" s="445" t="s">
        <v>2334</v>
      </c>
      <c r="BD1418" s="552">
        <f t="shared" si="668"/>
        <v>-347998.98</v>
      </c>
      <c r="BF1418" s="435"/>
      <c r="BG1418" s="435"/>
      <c r="BH1418" s="435"/>
      <c r="BI1418" s="435"/>
      <c r="BJ1418" s="435"/>
      <c r="BK1418" s="435"/>
      <c r="BL1418" s="435"/>
      <c r="BN1418" s="444"/>
    </row>
    <row r="1419" spans="1:66" s="28" customFormat="1" ht="12" customHeight="1">
      <c r="A1419" s="287">
        <v>24200541</v>
      </c>
      <c r="B1419" s="288" t="str">
        <f t="shared" si="655"/>
        <v>24200541</v>
      </c>
      <c r="C1419" s="444" t="s">
        <v>1894</v>
      </c>
      <c r="D1419" s="445" t="s">
        <v>2092</v>
      </c>
      <c r="E1419" s="445"/>
      <c r="F1419" s="444"/>
      <c r="G1419" s="445"/>
      <c r="H1419" s="547">
        <v>-91455.05</v>
      </c>
      <c r="I1419" s="547">
        <v>-109746.06</v>
      </c>
      <c r="J1419" s="547">
        <v>-128037.07</v>
      </c>
      <c r="K1419" s="547">
        <v>-146328.07999999999</v>
      </c>
      <c r="L1419" s="547">
        <v>-164619.09</v>
      </c>
      <c r="M1419" s="547">
        <v>-182910.1</v>
      </c>
      <c r="N1419" s="547">
        <v>-201201.11</v>
      </c>
      <c r="O1419" s="547">
        <v>84295.63</v>
      </c>
      <c r="P1419" s="547">
        <v>-25315.65</v>
      </c>
      <c r="Q1419" s="547">
        <v>-50631.3</v>
      </c>
      <c r="R1419" s="547">
        <v>-75946.95</v>
      </c>
      <c r="S1419" s="547">
        <v>-101262.6</v>
      </c>
      <c r="T1419" s="547">
        <v>-126578.25</v>
      </c>
      <c r="U1419" s="547"/>
      <c r="V1419" s="547">
        <f t="shared" si="656"/>
        <v>-100893.25249999999</v>
      </c>
      <c r="W1419" s="285"/>
      <c r="X1419" s="286"/>
      <c r="Y1419" s="548">
        <f t="shared" si="670"/>
        <v>0</v>
      </c>
      <c r="Z1419" s="549">
        <f t="shared" si="670"/>
        <v>-126578.25</v>
      </c>
      <c r="AA1419" s="549">
        <f t="shared" si="670"/>
        <v>0</v>
      </c>
      <c r="AB1419" s="282">
        <f t="shared" si="671"/>
        <v>0</v>
      </c>
      <c r="AC1419" s="281">
        <f t="shared" si="672"/>
        <v>0</v>
      </c>
      <c r="AD1419" s="549">
        <f t="shared" si="657"/>
        <v>0</v>
      </c>
      <c r="AE1419" s="553">
        <f t="shared" si="658"/>
        <v>0</v>
      </c>
      <c r="AF1419" s="282">
        <f t="shared" si="659"/>
        <v>0</v>
      </c>
      <c r="AG1419" s="283">
        <f t="shared" si="660"/>
        <v>0</v>
      </c>
      <c r="AH1419" s="281">
        <f t="shared" si="673"/>
        <v>0</v>
      </c>
      <c r="AI1419" s="551">
        <f t="shared" si="669"/>
        <v>0</v>
      </c>
      <c r="AJ1419" s="549">
        <f t="shared" si="669"/>
        <v>-100893.25249999999</v>
      </c>
      <c r="AK1419" s="549">
        <f t="shared" si="669"/>
        <v>0</v>
      </c>
      <c r="AL1419" s="282">
        <f t="shared" si="661"/>
        <v>0</v>
      </c>
      <c r="AM1419" s="281">
        <f t="shared" si="674"/>
        <v>0</v>
      </c>
      <c r="AN1419" s="549">
        <f t="shared" si="662"/>
        <v>0</v>
      </c>
      <c r="AO1419" s="549">
        <f t="shared" si="663"/>
        <v>0</v>
      </c>
      <c r="AP1419" s="549">
        <f t="shared" si="664"/>
        <v>0</v>
      </c>
      <c r="AQ1419" s="283">
        <f t="shared" si="665"/>
        <v>0</v>
      </c>
      <c r="AR1419" s="281">
        <f t="shared" si="675"/>
        <v>0</v>
      </c>
      <c r="AT1419" s="446"/>
      <c r="AU1419" s="344"/>
      <c r="AV1419" s="447" t="str">
        <f t="shared" si="676"/>
        <v>CA</v>
      </c>
      <c r="AW1419" s="447" t="str">
        <f t="shared" si="677"/>
        <v>CL</v>
      </c>
      <c r="AX1419" s="447" t="str">
        <f t="shared" si="678"/>
        <v>AIC</v>
      </c>
      <c r="AY1419" s="447" t="str">
        <f t="shared" si="679"/>
        <v>ERB</v>
      </c>
      <c r="AZ1419" s="447" t="str">
        <f t="shared" si="680"/>
        <v>GRB</v>
      </c>
      <c r="BA1419" s="447" t="str">
        <f t="shared" si="681"/>
        <v>Non-Op</v>
      </c>
      <c r="BC1419" s="445" t="s">
        <v>2334</v>
      </c>
      <c r="BD1419" s="552">
        <f t="shared" si="668"/>
        <v>-126578.25</v>
      </c>
      <c r="BF1419" s="435"/>
      <c r="BG1419" s="435"/>
      <c r="BH1419" s="435"/>
      <c r="BI1419" s="435"/>
      <c r="BJ1419" s="435"/>
      <c r="BK1419" s="435"/>
      <c r="BL1419" s="435"/>
      <c r="BN1419" s="444"/>
    </row>
    <row r="1420" spans="1:66" s="28" customFormat="1" ht="12" customHeight="1">
      <c r="A1420" s="287">
        <v>24200551</v>
      </c>
      <c r="B1420" s="288" t="str">
        <f t="shared" si="655"/>
        <v>24200551</v>
      </c>
      <c r="C1420" s="444" t="s">
        <v>1895</v>
      </c>
      <c r="D1420" s="445" t="s">
        <v>2092</v>
      </c>
      <c r="E1420" s="445"/>
      <c r="F1420" s="444"/>
      <c r="G1420" s="445"/>
      <c r="H1420" s="547">
        <v>-91455.05</v>
      </c>
      <c r="I1420" s="547">
        <v>-109746.06</v>
      </c>
      <c r="J1420" s="547">
        <v>-128037.07</v>
      </c>
      <c r="K1420" s="547">
        <v>-146328.07999999999</v>
      </c>
      <c r="L1420" s="547">
        <v>-164619.09</v>
      </c>
      <c r="M1420" s="547">
        <v>-182910.1</v>
      </c>
      <c r="N1420" s="547">
        <v>-201201.11</v>
      </c>
      <c r="O1420" s="547">
        <v>84295.63</v>
      </c>
      <c r="P1420" s="547">
        <v>-25315.65</v>
      </c>
      <c r="Q1420" s="547">
        <v>-50631.3</v>
      </c>
      <c r="R1420" s="547">
        <v>-75946.95</v>
      </c>
      <c r="S1420" s="547">
        <v>-101262.6</v>
      </c>
      <c r="T1420" s="547">
        <v>-126578.25</v>
      </c>
      <c r="U1420" s="547"/>
      <c r="V1420" s="547">
        <f t="shared" si="656"/>
        <v>-100893.25249999999</v>
      </c>
      <c r="W1420" s="285"/>
      <c r="X1420" s="286"/>
      <c r="Y1420" s="548">
        <f t="shared" si="670"/>
        <v>0</v>
      </c>
      <c r="Z1420" s="549">
        <f t="shared" si="670"/>
        <v>-126578.25</v>
      </c>
      <c r="AA1420" s="549">
        <f t="shared" si="670"/>
        <v>0</v>
      </c>
      <c r="AB1420" s="282">
        <f t="shared" si="671"/>
        <v>0</v>
      </c>
      <c r="AC1420" s="281">
        <f t="shared" si="672"/>
        <v>0</v>
      </c>
      <c r="AD1420" s="549">
        <f t="shared" si="657"/>
        <v>0</v>
      </c>
      <c r="AE1420" s="553">
        <f t="shared" si="658"/>
        <v>0</v>
      </c>
      <c r="AF1420" s="282">
        <f t="shared" si="659"/>
        <v>0</v>
      </c>
      <c r="AG1420" s="283">
        <f t="shared" si="660"/>
        <v>0</v>
      </c>
      <c r="AH1420" s="281">
        <f t="shared" si="673"/>
        <v>0</v>
      </c>
      <c r="AI1420" s="551">
        <f t="shared" si="669"/>
        <v>0</v>
      </c>
      <c r="AJ1420" s="549">
        <f t="shared" si="669"/>
        <v>-100893.25249999999</v>
      </c>
      <c r="AK1420" s="549">
        <f t="shared" si="669"/>
        <v>0</v>
      </c>
      <c r="AL1420" s="282">
        <f t="shared" si="661"/>
        <v>0</v>
      </c>
      <c r="AM1420" s="281">
        <f t="shared" si="674"/>
        <v>0</v>
      </c>
      <c r="AN1420" s="549">
        <f t="shared" si="662"/>
        <v>0</v>
      </c>
      <c r="AO1420" s="549">
        <f t="shared" si="663"/>
        <v>0</v>
      </c>
      <c r="AP1420" s="549">
        <f t="shared" si="664"/>
        <v>0</v>
      </c>
      <c r="AQ1420" s="283">
        <f t="shared" si="665"/>
        <v>0</v>
      </c>
      <c r="AR1420" s="281">
        <f t="shared" si="675"/>
        <v>0</v>
      </c>
      <c r="AT1420" s="446"/>
      <c r="AU1420" s="344"/>
      <c r="AV1420" s="447" t="str">
        <f t="shared" si="676"/>
        <v>CA</v>
      </c>
      <c r="AW1420" s="447" t="str">
        <f t="shared" si="677"/>
        <v>CL</v>
      </c>
      <c r="AX1420" s="447" t="str">
        <f t="shared" si="678"/>
        <v>AIC</v>
      </c>
      <c r="AY1420" s="447" t="str">
        <f t="shared" si="679"/>
        <v>ERB</v>
      </c>
      <c r="AZ1420" s="447" t="str">
        <f t="shared" si="680"/>
        <v>GRB</v>
      </c>
      <c r="BA1420" s="447" t="str">
        <f t="shared" si="681"/>
        <v>Non-Op</v>
      </c>
      <c r="BC1420" s="445" t="s">
        <v>2334</v>
      </c>
      <c r="BD1420" s="552">
        <f t="shared" si="668"/>
        <v>-126578.25</v>
      </c>
      <c r="BF1420" s="435"/>
      <c r="BG1420" s="435"/>
      <c r="BH1420" s="435"/>
      <c r="BI1420" s="435"/>
      <c r="BJ1420" s="435"/>
      <c r="BK1420" s="435"/>
      <c r="BL1420" s="435"/>
      <c r="BN1420" s="444"/>
    </row>
    <row r="1421" spans="1:66" s="28" customFormat="1" ht="12" customHeight="1">
      <c r="A1421" s="287">
        <v>24200561</v>
      </c>
      <c r="B1421" s="288" t="str">
        <f t="shared" si="655"/>
        <v>24200561</v>
      </c>
      <c r="C1421" s="444" t="s">
        <v>1896</v>
      </c>
      <c r="D1421" s="445" t="s">
        <v>2092</v>
      </c>
      <c r="E1421" s="445"/>
      <c r="F1421" s="444"/>
      <c r="G1421" s="445"/>
      <c r="H1421" s="547">
        <v>-22194.95</v>
      </c>
      <c r="I1421" s="547">
        <v>-26633.94</v>
      </c>
      <c r="J1421" s="547">
        <v>-31072.93</v>
      </c>
      <c r="K1421" s="547">
        <v>-35511.919999999998</v>
      </c>
      <c r="L1421" s="547">
        <v>-39950.910000000003</v>
      </c>
      <c r="M1421" s="547">
        <v>-44389.9</v>
      </c>
      <c r="N1421" s="547">
        <v>-48828.89</v>
      </c>
      <c r="O1421" s="547">
        <v>33527.79</v>
      </c>
      <c r="P1421" s="547">
        <v>-7232.97</v>
      </c>
      <c r="Q1421" s="547">
        <v>-14465.94</v>
      </c>
      <c r="R1421" s="547">
        <v>-21698.91</v>
      </c>
      <c r="S1421" s="547">
        <v>-28931.88</v>
      </c>
      <c r="T1421" s="547">
        <v>-36164.85</v>
      </c>
      <c r="U1421" s="547"/>
      <c r="V1421" s="547">
        <f t="shared" si="656"/>
        <v>-24530.858333333334</v>
      </c>
      <c r="W1421" s="285"/>
      <c r="X1421" s="286"/>
      <c r="Y1421" s="548">
        <f t="shared" si="670"/>
        <v>0</v>
      </c>
      <c r="Z1421" s="549">
        <f t="shared" si="670"/>
        <v>-36164.85</v>
      </c>
      <c r="AA1421" s="549">
        <f t="shared" si="670"/>
        <v>0</v>
      </c>
      <c r="AB1421" s="282">
        <f t="shared" si="671"/>
        <v>0</v>
      </c>
      <c r="AC1421" s="281">
        <f t="shared" si="672"/>
        <v>0</v>
      </c>
      <c r="AD1421" s="549">
        <f t="shared" si="657"/>
        <v>0</v>
      </c>
      <c r="AE1421" s="553">
        <f t="shared" si="658"/>
        <v>0</v>
      </c>
      <c r="AF1421" s="282">
        <f t="shared" si="659"/>
        <v>0</v>
      </c>
      <c r="AG1421" s="283">
        <f t="shared" si="660"/>
        <v>0</v>
      </c>
      <c r="AH1421" s="281">
        <f t="shared" si="673"/>
        <v>0</v>
      </c>
      <c r="AI1421" s="551">
        <f t="shared" ref="AI1421:AK1440" si="682">IF($D1421=AI$5,$V1421,0)</f>
        <v>0</v>
      </c>
      <c r="AJ1421" s="549">
        <f t="shared" si="682"/>
        <v>-24530.858333333334</v>
      </c>
      <c r="AK1421" s="549">
        <f t="shared" si="682"/>
        <v>0</v>
      </c>
      <c r="AL1421" s="282">
        <f t="shared" si="661"/>
        <v>0</v>
      </c>
      <c r="AM1421" s="281">
        <f t="shared" si="674"/>
        <v>0</v>
      </c>
      <c r="AN1421" s="549">
        <f t="shared" si="662"/>
        <v>0</v>
      </c>
      <c r="AO1421" s="549">
        <f t="shared" si="663"/>
        <v>0</v>
      </c>
      <c r="AP1421" s="549">
        <f t="shared" si="664"/>
        <v>0</v>
      </c>
      <c r="AQ1421" s="283">
        <f t="shared" si="665"/>
        <v>0</v>
      </c>
      <c r="AR1421" s="281">
        <f t="shared" si="675"/>
        <v>0</v>
      </c>
      <c r="AT1421" s="446"/>
      <c r="AU1421" s="344"/>
      <c r="AV1421" s="447" t="str">
        <f t="shared" si="676"/>
        <v>CA</v>
      </c>
      <c r="AW1421" s="447" t="str">
        <f t="shared" si="677"/>
        <v>CL</v>
      </c>
      <c r="AX1421" s="447" t="str">
        <f t="shared" si="678"/>
        <v>AIC</v>
      </c>
      <c r="AY1421" s="447" t="str">
        <f t="shared" si="679"/>
        <v>ERB</v>
      </c>
      <c r="AZ1421" s="447" t="str">
        <f t="shared" si="680"/>
        <v>GRB</v>
      </c>
      <c r="BA1421" s="447" t="str">
        <f t="shared" si="681"/>
        <v>Non-Op</v>
      </c>
      <c r="BC1421" s="445" t="s">
        <v>2334</v>
      </c>
      <c r="BD1421" s="552">
        <f t="shared" si="668"/>
        <v>-36164.85</v>
      </c>
      <c r="BF1421" s="435"/>
      <c r="BG1421" s="435"/>
      <c r="BH1421" s="435"/>
      <c r="BI1421" s="435"/>
      <c r="BJ1421" s="435"/>
      <c r="BK1421" s="435"/>
      <c r="BL1421" s="435"/>
      <c r="BN1421" s="444"/>
    </row>
    <row r="1422" spans="1:66" s="28" customFormat="1" ht="12" customHeight="1">
      <c r="A1422" s="287">
        <v>24200571</v>
      </c>
      <c r="B1422" s="288" t="str">
        <f t="shared" si="655"/>
        <v>24200571</v>
      </c>
      <c r="C1422" s="444" t="s">
        <v>1897</v>
      </c>
      <c r="D1422" s="445" t="s">
        <v>2092</v>
      </c>
      <c r="E1422" s="445"/>
      <c r="F1422" s="444"/>
      <c r="G1422" s="445"/>
      <c r="H1422" s="547">
        <v>-22194.95</v>
      </c>
      <c r="I1422" s="547">
        <v>-26633.94</v>
      </c>
      <c r="J1422" s="547">
        <v>-31072.93</v>
      </c>
      <c r="K1422" s="547">
        <v>-35511.919999999998</v>
      </c>
      <c r="L1422" s="547">
        <v>-39950.910000000003</v>
      </c>
      <c r="M1422" s="547">
        <v>-44389.9</v>
      </c>
      <c r="N1422" s="547">
        <v>-48828.89</v>
      </c>
      <c r="O1422" s="547">
        <v>33527.78</v>
      </c>
      <c r="P1422" s="547">
        <v>-7232.97</v>
      </c>
      <c r="Q1422" s="547">
        <v>-14465.94</v>
      </c>
      <c r="R1422" s="547">
        <v>-21698.91</v>
      </c>
      <c r="S1422" s="547">
        <v>-28931.88</v>
      </c>
      <c r="T1422" s="547">
        <v>-36164.85</v>
      </c>
      <c r="U1422" s="547"/>
      <c r="V1422" s="547">
        <f t="shared" si="656"/>
        <v>-24530.859166666665</v>
      </c>
      <c r="W1422" s="285"/>
      <c r="X1422" s="286"/>
      <c r="Y1422" s="548">
        <f t="shared" si="670"/>
        <v>0</v>
      </c>
      <c r="Z1422" s="549">
        <f t="shared" si="670"/>
        <v>-36164.85</v>
      </c>
      <c r="AA1422" s="549">
        <f t="shared" si="670"/>
        <v>0</v>
      </c>
      <c r="AB1422" s="282">
        <f t="shared" si="671"/>
        <v>0</v>
      </c>
      <c r="AC1422" s="281">
        <f t="shared" si="672"/>
        <v>0</v>
      </c>
      <c r="AD1422" s="549">
        <f t="shared" si="657"/>
        <v>0</v>
      </c>
      <c r="AE1422" s="553">
        <f t="shared" si="658"/>
        <v>0</v>
      </c>
      <c r="AF1422" s="282">
        <f t="shared" si="659"/>
        <v>0</v>
      </c>
      <c r="AG1422" s="283">
        <f t="shared" si="660"/>
        <v>0</v>
      </c>
      <c r="AH1422" s="281">
        <f t="shared" si="673"/>
        <v>0</v>
      </c>
      <c r="AI1422" s="551">
        <f t="shared" si="682"/>
        <v>0</v>
      </c>
      <c r="AJ1422" s="549">
        <f t="shared" si="682"/>
        <v>-24530.859166666665</v>
      </c>
      <c r="AK1422" s="549">
        <f t="shared" si="682"/>
        <v>0</v>
      </c>
      <c r="AL1422" s="282">
        <f t="shared" si="661"/>
        <v>0</v>
      </c>
      <c r="AM1422" s="281">
        <f t="shared" si="674"/>
        <v>0</v>
      </c>
      <c r="AN1422" s="549">
        <f t="shared" si="662"/>
        <v>0</v>
      </c>
      <c r="AO1422" s="549">
        <f t="shared" si="663"/>
        <v>0</v>
      </c>
      <c r="AP1422" s="549">
        <f t="shared" si="664"/>
        <v>0</v>
      </c>
      <c r="AQ1422" s="283">
        <f t="shared" si="665"/>
        <v>0</v>
      </c>
      <c r="AR1422" s="281">
        <f t="shared" si="675"/>
        <v>0</v>
      </c>
      <c r="AT1422" s="446"/>
      <c r="AU1422" s="344"/>
      <c r="AV1422" s="447" t="str">
        <f t="shared" si="676"/>
        <v>CA</v>
      </c>
      <c r="AW1422" s="447" t="str">
        <f t="shared" si="677"/>
        <v>CL</v>
      </c>
      <c r="AX1422" s="447" t="str">
        <f t="shared" si="678"/>
        <v>AIC</v>
      </c>
      <c r="AY1422" s="447" t="str">
        <f t="shared" si="679"/>
        <v>ERB</v>
      </c>
      <c r="AZ1422" s="447" t="str">
        <f t="shared" si="680"/>
        <v>GRB</v>
      </c>
      <c r="BA1422" s="447" t="str">
        <f t="shared" si="681"/>
        <v>Non-Op</v>
      </c>
      <c r="BC1422" s="445" t="s">
        <v>2334</v>
      </c>
      <c r="BD1422" s="552">
        <f t="shared" si="668"/>
        <v>-36164.85</v>
      </c>
      <c r="BF1422" s="435"/>
      <c r="BG1422" s="435"/>
      <c r="BH1422" s="435"/>
      <c r="BI1422" s="435"/>
      <c r="BJ1422" s="435"/>
      <c r="BK1422" s="435"/>
      <c r="BL1422" s="435"/>
      <c r="BN1422" s="444"/>
    </row>
    <row r="1423" spans="1:66" s="28" customFormat="1" ht="12" customHeight="1">
      <c r="A1423" s="321">
        <v>24200603</v>
      </c>
      <c r="B1423" s="318" t="str">
        <f t="shared" si="655"/>
        <v>24200603</v>
      </c>
      <c r="C1423" s="444" t="s">
        <v>2988</v>
      </c>
      <c r="D1423" s="445" t="s">
        <v>2092</v>
      </c>
      <c r="E1423" s="445"/>
      <c r="F1423" s="444"/>
      <c r="G1423" s="445"/>
      <c r="H1423" s="547">
        <v>0</v>
      </c>
      <c r="I1423" s="547">
        <v>0</v>
      </c>
      <c r="J1423" s="547">
        <v>0</v>
      </c>
      <c r="K1423" s="547">
        <v>0</v>
      </c>
      <c r="L1423" s="547">
        <v>0</v>
      </c>
      <c r="M1423" s="547">
        <v>0</v>
      </c>
      <c r="N1423" s="547">
        <v>0</v>
      </c>
      <c r="O1423" s="547">
        <v>0</v>
      </c>
      <c r="P1423" s="547">
        <v>0</v>
      </c>
      <c r="Q1423" s="547">
        <v>0</v>
      </c>
      <c r="R1423" s="547">
        <v>0</v>
      </c>
      <c r="S1423" s="547">
        <v>0</v>
      </c>
      <c r="T1423" s="547">
        <v>0</v>
      </c>
      <c r="U1423" s="547"/>
      <c r="V1423" s="547">
        <f t="shared" si="656"/>
        <v>0</v>
      </c>
      <c r="W1423" s="285"/>
      <c r="X1423" s="286"/>
      <c r="Y1423" s="548">
        <f t="shared" ref="Y1423:AA1442" si="683">IF($D1423=Y$5,$T1423,0)</f>
        <v>0</v>
      </c>
      <c r="Z1423" s="549">
        <f t="shared" si="683"/>
        <v>0</v>
      </c>
      <c r="AA1423" s="549">
        <f t="shared" si="683"/>
        <v>0</v>
      </c>
      <c r="AB1423" s="282">
        <f t="shared" si="671"/>
        <v>0</v>
      </c>
      <c r="AC1423" s="281">
        <f t="shared" si="672"/>
        <v>0</v>
      </c>
      <c r="AD1423" s="549">
        <f t="shared" si="657"/>
        <v>0</v>
      </c>
      <c r="AE1423" s="553">
        <f t="shared" si="658"/>
        <v>0</v>
      </c>
      <c r="AF1423" s="282">
        <f t="shared" si="659"/>
        <v>0</v>
      </c>
      <c r="AG1423" s="283">
        <f t="shared" si="660"/>
        <v>0</v>
      </c>
      <c r="AH1423" s="281">
        <f t="shared" si="673"/>
        <v>0</v>
      </c>
      <c r="AI1423" s="551">
        <f t="shared" si="682"/>
        <v>0</v>
      </c>
      <c r="AJ1423" s="549">
        <f t="shared" si="682"/>
        <v>0</v>
      </c>
      <c r="AK1423" s="549">
        <f t="shared" si="682"/>
        <v>0</v>
      </c>
      <c r="AL1423" s="282">
        <f t="shared" si="661"/>
        <v>0</v>
      </c>
      <c r="AM1423" s="281">
        <f t="shared" si="674"/>
        <v>0</v>
      </c>
      <c r="AN1423" s="549">
        <f t="shared" si="662"/>
        <v>0</v>
      </c>
      <c r="AO1423" s="549">
        <f t="shared" si="663"/>
        <v>0</v>
      </c>
      <c r="AP1423" s="549">
        <f t="shared" si="664"/>
        <v>0</v>
      </c>
      <c r="AQ1423" s="283">
        <f t="shared" si="665"/>
        <v>0</v>
      </c>
      <c r="AR1423" s="281">
        <f t="shared" si="675"/>
        <v>0</v>
      </c>
      <c r="AT1423" s="446"/>
      <c r="AU1423" s="344"/>
      <c r="AV1423" s="447" t="str">
        <f t="shared" si="676"/>
        <v>CA</v>
      </c>
      <c r="AW1423" s="447" t="str">
        <f t="shared" si="677"/>
        <v>CL</v>
      </c>
      <c r="AX1423" s="447" t="str">
        <f t="shared" si="678"/>
        <v>AIC</v>
      </c>
      <c r="AY1423" s="447" t="str">
        <f t="shared" si="679"/>
        <v>ERB</v>
      </c>
      <c r="AZ1423" s="447" t="str">
        <f t="shared" si="680"/>
        <v>GRB</v>
      </c>
      <c r="BA1423" s="447" t="str">
        <f t="shared" si="681"/>
        <v>Non-Op</v>
      </c>
      <c r="BC1423" s="445" t="s">
        <v>2334</v>
      </c>
      <c r="BD1423" s="552">
        <f t="shared" si="668"/>
        <v>0</v>
      </c>
      <c r="BF1423" s="435"/>
      <c r="BG1423" s="435"/>
      <c r="BH1423" s="435"/>
      <c r="BI1423" s="435"/>
      <c r="BJ1423" s="435"/>
      <c r="BK1423" s="435"/>
      <c r="BL1423" s="435"/>
      <c r="BN1423" s="444"/>
    </row>
    <row r="1424" spans="1:66" s="28" customFormat="1" ht="12" customHeight="1">
      <c r="A1424" s="351">
        <v>24200611</v>
      </c>
      <c r="B1424" s="352" t="str">
        <f t="shared" si="655"/>
        <v>24200611</v>
      </c>
      <c r="C1424" s="444" t="s">
        <v>1898</v>
      </c>
      <c r="D1424" s="445" t="s">
        <v>2092</v>
      </c>
      <c r="E1424" s="445"/>
      <c r="F1424" s="444"/>
      <c r="G1424" s="445"/>
      <c r="H1424" s="547">
        <v>-247470</v>
      </c>
      <c r="I1424" s="547">
        <v>-329960</v>
      </c>
      <c r="J1424" s="547">
        <v>-412450</v>
      </c>
      <c r="K1424" s="547">
        <v>-494940</v>
      </c>
      <c r="L1424" s="547">
        <v>-577430</v>
      </c>
      <c r="M1424" s="547">
        <v>-659920</v>
      </c>
      <c r="N1424" s="547">
        <v>-742410</v>
      </c>
      <c r="O1424" s="547">
        <v>197401.33</v>
      </c>
      <c r="P1424" s="547">
        <v>98700.66</v>
      </c>
      <c r="Q1424" s="547">
        <v>0</v>
      </c>
      <c r="R1424" s="547">
        <v>-86542.67</v>
      </c>
      <c r="S1424" s="547">
        <v>-173085.34</v>
      </c>
      <c r="T1424" s="547">
        <v>-259628.01</v>
      </c>
      <c r="U1424" s="547"/>
      <c r="V1424" s="547">
        <f t="shared" si="656"/>
        <v>-286182.08541666664</v>
      </c>
      <c r="W1424" s="285"/>
      <c r="X1424" s="286"/>
      <c r="Y1424" s="548">
        <f t="shared" si="683"/>
        <v>0</v>
      </c>
      <c r="Z1424" s="549">
        <f t="shared" si="683"/>
        <v>-259628.01</v>
      </c>
      <c r="AA1424" s="549">
        <f t="shared" si="683"/>
        <v>0</v>
      </c>
      <c r="AB1424" s="282">
        <f t="shared" si="671"/>
        <v>0</v>
      </c>
      <c r="AC1424" s="281">
        <f t="shared" si="672"/>
        <v>0</v>
      </c>
      <c r="AD1424" s="549">
        <f t="shared" si="657"/>
        <v>0</v>
      </c>
      <c r="AE1424" s="553">
        <f t="shared" si="658"/>
        <v>0</v>
      </c>
      <c r="AF1424" s="282">
        <f t="shared" si="659"/>
        <v>0</v>
      </c>
      <c r="AG1424" s="283">
        <f t="shared" si="660"/>
        <v>0</v>
      </c>
      <c r="AH1424" s="281">
        <f t="shared" si="673"/>
        <v>0</v>
      </c>
      <c r="AI1424" s="551">
        <f t="shared" si="682"/>
        <v>0</v>
      </c>
      <c r="AJ1424" s="549">
        <f t="shared" si="682"/>
        <v>-286182.08541666664</v>
      </c>
      <c r="AK1424" s="549">
        <f t="shared" si="682"/>
        <v>0</v>
      </c>
      <c r="AL1424" s="282">
        <f t="shared" si="661"/>
        <v>0</v>
      </c>
      <c r="AM1424" s="281">
        <f t="shared" si="674"/>
        <v>0</v>
      </c>
      <c r="AN1424" s="549">
        <f t="shared" si="662"/>
        <v>0</v>
      </c>
      <c r="AO1424" s="549">
        <f t="shared" si="663"/>
        <v>0</v>
      </c>
      <c r="AP1424" s="549">
        <f t="shared" si="664"/>
        <v>0</v>
      </c>
      <c r="AQ1424" s="283">
        <f t="shared" si="665"/>
        <v>0</v>
      </c>
      <c r="AR1424" s="281">
        <f t="shared" si="675"/>
        <v>0</v>
      </c>
      <c r="AT1424" s="446"/>
      <c r="AU1424" s="344"/>
      <c r="AV1424" s="447" t="str">
        <f t="shared" si="676"/>
        <v>CA</v>
      </c>
      <c r="AW1424" s="447" t="str">
        <f t="shared" si="677"/>
        <v>CL</v>
      </c>
      <c r="AX1424" s="447" t="str">
        <f t="shared" si="678"/>
        <v>AIC</v>
      </c>
      <c r="AY1424" s="447" t="str">
        <f t="shared" si="679"/>
        <v>ERB</v>
      </c>
      <c r="AZ1424" s="447" t="str">
        <f t="shared" si="680"/>
        <v>GRB</v>
      </c>
      <c r="BA1424" s="447" t="str">
        <f t="shared" si="681"/>
        <v>Non-Op</v>
      </c>
      <c r="BC1424" s="445" t="s">
        <v>2334</v>
      </c>
      <c r="BD1424" s="552">
        <f t="shared" si="668"/>
        <v>-259628.01</v>
      </c>
      <c r="BF1424" s="435"/>
      <c r="BG1424" s="435"/>
      <c r="BH1424" s="435"/>
      <c r="BI1424" s="435"/>
      <c r="BJ1424" s="435"/>
      <c r="BK1424" s="435"/>
      <c r="BL1424" s="435"/>
      <c r="BN1424" s="444"/>
    </row>
    <row r="1425" spans="1:66" s="28" customFormat="1" ht="12" customHeight="1">
      <c r="A1425" s="287">
        <v>24200622</v>
      </c>
      <c r="B1425" s="288" t="str">
        <f t="shared" si="655"/>
        <v>24200622</v>
      </c>
      <c r="C1425" s="444" t="s">
        <v>1899</v>
      </c>
      <c r="D1425" s="445" t="s">
        <v>2092</v>
      </c>
      <c r="E1425" s="445"/>
      <c r="F1425" s="444"/>
      <c r="G1425" s="445"/>
      <c r="H1425" s="547">
        <v>-1948882.51</v>
      </c>
      <c r="I1425" s="547">
        <v>-2213913.5099999998</v>
      </c>
      <c r="J1425" s="547">
        <v>-2482039.5099999998</v>
      </c>
      <c r="K1425" s="547">
        <v>-2725051.51</v>
      </c>
      <c r="L1425" s="547">
        <v>-936072</v>
      </c>
      <c r="M1425" s="547">
        <v>-1057424</v>
      </c>
      <c r="N1425" s="547">
        <v>-1146793</v>
      </c>
      <c r="O1425" s="547">
        <v>-1220552</v>
      </c>
      <c r="P1425" s="547">
        <v>-1296572</v>
      </c>
      <c r="Q1425" s="547">
        <v>-1393956</v>
      </c>
      <c r="R1425" s="547">
        <v>-1554060</v>
      </c>
      <c r="S1425" s="547">
        <v>-1783422</v>
      </c>
      <c r="T1425" s="547">
        <v>-2113899</v>
      </c>
      <c r="U1425" s="547"/>
      <c r="V1425" s="547">
        <f t="shared" si="656"/>
        <v>-1653437.1904166667</v>
      </c>
      <c r="W1425" s="285"/>
      <c r="X1425" s="286"/>
      <c r="Y1425" s="548">
        <f t="shared" si="683"/>
        <v>0</v>
      </c>
      <c r="Z1425" s="549">
        <f t="shared" si="683"/>
        <v>-2113899</v>
      </c>
      <c r="AA1425" s="549">
        <f t="shared" si="683"/>
        <v>0</v>
      </c>
      <c r="AB1425" s="282">
        <f t="shared" si="671"/>
        <v>0</v>
      </c>
      <c r="AC1425" s="281">
        <f t="shared" si="672"/>
        <v>0</v>
      </c>
      <c r="AD1425" s="549">
        <f t="shared" si="657"/>
        <v>0</v>
      </c>
      <c r="AE1425" s="553">
        <f t="shared" si="658"/>
        <v>0</v>
      </c>
      <c r="AF1425" s="282">
        <f t="shared" si="659"/>
        <v>0</v>
      </c>
      <c r="AG1425" s="283">
        <f t="shared" si="660"/>
        <v>0</v>
      </c>
      <c r="AH1425" s="281">
        <f t="shared" si="673"/>
        <v>0</v>
      </c>
      <c r="AI1425" s="551">
        <f t="shared" si="682"/>
        <v>0</v>
      </c>
      <c r="AJ1425" s="549">
        <f t="shared" si="682"/>
        <v>-1653437.1904166667</v>
      </c>
      <c r="AK1425" s="549">
        <f t="shared" si="682"/>
        <v>0</v>
      </c>
      <c r="AL1425" s="282">
        <f t="shared" si="661"/>
        <v>0</v>
      </c>
      <c r="AM1425" s="281">
        <f t="shared" si="674"/>
        <v>0</v>
      </c>
      <c r="AN1425" s="549">
        <f t="shared" si="662"/>
        <v>0</v>
      </c>
      <c r="AO1425" s="549">
        <f t="shared" si="663"/>
        <v>0</v>
      </c>
      <c r="AP1425" s="549">
        <f t="shared" si="664"/>
        <v>0</v>
      </c>
      <c r="AQ1425" s="283">
        <f t="shared" si="665"/>
        <v>0</v>
      </c>
      <c r="AR1425" s="281">
        <f t="shared" si="675"/>
        <v>0</v>
      </c>
      <c r="AT1425" s="446"/>
      <c r="AU1425" s="344"/>
      <c r="AV1425" s="447" t="str">
        <f t="shared" si="676"/>
        <v>CA</v>
      </c>
      <c r="AW1425" s="447" t="str">
        <f t="shared" si="677"/>
        <v>CL</v>
      </c>
      <c r="AX1425" s="447" t="str">
        <f t="shared" si="678"/>
        <v>AIC</v>
      </c>
      <c r="AY1425" s="447" t="str">
        <f t="shared" si="679"/>
        <v>ERB</v>
      </c>
      <c r="AZ1425" s="447" t="str">
        <f t="shared" si="680"/>
        <v>GRB</v>
      </c>
      <c r="BA1425" s="447" t="str">
        <f t="shared" si="681"/>
        <v>Non-Op</v>
      </c>
      <c r="BC1425" s="445" t="s">
        <v>2334</v>
      </c>
      <c r="BD1425" s="552">
        <f t="shared" si="668"/>
        <v>-2113899</v>
      </c>
      <c r="BF1425" s="435"/>
      <c r="BG1425" s="435"/>
      <c r="BH1425" s="435"/>
      <c r="BI1425" s="435"/>
      <c r="BJ1425" s="435"/>
      <c r="BK1425" s="435"/>
      <c r="BL1425" s="435"/>
      <c r="BN1425" s="444"/>
    </row>
    <row r="1426" spans="1:66" s="28" customFormat="1" ht="12" customHeight="1">
      <c r="A1426" s="287">
        <v>24200632</v>
      </c>
      <c r="B1426" s="288" t="str">
        <f t="shared" si="655"/>
        <v>24200632</v>
      </c>
      <c r="C1426" s="444" t="s">
        <v>2989</v>
      </c>
      <c r="D1426" s="445" t="s">
        <v>1165</v>
      </c>
      <c r="E1426" s="445"/>
      <c r="F1426" s="444"/>
      <c r="G1426" s="445"/>
      <c r="H1426" s="547">
        <v>0</v>
      </c>
      <c r="I1426" s="547">
        <v>0</v>
      </c>
      <c r="J1426" s="547">
        <v>0</v>
      </c>
      <c r="K1426" s="547">
        <v>0</v>
      </c>
      <c r="L1426" s="547">
        <v>0</v>
      </c>
      <c r="M1426" s="547">
        <v>0</v>
      </c>
      <c r="N1426" s="547">
        <v>0</v>
      </c>
      <c r="O1426" s="547">
        <v>0</v>
      </c>
      <c r="P1426" s="547">
        <v>0</v>
      </c>
      <c r="Q1426" s="547">
        <v>0</v>
      </c>
      <c r="R1426" s="547">
        <v>0</v>
      </c>
      <c r="S1426" s="547">
        <v>0</v>
      </c>
      <c r="T1426" s="547">
        <v>0</v>
      </c>
      <c r="U1426" s="547"/>
      <c r="V1426" s="547">
        <f t="shared" si="656"/>
        <v>0</v>
      </c>
      <c r="W1426" s="285"/>
      <c r="X1426" s="286"/>
      <c r="Y1426" s="548">
        <f t="shared" si="683"/>
        <v>0</v>
      </c>
      <c r="Z1426" s="549">
        <f t="shared" si="683"/>
        <v>0</v>
      </c>
      <c r="AA1426" s="549">
        <f t="shared" si="683"/>
        <v>0</v>
      </c>
      <c r="AB1426" s="282">
        <f t="shared" si="671"/>
        <v>0</v>
      </c>
      <c r="AC1426" s="281">
        <f t="shared" si="672"/>
        <v>0</v>
      </c>
      <c r="AD1426" s="549">
        <f t="shared" si="657"/>
        <v>0</v>
      </c>
      <c r="AE1426" s="553">
        <f t="shared" si="658"/>
        <v>0</v>
      </c>
      <c r="AF1426" s="282">
        <f t="shared" si="659"/>
        <v>0</v>
      </c>
      <c r="AG1426" s="283">
        <f t="shared" si="660"/>
        <v>0</v>
      </c>
      <c r="AH1426" s="281">
        <f t="shared" si="673"/>
        <v>0</v>
      </c>
      <c r="AI1426" s="551">
        <f t="shared" si="682"/>
        <v>0</v>
      </c>
      <c r="AJ1426" s="549">
        <f t="shared" si="682"/>
        <v>0</v>
      </c>
      <c r="AK1426" s="549">
        <f t="shared" si="682"/>
        <v>0</v>
      </c>
      <c r="AL1426" s="282">
        <f t="shared" si="661"/>
        <v>0</v>
      </c>
      <c r="AM1426" s="281">
        <f t="shared" si="674"/>
        <v>0</v>
      </c>
      <c r="AN1426" s="549">
        <f t="shared" si="662"/>
        <v>0</v>
      </c>
      <c r="AO1426" s="549">
        <f t="shared" si="663"/>
        <v>0</v>
      </c>
      <c r="AP1426" s="549">
        <f t="shared" si="664"/>
        <v>0</v>
      </c>
      <c r="AQ1426" s="283">
        <f t="shared" si="665"/>
        <v>0</v>
      </c>
      <c r="AR1426" s="281">
        <f t="shared" si="675"/>
        <v>0</v>
      </c>
      <c r="AT1426" s="446" t="s">
        <v>2064</v>
      </c>
      <c r="AU1426" s="344"/>
      <c r="AV1426" s="447" t="str">
        <f t="shared" si="676"/>
        <v>CA</v>
      </c>
      <c r="AW1426" s="447" t="str">
        <f t="shared" si="677"/>
        <v>CL</v>
      </c>
      <c r="AX1426" s="447" t="str">
        <f t="shared" si="678"/>
        <v>AIC</v>
      </c>
      <c r="AY1426" s="447" t="str">
        <f t="shared" si="679"/>
        <v>ERB</v>
      </c>
      <c r="AZ1426" s="447" t="str">
        <f t="shared" si="680"/>
        <v>GRB</v>
      </c>
      <c r="BA1426" s="447" t="str">
        <f t="shared" si="681"/>
        <v>Non-Op</v>
      </c>
      <c r="BC1426" s="449" t="s">
        <v>2100</v>
      </c>
      <c r="BD1426" s="552">
        <f t="shared" si="668"/>
        <v>0</v>
      </c>
      <c r="BF1426" s="435"/>
      <c r="BG1426" s="435"/>
      <c r="BH1426" s="435"/>
      <c r="BI1426" s="435"/>
      <c r="BJ1426" s="435"/>
      <c r="BK1426" s="435"/>
      <c r="BL1426" s="435"/>
      <c r="BN1426" s="444"/>
    </row>
    <row r="1427" spans="1:66" s="28" customFormat="1" ht="12" customHeight="1">
      <c r="A1427" s="287">
        <v>24200633</v>
      </c>
      <c r="B1427" s="288" t="str">
        <f t="shared" si="655"/>
        <v>24200633</v>
      </c>
      <c r="C1427" s="444" t="s">
        <v>1900</v>
      </c>
      <c r="D1427" s="445" t="s">
        <v>2092</v>
      </c>
      <c r="E1427" s="445"/>
      <c r="F1427" s="444"/>
      <c r="G1427" s="445"/>
      <c r="H1427" s="547">
        <v>-5591102.2800000003</v>
      </c>
      <c r="I1427" s="547">
        <v>-6082493.3600000003</v>
      </c>
      <c r="J1427" s="547">
        <v>-893198.17</v>
      </c>
      <c r="K1427" s="547">
        <v>-1565331.93</v>
      </c>
      <c r="L1427" s="547">
        <v>-2061616.91</v>
      </c>
      <c r="M1427" s="547">
        <v>-2560246.2799999998</v>
      </c>
      <c r="N1427" s="547">
        <v>-3010591.1</v>
      </c>
      <c r="O1427" s="547">
        <v>-3520745.07</v>
      </c>
      <c r="P1427" s="547">
        <v>-4037694.55</v>
      </c>
      <c r="Q1427" s="547">
        <v>-4515128.3499999996</v>
      </c>
      <c r="R1427" s="547">
        <v>-5041433.2</v>
      </c>
      <c r="S1427" s="547">
        <v>-5666285.71</v>
      </c>
      <c r="T1427" s="547">
        <v>-5989302.6699999999</v>
      </c>
      <c r="U1427" s="547"/>
      <c r="V1427" s="547">
        <f t="shared" si="656"/>
        <v>-3728747.2587499996</v>
      </c>
      <c r="W1427" s="285"/>
      <c r="X1427" s="286"/>
      <c r="Y1427" s="548">
        <f t="shared" si="683"/>
        <v>0</v>
      </c>
      <c r="Z1427" s="549">
        <f t="shared" si="683"/>
        <v>-5989302.6699999999</v>
      </c>
      <c r="AA1427" s="549">
        <f t="shared" si="683"/>
        <v>0</v>
      </c>
      <c r="AB1427" s="282">
        <f t="shared" si="671"/>
        <v>0</v>
      </c>
      <c r="AC1427" s="281">
        <f t="shared" si="672"/>
        <v>0</v>
      </c>
      <c r="AD1427" s="549">
        <f t="shared" si="657"/>
        <v>0</v>
      </c>
      <c r="AE1427" s="553">
        <f t="shared" si="658"/>
        <v>0</v>
      </c>
      <c r="AF1427" s="282">
        <f t="shared" si="659"/>
        <v>0</v>
      </c>
      <c r="AG1427" s="283">
        <f t="shared" si="660"/>
        <v>0</v>
      </c>
      <c r="AH1427" s="281">
        <f t="shared" si="673"/>
        <v>0</v>
      </c>
      <c r="AI1427" s="551">
        <f t="shared" si="682"/>
        <v>0</v>
      </c>
      <c r="AJ1427" s="549">
        <f t="shared" si="682"/>
        <v>-3728747.2587499996</v>
      </c>
      <c r="AK1427" s="549">
        <f t="shared" si="682"/>
        <v>0</v>
      </c>
      <c r="AL1427" s="282">
        <f t="shared" si="661"/>
        <v>0</v>
      </c>
      <c r="AM1427" s="281">
        <f t="shared" si="674"/>
        <v>0</v>
      </c>
      <c r="AN1427" s="549">
        <f t="shared" si="662"/>
        <v>0</v>
      </c>
      <c r="AO1427" s="549">
        <f t="shared" si="663"/>
        <v>0</v>
      </c>
      <c r="AP1427" s="549">
        <f t="shared" si="664"/>
        <v>0</v>
      </c>
      <c r="AQ1427" s="283">
        <f t="shared" si="665"/>
        <v>0</v>
      </c>
      <c r="AR1427" s="281">
        <f t="shared" si="675"/>
        <v>0</v>
      </c>
      <c r="AT1427" s="446"/>
      <c r="AU1427" s="344"/>
      <c r="AV1427" s="447" t="str">
        <f t="shared" si="676"/>
        <v>CA</v>
      </c>
      <c r="AW1427" s="447" t="str">
        <f t="shared" si="677"/>
        <v>CL</v>
      </c>
      <c r="AX1427" s="447" t="str">
        <f t="shared" si="678"/>
        <v>AIC</v>
      </c>
      <c r="AY1427" s="447" t="str">
        <f t="shared" si="679"/>
        <v>ERB</v>
      </c>
      <c r="AZ1427" s="447" t="str">
        <f t="shared" si="680"/>
        <v>GRB</v>
      </c>
      <c r="BA1427" s="447" t="str">
        <f t="shared" si="681"/>
        <v>Non-Op</v>
      </c>
      <c r="BC1427" s="445" t="s">
        <v>2334</v>
      </c>
      <c r="BD1427" s="552">
        <f t="shared" si="668"/>
        <v>-5989302.6699999999</v>
      </c>
      <c r="BF1427" s="435"/>
      <c r="BG1427" s="435"/>
      <c r="BH1427" s="435"/>
      <c r="BI1427" s="435"/>
      <c r="BJ1427" s="435"/>
      <c r="BK1427" s="435"/>
      <c r="BL1427" s="435"/>
      <c r="BN1427" s="444"/>
    </row>
    <row r="1428" spans="1:66" s="28" customFormat="1" ht="12" customHeight="1">
      <c r="A1428" s="287">
        <v>24200641</v>
      </c>
      <c r="B1428" s="288" t="str">
        <f t="shared" si="655"/>
        <v>24200641</v>
      </c>
      <c r="C1428" s="444" t="s">
        <v>2990</v>
      </c>
      <c r="D1428" s="445" t="s">
        <v>1165</v>
      </c>
      <c r="E1428" s="445"/>
      <c r="F1428" s="444"/>
      <c r="G1428" s="445"/>
      <c r="H1428" s="547">
        <v>0</v>
      </c>
      <c r="I1428" s="547">
        <v>0</v>
      </c>
      <c r="J1428" s="547">
        <v>0</v>
      </c>
      <c r="K1428" s="547">
        <v>0</v>
      </c>
      <c r="L1428" s="547">
        <v>0</v>
      </c>
      <c r="M1428" s="547">
        <v>0</v>
      </c>
      <c r="N1428" s="547">
        <v>0</v>
      </c>
      <c r="O1428" s="547">
        <v>0</v>
      </c>
      <c r="P1428" s="547">
        <v>0</v>
      </c>
      <c r="Q1428" s="547">
        <v>-122727</v>
      </c>
      <c r="R1428" s="547">
        <v>-122727</v>
      </c>
      <c r="S1428" s="547">
        <v>-122727</v>
      </c>
      <c r="T1428" s="547">
        <v>-977098</v>
      </c>
      <c r="U1428" s="547"/>
      <c r="V1428" s="547">
        <f t="shared" si="656"/>
        <v>-71394.166666666672</v>
      </c>
      <c r="W1428" s="285"/>
      <c r="X1428" s="286"/>
      <c r="Y1428" s="548">
        <f t="shared" si="683"/>
        <v>0</v>
      </c>
      <c r="Z1428" s="549">
        <f t="shared" si="683"/>
        <v>0</v>
      </c>
      <c r="AA1428" s="549">
        <f t="shared" si="683"/>
        <v>0</v>
      </c>
      <c r="AB1428" s="282">
        <f t="shared" si="671"/>
        <v>-977098</v>
      </c>
      <c r="AC1428" s="281">
        <f t="shared" si="672"/>
        <v>0</v>
      </c>
      <c r="AD1428" s="549">
        <f t="shared" si="657"/>
        <v>0</v>
      </c>
      <c r="AE1428" s="553">
        <f t="shared" si="658"/>
        <v>0</v>
      </c>
      <c r="AF1428" s="282">
        <f t="shared" si="659"/>
        <v>-977098</v>
      </c>
      <c r="AG1428" s="283">
        <f t="shared" si="660"/>
        <v>-977098</v>
      </c>
      <c r="AH1428" s="281">
        <f t="shared" si="673"/>
        <v>0</v>
      </c>
      <c r="AI1428" s="551">
        <f t="shared" si="682"/>
        <v>0</v>
      </c>
      <c r="AJ1428" s="549">
        <f t="shared" si="682"/>
        <v>0</v>
      </c>
      <c r="AK1428" s="549">
        <f t="shared" si="682"/>
        <v>0</v>
      </c>
      <c r="AL1428" s="282">
        <f t="shared" si="661"/>
        <v>-71394.166666666672</v>
      </c>
      <c r="AM1428" s="281">
        <f t="shared" si="674"/>
        <v>0</v>
      </c>
      <c r="AN1428" s="549">
        <f t="shared" si="662"/>
        <v>0</v>
      </c>
      <c r="AO1428" s="549">
        <f t="shared" si="663"/>
        <v>0</v>
      </c>
      <c r="AP1428" s="549">
        <f t="shared" si="664"/>
        <v>-71394.166666666672</v>
      </c>
      <c r="AQ1428" s="283">
        <f t="shared" si="665"/>
        <v>-71394.166666666672</v>
      </c>
      <c r="AR1428" s="281">
        <f t="shared" si="675"/>
        <v>0</v>
      </c>
      <c r="AT1428" s="446" t="s">
        <v>2064</v>
      </c>
      <c r="AU1428" s="344"/>
      <c r="AV1428" s="447" t="str">
        <f t="shared" si="676"/>
        <v>CA</v>
      </c>
      <c r="AW1428" s="447" t="str">
        <f t="shared" si="677"/>
        <v>CL</v>
      </c>
      <c r="AX1428" s="447" t="str">
        <f t="shared" si="678"/>
        <v>AIC</v>
      </c>
      <c r="AY1428" s="447" t="str">
        <f t="shared" si="679"/>
        <v>ERB</v>
      </c>
      <c r="AZ1428" s="447" t="str">
        <f t="shared" si="680"/>
        <v>GRB</v>
      </c>
      <c r="BA1428" s="447" t="str">
        <f t="shared" si="681"/>
        <v>Non-Op</v>
      </c>
      <c r="BC1428" s="449" t="s">
        <v>2100</v>
      </c>
      <c r="BD1428" s="552">
        <f t="shared" si="668"/>
        <v>-977098</v>
      </c>
      <c r="BF1428" s="435"/>
      <c r="BG1428" s="435"/>
      <c r="BH1428" s="435"/>
      <c r="BI1428" s="435"/>
      <c r="BJ1428" s="435"/>
      <c r="BK1428" s="435"/>
      <c r="BL1428" s="435"/>
      <c r="BN1428" s="444"/>
    </row>
    <row r="1429" spans="1:66" s="28" customFormat="1" ht="12" customHeight="1">
      <c r="A1429" s="287">
        <v>24200651</v>
      </c>
      <c r="B1429" s="288" t="str">
        <f t="shared" si="655"/>
        <v>24200651</v>
      </c>
      <c r="C1429" s="444" t="s">
        <v>1901</v>
      </c>
      <c r="D1429" s="445" t="s">
        <v>2092</v>
      </c>
      <c r="E1429" s="445"/>
      <c r="F1429" s="444"/>
      <c r="G1429" s="445"/>
      <c r="H1429" s="547">
        <v>-142500</v>
      </c>
      <c r="I1429" s="547">
        <v>-144750</v>
      </c>
      <c r="J1429" s="547">
        <v>-147000</v>
      </c>
      <c r="K1429" s="547">
        <v>-149250</v>
      </c>
      <c r="L1429" s="547">
        <v>-151500</v>
      </c>
      <c r="M1429" s="547">
        <v>-153750</v>
      </c>
      <c r="N1429" s="547">
        <v>-156000</v>
      </c>
      <c r="O1429" s="547">
        <v>-158250</v>
      </c>
      <c r="P1429" s="547">
        <v>-160500</v>
      </c>
      <c r="Q1429" s="547">
        <v>-162750</v>
      </c>
      <c r="R1429" s="547">
        <v>-165000</v>
      </c>
      <c r="S1429" s="547">
        <v>-167250</v>
      </c>
      <c r="T1429" s="547">
        <v>-169500</v>
      </c>
      <c r="U1429" s="547"/>
      <c r="V1429" s="547">
        <f t="shared" si="656"/>
        <v>-156000</v>
      </c>
      <c r="W1429" s="285"/>
      <c r="X1429" s="285"/>
      <c r="Y1429" s="548">
        <f t="shared" si="683"/>
        <v>0</v>
      </c>
      <c r="Z1429" s="549">
        <f t="shared" si="683"/>
        <v>-169500</v>
      </c>
      <c r="AA1429" s="549">
        <f t="shared" si="683"/>
        <v>0</v>
      </c>
      <c r="AB1429" s="282">
        <f t="shared" si="671"/>
        <v>0</v>
      </c>
      <c r="AC1429" s="281">
        <f t="shared" si="672"/>
        <v>0</v>
      </c>
      <c r="AD1429" s="549">
        <f t="shared" si="657"/>
        <v>0</v>
      </c>
      <c r="AE1429" s="553">
        <f t="shared" si="658"/>
        <v>0</v>
      </c>
      <c r="AF1429" s="282">
        <f t="shared" si="659"/>
        <v>0</v>
      </c>
      <c r="AG1429" s="283">
        <f t="shared" si="660"/>
        <v>0</v>
      </c>
      <c r="AH1429" s="281">
        <f t="shared" si="673"/>
        <v>0</v>
      </c>
      <c r="AI1429" s="551">
        <f t="shared" si="682"/>
        <v>0</v>
      </c>
      <c r="AJ1429" s="549">
        <f t="shared" si="682"/>
        <v>-156000</v>
      </c>
      <c r="AK1429" s="549">
        <f t="shared" si="682"/>
        <v>0</v>
      </c>
      <c r="AL1429" s="282">
        <f t="shared" si="661"/>
        <v>0</v>
      </c>
      <c r="AM1429" s="281">
        <f t="shared" si="674"/>
        <v>0</v>
      </c>
      <c r="AN1429" s="549">
        <f t="shared" si="662"/>
        <v>0</v>
      </c>
      <c r="AO1429" s="549">
        <f t="shared" si="663"/>
        <v>0</v>
      </c>
      <c r="AP1429" s="549">
        <f t="shared" si="664"/>
        <v>0</v>
      </c>
      <c r="AQ1429" s="283">
        <f t="shared" si="665"/>
        <v>0</v>
      </c>
      <c r="AR1429" s="281">
        <f t="shared" si="675"/>
        <v>0</v>
      </c>
      <c r="AT1429" s="446"/>
      <c r="AU1429" s="344"/>
      <c r="AV1429" s="447" t="str">
        <f t="shared" si="676"/>
        <v>CA</v>
      </c>
      <c r="AW1429" s="447" t="str">
        <f t="shared" si="677"/>
        <v>CL</v>
      </c>
      <c r="AX1429" s="447" t="str">
        <f t="shared" si="678"/>
        <v>AIC</v>
      </c>
      <c r="AY1429" s="447" t="str">
        <f t="shared" si="679"/>
        <v>ERB</v>
      </c>
      <c r="AZ1429" s="447" t="str">
        <f t="shared" si="680"/>
        <v>GRB</v>
      </c>
      <c r="BA1429" s="447" t="str">
        <f t="shared" si="681"/>
        <v>Non-Op</v>
      </c>
      <c r="BC1429" s="445" t="s">
        <v>2334</v>
      </c>
      <c r="BD1429" s="552">
        <f t="shared" si="668"/>
        <v>-169500</v>
      </c>
      <c r="BF1429" s="435"/>
      <c r="BG1429" s="435"/>
      <c r="BH1429" s="435"/>
      <c r="BI1429" s="435"/>
      <c r="BJ1429" s="435"/>
      <c r="BK1429" s="435"/>
      <c r="BL1429" s="435"/>
      <c r="BN1429" s="444"/>
    </row>
    <row r="1430" spans="1:66" s="28" customFormat="1" ht="12" customHeight="1">
      <c r="A1430" s="351">
        <v>24200653</v>
      </c>
      <c r="B1430" s="352" t="str">
        <f t="shared" si="655"/>
        <v>24200653</v>
      </c>
      <c r="C1430" s="444" t="s">
        <v>1902</v>
      </c>
      <c r="D1430" s="445" t="s">
        <v>2092</v>
      </c>
      <c r="E1430" s="445"/>
      <c r="F1430" s="444"/>
      <c r="G1430" s="445"/>
      <c r="H1430" s="547">
        <v>-836406.8</v>
      </c>
      <c r="I1430" s="547">
        <v>-868540.23</v>
      </c>
      <c r="J1430" s="547">
        <v>-902589.89</v>
      </c>
      <c r="K1430" s="547">
        <v>-100650.53</v>
      </c>
      <c r="L1430" s="547">
        <v>-125634.7</v>
      </c>
      <c r="M1430" s="547">
        <v>-155655.35999999999</v>
      </c>
      <c r="N1430" s="547">
        <v>-192693.73</v>
      </c>
      <c r="O1430" s="547">
        <v>-225091.07</v>
      </c>
      <c r="P1430" s="547">
        <v>-293950.5</v>
      </c>
      <c r="Q1430" s="547">
        <v>-328544.49</v>
      </c>
      <c r="R1430" s="547">
        <v>-351883.72</v>
      </c>
      <c r="S1430" s="547">
        <v>-340992.08</v>
      </c>
      <c r="T1430" s="547">
        <v>-1030118.36</v>
      </c>
      <c r="U1430" s="547"/>
      <c r="V1430" s="547">
        <f t="shared" si="656"/>
        <v>-401624.0733333333</v>
      </c>
      <c r="W1430" s="285"/>
      <c r="X1430" s="325"/>
      <c r="Y1430" s="548">
        <f t="shared" si="683"/>
        <v>0</v>
      </c>
      <c r="Z1430" s="549">
        <f t="shared" si="683"/>
        <v>-1030118.36</v>
      </c>
      <c r="AA1430" s="549">
        <f t="shared" si="683"/>
        <v>0</v>
      </c>
      <c r="AB1430" s="282">
        <f t="shared" si="671"/>
        <v>0</v>
      </c>
      <c r="AC1430" s="281">
        <f t="shared" si="672"/>
        <v>0</v>
      </c>
      <c r="AD1430" s="549">
        <f t="shared" si="657"/>
        <v>0</v>
      </c>
      <c r="AE1430" s="553">
        <f t="shared" si="658"/>
        <v>0</v>
      </c>
      <c r="AF1430" s="282">
        <f t="shared" si="659"/>
        <v>0</v>
      </c>
      <c r="AG1430" s="283">
        <f t="shared" si="660"/>
        <v>0</v>
      </c>
      <c r="AH1430" s="281">
        <f t="shared" si="673"/>
        <v>0</v>
      </c>
      <c r="AI1430" s="551">
        <f t="shared" si="682"/>
        <v>0</v>
      </c>
      <c r="AJ1430" s="549">
        <f t="shared" si="682"/>
        <v>-401624.0733333333</v>
      </c>
      <c r="AK1430" s="549">
        <f t="shared" si="682"/>
        <v>0</v>
      </c>
      <c r="AL1430" s="282">
        <f t="shared" si="661"/>
        <v>0</v>
      </c>
      <c r="AM1430" s="281">
        <f t="shared" si="674"/>
        <v>0</v>
      </c>
      <c r="AN1430" s="549">
        <f t="shared" si="662"/>
        <v>0</v>
      </c>
      <c r="AO1430" s="549">
        <f t="shared" si="663"/>
        <v>0</v>
      </c>
      <c r="AP1430" s="549">
        <f t="shared" si="664"/>
        <v>0</v>
      </c>
      <c r="AQ1430" s="283">
        <f t="shared" si="665"/>
        <v>0</v>
      </c>
      <c r="AR1430" s="281">
        <f t="shared" si="675"/>
        <v>0</v>
      </c>
      <c r="AT1430" s="446"/>
      <c r="AU1430" s="344"/>
      <c r="AV1430" s="447" t="str">
        <f t="shared" si="676"/>
        <v>CA</v>
      </c>
      <c r="AW1430" s="447" t="str">
        <f t="shared" si="677"/>
        <v>CL</v>
      </c>
      <c r="AX1430" s="447" t="str">
        <f t="shared" si="678"/>
        <v>AIC</v>
      </c>
      <c r="AY1430" s="447" t="str">
        <f t="shared" si="679"/>
        <v>ERB</v>
      </c>
      <c r="AZ1430" s="447" t="str">
        <f t="shared" si="680"/>
        <v>GRB</v>
      </c>
      <c r="BA1430" s="447" t="str">
        <f t="shared" si="681"/>
        <v>Non-Op</v>
      </c>
      <c r="BC1430" s="445" t="s">
        <v>2334</v>
      </c>
      <c r="BD1430" s="552">
        <f t="shared" si="668"/>
        <v>-1030118.36</v>
      </c>
      <c r="BF1430" s="435"/>
      <c r="BG1430" s="435"/>
      <c r="BH1430" s="435"/>
      <c r="BI1430" s="435"/>
      <c r="BJ1430" s="435"/>
      <c r="BK1430" s="435"/>
      <c r="BL1430" s="435"/>
      <c r="BN1430" s="444"/>
    </row>
    <row r="1431" spans="1:66" s="28" customFormat="1" ht="12" customHeight="1">
      <c r="A1431" s="287">
        <v>24200661</v>
      </c>
      <c r="B1431" s="288" t="str">
        <f t="shared" si="655"/>
        <v>24200661</v>
      </c>
      <c r="C1431" s="444" t="s">
        <v>1903</v>
      </c>
      <c r="D1431" s="445" t="s">
        <v>2092</v>
      </c>
      <c r="E1431" s="445"/>
      <c r="F1431" s="444"/>
      <c r="G1431" s="445"/>
      <c r="H1431" s="547">
        <v>-371890.7</v>
      </c>
      <c r="I1431" s="547">
        <v>-413211.89</v>
      </c>
      <c r="J1431" s="547">
        <v>-454533.08</v>
      </c>
      <c r="K1431" s="547">
        <v>-495854.28</v>
      </c>
      <c r="L1431" s="547">
        <v>-42560.82</v>
      </c>
      <c r="M1431" s="547">
        <v>-85121.65</v>
      </c>
      <c r="N1431" s="547">
        <v>-127682.48</v>
      </c>
      <c r="O1431" s="547">
        <v>-170243.31</v>
      </c>
      <c r="P1431" s="547">
        <v>-212804.14</v>
      </c>
      <c r="Q1431" s="547">
        <v>-255364.97</v>
      </c>
      <c r="R1431" s="547">
        <v>-297925.8</v>
      </c>
      <c r="S1431" s="547">
        <v>-340486.63</v>
      </c>
      <c r="T1431" s="547">
        <v>-383047.46</v>
      </c>
      <c r="U1431" s="547"/>
      <c r="V1431" s="547">
        <f t="shared" si="656"/>
        <v>-272771.5108333333</v>
      </c>
      <c r="W1431" s="285"/>
      <c r="X1431" s="285"/>
      <c r="Y1431" s="548">
        <f t="shared" si="683"/>
        <v>0</v>
      </c>
      <c r="Z1431" s="549">
        <f t="shared" si="683"/>
        <v>-383047.46</v>
      </c>
      <c r="AA1431" s="549">
        <f t="shared" si="683"/>
        <v>0</v>
      </c>
      <c r="AB1431" s="282">
        <f t="shared" si="671"/>
        <v>0</v>
      </c>
      <c r="AC1431" s="281">
        <f t="shared" si="672"/>
        <v>0</v>
      </c>
      <c r="AD1431" s="549">
        <f t="shared" si="657"/>
        <v>0</v>
      </c>
      <c r="AE1431" s="553">
        <f t="shared" si="658"/>
        <v>0</v>
      </c>
      <c r="AF1431" s="282">
        <f t="shared" si="659"/>
        <v>0</v>
      </c>
      <c r="AG1431" s="283">
        <f t="shared" si="660"/>
        <v>0</v>
      </c>
      <c r="AH1431" s="281">
        <f t="shared" si="673"/>
        <v>0</v>
      </c>
      <c r="AI1431" s="551">
        <f t="shared" si="682"/>
        <v>0</v>
      </c>
      <c r="AJ1431" s="549">
        <f t="shared" si="682"/>
        <v>-272771.5108333333</v>
      </c>
      <c r="AK1431" s="549">
        <f t="shared" si="682"/>
        <v>0</v>
      </c>
      <c r="AL1431" s="282">
        <f t="shared" si="661"/>
        <v>0</v>
      </c>
      <c r="AM1431" s="281">
        <f t="shared" si="674"/>
        <v>0</v>
      </c>
      <c r="AN1431" s="549">
        <f t="shared" si="662"/>
        <v>0</v>
      </c>
      <c r="AO1431" s="549">
        <f t="shared" si="663"/>
        <v>0</v>
      </c>
      <c r="AP1431" s="549">
        <f t="shared" si="664"/>
        <v>0</v>
      </c>
      <c r="AQ1431" s="283">
        <f t="shared" si="665"/>
        <v>0</v>
      </c>
      <c r="AR1431" s="281">
        <f t="shared" si="675"/>
        <v>0</v>
      </c>
      <c r="AT1431" s="446"/>
      <c r="AU1431" s="344"/>
      <c r="AV1431" s="447" t="str">
        <f t="shared" si="676"/>
        <v>CA</v>
      </c>
      <c r="AW1431" s="447" t="str">
        <f t="shared" si="677"/>
        <v>CL</v>
      </c>
      <c r="AX1431" s="447" t="str">
        <f t="shared" si="678"/>
        <v>AIC</v>
      </c>
      <c r="AY1431" s="447" t="str">
        <f t="shared" si="679"/>
        <v>ERB</v>
      </c>
      <c r="AZ1431" s="447" t="str">
        <f t="shared" si="680"/>
        <v>GRB</v>
      </c>
      <c r="BA1431" s="447" t="str">
        <f t="shared" si="681"/>
        <v>Non-Op</v>
      </c>
      <c r="BC1431" s="445" t="s">
        <v>2334</v>
      </c>
      <c r="BD1431" s="552">
        <f t="shared" si="668"/>
        <v>-383047.46</v>
      </c>
      <c r="BF1431" s="435"/>
      <c r="BG1431" s="435"/>
      <c r="BH1431" s="435"/>
      <c r="BI1431" s="435"/>
      <c r="BJ1431" s="435"/>
      <c r="BK1431" s="435"/>
      <c r="BL1431" s="435"/>
      <c r="BN1431" s="444"/>
    </row>
    <row r="1432" spans="1:66" s="28" customFormat="1" ht="12" customHeight="1">
      <c r="A1432" s="287">
        <v>24200671</v>
      </c>
      <c r="B1432" s="288" t="str">
        <f t="shared" si="655"/>
        <v>24200671</v>
      </c>
      <c r="C1432" s="444" t="s">
        <v>1904</v>
      </c>
      <c r="D1432" s="445" t="s">
        <v>2092</v>
      </c>
      <c r="E1432" s="445"/>
      <c r="F1432" s="444"/>
      <c r="G1432" s="445"/>
      <c r="H1432" s="547">
        <v>-110140.01</v>
      </c>
      <c r="I1432" s="547">
        <v>-122377.79</v>
      </c>
      <c r="J1432" s="547">
        <v>-134615.57</v>
      </c>
      <c r="K1432" s="547">
        <v>-146853.35999999999</v>
      </c>
      <c r="L1432" s="547">
        <v>-12604.9</v>
      </c>
      <c r="M1432" s="547">
        <v>-25209.81</v>
      </c>
      <c r="N1432" s="547">
        <v>-37814.720000000001</v>
      </c>
      <c r="O1432" s="547">
        <v>-50419.63</v>
      </c>
      <c r="P1432" s="547">
        <v>-63024.54</v>
      </c>
      <c r="Q1432" s="547">
        <v>-75629.45</v>
      </c>
      <c r="R1432" s="547">
        <v>-88234.36</v>
      </c>
      <c r="S1432" s="547">
        <v>-100839.27</v>
      </c>
      <c r="T1432" s="547">
        <v>-113444.18</v>
      </c>
      <c r="U1432" s="547"/>
      <c r="V1432" s="547">
        <f t="shared" si="656"/>
        <v>-80784.624583333338</v>
      </c>
      <c r="W1432" s="285"/>
      <c r="X1432" s="285"/>
      <c r="Y1432" s="548">
        <f t="shared" si="683"/>
        <v>0</v>
      </c>
      <c r="Z1432" s="549">
        <f t="shared" si="683"/>
        <v>-113444.18</v>
      </c>
      <c r="AA1432" s="549">
        <f t="shared" si="683"/>
        <v>0</v>
      </c>
      <c r="AB1432" s="282">
        <f t="shared" si="671"/>
        <v>0</v>
      </c>
      <c r="AC1432" s="281">
        <f t="shared" si="672"/>
        <v>0</v>
      </c>
      <c r="AD1432" s="549">
        <f t="shared" si="657"/>
        <v>0</v>
      </c>
      <c r="AE1432" s="553">
        <f t="shared" si="658"/>
        <v>0</v>
      </c>
      <c r="AF1432" s="282">
        <f t="shared" si="659"/>
        <v>0</v>
      </c>
      <c r="AG1432" s="283">
        <f t="shared" si="660"/>
        <v>0</v>
      </c>
      <c r="AH1432" s="281">
        <f t="shared" si="673"/>
        <v>0</v>
      </c>
      <c r="AI1432" s="551">
        <f t="shared" si="682"/>
        <v>0</v>
      </c>
      <c r="AJ1432" s="549">
        <f t="shared" si="682"/>
        <v>-80784.624583333338</v>
      </c>
      <c r="AK1432" s="549">
        <f t="shared" si="682"/>
        <v>0</v>
      </c>
      <c r="AL1432" s="282">
        <f t="shared" si="661"/>
        <v>0</v>
      </c>
      <c r="AM1432" s="281">
        <f t="shared" si="674"/>
        <v>0</v>
      </c>
      <c r="AN1432" s="549">
        <f t="shared" si="662"/>
        <v>0</v>
      </c>
      <c r="AO1432" s="549">
        <f t="shared" si="663"/>
        <v>0</v>
      </c>
      <c r="AP1432" s="549">
        <f t="shared" si="664"/>
        <v>0</v>
      </c>
      <c r="AQ1432" s="283">
        <f t="shared" si="665"/>
        <v>0</v>
      </c>
      <c r="AR1432" s="281">
        <f t="shared" si="675"/>
        <v>0</v>
      </c>
      <c r="AT1432" s="446"/>
      <c r="AU1432" s="344"/>
      <c r="AV1432" s="447" t="str">
        <f t="shared" si="676"/>
        <v>CA</v>
      </c>
      <c r="AW1432" s="447" t="str">
        <f t="shared" si="677"/>
        <v>CL</v>
      </c>
      <c r="AX1432" s="447" t="str">
        <f t="shared" si="678"/>
        <v>AIC</v>
      </c>
      <c r="AY1432" s="447" t="str">
        <f t="shared" si="679"/>
        <v>ERB</v>
      </c>
      <c r="AZ1432" s="447" t="str">
        <f t="shared" si="680"/>
        <v>GRB</v>
      </c>
      <c r="BA1432" s="447" t="str">
        <f t="shared" si="681"/>
        <v>Non-Op</v>
      </c>
      <c r="BC1432" s="445" t="s">
        <v>2334</v>
      </c>
      <c r="BD1432" s="552">
        <f t="shared" si="668"/>
        <v>-113444.18</v>
      </c>
      <c r="BF1432" s="435"/>
      <c r="BG1432" s="435"/>
      <c r="BH1432" s="435"/>
      <c r="BI1432" s="435"/>
      <c r="BJ1432" s="435"/>
      <c r="BK1432" s="435"/>
      <c r="BL1432" s="435"/>
      <c r="BN1432" s="444"/>
    </row>
    <row r="1433" spans="1:66" s="28" customFormat="1" ht="12" customHeight="1">
      <c r="A1433" s="287">
        <v>24200681</v>
      </c>
      <c r="B1433" s="288" t="str">
        <f t="shared" si="655"/>
        <v>24200681</v>
      </c>
      <c r="C1433" s="444" t="s">
        <v>1905</v>
      </c>
      <c r="D1433" s="445" t="s">
        <v>2092</v>
      </c>
      <c r="E1433" s="445"/>
      <c r="F1433" s="444"/>
      <c r="G1433" s="445"/>
      <c r="H1433" s="547">
        <v>-110140.01</v>
      </c>
      <c r="I1433" s="547">
        <v>-122377.79</v>
      </c>
      <c r="J1433" s="547">
        <v>-134615.57</v>
      </c>
      <c r="K1433" s="547">
        <v>-146853.35999999999</v>
      </c>
      <c r="L1433" s="547">
        <v>-12604.9</v>
      </c>
      <c r="M1433" s="547">
        <v>-25209.81</v>
      </c>
      <c r="N1433" s="547">
        <v>-37814.720000000001</v>
      </c>
      <c r="O1433" s="547">
        <v>-50419.63</v>
      </c>
      <c r="P1433" s="547">
        <v>-63024.54</v>
      </c>
      <c r="Q1433" s="547">
        <v>-75629.45</v>
      </c>
      <c r="R1433" s="547">
        <v>-88234.36</v>
      </c>
      <c r="S1433" s="547">
        <v>-100839.27</v>
      </c>
      <c r="T1433" s="547">
        <v>-113444.18</v>
      </c>
      <c r="U1433" s="547"/>
      <c r="V1433" s="547">
        <f t="shared" si="656"/>
        <v>-80784.624583333338</v>
      </c>
      <c r="W1433" s="285"/>
      <c r="X1433" s="285"/>
      <c r="Y1433" s="548">
        <f t="shared" si="683"/>
        <v>0</v>
      </c>
      <c r="Z1433" s="549">
        <f t="shared" si="683"/>
        <v>-113444.18</v>
      </c>
      <c r="AA1433" s="549">
        <f t="shared" si="683"/>
        <v>0</v>
      </c>
      <c r="AB1433" s="282">
        <f t="shared" si="671"/>
        <v>0</v>
      </c>
      <c r="AC1433" s="281">
        <f t="shared" si="672"/>
        <v>0</v>
      </c>
      <c r="AD1433" s="549">
        <f t="shared" si="657"/>
        <v>0</v>
      </c>
      <c r="AE1433" s="553">
        <f t="shared" si="658"/>
        <v>0</v>
      </c>
      <c r="AF1433" s="282">
        <f t="shared" si="659"/>
        <v>0</v>
      </c>
      <c r="AG1433" s="283">
        <f t="shared" si="660"/>
        <v>0</v>
      </c>
      <c r="AH1433" s="281">
        <f t="shared" si="673"/>
        <v>0</v>
      </c>
      <c r="AI1433" s="551">
        <f t="shared" si="682"/>
        <v>0</v>
      </c>
      <c r="AJ1433" s="549">
        <f t="shared" si="682"/>
        <v>-80784.624583333338</v>
      </c>
      <c r="AK1433" s="549">
        <f t="shared" si="682"/>
        <v>0</v>
      </c>
      <c r="AL1433" s="282">
        <f t="shared" si="661"/>
        <v>0</v>
      </c>
      <c r="AM1433" s="281">
        <f t="shared" si="674"/>
        <v>0</v>
      </c>
      <c r="AN1433" s="549">
        <f t="shared" si="662"/>
        <v>0</v>
      </c>
      <c r="AO1433" s="549">
        <f t="shared" si="663"/>
        <v>0</v>
      </c>
      <c r="AP1433" s="549">
        <f t="shared" si="664"/>
        <v>0</v>
      </c>
      <c r="AQ1433" s="283">
        <f t="shared" si="665"/>
        <v>0</v>
      </c>
      <c r="AR1433" s="281">
        <f t="shared" si="675"/>
        <v>0</v>
      </c>
      <c r="AT1433" s="446"/>
      <c r="AU1433" s="344"/>
      <c r="AV1433" s="447" t="str">
        <f t="shared" si="676"/>
        <v>CA</v>
      </c>
      <c r="AW1433" s="447" t="str">
        <f t="shared" si="677"/>
        <v>CL</v>
      </c>
      <c r="AX1433" s="447" t="str">
        <f t="shared" si="678"/>
        <v>AIC</v>
      </c>
      <c r="AY1433" s="447" t="str">
        <f t="shared" si="679"/>
        <v>ERB</v>
      </c>
      <c r="AZ1433" s="447" t="str">
        <f t="shared" si="680"/>
        <v>GRB</v>
      </c>
      <c r="BA1433" s="447" t="str">
        <f t="shared" si="681"/>
        <v>Non-Op</v>
      </c>
      <c r="BC1433" s="445" t="s">
        <v>2334</v>
      </c>
      <c r="BD1433" s="552">
        <f t="shared" si="668"/>
        <v>-113444.18</v>
      </c>
      <c r="BF1433" s="435"/>
      <c r="BG1433" s="435"/>
      <c r="BH1433" s="435"/>
      <c r="BI1433" s="435"/>
      <c r="BJ1433" s="435"/>
      <c r="BK1433" s="435"/>
      <c r="BL1433" s="435"/>
      <c r="BN1433" s="444"/>
    </row>
    <row r="1434" spans="1:66" s="28" customFormat="1" ht="12" customHeight="1">
      <c r="A1434" s="321">
        <v>24200711</v>
      </c>
      <c r="B1434" s="318" t="str">
        <f t="shared" si="655"/>
        <v>24200711</v>
      </c>
      <c r="C1434" s="444" t="s">
        <v>1906</v>
      </c>
      <c r="D1434" s="445" t="s">
        <v>2092</v>
      </c>
      <c r="E1434" s="445"/>
      <c r="F1434" s="289">
        <v>42752</v>
      </c>
      <c r="G1434" s="445"/>
      <c r="H1434" s="547">
        <v>-1555600.25</v>
      </c>
      <c r="I1434" s="547">
        <v>-1622600.25</v>
      </c>
      <c r="J1434" s="547">
        <v>-1689600.25</v>
      </c>
      <c r="K1434" s="547">
        <v>-1756600.25</v>
      </c>
      <c r="L1434" s="547">
        <v>-335001</v>
      </c>
      <c r="M1434" s="547">
        <v>-402001</v>
      </c>
      <c r="N1434" s="547">
        <v>-469001</v>
      </c>
      <c r="O1434" s="547">
        <v>-536001</v>
      </c>
      <c r="P1434" s="547">
        <v>-603001</v>
      </c>
      <c r="Q1434" s="547">
        <v>-670001</v>
      </c>
      <c r="R1434" s="547">
        <v>-737001</v>
      </c>
      <c r="S1434" s="547">
        <v>-804001</v>
      </c>
      <c r="T1434" s="547">
        <v>-867651</v>
      </c>
      <c r="U1434" s="547"/>
      <c r="V1434" s="547">
        <f t="shared" si="656"/>
        <v>-903036.19791666663</v>
      </c>
      <c r="W1434" s="285"/>
      <c r="X1434" s="286"/>
      <c r="Y1434" s="548">
        <f t="shared" si="683"/>
        <v>0</v>
      </c>
      <c r="Z1434" s="549">
        <f t="shared" si="683"/>
        <v>-867651</v>
      </c>
      <c r="AA1434" s="549">
        <f t="shared" si="683"/>
        <v>0</v>
      </c>
      <c r="AB1434" s="282">
        <f t="shared" si="671"/>
        <v>0</v>
      </c>
      <c r="AC1434" s="281">
        <f t="shared" si="672"/>
        <v>0</v>
      </c>
      <c r="AD1434" s="549">
        <f t="shared" si="657"/>
        <v>0</v>
      </c>
      <c r="AE1434" s="553">
        <f t="shared" si="658"/>
        <v>0</v>
      </c>
      <c r="AF1434" s="282">
        <f t="shared" si="659"/>
        <v>0</v>
      </c>
      <c r="AG1434" s="283">
        <f t="shared" si="660"/>
        <v>0</v>
      </c>
      <c r="AH1434" s="281">
        <f t="shared" si="673"/>
        <v>0</v>
      </c>
      <c r="AI1434" s="551">
        <f t="shared" si="682"/>
        <v>0</v>
      </c>
      <c r="AJ1434" s="549">
        <f t="shared" si="682"/>
        <v>-903036.19791666663</v>
      </c>
      <c r="AK1434" s="549">
        <f t="shared" si="682"/>
        <v>0</v>
      </c>
      <c r="AL1434" s="282">
        <f t="shared" si="661"/>
        <v>0</v>
      </c>
      <c r="AM1434" s="281">
        <f t="shared" si="674"/>
        <v>0</v>
      </c>
      <c r="AN1434" s="549">
        <f t="shared" si="662"/>
        <v>0</v>
      </c>
      <c r="AO1434" s="549">
        <f t="shared" si="663"/>
        <v>0</v>
      </c>
      <c r="AP1434" s="549">
        <f t="shared" si="664"/>
        <v>0</v>
      </c>
      <c r="AQ1434" s="283">
        <f t="shared" si="665"/>
        <v>0</v>
      </c>
      <c r="AR1434" s="281">
        <f t="shared" si="675"/>
        <v>0</v>
      </c>
      <c r="AT1434" s="446"/>
      <c r="AU1434" s="344"/>
      <c r="AV1434" s="447" t="str">
        <f t="shared" si="676"/>
        <v>CA</v>
      </c>
      <c r="AW1434" s="447" t="str">
        <f t="shared" si="677"/>
        <v>CL</v>
      </c>
      <c r="AX1434" s="447" t="str">
        <f t="shared" si="678"/>
        <v>AIC</v>
      </c>
      <c r="AY1434" s="447" t="str">
        <f t="shared" si="679"/>
        <v>ERB</v>
      </c>
      <c r="AZ1434" s="447" t="str">
        <f t="shared" si="680"/>
        <v>GRB</v>
      </c>
      <c r="BA1434" s="447" t="str">
        <f t="shared" si="681"/>
        <v>Non-Op</v>
      </c>
      <c r="BC1434" s="445" t="s">
        <v>2334</v>
      </c>
      <c r="BD1434" s="552">
        <f t="shared" si="668"/>
        <v>-867651</v>
      </c>
      <c r="BF1434" s="448"/>
      <c r="BG1434" s="448"/>
      <c r="BH1434" s="448"/>
      <c r="BI1434" s="448"/>
      <c r="BJ1434" s="448"/>
      <c r="BK1434" s="448"/>
      <c r="BL1434" s="448"/>
      <c r="BN1434" s="444"/>
    </row>
    <row r="1435" spans="1:66" s="28" customFormat="1" ht="12" customHeight="1">
      <c r="A1435" s="321">
        <v>24200721</v>
      </c>
      <c r="B1435" s="318" t="str">
        <f t="shared" si="655"/>
        <v>24200721</v>
      </c>
      <c r="C1435" s="444" t="s">
        <v>1907</v>
      </c>
      <c r="D1435" s="445" t="s">
        <v>2092</v>
      </c>
      <c r="E1435" s="445"/>
      <c r="F1435" s="294">
        <v>43070</v>
      </c>
      <c r="G1435" s="445"/>
      <c r="H1435" s="547">
        <v>0</v>
      </c>
      <c r="I1435" s="547">
        <v>0</v>
      </c>
      <c r="J1435" s="547">
        <v>0</v>
      </c>
      <c r="K1435" s="547">
        <v>0</v>
      </c>
      <c r="L1435" s="547">
        <v>0</v>
      </c>
      <c r="M1435" s="547">
        <v>0</v>
      </c>
      <c r="N1435" s="547">
        <v>0</v>
      </c>
      <c r="O1435" s="547">
        <v>0</v>
      </c>
      <c r="P1435" s="547">
        <v>0</v>
      </c>
      <c r="Q1435" s="547">
        <v>0</v>
      </c>
      <c r="R1435" s="547">
        <v>0</v>
      </c>
      <c r="S1435" s="547">
        <v>0</v>
      </c>
      <c r="T1435" s="547">
        <v>0</v>
      </c>
      <c r="U1435" s="547"/>
      <c r="V1435" s="547">
        <f t="shared" si="656"/>
        <v>0</v>
      </c>
      <c r="W1435" s="285"/>
      <c r="X1435" s="286"/>
      <c r="Y1435" s="548">
        <f t="shared" si="683"/>
        <v>0</v>
      </c>
      <c r="Z1435" s="549">
        <f t="shared" si="683"/>
        <v>0</v>
      </c>
      <c r="AA1435" s="549">
        <f t="shared" si="683"/>
        <v>0</v>
      </c>
      <c r="AB1435" s="282">
        <f t="shared" si="671"/>
        <v>0</v>
      </c>
      <c r="AC1435" s="281">
        <f t="shared" si="672"/>
        <v>0</v>
      </c>
      <c r="AD1435" s="549">
        <f t="shared" si="657"/>
        <v>0</v>
      </c>
      <c r="AE1435" s="553">
        <f t="shared" si="658"/>
        <v>0</v>
      </c>
      <c r="AF1435" s="282">
        <f t="shared" si="659"/>
        <v>0</v>
      </c>
      <c r="AG1435" s="283">
        <f t="shared" si="660"/>
        <v>0</v>
      </c>
      <c r="AH1435" s="281">
        <f t="shared" si="673"/>
        <v>0</v>
      </c>
      <c r="AI1435" s="551">
        <f t="shared" si="682"/>
        <v>0</v>
      </c>
      <c r="AJ1435" s="549">
        <f t="shared" si="682"/>
        <v>0</v>
      </c>
      <c r="AK1435" s="549">
        <f t="shared" si="682"/>
        <v>0</v>
      </c>
      <c r="AL1435" s="282">
        <f t="shared" si="661"/>
        <v>0</v>
      </c>
      <c r="AM1435" s="281">
        <f t="shared" si="674"/>
        <v>0</v>
      </c>
      <c r="AN1435" s="549">
        <f t="shared" si="662"/>
        <v>0</v>
      </c>
      <c r="AO1435" s="549">
        <f t="shared" si="663"/>
        <v>0</v>
      </c>
      <c r="AP1435" s="549">
        <f t="shared" si="664"/>
        <v>0</v>
      </c>
      <c r="AQ1435" s="283">
        <f t="shared" si="665"/>
        <v>0</v>
      </c>
      <c r="AR1435" s="281">
        <f t="shared" si="675"/>
        <v>0</v>
      </c>
      <c r="AT1435" s="446"/>
      <c r="AU1435" s="344"/>
      <c r="AV1435" s="447" t="str">
        <f t="shared" si="676"/>
        <v>CA</v>
      </c>
      <c r="AW1435" s="447" t="str">
        <f t="shared" si="677"/>
        <v>CL</v>
      </c>
      <c r="AX1435" s="447" t="str">
        <f t="shared" si="678"/>
        <v>AIC</v>
      </c>
      <c r="AY1435" s="447" t="str">
        <f t="shared" si="679"/>
        <v>ERB</v>
      </c>
      <c r="AZ1435" s="447" t="str">
        <f t="shared" si="680"/>
        <v>GRB</v>
      </c>
      <c r="BA1435" s="447" t="str">
        <f t="shared" si="681"/>
        <v>Non-Op</v>
      </c>
      <c r="BC1435" s="445" t="s">
        <v>2334</v>
      </c>
      <c r="BD1435" s="552">
        <f t="shared" si="668"/>
        <v>0</v>
      </c>
      <c r="BF1435" s="448"/>
      <c r="BG1435" s="448"/>
      <c r="BH1435" s="448"/>
      <c r="BI1435" s="448"/>
      <c r="BJ1435" s="448"/>
      <c r="BK1435" s="448"/>
      <c r="BL1435" s="448"/>
      <c r="BN1435" s="444"/>
    </row>
    <row r="1436" spans="1:66" s="28" customFormat="1" ht="12" customHeight="1">
      <c r="A1436" s="362">
        <v>24200763</v>
      </c>
      <c r="B1436" s="313" t="str">
        <f t="shared" si="655"/>
        <v>24200763</v>
      </c>
      <c r="C1436" s="638" t="s">
        <v>2336</v>
      </c>
      <c r="D1436" s="451" t="s">
        <v>1165</v>
      </c>
      <c r="E1436" s="451"/>
      <c r="F1436" s="291">
        <v>43482</v>
      </c>
      <c r="G1436" s="451"/>
      <c r="H1436" s="556">
        <v>-19203614.23</v>
      </c>
      <c r="I1436" s="556">
        <v>-18893750.18</v>
      </c>
      <c r="J1436" s="556">
        <v>-19212035.620000001</v>
      </c>
      <c r="K1436" s="556">
        <v>-19237857.719999999</v>
      </c>
      <c r="L1436" s="556">
        <v>-18351071.059999999</v>
      </c>
      <c r="M1436" s="556">
        <v>-18652590.52</v>
      </c>
      <c r="N1436" s="556">
        <v>-19041273.350000001</v>
      </c>
      <c r="O1436" s="556">
        <v>-19096933.649999999</v>
      </c>
      <c r="P1436" s="556">
        <v>-19267926.75</v>
      </c>
      <c r="Q1436" s="556">
        <v>-19646319.690000001</v>
      </c>
      <c r="R1436" s="556">
        <v>-19477491.07</v>
      </c>
      <c r="S1436" s="556">
        <v>-19381385.649999999</v>
      </c>
      <c r="T1436" s="591">
        <v>-20397539.82</v>
      </c>
      <c r="U1436" s="556"/>
      <c r="V1436" s="556">
        <f t="shared" si="656"/>
        <v>-19171601.02375</v>
      </c>
      <c r="W1436" s="292"/>
      <c r="X1436" s="293"/>
      <c r="Y1436" s="548">
        <f t="shared" si="683"/>
        <v>0</v>
      </c>
      <c r="Z1436" s="549">
        <f t="shared" si="683"/>
        <v>0</v>
      </c>
      <c r="AA1436" s="549">
        <f t="shared" si="683"/>
        <v>0</v>
      </c>
      <c r="AB1436" s="282">
        <f t="shared" si="671"/>
        <v>-20397539.82</v>
      </c>
      <c r="AC1436" s="281">
        <f t="shared" si="672"/>
        <v>0</v>
      </c>
      <c r="AD1436" s="549">
        <f t="shared" si="657"/>
        <v>0</v>
      </c>
      <c r="AE1436" s="553">
        <f t="shared" si="658"/>
        <v>0</v>
      </c>
      <c r="AF1436" s="282">
        <f t="shared" si="659"/>
        <v>-20397539.82</v>
      </c>
      <c r="AG1436" s="283">
        <f t="shared" si="660"/>
        <v>-20397539.82</v>
      </c>
      <c r="AH1436" s="281">
        <f t="shared" si="673"/>
        <v>0</v>
      </c>
      <c r="AI1436" s="551">
        <f t="shared" si="682"/>
        <v>0</v>
      </c>
      <c r="AJ1436" s="549">
        <f t="shared" si="682"/>
        <v>0</v>
      </c>
      <c r="AK1436" s="549">
        <f t="shared" si="682"/>
        <v>0</v>
      </c>
      <c r="AL1436" s="282">
        <f t="shared" si="661"/>
        <v>-19171601.02375</v>
      </c>
      <c r="AM1436" s="281">
        <f t="shared" si="674"/>
        <v>0</v>
      </c>
      <c r="AN1436" s="549">
        <f t="shared" si="662"/>
        <v>0</v>
      </c>
      <c r="AO1436" s="549">
        <f t="shared" si="663"/>
        <v>0</v>
      </c>
      <c r="AP1436" s="549">
        <f t="shared" si="664"/>
        <v>-19171601.02375</v>
      </c>
      <c r="AQ1436" s="283">
        <f t="shared" si="665"/>
        <v>-19171601.02375</v>
      </c>
      <c r="AR1436" s="281">
        <f t="shared" si="675"/>
        <v>0</v>
      </c>
      <c r="AT1436" s="446" t="s">
        <v>2246</v>
      </c>
      <c r="AU1436" s="344"/>
      <c r="AV1436" s="447" t="str">
        <f t="shared" si="676"/>
        <v>CA</v>
      </c>
      <c r="AW1436" s="447" t="str">
        <f t="shared" si="677"/>
        <v>CL</v>
      </c>
      <c r="AX1436" s="447" t="str">
        <f t="shared" si="678"/>
        <v>AIC</v>
      </c>
      <c r="AY1436" s="447" t="str">
        <f t="shared" si="679"/>
        <v>ERB</v>
      </c>
      <c r="AZ1436" s="447" t="str">
        <f t="shared" si="680"/>
        <v>GRB</v>
      </c>
      <c r="BA1436" s="447" t="str">
        <f t="shared" si="681"/>
        <v>Non-Op</v>
      </c>
      <c r="BC1436" s="449" t="s">
        <v>2100</v>
      </c>
      <c r="BD1436" s="552">
        <f t="shared" si="668"/>
        <v>-20397539.82</v>
      </c>
      <c r="BF1436" s="435"/>
      <c r="BG1436" s="435"/>
      <c r="BH1436" s="435"/>
      <c r="BI1436" s="435"/>
      <c r="BJ1436" s="435"/>
      <c r="BK1436" s="435"/>
      <c r="BL1436" s="435"/>
      <c r="BN1436" s="444"/>
    </row>
    <row r="1437" spans="1:66" s="28" customFormat="1" ht="12" customHeight="1">
      <c r="A1437" s="287">
        <v>24200811</v>
      </c>
      <c r="B1437" s="288" t="str">
        <f t="shared" si="655"/>
        <v>24200811</v>
      </c>
      <c r="C1437" s="444" t="s">
        <v>1908</v>
      </c>
      <c r="D1437" s="445" t="s">
        <v>1165</v>
      </c>
      <c r="E1437" s="445"/>
      <c r="F1437" s="444"/>
      <c r="G1437" s="445"/>
      <c r="H1437" s="547">
        <v>-290686.92</v>
      </c>
      <c r="I1437" s="547">
        <v>-290686.92</v>
      </c>
      <c r="J1437" s="547">
        <v>-295850.21000000002</v>
      </c>
      <c r="K1437" s="547">
        <v>-286359.73</v>
      </c>
      <c r="L1437" s="547">
        <v>-286359.71999999997</v>
      </c>
      <c r="M1437" s="547">
        <v>-286359.71999999997</v>
      </c>
      <c r="N1437" s="547">
        <v>-286359.71999999997</v>
      </c>
      <c r="O1437" s="547">
        <v>-286359.71999999997</v>
      </c>
      <c r="P1437" s="547">
        <v>-286359.71999999997</v>
      </c>
      <c r="Q1437" s="547">
        <v>-286359.71999999997</v>
      </c>
      <c r="R1437" s="547">
        <v>-306474.26</v>
      </c>
      <c r="S1437" s="547">
        <v>-306474.26</v>
      </c>
      <c r="T1437" s="547">
        <v>-306474.26</v>
      </c>
      <c r="U1437" s="547"/>
      <c r="V1437" s="547">
        <f t="shared" si="656"/>
        <v>-291882.02416666661</v>
      </c>
      <c r="W1437" s="305"/>
      <c r="X1437" s="306"/>
      <c r="Y1437" s="548">
        <f t="shared" si="683"/>
        <v>0</v>
      </c>
      <c r="Z1437" s="549">
        <f t="shared" si="683"/>
        <v>0</v>
      </c>
      <c r="AA1437" s="549">
        <f t="shared" si="683"/>
        <v>0</v>
      </c>
      <c r="AB1437" s="282">
        <f t="shared" si="671"/>
        <v>-306474.26</v>
      </c>
      <c r="AC1437" s="281">
        <f t="shared" si="672"/>
        <v>0</v>
      </c>
      <c r="AD1437" s="549">
        <f t="shared" si="657"/>
        <v>0</v>
      </c>
      <c r="AE1437" s="553">
        <f t="shared" si="658"/>
        <v>0</v>
      </c>
      <c r="AF1437" s="282">
        <f t="shared" si="659"/>
        <v>-306474.26</v>
      </c>
      <c r="AG1437" s="283">
        <f t="shared" si="660"/>
        <v>-306474.26</v>
      </c>
      <c r="AH1437" s="281">
        <f t="shared" si="673"/>
        <v>0</v>
      </c>
      <c r="AI1437" s="551">
        <f t="shared" si="682"/>
        <v>0</v>
      </c>
      <c r="AJ1437" s="549">
        <f t="shared" si="682"/>
        <v>0</v>
      </c>
      <c r="AK1437" s="549">
        <f t="shared" si="682"/>
        <v>0</v>
      </c>
      <c r="AL1437" s="282">
        <f t="shared" si="661"/>
        <v>-291882.02416666661</v>
      </c>
      <c r="AM1437" s="281">
        <f t="shared" si="674"/>
        <v>0</v>
      </c>
      <c r="AN1437" s="549">
        <f t="shared" si="662"/>
        <v>0</v>
      </c>
      <c r="AO1437" s="549">
        <f t="shared" si="663"/>
        <v>0</v>
      </c>
      <c r="AP1437" s="549">
        <f t="shared" si="664"/>
        <v>-291882.02416666661</v>
      </c>
      <c r="AQ1437" s="283">
        <f t="shared" si="665"/>
        <v>-291882.02416666661</v>
      </c>
      <c r="AR1437" s="281">
        <f t="shared" si="675"/>
        <v>0</v>
      </c>
      <c r="AT1437" s="446" t="s">
        <v>2066</v>
      </c>
      <c r="AU1437" s="344"/>
      <c r="AV1437" s="447" t="str">
        <f t="shared" si="676"/>
        <v>CA</v>
      </c>
      <c r="AW1437" s="447" t="str">
        <f t="shared" si="677"/>
        <v>CL</v>
      </c>
      <c r="AX1437" s="447" t="str">
        <f t="shared" si="678"/>
        <v>AIC</v>
      </c>
      <c r="AY1437" s="447" t="str">
        <f t="shared" si="679"/>
        <v>ERB</v>
      </c>
      <c r="AZ1437" s="447" t="str">
        <f t="shared" si="680"/>
        <v>GRB</v>
      </c>
      <c r="BA1437" s="447" t="str">
        <f t="shared" si="681"/>
        <v>Non-Op</v>
      </c>
      <c r="BC1437" s="449" t="s">
        <v>2100</v>
      </c>
      <c r="BD1437" s="552">
        <f t="shared" si="668"/>
        <v>-306474.26</v>
      </c>
      <c r="BF1437" s="435"/>
      <c r="BG1437" s="435"/>
      <c r="BH1437" s="435"/>
      <c r="BI1437" s="435"/>
      <c r="BJ1437" s="435"/>
      <c r="BK1437" s="435"/>
      <c r="BL1437" s="435"/>
      <c r="BN1437" s="444"/>
    </row>
    <row r="1438" spans="1:66" s="28" customFormat="1" ht="12" customHeight="1">
      <c r="A1438" s="287">
        <v>24200821</v>
      </c>
      <c r="B1438" s="288" t="str">
        <f t="shared" ref="B1438:B1501" si="684">TEXT(A1438,"##")</f>
        <v>24200821</v>
      </c>
      <c r="C1438" s="444" t="s">
        <v>1909</v>
      </c>
      <c r="D1438" s="445" t="s">
        <v>1165</v>
      </c>
      <c r="E1438" s="445"/>
      <c r="F1438" s="444"/>
      <c r="G1438" s="445"/>
      <c r="H1438" s="547">
        <v>-73950.899999999994</v>
      </c>
      <c r="I1438" s="547">
        <v>-73950.899999999994</v>
      </c>
      <c r="J1438" s="547">
        <v>-79114.19</v>
      </c>
      <c r="K1438" s="547">
        <v>-79114.19</v>
      </c>
      <c r="L1438" s="547">
        <v>-79114.19</v>
      </c>
      <c r="M1438" s="547">
        <v>-79114.19</v>
      </c>
      <c r="N1438" s="547">
        <v>-79114.19</v>
      </c>
      <c r="O1438" s="547">
        <v>-79114.19</v>
      </c>
      <c r="P1438" s="547">
        <v>-79114.19</v>
      </c>
      <c r="Q1438" s="547">
        <v>-79114.19</v>
      </c>
      <c r="R1438" s="547">
        <v>-99145.84</v>
      </c>
      <c r="S1438" s="547">
        <v>-99145.84</v>
      </c>
      <c r="T1438" s="547">
        <v>-99145.84</v>
      </c>
      <c r="U1438" s="547"/>
      <c r="V1438" s="547">
        <f t="shared" si="656"/>
        <v>-82642.039166666655</v>
      </c>
      <c r="W1438" s="305"/>
      <c r="X1438" s="306"/>
      <c r="Y1438" s="548">
        <f t="shared" si="683"/>
        <v>0</v>
      </c>
      <c r="Z1438" s="549">
        <f t="shared" si="683"/>
        <v>0</v>
      </c>
      <c r="AA1438" s="549">
        <f t="shared" si="683"/>
        <v>0</v>
      </c>
      <c r="AB1438" s="282">
        <f t="shared" si="671"/>
        <v>-99145.84</v>
      </c>
      <c r="AC1438" s="281">
        <f t="shared" si="672"/>
        <v>0</v>
      </c>
      <c r="AD1438" s="549">
        <f t="shared" si="657"/>
        <v>0</v>
      </c>
      <c r="AE1438" s="553">
        <f t="shared" si="658"/>
        <v>0</v>
      </c>
      <c r="AF1438" s="282">
        <f t="shared" si="659"/>
        <v>-99145.84</v>
      </c>
      <c r="AG1438" s="283">
        <f t="shared" si="660"/>
        <v>-99145.84</v>
      </c>
      <c r="AH1438" s="281">
        <f t="shared" si="673"/>
        <v>0</v>
      </c>
      <c r="AI1438" s="551">
        <f t="shared" si="682"/>
        <v>0</v>
      </c>
      <c r="AJ1438" s="549">
        <f t="shared" si="682"/>
        <v>0</v>
      </c>
      <c r="AK1438" s="549">
        <f t="shared" si="682"/>
        <v>0</v>
      </c>
      <c r="AL1438" s="282">
        <f t="shared" si="661"/>
        <v>-82642.039166666655</v>
      </c>
      <c r="AM1438" s="281">
        <f t="shared" si="674"/>
        <v>0</v>
      </c>
      <c r="AN1438" s="549">
        <f t="shared" si="662"/>
        <v>0</v>
      </c>
      <c r="AO1438" s="549">
        <f t="shared" si="663"/>
        <v>0</v>
      </c>
      <c r="AP1438" s="549">
        <f t="shared" si="664"/>
        <v>-82642.039166666655</v>
      </c>
      <c r="AQ1438" s="283">
        <f t="shared" si="665"/>
        <v>-82642.039166666655</v>
      </c>
      <c r="AR1438" s="281">
        <f t="shared" si="675"/>
        <v>0</v>
      </c>
      <c r="AT1438" s="446" t="s">
        <v>2066</v>
      </c>
      <c r="AU1438" s="344"/>
      <c r="AV1438" s="447" t="str">
        <f t="shared" si="676"/>
        <v>CA</v>
      </c>
      <c r="AW1438" s="447" t="str">
        <f t="shared" si="677"/>
        <v>CL</v>
      </c>
      <c r="AX1438" s="447" t="str">
        <f t="shared" si="678"/>
        <v>AIC</v>
      </c>
      <c r="AY1438" s="447" t="str">
        <f t="shared" si="679"/>
        <v>ERB</v>
      </c>
      <c r="AZ1438" s="447" t="str">
        <f t="shared" si="680"/>
        <v>GRB</v>
      </c>
      <c r="BA1438" s="447" t="str">
        <f t="shared" si="681"/>
        <v>Non-Op</v>
      </c>
      <c r="BC1438" s="449" t="s">
        <v>2100</v>
      </c>
      <c r="BD1438" s="552">
        <f t="shared" si="668"/>
        <v>-99145.84</v>
      </c>
      <c r="BF1438" s="435"/>
      <c r="BG1438" s="435"/>
      <c r="BH1438" s="435"/>
      <c r="BI1438" s="435"/>
      <c r="BJ1438" s="435"/>
      <c r="BK1438" s="435"/>
      <c r="BL1438" s="435"/>
      <c r="BN1438" s="444"/>
    </row>
    <row r="1439" spans="1:66" s="28" customFormat="1" ht="12" customHeight="1">
      <c r="A1439" s="287">
        <v>24200831</v>
      </c>
      <c r="B1439" s="288" t="str">
        <f t="shared" si="684"/>
        <v>24200831</v>
      </c>
      <c r="C1439" s="444" t="s">
        <v>1910</v>
      </c>
      <c r="D1439" s="445" t="s">
        <v>1165</v>
      </c>
      <c r="E1439" s="445"/>
      <c r="F1439" s="444"/>
      <c r="G1439" s="445"/>
      <c r="H1439" s="547">
        <v>-132508.79</v>
      </c>
      <c r="I1439" s="547">
        <v>-132508.79</v>
      </c>
      <c r="J1439" s="547">
        <v>-135090.44</v>
      </c>
      <c r="K1439" s="547">
        <v>-135090.44</v>
      </c>
      <c r="L1439" s="547">
        <v>-135090.44</v>
      </c>
      <c r="M1439" s="547">
        <v>-135090.44</v>
      </c>
      <c r="N1439" s="547">
        <v>-135090.44</v>
      </c>
      <c r="O1439" s="547">
        <v>-135090.44</v>
      </c>
      <c r="P1439" s="547">
        <v>-135090.44</v>
      </c>
      <c r="Q1439" s="547">
        <v>-135090.44</v>
      </c>
      <c r="R1439" s="547">
        <v>-145144.48000000001</v>
      </c>
      <c r="S1439" s="547">
        <v>-145144.48000000001</v>
      </c>
      <c r="T1439" s="547">
        <v>-145144.48000000001</v>
      </c>
      <c r="U1439" s="547"/>
      <c r="V1439" s="547">
        <f t="shared" si="656"/>
        <v>-136862.32541666666</v>
      </c>
      <c r="W1439" s="305"/>
      <c r="X1439" s="306"/>
      <c r="Y1439" s="548">
        <f t="shared" si="683"/>
        <v>0</v>
      </c>
      <c r="Z1439" s="549">
        <f t="shared" si="683"/>
        <v>0</v>
      </c>
      <c r="AA1439" s="549">
        <f t="shared" si="683"/>
        <v>0</v>
      </c>
      <c r="AB1439" s="282">
        <f t="shared" si="671"/>
        <v>-145144.48000000001</v>
      </c>
      <c r="AC1439" s="281">
        <f t="shared" si="672"/>
        <v>0</v>
      </c>
      <c r="AD1439" s="549">
        <f t="shared" si="657"/>
        <v>0</v>
      </c>
      <c r="AE1439" s="553">
        <f t="shared" si="658"/>
        <v>0</v>
      </c>
      <c r="AF1439" s="282">
        <f t="shared" si="659"/>
        <v>-145144.48000000001</v>
      </c>
      <c r="AG1439" s="283">
        <f t="shared" si="660"/>
        <v>-145144.48000000001</v>
      </c>
      <c r="AH1439" s="281">
        <f t="shared" si="673"/>
        <v>0</v>
      </c>
      <c r="AI1439" s="551">
        <f t="shared" si="682"/>
        <v>0</v>
      </c>
      <c r="AJ1439" s="549">
        <f t="shared" si="682"/>
        <v>0</v>
      </c>
      <c r="AK1439" s="549">
        <f t="shared" si="682"/>
        <v>0</v>
      </c>
      <c r="AL1439" s="282">
        <f t="shared" si="661"/>
        <v>-136862.32541666666</v>
      </c>
      <c r="AM1439" s="281">
        <f t="shared" si="674"/>
        <v>0</v>
      </c>
      <c r="AN1439" s="549">
        <f t="shared" si="662"/>
        <v>0</v>
      </c>
      <c r="AO1439" s="549">
        <f t="shared" si="663"/>
        <v>0</v>
      </c>
      <c r="AP1439" s="549">
        <f t="shared" si="664"/>
        <v>-136862.32541666666</v>
      </c>
      <c r="AQ1439" s="283">
        <f t="shared" si="665"/>
        <v>-136862.32541666666</v>
      </c>
      <c r="AR1439" s="281">
        <f t="shared" si="675"/>
        <v>0</v>
      </c>
      <c r="AT1439" s="446" t="s">
        <v>2066</v>
      </c>
      <c r="AU1439" s="344"/>
      <c r="AV1439" s="447" t="str">
        <f t="shared" si="676"/>
        <v>CA</v>
      </c>
      <c r="AW1439" s="447" t="str">
        <f t="shared" si="677"/>
        <v>CL</v>
      </c>
      <c r="AX1439" s="447" t="str">
        <f t="shared" si="678"/>
        <v>AIC</v>
      </c>
      <c r="AY1439" s="447" t="str">
        <f t="shared" si="679"/>
        <v>ERB</v>
      </c>
      <c r="AZ1439" s="447" t="str">
        <f t="shared" si="680"/>
        <v>GRB</v>
      </c>
      <c r="BA1439" s="447" t="str">
        <f t="shared" si="681"/>
        <v>Non-Op</v>
      </c>
      <c r="BC1439" s="449" t="s">
        <v>2100</v>
      </c>
      <c r="BD1439" s="552">
        <f t="shared" si="668"/>
        <v>-145144.48000000001</v>
      </c>
      <c r="BF1439" s="435"/>
      <c r="BG1439" s="435"/>
      <c r="BH1439" s="435"/>
      <c r="BI1439" s="435"/>
      <c r="BJ1439" s="435"/>
      <c r="BK1439" s="435"/>
      <c r="BL1439" s="435"/>
      <c r="BN1439" s="444"/>
    </row>
    <row r="1440" spans="1:66" s="28" customFormat="1" ht="12" customHeight="1">
      <c r="A1440" s="287">
        <v>24200841</v>
      </c>
      <c r="B1440" s="288" t="str">
        <f t="shared" si="684"/>
        <v>24200841</v>
      </c>
      <c r="C1440" s="444" t="s">
        <v>1911</v>
      </c>
      <c r="D1440" s="445" t="s">
        <v>1165</v>
      </c>
      <c r="E1440" s="445"/>
      <c r="F1440" s="444"/>
      <c r="G1440" s="445"/>
      <c r="H1440" s="547">
        <v>-277311.38</v>
      </c>
      <c r="I1440" s="547">
        <v>-264828.94</v>
      </c>
      <c r="J1440" s="547">
        <v>-264828.94</v>
      </c>
      <c r="K1440" s="547">
        <v>-264828.94</v>
      </c>
      <c r="L1440" s="547">
        <v>-264828.94</v>
      </c>
      <c r="M1440" s="547">
        <v>-264828.94</v>
      </c>
      <c r="N1440" s="547">
        <v>-264828.94</v>
      </c>
      <c r="O1440" s="547">
        <v>-264828.94</v>
      </c>
      <c r="P1440" s="547">
        <v>-264828.94</v>
      </c>
      <c r="Q1440" s="547">
        <v>-264828.94</v>
      </c>
      <c r="R1440" s="547">
        <v>-264934.87</v>
      </c>
      <c r="S1440" s="547">
        <v>-264934.87</v>
      </c>
      <c r="T1440" s="547">
        <v>-264934.87</v>
      </c>
      <c r="U1440" s="547"/>
      <c r="V1440" s="547">
        <f t="shared" si="656"/>
        <v>-265371.11041666666</v>
      </c>
      <c r="W1440" s="305"/>
      <c r="X1440" s="306"/>
      <c r="Y1440" s="548">
        <f t="shared" si="683"/>
        <v>0</v>
      </c>
      <c r="Z1440" s="549">
        <f t="shared" si="683"/>
        <v>0</v>
      </c>
      <c r="AA1440" s="549">
        <f t="shared" si="683"/>
        <v>0</v>
      </c>
      <c r="AB1440" s="282">
        <f t="shared" si="671"/>
        <v>-264934.87</v>
      </c>
      <c r="AC1440" s="281">
        <f t="shared" si="672"/>
        <v>0</v>
      </c>
      <c r="AD1440" s="549">
        <f t="shared" si="657"/>
        <v>0</v>
      </c>
      <c r="AE1440" s="553">
        <f t="shared" si="658"/>
        <v>0</v>
      </c>
      <c r="AF1440" s="282">
        <f t="shared" si="659"/>
        <v>-264934.87</v>
      </c>
      <c r="AG1440" s="283">
        <f t="shared" si="660"/>
        <v>-264934.87</v>
      </c>
      <c r="AH1440" s="281">
        <f t="shared" si="673"/>
        <v>0</v>
      </c>
      <c r="AI1440" s="551">
        <f t="shared" si="682"/>
        <v>0</v>
      </c>
      <c r="AJ1440" s="549">
        <f t="shared" si="682"/>
        <v>0</v>
      </c>
      <c r="AK1440" s="549">
        <f t="shared" si="682"/>
        <v>0</v>
      </c>
      <c r="AL1440" s="282">
        <f t="shared" si="661"/>
        <v>-265371.11041666666</v>
      </c>
      <c r="AM1440" s="281">
        <f t="shared" si="674"/>
        <v>0</v>
      </c>
      <c r="AN1440" s="549">
        <f t="shared" si="662"/>
        <v>0</v>
      </c>
      <c r="AO1440" s="549">
        <f t="shared" si="663"/>
        <v>0</v>
      </c>
      <c r="AP1440" s="549">
        <f t="shared" si="664"/>
        <v>-265371.11041666666</v>
      </c>
      <c r="AQ1440" s="283">
        <f t="shared" si="665"/>
        <v>-265371.11041666666</v>
      </c>
      <c r="AR1440" s="281">
        <f t="shared" si="675"/>
        <v>0</v>
      </c>
      <c r="AT1440" s="446" t="s">
        <v>2066</v>
      </c>
      <c r="AU1440" s="344"/>
      <c r="AV1440" s="447" t="str">
        <f t="shared" si="676"/>
        <v>CA</v>
      </c>
      <c r="AW1440" s="447" t="str">
        <f t="shared" si="677"/>
        <v>CL</v>
      </c>
      <c r="AX1440" s="447" t="str">
        <f t="shared" si="678"/>
        <v>AIC</v>
      </c>
      <c r="AY1440" s="447" t="str">
        <f t="shared" si="679"/>
        <v>ERB</v>
      </c>
      <c r="AZ1440" s="447" t="str">
        <f t="shared" si="680"/>
        <v>GRB</v>
      </c>
      <c r="BA1440" s="447" t="str">
        <f t="shared" si="681"/>
        <v>Non-Op</v>
      </c>
      <c r="BC1440" s="449" t="s">
        <v>2100</v>
      </c>
      <c r="BD1440" s="552">
        <f t="shared" si="668"/>
        <v>-264934.87</v>
      </c>
      <c r="BF1440" s="435"/>
      <c r="BG1440" s="435"/>
      <c r="BH1440" s="435"/>
      <c r="BI1440" s="435"/>
      <c r="BJ1440" s="435"/>
      <c r="BK1440" s="435"/>
      <c r="BL1440" s="435"/>
      <c r="BN1440" s="444"/>
    </row>
    <row r="1441" spans="1:66" s="28" customFormat="1" ht="12" customHeight="1">
      <c r="A1441" s="287">
        <v>24200851</v>
      </c>
      <c r="B1441" s="288" t="str">
        <f t="shared" si="684"/>
        <v>24200851</v>
      </c>
      <c r="C1441" s="444" t="s">
        <v>1912</v>
      </c>
      <c r="D1441" s="445" t="s">
        <v>1165</v>
      </c>
      <c r="E1441" s="445"/>
      <c r="F1441" s="444"/>
      <c r="G1441" s="445"/>
      <c r="H1441" s="547">
        <v>-209877.61</v>
      </c>
      <c r="I1441" s="547">
        <v>-209877.61</v>
      </c>
      <c r="J1441" s="547">
        <v>-222785.84</v>
      </c>
      <c r="K1441" s="547">
        <v>-143785.35</v>
      </c>
      <c r="L1441" s="547">
        <v>-143785.35</v>
      </c>
      <c r="M1441" s="547">
        <v>-143785.35</v>
      </c>
      <c r="N1441" s="547">
        <v>-143785.35</v>
      </c>
      <c r="O1441" s="547">
        <v>-143785.35</v>
      </c>
      <c r="P1441" s="547">
        <v>-125748.07</v>
      </c>
      <c r="Q1441" s="547">
        <v>-125591.05</v>
      </c>
      <c r="R1441" s="547">
        <v>-175641.29</v>
      </c>
      <c r="S1441" s="547">
        <v>-174930.79</v>
      </c>
      <c r="T1441" s="547">
        <v>-144336.42000000001</v>
      </c>
      <c r="U1441" s="547"/>
      <c r="V1441" s="547">
        <f t="shared" si="656"/>
        <v>-160884.03458333333</v>
      </c>
      <c r="W1441" s="305"/>
      <c r="X1441" s="306"/>
      <c r="Y1441" s="548">
        <f t="shared" si="683"/>
        <v>0</v>
      </c>
      <c r="Z1441" s="549">
        <f t="shared" si="683"/>
        <v>0</v>
      </c>
      <c r="AA1441" s="549">
        <f t="shared" si="683"/>
        <v>0</v>
      </c>
      <c r="AB1441" s="282">
        <f t="shared" si="671"/>
        <v>-144336.42000000001</v>
      </c>
      <c r="AC1441" s="281">
        <f t="shared" si="672"/>
        <v>0</v>
      </c>
      <c r="AD1441" s="549">
        <f t="shared" si="657"/>
        <v>0</v>
      </c>
      <c r="AE1441" s="553">
        <f t="shared" si="658"/>
        <v>0</v>
      </c>
      <c r="AF1441" s="282">
        <f t="shared" si="659"/>
        <v>-144336.42000000001</v>
      </c>
      <c r="AG1441" s="283">
        <f t="shared" si="660"/>
        <v>-144336.42000000001</v>
      </c>
      <c r="AH1441" s="281">
        <f t="shared" si="673"/>
        <v>0</v>
      </c>
      <c r="AI1441" s="551">
        <f t="shared" ref="AI1441:AK1460" si="685">IF($D1441=AI$5,$V1441,0)</f>
        <v>0</v>
      </c>
      <c r="AJ1441" s="549">
        <f t="shared" si="685"/>
        <v>0</v>
      </c>
      <c r="AK1441" s="549">
        <f t="shared" si="685"/>
        <v>0</v>
      </c>
      <c r="AL1441" s="282">
        <f t="shared" si="661"/>
        <v>-160884.03458333333</v>
      </c>
      <c r="AM1441" s="281">
        <f t="shared" si="674"/>
        <v>0</v>
      </c>
      <c r="AN1441" s="549">
        <f t="shared" si="662"/>
        <v>0</v>
      </c>
      <c r="AO1441" s="549">
        <f t="shared" si="663"/>
        <v>0</v>
      </c>
      <c r="AP1441" s="549">
        <f t="shared" si="664"/>
        <v>-160884.03458333333</v>
      </c>
      <c r="AQ1441" s="283">
        <f t="shared" si="665"/>
        <v>-160884.03458333333</v>
      </c>
      <c r="AR1441" s="281">
        <f t="shared" si="675"/>
        <v>0</v>
      </c>
      <c r="AT1441" s="446" t="s">
        <v>2066</v>
      </c>
      <c r="AU1441" s="344"/>
      <c r="AV1441" s="447" t="str">
        <f t="shared" si="676"/>
        <v>CA</v>
      </c>
      <c r="AW1441" s="447" t="str">
        <f t="shared" si="677"/>
        <v>CL</v>
      </c>
      <c r="AX1441" s="447" t="str">
        <f t="shared" si="678"/>
        <v>AIC</v>
      </c>
      <c r="AY1441" s="447" t="str">
        <f t="shared" si="679"/>
        <v>ERB</v>
      </c>
      <c r="AZ1441" s="447" t="str">
        <f t="shared" si="680"/>
        <v>GRB</v>
      </c>
      <c r="BA1441" s="447" t="str">
        <f t="shared" si="681"/>
        <v>Non-Op</v>
      </c>
      <c r="BC1441" s="449" t="s">
        <v>2100</v>
      </c>
      <c r="BD1441" s="552">
        <f t="shared" si="668"/>
        <v>-144336.42000000001</v>
      </c>
      <c r="BF1441" s="435"/>
      <c r="BG1441" s="435"/>
      <c r="BH1441" s="435"/>
      <c r="BI1441" s="435"/>
      <c r="BJ1441" s="435"/>
      <c r="BK1441" s="435"/>
      <c r="BL1441" s="435"/>
      <c r="BN1441" s="444"/>
    </row>
    <row r="1442" spans="1:66" s="28" customFormat="1" ht="12" customHeight="1">
      <c r="A1442" s="287">
        <v>24200871</v>
      </c>
      <c r="B1442" s="288" t="str">
        <f t="shared" si="684"/>
        <v>24200871</v>
      </c>
      <c r="C1442" s="444" t="s">
        <v>1913</v>
      </c>
      <c r="D1442" s="445" t="s">
        <v>1165</v>
      </c>
      <c r="E1442" s="445"/>
      <c r="F1442" s="444"/>
      <c r="G1442" s="445"/>
      <c r="H1442" s="547">
        <v>-93901.02</v>
      </c>
      <c r="I1442" s="547">
        <v>-93901.02</v>
      </c>
      <c r="J1442" s="547">
        <v>-93901.02</v>
      </c>
      <c r="K1442" s="547">
        <v>-93901.02</v>
      </c>
      <c r="L1442" s="547">
        <v>-93901.02</v>
      </c>
      <c r="M1442" s="547">
        <v>-93901.02</v>
      </c>
      <c r="N1442" s="547">
        <v>-93901.02</v>
      </c>
      <c r="O1442" s="547">
        <v>-90173.52</v>
      </c>
      <c r="P1442" s="547">
        <v>-90173.52</v>
      </c>
      <c r="Q1442" s="547">
        <v>-90173.52</v>
      </c>
      <c r="R1442" s="547">
        <v>-90209.59</v>
      </c>
      <c r="S1442" s="547">
        <v>-90209.59</v>
      </c>
      <c r="T1442" s="547">
        <v>-90125.09</v>
      </c>
      <c r="U1442" s="547"/>
      <c r="V1442" s="547">
        <f t="shared" si="656"/>
        <v>-92196.576249999998</v>
      </c>
      <c r="W1442" s="305"/>
      <c r="X1442" s="306"/>
      <c r="Y1442" s="548">
        <f t="shared" si="683"/>
        <v>0</v>
      </c>
      <c r="Z1442" s="549">
        <f t="shared" si="683"/>
        <v>0</v>
      </c>
      <c r="AA1442" s="549">
        <f t="shared" si="683"/>
        <v>0</v>
      </c>
      <c r="AB1442" s="282">
        <f t="shared" si="671"/>
        <v>-90125.09</v>
      </c>
      <c r="AC1442" s="281">
        <f t="shared" si="672"/>
        <v>0</v>
      </c>
      <c r="AD1442" s="549">
        <f t="shared" si="657"/>
        <v>0</v>
      </c>
      <c r="AE1442" s="553">
        <f t="shared" si="658"/>
        <v>0</v>
      </c>
      <c r="AF1442" s="282">
        <f t="shared" si="659"/>
        <v>-90125.09</v>
      </c>
      <c r="AG1442" s="283">
        <f t="shared" si="660"/>
        <v>-90125.09</v>
      </c>
      <c r="AH1442" s="281">
        <f t="shared" si="673"/>
        <v>0</v>
      </c>
      <c r="AI1442" s="551">
        <f t="shared" si="685"/>
        <v>0</v>
      </c>
      <c r="AJ1442" s="549">
        <f t="shared" si="685"/>
        <v>0</v>
      </c>
      <c r="AK1442" s="549">
        <f t="shared" si="685"/>
        <v>0</v>
      </c>
      <c r="AL1442" s="282">
        <f t="shared" si="661"/>
        <v>-92196.576249999998</v>
      </c>
      <c r="AM1442" s="281">
        <f t="shared" si="674"/>
        <v>0</v>
      </c>
      <c r="AN1442" s="549">
        <f t="shared" si="662"/>
        <v>0</v>
      </c>
      <c r="AO1442" s="549">
        <f t="shared" si="663"/>
        <v>0</v>
      </c>
      <c r="AP1442" s="549">
        <f t="shared" si="664"/>
        <v>-92196.576249999998</v>
      </c>
      <c r="AQ1442" s="283">
        <f t="shared" si="665"/>
        <v>-92196.576249999998</v>
      </c>
      <c r="AR1442" s="281">
        <f t="shared" si="675"/>
        <v>0</v>
      </c>
      <c r="AT1442" s="446" t="s">
        <v>2066</v>
      </c>
      <c r="AU1442" s="344"/>
      <c r="AV1442" s="447" t="str">
        <f t="shared" si="676"/>
        <v>CA</v>
      </c>
      <c r="AW1442" s="447" t="str">
        <f t="shared" si="677"/>
        <v>CL</v>
      </c>
      <c r="AX1442" s="447" t="str">
        <f t="shared" si="678"/>
        <v>AIC</v>
      </c>
      <c r="AY1442" s="447" t="str">
        <f t="shared" si="679"/>
        <v>ERB</v>
      </c>
      <c r="AZ1442" s="447" t="str">
        <f t="shared" si="680"/>
        <v>GRB</v>
      </c>
      <c r="BA1442" s="447" t="str">
        <f t="shared" si="681"/>
        <v>Non-Op</v>
      </c>
      <c r="BC1442" s="449" t="s">
        <v>2100</v>
      </c>
      <c r="BD1442" s="552">
        <f t="shared" si="668"/>
        <v>-90125.09</v>
      </c>
      <c r="BF1442" s="435"/>
      <c r="BG1442" s="435"/>
      <c r="BH1442" s="435"/>
      <c r="BI1442" s="435"/>
      <c r="BJ1442" s="435"/>
      <c r="BK1442" s="435"/>
      <c r="BL1442" s="435"/>
      <c r="BN1442" s="444"/>
    </row>
    <row r="1443" spans="1:66" s="28" customFormat="1" ht="12" customHeight="1">
      <c r="A1443" s="287">
        <v>24200881</v>
      </c>
      <c r="B1443" s="288" t="str">
        <f t="shared" si="684"/>
        <v>24200881</v>
      </c>
      <c r="C1443" s="516" t="s">
        <v>1914</v>
      </c>
      <c r="D1443" s="445" t="s">
        <v>1165</v>
      </c>
      <c r="E1443" s="445"/>
      <c r="F1443" s="516"/>
      <c r="G1443" s="445"/>
      <c r="H1443" s="547">
        <v>-285241.3</v>
      </c>
      <c r="I1443" s="547">
        <v>-285241.3</v>
      </c>
      <c r="J1443" s="547">
        <v>-300731.18</v>
      </c>
      <c r="K1443" s="547">
        <v>-300731.18</v>
      </c>
      <c r="L1443" s="547">
        <v>-300731.18</v>
      </c>
      <c r="M1443" s="547">
        <v>-300731.18</v>
      </c>
      <c r="N1443" s="547">
        <v>-300731.18</v>
      </c>
      <c r="O1443" s="547">
        <v>-300731.18</v>
      </c>
      <c r="P1443" s="547">
        <v>-300731.18</v>
      </c>
      <c r="Q1443" s="547">
        <v>-300731.18</v>
      </c>
      <c r="R1443" s="547">
        <v>-360851.47</v>
      </c>
      <c r="S1443" s="547">
        <v>-360851.47</v>
      </c>
      <c r="T1443" s="547">
        <v>-360851.47</v>
      </c>
      <c r="U1443" s="547"/>
      <c r="V1443" s="547">
        <f t="shared" ref="V1443:V1506" si="686">(H1443+T1443+SUM(I1443:S1443)*2)/24</f>
        <v>-311320.00541666662</v>
      </c>
      <c r="W1443" s="305"/>
      <c r="X1443" s="306"/>
      <c r="Y1443" s="548">
        <f t="shared" ref="Y1443:AA1462" si="687">IF($D1443=Y$5,$T1443,0)</f>
        <v>0</v>
      </c>
      <c r="Z1443" s="549">
        <f t="shared" si="687"/>
        <v>0</v>
      </c>
      <c r="AA1443" s="549">
        <f t="shared" si="687"/>
        <v>0</v>
      </c>
      <c r="AB1443" s="282">
        <f t="shared" si="671"/>
        <v>-360851.47</v>
      </c>
      <c r="AC1443" s="281">
        <f t="shared" si="672"/>
        <v>0</v>
      </c>
      <c r="AD1443" s="549">
        <f t="shared" ref="AD1443:AD1506" si="688">IF($D1443=AD$5,$T1443,IF($D1443=AD$4, $T1443*$AK$1,0))</f>
        <v>0</v>
      </c>
      <c r="AE1443" s="553">
        <f t="shared" ref="AE1443:AE1506" si="689">IF($D1443=AE$5,$T1443,IF($D1443=AE$4, $T1443*$AK$2,0))</f>
        <v>0</v>
      </c>
      <c r="AF1443" s="282">
        <f t="shared" ref="AF1443:AF1506" si="690">IF($D1443=AF$5,$T1443,IF($D1443=AF$4, $T1443*$AL$2,0))</f>
        <v>-360851.47</v>
      </c>
      <c r="AG1443" s="283">
        <f t="shared" ref="AG1443:AG1506" si="691">SUM(AD1443:AF1443)</f>
        <v>-360851.47</v>
      </c>
      <c r="AH1443" s="281">
        <f t="shared" si="673"/>
        <v>0</v>
      </c>
      <c r="AI1443" s="551">
        <f t="shared" si="685"/>
        <v>0</v>
      </c>
      <c r="AJ1443" s="549">
        <f t="shared" si="685"/>
        <v>0</v>
      </c>
      <c r="AK1443" s="549">
        <f t="shared" si="685"/>
        <v>0</v>
      </c>
      <c r="AL1443" s="282">
        <f t="shared" ref="AL1443:AL1506" si="692">V1443-SUM(AI1443:AK1443)</f>
        <v>-311320.00541666662</v>
      </c>
      <c r="AM1443" s="281">
        <f t="shared" si="674"/>
        <v>0</v>
      </c>
      <c r="AN1443" s="549">
        <f t="shared" ref="AN1443:AN1506" si="693">IF($D1443=AN$5,$V1443,IF($D1443=AN$4, $V1443*$AK$1,0))</f>
        <v>0</v>
      </c>
      <c r="AO1443" s="549">
        <f t="shared" ref="AO1443:AO1506" si="694">IF($D1443=AO$5,$V1443,IF($D1443=AO$4, $V1443*$AK$2,0))</f>
        <v>0</v>
      </c>
      <c r="AP1443" s="549">
        <f t="shared" ref="AP1443:AP1506" si="695">IF($D1443=AP$5,$V1443,IF($D1443=AP$4, $V1443*$AL$2,0))</f>
        <v>-311320.00541666662</v>
      </c>
      <c r="AQ1443" s="283">
        <f t="shared" ref="AQ1443:AQ1506" si="696">SUM(AN1443:AP1443)</f>
        <v>-311320.00541666662</v>
      </c>
      <c r="AR1443" s="281">
        <f t="shared" si="675"/>
        <v>0</v>
      </c>
      <c r="AT1443" s="446" t="s">
        <v>2066</v>
      </c>
      <c r="AU1443" s="344"/>
      <c r="AV1443" s="447" t="str">
        <f t="shared" si="676"/>
        <v>CA</v>
      </c>
      <c r="AW1443" s="447" t="str">
        <f t="shared" si="677"/>
        <v>CL</v>
      </c>
      <c r="AX1443" s="447" t="str">
        <f t="shared" si="678"/>
        <v>AIC</v>
      </c>
      <c r="AY1443" s="447" t="str">
        <f t="shared" si="679"/>
        <v>ERB</v>
      </c>
      <c r="AZ1443" s="447" t="str">
        <f t="shared" si="680"/>
        <v>GRB</v>
      </c>
      <c r="BA1443" s="447" t="str">
        <f t="shared" si="681"/>
        <v>Non-Op</v>
      </c>
      <c r="BC1443" s="449" t="s">
        <v>2100</v>
      </c>
      <c r="BD1443" s="552">
        <f t="shared" si="668"/>
        <v>-360851.47</v>
      </c>
      <c r="BF1443" s="435"/>
      <c r="BG1443" s="435"/>
      <c r="BH1443" s="435"/>
      <c r="BI1443" s="435"/>
      <c r="BJ1443" s="435"/>
      <c r="BK1443" s="435"/>
      <c r="BL1443" s="435"/>
      <c r="BN1443" s="444"/>
    </row>
    <row r="1444" spans="1:66" s="28" customFormat="1" ht="12" customHeight="1">
      <c r="A1444" s="287">
        <v>24200891</v>
      </c>
      <c r="B1444" s="288" t="str">
        <f t="shared" si="684"/>
        <v>24200891</v>
      </c>
      <c r="C1444" s="516" t="s">
        <v>1915</v>
      </c>
      <c r="D1444" s="445" t="s">
        <v>1165</v>
      </c>
      <c r="E1444" s="445"/>
      <c r="F1444" s="516"/>
      <c r="G1444" s="445"/>
      <c r="H1444" s="547">
        <v>-71212.12</v>
      </c>
      <c r="I1444" s="547">
        <v>-71212.12</v>
      </c>
      <c r="J1444" s="547">
        <v>-71212.12</v>
      </c>
      <c r="K1444" s="547">
        <v>-211.63</v>
      </c>
      <c r="L1444" s="547">
        <v>-211.63</v>
      </c>
      <c r="M1444" s="547">
        <v>-211.63</v>
      </c>
      <c r="N1444" s="547">
        <v>-211.63</v>
      </c>
      <c r="O1444" s="547">
        <v>-211.63</v>
      </c>
      <c r="P1444" s="547">
        <v>-211.63</v>
      </c>
      <c r="Q1444" s="547">
        <v>-211.63</v>
      </c>
      <c r="R1444" s="547">
        <v>-100211.71</v>
      </c>
      <c r="S1444" s="547">
        <v>-100211.71</v>
      </c>
      <c r="T1444" s="547">
        <v>-100211.71</v>
      </c>
      <c r="U1444" s="547"/>
      <c r="V1444" s="547">
        <f t="shared" si="686"/>
        <v>-35836.748750000006</v>
      </c>
      <c r="W1444" s="305"/>
      <c r="X1444" s="306"/>
      <c r="Y1444" s="548">
        <f t="shared" si="687"/>
        <v>0</v>
      </c>
      <c r="Z1444" s="549">
        <f t="shared" si="687"/>
        <v>0</v>
      </c>
      <c r="AA1444" s="549">
        <f t="shared" si="687"/>
        <v>0</v>
      </c>
      <c r="AB1444" s="282">
        <f t="shared" si="671"/>
        <v>-100211.71</v>
      </c>
      <c r="AC1444" s="281">
        <f t="shared" si="672"/>
        <v>0</v>
      </c>
      <c r="AD1444" s="549">
        <f t="shared" si="688"/>
        <v>0</v>
      </c>
      <c r="AE1444" s="553">
        <f t="shared" si="689"/>
        <v>0</v>
      </c>
      <c r="AF1444" s="282">
        <f t="shared" si="690"/>
        <v>-100211.71</v>
      </c>
      <c r="AG1444" s="283">
        <f t="shared" si="691"/>
        <v>-100211.71</v>
      </c>
      <c r="AH1444" s="281">
        <f t="shared" si="673"/>
        <v>0</v>
      </c>
      <c r="AI1444" s="551">
        <f t="shared" si="685"/>
        <v>0</v>
      </c>
      <c r="AJ1444" s="549">
        <f t="shared" si="685"/>
        <v>0</v>
      </c>
      <c r="AK1444" s="549">
        <f t="shared" si="685"/>
        <v>0</v>
      </c>
      <c r="AL1444" s="282">
        <f t="shared" si="692"/>
        <v>-35836.748750000006</v>
      </c>
      <c r="AM1444" s="281">
        <f t="shared" si="674"/>
        <v>0</v>
      </c>
      <c r="AN1444" s="549">
        <f t="shared" si="693"/>
        <v>0</v>
      </c>
      <c r="AO1444" s="549">
        <f t="shared" si="694"/>
        <v>0</v>
      </c>
      <c r="AP1444" s="549">
        <f t="shared" si="695"/>
        <v>-35836.748750000006</v>
      </c>
      <c r="AQ1444" s="283">
        <f t="shared" si="696"/>
        <v>-35836.748750000006</v>
      </c>
      <c r="AR1444" s="281">
        <f t="shared" si="675"/>
        <v>0</v>
      </c>
      <c r="AT1444" s="446" t="s">
        <v>2066</v>
      </c>
      <c r="AU1444" s="344"/>
      <c r="AV1444" s="447" t="str">
        <f t="shared" si="676"/>
        <v>CA</v>
      </c>
      <c r="AW1444" s="447" t="str">
        <f t="shared" si="677"/>
        <v>CL</v>
      </c>
      <c r="AX1444" s="447" t="str">
        <f t="shared" si="678"/>
        <v>AIC</v>
      </c>
      <c r="AY1444" s="447" t="str">
        <f t="shared" si="679"/>
        <v>ERB</v>
      </c>
      <c r="AZ1444" s="447" t="str">
        <f t="shared" si="680"/>
        <v>GRB</v>
      </c>
      <c r="BA1444" s="447" t="str">
        <f t="shared" si="681"/>
        <v>Non-Op</v>
      </c>
      <c r="BC1444" s="449" t="s">
        <v>2100</v>
      </c>
      <c r="BD1444" s="552">
        <f t="shared" si="668"/>
        <v>-100211.71</v>
      </c>
      <c r="BF1444" s="435"/>
      <c r="BG1444" s="435"/>
      <c r="BH1444" s="435"/>
      <c r="BI1444" s="435"/>
      <c r="BJ1444" s="435"/>
      <c r="BK1444" s="435"/>
      <c r="BL1444" s="435"/>
      <c r="BN1444" s="444"/>
    </row>
    <row r="1445" spans="1:66" s="28" customFormat="1" ht="12" customHeight="1">
      <c r="A1445" s="287">
        <v>24200901</v>
      </c>
      <c r="B1445" s="288" t="str">
        <f t="shared" si="684"/>
        <v>24200901</v>
      </c>
      <c r="C1445" s="516" t="s">
        <v>1596</v>
      </c>
      <c r="D1445" s="445" t="s">
        <v>1165</v>
      </c>
      <c r="E1445" s="445"/>
      <c r="F1445" s="516"/>
      <c r="G1445" s="445"/>
      <c r="H1445" s="547">
        <v>-80585.259999999995</v>
      </c>
      <c r="I1445" s="547">
        <v>-80585.259999999995</v>
      </c>
      <c r="J1445" s="547">
        <v>-80585.259999999995</v>
      </c>
      <c r="K1445" s="547">
        <v>-80585.259999999995</v>
      </c>
      <c r="L1445" s="547">
        <v>-80585.259999999995</v>
      </c>
      <c r="M1445" s="547">
        <v>-80585.259999999995</v>
      </c>
      <c r="N1445" s="547">
        <v>-80585.259999999995</v>
      </c>
      <c r="O1445" s="547">
        <v>-80585.259999999995</v>
      </c>
      <c r="P1445" s="547">
        <v>-80585.259999999995</v>
      </c>
      <c r="Q1445" s="547">
        <v>-80585.259999999995</v>
      </c>
      <c r="R1445" s="547">
        <v>-80617.490000000005</v>
      </c>
      <c r="S1445" s="547">
        <v>-80617.490000000005</v>
      </c>
      <c r="T1445" s="547">
        <v>-80617.490000000005</v>
      </c>
      <c r="U1445" s="547"/>
      <c r="V1445" s="547">
        <f t="shared" si="686"/>
        <v>-80591.974583333329</v>
      </c>
      <c r="W1445" s="305"/>
      <c r="X1445" s="306"/>
      <c r="Y1445" s="548">
        <f t="shared" si="687"/>
        <v>0</v>
      </c>
      <c r="Z1445" s="549">
        <f t="shared" si="687"/>
        <v>0</v>
      </c>
      <c r="AA1445" s="549">
        <f t="shared" si="687"/>
        <v>0</v>
      </c>
      <c r="AB1445" s="282">
        <f t="shared" si="671"/>
        <v>-80617.490000000005</v>
      </c>
      <c r="AC1445" s="281">
        <f t="shared" si="672"/>
        <v>0</v>
      </c>
      <c r="AD1445" s="549">
        <f t="shared" si="688"/>
        <v>0</v>
      </c>
      <c r="AE1445" s="553">
        <f t="shared" si="689"/>
        <v>0</v>
      </c>
      <c r="AF1445" s="282">
        <f t="shared" si="690"/>
        <v>-80617.490000000005</v>
      </c>
      <c r="AG1445" s="283">
        <f t="shared" si="691"/>
        <v>-80617.490000000005</v>
      </c>
      <c r="AH1445" s="281">
        <f t="shared" si="673"/>
        <v>0</v>
      </c>
      <c r="AI1445" s="551">
        <f t="shared" si="685"/>
        <v>0</v>
      </c>
      <c r="AJ1445" s="549">
        <f t="shared" si="685"/>
        <v>0</v>
      </c>
      <c r="AK1445" s="549">
        <f t="shared" si="685"/>
        <v>0</v>
      </c>
      <c r="AL1445" s="282">
        <f t="shared" si="692"/>
        <v>-80591.974583333329</v>
      </c>
      <c r="AM1445" s="281">
        <f t="shared" si="674"/>
        <v>0</v>
      </c>
      <c r="AN1445" s="549">
        <f t="shared" si="693"/>
        <v>0</v>
      </c>
      <c r="AO1445" s="549">
        <f t="shared" si="694"/>
        <v>0</v>
      </c>
      <c r="AP1445" s="549">
        <f t="shared" si="695"/>
        <v>-80591.974583333329</v>
      </c>
      <c r="AQ1445" s="283">
        <f t="shared" si="696"/>
        <v>-80591.974583333329</v>
      </c>
      <c r="AR1445" s="281">
        <f t="shared" si="675"/>
        <v>0</v>
      </c>
      <c r="AT1445" s="446" t="s">
        <v>2066</v>
      </c>
      <c r="AU1445" s="344"/>
      <c r="AV1445" s="447" t="str">
        <f t="shared" si="676"/>
        <v>CA</v>
      </c>
      <c r="AW1445" s="447" t="str">
        <f t="shared" si="677"/>
        <v>CL</v>
      </c>
      <c r="AX1445" s="447" t="str">
        <f t="shared" si="678"/>
        <v>AIC</v>
      </c>
      <c r="AY1445" s="447" t="str">
        <f t="shared" si="679"/>
        <v>ERB</v>
      </c>
      <c r="AZ1445" s="447" t="str">
        <f t="shared" si="680"/>
        <v>GRB</v>
      </c>
      <c r="BA1445" s="447" t="str">
        <f t="shared" si="681"/>
        <v>Non-Op</v>
      </c>
      <c r="BC1445" s="449" t="s">
        <v>2100</v>
      </c>
      <c r="BD1445" s="552">
        <f t="shared" si="668"/>
        <v>-80617.490000000005</v>
      </c>
      <c r="BF1445" s="435"/>
      <c r="BG1445" s="435"/>
      <c r="BH1445" s="435"/>
      <c r="BI1445" s="435"/>
      <c r="BJ1445" s="435"/>
      <c r="BK1445" s="435"/>
      <c r="BL1445" s="435"/>
      <c r="BN1445" s="444"/>
    </row>
    <row r="1446" spans="1:66" s="28" customFormat="1" ht="12" customHeight="1">
      <c r="A1446" s="287">
        <v>24200911</v>
      </c>
      <c r="B1446" s="288" t="str">
        <f t="shared" si="684"/>
        <v>24200911</v>
      </c>
      <c r="C1446" s="516" t="s">
        <v>1916</v>
      </c>
      <c r="D1446" s="445" t="s">
        <v>1165</v>
      </c>
      <c r="E1446" s="445"/>
      <c r="F1446" s="516"/>
      <c r="G1446" s="445"/>
      <c r="H1446" s="547">
        <v>-15686.21</v>
      </c>
      <c r="I1446" s="547">
        <v>-15686.21</v>
      </c>
      <c r="J1446" s="547">
        <v>-15686.21</v>
      </c>
      <c r="K1446" s="547">
        <v>-15686.21</v>
      </c>
      <c r="L1446" s="547">
        <v>-15686.21</v>
      </c>
      <c r="M1446" s="547">
        <v>-15574.88</v>
      </c>
      <c r="N1446" s="547">
        <v>-15574.88</v>
      </c>
      <c r="O1446" s="547">
        <v>-15574.88</v>
      </c>
      <c r="P1446" s="547">
        <v>-15574.88</v>
      </c>
      <c r="Q1446" s="547">
        <v>-15574.88</v>
      </c>
      <c r="R1446" s="547">
        <v>-15581.11</v>
      </c>
      <c r="S1446" s="547">
        <v>-15581.11</v>
      </c>
      <c r="T1446" s="547">
        <v>-15130.79</v>
      </c>
      <c r="U1446" s="547"/>
      <c r="V1446" s="547">
        <f t="shared" si="686"/>
        <v>-15599.163333333336</v>
      </c>
      <c r="W1446" s="305"/>
      <c r="X1446" s="306"/>
      <c r="Y1446" s="548">
        <f t="shared" si="687"/>
        <v>0</v>
      </c>
      <c r="Z1446" s="549">
        <f t="shared" si="687"/>
        <v>0</v>
      </c>
      <c r="AA1446" s="549">
        <f t="shared" si="687"/>
        <v>0</v>
      </c>
      <c r="AB1446" s="282">
        <f t="shared" si="671"/>
        <v>-15130.79</v>
      </c>
      <c r="AC1446" s="281">
        <f t="shared" si="672"/>
        <v>0</v>
      </c>
      <c r="AD1446" s="549">
        <f t="shared" si="688"/>
        <v>0</v>
      </c>
      <c r="AE1446" s="553">
        <f t="shared" si="689"/>
        <v>0</v>
      </c>
      <c r="AF1446" s="282">
        <f t="shared" si="690"/>
        <v>-15130.79</v>
      </c>
      <c r="AG1446" s="283">
        <f t="shared" si="691"/>
        <v>-15130.79</v>
      </c>
      <c r="AH1446" s="281">
        <f t="shared" si="673"/>
        <v>0</v>
      </c>
      <c r="AI1446" s="551">
        <f t="shared" si="685"/>
        <v>0</v>
      </c>
      <c r="AJ1446" s="549">
        <f t="shared" si="685"/>
        <v>0</v>
      </c>
      <c r="AK1446" s="549">
        <f t="shared" si="685"/>
        <v>0</v>
      </c>
      <c r="AL1446" s="282">
        <f t="shared" si="692"/>
        <v>-15599.163333333336</v>
      </c>
      <c r="AM1446" s="281">
        <f t="shared" si="674"/>
        <v>0</v>
      </c>
      <c r="AN1446" s="549">
        <f t="shared" si="693"/>
        <v>0</v>
      </c>
      <c r="AO1446" s="549">
        <f t="shared" si="694"/>
        <v>0</v>
      </c>
      <c r="AP1446" s="549">
        <f t="shared" si="695"/>
        <v>-15599.163333333336</v>
      </c>
      <c r="AQ1446" s="283">
        <f t="shared" si="696"/>
        <v>-15599.163333333336</v>
      </c>
      <c r="AR1446" s="281">
        <f t="shared" si="675"/>
        <v>0</v>
      </c>
      <c r="AT1446" s="446" t="s">
        <v>2066</v>
      </c>
      <c r="AU1446" s="344"/>
      <c r="AV1446" s="447" t="str">
        <f t="shared" si="676"/>
        <v>CA</v>
      </c>
      <c r="AW1446" s="447" t="str">
        <f t="shared" si="677"/>
        <v>CL</v>
      </c>
      <c r="AX1446" s="447" t="str">
        <f t="shared" si="678"/>
        <v>AIC</v>
      </c>
      <c r="AY1446" s="447" t="str">
        <f t="shared" si="679"/>
        <v>ERB</v>
      </c>
      <c r="AZ1446" s="447" t="str">
        <f t="shared" si="680"/>
        <v>GRB</v>
      </c>
      <c r="BA1446" s="447" t="str">
        <f t="shared" si="681"/>
        <v>Non-Op</v>
      </c>
      <c r="BC1446" s="449" t="s">
        <v>2100</v>
      </c>
      <c r="BD1446" s="552">
        <f t="shared" si="668"/>
        <v>-15130.79</v>
      </c>
      <c r="BF1446" s="435"/>
      <c r="BG1446" s="435"/>
      <c r="BH1446" s="435"/>
      <c r="BI1446" s="435"/>
      <c r="BJ1446" s="435"/>
      <c r="BK1446" s="435"/>
      <c r="BL1446" s="435"/>
      <c r="BN1446" s="444"/>
    </row>
    <row r="1447" spans="1:66" s="28" customFormat="1" ht="12" customHeight="1">
      <c r="A1447" s="287">
        <v>24200921</v>
      </c>
      <c r="B1447" s="288" t="str">
        <f t="shared" si="684"/>
        <v>24200921</v>
      </c>
      <c r="C1447" s="516" t="s">
        <v>1597</v>
      </c>
      <c r="D1447" s="445" t="s">
        <v>1165</v>
      </c>
      <c r="E1447" s="445"/>
      <c r="F1447" s="516"/>
      <c r="G1447" s="445"/>
      <c r="H1447" s="547">
        <v>-2351733.58</v>
      </c>
      <c r="I1447" s="547">
        <v>-2351733.58</v>
      </c>
      <c r="J1447" s="547">
        <v>-2351733.58</v>
      </c>
      <c r="K1447" s="547">
        <v>-2351733.58</v>
      </c>
      <c r="L1447" s="547">
        <v>-2351733.58</v>
      </c>
      <c r="M1447" s="547">
        <v>-2351733.58</v>
      </c>
      <c r="N1447" s="547">
        <v>-2351733.58</v>
      </c>
      <c r="O1447" s="547">
        <v>-2351733.58</v>
      </c>
      <c r="P1447" s="547">
        <v>-2351733.58</v>
      </c>
      <c r="Q1447" s="547">
        <v>-2342988.04</v>
      </c>
      <c r="R1447" s="547">
        <v>-2343881.89</v>
      </c>
      <c r="S1447" s="547">
        <v>-2343881.89</v>
      </c>
      <c r="T1447" s="547">
        <v>-2338676.2999999998</v>
      </c>
      <c r="U1447" s="547"/>
      <c r="V1447" s="547">
        <f t="shared" si="686"/>
        <v>-2349152.1166666667</v>
      </c>
      <c r="W1447" s="305"/>
      <c r="X1447" s="306"/>
      <c r="Y1447" s="548">
        <f t="shared" si="687"/>
        <v>0</v>
      </c>
      <c r="Z1447" s="549">
        <f t="shared" si="687"/>
        <v>0</v>
      </c>
      <c r="AA1447" s="549">
        <f t="shared" si="687"/>
        <v>0</v>
      </c>
      <c r="AB1447" s="282">
        <f t="shared" si="671"/>
        <v>-2338676.2999999998</v>
      </c>
      <c r="AC1447" s="281">
        <f t="shared" si="672"/>
        <v>0</v>
      </c>
      <c r="AD1447" s="549">
        <f t="shared" si="688"/>
        <v>0</v>
      </c>
      <c r="AE1447" s="553">
        <f t="shared" si="689"/>
        <v>0</v>
      </c>
      <c r="AF1447" s="282">
        <f t="shared" si="690"/>
        <v>-2338676.2999999998</v>
      </c>
      <c r="AG1447" s="283">
        <f t="shared" si="691"/>
        <v>-2338676.2999999998</v>
      </c>
      <c r="AH1447" s="281">
        <f t="shared" si="673"/>
        <v>0</v>
      </c>
      <c r="AI1447" s="551">
        <f t="shared" si="685"/>
        <v>0</v>
      </c>
      <c r="AJ1447" s="549">
        <f t="shared" si="685"/>
        <v>0</v>
      </c>
      <c r="AK1447" s="549">
        <f t="shared" si="685"/>
        <v>0</v>
      </c>
      <c r="AL1447" s="282">
        <f t="shared" si="692"/>
        <v>-2349152.1166666667</v>
      </c>
      <c r="AM1447" s="281">
        <f t="shared" si="674"/>
        <v>0</v>
      </c>
      <c r="AN1447" s="549">
        <f t="shared" si="693"/>
        <v>0</v>
      </c>
      <c r="AO1447" s="549">
        <f t="shared" si="694"/>
        <v>0</v>
      </c>
      <c r="AP1447" s="549">
        <f t="shared" si="695"/>
        <v>-2349152.1166666667</v>
      </c>
      <c r="AQ1447" s="283">
        <f t="shared" si="696"/>
        <v>-2349152.1166666667</v>
      </c>
      <c r="AR1447" s="281">
        <f t="shared" si="675"/>
        <v>0</v>
      </c>
      <c r="AT1447" s="446" t="s">
        <v>2066</v>
      </c>
      <c r="AU1447" s="344"/>
      <c r="AV1447" s="447" t="str">
        <f t="shared" si="676"/>
        <v>CA</v>
      </c>
      <c r="AW1447" s="447" t="str">
        <f t="shared" si="677"/>
        <v>CL</v>
      </c>
      <c r="AX1447" s="447" t="str">
        <f t="shared" si="678"/>
        <v>AIC</v>
      </c>
      <c r="AY1447" s="447" t="str">
        <f t="shared" si="679"/>
        <v>ERB</v>
      </c>
      <c r="AZ1447" s="447" t="str">
        <f t="shared" si="680"/>
        <v>GRB</v>
      </c>
      <c r="BA1447" s="447" t="str">
        <f t="shared" si="681"/>
        <v>Non-Op</v>
      </c>
      <c r="BC1447" s="449" t="s">
        <v>2100</v>
      </c>
      <c r="BD1447" s="552">
        <f t="shared" si="668"/>
        <v>-2338676.2999999998</v>
      </c>
      <c r="BF1447" s="435"/>
      <c r="BG1447" s="435"/>
      <c r="BH1447" s="435"/>
      <c r="BI1447" s="435"/>
      <c r="BJ1447" s="435"/>
      <c r="BK1447" s="435"/>
      <c r="BL1447" s="435"/>
      <c r="BN1447" s="444"/>
    </row>
    <row r="1448" spans="1:66" s="28" customFormat="1" ht="12" customHeight="1">
      <c r="A1448" s="287">
        <v>24200931</v>
      </c>
      <c r="B1448" s="288" t="str">
        <f t="shared" si="684"/>
        <v>24200931</v>
      </c>
      <c r="C1448" s="516" t="s">
        <v>1917</v>
      </c>
      <c r="D1448" s="445" t="s">
        <v>1165</v>
      </c>
      <c r="E1448" s="445"/>
      <c r="F1448" s="516"/>
      <c r="G1448" s="445"/>
      <c r="H1448" s="547">
        <v>-118609.27</v>
      </c>
      <c r="I1448" s="547">
        <v>-118609.27</v>
      </c>
      <c r="J1448" s="547">
        <v>-131517.5</v>
      </c>
      <c r="K1448" s="547">
        <v>-130022.37</v>
      </c>
      <c r="L1448" s="547">
        <v>-130022.37</v>
      </c>
      <c r="M1448" s="547">
        <v>-130022.37</v>
      </c>
      <c r="N1448" s="547">
        <v>-130022.37</v>
      </c>
      <c r="O1448" s="547">
        <v>-130022.37</v>
      </c>
      <c r="P1448" s="547">
        <v>-130022.37</v>
      </c>
      <c r="Q1448" s="547">
        <v>-130022.37</v>
      </c>
      <c r="R1448" s="547">
        <v>-180074.38</v>
      </c>
      <c r="S1448" s="547">
        <v>-180074.38</v>
      </c>
      <c r="T1448" s="547">
        <v>-180059.66</v>
      </c>
      <c r="U1448" s="547"/>
      <c r="V1448" s="547">
        <f t="shared" si="686"/>
        <v>-139147.21541666664</v>
      </c>
      <c r="W1448" s="305"/>
      <c r="X1448" s="306"/>
      <c r="Y1448" s="548">
        <f t="shared" si="687"/>
        <v>0</v>
      </c>
      <c r="Z1448" s="549">
        <f t="shared" si="687"/>
        <v>0</v>
      </c>
      <c r="AA1448" s="549">
        <f t="shared" si="687"/>
        <v>0</v>
      </c>
      <c r="AB1448" s="282">
        <f t="shared" si="671"/>
        <v>-180059.66</v>
      </c>
      <c r="AC1448" s="281">
        <f t="shared" si="672"/>
        <v>0</v>
      </c>
      <c r="AD1448" s="549">
        <f t="shared" si="688"/>
        <v>0</v>
      </c>
      <c r="AE1448" s="553">
        <f t="shared" si="689"/>
        <v>0</v>
      </c>
      <c r="AF1448" s="282">
        <f t="shared" si="690"/>
        <v>-180059.66</v>
      </c>
      <c r="AG1448" s="283">
        <f t="shared" si="691"/>
        <v>-180059.66</v>
      </c>
      <c r="AH1448" s="281">
        <f t="shared" si="673"/>
        <v>0</v>
      </c>
      <c r="AI1448" s="551">
        <f t="shared" si="685"/>
        <v>0</v>
      </c>
      <c r="AJ1448" s="549">
        <f t="shared" si="685"/>
        <v>0</v>
      </c>
      <c r="AK1448" s="549">
        <f t="shared" si="685"/>
        <v>0</v>
      </c>
      <c r="AL1448" s="282">
        <f t="shared" si="692"/>
        <v>-139147.21541666664</v>
      </c>
      <c r="AM1448" s="281">
        <f t="shared" si="674"/>
        <v>0</v>
      </c>
      <c r="AN1448" s="549">
        <f t="shared" si="693"/>
        <v>0</v>
      </c>
      <c r="AO1448" s="549">
        <f t="shared" si="694"/>
        <v>0</v>
      </c>
      <c r="AP1448" s="549">
        <f t="shared" si="695"/>
        <v>-139147.21541666664</v>
      </c>
      <c r="AQ1448" s="283">
        <f t="shared" si="696"/>
        <v>-139147.21541666664</v>
      </c>
      <c r="AR1448" s="281">
        <f t="shared" si="675"/>
        <v>0</v>
      </c>
      <c r="AT1448" s="446" t="s">
        <v>2066</v>
      </c>
      <c r="AU1448" s="344"/>
      <c r="AV1448" s="447" t="str">
        <f t="shared" si="676"/>
        <v>CA</v>
      </c>
      <c r="AW1448" s="447" t="str">
        <f t="shared" si="677"/>
        <v>CL</v>
      </c>
      <c r="AX1448" s="447" t="str">
        <f t="shared" si="678"/>
        <v>AIC</v>
      </c>
      <c r="AY1448" s="447" t="str">
        <f t="shared" si="679"/>
        <v>ERB</v>
      </c>
      <c r="AZ1448" s="447" t="str">
        <f t="shared" si="680"/>
        <v>GRB</v>
      </c>
      <c r="BA1448" s="447" t="str">
        <f t="shared" si="681"/>
        <v>Non-Op</v>
      </c>
      <c r="BC1448" s="449" t="s">
        <v>2100</v>
      </c>
      <c r="BD1448" s="552">
        <f t="shared" si="668"/>
        <v>-180059.66</v>
      </c>
      <c r="BF1448" s="435"/>
      <c r="BG1448" s="435"/>
      <c r="BH1448" s="435"/>
      <c r="BI1448" s="435"/>
      <c r="BJ1448" s="435"/>
      <c r="BK1448" s="435"/>
      <c r="BL1448" s="435"/>
      <c r="BN1448" s="444"/>
    </row>
    <row r="1449" spans="1:66" s="28" customFormat="1" ht="12" customHeight="1">
      <c r="A1449" s="287">
        <v>24200941</v>
      </c>
      <c r="B1449" s="288" t="str">
        <f t="shared" si="684"/>
        <v>24200941</v>
      </c>
      <c r="C1449" s="516" t="s">
        <v>1918</v>
      </c>
      <c r="D1449" s="445" t="s">
        <v>1165</v>
      </c>
      <c r="E1449" s="445"/>
      <c r="F1449" s="516"/>
      <c r="G1449" s="445"/>
      <c r="H1449" s="547">
        <v>-71857.41</v>
      </c>
      <c r="I1449" s="547">
        <v>-71857.41</v>
      </c>
      <c r="J1449" s="547">
        <v>-71857.41</v>
      </c>
      <c r="K1449" s="547">
        <v>-71857.41</v>
      </c>
      <c r="L1449" s="547">
        <v>-71857.41</v>
      </c>
      <c r="M1449" s="547">
        <v>-71857.41</v>
      </c>
      <c r="N1449" s="547">
        <v>-71857.41</v>
      </c>
      <c r="O1449" s="547">
        <v>-71857.41</v>
      </c>
      <c r="P1449" s="547">
        <v>-71857.41</v>
      </c>
      <c r="Q1449" s="547">
        <v>-71857.41</v>
      </c>
      <c r="R1449" s="547">
        <v>-71886.149999999994</v>
      </c>
      <c r="S1449" s="547">
        <v>-71886.149999999994</v>
      </c>
      <c r="T1449" s="547">
        <v>-71886.149999999994</v>
      </c>
      <c r="U1449" s="547"/>
      <c r="V1449" s="547">
        <f t="shared" si="686"/>
        <v>-71863.397500000021</v>
      </c>
      <c r="W1449" s="305"/>
      <c r="X1449" s="306"/>
      <c r="Y1449" s="548">
        <f t="shared" si="687"/>
        <v>0</v>
      </c>
      <c r="Z1449" s="549">
        <f t="shared" si="687"/>
        <v>0</v>
      </c>
      <c r="AA1449" s="549">
        <f t="shared" si="687"/>
        <v>0</v>
      </c>
      <c r="AB1449" s="282">
        <f t="shared" si="671"/>
        <v>-71886.149999999994</v>
      </c>
      <c r="AC1449" s="281">
        <f t="shared" si="672"/>
        <v>0</v>
      </c>
      <c r="AD1449" s="549">
        <f t="shared" si="688"/>
        <v>0</v>
      </c>
      <c r="AE1449" s="553">
        <f t="shared" si="689"/>
        <v>0</v>
      </c>
      <c r="AF1449" s="282">
        <f t="shared" si="690"/>
        <v>-71886.149999999994</v>
      </c>
      <c r="AG1449" s="283">
        <f t="shared" si="691"/>
        <v>-71886.149999999994</v>
      </c>
      <c r="AH1449" s="281">
        <f t="shared" si="673"/>
        <v>0</v>
      </c>
      <c r="AI1449" s="551">
        <f t="shared" si="685"/>
        <v>0</v>
      </c>
      <c r="AJ1449" s="549">
        <f t="shared" si="685"/>
        <v>0</v>
      </c>
      <c r="AK1449" s="549">
        <f t="shared" si="685"/>
        <v>0</v>
      </c>
      <c r="AL1449" s="282">
        <f t="shared" si="692"/>
        <v>-71863.397500000021</v>
      </c>
      <c r="AM1449" s="281">
        <f t="shared" si="674"/>
        <v>0</v>
      </c>
      <c r="AN1449" s="549">
        <f t="shared" si="693"/>
        <v>0</v>
      </c>
      <c r="AO1449" s="549">
        <f t="shared" si="694"/>
        <v>0</v>
      </c>
      <c r="AP1449" s="549">
        <f t="shared" si="695"/>
        <v>-71863.397500000021</v>
      </c>
      <c r="AQ1449" s="283">
        <f t="shared" si="696"/>
        <v>-71863.397500000021</v>
      </c>
      <c r="AR1449" s="281">
        <f t="shared" si="675"/>
        <v>0</v>
      </c>
      <c r="AT1449" s="446" t="s">
        <v>2066</v>
      </c>
      <c r="AU1449" s="344"/>
      <c r="AV1449" s="447" t="str">
        <f t="shared" si="676"/>
        <v>CA</v>
      </c>
      <c r="AW1449" s="447" t="str">
        <f t="shared" si="677"/>
        <v>CL</v>
      </c>
      <c r="AX1449" s="447" t="str">
        <f t="shared" si="678"/>
        <v>AIC</v>
      </c>
      <c r="AY1449" s="447" t="str">
        <f t="shared" si="679"/>
        <v>ERB</v>
      </c>
      <c r="AZ1449" s="447" t="str">
        <f t="shared" si="680"/>
        <v>GRB</v>
      </c>
      <c r="BA1449" s="447" t="str">
        <f t="shared" si="681"/>
        <v>Non-Op</v>
      </c>
      <c r="BC1449" s="449" t="s">
        <v>2100</v>
      </c>
      <c r="BD1449" s="552">
        <f t="shared" si="668"/>
        <v>-71886.149999999994</v>
      </c>
      <c r="BF1449" s="435"/>
      <c r="BG1449" s="435"/>
      <c r="BH1449" s="435"/>
      <c r="BI1449" s="435"/>
      <c r="BJ1449" s="435"/>
      <c r="BK1449" s="435"/>
      <c r="BL1449" s="435"/>
      <c r="BN1449" s="444"/>
    </row>
    <row r="1450" spans="1:66" s="28" customFormat="1" ht="12" customHeight="1">
      <c r="A1450" s="287">
        <v>24200951</v>
      </c>
      <c r="B1450" s="288" t="str">
        <f t="shared" si="684"/>
        <v>24200951</v>
      </c>
      <c r="C1450" s="516" t="s">
        <v>1919</v>
      </c>
      <c r="D1450" s="445" t="s">
        <v>1165</v>
      </c>
      <c r="E1450" s="445"/>
      <c r="F1450" s="516"/>
      <c r="G1450" s="445"/>
      <c r="H1450" s="547">
        <v>-212080.43</v>
      </c>
      <c r="I1450" s="547">
        <v>-212080.43</v>
      </c>
      <c r="J1450" s="547">
        <v>-212080.43</v>
      </c>
      <c r="K1450" s="547">
        <v>-212080.43</v>
      </c>
      <c r="L1450" s="547">
        <v>-212080.43</v>
      </c>
      <c r="M1450" s="547">
        <v>-212080.43</v>
      </c>
      <c r="N1450" s="547">
        <v>-212080.43</v>
      </c>
      <c r="O1450" s="547">
        <v>-212080.43</v>
      </c>
      <c r="P1450" s="547">
        <v>-212080.43</v>
      </c>
      <c r="Q1450" s="547">
        <v>-212080.43</v>
      </c>
      <c r="R1450" s="547">
        <v>-212165.26</v>
      </c>
      <c r="S1450" s="547">
        <v>-212165.26</v>
      </c>
      <c r="T1450" s="547">
        <v>-212165.26</v>
      </c>
      <c r="U1450" s="547"/>
      <c r="V1450" s="547">
        <f t="shared" si="686"/>
        <v>-212098.10291666666</v>
      </c>
      <c r="W1450" s="305"/>
      <c r="X1450" s="306"/>
      <c r="Y1450" s="548">
        <f t="shared" si="687"/>
        <v>0</v>
      </c>
      <c r="Z1450" s="549">
        <f t="shared" si="687"/>
        <v>0</v>
      </c>
      <c r="AA1450" s="549">
        <f t="shared" si="687"/>
        <v>0</v>
      </c>
      <c r="AB1450" s="282">
        <f t="shared" si="671"/>
        <v>-212165.26</v>
      </c>
      <c r="AC1450" s="281">
        <f t="shared" si="672"/>
        <v>0</v>
      </c>
      <c r="AD1450" s="549">
        <f t="shared" si="688"/>
        <v>0</v>
      </c>
      <c r="AE1450" s="553">
        <f t="shared" si="689"/>
        <v>0</v>
      </c>
      <c r="AF1450" s="282">
        <f t="shared" si="690"/>
        <v>-212165.26</v>
      </c>
      <c r="AG1450" s="283">
        <f t="shared" si="691"/>
        <v>-212165.26</v>
      </c>
      <c r="AH1450" s="281">
        <f t="shared" si="673"/>
        <v>0</v>
      </c>
      <c r="AI1450" s="551">
        <f t="shared" si="685"/>
        <v>0</v>
      </c>
      <c r="AJ1450" s="549">
        <f t="shared" si="685"/>
        <v>0</v>
      </c>
      <c r="AK1450" s="549">
        <f t="shared" si="685"/>
        <v>0</v>
      </c>
      <c r="AL1450" s="282">
        <f t="shared" si="692"/>
        <v>-212098.10291666666</v>
      </c>
      <c r="AM1450" s="281">
        <f t="shared" si="674"/>
        <v>0</v>
      </c>
      <c r="AN1450" s="549">
        <f t="shared" si="693"/>
        <v>0</v>
      </c>
      <c r="AO1450" s="549">
        <f t="shared" si="694"/>
        <v>0</v>
      </c>
      <c r="AP1450" s="549">
        <f t="shared" si="695"/>
        <v>-212098.10291666666</v>
      </c>
      <c r="AQ1450" s="283">
        <f t="shared" si="696"/>
        <v>-212098.10291666666</v>
      </c>
      <c r="AR1450" s="281">
        <f t="shared" si="675"/>
        <v>0</v>
      </c>
      <c r="AT1450" s="446" t="s">
        <v>2066</v>
      </c>
      <c r="AU1450" s="344"/>
      <c r="AV1450" s="447" t="str">
        <f t="shared" si="676"/>
        <v>CA</v>
      </c>
      <c r="AW1450" s="447" t="str">
        <f t="shared" si="677"/>
        <v>CL</v>
      </c>
      <c r="AX1450" s="447" t="str">
        <f t="shared" si="678"/>
        <v>AIC</v>
      </c>
      <c r="AY1450" s="447" t="str">
        <f t="shared" si="679"/>
        <v>ERB</v>
      </c>
      <c r="AZ1450" s="447" t="str">
        <f t="shared" si="680"/>
        <v>GRB</v>
      </c>
      <c r="BA1450" s="447" t="str">
        <f t="shared" si="681"/>
        <v>Non-Op</v>
      </c>
      <c r="BC1450" s="449" t="s">
        <v>2100</v>
      </c>
      <c r="BD1450" s="552">
        <f t="shared" si="668"/>
        <v>-212165.26</v>
      </c>
      <c r="BF1450" s="435"/>
      <c r="BG1450" s="435"/>
      <c r="BH1450" s="435"/>
      <c r="BI1450" s="435"/>
      <c r="BJ1450" s="435"/>
      <c r="BK1450" s="435"/>
      <c r="BL1450" s="435"/>
      <c r="BN1450" s="444"/>
    </row>
    <row r="1451" spans="1:66" s="28" customFormat="1" ht="12" customHeight="1">
      <c r="A1451" s="287">
        <v>24200961</v>
      </c>
      <c r="B1451" s="288" t="str">
        <f t="shared" si="684"/>
        <v>24200961</v>
      </c>
      <c r="C1451" s="516" t="s">
        <v>1599</v>
      </c>
      <c r="D1451" s="445" t="s">
        <v>1165</v>
      </c>
      <c r="E1451" s="445"/>
      <c r="F1451" s="516"/>
      <c r="G1451" s="445"/>
      <c r="H1451" s="547">
        <v>-1879959.24</v>
      </c>
      <c r="I1451" s="547">
        <v>-1879959.24</v>
      </c>
      <c r="J1451" s="547">
        <v>-1879959.24</v>
      </c>
      <c r="K1451" s="547">
        <v>-1872995.71</v>
      </c>
      <c r="L1451" s="547">
        <v>-1872995.71</v>
      </c>
      <c r="M1451" s="547">
        <v>-1872995.71</v>
      </c>
      <c r="N1451" s="547">
        <v>-1865312.06</v>
      </c>
      <c r="O1451" s="547">
        <v>-1865312.06</v>
      </c>
      <c r="P1451" s="547">
        <v>-1865312.06</v>
      </c>
      <c r="Q1451" s="547">
        <v>-1855270.77</v>
      </c>
      <c r="R1451" s="547">
        <v>-3856012.88</v>
      </c>
      <c r="S1451" s="547">
        <v>-3856012.88</v>
      </c>
      <c r="T1451" s="547">
        <v>-3760265.05</v>
      </c>
      <c r="U1451" s="547"/>
      <c r="V1451" s="547">
        <f t="shared" si="686"/>
        <v>-2280187.5387499998</v>
      </c>
      <c r="W1451" s="305"/>
      <c r="X1451" s="306"/>
      <c r="Y1451" s="548">
        <f t="shared" si="687"/>
        <v>0</v>
      </c>
      <c r="Z1451" s="549">
        <f t="shared" si="687"/>
        <v>0</v>
      </c>
      <c r="AA1451" s="549">
        <f t="shared" si="687"/>
        <v>0</v>
      </c>
      <c r="AB1451" s="282">
        <f t="shared" si="671"/>
        <v>-3760265.05</v>
      </c>
      <c r="AC1451" s="281">
        <f t="shared" si="672"/>
        <v>0</v>
      </c>
      <c r="AD1451" s="549">
        <f t="shared" si="688"/>
        <v>0</v>
      </c>
      <c r="AE1451" s="553">
        <f t="shared" si="689"/>
        <v>0</v>
      </c>
      <c r="AF1451" s="282">
        <f t="shared" si="690"/>
        <v>-3760265.05</v>
      </c>
      <c r="AG1451" s="283">
        <f t="shared" si="691"/>
        <v>-3760265.05</v>
      </c>
      <c r="AH1451" s="281">
        <f t="shared" si="673"/>
        <v>0</v>
      </c>
      <c r="AI1451" s="551">
        <f t="shared" si="685"/>
        <v>0</v>
      </c>
      <c r="AJ1451" s="549">
        <f t="shared" si="685"/>
        <v>0</v>
      </c>
      <c r="AK1451" s="549">
        <f t="shared" si="685"/>
        <v>0</v>
      </c>
      <c r="AL1451" s="282">
        <f t="shared" si="692"/>
        <v>-2280187.5387499998</v>
      </c>
      <c r="AM1451" s="281">
        <f t="shared" si="674"/>
        <v>0</v>
      </c>
      <c r="AN1451" s="549">
        <f t="shared" si="693"/>
        <v>0</v>
      </c>
      <c r="AO1451" s="549">
        <f t="shared" si="694"/>
        <v>0</v>
      </c>
      <c r="AP1451" s="549">
        <f t="shared" si="695"/>
        <v>-2280187.5387499998</v>
      </c>
      <c r="AQ1451" s="283">
        <f t="shared" si="696"/>
        <v>-2280187.5387499998</v>
      </c>
      <c r="AR1451" s="281">
        <f t="shared" si="675"/>
        <v>0</v>
      </c>
      <c r="AT1451" s="446" t="s">
        <v>2066</v>
      </c>
      <c r="AU1451" s="344"/>
      <c r="AV1451" s="447" t="str">
        <f t="shared" si="676"/>
        <v>CA</v>
      </c>
      <c r="AW1451" s="447" t="str">
        <f t="shared" si="677"/>
        <v>CL</v>
      </c>
      <c r="AX1451" s="447" t="str">
        <f t="shared" si="678"/>
        <v>AIC</v>
      </c>
      <c r="AY1451" s="447" t="str">
        <f t="shared" si="679"/>
        <v>ERB</v>
      </c>
      <c r="AZ1451" s="447" t="str">
        <f t="shared" si="680"/>
        <v>GRB</v>
      </c>
      <c r="BA1451" s="447" t="str">
        <f t="shared" si="681"/>
        <v>Non-Op</v>
      </c>
      <c r="BC1451" s="449" t="s">
        <v>2100</v>
      </c>
      <c r="BD1451" s="552">
        <f t="shared" si="668"/>
        <v>-3760265.05</v>
      </c>
      <c r="BF1451" s="435"/>
      <c r="BG1451" s="435"/>
      <c r="BH1451" s="435"/>
      <c r="BI1451" s="435"/>
      <c r="BJ1451" s="435"/>
      <c r="BK1451" s="435"/>
      <c r="BL1451" s="435"/>
      <c r="BN1451" s="444"/>
    </row>
    <row r="1452" spans="1:66" s="28" customFormat="1" ht="12" customHeight="1">
      <c r="A1452" s="287">
        <v>24200971</v>
      </c>
      <c r="B1452" s="288" t="str">
        <f t="shared" si="684"/>
        <v>24200971</v>
      </c>
      <c r="C1452" s="516" t="s">
        <v>1920</v>
      </c>
      <c r="D1452" s="445" t="s">
        <v>1165</v>
      </c>
      <c r="E1452" s="445"/>
      <c r="F1452" s="516"/>
      <c r="G1452" s="445"/>
      <c r="H1452" s="547">
        <v>-134852.89000000001</v>
      </c>
      <c r="I1452" s="547">
        <v>-134852.89000000001</v>
      </c>
      <c r="J1452" s="547">
        <v>-138725.35999999999</v>
      </c>
      <c r="K1452" s="547">
        <v>-138725.35999999999</v>
      </c>
      <c r="L1452" s="547">
        <v>-138725.35999999999</v>
      </c>
      <c r="M1452" s="547">
        <v>-138725.35999999999</v>
      </c>
      <c r="N1452" s="547">
        <v>-138725.35999999999</v>
      </c>
      <c r="O1452" s="547">
        <v>-138725.35999999999</v>
      </c>
      <c r="P1452" s="547">
        <v>-138725.35999999999</v>
      </c>
      <c r="Q1452" s="547">
        <v>-138725.35999999999</v>
      </c>
      <c r="R1452" s="547">
        <v>-153780.85</v>
      </c>
      <c r="S1452" s="547">
        <v>-153780.85</v>
      </c>
      <c r="T1452" s="547">
        <v>-153780.85</v>
      </c>
      <c r="U1452" s="547"/>
      <c r="V1452" s="547">
        <f t="shared" si="686"/>
        <v>-141377.86166666669</v>
      </c>
      <c r="W1452" s="305"/>
      <c r="X1452" s="306"/>
      <c r="Y1452" s="548">
        <f t="shared" si="687"/>
        <v>0</v>
      </c>
      <c r="Z1452" s="549">
        <f t="shared" si="687"/>
        <v>0</v>
      </c>
      <c r="AA1452" s="549">
        <f t="shared" si="687"/>
        <v>0</v>
      </c>
      <c r="AB1452" s="282">
        <f t="shared" si="671"/>
        <v>-153780.85</v>
      </c>
      <c r="AC1452" s="281">
        <f t="shared" si="672"/>
        <v>0</v>
      </c>
      <c r="AD1452" s="549">
        <f t="shared" si="688"/>
        <v>0</v>
      </c>
      <c r="AE1452" s="553">
        <f t="shared" si="689"/>
        <v>0</v>
      </c>
      <c r="AF1452" s="282">
        <f t="shared" si="690"/>
        <v>-153780.85</v>
      </c>
      <c r="AG1452" s="283">
        <f t="shared" si="691"/>
        <v>-153780.85</v>
      </c>
      <c r="AH1452" s="281">
        <f t="shared" si="673"/>
        <v>0</v>
      </c>
      <c r="AI1452" s="551">
        <f t="shared" si="685"/>
        <v>0</v>
      </c>
      <c r="AJ1452" s="549">
        <f t="shared" si="685"/>
        <v>0</v>
      </c>
      <c r="AK1452" s="549">
        <f t="shared" si="685"/>
        <v>0</v>
      </c>
      <c r="AL1452" s="282">
        <f t="shared" si="692"/>
        <v>-141377.86166666669</v>
      </c>
      <c r="AM1452" s="281">
        <f t="shared" si="674"/>
        <v>0</v>
      </c>
      <c r="AN1452" s="549">
        <f t="shared" si="693"/>
        <v>0</v>
      </c>
      <c r="AO1452" s="549">
        <f t="shared" si="694"/>
        <v>0</v>
      </c>
      <c r="AP1452" s="549">
        <f t="shared" si="695"/>
        <v>-141377.86166666669</v>
      </c>
      <c r="AQ1452" s="283">
        <f t="shared" si="696"/>
        <v>-141377.86166666669</v>
      </c>
      <c r="AR1452" s="281">
        <f t="shared" si="675"/>
        <v>0</v>
      </c>
      <c r="AT1452" s="446" t="s">
        <v>2066</v>
      </c>
      <c r="AU1452" s="344"/>
      <c r="AV1452" s="447" t="str">
        <f t="shared" si="676"/>
        <v>CA</v>
      </c>
      <c r="AW1452" s="447" t="str">
        <f t="shared" si="677"/>
        <v>CL</v>
      </c>
      <c r="AX1452" s="447" t="str">
        <f t="shared" si="678"/>
        <v>AIC</v>
      </c>
      <c r="AY1452" s="447" t="str">
        <f t="shared" si="679"/>
        <v>ERB</v>
      </c>
      <c r="AZ1452" s="447" t="str">
        <f t="shared" si="680"/>
        <v>GRB</v>
      </c>
      <c r="BA1452" s="447" t="str">
        <f t="shared" si="681"/>
        <v>Non-Op</v>
      </c>
      <c r="BC1452" s="449" t="s">
        <v>2100</v>
      </c>
      <c r="BD1452" s="552">
        <f t="shared" si="668"/>
        <v>-153780.85</v>
      </c>
      <c r="BF1452" s="435"/>
      <c r="BG1452" s="435"/>
      <c r="BH1452" s="435"/>
      <c r="BI1452" s="435"/>
      <c r="BJ1452" s="435"/>
      <c r="BK1452" s="435"/>
      <c r="BL1452" s="435"/>
      <c r="BN1452" s="444"/>
    </row>
    <row r="1453" spans="1:66" s="28" customFormat="1" ht="12" customHeight="1">
      <c r="A1453" s="287">
        <v>24200991</v>
      </c>
      <c r="B1453" s="288" t="str">
        <f t="shared" si="684"/>
        <v>24200991</v>
      </c>
      <c r="C1453" s="516" t="s">
        <v>1921</v>
      </c>
      <c r="D1453" s="445" t="s">
        <v>1165</v>
      </c>
      <c r="E1453" s="445"/>
      <c r="F1453" s="516"/>
      <c r="G1453" s="445"/>
      <c r="H1453" s="547">
        <v>-72436.88</v>
      </c>
      <c r="I1453" s="547">
        <v>-72436.88</v>
      </c>
      <c r="J1453" s="547">
        <v>-78891</v>
      </c>
      <c r="K1453" s="547">
        <v>-78891</v>
      </c>
      <c r="L1453" s="547">
        <v>-78891</v>
      </c>
      <c r="M1453" s="547">
        <v>-78891</v>
      </c>
      <c r="N1453" s="547">
        <v>-78891</v>
      </c>
      <c r="O1453" s="547">
        <v>-78891</v>
      </c>
      <c r="P1453" s="547">
        <v>-78891</v>
      </c>
      <c r="Q1453" s="547">
        <v>-67591</v>
      </c>
      <c r="R1453" s="547">
        <v>-92618.04</v>
      </c>
      <c r="S1453" s="547">
        <v>-92618.04</v>
      </c>
      <c r="T1453" s="547">
        <v>-92618.04</v>
      </c>
      <c r="U1453" s="547"/>
      <c r="V1453" s="547">
        <f t="shared" si="686"/>
        <v>-80002.368333333332</v>
      </c>
      <c r="W1453" s="305"/>
      <c r="X1453" s="306"/>
      <c r="Y1453" s="548">
        <f t="shared" si="687"/>
        <v>0</v>
      </c>
      <c r="Z1453" s="549">
        <f t="shared" si="687"/>
        <v>0</v>
      </c>
      <c r="AA1453" s="549">
        <f t="shared" si="687"/>
        <v>0</v>
      </c>
      <c r="AB1453" s="282">
        <f t="shared" si="671"/>
        <v>-92618.04</v>
      </c>
      <c r="AC1453" s="281">
        <f t="shared" si="672"/>
        <v>0</v>
      </c>
      <c r="AD1453" s="549">
        <f t="shared" si="688"/>
        <v>0</v>
      </c>
      <c r="AE1453" s="553">
        <f t="shared" si="689"/>
        <v>0</v>
      </c>
      <c r="AF1453" s="282">
        <f t="shared" si="690"/>
        <v>-92618.04</v>
      </c>
      <c r="AG1453" s="283">
        <f t="shared" si="691"/>
        <v>-92618.04</v>
      </c>
      <c r="AH1453" s="281">
        <f t="shared" si="673"/>
        <v>0</v>
      </c>
      <c r="AI1453" s="551">
        <f t="shared" si="685"/>
        <v>0</v>
      </c>
      <c r="AJ1453" s="549">
        <f t="shared" si="685"/>
        <v>0</v>
      </c>
      <c r="AK1453" s="549">
        <f t="shared" si="685"/>
        <v>0</v>
      </c>
      <c r="AL1453" s="282">
        <f t="shared" si="692"/>
        <v>-80002.368333333332</v>
      </c>
      <c r="AM1453" s="281">
        <f t="shared" si="674"/>
        <v>0</v>
      </c>
      <c r="AN1453" s="549">
        <f t="shared" si="693"/>
        <v>0</v>
      </c>
      <c r="AO1453" s="549">
        <f t="shared" si="694"/>
        <v>0</v>
      </c>
      <c r="AP1453" s="549">
        <f t="shared" si="695"/>
        <v>-80002.368333333332</v>
      </c>
      <c r="AQ1453" s="283">
        <f t="shared" si="696"/>
        <v>-80002.368333333332</v>
      </c>
      <c r="AR1453" s="281">
        <f t="shared" si="675"/>
        <v>0</v>
      </c>
      <c r="AT1453" s="446" t="s">
        <v>2066</v>
      </c>
      <c r="AU1453" s="344"/>
      <c r="AV1453" s="447" t="str">
        <f t="shared" si="676"/>
        <v>CA</v>
      </c>
      <c r="AW1453" s="447" t="str">
        <f t="shared" si="677"/>
        <v>CL</v>
      </c>
      <c r="AX1453" s="447" t="str">
        <f t="shared" si="678"/>
        <v>AIC</v>
      </c>
      <c r="AY1453" s="447" t="str">
        <f t="shared" si="679"/>
        <v>ERB</v>
      </c>
      <c r="AZ1453" s="447" t="str">
        <f t="shared" si="680"/>
        <v>GRB</v>
      </c>
      <c r="BA1453" s="447" t="str">
        <f t="shared" si="681"/>
        <v>Non-Op</v>
      </c>
      <c r="BC1453" s="449" t="s">
        <v>2100</v>
      </c>
      <c r="BD1453" s="552">
        <f t="shared" si="668"/>
        <v>-92618.04</v>
      </c>
      <c r="BF1453" s="435"/>
      <c r="BG1453" s="435"/>
      <c r="BH1453" s="435"/>
      <c r="BI1453" s="435"/>
      <c r="BJ1453" s="435"/>
      <c r="BK1453" s="435"/>
      <c r="BL1453" s="435"/>
      <c r="BN1453" s="444"/>
    </row>
    <row r="1454" spans="1:66" s="28" customFormat="1" ht="12" customHeight="1">
      <c r="A1454" s="287">
        <v>24201031</v>
      </c>
      <c r="B1454" s="288" t="str">
        <f t="shared" si="684"/>
        <v>24201031</v>
      </c>
      <c r="C1454" s="516" t="s">
        <v>1922</v>
      </c>
      <c r="D1454" s="445" t="s">
        <v>1165</v>
      </c>
      <c r="E1454" s="445"/>
      <c r="F1454" s="516"/>
      <c r="G1454" s="445"/>
      <c r="H1454" s="547">
        <v>-120401.73</v>
      </c>
      <c r="I1454" s="547">
        <v>-120401.73</v>
      </c>
      <c r="J1454" s="547">
        <v>-126467.05</v>
      </c>
      <c r="K1454" s="547">
        <v>-126467.05</v>
      </c>
      <c r="L1454" s="547">
        <v>-121434.39</v>
      </c>
      <c r="M1454" s="547">
        <v>-121434.39</v>
      </c>
      <c r="N1454" s="547">
        <v>-121434.39</v>
      </c>
      <c r="O1454" s="547">
        <v>-121434.39</v>
      </c>
      <c r="P1454" s="547">
        <v>-121434.39</v>
      </c>
      <c r="Q1454" s="547">
        <v>-121434.39</v>
      </c>
      <c r="R1454" s="547">
        <v>-125482.96</v>
      </c>
      <c r="S1454" s="547">
        <v>-125482.96</v>
      </c>
      <c r="T1454" s="547">
        <v>-125482.96</v>
      </c>
      <c r="U1454" s="547"/>
      <c r="V1454" s="547">
        <f t="shared" si="686"/>
        <v>-122987.53624999999</v>
      </c>
      <c r="W1454" s="305"/>
      <c r="X1454" s="306"/>
      <c r="Y1454" s="548">
        <f t="shared" si="687"/>
        <v>0</v>
      </c>
      <c r="Z1454" s="549">
        <f t="shared" si="687"/>
        <v>0</v>
      </c>
      <c r="AA1454" s="549">
        <f t="shared" si="687"/>
        <v>0</v>
      </c>
      <c r="AB1454" s="282">
        <f t="shared" si="671"/>
        <v>-125482.96</v>
      </c>
      <c r="AC1454" s="281">
        <f t="shared" si="672"/>
        <v>0</v>
      </c>
      <c r="AD1454" s="549">
        <f t="shared" si="688"/>
        <v>0</v>
      </c>
      <c r="AE1454" s="553">
        <f t="shared" si="689"/>
        <v>0</v>
      </c>
      <c r="AF1454" s="282">
        <f t="shared" si="690"/>
        <v>-125482.96</v>
      </c>
      <c r="AG1454" s="283">
        <f t="shared" si="691"/>
        <v>-125482.96</v>
      </c>
      <c r="AH1454" s="281">
        <f t="shared" si="673"/>
        <v>0</v>
      </c>
      <c r="AI1454" s="551">
        <f t="shared" si="685"/>
        <v>0</v>
      </c>
      <c r="AJ1454" s="549">
        <f t="shared" si="685"/>
        <v>0</v>
      </c>
      <c r="AK1454" s="549">
        <f t="shared" si="685"/>
        <v>0</v>
      </c>
      <c r="AL1454" s="282">
        <f t="shared" si="692"/>
        <v>-122987.53624999999</v>
      </c>
      <c r="AM1454" s="281">
        <f t="shared" si="674"/>
        <v>0</v>
      </c>
      <c r="AN1454" s="549">
        <f t="shared" si="693"/>
        <v>0</v>
      </c>
      <c r="AO1454" s="549">
        <f t="shared" si="694"/>
        <v>0</v>
      </c>
      <c r="AP1454" s="549">
        <f t="shared" si="695"/>
        <v>-122987.53624999999</v>
      </c>
      <c r="AQ1454" s="283">
        <f t="shared" si="696"/>
        <v>-122987.53624999999</v>
      </c>
      <c r="AR1454" s="281">
        <f t="shared" si="675"/>
        <v>0</v>
      </c>
      <c r="AT1454" s="446" t="s">
        <v>2066</v>
      </c>
      <c r="AU1454" s="344"/>
      <c r="AV1454" s="447" t="str">
        <f t="shared" si="676"/>
        <v>CA</v>
      </c>
      <c r="AW1454" s="447" t="str">
        <f t="shared" si="677"/>
        <v>CL</v>
      </c>
      <c r="AX1454" s="447" t="str">
        <f t="shared" si="678"/>
        <v>AIC</v>
      </c>
      <c r="AY1454" s="447" t="str">
        <f t="shared" si="679"/>
        <v>ERB</v>
      </c>
      <c r="AZ1454" s="447" t="str">
        <f t="shared" si="680"/>
        <v>GRB</v>
      </c>
      <c r="BA1454" s="447" t="str">
        <f t="shared" si="681"/>
        <v>Non-Op</v>
      </c>
      <c r="BC1454" s="449" t="s">
        <v>2100</v>
      </c>
      <c r="BD1454" s="552">
        <f t="shared" si="668"/>
        <v>-125482.96</v>
      </c>
      <c r="BF1454" s="435"/>
      <c r="BG1454" s="435"/>
      <c r="BH1454" s="435"/>
      <c r="BI1454" s="435"/>
      <c r="BJ1454" s="435"/>
      <c r="BK1454" s="435"/>
      <c r="BL1454" s="435"/>
      <c r="BN1454" s="444"/>
    </row>
    <row r="1455" spans="1:66" s="28" customFormat="1" ht="12" customHeight="1">
      <c r="A1455" s="287">
        <v>24201041</v>
      </c>
      <c r="B1455" s="288" t="str">
        <f t="shared" si="684"/>
        <v>24201041</v>
      </c>
      <c r="C1455" s="516" t="s">
        <v>1923</v>
      </c>
      <c r="D1455" s="445" t="s">
        <v>1165</v>
      </c>
      <c r="E1455" s="445"/>
      <c r="F1455" s="516"/>
      <c r="G1455" s="445"/>
      <c r="H1455" s="547">
        <v>-28361.11</v>
      </c>
      <c r="I1455" s="547">
        <v>-28361.11</v>
      </c>
      <c r="J1455" s="547">
        <v>-30426.43</v>
      </c>
      <c r="K1455" s="547">
        <v>-30426.43</v>
      </c>
      <c r="L1455" s="547">
        <v>-30426.43</v>
      </c>
      <c r="M1455" s="547">
        <v>-30426.43</v>
      </c>
      <c r="N1455" s="547">
        <v>-30426.43</v>
      </c>
      <c r="O1455" s="547">
        <v>-30426.43</v>
      </c>
      <c r="P1455" s="547">
        <v>-30426.43</v>
      </c>
      <c r="Q1455" s="547">
        <v>-30426.43</v>
      </c>
      <c r="R1455" s="547">
        <v>-34426.43</v>
      </c>
      <c r="S1455" s="547">
        <v>-34426.43</v>
      </c>
      <c r="T1455" s="547">
        <v>-34426.43</v>
      </c>
      <c r="U1455" s="547"/>
      <c r="V1455" s="547">
        <f t="shared" si="686"/>
        <v>-31001.598333333332</v>
      </c>
      <c r="W1455" s="305"/>
      <c r="X1455" s="306"/>
      <c r="Y1455" s="548">
        <f t="shared" si="687"/>
        <v>0</v>
      </c>
      <c r="Z1455" s="549">
        <f t="shared" si="687"/>
        <v>0</v>
      </c>
      <c r="AA1455" s="549">
        <f t="shared" si="687"/>
        <v>0</v>
      </c>
      <c r="AB1455" s="282">
        <f t="shared" si="671"/>
        <v>-34426.43</v>
      </c>
      <c r="AC1455" s="281">
        <f t="shared" si="672"/>
        <v>0</v>
      </c>
      <c r="AD1455" s="549">
        <f t="shared" si="688"/>
        <v>0</v>
      </c>
      <c r="AE1455" s="553">
        <f t="shared" si="689"/>
        <v>0</v>
      </c>
      <c r="AF1455" s="282">
        <f t="shared" si="690"/>
        <v>-34426.43</v>
      </c>
      <c r="AG1455" s="283">
        <f t="shared" si="691"/>
        <v>-34426.43</v>
      </c>
      <c r="AH1455" s="281">
        <f t="shared" si="673"/>
        <v>0</v>
      </c>
      <c r="AI1455" s="551">
        <f t="shared" si="685"/>
        <v>0</v>
      </c>
      <c r="AJ1455" s="549">
        <f t="shared" si="685"/>
        <v>0</v>
      </c>
      <c r="AK1455" s="549">
        <f t="shared" si="685"/>
        <v>0</v>
      </c>
      <c r="AL1455" s="282">
        <f t="shared" si="692"/>
        <v>-31001.598333333332</v>
      </c>
      <c r="AM1455" s="281">
        <f t="shared" si="674"/>
        <v>0</v>
      </c>
      <c r="AN1455" s="549">
        <f t="shared" si="693"/>
        <v>0</v>
      </c>
      <c r="AO1455" s="549">
        <f t="shared" si="694"/>
        <v>0</v>
      </c>
      <c r="AP1455" s="549">
        <f t="shared" si="695"/>
        <v>-31001.598333333332</v>
      </c>
      <c r="AQ1455" s="283">
        <f t="shared" si="696"/>
        <v>-31001.598333333332</v>
      </c>
      <c r="AR1455" s="281">
        <f t="shared" si="675"/>
        <v>0</v>
      </c>
      <c r="AT1455" s="446" t="s">
        <v>2066</v>
      </c>
      <c r="AU1455" s="344"/>
      <c r="AV1455" s="447" t="str">
        <f t="shared" si="676"/>
        <v>CA</v>
      </c>
      <c r="AW1455" s="447" t="str">
        <f t="shared" si="677"/>
        <v>CL</v>
      </c>
      <c r="AX1455" s="447" t="str">
        <f t="shared" si="678"/>
        <v>AIC</v>
      </c>
      <c r="AY1455" s="447" t="str">
        <f t="shared" si="679"/>
        <v>ERB</v>
      </c>
      <c r="AZ1455" s="447" t="str">
        <f t="shared" si="680"/>
        <v>GRB</v>
      </c>
      <c r="BA1455" s="447" t="str">
        <f t="shared" si="681"/>
        <v>Non-Op</v>
      </c>
      <c r="BC1455" s="449" t="s">
        <v>2100</v>
      </c>
      <c r="BD1455" s="552">
        <f t="shared" si="668"/>
        <v>-34426.43</v>
      </c>
      <c r="BF1455" s="435"/>
      <c r="BG1455" s="435"/>
      <c r="BH1455" s="435"/>
      <c r="BI1455" s="435"/>
      <c r="BJ1455" s="435"/>
      <c r="BK1455" s="435"/>
      <c r="BL1455" s="435"/>
      <c r="BN1455" s="444"/>
    </row>
    <row r="1456" spans="1:66" s="28" customFormat="1" ht="12" customHeight="1">
      <c r="A1456" s="321">
        <v>24201111</v>
      </c>
      <c r="B1456" s="318" t="str">
        <f t="shared" si="684"/>
        <v>24201111</v>
      </c>
      <c r="C1456" s="516" t="s">
        <v>1924</v>
      </c>
      <c r="D1456" s="445" t="s">
        <v>1165</v>
      </c>
      <c r="E1456" s="445"/>
      <c r="F1456" s="294">
        <v>43025</v>
      </c>
      <c r="G1456" s="445"/>
      <c r="H1456" s="547">
        <v>-220942.82</v>
      </c>
      <c r="I1456" s="547">
        <v>-220942.82</v>
      </c>
      <c r="J1456" s="547">
        <v>-233851.05</v>
      </c>
      <c r="K1456" s="547">
        <v>-233851.05</v>
      </c>
      <c r="L1456" s="547">
        <v>-233851.05</v>
      </c>
      <c r="M1456" s="547">
        <v>-233851.05</v>
      </c>
      <c r="N1456" s="547">
        <v>-233851.05</v>
      </c>
      <c r="O1456" s="547">
        <v>-233851.05</v>
      </c>
      <c r="P1456" s="547">
        <v>-233851.05</v>
      </c>
      <c r="Q1456" s="547">
        <v>-233851.05</v>
      </c>
      <c r="R1456" s="547">
        <v>-283944.59000000003</v>
      </c>
      <c r="S1456" s="547">
        <v>-283944.59000000003</v>
      </c>
      <c r="T1456" s="547">
        <v>-283944.59000000003</v>
      </c>
      <c r="U1456" s="547"/>
      <c r="V1456" s="547">
        <f t="shared" si="686"/>
        <v>-242673.67541666667</v>
      </c>
      <c r="W1456" s="305"/>
      <c r="X1456" s="305"/>
      <c r="Y1456" s="548">
        <f t="shared" si="687"/>
        <v>0</v>
      </c>
      <c r="Z1456" s="549">
        <f t="shared" si="687"/>
        <v>0</v>
      </c>
      <c r="AA1456" s="549">
        <f t="shared" si="687"/>
        <v>0</v>
      </c>
      <c r="AB1456" s="282">
        <f t="shared" si="671"/>
        <v>-283944.59000000003</v>
      </c>
      <c r="AC1456" s="281">
        <f t="shared" si="672"/>
        <v>0</v>
      </c>
      <c r="AD1456" s="549">
        <f t="shared" si="688"/>
        <v>0</v>
      </c>
      <c r="AE1456" s="553">
        <f t="shared" si="689"/>
        <v>0</v>
      </c>
      <c r="AF1456" s="282">
        <f t="shared" si="690"/>
        <v>-283944.59000000003</v>
      </c>
      <c r="AG1456" s="283">
        <f t="shared" si="691"/>
        <v>-283944.59000000003</v>
      </c>
      <c r="AH1456" s="281">
        <f t="shared" si="673"/>
        <v>0</v>
      </c>
      <c r="AI1456" s="551">
        <f t="shared" si="685"/>
        <v>0</v>
      </c>
      <c r="AJ1456" s="549">
        <f t="shared" si="685"/>
        <v>0</v>
      </c>
      <c r="AK1456" s="549">
        <f t="shared" si="685"/>
        <v>0</v>
      </c>
      <c r="AL1456" s="282">
        <f t="shared" si="692"/>
        <v>-242673.67541666667</v>
      </c>
      <c r="AM1456" s="281">
        <f t="shared" si="674"/>
        <v>0</v>
      </c>
      <c r="AN1456" s="549">
        <f t="shared" si="693"/>
        <v>0</v>
      </c>
      <c r="AO1456" s="549">
        <f t="shared" si="694"/>
        <v>0</v>
      </c>
      <c r="AP1456" s="549">
        <f t="shared" si="695"/>
        <v>-242673.67541666667</v>
      </c>
      <c r="AQ1456" s="283">
        <f t="shared" si="696"/>
        <v>-242673.67541666667</v>
      </c>
      <c r="AR1456" s="281">
        <f t="shared" si="675"/>
        <v>0</v>
      </c>
      <c r="AT1456" s="446" t="s">
        <v>2066</v>
      </c>
      <c r="AU1456" s="344"/>
      <c r="AV1456" s="447" t="str">
        <f t="shared" si="676"/>
        <v>CA</v>
      </c>
      <c r="AW1456" s="447" t="str">
        <f t="shared" si="677"/>
        <v>CL</v>
      </c>
      <c r="AX1456" s="447" t="str">
        <f t="shared" si="678"/>
        <v>AIC</v>
      </c>
      <c r="AY1456" s="447" t="str">
        <f t="shared" si="679"/>
        <v>ERB</v>
      </c>
      <c r="AZ1456" s="447" t="str">
        <f t="shared" si="680"/>
        <v>GRB</v>
      </c>
      <c r="BA1456" s="447" t="str">
        <f t="shared" si="681"/>
        <v>Non-Op</v>
      </c>
      <c r="BC1456" s="449" t="s">
        <v>2100</v>
      </c>
      <c r="BD1456" s="552">
        <f t="shared" si="668"/>
        <v>-283944.59000000003</v>
      </c>
      <c r="BF1456" s="448"/>
      <c r="BG1456" s="448"/>
      <c r="BH1456" s="448"/>
      <c r="BI1456" s="448"/>
      <c r="BJ1456" s="448"/>
      <c r="BK1456" s="448"/>
      <c r="BL1456" s="448"/>
      <c r="BN1456" s="444"/>
    </row>
    <row r="1457" spans="1:66" s="28" customFormat="1" ht="12" customHeight="1">
      <c r="A1457" s="321">
        <v>24201121</v>
      </c>
      <c r="B1457" s="318" t="str">
        <f t="shared" si="684"/>
        <v>24201121</v>
      </c>
      <c r="C1457" s="516" t="s">
        <v>1925</v>
      </c>
      <c r="D1457" s="445" t="s">
        <v>1165</v>
      </c>
      <c r="E1457" s="445"/>
      <c r="F1457" s="294">
        <v>43390</v>
      </c>
      <c r="G1457" s="445"/>
      <c r="H1457" s="547">
        <v>-69867.899999999994</v>
      </c>
      <c r="I1457" s="547">
        <v>-69867.899999999994</v>
      </c>
      <c r="J1457" s="547">
        <v>-75031.19</v>
      </c>
      <c r="K1457" s="547">
        <v>-75031.19</v>
      </c>
      <c r="L1457" s="547">
        <v>-75031.19</v>
      </c>
      <c r="M1457" s="547">
        <v>-75031.19</v>
      </c>
      <c r="N1457" s="547">
        <v>-75031.19</v>
      </c>
      <c r="O1457" s="547">
        <v>-75031.19</v>
      </c>
      <c r="P1457" s="547">
        <v>-75031.19</v>
      </c>
      <c r="Q1457" s="547">
        <v>-75031.19</v>
      </c>
      <c r="R1457" s="547">
        <v>-95061.2</v>
      </c>
      <c r="S1457" s="547">
        <v>-92361.2</v>
      </c>
      <c r="T1457" s="547">
        <v>-92361.2</v>
      </c>
      <c r="U1457" s="547"/>
      <c r="V1457" s="547">
        <f t="shared" si="686"/>
        <v>-78221.197499999995</v>
      </c>
      <c r="W1457" s="305"/>
      <c r="X1457" s="305"/>
      <c r="Y1457" s="548">
        <f t="shared" si="687"/>
        <v>0</v>
      </c>
      <c r="Z1457" s="549">
        <f t="shared" si="687"/>
        <v>0</v>
      </c>
      <c r="AA1457" s="549">
        <f t="shared" si="687"/>
        <v>0</v>
      </c>
      <c r="AB1457" s="282">
        <f t="shared" si="671"/>
        <v>-92361.2</v>
      </c>
      <c r="AC1457" s="281">
        <f t="shared" si="672"/>
        <v>0</v>
      </c>
      <c r="AD1457" s="549">
        <f t="shared" si="688"/>
        <v>0</v>
      </c>
      <c r="AE1457" s="553">
        <f t="shared" si="689"/>
        <v>0</v>
      </c>
      <c r="AF1457" s="282">
        <f t="shared" si="690"/>
        <v>-92361.2</v>
      </c>
      <c r="AG1457" s="283">
        <f t="shared" si="691"/>
        <v>-92361.2</v>
      </c>
      <c r="AH1457" s="281">
        <f t="shared" si="673"/>
        <v>0</v>
      </c>
      <c r="AI1457" s="551">
        <f t="shared" si="685"/>
        <v>0</v>
      </c>
      <c r="AJ1457" s="549">
        <f t="shared" si="685"/>
        <v>0</v>
      </c>
      <c r="AK1457" s="549">
        <f t="shared" si="685"/>
        <v>0</v>
      </c>
      <c r="AL1457" s="282">
        <f t="shared" si="692"/>
        <v>-78221.197499999995</v>
      </c>
      <c r="AM1457" s="281">
        <f t="shared" si="674"/>
        <v>0</v>
      </c>
      <c r="AN1457" s="549">
        <f t="shared" si="693"/>
        <v>0</v>
      </c>
      <c r="AO1457" s="549">
        <f t="shared" si="694"/>
        <v>0</v>
      </c>
      <c r="AP1457" s="549">
        <f t="shared" si="695"/>
        <v>-78221.197499999995</v>
      </c>
      <c r="AQ1457" s="283">
        <f t="shared" si="696"/>
        <v>-78221.197499999995</v>
      </c>
      <c r="AR1457" s="281">
        <f t="shared" si="675"/>
        <v>0</v>
      </c>
      <c r="AT1457" s="446" t="s">
        <v>2066</v>
      </c>
      <c r="AU1457" s="344"/>
      <c r="AV1457" s="447" t="str">
        <f t="shared" si="676"/>
        <v>CA</v>
      </c>
      <c r="AW1457" s="447" t="str">
        <f t="shared" si="677"/>
        <v>CL</v>
      </c>
      <c r="AX1457" s="447" t="str">
        <f t="shared" si="678"/>
        <v>AIC</v>
      </c>
      <c r="AY1457" s="447" t="str">
        <f t="shared" si="679"/>
        <v>ERB</v>
      </c>
      <c r="AZ1457" s="447" t="str">
        <f t="shared" si="680"/>
        <v>GRB</v>
      </c>
      <c r="BA1457" s="447" t="str">
        <f t="shared" si="681"/>
        <v>Non-Op</v>
      </c>
      <c r="BC1457" s="449" t="s">
        <v>2100</v>
      </c>
      <c r="BD1457" s="552">
        <f t="shared" ref="BD1457:BD1520" si="697">+T1457</f>
        <v>-92361.2</v>
      </c>
      <c r="BF1457" s="448"/>
      <c r="BG1457" s="448"/>
      <c r="BH1457" s="448"/>
      <c r="BI1457" s="448"/>
      <c r="BJ1457" s="448"/>
      <c r="BK1457" s="448"/>
      <c r="BL1457" s="448"/>
      <c r="BN1457" s="444"/>
    </row>
    <row r="1458" spans="1:66" s="28" customFormat="1" ht="12" customHeight="1">
      <c r="A1458" s="362">
        <v>24201131</v>
      </c>
      <c r="B1458" s="313" t="str">
        <f t="shared" si="684"/>
        <v>24201131</v>
      </c>
      <c r="C1458" s="517" t="s">
        <v>2337</v>
      </c>
      <c r="D1458" s="451" t="s">
        <v>2092</v>
      </c>
      <c r="E1458" s="451"/>
      <c r="F1458" s="300">
        <v>43602</v>
      </c>
      <c r="G1458" s="451"/>
      <c r="H1458" s="556">
        <v>-764288.28</v>
      </c>
      <c r="I1458" s="556">
        <v>-653188.65</v>
      </c>
      <c r="J1458" s="556">
        <v>-538319.74</v>
      </c>
      <c r="K1458" s="556">
        <v>-430702.77</v>
      </c>
      <c r="L1458" s="556">
        <v>-342311.32</v>
      </c>
      <c r="M1458" s="556">
        <v>-258688.21</v>
      </c>
      <c r="N1458" s="556">
        <v>-169751.39</v>
      </c>
      <c r="O1458" s="556">
        <v>-84984.639999999999</v>
      </c>
      <c r="P1458" s="556">
        <v>2646.12</v>
      </c>
      <c r="Q1458" s="556">
        <v>0</v>
      </c>
      <c r="R1458" s="556">
        <v>0</v>
      </c>
      <c r="S1458" s="556">
        <v>0</v>
      </c>
      <c r="T1458" s="591">
        <v>0</v>
      </c>
      <c r="U1458" s="556"/>
      <c r="V1458" s="556">
        <f t="shared" si="686"/>
        <v>-238120.39500000005</v>
      </c>
      <c r="W1458" s="307"/>
      <c r="X1458" s="307"/>
      <c r="Y1458" s="548">
        <f t="shared" si="687"/>
        <v>0</v>
      </c>
      <c r="Z1458" s="549">
        <f t="shared" si="687"/>
        <v>0</v>
      </c>
      <c r="AA1458" s="549">
        <f t="shared" si="687"/>
        <v>0</v>
      </c>
      <c r="AB1458" s="282">
        <f t="shared" si="671"/>
        <v>0</v>
      </c>
      <c r="AC1458" s="281">
        <f t="shared" si="672"/>
        <v>0</v>
      </c>
      <c r="AD1458" s="549">
        <f t="shared" si="688"/>
        <v>0</v>
      </c>
      <c r="AE1458" s="553">
        <f t="shared" si="689"/>
        <v>0</v>
      </c>
      <c r="AF1458" s="282">
        <f t="shared" si="690"/>
        <v>0</v>
      </c>
      <c r="AG1458" s="283">
        <f t="shared" si="691"/>
        <v>0</v>
      </c>
      <c r="AH1458" s="281">
        <f t="shared" si="673"/>
        <v>0</v>
      </c>
      <c r="AI1458" s="551">
        <f t="shared" si="685"/>
        <v>0</v>
      </c>
      <c r="AJ1458" s="549">
        <f t="shared" si="685"/>
        <v>-238120.39500000005</v>
      </c>
      <c r="AK1458" s="549">
        <f t="shared" si="685"/>
        <v>0</v>
      </c>
      <c r="AL1458" s="282">
        <f t="shared" si="692"/>
        <v>0</v>
      </c>
      <c r="AM1458" s="281">
        <f t="shared" si="674"/>
        <v>0</v>
      </c>
      <c r="AN1458" s="549">
        <f t="shared" si="693"/>
        <v>0</v>
      </c>
      <c r="AO1458" s="549">
        <f t="shared" si="694"/>
        <v>0</v>
      </c>
      <c r="AP1458" s="549">
        <f t="shared" si="695"/>
        <v>0</v>
      </c>
      <c r="AQ1458" s="283">
        <f t="shared" si="696"/>
        <v>0</v>
      </c>
      <c r="AR1458" s="281">
        <f t="shared" si="675"/>
        <v>0</v>
      </c>
      <c r="AT1458" s="446"/>
      <c r="AU1458" s="344"/>
      <c r="AV1458" s="447" t="str">
        <f t="shared" si="676"/>
        <v>CA</v>
      </c>
      <c r="AW1458" s="447" t="str">
        <f t="shared" si="677"/>
        <v>CL</v>
      </c>
      <c r="AX1458" s="447" t="str">
        <f t="shared" si="678"/>
        <v>AIC</v>
      </c>
      <c r="AY1458" s="447" t="str">
        <f t="shared" si="679"/>
        <v>ERB</v>
      </c>
      <c r="AZ1458" s="447" t="str">
        <f t="shared" si="680"/>
        <v>GRB</v>
      </c>
      <c r="BA1458" s="447" t="str">
        <f t="shared" si="681"/>
        <v>Non-Op</v>
      </c>
      <c r="BC1458" s="492" t="s">
        <v>2334</v>
      </c>
      <c r="BD1458" s="552">
        <f t="shared" si="697"/>
        <v>0</v>
      </c>
      <c r="BF1458" s="435"/>
      <c r="BG1458" s="435"/>
      <c r="BH1458" s="435"/>
      <c r="BI1458" s="435"/>
      <c r="BJ1458" s="435"/>
      <c r="BK1458" s="435"/>
      <c r="BL1458" s="435"/>
      <c r="BN1458" s="444"/>
    </row>
    <row r="1459" spans="1:66" s="28" customFormat="1" ht="12" customHeight="1">
      <c r="A1459" s="362">
        <v>24201132</v>
      </c>
      <c r="B1459" s="313" t="str">
        <f t="shared" si="684"/>
        <v>24201132</v>
      </c>
      <c r="C1459" s="517" t="s">
        <v>2338</v>
      </c>
      <c r="D1459" s="451" t="s">
        <v>2092</v>
      </c>
      <c r="E1459" s="451"/>
      <c r="F1459" s="300">
        <v>43602</v>
      </c>
      <c r="G1459" s="451"/>
      <c r="H1459" s="556">
        <v>-427577.66</v>
      </c>
      <c r="I1459" s="556">
        <v>-343385.86</v>
      </c>
      <c r="J1459" s="556">
        <v>-253863.6</v>
      </c>
      <c r="K1459" s="556">
        <v>-173459.83</v>
      </c>
      <c r="L1459" s="556">
        <v>-126625.97</v>
      </c>
      <c r="M1459" s="556">
        <v>-93459.72</v>
      </c>
      <c r="N1459" s="556">
        <v>-71120.69</v>
      </c>
      <c r="O1459" s="556">
        <v>-53923.61</v>
      </c>
      <c r="P1459" s="556">
        <v>-35568.730000000003</v>
      </c>
      <c r="Q1459" s="556">
        <v>0</v>
      </c>
      <c r="R1459" s="556">
        <v>0</v>
      </c>
      <c r="S1459" s="556">
        <v>0</v>
      </c>
      <c r="T1459" s="591">
        <v>0</v>
      </c>
      <c r="U1459" s="556"/>
      <c r="V1459" s="556">
        <f t="shared" si="686"/>
        <v>-113766.40333333334</v>
      </c>
      <c r="W1459" s="307"/>
      <c r="X1459" s="307"/>
      <c r="Y1459" s="548">
        <f t="shared" si="687"/>
        <v>0</v>
      </c>
      <c r="Z1459" s="549">
        <f t="shared" si="687"/>
        <v>0</v>
      </c>
      <c r="AA1459" s="549">
        <f t="shared" si="687"/>
        <v>0</v>
      </c>
      <c r="AB1459" s="282">
        <f t="shared" si="671"/>
        <v>0</v>
      </c>
      <c r="AC1459" s="281">
        <f t="shared" si="672"/>
        <v>0</v>
      </c>
      <c r="AD1459" s="549">
        <f t="shared" si="688"/>
        <v>0</v>
      </c>
      <c r="AE1459" s="553">
        <f t="shared" si="689"/>
        <v>0</v>
      </c>
      <c r="AF1459" s="282">
        <f t="shared" si="690"/>
        <v>0</v>
      </c>
      <c r="AG1459" s="283">
        <f t="shared" si="691"/>
        <v>0</v>
      </c>
      <c r="AH1459" s="281">
        <f t="shared" si="673"/>
        <v>0</v>
      </c>
      <c r="AI1459" s="551">
        <f t="shared" si="685"/>
        <v>0</v>
      </c>
      <c r="AJ1459" s="549">
        <f t="shared" si="685"/>
        <v>-113766.40333333334</v>
      </c>
      <c r="AK1459" s="549">
        <f t="shared" si="685"/>
        <v>0</v>
      </c>
      <c r="AL1459" s="282">
        <f t="shared" si="692"/>
        <v>0</v>
      </c>
      <c r="AM1459" s="281">
        <f t="shared" si="674"/>
        <v>0</v>
      </c>
      <c r="AN1459" s="549">
        <f t="shared" si="693"/>
        <v>0</v>
      </c>
      <c r="AO1459" s="549">
        <f t="shared" si="694"/>
        <v>0</v>
      </c>
      <c r="AP1459" s="549">
        <f t="shared" si="695"/>
        <v>0</v>
      </c>
      <c r="AQ1459" s="283">
        <f t="shared" si="696"/>
        <v>0</v>
      </c>
      <c r="AR1459" s="281">
        <f t="shared" si="675"/>
        <v>0</v>
      </c>
      <c r="AT1459" s="446"/>
      <c r="AU1459" s="344"/>
      <c r="AV1459" s="447" t="str">
        <f t="shared" si="676"/>
        <v>CA</v>
      </c>
      <c r="AW1459" s="447" t="str">
        <f t="shared" si="677"/>
        <v>CL</v>
      </c>
      <c r="AX1459" s="447" t="str">
        <f t="shared" si="678"/>
        <v>AIC</v>
      </c>
      <c r="AY1459" s="447" t="str">
        <f t="shared" si="679"/>
        <v>ERB</v>
      </c>
      <c r="AZ1459" s="447" t="str">
        <f t="shared" si="680"/>
        <v>GRB</v>
      </c>
      <c r="BA1459" s="447" t="str">
        <f t="shared" si="681"/>
        <v>Non-Op</v>
      </c>
      <c r="BC1459" s="492" t="s">
        <v>2334</v>
      </c>
      <c r="BD1459" s="552">
        <f t="shared" si="697"/>
        <v>0</v>
      </c>
      <c r="BF1459" s="435"/>
      <c r="BG1459" s="435"/>
      <c r="BH1459" s="435"/>
      <c r="BI1459" s="435"/>
      <c r="BJ1459" s="435"/>
      <c r="BK1459" s="435"/>
      <c r="BL1459" s="435"/>
      <c r="BN1459" s="444"/>
    </row>
    <row r="1460" spans="1:66" s="28" customFormat="1" ht="12" customHeight="1">
      <c r="A1460" s="362">
        <v>24201133</v>
      </c>
      <c r="B1460" s="313" t="str">
        <f t="shared" si="684"/>
        <v>24201133</v>
      </c>
      <c r="C1460" s="517" t="s">
        <v>2339</v>
      </c>
      <c r="D1460" s="451" t="s">
        <v>2092</v>
      </c>
      <c r="E1460" s="451"/>
      <c r="F1460" s="300">
        <v>43799</v>
      </c>
      <c r="G1460" s="451"/>
      <c r="H1460" s="556">
        <v>0</v>
      </c>
      <c r="I1460" s="556">
        <v>0</v>
      </c>
      <c r="J1460" s="556">
        <v>0</v>
      </c>
      <c r="K1460" s="556">
        <v>0</v>
      </c>
      <c r="L1460" s="556">
        <v>0</v>
      </c>
      <c r="M1460" s="556">
        <v>0</v>
      </c>
      <c r="N1460" s="556">
        <v>0</v>
      </c>
      <c r="O1460" s="556">
        <v>0</v>
      </c>
      <c r="P1460" s="556">
        <v>0</v>
      </c>
      <c r="Q1460" s="556">
        <v>0</v>
      </c>
      <c r="R1460" s="556">
        <v>0</v>
      </c>
      <c r="S1460" s="556">
        <v>0</v>
      </c>
      <c r="T1460" s="591">
        <v>0</v>
      </c>
      <c r="U1460" s="556"/>
      <c r="V1460" s="556">
        <f t="shared" si="686"/>
        <v>0</v>
      </c>
      <c r="W1460" s="307"/>
      <c r="X1460" s="307"/>
      <c r="Y1460" s="548">
        <f t="shared" si="687"/>
        <v>0</v>
      </c>
      <c r="Z1460" s="549">
        <f t="shared" si="687"/>
        <v>0</v>
      </c>
      <c r="AA1460" s="549">
        <f t="shared" si="687"/>
        <v>0</v>
      </c>
      <c r="AB1460" s="282">
        <f t="shared" si="671"/>
        <v>0</v>
      </c>
      <c r="AC1460" s="281">
        <f t="shared" si="672"/>
        <v>0</v>
      </c>
      <c r="AD1460" s="549">
        <f t="shared" si="688"/>
        <v>0</v>
      </c>
      <c r="AE1460" s="553">
        <f t="shared" si="689"/>
        <v>0</v>
      </c>
      <c r="AF1460" s="282">
        <f t="shared" si="690"/>
        <v>0</v>
      </c>
      <c r="AG1460" s="283">
        <f t="shared" si="691"/>
        <v>0</v>
      </c>
      <c r="AH1460" s="281">
        <f t="shared" si="673"/>
        <v>0</v>
      </c>
      <c r="AI1460" s="551">
        <f t="shared" si="685"/>
        <v>0</v>
      </c>
      <c r="AJ1460" s="549">
        <f t="shared" si="685"/>
        <v>0</v>
      </c>
      <c r="AK1460" s="549">
        <f t="shared" si="685"/>
        <v>0</v>
      </c>
      <c r="AL1460" s="282">
        <f t="shared" si="692"/>
        <v>0</v>
      </c>
      <c r="AM1460" s="281">
        <f t="shared" si="674"/>
        <v>0</v>
      </c>
      <c r="AN1460" s="549">
        <f t="shared" si="693"/>
        <v>0</v>
      </c>
      <c r="AO1460" s="549">
        <f t="shared" si="694"/>
        <v>0</v>
      </c>
      <c r="AP1460" s="549">
        <f t="shared" si="695"/>
        <v>0</v>
      </c>
      <c r="AQ1460" s="283">
        <f t="shared" si="696"/>
        <v>0</v>
      </c>
      <c r="AR1460" s="281">
        <f t="shared" si="675"/>
        <v>0</v>
      </c>
      <c r="AT1460" s="446"/>
      <c r="AU1460" s="344"/>
      <c r="AV1460" s="447" t="str">
        <f t="shared" si="676"/>
        <v>CA</v>
      </c>
      <c r="AW1460" s="447" t="str">
        <f t="shared" si="677"/>
        <v>CL</v>
      </c>
      <c r="AX1460" s="447" t="str">
        <f t="shared" si="678"/>
        <v>AIC</v>
      </c>
      <c r="AY1460" s="447" t="str">
        <f t="shared" si="679"/>
        <v>ERB</v>
      </c>
      <c r="AZ1460" s="447" t="str">
        <f t="shared" si="680"/>
        <v>GRB</v>
      </c>
      <c r="BA1460" s="447" t="str">
        <f t="shared" si="681"/>
        <v>Non-Op</v>
      </c>
      <c r="BC1460" s="492" t="s">
        <v>2334</v>
      </c>
      <c r="BD1460" s="552">
        <f t="shared" si="697"/>
        <v>0</v>
      </c>
      <c r="BF1460" s="435"/>
      <c r="BG1460" s="435"/>
      <c r="BH1460" s="435"/>
      <c r="BI1460" s="435"/>
      <c r="BJ1460" s="435"/>
      <c r="BK1460" s="435"/>
      <c r="BL1460" s="435"/>
      <c r="BN1460" s="444"/>
    </row>
    <row r="1461" spans="1:66" s="28" customFormat="1" ht="12" customHeight="1">
      <c r="A1461" s="287">
        <v>24300013</v>
      </c>
      <c r="B1461" s="288" t="str">
        <f t="shared" si="684"/>
        <v>24300013</v>
      </c>
      <c r="C1461" s="444" t="s">
        <v>2991</v>
      </c>
      <c r="D1461" s="445" t="s">
        <v>1165</v>
      </c>
      <c r="E1461" s="445"/>
      <c r="F1461" s="444"/>
      <c r="G1461" s="445"/>
      <c r="H1461" s="547">
        <v>0</v>
      </c>
      <c r="I1461" s="547">
        <v>0</v>
      </c>
      <c r="J1461" s="547">
        <v>0</v>
      </c>
      <c r="K1461" s="547">
        <v>0</v>
      </c>
      <c r="L1461" s="547">
        <v>0</v>
      </c>
      <c r="M1461" s="547">
        <v>0</v>
      </c>
      <c r="N1461" s="547">
        <v>0</v>
      </c>
      <c r="O1461" s="547">
        <v>0</v>
      </c>
      <c r="P1461" s="547">
        <v>0</v>
      </c>
      <c r="Q1461" s="547">
        <v>0</v>
      </c>
      <c r="R1461" s="547">
        <v>0</v>
      </c>
      <c r="S1461" s="547">
        <v>0</v>
      </c>
      <c r="T1461" s="547">
        <v>0</v>
      </c>
      <c r="U1461" s="547"/>
      <c r="V1461" s="547">
        <f t="shared" si="686"/>
        <v>0</v>
      </c>
      <c r="W1461" s="285"/>
      <c r="X1461" s="285"/>
      <c r="Y1461" s="548">
        <f t="shared" si="687"/>
        <v>0</v>
      </c>
      <c r="Z1461" s="549">
        <f t="shared" si="687"/>
        <v>0</v>
      </c>
      <c r="AA1461" s="549">
        <f t="shared" si="687"/>
        <v>0</v>
      </c>
      <c r="AB1461" s="282">
        <f t="shared" si="671"/>
        <v>0</v>
      </c>
      <c r="AC1461" s="281">
        <f t="shared" si="672"/>
        <v>0</v>
      </c>
      <c r="AD1461" s="549">
        <f t="shared" si="688"/>
        <v>0</v>
      </c>
      <c r="AE1461" s="553">
        <f t="shared" si="689"/>
        <v>0</v>
      </c>
      <c r="AF1461" s="282">
        <f t="shared" si="690"/>
        <v>0</v>
      </c>
      <c r="AG1461" s="283">
        <f t="shared" si="691"/>
        <v>0</v>
      </c>
      <c r="AH1461" s="281">
        <f t="shared" si="673"/>
        <v>0</v>
      </c>
      <c r="AI1461" s="551">
        <f t="shared" ref="AI1461:AK1480" si="698">IF($D1461=AI$5,$V1461,0)</f>
        <v>0</v>
      </c>
      <c r="AJ1461" s="549">
        <f t="shared" si="698"/>
        <v>0</v>
      </c>
      <c r="AK1461" s="549">
        <f t="shared" si="698"/>
        <v>0</v>
      </c>
      <c r="AL1461" s="282">
        <f t="shared" si="692"/>
        <v>0</v>
      </c>
      <c r="AM1461" s="281">
        <f t="shared" si="674"/>
        <v>0</v>
      </c>
      <c r="AN1461" s="549">
        <f t="shared" si="693"/>
        <v>0</v>
      </c>
      <c r="AO1461" s="549">
        <f t="shared" si="694"/>
        <v>0</v>
      </c>
      <c r="AP1461" s="549">
        <f t="shared" si="695"/>
        <v>0</v>
      </c>
      <c r="AQ1461" s="283">
        <f t="shared" si="696"/>
        <v>0</v>
      </c>
      <c r="AR1461" s="281">
        <f t="shared" si="675"/>
        <v>0</v>
      </c>
      <c r="AT1461" s="446" t="s">
        <v>2064</v>
      </c>
      <c r="AU1461" s="344"/>
      <c r="AV1461" s="447" t="str">
        <f t="shared" si="676"/>
        <v>CA</v>
      </c>
      <c r="AW1461" s="447" t="str">
        <f t="shared" si="677"/>
        <v>CL</v>
      </c>
      <c r="AX1461" s="447" t="str">
        <f t="shared" si="678"/>
        <v>AIC</v>
      </c>
      <c r="AY1461" s="447" t="str">
        <f t="shared" si="679"/>
        <v>ERB</v>
      </c>
      <c r="AZ1461" s="447" t="str">
        <f t="shared" si="680"/>
        <v>GRB</v>
      </c>
      <c r="BA1461" s="447" t="str">
        <f t="shared" si="681"/>
        <v>Non-Op</v>
      </c>
      <c r="BC1461" s="449" t="s">
        <v>2100</v>
      </c>
      <c r="BD1461" s="552">
        <f t="shared" si="697"/>
        <v>0</v>
      </c>
      <c r="BF1461" s="435"/>
      <c r="BG1461" s="435"/>
      <c r="BH1461" s="435"/>
      <c r="BI1461" s="435"/>
      <c r="BJ1461" s="435"/>
      <c r="BK1461" s="435"/>
      <c r="BL1461" s="435"/>
      <c r="BN1461" s="444"/>
    </row>
    <row r="1462" spans="1:66" s="28" customFormat="1" ht="12" customHeight="1">
      <c r="A1462" s="321">
        <v>24300023</v>
      </c>
      <c r="B1462" s="318" t="str">
        <f t="shared" si="684"/>
        <v>24300023</v>
      </c>
      <c r="C1462" s="444" t="s">
        <v>1926</v>
      </c>
      <c r="D1462" s="445" t="s">
        <v>1165</v>
      </c>
      <c r="E1462" s="445"/>
      <c r="F1462" s="294">
        <v>42751</v>
      </c>
      <c r="G1462" s="445"/>
      <c r="H1462" s="547">
        <v>-475245.49</v>
      </c>
      <c r="I1462" s="547">
        <v>-451616.38</v>
      </c>
      <c r="J1462" s="547">
        <v>-427900.14</v>
      </c>
      <c r="K1462" s="547">
        <v>-395487.01</v>
      </c>
      <c r="L1462" s="547">
        <v>-363008.43</v>
      </c>
      <c r="M1462" s="547">
        <v>-331231.84999999998</v>
      </c>
      <c r="N1462" s="547">
        <v>-1284638.8799999999</v>
      </c>
      <c r="O1462" s="547">
        <v>-1252051.58</v>
      </c>
      <c r="P1462" s="547">
        <v>-1181401.3899999999</v>
      </c>
      <c r="Q1462" s="547">
        <v>-1353066.71</v>
      </c>
      <c r="R1462" s="547">
        <v>-1318448.68</v>
      </c>
      <c r="S1462" s="547">
        <v>-1483878.8</v>
      </c>
      <c r="T1462" s="547">
        <v>-1742380.4</v>
      </c>
      <c r="U1462" s="547"/>
      <c r="V1462" s="547">
        <f t="shared" si="686"/>
        <v>-912628.56625000003</v>
      </c>
      <c r="W1462" s="285"/>
      <c r="X1462" s="285"/>
      <c r="Y1462" s="548">
        <f t="shared" si="687"/>
        <v>0</v>
      </c>
      <c r="Z1462" s="549">
        <f t="shared" si="687"/>
        <v>0</v>
      </c>
      <c r="AA1462" s="549">
        <f t="shared" si="687"/>
        <v>0</v>
      </c>
      <c r="AB1462" s="282">
        <f t="shared" si="671"/>
        <v>-1742380.4</v>
      </c>
      <c r="AC1462" s="281">
        <f t="shared" si="672"/>
        <v>0</v>
      </c>
      <c r="AD1462" s="549">
        <f t="shared" si="688"/>
        <v>0</v>
      </c>
      <c r="AE1462" s="553">
        <f t="shared" si="689"/>
        <v>0</v>
      </c>
      <c r="AF1462" s="282">
        <f t="shared" si="690"/>
        <v>-1742380.4</v>
      </c>
      <c r="AG1462" s="283">
        <f t="shared" si="691"/>
        <v>-1742380.4</v>
      </c>
      <c r="AH1462" s="281">
        <f t="shared" si="673"/>
        <v>0</v>
      </c>
      <c r="AI1462" s="551">
        <f t="shared" si="698"/>
        <v>0</v>
      </c>
      <c r="AJ1462" s="549">
        <f t="shared" si="698"/>
        <v>0</v>
      </c>
      <c r="AK1462" s="549">
        <f t="shared" si="698"/>
        <v>0</v>
      </c>
      <c r="AL1462" s="282">
        <f t="shared" si="692"/>
        <v>-912628.56625000003</v>
      </c>
      <c r="AM1462" s="281">
        <f t="shared" si="674"/>
        <v>0</v>
      </c>
      <c r="AN1462" s="549">
        <f t="shared" si="693"/>
        <v>0</v>
      </c>
      <c r="AO1462" s="549">
        <f t="shared" si="694"/>
        <v>0</v>
      </c>
      <c r="AP1462" s="549">
        <f t="shared" si="695"/>
        <v>-912628.56625000003</v>
      </c>
      <c r="AQ1462" s="283">
        <f t="shared" si="696"/>
        <v>-912628.56625000003</v>
      </c>
      <c r="AR1462" s="281">
        <f t="shared" si="675"/>
        <v>0</v>
      </c>
      <c r="AT1462" s="446" t="s">
        <v>2064</v>
      </c>
      <c r="AU1462" s="344"/>
      <c r="AV1462" s="447" t="str">
        <f t="shared" si="676"/>
        <v>CA</v>
      </c>
      <c r="AW1462" s="447" t="str">
        <f t="shared" si="677"/>
        <v>CL</v>
      </c>
      <c r="AX1462" s="447" t="str">
        <f t="shared" si="678"/>
        <v>AIC</v>
      </c>
      <c r="AY1462" s="447" t="str">
        <f t="shared" si="679"/>
        <v>ERB</v>
      </c>
      <c r="AZ1462" s="447" t="str">
        <f t="shared" si="680"/>
        <v>GRB</v>
      </c>
      <c r="BA1462" s="447" t="str">
        <f t="shared" si="681"/>
        <v>Non-Op</v>
      </c>
      <c r="BC1462" s="449" t="s">
        <v>2100</v>
      </c>
      <c r="BD1462" s="552">
        <f t="shared" si="697"/>
        <v>-1742380.4</v>
      </c>
      <c r="BF1462" s="448"/>
      <c r="BG1462" s="448"/>
      <c r="BH1462" s="448"/>
      <c r="BI1462" s="448"/>
      <c r="BJ1462" s="448"/>
      <c r="BK1462" s="448"/>
      <c r="BL1462" s="448"/>
      <c r="BN1462" s="444"/>
    </row>
    <row r="1463" spans="1:66" s="28" customFormat="1" ht="12" customHeight="1">
      <c r="A1463" s="287">
        <v>24400001</v>
      </c>
      <c r="B1463" s="288" t="str">
        <f t="shared" si="684"/>
        <v>24400001</v>
      </c>
      <c r="C1463" s="444" t="s">
        <v>1927</v>
      </c>
      <c r="D1463" s="445" t="s">
        <v>1165</v>
      </c>
      <c r="E1463" s="445"/>
      <c r="F1463" s="444"/>
      <c r="G1463" s="445"/>
      <c r="H1463" s="547">
        <v>-23696687.329999998</v>
      </c>
      <c r="I1463" s="547">
        <v>-20959538.09</v>
      </c>
      <c r="J1463" s="547">
        <v>-14847883.4</v>
      </c>
      <c r="K1463" s="547">
        <v>-13929190.6</v>
      </c>
      <c r="L1463" s="547">
        <v>-24858929.07</v>
      </c>
      <c r="M1463" s="547">
        <v>-30019362.600000001</v>
      </c>
      <c r="N1463" s="547">
        <v>-30221451.969999999</v>
      </c>
      <c r="O1463" s="547">
        <v>-26489401.93</v>
      </c>
      <c r="P1463" s="547">
        <v>-22906004.800000001</v>
      </c>
      <c r="Q1463" s="547">
        <v>-36659624.719999999</v>
      </c>
      <c r="R1463" s="547">
        <v>-24754588.890000001</v>
      </c>
      <c r="S1463" s="547">
        <v>-23039203.91</v>
      </c>
      <c r="T1463" s="547">
        <v>-35353925.520000003</v>
      </c>
      <c r="U1463" s="547"/>
      <c r="V1463" s="547">
        <f t="shared" si="686"/>
        <v>-24850873.867083337</v>
      </c>
      <c r="W1463" s="285"/>
      <c r="X1463" s="286"/>
      <c r="Y1463" s="548">
        <f t="shared" ref="Y1463:AA1482" si="699">IF($D1463=Y$5,$T1463,0)</f>
        <v>0</v>
      </c>
      <c r="Z1463" s="549">
        <f t="shared" si="699"/>
        <v>0</v>
      </c>
      <c r="AA1463" s="549">
        <f t="shared" si="699"/>
        <v>0</v>
      </c>
      <c r="AB1463" s="282">
        <f t="shared" si="671"/>
        <v>-35353925.520000003</v>
      </c>
      <c r="AC1463" s="281">
        <f t="shared" si="672"/>
        <v>0</v>
      </c>
      <c r="AD1463" s="549">
        <f t="shared" si="688"/>
        <v>0</v>
      </c>
      <c r="AE1463" s="553">
        <f t="shared" si="689"/>
        <v>0</v>
      </c>
      <c r="AF1463" s="282">
        <f t="shared" si="690"/>
        <v>-35353925.520000003</v>
      </c>
      <c r="AG1463" s="283">
        <f t="shared" si="691"/>
        <v>-35353925.520000003</v>
      </c>
      <c r="AH1463" s="281">
        <f t="shared" si="673"/>
        <v>0</v>
      </c>
      <c r="AI1463" s="551">
        <f t="shared" si="698"/>
        <v>0</v>
      </c>
      <c r="AJ1463" s="549">
        <f t="shared" si="698"/>
        <v>0</v>
      </c>
      <c r="AK1463" s="549">
        <f t="shared" si="698"/>
        <v>0</v>
      </c>
      <c r="AL1463" s="282">
        <f t="shared" si="692"/>
        <v>-24850873.867083337</v>
      </c>
      <c r="AM1463" s="281">
        <f t="shared" si="674"/>
        <v>0</v>
      </c>
      <c r="AN1463" s="549">
        <f t="shared" si="693"/>
        <v>0</v>
      </c>
      <c r="AO1463" s="549">
        <f t="shared" si="694"/>
        <v>0</v>
      </c>
      <c r="AP1463" s="549">
        <f t="shared" si="695"/>
        <v>-24850873.867083337</v>
      </c>
      <c r="AQ1463" s="283">
        <f t="shared" si="696"/>
        <v>-24850873.867083337</v>
      </c>
      <c r="AR1463" s="281">
        <f t="shared" si="675"/>
        <v>0</v>
      </c>
      <c r="AT1463" s="446" t="s">
        <v>2073</v>
      </c>
      <c r="AU1463" s="344"/>
      <c r="AV1463" s="447" t="str">
        <f t="shared" si="676"/>
        <v>CA</v>
      </c>
      <c r="AW1463" s="447" t="str">
        <f t="shared" si="677"/>
        <v>CL</v>
      </c>
      <c r="AX1463" s="447" t="str">
        <f t="shared" si="678"/>
        <v>AIC</v>
      </c>
      <c r="AY1463" s="447" t="str">
        <f t="shared" si="679"/>
        <v>ERB</v>
      </c>
      <c r="AZ1463" s="447" t="str">
        <f t="shared" si="680"/>
        <v>GRB</v>
      </c>
      <c r="BA1463" s="447" t="str">
        <f t="shared" si="681"/>
        <v>Non-Op</v>
      </c>
      <c r="BC1463" s="449" t="s">
        <v>2100</v>
      </c>
      <c r="BD1463" s="552">
        <f t="shared" si="697"/>
        <v>-35353925.520000003</v>
      </c>
      <c r="BF1463" s="435"/>
      <c r="BG1463" s="435"/>
      <c r="BH1463" s="435"/>
      <c r="BI1463" s="435"/>
      <c r="BJ1463" s="435"/>
      <c r="BK1463" s="435"/>
      <c r="BL1463" s="435"/>
      <c r="BN1463" s="444"/>
    </row>
    <row r="1464" spans="1:66" s="28" customFormat="1" ht="12" customHeight="1">
      <c r="A1464" s="287">
        <v>24400002</v>
      </c>
      <c r="B1464" s="288" t="str">
        <f t="shared" si="684"/>
        <v>24400002</v>
      </c>
      <c r="C1464" s="444" t="s">
        <v>1928</v>
      </c>
      <c r="D1464" s="445" t="s">
        <v>1165</v>
      </c>
      <c r="E1464" s="445"/>
      <c r="F1464" s="444"/>
      <c r="G1464" s="445"/>
      <c r="H1464" s="547">
        <v>-7743640.7699999996</v>
      </c>
      <c r="I1464" s="547">
        <v>-6407940.7599999998</v>
      </c>
      <c r="J1464" s="547">
        <v>-4561832.17</v>
      </c>
      <c r="K1464" s="547">
        <v>-5910419.9100000001</v>
      </c>
      <c r="L1464" s="547">
        <v>-5039460.8</v>
      </c>
      <c r="M1464" s="547">
        <v>-5339051.42</v>
      </c>
      <c r="N1464" s="547">
        <v>-7270073.1799999997</v>
      </c>
      <c r="O1464" s="547">
        <v>-7585518.8799999999</v>
      </c>
      <c r="P1464" s="547">
        <v>-8157599.3200000003</v>
      </c>
      <c r="Q1464" s="547">
        <v>-13787433.48</v>
      </c>
      <c r="R1464" s="547">
        <v>-13483795.4</v>
      </c>
      <c r="S1464" s="547">
        <v>-14868107.199999999</v>
      </c>
      <c r="T1464" s="547">
        <v>-12330109.23</v>
      </c>
      <c r="U1464" s="547"/>
      <c r="V1464" s="547">
        <f t="shared" si="686"/>
        <v>-8537342.2933333348</v>
      </c>
      <c r="W1464" s="285"/>
      <c r="X1464" s="286"/>
      <c r="Y1464" s="548">
        <f t="shared" si="699"/>
        <v>0</v>
      </c>
      <c r="Z1464" s="549">
        <f t="shared" si="699"/>
        <v>0</v>
      </c>
      <c r="AA1464" s="549">
        <f t="shared" si="699"/>
        <v>0</v>
      </c>
      <c r="AB1464" s="282">
        <f t="shared" si="671"/>
        <v>-12330109.23</v>
      </c>
      <c r="AC1464" s="281">
        <f t="shared" si="672"/>
        <v>0</v>
      </c>
      <c r="AD1464" s="549">
        <f t="shared" si="688"/>
        <v>0</v>
      </c>
      <c r="AE1464" s="553">
        <f t="shared" si="689"/>
        <v>0</v>
      </c>
      <c r="AF1464" s="282">
        <f t="shared" si="690"/>
        <v>-12330109.23</v>
      </c>
      <c r="AG1464" s="283">
        <f t="shared" si="691"/>
        <v>-12330109.23</v>
      </c>
      <c r="AH1464" s="281">
        <f t="shared" si="673"/>
        <v>0</v>
      </c>
      <c r="AI1464" s="551">
        <f t="shared" si="698"/>
        <v>0</v>
      </c>
      <c r="AJ1464" s="549">
        <f t="shared" si="698"/>
        <v>0</v>
      </c>
      <c r="AK1464" s="549">
        <f t="shared" si="698"/>
        <v>0</v>
      </c>
      <c r="AL1464" s="282">
        <f t="shared" si="692"/>
        <v>-8537342.2933333348</v>
      </c>
      <c r="AM1464" s="281">
        <f t="shared" si="674"/>
        <v>0</v>
      </c>
      <c r="AN1464" s="549">
        <f t="shared" si="693"/>
        <v>0</v>
      </c>
      <c r="AO1464" s="549">
        <f t="shared" si="694"/>
        <v>0</v>
      </c>
      <c r="AP1464" s="549">
        <f t="shared" si="695"/>
        <v>-8537342.2933333348</v>
      </c>
      <c r="AQ1464" s="283">
        <f t="shared" si="696"/>
        <v>-8537342.2933333348</v>
      </c>
      <c r="AR1464" s="281">
        <f t="shared" si="675"/>
        <v>0</v>
      </c>
      <c r="AT1464" s="446" t="s">
        <v>2072</v>
      </c>
      <c r="AU1464" s="344"/>
      <c r="AV1464" s="447" t="str">
        <f t="shared" si="676"/>
        <v>CA</v>
      </c>
      <c r="AW1464" s="447" t="str">
        <f t="shared" si="677"/>
        <v>CL</v>
      </c>
      <c r="AX1464" s="447" t="str">
        <f t="shared" si="678"/>
        <v>AIC</v>
      </c>
      <c r="AY1464" s="447" t="str">
        <f t="shared" si="679"/>
        <v>ERB</v>
      </c>
      <c r="AZ1464" s="447" t="str">
        <f t="shared" si="680"/>
        <v>GRB</v>
      </c>
      <c r="BA1464" s="447" t="str">
        <f t="shared" si="681"/>
        <v>Non-Op</v>
      </c>
      <c r="BC1464" s="449" t="s">
        <v>2100</v>
      </c>
      <c r="BD1464" s="552">
        <f t="shared" si="697"/>
        <v>-12330109.23</v>
      </c>
      <c r="BF1464" s="435"/>
      <c r="BG1464" s="435"/>
      <c r="BH1464" s="435"/>
      <c r="BI1464" s="435"/>
      <c r="BJ1464" s="435"/>
      <c r="BK1464" s="435"/>
      <c r="BL1464" s="435"/>
      <c r="BN1464" s="444"/>
    </row>
    <row r="1465" spans="1:66" s="28" customFormat="1" ht="12" customHeight="1">
      <c r="A1465" s="287">
        <v>24400011</v>
      </c>
      <c r="B1465" s="288" t="str">
        <f t="shared" si="684"/>
        <v>24400011</v>
      </c>
      <c r="C1465" s="444" t="s">
        <v>1929</v>
      </c>
      <c r="D1465" s="445" t="s">
        <v>1165</v>
      </c>
      <c r="E1465" s="445"/>
      <c r="F1465" s="444"/>
      <c r="G1465" s="445"/>
      <c r="H1465" s="547">
        <v>-23225376.59</v>
      </c>
      <c r="I1465" s="547">
        <v>-26000568.100000001</v>
      </c>
      <c r="J1465" s="547">
        <v>-24576541.690000001</v>
      </c>
      <c r="K1465" s="547">
        <v>-19813502.109999999</v>
      </c>
      <c r="L1465" s="547">
        <v>-14868394.779999999</v>
      </c>
      <c r="M1465" s="547">
        <v>-16215139.27</v>
      </c>
      <c r="N1465" s="547">
        <v>-14817883.91</v>
      </c>
      <c r="O1465" s="547">
        <v>-10743100.789999999</v>
      </c>
      <c r="P1465" s="547">
        <v>-11910701.92</v>
      </c>
      <c r="Q1465" s="547">
        <v>-8688775.1899999995</v>
      </c>
      <c r="R1465" s="547">
        <v>-8596339.75</v>
      </c>
      <c r="S1465" s="547">
        <v>-7885792.3399999999</v>
      </c>
      <c r="T1465" s="547">
        <v>-4606159.0199999996</v>
      </c>
      <c r="U1465" s="547"/>
      <c r="V1465" s="547">
        <f t="shared" si="686"/>
        <v>-14836042.304583333</v>
      </c>
      <c r="W1465" s="285"/>
      <c r="X1465" s="286"/>
      <c r="Y1465" s="548">
        <f t="shared" si="699"/>
        <v>0</v>
      </c>
      <c r="Z1465" s="549">
        <f t="shared" si="699"/>
        <v>0</v>
      </c>
      <c r="AA1465" s="549">
        <f t="shared" si="699"/>
        <v>0</v>
      </c>
      <c r="AB1465" s="282">
        <f t="shared" si="671"/>
        <v>-4606159.0199999996</v>
      </c>
      <c r="AC1465" s="281">
        <f t="shared" si="672"/>
        <v>0</v>
      </c>
      <c r="AD1465" s="549">
        <f t="shared" si="688"/>
        <v>0</v>
      </c>
      <c r="AE1465" s="553">
        <f t="shared" si="689"/>
        <v>0</v>
      </c>
      <c r="AF1465" s="282">
        <f t="shared" si="690"/>
        <v>-4606159.0199999996</v>
      </c>
      <c r="AG1465" s="283">
        <f t="shared" si="691"/>
        <v>-4606159.0199999996</v>
      </c>
      <c r="AH1465" s="281">
        <f t="shared" si="673"/>
        <v>0</v>
      </c>
      <c r="AI1465" s="551">
        <f t="shared" si="698"/>
        <v>0</v>
      </c>
      <c r="AJ1465" s="549">
        <f t="shared" si="698"/>
        <v>0</v>
      </c>
      <c r="AK1465" s="549">
        <f t="shared" si="698"/>
        <v>0</v>
      </c>
      <c r="AL1465" s="282">
        <f t="shared" si="692"/>
        <v>-14836042.304583333</v>
      </c>
      <c r="AM1465" s="281">
        <f t="shared" si="674"/>
        <v>0</v>
      </c>
      <c r="AN1465" s="549">
        <f t="shared" si="693"/>
        <v>0</v>
      </c>
      <c r="AO1465" s="549">
        <f t="shared" si="694"/>
        <v>0</v>
      </c>
      <c r="AP1465" s="549">
        <f t="shared" si="695"/>
        <v>-14836042.304583333</v>
      </c>
      <c r="AQ1465" s="283">
        <f t="shared" si="696"/>
        <v>-14836042.304583333</v>
      </c>
      <c r="AR1465" s="281">
        <f t="shared" si="675"/>
        <v>0</v>
      </c>
      <c r="AT1465" s="446" t="s">
        <v>2073</v>
      </c>
      <c r="AU1465" s="344"/>
      <c r="AV1465" s="447" t="str">
        <f t="shared" si="676"/>
        <v>CA</v>
      </c>
      <c r="AW1465" s="447" t="str">
        <f t="shared" si="677"/>
        <v>CL</v>
      </c>
      <c r="AX1465" s="447" t="str">
        <f t="shared" si="678"/>
        <v>AIC</v>
      </c>
      <c r="AY1465" s="447" t="str">
        <f t="shared" si="679"/>
        <v>ERB</v>
      </c>
      <c r="AZ1465" s="447" t="str">
        <f t="shared" si="680"/>
        <v>GRB</v>
      </c>
      <c r="BA1465" s="447" t="str">
        <f t="shared" si="681"/>
        <v>Non-Op</v>
      </c>
      <c r="BC1465" s="449" t="s">
        <v>2100</v>
      </c>
      <c r="BD1465" s="552">
        <f t="shared" si="697"/>
        <v>-4606159.0199999996</v>
      </c>
      <c r="BF1465" s="435"/>
      <c r="BG1465" s="435"/>
      <c r="BH1465" s="435"/>
      <c r="BI1465" s="435"/>
      <c r="BJ1465" s="435"/>
      <c r="BK1465" s="435"/>
      <c r="BL1465" s="435"/>
      <c r="BN1465" s="444"/>
    </row>
    <row r="1466" spans="1:66" s="28" customFormat="1" ht="12" customHeight="1">
      <c r="A1466" s="287">
        <v>24400012</v>
      </c>
      <c r="B1466" s="288" t="str">
        <f t="shared" si="684"/>
        <v>24400012</v>
      </c>
      <c r="C1466" s="444" t="s">
        <v>1930</v>
      </c>
      <c r="D1466" s="445" t="s">
        <v>1165</v>
      </c>
      <c r="E1466" s="445"/>
      <c r="F1466" s="444"/>
      <c r="G1466" s="445"/>
      <c r="H1466" s="547">
        <v>-6608337.1299999999</v>
      </c>
      <c r="I1466" s="547">
        <v>-6726159.7599999998</v>
      </c>
      <c r="J1466" s="547">
        <v>-5964737.54</v>
      </c>
      <c r="K1466" s="547">
        <v>-4518150.97</v>
      </c>
      <c r="L1466" s="547">
        <v>-4221940.05</v>
      </c>
      <c r="M1466" s="547">
        <v>-3957813.77</v>
      </c>
      <c r="N1466" s="547">
        <v>-3748347.66</v>
      </c>
      <c r="O1466" s="547">
        <v>-3888952.02</v>
      </c>
      <c r="P1466" s="547">
        <v>-3706254.15</v>
      </c>
      <c r="Q1466" s="547">
        <v>-3317690.67</v>
      </c>
      <c r="R1466" s="547">
        <v>-5116652.76</v>
      </c>
      <c r="S1466" s="547">
        <v>-5494514.6299999999</v>
      </c>
      <c r="T1466" s="547">
        <v>-6519946.0899999999</v>
      </c>
      <c r="U1466" s="547"/>
      <c r="V1466" s="547">
        <f t="shared" si="686"/>
        <v>-4768779.6325000003</v>
      </c>
      <c r="W1466" s="285"/>
      <c r="X1466" s="286"/>
      <c r="Y1466" s="548">
        <f t="shared" si="699"/>
        <v>0</v>
      </c>
      <c r="Z1466" s="549">
        <f t="shared" si="699"/>
        <v>0</v>
      </c>
      <c r="AA1466" s="549">
        <f t="shared" si="699"/>
        <v>0</v>
      </c>
      <c r="AB1466" s="282">
        <f t="shared" si="671"/>
        <v>-6519946.0899999999</v>
      </c>
      <c r="AC1466" s="281">
        <f t="shared" si="672"/>
        <v>0</v>
      </c>
      <c r="AD1466" s="549">
        <f t="shared" si="688"/>
        <v>0</v>
      </c>
      <c r="AE1466" s="553">
        <f t="shared" si="689"/>
        <v>0</v>
      </c>
      <c r="AF1466" s="282">
        <f t="shared" si="690"/>
        <v>-6519946.0899999999</v>
      </c>
      <c r="AG1466" s="283">
        <f t="shared" si="691"/>
        <v>-6519946.0899999999</v>
      </c>
      <c r="AH1466" s="281">
        <f t="shared" si="673"/>
        <v>0</v>
      </c>
      <c r="AI1466" s="551">
        <f t="shared" si="698"/>
        <v>0</v>
      </c>
      <c r="AJ1466" s="549">
        <f t="shared" si="698"/>
        <v>0</v>
      </c>
      <c r="AK1466" s="549">
        <f t="shared" si="698"/>
        <v>0</v>
      </c>
      <c r="AL1466" s="282">
        <f t="shared" si="692"/>
        <v>-4768779.6325000003</v>
      </c>
      <c r="AM1466" s="281">
        <f t="shared" si="674"/>
        <v>0</v>
      </c>
      <c r="AN1466" s="549">
        <f t="shared" si="693"/>
        <v>0</v>
      </c>
      <c r="AO1466" s="549">
        <f t="shared" si="694"/>
        <v>0</v>
      </c>
      <c r="AP1466" s="549">
        <f t="shared" si="695"/>
        <v>-4768779.6325000003</v>
      </c>
      <c r="AQ1466" s="283">
        <f t="shared" si="696"/>
        <v>-4768779.6325000003</v>
      </c>
      <c r="AR1466" s="281">
        <f t="shared" si="675"/>
        <v>0</v>
      </c>
      <c r="AT1466" s="446" t="s">
        <v>2072</v>
      </c>
      <c r="AU1466" s="344"/>
      <c r="AV1466" s="447" t="str">
        <f t="shared" si="676"/>
        <v>CA</v>
      </c>
      <c r="AW1466" s="447" t="str">
        <f t="shared" si="677"/>
        <v>CL</v>
      </c>
      <c r="AX1466" s="447" t="str">
        <f t="shared" si="678"/>
        <v>AIC</v>
      </c>
      <c r="AY1466" s="447" t="str">
        <f t="shared" si="679"/>
        <v>ERB</v>
      </c>
      <c r="AZ1466" s="447" t="str">
        <f t="shared" si="680"/>
        <v>GRB</v>
      </c>
      <c r="BA1466" s="447" t="str">
        <f t="shared" si="681"/>
        <v>Non-Op</v>
      </c>
      <c r="BC1466" s="449" t="s">
        <v>2100</v>
      </c>
      <c r="BD1466" s="552">
        <f t="shared" si="697"/>
        <v>-6519946.0899999999</v>
      </c>
      <c r="BF1466" s="435"/>
      <c r="BG1466" s="435"/>
      <c r="BH1466" s="435"/>
      <c r="BI1466" s="435"/>
      <c r="BJ1466" s="435"/>
      <c r="BK1466" s="435"/>
      <c r="BL1466" s="435"/>
      <c r="BN1466" s="444"/>
    </row>
    <row r="1467" spans="1:66" s="28" customFormat="1" ht="12" customHeight="1">
      <c r="A1467" s="287">
        <v>25200121</v>
      </c>
      <c r="B1467" s="288" t="str">
        <f t="shared" si="684"/>
        <v>25200121</v>
      </c>
      <c r="C1467" s="444" t="s">
        <v>2992</v>
      </c>
      <c r="D1467" s="445" t="s">
        <v>1163</v>
      </c>
      <c r="E1467" s="445"/>
      <c r="F1467" s="444"/>
      <c r="G1467" s="445"/>
      <c r="H1467" s="547">
        <v>0</v>
      </c>
      <c r="I1467" s="547">
        <v>0</v>
      </c>
      <c r="J1467" s="547">
        <v>0</v>
      </c>
      <c r="K1467" s="547">
        <v>0</v>
      </c>
      <c r="L1467" s="547">
        <v>0</v>
      </c>
      <c r="M1467" s="547">
        <v>0</v>
      </c>
      <c r="N1467" s="547">
        <v>0</v>
      </c>
      <c r="O1467" s="547">
        <v>0</v>
      </c>
      <c r="P1467" s="547">
        <v>0</v>
      </c>
      <c r="Q1467" s="547">
        <v>0</v>
      </c>
      <c r="R1467" s="547">
        <v>0</v>
      </c>
      <c r="S1467" s="547">
        <v>0</v>
      </c>
      <c r="T1467" s="547">
        <v>0</v>
      </c>
      <c r="U1467" s="547"/>
      <c r="V1467" s="547">
        <f t="shared" si="686"/>
        <v>0</v>
      </c>
      <c r="W1467" s="285">
        <v>30</v>
      </c>
      <c r="X1467" s="286"/>
      <c r="Y1467" s="548">
        <f t="shared" si="699"/>
        <v>0</v>
      </c>
      <c r="Z1467" s="549">
        <f t="shared" si="699"/>
        <v>0</v>
      </c>
      <c r="AA1467" s="549">
        <f t="shared" si="699"/>
        <v>0</v>
      </c>
      <c r="AB1467" s="282">
        <f t="shared" si="671"/>
        <v>0</v>
      </c>
      <c r="AC1467" s="281">
        <f t="shared" si="672"/>
        <v>0</v>
      </c>
      <c r="AD1467" s="549">
        <f t="shared" si="688"/>
        <v>0</v>
      </c>
      <c r="AE1467" s="553">
        <f t="shared" si="689"/>
        <v>0</v>
      </c>
      <c r="AF1467" s="282">
        <f t="shared" si="690"/>
        <v>0</v>
      </c>
      <c r="AG1467" s="283">
        <f t="shared" si="691"/>
        <v>0</v>
      </c>
      <c r="AH1467" s="281">
        <f t="shared" si="673"/>
        <v>0</v>
      </c>
      <c r="AI1467" s="551">
        <f t="shared" si="698"/>
        <v>0</v>
      </c>
      <c r="AJ1467" s="549">
        <f t="shared" si="698"/>
        <v>0</v>
      </c>
      <c r="AK1467" s="549">
        <f t="shared" si="698"/>
        <v>0</v>
      </c>
      <c r="AL1467" s="282">
        <f t="shared" si="692"/>
        <v>0</v>
      </c>
      <c r="AM1467" s="281">
        <f t="shared" si="674"/>
        <v>0</v>
      </c>
      <c r="AN1467" s="549">
        <f t="shared" si="693"/>
        <v>0</v>
      </c>
      <c r="AO1467" s="549">
        <f t="shared" si="694"/>
        <v>0</v>
      </c>
      <c r="AP1467" s="549">
        <f t="shared" si="695"/>
        <v>0</v>
      </c>
      <c r="AQ1467" s="283">
        <f t="shared" si="696"/>
        <v>0</v>
      </c>
      <c r="AR1467" s="281">
        <f t="shared" si="675"/>
        <v>0</v>
      </c>
      <c r="AT1467" s="446"/>
      <c r="AU1467" s="344"/>
      <c r="AV1467" s="447" t="str">
        <f t="shared" si="676"/>
        <v>CA</v>
      </c>
      <c r="AW1467" s="447" t="str">
        <f t="shared" si="677"/>
        <v>CL</v>
      </c>
      <c r="AX1467" s="447" t="str">
        <f t="shared" si="678"/>
        <v>AIC</v>
      </c>
      <c r="AY1467" s="447" t="str">
        <f t="shared" si="679"/>
        <v>ERB</v>
      </c>
      <c r="AZ1467" s="447" t="str">
        <f t="shared" si="680"/>
        <v>GRB</v>
      </c>
      <c r="BA1467" s="447" t="str">
        <f t="shared" si="681"/>
        <v>Non-Op</v>
      </c>
      <c r="BC1467" s="445" t="s">
        <v>2340</v>
      </c>
      <c r="BD1467" s="552">
        <f t="shared" si="697"/>
        <v>0</v>
      </c>
      <c r="BF1467" s="435"/>
      <c r="BG1467" s="435"/>
      <c r="BH1467" s="435"/>
      <c r="BI1467" s="435"/>
      <c r="BJ1467" s="435"/>
      <c r="BK1467" s="435"/>
      <c r="BL1467" s="435"/>
      <c r="BN1467" s="444"/>
    </row>
    <row r="1468" spans="1:66" s="28" customFormat="1" ht="12" customHeight="1">
      <c r="A1468" s="287">
        <v>25200152</v>
      </c>
      <c r="B1468" s="288" t="str">
        <f t="shared" si="684"/>
        <v>25200152</v>
      </c>
      <c r="C1468" s="444" t="s">
        <v>2993</v>
      </c>
      <c r="D1468" s="445" t="s">
        <v>1164</v>
      </c>
      <c r="E1468" s="445"/>
      <c r="F1468" s="444"/>
      <c r="G1468" s="445"/>
      <c r="H1468" s="547">
        <v>0</v>
      </c>
      <c r="I1468" s="547">
        <v>0</v>
      </c>
      <c r="J1468" s="547">
        <v>0</v>
      </c>
      <c r="K1468" s="547">
        <v>0</v>
      </c>
      <c r="L1468" s="547">
        <v>0</v>
      </c>
      <c r="M1468" s="547">
        <v>0</v>
      </c>
      <c r="N1468" s="547">
        <v>0</v>
      </c>
      <c r="O1468" s="547">
        <v>0</v>
      </c>
      <c r="P1468" s="547">
        <v>0</v>
      </c>
      <c r="Q1468" s="547">
        <v>0</v>
      </c>
      <c r="R1468" s="547">
        <v>0</v>
      </c>
      <c r="S1468" s="547">
        <v>0</v>
      </c>
      <c r="T1468" s="547">
        <v>0</v>
      </c>
      <c r="U1468" s="547"/>
      <c r="V1468" s="547">
        <f t="shared" si="686"/>
        <v>0</v>
      </c>
      <c r="W1468" s="285"/>
      <c r="X1468" s="286">
        <v>8</v>
      </c>
      <c r="Y1468" s="548">
        <f t="shared" si="699"/>
        <v>0</v>
      </c>
      <c r="Z1468" s="549">
        <f t="shared" si="699"/>
        <v>0</v>
      </c>
      <c r="AA1468" s="549">
        <f t="shared" si="699"/>
        <v>0</v>
      </c>
      <c r="AB1468" s="282">
        <f t="shared" si="671"/>
        <v>0</v>
      </c>
      <c r="AC1468" s="281">
        <f t="shared" si="672"/>
        <v>0</v>
      </c>
      <c r="AD1468" s="549">
        <f t="shared" si="688"/>
        <v>0</v>
      </c>
      <c r="AE1468" s="553">
        <f t="shared" si="689"/>
        <v>0</v>
      </c>
      <c r="AF1468" s="282">
        <f t="shared" si="690"/>
        <v>0</v>
      </c>
      <c r="AG1468" s="283">
        <f t="shared" si="691"/>
        <v>0</v>
      </c>
      <c r="AH1468" s="281">
        <f t="shared" si="673"/>
        <v>0</v>
      </c>
      <c r="AI1468" s="551">
        <f t="shared" si="698"/>
        <v>0</v>
      </c>
      <c r="AJ1468" s="549">
        <f t="shared" si="698"/>
        <v>0</v>
      </c>
      <c r="AK1468" s="549">
        <f t="shared" si="698"/>
        <v>0</v>
      </c>
      <c r="AL1468" s="282">
        <f t="shared" si="692"/>
        <v>0</v>
      </c>
      <c r="AM1468" s="281">
        <f t="shared" si="674"/>
        <v>0</v>
      </c>
      <c r="AN1468" s="549">
        <f t="shared" si="693"/>
        <v>0</v>
      </c>
      <c r="AO1468" s="549">
        <f t="shared" si="694"/>
        <v>0</v>
      </c>
      <c r="AP1468" s="549">
        <f t="shared" si="695"/>
        <v>0</v>
      </c>
      <c r="AQ1468" s="283">
        <f t="shared" si="696"/>
        <v>0</v>
      </c>
      <c r="AR1468" s="281">
        <f t="shared" si="675"/>
        <v>0</v>
      </c>
      <c r="AT1468" s="446"/>
      <c r="AU1468" s="344"/>
      <c r="AV1468" s="447" t="str">
        <f t="shared" si="676"/>
        <v>CA</v>
      </c>
      <c r="AW1468" s="447" t="str">
        <f t="shared" si="677"/>
        <v>CL</v>
      </c>
      <c r="AX1468" s="447" t="str">
        <f t="shared" si="678"/>
        <v>AIC</v>
      </c>
      <c r="AY1468" s="447" t="str">
        <f t="shared" si="679"/>
        <v>ERB</v>
      </c>
      <c r="AZ1468" s="447" t="str">
        <f t="shared" si="680"/>
        <v>GRB</v>
      </c>
      <c r="BA1468" s="447" t="str">
        <f t="shared" si="681"/>
        <v>Non-Op</v>
      </c>
      <c r="BC1468" s="445" t="s">
        <v>2340</v>
      </c>
      <c r="BD1468" s="552">
        <f t="shared" si="697"/>
        <v>0</v>
      </c>
      <c r="BF1468" s="435"/>
      <c r="BG1468" s="435"/>
      <c r="BH1468" s="435"/>
      <c r="BI1468" s="435"/>
      <c r="BJ1468" s="435"/>
      <c r="BK1468" s="435"/>
      <c r="BL1468" s="435"/>
      <c r="BN1468" s="444"/>
    </row>
    <row r="1469" spans="1:66" s="28" customFormat="1" ht="12" customHeight="1">
      <c r="A1469" s="287">
        <v>25200161</v>
      </c>
      <c r="B1469" s="288" t="str">
        <f t="shared" si="684"/>
        <v>25200161</v>
      </c>
      <c r="C1469" s="444" t="s">
        <v>1931</v>
      </c>
      <c r="D1469" s="445" t="s">
        <v>1163</v>
      </c>
      <c r="E1469" s="445"/>
      <c r="F1469" s="444"/>
      <c r="G1469" s="445"/>
      <c r="H1469" s="547">
        <v>-12621013.289999999</v>
      </c>
      <c r="I1469" s="547">
        <v>-12793619.77</v>
      </c>
      <c r="J1469" s="547">
        <v>-12669547.539999999</v>
      </c>
      <c r="K1469" s="547">
        <v>-12842736.24</v>
      </c>
      <c r="L1469" s="547">
        <v>-13061962.16</v>
      </c>
      <c r="M1469" s="547">
        <v>-12837975.189999999</v>
      </c>
      <c r="N1469" s="547">
        <v>-13156494.810000001</v>
      </c>
      <c r="O1469" s="547">
        <v>-13291312.16</v>
      </c>
      <c r="P1469" s="547">
        <v>-13204299.779999999</v>
      </c>
      <c r="Q1469" s="547">
        <v>-13349581.029999999</v>
      </c>
      <c r="R1469" s="547">
        <v>-13500881.59</v>
      </c>
      <c r="S1469" s="547">
        <v>-13312299.75</v>
      </c>
      <c r="T1469" s="547">
        <v>-13538911.859999999</v>
      </c>
      <c r="U1469" s="547"/>
      <c r="V1469" s="547">
        <f t="shared" si="686"/>
        <v>-13091722.716249997</v>
      </c>
      <c r="W1469" s="285">
        <v>30</v>
      </c>
      <c r="X1469" s="286"/>
      <c r="Y1469" s="548">
        <f t="shared" si="699"/>
        <v>0</v>
      </c>
      <c r="Z1469" s="549">
        <f t="shared" si="699"/>
        <v>0</v>
      </c>
      <c r="AA1469" s="549">
        <f t="shared" si="699"/>
        <v>0</v>
      </c>
      <c r="AB1469" s="282">
        <f t="shared" si="671"/>
        <v>-13538911.859999999</v>
      </c>
      <c r="AC1469" s="281">
        <f t="shared" si="672"/>
        <v>0</v>
      </c>
      <c r="AD1469" s="549">
        <f t="shared" si="688"/>
        <v>-13538911.859999999</v>
      </c>
      <c r="AE1469" s="553">
        <f t="shared" si="689"/>
        <v>0</v>
      </c>
      <c r="AF1469" s="282">
        <f t="shared" si="690"/>
        <v>0</v>
      </c>
      <c r="AG1469" s="283">
        <f t="shared" si="691"/>
        <v>-13538911.859999999</v>
      </c>
      <c r="AH1469" s="281">
        <f t="shared" si="673"/>
        <v>0</v>
      </c>
      <c r="AI1469" s="551">
        <f t="shared" si="698"/>
        <v>0</v>
      </c>
      <c r="AJ1469" s="549">
        <f t="shared" si="698"/>
        <v>0</v>
      </c>
      <c r="AK1469" s="549">
        <f t="shared" si="698"/>
        <v>0</v>
      </c>
      <c r="AL1469" s="282">
        <f t="shared" si="692"/>
        <v>-13091722.716249997</v>
      </c>
      <c r="AM1469" s="281">
        <f t="shared" si="674"/>
        <v>0</v>
      </c>
      <c r="AN1469" s="549">
        <f t="shared" si="693"/>
        <v>-13091722.716249997</v>
      </c>
      <c r="AO1469" s="549">
        <f t="shared" si="694"/>
        <v>0</v>
      </c>
      <c r="AP1469" s="549">
        <f t="shared" si="695"/>
        <v>0</v>
      </c>
      <c r="AQ1469" s="283">
        <f t="shared" si="696"/>
        <v>-13091722.716249997</v>
      </c>
      <c r="AR1469" s="281">
        <f t="shared" si="675"/>
        <v>0</v>
      </c>
      <c r="AT1469" s="446"/>
      <c r="AU1469" s="344"/>
      <c r="AV1469" s="447" t="str">
        <f t="shared" si="676"/>
        <v>CA</v>
      </c>
      <c r="AW1469" s="447" t="str">
        <f t="shared" si="677"/>
        <v>CL</v>
      </c>
      <c r="AX1469" s="447" t="str">
        <f t="shared" si="678"/>
        <v>AIC</v>
      </c>
      <c r="AY1469" s="447" t="str">
        <f t="shared" si="679"/>
        <v>ERB</v>
      </c>
      <c r="AZ1469" s="447" t="str">
        <f t="shared" si="680"/>
        <v>GRB</v>
      </c>
      <c r="BA1469" s="447" t="str">
        <f t="shared" si="681"/>
        <v>Non-Op</v>
      </c>
      <c r="BC1469" s="445" t="s">
        <v>2340</v>
      </c>
      <c r="BD1469" s="552">
        <f t="shared" si="697"/>
        <v>-13538911.859999999</v>
      </c>
      <c r="BF1469" s="435"/>
      <c r="BG1469" s="435"/>
      <c r="BH1469" s="435"/>
      <c r="BI1469" s="435"/>
      <c r="BJ1469" s="435"/>
      <c r="BK1469" s="435"/>
      <c r="BL1469" s="435"/>
      <c r="BN1469" s="444"/>
    </row>
    <row r="1470" spans="1:66" s="28" customFormat="1" ht="12" customHeight="1">
      <c r="A1470" s="362">
        <v>25200162</v>
      </c>
      <c r="B1470" s="313" t="str">
        <f t="shared" si="684"/>
        <v>25200162</v>
      </c>
      <c r="C1470" s="517" t="s">
        <v>2341</v>
      </c>
      <c r="D1470" s="451" t="s">
        <v>1164</v>
      </c>
      <c r="E1470" s="451"/>
      <c r="F1470" s="300">
        <v>44043</v>
      </c>
      <c r="G1470" s="451"/>
      <c r="H1470" s="556">
        <v>-151026</v>
      </c>
      <c r="I1470" s="556">
        <v>-151026</v>
      </c>
      <c r="J1470" s="556">
        <v>-151026</v>
      </c>
      <c r="K1470" s="556">
        <v>-197313.53</v>
      </c>
      <c r="L1470" s="556">
        <v>-201712.4</v>
      </c>
      <c r="M1470" s="556">
        <v>-201712.4</v>
      </c>
      <c r="N1470" s="556">
        <v>-201712.4</v>
      </c>
      <c r="O1470" s="556">
        <v>-317942.62</v>
      </c>
      <c r="P1470" s="556">
        <v>-317942.62</v>
      </c>
      <c r="Q1470" s="556">
        <v>-317942.62</v>
      </c>
      <c r="R1470" s="556">
        <v>-317942.62</v>
      </c>
      <c r="S1470" s="556">
        <v>-317942.62</v>
      </c>
      <c r="T1470" s="591">
        <v>-317942.62</v>
      </c>
      <c r="U1470" s="556"/>
      <c r="V1470" s="556">
        <f t="shared" si="686"/>
        <v>-244058.34500000006</v>
      </c>
      <c r="W1470" s="292"/>
      <c r="X1470" s="292">
        <v>8</v>
      </c>
      <c r="Y1470" s="548">
        <f t="shared" si="699"/>
        <v>0</v>
      </c>
      <c r="Z1470" s="549">
        <f t="shared" si="699"/>
        <v>0</v>
      </c>
      <c r="AA1470" s="549">
        <f t="shared" si="699"/>
        <v>0</v>
      </c>
      <c r="AB1470" s="282">
        <f t="shared" si="671"/>
        <v>-317942.62</v>
      </c>
      <c r="AC1470" s="281">
        <f t="shared" si="672"/>
        <v>0</v>
      </c>
      <c r="AD1470" s="549">
        <f t="shared" si="688"/>
        <v>0</v>
      </c>
      <c r="AE1470" s="553">
        <f t="shared" si="689"/>
        <v>-317942.62</v>
      </c>
      <c r="AF1470" s="282">
        <f t="shared" si="690"/>
        <v>0</v>
      </c>
      <c r="AG1470" s="283">
        <f t="shared" si="691"/>
        <v>-317942.62</v>
      </c>
      <c r="AH1470" s="281">
        <f t="shared" si="673"/>
        <v>0</v>
      </c>
      <c r="AI1470" s="551">
        <f t="shared" si="698"/>
        <v>0</v>
      </c>
      <c r="AJ1470" s="549">
        <f t="shared" si="698"/>
        <v>0</v>
      </c>
      <c r="AK1470" s="549">
        <f t="shared" si="698"/>
        <v>0</v>
      </c>
      <c r="AL1470" s="282">
        <f t="shared" si="692"/>
        <v>-244058.34500000006</v>
      </c>
      <c r="AM1470" s="281">
        <f t="shared" si="674"/>
        <v>0</v>
      </c>
      <c r="AN1470" s="549">
        <f t="shared" si="693"/>
        <v>0</v>
      </c>
      <c r="AO1470" s="549">
        <f t="shared" si="694"/>
        <v>-244058.34500000006</v>
      </c>
      <c r="AP1470" s="549">
        <f t="shared" si="695"/>
        <v>0</v>
      </c>
      <c r="AQ1470" s="283">
        <f t="shared" si="696"/>
        <v>-244058.34500000006</v>
      </c>
      <c r="AR1470" s="281">
        <f t="shared" si="675"/>
        <v>0</v>
      </c>
      <c r="AT1470" s="446"/>
      <c r="AU1470" s="344"/>
      <c r="AV1470" s="447" t="str">
        <f t="shared" si="676"/>
        <v>CA</v>
      </c>
      <c r="AW1470" s="447" t="str">
        <f t="shared" si="677"/>
        <v>CL</v>
      </c>
      <c r="AX1470" s="447" t="str">
        <f t="shared" si="678"/>
        <v>AIC</v>
      </c>
      <c r="AY1470" s="447" t="str">
        <f t="shared" si="679"/>
        <v>ERB</v>
      </c>
      <c r="AZ1470" s="447" t="str">
        <f t="shared" si="680"/>
        <v>GRB</v>
      </c>
      <c r="BA1470" s="447" t="str">
        <f t="shared" si="681"/>
        <v>Non-Op</v>
      </c>
      <c r="BC1470" s="445" t="s">
        <v>2340</v>
      </c>
      <c r="BD1470" s="552">
        <f t="shared" si="697"/>
        <v>-317942.62</v>
      </c>
      <c r="BF1470" s="435"/>
      <c r="BG1470" s="435"/>
      <c r="BH1470" s="435"/>
      <c r="BI1470" s="435"/>
      <c r="BJ1470" s="435"/>
      <c r="BK1470" s="435"/>
      <c r="BL1470" s="435"/>
      <c r="BN1470" s="444"/>
    </row>
    <row r="1471" spans="1:66" s="28" customFormat="1" ht="12" customHeight="1">
      <c r="A1471" s="287">
        <v>25200171</v>
      </c>
      <c r="B1471" s="288" t="str">
        <f t="shared" si="684"/>
        <v>25200171</v>
      </c>
      <c r="C1471" s="444" t="s">
        <v>1932</v>
      </c>
      <c r="D1471" s="445" t="s">
        <v>1163</v>
      </c>
      <c r="E1471" s="445"/>
      <c r="F1471" s="444"/>
      <c r="G1471" s="445"/>
      <c r="H1471" s="547">
        <v>-27415053.300000001</v>
      </c>
      <c r="I1471" s="547">
        <v>-28275274.260000002</v>
      </c>
      <c r="J1471" s="547">
        <v>-28832361.789999999</v>
      </c>
      <c r="K1471" s="547">
        <v>-29844838.870000001</v>
      </c>
      <c r="L1471" s="547">
        <v>-29938422.43</v>
      </c>
      <c r="M1471" s="547">
        <v>-29739060.18</v>
      </c>
      <c r="N1471" s="547">
        <v>-29466554.850000001</v>
      </c>
      <c r="O1471" s="547">
        <v>-30308145.460000001</v>
      </c>
      <c r="P1471" s="547">
        <v>-31361429.82</v>
      </c>
      <c r="Q1471" s="547">
        <v>-32954897.25</v>
      </c>
      <c r="R1471" s="547">
        <v>-32604863.289999999</v>
      </c>
      <c r="S1471" s="547">
        <v>-32980607.359999999</v>
      </c>
      <c r="T1471" s="547">
        <v>-32551939.789999999</v>
      </c>
      <c r="U1471" s="547"/>
      <c r="V1471" s="547">
        <f t="shared" si="686"/>
        <v>-30524162.675416667</v>
      </c>
      <c r="W1471" s="285">
        <v>30</v>
      </c>
      <c r="X1471" s="286"/>
      <c r="Y1471" s="548">
        <f t="shared" si="699"/>
        <v>0</v>
      </c>
      <c r="Z1471" s="549">
        <f t="shared" si="699"/>
        <v>0</v>
      </c>
      <c r="AA1471" s="549">
        <f t="shared" si="699"/>
        <v>0</v>
      </c>
      <c r="AB1471" s="282">
        <f t="shared" si="671"/>
        <v>-32551939.789999999</v>
      </c>
      <c r="AC1471" s="281">
        <f t="shared" si="672"/>
        <v>0</v>
      </c>
      <c r="AD1471" s="549">
        <f t="shared" si="688"/>
        <v>-32551939.789999999</v>
      </c>
      <c r="AE1471" s="553">
        <f t="shared" si="689"/>
        <v>0</v>
      </c>
      <c r="AF1471" s="282">
        <f t="shared" si="690"/>
        <v>0</v>
      </c>
      <c r="AG1471" s="283">
        <f t="shared" si="691"/>
        <v>-32551939.789999999</v>
      </c>
      <c r="AH1471" s="281">
        <f t="shared" si="673"/>
        <v>0</v>
      </c>
      <c r="AI1471" s="551">
        <f t="shared" si="698"/>
        <v>0</v>
      </c>
      <c r="AJ1471" s="549">
        <f t="shared" si="698"/>
        <v>0</v>
      </c>
      <c r="AK1471" s="549">
        <f t="shared" si="698"/>
        <v>0</v>
      </c>
      <c r="AL1471" s="282">
        <f t="shared" si="692"/>
        <v>-30524162.675416667</v>
      </c>
      <c r="AM1471" s="281">
        <f t="shared" si="674"/>
        <v>0</v>
      </c>
      <c r="AN1471" s="549">
        <f t="shared" si="693"/>
        <v>-30524162.675416667</v>
      </c>
      <c r="AO1471" s="549">
        <f t="shared" si="694"/>
        <v>0</v>
      </c>
      <c r="AP1471" s="549">
        <f t="shared" si="695"/>
        <v>0</v>
      </c>
      <c r="AQ1471" s="283">
        <f t="shared" si="696"/>
        <v>-30524162.675416667</v>
      </c>
      <c r="AR1471" s="281">
        <f t="shared" si="675"/>
        <v>0</v>
      </c>
      <c r="AT1471" s="446"/>
      <c r="AU1471" s="344"/>
      <c r="AV1471" s="447" t="str">
        <f t="shared" si="676"/>
        <v>CA</v>
      </c>
      <c r="AW1471" s="447" t="str">
        <f t="shared" si="677"/>
        <v>CL</v>
      </c>
      <c r="AX1471" s="447" t="str">
        <f t="shared" si="678"/>
        <v>AIC</v>
      </c>
      <c r="AY1471" s="447" t="str">
        <f t="shared" si="679"/>
        <v>ERB</v>
      </c>
      <c r="AZ1471" s="447" t="str">
        <f t="shared" si="680"/>
        <v>GRB</v>
      </c>
      <c r="BA1471" s="447" t="str">
        <f t="shared" si="681"/>
        <v>Non-Op</v>
      </c>
      <c r="BC1471" s="445" t="s">
        <v>2340</v>
      </c>
      <c r="BD1471" s="552">
        <f t="shared" si="697"/>
        <v>-32551939.789999999</v>
      </c>
      <c r="BF1471" s="435"/>
      <c r="BG1471" s="435"/>
      <c r="BH1471" s="435"/>
      <c r="BI1471" s="435"/>
      <c r="BJ1471" s="435"/>
      <c r="BK1471" s="435"/>
      <c r="BL1471" s="435"/>
      <c r="BN1471" s="444"/>
    </row>
    <row r="1472" spans="1:66" s="28" customFormat="1" ht="12" customHeight="1">
      <c r="A1472" s="287">
        <v>25200181</v>
      </c>
      <c r="B1472" s="288" t="str">
        <f t="shared" si="684"/>
        <v>25200181</v>
      </c>
      <c r="C1472" s="444" t="s">
        <v>1933</v>
      </c>
      <c r="D1472" s="445" t="s">
        <v>1163</v>
      </c>
      <c r="E1472" s="445"/>
      <c r="F1472" s="444"/>
      <c r="G1472" s="445"/>
      <c r="H1472" s="547">
        <v>-49840817.289999999</v>
      </c>
      <c r="I1472" s="547">
        <v>-51121878.810000002</v>
      </c>
      <c r="J1472" s="547">
        <v>-50400701.770000003</v>
      </c>
      <c r="K1472" s="547">
        <v>-51653235.219999999</v>
      </c>
      <c r="L1472" s="547">
        <v>-53611915.909999996</v>
      </c>
      <c r="M1472" s="547">
        <v>-52953153.079999998</v>
      </c>
      <c r="N1472" s="547">
        <v>-54283240.57</v>
      </c>
      <c r="O1472" s="547">
        <v>-55238248.090000004</v>
      </c>
      <c r="P1472" s="547">
        <v>-54457496.939999998</v>
      </c>
      <c r="Q1472" s="547">
        <v>-55289817.030000001</v>
      </c>
      <c r="R1472" s="547">
        <v>-56446291.079999998</v>
      </c>
      <c r="S1472" s="547">
        <v>-56760771.079999998</v>
      </c>
      <c r="T1472" s="547">
        <v>-59195449.640000001</v>
      </c>
      <c r="U1472" s="547"/>
      <c r="V1472" s="547">
        <f t="shared" si="686"/>
        <v>-53894573.58708334</v>
      </c>
      <c r="W1472" s="285">
        <v>30</v>
      </c>
      <c r="X1472" s="286"/>
      <c r="Y1472" s="548">
        <f t="shared" si="699"/>
        <v>0</v>
      </c>
      <c r="Z1472" s="549">
        <f t="shared" si="699"/>
        <v>0</v>
      </c>
      <c r="AA1472" s="549">
        <f t="shared" si="699"/>
        <v>0</v>
      </c>
      <c r="AB1472" s="282">
        <f t="shared" si="671"/>
        <v>-59195449.640000001</v>
      </c>
      <c r="AC1472" s="281">
        <f t="shared" si="672"/>
        <v>0</v>
      </c>
      <c r="AD1472" s="549">
        <f t="shared" si="688"/>
        <v>-59195449.640000001</v>
      </c>
      <c r="AE1472" s="553">
        <f t="shared" si="689"/>
        <v>0</v>
      </c>
      <c r="AF1472" s="282">
        <f t="shared" si="690"/>
        <v>0</v>
      </c>
      <c r="AG1472" s="283">
        <f t="shared" si="691"/>
        <v>-59195449.640000001</v>
      </c>
      <c r="AH1472" s="281">
        <f t="shared" si="673"/>
        <v>0</v>
      </c>
      <c r="AI1472" s="551">
        <f t="shared" si="698"/>
        <v>0</v>
      </c>
      <c r="AJ1472" s="549">
        <f t="shared" si="698"/>
        <v>0</v>
      </c>
      <c r="AK1472" s="549">
        <f t="shared" si="698"/>
        <v>0</v>
      </c>
      <c r="AL1472" s="282">
        <f t="shared" si="692"/>
        <v>-53894573.58708334</v>
      </c>
      <c r="AM1472" s="281">
        <f t="shared" si="674"/>
        <v>0</v>
      </c>
      <c r="AN1472" s="549">
        <f t="shared" si="693"/>
        <v>-53894573.58708334</v>
      </c>
      <c r="AO1472" s="549">
        <f t="shared" si="694"/>
        <v>0</v>
      </c>
      <c r="AP1472" s="549">
        <f t="shared" si="695"/>
        <v>0</v>
      </c>
      <c r="AQ1472" s="283">
        <f t="shared" si="696"/>
        <v>-53894573.58708334</v>
      </c>
      <c r="AR1472" s="281">
        <f t="shared" si="675"/>
        <v>0</v>
      </c>
      <c r="AT1472" s="446"/>
      <c r="AU1472" s="344"/>
      <c r="AV1472" s="447" t="str">
        <f t="shared" si="676"/>
        <v>CA</v>
      </c>
      <c r="AW1472" s="447" t="str">
        <f t="shared" si="677"/>
        <v>CL</v>
      </c>
      <c r="AX1472" s="447" t="str">
        <f t="shared" si="678"/>
        <v>AIC</v>
      </c>
      <c r="AY1472" s="447" t="str">
        <f t="shared" si="679"/>
        <v>ERB</v>
      </c>
      <c r="AZ1472" s="447" t="str">
        <f t="shared" si="680"/>
        <v>GRB</v>
      </c>
      <c r="BA1472" s="447" t="str">
        <f t="shared" si="681"/>
        <v>Non-Op</v>
      </c>
      <c r="BC1472" s="445" t="s">
        <v>2340</v>
      </c>
      <c r="BD1472" s="552">
        <f t="shared" si="697"/>
        <v>-59195449.640000001</v>
      </c>
      <c r="BF1472" s="435"/>
      <c r="BG1472" s="435"/>
      <c r="BH1472" s="435"/>
      <c r="BI1472" s="435"/>
      <c r="BJ1472" s="435"/>
      <c r="BK1472" s="435"/>
      <c r="BL1472" s="435"/>
      <c r="BN1472" s="444"/>
    </row>
    <row r="1473" spans="1:66" s="28" customFormat="1" ht="12" customHeight="1">
      <c r="A1473" s="287">
        <v>25200202</v>
      </c>
      <c r="B1473" s="288" t="str">
        <f t="shared" si="684"/>
        <v>25200202</v>
      </c>
      <c r="C1473" s="444" t="s">
        <v>1934</v>
      </c>
      <c r="D1473" s="445" t="s">
        <v>1164</v>
      </c>
      <c r="E1473" s="445"/>
      <c r="F1473" s="444"/>
      <c r="G1473" s="445"/>
      <c r="H1473" s="547">
        <v>-5794844.0199999996</v>
      </c>
      <c r="I1473" s="547">
        <v>-5847619.2300000004</v>
      </c>
      <c r="J1473" s="547">
        <v>-4527293.71</v>
      </c>
      <c r="K1473" s="547">
        <v>-4526685.7300000004</v>
      </c>
      <c r="L1473" s="547">
        <v>-4525356.25</v>
      </c>
      <c r="M1473" s="547">
        <v>-3289631.47</v>
      </c>
      <c r="N1473" s="547">
        <v>-3289631.47</v>
      </c>
      <c r="O1473" s="547">
        <v>-3289631.47</v>
      </c>
      <c r="P1473" s="547">
        <v>-2590280.4300000002</v>
      </c>
      <c r="Q1473" s="547">
        <v>-2590280.4300000002</v>
      </c>
      <c r="R1473" s="547">
        <v>-2588161.9500000002</v>
      </c>
      <c r="S1473" s="547">
        <v>-1450250.28</v>
      </c>
      <c r="T1473" s="547">
        <v>-1450250.28</v>
      </c>
      <c r="U1473" s="547"/>
      <c r="V1473" s="547">
        <f t="shared" si="686"/>
        <v>-3511447.4641666668</v>
      </c>
      <c r="W1473" s="279"/>
      <c r="X1473" s="332">
        <v>8</v>
      </c>
      <c r="Y1473" s="548">
        <f t="shared" si="699"/>
        <v>0</v>
      </c>
      <c r="Z1473" s="549">
        <f t="shared" si="699"/>
        <v>0</v>
      </c>
      <c r="AA1473" s="549">
        <f t="shared" si="699"/>
        <v>0</v>
      </c>
      <c r="AB1473" s="282">
        <f t="shared" si="671"/>
        <v>-1450250.28</v>
      </c>
      <c r="AC1473" s="281">
        <f t="shared" si="672"/>
        <v>0</v>
      </c>
      <c r="AD1473" s="549">
        <f t="shared" si="688"/>
        <v>0</v>
      </c>
      <c r="AE1473" s="553">
        <f t="shared" si="689"/>
        <v>-1450250.28</v>
      </c>
      <c r="AF1473" s="282">
        <f t="shared" si="690"/>
        <v>0</v>
      </c>
      <c r="AG1473" s="283">
        <f t="shared" si="691"/>
        <v>-1450250.28</v>
      </c>
      <c r="AH1473" s="281">
        <f t="shared" si="673"/>
        <v>0</v>
      </c>
      <c r="AI1473" s="551">
        <f t="shared" si="698"/>
        <v>0</v>
      </c>
      <c r="AJ1473" s="549">
        <f t="shared" si="698"/>
        <v>0</v>
      </c>
      <c r="AK1473" s="549">
        <f t="shared" si="698"/>
        <v>0</v>
      </c>
      <c r="AL1473" s="282">
        <f t="shared" si="692"/>
        <v>-3511447.4641666668</v>
      </c>
      <c r="AM1473" s="281">
        <f t="shared" si="674"/>
        <v>0</v>
      </c>
      <c r="AN1473" s="549">
        <f t="shared" si="693"/>
        <v>0</v>
      </c>
      <c r="AO1473" s="549">
        <f t="shared" si="694"/>
        <v>-3511447.4641666668</v>
      </c>
      <c r="AP1473" s="549">
        <f t="shared" si="695"/>
        <v>0</v>
      </c>
      <c r="AQ1473" s="283">
        <f t="shared" si="696"/>
        <v>-3511447.4641666668</v>
      </c>
      <c r="AR1473" s="281">
        <f t="shared" si="675"/>
        <v>0</v>
      </c>
      <c r="AT1473" s="446"/>
      <c r="AU1473" s="344"/>
      <c r="AV1473" s="447" t="str">
        <f t="shared" si="676"/>
        <v>CA</v>
      </c>
      <c r="AW1473" s="447" t="str">
        <f t="shared" si="677"/>
        <v>CL</v>
      </c>
      <c r="AX1473" s="447" t="str">
        <f t="shared" si="678"/>
        <v>AIC</v>
      </c>
      <c r="AY1473" s="447" t="str">
        <f t="shared" si="679"/>
        <v>ERB</v>
      </c>
      <c r="AZ1473" s="447" t="str">
        <f t="shared" si="680"/>
        <v>GRB</v>
      </c>
      <c r="BA1473" s="447" t="str">
        <f t="shared" si="681"/>
        <v>Non-Op</v>
      </c>
      <c r="BC1473" s="445" t="s">
        <v>2340</v>
      </c>
      <c r="BD1473" s="552">
        <f t="shared" si="697"/>
        <v>-1450250.28</v>
      </c>
      <c r="BF1473" s="435"/>
      <c r="BG1473" s="435"/>
      <c r="BH1473" s="435"/>
      <c r="BI1473" s="435"/>
      <c r="BJ1473" s="435"/>
      <c r="BK1473" s="435"/>
      <c r="BL1473" s="435"/>
      <c r="BN1473" s="444"/>
    </row>
    <row r="1474" spans="1:66" s="28" customFormat="1" ht="12" customHeight="1">
      <c r="A1474" s="287">
        <v>25200222</v>
      </c>
      <c r="B1474" s="288" t="str">
        <f t="shared" si="684"/>
        <v>25200222</v>
      </c>
      <c r="C1474" s="444" t="s">
        <v>1935</v>
      </c>
      <c r="D1474" s="445" t="s">
        <v>1164</v>
      </c>
      <c r="E1474" s="445"/>
      <c r="F1474" s="444"/>
      <c r="G1474" s="445"/>
      <c r="H1474" s="547">
        <v>-1060531.99</v>
      </c>
      <c r="I1474" s="547">
        <v>-1060531.99</v>
      </c>
      <c r="J1474" s="547">
        <v>-1068313.99</v>
      </c>
      <c r="K1474" s="547">
        <v>-1067091.99</v>
      </c>
      <c r="L1474" s="547">
        <v>-1060475.99</v>
      </c>
      <c r="M1474" s="547">
        <v>-1058804.99</v>
      </c>
      <c r="N1474" s="547">
        <v>-1058579.99</v>
      </c>
      <c r="O1474" s="547">
        <v>-1058579.99</v>
      </c>
      <c r="P1474" s="547">
        <v>-1053736.99</v>
      </c>
      <c r="Q1474" s="547">
        <v>-1053736.99</v>
      </c>
      <c r="R1474" s="547">
        <v>-1015478.99</v>
      </c>
      <c r="S1474" s="547">
        <v>-425460.99</v>
      </c>
      <c r="T1474" s="547">
        <v>-425460.99</v>
      </c>
      <c r="U1474" s="547"/>
      <c r="V1474" s="547">
        <f t="shared" si="686"/>
        <v>-976982.44833333336</v>
      </c>
      <c r="W1474" s="279"/>
      <c r="X1474" s="332">
        <v>8</v>
      </c>
      <c r="Y1474" s="548">
        <f t="shared" si="699"/>
        <v>0</v>
      </c>
      <c r="Z1474" s="549">
        <f t="shared" si="699"/>
        <v>0</v>
      </c>
      <c r="AA1474" s="549">
        <f t="shared" si="699"/>
        <v>0</v>
      </c>
      <c r="AB1474" s="282">
        <f t="shared" si="671"/>
        <v>-425460.99</v>
      </c>
      <c r="AC1474" s="281">
        <f t="shared" si="672"/>
        <v>0</v>
      </c>
      <c r="AD1474" s="549">
        <f t="shared" si="688"/>
        <v>0</v>
      </c>
      <c r="AE1474" s="553">
        <f t="shared" si="689"/>
        <v>-425460.99</v>
      </c>
      <c r="AF1474" s="282">
        <f t="shared" si="690"/>
        <v>0</v>
      </c>
      <c r="AG1474" s="283">
        <f t="shared" si="691"/>
        <v>-425460.99</v>
      </c>
      <c r="AH1474" s="281">
        <f t="shared" si="673"/>
        <v>0</v>
      </c>
      <c r="AI1474" s="551">
        <f t="shared" si="698"/>
        <v>0</v>
      </c>
      <c r="AJ1474" s="549">
        <f t="shared" si="698"/>
        <v>0</v>
      </c>
      <c r="AK1474" s="549">
        <f t="shared" si="698"/>
        <v>0</v>
      </c>
      <c r="AL1474" s="282">
        <f t="shared" si="692"/>
        <v>-976982.44833333336</v>
      </c>
      <c r="AM1474" s="281">
        <f t="shared" si="674"/>
        <v>0</v>
      </c>
      <c r="AN1474" s="549">
        <f t="shared" si="693"/>
        <v>0</v>
      </c>
      <c r="AO1474" s="549">
        <f t="shared" si="694"/>
        <v>-976982.44833333336</v>
      </c>
      <c r="AP1474" s="549">
        <f t="shared" si="695"/>
        <v>0</v>
      </c>
      <c r="AQ1474" s="283">
        <f t="shared" si="696"/>
        <v>-976982.44833333336</v>
      </c>
      <c r="AR1474" s="281">
        <f t="shared" si="675"/>
        <v>0</v>
      </c>
      <c r="AT1474" s="446"/>
      <c r="AU1474" s="344"/>
      <c r="AV1474" s="447" t="str">
        <f t="shared" si="676"/>
        <v>CA</v>
      </c>
      <c r="AW1474" s="447" t="str">
        <f t="shared" si="677"/>
        <v>CL</v>
      </c>
      <c r="AX1474" s="447" t="str">
        <f t="shared" si="678"/>
        <v>AIC</v>
      </c>
      <c r="AY1474" s="447" t="str">
        <f t="shared" si="679"/>
        <v>ERB</v>
      </c>
      <c r="AZ1474" s="447" t="str">
        <f t="shared" si="680"/>
        <v>GRB</v>
      </c>
      <c r="BA1474" s="447" t="str">
        <f t="shared" si="681"/>
        <v>Non-Op</v>
      </c>
      <c r="BC1474" s="445" t="s">
        <v>2340</v>
      </c>
      <c r="BD1474" s="552">
        <f t="shared" si="697"/>
        <v>-425460.99</v>
      </c>
      <c r="BF1474" s="435"/>
      <c r="BG1474" s="435"/>
      <c r="BH1474" s="435"/>
      <c r="BI1474" s="435"/>
      <c r="BJ1474" s="435"/>
      <c r="BK1474" s="435"/>
      <c r="BL1474" s="435"/>
      <c r="BN1474" s="444"/>
    </row>
    <row r="1475" spans="1:66" s="28" customFormat="1" ht="12" customHeight="1">
      <c r="A1475" s="287">
        <v>25200262</v>
      </c>
      <c r="B1475" s="288" t="str">
        <f t="shared" si="684"/>
        <v>25200262</v>
      </c>
      <c r="C1475" s="444" t="s">
        <v>2994</v>
      </c>
      <c r="D1475" s="445" t="s">
        <v>1164</v>
      </c>
      <c r="E1475" s="445"/>
      <c r="F1475" s="444"/>
      <c r="G1475" s="445"/>
      <c r="H1475" s="547">
        <v>0</v>
      </c>
      <c r="I1475" s="547">
        <v>0</v>
      </c>
      <c r="J1475" s="547">
        <v>0</v>
      </c>
      <c r="K1475" s="547">
        <v>0</v>
      </c>
      <c r="L1475" s="547">
        <v>0</v>
      </c>
      <c r="M1475" s="547">
        <v>0</v>
      </c>
      <c r="N1475" s="547">
        <v>0</v>
      </c>
      <c r="O1475" s="547">
        <v>0</v>
      </c>
      <c r="P1475" s="547">
        <v>0</v>
      </c>
      <c r="Q1475" s="547">
        <v>0</v>
      </c>
      <c r="R1475" s="547">
        <v>0</v>
      </c>
      <c r="S1475" s="547">
        <v>0</v>
      </c>
      <c r="T1475" s="547">
        <v>0</v>
      </c>
      <c r="U1475" s="547"/>
      <c r="V1475" s="547">
        <f t="shared" si="686"/>
        <v>0</v>
      </c>
      <c r="W1475" s="279"/>
      <c r="X1475" s="285">
        <v>8</v>
      </c>
      <c r="Y1475" s="548">
        <f t="shared" si="699"/>
        <v>0</v>
      </c>
      <c r="Z1475" s="549">
        <f t="shared" si="699"/>
        <v>0</v>
      </c>
      <c r="AA1475" s="549">
        <f t="shared" si="699"/>
        <v>0</v>
      </c>
      <c r="AB1475" s="282">
        <f t="shared" si="671"/>
        <v>0</v>
      </c>
      <c r="AC1475" s="281">
        <f t="shared" si="672"/>
        <v>0</v>
      </c>
      <c r="AD1475" s="549">
        <f t="shared" si="688"/>
        <v>0</v>
      </c>
      <c r="AE1475" s="553">
        <f t="shared" si="689"/>
        <v>0</v>
      </c>
      <c r="AF1475" s="282">
        <f t="shared" si="690"/>
        <v>0</v>
      </c>
      <c r="AG1475" s="283">
        <f t="shared" si="691"/>
        <v>0</v>
      </c>
      <c r="AH1475" s="281">
        <f t="shared" si="673"/>
        <v>0</v>
      </c>
      <c r="AI1475" s="551">
        <f t="shared" si="698"/>
        <v>0</v>
      </c>
      <c r="AJ1475" s="549">
        <f t="shared" si="698"/>
        <v>0</v>
      </c>
      <c r="AK1475" s="549">
        <f t="shared" si="698"/>
        <v>0</v>
      </c>
      <c r="AL1475" s="282">
        <f t="shared" si="692"/>
        <v>0</v>
      </c>
      <c r="AM1475" s="281">
        <f t="shared" si="674"/>
        <v>0</v>
      </c>
      <c r="AN1475" s="549">
        <f t="shared" si="693"/>
        <v>0</v>
      </c>
      <c r="AO1475" s="549">
        <f t="shared" si="694"/>
        <v>0</v>
      </c>
      <c r="AP1475" s="549">
        <f t="shared" si="695"/>
        <v>0</v>
      </c>
      <c r="AQ1475" s="283">
        <f t="shared" si="696"/>
        <v>0</v>
      </c>
      <c r="AR1475" s="281">
        <f t="shared" si="675"/>
        <v>0</v>
      </c>
      <c r="AT1475" s="446"/>
      <c r="AU1475" s="344"/>
      <c r="AV1475" s="447" t="str">
        <f t="shared" si="676"/>
        <v>CA</v>
      </c>
      <c r="AW1475" s="447" t="str">
        <f t="shared" si="677"/>
        <v>CL</v>
      </c>
      <c r="AX1475" s="447" t="str">
        <f t="shared" si="678"/>
        <v>AIC</v>
      </c>
      <c r="AY1475" s="447" t="str">
        <f t="shared" si="679"/>
        <v>ERB</v>
      </c>
      <c r="AZ1475" s="447" t="str">
        <f t="shared" si="680"/>
        <v>GRB</v>
      </c>
      <c r="BA1475" s="447" t="str">
        <f t="shared" si="681"/>
        <v>Non-Op</v>
      </c>
      <c r="BC1475" s="445" t="s">
        <v>2340</v>
      </c>
      <c r="BD1475" s="552">
        <f t="shared" si="697"/>
        <v>0</v>
      </c>
      <c r="BF1475" s="435"/>
      <c r="BG1475" s="435"/>
      <c r="BH1475" s="435"/>
      <c r="BI1475" s="435"/>
      <c r="BJ1475" s="435"/>
      <c r="BK1475" s="435"/>
      <c r="BL1475" s="435"/>
      <c r="BN1475" s="444"/>
    </row>
    <row r="1476" spans="1:66" s="28" customFormat="1" ht="12" customHeight="1">
      <c r="A1476" s="287">
        <v>25300001</v>
      </c>
      <c r="B1476" s="288" t="str">
        <f t="shared" si="684"/>
        <v>25300001</v>
      </c>
      <c r="C1476" s="444" t="s">
        <v>1936</v>
      </c>
      <c r="D1476" s="445" t="s">
        <v>2092</v>
      </c>
      <c r="E1476" s="445"/>
      <c r="F1476" s="444"/>
      <c r="G1476" s="445"/>
      <c r="H1476" s="547">
        <v>-41200.730000000003</v>
      </c>
      <c r="I1476" s="547">
        <v>-85882.35</v>
      </c>
      <c r="J1476" s="547">
        <v>-27970.75</v>
      </c>
      <c r="K1476" s="547">
        <v>-62726.7</v>
      </c>
      <c r="L1476" s="547">
        <v>-78533.38</v>
      </c>
      <c r="M1476" s="547">
        <v>-59534.400000000001</v>
      </c>
      <c r="N1476" s="547">
        <v>-117398.32</v>
      </c>
      <c r="O1476" s="547">
        <v>-144529.88</v>
      </c>
      <c r="P1476" s="547">
        <v>-232791.73</v>
      </c>
      <c r="Q1476" s="547">
        <v>-232791.73</v>
      </c>
      <c r="R1476" s="547">
        <v>-231990.09</v>
      </c>
      <c r="S1476" s="547">
        <v>-227076.84</v>
      </c>
      <c r="T1476" s="547">
        <v>-246143.31</v>
      </c>
      <c r="U1476" s="547"/>
      <c r="V1476" s="547">
        <f t="shared" si="686"/>
        <v>-137074.84916666668</v>
      </c>
      <c r="W1476" s="279"/>
      <c r="X1476" s="285"/>
      <c r="Y1476" s="548">
        <f t="shared" si="699"/>
        <v>0</v>
      </c>
      <c r="Z1476" s="549">
        <f t="shared" si="699"/>
        <v>-246143.31</v>
      </c>
      <c r="AA1476" s="549">
        <f t="shared" si="699"/>
        <v>0</v>
      </c>
      <c r="AB1476" s="282">
        <f t="shared" si="671"/>
        <v>0</v>
      </c>
      <c r="AC1476" s="281">
        <f t="shared" si="672"/>
        <v>0</v>
      </c>
      <c r="AD1476" s="549">
        <f t="shared" si="688"/>
        <v>0</v>
      </c>
      <c r="AE1476" s="553">
        <f t="shared" si="689"/>
        <v>0</v>
      </c>
      <c r="AF1476" s="282">
        <f t="shared" si="690"/>
        <v>0</v>
      </c>
      <c r="AG1476" s="283">
        <f t="shared" si="691"/>
        <v>0</v>
      </c>
      <c r="AH1476" s="281">
        <f t="shared" si="673"/>
        <v>0</v>
      </c>
      <c r="AI1476" s="551">
        <f t="shared" si="698"/>
        <v>0</v>
      </c>
      <c r="AJ1476" s="549">
        <f t="shared" si="698"/>
        <v>-137074.84916666668</v>
      </c>
      <c r="AK1476" s="549">
        <f t="shared" si="698"/>
        <v>0</v>
      </c>
      <c r="AL1476" s="282">
        <f t="shared" si="692"/>
        <v>0</v>
      </c>
      <c r="AM1476" s="281">
        <f t="shared" si="674"/>
        <v>0</v>
      </c>
      <c r="AN1476" s="549">
        <f t="shared" si="693"/>
        <v>0</v>
      </c>
      <c r="AO1476" s="549">
        <f t="shared" si="694"/>
        <v>0</v>
      </c>
      <c r="AP1476" s="549">
        <f t="shared" si="695"/>
        <v>0</v>
      </c>
      <c r="AQ1476" s="283">
        <f t="shared" si="696"/>
        <v>0</v>
      </c>
      <c r="AR1476" s="281">
        <f t="shared" si="675"/>
        <v>0</v>
      </c>
      <c r="AT1476" s="446"/>
      <c r="AU1476" s="344"/>
      <c r="AV1476" s="447" t="str">
        <f t="shared" si="676"/>
        <v>CA</v>
      </c>
      <c r="AW1476" s="447" t="str">
        <f t="shared" si="677"/>
        <v>CL</v>
      </c>
      <c r="AX1476" s="447" t="str">
        <f t="shared" si="678"/>
        <v>AIC</v>
      </c>
      <c r="AY1476" s="447" t="str">
        <f t="shared" si="679"/>
        <v>ERB</v>
      </c>
      <c r="AZ1476" s="447" t="str">
        <f t="shared" si="680"/>
        <v>GRB</v>
      </c>
      <c r="BA1476" s="447" t="str">
        <f t="shared" si="681"/>
        <v>Non-Op</v>
      </c>
      <c r="BC1476" s="445" t="s">
        <v>2340</v>
      </c>
      <c r="BD1476" s="552">
        <f t="shared" si="697"/>
        <v>-246143.31</v>
      </c>
      <c r="BF1476" s="435"/>
      <c r="BG1476" s="435"/>
      <c r="BH1476" s="435"/>
      <c r="BI1476" s="435"/>
      <c r="BJ1476" s="435"/>
      <c r="BK1476" s="435"/>
      <c r="BL1476" s="435"/>
      <c r="BN1476" s="444"/>
    </row>
    <row r="1477" spans="1:66" s="28" customFormat="1" ht="12" customHeight="1">
      <c r="A1477" s="287">
        <v>25300011</v>
      </c>
      <c r="B1477" s="288" t="str">
        <f t="shared" si="684"/>
        <v>25300011</v>
      </c>
      <c r="C1477" s="444" t="s">
        <v>1937</v>
      </c>
      <c r="D1477" s="445" t="s">
        <v>2092</v>
      </c>
      <c r="E1477" s="445"/>
      <c r="F1477" s="444"/>
      <c r="G1477" s="445"/>
      <c r="H1477" s="547">
        <v>0</v>
      </c>
      <c r="I1477" s="547">
        <v>0</v>
      </c>
      <c r="J1477" s="547">
        <v>0</v>
      </c>
      <c r="K1477" s="547">
        <v>0</v>
      </c>
      <c r="L1477" s="547">
        <v>0</v>
      </c>
      <c r="M1477" s="547">
        <v>0</v>
      </c>
      <c r="N1477" s="547">
        <v>0</v>
      </c>
      <c r="O1477" s="547">
        <v>0</v>
      </c>
      <c r="P1477" s="547">
        <v>0</v>
      </c>
      <c r="Q1477" s="547">
        <v>0</v>
      </c>
      <c r="R1477" s="547">
        <v>0</v>
      </c>
      <c r="S1477" s="547">
        <v>0</v>
      </c>
      <c r="T1477" s="547">
        <v>0</v>
      </c>
      <c r="U1477" s="547"/>
      <c r="V1477" s="547">
        <f t="shared" si="686"/>
        <v>0</v>
      </c>
      <c r="W1477" s="279"/>
      <c r="X1477" s="331"/>
      <c r="Y1477" s="548">
        <f t="shared" si="699"/>
        <v>0</v>
      </c>
      <c r="Z1477" s="549">
        <f t="shared" si="699"/>
        <v>0</v>
      </c>
      <c r="AA1477" s="549">
        <f t="shared" si="699"/>
        <v>0</v>
      </c>
      <c r="AB1477" s="282">
        <f t="shared" si="671"/>
        <v>0</v>
      </c>
      <c r="AC1477" s="281">
        <f t="shared" si="672"/>
        <v>0</v>
      </c>
      <c r="AD1477" s="549">
        <f t="shared" si="688"/>
        <v>0</v>
      </c>
      <c r="AE1477" s="553">
        <f t="shared" si="689"/>
        <v>0</v>
      </c>
      <c r="AF1477" s="282">
        <f t="shared" si="690"/>
        <v>0</v>
      </c>
      <c r="AG1477" s="283">
        <f t="shared" si="691"/>
        <v>0</v>
      </c>
      <c r="AH1477" s="281">
        <f t="shared" si="673"/>
        <v>0</v>
      </c>
      <c r="AI1477" s="551">
        <f t="shared" si="698"/>
        <v>0</v>
      </c>
      <c r="AJ1477" s="549">
        <f t="shared" si="698"/>
        <v>0</v>
      </c>
      <c r="AK1477" s="549">
        <f t="shared" si="698"/>
        <v>0</v>
      </c>
      <c r="AL1477" s="282">
        <f t="shared" si="692"/>
        <v>0</v>
      </c>
      <c r="AM1477" s="281">
        <f t="shared" si="674"/>
        <v>0</v>
      </c>
      <c r="AN1477" s="549">
        <f t="shared" si="693"/>
        <v>0</v>
      </c>
      <c r="AO1477" s="549">
        <f t="shared" si="694"/>
        <v>0</v>
      </c>
      <c r="AP1477" s="549">
        <f t="shared" si="695"/>
        <v>0</v>
      </c>
      <c r="AQ1477" s="283">
        <f t="shared" si="696"/>
        <v>0</v>
      </c>
      <c r="AR1477" s="281">
        <f t="shared" si="675"/>
        <v>0</v>
      </c>
      <c r="AT1477" s="446"/>
      <c r="AU1477" s="344"/>
      <c r="AV1477" s="447" t="str">
        <f t="shared" si="676"/>
        <v>CA</v>
      </c>
      <c r="AW1477" s="447" t="str">
        <f t="shared" si="677"/>
        <v>CL</v>
      </c>
      <c r="AX1477" s="447" t="str">
        <f t="shared" si="678"/>
        <v>AIC</v>
      </c>
      <c r="AY1477" s="447" t="str">
        <f t="shared" si="679"/>
        <v>ERB</v>
      </c>
      <c r="AZ1477" s="447" t="str">
        <f t="shared" si="680"/>
        <v>GRB</v>
      </c>
      <c r="BA1477" s="447" t="str">
        <f t="shared" si="681"/>
        <v>Non-Op</v>
      </c>
      <c r="BC1477" s="445" t="s">
        <v>2340</v>
      </c>
      <c r="BD1477" s="552">
        <f t="shared" si="697"/>
        <v>0</v>
      </c>
      <c r="BF1477" s="435"/>
      <c r="BG1477" s="435"/>
      <c r="BH1477" s="435"/>
      <c r="BI1477" s="435"/>
      <c r="BJ1477" s="435"/>
      <c r="BK1477" s="435"/>
      <c r="BL1477" s="435"/>
      <c r="BN1477" s="444"/>
    </row>
    <row r="1478" spans="1:66" s="28" customFormat="1" ht="12" customHeight="1">
      <c r="A1478" s="321">
        <v>25300032</v>
      </c>
      <c r="B1478" s="318" t="str">
        <f t="shared" si="684"/>
        <v>25300032</v>
      </c>
      <c r="C1478" s="444" t="s">
        <v>2995</v>
      </c>
      <c r="D1478" s="445" t="s">
        <v>1165</v>
      </c>
      <c r="E1478" s="445"/>
      <c r="F1478" s="294">
        <v>43267</v>
      </c>
      <c r="G1478" s="445"/>
      <c r="H1478" s="547">
        <v>0</v>
      </c>
      <c r="I1478" s="547">
        <v>0</v>
      </c>
      <c r="J1478" s="547">
        <v>0</v>
      </c>
      <c r="K1478" s="547">
        <v>0</v>
      </c>
      <c r="L1478" s="547">
        <v>0</v>
      </c>
      <c r="M1478" s="547">
        <v>0</v>
      </c>
      <c r="N1478" s="547">
        <v>0</v>
      </c>
      <c r="O1478" s="547">
        <v>0</v>
      </c>
      <c r="P1478" s="547">
        <v>0</v>
      </c>
      <c r="Q1478" s="547">
        <v>0</v>
      </c>
      <c r="R1478" s="547">
        <v>0</v>
      </c>
      <c r="S1478" s="547">
        <v>0</v>
      </c>
      <c r="T1478" s="547">
        <v>0</v>
      </c>
      <c r="U1478" s="547"/>
      <c r="V1478" s="547">
        <f t="shared" si="686"/>
        <v>0</v>
      </c>
      <c r="W1478" s="279"/>
      <c r="X1478" s="285"/>
      <c r="Y1478" s="548">
        <f t="shared" si="699"/>
        <v>0</v>
      </c>
      <c r="Z1478" s="549">
        <f t="shared" si="699"/>
        <v>0</v>
      </c>
      <c r="AA1478" s="549">
        <f t="shared" si="699"/>
        <v>0</v>
      </c>
      <c r="AB1478" s="282">
        <f t="shared" si="671"/>
        <v>0</v>
      </c>
      <c r="AC1478" s="281">
        <f t="shared" si="672"/>
        <v>0</v>
      </c>
      <c r="AD1478" s="549">
        <f t="shared" si="688"/>
        <v>0</v>
      </c>
      <c r="AE1478" s="553">
        <f t="shared" si="689"/>
        <v>0</v>
      </c>
      <c r="AF1478" s="282">
        <f t="shared" si="690"/>
        <v>0</v>
      </c>
      <c r="AG1478" s="283">
        <f t="shared" si="691"/>
        <v>0</v>
      </c>
      <c r="AH1478" s="281">
        <f t="shared" si="673"/>
        <v>0</v>
      </c>
      <c r="AI1478" s="551">
        <f t="shared" si="698"/>
        <v>0</v>
      </c>
      <c r="AJ1478" s="549">
        <f t="shared" si="698"/>
        <v>0</v>
      </c>
      <c r="AK1478" s="549">
        <f t="shared" si="698"/>
        <v>0</v>
      </c>
      <c r="AL1478" s="282">
        <f t="shared" si="692"/>
        <v>0</v>
      </c>
      <c r="AM1478" s="281">
        <f t="shared" si="674"/>
        <v>0</v>
      </c>
      <c r="AN1478" s="549">
        <f t="shared" si="693"/>
        <v>0</v>
      </c>
      <c r="AO1478" s="549">
        <f t="shared" si="694"/>
        <v>0</v>
      </c>
      <c r="AP1478" s="549">
        <f t="shared" si="695"/>
        <v>0</v>
      </c>
      <c r="AQ1478" s="283">
        <f t="shared" si="696"/>
        <v>0</v>
      </c>
      <c r="AR1478" s="281">
        <f t="shared" si="675"/>
        <v>0</v>
      </c>
      <c r="AT1478" s="446" t="s">
        <v>2065</v>
      </c>
      <c r="AU1478" s="344"/>
      <c r="AV1478" s="447" t="str">
        <f t="shared" si="676"/>
        <v>CA</v>
      </c>
      <c r="AW1478" s="447" t="str">
        <f t="shared" si="677"/>
        <v>CL</v>
      </c>
      <c r="AX1478" s="447" t="str">
        <f t="shared" si="678"/>
        <v>AIC</v>
      </c>
      <c r="AY1478" s="447" t="str">
        <f t="shared" si="679"/>
        <v>ERB</v>
      </c>
      <c r="AZ1478" s="447" t="str">
        <f t="shared" si="680"/>
        <v>GRB</v>
      </c>
      <c r="BA1478" s="447" t="str">
        <f t="shared" si="681"/>
        <v>Non-Op</v>
      </c>
      <c r="BC1478" s="449" t="s">
        <v>2100</v>
      </c>
      <c r="BD1478" s="552">
        <f t="shared" si="697"/>
        <v>0</v>
      </c>
      <c r="BF1478" s="448"/>
      <c r="BG1478" s="448"/>
      <c r="BH1478" s="448"/>
      <c r="BI1478" s="448"/>
      <c r="BJ1478" s="448"/>
      <c r="BK1478" s="448"/>
      <c r="BL1478" s="448"/>
      <c r="BN1478" s="444"/>
    </row>
    <row r="1479" spans="1:66" s="28" customFormat="1" ht="12" customHeight="1">
      <c r="A1479" s="287">
        <v>25300033</v>
      </c>
      <c r="B1479" s="288" t="str">
        <f t="shared" si="684"/>
        <v>25300033</v>
      </c>
      <c r="C1479" s="444" t="s">
        <v>1938</v>
      </c>
      <c r="D1479" s="445" t="s">
        <v>2092</v>
      </c>
      <c r="E1479" s="445"/>
      <c r="F1479" s="444"/>
      <c r="G1479" s="445"/>
      <c r="H1479" s="547">
        <v>-9004538.1199999992</v>
      </c>
      <c r="I1479" s="547">
        <v>-8926897.6899999995</v>
      </c>
      <c r="J1479" s="547">
        <v>-8847669.1600000001</v>
      </c>
      <c r="K1479" s="547">
        <v>-9876625.5800000001</v>
      </c>
      <c r="L1479" s="547">
        <v>-10091494.720000001</v>
      </c>
      <c r="M1479" s="547">
        <v>-10049094.939999999</v>
      </c>
      <c r="N1479" s="547">
        <v>-10504425.08</v>
      </c>
      <c r="O1479" s="547">
        <v>-10523651.09</v>
      </c>
      <c r="P1479" s="547">
        <v>-10504271.449999999</v>
      </c>
      <c r="Q1479" s="547">
        <v>-8979823.3200000003</v>
      </c>
      <c r="R1479" s="547">
        <v>-7459135.3200000003</v>
      </c>
      <c r="S1479" s="547">
        <v>-6459953.2199999997</v>
      </c>
      <c r="T1479" s="547">
        <v>-8417775.3800000008</v>
      </c>
      <c r="U1479" s="547"/>
      <c r="V1479" s="547">
        <f t="shared" si="686"/>
        <v>-9244516.5266666654</v>
      </c>
      <c r="W1479" s="285"/>
      <c r="X1479" s="285"/>
      <c r="Y1479" s="548">
        <f t="shared" si="699"/>
        <v>0</v>
      </c>
      <c r="Z1479" s="549">
        <f t="shared" si="699"/>
        <v>-8417775.3800000008</v>
      </c>
      <c r="AA1479" s="549">
        <f t="shared" si="699"/>
        <v>0</v>
      </c>
      <c r="AB1479" s="282">
        <f t="shared" si="671"/>
        <v>0</v>
      </c>
      <c r="AC1479" s="281">
        <f t="shared" si="672"/>
        <v>0</v>
      </c>
      <c r="AD1479" s="549">
        <f t="shared" si="688"/>
        <v>0</v>
      </c>
      <c r="AE1479" s="553">
        <f t="shared" si="689"/>
        <v>0</v>
      </c>
      <c r="AF1479" s="282">
        <f t="shared" si="690"/>
        <v>0</v>
      </c>
      <c r="AG1479" s="283">
        <f t="shared" si="691"/>
        <v>0</v>
      </c>
      <c r="AH1479" s="281">
        <f t="shared" si="673"/>
        <v>0</v>
      </c>
      <c r="AI1479" s="551">
        <f t="shared" si="698"/>
        <v>0</v>
      </c>
      <c r="AJ1479" s="549">
        <f t="shared" si="698"/>
        <v>-9244516.5266666654</v>
      </c>
      <c r="AK1479" s="549">
        <f t="shared" si="698"/>
        <v>0</v>
      </c>
      <c r="AL1479" s="282">
        <f t="shared" si="692"/>
        <v>0</v>
      </c>
      <c r="AM1479" s="281">
        <f t="shared" si="674"/>
        <v>0</v>
      </c>
      <c r="AN1479" s="549">
        <f t="shared" si="693"/>
        <v>0</v>
      </c>
      <c r="AO1479" s="549">
        <f t="shared" si="694"/>
        <v>0</v>
      </c>
      <c r="AP1479" s="549">
        <f t="shared" si="695"/>
        <v>0</v>
      </c>
      <c r="AQ1479" s="283">
        <f t="shared" si="696"/>
        <v>0</v>
      </c>
      <c r="AR1479" s="281">
        <f t="shared" si="675"/>
        <v>0</v>
      </c>
      <c r="AT1479" s="446"/>
      <c r="AU1479" s="344"/>
      <c r="AV1479" s="447" t="str">
        <f t="shared" si="676"/>
        <v>CA</v>
      </c>
      <c r="AW1479" s="447" t="str">
        <f t="shared" si="677"/>
        <v>CL</v>
      </c>
      <c r="AX1479" s="447" t="str">
        <f t="shared" si="678"/>
        <v>AIC</v>
      </c>
      <c r="AY1479" s="447" t="str">
        <f t="shared" si="679"/>
        <v>ERB</v>
      </c>
      <c r="AZ1479" s="447" t="str">
        <f t="shared" si="680"/>
        <v>GRB</v>
      </c>
      <c r="BA1479" s="447" t="str">
        <f t="shared" si="681"/>
        <v>Non-Op</v>
      </c>
      <c r="BC1479" s="445" t="s">
        <v>2340</v>
      </c>
      <c r="BD1479" s="552">
        <f t="shared" si="697"/>
        <v>-8417775.3800000008</v>
      </c>
      <c r="BF1479" s="435"/>
      <c r="BG1479" s="435"/>
      <c r="BH1479" s="435"/>
      <c r="BI1479" s="435"/>
      <c r="BJ1479" s="435"/>
      <c r="BK1479" s="435"/>
      <c r="BL1479" s="435"/>
      <c r="BN1479" s="444"/>
    </row>
    <row r="1480" spans="1:66" s="28" customFormat="1" ht="12" customHeight="1">
      <c r="A1480" s="324" t="s">
        <v>2996</v>
      </c>
      <c r="B1480" s="290" t="str">
        <f t="shared" si="684"/>
        <v>25300052</v>
      </c>
      <c r="C1480" s="450" t="s">
        <v>2997</v>
      </c>
      <c r="D1480" s="451" t="s">
        <v>2092</v>
      </c>
      <c r="E1480" s="451"/>
      <c r="F1480" s="300">
        <v>44561</v>
      </c>
      <c r="G1480" s="451"/>
      <c r="H1480" s="556"/>
      <c r="I1480" s="556"/>
      <c r="J1480" s="556"/>
      <c r="K1480" s="556"/>
      <c r="L1480" s="556"/>
      <c r="M1480" s="556"/>
      <c r="N1480" s="556"/>
      <c r="O1480" s="556"/>
      <c r="P1480" s="556"/>
      <c r="Q1480" s="556"/>
      <c r="R1480" s="556"/>
      <c r="S1480" s="556"/>
      <c r="T1480" s="591">
        <v>-1279656.57</v>
      </c>
      <c r="U1480" s="556"/>
      <c r="V1480" s="556">
        <f t="shared" si="686"/>
        <v>-53319.02375</v>
      </c>
      <c r="W1480" s="285"/>
      <c r="X1480" s="328"/>
      <c r="Y1480" s="548">
        <f t="shared" si="699"/>
        <v>0</v>
      </c>
      <c r="Z1480" s="549">
        <f t="shared" si="699"/>
        <v>-1279656.57</v>
      </c>
      <c r="AA1480" s="549">
        <f t="shared" si="699"/>
        <v>0</v>
      </c>
      <c r="AB1480" s="282">
        <f t="shared" si="671"/>
        <v>0</v>
      </c>
      <c r="AC1480" s="281">
        <f t="shared" si="672"/>
        <v>0</v>
      </c>
      <c r="AD1480" s="549">
        <f t="shared" si="688"/>
        <v>0</v>
      </c>
      <c r="AE1480" s="553">
        <f t="shared" si="689"/>
        <v>0</v>
      </c>
      <c r="AF1480" s="282">
        <f t="shared" si="690"/>
        <v>0</v>
      </c>
      <c r="AG1480" s="283">
        <f t="shared" si="691"/>
        <v>0</v>
      </c>
      <c r="AH1480" s="281">
        <f t="shared" si="673"/>
        <v>0</v>
      </c>
      <c r="AI1480" s="551">
        <f t="shared" si="698"/>
        <v>0</v>
      </c>
      <c r="AJ1480" s="549">
        <f t="shared" si="698"/>
        <v>-53319.02375</v>
      </c>
      <c r="AK1480" s="549">
        <f t="shared" si="698"/>
        <v>0</v>
      </c>
      <c r="AL1480" s="282">
        <f t="shared" si="692"/>
        <v>0</v>
      </c>
      <c r="AM1480" s="281">
        <f t="shared" si="674"/>
        <v>0</v>
      </c>
      <c r="AN1480" s="549">
        <f t="shared" si="693"/>
        <v>0</v>
      </c>
      <c r="AO1480" s="549">
        <f t="shared" si="694"/>
        <v>0</v>
      </c>
      <c r="AP1480" s="549">
        <f t="shared" si="695"/>
        <v>0</v>
      </c>
      <c r="AQ1480" s="283">
        <f t="shared" si="696"/>
        <v>0</v>
      </c>
      <c r="AR1480" s="281">
        <f t="shared" si="675"/>
        <v>0</v>
      </c>
      <c r="AT1480" s="446"/>
      <c r="AU1480" s="344"/>
      <c r="AV1480" s="447" t="str">
        <f t="shared" si="676"/>
        <v>CA</v>
      </c>
      <c r="AW1480" s="447" t="str">
        <f t="shared" si="677"/>
        <v>CL</v>
      </c>
      <c r="AX1480" s="447" t="str">
        <f t="shared" si="678"/>
        <v>AIC</v>
      </c>
      <c r="AY1480" s="447" t="str">
        <f t="shared" si="679"/>
        <v>ERB</v>
      </c>
      <c r="AZ1480" s="447" t="str">
        <f t="shared" si="680"/>
        <v>GRB</v>
      </c>
      <c r="BA1480" s="447" t="str">
        <f t="shared" si="681"/>
        <v>Non-Op</v>
      </c>
      <c r="BC1480" s="445" t="s">
        <v>2340</v>
      </c>
      <c r="BD1480" s="552">
        <f t="shared" si="697"/>
        <v>-1279656.57</v>
      </c>
      <c r="BF1480" s="435"/>
      <c r="BG1480" s="435"/>
      <c r="BH1480" s="435"/>
      <c r="BI1480" s="435"/>
      <c r="BJ1480" s="435"/>
      <c r="BK1480" s="435"/>
      <c r="BL1480" s="435"/>
      <c r="BN1480" s="444"/>
    </row>
    <row r="1481" spans="1:66" s="28" customFormat="1" ht="12" customHeight="1">
      <c r="A1481" s="476">
        <v>25300071</v>
      </c>
      <c r="B1481" s="445" t="str">
        <f t="shared" si="684"/>
        <v>25300071</v>
      </c>
      <c r="C1481" s="444" t="s">
        <v>2998</v>
      </c>
      <c r="D1481" s="445" t="s">
        <v>1165</v>
      </c>
      <c r="E1481" s="445"/>
      <c r="F1481" s="444"/>
      <c r="G1481" s="445"/>
      <c r="H1481" s="547">
        <v>0</v>
      </c>
      <c r="I1481" s="547">
        <v>0</v>
      </c>
      <c r="J1481" s="547">
        <v>0</v>
      </c>
      <c r="K1481" s="547">
        <v>0</v>
      </c>
      <c r="L1481" s="547">
        <v>0</v>
      </c>
      <c r="M1481" s="547">
        <v>0</v>
      </c>
      <c r="N1481" s="547">
        <v>0</v>
      </c>
      <c r="O1481" s="547">
        <v>0</v>
      </c>
      <c r="P1481" s="547">
        <v>0</v>
      </c>
      <c r="Q1481" s="547">
        <v>0</v>
      </c>
      <c r="R1481" s="547">
        <v>0</v>
      </c>
      <c r="S1481" s="547">
        <v>0</v>
      </c>
      <c r="T1481" s="547">
        <v>0</v>
      </c>
      <c r="U1481" s="547"/>
      <c r="V1481" s="547">
        <f t="shared" si="686"/>
        <v>0</v>
      </c>
      <c r="W1481" s="305"/>
      <c r="X1481" s="333"/>
      <c r="Y1481" s="548">
        <f t="shared" si="699"/>
        <v>0</v>
      </c>
      <c r="Z1481" s="549">
        <f t="shared" si="699"/>
        <v>0</v>
      </c>
      <c r="AA1481" s="549">
        <f t="shared" si="699"/>
        <v>0</v>
      </c>
      <c r="AB1481" s="282">
        <f t="shared" ref="AB1481:AB1544" si="700">T1481-SUM(Y1481:AA1481)</f>
        <v>0</v>
      </c>
      <c r="AC1481" s="281">
        <f t="shared" ref="AC1481:AC1544" si="701">T1481-SUM(Y1481:AA1481)-AB1481</f>
        <v>0</v>
      </c>
      <c r="AD1481" s="549">
        <f t="shared" si="688"/>
        <v>0</v>
      </c>
      <c r="AE1481" s="553">
        <f t="shared" si="689"/>
        <v>0</v>
      </c>
      <c r="AF1481" s="282">
        <f t="shared" si="690"/>
        <v>0</v>
      </c>
      <c r="AG1481" s="283">
        <f t="shared" si="691"/>
        <v>0</v>
      </c>
      <c r="AH1481" s="281">
        <f t="shared" ref="AH1481:AH1544" si="702">AG1481-AB1481</f>
        <v>0</v>
      </c>
      <c r="AI1481" s="551">
        <f t="shared" ref="AI1481:AK1500" si="703">IF($D1481=AI$5,$V1481,0)</f>
        <v>0</v>
      </c>
      <c r="AJ1481" s="549">
        <f t="shared" si="703"/>
        <v>0</v>
      </c>
      <c r="AK1481" s="549">
        <f t="shared" si="703"/>
        <v>0</v>
      </c>
      <c r="AL1481" s="282">
        <f t="shared" si="692"/>
        <v>0</v>
      </c>
      <c r="AM1481" s="281">
        <f t="shared" ref="AM1481:AM1544" si="704">V1481-SUM(AI1481:AK1481)-AL1481</f>
        <v>0</v>
      </c>
      <c r="AN1481" s="549">
        <f t="shared" si="693"/>
        <v>0</v>
      </c>
      <c r="AO1481" s="549">
        <f t="shared" si="694"/>
        <v>0</v>
      </c>
      <c r="AP1481" s="549">
        <f t="shared" si="695"/>
        <v>0</v>
      </c>
      <c r="AQ1481" s="283">
        <f t="shared" si="696"/>
        <v>0</v>
      </c>
      <c r="AR1481" s="281">
        <f t="shared" ref="AR1481:AR1544" si="705">AQ1481-AL1481</f>
        <v>0</v>
      </c>
      <c r="AT1481" s="446" t="s">
        <v>2078</v>
      </c>
      <c r="AU1481" s="344"/>
      <c r="AV1481" s="447" t="str">
        <f t="shared" ref="AV1481:AV1544" si="706">IF(VALUE(Y1481),AV$7,IF(ISBLANK(Y1481),"",AV$7))</f>
        <v>CA</v>
      </c>
      <c r="AW1481" s="447" t="str">
        <f t="shared" ref="AW1481:AW1544" si="707">IF(VALUE(Z1481),AW$7,IF(ISBLANK(Z1481),"",AW$7))</f>
        <v>CL</v>
      </c>
      <c r="AX1481" s="447" t="str">
        <f t="shared" ref="AX1481:AX1544" si="708">IF(VALUE(AA1481),AX$7,IF(ISBLANK(AA1481),"",AX$7))</f>
        <v>AIC</v>
      </c>
      <c r="AY1481" s="447" t="str">
        <f t="shared" ref="AY1481:AY1544" si="709">IF(VALUE(AD1481),AY$7,IF(ISBLANK(AD1481),"",AY$7))</f>
        <v>ERB</v>
      </c>
      <c r="AZ1481" s="447" t="str">
        <f t="shared" ref="AZ1481:AZ1544" si="710">IF(VALUE(AE1481),AZ$7,IF(ISBLANK(AE1481),"",AZ$7))</f>
        <v>GRB</v>
      </c>
      <c r="BA1481" s="447" t="str">
        <f t="shared" ref="BA1481:BA1544" si="711">IF(VALUE(AF1481),BA$7,IF(ISBLANK(AF1481),"",BA$7))</f>
        <v>Non-Op</v>
      </c>
      <c r="BC1481" s="449" t="s">
        <v>2100</v>
      </c>
      <c r="BD1481" s="552">
        <f t="shared" si="697"/>
        <v>0</v>
      </c>
      <c r="BF1481" s="435"/>
      <c r="BG1481" s="435"/>
      <c r="BH1481" s="435"/>
      <c r="BI1481" s="435"/>
      <c r="BJ1481" s="435"/>
      <c r="BK1481" s="435"/>
      <c r="BL1481" s="435"/>
      <c r="BN1481" s="444"/>
    </row>
    <row r="1482" spans="1:66" s="28" customFormat="1" ht="12" customHeight="1">
      <c r="A1482" s="476">
        <v>25300081</v>
      </c>
      <c r="B1482" s="445" t="str">
        <f t="shared" si="684"/>
        <v>25300081</v>
      </c>
      <c r="C1482" s="444" t="s">
        <v>1939</v>
      </c>
      <c r="D1482" s="445" t="s">
        <v>2092</v>
      </c>
      <c r="E1482" s="445"/>
      <c r="F1482" s="444"/>
      <c r="G1482" s="445"/>
      <c r="H1482" s="547">
        <v>-1000</v>
      </c>
      <c r="I1482" s="547">
        <v>-1000</v>
      </c>
      <c r="J1482" s="547">
        <v>-1000</v>
      </c>
      <c r="K1482" s="547">
        <v>-1000</v>
      </c>
      <c r="L1482" s="547">
        <v>-1000</v>
      </c>
      <c r="M1482" s="547">
        <v>-1000</v>
      </c>
      <c r="N1482" s="547">
        <v>-1000</v>
      </c>
      <c r="O1482" s="547">
        <v>-1000</v>
      </c>
      <c r="P1482" s="547">
        <v>-1000</v>
      </c>
      <c r="Q1482" s="547">
        <v>-1000</v>
      </c>
      <c r="R1482" s="547">
        <v>-1000</v>
      </c>
      <c r="S1482" s="547">
        <v>-1000</v>
      </c>
      <c r="T1482" s="547">
        <v>-1000</v>
      </c>
      <c r="U1482" s="547"/>
      <c r="V1482" s="547">
        <f t="shared" si="686"/>
        <v>-1000</v>
      </c>
      <c r="W1482" s="285"/>
      <c r="X1482" s="328"/>
      <c r="Y1482" s="548">
        <f t="shared" si="699"/>
        <v>0</v>
      </c>
      <c r="Z1482" s="549">
        <f t="shared" si="699"/>
        <v>-1000</v>
      </c>
      <c r="AA1482" s="549">
        <f t="shared" si="699"/>
        <v>0</v>
      </c>
      <c r="AB1482" s="282">
        <f t="shared" si="700"/>
        <v>0</v>
      </c>
      <c r="AC1482" s="281">
        <f t="shared" si="701"/>
        <v>0</v>
      </c>
      <c r="AD1482" s="549">
        <f t="shared" si="688"/>
        <v>0</v>
      </c>
      <c r="AE1482" s="553">
        <f t="shared" si="689"/>
        <v>0</v>
      </c>
      <c r="AF1482" s="282">
        <f t="shared" si="690"/>
        <v>0</v>
      </c>
      <c r="AG1482" s="283">
        <f t="shared" si="691"/>
        <v>0</v>
      </c>
      <c r="AH1482" s="281">
        <f t="shared" si="702"/>
        <v>0</v>
      </c>
      <c r="AI1482" s="551">
        <f t="shared" si="703"/>
        <v>0</v>
      </c>
      <c r="AJ1482" s="549">
        <f t="shared" si="703"/>
        <v>-1000</v>
      </c>
      <c r="AK1482" s="549">
        <f t="shared" si="703"/>
        <v>0</v>
      </c>
      <c r="AL1482" s="282">
        <f t="shared" si="692"/>
        <v>0</v>
      </c>
      <c r="AM1482" s="281">
        <f t="shared" si="704"/>
        <v>0</v>
      </c>
      <c r="AN1482" s="549">
        <f t="shared" si="693"/>
        <v>0</v>
      </c>
      <c r="AO1482" s="549">
        <f t="shared" si="694"/>
        <v>0</v>
      </c>
      <c r="AP1482" s="549">
        <f t="shared" si="695"/>
        <v>0</v>
      </c>
      <c r="AQ1482" s="283">
        <f t="shared" si="696"/>
        <v>0</v>
      </c>
      <c r="AR1482" s="281">
        <f t="shared" si="705"/>
        <v>0</v>
      </c>
      <c r="AT1482" s="446"/>
      <c r="AU1482" s="344"/>
      <c r="AV1482" s="447" t="str">
        <f t="shared" si="706"/>
        <v>CA</v>
      </c>
      <c r="AW1482" s="447" t="str">
        <f t="shared" si="707"/>
        <v>CL</v>
      </c>
      <c r="AX1482" s="447" t="str">
        <f t="shared" si="708"/>
        <v>AIC</v>
      </c>
      <c r="AY1482" s="447" t="str">
        <f t="shared" si="709"/>
        <v>ERB</v>
      </c>
      <c r="AZ1482" s="447" t="str">
        <f t="shared" si="710"/>
        <v>GRB</v>
      </c>
      <c r="BA1482" s="447" t="str">
        <f t="shared" si="711"/>
        <v>Non-Op</v>
      </c>
      <c r="BC1482" s="445" t="s">
        <v>2342</v>
      </c>
      <c r="BD1482" s="552">
        <f t="shared" si="697"/>
        <v>-1000</v>
      </c>
      <c r="BF1482" s="435"/>
      <c r="BG1482" s="435"/>
      <c r="BH1482" s="435"/>
      <c r="BI1482" s="435"/>
      <c r="BJ1482" s="435"/>
      <c r="BK1482" s="435"/>
      <c r="BL1482" s="435"/>
      <c r="BN1482" s="444"/>
    </row>
    <row r="1483" spans="1:66" s="28" customFormat="1" ht="12" customHeight="1">
      <c r="A1483" s="476">
        <v>25300091</v>
      </c>
      <c r="B1483" s="445" t="str">
        <f t="shared" si="684"/>
        <v>25300091</v>
      </c>
      <c r="C1483" s="444" t="s">
        <v>2999</v>
      </c>
      <c r="D1483" s="445" t="s">
        <v>1165</v>
      </c>
      <c r="E1483" s="445"/>
      <c r="F1483" s="444"/>
      <c r="G1483" s="445"/>
      <c r="H1483" s="547">
        <v>0</v>
      </c>
      <c r="I1483" s="547">
        <v>0</v>
      </c>
      <c r="J1483" s="547">
        <v>0</v>
      </c>
      <c r="K1483" s="547">
        <v>0</v>
      </c>
      <c r="L1483" s="547">
        <v>0</v>
      </c>
      <c r="M1483" s="547">
        <v>0</v>
      </c>
      <c r="N1483" s="547">
        <v>0</v>
      </c>
      <c r="O1483" s="547">
        <v>0</v>
      </c>
      <c r="P1483" s="547">
        <v>0</v>
      </c>
      <c r="Q1483" s="547">
        <v>0</v>
      </c>
      <c r="R1483" s="547">
        <v>0</v>
      </c>
      <c r="S1483" s="547">
        <v>0</v>
      </c>
      <c r="T1483" s="547">
        <v>0</v>
      </c>
      <c r="U1483" s="547"/>
      <c r="V1483" s="547">
        <f t="shared" si="686"/>
        <v>0</v>
      </c>
      <c r="W1483" s="285"/>
      <c r="X1483" s="328"/>
      <c r="Y1483" s="548">
        <f t="shared" ref="Y1483:AA1502" si="712">IF($D1483=Y$5,$T1483,0)</f>
        <v>0</v>
      </c>
      <c r="Z1483" s="549">
        <f t="shared" si="712"/>
        <v>0</v>
      </c>
      <c r="AA1483" s="549">
        <f t="shared" si="712"/>
        <v>0</v>
      </c>
      <c r="AB1483" s="282">
        <f t="shared" si="700"/>
        <v>0</v>
      </c>
      <c r="AC1483" s="281">
        <f t="shared" si="701"/>
        <v>0</v>
      </c>
      <c r="AD1483" s="549">
        <f t="shared" si="688"/>
        <v>0</v>
      </c>
      <c r="AE1483" s="553">
        <f t="shared" si="689"/>
        <v>0</v>
      </c>
      <c r="AF1483" s="282">
        <f t="shared" si="690"/>
        <v>0</v>
      </c>
      <c r="AG1483" s="283">
        <f t="shared" si="691"/>
        <v>0</v>
      </c>
      <c r="AH1483" s="281">
        <f t="shared" si="702"/>
        <v>0</v>
      </c>
      <c r="AI1483" s="551">
        <f t="shared" si="703"/>
        <v>0</v>
      </c>
      <c r="AJ1483" s="549">
        <f t="shared" si="703"/>
        <v>0</v>
      </c>
      <c r="AK1483" s="549">
        <f t="shared" si="703"/>
        <v>0</v>
      </c>
      <c r="AL1483" s="282">
        <f t="shared" si="692"/>
        <v>0</v>
      </c>
      <c r="AM1483" s="281">
        <f t="shared" si="704"/>
        <v>0</v>
      </c>
      <c r="AN1483" s="549">
        <f t="shared" si="693"/>
        <v>0</v>
      </c>
      <c r="AO1483" s="549">
        <f t="shared" si="694"/>
        <v>0</v>
      </c>
      <c r="AP1483" s="549">
        <f t="shared" si="695"/>
        <v>0</v>
      </c>
      <c r="AQ1483" s="283">
        <f t="shared" si="696"/>
        <v>0</v>
      </c>
      <c r="AR1483" s="281">
        <f t="shared" si="705"/>
        <v>0</v>
      </c>
      <c r="AT1483" s="446" t="s">
        <v>2081</v>
      </c>
      <c r="AU1483" s="344"/>
      <c r="AV1483" s="447" t="str">
        <f t="shared" si="706"/>
        <v>CA</v>
      </c>
      <c r="AW1483" s="447" t="str">
        <f t="shared" si="707"/>
        <v>CL</v>
      </c>
      <c r="AX1483" s="447" t="str">
        <f t="shared" si="708"/>
        <v>AIC</v>
      </c>
      <c r="AY1483" s="447" t="str">
        <f t="shared" si="709"/>
        <v>ERB</v>
      </c>
      <c r="AZ1483" s="447" t="str">
        <f t="shared" si="710"/>
        <v>GRB</v>
      </c>
      <c r="BA1483" s="447" t="str">
        <f t="shared" si="711"/>
        <v>Non-Op</v>
      </c>
      <c r="BC1483" s="449" t="s">
        <v>2100</v>
      </c>
      <c r="BD1483" s="552">
        <f t="shared" si="697"/>
        <v>0</v>
      </c>
      <c r="BF1483" s="435"/>
      <c r="BG1483" s="435"/>
      <c r="BH1483" s="435"/>
      <c r="BI1483" s="435"/>
      <c r="BJ1483" s="435"/>
      <c r="BK1483" s="435"/>
      <c r="BL1483" s="435"/>
      <c r="BN1483" s="444"/>
    </row>
    <row r="1484" spans="1:66" s="28" customFormat="1" ht="12" customHeight="1">
      <c r="A1484" s="476">
        <v>25300121</v>
      </c>
      <c r="B1484" s="445" t="str">
        <f t="shared" si="684"/>
        <v>25300121</v>
      </c>
      <c r="C1484" s="444" t="s">
        <v>3000</v>
      </c>
      <c r="D1484" s="445" t="s">
        <v>1165</v>
      </c>
      <c r="E1484" s="445"/>
      <c r="F1484" s="444"/>
      <c r="G1484" s="445"/>
      <c r="H1484" s="547">
        <v>0</v>
      </c>
      <c r="I1484" s="547">
        <v>0</v>
      </c>
      <c r="J1484" s="547">
        <v>0</v>
      </c>
      <c r="K1484" s="547">
        <v>0</v>
      </c>
      <c r="L1484" s="547">
        <v>0</v>
      </c>
      <c r="M1484" s="547">
        <v>0</v>
      </c>
      <c r="N1484" s="547">
        <v>0</v>
      </c>
      <c r="O1484" s="547">
        <v>0</v>
      </c>
      <c r="P1484" s="547">
        <v>0</v>
      </c>
      <c r="Q1484" s="547">
        <v>0</v>
      </c>
      <c r="R1484" s="547">
        <v>0</v>
      </c>
      <c r="S1484" s="547">
        <v>0</v>
      </c>
      <c r="T1484" s="547">
        <v>0</v>
      </c>
      <c r="U1484" s="547"/>
      <c r="V1484" s="547">
        <f t="shared" si="686"/>
        <v>0</v>
      </c>
      <c r="W1484" s="285"/>
      <c r="X1484" s="328"/>
      <c r="Y1484" s="548">
        <f t="shared" si="712"/>
        <v>0</v>
      </c>
      <c r="Z1484" s="549">
        <f t="shared" si="712"/>
        <v>0</v>
      </c>
      <c r="AA1484" s="549">
        <f t="shared" si="712"/>
        <v>0</v>
      </c>
      <c r="AB1484" s="282">
        <f t="shared" si="700"/>
        <v>0</v>
      </c>
      <c r="AC1484" s="281">
        <f t="shared" si="701"/>
        <v>0</v>
      </c>
      <c r="AD1484" s="549">
        <f t="shared" si="688"/>
        <v>0</v>
      </c>
      <c r="AE1484" s="553">
        <f t="shared" si="689"/>
        <v>0</v>
      </c>
      <c r="AF1484" s="282">
        <f t="shared" si="690"/>
        <v>0</v>
      </c>
      <c r="AG1484" s="283">
        <f t="shared" si="691"/>
        <v>0</v>
      </c>
      <c r="AH1484" s="281">
        <f t="shared" si="702"/>
        <v>0</v>
      </c>
      <c r="AI1484" s="551">
        <f t="shared" si="703"/>
        <v>0</v>
      </c>
      <c r="AJ1484" s="549">
        <f t="shared" si="703"/>
        <v>0</v>
      </c>
      <c r="AK1484" s="549">
        <f t="shared" si="703"/>
        <v>0</v>
      </c>
      <c r="AL1484" s="282">
        <f t="shared" si="692"/>
        <v>0</v>
      </c>
      <c r="AM1484" s="281">
        <f t="shared" si="704"/>
        <v>0</v>
      </c>
      <c r="AN1484" s="549">
        <f t="shared" si="693"/>
        <v>0</v>
      </c>
      <c r="AO1484" s="549">
        <f t="shared" si="694"/>
        <v>0</v>
      </c>
      <c r="AP1484" s="549">
        <f t="shared" si="695"/>
        <v>0</v>
      </c>
      <c r="AQ1484" s="283">
        <f t="shared" si="696"/>
        <v>0</v>
      </c>
      <c r="AR1484" s="281">
        <f t="shared" si="705"/>
        <v>0</v>
      </c>
      <c r="AT1484" s="446" t="s">
        <v>2081</v>
      </c>
      <c r="AU1484" s="344"/>
      <c r="AV1484" s="447" t="str">
        <f t="shared" si="706"/>
        <v>CA</v>
      </c>
      <c r="AW1484" s="447" t="str">
        <f t="shared" si="707"/>
        <v>CL</v>
      </c>
      <c r="AX1484" s="447" t="str">
        <f t="shared" si="708"/>
        <v>AIC</v>
      </c>
      <c r="AY1484" s="447" t="str">
        <f t="shared" si="709"/>
        <v>ERB</v>
      </c>
      <c r="AZ1484" s="447" t="str">
        <f t="shared" si="710"/>
        <v>GRB</v>
      </c>
      <c r="BA1484" s="447" t="str">
        <f t="shared" si="711"/>
        <v>Non-Op</v>
      </c>
      <c r="BC1484" s="449" t="s">
        <v>2100</v>
      </c>
      <c r="BD1484" s="552">
        <f t="shared" si="697"/>
        <v>0</v>
      </c>
      <c r="BF1484" s="435"/>
      <c r="BG1484" s="435"/>
      <c r="BH1484" s="435"/>
      <c r="BI1484" s="435"/>
      <c r="BJ1484" s="435"/>
      <c r="BK1484" s="435"/>
      <c r="BL1484" s="435"/>
      <c r="BN1484" s="444"/>
    </row>
    <row r="1485" spans="1:66" s="28" customFormat="1" ht="12" customHeight="1">
      <c r="A1485" s="351">
        <v>25300141</v>
      </c>
      <c r="B1485" s="352" t="str">
        <f t="shared" si="684"/>
        <v>25300141</v>
      </c>
      <c r="C1485" s="444" t="s">
        <v>1940</v>
      </c>
      <c r="D1485" s="445" t="s">
        <v>2092</v>
      </c>
      <c r="E1485" s="445"/>
      <c r="F1485" s="444"/>
      <c r="G1485" s="445"/>
      <c r="H1485" s="547">
        <v>-1646423.57</v>
      </c>
      <c r="I1485" s="547">
        <v>-5869113.6100000003</v>
      </c>
      <c r="J1485" s="547">
        <v>-5229764.74</v>
      </c>
      <c r="K1485" s="547">
        <v>-4595392.3899999997</v>
      </c>
      <c r="L1485" s="547">
        <v>-4050356.07</v>
      </c>
      <c r="M1485" s="547">
        <v>-3338933.5</v>
      </c>
      <c r="N1485" s="547">
        <v>-3180928.63</v>
      </c>
      <c r="O1485" s="547">
        <v>-2955618.77</v>
      </c>
      <c r="P1485" s="547">
        <v>-2972512.79</v>
      </c>
      <c r="Q1485" s="547">
        <v>-2264720.14</v>
      </c>
      <c r="R1485" s="547">
        <v>-1612822.87</v>
      </c>
      <c r="S1485" s="547">
        <v>-1038328.53</v>
      </c>
      <c r="T1485" s="547">
        <v>-3945502.89</v>
      </c>
      <c r="U1485" s="547"/>
      <c r="V1485" s="547">
        <f t="shared" si="686"/>
        <v>-3325371.2724999995</v>
      </c>
      <c r="W1485" s="285"/>
      <c r="X1485" s="328"/>
      <c r="Y1485" s="548">
        <f t="shared" si="712"/>
        <v>0</v>
      </c>
      <c r="Z1485" s="549">
        <f t="shared" si="712"/>
        <v>-3945502.89</v>
      </c>
      <c r="AA1485" s="549">
        <f t="shared" si="712"/>
        <v>0</v>
      </c>
      <c r="AB1485" s="282">
        <f t="shared" si="700"/>
        <v>0</v>
      </c>
      <c r="AC1485" s="281">
        <f t="shared" si="701"/>
        <v>0</v>
      </c>
      <c r="AD1485" s="549">
        <f t="shared" si="688"/>
        <v>0</v>
      </c>
      <c r="AE1485" s="553">
        <f t="shared" si="689"/>
        <v>0</v>
      </c>
      <c r="AF1485" s="282">
        <f t="shared" si="690"/>
        <v>0</v>
      </c>
      <c r="AG1485" s="283">
        <f t="shared" si="691"/>
        <v>0</v>
      </c>
      <c r="AH1485" s="281">
        <f t="shared" si="702"/>
        <v>0</v>
      </c>
      <c r="AI1485" s="551">
        <f t="shared" si="703"/>
        <v>0</v>
      </c>
      <c r="AJ1485" s="549">
        <f t="shared" si="703"/>
        <v>-3325371.2724999995</v>
      </c>
      <c r="AK1485" s="549">
        <f t="shared" si="703"/>
        <v>0</v>
      </c>
      <c r="AL1485" s="282">
        <f t="shared" si="692"/>
        <v>0</v>
      </c>
      <c r="AM1485" s="281">
        <f t="shared" si="704"/>
        <v>0</v>
      </c>
      <c r="AN1485" s="549">
        <f t="shared" si="693"/>
        <v>0</v>
      </c>
      <c r="AO1485" s="549">
        <f t="shared" si="694"/>
        <v>0</v>
      </c>
      <c r="AP1485" s="549">
        <f t="shared" si="695"/>
        <v>0</v>
      </c>
      <c r="AQ1485" s="283">
        <f t="shared" si="696"/>
        <v>0</v>
      </c>
      <c r="AR1485" s="281">
        <f t="shared" si="705"/>
        <v>0</v>
      </c>
      <c r="AT1485" s="446"/>
      <c r="AU1485" s="344"/>
      <c r="AV1485" s="447" t="str">
        <f t="shared" si="706"/>
        <v>CA</v>
      </c>
      <c r="AW1485" s="447" t="str">
        <f t="shared" si="707"/>
        <v>CL</v>
      </c>
      <c r="AX1485" s="447" t="str">
        <f t="shared" si="708"/>
        <v>AIC</v>
      </c>
      <c r="AY1485" s="447" t="str">
        <f t="shared" si="709"/>
        <v>ERB</v>
      </c>
      <c r="AZ1485" s="447" t="str">
        <f t="shared" si="710"/>
        <v>GRB</v>
      </c>
      <c r="BA1485" s="447" t="str">
        <f t="shared" si="711"/>
        <v>Non-Op</v>
      </c>
      <c r="BC1485" s="445" t="s">
        <v>2342</v>
      </c>
      <c r="BD1485" s="552">
        <f t="shared" si="697"/>
        <v>-3945502.89</v>
      </c>
      <c r="BF1485" s="435"/>
      <c r="BG1485" s="435"/>
      <c r="BH1485" s="435"/>
      <c r="BI1485" s="435"/>
      <c r="BJ1485" s="435"/>
      <c r="BK1485" s="435"/>
      <c r="BL1485" s="435"/>
      <c r="BN1485" s="444"/>
    </row>
    <row r="1486" spans="1:66" s="28" customFormat="1" ht="12" customHeight="1">
      <c r="A1486" s="287">
        <v>25300151</v>
      </c>
      <c r="B1486" s="288" t="str">
        <f t="shared" si="684"/>
        <v>25300151</v>
      </c>
      <c r="C1486" s="444" t="s">
        <v>1941</v>
      </c>
      <c r="D1486" s="445" t="s">
        <v>2092</v>
      </c>
      <c r="E1486" s="445"/>
      <c r="F1486" s="444"/>
      <c r="G1486" s="445"/>
      <c r="H1486" s="547">
        <v>-13734139.380000001</v>
      </c>
      <c r="I1486" s="547">
        <v>-13848528.050000001</v>
      </c>
      <c r="J1486" s="547">
        <v>-14012655.33</v>
      </c>
      <c r="K1486" s="547">
        <v>-14524917.119999999</v>
      </c>
      <c r="L1486" s="547">
        <v>-15138416.65</v>
      </c>
      <c r="M1486" s="547">
        <v>-15241915.279999999</v>
      </c>
      <c r="N1486" s="547">
        <v>-15299757.74</v>
      </c>
      <c r="O1486" s="547">
        <v>-15333538.140000001</v>
      </c>
      <c r="P1486" s="547">
        <v>-15411451.57</v>
      </c>
      <c r="Q1486" s="547">
        <v>-15609811.02</v>
      </c>
      <c r="R1486" s="547">
        <v>-15658999.140000001</v>
      </c>
      <c r="S1486" s="547">
        <v>-15694196.119999999</v>
      </c>
      <c r="T1486" s="547">
        <v>-16171050.73</v>
      </c>
      <c r="U1486" s="547"/>
      <c r="V1486" s="547">
        <f t="shared" si="686"/>
        <v>-15060565.101250002</v>
      </c>
      <c r="W1486" s="285"/>
      <c r="X1486" s="285"/>
      <c r="Y1486" s="548">
        <f t="shared" si="712"/>
        <v>0</v>
      </c>
      <c r="Z1486" s="549">
        <f t="shared" si="712"/>
        <v>-16171050.73</v>
      </c>
      <c r="AA1486" s="549">
        <f t="shared" si="712"/>
        <v>0</v>
      </c>
      <c r="AB1486" s="282">
        <f t="shared" si="700"/>
        <v>0</v>
      </c>
      <c r="AC1486" s="281">
        <f t="shared" si="701"/>
        <v>0</v>
      </c>
      <c r="AD1486" s="549">
        <f t="shared" si="688"/>
        <v>0</v>
      </c>
      <c r="AE1486" s="553">
        <f t="shared" si="689"/>
        <v>0</v>
      </c>
      <c r="AF1486" s="282">
        <f t="shared" si="690"/>
        <v>0</v>
      </c>
      <c r="AG1486" s="283">
        <f t="shared" si="691"/>
        <v>0</v>
      </c>
      <c r="AH1486" s="281">
        <f t="shared" si="702"/>
        <v>0</v>
      </c>
      <c r="AI1486" s="551">
        <f t="shared" si="703"/>
        <v>0</v>
      </c>
      <c r="AJ1486" s="549">
        <f t="shared" si="703"/>
        <v>-15060565.101250002</v>
      </c>
      <c r="AK1486" s="549">
        <f t="shared" si="703"/>
        <v>0</v>
      </c>
      <c r="AL1486" s="282">
        <f t="shared" si="692"/>
        <v>0</v>
      </c>
      <c r="AM1486" s="281">
        <f t="shared" si="704"/>
        <v>0</v>
      </c>
      <c r="AN1486" s="549">
        <f t="shared" si="693"/>
        <v>0</v>
      </c>
      <c r="AO1486" s="549">
        <f t="shared" si="694"/>
        <v>0</v>
      </c>
      <c r="AP1486" s="549">
        <f t="shared" si="695"/>
        <v>0</v>
      </c>
      <c r="AQ1486" s="283">
        <f t="shared" si="696"/>
        <v>0</v>
      </c>
      <c r="AR1486" s="281">
        <f t="shared" si="705"/>
        <v>0</v>
      </c>
      <c r="AT1486" s="446"/>
      <c r="AU1486" s="344"/>
      <c r="AV1486" s="447" t="str">
        <f t="shared" si="706"/>
        <v>CA</v>
      </c>
      <c r="AW1486" s="447" t="str">
        <f t="shared" si="707"/>
        <v>CL</v>
      </c>
      <c r="AX1486" s="447" t="str">
        <f t="shared" si="708"/>
        <v>AIC</v>
      </c>
      <c r="AY1486" s="447" t="str">
        <f t="shared" si="709"/>
        <v>ERB</v>
      </c>
      <c r="AZ1486" s="447" t="str">
        <f t="shared" si="710"/>
        <v>GRB</v>
      </c>
      <c r="BA1486" s="447" t="str">
        <f t="shared" si="711"/>
        <v>Non-Op</v>
      </c>
      <c r="BC1486" s="445" t="s">
        <v>2342</v>
      </c>
      <c r="BD1486" s="552">
        <f t="shared" si="697"/>
        <v>-16171050.73</v>
      </c>
      <c r="BF1486" s="435"/>
      <c r="BG1486" s="435"/>
      <c r="BH1486" s="435"/>
      <c r="BI1486" s="435"/>
      <c r="BJ1486" s="435"/>
      <c r="BK1486" s="435"/>
      <c r="BL1486" s="435"/>
      <c r="BN1486" s="444"/>
    </row>
    <row r="1487" spans="1:66" s="28" customFormat="1" ht="12" customHeight="1">
      <c r="A1487" s="287">
        <v>25300153</v>
      </c>
      <c r="B1487" s="288" t="str">
        <f t="shared" si="684"/>
        <v>25300153</v>
      </c>
      <c r="C1487" s="444" t="s">
        <v>3001</v>
      </c>
      <c r="D1487" s="445" t="s">
        <v>2092</v>
      </c>
      <c r="E1487" s="445"/>
      <c r="F1487" s="444"/>
      <c r="G1487" s="445"/>
      <c r="H1487" s="547">
        <v>0</v>
      </c>
      <c r="I1487" s="547">
        <v>0</v>
      </c>
      <c r="J1487" s="547">
        <v>0</v>
      </c>
      <c r="K1487" s="547">
        <v>0</v>
      </c>
      <c r="L1487" s="547">
        <v>0</v>
      </c>
      <c r="M1487" s="547">
        <v>0</v>
      </c>
      <c r="N1487" s="547">
        <v>0</v>
      </c>
      <c r="O1487" s="547">
        <v>0</v>
      </c>
      <c r="P1487" s="547">
        <v>0</v>
      </c>
      <c r="Q1487" s="547">
        <v>0</v>
      </c>
      <c r="R1487" s="547">
        <v>0</v>
      </c>
      <c r="S1487" s="547">
        <v>0</v>
      </c>
      <c r="T1487" s="547">
        <v>0</v>
      </c>
      <c r="U1487" s="547"/>
      <c r="V1487" s="547">
        <f t="shared" si="686"/>
        <v>0</v>
      </c>
      <c r="W1487" s="285"/>
      <c r="X1487" s="285"/>
      <c r="Y1487" s="548">
        <f t="shared" si="712"/>
        <v>0</v>
      </c>
      <c r="Z1487" s="549">
        <f t="shared" si="712"/>
        <v>0</v>
      </c>
      <c r="AA1487" s="549">
        <f t="shared" si="712"/>
        <v>0</v>
      </c>
      <c r="AB1487" s="282">
        <f t="shared" si="700"/>
        <v>0</v>
      </c>
      <c r="AC1487" s="281">
        <f t="shared" si="701"/>
        <v>0</v>
      </c>
      <c r="AD1487" s="549">
        <f t="shared" si="688"/>
        <v>0</v>
      </c>
      <c r="AE1487" s="553">
        <f t="shared" si="689"/>
        <v>0</v>
      </c>
      <c r="AF1487" s="282">
        <f t="shared" si="690"/>
        <v>0</v>
      </c>
      <c r="AG1487" s="283">
        <f t="shared" si="691"/>
        <v>0</v>
      </c>
      <c r="AH1487" s="281">
        <f t="shared" si="702"/>
        <v>0</v>
      </c>
      <c r="AI1487" s="551">
        <f t="shared" si="703"/>
        <v>0</v>
      </c>
      <c r="AJ1487" s="549">
        <f t="shared" si="703"/>
        <v>0</v>
      </c>
      <c r="AK1487" s="549">
        <f t="shared" si="703"/>
        <v>0</v>
      </c>
      <c r="AL1487" s="282">
        <f t="shared" si="692"/>
        <v>0</v>
      </c>
      <c r="AM1487" s="281">
        <f t="shared" si="704"/>
        <v>0</v>
      </c>
      <c r="AN1487" s="549">
        <f t="shared" si="693"/>
        <v>0</v>
      </c>
      <c r="AO1487" s="549">
        <f t="shared" si="694"/>
        <v>0</v>
      </c>
      <c r="AP1487" s="549">
        <f t="shared" si="695"/>
        <v>0</v>
      </c>
      <c r="AQ1487" s="283">
        <f t="shared" si="696"/>
        <v>0</v>
      </c>
      <c r="AR1487" s="281">
        <f t="shared" si="705"/>
        <v>0</v>
      </c>
      <c r="AT1487" s="446"/>
      <c r="AU1487" s="344"/>
      <c r="AV1487" s="447" t="str">
        <f t="shared" si="706"/>
        <v>CA</v>
      </c>
      <c r="AW1487" s="447" t="str">
        <f t="shared" si="707"/>
        <v>CL</v>
      </c>
      <c r="AX1487" s="447" t="str">
        <f t="shared" si="708"/>
        <v>AIC</v>
      </c>
      <c r="AY1487" s="447" t="str">
        <f t="shared" si="709"/>
        <v>ERB</v>
      </c>
      <c r="AZ1487" s="447" t="str">
        <f t="shared" si="710"/>
        <v>GRB</v>
      </c>
      <c r="BA1487" s="447" t="str">
        <f t="shared" si="711"/>
        <v>Non-Op</v>
      </c>
      <c r="BC1487" s="445" t="s">
        <v>2342</v>
      </c>
      <c r="BD1487" s="552">
        <f t="shared" si="697"/>
        <v>0</v>
      </c>
      <c r="BF1487" s="435"/>
      <c r="BG1487" s="435"/>
      <c r="BH1487" s="435"/>
      <c r="BI1487" s="435"/>
      <c r="BJ1487" s="435"/>
      <c r="BK1487" s="435"/>
      <c r="BL1487" s="435"/>
      <c r="BN1487" s="444"/>
    </row>
    <row r="1488" spans="1:66" s="28" customFormat="1" ht="12" customHeight="1">
      <c r="A1488" s="287">
        <v>25300161</v>
      </c>
      <c r="B1488" s="288" t="str">
        <f t="shared" si="684"/>
        <v>25300161</v>
      </c>
      <c r="C1488" s="444" t="s">
        <v>3002</v>
      </c>
      <c r="D1488" s="445" t="s">
        <v>2092</v>
      </c>
      <c r="E1488" s="445"/>
      <c r="F1488" s="444"/>
      <c r="G1488" s="445"/>
      <c r="H1488" s="547">
        <v>0</v>
      </c>
      <c r="I1488" s="547">
        <v>0</v>
      </c>
      <c r="J1488" s="547">
        <v>0</v>
      </c>
      <c r="K1488" s="547">
        <v>0</v>
      </c>
      <c r="L1488" s="547">
        <v>0</v>
      </c>
      <c r="M1488" s="547">
        <v>0</v>
      </c>
      <c r="N1488" s="547">
        <v>0</v>
      </c>
      <c r="O1488" s="547">
        <v>0</v>
      </c>
      <c r="P1488" s="547">
        <v>0</v>
      </c>
      <c r="Q1488" s="547">
        <v>0</v>
      </c>
      <c r="R1488" s="547">
        <v>0</v>
      </c>
      <c r="S1488" s="547">
        <v>0</v>
      </c>
      <c r="T1488" s="547">
        <v>0</v>
      </c>
      <c r="U1488" s="547"/>
      <c r="V1488" s="547">
        <f t="shared" si="686"/>
        <v>0</v>
      </c>
      <c r="W1488" s="285"/>
      <c r="X1488" s="285"/>
      <c r="Y1488" s="548">
        <f t="shared" si="712"/>
        <v>0</v>
      </c>
      <c r="Z1488" s="549">
        <f t="shared" si="712"/>
        <v>0</v>
      </c>
      <c r="AA1488" s="549">
        <f t="shared" si="712"/>
        <v>0</v>
      </c>
      <c r="AB1488" s="282">
        <f t="shared" si="700"/>
        <v>0</v>
      </c>
      <c r="AC1488" s="281">
        <f t="shared" si="701"/>
        <v>0</v>
      </c>
      <c r="AD1488" s="549">
        <f t="shared" si="688"/>
        <v>0</v>
      </c>
      <c r="AE1488" s="553">
        <f t="shared" si="689"/>
        <v>0</v>
      </c>
      <c r="AF1488" s="282">
        <f t="shared" si="690"/>
        <v>0</v>
      </c>
      <c r="AG1488" s="283">
        <f t="shared" si="691"/>
        <v>0</v>
      </c>
      <c r="AH1488" s="281">
        <f t="shared" si="702"/>
        <v>0</v>
      </c>
      <c r="AI1488" s="551">
        <f t="shared" si="703"/>
        <v>0</v>
      </c>
      <c r="AJ1488" s="549">
        <f t="shared" si="703"/>
        <v>0</v>
      </c>
      <c r="AK1488" s="549">
        <f t="shared" si="703"/>
        <v>0</v>
      </c>
      <c r="AL1488" s="282">
        <f t="shared" si="692"/>
        <v>0</v>
      </c>
      <c r="AM1488" s="281">
        <f t="shared" si="704"/>
        <v>0</v>
      </c>
      <c r="AN1488" s="549">
        <f t="shared" si="693"/>
        <v>0</v>
      </c>
      <c r="AO1488" s="549">
        <f t="shared" si="694"/>
        <v>0</v>
      </c>
      <c r="AP1488" s="549">
        <f t="shared" si="695"/>
        <v>0</v>
      </c>
      <c r="AQ1488" s="283">
        <f t="shared" si="696"/>
        <v>0</v>
      </c>
      <c r="AR1488" s="281">
        <f t="shared" si="705"/>
        <v>0</v>
      </c>
      <c r="AT1488" s="446"/>
      <c r="AU1488" s="344"/>
      <c r="AV1488" s="447" t="str">
        <f t="shared" si="706"/>
        <v>CA</v>
      </c>
      <c r="AW1488" s="447" t="str">
        <f t="shared" si="707"/>
        <v>CL</v>
      </c>
      <c r="AX1488" s="447" t="str">
        <f t="shared" si="708"/>
        <v>AIC</v>
      </c>
      <c r="AY1488" s="447" t="str">
        <f t="shared" si="709"/>
        <v>ERB</v>
      </c>
      <c r="AZ1488" s="447" t="str">
        <f t="shared" si="710"/>
        <v>GRB</v>
      </c>
      <c r="BA1488" s="447" t="str">
        <f t="shared" si="711"/>
        <v>Non-Op</v>
      </c>
      <c r="BC1488" s="445" t="s">
        <v>2342</v>
      </c>
      <c r="BD1488" s="552">
        <f t="shared" si="697"/>
        <v>0</v>
      </c>
      <c r="BF1488" s="435"/>
      <c r="BG1488" s="435"/>
      <c r="BH1488" s="435"/>
      <c r="BI1488" s="435"/>
      <c r="BJ1488" s="435"/>
      <c r="BK1488" s="435"/>
      <c r="BL1488" s="435"/>
      <c r="BN1488" s="444"/>
    </row>
    <row r="1489" spans="1:66" s="28" customFormat="1" ht="12" customHeight="1">
      <c r="A1489" s="287">
        <v>25300181</v>
      </c>
      <c r="B1489" s="288" t="str">
        <f t="shared" si="684"/>
        <v>25300181</v>
      </c>
      <c r="C1489" s="444" t="s">
        <v>1942</v>
      </c>
      <c r="D1489" s="445" t="s">
        <v>1165</v>
      </c>
      <c r="E1489" s="445"/>
      <c r="F1489" s="444"/>
      <c r="G1489" s="445"/>
      <c r="H1489" s="547">
        <v>-3542455.33</v>
      </c>
      <c r="I1489" s="547">
        <v>-3527555.33</v>
      </c>
      <c r="J1489" s="547">
        <v>-3511924.33</v>
      </c>
      <c r="K1489" s="547">
        <v>-3496892.33</v>
      </c>
      <c r="L1489" s="547">
        <v>-3481635.33</v>
      </c>
      <c r="M1489" s="547">
        <v>-3466531.33</v>
      </c>
      <c r="N1489" s="547">
        <v>-3451146.33</v>
      </c>
      <c r="O1489" s="547">
        <v>-3435970.33</v>
      </c>
      <c r="P1489" s="547">
        <v>-3420727.9</v>
      </c>
      <c r="Q1489" s="547">
        <v>-3405207.9</v>
      </c>
      <c r="R1489" s="547">
        <v>-3389891.9</v>
      </c>
      <c r="S1489" s="547">
        <v>-3372658.9</v>
      </c>
      <c r="T1489" s="547">
        <v>-3355562.74</v>
      </c>
      <c r="U1489" s="547"/>
      <c r="V1489" s="547">
        <f t="shared" si="686"/>
        <v>-3450762.5787499994</v>
      </c>
      <c r="W1489" s="305"/>
      <c r="X1489" s="305"/>
      <c r="Y1489" s="548">
        <f t="shared" si="712"/>
        <v>0</v>
      </c>
      <c r="Z1489" s="549">
        <f t="shared" si="712"/>
        <v>0</v>
      </c>
      <c r="AA1489" s="549">
        <f t="shared" si="712"/>
        <v>0</v>
      </c>
      <c r="AB1489" s="282">
        <f t="shared" si="700"/>
        <v>-3355562.74</v>
      </c>
      <c r="AC1489" s="281">
        <f t="shared" si="701"/>
        <v>0</v>
      </c>
      <c r="AD1489" s="549">
        <f t="shared" si="688"/>
        <v>0</v>
      </c>
      <c r="AE1489" s="553">
        <f t="shared" si="689"/>
        <v>0</v>
      </c>
      <c r="AF1489" s="282">
        <f t="shared" si="690"/>
        <v>-3355562.74</v>
      </c>
      <c r="AG1489" s="283">
        <f t="shared" si="691"/>
        <v>-3355562.74</v>
      </c>
      <c r="AH1489" s="281">
        <f t="shared" si="702"/>
        <v>0</v>
      </c>
      <c r="AI1489" s="551">
        <f t="shared" si="703"/>
        <v>0</v>
      </c>
      <c r="AJ1489" s="549">
        <f t="shared" si="703"/>
        <v>0</v>
      </c>
      <c r="AK1489" s="549">
        <f t="shared" si="703"/>
        <v>0</v>
      </c>
      <c r="AL1489" s="282">
        <f t="shared" si="692"/>
        <v>-3450762.5787499994</v>
      </c>
      <c r="AM1489" s="281">
        <f t="shared" si="704"/>
        <v>0</v>
      </c>
      <c r="AN1489" s="549">
        <f t="shared" si="693"/>
        <v>0</v>
      </c>
      <c r="AO1489" s="549">
        <f t="shared" si="694"/>
        <v>0</v>
      </c>
      <c r="AP1489" s="549">
        <f t="shared" si="695"/>
        <v>-3450762.5787499994</v>
      </c>
      <c r="AQ1489" s="283">
        <f t="shared" si="696"/>
        <v>-3450762.5787499994</v>
      </c>
      <c r="AR1489" s="281">
        <f t="shared" si="705"/>
        <v>0</v>
      </c>
      <c r="AT1489" s="446" t="s">
        <v>2071</v>
      </c>
      <c r="AU1489" s="344"/>
      <c r="AV1489" s="447" t="str">
        <f t="shared" si="706"/>
        <v>CA</v>
      </c>
      <c r="AW1489" s="447" t="str">
        <f t="shared" si="707"/>
        <v>CL</v>
      </c>
      <c r="AX1489" s="447" t="str">
        <f t="shared" si="708"/>
        <v>AIC</v>
      </c>
      <c r="AY1489" s="447" t="str">
        <f t="shared" si="709"/>
        <v>ERB</v>
      </c>
      <c r="AZ1489" s="447" t="str">
        <f t="shared" si="710"/>
        <v>GRB</v>
      </c>
      <c r="BA1489" s="447" t="str">
        <f t="shared" si="711"/>
        <v>Non-Op</v>
      </c>
      <c r="BC1489" s="449" t="s">
        <v>2100</v>
      </c>
      <c r="BD1489" s="552">
        <f t="shared" si="697"/>
        <v>-3355562.74</v>
      </c>
      <c r="BF1489" s="435"/>
      <c r="BG1489" s="435"/>
      <c r="BH1489" s="435"/>
      <c r="BI1489" s="435"/>
      <c r="BJ1489" s="435"/>
      <c r="BK1489" s="435"/>
      <c r="BL1489" s="435"/>
      <c r="BN1489" s="444"/>
    </row>
    <row r="1490" spans="1:66" s="28" customFormat="1" ht="12" customHeight="1">
      <c r="A1490" s="287">
        <v>25300201</v>
      </c>
      <c r="B1490" s="288" t="str">
        <f t="shared" si="684"/>
        <v>25300201</v>
      </c>
      <c r="C1490" s="444" t="s">
        <v>1943</v>
      </c>
      <c r="D1490" s="445" t="s">
        <v>1165</v>
      </c>
      <c r="E1490" s="445"/>
      <c r="F1490" s="444"/>
      <c r="G1490" s="445"/>
      <c r="H1490" s="547">
        <v>-4518977</v>
      </c>
      <c r="I1490" s="547">
        <v>-4495921</v>
      </c>
      <c r="J1490" s="547">
        <v>-4472865</v>
      </c>
      <c r="K1490" s="547">
        <v>-4449809</v>
      </c>
      <c r="L1490" s="547">
        <v>-4426753</v>
      </c>
      <c r="M1490" s="547">
        <v>-4403697</v>
      </c>
      <c r="N1490" s="547">
        <v>-4380641</v>
      </c>
      <c r="O1490" s="547">
        <v>-4357585</v>
      </c>
      <c r="P1490" s="547">
        <v>-4334529</v>
      </c>
      <c r="Q1490" s="547">
        <v>-4311473</v>
      </c>
      <c r="R1490" s="547">
        <v>-4288417</v>
      </c>
      <c r="S1490" s="547">
        <v>-4265361</v>
      </c>
      <c r="T1490" s="547">
        <v>-4242305</v>
      </c>
      <c r="U1490" s="547"/>
      <c r="V1490" s="547">
        <f t="shared" si="686"/>
        <v>-4380641</v>
      </c>
      <c r="W1490" s="285"/>
      <c r="X1490" s="285"/>
      <c r="Y1490" s="548">
        <f t="shared" si="712"/>
        <v>0</v>
      </c>
      <c r="Z1490" s="549">
        <f t="shared" si="712"/>
        <v>0</v>
      </c>
      <c r="AA1490" s="549">
        <f t="shared" si="712"/>
        <v>0</v>
      </c>
      <c r="AB1490" s="282">
        <f t="shared" si="700"/>
        <v>-4242305</v>
      </c>
      <c r="AC1490" s="281">
        <f t="shared" si="701"/>
        <v>0</v>
      </c>
      <c r="AD1490" s="549">
        <f t="shared" si="688"/>
        <v>0</v>
      </c>
      <c r="AE1490" s="553">
        <f t="shared" si="689"/>
        <v>0</v>
      </c>
      <c r="AF1490" s="282">
        <f t="shared" si="690"/>
        <v>-4242305</v>
      </c>
      <c r="AG1490" s="283">
        <f t="shared" si="691"/>
        <v>-4242305</v>
      </c>
      <c r="AH1490" s="281">
        <f t="shared" si="702"/>
        <v>0</v>
      </c>
      <c r="AI1490" s="551">
        <f t="shared" si="703"/>
        <v>0</v>
      </c>
      <c r="AJ1490" s="549">
        <f t="shared" si="703"/>
        <v>0</v>
      </c>
      <c r="AK1490" s="549">
        <f t="shared" si="703"/>
        <v>0</v>
      </c>
      <c r="AL1490" s="282">
        <f t="shared" si="692"/>
        <v>-4380641</v>
      </c>
      <c r="AM1490" s="281">
        <f t="shared" si="704"/>
        <v>0</v>
      </c>
      <c r="AN1490" s="549">
        <f t="shared" si="693"/>
        <v>0</v>
      </c>
      <c r="AO1490" s="549">
        <f t="shared" si="694"/>
        <v>0</v>
      </c>
      <c r="AP1490" s="549">
        <f t="shared" si="695"/>
        <v>-4380641</v>
      </c>
      <c r="AQ1490" s="283">
        <f t="shared" si="696"/>
        <v>-4380641</v>
      </c>
      <c r="AR1490" s="281">
        <f t="shared" si="705"/>
        <v>0</v>
      </c>
      <c r="AT1490" s="446" t="s">
        <v>2081</v>
      </c>
      <c r="AU1490" s="344"/>
      <c r="AV1490" s="447" t="str">
        <f t="shared" si="706"/>
        <v>CA</v>
      </c>
      <c r="AW1490" s="447" t="str">
        <f t="shared" si="707"/>
        <v>CL</v>
      </c>
      <c r="AX1490" s="447" t="str">
        <f t="shared" si="708"/>
        <v>AIC</v>
      </c>
      <c r="AY1490" s="447" t="str">
        <f t="shared" si="709"/>
        <v>ERB</v>
      </c>
      <c r="AZ1490" s="447" t="str">
        <f t="shared" si="710"/>
        <v>GRB</v>
      </c>
      <c r="BA1490" s="447" t="str">
        <f t="shared" si="711"/>
        <v>Non-Op</v>
      </c>
      <c r="BC1490" s="449" t="s">
        <v>2100</v>
      </c>
      <c r="BD1490" s="552">
        <f t="shared" si="697"/>
        <v>-4242305</v>
      </c>
      <c r="BF1490" s="435"/>
      <c r="BG1490" s="435"/>
      <c r="BH1490" s="435"/>
      <c r="BI1490" s="435"/>
      <c r="BJ1490" s="435"/>
      <c r="BK1490" s="435"/>
      <c r="BL1490" s="435"/>
      <c r="BN1490" s="444"/>
    </row>
    <row r="1491" spans="1:66" s="28" customFormat="1" ht="12" customHeight="1">
      <c r="A1491" s="287">
        <v>25300212</v>
      </c>
      <c r="B1491" s="288" t="str">
        <f t="shared" si="684"/>
        <v>25300212</v>
      </c>
      <c r="C1491" s="444" t="s">
        <v>3003</v>
      </c>
      <c r="D1491" s="445" t="s">
        <v>1164</v>
      </c>
      <c r="E1491" s="445"/>
      <c r="F1491" s="444"/>
      <c r="G1491" s="445"/>
      <c r="H1491" s="547">
        <v>0</v>
      </c>
      <c r="I1491" s="547">
        <v>0</v>
      </c>
      <c r="J1491" s="547">
        <v>0</v>
      </c>
      <c r="K1491" s="547">
        <v>0</v>
      </c>
      <c r="L1491" s="547">
        <v>0</v>
      </c>
      <c r="M1491" s="547">
        <v>0</v>
      </c>
      <c r="N1491" s="547">
        <v>0</v>
      </c>
      <c r="O1491" s="547">
        <v>0</v>
      </c>
      <c r="P1491" s="547">
        <v>0</v>
      </c>
      <c r="Q1491" s="547">
        <v>0</v>
      </c>
      <c r="R1491" s="547">
        <v>0</v>
      </c>
      <c r="S1491" s="547">
        <v>0</v>
      </c>
      <c r="T1491" s="547">
        <v>0</v>
      </c>
      <c r="U1491" s="547"/>
      <c r="V1491" s="547">
        <f t="shared" si="686"/>
        <v>0</v>
      </c>
      <c r="W1491" s="285" t="s">
        <v>321</v>
      </c>
      <c r="X1491" s="285" t="s">
        <v>1637</v>
      </c>
      <c r="Y1491" s="548">
        <f t="shared" si="712"/>
        <v>0</v>
      </c>
      <c r="Z1491" s="549">
        <f t="shared" si="712"/>
        <v>0</v>
      </c>
      <c r="AA1491" s="549">
        <f t="shared" si="712"/>
        <v>0</v>
      </c>
      <c r="AB1491" s="282">
        <f t="shared" si="700"/>
        <v>0</v>
      </c>
      <c r="AC1491" s="281">
        <f t="shared" si="701"/>
        <v>0</v>
      </c>
      <c r="AD1491" s="549">
        <f t="shared" si="688"/>
        <v>0</v>
      </c>
      <c r="AE1491" s="553">
        <f t="shared" si="689"/>
        <v>0</v>
      </c>
      <c r="AF1491" s="282">
        <f t="shared" si="690"/>
        <v>0</v>
      </c>
      <c r="AG1491" s="283">
        <f t="shared" si="691"/>
        <v>0</v>
      </c>
      <c r="AH1491" s="281">
        <f t="shared" si="702"/>
        <v>0</v>
      </c>
      <c r="AI1491" s="551">
        <f t="shared" si="703"/>
        <v>0</v>
      </c>
      <c r="AJ1491" s="549">
        <f t="shared" si="703"/>
        <v>0</v>
      </c>
      <c r="AK1491" s="549">
        <f t="shared" si="703"/>
        <v>0</v>
      </c>
      <c r="AL1491" s="282">
        <f t="shared" si="692"/>
        <v>0</v>
      </c>
      <c r="AM1491" s="281">
        <f t="shared" si="704"/>
        <v>0</v>
      </c>
      <c r="AN1491" s="549">
        <f t="shared" si="693"/>
        <v>0</v>
      </c>
      <c r="AO1491" s="549">
        <f t="shared" si="694"/>
        <v>0</v>
      </c>
      <c r="AP1491" s="549">
        <f t="shared" si="695"/>
        <v>0</v>
      </c>
      <c r="AQ1491" s="283">
        <f t="shared" si="696"/>
        <v>0</v>
      </c>
      <c r="AR1491" s="281">
        <f t="shared" si="705"/>
        <v>0</v>
      </c>
      <c r="AT1491" s="446"/>
      <c r="AU1491" s="344"/>
      <c r="AV1491" s="447" t="str">
        <f t="shared" si="706"/>
        <v>CA</v>
      </c>
      <c r="AW1491" s="447" t="str">
        <f t="shared" si="707"/>
        <v>CL</v>
      </c>
      <c r="AX1491" s="447" t="str">
        <f t="shared" si="708"/>
        <v>AIC</v>
      </c>
      <c r="AY1491" s="447" t="str">
        <f t="shared" si="709"/>
        <v>ERB</v>
      </c>
      <c r="AZ1491" s="447" t="str">
        <f t="shared" si="710"/>
        <v>GRB</v>
      </c>
      <c r="BA1491" s="447" t="str">
        <f t="shared" si="711"/>
        <v>Non-Op</v>
      </c>
      <c r="BC1491" s="445" t="s">
        <v>2342</v>
      </c>
      <c r="BD1491" s="552">
        <f t="shared" si="697"/>
        <v>0</v>
      </c>
      <c r="BF1491" s="435"/>
      <c r="BG1491" s="435"/>
      <c r="BH1491" s="435"/>
      <c r="BI1491" s="435"/>
      <c r="BJ1491" s="435"/>
      <c r="BK1491" s="435"/>
      <c r="BL1491" s="435"/>
      <c r="BN1491" s="444"/>
    </row>
    <row r="1492" spans="1:66" s="28" customFormat="1" ht="12" customHeight="1">
      <c r="A1492" s="287">
        <v>25300271</v>
      </c>
      <c r="B1492" s="288" t="str">
        <f t="shared" si="684"/>
        <v>25300271</v>
      </c>
      <c r="C1492" s="444" t="s">
        <v>3004</v>
      </c>
      <c r="D1492" s="445" t="s">
        <v>1165</v>
      </c>
      <c r="E1492" s="445"/>
      <c r="F1492" s="444"/>
      <c r="G1492" s="445"/>
      <c r="H1492" s="547">
        <v>0</v>
      </c>
      <c r="I1492" s="547">
        <v>0</v>
      </c>
      <c r="J1492" s="547">
        <v>0</v>
      </c>
      <c r="K1492" s="547">
        <v>0</v>
      </c>
      <c r="L1492" s="547">
        <v>0</v>
      </c>
      <c r="M1492" s="547">
        <v>0</v>
      </c>
      <c r="N1492" s="547">
        <v>0</v>
      </c>
      <c r="O1492" s="547">
        <v>0</v>
      </c>
      <c r="P1492" s="547">
        <v>0</v>
      </c>
      <c r="Q1492" s="547">
        <v>0</v>
      </c>
      <c r="R1492" s="547">
        <v>0</v>
      </c>
      <c r="S1492" s="547">
        <v>0</v>
      </c>
      <c r="T1492" s="547">
        <v>0</v>
      </c>
      <c r="U1492" s="547"/>
      <c r="V1492" s="547">
        <f t="shared" si="686"/>
        <v>0</v>
      </c>
      <c r="W1492" s="285"/>
      <c r="X1492" s="285"/>
      <c r="Y1492" s="548">
        <f t="shared" si="712"/>
        <v>0</v>
      </c>
      <c r="Z1492" s="549">
        <f t="shared" si="712"/>
        <v>0</v>
      </c>
      <c r="AA1492" s="549">
        <f t="shared" si="712"/>
        <v>0</v>
      </c>
      <c r="AB1492" s="282">
        <f t="shared" si="700"/>
        <v>0</v>
      </c>
      <c r="AC1492" s="281">
        <f t="shared" si="701"/>
        <v>0</v>
      </c>
      <c r="AD1492" s="549">
        <f t="shared" si="688"/>
        <v>0</v>
      </c>
      <c r="AE1492" s="553">
        <f t="shared" si="689"/>
        <v>0</v>
      </c>
      <c r="AF1492" s="282">
        <f t="shared" si="690"/>
        <v>0</v>
      </c>
      <c r="AG1492" s="283">
        <f t="shared" si="691"/>
        <v>0</v>
      </c>
      <c r="AH1492" s="281">
        <f t="shared" si="702"/>
        <v>0</v>
      </c>
      <c r="AI1492" s="551">
        <f t="shared" si="703"/>
        <v>0</v>
      </c>
      <c r="AJ1492" s="549">
        <f t="shared" si="703"/>
        <v>0</v>
      </c>
      <c r="AK1492" s="549">
        <f t="shared" si="703"/>
        <v>0</v>
      </c>
      <c r="AL1492" s="282">
        <f t="shared" si="692"/>
        <v>0</v>
      </c>
      <c r="AM1492" s="281">
        <f t="shared" si="704"/>
        <v>0</v>
      </c>
      <c r="AN1492" s="549">
        <f t="shared" si="693"/>
        <v>0</v>
      </c>
      <c r="AO1492" s="549">
        <f t="shared" si="694"/>
        <v>0</v>
      </c>
      <c r="AP1492" s="549">
        <f t="shared" si="695"/>
        <v>0</v>
      </c>
      <c r="AQ1492" s="283">
        <f t="shared" si="696"/>
        <v>0</v>
      </c>
      <c r="AR1492" s="281">
        <f t="shared" si="705"/>
        <v>0</v>
      </c>
      <c r="AT1492" s="446" t="s">
        <v>2081</v>
      </c>
      <c r="AU1492" s="344"/>
      <c r="AV1492" s="447" t="str">
        <f t="shared" si="706"/>
        <v>CA</v>
      </c>
      <c r="AW1492" s="447" t="str">
        <f t="shared" si="707"/>
        <v>CL</v>
      </c>
      <c r="AX1492" s="447" t="str">
        <f t="shared" si="708"/>
        <v>AIC</v>
      </c>
      <c r="AY1492" s="447" t="str">
        <f t="shared" si="709"/>
        <v>ERB</v>
      </c>
      <c r="AZ1492" s="447" t="str">
        <f t="shared" si="710"/>
        <v>GRB</v>
      </c>
      <c r="BA1492" s="447" t="str">
        <f t="shared" si="711"/>
        <v>Non-Op</v>
      </c>
      <c r="BC1492" s="449" t="s">
        <v>2100</v>
      </c>
      <c r="BD1492" s="552">
        <f t="shared" si="697"/>
        <v>0</v>
      </c>
      <c r="BF1492" s="435"/>
      <c r="BG1492" s="435"/>
      <c r="BH1492" s="435"/>
      <c r="BI1492" s="435"/>
      <c r="BJ1492" s="435"/>
      <c r="BK1492" s="435"/>
      <c r="BL1492" s="435"/>
      <c r="BN1492" s="444"/>
    </row>
    <row r="1493" spans="1:66" s="28" customFormat="1" ht="12" customHeight="1">
      <c r="A1493" s="287">
        <v>25300281</v>
      </c>
      <c r="B1493" s="288" t="str">
        <f t="shared" si="684"/>
        <v>25300281</v>
      </c>
      <c r="C1493" s="444" t="s">
        <v>1944</v>
      </c>
      <c r="D1493" s="445" t="s">
        <v>1165</v>
      </c>
      <c r="E1493" s="445"/>
      <c r="F1493" s="444"/>
      <c r="G1493" s="445"/>
      <c r="H1493" s="547">
        <v>-521220</v>
      </c>
      <c r="I1493" s="547">
        <v>-521220</v>
      </c>
      <c r="J1493" s="547">
        <v>-521220</v>
      </c>
      <c r="K1493" s="547">
        <v>-521220</v>
      </c>
      <c r="L1493" s="547">
        <v>-521220</v>
      </c>
      <c r="M1493" s="547">
        <v>-521220</v>
      </c>
      <c r="N1493" s="547">
        <v>-521220</v>
      </c>
      <c r="O1493" s="547">
        <v>-521220</v>
      </c>
      <c r="P1493" s="547">
        <v>-521220</v>
      </c>
      <c r="Q1493" s="547">
        <v>-521220</v>
      </c>
      <c r="R1493" s="547">
        <v>-560320</v>
      </c>
      <c r="S1493" s="547">
        <v>-560320</v>
      </c>
      <c r="T1493" s="547">
        <v>-560320</v>
      </c>
      <c r="U1493" s="547"/>
      <c r="V1493" s="547">
        <f t="shared" si="686"/>
        <v>-529365.83333333337</v>
      </c>
      <c r="W1493" s="305" t="s">
        <v>321</v>
      </c>
      <c r="X1493" s="305"/>
      <c r="Y1493" s="548">
        <f t="shared" si="712"/>
        <v>0</v>
      </c>
      <c r="Z1493" s="549">
        <f t="shared" si="712"/>
        <v>0</v>
      </c>
      <c r="AA1493" s="549">
        <f t="shared" si="712"/>
        <v>0</v>
      </c>
      <c r="AB1493" s="282">
        <f t="shared" si="700"/>
        <v>-560320</v>
      </c>
      <c r="AC1493" s="281">
        <f t="shared" si="701"/>
        <v>0</v>
      </c>
      <c r="AD1493" s="549">
        <f t="shared" si="688"/>
        <v>0</v>
      </c>
      <c r="AE1493" s="553">
        <f t="shared" si="689"/>
        <v>0</v>
      </c>
      <c r="AF1493" s="282">
        <f t="shared" si="690"/>
        <v>-560320</v>
      </c>
      <c r="AG1493" s="283">
        <f t="shared" si="691"/>
        <v>-560320</v>
      </c>
      <c r="AH1493" s="281">
        <f t="shared" si="702"/>
        <v>0</v>
      </c>
      <c r="AI1493" s="551">
        <f t="shared" si="703"/>
        <v>0</v>
      </c>
      <c r="AJ1493" s="549">
        <f t="shared" si="703"/>
        <v>0</v>
      </c>
      <c r="AK1493" s="549">
        <f t="shared" si="703"/>
        <v>0</v>
      </c>
      <c r="AL1493" s="282">
        <f t="shared" si="692"/>
        <v>-529365.83333333337</v>
      </c>
      <c r="AM1493" s="281">
        <f t="shared" si="704"/>
        <v>0</v>
      </c>
      <c r="AN1493" s="549">
        <f t="shared" si="693"/>
        <v>0</v>
      </c>
      <c r="AO1493" s="549">
        <f t="shared" si="694"/>
        <v>0</v>
      </c>
      <c r="AP1493" s="549">
        <f t="shared" si="695"/>
        <v>-529365.83333333337</v>
      </c>
      <c r="AQ1493" s="283">
        <f t="shared" si="696"/>
        <v>-529365.83333333337</v>
      </c>
      <c r="AR1493" s="281">
        <f t="shared" si="705"/>
        <v>0</v>
      </c>
      <c r="AT1493" s="446" t="s">
        <v>2066</v>
      </c>
      <c r="AU1493" s="344"/>
      <c r="AV1493" s="447" t="str">
        <f t="shared" si="706"/>
        <v>CA</v>
      </c>
      <c r="AW1493" s="447" t="str">
        <f t="shared" si="707"/>
        <v>CL</v>
      </c>
      <c r="AX1493" s="447" t="str">
        <f t="shared" si="708"/>
        <v>AIC</v>
      </c>
      <c r="AY1493" s="447" t="str">
        <f t="shared" si="709"/>
        <v>ERB</v>
      </c>
      <c r="AZ1493" s="447" t="str">
        <f t="shared" si="710"/>
        <v>GRB</v>
      </c>
      <c r="BA1493" s="447" t="str">
        <f t="shared" si="711"/>
        <v>Non-Op</v>
      </c>
      <c r="BC1493" s="449" t="s">
        <v>2100</v>
      </c>
      <c r="BD1493" s="552">
        <f t="shared" si="697"/>
        <v>-560320</v>
      </c>
      <c r="BF1493" s="435"/>
      <c r="BG1493" s="435"/>
      <c r="BH1493" s="435"/>
      <c r="BI1493" s="435"/>
      <c r="BJ1493" s="435"/>
      <c r="BK1493" s="435"/>
      <c r="BL1493" s="435"/>
      <c r="BN1493" s="444"/>
    </row>
    <row r="1494" spans="1:66" s="28" customFormat="1" ht="12" customHeight="1">
      <c r="A1494" s="287">
        <v>25300293</v>
      </c>
      <c r="B1494" s="288" t="str">
        <f t="shared" si="684"/>
        <v>25300293</v>
      </c>
      <c r="C1494" s="444" t="s">
        <v>1945</v>
      </c>
      <c r="D1494" s="445" t="s">
        <v>1165</v>
      </c>
      <c r="E1494" s="445"/>
      <c r="F1494" s="444"/>
      <c r="G1494" s="445"/>
      <c r="H1494" s="547">
        <v>-14423900.470000001</v>
      </c>
      <c r="I1494" s="547">
        <v>-14827344.470000001</v>
      </c>
      <c r="J1494" s="547">
        <v>-15230788.470000001</v>
      </c>
      <c r="K1494" s="547">
        <v>-5418278.6399999997</v>
      </c>
      <c r="L1494" s="547">
        <v>-6016538.6399999997</v>
      </c>
      <c r="M1494" s="547">
        <v>-6614798.6399999997</v>
      </c>
      <c r="N1494" s="547">
        <v>-6339264.6399999997</v>
      </c>
      <c r="O1494" s="547">
        <v>-6863757.6399999997</v>
      </c>
      <c r="P1494" s="547">
        <v>-7388250.6399999997</v>
      </c>
      <c r="Q1494" s="547">
        <v>-9260427.6400000006</v>
      </c>
      <c r="R1494" s="547">
        <v>-9721052.6400000006</v>
      </c>
      <c r="S1494" s="547">
        <v>-10181677.640000001</v>
      </c>
      <c r="T1494" s="547">
        <v>-13251015.640000001</v>
      </c>
      <c r="U1494" s="547"/>
      <c r="V1494" s="547">
        <f t="shared" si="686"/>
        <v>-9308303.1462500002</v>
      </c>
      <c r="W1494" s="285"/>
      <c r="X1494" s="285"/>
      <c r="Y1494" s="548">
        <f t="shared" si="712"/>
        <v>0</v>
      </c>
      <c r="Z1494" s="549">
        <f t="shared" si="712"/>
        <v>0</v>
      </c>
      <c r="AA1494" s="549">
        <f t="shared" si="712"/>
        <v>0</v>
      </c>
      <c r="AB1494" s="282">
        <f t="shared" si="700"/>
        <v>-13251015.640000001</v>
      </c>
      <c r="AC1494" s="281">
        <f t="shared" si="701"/>
        <v>0</v>
      </c>
      <c r="AD1494" s="549">
        <f t="shared" si="688"/>
        <v>0</v>
      </c>
      <c r="AE1494" s="553">
        <f t="shared" si="689"/>
        <v>0</v>
      </c>
      <c r="AF1494" s="282">
        <f t="shared" si="690"/>
        <v>-13251015.640000001</v>
      </c>
      <c r="AG1494" s="283">
        <f t="shared" si="691"/>
        <v>-13251015.640000001</v>
      </c>
      <c r="AH1494" s="281">
        <f t="shared" si="702"/>
        <v>0</v>
      </c>
      <c r="AI1494" s="551">
        <f t="shared" si="703"/>
        <v>0</v>
      </c>
      <c r="AJ1494" s="549">
        <f t="shared" si="703"/>
        <v>0</v>
      </c>
      <c r="AK1494" s="549">
        <f t="shared" si="703"/>
        <v>0</v>
      </c>
      <c r="AL1494" s="282">
        <f t="shared" si="692"/>
        <v>-9308303.1462500002</v>
      </c>
      <c r="AM1494" s="281">
        <f t="shared" si="704"/>
        <v>0</v>
      </c>
      <c r="AN1494" s="549">
        <f t="shared" si="693"/>
        <v>0</v>
      </c>
      <c r="AO1494" s="549">
        <f t="shared" si="694"/>
        <v>0</v>
      </c>
      <c r="AP1494" s="549">
        <f t="shared" si="695"/>
        <v>-9308303.1462500002</v>
      </c>
      <c r="AQ1494" s="283">
        <f t="shared" si="696"/>
        <v>-9308303.1462500002</v>
      </c>
      <c r="AR1494" s="281">
        <f t="shared" si="705"/>
        <v>0</v>
      </c>
      <c r="AT1494" s="446" t="s">
        <v>2079</v>
      </c>
      <c r="AU1494" s="344"/>
      <c r="AV1494" s="447" t="str">
        <f t="shared" si="706"/>
        <v>CA</v>
      </c>
      <c r="AW1494" s="447" t="str">
        <f t="shared" si="707"/>
        <v>CL</v>
      </c>
      <c r="AX1494" s="447" t="str">
        <f t="shared" si="708"/>
        <v>AIC</v>
      </c>
      <c r="AY1494" s="447" t="str">
        <f t="shared" si="709"/>
        <v>ERB</v>
      </c>
      <c r="AZ1494" s="447" t="str">
        <f t="shared" si="710"/>
        <v>GRB</v>
      </c>
      <c r="BA1494" s="447" t="str">
        <f t="shared" si="711"/>
        <v>Non-Op</v>
      </c>
      <c r="BC1494" s="449" t="s">
        <v>2100</v>
      </c>
      <c r="BD1494" s="552">
        <f t="shared" si="697"/>
        <v>-13251015.640000001</v>
      </c>
      <c r="BF1494" s="435"/>
      <c r="BG1494" s="435"/>
      <c r="BH1494" s="435"/>
      <c r="BI1494" s="435"/>
      <c r="BJ1494" s="435"/>
      <c r="BK1494" s="435"/>
      <c r="BL1494" s="435"/>
      <c r="BN1494" s="444"/>
    </row>
    <row r="1495" spans="1:66" s="28" customFormat="1" ht="12" customHeight="1">
      <c r="A1495" s="287">
        <v>25300303</v>
      </c>
      <c r="B1495" s="288" t="str">
        <f t="shared" si="684"/>
        <v>25300303</v>
      </c>
      <c r="C1495" s="444" t="s">
        <v>1946</v>
      </c>
      <c r="D1495" s="445" t="s">
        <v>2092</v>
      </c>
      <c r="E1495" s="445"/>
      <c r="F1495" s="444"/>
      <c r="G1495" s="445"/>
      <c r="H1495" s="547">
        <v>-46595.68</v>
      </c>
      <c r="I1495" s="547">
        <v>-46595.68</v>
      </c>
      <c r="J1495" s="547">
        <v>-46595.68</v>
      </c>
      <c r="K1495" s="547">
        <v>-46595.68</v>
      </c>
      <c r="L1495" s="547">
        <v>-46595.68</v>
      </c>
      <c r="M1495" s="547">
        <v>-46069.279999999999</v>
      </c>
      <c r="N1495" s="547">
        <v>-46069.279999999999</v>
      </c>
      <c r="O1495" s="547">
        <v>-46069.279999999999</v>
      </c>
      <c r="P1495" s="547">
        <v>-46069.279999999999</v>
      </c>
      <c r="Q1495" s="547">
        <v>-151880.01</v>
      </c>
      <c r="R1495" s="547">
        <v>-44462.1</v>
      </c>
      <c r="S1495" s="547">
        <v>-44462.1</v>
      </c>
      <c r="T1495" s="547">
        <v>-44462.1</v>
      </c>
      <c r="U1495" s="547"/>
      <c r="V1495" s="547">
        <f t="shared" si="686"/>
        <v>-54749.411666666674</v>
      </c>
      <c r="W1495" s="285"/>
      <c r="X1495" s="285"/>
      <c r="Y1495" s="548">
        <f t="shared" si="712"/>
        <v>0</v>
      </c>
      <c r="Z1495" s="549">
        <f t="shared" si="712"/>
        <v>-44462.1</v>
      </c>
      <c r="AA1495" s="549">
        <f t="shared" si="712"/>
        <v>0</v>
      </c>
      <c r="AB1495" s="282">
        <f t="shared" si="700"/>
        <v>0</v>
      </c>
      <c r="AC1495" s="281">
        <f t="shared" si="701"/>
        <v>0</v>
      </c>
      <c r="AD1495" s="549">
        <f t="shared" si="688"/>
        <v>0</v>
      </c>
      <c r="AE1495" s="553">
        <f t="shared" si="689"/>
        <v>0</v>
      </c>
      <c r="AF1495" s="282">
        <f t="shared" si="690"/>
        <v>0</v>
      </c>
      <c r="AG1495" s="283">
        <f t="shared" si="691"/>
        <v>0</v>
      </c>
      <c r="AH1495" s="281">
        <f t="shared" si="702"/>
        <v>0</v>
      </c>
      <c r="AI1495" s="551">
        <f t="shared" si="703"/>
        <v>0</v>
      </c>
      <c r="AJ1495" s="549">
        <f t="shared" si="703"/>
        <v>-54749.411666666674</v>
      </c>
      <c r="AK1495" s="549">
        <f t="shared" si="703"/>
        <v>0</v>
      </c>
      <c r="AL1495" s="282">
        <f t="shared" si="692"/>
        <v>0</v>
      </c>
      <c r="AM1495" s="281">
        <f t="shared" si="704"/>
        <v>0</v>
      </c>
      <c r="AN1495" s="549">
        <f t="shared" si="693"/>
        <v>0</v>
      </c>
      <c r="AO1495" s="549">
        <f t="shared" si="694"/>
        <v>0</v>
      </c>
      <c r="AP1495" s="549">
        <f t="shared" si="695"/>
        <v>0</v>
      </c>
      <c r="AQ1495" s="283">
        <f t="shared" si="696"/>
        <v>0</v>
      </c>
      <c r="AR1495" s="281">
        <f t="shared" si="705"/>
        <v>0</v>
      </c>
      <c r="AT1495" s="446"/>
      <c r="AU1495" s="344"/>
      <c r="AV1495" s="447" t="str">
        <f t="shared" si="706"/>
        <v>CA</v>
      </c>
      <c r="AW1495" s="447" t="str">
        <f t="shared" si="707"/>
        <v>CL</v>
      </c>
      <c r="AX1495" s="447" t="str">
        <f t="shared" si="708"/>
        <v>AIC</v>
      </c>
      <c r="AY1495" s="447" t="str">
        <f t="shared" si="709"/>
        <v>ERB</v>
      </c>
      <c r="AZ1495" s="447" t="str">
        <f t="shared" si="710"/>
        <v>GRB</v>
      </c>
      <c r="BA1495" s="447" t="str">
        <f t="shared" si="711"/>
        <v>Non-Op</v>
      </c>
      <c r="BC1495" s="445" t="s">
        <v>2342</v>
      </c>
      <c r="BD1495" s="552">
        <f t="shared" si="697"/>
        <v>-44462.1</v>
      </c>
      <c r="BF1495" s="435"/>
      <c r="BG1495" s="435"/>
      <c r="BH1495" s="435"/>
      <c r="BI1495" s="435"/>
      <c r="BJ1495" s="435"/>
      <c r="BK1495" s="435"/>
      <c r="BL1495" s="435"/>
      <c r="BN1495" s="444"/>
    </row>
    <row r="1496" spans="1:66" s="28" customFormat="1" ht="12" customHeight="1">
      <c r="A1496" s="287">
        <v>25300323</v>
      </c>
      <c r="B1496" s="288" t="str">
        <f t="shared" si="684"/>
        <v>25300323</v>
      </c>
      <c r="C1496" s="444" t="s">
        <v>3005</v>
      </c>
      <c r="D1496" s="445" t="s">
        <v>2092</v>
      </c>
      <c r="E1496" s="445"/>
      <c r="F1496" s="444"/>
      <c r="G1496" s="445"/>
      <c r="H1496" s="547">
        <v>0</v>
      </c>
      <c r="I1496" s="547">
        <v>0</v>
      </c>
      <c r="J1496" s="547">
        <v>0</v>
      </c>
      <c r="K1496" s="547">
        <v>0</v>
      </c>
      <c r="L1496" s="547">
        <v>0</v>
      </c>
      <c r="M1496" s="547">
        <v>0</v>
      </c>
      <c r="N1496" s="547">
        <v>0</v>
      </c>
      <c r="O1496" s="547">
        <v>0</v>
      </c>
      <c r="P1496" s="547">
        <v>0</v>
      </c>
      <c r="Q1496" s="547">
        <v>0</v>
      </c>
      <c r="R1496" s="547">
        <v>0</v>
      </c>
      <c r="S1496" s="547">
        <v>0</v>
      </c>
      <c r="T1496" s="547">
        <v>0</v>
      </c>
      <c r="U1496" s="547"/>
      <c r="V1496" s="547">
        <f t="shared" si="686"/>
        <v>0</v>
      </c>
      <c r="W1496" s="285"/>
      <c r="X1496" s="286"/>
      <c r="Y1496" s="548">
        <f t="shared" si="712"/>
        <v>0</v>
      </c>
      <c r="Z1496" s="549">
        <f t="shared" si="712"/>
        <v>0</v>
      </c>
      <c r="AA1496" s="549">
        <f t="shared" si="712"/>
        <v>0</v>
      </c>
      <c r="AB1496" s="282">
        <f t="shared" si="700"/>
        <v>0</v>
      </c>
      <c r="AC1496" s="281">
        <f t="shared" si="701"/>
        <v>0</v>
      </c>
      <c r="AD1496" s="549">
        <f t="shared" si="688"/>
        <v>0</v>
      </c>
      <c r="AE1496" s="553">
        <f t="shared" si="689"/>
        <v>0</v>
      </c>
      <c r="AF1496" s="282">
        <f t="shared" si="690"/>
        <v>0</v>
      </c>
      <c r="AG1496" s="283">
        <f t="shared" si="691"/>
        <v>0</v>
      </c>
      <c r="AH1496" s="281">
        <f t="shared" si="702"/>
        <v>0</v>
      </c>
      <c r="AI1496" s="551">
        <f t="shared" si="703"/>
        <v>0</v>
      </c>
      <c r="AJ1496" s="549">
        <f t="shared" si="703"/>
        <v>0</v>
      </c>
      <c r="AK1496" s="549">
        <f t="shared" si="703"/>
        <v>0</v>
      </c>
      <c r="AL1496" s="282">
        <f t="shared" si="692"/>
        <v>0</v>
      </c>
      <c r="AM1496" s="281">
        <f t="shared" si="704"/>
        <v>0</v>
      </c>
      <c r="AN1496" s="549">
        <f t="shared" si="693"/>
        <v>0</v>
      </c>
      <c r="AO1496" s="549">
        <f t="shared" si="694"/>
        <v>0</v>
      </c>
      <c r="AP1496" s="549">
        <f t="shared" si="695"/>
        <v>0</v>
      </c>
      <c r="AQ1496" s="283">
        <f t="shared" si="696"/>
        <v>0</v>
      </c>
      <c r="AR1496" s="281">
        <f t="shared" si="705"/>
        <v>0</v>
      </c>
      <c r="AT1496" s="446"/>
      <c r="AU1496" s="344"/>
      <c r="AV1496" s="447" t="str">
        <f t="shared" si="706"/>
        <v>CA</v>
      </c>
      <c r="AW1496" s="447" t="str">
        <f t="shared" si="707"/>
        <v>CL</v>
      </c>
      <c r="AX1496" s="447" t="str">
        <f t="shared" si="708"/>
        <v>AIC</v>
      </c>
      <c r="AY1496" s="447" t="str">
        <f t="shared" si="709"/>
        <v>ERB</v>
      </c>
      <c r="AZ1496" s="447" t="str">
        <f t="shared" si="710"/>
        <v>GRB</v>
      </c>
      <c r="BA1496" s="447" t="str">
        <f t="shared" si="711"/>
        <v>Non-Op</v>
      </c>
      <c r="BC1496" s="445" t="s">
        <v>2342</v>
      </c>
      <c r="BD1496" s="552">
        <f t="shared" si="697"/>
        <v>0</v>
      </c>
      <c r="BF1496" s="435"/>
      <c r="BG1496" s="435"/>
      <c r="BH1496" s="435"/>
      <c r="BI1496" s="435"/>
      <c r="BJ1496" s="435"/>
      <c r="BK1496" s="435"/>
      <c r="BL1496" s="435"/>
      <c r="BN1496" s="444"/>
    </row>
    <row r="1497" spans="1:66" s="28" customFormat="1" ht="12" customHeight="1">
      <c r="A1497" s="287">
        <v>25300343</v>
      </c>
      <c r="B1497" s="288" t="str">
        <f t="shared" si="684"/>
        <v>25300343</v>
      </c>
      <c r="C1497" s="444" t="s">
        <v>1947</v>
      </c>
      <c r="D1497" s="445" t="s">
        <v>2092</v>
      </c>
      <c r="E1497" s="445"/>
      <c r="F1497" s="444"/>
      <c r="G1497" s="445"/>
      <c r="H1497" s="547">
        <v>-1365349.79</v>
      </c>
      <c r="I1497" s="547">
        <v>-1365349.79</v>
      </c>
      <c r="J1497" s="547">
        <v>-1365349.79</v>
      </c>
      <c r="K1497" s="547">
        <v>-2251975.36</v>
      </c>
      <c r="L1497" s="547">
        <v>-2251975.36</v>
      </c>
      <c r="M1497" s="547">
        <v>-2251975.36</v>
      </c>
      <c r="N1497" s="547">
        <v>-2013847.19</v>
      </c>
      <c r="O1497" s="547">
        <v>-2013847.19</v>
      </c>
      <c r="P1497" s="547">
        <v>-2013847.19</v>
      </c>
      <c r="Q1497" s="547">
        <v>-1971120.04</v>
      </c>
      <c r="R1497" s="547">
        <v>-1971120.04</v>
      </c>
      <c r="S1497" s="547">
        <v>-1971120.04</v>
      </c>
      <c r="T1497" s="547">
        <v>-1997242.87</v>
      </c>
      <c r="U1497" s="547"/>
      <c r="V1497" s="547">
        <f t="shared" si="686"/>
        <v>-1926901.9733333327</v>
      </c>
      <c r="W1497" s="285"/>
      <c r="X1497" s="286"/>
      <c r="Y1497" s="548">
        <f t="shared" si="712"/>
        <v>0</v>
      </c>
      <c r="Z1497" s="549">
        <f t="shared" si="712"/>
        <v>-1997242.87</v>
      </c>
      <c r="AA1497" s="549">
        <f t="shared" si="712"/>
        <v>0</v>
      </c>
      <c r="AB1497" s="282">
        <f t="shared" si="700"/>
        <v>0</v>
      </c>
      <c r="AC1497" s="281">
        <f t="shared" si="701"/>
        <v>0</v>
      </c>
      <c r="AD1497" s="549">
        <f t="shared" si="688"/>
        <v>0</v>
      </c>
      <c r="AE1497" s="553">
        <f t="shared" si="689"/>
        <v>0</v>
      </c>
      <c r="AF1497" s="282">
        <f t="shared" si="690"/>
        <v>0</v>
      </c>
      <c r="AG1497" s="283">
        <f t="shared" si="691"/>
        <v>0</v>
      </c>
      <c r="AH1497" s="281">
        <f t="shared" si="702"/>
        <v>0</v>
      </c>
      <c r="AI1497" s="551">
        <f t="shared" si="703"/>
        <v>0</v>
      </c>
      <c r="AJ1497" s="549">
        <f t="shared" si="703"/>
        <v>-1926901.9733333327</v>
      </c>
      <c r="AK1497" s="549">
        <f t="shared" si="703"/>
        <v>0</v>
      </c>
      <c r="AL1497" s="282">
        <f t="shared" si="692"/>
        <v>0</v>
      </c>
      <c r="AM1497" s="281">
        <f t="shared" si="704"/>
        <v>0</v>
      </c>
      <c r="AN1497" s="549">
        <f t="shared" si="693"/>
        <v>0</v>
      </c>
      <c r="AO1497" s="549">
        <f t="shared" si="694"/>
        <v>0</v>
      </c>
      <c r="AP1497" s="549">
        <f t="shared" si="695"/>
        <v>0</v>
      </c>
      <c r="AQ1497" s="283">
        <f t="shared" si="696"/>
        <v>0</v>
      </c>
      <c r="AR1497" s="281">
        <f t="shared" si="705"/>
        <v>0</v>
      </c>
      <c r="AT1497" s="446"/>
      <c r="AU1497" s="344"/>
      <c r="AV1497" s="447" t="str">
        <f t="shared" si="706"/>
        <v>CA</v>
      </c>
      <c r="AW1497" s="447" t="str">
        <f t="shared" si="707"/>
        <v>CL</v>
      </c>
      <c r="AX1497" s="447" t="str">
        <f t="shared" si="708"/>
        <v>AIC</v>
      </c>
      <c r="AY1497" s="447" t="str">
        <f t="shared" si="709"/>
        <v>ERB</v>
      </c>
      <c r="AZ1497" s="447" t="str">
        <f t="shared" si="710"/>
        <v>GRB</v>
      </c>
      <c r="BA1497" s="447" t="str">
        <f t="shared" si="711"/>
        <v>Non-Op</v>
      </c>
      <c r="BC1497" s="445" t="s">
        <v>2342</v>
      </c>
      <c r="BD1497" s="552">
        <f t="shared" si="697"/>
        <v>-1997242.87</v>
      </c>
      <c r="BF1497" s="435"/>
      <c r="BG1497" s="435"/>
      <c r="BH1497" s="435"/>
      <c r="BI1497" s="435"/>
      <c r="BJ1497" s="435"/>
      <c r="BK1497" s="435"/>
      <c r="BL1497" s="435"/>
      <c r="BN1497" s="444"/>
    </row>
    <row r="1498" spans="1:66" s="28" customFormat="1" ht="12" customHeight="1">
      <c r="A1498" s="287">
        <v>25300353</v>
      </c>
      <c r="B1498" s="288" t="str">
        <f t="shared" si="684"/>
        <v>25300353</v>
      </c>
      <c r="C1498" s="444" t="s">
        <v>1948</v>
      </c>
      <c r="D1498" s="445" t="s">
        <v>2087</v>
      </c>
      <c r="E1498" s="445"/>
      <c r="F1498" s="444"/>
      <c r="G1498" s="445"/>
      <c r="H1498" s="547">
        <v>-5471204.4299999997</v>
      </c>
      <c r="I1498" s="547">
        <v>-5413000.1299999999</v>
      </c>
      <c r="J1498" s="547">
        <v>-5354795.83</v>
      </c>
      <c r="K1498" s="547">
        <v>-5296591.53</v>
      </c>
      <c r="L1498" s="547">
        <v>-5238387.2300000004</v>
      </c>
      <c r="M1498" s="547">
        <v>-5180182.93</v>
      </c>
      <c r="N1498" s="547">
        <v>-5121978.63</v>
      </c>
      <c r="O1498" s="547">
        <v>-5063774.33</v>
      </c>
      <c r="P1498" s="547">
        <v>-5005570.03</v>
      </c>
      <c r="Q1498" s="547">
        <v>-4947365.7300000004</v>
      </c>
      <c r="R1498" s="547">
        <v>-4889161.43</v>
      </c>
      <c r="S1498" s="547">
        <v>-4830957.13</v>
      </c>
      <c r="T1498" s="547">
        <v>-4772752.83</v>
      </c>
      <c r="U1498" s="547"/>
      <c r="V1498" s="547">
        <f t="shared" si="686"/>
        <v>-5121978.6300000008</v>
      </c>
      <c r="W1498" s="285">
        <v>5</v>
      </c>
      <c r="X1498" s="286" t="s">
        <v>1182</v>
      </c>
      <c r="Y1498" s="548">
        <f t="shared" si="712"/>
        <v>0</v>
      </c>
      <c r="Z1498" s="549">
        <f t="shared" si="712"/>
        <v>0</v>
      </c>
      <c r="AA1498" s="549">
        <f t="shared" si="712"/>
        <v>0</v>
      </c>
      <c r="AB1498" s="282">
        <f t="shared" si="700"/>
        <v>-4772752.83</v>
      </c>
      <c r="AC1498" s="281">
        <f t="shared" si="701"/>
        <v>0</v>
      </c>
      <c r="AD1498" s="549">
        <f t="shared" si="688"/>
        <v>-3161948.7498749997</v>
      </c>
      <c r="AE1498" s="553">
        <f t="shared" si="689"/>
        <v>-1610804.0801250001</v>
      </c>
      <c r="AF1498" s="282">
        <f t="shared" si="690"/>
        <v>0</v>
      </c>
      <c r="AG1498" s="283">
        <f t="shared" si="691"/>
        <v>-4772752.83</v>
      </c>
      <c r="AH1498" s="281">
        <f t="shared" si="702"/>
        <v>0</v>
      </c>
      <c r="AI1498" s="551">
        <f t="shared" si="703"/>
        <v>0</v>
      </c>
      <c r="AJ1498" s="549">
        <f t="shared" si="703"/>
        <v>0</v>
      </c>
      <c r="AK1498" s="549">
        <f t="shared" si="703"/>
        <v>0</v>
      </c>
      <c r="AL1498" s="282">
        <f t="shared" si="692"/>
        <v>-5121978.6300000008</v>
      </c>
      <c r="AM1498" s="281">
        <f t="shared" si="704"/>
        <v>0</v>
      </c>
      <c r="AN1498" s="549">
        <f t="shared" si="693"/>
        <v>-3393310.8423750005</v>
      </c>
      <c r="AO1498" s="549">
        <f t="shared" si="694"/>
        <v>-1728667.7876250003</v>
      </c>
      <c r="AP1498" s="549">
        <f t="shared" si="695"/>
        <v>0</v>
      </c>
      <c r="AQ1498" s="283">
        <f t="shared" si="696"/>
        <v>-5121978.6300000008</v>
      </c>
      <c r="AR1498" s="281">
        <f t="shared" si="705"/>
        <v>0</v>
      </c>
      <c r="AT1498" s="446"/>
      <c r="AU1498" s="344"/>
      <c r="AV1498" s="447" t="str">
        <f t="shared" si="706"/>
        <v>CA</v>
      </c>
      <c r="AW1498" s="447" t="str">
        <f t="shared" si="707"/>
        <v>CL</v>
      </c>
      <c r="AX1498" s="447" t="str">
        <f t="shared" si="708"/>
        <v>AIC</v>
      </c>
      <c r="AY1498" s="447" t="str">
        <f t="shared" si="709"/>
        <v>ERB</v>
      </c>
      <c r="AZ1498" s="447" t="str">
        <f t="shared" si="710"/>
        <v>GRB</v>
      </c>
      <c r="BA1498" s="447" t="str">
        <f t="shared" si="711"/>
        <v>Non-Op</v>
      </c>
      <c r="BC1498" s="445" t="s">
        <v>2342</v>
      </c>
      <c r="BD1498" s="552">
        <f t="shared" si="697"/>
        <v>-4772752.83</v>
      </c>
      <c r="BF1498" s="435"/>
      <c r="BG1498" s="435"/>
      <c r="BH1498" s="435"/>
      <c r="BI1498" s="435"/>
      <c r="BJ1498" s="435"/>
      <c r="BK1498" s="435"/>
      <c r="BL1498" s="435"/>
      <c r="BN1498" s="444"/>
    </row>
    <row r="1499" spans="1:66" s="28" customFormat="1" ht="12" customHeight="1">
      <c r="A1499" s="287">
        <v>25300363</v>
      </c>
      <c r="B1499" s="288" t="str">
        <f t="shared" si="684"/>
        <v>25300363</v>
      </c>
      <c r="C1499" s="444" t="s">
        <v>3006</v>
      </c>
      <c r="D1499" s="445" t="s">
        <v>2087</v>
      </c>
      <c r="E1499" s="445"/>
      <c r="F1499" s="444"/>
      <c r="G1499" s="445"/>
      <c r="H1499" s="547">
        <v>0</v>
      </c>
      <c r="I1499" s="547">
        <v>0</v>
      </c>
      <c r="J1499" s="547">
        <v>0</v>
      </c>
      <c r="K1499" s="547">
        <v>0</v>
      </c>
      <c r="L1499" s="547">
        <v>0</v>
      </c>
      <c r="M1499" s="547">
        <v>0</v>
      </c>
      <c r="N1499" s="547">
        <v>0</v>
      </c>
      <c r="O1499" s="547">
        <v>0</v>
      </c>
      <c r="P1499" s="547">
        <v>0</v>
      </c>
      <c r="Q1499" s="547">
        <v>0</v>
      </c>
      <c r="R1499" s="547">
        <v>0</v>
      </c>
      <c r="S1499" s="547">
        <v>0</v>
      </c>
      <c r="T1499" s="547">
        <v>0</v>
      </c>
      <c r="U1499" s="547"/>
      <c r="V1499" s="547">
        <f t="shared" si="686"/>
        <v>0</v>
      </c>
      <c r="W1499" s="285">
        <v>5</v>
      </c>
      <c r="X1499" s="286" t="s">
        <v>1182</v>
      </c>
      <c r="Y1499" s="548">
        <f t="shared" si="712"/>
        <v>0</v>
      </c>
      <c r="Z1499" s="549">
        <f t="shared" si="712"/>
        <v>0</v>
      </c>
      <c r="AA1499" s="549">
        <f t="shared" si="712"/>
        <v>0</v>
      </c>
      <c r="AB1499" s="282">
        <f t="shared" si="700"/>
        <v>0</v>
      </c>
      <c r="AC1499" s="281">
        <f t="shared" si="701"/>
        <v>0</v>
      </c>
      <c r="AD1499" s="549">
        <f t="shared" si="688"/>
        <v>0</v>
      </c>
      <c r="AE1499" s="553">
        <f t="shared" si="689"/>
        <v>0</v>
      </c>
      <c r="AF1499" s="282">
        <f t="shared" si="690"/>
        <v>0</v>
      </c>
      <c r="AG1499" s="283">
        <f t="shared" si="691"/>
        <v>0</v>
      </c>
      <c r="AH1499" s="281">
        <f t="shared" si="702"/>
        <v>0</v>
      </c>
      <c r="AI1499" s="551">
        <f t="shared" si="703"/>
        <v>0</v>
      </c>
      <c r="AJ1499" s="549">
        <f t="shared" si="703"/>
        <v>0</v>
      </c>
      <c r="AK1499" s="549">
        <f t="shared" si="703"/>
        <v>0</v>
      </c>
      <c r="AL1499" s="282">
        <f t="shared" si="692"/>
        <v>0</v>
      </c>
      <c r="AM1499" s="281">
        <f t="shared" si="704"/>
        <v>0</v>
      </c>
      <c r="AN1499" s="549">
        <f t="shared" si="693"/>
        <v>0</v>
      </c>
      <c r="AO1499" s="549">
        <f t="shared" si="694"/>
        <v>0</v>
      </c>
      <c r="AP1499" s="549">
        <f t="shared" si="695"/>
        <v>0</v>
      </c>
      <c r="AQ1499" s="283">
        <f t="shared" si="696"/>
        <v>0</v>
      </c>
      <c r="AR1499" s="281">
        <f t="shared" si="705"/>
        <v>0</v>
      </c>
      <c r="AT1499" s="446"/>
      <c r="AU1499" s="344"/>
      <c r="AV1499" s="447" t="str">
        <f t="shared" si="706"/>
        <v>CA</v>
      </c>
      <c r="AW1499" s="447" t="str">
        <f t="shared" si="707"/>
        <v>CL</v>
      </c>
      <c r="AX1499" s="447" t="str">
        <f t="shared" si="708"/>
        <v>AIC</v>
      </c>
      <c r="AY1499" s="447" t="str">
        <f t="shared" si="709"/>
        <v>ERB</v>
      </c>
      <c r="AZ1499" s="447" t="str">
        <f t="shared" si="710"/>
        <v>GRB</v>
      </c>
      <c r="BA1499" s="447" t="str">
        <f t="shared" si="711"/>
        <v>Non-Op</v>
      </c>
      <c r="BC1499" s="445" t="s">
        <v>2342</v>
      </c>
      <c r="BD1499" s="552">
        <f t="shared" si="697"/>
        <v>0</v>
      </c>
      <c r="BF1499" s="435"/>
      <c r="BG1499" s="435"/>
      <c r="BH1499" s="435"/>
      <c r="BI1499" s="435"/>
      <c r="BJ1499" s="435"/>
      <c r="BK1499" s="435"/>
      <c r="BL1499" s="435"/>
      <c r="BN1499" s="444"/>
    </row>
    <row r="1500" spans="1:66" s="28" customFormat="1" ht="12" customHeight="1">
      <c r="A1500" s="287">
        <v>25300371</v>
      </c>
      <c r="B1500" s="288" t="str">
        <f t="shared" si="684"/>
        <v>25300371</v>
      </c>
      <c r="C1500" s="444" t="s">
        <v>1949</v>
      </c>
      <c r="D1500" s="445" t="s">
        <v>2092</v>
      </c>
      <c r="E1500" s="445"/>
      <c r="F1500" s="444"/>
      <c r="G1500" s="445"/>
      <c r="H1500" s="547">
        <v>0</v>
      </c>
      <c r="I1500" s="547">
        <v>-633929.89</v>
      </c>
      <c r="J1500" s="547">
        <v>-4636704.6399999997</v>
      </c>
      <c r="K1500" s="547">
        <v>-4636704.6399999997</v>
      </c>
      <c r="L1500" s="547">
        <v>-4636704.6399999997</v>
      </c>
      <c r="M1500" s="547">
        <v>-4636704.6399999997</v>
      </c>
      <c r="N1500" s="547">
        <v>-769813.34</v>
      </c>
      <c r="O1500" s="547">
        <v>0</v>
      </c>
      <c r="P1500" s="547">
        <v>0</v>
      </c>
      <c r="Q1500" s="547">
        <v>0</v>
      </c>
      <c r="R1500" s="547">
        <v>0</v>
      </c>
      <c r="S1500" s="547">
        <v>0</v>
      </c>
      <c r="T1500" s="547">
        <v>0</v>
      </c>
      <c r="U1500" s="547"/>
      <c r="V1500" s="547">
        <f t="shared" si="686"/>
        <v>-1662546.8158333332</v>
      </c>
      <c r="W1500" s="285"/>
      <c r="X1500" s="286"/>
      <c r="Y1500" s="548">
        <f t="shared" si="712"/>
        <v>0</v>
      </c>
      <c r="Z1500" s="549">
        <f t="shared" si="712"/>
        <v>0</v>
      </c>
      <c r="AA1500" s="549">
        <f t="shared" si="712"/>
        <v>0</v>
      </c>
      <c r="AB1500" s="282">
        <f t="shared" si="700"/>
        <v>0</v>
      </c>
      <c r="AC1500" s="281">
        <f t="shared" si="701"/>
        <v>0</v>
      </c>
      <c r="AD1500" s="549">
        <f t="shared" si="688"/>
        <v>0</v>
      </c>
      <c r="AE1500" s="553">
        <f t="shared" si="689"/>
        <v>0</v>
      </c>
      <c r="AF1500" s="282">
        <f t="shared" si="690"/>
        <v>0</v>
      </c>
      <c r="AG1500" s="283">
        <f t="shared" si="691"/>
        <v>0</v>
      </c>
      <c r="AH1500" s="281">
        <f t="shared" si="702"/>
        <v>0</v>
      </c>
      <c r="AI1500" s="551">
        <f t="shared" si="703"/>
        <v>0</v>
      </c>
      <c r="AJ1500" s="549">
        <f t="shared" si="703"/>
        <v>-1662546.8158333332</v>
      </c>
      <c r="AK1500" s="549">
        <f t="shared" si="703"/>
        <v>0</v>
      </c>
      <c r="AL1500" s="282">
        <f t="shared" si="692"/>
        <v>0</v>
      </c>
      <c r="AM1500" s="281">
        <f t="shared" si="704"/>
        <v>0</v>
      </c>
      <c r="AN1500" s="549">
        <f t="shared" si="693"/>
        <v>0</v>
      </c>
      <c r="AO1500" s="549">
        <f t="shared" si="694"/>
        <v>0</v>
      </c>
      <c r="AP1500" s="549">
        <f t="shared" si="695"/>
        <v>0</v>
      </c>
      <c r="AQ1500" s="283">
        <f t="shared" si="696"/>
        <v>0</v>
      </c>
      <c r="AR1500" s="281">
        <f t="shared" si="705"/>
        <v>0</v>
      </c>
      <c r="AT1500" s="446"/>
      <c r="AU1500" s="344"/>
      <c r="AV1500" s="447" t="str">
        <f t="shared" si="706"/>
        <v>CA</v>
      </c>
      <c r="AW1500" s="447" t="str">
        <f t="shared" si="707"/>
        <v>CL</v>
      </c>
      <c r="AX1500" s="447" t="str">
        <f t="shared" si="708"/>
        <v>AIC</v>
      </c>
      <c r="AY1500" s="447" t="str">
        <f t="shared" si="709"/>
        <v>ERB</v>
      </c>
      <c r="AZ1500" s="447" t="str">
        <f t="shared" si="710"/>
        <v>GRB</v>
      </c>
      <c r="BA1500" s="447" t="str">
        <f t="shared" si="711"/>
        <v>Non-Op</v>
      </c>
      <c r="BC1500" s="445" t="s">
        <v>2342</v>
      </c>
      <c r="BD1500" s="552">
        <f t="shared" si="697"/>
        <v>0</v>
      </c>
      <c r="BF1500" s="435"/>
      <c r="BG1500" s="435"/>
      <c r="BH1500" s="435"/>
      <c r="BI1500" s="435"/>
      <c r="BJ1500" s="435"/>
      <c r="BK1500" s="435"/>
      <c r="BL1500" s="435"/>
      <c r="BN1500" s="444"/>
    </row>
    <row r="1501" spans="1:66" s="28" customFormat="1" ht="12" customHeight="1">
      <c r="A1501" s="287">
        <v>25300413</v>
      </c>
      <c r="B1501" s="288" t="str">
        <f t="shared" si="684"/>
        <v>25300413</v>
      </c>
      <c r="C1501" s="444" t="s">
        <v>3007</v>
      </c>
      <c r="D1501" s="445" t="s">
        <v>2087</v>
      </c>
      <c r="E1501" s="445"/>
      <c r="F1501" s="444"/>
      <c r="G1501" s="445"/>
      <c r="H1501" s="547">
        <v>0</v>
      </c>
      <c r="I1501" s="547">
        <v>0</v>
      </c>
      <c r="J1501" s="547">
        <v>0</v>
      </c>
      <c r="K1501" s="547">
        <v>0</v>
      </c>
      <c r="L1501" s="547">
        <v>0</v>
      </c>
      <c r="M1501" s="547">
        <v>0</v>
      </c>
      <c r="N1501" s="547">
        <v>0</v>
      </c>
      <c r="O1501" s="547">
        <v>0</v>
      </c>
      <c r="P1501" s="547">
        <v>0</v>
      </c>
      <c r="Q1501" s="547">
        <v>0</v>
      </c>
      <c r="R1501" s="547">
        <v>0</v>
      </c>
      <c r="S1501" s="547">
        <v>0</v>
      </c>
      <c r="T1501" s="547">
        <v>0</v>
      </c>
      <c r="U1501" s="547"/>
      <c r="V1501" s="547">
        <f t="shared" si="686"/>
        <v>0</v>
      </c>
      <c r="W1501" s="285">
        <v>5</v>
      </c>
      <c r="X1501" s="286" t="s">
        <v>1182</v>
      </c>
      <c r="Y1501" s="548">
        <f t="shared" si="712"/>
        <v>0</v>
      </c>
      <c r="Z1501" s="549">
        <f t="shared" si="712"/>
        <v>0</v>
      </c>
      <c r="AA1501" s="549">
        <f t="shared" si="712"/>
        <v>0</v>
      </c>
      <c r="AB1501" s="282">
        <f t="shared" si="700"/>
        <v>0</v>
      </c>
      <c r="AC1501" s="281">
        <f t="shared" si="701"/>
        <v>0</v>
      </c>
      <c r="AD1501" s="549">
        <f t="shared" si="688"/>
        <v>0</v>
      </c>
      <c r="AE1501" s="553">
        <f t="shared" si="689"/>
        <v>0</v>
      </c>
      <c r="AF1501" s="282">
        <f t="shared" si="690"/>
        <v>0</v>
      </c>
      <c r="AG1501" s="283">
        <f t="shared" si="691"/>
        <v>0</v>
      </c>
      <c r="AH1501" s="281">
        <f t="shared" si="702"/>
        <v>0</v>
      </c>
      <c r="AI1501" s="551">
        <f t="shared" ref="AI1501:AK1520" si="713">IF($D1501=AI$5,$V1501,0)</f>
        <v>0</v>
      </c>
      <c r="AJ1501" s="549">
        <f t="shared" si="713"/>
        <v>0</v>
      </c>
      <c r="AK1501" s="549">
        <f t="shared" si="713"/>
        <v>0</v>
      </c>
      <c r="AL1501" s="282">
        <f t="shared" si="692"/>
        <v>0</v>
      </c>
      <c r="AM1501" s="281">
        <f t="shared" si="704"/>
        <v>0</v>
      </c>
      <c r="AN1501" s="549">
        <f t="shared" si="693"/>
        <v>0</v>
      </c>
      <c r="AO1501" s="549">
        <f t="shared" si="694"/>
        <v>0</v>
      </c>
      <c r="AP1501" s="549">
        <f t="shared" si="695"/>
        <v>0</v>
      </c>
      <c r="AQ1501" s="283">
        <f t="shared" si="696"/>
        <v>0</v>
      </c>
      <c r="AR1501" s="281">
        <f t="shared" si="705"/>
        <v>0</v>
      </c>
      <c r="AT1501" s="446"/>
      <c r="AU1501" s="344"/>
      <c r="AV1501" s="447" t="str">
        <f t="shared" si="706"/>
        <v>CA</v>
      </c>
      <c r="AW1501" s="447" t="str">
        <f t="shared" si="707"/>
        <v>CL</v>
      </c>
      <c r="AX1501" s="447" t="str">
        <f t="shared" si="708"/>
        <v>AIC</v>
      </c>
      <c r="AY1501" s="447" t="str">
        <f t="shared" si="709"/>
        <v>ERB</v>
      </c>
      <c r="AZ1501" s="447" t="str">
        <f t="shared" si="710"/>
        <v>GRB</v>
      </c>
      <c r="BA1501" s="447" t="str">
        <f t="shared" si="711"/>
        <v>Non-Op</v>
      </c>
      <c r="BC1501" s="445" t="s">
        <v>2342</v>
      </c>
      <c r="BD1501" s="552">
        <f t="shared" si="697"/>
        <v>0</v>
      </c>
      <c r="BF1501" s="435"/>
      <c r="BG1501" s="435"/>
      <c r="BH1501" s="435"/>
      <c r="BI1501" s="435"/>
      <c r="BJ1501" s="435"/>
      <c r="BK1501" s="435"/>
      <c r="BL1501" s="435"/>
      <c r="BN1501" s="444"/>
    </row>
    <row r="1502" spans="1:66" s="28" customFormat="1" ht="12" customHeight="1">
      <c r="A1502" s="287">
        <v>25300443</v>
      </c>
      <c r="B1502" s="288" t="str">
        <f t="shared" ref="B1502:B1565" si="714">TEXT(A1502,"##")</f>
        <v>25300443</v>
      </c>
      <c r="C1502" s="444" t="s">
        <v>1950</v>
      </c>
      <c r="D1502" s="445" t="s">
        <v>2087</v>
      </c>
      <c r="E1502" s="445"/>
      <c r="F1502" s="444"/>
      <c r="G1502" s="445"/>
      <c r="H1502" s="547">
        <v>-68868.42</v>
      </c>
      <c r="I1502" s="547">
        <v>-57390.44</v>
      </c>
      <c r="J1502" s="547">
        <v>-45912.46</v>
      </c>
      <c r="K1502" s="547">
        <v>-34434.480000000003</v>
      </c>
      <c r="L1502" s="547">
        <v>-22956.5</v>
      </c>
      <c r="M1502" s="547">
        <v>-11478.52</v>
      </c>
      <c r="N1502" s="547">
        <v>0</v>
      </c>
      <c r="O1502" s="547">
        <v>0</v>
      </c>
      <c r="P1502" s="547">
        <v>0</v>
      </c>
      <c r="Q1502" s="547">
        <v>0</v>
      </c>
      <c r="R1502" s="547">
        <v>0</v>
      </c>
      <c r="S1502" s="547">
        <v>0</v>
      </c>
      <c r="T1502" s="547">
        <v>0</v>
      </c>
      <c r="U1502" s="547"/>
      <c r="V1502" s="547">
        <f t="shared" si="686"/>
        <v>-17217.217499999999</v>
      </c>
      <c r="W1502" s="285">
        <v>5</v>
      </c>
      <c r="X1502" s="286" t="s">
        <v>1182</v>
      </c>
      <c r="Y1502" s="548">
        <f t="shared" si="712"/>
        <v>0</v>
      </c>
      <c r="Z1502" s="549">
        <f t="shared" si="712"/>
        <v>0</v>
      </c>
      <c r="AA1502" s="549">
        <f t="shared" si="712"/>
        <v>0</v>
      </c>
      <c r="AB1502" s="282">
        <f t="shared" si="700"/>
        <v>0</v>
      </c>
      <c r="AC1502" s="281">
        <f t="shared" si="701"/>
        <v>0</v>
      </c>
      <c r="AD1502" s="549">
        <f t="shared" si="688"/>
        <v>0</v>
      </c>
      <c r="AE1502" s="553">
        <f t="shared" si="689"/>
        <v>0</v>
      </c>
      <c r="AF1502" s="282">
        <f t="shared" si="690"/>
        <v>0</v>
      </c>
      <c r="AG1502" s="283">
        <f t="shared" si="691"/>
        <v>0</v>
      </c>
      <c r="AH1502" s="281">
        <f t="shared" si="702"/>
        <v>0</v>
      </c>
      <c r="AI1502" s="551">
        <f t="shared" si="713"/>
        <v>0</v>
      </c>
      <c r="AJ1502" s="549">
        <f t="shared" si="713"/>
        <v>0</v>
      </c>
      <c r="AK1502" s="549">
        <f t="shared" si="713"/>
        <v>0</v>
      </c>
      <c r="AL1502" s="282">
        <f t="shared" si="692"/>
        <v>-17217.217499999999</v>
      </c>
      <c r="AM1502" s="281">
        <f t="shared" si="704"/>
        <v>0</v>
      </c>
      <c r="AN1502" s="549">
        <f t="shared" si="693"/>
        <v>-11406.406593749998</v>
      </c>
      <c r="AO1502" s="549">
        <f t="shared" si="694"/>
        <v>-5810.8109062499998</v>
      </c>
      <c r="AP1502" s="549">
        <f t="shared" si="695"/>
        <v>0</v>
      </c>
      <c r="AQ1502" s="283">
        <f t="shared" si="696"/>
        <v>-17217.217499999999</v>
      </c>
      <c r="AR1502" s="281">
        <f t="shared" si="705"/>
        <v>0</v>
      </c>
      <c r="AT1502" s="446"/>
      <c r="AU1502" s="344"/>
      <c r="AV1502" s="447" t="str">
        <f t="shared" si="706"/>
        <v>CA</v>
      </c>
      <c r="AW1502" s="447" t="str">
        <f t="shared" si="707"/>
        <v>CL</v>
      </c>
      <c r="AX1502" s="447" t="str">
        <f t="shared" si="708"/>
        <v>AIC</v>
      </c>
      <c r="AY1502" s="447" t="str">
        <f t="shared" si="709"/>
        <v>ERB</v>
      </c>
      <c r="AZ1502" s="447" t="str">
        <f t="shared" si="710"/>
        <v>GRB</v>
      </c>
      <c r="BA1502" s="447" t="str">
        <f t="shared" si="711"/>
        <v>Non-Op</v>
      </c>
      <c r="BC1502" s="445" t="s">
        <v>2342</v>
      </c>
      <c r="BD1502" s="552">
        <f t="shared" si="697"/>
        <v>0</v>
      </c>
      <c r="BF1502" s="435"/>
      <c r="BG1502" s="435"/>
      <c r="BH1502" s="435"/>
      <c r="BI1502" s="435"/>
      <c r="BJ1502" s="435"/>
      <c r="BK1502" s="435"/>
      <c r="BL1502" s="435"/>
      <c r="BN1502" s="444"/>
    </row>
    <row r="1503" spans="1:66" s="28" customFormat="1" ht="12" customHeight="1">
      <c r="A1503" s="321">
        <v>25300463</v>
      </c>
      <c r="B1503" s="288" t="str">
        <f t="shared" si="714"/>
        <v>25300463</v>
      </c>
      <c r="C1503" s="650" t="s">
        <v>1951</v>
      </c>
      <c r="D1503" s="445" t="s">
        <v>2087</v>
      </c>
      <c r="E1503" s="445"/>
      <c r="F1503" s="311">
        <v>43221</v>
      </c>
      <c r="G1503" s="445"/>
      <c r="H1503" s="547">
        <v>-96546.48</v>
      </c>
      <c r="I1503" s="547">
        <v>-96546.48</v>
      </c>
      <c r="J1503" s="547">
        <v>-96546.48</v>
      </c>
      <c r="K1503" s="547">
        <v>-96546.48</v>
      </c>
      <c r="L1503" s="547">
        <v>-96546.48</v>
      </c>
      <c r="M1503" s="547">
        <v>-96546.48</v>
      </c>
      <c r="N1503" s="547">
        <v>-96546.48</v>
      </c>
      <c r="O1503" s="547">
        <v>-96546.48</v>
      </c>
      <c r="P1503" s="547">
        <v>-96546.48</v>
      </c>
      <c r="Q1503" s="547">
        <v>-96546.48</v>
      </c>
      <c r="R1503" s="547">
        <v>-96546.48</v>
      </c>
      <c r="S1503" s="547">
        <v>-96546.48</v>
      </c>
      <c r="T1503" s="547">
        <v>-96546.48</v>
      </c>
      <c r="U1503" s="547"/>
      <c r="V1503" s="547">
        <f t="shared" si="686"/>
        <v>-96546.48</v>
      </c>
      <c r="W1503" s="285">
        <v>5</v>
      </c>
      <c r="X1503" s="286" t="s">
        <v>1182</v>
      </c>
      <c r="Y1503" s="548">
        <f t="shared" ref="Y1503:AA1522" si="715">IF($D1503=Y$5,$T1503,0)</f>
        <v>0</v>
      </c>
      <c r="Z1503" s="549">
        <f t="shared" si="715"/>
        <v>0</v>
      </c>
      <c r="AA1503" s="549">
        <f t="shared" si="715"/>
        <v>0</v>
      </c>
      <c r="AB1503" s="282">
        <f t="shared" si="700"/>
        <v>-96546.48</v>
      </c>
      <c r="AC1503" s="281">
        <f t="shared" si="701"/>
        <v>0</v>
      </c>
      <c r="AD1503" s="549">
        <f t="shared" si="688"/>
        <v>-63962.042999999998</v>
      </c>
      <c r="AE1503" s="553">
        <f t="shared" si="689"/>
        <v>-32584.437000000002</v>
      </c>
      <c r="AF1503" s="282">
        <f t="shared" si="690"/>
        <v>0</v>
      </c>
      <c r="AG1503" s="283">
        <f t="shared" si="691"/>
        <v>-96546.48</v>
      </c>
      <c r="AH1503" s="281">
        <f t="shared" si="702"/>
        <v>0</v>
      </c>
      <c r="AI1503" s="551">
        <f t="shared" si="713"/>
        <v>0</v>
      </c>
      <c r="AJ1503" s="549">
        <f t="shared" si="713"/>
        <v>0</v>
      </c>
      <c r="AK1503" s="549">
        <f t="shared" si="713"/>
        <v>0</v>
      </c>
      <c r="AL1503" s="282">
        <f t="shared" si="692"/>
        <v>-96546.48</v>
      </c>
      <c r="AM1503" s="281">
        <f t="shared" si="704"/>
        <v>0</v>
      </c>
      <c r="AN1503" s="549">
        <f t="shared" si="693"/>
        <v>-63962.042999999998</v>
      </c>
      <c r="AO1503" s="549">
        <f t="shared" si="694"/>
        <v>-32584.437000000002</v>
      </c>
      <c r="AP1503" s="549">
        <f t="shared" si="695"/>
        <v>0</v>
      </c>
      <c r="AQ1503" s="283">
        <f t="shared" si="696"/>
        <v>-96546.48</v>
      </c>
      <c r="AR1503" s="281">
        <f t="shared" si="705"/>
        <v>0</v>
      </c>
      <c r="AT1503" s="446"/>
      <c r="AU1503" s="344"/>
      <c r="AV1503" s="447" t="str">
        <f t="shared" si="706"/>
        <v>CA</v>
      </c>
      <c r="AW1503" s="447" t="str">
        <f t="shared" si="707"/>
        <v>CL</v>
      </c>
      <c r="AX1503" s="447" t="str">
        <f t="shared" si="708"/>
        <v>AIC</v>
      </c>
      <c r="AY1503" s="447" t="str">
        <f t="shared" si="709"/>
        <v>ERB</v>
      </c>
      <c r="AZ1503" s="447" t="str">
        <f t="shared" si="710"/>
        <v>GRB</v>
      </c>
      <c r="BA1503" s="447" t="str">
        <f t="shared" si="711"/>
        <v>Non-Op</v>
      </c>
      <c r="BC1503" s="445" t="s">
        <v>2342</v>
      </c>
      <c r="BD1503" s="552">
        <f t="shared" si="697"/>
        <v>-96546.48</v>
      </c>
      <c r="BF1503" s="448"/>
      <c r="BG1503" s="448"/>
      <c r="BH1503" s="448"/>
      <c r="BI1503" s="448"/>
      <c r="BJ1503" s="448"/>
      <c r="BK1503" s="448"/>
      <c r="BL1503" s="448"/>
      <c r="BN1503" s="444"/>
    </row>
    <row r="1504" spans="1:66" s="28" customFormat="1" ht="12" customHeight="1">
      <c r="A1504" s="287">
        <v>25300503</v>
      </c>
      <c r="B1504" s="288" t="str">
        <f t="shared" si="714"/>
        <v>25300503</v>
      </c>
      <c r="C1504" s="444" t="s">
        <v>1952</v>
      </c>
      <c r="D1504" s="445" t="s">
        <v>2092</v>
      </c>
      <c r="E1504" s="445"/>
      <c r="F1504" s="444"/>
      <c r="G1504" s="445"/>
      <c r="H1504" s="547">
        <v>-61031.19</v>
      </c>
      <c r="I1504" s="547">
        <v>-61031.19</v>
      </c>
      <c r="J1504" s="547">
        <v>-61031.19</v>
      </c>
      <c r="K1504" s="547">
        <v>-61031.19</v>
      </c>
      <c r="L1504" s="547">
        <v>-63719.23</v>
      </c>
      <c r="M1504" s="547">
        <v>-57472.58</v>
      </c>
      <c r="N1504" s="547">
        <v>-50772.95</v>
      </c>
      <c r="O1504" s="547">
        <v>-50772.95</v>
      </c>
      <c r="P1504" s="547">
        <v>-50772.95</v>
      </c>
      <c r="Q1504" s="547">
        <v>-1316171.6200000001</v>
      </c>
      <c r="R1504" s="547">
        <v>-80494.52</v>
      </c>
      <c r="S1504" s="547">
        <v>-80375.600000000006</v>
      </c>
      <c r="T1504" s="547">
        <v>-80375.600000000006</v>
      </c>
      <c r="U1504" s="547"/>
      <c r="V1504" s="547">
        <f t="shared" si="686"/>
        <v>-167029.11375000002</v>
      </c>
      <c r="W1504" s="285"/>
      <c r="X1504" s="285"/>
      <c r="Y1504" s="548">
        <f t="shared" si="715"/>
        <v>0</v>
      </c>
      <c r="Z1504" s="549">
        <f t="shared" si="715"/>
        <v>-80375.600000000006</v>
      </c>
      <c r="AA1504" s="549">
        <f t="shared" si="715"/>
        <v>0</v>
      </c>
      <c r="AB1504" s="282">
        <f t="shared" si="700"/>
        <v>0</v>
      </c>
      <c r="AC1504" s="281">
        <f t="shared" si="701"/>
        <v>0</v>
      </c>
      <c r="AD1504" s="549">
        <f t="shared" si="688"/>
        <v>0</v>
      </c>
      <c r="AE1504" s="553">
        <f t="shared" si="689"/>
        <v>0</v>
      </c>
      <c r="AF1504" s="282">
        <f t="shared" si="690"/>
        <v>0</v>
      </c>
      <c r="AG1504" s="283">
        <f t="shared" si="691"/>
        <v>0</v>
      </c>
      <c r="AH1504" s="281">
        <f t="shared" si="702"/>
        <v>0</v>
      </c>
      <c r="AI1504" s="551">
        <f t="shared" si="713"/>
        <v>0</v>
      </c>
      <c r="AJ1504" s="549">
        <f t="shared" si="713"/>
        <v>-167029.11375000002</v>
      </c>
      <c r="AK1504" s="549">
        <f t="shared" si="713"/>
        <v>0</v>
      </c>
      <c r="AL1504" s="282">
        <f t="shared" si="692"/>
        <v>0</v>
      </c>
      <c r="AM1504" s="281">
        <f t="shared" si="704"/>
        <v>0</v>
      </c>
      <c r="AN1504" s="549">
        <f t="shared" si="693"/>
        <v>0</v>
      </c>
      <c r="AO1504" s="549">
        <f t="shared" si="694"/>
        <v>0</v>
      </c>
      <c r="AP1504" s="549">
        <f t="shared" si="695"/>
        <v>0</v>
      </c>
      <c r="AQ1504" s="283">
        <f t="shared" si="696"/>
        <v>0</v>
      </c>
      <c r="AR1504" s="281">
        <f t="shared" si="705"/>
        <v>0</v>
      </c>
      <c r="AT1504" s="446"/>
      <c r="AU1504" s="344"/>
      <c r="AV1504" s="447" t="str">
        <f t="shared" si="706"/>
        <v>CA</v>
      </c>
      <c r="AW1504" s="447" t="str">
        <f t="shared" si="707"/>
        <v>CL</v>
      </c>
      <c r="AX1504" s="447" t="str">
        <f t="shared" si="708"/>
        <v>AIC</v>
      </c>
      <c r="AY1504" s="447" t="str">
        <f t="shared" si="709"/>
        <v>ERB</v>
      </c>
      <c r="AZ1504" s="447" t="str">
        <f t="shared" si="710"/>
        <v>GRB</v>
      </c>
      <c r="BA1504" s="447" t="str">
        <f t="shared" si="711"/>
        <v>Non-Op</v>
      </c>
      <c r="BC1504" s="445" t="s">
        <v>2342</v>
      </c>
      <c r="BD1504" s="552">
        <f t="shared" si="697"/>
        <v>-80375.600000000006</v>
      </c>
      <c r="BF1504" s="435"/>
      <c r="BG1504" s="435"/>
      <c r="BH1504" s="435"/>
      <c r="BI1504" s="435"/>
      <c r="BJ1504" s="435"/>
      <c r="BK1504" s="435"/>
      <c r="BL1504" s="435"/>
      <c r="BN1504" s="444"/>
    </row>
    <row r="1505" spans="1:66" s="28" customFormat="1" ht="12" customHeight="1">
      <c r="A1505" s="287">
        <v>25300513</v>
      </c>
      <c r="B1505" s="288" t="str">
        <f t="shared" si="714"/>
        <v>25300513</v>
      </c>
      <c r="C1505" s="444" t="s">
        <v>1953</v>
      </c>
      <c r="D1505" s="445" t="s">
        <v>2092</v>
      </c>
      <c r="E1505" s="445"/>
      <c r="F1505" s="444"/>
      <c r="G1505" s="445"/>
      <c r="H1505" s="547">
        <v>-81.02</v>
      </c>
      <c r="I1505" s="547">
        <v>-81.02</v>
      </c>
      <c r="J1505" s="547">
        <v>-81.02</v>
      </c>
      <c r="K1505" s="547">
        <v>-81.02</v>
      </c>
      <c r="L1505" s="547">
        <v>-81.02</v>
      </c>
      <c r="M1505" s="547">
        <v>-81.02</v>
      </c>
      <c r="N1505" s="547">
        <v>-81.02</v>
      </c>
      <c r="O1505" s="547">
        <v>-81.02</v>
      </c>
      <c r="P1505" s="547">
        <v>-81.02</v>
      </c>
      <c r="Q1505" s="547">
        <v>-81.02</v>
      </c>
      <c r="R1505" s="547">
        <v>110.54</v>
      </c>
      <c r="S1505" s="547">
        <v>110.54</v>
      </c>
      <c r="T1505" s="547">
        <v>110.54</v>
      </c>
      <c r="U1505" s="547"/>
      <c r="V1505" s="547">
        <f t="shared" si="686"/>
        <v>-41.111666666666665</v>
      </c>
      <c r="W1505" s="285"/>
      <c r="X1505" s="285"/>
      <c r="Y1505" s="548">
        <f t="shared" si="715"/>
        <v>0</v>
      </c>
      <c r="Z1505" s="549">
        <f t="shared" si="715"/>
        <v>110.54</v>
      </c>
      <c r="AA1505" s="549">
        <f t="shared" si="715"/>
        <v>0</v>
      </c>
      <c r="AB1505" s="282">
        <f t="shared" si="700"/>
        <v>0</v>
      </c>
      <c r="AC1505" s="281">
        <f t="shared" si="701"/>
        <v>0</v>
      </c>
      <c r="AD1505" s="549">
        <f t="shared" si="688"/>
        <v>0</v>
      </c>
      <c r="AE1505" s="553">
        <f t="shared" si="689"/>
        <v>0</v>
      </c>
      <c r="AF1505" s="282">
        <f t="shared" si="690"/>
        <v>0</v>
      </c>
      <c r="AG1505" s="283">
        <f t="shared" si="691"/>
        <v>0</v>
      </c>
      <c r="AH1505" s="281">
        <f t="shared" si="702"/>
        <v>0</v>
      </c>
      <c r="AI1505" s="551">
        <f t="shared" si="713"/>
        <v>0</v>
      </c>
      <c r="AJ1505" s="549">
        <f t="shared" si="713"/>
        <v>-41.111666666666665</v>
      </c>
      <c r="AK1505" s="549">
        <f t="shared" si="713"/>
        <v>0</v>
      </c>
      <c r="AL1505" s="282">
        <f t="shared" si="692"/>
        <v>0</v>
      </c>
      <c r="AM1505" s="281">
        <f t="shared" si="704"/>
        <v>0</v>
      </c>
      <c r="AN1505" s="549">
        <f t="shared" si="693"/>
        <v>0</v>
      </c>
      <c r="AO1505" s="549">
        <f t="shared" si="694"/>
        <v>0</v>
      </c>
      <c r="AP1505" s="549">
        <f t="shared" si="695"/>
        <v>0</v>
      </c>
      <c r="AQ1505" s="283">
        <f t="shared" si="696"/>
        <v>0</v>
      </c>
      <c r="AR1505" s="281">
        <f t="shared" si="705"/>
        <v>0</v>
      </c>
      <c r="AT1505" s="446"/>
      <c r="AU1505" s="344"/>
      <c r="AV1505" s="447" t="str">
        <f t="shared" si="706"/>
        <v>CA</v>
      </c>
      <c r="AW1505" s="447" t="str">
        <f t="shared" si="707"/>
        <v>CL</v>
      </c>
      <c r="AX1505" s="447" t="str">
        <f t="shared" si="708"/>
        <v>AIC</v>
      </c>
      <c r="AY1505" s="447" t="str">
        <f t="shared" si="709"/>
        <v>ERB</v>
      </c>
      <c r="AZ1505" s="447" t="str">
        <f t="shared" si="710"/>
        <v>GRB</v>
      </c>
      <c r="BA1505" s="447" t="str">
        <f t="shared" si="711"/>
        <v>Non-Op</v>
      </c>
      <c r="BC1505" s="445" t="s">
        <v>2342</v>
      </c>
      <c r="BD1505" s="552">
        <f t="shared" si="697"/>
        <v>110.54</v>
      </c>
      <c r="BF1505" s="435"/>
      <c r="BG1505" s="435"/>
      <c r="BH1505" s="435"/>
      <c r="BI1505" s="435"/>
      <c r="BJ1505" s="435"/>
      <c r="BK1505" s="435"/>
      <c r="BL1505" s="435"/>
      <c r="BN1505" s="444"/>
    </row>
    <row r="1506" spans="1:66" s="28" customFormat="1" ht="12" customHeight="1">
      <c r="A1506" s="287">
        <v>25300541</v>
      </c>
      <c r="B1506" s="288" t="str">
        <f t="shared" si="714"/>
        <v>25300541</v>
      </c>
      <c r="C1506" s="444" t="s">
        <v>1954</v>
      </c>
      <c r="D1506" s="445" t="s">
        <v>2092</v>
      </c>
      <c r="E1506" s="445"/>
      <c r="F1506" s="444"/>
      <c r="G1506" s="445"/>
      <c r="H1506" s="547">
        <v>0.03</v>
      </c>
      <c r="I1506" s="547">
        <v>0.03</v>
      </c>
      <c r="J1506" s="547">
        <v>0</v>
      </c>
      <c r="K1506" s="547">
        <v>0</v>
      </c>
      <c r="L1506" s="547">
        <v>0</v>
      </c>
      <c r="M1506" s="547">
        <v>0.05</v>
      </c>
      <c r="N1506" s="547">
        <v>0.05</v>
      </c>
      <c r="O1506" s="547">
        <v>0</v>
      </c>
      <c r="P1506" s="547">
        <v>0</v>
      </c>
      <c r="Q1506" s="547">
        <v>0</v>
      </c>
      <c r="R1506" s="547">
        <v>0</v>
      </c>
      <c r="S1506" s="547">
        <v>0</v>
      </c>
      <c r="T1506" s="547">
        <v>0</v>
      </c>
      <c r="U1506" s="547"/>
      <c r="V1506" s="547">
        <f t="shared" si="686"/>
        <v>1.2083333333333335E-2</v>
      </c>
      <c r="W1506" s="305"/>
      <c r="X1506" s="305"/>
      <c r="Y1506" s="548">
        <f t="shared" si="715"/>
        <v>0</v>
      </c>
      <c r="Z1506" s="549">
        <f t="shared" si="715"/>
        <v>0</v>
      </c>
      <c r="AA1506" s="549">
        <f t="shared" si="715"/>
        <v>0</v>
      </c>
      <c r="AB1506" s="282">
        <f t="shared" si="700"/>
        <v>0</v>
      </c>
      <c r="AC1506" s="281">
        <f t="shared" si="701"/>
        <v>0</v>
      </c>
      <c r="AD1506" s="549">
        <f t="shared" si="688"/>
        <v>0</v>
      </c>
      <c r="AE1506" s="553">
        <f t="shared" si="689"/>
        <v>0</v>
      </c>
      <c r="AF1506" s="282">
        <f t="shared" si="690"/>
        <v>0</v>
      </c>
      <c r="AG1506" s="283">
        <f t="shared" si="691"/>
        <v>0</v>
      </c>
      <c r="AH1506" s="281">
        <f t="shared" si="702"/>
        <v>0</v>
      </c>
      <c r="AI1506" s="551">
        <f t="shared" si="713"/>
        <v>0</v>
      </c>
      <c r="AJ1506" s="549">
        <f t="shared" si="713"/>
        <v>1.2083333333333335E-2</v>
      </c>
      <c r="AK1506" s="549">
        <f t="shared" si="713"/>
        <v>0</v>
      </c>
      <c r="AL1506" s="282">
        <f t="shared" si="692"/>
        <v>0</v>
      </c>
      <c r="AM1506" s="281">
        <f t="shared" si="704"/>
        <v>0</v>
      </c>
      <c r="AN1506" s="549">
        <f t="shared" si="693"/>
        <v>0</v>
      </c>
      <c r="AO1506" s="549">
        <f t="shared" si="694"/>
        <v>0</v>
      </c>
      <c r="AP1506" s="549">
        <f t="shared" si="695"/>
        <v>0</v>
      </c>
      <c r="AQ1506" s="283">
        <f t="shared" si="696"/>
        <v>0</v>
      </c>
      <c r="AR1506" s="281">
        <f t="shared" si="705"/>
        <v>0</v>
      </c>
      <c r="AT1506" s="446"/>
      <c r="AU1506" s="344"/>
      <c r="AV1506" s="447" t="str">
        <f t="shared" si="706"/>
        <v>CA</v>
      </c>
      <c r="AW1506" s="447" t="str">
        <f t="shared" si="707"/>
        <v>CL</v>
      </c>
      <c r="AX1506" s="447" t="str">
        <f t="shared" si="708"/>
        <v>AIC</v>
      </c>
      <c r="AY1506" s="447" t="str">
        <f t="shared" si="709"/>
        <v>ERB</v>
      </c>
      <c r="AZ1506" s="447" t="str">
        <f t="shared" si="710"/>
        <v>GRB</v>
      </c>
      <c r="BA1506" s="447" t="str">
        <f t="shared" si="711"/>
        <v>Non-Op</v>
      </c>
      <c r="BC1506" s="445" t="s">
        <v>2342</v>
      </c>
      <c r="BD1506" s="552">
        <f t="shared" si="697"/>
        <v>0</v>
      </c>
      <c r="BF1506" s="435"/>
      <c r="BG1506" s="435"/>
      <c r="BH1506" s="435"/>
      <c r="BI1506" s="435"/>
      <c r="BJ1506" s="435"/>
      <c r="BK1506" s="435"/>
      <c r="BL1506" s="435"/>
      <c r="BN1506" s="444"/>
    </row>
    <row r="1507" spans="1:66" s="28" customFormat="1" ht="12" customHeight="1">
      <c r="A1507" s="321">
        <v>25300543</v>
      </c>
      <c r="B1507" s="318" t="str">
        <f t="shared" si="714"/>
        <v>25300543</v>
      </c>
      <c r="C1507" s="444" t="s">
        <v>1955</v>
      </c>
      <c r="D1507" s="445" t="s">
        <v>2092</v>
      </c>
      <c r="E1507" s="445"/>
      <c r="F1507" s="444"/>
      <c r="G1507" s="445"/>
      <c r="H1507" s="547">
        <v>-526.4</v>
      </c>
      <c r="I1507" s="547">
        <v>-526.4</v>
      </c>
      <c r="J1507" s="547">
        <v>-526.4</v>
      </c>
      <c r="K1507" s="547">
        <v>-526.4</v>
      </c>
      <c r="L1507" s="547">
        <v>-526.4</v>
      </c>
      <c r="M1507" s="547">
        <v>-526.4</v>
      </c>
      <c r="N1507" s="547">
        <v>-526.4</v>
      </c>
      <c r="O1507" s="547">
        <v>-526.4</v>
      </c>
      <c r="P1507" s="547">
        <v>-526.4</v>
      </c>
      <c r="Q1507" s="547">
        <v>-1802.42</v>
      </c>
      <c r="R1507" s="547">
        <v>-1802.42</v>
      </c>
      <c r="S1507" s="547">
        <v>-1802.42</v>
      </c>
      <c r="T1507" s="547">
        <v>-1802.42</v>
      </c>
      <c r="U1507" s="547"/>
      <c r="V1507" s="547">
        <f t="shared" ref="V1507:V1570" si="716">(H1507+T1507+SUM(I1507:S1507)*2)/24</f>
        <v>-898.57249999999988</v>
      </c>
      <c r="W1507" s="305"/>
      <c r="X1507" s="306"/>
      <c r="Y1507" s="548">
        <f t="shared" si="715"/>
        <v>0</v>
      </c>
      <c r="Z1507" s="549">
        <f t="shared" si="715"/>
        <v>-1802.42</v>
      </c>
      <c r="AA1507" s="549">
        <f t="shared" si="715"/>
        <v>0</v>
      </c>
      <c r="AB1507" s="282">
        <f t="shared" si="700"/>
        <v>0</v>
      </c>
      <c r="AC1507" s="281">
        <f t="shared" si="701"/>
        <v>0</v>
      </c>
      <c r="AD1507" s="549">
        <f t="shared" ref="AD1507:AD1570" si="717">IF($D1507=AD$5,$T1507,IF($D1507=AD$4, $T1507*$AK$1,0))</f>
        <v>0</v>
      </c>
      <c r="AE1507" s="553">
        <f t="shared" ref="AE1507:AE1570" si="718">IF($D1507=AE$5,$T1507,IF($D1507=AE$4, $T1507*$AK$2,0))</f>
        <v>0</v>
      </c>
      <c r="AF1507" s="282">
        <f t="shared" ref="AF1507:AF1570" si="719">IF($D1507=AF$5,$T1507,IF($D1507=AF$4, $T1507*$AL$2,0))</f>
        <v>0</v>
      </c>
      <c r="AG1507" s="283">
        <f t="shared" ref="AG1507:AG1570" si="720">SUM(AD1507:AF1507)</f>
        <v>0</v>
      </c>
      <c r="AH1507" s="281">
        <f t="shared" si="702"/>
        <v>0</v>
      </c>
      <c r="AI1507" s="551">
        <f t="shared" si="713"/>
        <v>0</v>
      </c>
      <c r="AJ1507" s="549">
        <f t="shared" si="713"/>
        <v>-898.57249999999988</v>
      </c>
      <c r="AK1507" s="549">
        <f t="shared" si="713"/>
        <v>0</v>
      </c>
      <c r="AL1507" s="282">
        <f t="shared" ref="AL1507:AL1570" si="721">V1507-SUM(AI1507:AK1507)</f>
        <v>0</v>
      </c>
      <c r="AM1507" s="281">
        <f t="shared" si="704"/>
        <v>0</v>
      </c>
      <c r="AN1507" s="549">
        <f t="shared" ref="AN1507:AN1570" si="722">IF($D1507=AN$5,$V1507,IF($D1507=AN$4, $V1507*$AK$1,0))</f>
        <v>0</v>
      </c>
      <c r="AO1507" s="549">
        <f t="shared" ref="AO1507:AO1570" si="723">IF($D1507=AO$5,$V1507,IF($D1507=AO$4, $V1507*$AK$2,0))</f>
        <v>0</v>
      </c>
      <c r="AP1507" s="549">
        <f t="shared" ref="AP1507:AP1570" si="724">IF($D1507=AP$5,$V1507,IF($D1507=AP$4, $V1507*$AL$2,0))</f>
        <v>0</v>
      </c>
      <c r="AQ1507" s="283">
        <f t="shared" ref="AQ1507:AQ1570" si="725">SUM(AN1507:AP1507)</f>
        <v>0</v>
      </c>
      <c r="AR1507" s="281">
        <f t="shared" si="705"/>
        <v>0</v>
      </c>
      <c r="AT1507" s="446"/>
      <c r="AU1507" s="344"/>
      <c r="AV1507" s="447" t="str">
        <f t="shared" si="706"/>
        <v>CA</v>
      </c>
      <c r="AW1507" s="447" t="str">
        <f t="shared" si="707"/>
        <v>CL</v>
      </c>
      <c r="AX1507" s="447" t="str">
        <f t="shared" si="708"/>
        <v>AIC</v>
      </c>
      <c r="AY1507" s="447" t="str">
        <f t="shared" si="709"/>
        <v>ERB</v>
      </c>
      <c r="AZ1507" s="447" t="str">
        <f t="shared" si="710"/>
        <v>GRB</v>
      </c>
      <c r="BA1507" s="447" t="str">
        <f t="shared" si="711"/>
        <v>Non-Op</v>
      </c>
      <c r="BC1507" s="445" t="s">
        <v>2342</v>
      </c>
      <c r="BD1507" s="552">
        <f t="shared" si="697"/>
        <v>-1802.42</v>
      </c>
      <c r="BF1507" s="435"/>
      <c r="BG1507" s="435"/>
      <c r="BH1507" s="435"/>
      <c r="BI1507" s="435"/>
      <c r="BJ1507" s="435"/>
      <c r="BK1507" s="435"/>
      <c r="BL1507" s="435"/>
      <c r="BN1507" s="444"/>
    </row>
    <row r="1508" spans="1:66" s="28" customFormat="1" ht="12" customHeight="1">
      <c r="A1508" s="287">
        <v>25300553</v>
      </c>
      <c r="B1508" s="288" t="str">
        <f t="shared" si="714"/>
        <v>25300553</v>
      </c>
      <c r="C1508" s="518" t="s">
        <v>1956</v>
      </c>
      <c r="D1508" s="445" t="s">
        <v>2092</v>
      </c>
      <c r="E1508" s="445"/>
      <c r="F1508" s="518"/>
      <c r="G1508" s="445"/>
      <c r="H1508" s="547">
        <v>87</v>
      </c>
      <c r="I1508" s="547">
        <v>87</v>
      </c>
      <c r="J1508" s="547">
        <v>87</v>
      </c>
      <c r="K1508" s="547">
        <v>87</v>
      </c>
      <c r="L1508" s="547">
        <v>87</v>
      </c>
      <c r="M1508" s="547">
        <v>87</v>
      </c>
      <c r="N1508" s="547">
        <v>87</v>
      </c>
      <c r="O1508" s="547">
        <v>87</v>
      </c>
      <c r="P1508" s="547">
        <v>87</v>
      </c>
      <c r="Q1508" s="547">
        <v>87</v>
      </c>
      <c r="R1508" s="547">
        <v>87</v>
      </c>
      <c r="S1508" s="547">
        <v>87</v>
      </c>
      <c r="T1508" s="547">
        <v>87</v>
      </c>
      <c r="U1508" s="547"/>
      <c r="V1508" s="547">
        <f t="shared" si="716"/>
        <v>87</v>
      </c>
      <c r="W1508" s="285"/>
      <c r="X1508" s="286"/>
      <c r="Y1508" s="548">
        <f t="shared" si="715"/>
        <v>0</v>
      </c>
      <c r="Z1508" s="549">
        <f t="shared" si="715"/>
        <v>87</v>
      </c>
      <c r="AA1508" s="549">
        <f t="shared" si="715"/>
        <v>0</v>
      </c>
      <c r="AB1508" s="282">
        <f t="shared" si="700"/>
        <v>0</v>
      </c>
      <c r="AC1508" s="281">
        <f t="shared" si="701"/>
        <v>0</v>
      </c>
      <c r="AD1508" s="549">
        <f t="shared" si="717"/>
        <v>0</v>
      </c>
      <c r="AE1508" s="553">
        <f t="shared" si="718"/>
        <v>0</v>
      </c>
      <c r="AF1508" s="282">
        <f t="shared" si="719"/>
        <v>0</v>
      </c>
      <c r="AG1508" s="283">
        <f t="shared" si="720"/>
        <v>0</v>
      </c>
      <c r="AH1508" s="281">
        <f t="shared" si="702"/>
        <v>0</v>
      </c>
      <c r="AI1508" s="551">
        <f t="shared" si="713"/>
        <v>0</v>
      </c>
      <c r="AJ1508" s="549">
        <f t="shared" si="713"/>
        <v>87</v>
      </c>
      <c r="AK1508" s="549">
        <f t="shared" si="713"/>
        <v>0</v>
      </c>
      <c r="AL1508" s="282">
        <f t="shared" si="721"/>
        <v>0</v>
      </c>
      <c r="AM1508" s="281">
        <f t="shared" si="704"/>
        <v>0</v>
      </c>
      <c r="AN1508" s="549">
        <f t="shared" si="722"/>
        <v>0</v>
      </c>
      <c r="AO1508" s="549">
        <f t="shared" si="723"/>
        <v>0</v>
      </c>
      <c r="AP1508" s="549">
        <f t="shared" si="724"/>
        <v>0</v>
      </c>
      <c r="AQ1508" s="283">
        <f t="shared" si="725"/>
        <v>0</v>
      </c>
      <c r="AR1508" s="281">
        <f t="shared" si="705"/>
        <v>0</v>
      </c>
      <c r="AT1508" s="446"/>
      <c r="AU1508" s="344"/>
      <c r="AV1508" s="447" t="str">
        <f t="shared" si="706"/>
        <v>CA</v>
      </c>
      <c r="AW1508" s="447" t="str">
        <f t="shared" si="707"/>
        <v>CL</v>
      </c>
      <c r="AX1508" s="447" t="str">
        <f t="shared" si="708"/>
        <v>AIC</v>
      </c>
      <c r="AY1508" s="447" t="str">
        <f t="shared" si="709"/>
        <v>ERB</v>
      </c>
      <c r="AZ1508" s="447" t="str">
        <f t="shared" si="710"/>
        <v>GRB</v>
      </c>
      <c r="BA1508" s="447" t="str">
        <f t="shared" si="711"/>
        <v>Non-Op</v>
      </c>
      <c r="BC1508" s="445" t="s">
        <v>2342</v>
      </c>
      <c r="BD1508" s="552">
        <f t="shared" si="697"/>
        <v>87</v>
      </c>
      <c r="BF1508" s="435"/>
      <c r="BG1508" s="435"/>
      <c r="BH1508" s="435"/>
      <c r="BI1508" s="435"/>
      <c r="BJ1508" s="435"/>
      <c r="BK1508" s="435"/>
      <c r="BL1508" s="435"/>
      <c r="BN1508" s="444"/>
    </row>
    <row r="1509" spans="1:66" s="28" customFormat="1" ht="12" customHeight="1">
      <c r="A1509" s="287">
        <v>25300561</v>
      </c>
      <c r="B1509" s="288" t="str">
        <f t="shared" si="714"/>
        <v>25300561</v>
      </c>
      <c r="C1509" s="444" t="s">
        <v>1957</v>
      </c>
      <c r="D1509" s="445" t="s">
        <v>1165</v>
      </c>
      <c r="E1509" s="445"/>
      <c r="F1509" s="444"/>
      <c r="G1509" s="445"/>
      <c r="H1509" s="547">
        <v>-7434752</v>
      </c>
      <c r="I1509" s="547">
        <v>-7434752</v>
      </c>
      <c r="J1509" s="547">
        <v>-7434752</v>
      </c>
      <c r="K1509" s="547">
        <v>-7437599</v>
      </c>
      <c r="L1509" s="547">
        <v>-7437599</v>
      </c>
      <c r="M1509" s="547">
        <v>-7437599</v>
      </c>
      <c r="N1509" s="547">
        <v>-7440501</v>
      </c>
      <c r="O1509" s="547">
        <v>-7440501</v>
      </c>
      <c r="P1509" s="547">
        <v>-7440501</v>
      </c>
      <c r="Q1509" s="547">
        <v>-7443459</v>
      </c>
      <c r="R1509" s="547">
        <v>-7443459</v>
      </c>
      <c r="S1509" s="547">
        <v>-7443459</v>
      </c>
      <c r="T1509" s="547">
        <v>-7446472</v>
      </c>
      <c r="U1509" s="547"/>
      <c r="V1509" s="547">
        <f t="shared" si="716"/>
        <v>-7439566.083333333</v>
      </c>
      <c r="W1509" s="285"/>
      <c r="X1509" s="286"/>
      <c r="Y1509" s="548">
        <f t="shared" si="715"/>
        <v>0</v>
      </c>
      <c r="Z1509" s="549">
        <f t="shared" si="715"/>
        <v>0</v>
      </c>
      <c r="AA1509" s="549">
        <f t="shared" si="715"/>
        <v>0</v>
      </c>
      <c r="AB1509" s="282">
        <f t="shared" si="700"/>
        <v>-7446472</v>
      </c>
      <c r="AC1509" s="281">
        <f t="shared" si="701"/>
        <v>0</v>
      </c>
      <c r="AD1509" s="549">
        <f t="shared" si="717"/>
        <v>0</v>
      </c>
      <c r="AE1509" s="553">
        <f t="shared" si="718"/>
        <v>0</v>
      </c>
      <c r="AF1509" s="282">
        <f t="shared" si="719"/>
        <v>-7446472</v>
      </c>
      <c r="AG1509" s="283">
        <f t="shared" si="720"/>
        <v>-7446472</v>
      </c>
      <c r="AH1509" s="281">
        <f t="shared" si="702"/>
        <v>0</v>
      </c>
      <c r="AI1509" s="551">
        <f t="shared" si="713"/>
        <v>0</v>
      </c>
      <c r="AJ1509" s="549">
        <f t="shared" si="713"/>
        <v>0</v>
      </c>
      <c r="AK1509" s="549">
        <f t="shared" si="713"/>
        <v>0</v>
      </c>
      <c r="AL1509" s="282">
        <f t="shared" si="721"/>
        <v>-7439566.083333333</v>
      </c>
      <c r="AM1509" s="281">
        <f t="shared" si="704"/>
        <v>0</v>
      </c>
      <c r="AN1509" s="549">
        <f t="shared" si="722"/>
        <v>0</v>
      </c>
      <c r="AO1509" s="549">
        <f t="shared" si="723"/>
        <v>0</v>
      </c>
      <c r="AP1509" s="549">
        <f t="shared" si="724"/>
        <v>-7439566.083333333</v>
      </c>
      <c r="AQ1509" s="283">
        <f t="shared" si="725"/>
        <v>-7439566.083333333</v>
      </c>
      <c r="AR1509" s="281">
        <f t="shared" si="705"/>
        <v>0</v>
      </c>
      <c r="AT1509" s="446" t="s">
        <v>2070</v>
      </c>
      <c r="AU1509" s="344"/>
      <c r="AV1509" s="447" t="str">
        <f t="shared" si="706"/>
        <v>CA</v>
      </c>
      <c r="AW1509" s="447" t="str">
        <f t="shared" si="707"/>
        <v>CL</v>
      </c>
      <c r="AX1509" s="447" t="str">
        <f t="shared" si="708"/>
        <v>AIC</v>
      </c>
      <c r="AY1509" s="447" t="str">
        <f t="shared" si="709"/>
        <v>ERB</v>
      </c>
      <c r="AZ1509" s="447" t="str">
        <f t="shared" si="710"/>
        <v>GRB</v>
      </c>
      <c r="BA1509" s="447" t="str">
        <f t="shared" si="711"/>
        <v>Non-Op</v>
      </c>
      <c r="BC1509" s="449" t="s">
        <v>2100</v>
      </c>
      <c r="BD1509" s="552">
        <f t="shared" si="697"/>
        <v>-7446472</v>
      </c>
      <c r="BF1509" s="435"/>
      <c r="BG1509" s="435"/>
      <c r="BH1509" s="435"/>
      <c r="BI1509" s="435"/>
      <c r="BJ1509" s="435"/>
      <c r="BK1509" s="435"/>
      <c r="BL1509" s="435"/>
      <c r="BN1509" s="444"/>
    </row>
    <row r="1510" spans="1:66" s="28" customFormat="1" ht="12" customHeight="1">
      <c r="A1510" s="321">
        <v>25300563</v>
      </c>
      <c r="B1510" s="288" t="str">
        <f t="shared" si="714"/>
        <v>25300563</v>
      </c>
      <c r="C1510" s="444" t="s">
        <v>3008</v>
      </c>
      <c r="D1510" s="445" t="s">
        <v>2092</v>
      </c>
      <c r="E1510" s="445"/>
      <c r="F1510" s="311">
        <v>43405</v>
      </c>
      <c r="G1510" s="445"/>
      <c r="H1510" s="547">
        <v>0</v>
      </c>
      <c r="I1510" s="547">
        <v>0</v>
      </c>
      <c r="J1510" s="547">
        <v>0</v>
      </c>
      <c r="K1510" s="547">
        <v>0</v>
      </c>
      <c r="L1510" s="547">
        <v>0</v>
      </c>
      <c r="M1510" s="547">
        <v>0</v>
      </c>
      <c r="N1510" s="547">
        <v>0</v>
      </c>
      <c r="O1510" s="547">
        <v>0</v>
      </c>
      <c r="P1510" s="547">
        <v>0</v>
      </c>
      <c r="Q1510" s="547">
        <v>0</v>
      </c>
      <c r="R1510" s="547">
        <v>0</v>
      </c>
      <c r="S1510" s="547">
        <v>0</v>
      </c>
      <c r="T1510" s="547">
        <v>0</v>
      </c>
      <c r="U1510" s="547"/>
      <c r="V1510" s="547">
        <f t="shared" si="716"/>
        <v>0</v>
      </c>
      <c r="W1510" s="285"/>
      <c r="X1510" s="286"/>
      <c r="Y1510" s="548">
        <f t="shared" si="715"/>
        <v>0</v>
      </c>
      <c r="Z1510" s="549">
        <f t="shared" si="715"/>
        <v>0</v>
      </c>
      <c r="AA1510" s="549">
        <f t="shared" si="715"/>
        <v>0</v>
      </c>
      <c r="AB1510" s="282">
        <f t="shared" si="700"/>
        <v>0</v>
      </c>
      <c r="AC1510" s="281">
        <f t="shared" si="701"/>
        <v>0</v>
      </c>
      <c r="AD1510" s="549">
        <f t="shared" si="717"/>
        <v>0</v>
      </c>
      <c r="AE1510" s="553">
        <f t="shared" si="718"/>
        <v>0</v>
      </c>
      <c r="AF1510" s="282">
        <f t="shared" si="719"/>
        <v>0</v>
      </c>
      <c r="AG1510" s="283">
        <f t="shared" si="720"/>
        <v>0</v>
      </c>
      <c r="AH1510" s="281">
        <f t="shared" si="702"/>
        <v>0</v>
      </c>
      <c r="AI1510" s="551">
        <f t="shared" si="713"/>
        <v>0</v>
      </c>
      <c r="AJ1510" s="549">
        <f t="shared" si="713"/>
        <v>0</v>
      </c>
      <c r="AK1510" s="549">
        <f t="shared" si="713"/>
        <v>0</v>
      </c>
      <c r="AL1510" s="282">
        <f t="shared" si="721"/>
        <v>0</v>
      </c>
      <c r="AM1510" s="281">
        <f t="shared" si="704"/>
        <v>0</v>
      </c>
      <c r="AN1510" s="549">
        <f t="shared" si="722"/>
        <v>0</v>
      </c>
      <c r="AO1510" s="549">
        <f t="shared" si="723"/>
        <v>0</v>
      </c>
      <c r="AP1510" s="549">
        <f t="shared" si="724"/>
        <v>0</v>
      </c>
      <c r="AQ1510" s="283">
        <f t="shared" si="725"/>
        <v>0</v>
      </c>
      <c r="AR1510" s="281">
        <f t="shared" si="705"/>
        <v>0</v>
      </c>
      <c r="AT1510" s="446"/>
      <c r="AU1510" s="344"/>
      <c r="AV1510" s="447" t="str">
        <f t="shared" si="706"/>
        <v>CA</v>
      </c>
      <c r="AW1510" s="447" t="str">
        <f t="shared" si="707"/>
        <v>CL</v>
      </c>
      <c r="AX1510" s="447" t="str">
        <f t="shared" si="708"/>
        <v>AIC</v>
      </c>
      <c r="AY1510" s="447" t="str">
        <f t="shared" si="709"/>
        <v>ERB</v>
      </c>
      <c r="AZ1510" s="447" t="str">
        <f t="shared" si="710"/>
        <v>GRB</v>
      </c>
      <c r="BA1510" s="447" t="str">
        <f t="shared" si="711"/>
        <v>Non-Op</v>
      </c>
      <c r="BC1510" s="445" t="s">
        <v>2342</v>
      </c>
      <c r="BD1510" s="552">
        <f t="shared" si="697"/>
        <v>0</v>
      </c>
      <c r="BF1510" s="448"/>
      <c r="BG1510" s="448"/>
      <c r="BH1510" s="448"/>
      <c r="BI1510" s="448"/>
      <c r="BJ1510" s="448"/>
      <c r="BK1510" s="448"/>
      <c r="BL1510" s="448"/>
      <c r="BN1510" s="444"/>
    </row>
    <row r="1511" spans="1:66" s="28" customFormat="1" ht="12" customHeight="1">
      <c r="A1511" s="314">
        <v>25300581</v>
      </c>
      <c r="B1511" s="315" t="str">
        <f t="shared" si="714"/>
        <v>25300581</v>
      </c>
      <c r="C1511" s="315" t="s">
        <v>1958</v>
      </c>
      <c r="D1511" s="445" t="s">
        <v>2092</v>
      </c>
      <c r="E1511" s="445"/>
      <c r="F1511" s="315"/>
      <c r="G1511" s="445"/>
      <c r="H1511" s="547">
        <v>-8346318.7800000003</v>
      </c>
      <c r="I1511" s="547">
        <v>-8346318.7800000003</v>
      </c>
      <c r="J1511" s="547">
        <v>-8346318.7800000003</v>
      </c>
      <c r="K1511" s="547">
        <v>-8346318.7800000003</v>
      </c>
      <c r="L1511" s="547">
        <v>-8346318.7800000003</v>
      </c>
      <c r="M1511" s="547">
        <v>-8346318.7800000003</v>
      </c>
      <c r="N1511" s="547">
        <v>-8346318.7800000003</v>
      </c>
      <c r="O1511" s="547">
        <v>-8346318.7800000003</v>
      </c>
      <c r="P1511" s="547">
        <v>-8346318.7800000003</v>
      </c>
      <c r="Q1511" s="547">
        <v>-8346318.7800000003</v>
      </c>
      <c r="R1511" s="547">
        <v>-8514304.2400000002</v>
      </c>
      <c r="S1511" s="547">
        <v>-8854805.0800000001</v>
      </c>
      <c r="T1511" s="547">
        <v>-8998435.3599999994</v>
      </c>
      <c r="U1511" s="547"/>
      <c r="V1511" s="547">
        <f t="shared" si="716"/>
        <v>-8429862.9508333337</v>
      </c>
      <c r="W1511" s="285"/>
      <c r="X1511" s="285"/>
      <c r="Y1511" s="548">
        <f t="shared" si="715"/>
        <v>0</v>
      </c>
      <c r="Z1511" s="549">
        <f t="shared" si="715"/>
        <v>-8998435.3599999994</v>
      </c>
      <c r="AA1511" s="549">
        <f t="shared" si="715"/>
        <v>0</v>
      </c>
      <c r="AB1511" s="282">
        <f t="shared" si="700"/>
        <v>0</v>
      </c>
      <c r="AC1511" s="281">
        <f t="shared" si="701"/>
        <v>0</v>
      </c>
      <c r="AD1511" s="549">
        <f t="shared" si="717"/>
        <v>0</v>
      </c>
      <c r="AE1511" s="553">
        <f t="shared" si="718"/>
        <v>0</v>
      </c>
      <c r="AF1511" s="282">
        <f t="shared" si="719"/>
        <v>0</v>
      </c>
      <c r="AG1511" s="283">
        <f t="shared" si="720"/>
        <v>0</v>
      </c>
      <c r="AH1511" s="281">
        <f t="shared" si="702"/>
        <v>0</v>
      </c>
      <c r="AI1511" s="551">
        <f t="shared" si="713"/>
        <v>0</v>
      </c>
      <c r="AJ1511" s="549">
        <f t="shared" si="713"/>
        <v>-8429862.9508333337</v>
      </c>
      <c r="AK1511" s="549">
        <f t="shared" si="713"/>
        <v>0</v>
      </c>
      <c r="AL1511" s="282">
        <f t="shared" si="721"/>
        <v>0</v>
      </c>
      <c r="AM1511" s="281">
        <f t="shared" si="704"/>
        <v>0</v>
      </c>
      <c r="AN1511" s="549">
        <f t="shared" si="722"/>
        <v>0</v>
      </c>
      <c r="AO1511" s="549">
        <f t="shared" si="723"/>
        <v>0</v>
      </c>
      <c r="AP1511" s="549">
        <f t="shared" si="724"/>
        <v>0</v>
      </c>
      <c r="AQ1511" s="283">
        <f t="shared" si="725"/>
        <v>0</v>
      </c>
      <c r="AR1511" s="281">
        <f t="shared" si="705"/>
        <v>0</v>
      </c>
      <c r="AT1511" s="446"/>
      <c r="AU1511" s="344"/>
      <c r="AV1511" s="447" t="str">
        <f t="shared" si="706"/>
        <v>CA</v>
      </c>
      <c r="AW1511" s="447" t="str">
        <f t="shared" si="707"/>
        <v>CL</v>
      </c>
      <c r="AX1511" s="447" t="str">
        <f t="shared" si="708"/>
        <v>AIC</v>
      </c>
      <c r="AY1511" s="447" t="str">
        <f t="shared" si="709"/>
        <v>ERB</v>
      </c>
      <c r="AZ1511" s="447" t="str">
        <f t="shared" si="710"/>
        <v>GRB</v>
      </c>
      <c r="BA1511" s="447" t="str">
        <f t="shared" si="711"/>
        <v>Non-Op</v>
      </c>
      <c r="BC1511" s="445" t="s">
        <v>2342</v>
      </c>
      <c r="BD1511" s="552">
        <f t="shared" si="697"/>
        <v>-8998435.3599999994</v>
      </c>
      <c r="BF1511" s="435"/>
      <c r="BG1511" s="435"/>
      <c r="BH1511" s="435"/>
      <c r="BI1511" s="435"/>
      <c r="BJ1511" s="435"/>
      <c r="BK1511" s="435"/>
      <c r="BL1511" s="435"/>
      <c r="BN1511" s="444"/>
    </row>
    <row r="1512" spans="1:66" s="28" customFormat="1" ht="12" customHeight="1">
      <c r="A1512" s="314">
        <v>25300582</v>
      </c>
      <c r="B1512" s="315" t="str">
        <f t="shared" si="714"/>
        <v>25300582</v>
      </c>
      <c r="C1512" s="315" t="s">
        <v>1959</v>
      </c>
      <c r="D1512" s="445" t="s">
        <v>2092</v>
      </c>
      <c r="E1512" s="445"/>
      <c r="F1512" s="315"/>
      <c r="G1512" s="445"/>
      <c r="H1512" s="547">
        <v>-3797766.83</v>
      </c>
      <c r="I1512" s="547">
        <v>-3797766.83</v>
      </c>
      <c r="J1512" s="547">
        <v>-3797766.83</v>
      </c>
      <c r="K1512" s="547">
        <v>-3797766.83</v>
      </c>
      <c r="L1512" s="547">
        <v>-3797766.83</v>
      </c>
      <c r="M1512" s="547">
        <v>-3797766.83</v>
      </c>
      <c r="N1512" s="547">
        <v>-3797766.83</v>
      </c>
      <c r="O1512" s="547">
        <v>-3797766.83</v>
      </c>
      <c r="P1512" s="547">
        <v>-3797766.83</v>
      </c>
      <c r="Q1512" s="547">
        <v>-3797766.83</v>
      </c>
      <c r="R1512" s="547">
        <v>-3883344.33</v>
      </c>
      <c r="S1512" s="547">
        <v>-4056807.02</v>
      </c>
      <c r="T1512" s="547">
        <v>-4129977.17</v>
      </c>
      <c r="U1512" s="547"/>
      <c r="V1512" s="547">
        <f t="shared" si="716"/>
        <v>-3840327.0683333329</v>
      </c>
      <c r="W1512" s="285"/>
      <c r="X1512" s="285"/>
      <c r="Y1512" s="548">
        <f t="shared" si="715"/>
        <v>0</v>
      </c>
      <c r="Z1512" s="549">
        <f t="shared" si="715"/>
        <v>-4129977.17</v>
      </c>
      <c r="AA1512" s="549">
        <f t="shared" si="715"/>
        <v>0</v>
      </c>
      <c r="AB1512" s="282">
        <f t="shared" si="700"/>
        <v>0</v>
      </c>
      <c r="AC1512" s="281">
        <f t="shared" si="701"/>
        <v>0</v>
      </c>
      <c r="AD1512" s="549">
        <f t="shared" si="717"/>
        <v>0</v>
      </c>
      <c r="AE1512" s="553">
        <f t="shared" si="718"/>
        <v>0</v>
      </c>
      <c r="AF1512" s="282">
        <f t="shared" si="719"/>
        <v>0</v>
      </c>
      <c r="AG1512" s="283">
        <f t="shared" si="720"/>
        <v>0</v>
      </c>
      <c r="AH1512" s="281">
        <f t="shared" si="702"/>
        <v>0</v>
      </c>
      <c r="AI1512" s="551">
        <f t="shared" si="713"/>
        <v>0</v>
      </c>
      <c r="AJ1512" s="549">
        <f t="shared" si="713"/>
        <v>-3840327.0683333329</v>
      </c>
      <c r="AK1512" s="549">
        <f t="shared" si="713"/>
        <v>0</v>
      </c>
      <c r="AL1512" s="282">
        <f t="shared" si="721"/>
        <v>0</v>
      </c>
      <c r="AM1512" s="281">
        <f t="shared" si="704"/>
        <v>0</v>
      </c>
      <c r="AN1512" s="549">
        <f t="shared" si="722"/>
        <v>0</v>
      </c>
      <c r="AO1512" s="549">
        <f t="shared" si="723"/>
        <v>0</v>
      </c>
      <c r="AP1512" s="549">
        <f t="shared" si="724"/>
        <v>0</v>
      </c>
      <c r="AQ1512" s="283">
        <f t="shared" si="725"/>
        <v>0</v>
      </c>
      <c r="AR1512" s="281">
        <f t="shared" si="705"/>
        <v>0</v>
      </c>
      <c r="AT1512" s="446"/>
      <c r="AU1512" s="344"/>
      <c r="AV1512" s="447" t="str">
        <f t="shared" si="706"/>
        <v>CA</v>
      </c>
      <c r="AW1512" s="447" t="str">
        <f t="shared" si="707"/>
        <v>CL</v>
      </c>
      <c r="AX1512" s="447" t="str">
        <f t="shared" si="708"/>
        <v>AIC</v>
      </c>
      <c r="AY1512" s="447" t="str">
        <f t="shared" si="709"/>
        <v>ERB</v>
      </c>
      <c r="AZ1512" s="447" t="str">
        <f t="shared" si="710"/>
        <v>GRB</v>
      </c>
      <c r="BA1512" s="447" t="str">
        <f t="shared" si="711"/>
        <v>Non-Op</v>
      </c>
      <c r="BC1512" s="445" t="s">
        <v>2342</v>
      </c>
      <c r="BD1512" s="552">
        <f t="shared" si="697"/>
        <v>-4129977.17</v>
      </c>
      <c r="BF1512" s="435"/>
      <c r="BG1512" s="435"/>
      <c r="BH1512" s="435"/>
      <c r="BI1512" s="435"/>
      <c r="BJ1512" s="435"/>
      <c r="BK1512" s="435"/>
      <c r="BL1512" s="435"/>
      <c r="BN1512" s="444"/>
    </row>
    <row r="1513" spans="1:66" s="28" customFormat="1" ht="12" customHeight="1">
      <c r="A1513" s="314">
        <v>25300591</v>
      </c>
      <c r="B1513" s="315" t="str">
        <f t="shared" si="714"/>
        <v>25300591</v>
      </c>
      <c r="C1513" s="315" t="s">
        <v>1960</v>
      </c>
      <c r="D1513" s="445" t="s">
        <v>2092</v>
      </c>
      <c r="E1513" s="445"/>
      <c r="F1513" s="315"/>
      <c r="G1513" s="445"/>
      <c r="H1513" s="547">
        <v>8346318.7800000003</v>
      </c>
      <c r="I1513" s="547">
        <v>8346318.7800000003</v>
      </c>
      <c r="J1513" s="547">
        <v>8346318.7800000003</v>
      </c>
      <c r="K1513" s="547">
        <v>8346318.7800000003</v>
      </c>
      <c r="L1513" s="547">
        <v>8346318.7800000003</v>
      </c>
      <c r="M1513" s="547">
        <v>8346318.7800000003</v>
      </c>
      <c r="N1513" s="547">
        <v>8346318.7800000003</v>
      </c>
      <c r="O1513" s="547">
        <v>8346318.7800000003</v>
      </c>
      <c r="P1513" s="547">
        <v>8346318.7800000003</v>
      </c>
      <c r="Q1513" s="547">
        <v>8346318.7800000003</v>
      </c>
      <c r="R1513" s="547">
        <v>8514304.2400000002</v>
      </c>
      <c r="S1513" s="547">
        <v>8854805.0800000001</v>
      </c>
      <c r="T1513" s="547">
        <v>8998435.3599999994</v>
      </c>
      <c r="U1513" s="547"/>
      <c r="V1513" s="547">
        <f t="shared" si="716"/>
        <v>8429862.9508333337</v>
      </c>
      <c r="W1513" s="285"/>
      <c r="X1513" s="285"/>
      <c r="Y1513" s="548">
        <f t="shared" si="715"/>
        <v>0</v>
      </c>
      <c r="Z1513" s="549">
        <f t="shared" si="715"/>
        <v>8998435.3599999994</v>
      </c>
      <c r="AA1513" s="549">
        <f t="shared" si="715"/>
        <v>0</v>
      </c>
      <c r="AB1513" s="282">
        <f t="shared" si="700"/>
        <v>0</v>
      </c>
      <c r="AC1513" s="281">
        <f t="shared" si="701"/>
        <v>0</v>
      </c>
      <c r="AD1513" s="549">
        <f t="shared" si="717"/>
        <v>0</v>
      </c>
      <c r="AE1513" s="553">
        <f t="shared" si="718"/>
        <v>0</v>
      </c>
      <c r="AF1513" s="282">
        <f t="shared" si="719"/>
        <v>0</v>
      </c>
      <c r="AG1513" s="283">
        <f t="shared" si="720"/>
        <v>0</v>
      </c>
      <c r="AH1513" s="281">
        <f t="shared" si="702"/>
        <v>0</v>
      </c>
      <c r="AI1513" s="551">
        <f t="shared" si="713"/>
        <v>0</v>
      </c>
      <c r="AJ1513" s="549">
        <f t="shared" si="713"/>
        <v>8429862.9508333337</v>
      </c>
      <c r="AK1513" s="549">
        <f t="shared" si="713"/>
        <v>0</v>
      </c>
      <c r="AL1513" s="282">
        <f t="shared" si="721"/>
        <v>0</v>
      </c>
      <c r="AM1513" s="281">
        <f t="shared" si="704"/>
        <v>0</v>
      </c>
      <c r="AN1513" s="549">
        <f t="shared" si="722"/>
        <v>0</v>
      </c>
      <c r="AO1513" s="549">
        <f t="shared" si="723"/>
        <v>0</v>
      </c>
      <c r="AP1513" s="549">
        <f t="shared" si="724"/>
        <v>0</v>
      </c>
      <c r="AQ1513" s="283">
        <f t="shared" si="725"/>
        <v>0</v>
      </c>
      <c r="AR1513" s="281">
        <f t="shared" si="705"/>
        <v>0</v>
      </c>
      <c r="AT1513" s="446"/>
      <c r="AU1513" s="344"/>
      <c r="AV1513" s="447" t="str">
        <f t="shared" si="706"/>
        <v>CA</v>
      </c>
      <c r="AW1513" s="447" t="str">
        <f t="shared" si="707"/>
        <v>CL</v>
      </c>
      <c r="AX1513" s="447" t="str">
        <f t="shared" si="708"/>
        <v>AIC</v>
      </c>
      <c r="AY1513" s="447" t="str">
        <f t="shared" si="709"/>
        <v>ERB</v>
      </c>
      <c r="AZ1513" s="447" t="str">
        <f t="shared" si="710"/>
        <v>GRB</v>
      </c>
      <c r="BA1513" s="447" t="str">
        <f t="shared" si="711"/>
        <v>Non-Op</v>
      </c>
      <c r="BC1513" s="445" t="s">
        <v>2342</v>
      </c>
      <c r="BD1513" s="552">
        <f t="shared" si="697"/>
        <v>8998435.3599999994</v>
      </c>
      <c r="BF1513" s="435"/>
      <c r="BG1513" s="435"/>
      <c r="BH1513" s="435"/>
      <c r="BI1513" s="435"/>
      <c r="BJ1513" s="435"/>
      <c r="BK1513" s="435"/>
      <c r="BL1513" s="435"/>
      <c r="BN1513" s="444"/>
    </row>
    <row r="1514" spans="1:66" s="28" customFormat="1" ht="12" customHeight="1">
      <c r="A1514" s="314">
        <v>25300592</v>
      </c>
      <c r="B1514" s="315" t="str">
        <f t="shared" si="714"/>
        <v>25300592</v>
      </c>
      <c r="C1514" s="315" t="s">
        <v>1961</v>
      </c>
      <c r="D1514" s="445" t="s">
        <v>2092</v>
      </c>
      <c r="E1514" s="445"/>
      <c r="F1514" s="315"/>
      <c r="G1514" s="445"/>
      <c r="H1514" s="547">
        <v>3797766.83</v>
      </c>
      <c r="I1514" s="547">
        <v>3797766.83</v>
      </c>
      <c r="J1514" s="547">
        <v>3797766.83</v>
      </c>
      <c r="K1514" s="547">
        <v>3797766.83</v>
      </c>
      <c r="L1514" s="547">
        <v>3797766.83</v>
      </c>
      <c r="M1514" s="547">
        <v>3797766.83</v>
      </c>
      <c r="N1514" s="547">
        <v>3797766.83</v>
      </c>
      <c r="O1514" s="547">
        <v>3797766.83</v>
      </c>
      <c r="P1514" s="547">
        <v>3797766.83</v>
      </c>
      <c r="Q1514" s="547">
        <v>3797766.83</v>
      </c>
      <c r="R1514" s="547">
        <v>3883344.33</v>
      </c>
      <c r="S1514" s="547">
        <v>4056807.02</v>
      </c>
      <c r="T1514" s="547">
        <v>4129977.17</v>
      </c>
      <c r="U1514" s="547"/>
      <c r="V1514" s="547">
        <f t="shared" si="716"/>
        <v>3840327.0683333329</v>
      </c>
      <c r="W1514" s="285"/>
      <c r="X1514" s="285"/>
      <c r="Y1514" s="548">
        <f t="shared" si="715"/>
        <v>0</v>
      </c>
      <c r="Z1514" s="549">
        <f t="shared" si="715"/>
        <v>4129977.17</v>
      </c>
      <c r="AA1514" s="549">
        <f t="shared" si="715"/>
        <v>0</v>
      </c>
      <c r="AB1514" s="282">
        <f t="shared" si="700"/>
        <v>0</v>
      </c>
      <c r="AC1514" s="281">
        <f t="shared" si="701"/>
        <v>0</v>
      </c>
      <c r="AD1514" s="549">
        <f t="shared" si="717"/>
        <v>0</v>
      </c>
      <c r="AE1514" s="553">
        <f t="shared" si="718"/>
        <v>0</v>
      </c>
      <c r="AF1514" s="282">
        <f t="shared" si="719"/>
        <v>0</v>
      </c>
      <c r="AG1514" s="283">
        <f t="shared" si="720"/>
        <v>0</v>
      </c>
      <c r="AH1514" s="281">
        <f t="shared" si="702"/>
        <v>0</v>
      </c>
      <c r="AI1514" s="551">
        <f t="shared" si="713"/>
        <v>0</v>
      </c>
      <c r="AJ1514" s="549">
        <f t="shared" si="713"/>
        <v>3840327.0683333329</v>
      </c>
      <c r="AK1514" s="549">
        <f t="shared" si="713"/>
        <v>0</v>
      </c>
      <c r="AL1514" s="282">
        <f t="shared" si="721"/>
        <v>0</v>
      </c>
      <c r="AM1514" s="281">
        <f t="shared" si="704"/>
        <v>0</v>
      </c>
      <c r="AN1514" s="549">
        <f t="shared" si="722"/>
        <v>0</v>
      </c>
      <c r="AO1514" s="549">
        <f t="shared" si="723"/>
        <v>0</v>
      </c>
      <c r="AP1514" s="549">
        <f t="shared" si="724"/>
        <v>0</v>
      </c>
      <c r="AQ1514" s="283">
        <f t="shared" si="725"/>
        <v>0</v>
      </c>
      <c r="AR1514" s="281">
        <f t="shared" si="705"/>
        <v>0</v>
      </c>
      <c r="AT1514" s="446"/>
      <c r="AU1514" s="344"/>
      <c r="AV1514" s="447" t="str">
        <f t="shared" si="706"/>
        <v>CA</v>
      </c>
      <c r="AW1514" s="447" t="str">
        <f t="shared" si="707"/>
        <v>CL</v>
      </c>
      <c r="AX1514" s="447" t="str">
        <f t="shared" si="708"/>
        <v>AIC</v>
      </c>
      <c r="AY1514" s="447" t="str">
        <f t="shared" si="709"/>
        <v>ERB</v>
      </c>
      <c r="AZ1514" s="447" t="str">
        <f t="shared" si="710"/>
        <v>GRB</v>
      </c>
      <c r="BA1514" s="447" t="str">
        <f t="shared" si="711"/>
        <v>Non-Op</v>
      </c>
      <c r="BC1514" s="445" t="s">
        <v>2342</v>
      </c>
      <c r="BD1514" s="552">
        <f t="shared" si="697"/>
        <v>4129977.17</v>
      </c>
      <c r="BF1514" s="435"/>
      <c r="BG1514" s="435"/>
      <c r="BH1514" s="435"/>
      <c r="BI1514" s="435"/>
      <c r="BJ1514" s="435"/>
      <c r="BK1514" s="435"/>
      <c r="BL1514" s="435"/>
      <c r="BN1514" s="444"/>
    </row>
    <row r="1515" spans="1:66" s="28" customFormat="1" ht="12" customHeight="1">
      <c r="A1515" s="321">
        <v>25300602</v>
      </c>
      <c r="B1515" s="318" t="str">
        <f t="shared" si="714"/>
        <v>25300602</v>
      </c>
      <c r="C1515" s="315" t="s">
        <v>1962</v>
      </c>
      <c r="D1515" s="445" t="s">
        <v>1165</v>
      </c>
      <c r="E1515" s="445"/>
      <c r="F1515" s="315"/>
      <c r="G1515" s="445"/>
      <c r="H1515" s="547">
        <v>-4924565.55</v>
      </c>
      <c r="I1515" s="547">
        <v>-8726188.1600000001</v>
      </c>
      <c r="J1515" s="547">
        <v>-19074788.390000001</v>
      </c>
      <c r="K1515" s="547">
        <v>-9351384.5700000003</v>
      </c>
      <c r="L1515" s="547">
        <v>-25184414.09</v>
      </c>
      <c r="M1515" s="547">
        <v>-29254247.260000002</v>
      </c>
      <c r="N1515" s="547">
        <v>-52261226.729999997</v>
      </c>
      <c r="O1515" s="547">
        <v>-70778999.450000003</v>
      </c>
      <c r="P1515" s="547">
        <v>-86449192.739999995</v>
      </c>
      <c r="Q1515" s="547">
        <v>-151657897.40000001</v>
      </c>
      <c r="R1515" s="547">
        <v>-137834377.72</v>
      </c>
      <c r="S1515" s="547">
        <v>-68322152.349999994</v>
      </c>
      <c r="T1515" s="547">
        <v>-60728493.140000001</v>
      </c>
      <c r="U1515" s="547"/>
      <c r="V1515" s="547">
        <f t="shared" si="716"/>
        <v>-57643449.850416683</v>
      </c>
      <c r="W1515" s="285"/>
      <c r="X1515" s="286"/>
      <c r="Y1515" s="548">
        <f t="shared" si="715"/>
        <v>0</v>
      </c>
      <c r="Z1515" s="549">
        <f t="shared" si="715"/>
        <v>0</v>
      </c>
      <c r="AA1515" s="549">
        <f t="shared" si="715"/>
        <v>0</v>
      </c>
      <c r="AB1515" s="282">
        <f t="shared" si="700"/>
        <v>-60728493.140000001</v>
      </c>
      <c r="AC1515" s="281">
        <f t="shared" si="701"/>
        <v>0</v>
      </c>
      <c r="AD1515" s="549">
        <f t="shared" si="717"/>
        <v>0</v>
      </c>
      <c r="AE1515" s="553">
        <f t="shared" si="718"/>
        <v>0</v>
      </c>
      <c r="AF1515" s="282">
        <f t="shared" si="719"/>
        <v>-60728493.140000001</v>
      </c>
      <c r="AG1515" s="283">
        <f t="shared" si="720"/>
        <v>-60728493.140000001</v>
      </c>
      <c r="AH1515" s="281">
        <f t="shared" si="702"/>
        <v>0</v>
      </c>
      <c r="AI1515" s="551">
        <f t="shared" si="713"/>
        <v>0</v>
      </c>
      <c r="AJ1515" s="549">
        <f t="shared" si="713"/>
        <v>0</v>
      </c>
      <c r="AK1515" s="549">
        <f t="shared" si="713"/>
        <v>0</v>
      </c>
      <c r="AL1515" s="282">
        <f t="shared" si="721"/>
        <v>-57643449.850416683</v>
      </c>
      <c r="AM1515" s="281">
        <f t="shared" si="704"/>
        <v>0</v>
      </c>
      <c r="AN1515" s="549">
        <f t="shared" si="722"/>
        <v>0</v>
      </c>
      <c r="AO1515" s="549">
        <f t="shared" si="723"/>
        <v>0</v>
      </c>
      <c r="AP1515" s="549">
        <f t="shared" si="724"/>
        <v>-57643449.850416683</v>
      </c>
      <c r="AQ1515" s="283">
        <f t="shared" si="725"/>
        <v>-57643449.850416683</v>
      </c>
      <c r="AR1515" s="281">
        <f t="shared" si="705"/>
        <v>0</v>
      </c>
      <c r="AT1515" s="446" t="s">
        <v>2072</v>
      </c>
      <c r="AU1515" s="344"/>
      <c r="AV1515" s="447" t="str">
        <f t="shared" si="706"/>
        <v>CA</v>
      </c>
      <c r="AW1515" s="447" t="str">
        <f t="shared" si="707"/>
        <v>CL</v>
      </c>
      <c r="AX1515" s="447" t="str">
        <f t="shared" si="708"/>
        <v>AIC</v>
      </c>
      <c r="AY1515" s="447" t="str">
        <f t="shared" si="709"/>
        <v>ERB</v>
      </c>
      <c r="AZ1515" s="447" t="str">
        <f t="shared" si="710"/>
        <v>GRB</v>
      </c>
      <c r="BA1515" s="447" t="str">
        <f t="shared" si="711"/>
        <v>Non-Op</v>
      </c>
      <c r="BC1515" s="449" t="s">
        <v>2100</v>
      </c>
      <c r="BD1515" s="552">
        <f t="shared" si="697"/>
        <v>-60728493.140000001</v>
      </c>
      <c r="BF1515" s="435"/>
      <c r="BG1515" s="435"/>
      <c r="BH1515" s="435"/>
      <c r="BI1515" s="435"/>
      <c r="BJ1515" s="435"/>
      <c r="BK1515" s="435"/>
      <c r="BL1515" s="435"/>
      <c r="BN1515" s="444"/>
    </row>
    <row r="1516" spans="1:66" s="28" customFormat="1" ht="12" customHeight="1">
      <c r="A1516" s="321">
        <v>25300603</v>
      </c>
      <c r="B1516" s="318" t="str">
        <f t="shared" si="714"/>
        <v>25300603</v>
      </c>
      <c r="C1516" s="444" t="s">
        <v>1963</v>
      </c>
      <c r="D1516" s="445" t="s">
        <v>1165</v>
      </c>
      <c r="E1516" s="445"/>
      <c r="F1516" s="289">
        <v>43329</v>
      </c>
      <c r="G1516" s="445"/>
      <c r="H1516" s="547">
        <v>-50000</v>
      </c>
      <c r="I1516" s="547">
        <v>-50000</v>
      </c>
      <c r="J1516" s="547">
        <v>-50000</v>
      </c>
      <c r="K1516" s="547">
        <v>-50000</v>
      </c>
      <c r="L1516" s="547">
        <v>-50000</v>
      </c>
      <c r="M1516" s="547">
        <v>-50000</v>
      </c>
      <c r="N1516" s="547">
        <v>-50000</v>
      </c>
      <c r="O1516" s="547">
        <v>-50000</v>
      </c>
      <c r="P1516" s="547">
        <v>-50000</v>
      </c>
      <c r="Q1516" s="547">
        <v>-50000</v>
      </c>
      <c r="R1516" s="547">
        <v>-50000</v>
      </c>
      <c r="S1516" s="547">
        <v>-50000</v>
      </c>
      <c r="T1516" s="547">
        <v>-50000</v>
      </c>
      <c r="U1516" s="547"/>
      <c r="V1516" s="547">
        <f t="shared" si="716"/>
        <v>-50000</v>
      </c>
      <c r="W1516" s="285"/>
      <c r="X1516" s="286"/>
      <c r="Y1516" s="548">
        <f t="shared" si="715"/>
        <v>0</v>
      </c>
      <c r="Z1516" s="549">
        <f t="shared" si="715"/>
        <v>0</v>
      </c>
      <c r="AA1516" s="549">
        <f t="shared" si="715"/>
        <v>0</v>
      </c>
      <c r="AB1516" s="282">
        <f t="shared" si="700"/>
        <v>-50000</v>
      </c>
      <c r="AC1516" s="281">
        <f t="shared" si="701"/>
        <v>0</v>
      </c>
      <c r="AD1516" s="549">
        <f t="shared" si="717"/>
        <v>0</v>
      </c>
      <c r="AE1516" s="553">
        <f t="shared" si="718"/>
        <v>0</v>
      </c>
      <c r="AF1516" s="282">
        <f t="shared" si="719"/>
        <v>-50000</v>
      </c>
      <c r="AG1516" s="283">
        <f t="shared" si="720"/>
        <v>-50000</v>
      </c>
      <c r="AH1516" s="281">
        <f t="shared" si="702"/>
        <v>0</v>
      </c>
      <c r="AI1516" s="551">
        <f t="shared" si="713"/>
        <v>0</v>
      </c>
      <c r="AJ1516" s="549">
        <f t="shared" si="713"/>
        <v>0</v>
      </c>
      <c r="AK1516" s="549">
        <f t="shared" si="713"/>
        <v>0</v>
      </c>
      <c r="AL1516" s="282">
        <f t="shared" si="721"/>
        <v>-50000</v>
      </c>
      <c r="AM1516" s="281">
        <f t="shared" si="704"/>
        <v>0</v>
      </c>
      <c r="AN1516" s="549">
        <f t="shared" si="722"/>
        <v>0</v>
      </c>
      <c r="AO1516" s="549">
        <f t="shared" si="723"/>
        <v>0</v>
      </c>
      <c r="AP1516" s="549">
        <f t="shared" si="724"/>
        <v>-50000</v>
      </c>
      <c r="AQ1516" s="283">
        <f t="shared" si="725"/>
        <v>-50000</v>
      </c>
      <c r="AR1516" s="281">
        <f t="shared" si="705"/>
        <v>0</v>
      </c>
      <c r="AT1516" s="446" t="s">
        <v>2064</v>
      </c>
      <c r="AU1516" s="344"/>
      <c r="AV1516" s="447" t="str">
        <f t="shared" si="706"/>
        <v>CA</v>
      </c>
      <c r="AW1516" s="447" t="str">
        <f t="shared" si="707"/>
        <v>CL</v>
      </c>
      <c r="AX1516" s="447" t="str">
        <f t="shared" si="708"/>
        <v>AIC</v>
      </c>
      <c r="AY1516" s="447" t="str">
        <f t="shared" si="709"/>
        <v>ERB</v>
      </c>
      <c r="AZ1516" s="447" t="str">
        <f t="shared" si="710"/>
        <v>GRB</v>
      </c>
      <c r="BA1516" s="447" t="str">
        <f t="shared" si="711"/>
        <v>Non-Op</v>
      </c>
      <c r="BC1516" s="449" t="s">
        <v>2100</v>
      </c>
      <c r="BD1516" s="552">
        <f t="shared" si="697"/>
        <v>-50000</v>
      </c>
      <c r="BF1516" s="448"/>
      <c r="BG1516" s="448"/>
      <c r="BH1516" s="448"/>
      <c r="BI1516" s="448"/>
      <c r="BJ1516" s="448"/>
      <c r="BK1516" s="448"/>
      <c r="BL1516" s="448"/>
      <c r="BN1516" s="444"/>
    </row>
    <row r="1517" spans="1:66" s="28" customFormat="1" ht="12" customHeight="1">
      <c r="A1517" s="287">
        <v>25300611</v>
      </c>
      <c r="B1517" s="288" t="str">
        <f t="shared" si="714"/>
        <v>25300611</v>
      </c>
      <c r="C1517" s="444" t="s">
        <v>1964</v>
      </c>
      <c r="D1517" s="445" t="s">
        <v>1165</v>
      </c>
      <c r="E1517" s="445"/>
      <c r="F1517" s="444"/>
      <c r="G1517" s="445"/>
      <c r="H1517" s="547">
        <v>-54353638.109999999</v>
      </c>
      <c r="I1517" s="547">
        <v>-54353638.109999999</v>
      </c>
      <c r="J1517" s="547">
        <v>-54353638.109999999</v>
      </c>
      <c r="K1517" s="547">
        <v>-53908908.409999996</v>
      </c>
      <c r="L1517" s="547">
        <v>-53908908.409999996</v>
      </c>
      <c r="M1517" s="547">
        <v>-53908908.409999996</v>
      </c>
      <c r="N1517" s="547">
        <v>-53761594.93</v>
      </c>
      <c r="O1517" s="547">
        <v>-53761594.93</v>
      </c>
      <c r="P1517" s="547">
        <v>-53761594.93</v>
      </c>
      <c r="Q1517" s="547">
        <v>-54436376.200000003</v>
      </c>
      <c r="R1517" s="547">
        <v>-54436376.200000003</v>
      </c>
      <c r="S1517" s="547">
        <v>-54436376.200000003</v>
      </c>
      <c r="T1517" s="547">
        <v>-54524622.75</v>
      </c>
      <c r="U1517" s="547"/>
      <c r="V1517" s="547">
        <f t="shared" si="716"/>
        <v>-54122253.772500001</v>
      </c>
      <c r="W1517" s="285"/>
      <c r="X1517" s="286"/>
      <c r="Y1517" s="548">
        <f t="shared" si="715"/>
        <v>0</v>
      </c>
      <c r="Z1517" s="549">
        <f t="shared" si="715"/>
        <v>0</v>
      </c>
      <c r="AA1517" s="549">
        <f t="shared" si="715"/>
        <v>0</v>
      </c>
      <c r="AB1517" s="282">
        <f t="shared" si="700"/>
        <v>-54524622.75</v>
      </c>
      <c r="AC1517" s="281">
        <f t="shared" si="701"/>
        <v>0</v>
      </c>
      <c r="AD1517" s="549">
        <f t="shared" si="717"/>
        <v>0</v>
      </c>
      <c r="AE1517" s="553">
        <f t="shared" si="718"/>
        <v>0</v>
      </c>
      <c r="AF1517" s="282">
        <f t="shared" si="719"/>
        <v>-54524622.75</v>
      </c>
      <c r="AG1517" s="283">
        <f t="shared" si="720"/>
        <v>-54524622.75</v>
      </c>
      <c r="AH1517" s="281">
        <f t="shared" si="702"/>
        <v>0</v>
      </c>
      <c r="AI1517" s="551">
        <f t="shared" si="713"/>
        <v>0</v>
      </c>
      <c r="AJ1517" s="549">
        <f t="shared" si="713"/>
        <v>0</v>
      </c>
      <c r="AK1517" s="549">
        <f t="shared" si="713"/>
        <v>0</v>
      </c>
      <c r="AL1517" s="282">
        <f t="shared" si="721"/>
        <v>-54122253.772500001</v>
      </c>
      <c r="AM1517" s="281">
        <f t="shared" si="704"/>
        <v>0</v>
      </c>
      <c r="AN1517" s="549">
        <f t="shared" si="722"/>
        <v>0</v>
      </c>
      <c r="AO1517" s="549">
        <f t="shared" si="723"/>
        <v>0</v>
      </c>
      <c r="AP1517" s="549">
        <f t="shared" si="724"/>
        <v>-54122253.772500001</v>
      </c>
      <c r="AQ1517" s="283">
        <f t="shared" si="725"/>
        <v>-54122253.772500001</v>
      </c>
      <c r="AR1517" s="281">
        <f t="shared" si="705"/>
        <v>0</v>
      </c>
      <c r="AT1517" s="446" t="s">
        <v>2070</v>
      </c>
      <c r="AU1517" s="344"/>
      <c r="AV1517" s="447" t="str">
        <f t="shared" si="706"/>
        <v>CA</v>
      </c>
      <c r="AW1517" s="447" t="str">
        <f t="shared" si="707"/>
        <v>CL</v>
      </c>
      <c r="AX1517" s="447" t="str">
        <f t="shared" si="708"/>
        <v>AIC</v>
      </c>
      <c r="AY1517" s="447" t="str">
        <f t="shared" si="709"/>
        <v>ERB</v>
      </c>
      <c r="AZ1517" s="447" t="str">
        <f t="shared" si="710"/>
        <v>GRB</v>
      </c>
      <c r="BA1517" s="447" t="str">
        <f t="shared" si="711"/>
        <v>Non-Op</v>
      </c>
      <c r="BC1517" s="449" t="s">
        <v>2100</v>
      </c>
      <c r="BD1517" s="552">
        <f t="shared" si="697"/>
        <v>-54524622.75</v>
      </c>
      <c r="BF1517" s="435"/>
      <c r="BG1517" s="435"/>
      <c r="BH1517" s="435"/>
      <c r="BI1517" s="435"/>
      <c r="BJ1517" s="435"/>
      <c r="BK1517" s="435"/>
      <c r="BL1517" s="435"/>
      <c r="BN1517" s="444"/>
    </row>
    <row r="1518" spans="1:66" s="28" customFormat="1" ht="12" customHeight="1">
      <c r="A1518" s="287">
        <v>25300621</v>
      </c>
      <c r="B1518" s="288" t="str">
        <f t="shared" si="714"/>
        <v>25300621</v>
      </c>
      <c r="C1518" s="444" t="s">
        <v>1965</v>
      </c>
      <c r="D1518" s="445" t="s">
        <v>1165</v>
      </c>
      <c r="E1518" s="445"/>
      <c r="F1518" s="444"/>
      <c r="G1518" s="445"/>
      <c r="H1518" s="547">
        <v>-3777265.92</v>
      </c>
      <c r="I1518" s="547">
        <v>-3703538.96</v>
      </c>
      <c r="J1518" s="547">
        <v>-3629812</v>
      </c>
      <c r="K1518" s="547">
        <v>-3556085.04</v>
      </c>
      <c r="L1518" s="547">
        <v>-3482358.08</v>
      </c>
      <c r="M1518" s="547">
        <v>-3408631.12</v>
      </c>
      <c r="N1518" s="547">
        <v>-3334904.16</v>
      </c>
      <c r="O1518" s="547">
        <v>-3261177.2</v>
      </c>
      <c r="P1518" s="547">
        <v>-3187450.24</v>
      </c>
      <c r="Q1518" s="547">
        <v>-3113723.28</v>
      </c>
      <c r="R1518" s="547">
        <v>-3039996.32</v>
      </c>
      <c r="S1518" s="547">
        <v>-2966269.36</v>
      </c>
      <c r="T1518" s="547">
        <v>-2892542.4</v>
      </c>
      <c r="U1518" s="547"/>
      <c r="V1518" s="547">
        <f t="shared" si="716"/>
        <v>-3334904.16</v>
      </c>
      <c r="W1518" s="285"/>
      <c r="X1518" s="285"/>
      <c r="Y1518" s="548">
        <f t="shared" si="715"/>
        <v>0</v>
      </c>
      <c r="Z1518" s="549">
        <f t="shared" si="715"/>
        <v>0</v>
      </c>
      <c r="AA1518" s="549">
        <f t="shared" si="715"/>
        <v>0</v>
      </c>
      <c r="AB1518" s="282">
        <f t="shared" si="700"/>
        <v>-2892542.4</v>
      </c>
      <c r="AC1518" s="281">
        <f t="shared" si="701"/>
        <v>0</v>
      </c>
      <c r="AD1518" s="549">
        <f t="shared" si="717"/>
        <v>0</v>
      </c>
      <c r="AE1518" s="553">
        <f t="shared" si="718"/>
        <v>0</v>
      </c>
      <c r="AF1518" s="282">
        <f t="shared" si="719"/>
        <v>-2892542.4</v>
      </c>
      <c r="AG1518" s="283">
        <f t="shared" si="720"/>
        <v>-2892542.4</v>
      </c>
      <c r="AH1518" s="281">
        <f t="shared" si="702"/>
        <v>0</v>
      </c>
      <c r="AI1518" s="551">
        <f t="shared" si="713"/>
        <v>0</v>
      </c>
      <c r="AJ1518" s="549">
        <f t="shared" si="713"/>
        <v>0</v>
      </c>
      <c r="AK1518" s="549">
        <f t="shared" si="713"/>
        <v>0</v>
      </c>
      <c r="AL1518" s="282">
        <f t="shared" si="721"/>
        <v>-3334904.16</v>
      </c>
      <c r="AM1518" s="281">
        <f t="shared" si="704"/>
        <v>0</v>
      </c>
      <c r="AN1518" s="549">
        <f t="shared" si="722"/>
        <v>0</v>
      </c>
      <c r="AO1518" s="549">
        <f t="shared" si="723"/>
        <v>0</v>
      </c>
      <c r="AP1518" s="549">
        <f t="shared" si="724"/>
        <v>-3334904.16</v>
      </c>
      <c r="AQ1518" s="283">
        <f t="shared" si="725"/>
        <v>-3334904.16</v>
      </c>
      <c r="AR1518" s="281">
        <f t="shared" si="705"/>
        <v>0</v>
      </c>
      <c r="AT1518" s="446" t="s">
        <v>2081</v>
      </c>
      <c r="AU1518" s="344"/>
      <c r="AV1518" s="447" t="str">
        <f t="shared" si="706"/>
        <v>CA</v>
      </c>
      <c r="AW1518" s="447" t="str">
        <f t="shared" si="707"/>
        <v>CL</v>
      </c>
      <c r="AX1518" s="447" t="str">
        <f t="shared" si="708"/>
        <v>AIC</v>
      </c>
      <c r="AY1518" s="447" t="str">
        <f t="shared" si="709"/>
        <v>ERB</v>
      </c>
      <c r="AZ1518" s="447" t="str">
        <f t="shared" si="710"/>
        <v>GRB</v>
      </c>
      <c r="BA1518" s="447" t="str">
        <f t="shared" si="711"/>
        <v>Non-Op</v>
      </c>
      <c r="BC1518" s="449" t="s">
        <v>2100</v>
      </c>
      <c r="BD1518" s="552">
        <f t="shared" si="697"/>
        <v>-2892542.4</v>
      </c>
      <c r="BF1518" s="435"/>
      <c r="BG1518" s="435"/>
      <c r="BH1518" s="435"/>
      <c r="BI1518" s="435"/>
      <c r="BJ1518" s="435"/>
      <c r="BK1518" s="435"/>
      <c r="BL1518" s="435"/>
      <c r="BN1518" s="444"/>
    </row>
    <row r="1519" spans="1:66" s="28" customFormat="1" ht="12" customHeight="1">
      <c r="A1519" s="287">
        <v>25300641</v>
      </c>
      <c r="B1519" s="288" t="str">
        <f t="shared" si="714"/>
        <v>25300641</v>
      </c>
      <c r="C1519" s="444" t="s">
        <v>3009</v>
      </c>
      <c r="D1519" s="445" t="s">
        <v>1165</v>
      </c>
      <c r="E1519" s="445"/>
      <c r="F1519" s="444"/>
      <c r="G1519" s="445"/>
      <c r="H1519" s="547">
        <v>0</v>
      </c>
      <c r="I1519" s="547">
        <v>0</v>
      </c>
      <c r="J1519" s="547">
        <v>0</v>
      </c>
      <c r="K1519" s="547">
        <v>0</v>
      </c>
      <c r="L1519" s="547">
        <v>0</v>
      </c>
      <c r="M1519" s="547">
        <v>0</v>
      </c>
      <c r="N1519" s="547">
        <v>0</v>
      </c>
      <c r="O1519" s="547">
        <v>0</v>
      </c>
      <c r="P1519" s="547">
        <v>0</v>
      </c>
      <c r="Q1519" s="547">
        <v>0</v>
      </c>
      <c r="R1519" s="547">
        <v>0</v>
      </c>
      <c r="S1519" s="547">
        <v>0</v>
      </c>
      <c r="T1519" s="547">
        <v>0</v>
      </c>
      <c r="U1519" s="547"/>
      <c r="V1519" s="547">
        <f t="shared" si="716"/>
        <v>0</v>
      </c>
      <c r="W1519" s="285"/>
      <c r="X1519" s="285"/>
      <c r="Y1519" s="548">
        <f t="shared" si="715"/>
        <v>0</v>
      </c>
      <c r="Z1519" s="549">
        <f t="shared" si="715"/>
        <v>0</v>
      </c>
      <c r="AA1519" s="549">
        <f t="shared" si="715"/>
        <v>0</v>
      </c>
      <c r="AB1519" s="282">
        <f t="shared" si="700"/>
        <v>0</v>
      </c>
      <c r="AC1519" s="281">
        <f t="shared" si="701"/>
        <v>0</v>
      </c>
      <c r="AD1519" s="549">
        <f t="shared" si="717"/>
        <v>0</v>
      </c>
      <c r="AE1519" s="553">
        <f t="shared" si="718"/>
        <v>0</v>
      </c>
      <c r="AF1519" s="282">
        <f t="shared" si="719"/>
        <v>0</v>
      </c>
      <c r="AG1519" s="283">
        <f t="shared" si="720"/>
        <v>0</v>
      </c>
      <c r="AH1519" s="281">
        <f t="shared" si="702"/>
        <v>0</v>
      </c>
      <c r="AI1519" s="551">
        <f t="shared" si="713"/>
        <v>0</v>
      </c>
      <c r="AJ1519" s="549">
        <f t="shared" si="713"/>
        <v>0</v>
      </c>
      <c r="AK1519" s="549">
        <f t="shared" si="713"/>
        <v>0</v>
      </c>
      <c r="AL1519" s="282">
        <f t="shared" si="721"/>
        <v>0</v>
      </c>
      <c r="AM1519" s="281">
        <f t="shared" si="704"/>
        <v>0</v>
      </c>
      <c r="AN1519" s="549">
        <f t="shared" si="722"/>
        <v>0</v>
      </c>
      <c r="AO1519" s="549">
        <f t="shared" si="723"/>
        <v>0</v>
      </c>
      <c r="AP1519" s="549">
        <f t="shared" si="724"/>
        <v>0</v>
      </c>
      <c r="AQ1519" s="283">
        <f t="shared" si="725"/>
        <v>0</v>
      </c>
      <c r="AR1519" s="281">
        <f t="shared" si="705"/>
        <v>0</v>
      </c>
      <c r="AT1519" s="446" t="s">
        <v>2064</v>
      </c>
      <c r="AU1519" s="344"/>
      <c r="AV1519" s="447" t="str">
        <f t="shared" si="706"/>
        <v>CA</v>
      </c>
      <c r="AW1519" s="447" t="str">
        <f t="shared" si="707"/>
        <v>CL</v>
      </c>
      <c r="AX1519" s="447" t="str">
        <f t="shared" si="708"/>
        <v>AIC</v>
      </c>
      <c r="AY1519" s="447" t="str">
        <f t="shared" si="709"/>
        <v>ERB</v>
      </c>
      <c r="AZ1519" s="447" t="str">
        <f t="shared" si="710"/>
        <v>GRB</v>
      </c>
      <c r="BA1519" s="447" t="str">
        <f t="shared" si="711"/>
        <v>Non-Op</v>
      </c>
      <c r="BC1519" s="449" t="s">
        <v>2100</v>
      </c>
      <c r="BD1519" s="552">
        <f t="shared" si="697"/>
        <v>0</v>
      </c>
      <c r="BF1519" s="435"/>
      <c r="BG1519" s="435"/>
      <c r="BH1519" s="435"/>
      <c r="BI1519" s="435"/>
      <c r="BJ1519" s="435"/>
      <c r="BK1519" s="435"/>
      <c r="BL1519" s="435"/>
      <c r="BN1519" s="444"/>
    </row>
    <row r="1520" spans="1:66" s="28" customFormat="1" ht="12" customHeight="1">
      <c r="A1520" s="287">
        <v>25300642</v>
      </c>
      <c r="B1520" s="288" t="str">
        <f t="shared" si="714"/>
        <v>25300642</v>
      </c>
      <c r="C1520" s="444" t="s">
        <v>3010</v>
      </c>
      <c r="D1520" s="445" t="s">
        <v>1165</v>
      </c>
      <c r="E1520" s="445"/>
      <c r="F1520" s="444"/>
      <c r="G1520" s="445"/>
      <c r="H1520" s="547">
        <v>0</v>
      </c>
      <c r="I1520" s="547">
        <v>0</v>
      </c>
      <c r="J1520" s="547">
        <v>0</v>
      </c>
      <c r="K1520" s="547">
        <v>0</v>
      </c>
      <c r="L1520" s="547">
        <v>0</v>
      </c>
      <c r="M1520" s="547">
        <v>0</v>
      </c>
      <c r="N1520" s="547">
        <v>0</v>
      </c>
      <c r="O1520" s="547">
        <v>0</v>
      </c>
      <c r="P1520" s="547">
        <v>0</v>
      </c>
      <c r="Q1520" s="547">
        <v>0</v>
      </c>
      <c r="R1520" s="547">
        <v>0</v>
      </c>
      <c r="S1520" s="547">
        <v>0</v>
      </c>
      <c r="T1520" s="547">
        <v>0</v>
      </c>
      <c r="U1520" s="547"/>
      <c r="V1520" s="547">
        <f t="shared" si="716"/>
        <v>0</v>
      </c>
      <c r="W1520" s="285"/>
      <c r="X1520" s="285"/>
      <c r="Y1520" s="548">
        <f t="shared" si="715"/>
        <v>0</v>
      </c>
      <c r="Z1520" s="549">
        <f t="shared" si="715"/>
        <v>0</v>
      </c>
      <c r="AA1520" s="549">
        <f t="shared" si="715"/>
        <v>0</v>
      </c>
      <c r="AB1520" s="282">
        <f t="shared" si="700"/>
        <v>0</v>
      </c>
      <c r="AC1520" s="281">
        <f t="shared" si="701"/>
        <v>0</v>
      </c>
      <c r="AD1520" s="549">
        <f t="shared" si="717"/>
        <v>0</v>
      </c>
      <c r="AE1520" s="553">
        <f t="shared" si="718"/>
        <v>0</v>
      </c>
      <c r="AF1520" s="282">
        <f t="shared" si="719"/>
        <v>0</v>
      </c>
      <c r="AG1520" s="283">
        <f t="shared" si="720"/>
        <v>0</v>
      </c>
      <c r="AH1520" s="281">
        <f t="shared" si="702"/>
        <v>0</v>
      </c>
      <c r="AI1520" s="551">
        <f t="shared" si="713"/>
        <v>0</v>
      </c>
      <c r="AJ1520" s="549">
        <f t="shared" si="713"/>
        <v>0</v>
      </c>
      <c r="AK1520" s="549">
        <f t="shared" si="713"/>
        <v>0</v>
      </c>
      <c r="AL1520" s="282">
        <f t="shared" si="721"/>
        <v>0</v>
      </c>
      <c r="AM1520" s="281">
        <f t="shared" si="704"/>
        <v>0</v>
      </c>
      <c r="AN1520" s="549">
        <f t="shared" si="722"/>
        <v>0</v>
      </c>
      <c r="AO1520" s="549">
        <f t="shared" si="723"/>
        <v>0</v>
      </c>
      <c r="AP1520" s="549">
        <f t="shared" si="724"/>
        <v>0</v>
      </c>
      <c r="AQ1520" s="283">
        <f t="shared" si="725"/>
        <v>0</v>
      </c>
      <c r="AR1520" s="281">
        <f t="shared" si="705"/>
        <v>0</v>
      </c>
      <c r="AT1520" s="446" t="s">
        <v>2064</v>
      </c>
      <c r="AU1520" s="344"/>
      <c r="AV1520" s="447" t="str">
        <f t="shared" si="706"/>
        <v>CA</v>
      </c>
      <c r="AW1520" s="447" t="str">
        <f t="shared" si="707"/>
        <v>CL</v>
      </c>
      <c r="AX1520" s="447" t="str">
        <f t="shared" si="708"/>
        <v>AIC</v>
      </c>
      <c r="AY1520" s="447" t="str">
        <f t="shared" si="709"/>
        <v>ERB</v>
      </c>
      <c r="AZ1520" s="447" t="str">
        <f t="shared" si="710"/>
        <v>GRB</v>
      </c>
      <c r="BA1520" s="447" t="str">
        <f t="shared" si="711"/>
        <v>Non-Op</v>
      </c>
      <c r="BC1520" s="449" t="s">
        <v>2100</v>
      </c>
      <c r="BD1520" s="552">
        <f t="shared" si="697"/>
        <v>0</v>
      </c>
      <c r="BF1520" s="435"/>
      <c r="BG1520" s="435"/>
      <c r="BH1520" s="435"/>
      <c r="BI1520" s="435"/>
      <c r="BJ1520" s="435"/>
      <c r="BK1520" s="435"/>
      <c r="BL1520" s="435"/>
      <c r="BN1520" s="444"/>
    </row>
    <row r="1521" spans="1:66" s="28" customFormat="1" ht="12" customHeight="1">
      <c r="A1521" s="287">
        <v>25300663</v>
      </c>
      <c r="B1521" s="288" t="str">
        <f t="shared" si="714"/>
        <v>25300663</v>
      </c>
      <c r="C1521" s="444" t="s">
        <v>3011</v>
      </c>
      <c r="D1521" s="445" t="s">
        <v>2087</v>
      </c>
      <c r="E1521" s="445"/>
      <c r="F1521" s="444"/>
      <c r="G1521" s="445"/>
      <c r="H1521" s="547">
        <v>0</v>
      </c>
      <c r="I1521" s="547">
        <v>0</v>
      </c>
      <c r="J1521" s="547">
        <v>0</v>
      </c>
      <c r="K1521" s="547">
        <v>0</v>
      </c>
      <c r="L1521" s="547">
        <v>0</v>
      </c>
      <c r="M1521" s="547">
        <v>0</v>
      </c>
      <c r="N1521" s="547">
        <v>0</v>
      </c>
      <c r="O1521" s="547">
        <v>0</v>
      </c>
      <c r="P1521" s="547">
        <v>0</v>
      </c>
      <c r="Q1521" s="547">
        <v>0</v>
      </c>
      <c r="R1521" s="547">
        <v>0</v>
      </c>
      <c r="S1521" s="547">
        <v>0</v>
      </c>
      <c r="T1521" s="547">
        <v>0</v>
      </c>
      <c r="U1521" s="547"/>
      <c r="V1521" s="547">
        <f t="shared" si="716"/>
        <v>0</v>
      </c>
      <c r="W1521" s="285" t="s">
        <v>214</v>
      </c>
      <c r="X1521" s="285" t="s">
        <v>1182</v>
      </c>
      <c r="Y1521" s="548">
        <f t="shared" si="715"/>
        <v>0</v>
      </c>
      <c r="Z1521" s="549">
        <f t="shared" si="715"/>
        <v>0</v>
      </c>
      <c r="AA1521" s="549">
        <f t="shared" si="715"/>
        <v>0</v>
      </c>
      <c r="AB1521" s="282">
        <f t="shared" si="700"/>
        <v>0</v>
      </c>
      <c r="AC1521" s="281">
        <f t="shared" si="701"/>
        <v>0</v>
      </c>
      <c r="AD1521" s="549">
        <f t="shared" si="717"/>
        <v>0</v>
      </c>
      <c r="AE1521" s="553">
        <f t="shared" si="718"/>
        <v>0</v>
      </c>
      <c r="AF1521" s="282">
        <f t="shared" si="719"/>
        <v>0</v>
      </c>
      <c r="AG1521" s="283">
        <f t="shared" si="720"/>
        <v>0</v>
      </c>
      <c r="AH1521" s="281">
        <f t="shared" si="702"/>
        <v>0</v>
      </c>
      <c r="AI1521" s="551">
        <f t="shared" ref="AI1521:AK1540" si="726">IF($D1521=AI$5,$V1521,0)</f>
        <v>0</v>
      </c>
      <c r="AJ1521" s="549">
        <f t="shared" si="726"/>
        <v>0</v>
      </c>
      <c r="AK1521" s="549">
        <f t="shared" si="726"/>
        <v>0</v>
      </c>
      <c r="AL1521" s="282">
        <f t="shared" si="721"/>
        <v>0</v>
      </c>
      <c r="AM1521" s="281">
        <f t="shared" si="704"/>
        <v>0</v>
      </c>
      <c r="AN1521" s="549">
        <f t="shared" si="722"/>
        <v>0</v>
      </c>
      <c r="AO1521" s="549">
        <f t="shared" si="723"/>
        <v>0</v>
      </c>
      <c r="AP1521" s="549">
        <f t="shared" si="724"/>
        <v>0</v>
      </c>
      <c r="AQ1521" s="283">
        <f t="shared" si="725"/>
        <v>0</v>
      </c>
      <c r="AR1521" s="281">
        <f t="shared" si="705"/>
        <v>0</v>
      </c>
      <c r="AT1521" s="446"/>
      <c r="AU1521" s="344"/>
      <c r="AV1521" s="447" t="str">
        <f t="shared" si="706"/>
        <v>CA</v>
      </c>
      <c r="AW1521" s="447" t="str">
        <f t="shared" si="707"/>
        <v>CL</v>
      </c>
      <c r="AX1521" s="447" t="str">
        <f t="shared" si="708"/>
        <v>AIC</v>
      </c>
      <c r="AY1521" s="447" t="str">
        <f t="shared" si="709"/>
        <v>ERB</v>
      </c>
      <c r="AZ1521" s="447" t="str">
        <f t="shared" si="710"/>
        <v>GRB</v>
      </c>
      <c r="BA1521" s="447" t="str">
        <f t="shared" si="711"/>
        <v>Non-Op</v>
      </c>
      <c r="BC1521" s="445" t="s">
        <v>2342</v>
      </c>
      <c r="BD1521" s="552">
        <f t="shared" ref="BD1521:BD1557" si="727">+T1521</f>
        <v>0</v>
      </c>
      <c r="BF1521" s="435"/>
      <c r="BG1521" s="435"/>
      <c r="BH1521" s="435"/>
      <c r="BI1521" s="435"/>
      <c r="BJ1521" s="435"/>
      <c r="BK1521" s="435"/>
      <c r="BL1521" s="435"/>
      <c r="BN1521" s="444"/>
    </row>
    <row r="1522" spans="1:66" s="28" customFormat="1" ht="12" customHeight="1">
      <c r="A1522" s="287">
        <v>25300712</v>
      </c>
      <c r="B1522" s="288" t="str">
        <f t="shared" si="714"/>
        <v>25300712</v>
      </c>
      <c r="C1522" s="444" t="s">
        <v>2343</v>
      </c>
      <c r="D1522" s="445" t="s">
        <v>1165</v>
      </c>
      <c r="E1522" s="445"/>
      <c r="F1522" s="289">
        <v>43541</v>
      </c>
      <c r="G1522" s="445"/>
      <c r="H1522" s="547">
        <v>-833379</v>
      </c>
      <c r="I1522" s="547">
        <v>-926351</v>
      </c>
      <c r="J1522" s="547">
        <v>-1017847</v>
      </c>
      <c r="K1522" s="547">
        <v>-1107867</v>
      </c>
      <c r="L1522" s="547">
        <v>-1196411</v>
      </c>
      <c r="M1522" s="547">
        <v>-1283480</v>
      </c>
      <c r="N1522" s="547">
        <v>-1369073</v>
      </c>
      <c r="O1522" s="547">
        <v>-1453190</v>
      </c>
      <c r="P1522" s="547">
        <v>-1535831</v>
      </c>
      <c r="Q1522" s="547">
        <v>-1616996</v>
      </c>
      <c r="R1522" s="547">
        <v>-1696685</v>
      </c>
      <c r="S1522" s="547">
        <v>-1774898</v>
      </c>
      <c r="T1522" s="547">
        <v>-1851635</v>
      </c>
      <c r="U1522" s="547"/>
      <c r="V1522" s="547">
        <f t="shared" si="716"/>
        <v>-1360094.6666666667</v>
      </c>
      <c r="W1522" s="285"/>
      <c r="X1522" s="285"/>
      <c r="Y1522" s="548">
        <f t="shared" si="715"/>
        <v>0</v>
      </c>
      <c r="Z1522" s="549">
        <f t="shared" si="715"/>
        <v>0</v>
      </c>
      <c r="AA1522" s="549">
        <f t="shared" si="715"/>
        <v>0</v>
      </c>
      <c r="AB1522" s="282">
        <f t="shared" si="700"/>
        <v>-1851635</v>
      </c>
      <c r="AC1522" s="281">
        <f t="shared" si="701"/>
        <v>0</v>
      </c>
      <c r="AD1522" s="549">
        <f t="shared" si="717"/>
        <v>0</v>
      </c>
      <c r="AE1522" s="553">
        <f t="shared" si="718"/>
        <v>0</v>
      </c>
      <c r="AF1522" s="282">
        <f t="shared" si="719"/>
        <v>-1851635</v>
      </c>
      <c r="AG1522" s="283">
        <f t="shared" si="720"/>
        <v>-1851635</v>
      </c>
      <c r="AH1522" s="281">
        <f t="shared" si="702"/>
        <v>0</v>
      </c>
      <c r="AI1522" s="551">
        <f t="shared" si="726"/>
        <v>0</v>
      </c>
      <c r="AJ1522" s="549">
        <f t="shared" si="726"/>
        <v>0</v>
      </c>
      <c r="AK1522" s="549">
        <f t="shared" si="726"/>
        <v>0</v>
      </c>
      <c r="AL1522" s="282">
        <f t="shared" si="721"/>
        <v>-1360094.6666666667</v>
      </c>
      <c r="AM1522" s="281">
        <f t="shared" si="704"/>
        <v>0</v>
      </c>
      <c r="AN1522" s="549">
        <f t="shared" si="722"/>
        <v>0</v>
      </c>
      <c r="AO1522" s="549">
        <f t="shared" si="723"/>
        <v>0</v>
      </c>
      <c r="AP1522" s="549">
        <f t="shared" si="724"/>
        <v>-1360094.6666666667</v>
      </c>
      <c r="AQ1522" s="283">
        <f t="shared" si="725"/>
        <v>-1360094.6666666667</v>
      </c>
      <c r="AR1522" s="281">
        <f t="shared" si="705"/>
        <v>0</v>
      </c>
      <c r="AT1522" s="446" t="s">
        <v>2081</v>
      </c>
      <c r="AU1522" s="344"/>
      <c r="AV1522" s="447" t="str">
        <f t="shared" si="706"/>
        <v>CA</v>
      </c>
      <c r="AW1522" s="447" t="str">
        <f t="shared" si="707"/>
        <v>CL</v>
      </c>
      <c r="AX1522" s="447" t="str">
        <f t="shared" si="708"/>
        <v>AIC</v>
      </c>
      <c r="AY1522" s="447" t="str">
        <f t="shared" si="709"/>
        <v>ERB</v>
      </c>
      <c r="AZ1522" s="447" t="str">
        <f t="shared" si="710"/>
        <v>GRB</v>
      </c>
      <c r="BA1522" s="447" t="str">
        <f t="shared" si="711"/>
        <v>Non-Op</v>
      </c>
      <c r="BC1522" s="449" t="s">
        <v>2100</v>
      </c>
      <c r="BD1522" s="552">
        <f t="shared" si="727"/>
        <v>-1851635</v>
      </c>
      <c r="BF1522" s="448"/>
      <c r="BG1522" s="448"/>
      <c r="BH1522" s="448"/>
      <c r="BI1522" s="448"/>
      <c r="BJ1522" s="448"/>
      <c r="BK1522" s="448"/>
      <c r="BL1522" s="448"/>
      <c r="BN1522" s="444"/>
    </row>
    <row r="1523" spans="1:66" s="28" customFormat="1" ht="12" customHeight="1">
      <c r="A1523" s="287">
        <v>25300731</v>
      </c>
      <c r="B1523" s="288" t="str">
        <f t="shared" si="714"/>
        <v>25300731</v>
      </c>
      <c r="C1523" s="444" t="s">
        <v>3012</v>
      </c>
      <c r="D1523" s="445" t="s">
        <v>2092</v>
      </c>
      <c r="E1523" s="445"/>
      <c r="F1523" s="444"/>
      <c r="G1523" s="445"/>
      <c r="H1523" s="547">
        <v>0</v>
      </c>
      <c r="I1523" s="547">
        <v>0</v>
      </c>
      <c r="J1523" s="547">
        <v>0</v>
      </c>
      <c r="K1523" s="547">
        <v>0</v>
      </c>
      <c r="L1523" s="547">
        <v>0</v>
      </c>
      <c r="M1523" s="547">
        <v>0</v>
      </c>
      <c r="N1523" s="547">
        <v>0</v>
      </c>
      <c r="O1523" s="547">
        <v>0</v>
      </c>
      <c r="P1523" s="547">
        <v>0</v>
      </c>
      <c r="Q1523" s="547">
        <v>0</v>
      </c>
      <c r="R1523" s="547">
        <v>0</v>
      </c>
      <c r="S1523" s="547">
        <v>0</v>
      </c>
      <c r="T1523" s="547">
        <v>0</v>
      </c>
      <c r="U1523" s="547"/>
      <c r="V1523" s="547">
        <f t="shared" si="716"/>
        <v>0</v>
      </c>
      <c r="W1523" s="285"/>
      <c r="X1523" s="285"/>
      <c r="Y1523" s="548">
        <f t="shared" ref="Y1523:AA1542" si="728">IF($D1523=Y$5,$T1523,0)</f>
        <v>0</v>
      </c>
      <c r="Z1523" s="549">
        <f t="shared" si="728"/>
        <v>0</v>
      </c>
      <c r="AA1523" s="549">
        <f t="shared" si="728"/>
        <v>0</v>
      </c>
      <c r="AB1523" s="282">
        <f t="shared" si="700"/>
        <v>0</v>
      </c>
      <c r="AC1523" s="281">
        <f t="shared" si="701"/>
        <v>0</v>
      </c>
      <c r="AD1523" s="549">
        <f t="shared" si="717"/>
        <v>0</v>
      </c>
      <c r="AE1523" s="553">
        <f t="shared" si="718"/>
        <v>0</v>
      </c>
      <c r="AF1523" s="282">
        <f t="shared" si="719"/>
        <v>0</v>
      </c>
      <c r="AG1523" s="283">
        <f t="shared" si="720"/>
        <v>0</v>
      </c>
      <c r="AH1523" s="281">
        <f t="shared" si="702"/>
        <v>0</v>
      </c>
      <c r="AI1523" s="551">
        <f t="shared" si="726"/>
        <v>0</v>
      </c>
      <c r="AJ1523" s="549">
        <f t="shared" si="726"/>
        <v>0</v>
      </c>
      <c r="AK1523" s="549">
        <f t="shared" si="726"/>
        <v>0</v>
      </c>
      <c r="AL1523" s="282">
        <f t="shared" si="721"/>
        <v>0</v>
      </c>
      <c r="AM1523" s="281">
        <f t="shared" si="704"/>
        <v>0</v>
      </c>
      <c r="AN1523" s="549">
        <f t="shared" si="722"/>
        <v>0</v>
      </c>
      <c r="AO1523" s="549">
        <f t="shared" si="723"/>
        <v>0</v>
      </c>
      <c r="AP1523" s="549">
        <f t="shared" si="724"/>
        <v>0</v>
      </c>
      <c r="AQ1523" s="283">
        <f t="shared" si="725"/>
        <v>0</v>
      </c>
      <c r="AR1523" s="281">
        <f t="shared" si="705"/>
        <v>0</v>
      </c>
      <c r="AT1523" s="446"/>
      <c r="AU1523" s="344"/>
      <c r="AV1523" s="447" t="str">
        <f t="shared" si="706"/>
        <v>CA</v>
      </c>
      <c r="AW1523" s="447" t="str">
        <f t="shared" si="707"/>
        <v>CL</v>
      </c>
      <c r="AX1523" s="447" t="str">
        <f t="shared" si="708"/>
        <v>AIC</v>
      </c>
      <c r="AY1523" s="447" t="str">
        <f t="shared" si="709"/>
        <v>ERB</v>
      </c>
      <c r="AZ1523" s="447" t="str">
        <f t="shared" si="710"/>
        <v>GRB</v>
      </c>
      <c r="BA1523" s="447" t="str">
        <f t="shared" si="711"/>
        <v>Non-Op</v>
      </c>
      <c r="BC1523" s="445" t="s">
        <v>2342</v>
      </c>
      <c r="BD1523" s="552">
        <f t="shared" si="727"/>
        <v>0</v>
      </c>
      <c r="BF1523" s="435"/>
      <c r="BG1523" s="435"/>
      <c r="BH1523" s="435"/>
      <c r="BI1523" s="435"/>
      <c r="BJ1523" s="435"/>
      <c r="BK1523" s="435"/>
      <c r="BL1523" s="435"/>
      <c r="BN1523" s="444"/>
    </row>
    <row r="1524" spans="1:66" s="28" customFormat="1" ht="12" customHeight="1">
      <c r="A1524" s="287">
        <v>25300733</v>
      </c>
      <c r="B1524" s="288" t="str">
        <f t="shared" si="714"/>
        <v>25300733</v>
      </c>
      <c r="C1524" s="444" t="s">
        <v>3013</v>
      </c>
      <c r="D1524" s="445" t="s">
        <v>2092</v>
      </c>
      <c r="E1524" s="445"/>
      <c r="F1524" s="444"/>
      <c r="G1524" s="445"/>
      <c r="H1524" s="547">
        <v>0</v>
      </c>
      <c r="I1524" s="547">
        <v>0</v>
      </c>
      <c r="J1524" s="547">
        <v>0</v>
      </c>
      <c r="K1524" s="547">
        <v>0</v>
      </c>
      <c r="L1524" s="547">
        <v>0</v>
      </c>
      <c r="M1524" s="547">
        <v>0</v>
      </c>
      <c r="N1524" s="547">
        <v>0</v>
      </c>
      <c r="O1524" s="547">
        <v>0</v>
      </c>
      <c r="P1524" s="547">
        <v>0</v>
      </c>
      <c r="Q1524" s="547">
        <v>0</v>
      </c>
      <c r="R1524" s="547">
        <v>0</v>
      </c>
      <c r="S1524" s="547">
        <v>0</v>
      </c>
      <c r="T1524" s="547">
        <v>0</v>
      </c>
      <c r="U1524" s="547"/>
      <c r="V1524" s="547">
        <f t="shared" si="716"/>
        <v>0</v>
      </c>
      <c r="W1524" s="285"/>
      <c r="X1524" s="285"/>
      <c r="Y1524" s="548">
        <f t="shared" si="728"/>
        <v>0</v>
      </c>
      <c r="Z1524" s="549">
        <f t="shared" si="728"/>
        <v>0</v>
      </c>
      <c r="AA1524" s="549">
        <f t="shared" si="728"/>
        <v>0</v>
      </c>
      <c r="AB1524" s="282">
        <f t="shared" si="700"/>
        <v>0</v>
      </c>
      <c r="AC1524" s="281">
        <f t="shared" si="701"/>
        <v>0</v>
      </c>
      <c r="AD1524" s="549">
        <f t="shared" si="717"/>
        <v>0</v>
      </c>
      <c r="AE1524" s="553">
        <f t="shared" si="718"/>
        <v>0</v>
      </c>
      <c r="AF1524" s="282">
        <f t="shared" si="719"/>
        <v>0</v>
      </c>
      <c r="AG1524" s="283">
        <f t="shared" si="720"/>
        <v>0</v>
      </c>
      <c r="AH1524" s="281">
        <f t="shared" si="702"/>
        <v>0</v>
      </c>
      <c r="AI1524" s="551">
        <f t="shared" si="726"/>
        <v>0</v>
      </c>
      <c r="AJ1524" s="549">
        <f t="shared" si="726"/>
        <v>0</v>
      </c>
      <c r="AK1524" s="549">
        <f t="shared" si="726"/>
        <v>0</v>
      </c>
      <c r="AL1524" s="282">
        <f t="shared" si="721"/>
        <v>0</v>
      </c>
      <c r="AM1524" s="281">
        <f t="shared" si="704"/>
        <v>0</v>
      </c>
      <c r="AN1524" s="549">
        <f t="shared" si="722"/>
        <v>0</v>
      </c>
      <c r="AO1524" s="549">
        <f t="shared" si="723"/>
        <v>0</v>
      </c>
      <c r="AP1524" s="549">
        <f t="shared" si="724"/>
        <v>0</v>
      </c>
      <c r="AQ1524" s="283">
        <f t="shared" si="725"/>
        <v>0</v>
      </c>
      <c r="AR1524" s="281">
        <f t="shared" si="705"/>
        <v>0</v>
      </c>
      <c r="AT1524" s="446"/>
      <c r="AU1524" s="344"/>
      <c r="AV1524" s="447" t="str">
        <f t="shared" si="706"/>
        <v>CA</v>
      </c>
      <c r="AW1524" s="447" t="str">
        <f t="shared" si="707"/>
        <v>CL</v>
      </c>
      <c r="AX1524" s="447" t="str">
        <f t="shared" si="708"/>
        <v>AIC</v>
      </c>
      <c r="AY1524" s="447" t="str">
        <f t="shared" si="709"/>
        <v>ERB</v>
      </c>
      <c r="AZ1524" s="447" t="str">
        <f t="shared" si="710"/>
        <v>GRB</v>
      </c>
      <c r="BA1524" s="447" t="str">
        <f t="shared" si="711"/>
        <v>Non-Op</v>
      </c>
      <c r="BC1524" s="445" t="s">
        <v>2342</v>
      </c>
      <c r="BD1524" s="552">
        <f t="shared" si="727"/>
        <v>0</v>
      </c>
      <c r="BF1524" s="435"/>
      <c r="BG1524" s="435"/>
      <c r="BH1524" s="435"/>
      <c r="BI1524" s="435"/>
      <c r="BJ1524" s="435"/>
      <c r="BK1524" s="435"/>
      <c r="BL1524" s="435"/>
      <c r="BN1524" s="444"/>
    </row>
    <row r="1525" spans="1:66" s="28" customFormat="1" ht="12" customHeight="1">
      <c r="A1525" s="476">
        <v>25300741</v>
      </c>
      <c r="B1525" s="445" t="str">
        <f t="shared" si="714"/>
        <v>25300741</v>
      </c>
      <c r="C1525" s="444" t="s">
        <v>1966</v>
      </c>
      <c r="D1525" s="445" t="s">
        <v>1165</v>
      </c>
      <c r="E1525" s="445"/>
      <c r="F1525" s="444"/>
      <c r="G1525" s="445"/>
      <c r="H1525" s="547">
        <v>-8002692.6200000001</v>
      </c>
      <c r="I1525" s="547">
        <v>0</v>
      </c>
      <c r="J1525" s="547">
        <v>-694518.73</v>
      </c>
      <c r="K1525" s="547">
        <v>-864091.69</v>
      </c>
      <c r="L1525" s="547">
        <v>-1355792.28</v>
      </c>
      <c r="M1525" s="547">
        <v>-1429586.63</v>
      </c>
      <c r="N1525" s="547">
        <v>-803298.77</v>
      </c>
      <c r="O1525" s="547">
        <v>-1347025.98</v>
      </c>
      <c r="P1525" s="547">
        <v>-1886071.56</v>
      </c>
      <c r="Q1525" s="547">
        <v>-2022138.79</v>
      </c>
      <c r="R1525" s="547">
        <v>-1900597.78</v>
      </c>
      <c r="S1525" s="547">
        <v>-2433665</v>
      </c>
      <c r="T1525" s="547">
        <v>-2979105.15</v>
      </c>
      <c r="U1525" s="547"/>
      <c r="V1525" s="547">
        <f t="shared" si="716"/>
        <v>-1685640.5079166666</v>
      </c>
      <c r="W1525" s="285"/>
      <c r="X1525" s="285"/>
      <c r="Y1525" s="548">
        <f t="shared" si="728"/>
        <v>0</v>
      </c>
      <c r="Z1525" s="549">
        <f t="shared" si="728"/>
        <v>0</v>
      </c>
      <c r="AA1525" s="549">
        <f t="shared" si="728"/>
        <v>0</v>
      </c>
      <c r="AB1525" s="282">
        <f t="shared" si="700"/>
        <v>-2979105.15</v>
      </c>
      <c r="AC1525" s="281">
        <f t="shared" si="701"/>
        <v>0</v>
      </c>
      <c r="AD1525" s="549">
        <f t="shared" si="717"/>
        <v>0</v>
      </c>
      <c r="AE1525" s="553">
        <f t="shared" si="718"/>
        <v>0</v>
      </c>
      <c r="AF1525" s="282">
        <f t="shared" si="719"/>
        <v>-2979105.15</v>
      </c>
      <c r="AG1525" s="283">
        <f t="shared" si="720"/>
        <v>-2979105.15</v>
      </c>
      <c r="AH1525" s="281">
        <f t="shared" si="702"/>
        <v>0</v>
      </c>
      <c r="AI1525" s="551">
        <f t="shared" si="726"/>
        <v>0</v>
      </c>
      <c r="AJ1525" s="549">
        <f t="shared" si="726"/>
        <v>0</v>
      </c>
      <c r="AK1525" s="549">
        <f t="shared" si="726"/>
        <v>0</v>
      </c>
      <c r="AL1525" s="282">
        <f t="shared" si="721"/>
        <v>-1685640.5079166666</v>
      </c>
      <c r="AM1525" s="281">
        <f t="shared" si="704"/>
        <v>0</v>
      </c>
      <c r="AN1525" s="549">
        <f t="shared" si="722"/>
        <v>0</v>
      </c>
      <c r="AO1525" s="549">
        <f t="shared" si="723"/>
        <v>0</v>
      </c>
      <c r="AP1525" s="549">
        <f t="shared" si="724"/>
        <v>-1685640.5079166666</v>
      </c>
      <c r="AQ1525" s="283">
        <f t="shared" si="725"/>
        <v>-1685640.5079166666</v>
      </c>
      <c r="AR1525" s="281">
        <f t="shared" si="705"/>
        <v>0</v>
      </c>
      <c r="AT1525" s="446" t="s">
        <v>2082</v>
      </c>
      <c r="AU1525" s="344"/>
      <c r="AV1525" s="447" t="str">
        <f t="shared" si="706"/>
        <v>CA</v>
      </c>
      <c r="AW1525" s="447" t="str">
        <f t="shared" si="707"/>
        <v>CL</v>
      </c>
      <c r="AX1525" s="447" t="str">
        <f t="shared" si="708"/>
        <v>AIC</v>
      </c>
      <c r="AY1525" s="447" t="str">
        <f t="shared" si="709"/>
        <v>ERB</v>
      </c>
      <c r="AZ1525" s="447" t="str">
        <f t="shared" si="710"/>
        <v>GRB</v>
      </c>
      <c r="BA1525" s="447" t="str">
        <f t="shared" si="711"/>
        <v>Non-Op</v>
      </c>
      <c r="BC1525" s="449" t="s">
        <v>2100</v>
      </c>
      <c r="BD1525" s="552">
        <f t="shared" si="727"/>
        <v>-2979105.15</v>
      </c>
      <c r="BF1525" s="435"/>
      <c r="BG1525" s="435"/>
      <c r="BH1525" s="435"/>
      <c r="BI1525" s="435"/>
      <c r="BJ1525" s="435"/>
      <c r="BK1525" s="435"/>
      <c r="BL1525" s="435"/>
      <c r="BN1525" s="444"/>
    </row>
    <row r="1526" spans="1:66" s="28" customFormat="1" ht="12" customHeight="1">
      <c r="A1526" s="476">
        <v>25300742</v>
      </c>
      <c r="B1526" s="445" t="str">
        <f t="shared" si="714"/>
        <v>25300742</v>
      </c>
      <c r="C1526" s="444" t="s">
        <v>3014</v>
      </c>
      <c r="D1526" s="445" t="s">
        <v>1165</v>
      </c>
      <c r="E1526" s="445"/>
      <c r="F1526" s="444"/>
      <c r="G1526" s="445"/>
      <c r="H1526" s="547">
        <v>0</v>
      </c>
      <c r="I1526" s="547">
        <v>0</v>
      </c>
      <c r="J1526" s="547">
        <v>0</v>
      </c>
      <c r="K1526" s="547">
        <v>0</v>
      </c>
      <c r="L1526" s="547">
        <v>0</v>
      </c>
      <c r="M1526" s="547">
        <v>0</v>
      </c>
      <c r="N1526" s="547">
        <v>0</v>
      </c>
      <c r="O1526" s="547">
        <v>0</v>
      </c>
      <c r="P1526" s="547">
        <v>0</v>
      </c>
      <c r="Q1526" s="547">
        <v>0</v>
      </c>
      <c r="R1526" s="547">
        <v>0</v>
      </c>
      <c r="S1526" s="547">
        <v>0</v>
      </c>
      <c r="T1526" s="547">
        <v>0</v>
      </c>
      <c r="U1526" s="547"/>
      <c r="V1526" s="547">
        <f t="shared" si="716"/>
        <v>0</v>
      </c>
      <c r="W1526" s="285"/>
      <c r="X1526" s="285"/>
      <c r="Y1526" s="548">
        <f t="shared" si="728"/>
        <v>0</v>
      </c>
      <c r="Z1526" s="549">
        <f t="shared" si="728"/>
        <v>0</v>
      </c>
      <c r="AA1526" s="549">
        <f t="shared" si="728"/>
        <v>0</v>
      </c>
      <c r="AB1526" s="282">
        <f t="shared" si="700"/>
        <v>0</v>
      </c>
      <c r="AC1526" s="281">
        <f t="shared" si="701"/>
        <v>0</v>
      </c>
      <c r="AD1526" s="549">
        <f t="shared" si="717"/>
        <v>0</v>
      </c>
      <c r="AE1526" s="553">
        <f t="shared" si="718"/>
        <v>0</v>
      </c>
      <c r="AF1526" s="282">
        <f t="shared" si="719"/>
        <v>0</v>
      </c>
      <c r="AG1526" s="283">
        <f t="shared" si="720"/>
        <v>0</v>
      </c>
      <c r="AH1526" s="281">
        <f t="shared" si="702"/>
        <v>0</v>
      </c>
      <c r="AI1526" s="551">
        <f t="shared" si="726"/>
        <v>0</v>
      </c>
      <c r="AJ1526" s="549">
        <f t="shared" si="726"/>
        <v>0</v>
      </c>
      <c r="AK1526" s="549">
        <f t="shared" si="726"/>
        <v>0</v>
      </c>
      <c r="AL1526" s="282">
        <f t="shared" si="721"/>
        <v>0</v>
      </c>
      <c r="AM1526" s="281">
        <f t="shared" si="704"/>
        <v>0</v>
      </c>
      <c r="AN1526" s="549">
        <f t="shared" si="722"/>
        <v>0</v>
      </c>
      <c r="AO1526" s="549">
        <f t="shared" si="723"/>
        <v>0</v>
      </c>
      <c r="AP1526" s="549">
        <f t="shared" si="724"/>
        <v>0</v>
      </c>
      <c r="AQ1526" s="283">
        <f t="shared" si="725"/>
        <v>0</v>
      </c>
      <c r="AR1526" s="281">
        <f t="shared" si="705"/>
        <v>0</v>
      </c>
      <c r="AT1526" s="446" t="s">
        <v>2082</v>
      </c>
      <c r="AU1526" s="344"/>
      <c r="AV1526" s="447" t="str">
        <f t="shared" si="706"/>
        <v>CA</v>
      </c>
      <c r="AW1526" s="447" t="str">
        <f t="shared" si="707"/>
        <v>CL</v>
      </c>
      <c r="AX1526" s="447" t="str">
        <f t="shared" si="708"/>
        <v>AIC</v>
      </c>
      <c r="AY1526" s="447" t="str">
        <f t="shared" si="709"/>
        <v>ERB</v>
      </c>
      <c r="AZ1526" s="447" t="str">
        <f t="shared" si="710"/>
        <v>GRB</v>
      </c>
      <c r="BA1526" s="447" t="str">
        <f t="shared" si="711"/>
        <v>Non-Op</v>
      </c>
      <c r="BC1526" s="449" t="s">
        <v>2100</v>
      </c>
      <c r="BD1526" s="552">
        <f t="shared" si="727"/>
        <v>0</v>
      </c>
      <c r="BF1526" s="435"/>
      <c r="BG1526" s="435"/>
      <c r="BH1526" s="435"/>
      <c r="BI1526" s="435"/>
      <c r="BJ1526" s="435"/>
      <c r="BK1526" s="435"/>
      <c r="BL1526" s="435"/>
      <c r="BN1526" s="444"/>
    </row>
    <row r="1527" spans="1:66" s="28" customFormat="1" ht="12" customHeight="1">
      <c r="A1527" s="287">
        <v>25300761</v>
      </c>
      <c r="B1527" s="288" t="str">
        <f t="shared" si="714"/>
        <v>25300761</v>
      </c>
      <c r="C1527" s="444" t="s">
        <v>1967</v>
      </c>
      <c r="D1527" s="445" t="s">
        <v>2092</v>
      </c>
      <c r="E1527" s="445"/>
      <c r="F1527" s="444"/>
      <c r="G1527" s="445"/>
      <c r="H1527" s="547">
        <v>-48263.33</v>
      </c>
      <c r="I1527" s="547">
        <v>-46016.89</v>
      </c>
      <c r="J1527" s="547">
        <v>-43770.45</v>
      </c>
      <c r="K1527" s="547">
        <v>-41524.01</v>
      </c>
      <c r="L1527" s="547">
        <v>-39277.57</v>
      </c>
      <c r="M1527" s="547">
        <v>-37031.129999999997</v>
      </c>
      <c r="N1527" s="547">
        <v>-34784.69</v>
      </c>
      <c r="O1527" s="547">
        <v>-32538.25</v>
      </c>
      <c r="P1527" s="547">
        <v>-30291.81</v>
      </c>
      <c r="Q1527" s="547">
        <v>-28045.37</v>
      </c>
      <c r="R1527" s="547">
        <v>-25798.93</v>
      </c>
      <c r="S1527" s="547">
        <v>-23552.49</v>
      </c>
      <c r="T1527" s="547">
        <v>-21306.05</v>
      </c>
      <c r="U1527" s="547"/>
      <c r="V1527" s="547">
        <f t="shared" si="716"/>
        <v>-34784.689999999995</v>
      </c>
      <c r="W1527" s="285"/>
      <c r="X1527" s="285"/>
      <c r="Y1527" s="548">
        <f t="shared" si="728"/>
        <v>0</v>
      </c>
      <c r="Z1527" s="549">
        <f t="shared" si="728"/>
        <v>-21306.05</v>
      </c>
      <c r="AA1527" s="549">
        <f t="shared" si="728"/>
        <v>0</v>
      </c>
      <c r="AB1527" s="282">
        <f t="shared" si="700"/>
        <v>0</v>
      </c>
      <c r="AC1527" s="281">
        <f t="shared" si="701"/>
        <v>0</v>
      </c>
      <c r="AD1527" s="549">
        <f t="shared" si="717"/>
        <v>0</v>
      </c>
      <c r="AE1527" s="553">
        <f t="shared" si="718"/>
        <v>0</v>
      </c>
      <c r="AF1527" s="282">
        <f t="shared" si="719"/>
        <v>0</v>
      </c>
      <c r="AG1527" s="283">
        <f t="shared" si="720"/>
        <v>0</v>
      </c>
      <c r="AH1527" s="281">
        <f t="shared" si="702"/>
        <v>0</v>
      </c>
      <c r="AI1527" s="551">
        <f t="shared" si="726"/>
        <v>0</v>
      </c>
      <c r="AJ1527" s="549">
        <f t="shared" si="726"/>
        <v>-34784.689999999995</v>
      </c>
      <c r="AK1527" s="549">
        <f t="shared" si="726"/>
        <v>0</v>
      </c>
      <c r="AL1527" s="282">
        <f t="shared" si="721"/>
        <v>0</v>
      </c>
      <c r="AM1527" s="281">
        <f t="shared" si="704"/>
        <v>0</v>
      </c>
      <c r="AN1527" s="549">
        <f t="shared" si="722"/>
        <v>0</v>
      </c>
      <c r="AO1527" s="549">
        <f t="shared" si="723"/>
        <v>0</v>
      </c>
      <c r="AP1527" s="549">
        <f t="shared" si="724"/>
        <v>0</v>
      </c>
      <c r="AQ1527" s="283">
        <f t="shared" si="725"/>
        <v>0</v>
      </c>
      <c r="AR1527" s="281">
        <f t="shared" si="705"/>
        <v>0</v>
      </c>
      <c r="AT1527" s="446"/>
      <c r="AU1527" s="344"/>
      <c r="AV1527" s="447" t="str">
        <f t="shared" si="706"/>
        <v>CA</v>
      </c>
      <c r="AW1527" s="447" t="str">
        <f t="shared" si="707"/>
        <v>CL</v>
      </c>
      <c r="AX1527" s="447" t="str">
        <f t="shared" si="708"/>
        <v>AIC</v>
      </c>
      <c r="AY1527" s="447" t="str">
        <f t="shared" si="709"/>
        <v>ERB</v>
      </c>
      <c r="AZ1527" s="447" t="str">
        <f t="shared" si="710"/>
        <v>GRB</v>
      </c>
      <c r="BA1527" s="447" t="str">
        <f t="shared" si="711"/>
        <v>Non-Op</v>
      </c>
      <c r="BC1527" s="445" t="s">
        <v>2342</v>
      </c>
      <c r="BD1527" s="552">
        <f t="shared" si="727"/>
        <v>-21306.05</v>
      </c>
      <c r="BF1527" s="435"/>
      <c r="BG1527" s="435"/>
      <c r="BH1527" s="435"/>
      <c r="BI1527" s="435"/>
      <c r="BJ1527" s="435"/>
      <c r="BK1527" s="435"/>
      <c r="BL1527" s="435"/>
      <c r="BN1527" s="444"/>
    </row>
    <row r="1528" spans="1:66" s="28" customFormat="1" ht="12" customHeight="1">
      <c r="A1528" s="287">
        <v>25300771</v>
      </c>
      <c r="B1528" s="288" t="str">
        <f t="shared" si="714"/>
        <v>25300771</v>
      </c>
      <c r="C1528" s="444" t="s">
        <v>1968</v>
      </c>
      <c r="D1528" s="445" t="s">
        <v>2092</v>
      </c>
      <c r="E1528" s="445"/>
      <c r="F1528" s="444"/>
      <c r="G1528" s="445"/>
      <c r="H1528" s="547">
        <v>-6691829.7400000002</v>
      </c>
      <c r="I1528" s="547">
        <v>-7297706.2000000002</v>
      </c>
      <c r="J1528" s="547">
        <v>-7502699.8899999997</v>
      </c>
      <c r="K1528" s="547">
        <v>-7527090.2300000004</v>
      </c>
      <c r="L1528" s="547">
        <v>-7942416.2000000002</v>
      </c>
      <c r="M1528" s="547">
        <v>-7847912.4400000004</v>
      </c>
      <c r="N1528" s="547">
        <v>-6858074.6299999999</v>
      </c>
      <c r="O1528" s="547">
        <v>-6835209.7300000004</v>
      </c>
      <c r="P1528" s="547">
        <v>-6623993.71</v>
      </c>
      <c r="Q1528" s="547">
        <v>-7059331.1500000004</v>
      </c>
      <c r="R1528" s="547">
        <v>-7197633.0199999996</v>
      </c>
      <c r="S1528" s="547">
        <v>-7709538.1500000004</v>
      </c>
      <c r="T1528" s="547">
        <v>-6731071.6500000004</v>
      </c>
      <c r="U1528" s="547"/>
      <c r="V1528" s="547">
        <f t="shared" si="716"/>
        <v>-7259421.337083335</v>
      </c>
      <c r="W1528" s="285"/>
      <c r="X1528" s="285"/>
      <c r="Y1528" s="548">
        <f t="shared" si="728"/>
        <v>0</v>
      </c>
      <c r="Z1528" s="549">
        <f t="shared" si="728"/>
        <v>-6731071.6500000004</v>
      </c>
      <c r="AA1528" s="549">
        <f t="shared" si="728"/>
        <v>0</v>
      </c>
      <c r="AB1528" s="282">
        <f t="shared" si="700"/>
        <v>0</v>
      </c>
      <c r="AC1528" s="281">
        <f t="shared" si="701"/>
        <v>0</v>
      </c>
      <c r="AD1528" s="549">
        <f t="shared" si="717"/>
        <v>0</v>
      </c>
      <c r="AE1528" s="553">
        <f t="shared" si="718"/>
        <v>0</v>
      </c>
      <c r="AF1528" s="282">
        <f t="shared" si="719"/>
        <v>0</v>
      </c>
      <c r="AG1528" s="283">
        <f t="shared" si="720"/>
        <v>0</v>
      </c>
      <c r="AH1528" s="281">
        <f t="shared" si="702"/>
        <v>0</v>
      </c>
      <c r="AI1528" s="551">
        <f t="shared" si="726"/>
        <v>0</v>
      </c>
      <c r="AJ1528" s="549">
        <f t="shared" si="726"/>
        <v>-7259421.337083335</v>
      </c>
      <c r="AK1528" s="549">
        <f t="shared" si="726"/>
        <v>0</v>
      </c>
      <c r="AL1528" s="282">
        <f t="shared" si="721"/>
        <v>0</v>
      </c>
      <c r="AM1528" s="281">
        <f t="shared" si="704"/>
        <v>0</v>
      </c>
      <c r="AN1528" s="549">
        <f t="shared" si="722"/>
        <v>0</v>
      </c>
      <c r="AO1528" s="549">
        <f t="shared" si="723"/>
        <v>0</v>
      </c>
      <c r="AP1528" s="549">
        <f t="shared" si="724"/>
        <v>0</v>
      </c>
      <c r="AQ1528" s="283">
        <f t="shared" si="725"/>
        <v>0</v>
      </c>
      <c r="AR1528" s="281">
        <f t="shared" si="705"/>
        <v>0</v>
      </c>
      <c r="AT1528" s="446"/>
      <c r="AU1528" s="344"/>
      <c r="AV1528" s="447" t="str">
        <f t="shared" si="706"/>
        <v>CA</v>
      </c>
      <c r="AW1528" s="447" t="str">
        <f t="shared" si="707"/>
        <v>CL</v>
      </c>
      <c r="AX1528" s="447" t="str">
        <f t="shared" si="708"/>
        <v>AIC</v>
      </c>
      <c r="AY1528" s="447" t="str">
        <f t="shared" si="709"/>
        <v>ERB</v>
      </c>
      <c r="AZ1528" s="447" t="str">
        <f t="shared" si="710"/>
        <v>GRB</v>
      </c>
      <c r="BA1528" s="447" t="str">
        <f t="shared" si="711"/>
        <v>Non-Op</v>
      </c>
      <c r="BC1528" s="445" t="s">
        <v>2342</v>
      </c>
      <c r="BD1528" s="552">
        <f t="shared" si="727"/>
        <v>-6731071.6500000004</v>
      </c>
      <c r="BF1528" s="435"/>
      <c r="BG1528" s="435"/>
      <c r="BH1528" s="435"/>
      <c r="BI1528" s="435"/>
      <c r="BJ1528" s="435"/>
      <c r="BK1528" s="435"/>
      <c r="BL1528" s="435"/>
      <c r="BN1528" s="444"/>
    </row>
    <row r="1529" spans="1:66" s="28" customFormat="1" ht="12" customHeight="1">
      <c r="A1529" s="287">
        <v>25300772</v>
      </c>
      <c r="B1529" s="288" t="str">
        <f t="shared" si="714"/>
        <v>25300772</v>
      </c>
      <c r="C1529" s="444" t="s">
        <v>1969</v>
      </c>
      <c r="D1529" s="445" t="s">
        <v>2092</v>
      </c>
      <c r="E1529" s="445"/>
      <c r="F1529" s="444"/>
      <c r="G1529" s="445"/>
      <c r="H1529" s="547">
        <v>-601987.66</v>
      </c>
      <c r="I1529" s="547">
        <v>-658364.43999999994</v>
      </c>
      <c r="J1529" s="547">
        <v>-721260.93</v>
      </c>
      <c r="K1529" s="547">
        <v>-786192.55</v>
      </c>
      <c r="L1529" s="547">
        <v>-289614.5</v>
      </c>
      <c r="M1529" s="547">
        <v>-357627.81</v>
      </c>
      <c r="N1529" s="547">
        <v>-367538.73</v>
      </c>
      <c r="O1529" s="547">
        <v>-383477</v>
      </c>
      <c r="P1529" s="547">
        <v>-451259.87</v>
      </c>
      <c r="Q1529" s="547">
        <v>-471577.29</v>
      </c>
      <c r="R1529" s="547">
        <v>-493071.76</v>
      </c>
      <c r="S1529" s="547">
        <v>-581155.85</v>
      </c>
      <c r="T1529" s="547">
        <v>-601755.26</v>
      </c>
      <c r="U1529" s="547"/>
      <c r="V1529" s="547">
        <f t="shared" si="716"/>
        <v>-513584.34916666662</v>
      </c>
      <c r="W1529" s="285"/>
      <c r="X1529" s="285"/>
      <c r="Y1529" s="548">
        <f t="shared" si="728"/>
        <v>0</v>
      </c>
      <c r="Z1529" s="549">
        <f t="shared" si="728"/>
        <v>-601755.26</v>
      </c>
      <c r="AA1529" s="549">
        <f t="shared" si="728"/>
        <v>0</v>
      </c>
      <c r="AB1529" s="282">
        <f t="shared" si="700"/>
        <v>0</v>
      </c>
      <c r="AC1529" s="281">
        <f t="shared" si="701"/>
        <v>0</v>
      </c>
      <c r="AD1529" s="549">
        <f t="shared" si="717"/>
        <v>0</v>
      </c>
      <c r="AE1529" s="553">
        <f t="shared" si="718"/>
        <v>0</v>
      </c>
      <c r="AF1529" s="282">
        <f t="shared" si="719"/>
        <v>0</v>
      </c>
      <c r="AG1529" s="283">
        <f t="shared" si="720"/>
        <v>0</v>
      </c>
      <c r="AH1529" s="281">
        <f t="shared" si="702"/>
        <v>0</v>
      </c>
      <c r="AI1529" s="551">
        <f t="shared" si="726"/>
        <v>0</v>
      </c>
      <c r="AJ1529" s="549">
        <f t="shared" si="726"/>
        <v>-513584.34916666662</v>
      </c>
      <c r="AK1529" s="549">
        <f t="shared" si="726"/>
        <v>0</v>
      </c>
      <c r="AL1529" s="282">
        <f t="shared" si="721"/>
        <v>0</v>
      </c>
      <c r="AM1529" s="281">
        <f t="shared" si="704"/>
        <v>0</v>
      </c>
      <c r="AN1529" s="549">
        <f t="shared" si="722"/>
        <v>0</v>
      </c>
      <c r="AO1529" s="549">
        <f t="shared" si="723"/>
        <v>0</v>
      </c>
      <c r="AP1529" s="549">
        <f t="shared" si="724"/>
        <v>0</v>
      </c>
      <c r="AQ1529" s="283">
        <f t="shared" si="725"/>
        <v>0</v>
      </c>
      <c r="AR1529" s="281">
        <f t="shared" si="705"/>
        <v>0</v>
      </c>
      <c r="AT1529" s="446"/>
      <c r="AU1529" s="344"/>
      <c r="AV1529" s="447" t="str">
        <f t="shared" si="706"/>
        <v>CA</v>
      </c>
      <c r="AW1529" s="447" t="str">
        <f t="shared" si="707"/>
        <v>CL</v>
      </c>
      <c r="AX1529" s="447" t="str">
        <f t="shared" si="708"/>
        <v>AIC</v>
      </c>
      <c r="AY1529" s="447" t="str">
        <f t="shared" si="709"/>
        <v>ERB</v>
      </c>
      <c r="AZ1529" s="447" t="str">
        <f t="shared" si="710"/>
        <v>GRB</v>
      </c>
      <c r="BA1529" s="447" t="str">
        <f t="shared" si="711"/>
        <v>Non-Op</v>
      </c>
      <c r="BC1529" s="445" t="s">
        <v>2342</v>
      </c>
      <c r="BD1529" s="552">
        <f t="shared" si="727"/>
        <v>-601755.26</v>
      </c>
      <c r="BF1529" s="435"/>
      <c r="BG1529" s="435"/>
      <c r="BH1529" s="435"/>
      <c r="BI1529" s="435"/>
      <c r="BJ1529" s="435"/>
      <c r="BK1529" s="435"/>
      <c r="BL1529" s="435"/>
      <c r="BN1529" s="444"/>
    </row>
    <row r="1530" spans="1:66" s="28" customFormat="1" ht="12" customHeight="1">
      <c r="A1530" s="321">
        <v>25300871</v>
      </c>
      <c r="B1530" s="318" t="str">
        <f t="shared" si="714"/>
        <v>25300871</v>
      </c>
      <c r="C1530" s="444" t="s">
        <v>3015</v>
      </c>
      <c r="D1530" s="445" t="s">
        <v>2092</v>
      </c>
      <c r="E1530" s="445"/>
      <c r="F1530" s="289">
        <v>42933</v>
      </c>
      <c r="G1530" s="445"/>
      <c r="H1530" s="547">
        <v>0</v>
      </c>
      <c r="I1530" s="547">
        <v>0</v>
      </c>
      <c r="J1530" s="547">
        <v>0</v>
      </c>
      <c r="K1530" s="547">
        <v>0</v>
      </c>
      <c r="L1530" s="547">
        <v>0</v>
      </c>
      <c r="M1530" s="547">
        <v>0</v>
      </c>
      <c r="N1530" s="547">
        <v>0</v>
      </c>
      <c r="O1530" s="547">
        <v>0</v>
      </c>
      <c r="P1530" s="547">
        <v>0</v>
      </c>
      <c r="Q1530" s="547">
        <v>0</v>
      </c>
      <c r="R1530" s="547">
        <v>0</v>
      </c>
      <c r="S1530" s="547">
        <v>0</v>
      </c>
      <c r="T1530" s="547">
        <v>0</v>
      </c>
      <c r="U1530" s="547"/>
      <c r="V1530" s="547">
        <f t="shared" si="716"/>
        <v>0</v>
      </c>
      <c r="W1530" s="285"/>
      <c r="X1530" s="286"/>
      <c r="Y1530" s="548">
        <f t="shared" si="728"/>
        <v>0</v>
      </c>
      <c r="Z1530" s="549">
        <f t="shared" si="728"/>
        <v>0</v>
      </c>
      <c r="AA1530" s="549">
        <f t="shared" si="728"/>
        <v>0</v>
      </c>
      <c r="AB1530" s="282">
        <f t="shared" si="700"/>
        <v>0</v>
      </c>
      <c r="AC1530" s="281">
        <f t="shared" si="701"/>
        <v>0</v>
      </c>
      <c r="AD1530" s="549">
        <f t="shared" si="717"/>
        <v>0</v>
      </c>
      <c r="AE1530" s="553">
        <f t="shared" si="718"/>
        <v>0</v>
      </c>
      <c r="AF1530" s="282">
        <f t="shared" si="719"/>
        <v>0</v>
      </c>
      <c r="AG1530" s="283">
        <f t="shared" si="720"/>
        <v>0</v>
      </c>
      <c r="AH1530" s="281">
        <f t="shared" si="702"/>
        <v>0</v>
      </c>
      <c r="AI1530" s="551">
        <f t="shared" si="726"/>
        <v>0</v>
      </c>
      <c r="AJ1530" s="549">
        <f t="shared" si="726"/>
        <v>0</v>
      </c>
      <c r="AK1530" s="549">
        <f t="shared" si="726"/>
        <v>0</v>
      </c>
      <c r="AL1530" s="282">
        <f t="shared" si="721"/>
        <v>0</v>
      </c>
      <c r="AM1530" s="281">
        <f t="shared" si="704"/>
        <v>0</v>
      </c>
      <c r="AN1530" s="549">
        <f t="shared" si="722"/>
        <v>0</v>
      </c>
      <c r="AO1530" s="549">
        <f t="shared" si="723"/>
        <v>0</v>
      </c>
      <c r="AP1530" s="549">
        <f t="shared" si="724"/>
        <v>0</v>
      </c>
      <c r="AQ1530" s="283">
        <f t="shared" si="725"/>
        <v>0</v>
      </c>
      <c r="AR1530" s="281">
        <f t="shared" si="705"/>
        <v>0</v>
      </c>
      <c r="AT1530" s="446"/>
      <c r="AU1530" s="344"/>
      <c r="AV1530" s="447" t="str">
        <f t="shared" si="706"/>
        <v>CA</v>
      </c>
      <c r="AW1530" s="447" t="str">
        <f t="shared" si="707"/>
        <v>CL</v>
      </c>
      <c r="AX1530" s="447" t="str">
        <f t="shared" si="708"/>
        <v>AIC</v>
      </c>
      <c r="AY1530" s="447" t="str">
        <f t="shared" si="709"/>
        <v>ERB</v>
      </c>
      <c r="AZ1530" s="447" t="str">
        <f t="shared" si="710"/>
        <v>GRB</v>
      </c>
      <c r="BA1530" s="447" t="str">
        <f t="shared" si="711"/>
        <v>Non-Op</v>
      </c>
      <c r="BC1530" s="445" t="s">
        <v>2342</v>
      </c>
      <c r="BD1530" s="552">
        <f t="shared" si="727"/>
        <v>0</v>
      </c>
      <c r="BF1530" s="448"/>
      <c r="BG1530" s="448"/>
      <c r="BH1530" s="448"/>
      <c r="BI1530" s="448"/>
      <c r="BJ1530" s="448"/>
      <c r="BK1530" s="448"/>
      <c r="BL1530" s="448"/>
      <c r="BN1530" s="444"/>
    </row>
    <row r="1531" spans="1:66" s="28" customFormat="1" ht="12" customHeight="1">
      <c r="A1531" s="362">
        <v>25300881</v>
      </c>
      <c r="B1531" s="313" t="str">
        <f t="shared" si="714"/>
        <v>25300881</v>
      </c>
      <c r="C1531" s="450" t="s">
        <v>3016</v>
      </c>
      <c r="D1531" s="451" t="s">
        <v>2092</v>
      </c>
      <c r="E1531" s="451"/>
      <c r="F1531" s="291">
        <v>44530</v>
      </c>
      <c r="G1531" s="451"/>
      <c r="H1531" s="556"/>
      <c r="I1531" s="556"/>
      <c r="J1531" s="556"/>
      <c r="K1531" s="556"/>
      <c r="L1531" s="556"/>
      <c r="M1531" s="556"/>
      <c r="N1531" s="556"/>
      <c r="O1531" s="556"/>
      <c r="P1531" s="556"/>
      <c r="Q1531" s="556"/>
      <c r="R1531" s="556"/>
      <c r="S1531" s="556">
        <v>-14450729.68</v>
      </c>
      <c r="T1531" s="591">
        <v>-14450729.68</v>
      </c>
      <c r="U1531" s="556"/>
      <c r="V1531" s="556">
        <f t="shared" si="716"/>
        <v>-1806341.21</v>
      </c>
      <c r="W1531" s="292"/>
      <c r="X1531" s="293"/>
      <c r="Y1531" s="548">
        <f t="shared" si="728"/>
        <v>0</v>
      </c>
      <c r="Z1531" s="549">
        <f t="shared" si="728"/>
        <v>-14450729.68</v>
      </c>
      <c r="AA1531" s="549">
        <f t="shared" si="728"/>
        <v>0</v>
      </c>
      <c r="AB1531" s="282">
        <f t="shared" si="700"/>
        <v>0</v>
      </c>
      <c r="AC1531" s="281">
        <f t="shared" si="701"/>
        <v>0</v>
      </c>
      <c r="AD1531" s="549">
        <f t="shared" si="717"/>
        <v>0</v>
      </c>
      <c r="AE1531" s="553">
        <f t="shared" si="718"/>
        <v>0</v>
      </c>
      <c r="AF1531" s="282">
        <f t="shared" si="719"/>
        <v>0</v>
      </c>
      <c r="AG1531" s="283">
        <f t="shared" si="720"/>
        <v>0</v>
      </c>
      <c r="AH1531" s="281">
        <f t="shared" si="702"/>
        <v>0</v>
      </c>
      <c r="AI1531" s="551">
        <f t="shared" si="726"/>
        <v>0</v>
      </c>
      <c r="AJ1531" s="549">
        <f t="shared" si="726"/>
        <v>-1806341.21</v>
      </c>
      <c r="AK1531" s="549">
        <f t="shared" si="726"/>
        <v>0</v>
      </c>
      <c r="AL1531" s="282">
        <f t="shared" si="721"/>
        <v>0</v>
      </c>
      <c r="AM1531" s="281">
        <f t="shared" si="704"/>
        <v>0</v>
      </c>
      <c r="AN1531" s="549">
        <f t="shared" si="722"/>
        <v>0</v>
      </c>
      <c r="AO1531" s="549">
        <f t="shared" si="723"/>
        <v>0</v>
      </c>
      <c r="AP1531" s="549">
        <f t="shared" si="724"/>
        <v>0</v>
      </c>
      <c r="AQ1531" s="283">
        <f t="shared" si="725"/>
        <v>0</v>
      </c>
      <c r="AR1531" s="281">
        <f t="shared" si="705"/>
        <v>0</v>
      </c>
      <c r="AT1531" s="446"/>
      <c r="AU1531" s="344"/>
      <c r="AV1531" s="447" t="str">
        <f t="shared" si="706"/>
        <v>CA</v>
      </c>
      <c r="AW1531" s="447" t="str">
        <f t="shared" si="707"/>
        <v>CL</v>
      </c>
      <c r="AX1531" s="447" t="str">
        <f t="shared" si="708"/>
        <v>AIC</v>
      </c>
      <c r="AY1531" s="447" t="str">
        <f t="shared" si="709"/>
        <v>ERB</v>
      </c>
      <c r="AZ1531" s="447" t="str">
        <f t="shared" si="710"/>
        <v>GRB</v>
      </c>
      <c r="BA1531" s="447" t="str">
        <f t="shared" si="711"/>
        <v>Non-Op</v>
      </c>
      <c r="BC1531" s="445" t="s">
        <v>2342</v>
      </c>
      <c r="BD1531" s="552">
        <f t="shared" si="727"/>
        <v>-14450729.68</v>
      </c>
      <c r="BF1531" s="448"/>
      <c r="BG1531" s="448"/>
      <c r="BH1531" s="448"/>
      <c r="BI1531" s="448"/>
      <c r="BJ1531" s="448"/>
      <c r="BK1531" s="448"/>
      <c r="BL1531" s="448"/>
      <c r="BN1531" s="444"/>
    </row>
    <row r="1532" spans="1:66" s="28" customFormat="1" ht="12" customHeight="1">
      <c r="A1532" s="287">
        <v>25301073</v>
      </c>
      <c r="B1532" s="288" t="str">
        <f t="shared" si="714"/>
        <v>25301073</v>
      </c>
      <c r="C1532" s="444" t="s">
        <v>3017</v>
      </c>
      <c r="D1532" s="445" t="s">
        <v>2092</v>
      </c>
      <c r="E1532" s="445"/>
      <c r="F1532" s="444"/>
      <c r="G1532" s="445"/>
      <c r="H1532" s="547">
        <v>0</v>
      </c>
      <c r="I1532" s="547">
        <v>0</v>
      </c>
      <c r="J1532" s="547">
        <v>0</v>
      </c>
      <c r="K1532" s="547">
        <v>0</v>
      </c>
      <c r="L1532" s="547">
        <v>0</v>
      </c>
      <c r="M1532" s="547">
        <v>0</v>
      </c>
      <c r="N1532" s="547">
        <v>0</v>
      </c>
      <c r="O1532" s="547">
        <v>0</v>
      </c>
      <c r="P1532" s="547">
        <v>0</v>
      </c>
      <c r="Q1532" s="547">
        <v>0</v>
      </c>
      <c r="R1532" s="547">
        <v>0</v>
      </c>
      <c r="S1532" s="547">
        <v>0</v>
      </c>
      <c r="T1532" s="547">
        <v>0</v>
      </c>
      <c r="U1532" s="547"/>
      <c r="V1532" s="547">
        <f t="shared" si="716"/>
        <v>0</v>
      </c>
      <c r="W1532" s="285"/>
      <c r="X1532" s="286"/>
      <c r="Y1532" s="548">
        <f t="shared" si="728"/>
        <v>0</v>
      </c>
      <c r="Z1532" s="549">
        <f t="shared" si="728"/>
        <v>0</v>
      </c>
      <c r="AA1532" s="549">
        <f t="shared" si="728"/>
        <v>0</v>
      </c>
      <c r="AB1532" s="282">
        <f t="shared" si="700"/>
        <v>0</v>
      </c>
      <c r="AC1532" s="281">
        <f t="shared" si="701"/>
        <v>0</v>
      </c>
      <c r="AD1532" s="549">
        <f t="shared" si="717"/>
        <v>0</v>
      </c>
      <c r="AE1532" s="553">
        <f t="shared" si="718"/>
        <v>0</v>
      </c>
      <c r="AF1532" s="282">
        <f t="shared" si="719"/>
        <v>0</v>
      </c>
      <c r="AG1532" s="283">
        <f t="shared" si="720"/>
        <v>0</v>
      </c>
      <c r="AH1532" s="281">
        <f t="shared" si="702"/>
        <v>0</v>
      </c>
      <c r="AI1532" s="551">
        <f t="shared" si="726"/>
        <v>0</v>
      </c>
      <c r="AJ1532" s="549">
        <f t="shared" si="726"/>
        <v>0</v>
      </c>
      <c r="AK1532" s="549">
        <f t="shared" si="726"/>
        <v>0</v>
      </c>
      <c r="AL1532" s="282">
        <f t="shared" si="721"/>
        <v>0</v>
      </c>
      <c r="AM1532" s="281">
        <f t="shared" si="704"/>
        <v>0</v>
      </c>
      <c r="AN1532" s="549">
        <f t="shared" si="722"/>
        <v>0</v>
      </c>
      <c r="AO1532" s="549">
        <f t="shared" si="723"/>
        <v>0</v>
      </c>
      <c r="AP1532" s="549">
        <f t="shared" si="724"/>
        <v>0</v>
      </c>
      <c r="AQ1532" s="283">
        <f t="shared" si="725"/>
        <v>0</v>
      </c>
      <c r="AR1532" s="281">
        <f t="shared" si="705"/>
        <v>0</v>
      </c>
      <c r="AT1532" s="446"/>
      <c r="AU1532" s="344"/>
      <c r="AV1532" s="447" t="str">
        <f t="shared" si="706"/>
        <v>CA</v>
      </c>
      <c r="AW1532" s="447" t="str">
        <f t="shared" si="707"/>
        <v>CL</v>
      </c>
      <c r="AX1532" s="447" t="str">
        <f t="shared" si="708"/>
        <v>AIC</v>
      </c>
      <c r="AY1532" s="447" t="str">
        <f t="shared" si="709"/>
        <v>ERB</v>
      </c>
      <c r="AZ1532" s="447" t="str">
        <f t="shared" si="710"/>
        <v>GRB</v>
      </c>
      <c r="BA1532" s="447" t="str">
        <f t="shared" si="711"/>
        <v>Non-Op</v>
      </c>
      <c r="BC1532" s="445" t="s">
        <v>2342</v>
      </c>
      <c r="BD1532" s="552">
        <f t="shared" si="727"/>
        <v>0</v>
      </c>
      <c r="BF1532" s="435"/>
      <c r="BG1532" s="435"/>
      <c r="BH1532" s="435"/>
      <c r="BI1532" s="435"/>
      <c r="BJ1532" s="435"/>
      <c r="BK1532" s="435"/>
      <c r="BL1532" s="435"/>
      <c r="BN1532" s="444"/>
    </row>
    <row r="1533" spans="1:66" s="28" customFormat="1" ht="12" customHeight="1">
      <c r="A1533" s="362">
        <v>25301132</v>
      </c>
      <c r="B1533" s="290" t="str">
        <f t="shared" si="714"/>
        <v>25301132</v>
      </c>
      <c r="C1533" s="450" t="s">
        <v>2344</v>
      </c>
      <c r="D1533" s="451" t="s">
        <v>1165</v>
      </c>
      <c r="E1533" s="451"/>
      <c r="F1533" s="300">
        <v>44105</v>
      </c>
      <c r="G1533" s="451"/>
      <c r="H1533" s="556">
        <v>-41113.26</v>
      </c>
      <c r="I1533" s="556">
        <v>-54817.68</v>
      </c>
      <c r="J1533" s="556">
        <v>-68522.100000000006</v>
      </c>
      <c r="K1533" s="556">
        <v>-82226.52</v>
      </c>
      <c r="L1533" s="556">
        <v>-95930.94</v>
      </c>
      <c r="M1533" s="556">
        <v>-109635.36</v>
      </c>
      <c r="N1533" s="556">
        <v>-123339.78</v>
      </c>
      <c r="O1533" s="556">
        <v>-137044.20000000001</v>
      </c>
      <c r="P1533" s="556">
        <v>-150748.62</v>
      </c>
      <c r="Q1533" s="556">
        <v>-164453.04</v>
      </c>
      <c r="R1533" s="556">
        <v>-178157.46</v>
      </c>
      <c r="S1533" s="556">
        <v>-191861.88</v>
      </c>
      <c r="T1533" s="591">
        <v>-205566.3</v>
      </c>
      <c r="U1533" s="556"/>
      <c r="V1533" s="556">
        <f t="shared" si="716"/>
        <v>-123339.78000000001</v>
      </c>
      <c r="W1533" s="292"/>
      <c r="X1533" s="293"/>
      <c r="Y1533" s="548">
        <f t="shared" si="728"/>
        <v>0</v>
      </c>
      <c r="Z1533" s="549">
        <f t="shared" si="728"/>
        <v>0</v>
      </c>
      <c r="AA1533" s="549">
        <f t="shared" si="728"/>
        <v>0</v>
      </c>
      <c r="AB1533" s="282">
        <f t="shared" si="700"/>
        <v>-205566.3</v>
      </c>
      <c r="AC1533" s="281">
        <f t="shared" si="701"/>
        <v>0</v>
      </c>
      <c r="AD1533" s="549">
        <f t="shared" si="717"/>
        <v>0</v>
      </c>
      <c r="AE1533" s="553">
        <f t="shared" si="718"/>
        <v>0</v>
      </c>
      <c r="AF1533" s="282">
        <f t="shared" si="719"/>
        <v>-205566.3</v>
      </c>
      <c r="AG1533" s="283">
        <f t="shared" si="720"/>
        <v>-205566.3</v>
      </c>
      <c r="AH1533" s="281">
        <f t="shared" si="702"/>
        <v>0</v>
      </c>
      <c r="AI1533" s="551">
        <f t="shared" si="726"/>
        <v>0</v>
      </c>
      <c r="AJ1533" s="549">
        <f t="shared" si="726"/>
        <v>0</v>
      </c>
      <c r="AK1533" s="549">
        <f t="shared" si="726"/>
        <v>0</v>
      </c>
      <c r="AL1533" s="282">
        <f t="shared" si="721"/>
        <v>-123339.78000000001</v>
      </c>
      <c r="AM1533" s="281">
        <f t="shared" si="704"/>
        <v>0</v>
      </c>
      <c r="AN1533" s="549">
        <f t="shared" si="722"/>
        <v>0</v>
      </c>
      <c r="AO1533" s="549">
        <f t="shared" si="723"/>
        <v>0</v>
      </c>
      <c r="AP1533" s="549">
        <f t="shared" si="724"/>
        <v>-123339.78000000001</v>
      </c>
      <c r="AQ1533" s="283">
        <f t="shared" si="725"/>
        <v>-123339.78000000001</v>
      </c>
      <c r="AR1533" s="281">
        <f t="shared" si="705"/>
        <v>0</v>
      </c>
      <c r="AT1533" s="446" t="s">
        <v>2172</v>
      </c>
      <c r="AU1533" s="344"/>
      <c r="AV1533" s="447" t="str">
        <f t="shared" si="706"/>
        <v>CA</v>
      </c>
      <c r="AW1533" s="447" t="str">
        <f t="shared" si="707"/>
        <v>CL</v>
      </c>
      <c r="AX1533" s="447" t="str">
        <f t="shared" si="708"/>
        <v>AIC</v>
      </c>
      <c r="AY1533" s="447" t="str">
        <f t="shared" si="709"/>
        <v>ERB</v>
      </c>
      <c r="AZ1533" s="447" t="str">
        <f t="shared" si="710"/>
        <v>GRB</v>
      </c>
      <c r="BA1533" s="447" t="str">
        <f t="shared" si="711"/>
        <v>Non-Op</v>
      </c>
      <c r="BC1533" s="449" t="s">
        <v>2100</v>
      </c>
      <c r="BD1533" s="552">
        <f t="shared" si="727"/>
        <v>-205566.3</v>
      </c>
      <c r="BF1533" s="435"/>
      <c r="BG1533" s="435"/>
      <c r="BH1533" s="435"/>
      <c r="BI1533" s="435"/>
      <c r="BJ1533" s="435"/>
      <c r="BK1533" s="435"/>
      <c r="BL1533" s="435"/>
      <c r="BN1533" s="444"/>
    </row>
    <row r="1534" spans="1:66" s="28" customFormat="1" ht="12" customHeight="1">
      <c r="A1534" s="362">
        <v>25301142</v>
      </c>
      <c r="B1534" s="290" t="str">
        <f t="shared" si="714"/>
        <v>25301142</v>
      </c>
      <c r="C1534" s="450" t="s">
        <v>2345</v>
      </c>
      <c r="D1534" s="451" t="s">
        <v>1165</v>
      </c>
      <c r="E1534" s="451"/>
      <c r="F1534" s="300">
        <v>44105</v>
      </c>
      <c r="G1534" s="451"/>
      <c r="H1534" s="556">
        <v>-33171.21</v>
      </c>
      <c r="I1534" s="556">
        <v>-43577.87</v>
      </c>
      <c r="J1534" s="556">
        <v>-53659.32</v>
      </c>
      <c r="K1534" s="556">
        <v>-63415.56</v>
      </c>
      <c r="L1534" s="556">
        <v>-72846.59</v>
      </c>
      <c r="M1534" s="556">
        <v>-81952.41</v>
      </c>
      <c r="N1534" s="556">
        <v>-90733.03</v>
      </c>
      <c r="O1534" s="556">
        <v>-99188.44</v>
      </c>
      <c r="P1534" s="556">
        <v>-107318.64</v>
      </c>
      <c r="Q1534" s="556">
        <v>-115123.63</v>
      </c>
      <c r="R1534" s="556">
        <v>-122603.41</v>
      </c>
      <c r="S1534" s="556">
        <v>-129757.99</v>
      </c>
      <c r="T1534" s="591">
        <v>-136587.35999999999</v>
      </c>
      <c r="U1534" s="556"/>
      <c r="V1534" s="556">
        <f t="shared" si="716"/>
        <v>-88754.681250000009</v>
      </c>
      <c r="W1534" s="292"/>
      <c r="X1534" s="293"/>
      <c r="Y1534" s="548">
        <f t="shared" si="728"/>
        <v>0</v>
      </c>
      <c r="Z1534" s="549">
        <f t="shared" si="728"/>
        <v>0</v>
      </c>
      <c r="AA1534" s="549">
        <f t="shared" si="728"/>
        <v>0</v>
      </c>
      <c r="AB1534" s="282">
        <f t="shared" si="700"/>
        <v>-136587.35999999999</v>
      </c>
      <c r="AC1534" s="281">
        <f t="shared" si="701"/>
        <v>0</v>
      </c>
      <c r="AD1534" s="549">
        <f t="shared" si="717"/>
        <v>0</v>
      </c>
      <c r="AE1534" s="553">
        <f t="shared" si="718"/>
        <v>0</v>
      </c>
      <c r="AF1534" s="282">
        <f t="shared" si="719"/>
        <v>-136587.35999999999</v>
      </c>
      <c r="AG1534" s="283">
        <f t="shared" si="720"/>
        <v>-136587.35999999999</v>
      </c>
      <c r="AH1534" s="281">
        <f t="shared" si="702"/>
        <v>0</v>
      </c>
      <c r="AI1534" s="551">
        <f t="shared" si="726"/>
        <v>0</v>
      </c>
      <c r="AJ1534" s="549">
        <f t="shared" si="726"/>
        <v>0</v>
      </c>
      <c r="AK1534" s="549">
        <f t="shared" si="726"/>
        <v>0</v>
      </c>
      <c r="AL1534" s="282">
        <f t="shared" si="721"/>
        <v>-88754.681250000009</v>
      </c>
      <c r="AM1534" s="281">
        <f t="shared" si="704"/>
        <v>0</v>
      </c>
      <c r="AN1534" s="549">
        <f t="shared" si="722"/>
        <v>0</v>
      </c>
      <c r="AO1534" s="549">
        <f t="shared" si="723"/>
        <v>0</v>
      </c>
      <c r="AP1534" s="549">
        <f t="shared" si="724"/>
        <v>-88754.681250000009</v>
      </c>
      <c r="AQ1534" s="283">
        <f t="shared" si="725"/>
        <v>-88754.681250000009</v>
      </c>
      <c r="AR1534" s="281">
        <f t="shared" si="705"/>
        <v>0</v>
      </c>
      <c r="AT1534" s="446" t="s">
        <v>2172</v>
      </c>
      <c r="AU1534" s="344"/>
      <c r="AV1534" s="447" t="str">
        <f t="shared" si="706"/>
        <v>CA</v>
      </c>
      <c r="AW1534" s="447" t="str">
        <f t="shared" si="707"/>
        <v>CL</v>
      </c>
      <c r="AX1534" s="447" t="str">
        <f t="shared" si="708"/>
        <v>AIC</v>
      </c>
      <c r="AY1534" s="447" t="str">
        <f t="shared" si="709"/>
        <v>ERB</v>
      </c>
      <c r="AZ1534" s="447" t="str">
        <f t="shared" si="710"/>
        <v>GRB</v>
      </c>
      <c r="BA1534" s="447" t="str">
        <f t="shared" si="711"/>
        <v>Non-Op</v>
      </c>
      <c r="BC1534" s="449" t="s">
        <v>2100</v>
      </c>
      <c r="BD1534" s="552">
        <f t="shared" si="727"/>
        <v>-136587.35999999999</v>
      </c>
      <c r="BF1534" s="435"/>
      <c r="BG1534" s="435"/>
      <c r="BH1534" s="435"/>
      <c r="BI1534" s="435"/>
      <c r="BJ1534" s="435"/>
      <c r="BK1534" s="435"/>
      <c r="BL1534" s="435"/>
      <c r="BN1534" s="444"/>
    </row>
    <row r="1535" spans="1:66" s="28" customFormat="1" ht="12" customHeight="1">
      <c r="A1535" s="287">
        <v>25301151</v>
      </c>
      <c r="B1535" s="288" t="str">
        <f t="shared" si="714"/>
        <v>25301151</v>
      </c>
      <c r="C1535" s="444" t="s">
        <v>3018</v>
      </c>
      <c r="D1535" s="445" t="s">
        <v>1165</v>
      </c>
      <c r="E1535" s="445"/>
      <c r="F1535" s="444"/>
      <c r="G1535" s="445"/>
      <c r="H1535" s="547">
        <v>0</v>
      </c>
      <c r="I1535" s="547">
        <v>0</v>
      </c>
      <c r="J1535" s="547">
        <v>0</v>
      </c>
      <c r="K1535" s="547">
        <v>0</v>
      </c>
      <c r="L1535" s="547">
        <v>0</v>
      </c>
      <c r="M1535" s="547">
        <v>0</v>
      </c>
      <c r="N1535" s="547">
        <v>0</v>
      </c>
      <c r="O1535" s="547">
        <v>0</v>
      </c>
      <c r="P1535" s="547">
        <v>0</v>
      </c>
      <c r="Q1535" s="547">
        <v>0</v>
      </c>
      <c r="R1535" s="547">
        <v>0</v>
      </c>
      <c r="S1535" s="547">
        <v>0</v>
      </c>
      <c r="T1535" s="547">
        <v>0</v>
      </c>
      <c r="U1535" s="547"/>
      <c r="V1535" s="547">
        <f t="shared" si="716"/>
        <v>0</v>
      </c>
      <c r="W1535" s="285" t="s">
        <v>321</v>
      </c>
      <c r="X1535" s="286"/>
      <c r="Y1535" s="548">
        <f t="shared" si="728"/>
        <v>0</v>
      </c>
      <c r="Z1535" s="549">
        <f t="shared" si="728"/>
        <v>0</v>
      </c>
      <c r="AA1535" s="549">
        <f t="shared" si="728"/>
        <v>0</v>
      </c>
      <c r="AB1535" s="282">
        <f t="shared" si="700"/>
        <v>0</v>
      </c>
      <c r="AC1535" s="281">
        <f t="shared" si="701"/>
        <v>0</v>
      </c>
      <c r="AD1535" s="549">
        <f t="shared" si="717"/>
        <v>0</v>
      </c>
      <c r="AE1535" s="553">
        <f t="shared" si="718"/>
        <v>0</v>
      </c>
      <c r="AF1535" s="282">
        <f t="shared" si="719"/>
        <v>0</v>
      </c>
      <c r="AG1535" s="283">
        <f t="shared" si="720"/>
        <v>0</v>
      </c>
      <c r="AH1535" s="281">
        <f t="shared" si="702"/>
        <v>0</v>
      </c>
      <c r="AI1535" s="551">
        <f t="shared" si="726"/>
        <v>0</v>
      </c>
      <c r="AJ1535" s="549">
        <f t="shared" si="726"/>
        <v>0</v>
      </c>
      <c r="AK1535" s="549">
        <f t="shared" si="726"/>
        <v>0</v>
      </c>
      <c r="AL1535" s="282">
        <f t="shared" si="721"/>
        <v>0</v>
      </c>
      <c r="AM1535" s="281">
        <f t="shared" si="704"/>
        <v>0</v>
      </c>
      <c r="AN1535" s="549">
        <f t="shared" si="722"/>
        <v>0</v>
      </c>
      <c r="AO1535" s="549">
        <f t="shared" si="723"/>
        <v>0</v>
      </c>
      <c r="AP1535" s="549">
        <f t="shared" si="724"/>
        <v>0</v>
      </c>
      <c r="AQ1535" s="283">
        <f t="shared" si="725"/>
        <v>0</v>
      </c>
      <c r="AR1535" s="281">
        <f t="shared" si="705"/>
        <v>0</v>
      </c>
      <c r="AT1535" s="446" t="s">
        <v>2081</v>
      </c>
      <c r="AU1535" s="344"/>
      <c r="AV1535" s="447" t="str">
        <f t="shared" si="706"/>
        <v>CA</v>
      </c>
      <c r="AW1535" s="447" t="str">
        <f t="shared" si="707"/>
        <v>CL</v>
      </c>
      <c r="AX1535" s="447" t="str">
        <f t="shared" si="708"/>
        <v>AIC</v>
      </c>
      <c r="AY1535" s="447" t="str">
        <f t="shared" si="709"/>
        <v>ERB</v>
      </c>
      <c r="AZ1535" s="447" t="str">
        <f t="shared" si="710"/>
        <v>GRB</v>
      </c>
      <c r="BA1535" s="447" t="str">
        <f t="shared" si="711"/>
        <v>Non-Op</v>
      </c>
      <c r="BC1535" s="449" t="s">
        <v>2100</v>
      </c>
      <c r="BD1535" s="552">
        <f t="shared" si="727"/>
        <v>0</v>
      </c>
      <c r="BF1535" s="435"/>
      <c r="BG1535" s="435"/>
      <c r="BH1535" s="435"/>
      <c r="BI1535" s="435"/>
      <c r="BJ1535" s="435"/>
      <c r="BK1535" s="435"/>
      <c r="BL1535" s="435"/>
      <c r="BN1535" s="444"/>
    </row>
    <row r="1536" spans="1:66" s="28" customFormat="1" ht="12" customHeight="1">
      <c r="A1536" s="362">
        <v>25301152</v>
      </c>
      <c r="B1536" s="290" t="str">
        <f t="shared" si="714"/>
        <v>25301152</v>
      </c>
      <c r="C1536" s="450" t="s">
        <v>2345</v>
      </c>
      <c r="D1536" s="451" t="s">
        <v>1165</v>
      </c>
      <c r="E1536" s="451"/>
      <c r="F1536" s="300">
        <v>44105</v>
      </c>
      <c r="G1536" s="451"/>
      <c r="H1536" s="556">
        <v>-10541.76</v>
      </c>
      <c r="I1536" s="556">
        <v>-14055.68</v>
      </c>
      <c r="J1536" s="556">
        <v>-17569.599999999999</v>
      </c>
      <c r="K1536" s="556">
        <v>-21083.52</v>
      </c>
      <c r="L1536" s="556">
        <v>-24597.439999999999</v>
      </c>
      <c r="M1536" s="556">
        <v>-28111.360000000001</v>
      </c>
      <c r="N1536" s="556">
        <v>-31625.279999999999</v>
      </c>
      <c r="O1536" s="556">
        <v>-35139.199999999997</v>
      </c>
      <c r="P1536" s="556">
        <v>-38653.120000000003</v>
      </c>
      <c r="Q1536" s="556">
        <v>-42167.040000000001</v>
      </c>
      <c r="R1536" s="556">
        <v>-45680.959999999999</v>
      </c>
      <c r="S1536" s="556">
        <v>-49194.879999999997</v>
      </c>
      <c r="T1536" s="591">
        <v>-52708.800000000003</v>
      </c>
      <c r="U1536" s="556"/>
      <c r="V1536" s="556">
        <f t="shared" si="716"/>
        <v>-31625.280000000002</v>
      </c>
      <c r="W1536" s="292"/>
      <c r="X1536" s="293"/>
      <c r="Y1536" s="548">
        <f t="shared" si="728"/>
        <v>0</v>
      </c>
      <c r="Z1536" s="549">
        <f t="shared" si="728"/>
        <v>0</v>
      </c>
      <c r="AA1536" s="549">
        <f t="shared" si="728"/>
        <v>0</v>
      </c>
      <c r="AB1536" s="282">
        <f t="shared" si="700"/>
        <v>-52708.800000000003</v>
      </c>
      <c r="AC1536" s="281">
        <f t="shared" si="701"/>
        <v>0</v>
      </c>
      <c r="AD1536" s="549">
        <f t="shared" si="717"/>
        <v>0</v>
      </c>
      <c r="AE1536" s="553">
        <f t="shared" si="718"/>
        <v>0</v>
      </c>
      <c r="AF1536" s="282">
        <f t="shared" si="719"/>
        <v>-52708.800000000003</v>
      </c>
      <c r="AG1536" s="283">
        <f t="shared" si="720"/>
        <v>-52708.800000000003</v>
      </c>
      <c r="AH1536" s="281">
        <f t="shared" si="702"/>
        <v>0</v>
      </c>
      <c r="AI1536" s="551">
        <f t="shared" si="726"/>
        <v>0</v>
      </c>
      <c r="AJ1536" s="549">
        <f t="shared" si="726"/>
        <v>0</v>
      </c>
      <c r="AK1536" s="549">
        <f t="shared" si="726"/>
        <v>0</v>
      </c>
      <c r="AL1536" s="282">
        <f t="shared" si="721"/>
        <v>-31625.280000000002</v>
      </c>
      <c r="AM1536" s="281">
        <f t="shared" si="704"/>
        <v>0</v>
      </c>
      <c r="AN1536" s="549">
        <f t="shared" si="722"/>
        <v>0</v>
      </c>
      <c r="AO1536" s="549">
        <f t="shared" si="723"/>
        <v>0</v>
      </c>
      <c r="AP1536" s="549">
        <f t="shared" si="724"/>
        <v>-31625.280000000002</v>
      </c>
      <c r="AQ1536" s="283">
        <f t="shared" si="725"/>
        <v>-31625.280000000002</v>
      </c>
      <c r="AR1536" s="281">
        <f t="shared" si="705"/>
        <v>0</v>
      </c>
      <c r="AT1536" s="446" t="s">
        <v>2172</v>
      </c>
      <c r="AU1536" s="344"/>
      <c r="AV1536" s="447" t="str">
        <f t="shared" si="706"/>
        <v>CA</v>
      </c>
      <c r="AW1536" s="447" t="str">
        <f t="shared" si="707"/>
        <v>CL</v>
      </c>
      <c r="AX1536" s="447" t="str">
        <f t="shared" si="708"/>
        <v>AIC</v>
      </c>
      <c r="AY1536" s="447" t="str">
        <f t="shared" si="709"/>
        <v>ERB</v>
      </c>
      <c r="AZ1536" s="447" t="str">
        <f t="shared" si="710"/>
        <v>GRB</v>
      </c>
      <c r="BA1536" s="447" t="str">
        <f t="shared" si="711"/>
        <v>Non-Op</v>
      </c>
      <c r="BC1536" s="449" t="s">
        <v>2100</v>
      </c>
      <c r="BD1536" s="552">
        <f t="shared" si="727"/>
        <v>-52708.800000000003</v>
      </c>
      <c r="BF1536" s="435"/>
      <c r="BG1536" s="435"/>
      <c r="BH1536" s="435"/>
      <c r="BI1536" s="435"/>
      <c r="BJ1536" s="435"/>
      <c r="BK1536" s="435"/>
      <c r="BL1536" s="435"/>
      <c r="BN1536" s="444"/>
    </row>
    <row r="1537" spans="1:66" s="28" customFormat="1" ht="12" customHeight="1">
      <c r="A1537" s="362">
        <v>25301162</v>
      </c>
      <c r="B1537" s="290" t="str">
        <f t="shared" si="714"/>
        <v>25301162</v>
      </c>
      <c r="C1537" s="450" t="s">
        <v>2346</v>
      </c>
      <c r="D1537" s="451" t="s">
        <v>1165</v>
      </c>
      <c r="E1537" s="451"/>
      <c r="F1537" s="300">
        <v>44105</v>
      </c>
      <c r="G1537" s="451"/>
      <c r="H1537" s="556">
        <v>-2006004</v>
      </c>
      <c r="I1537" s="556">
        <v>-2006004</v>
      </c>
      <c r="J1537" s="556">
        <v>-2006004</v>
      </c>
      <c r="K1537" s="556">
        <v>-2006004</v>
      </c>
      <c r="L1537" s="556">
        <v>-2006004</v>
      </c>
      <c r="M1537" s="556">
        <v>-2006004</v>
      </c>
      <c r="N1537" s="556">
        <v>-2006004</v>
      </c>
      <c r="O1537" s="556">
        <v>-2006004</v>
      </c>
      <c r="P1537" s="556">
        <v>-2006004</v>
      </c>
      <c r="Q1537" s="556">
        <v>-2006004</v>
      </c>
      <c r="R1537" s="556">
        <v>-2006004</v>
      </c>
      <c r="S1537" s="556">
        <v>-2006004</v>
      </c>
      <c r="T1537" s="591">
        <v>-2006004</v>
      </c>
      <c r="U1537" s="556"/>
      <c r="V1537" s="556">
        <f t="shared" si="716"/>
        <v>-2006004</v>
      </c>
      <c r="W1537" s="292"/>
      <c r="X1537" s="293"/>
      <c r="Y1537" s="548">
        <f t="shared" si="728"/>
        <v>0</v>
      </c>
      <c r="Z1537" s="549">
        <f t="shared" si="728"/>
        <v>0</v>
      </c>
      <c r="AA1537" s="549">
        <f t="shared" si="728"/>
        <v>0</v>
      </c>
      <c r="AB1537" s="282">
        <f t="shared" si="700"/>
        <v>-2006004</v>
      </c>
      <c r="AC1537" s="281">
        <f t="shared" si="701"/>
        <v>0</v>
      </c>
      <c r="AD1537" s="549">
        <f t="shared" si="717"/>
        <v>0</v>
      </c>
      <c r="AE1537" s="553">
        <f t="shared" si="718"/>
        <v>0</v>
      </c>
      <c r="AF1537" s="282">
        <f t="shared" si="719"/>
        <v>-2006004</v>
      </c>
      <c r="AG1537" s="283">
        <f t="shared" si="720"/>
        <v>-2006004</v>
      </c>
      <c r="AH1537" s="281">
        <f t="shared" si="702"/>
        <v>0</v>
      </c>
      <c r="AI1537" s="551">
        <f t="shared" si="726"/>
        <v>0</v>
      </c>
      <c r="AJ1537" s="549">
        <f t="shared" si="726"/>
        <v>0</v>
      </c>
      <c r="AK1537" s="549">
        <f t="shared" si="726"/>
        <v>0</v>
      </c>
      <c r="AL1537" s="282">
        <f t="shared" si="721"/>
        <v>-2006004</v>
      </c>
      <c r="AM1537" s="281">
        <f t="shared" si="704"/>
        <v>0</v>
      </c>
      <c r="AN1537" s="549">
        <f t="shared" si="722"/>
        <v>0</v>
      </c>
      <c r="AO1537" s="549">
        <f t="shared" si="723"/>
        <v>0</v>
      </c>
      <c r="AP1537" s="549">
        <f t="shared" si="724"/>
        <v>-2006004</v>
      </c>
      <c r="AQ1537" s="283">
        <f t="shared" si="725"/>
        <v>-2006004</v>
      </c>
      <c r="AR1537" s="281">
        <f t="shared" si="705"/>
        <v>0</v>
      </c>
      <c r="AT1537" s="446" t="s">
        <v>2227</v>
      </c>
      <c r="AU1537" s="344"/>
      <c r="AV1537" s="447" t="str">
        <f t="shared" si="706"/>
        <v>CA</v>
      </c>
      <c r="AW1537" s="447" t="str">
        <f t="shared" si="707"/>
        <v>CL</v>
      </c>
      <c r="AX1537" s="447" t="str">
        <f t="shared" si="708"/>
        <v>AIC</v>
      </c>
      <c r="AY1537" s="447" t="str">
        <f t="shared" si="709"/>
        <v>ERB</v>
      </c>
      <c r="AZ1537" s="447" t="str">
        <f t="shared" si="710"/>
        <v>GRB</v>
      </c>
      <c r="BA1537" s="447" t="str">
        <f t="shared" si="711"/>
        <v>Non-Op</v>
      </c>
      <c r="BC1537" s="449" t="s">
        <v>2100</v>
      </c>
      <c r="BD1537" s="552">
        <f t="shared" si="727"/>
        <v>-2006004</v>
      </c>
      <c r="BF1537" s="435"/>
      <c r="BG1537" s="435"/>
      <c r="BH1537" s="435"/>
      <c r="BI1537" s="435"/>
      <c r="BJ1537" s="435"/>
      <c r="BK1537" s="435"/>
      <c r="BL1537" s="435"/>
      <c r="BN1537" s="444"/>
    </row>
    <row r="1538" spans="1:66" s="28" customFormat="1" ht="12" customHeight="1">
      <c r="A1538" s="324">
        <v>25301171</v>
      </c>
      <c r="B1538" s="290" t="str">
        <f t="shared" si="714"/>
        <v>25301171</v>
      </c>
      <c r="C1538" s="450" t="s">
        <v>2343</v>
      </c>
      <c r="D1538" s="451" t="s">
        <v>1165</v>
      </c>
      <c r="E1538" s="451"/>
      <c r="F1538" s="300">
        <v>43525</v>
      </c>
      <c r="G1538" s="451"/>
      <c r="H1538" s="556">
        <v>-2152261</v>
      </c>
      <c r="I1538" s="556">
        <v>-2370485</v>
      </c>
      <c r="J1538" s="556">
        <v>-2584764</v>
      </c>
      <c r="K1538" s="556">
        <v>-2795097</v>
      </c>
      <c r="L1538" s="556">
        <v>-3001484</v>
      </c>
      <c r="M1538" s="556">
        <v>-3203926</v>
      </c>
      <c r="N1538" s="556">
        <v>-3402422</v>
      </c>
      <c r="O1538" s="556">
        <v>-3596972</v>
      </c>
      <c r="P1538" s="556">
        <v>-3787577</v>
      </c>
      <c r="Q1538" s="556">
        <v>-3974236</v>
      </c>
      <c r="R1538" s="556">
        <v>-4156949</v>
      </c>
      <c r="S1538" s="556">
        <v>-4335717</v>
      </c>
      <c r="T1538" s="591">
        <v>-4510539</v>
      </c>
      <c r="U1538" s="556"/>
      <c r="V1538" s="556">
        <f t="shared" si="716"/>
        <v>-3378419.0833333335</v>
      </c>
      <c r="W1538" s="292"/>
      <c r="X1538" s="293"/>
      <c r="Y1538" s="548">
        <f t="shared" si="728"/>
        <v>0</v>
      </c>
      <c r="Z1538" s="549">
        <f t="shared" si="728"/>
        <v>0</v>
      </c>
      <c r="AA1538" s="549">
        <f t="shared" si="728"/>
        <v>0</v>
      </c>
      <c r="AB1538" s="282">
        <f t="shared" si="700"/>
        <v>-4510539</v>
      </c>
      <c r="AC1538" s="281">
        <f t="shared" si="701"/>
        <v>0</v>
      </c>
      <c r="AD1538" s="549">
        <f t="shared" si="717"/>
        <v>0</v>
      </c>
      <c r="AE1538" s="553">
        <f t="shared" si="718"/>
        <v>0</v>
      </c>
      <c r="AF1538" s="282">
        <f t="shared" si="719"/>
        <v>-4510539</v>
      </c>
      <c r="AG1538" s="283">
        <f t="shared" si="720"/>
        <v>-4510539</v>
      </c>
      <c r="AH1538" s="281">
        <f t="shared" si="702"/>
        <v>0</v>
      </c>
      <c r="AI1538" s="551">
        <f t="shared" si="726"/>
        <v>0</v>
      </c>
      <c r="AJ1538" s="549">
        <f t="shared" si="726"/>
        <v>0</v>
      </c>
      <c r="AK1538" s="549">
        <f t="shared" si="726"/>
        <v>0</v>
      </c>
      <c r="AL1538" s="282">
        <f t="shared" si="721"/>
        <v>-3378419.0833333335</v>
      </c>
      <c r="AM1538" s="281">
        <f t="shared" si="704"/>
        <v>0</v>
      </c>
      <c r="AN1538" s="549">
        <f t="shared" si="722"/>
        <v>0</v>
      </c>
      <c r="AO1538" s="549">
        <f t="shared" si="723"/>
        <v>0</v>
      </c>
      <c r="AP1538" s="549">
        <f t="shared" si="724"/>
        <v>-3378419.0833333335</v>
      </c>
      <c r="AQ1538" s="283">
        <f t="shared" si="725"/>
        <v>-3378419.0833333335</v>
      </c>
      <c r="AR1538" s="281">
        <f t="shared" si="705"/>
        <v>0</v>
      </c>
      <c r="AT1538" s="446" t="s">
        <v>2081</v>
      </c>
      <c r="AU1538" s="344"/>
      <c r="AV1538" s="447" t="str">
        <f t="shared" si="706"/>
        <v>CA</v>
      </c>
      <c r="AW1538" s="447" t="str">
        <f t="shared" si="707"/>
        <v>CL</v>
      </c>
      <c r="AX1538" s="447" t="str">
        <f t="shared" si="708"/>
        <v>AIC</v>
      </c>
      <c r="AY1538" s="447" t="str">
        <f t="shared" si="709"/>
        <v>ERB</v>
      </c>
      <c r="AZ1538" s="447" t="str">
        <f t="shared" si="710"/>
        <v>GRB</v>
      </c>
      <c r="BA1538" s="447" t="str">
        <f t="shared" si="711"/>
        <v>Non-Op</v>
      </c>
      <c r="BC1538" s="449" t="s">
        <v>2100</v>
      </c>
      <c r="BD1538" s="552">
        <f t="shared" si="727"/>
        <v>-4510539</v>
      </c>
      <c r="BF1538" s="435"/>
      <c r="BG1538" s="435"/>
      <c r="BH1538" s="435"/>
      <c r="BI1538" s="435"/>
      <c r="BJ1538" s="435"/>
      <c r="BK1538" s="435"/>
      <c r="BL1538" s="435"/>
      <c r="BN1538" s="444"/>
    </row>
    <row r="1539" spans="1:66" s="28" customFormat="1" ht="12" customHeight="1">
      <c r="A1539" s="362">
        <v>25301172</v>
      </c>
      <c r="B1539" s="290" t="str">
        <f t="shared" si="714"/>
        <v>25301172</v>
      </c>
      <c r="C1539" s="450" t="s">
        <v>2347</v>
      </c>
      <c r="D1539" s="451" t="s">
        <v>1165</v>
      </c>
      <c r="E1539" s="451"/>
      <c r="F1539" s="300">
        <v>44105</v>
      </c>
      <c r="G1539" s="451"/>
      <c r="H1539" s="556">
        <v>-6255145.0300000003</v>
      </c>
      <c r="I1539" s="556">
        <v>-6255145.0300000003</v>
      </c>
      <c r="J1539" s="556">
        <v>-6255145.0300000003</v>
      </c>
      <c r="K1539" s="556">
        <v>-6255145.0300000003</v>
      </c>
      <c r="L1539" s="556">
        <v>-6255145.0300000003</v>
      </c>
      <c r="M1539" s="556">
        <v>-6255145.0300000003</v>
      </c>
      <c r="N1539" s="556">
        <v>-6255145.0300000003</v>
      </c>
      <c r="O1539" s="556">
        <v>-6255145.0300000003</v>
      </c>
      <c r="P1539" s="556">
        <v>-6255145.0300000003</v>
      </c>
      <c r="Q1539" s="556">
        <v>-6255145.0300000003</v>
      </c>
      <c r="R1539" s="556">
        <v>-6255145.0300000003</v>
      </c>
      <c r="S1539" s="556">
        <v>-6255145.0300000003</v>
      </c>
      <c r="T1539" s="591">
        <v>-6255145.0300000003</v>
      </c>
      <c r="U1539" s="556"/>
      <c r="V1539" s="556">
        <f t="shared" si="716"/>
        <v>-6255145.0300000003</v>
      </c>
      <c r="W1539" s="292"/>
      <c r="X1539" s="293"/>
      <c r="Y1539" s="548">
        <f t="shared" si="728"/>
        <v>0</v>
      </c>
      <c r="Z1539" s="549">
        <f t="shared" si="728"/>
        <v>0</v>
      </c>
      <c r="AA1539" s="549">
        <f t="shared" si="728"/>
        <v>0</v>
      </c>
      <c r="AB1539" s="282">
        <f t="shared" si="700"/>
        <v>-6255145.0300000003</v>
      </c>
      <c r="AC1539" s="281">
        <f t="shared" si="701"/>
        <v>0</v>
      </c>
      <c r="AD1539" s="549">
        <f t="shared" si="717"/>
        <v>0</v>
      </c>
      <c r="AE1539" s="553">
        <f t="shared" si="718"/>
        <v>0</v>
      </c>
      <c r="AF1539" s="282">
        <f t="shared" si="719"/>
        <v>-6255145.0300000003</v>
      </c>
      <c r="AG1539" s="283">
        <f t="shared" si="720"/>
        <v>-6255145.0300000003</v>
      </c>
      <c r="AH1539" s="281">
        <f t="shared" si="702"/>
        <v>0</v>
      </c>
      <c r="AI1539" s="551">
        <f t="shared" si="726"/>
        <v>0</v>
      </c>
      <c r="AJ1539" s="549">
        <f t="shared" si="726"/>
        <v>0</v>
      </c>
      <c r="AK1539" s="549">
        <f t="shared" si="726"/>
        <v>0</v>
      </c>
      <c r="AL1539" s="282">
        <f t="shared" si="721"/>
        <v>-6255145.0300000003</v>
      </c>
      <c r="AM1539" s="281">
        <f t="shared" si="704"/>
        <v>0</v>
      </c>
      <c r="AN1539" s="549">
        <f t="shared" si="722"/>
        <v>0</v>
      </c>
      <c r="AO1539" s="549">
        <f t="shared" si="723"/>
        <v>0</v>
      </c>
      <c r="AP1539" s="549">
        <f t="shared" si="724"/>
        <v>-6255145.0300000003</v>
      </c>
      <c r="AQ1539" s="283">
        <f t="shared" si="725"/>
        <v>-6255145.0300000003</v>
      </c>
      <c r="AR1539" s="281">
        <f t="shared" si="705"/>
        <v>0</v>
      </c>
      <c r="AT1539" s="446" t="s">
        <v>2227</v>
      </c>
      <c r="AU1539" s="344"/>
      <c r="AV1539" s="447" t="str">
        <f t="shared" si="706"/>
        <v>CA</v>
      </c>
      <c r="AW1539" s="447" t="str">
        <f t="shared" si="707"/>
        <v>CL</v>
      </c>
      <c r="AX1539" s="447" t="str">
        <f t="shared" si="708"/>
        <v>AIC</v>
      </c>
      <c r="AY1539" s="447" t="str">
        <f t="shared" si="709"/>
        <v>ERB</v>
      </c>
      <c r="AZ1539" s="447" t="str">
        <f t="shared" si="710"/>
        <v>GRB</v>
      </c>
      <c r="BA1539" s="447" t="str">
        <f t="shared" si="711"/>
        <v>Non-Op</v>
      </c>
      <c r="BC1539" s="449" t="s">
        <v>2100</v>
      </c>
      <c r="BD1539" s="552">
        <f t="shared" si="727"/>
        <v>-6255145.0300000003</v>
      </c>
      <c r="BF1539" s="435"/>
      <c r="BG1539" s="435"/>
      <c r="BH1539" s="435"/>
      <c r="BI1539" s="435"/>
      <c r="BJ1539" s="435"/>
      <c r="BK1539" s="435"/>
      <c r="BL1539" s="435"/>
      <c r="BN1539" s="444"/>
    </row>
    <row r="1540" spans="1:66" s="28" customFormat="1" ht="12" customHeight="1">
      <c r="A1540" s="362">
        <v>25301181</v>
      </c>
      <c r="B1540" s="290" t="str">
        <f t="shared" si="714"/>
        <v>25301181</v>
      </c>
      <c r="C1540" s="450" t="s">
        <v>2348</v>
      </c>
      <c r="D1540" s="451" t="s">
        <v>1165</v>
      </c>
      <c r="E1540" s="451"/>
      <c r="F1540" s="300">
        <v>43647</v>
      </c>
      <c r="G1540" s="451"/>
      <c r="H1540" s="556">
        <v>0</v>
      </c>
      <c r="I1540" s="556">
        <v>0</v>
      </c>
      <c r="J1540" s="556">
        <v>0</v>
      </c>
      <c r="K1540" s="556">
        <v>0</v>
      </c>
      <c r="L1540" s="556">
        <v>0</v>
      </c>
      <c r="M1540" s="556">
        <v>0</v>
      </c>
      <c r="N1540" s="556">
        <v>0</v>
      </c>
      <c r="O1540" s="556">
        <v>0</v>
      </c>
      <c r="P1540" s="556">
        <v>0</v>
      </c>
      <c r="Q1540" s="556">
        <v>0</v>
      </c>
      <c r="R1540" s="556">
        <v>0</v>
      </c>
      <c r="S1540" s="556">
        <v>0</v>
      </c>
      <c r="T1540" s="591">
        <v>0</v>
      </c>
      <c r="U1540" s="556"/>
      <c r="V1540" s="556">
        <f t="shared" si="716"/>
        <v>0</v>
      </c>
      <c r="W1540" s="292"/>
      <c r="X1540" s="293"/>
      <c r="Y1540" s="548">
        <f t="shared" si="728"/>
        <v>0</v>
      </c>
      <c r="Z1540" s="549">
        <f t="shared" si="728"/>
        <v>0</v>
      </c>
      <c r="AA1540" s="549">
        <f t="shared" si="728"/>
        <v>0</v>
      </c>
      <c r="AB1540" s="282">
        <f t="shared" si="700"/>
        <v>0</v>
      </c>
      <c r="AC1540" s="281">
        <f t="shared" si="701"/>
        <v>0</v>
      </c>
      <c r="AD1540" s="549">
        <f t="shared" si="717"/>
        <v>0</v>
      </c>
      <c r="AE1540" s="553">
        <f t="shared" si="718"/>
        <v>0</v>
      </c>
      <c r="AF1540" s="282">
        <f t="shared" si="719"/>
        <v>0</v>
      </c>
      <c r="AG1540" s="283">
        <f t="shared" si="720"/>
        <v>0</v>
      </c>
      <c r="AH1540" s="281">
        <f t="shared" si="702"/>
        <v>0</v>
      </c>
      <c r="AI1540" s="551">
        <f t="shared" si="726"/>
        <v>0</v>
      </c>
      <c r="AJ1540" s="549">
        <f t="shared" si="726"/>
        <v>0</v>
      </c>
      <c r="AK1540" s="549">
        <f t="shared" si="726"/>
        <v>0</v>
      </c>
      <c r="AL1540" s="282">
        <f t="shared" si="721"/>
        <v>0</v>
      </c>
      <c r="AM1540" s="281">
        <f t="shared" si="704"/>
        <v>0</v>
      </c>
      <c r="AN1540" s="549">
        <f t="shared" si="722"/>
        <v>0</v>
      </c>
      <c r="AO1540" s="549">
        <f t="shared" si="723"/>
        <v>0</v>
      </c>
      <c r="AP1540" s="549">
        <f t="shared" si="724"/>
        <v>0</v>
      </c>
      <c r="AQ1540" s="283">
        <f t="shared" si="725"/>
        <v>0</v>
      </c>
      <c r="AR1540" s="281">
        <f t="shared" si="705"/>
        <v>0</v>
      </c>
      <c r="AT1540" s="446" t="s">
        <v>2066</v>
      </c>
      <c r="AU1540" s="344"/>
      <c r="AV1540" s="447" t="str">
        <f t="shared" si="706"/>
        <v>CA</v>
      </c>
      <c r="AW1540" s="447" t="str">
        <f t="shared" si="707"/>
        <v>CL</v>
      </c>
      <c r="AX1540" s="447" t="str">
        <f t="shared" si="708"/>
        <v>AIC</v>
      </c>
      <c r="AY1540" s="447" t="str">
        <f t="shared" si="709"/>
        <v>ERB</v>
      </c>
      <c r="AZ1540" s="447" t="str">
        <f t="shared" si="710"/>
        <v>GRB</v>
      </c>
      <c r="BA1540" s="447" t="str">
        <f t="shared" si="711"/>
        <v>Non-Op</v>
      </c>
      <c r="BC1540" s="449" t="s">
        <v>2100</v>
      </c>
      <c r="BD1540" s="552">
        <f t="shared" si="727"/>
        <v>0</v>
      </c>
      <c r="BF1540" s="435"/>
      <c r="BG1540" s="435"/>
      <c r="BH1540" s="435"/>
      <c r="BI1540" s="435"/>
      <c r="BJ1540" s="435"/>
      <c r="BK1540" s="435"/>
      <c r="BL1540" s="435"/>
      <c r="BN1540" s="444"/>
    </row>
    <row r="1541" spans="1:66" s="28" customFormat="1" ht="12" customHeight="1">
      <c r="A1541" s="362">
        <v>25301182</v>
      </c>
      <c r="B1541" s="290" t="str">
        <f t="shared" si="714"/>
        <v>25301182</v>
      </c>
      <c r="C1541" s="450" t="s">
        <v>2349</v>
      </c>
      <c r="D1541" s="451" t="s">
        <v>1165</v>
      </c>
      <c r="E1541" s="451"/>
      <c r="F1541" s="300">
        <v>44105</v>
      </c>
      <c r="G1541" s="451"/>
      <c r="H1541" s="556">
        <v>-4197280.83</v>
      </c>
      <c r="I1541" s="556">
        <v>-4197280.83</v>
      </c>
      <c r="J1541" s="556">
        <v>-4197280.83</v>
      </c>
      <c r="K1541" s="556">
        <v>-4197280.83</v>
      </c>
      <c r="L1541" s="556">
        <v>-4197280.83</v>
      </c>
      <c r="M1541" s="556">
        <v>-4197280.83</v>
      </c>
      <c r="N1541" s="556">
        <v>-4197280.83</v>
      </c>
      <c r="O1541" s="556">
        <v>-4197280.83</v>
      </c>
      <c r="P1541" s="556">
        <v>-4197280.83</v>
      </c>
      <c r="Q1541" s="556">
        <v>-4197280.83</v>
      </c>
      <c r="R1541" s="556">
        <v>-4197280.83</v>
      </c>
      <c r="S1541" s="556">
        <v>-4197280.83</v>
      </c>
      <c r="T1541" s="591">
        <v>-4197280.83</v>
      </c>
      <c r="U1541" s="556"/>
      <c r="V1541" s="556">
        <f t="shared" si="716"/>
        <v>-4197280.8299999991</v>
      </c>
      <c r="W1541" s="292"/>
      <c r="X1541" s="293"/>
      <c r="Y1541" s="548">
        <f t="shared" si="728"/>
        <v>0</v>
      </c>
      <c r="Z1541" s="549">
        <f t="shared" si="728"/>
        <v>0</v>
      </c>
      <c r="AA1541" s="549">
        <f t="shared" si="728"/>
        <v>0</v>
      </c>
      <c r="AB1541" s="282">
        <f t="shared" si="700"/>
        <v>-4197280.83</v>
      </c>
      <c r="AC1541" s="281">
        <f t="shared" si="701"/>
        <v>0</v>
      </c>
      <c r="AD1541" s="549">
        <f t="shared" si="717"/>
        <v>0</v>
      </c>
      <c r="AE1541" s="553">
        <f t="shared" si="718"/>
        <v>0</v>
      </c>
      <c r="AF1541" s="282">
        <f t="shared" si="719"/>
        <v>-4197280.83</v>
      </c>
      <c r="AG1541" s="283">
        <f t="shared" si="720"/>
        <v>-4197280.83</v>
      </c>
      <c r="AH1541" s="281">
        <f t="shared" si="702"/>
        <v>0</v>
      </c>
      <c r="AI1541" s="551">
        <f t="shared" ref="AI1541:AK1560" si="729">IF($D1541=AI$5,$V1541,0)</f>
        <v>0</v>
      </c>
      <c r="AJ1541" s="549">
        <f t="shared" si="729"/>
        <v>0</v>
      </c>
      <c r="AK1541" s="549">
        <f t="shared" si="729"/>
        <v>0</v>
      </c>
      <c r="AL1541" s="282">
        <f t="shared" si="721"/>
        <v>-4197280.8299999991</v>
      </c>
      <c r="AM1541" s="281">
        <f t="shared" si="704"/>
        <v>0</v>
      </c>
      <c r="AN1541" s="549">
        <f t="shared" si="722"/>
        <v>0</v>
      </c>
      <c r="AO1541" s="549">
        <f t="shared" si="723"/>
        <v>0</v>
      </c>
      <c r="AP1541" s="549">
        <f t="shared" si="724"/>
        <v>-4197280.8299999991</v>
      </c>
      <c r="AQ1541" s="283">
        <f t="shared" si="725"/>
        <v>-4197280.8299999991</v>
      </c>
      <c r="AR1541" s="281">
        <f t="shared" si="705"/>
        <v>0</v>
      </c>
      <c r="AT1541" s="446" t="s">
        <v>2227</v>
      </c>
      <c r="AU1541" s="344"/>
      <c r="AV1541" s="447" t="str">
        <f t="shared" si="706"/>
        <v>CA</v>
      </c>
      <c r="AW1541" s="447" t="str">
        <f t="shared" si="707"/>
        <v>CL</v>
      </c>
      <c r="AX1541" s="447" t="str">
        <f t="shared" si="708"/>
        <v>AIC</v>
      </c>
      <c r="AY1541" s="447" t="str">
        <f t="shared" si="709"/>
        <v>ERB</v>
      </c>
      <c r="AZ1541" s="447" t="str">
        <f t="shared" si="710"/>
        <v>GRB</v>
      </c>
      <c r="BA1541" s="447" t="str">
        <f t="shared" si="711"/>
        <v>Non-Op</v>
      </c>
      <c r="BC1541" s="449" t="s">
        <v>2100</v>
      </c>
      <c r="BD1541" s="552">
        <f t="shared" si="727"/>
        <v>-4197280.83</v>
      </c>
      <c r="BF1541" s="435"/>
      <c r="BG1541" s="435"/>
      <c r="BH1541" s="435"/>
      <c r="BI1541" s="435"/>
      <c r="BJ1541" s="435"/>
      <c r="BK1541" s="435"/>
      <c r="BL1541" s="435"/>
      <c r="BN1541" s="444"/>
    </row>
    <row r="1542" spans="1:66" s="28" customFormat="1" ht="12" customHeight="1">
      <c r="A1542" s="362">
        <v>25301191</v>
      </c>
      <c r="B1542" s="290" t="str">
        <f t="shared" si="714"/>
        <v>25301191</v>
      </c>
      <c r="C1542" s="450" t="s">
        <v>2348</v>
      </c>
      <c r="D1542" s="451" t="s">
        <v>1165</v>
      </c>
      <c r="E1542" s="451"/>
      <c r="F1542" s="300">
        <v>43800</v>
      </c>
      <c r="G1542" s="451"/>
      <c r="H1542" s="556">
        <v>-18647.939999999999</v>
      </c>
      <c r="I1542" s="556">
        <v>-20435.86</v>
      </c>
      <c r="J1542" s="556">
        <v>-22197.38</v>
      </c>
      <c r="K1542" s="556">
        <v>-23946.51</v>
      </c>
      <c r="L1542" s="556">
        <v>-25705.23</v>
      </c>
      <c r="M1542" s="556">
        <v>-27497.63</v>
      </c>
      <c r="N1542" s="556">
        <v>-29262.27</v>
      </c>
      <c r="O1542" s="556">
        <v>-30911.31</v>
      </c>
      <c r="P1542" s="556">
        <v>-32610.67</v>
      </c>
      <c r="Q1542" s="556">
        <v>-34282.44</v>
      </c>
      <c r="R1542" s="556">
        <v>-35926.639999999999</v>
      </c>
      <c r="S1542" s="556">
        <v>-37543.269999999997</v>
      </c>
      <c r="T1542" s="591">
        <v>-39135.129999999997</v>
      </c>
      <c r="U1542" s="556"/>
      <c r="V1542" s="556">
        <f t="shared" si="716"/>
        <v>-29100.895416666666</v>
      </c>
      <c r="W1542" s="292"/>
      <c r="X1542" s="293"/>
      <c r="Y1542" s="548">
        <f t="shared" si="728"/>
        <v>0</v>
      </c>
      <c r="Z1542" s="549">
        <f t="shared" si="728"/>
        <v>0</v>
      </c>
      <c r="AA1542" s="549">
        <f t="shared" si="728"/>
        <v>0</v>
      </c>
      <c r="AB1542" s="282">
        <f t="shared" si="700"/>
        <v>-39135.129999999997</v>
      </c>
      <c r="AC1542" s="281">
        <f t="shared" si="701"/>
        <v>0</v>
      </c>
      <c r="AD1542" s="549">
        <f t="shared" si="717"/>
        <v>0</v>
      </c>
      <c r="AE1542" s="553">
        <f t="shared" si="718"/>
        <v>0</v>
      </c>
      <c r="AF1542" s="282">
        <f t="shared" si="719"/>
        <v>-39135.129999999997</v>
      </c>
      <c r="AG1542" s="283">
        <f t="shared" si="720"/>
        <v>-39135.129999999997</v>
      </c>
      <c r="AH1542" s="281">
        <f t="shared" si="702"/>
        <v>0</v>
      </c>
      <c r="AI1542" s="551">
        <f t="shared" si="729"/>
        <v>0</v>
      </c>
      <c r="AJ1542" s="549">
        <f t="shared" si="729"/>
        <v>0</v>
      </c>
      <c r="AK1542" s="549">
        <f t="shared" si="729"/>
        <v>0</v>
      </c>
      <c r="AL1542" s="282">
        <f t="shared" si="721"/>
        <v>-29100.895416666666</v>
      </c>
      <c r="AM1542" s="281">
        <f t="shared" si="704"/>
        <v>0</v>
      </c>
      <c r="AN1542" s="549">
        <f t="shared" si="722"/>
        <v>0</v>
      </c>
      <c r="AO1542" s="549">
        <f t="shared" si="723"/>
        <v>0</v>
      </c>
      <c r="AP1542" s="549">
        <f t="shared" si="724"/>
        <v>-29100.895416666666</v>
      </c>
      <c r="AQ1542" s="283">
        <f t="shared" si="725"/>
        <v>-29100.895416666666</v>
      </c>
      <c r="AR1542" s="281">
        <f t="shared" si="705"/>
        <v>0</v>
      </c>
      <c r="AT1542" s="446" t="s">
        <v>2066</v>
      </c>
      <c r="AU1542" s="344"/>
      <c r="AV1542" s="447" t="str">
        <f t="shared" si="706"/>
        <v>CA</v>
      </c>
      <c r="AW1542" s="447" t="str">
        <f t="shared" si="707"/>
        <v>CL</v>
      </c>
      <c r="AX1542" s="447" t="str">
        <f t="shared" si="708"/>
        <v>AIC</v>
      </c>
      <c r="AY1542" s="447" t="str">
        <f t="shared" si="709"/>
        <v>ERB</v>
      </c>
      <c r="AZ1542" s="447" t="str">
        <f t="shared" si="710"/>
        <v>GRB</v>
      </c>
      <c r="BA1542" s="447" t="str">
        <f t="shared" si="711"/>
        <v>Non-Op</v>
      </c>
      <c r="BC1542" s="449" t="s">
        <v>2100</v>
      </c>
      <c r="BD1542" s="552">
        <f t="shared" si="727"/>
        <v>-39135.129999999997</v>
      </c>
      <c r="BF1542" s="435"/>
      <c r="BG1542" s="435"/>
      <c r="BH1542" s="435"/>
      <c r="BI1542" s="435"/>
      <c r="BJ1542" s="435"/>
      <c r="BK1542" s="435"/>
      <c r="BL1542" s="435"/>
      <c r="BN1542" s="444"/>
    </row>
    <row r="1543" spans="1:66" s="28" customFormat="1" ht="12" customHeight="1">
      <c r="A1543" s="362">
        <v>25301192</v>
      </c>
      <c r="B1543" s="290" t="str">
        <f t="shared" si="714"/>
        <v>25301192</v>
      </c>
      <c r="C1543" s="450" t="s">
        <v>2350</v>
      </c>
      <c r="D1543" s="451" t="s">
        <v>1165</v>
      </c>
      <c r="E1543" s="451"/>
      <c r="F1543" s="300">
        <v>44105</v>
      </c>
      <c r="G1543" s="451"/>
      <c r="H1543" s="556">
        <v>-360222</v>
      </c>
      <c r="I1543" s="556">
        <v>-479700</v>
      </c>
      <c r="J1543" s="556">
        <v>-598882</v>
      </c>
      <c r="K1543" s="556">
        <v>-717769</v>
      </c>
      <c r="L1543" s="556">
        <v>-836361</v>
      </c>
      <c r="M1543" s="556">
        <v>-954657</v>
      </c>
      <c r="N1543" s="556">
        <v>-1072658</v>
      </c>
      <c r="O1543" s="556">
        <v>-1190364</v>
      </c>
      <c r="P1543" s="556">
        <v>-1307774</v>
      </c>
      <c r="Q1543" s="556">
        <v>-1424889</v>
      </c>
      <c r="R1543" s="556">
        <v>-1541709</v>
      </c>
      <c r="S1543" s="556">
        <v>-1658234</v>
      </c>
      <c r="T1543" s="591">
        <v>-1774463</v>
      </c>
      <c r="U1543" s="556"/>
      <c r="V1543" s="556">
        <f t="shared" si="716"/>
        <v>-1070861.625</v>
      </c>
      <c r="W1543" s="292"/>
      <c r="X1543" s="293"/>
      <c r="Y1543" s="548">
        <f t="shared" ref="Y1543:AA1562" si="730">IF($D1543=Y$5,$T1543,0)</f>
        <v>0</v>
      </c>
      <c r="Z1543" s="549">
        <f t="shared" si="730"/>
        <v>0</v>
      </c>
      <c r="AA1543" s="549">
        <f t="shared" si="730"/>
        <v>0</v>
      </c>
      <c r="AB1543" s="282">
        <f t="shared" si="700"/>
        <v>-1774463</v>
      </c>
      <c r="AC1543" s="281">
        <f t="shared" si="701"/>
        <v>0</v>
      </c>
      <c r="AD1543" s="549">
        <f t="shared" si="717"/>
        <v>0</v>
      </c>
      <c r="AE1543" s="553">
        <f t="shared" si="718"/>
        <v>0</v>
      </c>
      <c r="AF1543" s="282">
        <f t="shared" si="719"/>
        <v>-1774463</v>
      </c>
      <c r="AG1543" s="283">
        <f t="shared" si="720"/>
        <v>-1774463</v>
      </c>
      <c r="AH1543" s="281">
        <f t="shared" si="702"/>
        <v>0</v>
      </c>
      <c r="AI1543" s="551">
        <f t="shared" si="729"/>
        <v>0</v>
      </c>
      <c r="AJ1543" s="549">
        <f t="shared" si="729"/>
        <v>0</v>
      </c>
      <c r="AK1543" s="549">
        <f t="shared" si="729"/>
        <v>0</v>
      </c>
      <c r="AL1543" s="282">
        <f t="shared" si="721"/>
        <v>-1070861.625</v>
      </c>
      <c r="AM1543" s="281">
        <f t="shared" si="704"/>
        <v>0</v>
      </c>
      <c r="AN1543" s="549">
        <f t="shared" si="722"/>
        <v>0</v>
      </c>
      <c r="AO1543" s="549">
        <f t="shared" si="723"/>
        <v>0</v>
      </c>
      <c r="AP1543" s="549">
        <f t="shared" si="724"/>
        <v>-1070861.625</v>
      </c>
      <c r="AQ1543" s="283">
        <f t="shared" si="725"/>
        <v>-1070861.625</v>
      </c>
      <c r="AR1543" s="281">
        <f t="shared" si="705"/>
        <v>0</v>
      </c>
      <c r="AT1543" s="446" t="s">
        <v>2227</v>
      </c>
      <c r="AU1543" s="344"/>
      <c r="AV1543" s="447" t="str">
        <f t="shared" si="706"/>
        <v>CA</v>
      </c>
      <c r="AW1543" s="447" t="str">
        <f t="shared" si="707"/>
        <v>CL</v>
      </c>
      <c r="AX1543" s="447" t="str">
        <f t="shared" si="708"/>
        <v>AIC</v>
      </c>
      <c r="AY1543" s="447" t="str">
        <f t="shared" si="709"/>
        <v>ERB</v>
      </c>
      <c r="AZ1543" s="447" t="str">
        <f t="shared" si="710"/>
        <v>GRB</v>
      </c>
      <c r="BA1543" s="447" t="str">
        <f t="shared" si="711"/>
        <v>Non-Op</v>
      </c>
      <c r="BC1543" s="449" t="s">
        <v>2100</v>
      </c>
      <c r="BD1543" s="552">
        <f t="shared" si="727"/>
        <v>-1774463</v>
      </c>
      <c r="BF1543" s="435"/>
      <c r="BG1543" s="435"/>
      <c r="BH1543" s="435"/>
      <c r="BI1543" s="435"/>
      <c r="BJ1543" s="435"/>
      <c r="BK1543" s="435"/>
      <c r="BL1543" s="435"/>
      <c r="BN1543" s="444"/>
    </row>
    <row r="1544" spans="1:66" s="28" customFormat="1" ht="12" customHeight="1">
      <c r="A1544" s="362">
        <v>25301201</v>
      </c>
      <c r="B1544" s="290" t="str">
        <f t="shared" si="714"/>
        <v>25301201</v>
      </c>
      <c r="C1544" s="450" t="s">
        <v>2351</v>
      </c>
      <c r="D1544" s="451" t="s">
        <v>1165</v>
      </c>
      <c r="E1544" s="451"/>
      <c r="F1544" s="300">
        <v>44105</v>
      </c>
      <c r="G1544" s="451"/>
      <c r="H1544" s="556">
        <v>-86170.68</v>
      </c>
      <c r="I1544" s="556">
        <v>-119984.49</v>
      </c>
      <c r="J1544" s="556">
        <v>-153798.29999999999</v>
      </c>
      <c r="K1544" s="556">
        <v>-187612.11</v>
      </c>
      <c r="L1544" s="556">
        <v>-221425.92000000001</v>
      </c>
      <c r="M1544" s="556">
        <v>-255239.73</v>
      </c>
      <c r="N1544" s="556">
        <v>-289053.53999999998</v>
      </c>
      <c r="O1544" s="556">
        <v>-322867.34999999998</v>
      </c>
      <c r="P1544" s="556">
        <v>-356681.16</v>
      </c>
      <c r="Q1544" s="556">
        <v>-390494.97</v>
      </c>
      <c r="R1544" s="556">
        <v>-424308.78</v>
      </c>
      <c r="S1544" s="556">
        <v>-458122.59</v>
      </c>
      <c r="T1544" s="591">
        <v>-491936.4</v>
      </c>
      <c r="U1544" s="556"/>
      <c r="V1544" s="556">
        <f t="shared" si="716"/>
        <v>-289053.53999999998</v>
      </c>
      <c r="W1544" s="292"/>
      <c r="X1544" s="293"/>
      <c r="Y1544" s="548">
        <f t="shared" si="730"/>
        <v>0</v>
      </c>
      <c r="Z1544" s="549">
        <f t="shared" si="730"/>
        <v>0</v>
      </c>
      <c r="AA1544" s="549">
        <f t="shared" si="730"/>
        <v>0</v>
      </c>
      <c r="AB1544" s="282">
        <f t="shared" si="700"/>
        <v>-491936.4</v>
      </c>
      <c r="AC1544" s="281">
        <f t="shared" si="701"/>
        <v>0</v>
      </c>
      <c r="AD1544" s="549">
        <f t="shared" si="717"/>
        <v>0</v>
      </c>
      <c r="AE1544" s="553">
        <f t="shared" si="718"/>
        <v>0</v>
      </c>
      <c r="AF1544" s="282">
        <f t="shared" si="719"/>
        <v>-491936.4</v>
      </c>
      <c r="AG1544" s="283">
        <f t="shared" si="720"/>
        <v>-491936.4</v>
      </c>
      <c r="AH1544" s="281">
        <f t="shared" si="702"/>
        <v>0</v>
      </c>
      <c r="AI1544" s="551">
        <f t="shared" si="729"/>
        <v>0</v>
      </c>
      <c r="AJ1544" s="549">
        <f t="shared" si="729"/>
        <v>0</v>
      </c>
      <c r="AK1544" s="549">
        <f t="shared" si="729"/>
        <v>0</v>
      </c>
      <c r="AL1544" s="282">
        <f t="shared" si="721"/>
        <v>-289053.53999999998</v>
      </c>
      <c r="AM1544" s="281">
        <f t="shared" si="704"/>
        <v>0</v>
      </c>
      <c r="AN1544" s="549">
        <f t="shared" si="722"/>
        <v>0</v>
      </c>
      <c r="AO1544" s="549">
        <f t="shared" si="723"/>
        <v>0</v>
      </c>
      <c r="AP1544" s="549">
        <f t="shared" si="724"/>
        <v>-289053.53999999998</v>
      </c>
      <c r="AQ1544" s="283">
        <f t="shared" si="725"/>
        <v>-289053.53999999998</v>
      </c>
      <c r="AR1544" s="281">
        <f t="shared" si="705"/>
        <v>0</v>
      </c>
      <c r="AT1544" s="446" t="s">
        <v>2172</v>
      </c>
      <c r="AU1544" s="344"/>
      <c r="AV1544" s="447" t="str">
        <f t="shared" si="706"/>
        <v>CA</v>
      </c>
      <c r="AW1544" s="447" t="str">
        <f t="shared" si="707"/>
        <v>CL</v>
      </c>
      <c r="AX1544" s="447" t="str">
        <f t="shared" si="708"/>
        <v>AIC</v>
      </c>
      <c r="AY1544" s="447" t="str">
        <f t="shared" si="709"/>
        <v>ERB</v>
      </c>
      <c r="AZ1544" s="447" t="str">
        <f t="shared" si="710"/>
        <v>GRB</v>
      </c>
      <c r="BA1544" s="447" t="str">
        <f t="shared" si="711"/>
        <v>Non-Op</v>
      </c>
      <c r="BC1544" s="449" t="s">
        <v>2100</v>
      </c>
      <c r="BD1544" s="552">
        <f t="shared" si="727"/>
        <v>-491936.4</v>
      </c>
      <c r="BF1544" s="435"/>
      <c r="BG1544" s="435"/>
      <c r="BH1544" s="435"/>
      <c r="BI1544" s="435"/>
      <c r="BJ1544" s="435"/>
      <c r="BK1544" s="435"/>
      <c r="BL1544" s="435"/>
      <c r="BN1544" s="444"/>
    </row>
    <row r="1545" spans="1:66" s="28" customFormat="1" ht="12" customHeight="1">
      <c r="A1545" s="287">
        <v>25301203</v>
      </c>
      <c r="B1545" s="288" t="str">
        <f t="shared" si="714"/>
        <v>25301203</v>
      </c>
      <c r="C1545" s="444" t="s">
        <v>3019</v>
      </c>
      <c r="D1545" s="445" t="s">
        <v>2087</v>
      </c>
      <c r="E1545" s="445"/>
      <c r="F1545" s="444"/>
      <c r="G1545" s="445"/>
      <c r="H1545" s="547">
        <v>0</v>
      </c>
      <c r="I1545" s="547">
        <v>0</v>
      </c>
      <c r="J1545" s="547">
        <v>0</v>
      </c>
      <c r="K1545" s="547">
        <v>0</v>
      </c>
      <c r="L1545" s="547">
        <v>0</v>
      </c>
      <c r="M1545" s="547">
        <v>0</v>
      </c>
      <c r="N1545" s="547">
        <v>0</v>
      </c>
      <c r="O1545" s="547">
        <v>0</v>
      </c>
      <c r="P1545" s="547">
        <v>0</v>
      </c>
      <c r="Q1545" s="547">
        <v>0</v>
      </c>
      <c r="R1545" s="547">
        <v>0</v>
      </c>
      <c r="S1545" s="547">
        <v>0</v>
      </c>
      <c r="T1545" s="547">
        <v>0</v>
      </c>
      <c r="U1545" s="547"/>
      <c r="V1545" s="547">
        <f t="shared" si="716"/>
        <v>0</v>
      </c>
      <c r="W1545" s="285">
        <v>5</v>
      </c>
      <c r="X1545" s="286" t="s">
        <v>1182</v>
      </c>
      <c r="Y1545" s="548">
        <f t="shared" si="730"/>
        <v>0</v>
      </c>
      <c r="Z1545" s="549">
        <f t="shared" si="730"/>
        <v>0</v>
      </c>
      <c r="AA1545" s="549">
        <f t="shared" si="730"/>
        <v>0</v>
      </c>
      <c r="AB1545" s="282">
        <f t="shared" ref="AB1545:AB1608" si="731">T1545-SUM(Y1545:AA1545)</f>
        <v>0</v>
      </c>
      <c r="AC1545" s="281">
        <f t="shared" ref="AC1545:AC1608" si="732">T1545-SUM(Y1545:AA1545)-AB1545</f>
        <v>0</v>
      </c>
      <c r="AD1545" s="549">
        <f t="shared" si="717"/>
        <v>0</v>
      </c>
      <c r="AE1545" s="553">
        <f t="shared" si="718"/>
        <v>0</v>
      </c>
      <c r="AF1545" s="282">
        <f t="shared" si="719"/>
        <v>0</v>
      </c>
      <c r="AG1545" s="283">
        <f t="shared" si="720"/>
        <v>0</v>
      </c>
      <c r="AH1545" s="281">
        <f t="shared" ref="AH1545:AH1608" si="733">AG1545-AB1545</f>
        <v>0</v>
      </c>
      <c r="AI1545" s="551">
        <f t="shared" si="729"/>
        <v>0</v>
      </c>
      <c r="AJ1545" s="549">
        <f t="shared" si="729"/>
        <v>0</v>
      </c>
      <c r="AK1545" s="549">
        <f t="shared" si="729"/>
        <v>0</v>
      </c>
      <c r="AL1545" s="282">
        <f t="shared" si="721"/>
        <v>0</v>
      </c>
      <c r="AM1545" s="281">
        <f t="shared" ref="AM1545:AM1608" si="734">V1545-SUM(AI1545:AK1545)-AL1545</f>
        <v>0</v>
      </c>
      <c r="AN1545" s="549">
        <f t="shared" si="722"/>
        <v>0</v>
      </c>
      <c r="AO1545" s="549">
        <f t="shared" si="723"/>
        <v>0</v>
      </c>
      <c r="AP1545" s="549">
        <f t="shared" si="724"/>
        <v>0</v>
      </c>
      <c r="AQ1545" s="283">
        <f t="shared" si="725"/>
        <v>0</v>
      </c>
      <c r="AR1545" s="281">
        <f t="shared" ref="AR1545:AR1608" si="735">AQ1545-AL1545</f>
        <v>0</v>
      </c>
      <c r="AT1545" s="446"/>
      <c r="AU1545" s="344"/>
      <c r="AV1545" s="447" t="str">
        <f t="shared" ref="AV1545:AV1608" si="736">IF(VALUE(Y1545),AV$7,IF(ISBLANK(Y1545),"",AV$7))</f>
        <v>CA</v>
      </c>
      <c r="AW1545" s="447" t="str">
        <f t="shared" ref="AW1545:AW1608" si="737">IF(VALUE(Z1545),AW$7,IF(ISBLANK(Z1545),"",AW$7))</f>
        <v>CL</v>
      </c>
      <c r="AX1545" s="447" t="str">
        <f t="shared" ref="AX1545:AX1608" si="738">IF(VALUE(AA1545),AX$7,IF(ISBLANK(AA1545),"",AX$7))</f>
        <v>AIC</v>
      </c>
      <c r="AY1545" s="447" t="str">
        <f t="shared" ref="AY1545:AY1608" si="739">IF(VALUE(AD1545),AY$7,IF(ISBLANK(AD1545),"",AY$7))</f>
        <v>ERB</v>
      </c>
      <c r="AZ1545" s="447" t="str">
        <f t="shared" ref="AZ1545:AZ1608" si="740">IF(VALUE(AE1545),AZ$7,IF(ISBLANK(AE1545),"",AZ$7))</f>
        <v>GRB</v>
      </c>
      <c r="BA1545" s="447" t="str">
        <f t="shared" ref="BA1545:BA1608" si="741">IF(VALUE(AF1545),BA$7,IF(ISBLANK(AF1545),"",BA$7))</f>
        <v>Non-Op</v>
      </c>
      <c r="BC1545" s="445" t="s">
        <v>2342</v>
      </c>
      <c r="BD1545" s="552">
        <f t="shared" si="727"/>
        <v>0</v>
      </c>
      <c r="BF1545" s="435"/>
      <c r="BG1545" s="435"/>
      <c r="BH1545" s="435"/>
      <c r="BI1545" s="435"/>
      <c r="BJ1545" s="435"/>
      <c r="BK1545" s="435"/>
      <c r="BL1545" s="435"/>
      <c r="BN1545" s="444"/>
    </row>
    <row r="1546" spans="1:66" s="28" customFormat="1" ht="12" customHeight="1">
      <c r="A1546" s="287">
        <v>25301213</v>
      </c>
      <c r="B1546" s="288" t="str">
        <f t="shared" si="714"/>
        <v>25301213</v>
      </c>
      <c r="C1546" s="444" t="s">
        <v>1970</v>
      </c>
      <c r="D1546" s="445" t="s">
        <v>2087</v>
      </c>
      <c r="E1546" s="445"/>
      <c r="F1546" s="444"/>
      <c r="G1546" s="445"/>
      <c r="H1546" s="547">
        <v>-281593.53999999998</v>
      </c>
      <c r="I1546" s="547">
        <v>-273548</v>
      </c>
      <c r="J1546" s="547">
        <v>-265502.46000000002</v>
      </c>
      <c r="K1546" s="547">
        <v>-257456.92</v>
      </c>
      <c r="L1546" s="547">
        <v>-249411.38</v>
      </c>
      <c r="M1546" s="547">
        <v>-241365.84</v>
      </c>
      <c r="N1546" s="547">
        <v>-233320.3</v>
      </c>
      <c r="O1546" s="547">
        <v>-225274.76</v>
      </c>
      <c r="P1546" s="547">
        <v>-217229.22</v>
      </c>
      <c r="Q1546" s="547">
        <v>-209183.68</v>
      </c>
      <c r="R1546" s="547">
        <v>-201138.14</v>
      </c>
      <c r="S1546" s="547">
        <v>-193092.6</v>
      </c>
      <c r="T1546" s="547">
        <v>-185047.06</v>
      </c>
      <c r="U1546" s="547"/>
      <c r="V1546" s="547">
        <f t="shared" si="716"/>
        <v>-233320.30000000002</v>
      </c>
      <c r="W1546" s="285" t="s">
        <v>214</v>
      </c>
      <c r="X1546" s="286" t="s">
        <v>1182</v>
      </c>
      <c r="Y1546" s="548">
        <f t="shared" si="730"/>
        <v>0</v>
      </c>
      <c r="Z1546" s="549">
        <f t="shared" si="730"/>
        <v>0</v>
      </c>
      <c r="AA1546" s="549">
        <f t="shared" si="730"/>
        <v>0</v>
      </c>
      <c r="AB1546" s="282">
        <f t="shared" si="731"/>
        <v>-185047.06</v>
      </c>
      <c r="AC1546" s="281">
        <f t="shared" si="732"/>
        <v>0</v>
      </c>
      <c r="AD1546" s="549">
        <f t="shared" si="717"/>
        <v>-122593.67724999999</v>
      </c>
      <c r="AE1546" s="553">
        <f t="shared" si="718"/>
        <v>-62453.382750000004</v>
      </c>
      <c r="AF1546" s="282">
        <f t="shared" si="719"/>
        <v>0</v>
      </c>
      <c r="AG1546" s="283">
        <f t="shared" si="720"/>
        <v>-185047.06</v>
      </c>
      <c r="AH1546" s="281">
        <f t="shared" si="733"/>
        <v>0</v>
      </c>
      <c r="AI1546" s="551">
        <f t="shared" si="729"/>
        <v>0</v>
      </c>
      <c r="AJ1546" s="549">
        <f t="shared" si="729"/>
        <v>0</v>
      </c>
      <c r="AK1546" s="549">
        <f t="shared" si="729"/>
        <v>0</v>
      </c>
      <c r="AL1546" s="282">
        <f t="shared" si="721"/>
        <v>-233320.30000000002</v>
      </c>
      <c r="AM1546" s="281">
        <f t="shared" si="734"/>
        <v>0</v>
      </c>
      <c r="AN1546" s="549">
        <f t="shared" si="722"/>
        <v>-154574.69875000001</v>
      </c>
      <c r="AO1546" s="549">
        <f t="shared" si="723"/>
        <v>-78745.601250000007</v>
      </c>
      <c r="AP1546" s="549">
        <f t="shared" si="724"/>
        <v>0</v>
      </c>
      <c r="AQ1546" s="283">
        <f t="shared" si="725"/>
        <v>-233320.30000000002</v>
      </c>
      <c r="AR1546" s="281">
        <f t="shared" si="735"/>
        <v>0</v>
      </c>
      <c r="AT1546" s="446"/>
      <c r="AU1546" s="344"/>
      <c r="AV1546" s="447" t="str">
        <f t="shared" si="736"/>
        <v>CA</v>
      </c>
      <c r="AW1546" s="447" t="str">
        <f t="shared" si="737"/>
        <v>CL</v>
      </c>
      <c r="AX1546" s="447" t="str">
        <f t="shared" si="738"/>
        <v>AIC</v>
      </c>
      <c r="AY1546" s="447" t="str">
        <f t="shared" si="739"/>
        <v>ERB</v>
      </c>
      <c r="AZ1546" s="447" t="str">
        <f t="shared" si="740"/>
        <v>GRB</v>
      </c>
      <c r="BA1546" s="447" t="str">
        <f t="shared" si="741"/>
        <v>Non-Op</v>
      </c>
      <c r="BC1546" s="445" t="s">
        <v>2342</v>
      </c>
      <c r="BD1546" s="552">
        <f t="shared" si="727"/>
        <v>-185047.06</v>
      </c>
      <c r="BF1546" s="435"/>
      <c r="BG1546" s="435"/>
      <c r="BH1546" s="435"/>
      <c r="BI1546" s="435"/>
      <c r="BJ1546" s="435"/>
      <c r="BK1546" s="435"/>
      <c r="BL1546" s="435"/>
      <c r="BN1546" s="444"/>
    </row>
    <row r="1547" spans="1:66" s="28" customFormat="1" ht="12" customHeight="1">
      <c r="A1547" s="362">
        <v>25301221</v>
      </c>
      <c r="B1547" s="290" t="str">
        <f t="shared" si="714"/>
        <v>25301221</v>
      </c>
      <c r="C1547" s="450" t="s">
        <v>2352</v>
      </c>
      <c r="D1547" s="451" t="s">
        <v>1165</v>
      </c>
      <c r="E1547" s="451"/>
      <c r="F1547" s="300">
        <v>44105</v>
      </c>
      <c r="G1547" s="451"/>
      <c r="H1547" s="556">
        <v>-62765.89</v>
      </c>
      <c r="I1547" s="556">
        <v>-86068.2</v>
      </c>
      <c r="J1547" s="556">
        <v>-108642.31</v>
      </c>
      <c r="K1547" s="556">
        <v>-130488.22</v>
      </c>
      <c r="L1547" s="556">
        <v>-151605.93</v>
      </c>
      <c r="M1547" s="556">
        <v>-171995.45</v>
      </c>
      <c r="N1547" s="556">
        <v>-191656.77</v>
      </c>
      <c r="O1547" s="556">
        <v>-210589.89</v>
      </c>
      <c r="P1547" s="556">
        <v>-228794.82</v>
      </c>
      <c r="Q1547" s="556">
        <v>-246271.55</v>
      </c>
      <c r="R1547" s="556">
        <v>-263020.08</v>
      </c>
      <c r="S1547" s="556">
        <v>-279040.40999999997</v>
      </c>
      <c r="T1547" s="591">
        <v>-294332.55</v>
      </c>
      <c r="U1547" s="556"/>
      <c r="V1547" s="556">
        <f t="shared" si="716"/>
        <v>-187226.90416666667</v>
      </c>
      <c r="W1547" s="292"/>
      <c r="X1547" s="293"/>
      <c r="Y1547" s="548">
        <f t="shared" si="730"/>
        <v>0</v>
      </c>
      <c r="Z1547" s="549">
        <f t="shared" si="730"/>
        <v>0</v>
      </c>
      <c r="AA1547" s="549">
        <f t="shared" si="730"/>
        <v>0</v>
      </c>
      <c r="AB1547" s="282">
        <f t="shared" si="731"/>
        <v>-294332.55</v>
      </c>
      <c r="AC1547" s="281">
        <f t="shared" si="732"/>
        <v>0</v>
      </c>
      <c r="AD1547" s="549">
        <f t="shared" si="717"/>
        <v>0</v>
      </c>
      <c r="AE1547" s="553">
        <f t="shared" si="718"/>
        <v>0</v>
      </c>
      <c r="AF1547" s="282">
        <f t="shared" si="719"/>
        <v>-294332.55</v>
      </c>
      <c r="AG1547" s="283">
        <f t="shared" si="720"/>
        <v>-294332.55</v>
      </c>
      <c r="AH1547" s="281">
        <f t="shared" si="733"/>
        <v>0</v>
      </c>
      <c r="AI1547" s="551">
        <f t="shared" si="729"/>
        <v>0</v>
      </c>
      <c r="AJ1547" s="549">
        <f t="shared" si="729"/>
        <v>0</v>
      </c>
      <c r="AK1547" s="549">
        <f t="shared" si="729"/>
        <v>0</v>
      </c>
      <c r="AL1547" s="282">
        <f t="shared" si="721"/>
        <v>-187226.90416666667</v>
      </c>
      <c r="AM1547" s="281">
        <f t="shared" si="734"/>
        <v>0</v>
      </c>
      <c r="AN1547" s="549">
        <f t="shared" si="722"/>
        <v>0</v>
      </c>
      <c r="AO1547" s="549">
        <f t="shared" si="723"/>
        <v>0</v>
      </c>
      <c r="AP1547" s="549">
        <f t="shared" si="724"/>
        <v>-187226.90416666667</v>
      </c>
      <c r="AQ1547" s="283">
        <f t="shared" si="725"/>
        <v>-187226.90416666667</v>
      </c>
      <c r="AR1547" s="281">
        <f t="shared" si="735"/>
        <v>0</v>
      </c>
      <c r="AT1547" s="446" t="s">
        <v>2172</v>
      </c>
      <c r="AU1547" s="344"/>
      <c r="AV1547" s="447" t="str">
        <f t="shared" si="736"/>
        <v>CA</v>
      </c>
      <c r="AW1547" s="447" t="str">
        <f t="shared" si="737"/>
        <v>CL</v>
      </c>
      <c r="AX1547" s="447" t="str">
        <f t="shared" si="738"/>
        <v>AIC</v>
      </c>
      <c r="AY1547" s="447" t="str">
        <f t="shared" si="739"/>
        <v>ERB</v>
      </c>
      <c r="AZ1547" s="447" t="str">
        <f t="shared" si="740"/>
        <v>GRB</v>
      </c>
      <c r="BA1547" s="447" t="str">
        <f t="shared" si="741"/>
        <v>Non-Op</v>
      </c>
      <c r="BC1547" s="449" t="s">
        <v>2100</v>
      </c>
      <c r="BD1547" s="552">
        <f t="shared" si="727"/>
        <v>-294332.55</v>
      </c>
      <c r="BF1547" s="435"/>
      <c r="BG1547" s="435"/>
      <c r="BH1547" s="435"/>
      <c r="BI1547" s="435"/>
      <c r="BJ1547" s="435"/>
      <c r="BK1547" s="435"/>
      <c r="BL1547" s="435"/>
      <c r="BN1547" s="444"/>
    </row>
    <row r="1548" spans="1:66" s="28" customFormat="1" ht="12" customHeight="1">
      <c r="A1548" s="362">
        <v>25301231</v>
      </c>
      <c r="B1548" s="290" t="str">
        <f t="shared" si="714"/>
        <v>25301231</v>
      </c>
      <c r="C1548" s="450" t="s">
        <v>2352</v>
      </c>
      <c r="D1548" s="451" t="s">
        <v>1165</v>
      </c>
      <c r="E1548" s="451"/>
      <c r="F1548" s="300">
        <v>44105</v>
      </c>
      <c r="G1548" s="451"/>
      <c r="H1548" s="556">
        <v>-22094.85</v>
      </c>
      <c r="I1548" s="556">
        <v>-30764.98</v>
      </c>
      <c r="J1548" s="556">
        <v>-39435.11</v>
      </c>
      <c r="K1548" s="556">
        <v>-48105.24</v>
      </c>
      <c r="L1548" s="556">
        <v>-56775.37</v>
      </c>
      <c r="M1548" s="556">
        <v>-65445.5</v>
      </c>
      <c r="N1548" s="556">
        <v>-74115.63</v>
      </c>
      <c r="O1548" s="556">
        <v>-82785.759999999995</v>
      </c>
      <c r="P1548" s="556">
        <v>-91455.89</v>
      </c>
      <c r="Q1548" s="556">
        <v>-100126.02</v>
      </c>
      <c r="R1548" s="556">
        <v>-108796.15</v>
      </c>
      <c r="S1548" s="556">
        <v>-117466.28</v>
      </c>
      <c r="T1548" s="591">
        <v>-126136.41</v>
      </c>
      <c r="U1548" s="556"/>
      <c r="V1548" s="556">
        <f t="shared" si="716"/>
        <v>-74115.63</v>
      </c>
      <c r="W1548" s="292"/>
      <c r="X1548" s="293"/>
      <c r="Y1548" s="548">
        <f t="shared" si="730"/>
        <v>0</v>
      </c>
      <c r="Z1548" s="549">
        <f t="shared" si="730"/>
        <v>0</v>
      </c>
      <c r="AA1548" s="549">
        <f t="shared" si="730"/>
        <v>0</v>
      </c>
      <c r="AB1548" s="282">
        <f t="shared" si="731"/>
        <v>-126136.41</v>
      </c>
      <c r="AC1548" s="281">
        <f t="shared" si="732"/>
        <v>0</v>
      </c>
      <c r="AD1548" s="549">
        <f t="shared" si="717"/>
        <v>0</v>
      </c>
      <c r="AE1548" s="553">
        <f t="shared" si="718"/>
        <v>0</v>
      </c>
      <c r="AF1548" s="282">
        <f t="shared" si="719"/>
        <v>-126136.41</v>
      </c>
      <c r="AG1548" s="283">
        <f t="shared" si="720"/>
        <v>-126136.41</v>
      </c>
      <c r="AH1548" s="281">
        <f t="shared" si="733"/>
        <v>0</v>
      </c>
      <c r="AI1548" s="551">
        <f t="shared" si="729"/>
        <v>0</v>
      </c>
      <c r="AJ1548" s="549">
        <f t="shared" si="729"/>
        <v>0</v>
      </c>
      <c r="AK1548" s="549">
        <f t="shared" si="729"/>
        <v>0</v>
      </c>
      <c r="AL1548" s="282">
        <f t="shared" si="721"/>
        <v>-74115.63</v>
      </c>
      <c r="AM1548" s="281">
        <f t="shared" si="734"/>
        <v>0</v>
      </c>
      <c r="AN1548" s="549">
        <f t="shared" si="722"/>
        <v>0</v>
      </c>
      <c r="AO1548" s="549">
        <f t="shared" si="723"/>
        <v>0</v>
      </c>
      <c r="AP1548" s="549">
        <f t="shared" si="724"/>
        <v>-74115.63</v>
      </c>
      <c r="AQ1548" s="283">
        <f t="shared" si="725"/>
        <v>-74115.63</v>
      </c>
      <c r="AR1548" s="281">
        <f t="shared" si="735"/>
        <v>0</v>
      </c>
      <c r="AT1548" s="446" t="s">
        <v>2172</v>
      </c>
      <c r="AU1548" s="344"/>
      <c r="AV1548" s="447" t="str">
        <f t="shared" si="736"/>
        <v>CA</v>
      </c>
      <c r="AW1548" s="447" t="str">
        <f t="shared" si="737"/>
        <v>CL</v>
      </c>
      <c r="AX1548" s="447" t="str">
        <f t="shared" si="738"/>
        <v>AIC</v>
      </c>
      <c r="AY1548" s="447" t="str">
        <f t="shared" si="739"/>
        <v>ERB</v>
      </c>
      <c r="AZ1548" s="447" t="str">
        <f t="shared" si="740"/>
        <v>GRB</v>
      </c>
      <c r="BA1548" s="447" t="str">
        <f t="shared" si="741"/>
        <v>Non-Op</v>
      </c>
      <c r="BC1548" s="449" t="s">
        <v>2100</v>
      </c>
      <c r="BD1548" s="552">
        <f t="shared" si="727"/>
        <v>-126136.41</v>
      </c>
      <c r="BF1548" s="435"/>
      <c r="BG1548" s="435"/>
      <c r="BH1548" s="435"/>
      <c r="BI1548" s="435"/>
      <c r="BJ1548" s="435"/>
      <c r="BK1548" s="435"/>
      <c r="BL1548" s="435"/>
      <c r="BN1548" s="444"/>
    </row>
    <row r="1549" spans="1:66" s="28" customFormat="1" ht="12" customHeight="1">
      <c r="A1549" s="362">
        <v>25302083</v>
      </c>
      <c r="B1549" s="290" t="str">
        <f t="shared" si="714"/>
        <v>25302083</v>
      </c>
      <c r="C1549" s="450" t="s">
        <v>2353</v>
      </c>
      <c r="D1549" s="451" t="s">
        <v>1165</v>
      </c>
      <c r="E1549" s="451"/>
      <c r="F1549" s="300">
        <v>43466</v>
      </c>
      <c r="G1549" s="451"/>
      <c r="H1549" s="556">
        <v>-160979566.72999999</v>
      </c>
      <c r="I1549" s="556">
        <v>-159929148.91999999</v>
      </c>
      <c r="J1549" s="556">
        <v>-183558266.86000001</v>
      </c>
      <c r="K1549" s="556">
        <v>-182288206.19</v>
      </c>
      <c r="L1549" s="556">
        <v>-182335414.84</v>
      </c>
      <c r="M1549" s="556">
        <v>-181576646.50999999</v>
      </c>
      <c r="N1549" s="556">
        <v>-180109811.47999999</v>
      </c>
      <c r="O1549" s="556">
        <v>-178854000.99000001</v>
      </c>
      <c r="P1549" s="556">
        <v>-177012071.87</v>
      </c>
      <c r="Q1549" s="556">
        <v>-176244941.00999999</v>
      </c>
      <c r="R1549" s="556">
        <v>-174794367.09</v>
      </c>
      <c r="S1549" s="556">
        <v>-173331066.22</v>
      </c>
      <c r="T1549" s="591">
        <v>-172510433.34</v>
      </c>
      <c r="U1549" s="556"/>
      <c r="V1549" s="556">
        <f t="shared" si="716"/>
        <v>-176398245.16791666</v>
      </c>
      <c r="W1549" s="292"/>
      <c r="X1549" s="293"/>
      <c r="Y1549" s="548">
        <f t="shared" si="730"/>
        <v>0</v>
      </c>
      <c r="Z1549" s="549">
        <f t="shared" si="730"/>
        <v>0</v>
      </c>
      <c r="AA1549" s="549">
        <f t="shared" si="730"/>
        <v>0</v>
      </c>
      <c r="AB1549" s="282">
        <f t="shared" si="731"/>
        <v>-172510433.34</v>
      </c>
      <c r="AC1549" s="281">
        <f t="shared" si="732"/>
        <v>0</v>
      </c>
      <c r="AD1549" s="549">
        <f t="shared" si="717"/>
        <v>0</v>
      </c>
      <c r="AE1549" s="553">
        <f t="shared" si="718"/>
        <v>0</v>
      </c>
      <c r="AF1549" s="282">
        <f t="shared" si="719"/>
        <v>-172510433.34</v>
      </c>
      <c r="AG1549" s="283">
        <f t="shared" si="720"/>
        <v>-172510433.34</v>
      </c>
      <c r="AH1549" s="281">
        <f t="shared" si="733"/>
        <v>0</v>
      </c>
      <c r="AI1549" s="551">
        <f t="shared" si="729"/>
        <v>0</v>
      </c>
      <c r="AJ1549" s="549">
        <f t="shared" si="729"/>
        <v>0</v>
      </c>
      <c r="AK1549" s="549">
        <f t="shared" si="729"/>
        <v>0</v>
      </c>
      <c r="AL1549" s="282">
        <f t="shared" si="721"/>
        <v>-176398245.16791666</v>
      </c>
      <c r="AM1549" s="281">
        <f t="shared" si="734"/>
        <v>0</v>
      </c>
      <c r="AN1549" s="549">
        <f t="shared" si="722"/>
        <v>0</v>
      </c>
      <c r="AO1549" s="549">
        <f t="shared" si="723"/>
        <v>0</v>
      </c>
      <c r="AP1549" s="549">
        <f t="shared" si="724"/>
        <v>-176398245.16791666</v>
      </c>
      <c r="AQ1549" s="283">
        <f t="shared" si="725"/>
        <v>-176398245.16791666</v>
      </c>
      <c r="AR1549" s="281">
        <f t="shared" si="735"/>
        <v>0</v>
      </c>
      <c r="AT1549" s="446" t="s">
        <v>2246</v>
      </c>
      <c r="AU1549" s="344"/>
      <c r="AV1549" s="447" t="str">
        <f t="shared" si="736"/>
        <v>CA</v>
      </c>
      <c r="AW1549" s="447" t="str">
        <f t="shared" si="737"/>
        <v>CL</v>
      </c>
      <c r="AX1549" s="447" t="str">
        <f t="shared" si="738"/>
        <v>AIC</v>
      </c>
      <c r="AY1549" s="447" t="str">
        <f t="shared" si="739"/>
        <v>ERB</v>
      </c>
      <c r="AZ1549" s="447" t="str">
        <f t="shared" si="740"/>
        <v>GRB</v>
      </c>
      <c r="BA1549" s="447" t="str">
        <f t="shared" si="741"/>
        <v>Non-Op</v>
      </c>
      <c r="BC1549" s="449" t="s">
        <v>2100</v>
      </c>
      <c r="BD1549" s="552">
        <f t="shared" si="727"/>
        <v>-172510433.34</v>
      </c>
      <c r="BF1549" s="435"/>
      <c r="BG1549" s="435"/>
      <c r="BH1549" s="435"/>
      <c r="BI1549" s="435"/>
      <c r="BJ1549" s="435"/>
      <c r="BK1549" s="435"/>
      <c r="BL1549" s="435"/>
      <c r="BN1549" s="444"/>
    </row>
    <row r="1550" spans="1:66" s="28" customFormat="1" ht="12" customHeight="1">
      <c r="A1550" s="362">
        <v>25302123</v>
      </c>
      <c r="B1550" s="290" t="str">
        <f t="shared" si="714"/>
        <v>25302123</v>
      </c>
      <c r="C1550" s="450" t="s">
        <v>2354</v>
      </c>
      <c r="D1550" s="451" t="s">
        <v>1165</v>
      </c>
      <c r="E1550" s="451"/>
      <c r="F1550" s="300">
        <v>43556</v>
      </c>
      <c r="G1550" s="451"/>
      <c r="H1550" s="556">
        <v>-2300000</v>
      </c>
      <c r="I1550" s="556">
        <v>-2300000</v>
      </c>
      <c r="J1550" s="556">
        <v>-2300000</v>
      </c>
      <c r="K1550" s="556">
        <v>-2300000</v>
      </c>
      <c r="L1550" s="556">
        <v>-2300000</v>
      </c>
      <c r="M1550" s="556">
        <v>-2300000</v>
      </c>
      <c r="N1550" s="556">
        <v>-2300000</v>
      </c>
      <c r="O1550" s="556">
        <v>-2300000</v>
      </c>
      <c r="P1550" s="556">
        <v>-2300000</v>
      </c>
      <c r="Q1550" s="556">
        <v>-2300000</v>
      </c>
      <c r="R1550" s="556">
        <v>-2300000</v>
      </c>
      <c r="S1550" s="556">
        <v>-2300000</v>
      </c>
      <c r="T1550" s="591">
        <v>-2300000</v>
      </c>
      <c r="U1550" s="556"/>
      <c r="V1550" s="556">
        <f t="shared" si="716"/>
        <v>-2300000</v>
      </c>
      <c r="W1550" s="292"/>
      <c r="X1550" s="293"/>
      <c r="Y1550" s="548">
        <f t="shared" si="730"/>
        <v>0</v>
      </c>
      <c r="Z1550" s="549">
        <f t="shared" si="730"/>
        <v>0</v>
      </c>
      <c r="AA1550" s="549">
        <f t="shared" si="730"/>
        <v>0</v>
      </c>
      <c r="AB1550" s="282">
        <f t="shared" si="731"/>
        <v>-2300000</v>
      </c>
      <c r="AC1550" s="281">
        <f t="shared" si="732"/>
        <v>0</v>
      </c>
      <c r="AD1550" s="549">
        <f t="shared" si="717"/>
        <v>0</v>
      </c>
      <c r="AE1550" s="553">
        <f t="shared" si="718"/>
        <v>0</v>
      </c>
      <c r="AF1550" s="282">
        <f t="shared" si="719"/>
        <v>-2300000</v>
      </c>
      <c r="AG1550" s="283">
        <f t="shared" si="720"/>
        <v>-2300000</v>
      </c>
      <c r="AH1550" s="281">
        <f t="shared" si="733"/>
        <v>0</v>
      </c>
      <c r="AI1550" s="551">
        <f t="shared" si="729"/>
        <v>0</v>
      </c>
      <c r="AJ1550" s="549">
        <f t="shared" si="729"/>
        <v>0</v>
      </c>
      <c r="AK1550" s="549">
        <f t="shared" si="729"/>
        <v>0</v>
      </c>
      <c r="AL1550" s="282">
        <f t="shared" si="721"/>
        <v>-2300000</v>
      </c>
      <c r="AM1550" s="281">
        <f t="shared" si="734"/>
        <v>0</v>
      </c>
      <c r="AN1550" s="549">
        <f t="shared" si="722"/>
        <v>0</v>
      </c>
      <c r="AO1550" s="549">
        <f t="shared" si="723"/>
        <v>0</v>
      </c>
      <c r="AP1550" s="549">
        <f t="shared" si="724"/>
        <v>-2300000</v>
      </c>
      <c r="AQ1550" s="283">
        <f t="shared" si="725"/>
        <v>-2300000</v>
      </c>
      <c r="AR1550" s="281">
        <f t="shared" si="735"/>
        <v>0</v>
      </c>
      <c r="AT1550" s="446" t="s">
        <v>2064</v>
      </c>
      <c r="AU1550" s="344"/>
      <c r="AV1550" s="447" t="str">
        <f t="shared" si="736"/>
        <v>CA</v>
      </c>
      <c r="AW1550" s="447" t="str">
        <f t="shared" si="737"/>
        <v>CL</v>
      </c>
      <c r="AX1550" s="447" t="str">
        <f t="shared" si="738"/>
        <v>AIC</v>
      </c>
      <c r="AY1550" s="447" t="str">
        <f t="shared" si="739"/>
        <v>ERB</v>
      </c>
      <c r="AZ1550" s="447" t="str">
        <f t="shared" si="740"/>
        <v>GRB</v>
      </c>
      <c r="BA1550" s="447" t="str">
        <f t="shared" si="741"/>
        <v>Non-Op</v>
      </c>
      <c r="BC1550" s="449" t="s">
        <v>2100</v>
      </c>
      <c r="BD1550" s="552">
        <f t="shared" si="727"/>
        <v>-2300000</v>
      </c>
      <c r="BF1550" s="435"/>
      <c r="BG1550" s="435"/>
      <c r="BH1550" s="435"/>
      <c r="BI1550" s="435"/>
      <c r="BJ1550" s="435"/>
      <c r="BK1550" s="435"/>
      <c r="BL1550" s="435"/>
      <c r="BN1550" s="444"/>
    </row>
    <row r="1551" spans="1:66" s="28" customFormat="1" ht="12" customHeight="1">
      <c r="A1551" s="321">
        <v>25302151</v>
      </c>
      <c r="B1551" s="288" t="str">
        <f t="shared" si="714"/>
        <v>25302151</v>
      </c>
      <c r="C1551" s="444" t="s">
        <v>2355</v>
      </c>
      <c r="D1551" s="445" t="s">
        <v>2092</v>
      </c>
      <c r="E1551" s="445"/>
      <c r="F1551" s="294">
        <v>43739</v>
      </c>
      <c r="G1551" s="445"/>
      <c r="H1551" s="547">
        <v>0</v>
      </c>
      <c r="I1551" s="547">
        <v>0</v>
      </c>
      <c r="J1551" s="547">
        <v>0</v>
      </c>
      <c r="K1551" s="547">
        <v>0</v>
      </c>
      <c r="L1551" s="547">
        <v>0</v>
      </c>
      <c r="M1551" s="547">
        <v>0</v>
      </c>
      <c r="N1551" s="547">
        <v>0</v>
      </c>
      <c r="O1551" s="547">
        <v>0</v>
      </c>
      <c r="P1551" s="547">
        <v>0</v>
      </c>
      <c r="Q1551" s="547">
        <v>0</v>
      </c>
      <c r="R1551" s="547">
        <v>0</v>
      </c>
      <c r="S1551" s="547">
        <v>0</v>
      </c>
      <c r="T1551" s="547">
        <v>0</v>
      </c>
      <c r="U1551" s="547"/>
      <c r="V1551" s="547">
        <f t="shared" si="716"/>
        <v>0</v>
      </c>
      <c r="W1551" s="285"/>
      <c r="X1551" s="286"/>
      <c r="Y1551" s="548">
        <f t="shared" si="730"/>
        <v>0</v>
      </c>
      <c r="Z1551" s="549">
        <f t="shared" si="730"/>
        <v>0</v>
      </c>
      <c r="AA1551" s="549">
        <f t="shared" si="730"/>
        <v>0</v>
      </c>
      <c r="AB1551" s="282">
        <f t="shared" si="731"/>
        <v>0</v>
      </c>
      <c r="AC1551" s="281">
        <f t="shared" si="732"/>
        <v>0</v>
      </c>
      <c r="AD1551" s="549">
        <f t="shared" si="717"/>
        <v>0</v>
      </c>
      <c r="AE1551" s="553">
        <f t="shared" si="718"/>
        <v>0</v>
      </c>
      <c r="AF1551" s="282">
        <f t="shared" si="719"/>
        <v>0</v>
      </c>
      <c r="AG1551" s="283">
        <f t="shared" si="720"/>
        <v>0</v>
      </c>
      <c r="AH1551" s="281">
        <f t="shared" si="733"/>
        <v>0</v>
      </c>
      <c r="AI1551" s="551">
        <f t="shared" si="729"/>
        <v>0</v>
      </c>
      <c r="AJ1551" s="549">
        <f t="shared" si="729"/>
        <v>0</v>
      </c>
      <c r="AK1551" s="549">
        <f t="shared" si="729"/>
        <v>0</v>
      </c>
      <c r="AL1551" s="282">
        <f t="shared" si="721"/>
        <v>0</v>
      </c>
      <c r="AM1551" s="281">
        <f t="shared" si="734"/>
        <v>0</v>
      </c>
      <c r="AN1551" s="549">
        <f t="shared" si="722"/>
        <v>0</v>
      </c>
      <c r="AO1551" s="549">
        <f t="shared" si="723"/>
        <v>0</v>
      </c>
      <c r="AP1551" s="549">
        <f t="shared" si="724"/>
        <v>0</v>
      </c>
      <c r="AQ1551" s="283">
        <f t="shared" si="725"/>
        <v>0</v>
      </c>
      <c r="AR1551" s="281">
        <f t="shared" si="735"/>
        <v>0</v>
      </c>
      <c r="AT1551" s="446" t="s">
        <v>3020</v>
      </c>
      <c r="AU1551" s="344"/>
      <c r="AV1551" s="447" t="str">
        <f t="shared" si="736"/>
        <v>CA</v>
      </c>
      <c r="AW1551" s="447" t="str">
        <f t="shared" si="737"/>
        <v>CL</v>
      </c>
      <c r="AX1551" s="447" t="str">
        <f t="shared" si="738"/>
        <v>AIC</v>
      </c>
      <c r="AY1551" s="447" t="str">
        <f t="shared" si="739"/>
        <v>ERB</v>
      </c>
      <c r="AZ1551" s="447" t="str">
        <f t="shared" si="740"/>
        <v>GRB</v>
      </c>
      <c r="BA1551" s="447" t="str">
        <f t="shared" si="741"/>
        <v>Non-Op</v>
      </c>
      <c r="BC1551" s="445" t="s">
        <v>2342</v>
      </c>
      <c r="BD1551" s="552">
        <f t="shared" si="727"/>
        <v>0</v>
      </c>
      <c r="BF1551" s="448"/>
      <c r="BG1551" s="448"/>
      <c r="BH1551" s="448"/>
      <c r="BI1551" s="448"/>
      <c r="BJ1551" s="448"/>
      <c r="BK1551" s="448"/>
      <c r="BL1551" s="448"/>
      <c r="BN1551" s="444"/>
    </row>
    <row r="1552" spans="1:66" s="28" customFormat="1" ht="12" customHeight="1">
      <c r="A1552" s="287">
        <v>25302221</v>
      </c>
      <c r="B1552" s="288" t="str">
        <f t="shared" si="714"/>
        <v>25302221</v>
      </c>
      <c r="C1552" s="444" t="s">
        <v>1971</v>
      </c>
      <c r="D1552" s="445" t="s">
        <v>2092</v>
      </c>
      <c r="E1552" s="445"/>
      <c r="F1552" s="444"/>
      <c r="G1552" s="445"/>
      <c r="H1552" s="547">
        <v>-11750376.73</v>
      </c>
      <c r="I1552" s="547">
        <v>-12433280.35</v>
      </c>
      <c r="J1552" s="547">
        <v>-13068026.73</v>
      </c>
      <c r="K1552" s="547">
        <v>-13343897.189999999</v>
      </c>
      <c r="L1552" s="547">
        <v>-13418753.24</v>
      </c>
      <c r="M1552" s="547">
        <v>-13703545.279999999</v>
      </c>
      <c r="N1552" s="547">
        <v>-14331433.300000001</v>
      </c>
      <c r="O1552" s="547">
        <v>-14784533.08</v>
      </c>
      <c r="P1552" s="547">
        <v>-15508207.310000001</v>
      </c>
      <c r="Q1552" s="547">
        <v>-16042722.380000001</v>
      </c>
      <c r="R1552" s="547">
        <v>-17924749.34</v>
      </c>
      <c r="S1552" s="547">
        <v>-19560103.890000001</v>
      </c>
      <c r="T1552" s="547">
        <v>-6122225.2300000004</v>
      </c>
      <c r="U1552" s="547"/>
      <c r="V1552" s="547">
        <f t="shared" si="716"/>
        <v>-14421296.089166664</v>
      </c>
      <c r="W1552" s="305"/>
      <c r="X1552" s="305"/>
      <c r="Y1552" s="548">
        <f t="shared" si="730"/>
        <v>0</v>
      </c>
      <c r="Z1552" s="549">
        <f t="shared" si="730"/>
        <v>-6122225.2300000004</v>
      </c>
      <c r="AA1552" s="549">
        <f t="shared" si="730"/>
        <v>0</v>
      </c>
      <c r="AB1552" s="282">
        <f t="shared" si="731"/>
        <v>0</v>
      </c>
      <c r="AC1552" s="281">
        <f t="shared" si="732"/>
        <v>0</v>
      </c>
      <c r="AD1552" s="549">
        <f t="shared" si="717"/>
        <v>0</v>
      </c>
      <c r="AE1552" s="553">
        <f t="shared" si="718"/>
        <v>0</v>
      </c>
      <c r="AF1552" s="282">
        <f t="shared" si="719"/>
        <v>0</v>
      </c>
      <c r="AG1552" s="283">
        <f t="shared" si="720"/>
        <v>0</v>
      </c>
      <c r="AH1552" s="281">
        <f t="shared" si="733"/>
        <v>0</v>
      </c>
      <c r="AI1552" s="551">
        <f t="shared" si="729"/>
        <v>0</v>
      </c>
      <c r="AJ1552" s="549">
        <f t="shared" si="729"/>
        <v>-14421296.089166664</v>
      </c>
      <c r="AK1552" s="549">
        <f t="shared" si="729"/>
        <v>0</v>
      </c>
      <c r="AL1552" s="282">
        <f t="shared" si="721"/>
        <v>0</v>
      </c>
      <c r="AM1552" s="281">
        <f t="shared" si="734"/>
        <v>0</v>
      </c>
      <c r="AN1552" s="549">
        <f t="shared" si="722"/>
        <v>0</v>
      </c>
      <c r="AO1552" s="549">
        <f t="shared" si="723"/>
        <v>0</v>
      </c>
      <c r="AP1552" s="549">
        <f t="shared" si="724"/>
        <v>0</v>
      </c>
      <c r="AQ1552" s="283">
        <f t="shared" si="725"/>
        <v>0</v>
      </c>
      <c r="AR1552" s="281">
        <f t="shared" si="735"/>
        <v>0</v>
      </c>
      <c r="AT1552" s="446"/>
      <c r="AU1552" s="344"/>
      <c r="AV1552" s="447" t="str">
        <f t="shared" si="736"/>
        <v>CA</v>
      </c>
      <c r="AW1552" s="447" t="str">
        <f t="shared" si="737"/>
        <v>CL</v>
      </c>
      <c r="AX1552" s="447" t="str">
        <f t="shared" si="738"/>
        <v>AIC</v>
      </c>
      <c r="AY1552" s="447" t="str">
        <f t="shared" si="739"/>
        <v>ERB</v>
      </c>
      <c r="AZ1552" s="447" t="str">
        <f t="shared" si="740"/>
        <v>GRB</v>
      </c>
      <c r="BA1552" s="447" t="str">
        <f t="shared" si="741"/>
        <v>Non-Op</v>
      </c>
      <c r="BC1552" s="445" t="s">
        <v>2342</v>
      </c>
      <c r="BD1552" s="552">
        <f t="shared" si="727"/>
        <v>-6122225.2300000004</v>
      </c>
      <c r="BF1552" s="435"/>
      <c r="BG1552" s="435"/>
      <c r="BH1552" s="435"/>
      <c r="BI1552" s="435"/>
      <c r="BJ1552" s="435"/>
      <c r="BK1552" s="435"/>
      <c r="BL1552" s="435"/>
      <c r="BN1552" s="444"/>
    </row>
    <row r="1553" spans="1:66" s="28" customFormat="1" ht="12" customHeight="1">
      <c r="A1553" s="287">
        <v>25302222</v>
      </c>
      <c r="B1553" s="288" t="str">
        <f t="shared" si="714"/>
        <v>25302222</v>
      </c>
      <c r="C1553" s="444" t="s">
        <v>1972</v>
      </c>
      <c r="D1553" s="445" t="s">
        <v>2092</v>
      </c>
      <c r="E1553" s="445"/>
      <c r="F1553" s="444"/>
      <c r="G1553" s="445"/>
      <c r="H1553" s="547">
        <v>-14927244.68</v>
      </c>
      <c r="I1553" s="547">
        <v>-15509421.02</v>
      </c>
      <c r="J1553" s="547">
        <v>-16075087.33</v>
      </c>
      <c r="K1553" s="547">
        <v>-16497229.789999999</v>
      </c>
      <c r="L1553" s="547">
        <v>-16684481.460000001</v>
      </c>
      <c r="M1553" s="547">
        <v>-16791588.48</v>
      </c>
      <c r="N1553" s="547">
        <v>-16843518.539999999</v>
      </c>
      <c r="O1553" s="547">
        <v>-16834631.920000002</v>
      </c>
      <c r="P1553" s="547">
        <v>-18620275.629999999</v>
      </c>
      <c r="Q1553" s="547">
        <v>-18545705.129999999</v>
      </c>
      <c r="R1553" s="547">
        <v>-18783094.370000001</v>
      </c>
      <c r="S1553" s="547">
        <v>-19142361.370000001</v>
      </c>
      <c r="T1553" s="547">
        <v>-6904661.4900000002</v>
      </c>
      <c r="U1553" s="547"/>
      <c r="V1553" s="547">
        <f t="shared" si="716"/>
        <v>-16770279.01041667</v>
      </c>
      <c r="W1553" s="305"/>
      <c r="X1553" s="305"/>
      <c r="Y1553" s="548">
        <f t="shared" si="730"/>
        <v>0</v>
      </c>
      <c r="Z1553" s="549">
        <f t="shared" si="730"/>
        <v>-6904661.4900000002</v>
      </c>
      <c r="AA1553" s="549">
        <f t="shared" si="730"/>
        <v>0</v>
      </c>
      <c r="AB1553" s="282">
        <f t="shared" si="731"/>
        <v>0</v>
      </c>
      <c r="AC1553" s="281">
        <f t="shared" si="732"/>
        <v>0</v>
      </c>
      <c r="AD1553" s="549">
        <f t="shared" si="717"/>
        <v>0</v>
      </c>
      <c r="AE1553" s="553">
        <f t="shared" si="718"/>
        <v>0</v>
      </c>
      <c r="AF1553" s="282">
        <f t="shared" si="719"/>
        <v>0</v>
      </c>
      <c r="AG1553" s="283">
        <f t="shared" si="720"/>
        <v>0</v>
      </c>
      <c r="AH1553" s="281">
        <f t="shared" si="733"/>
        <v>0</v>
      </c>
      <c r="AI1553" s="551">
        <f t="shared" si="729"/>
        <v>0</v>
      </c>
      <c r="AJ1553" s="549">
        <f t="shared" si="729"/>
        <v>-16770279.01041667</v>
      </c>
      <c r="AK1553" s="549">
        <f t="shared" si="729"/>
        <v>0</v>
      </c>
      <c r="AL1553" s="282">
        <f t="shared" si="721"/>
        <v>0</v>
      </c>
      <c r="AM1553" s="281">
        <f t="shared" si="734"/>
        <v>0</v>
      </c>
      <c r="AN1553" s="549">
        <f t="shared" si="722"/>
        <v>0</v>
      </c>
      <c r="AO1553" s="549">
        <f t="shared" si="723"/>
        <v>0</v>
      </c>
      <c r="AP1553" s="549">
        <f t="shared" si="724"/>
        <v>0</v>
      </c>
      <c r="AQ1553" s="283">
        <f t="shared" si="725"/>
        <v>0</v>
      </c>
      <c r="AR1553" s="281">
        <f t="shared" si="735"/>
        <v>0</v>
      </c>
      <c r="AT1553" s="446"/>
      <c r="AU1553" s="344"/>
      <c r="AV1553" s="447" t="str">
        <f t="shared" si="736"/>
        <v>CA</v>
      </c>
      <c r="AW1553" s="447" t="str">
        <f t="shared" si="737"/>
        <v>CL</v>
      </c>
      <c r="AX1553" s="447" t="str">
        <f t="shared" si="738"/>
        <v>AIC</v>
      </c>
      <c r="AY1553" s="447" t="str">
        <f t="shared" si="739"/>
        <v>ERB</v>
      </c>
      <c r="AZ1553" s="447" t="str">
        <f t="shared" si="740"/>
        <v>GRB</v>
      </c>
      <c r="BA1553" s="447" t="str">
        <f t="shared" si="741"/>
        <v>Non-Op</v>
      </c>
      <c r="BC1553" s="445" t="s">
        <v>2342</v>
      </c>
      <c r="BD1553" s="552">
        <f t="shared" si="727"/>
        <v>-6904661.4900000002</v>
      </c>
      <c r="BF1553" s="435"/>
      <c r="BG1553" s="435"/>
      <c r="BH1553" s="435"/>
      <c r="BI1553" s="435"/>
      <c r="BJ1553" s="435"/>
      <c r="BK1553" s="435"/>
      <c r="BL1553" s="435"/>
      <c r="BN1553" s="444"/>
    </row>
    <row r="1554" spans="1:66" s="28" customFormat="1" ht="12" customHeight="1">
      <c r="A1554" s="287">
        <v>25302223</v>
      </c>
      <c r="B1554" s="288" t="str">
        <f t="shared" si="714"/>
        <v>25302223</v>
      </c>
      <c r="C1554" s="444" t="s">
        <v>3021</v>
      </c>
      <c r="D1554" s="445" t="s">
        <v>1165</v>
      </c>
      <c r="E1554" s="445"/>
      <c r="F1554" s="444"/>
      <c r="G1554" s="445"/>
      <c r="H1554" s="547">
        <v>0</v>
      </c>
      <c r="I1554" s="547">
        <v>0</v>
      </c>
      <c r="J1554" s="547">
        <v>0</v>
      </c>
      <c r="K1554" s="547">
        <v>0</v>
      </c>
      <c r="L1554" s="547">
        <v>0</v>
      </c>
      <c r="M1554" s="547">
        <v>0</v>
      </c>
      <c r="N1554" s="547">
        <v>0</v>
      </c>
      <c r="O1554" s="547">
        <v>0</v>
      </c>
      <c r="P1554" s="547">
        <v>0</v>
      </c>
      <c r="Q1554" s="547">
        <v>0</v>
      </c>
      <c r="R1554" s="547">
        <v>0</v>
      </c>
      <c r="S1554" s="547">
        <v>0</v>
      </c>
      <c r="T1554" s="547">
        <v>0</v>
      </c>
      <c r="U1554" s="547"/>
      <c r="V1554" s="547">
        <f t="shared" si="716"/>
        <v>0</v>
      </c>
      <c r="W1554" s="285"/>
      <c r="X1554" s="285"/>
      <c r="Y1554" s="548">
        <f t="shared" si="730"/>
        <v>0</v>
      </c>
      <c r="Z1554" s="549">
        <f t="shared" si="730"/>
        <v>0</v>
      </c>
      <c r="AA1554" s="549">
        <f t="shared" si="730"/>
        <v>0</v>
      </c>
      <c r="AB1554" s="282">
        <f t="shared" si="731"/>
        <v>0</v>
      </c>
      <c r="AC1554" s="281">
        <f t="shared" si="732"/>
        <v>0</v>
      </c>
      <c r="AD1554" s="549">
        <f t="shared" si="717"/>
        <v>0</v>
      </c>
      <c r="AE1554" s="553">
        <f t="shared" si="718"/>
        <v>0</v>
      </c>
      <c r="AF1554" s="282">
        <f t="shared" si="719"/>
        <v>0</v>
      </c>
      <c r="AG1554" s="283">
        <f t="shared" si="720"/>
        <v>0</v>
      </c>
      <c r="AH1554" s="281">
        <f t="shared" si="733"/>
        <v>0</v>
      </c>
      <c r="AI1554" s="551">
        <f t="shared" si="729"/>
        <v>0</v>
      </c>
      <c r="AJ1554" s="549">
        <f t="shared" si="729"/>
        <v>0</v>
      </c>
      <c r="AK1554" s="549">
        <f t="shared" si="729"/>
        <v>0</v>
      </c>
      <c r="AL1554" s="282">
        <f t="shared" si="721"/>
        <v>0</v>
      </c>
      <c r="AM1554" s="281">
        <f t="shared" si="734"/>
        <v>0</v>
      </c>
      <c r="AN1554" s="549">
        <f t="shared" si="722"/>
        <v>0</v>
      </c>
      <c r="AO1554" s="549">
        <f t="shared" si="723"/>
        <v>0</v>
      </c>
      <c r="AP1554" s="549">
        <f t="shared" si="724"/>
        <v>0</v>
      </c>
      <c r="AQ1554" s="283">
        <f t="shared" si="725"/>
        <v>0</v>
      </c>
      <c r="AR1554" s="281">
        <f t="shared" si="735"/>
        <v>0</v>
      </c>
      <c r="AT1554" s="446" t="s">
        <v>2070</v>
      </c>
      <c r="AU1554" s="344"/>
      <c r="AV1554" s="447" t="str">
        <f t="shared" si="736"/>
        <v>CA</v>
      </c>
      <c r="AW1554" s="447" t="str">
        <f t="shared" si="737"/>
        <v>CL</v>
      </c>
      <c r="AX1554" s="447" t="str">
        <f t="shared" si="738"/>
        <v>AIC</v>
      </c>
      <c r="AY1554" s="447" t="str">
        <f t="shared" si="739"/>
        <v>ERB</v>
      </c>
      <c r="AZ1554" s="447" t="str">
        <f t="shared" si="740"/>
        <v>GRB</v>
      </c>
      <c r="BA1554" s="447" t="str">
        <f t="shared" si="741"/>
        <v>Non-Op</v>
      </c>
      <c r="BC1554" s="449" t="s">
        <v>2100</v>
      </c>
      <c r="BD1554" s="552">
        <f t="shared" si="727"/>
        <v>0</v>
      </c>
      <c r="BF1554" s="435"/>
      <c r="BG1554" s="435"/>
      <c r="BH1554" s="435"/>
      <c r="BI1554" s="435"/>
      <c r="BJ1554" s="435"/>
      <c r="BK1554" s="435"/>
      <c r="BL1554" s="435"/>
      <c r="BN1554" s="444"/>
    </row>
    <row r="1555" spans="1:66" s="28" customFormat="1" ht="12" customHeight="1">
      <c r="A1555" s="321">
        <v>25302233</v>
      </c>
      <c r="B1555" s="288" t="str">
        <f t="shared" si="714"/>
        <v>25302233</v>
      </c>
      <c r="C1555" s="444" t="s">
        <v>2356</v>
      </c>
      <c r="D1555" s="445" t="s">
        <v>2087</v>
      </c>
      <c r="E1555" s="445"/>
      <c r="F1555" s="294">
        <v>43647</v>
      </c>
      <c r="G1555" s="445"/>
      <c r="H1555" s="547">
        <v>0</v>
      </c>
      <c r="I1555" s="547">
        <v>0</v>
      </c>
      <c r="J1555" s="547">
        <v>0</v>
      </c>
      <c r="K1555" s="547">
        <v>0</v>
      </c>
      <c r="L1555" s="547">
        <v>0</v>
      </c>
      <c r="M1555" s="547">
        <v>0</v>
      </c>
      <c r="N1555" s="547">
        <v>0</v>
      </c>
      <c r="O1555" s="547">
        <v>0</v>
      </c>
      <c r="P1555" s="547">
        <v>0</v>
      </c>
      <c r="Q1555" s="547">
        <v>0</v>
      </c>
      <c r="R1555" s="547">
        <v>0</v>
      </c>
      <c r="S1555" s="547">
        <v>0</v>
      </c>
      <c r="T1555" s="547">
        <v>0</v>
      </c>
      <c r="U1555" s="547"/>
      <c r="V1555" s="547">
        <f t="shared" si="716"/>
        <v>0</v>
      </c>
      <c r="W1555" s="285" t="s">
        <v>214</v>
      </c>
      <c r="X1555" s="286" t="s">
        <v>1182</v>
      </c>
      <c r="Y1555" s="548">
        <f t="shared" si="730"/>
        <v>0</v>
      </c>
      <c r="Z1555" s="549">
        <f t="shared" si="730"/>
        <v>0</v>
      </c>
      <c r="AA1555" s="549">
        <f t="shared" si="730"/>
        <v>0</v>
      </c>
      <c r="AB1555" s="282">
        <f t="shared" si="731"/>
        <v>0</v>
      </c>
      <c r="AC1555" s="281">
        <f t="shared" si="732"/>
        <v>0</v>
      </c>
      <c r="AD1555" s="549">
        <f t="shared" si="717"/>
        <v>0</v>
      </c>
      <c r="AE1555" s="553">
        <f t="shared" si="718"/>
        <v>0</v>
      </c>
      <c r="AF1555" s="282">
        <f t="shared" si="719"/>
        <v>0</v>
      </c>
      <c r="AG1555" s="283">
        <f t="shared" si="720"/>
        <v>0</v>
      </c>
      <c r="AH1555" s="281">
        <f t="shared" si="733"/>
        <v>0</v>
      </c>
      <c r="AI1555" s="551">
        <f t="shared" si="729"/>
        <v>0</v>
      </c>
      <c r="AJ1555" s="549">
        <f t="shared" si="729"/>
        <v>0</v>
      </c>
      <c r="AK1555" s="549">
        <f t="shared" si="729"/>
        <v>0</v>
      </c>
      <c r="AL1555" s="282">
        <f t="shared" si="721"/>
        <v>0</v>
      </c>
      <c r="AM1555" s="281">
        <f t="shared" si="734"/>
        <v>0</v>
      </c>
      <c r="AN1555" s="549">
        <f t="shared" si="722"/>
        <v>0</v>
      </c>
      <c r="AO1555" s="549">
        <f t="shared" si="723"/>
        <v>0</v>
      </c>
      <c r="AP1555" s="549">
        <f t="shared" si="724"/>
        <v>0</v>
      </c>
      <c r="AQ1555" s="283">
        <f t="shared" si="725"/>
        <v>0</v>
      </c>
      <c r="AR1555" s="281">
        <f t="shared" si="735"/>
        <v>0</v>
      </c>
      <c r="AT1555" s="446"/>
      <c r="AU1555" s="344"/>
      <c r="AV1555" s="447" t="str">
        <f t="shared" si="736"/>
        <v>CA</v>
      </c>
      <c r="AW1555" s="447" t="str">
        <f t="shared" si="737"/>
        <v>CL</v>
      </c>
      <c r="AX1555" s="447" t="str">
        <f t="shared" si="738"/>
        <v>AIC</v>
      </c>
      <c r="AY1555" s="447" t="str">
        <f t="shared" si="739"/>
        <v>ERB</v>
      </c>
      <c r="AZ1555" s="447" t="str">
        <f t="shared" si="740"/>
        <v>GRB</v>
      </c>
      <c r="BA1555" s="447" t="str">
        <f t="shared" si="741"/>
        <v>Non-Op</v>
      </c>
      <c r="BC1555" s="445" t="s">
        <v>2342</v>
      </c>
      <c r="BD1555" s="552">
        <f t="shared" si="727"/>
        <v>0</v>
      </c>
      <c r="BF1555" s="448"/>
      <c r="BG1555" s="448"/>
      <c r="BH1555" s="448"/>
      <c r="BI1555" s="448"/>
      <c r="BJ1555" s="448"/>
      <c r="BK1555" s="448"/>
      <c r="BL1555" s="448"/>
      <c r="BN1555" s="444"/>
    </row>
    <row r="1556" spans="1:66" s="28" customFormat="1" ht="12" customHeight="1">
      <c r="A1556" s="287">
        <v>25302241</v>
      </c>
      <c r="B1556" s="288" t="str">
        <f t="shared" si="714"/>
        <v>25302241</v>
      </c>
      <c r="C1556" s="444" t="s">
        <v>2357</v>
      </c>
      <c r="D1556" s="445" t="s">
        <v>2092</v>
      </c>
      <c r="E1556" s="445"/>
      <c r="F1556" s="294">
        <v>43525</v>
      </c>
      <c r="G1556" s="445"/>
      <c r="H1556" s="547">
        <v>0</v>
      </c>
      <c r="I1556" s="547">
        <v>0</v>
      </c>
      <c r="J1556" s="547">
        <v>0</v>
      </c>
      <c r="K1556" s="547">
        <v>0</v>
      </c>
      <c r="L1556" s="547">
        <v>0</v>
      </c>
      <c r="M1556" s="547">
        <v>0</v>
      </c>
      <c r="N1556" s="547">
        <v>0</v>
      </c>
      <c r="O1556" s="547">
        <v>0</v>
      </c>
      <c r="P1556" s="547">
        <v>0</v>
      </c>
      <c r="Q1556" s="547">
        <v>0</v>
      </c>
      <c r="R1556" s="547">
        <v>0</v>
      </c>
      <c r="S1556" s="547">
        <v>0</v>
      </c>
      <c r="T1556" s="547">
        <v>0</v>
      </c>
      <c r="U1556" s="547"/>
      <c r="V1556" s="547">
        <f t="shared" si="716"/>
        <v>0</v>
      </c>
      <c r="W1556" s="285"/>
      <c r="X1556" s="286"/>
      <c r="Y1556" s="548">
        <f t="shared" si="730"/>
        <v>0</v>
      </c>
      <c r="Z1556" s="549">
        <f t="shared" si="730"/>
        <v>0</v>
      </c>
      <c r="AA1556" s="549">
        <f t="shared" si="730"/>
        <v>0</v>
      </c>
      <c r="AB1556" s="282">
        <f t="shared" si="731"/>
        <v>0</v>
      </c>
      <c r="AC1556" s="281">
        <f t="shared" si="732"/>
        <v>0</v>
      </c>
      <c r="AD1556" s="549">
        <f t="shared" si="717"/>
        <v>0</v>
      </c>
      <c r="AE1556" s="553">
        <f t="shared" si="718"/>
        <v>0</v>
      </c>
      <c r="AF1556" s="282">
        <f t="shared" si="719"/>
        <v>0</v>
      </c>
      <c r="AG1556" s="283">
        <f t="shared" si="720"/>
        <v>0</v>
      </c>
      <c r="AH1556" s="281">
        <f t="shared" si="733"/>
        <v>0</v>
      </c>
      <c r="AI1556" s="551">
        <f t="shared" si="729"/>
        <v>0</v>
      </c>
      <c r="AJ1556" s="549">
        <f t="shared" si="729"/>
        <v>0</v>
      </c>
      <c r="AK1556" s="549">
        <f t="shared" si="729"/>
        <v>0</v>
      </c>
      <c r="AL1556" s="282">
        <f t="shared" si="721"/>
        <v>0</v>
      </c>
      <c r="AM1556" s="281">
        <f t="shared" si="734"/>
        <v>0</v>
      </c>
      <c r="AN1556" s="549">
        <f t="shared" si="722"/>
        <v>0</v>
      </c>
      <c r="AO1556" s="549">
        <f t="shared" si="723"/>
        <v>0</v>
      </c>
      <c r="AP1556" s="549">
        <f t="shared" si="724"/>
        <v>0</v>
      </c>
      <c r="AQ1556" s="283">
        <f t="shared" si="725"/>
        <v>0</v>
      </c>
      <c r="AR1556" s="281">
        <f t="shared" si="735"/>
        <v>0</v>
      </c>
      <c r="AT1556" s="446"/>
      <c r="AU1556" s="344"/>
      <c r="AV1556" s="447" t="str">
        <f t="shared" si="736"/>
        <v>CA</v>
      </c>
      <c r="AW1556" s="447" t="str">
        <f t="shared" si="737"/>
        <v>CL</v>
      </c>
      <c r="AX1556" s="447" t="str">
        <f t="shared" si="738"/>
        <v>AIC</v>
      </c>
      <c r="AY1556" s="447" t="str">
        <f t="shared" si="739"/>
        <v>ERB</v>
      </c>
      <c r="AZ1556" s="447" t="str">
        <f t="shared" si="740"/>
        <v>GRB</v>
      </c>
      <c r="BA1556" s="447" t="str">
        <f t="shared" si="741"/>
        <v>Non-Op</v>
      </c>
      <c r="BC1556" s="445" t="s">
        <v>2342</v>
      </c>
      <c r="BD1556" s="552">
        <f t="shared" si="727"/>
        <v>0</v>
      </c>
      <c r="BF1556" s="448"/>
      <c r="BG1556" s="448"/>
      <c r="BH1556" s="448"/>
      <c r="BI1556" s="448"/>
      <c r="BJ1556" s="448"/>
      <c r="BK1556" s="448"/>
      <c r="BL1556" s="448"/>
      <c r="BN1556" s="444"/>
    </row>
    <row r="1557" spans="1:66" s="28" customFormat="1" ht="12" customHeight="1">
      <c r="A1557" s="321">
        <v>25302243</v>
      </c>
      <c r="B1557" s="288" t="str">
        <f t="shared" si="714"/>
        <v>25302243</v>
      </c>
      <c r="C1557" s="444" t="s">
        <v>2358</v>
      </c>
      <c r="D1557" s="445" t="s">
        <v>2087</v>
      </c>
      <c r="E1557" s="445"/>
      <c r="F1557" s="294">
        <v>43647</v>
      </c>
      <c r="G1557" s="445"/>
      <c r="H1557" s="547">
        <v>0</v>
      </c>
      <c r="I1557" s="547">
        <v>0</v>
      </c>
      <c r="J1557" s="547">
        <v>0</v>
      </c>
      <c r="K1557" s="547">
        <v>0</v>
      </c>
      <c r="L1557" s="547">
        <v>0</v>
      </c>
      <c r="M1557" s="547">
        <v>0</v>
      </c>
      <c r="N1557" s="547">
        <v>0</v>
      </c>
      <c r="O1557" s="547">
        <v>0</v>
      </c>
      <c r="P1557" s="547">
        <v>0</v>
      </c>
      <c r="Q1557" s="547">
        <v>0</v>
      </c>
      <c r="R1557" s="547">
        <v>0</v>
      </c>
      <c r="S1557" s="547">
        <v>0</v>
      </c>
      <c r="T1557" s="547">
        <v>0</v>
      </c>
      <c r="U1557" s="547"/>
      <c r="V1557" s="547">
        <f t="shared" si="716"/>
        <v>0</v>
      </c>
      <c r="W1557" s="285" t="s">
        <v>214</v>
      </c>
      <c r="X1557" s="286" t="s">
        <v>1182</v>
      </c>
      <c r="Y1557" s="548">
        <f t="shared" si="730"/>
        <v>0</v>
      </c>
      <c r="Z1557" s="549">
        <f t="shared" si="730"/>
        <v>0</v>
      </c>
      <c r="AA1557" s="549">
        <f t="shared" si="730"/>
        <v>0</v>
      </c>
      <c r="AB1557" s="282">
        <f t="shared" si="731"/>
        <v>0</v>
      </c>
      <c r="AC1557" s="281">
        <f t="shared" si="732"/>
        <v>0</v>
      </c>
      <c r="AD1557" s="549">
        <f t="shared" si="717"/>
        <v>0</v>
      </c>
      <c r="AE1557" s="553">
        <f t="shared" si="718"/>
        <v>0</v>
      </c>
      <c r="AF1557" s="282">
        <f t="shared" si="719"/>
        <v>0</v>
      </c>
      <c r="AG1557" s="283">
        <f t="shared" si="720"/>
        <v>0</v>
      </c>
      <c r="AH1557" s="281">
        <f t="shared" si="733"/>
        <v>0</v>
      </c>
      <c r="AI1557" s="551">
        <f t="shared" si="729"/>
        <v>0</v>
      </c>
      <c r="AJ1557" s="549">
        <f t="shared" si="729"/>
        <v>0</v>
      </c>
      <c r="AK1557" s="549">
        <f t="shared" si="729"/>
        <v>0</v>
      </c>
      <c r="AL1557" s="282">
        <f t="shared" si="721"/>
        <v>0</v>
      </c>
      <c r="AM1557" s="281">
        <f t="shared" si="734"/>
        <v>0</v>
      </c>
      <c r="AN1557" s="549">
        <f t="shared" si="722"/>
        <v>0</v>
      </c>
      <c r="AO1557" s="549">
        <f t="shared" si="723"/>
        <v>0</v>
      </c>
      <c r="AP1557" s="549">
        <f t="shared" si="724"/>
        <v>0</v>
      </c>
      <c r="AQ1557" s="283">
        <f t="shared" si="725"/>
        <v>0</v>
      </c>
      <c r="AR1557" s="281">
        <f t="shared" si="735"/>
        <v>0</v>
      </c>
      <c r="AT1557" s="446"/>
      <c r="AU1557" s="344"/>
      <c r="AV1557" s="447" t="str">
        <f t="shared" si="736"/>
        <v>CA</v>
      </c>
      <c r="AW1557" s="447" t="str">
        <f t="shared" si="737"/>
        <v>CL</v>
      </c>
      <c r="AX1557" s="447" t="str">
        <f t="shared" si="738"/>
        <v>AIC</v>
      </c>
      <c r="AY1557" s="447" t="str">
        <f t="shared" si="739"/>
        <v>ERB</v>
      </c>
      <c r="AZ1557" s="447" t="str">
        <f t="shared" si="740"/>
        <v>GRB</v>
      </c>
      <c r="BA1557" s="447" t="str">
        <f t="shared" si="741"/>
        <v>Non-Op</v>
      </c>
      <c r="BC1557" s="445" t="s">
        <v>2342</v>
      </c>
      <c r="BD1557" s="552">
        <f t="shared" si="727"/>
        <v>0</v>
      </c>
      <c r="BF1557" s="448"/>
      <c r="BG1557" s="448"/>
      <c r="BH1557" s="448"/>
      <c r="BI1557" s="448"/>
      <c r="BJ1557" s="448"/>
      <c r="BK1557" s="448"/>
      <c r="BL1557" s="448"/>
      <c r="BN1557" s="444"/>
    </row>
    <row r="1558" spans="1:66" s="28" customFormat="1" ht="12" customHeight="1">
      <c r="A1558" s="362">
        <v>25302251</v>
      </c>
      <c r="B1558" s="290" t="str">
        <f t="shared" si="714"/>
        <v>25302251</v>
      </c>
      <c r="C1558" s="450" t="s">
        <v>3022</v>
      </c>
      <c r="D1558" s="451" t="s">
        <v>2087</v>
      </c>
      <c r="E1558" s="451"/>
      <c r="F1558" s="300">
        <v>44470</v>
      </c>
      <c r="G1558" s="451"/>
      <c r="H1558" s="556"/>
      <c r="I1558" s="556"/>
      <c r="J1558" s="556"/>
      <c r="K1558" s="556"/>
      <c r="L1558" s="556"/>
      <c r="M1558" s="556"/>
      <c r="N1558" s="556"/>
      <c r="O1558" s="556"/>
      <c r="P1558" s="556"/>
      <c r="Q1558" s="556"/>
      <c r="R1558" s="556">
        <v>-4441053.8099999996</v>
      </c>
      <c r="S1558" s="556">
        <v>-4441379.5199999996</v>
      </c>
      <c r="T1558" s="591">
        <v>-4441379.5199999996</v>
      </c>
      <c r="U1558" s="556"/>
      <c r="V1558" s="556">
        <f t="shared" si="716"/>
        <v>-925260.25749999983</v>
      </c>
      <c r="W1558" s="292" t="s">
        <v>214</v>
      </c>
      <c r="X1558" s="293" t="s">
        <v>1182</v>
      </c>
      <c r="Y1558" s="548">
        <f t="shared" si="730"/>
        <v>0</v>
      </c>
      <c r="Z1558" s="549">
        <f t="shared" si="730"/>
        <v>0</v>
      </c>
      <c r="AA1558" s="549">
        <f t="shared" si="730"/>
        <v>0</v>
      </c>
      <c r="AB1558" s="282">
        <f t="shared" si="731"/>
        <v>-4441379.5199999996</v>
      </c>
      <c r="AC1558" s="281">
        <f t="shared" si="732"/>
        <v>0</v>
      </c>
      <c r="AD1558" s="549">
        <f t="shared" si="717"/>
        <v>-2942413.9319999996</v>
      </c>
      <c r="AE1558" s="553">
        <f t="shared" si="718"/>
        <v>-1498965.588</v>
      </c>
      <c r="AF1558" s="282">
        <f t="shared" si="719"/>
        <v>0</v>
      </c>
      <c r="AG1558" s="283">
        <f t="shared" si="720"/>
        <v>-4441379.5199999996</v>
      </c>
      <c r="AH1558" s="281">
        <f t="shared" si="733"/>
        <v>0</v>
      </c>
      <c r="AI1558" s="551">
        <f t="shared" si="729"/>
        <v>0</v>
      </c>
      <c r="AJ1558" s="549">
        <f t="shared" si="729"/>
        <v>0</v>
      </c>
      <c r="AK1558" s="549">
        <f t="shared" si="729"/>
        <v>0</v>
      </c>
      <c r="AL1558" s="282">
        <f t="shared" si="721"/>
        <v>-925260.25749999983</v>
      </c>
      <c r="AM1558" s="281">
        <f t="shared" si="734"/>
        <v>0</v>
      </c>
      <c r="AN1558" s="549">
        <f t="shared" si="722"/>
        <v>-612984.92059374985</v>
      </c>
      <c r="AO1558" s="549">
        <f t="shared" si="723"/>
        <v>-312275.33690624998</v>
      </c>
      <c r="AP1558" s="549">
        <f t="shared" si="724"/>
        <v>0</v>
      </c>
      <c r="AQ1558" s="283">
        <f t="shared" si="725"/>
        <v>-925260.25749999983</v>
      </c>
      <c r="AR1558" s="281">
        <f t="shared" si="735"/>
        <v>0</v>
      </c>
      <c r="AT1558" s="446"/>
      <c r="AU1558" s="344"/>
      <c r="AV1558" s="447" t="str">
        <f t="shared" si="736"/>
        <v>CA</v>
      </c>
      <c r="AW1558" s="447" t="str">
        <f t="shared" si="737"/>
        <v>CL</v>
      </c>
      <c r="AX1558" s="447" t="str">
        <f t="shared" si="738"/>
        <v>AIC</v>
      </c>
      <c r="AY1558" s="447" t="str">
        <f t="shared" si="739"/>
        <v>ERB</v>
      </c>
      <c r="AZ1558" s="447" t="str">
        <f t="shared" si="740"/>
        <v>GRB</v>
      </c>
      <c r="BA1558" s="447" t="str">
        <f t="shared" si="741"/>
        <v>Non-Op</v>
      </c>
      <c r="BC1558" s="445"/>
      <c r="BD1558" s="552"/>
      <c r="BF1558" s="448"/>
      <c r="BG1558" s="448"/>
      <c r="BH1558" s="448"/>
      <c r="BI1558" s="448"/>
      <c r="BJ1558" s="448"/>
      <c r="BK1558" s="448"/>
      <c r="BL1558" s="448"/>
      <c r="BN1558" s="444"/>
    </row>
    <row r="1559" spans="1:66" s="28" customFormat="1" ht="12" customHeight="1">
      <c r="A1559" s="362">
        <v>25302253</v>
      </c>
      <c r="B1559" s="290" t="str">
        <f t="shared" si="714"/>
        <v>25302253</v>
      </c>
      <c r="C1559" s="450" t="s">
        <v>2356</v>
      </c>
      <c r="D1559" s="451" t="s">
        <v>2087</v>
      </c>
      <c r="E1559" s="451"/>
      <c r="F1559" s="300">
        <v>43800</v>
      </c>
      <c r="G1559" s="451"/>
      <c r="H1559" s="556">
        <v>-1803882.53</v>
      </c>
      <c r="I1559" s="556">
        <v>-1770477.3</v>
      </c>
      <c r="J1559" s="556">
        <v>-1737072.07</v>
      </c>
      <c r="K1559" s="556">
        <v>-1703666.84</v>
      </c>
      <c r="L1559" s="556">
        <v>-1670261.61</v>
      </c>
      <c r="M1559" s="556">
        <v>-1636856.38</v>
      </c>
      <c r="N1559" s="556">
        <v>-1603451.15</v>
      </c>
      <c r="O1559" s="556">
        <v>-1570045.92</v>
      </c>
      <c r="P1559" s="556">
        <v>-1536640.69</v>
      </c>
      <c r="Q1559" s="556">
        <v>-1503235.46</v>
      </c>
      <c r="R1559" s="556">
        <v>-1469830.23</v>
      </c>
      <c r="S1559" s="556">
        <v>-1436425</v>
      </c>
      <c r="T1559" s="591">
        <v>-1403019.77</v>
      </c>
      <c r="U1559" s="556"/>
      <c r="V1559" s="556">
        <f t="shared" si="716"/>
        <v>-1603451.1499999997</v>
      </c>
      <c r="W1559" s="292" t="s">
        <v>214</v>
      </c>
      <c r="X1559" s="293" t="s">
        <v>1182</v>
      </c>
      <c r="Y1559" s="548">
        <f t="shared" si="730"/>
        <v>0</v>
      </c>
      <c r="Z1559" s="549">
        <f t="shared" si="730"/>
        <v>0</v>
      </c>
      <c r="AA1559" s="549">
        <f t="shared" si="730"/>
        <v>0</v>
      </c>
      <c r="AB1559" s="282">
        <f t="shared" si="731"/>
        <v>-1403019.77</v>
      </c>
      <c r="AC1559" s="281">
        <f t="shared" si="732"/>
        <v>0</v>
      </c>
      <c r="AD1559" s="549">
        <f t="shared" si="717"/>
        <v>-929500.59762499994</v>
      </c>
      <c r="AE1559" s="553">
        <f t="shared" si="718"/>
        <v>-473519.17237500002</v>
      </c>
      <c r="AF1559" s="282">
        <f t="shared" si="719"/>
        <v>0</v>
      </c>
      <c r="AG1559" s="283">
        <f t="shared" si="720"/>
        <v>-1403019.77</v>
      </c>
      <c r="AH1559" s="281">
        <f t="shared" si="733"/>
        <v>0</v>
      </c>
      <c r="AI1559" s="551">
        <f t="shared" si="729"/>
        <v>0</v>
      </c>
      <c r="AJ1559" s="549">
        <f t="shared" si="729"/>
        <v>0</v>
      </c>
      <c r="AK1559" s="549">
        <f t="shared" si="729"/>
        <v>0</v>
      </c>
      <c r="AL1559" s="282">
        <f t="shared" si="721"/>
        <v>-1603451.1499999997</v>
      </c>
      <c r="AM1559" s="281">
        <f t="shared" si="734"/>
        <v>0</v>
      </c>
      <c r="AN1559" s="549">
        <f t="shared" si="722"/>
        <v>-1062286.3868749999</v>
      </c>
      <c r="AO1559" s="549">
        <f t="shared" si="723"/>
        <v>-541164.76312499994</v>
      </c>
      <c r="AP1559" s="549">
        <f t="shared" si="724"/>
        <v>0</v>
      </c>
      <c r="AQ1559" s="283">
        <f t="shared" si="725"/>
        <v>-1603451.15</v>
      </c>
      <c r="AR1559" s="281">
        <f t="shared" si="735"/>
        <v>0</v>
      </c>
      <c r="AT1559" s="446"/>
      <c r="AU1559" s="344"/>
      <c r="AV1559" s="447" t="str">
        <f t="shared" si="736"/>
        <v>CA</v>
      </c>
      <c r="AW1559" s="447" t="str">
        <f t="shared" si="737"/>
        <v>CL</v>
      </c>
      <c r="AX1559" s="447" t="str">
        <f t="shared" si="738"/>
        <v>AIC</v>
      </c>
      <c r="AY1559" s="447" t="str">
        <f t="shared" si="739"/>
        <v>ERB</v>
      </c>
      <c r="AZ1559" s="447" t="str">
        <f t="shared" si="740"/>
        <v>GRB</v>
      </c>
      <c r="BA1559" s="447" t="str">
        <f t="shared" si="741"/>
        <v>Non-Op</v>
      </c>
      <c r="BC1559" s="445" t="s">
        <v>2342</v>
      </c>
      <c r="BD1559" s="552">
        <f t="shared" ref="BD1559:BD1622" si="742">+T1559</f>
        <v>-1403019.77</v>
      </c>
      <c r="BF1559" s="435"/>
      <c r="BG1559" s="435"/>
      <c r="BH1559" s="435"/>
      <c r="BI1559" s="435"/>
      <c r="BJ1559" s="435"/>
      <c r="BK1559" s="435"/>
      <c r="BL1559" s="435"/>
      <c r="BN1559" s="444"/>
    </row>
    <row r="1560" spans="1:66" s="28" customFormat="1" ht="12" customHeight="1">
      <c r="A1560" s="362">
        <v>25302263</v>
      </c>
      <c r="B1560" s="290" t="str">
        <f t="shared" si="714"/>
        <v>25302263</v>
      </c>
      <c r="C1560" s="450" t="s">
        <v>2358</v>
      </c>
      <c r="D1560" s="451" t="s">
        <v>2087</v>
      </c>
      <c r="E1560" s="451"/>
      <c r="F1560" s="300">
        <v>43800</v>
      </c>
      <c r="G1560" s="451"/>
      <c r="H1560" s="556">
        <v>-686287.49</v>
      </c>
      <c r="I1560" s="556">
        <v>-673578.46</v>
      </c>
      <c r="J1560" s="556">
        <v>-660869.43000000005</v>
      </c>
      <c r="K1560" s="556">
        <v>-648160.4</v>
      </c>
      <c r="L1560" s="556">
        <v>-635451.37</v>
      </c>
      <c r="M1560" s="556">
        <v>-622742.34</v>
      </c>
      <c r="N1560" s="556">
        <v>-610033.31000000006</v>
      </c>
      <c r="O1560" s="556">
        <v>-597324.28</v>
      </c>
      <c r="P1560" s="556">
        <v>-584615.25</v>
      </c>
      <c r="Q1560" s="556">
        <v>-571906.22</v>
      </c>
      <c r="R1560" s="556">
        <v>-559197.18999999994</v>
      </c>
      <c r="S1560" s="556">
        <v>-546488.16</v>
      </c>
      <c r="T1560" s="591">
        <v>-533779.13</v>
      </c>
      <c r="U1560" s="556"/>
      <c r="V1560" s="556">
        <f t="shared" si="716"/>
        <v>-610033.31000000006</v>
      </c>
      <c r="W1560" s="292" t="s">
        <v>214</v>
      </c>
      <c r="X1560" s="293" t="s">
        <v>1182</v>
      </c>
      <c r="Y1560" s="548">
        <f t="shared" si="730"/>
        <v>0</v>
      </c>
      <c r="Z1560" s="549">
        <f t="shared" si="730"/>
        <v>0</v>
      </c>
      <c r="AA1560" s="549">
        <f t="shared" si="730"/>
        <v>0</v>
      </c>
      <c r="AB1560" s="282">
        <f t="shared" si="731"/>
        <v>-533779.13</v>
      </c>
      <c r="AC1560" s="281">
        <f t="shared" si="732"/>
        <v>0</v>
      </c>
      <c r="AD1560" s="549">
        <f t="shared" si="717"/>
        <v>-353628.673625</v>
      </c>
      <c r="AE1560" s="553">
        <f t="shared" si="718"/>
        <v>-180150.45637500001</v>
      </c>
      <c r="AF1560" s="282">
        <f t="shared" si="719"/>
        <v>0</v>
      </c>
      <c r="AG1560" s="283">
        <f t="shared" si="720"/>
        <v>-533779.13</v>
      </c>
      <c r="AH1560" s="281">
        <f t="shared" si="733"/>
        <v>0</v>
      </c>
      <c r="AI1560" s="551">
        <f t="shared" si="729"/>
        <v>0</v>
      </c>
      <c r="AJ1560" s="549">
        <f t="shared" si="729"/>
        <v>0</v>
      </c>
      <c r="AK1560" s="549">
        <f t="shared" si="729"/>
        <v>0</v>
      </c>
      <c r="AL1560" s="282">
        <f t="shared" si="721"/>
        <v>-610033.31000000006</v>
      </c>
      <c r="AM1560" s="281">
        <f t="shared" si="734"/>
        <v>0</v>
      </c>
      <c r="AN1560" s="549">
        <f t="shared" si="722"/>
        <v>-404147.06787500001</v>
      </c>
      <c r="AO1560" s="549">
        <f t="shared" si="723"/>
        <v>-205886.24212500002</v>
      </c>
      <c r="AP1560" s="549">
        <f t="shared" si="724"/>
        <v>0</v>
      </c>
      <c r="AQ1560" s="283">
        <f t="shared" si="725"/>
        <v>-610033.31000000006</v>
      </c>
      <c r="AR1560" s="281">
        <f t="shared" si="735"/>
        <v>0</v>
      </c>
      <c r="AT1560" s="446"/>
      <c r="AU1560" s="344"/>
      <c r="AV1560" s="447" t="str">
        <f t="shared" si="736"/>
        <v>CA</v>
      </c>
      <c r="AW1560" s="447" t="str">
        <f t="shared" si="737"/>
        <v>CL</v>
      </c>
      <c r="AX1560" s="447" t="str">
        <f t="shared" si="738"/>
        <v>AIC</v>
      </c>
      <c r="AY1560" s="447" t="str">
        <f t="shared" si="739"/>
        <v>ERB</v>
      </c>
      <c r="AZ1560" s="447" t="str">
        <f t="shared" si="740"/>
        <v>GRB</v>
      </c>
      <c r="BA1560" s="447" t="str">
        <f t="shared" si="741"/>
        <v>Non-Op</v>
      </c>
      <c r="BC1560" s="445" t="s">
        <v>2342</v>
      </c>
      <c r="BD1560" s="552">
        <f t="shared" si="742"/>
        <v>-533779.13</v>
      </c>
      <c r="BF1560" s="435"/>
      <c r="BG1560" s="435"/>
      <c r="BH1560" s="435"/>
      <c r="BI1560" s="435"/>
      <c r="BJ1560" s="435"/>
      <c r="BK1560" s="435"/>
      <c r="BL1560" s="435"/>
      <c r="BN1560" s="444"/>
    </row>
    <row r="1561" spans="1:66" s="28" customFormat="1" ht="12" customHeight="1">
      <c r="A1561" s="287">
        <v>25303001</v>
      </c>
      <c r="B1561" s="288" t="str">
        <f t="shared" si="714"/>
        <v>25303001</v>
      </c>
      <c r="C1561" s="444" t="s">
        <v>1973</v>
      </c>
      <c r="D1561" s="445" t="s">
        <v>1165</v>
      </c>
      <c r="E1561" s="445"/>
      <c r="F1561" s="294">
        <v>43070</v>
      </c>
      <c r="G1561" s="445"/>
      <c r="H1561" s="547">
        <v>0</v>
      </c>
      <c r="I1561" s="547">
        <v>0</v>
      </c>
      <c r="J1561" s="547">
        <v>0</v>
      </c>
      <c r="K1561" s="547">
        <v>0</v>
      </c>
      <c r="L1561" s="547">
        <v>0</v>
      </c>
      <c r="M1561" s="547">
        <v>0</v>
      </c>
      <c r="N1561" s="547">
        <v>0</v>
      </c>
      <c r="O1561" s="547">
        <v>0</v>
      </c>
      <c r="P1561" s="547">
        <v>0</v>
      </c>
      <c r="Q1561" s="547">
        <v>0</v>
      </c>
      <c r="R1561" s="547">
        <v>0</v>
      </c>
      <c r="S1561" s="547">
        <v>0</v>
      </c>
      <c r="T1561" s="547">
        <v>0</v>
      </c>
      <c r="U1561" s="547"/>
      <c r="V1561" s="547">
        <f t="shared" si="716"/>
        <v>0</v>
      </c>
      <c r="W1561" s="285"/>
      <c r="X1561" s="286"/>
      <c r="Y1561" s="548">
        <f t="shared" si="730"/>
        <v>0</v>
      </c>
      <c r="Z1561" s="549">
        <f t="shared" si="730"/>
        <v>0</v>
      </c>
      <c r="AA1561" s="549">
        <f t="shared" si="730"/>
        <v>0</v>
      </c>
      <c r="AB1561" s="282">
        <f t="shared" si="731"/>
        <v>0</v>
      </c>
      <c r="AC1561" s="281">
        <f t="shared" si="732"/>
        <v>0</v>
      </c>
      <c r="AD1561" s="549">
        <f t="shared" si="717"/>
        <v>0</v>
      </c>
      <c r="AE1561" s="553">
        <f t="shared" si="718"/>
        <v>0</v>
      </c>
      <c r="AF1561" s="282">
        <f t="shared" si="719"/>
        <v>0</v>
      </c>
      <c r="AG1561" s="283">
        <f t="shared" si="720"/>
        <v>0</v>
      </c>
      <c r="AH1561" s="281">
        <f t="shared" si="733"/>
        <v>0</v>
      </c>
      <c r="AI1561" s="551">
        <f t="shared" ref="AI1561:AK1580" si="743">IF($D1561=AI$5,$V1561,0)</f>
        <v>0</v>
      </c>
      <c r="AJ1561" s="549">
        <f t="shared" si="743"/>
        <v>0</v>
      </c>
      <c r="AK1561" s="549">
        <f t="shared" si="743"/>
        <v>0</v>
      </c>
      <c r="AL1561" s="282">
        <f t="shared" si="721"/>
        <v>0</v>
      </c>
      <c r="AM1561" s="281">
        <f t="shared" si="734"/>
        <v>0</v>
      </c>
      <c r="AN1561" s="549">
        <f t="shared" si="722"/>
        <v>0</v>
      </c>
      <c r="AO1561" s="549">
        <f t="shared" si="723"/>
        <v>0</v>
      </c>
      <c r="AP1561" s="549">
        <f t="shared" si="724"/>
        <v>0</v>
      </c>
      <c r="AQ1561" s="283">
        <f t="shared" si="725"/>
        <v>0</v>
      </c>
      <c r="AR1561" s="281">
        <f t="shared" si="735"/>
        <v>0</v>
      </c>
      <c r="AT1561" s="446" t="s">
        <v>2067</v>
      </c>
      <c r="AU1561" s="344"/>
      <c r="AV1561" s="447" t="str">
        <f t="shared" si="736"/>
        <v>CA</v>
      </c>
      <c r="AW1561" s="447" t="str">
        <f t="shared" si="737"/>
        <v>CL</v>
      </c>
      <c r="AX1561" s="447" t="str">
        <f t="shared" si="738"/>
        <v>AIC</v>
      </c>
      <c r="AY1561" s="447" t="str">
        <f t="shared" si="739"/>
        <v>ERB</v>
      </c>
      <c r="AZ1561" s="447" t="str">
        <f t="shared" si="740"/>
        <v>GRB</v>
      </c>
      <c r="BA1561" s="447" t="str">
        <f t="shared" si="741"/>
        <v>Non-Op</v>
      </c>
      <c r="BC1561" s="449" t="s">
        <v>2100</v>
      </c>
      <c r="BD1561" s="552">
        <f t="shared" si="742"/>
        <v>0</v>
      </c>
      <c r="BF1561" s="448"/>
      <c r="BG1561" s="448"/>
      <c r="BH1561" s="448"/>
      <c r="BI1561" s="448"/>
      <c r="BJ1561" s="448"/>
      <c r="BK1561" s="448"/>
      <c r="BL1561" s="448"/>
      <c r="BN1561" s="444"/>
    </row>
    <row r="1562" spans="1:66" s="28" customFormat="1" ht="12" customHeight="1">
      <c r="A1562" s="310">
        <v>25303031</v>
      </c>
      <c r="B1562" s="310" t="str">
        <f t="shared" si="714"/>
        <v>25303031</v>
      </c>
      <c r="C1562" s="28" t="s">
        <v>1974</v>
      </c>
      <c r="D1562" s="445" t="s">
        <v>1165</v>
      </c>
      <c r="E1562" s="445"/>
      <c r="F1562" s="311">
        <v>43101</v>
      </c>
      <c r="G1562" s="445"/>
      <c r="H1562" s="547">
        <v>0</v>
      </c>
      <c r="I1562" s="547">
        <v>0</v>
      </c>
      <c r="J1562" s="547">
        <v>0</v>
      </c>
      <c r="K1562" s="547">
        <v>0</v>
      </c>
      <c r="L1562" s="547">
        <v>0</v>
      </c>
      <c r="M1562" s="547">
        <v>0</v>
      </c>
      <c r="N1562" s="547">
        <v>0</v>
      </c>
      <c r="O1562" s="547">
        <v>0</v>
      </c>
      <c r="P1562" s="547">
        <v>0</v>
      </c>
      <c r="Q1562" s="547">
        <v>0</v>
      </c>
      <c r="R1562" s="547">
        <v>0</v>
      </c>
      <c r="S1562" s="547">
        <v>0</v>
      </c>
      <c r="T1562" s="547">
        <v>0</v>
      </c>
      <c r="U1562" s="547"/>
      <c r="V1562" s="547">
        <f t="shared" si="716"/>
        <v>0</v>
      </c>
      <c r="W1562" s="285"/>
      <c r="X1562" s="286"/>
      <c r="Y1562" s="548">
        <f t="shared" si="730"/>
        <v>0</v>
      </c>
      <c r="Z1562" s="549">
        <f t="shared" si="730"/>
        <v>0</v>
      </c>
      <c r="AA1562" s="549">
        <f t="shared" si="730"/>
        <v>0</v>
      </c>
      <c r="AB1562" s="282">
        <f t="shared" si="731"/>
        <v>0</v>
      </c>
      <c r="AC1562" s="281">
        <f t="shared" si="732"/>
        <v>0</v>
      </c>
      <c r="AD1562" s="549">
        <f t="shared" si="717"/>
        <v>0</v>
      </c>
      <c r="AE1562" s="553">
        <f t="shared" si="718"/>
        <v>0</v>
      </c>
      <c r="AF1562" s="282">
        <f t="shared" si="719"/>
        <v>0</v>
      </c>
      <c r="AG1562" s="283">
        <f t="shared" si="720"/>
        <v>0</v>
      </c>
      <c r="AH1562" s="281">
        <f t="shared" si="733"/>
        <v>0</v>
      </c>
      <c r="AI1562" s="551">
        <f t="shared" si="743"/>
        <v>0</v>
      </c>
      <c r="AJ1562" s="549">
        <f t="shared" si="743"/>
        <v>0</v>
      </c>
      <c r="AK1562" s="549">
        <f t="shared" si="743"/>
        <v>0</v>
      </c>
      <c r="AL1562" s="282">
        <f t="shared" si="721"/>
        <v>0</v>
      </c>
      <c r="AM1562" s="281">
        <f t="shared" si="734"/>
        <v>0</v>
      </c>
      <c r="AN1562" s="549">
        <f t="shared" si="722"/>
        <v>0</v>
      </c>
      <c r="AO1562" s="549">
        <f t="shared" si="723"/>
        <v>0</v>
      </c>
      <c r="AP1562" s="549">
        <f t="shared" si="724"/>
        <v>0</v>
      </c>
      <c r="AQ1562" s="283">
        <f t="shared" si="725"/>
        <v>0</v>
      </c>
      <c r="AR1562" s="281">
        <f t="shared" si="735"/>
        <v>0</v>
      </c>
      <c r="AT1562" s="446" t="s">
        <v>2067</v>
      </c>
      <c r="AU1562" s="344"/>
      <c r="AV1562" s="447" t="str">
        <f t="shared" si="736"/>
        <v>CA</v>
      </c>
      <c r="AW1562" s="447" t="str">
        <f t="shared" si="737"/>
        <v>CL</v>
      </c>
      <c r="AX1562" s="447" t="str">
        <f t="shared" si="738"/>
        <v>AIC</v>
      </c>
      <c r="AY1562" s="447" t="str">
        <f t="shared" si="739"/>
        <v>ERB</v>
      </c>
      <c r="AZ1562" s="447" t="str">
        <f t="shared" si="740"/>
        <v>GRB</v>
      </c>
      <c r="BA1562" s="447" t="str">
        <f t="shared" si="741"/>
        <v>Non-Op</v>
      </c>
      <c r="BC1562" s="449" t="s">
        <v>2100</v>
      </c>
      <c r="BD1562" s="552">
        <f t="shared" si="742"/>
        <v>0</v>
      </c>
      <c r="BF1562" s="448"/>
      <c r="BG1562" s="448"/>
      <c r="BH1562" s="448"/>
      <c r="BI1562" s="448"/>
      <c r="BJ1562" s="448"/>
      <c r="BK1562" s="448"/>
      <c r="BL1562" s="448"/>
      <c r="BN1562" s="444"/>
    </row>
    <row r="1563" spans="1:66" s="28" customFormat="1" ht="12" customHeight="1">
      <c r="A1563" s="287">
        <v>25303041</v>
      </c>
      <c r="B1563" s="288" t="str">
        <f t="shared" si="714"/>
        <v>25303041</v>
      </c>
      <c r="C1563" s="444" t="s">
        <v>3023</v>
      </c>
      <c r="D1563" s="445" t="s">
        <v>1165</v>
      </c>
      <c r="E1563" s="445"/>
      <c r="F1563" s="294">
        <v>43070</v>
      </c>
      <c r="G1563" s="445"/>
      <c r="H1563" s="547">
        <v>0</v>
      </c>
      <c r="I1563" s="547">
        <v>0</v>
      </c>
      <c r="J1563" s="547">
        <v>0</v>
      </c>
      <c r="K1563" s="547">
        <v>0</v>
      </c>
      <c r="L1563" s="547">
        <v>0</v>
      </c>
      <c r="M1563" s="547">
        <v>0</v>
      </c>
      <c r="N1563" s="547">
        <v>0</v>
      </c>
      <c r="O1563" s="547">
        <v>0</v>
      </c>
      <c r="P1563" s="547">
        <v>0</v>
      </c>
      <c r="Q1563" s="547">
        <v>0</v>
      </c>
      <c r="R1563" s="547">
        <v>0</v>
      </c>
      <c r="S1563" s="547">
        <v>0</v>
      </c>
      <c r="T1563" s="547">
        <v>0</v>
      </c>
      <c r="U1563" s="547"/>
      <c r="V1563" s="547">
        <f t="shared" si="716"/>
        <v>0</v>
      </c>
      <c r="W1563" s="285"/>
      <c r="X1563" s="286"/>
      <c r="Y1563" s="548">
        <f t="shared" ref="Y1563:AA1582" si="744">IF($D1563=Y$5,$T1563,0)</f>
        <v>0</v>
      </c>
      <c r="Z1563" s="549">
        <f t="shared" si="744"/>
        <v>0</v>
      </c>
      <c r="AA1563" s="549">
        <f t="shared" si="744"/>
        <v>0</v>
      </c>
      <c r="AB1563" s="282">
        <f t="shared" si="731"/>
        <v>0</v>
      </c>
      <c r="AC1563" s="281">
        <f t="shared" si="732"/>
        <v>0</v>
      </c>
      <c r="AD1563" s="549">
        <f t="shared" si="717"/>
        <v>0</v>
      </c>
      <c r="AE1563" s="553">
        <f t="shared" si="718"/>
        <v>0</v>
      </c>
      <c r="AF1563" s="282">
        <f t="shared" si="719"/>
        <v>0</v>
      </c>
      <c r="AG1563" s="283">
        <f t="shared" si="720"/>
        <v>0</v>
      </c>
      <c r="AH1563" s="281">
        <f t="shared" si="733"/>
        <v>0</v>
      </c>
      <c r="AI1563" s="551">
        <f t="shared" si="743"/>
        <v>0</v>
      </c>
      <c r="AJ1563" s="549">
        <f t="shared" si="743"/>
        <v>0</v>
      </c>
      <c r="AK1563" s="549">
        <f t="shared" si="743"/>
        <v>0</v>
      </c>
      <c r="AL1563" s="282">
        <f t="shared" si="721"/>
        <v>0</v>
      </c>
      <c r="AM1563" s="281">
        <f t="shared" si="734"/>
        <v>0</v>
      </c>
      <c r="AN1563" s="549">
        <f t="shared" si="722"/>
        <v>0</v>
      </c>
      <c r="AO1563" s="549">
        <f t="shared" si="723"/>
        <v>0</v>
      </c>
      <c r="AP1563" s="549">
        <f t="shared" si="724"/>
        <v>0</v>
      </c>
      <c r="AQ1563" s="283">
        <f t="shared" si="725"/>
        <v>0</v>
      </c>
      <c r="AR1563" s="281">
        <f t="shared" si="735"/>
        <v>0</v>
      </c>
      <c r="AT1563" s="446" t="s">
        <v>2067</v>
      </c>
      <c r="AU1563" s="344"/>
      <c r="AV1563" s="447" t="str">
        <f t="shared" si="736"/>
        <v>CA</v>
      </c>
      <c r="AW1563" s="447" t="str">
        <f t="shared" si="737"/>
        <v>CL</v>
      </c>
      <c r="AX1563" s="447" t="str">
        <f t="shared" si="738"/>
        <v>AIC</v>
      </c>
      <c r="AY1563" s="447" t="str">
        <f t="shared" si="739"/>
        <v>ERB</v>
      </c>
      <c r="AZ1563" s="447" t="str">
        <f t="shared" si="740"/>
        <v>GRB</v>
      </c>
      <c r="BA1563" s="447" t="str">
        <f t="shared" si="741"/>
        <v>Non-Op</v>
      </c>
      <c r="BC1563" s="449" t="s">
        <v>2100</v>
      </c>
      <c r="BD1563" s="552">
        <f t="shared" si="742"/>
        <v>0</v>
      </c>
      <c r="BF1563" s="448"/>
      <c r="BG1563" s="448"/>
      <c r="BH1563" s="448"/>
      <c r="BI1563" s="448"/>
      <c r="BJ1563" s="448"/>
      <c r="BK1563" s="448"/>
      <c r="BL1563" s="448"/>
      <c r="BN1563" s="444"/>
    </row>
    <row r="1564" spans="1:66" s="28" customFormat="1" ht="12" customHeight="1">
      <c r="A1564" s="287">
        <v>25303061</v>
      </c>
      <c r="B1564" s="288" t="str">
        <f t="shared" si="714"/>
        <v>25303061</v>
      </c>
      <c r="C1564" s="444" t="s">
        <v>1975</v>
      </c>
      <c r="D1564" s="445" t="s">
        <v>1165</v>
      </c>
      <c r="E1564" s="445"/>
      <c r="F1564" s="294">
        <v>43070</v>
      </c>
      <c r="G1564" s="445"/>
      <c r="H1564" s="547">
        <v>-38827962.770000003</v>
      </c>
      <c r="I1564" s="547">
        <v>-53702005.770000003</v>
      </c>
      <c r="J1564" s="547">
        <v>-73095158.769999996</v>
      </c>
      <c r="K1564" s="547">
        <v>-84006062.769999996</v>
      </c>
      <c r="L1564" s="547">
        <v>-84390100.959999993</v>
      </c>
      <c r="M1564" s="547">
        <v>-84390100.959999993</v>
      </c>
      <c r="N1564" s="547">
        <v>-84390100.959999993</v>
      </c>
      <c r="O1564" s="547">
        <v>-84390100.959999993</v>
      </c>
      <c r="P1564" s="547">
        <v>-84390100.959999993</v>
      </c>
      <c r="Q1564" s="547">
        <v>-84390100.959999993</v>
      </c>
      <c r="R1564" s="547">
        <v>-45328445.259999998</v>
      </c>
      <c r="S1564" s="547">
        <v>-45328445.259999998</v>
      </c>
      <c r="T1564" s="547">
        <v>-45328445.259999998</v>
      </c>
      <c r="U1564" s="547"/>
      <c r="V1564" s="547">
        <f t="shared" si="716"/>
        <v>-70823243.967083335</v>
      </c>
      <c r="W1564" s="285"/>
      <c r="X1564" s="286"/>
      <c r="Y1564" s="548">
        <f t="shared" si="744"/>
        <v>0</v>
      </c>
      <c r="Z1564" s="549">
        <f t="shared" si="744"/>
        <v>0</v>
      </c>
      <c r="AA1564" s="549">
        <f t="shared" si="744"/>
        <v>0</v>
      </c>
      <c r="AB1564" s="282">
        <f t="shared" si="731"/>
        <v>-45328445.259999998</v>
      </c>
      <c r="AC1564" s="281">
        <f t="shared" si="732"/>
        <v>0</v>
      </c>
      <c r="AD1564" s="549">
        <f t="shared" si="717"/>
        <v>0</v>
      </c>
      <c r="AE1564" s="553">
        <f t="shared" si="718"/>
        <v>0</v>
      </c>
      <c r="AF1564" s="282">
        <f t="shared" si="719"/>
        <v>-45328445.259999998</v>
      </c>
      <c r="AG1564" s="283">
        <f t="shared" si="720"/>
        <v>-45328445.259999998</v>
      </c>
      <c r="AH1564" s="281">
        <f t="shared" si="733"/>
        <v>0</v>
      </c>
      <c r="AI1564" s="551">
        <f t="shared" si="743"/>
        <v>0</v>
      </c>
      <c r="AJ1564" s="549">
        <f t="shared" si="743"/>
        <v>0</v>
      </c>
      <c r="AK1564" s="549">
        <f t="shared" si="743"/>
        <v>0</v>
      </c>
      <c r="AL1564" s="282">
        <f t="shared" si="721"/>
        <v>-70823243.967083335</v>
      </c>
      <c r="AM1564" s="281">
        <f t="shared" si="734"/>
        <v>0</v>
      </c>
      <c r="AN1564" s="549">
        <f t="shared" si="722"/>
        <v>0</v>
      </c>
      <c r="AO1564" s="549">
        <f t="shared" si="723"/>
        <v>0</v>
      </c>
      <c r="AP1564" s="549">
        <f t="shared" si="724"/>
        <v>-70823243.967083335</v>
      </c>
      <c r="AQ1564" s="283">
        <f t="shared" si="725"/>
        <v>-70823243.967083335</v>
      </c>
      <c r="AR1564" s="281">
        <f t="shared" si="735"/>
        <v>0</v>
      </c>
      <c r="AT1564" s="446" t="s">
        <v>2067</v>
      </c>
      <c r="AU1564" s="344"/>
      <c r="AV1564" s="447" t="str">
        <f t="shared" si="736"/>
        <v>CA</v>
      </c>
      <c r="AW1564" s="447" t="str">
        <f t="shared" si="737"/>
        <v>CL</v>
      </c>
      <c r="AX1564" s="447" t="str">
        <f t="shared" si="738"/>
        <v>AIC</v>
      </c>
      <c r="AY1564" s="447" t="str">
        <f t="shared" si="739"/>
        <v>ERB</v>
      </c>
      <c r="AZ1564" s="447" t="str">
        <f t="shared" si="740"/>
        <v>GRB</v>
      </c>
      <c r="BA1564" s="447" t="str">
        <f t="shared" si="741"/>
        <v>Non-Op</v>
      </c>
      <c r="BC1564" s="449" t="s">
        <v>2100</v>
      </c>
      <c r="BD1564" s="552">
        <f t="shared" si="742"/>
        <v>-45328445.259999998</v>
      </c>
      <c r="BF1564" s="448"/>
      <c r="BG1564" s="448"/>
      <c r="BH1564" s="448"/>
      <c r="BI1564" s="448"/>
      <c r="BJ1564" s="448"/>
      <c r="BK1564" s="448"/>
      <c r="BL1564" s="448"/>
      <c r="BN1564" s="444"/>
    </row>
    <row r="1565" spans="1:66" s="28" customFormat="1" ht="12" customHeight="1">
      <c r="A1565" s="324" t="s">
        <v>3024</v>
      </c>
      <c r="B1565" s="290" t="str">
        <f t="shared" si="714"/>
        <v>25303081</v>
      </c>
      <c r="C1565" s="450" t="s">
        <v>3025</v>
      </c>
      <c r="D1565" s="451" t="s">
        <v>2092</v>
      </c>
      <c r="E1565" s="451"/>
      <c r="F1565" s="300">
        <v>44440</v>
      </c>
      <c r="G1565" s="451"/>
      <c r="H1565" s="556"/>
      <c r="I1565" s="556"/>
      <c r="J1565" s="556"/>
      <c r="K1565" s="556"/>
      <c r="L1565" s="556"/>
      <c r="M1565" s="556"/>
      <c r="N1565" s="556"/>
      <c r="O1565" s="556"/>
      <c r="P1565" s="556"/>
      <c r="Q1565" s="556">
        <v>-600171.79</v>
      </c>
      <c r="R1565" s="556">
        <v>-633328.93999999994</v>
      </c>
      <c r="S1565" s="556">
        <v>-633328.93999999994</v>
      </c>
      <c r="T1565" s="591">
        <v>-535368.47</v>
      </c>
      <c r="U1565" s="556"/>
      <c r="V1565" s="556">
        <f t="shared" si="716"/>
        <v>-177876.15874999997</v>
      </c>
      <c r="W1565" s="292"/>
      <c r="X1565" s="293"/>
      <c r="Y1565" s="548">
        <f t="shared" si="744"/>
        <v>0</v>
      </c>
      <c r="Z1565" s="549">
        <f t="shared" si="744"/>
        <v>-535368.47</v>
      </c>
      <c r="AA1565" s="549">
        <f t="shared" si="744"/>
        <v>0</v>
      </c>
      <c r="AB1565" s="282">
        <f t="shared" si="731"/>
        <v>0</v>
      </c>
      <c r="AC1565" s="281">
        <f t="shared" si="732"/>
        <v>0</v>
      </c>
      <c r="AD1565" s="549">
        <f t="shared" si="717"/>
        <v>0</v>
      </c>
      <c r="AE1565" s="553">
        <f t="shared" si="718"/>
        <v>0</v>
      </c>
      <c r="AF1565" s="282">
        <f t="shared" si="719"/>
        <v>0</v>
      </c>
      <c r="AG1565" s="283">
        <f t="shared" si="720"/>
        <v>0</v>
      </c>
      <c r="AH1565" s="281">
        <f t="shared" si="733"/>
        <v>0</v>
      </c>
      <c r="AI1565" s="551">
        <f t="shared" si="743"/>
        <v>0</v>
      </c>
      <c r="AJ1565" s="549">
        <f t="shared" si="743"/>
        <v>-177876.15874999997</v>
      </c>
      <c r="AK1565" s="549">
        <f t="shared" si="743"/>
        <v>0</v>
      </c>
      <c r="AL1565" s="282">
        <f t="shared" si="721"/>
        <v>0</v>
      </c>
      <c r="AM1565" s="281">
        <f t="shared" si="734"/>
        <v>0</v>
      </c>
      <c r="AN1565" s="549">
        <f t="shared" si="722"/>
        <v>0</v>
      </c>
      <c r="AO1565" s="549">
        <f t="shared" si="723"/>
        <v>0</v>
      </c>
      <c r="AP1565" s="549">
        <f t="shared" si="724"/>
        <v>0</v>
      </c>
      <c r="AQ1565" s="283">
        <f t="shared" si="725"/>
        <v>0</v>
      </c>
      <c r="AR1565" s="281">
        <f t="shared" si="735"/>
        <v>0</v>
      </c>
      <c r="AT1565" s="446" t="s">
        <v>2067</v>
      </c>
      <c r="AU1565" s="344"/>
      <c r="AV1565" s="447" t="str">
        <f t="shared" si="736"/>
        <v>CA</v>
      </c>
      <c r="AW1565" s="447" t="str">
        <f t="shared" si="737"/>
        <v>CL</v>
      </c>
      <c r="AX1565" s="447" t="str">
        <f t="shared" si="738"/>
        <v>AIC</v>
      </c>
      <c r="AY1565" s="447" t="str">
        <f t="shared" si="739"/>
        <v>ERB</v>
      </c>
      <c r="AZ1565" s="447" t="str">
        <f t="shared" si="740"/>
        <v>GRB</v>
      </c>
      <c r="BA1565" s="447" t="str">
        <f t="shared" si="741"/>
        <v>Non-Op</v>
      </c>
      <c r="BC1565" s="449" t="s">
        <v>2100</v>
      </c>
      <c r="BD1565" s="552">
        <f t="shared" si="742"/>
        <v>-535368.47</v>
      </c>
      <c r="BF1565" s="448"/>
      <c r="BG1565" s="448"/>
      <c r="BH1565" s="448"/>
      <c r="BI1565" s="448"/>
      <c r="BJ1565" s="448"/>
      <c r="BK1565" s="448"/>
      <c r="BL1565" s="448"/>
      <c r="BN1565" s="444"/>
    </row>
    <row r="1566" spans="1:66" s="28" customFormat="1" ht="12" customHeight="1">
      <c r="A1566" s="362">
        <v>25321011</v>
      </c>
      <c r="B1566" s="290" t="str">
        <f t="shared" ref="B1566:B1629" si="745">TEXT(A1566,"##")</f>
        <v>25321011</v>
      </c>
      <c r="C1566" s="450" t="s">
        <v>2359</v>
      </c>
      <c r="D1566" s="451" t="s">
        <v>2092</v>
      </c>
      <c r="E1566" s="451"/>
      <c r="F1566" s="300">
        <v>44075</v>
      </c>
      <c r="G1566" s="451"/>
      <c r="H1566" s="556">
        <v>-383193.89</v>
      </c>
      <c r="I1566" s="556">
        <v>-299044.89</v>
      </c>
      <c r="J1566" s="556">
        <v>-175118.89</v>
      </c>
      <c r="K1566" s="556">
        <v>-60185.89</v>
      </c>
      <c r="L1566" s="556">
        <v>-19036.89</v>
      </c>
      <c r="M1566" s="556">
        <v>-17753.89</v>
      </c>
      <c r="N1566" s="556">
        <v>-17753.89</v>
      </c>
      <c r="O1566" s="556">
        <v>-17753.89</v>
      </c>
      <c r="P1566" s="556">
        <v>0</v>
      </c>
      <c r="Q1566" s="556">
        <v>0</v>
      </c>
      <c r="R1566" s="556">
        <v>0</v>
      </c>
      <c r="S1566" s="556">
        <v>0</v>
      </c>
      <c r="T1566" s="591">
        <v>0</v>
      </c>
      <c r="U1566" s="556"/>
      <c r="V1566" s="556">
        <f t="shared" si="716"/>
        <v>-66520.431250000009</v>
      </c>
      <c r="W1566" s="292"/>
      <c r="X1566" s="293"/>
      <c r="Y1566" s="548">
        <f t="shared" si="744"/>
        <v>0</v>
      </c>
      <c r="Z1566" s="549">
        <f t="shared" si="744"/>
        <v>0</v>
      </c>
      <c r="AA1566" s="549">
        <f t="shared" si="744"/>
        <v>0</v>
      </c>
      <c r="AB1566" s="282">
        <f t="shared" si="731"/>
        <v>0</v>
      </c>
      <c r="AC1566" s="281">
        <f t="shared" si="732"/>
        <v>0</v>
      </c>
      <c r="AD1566" s="549">
        <f t="shared" si="717"/>
        <v>0</v>
      </c>
      <c r="AE1566" s="553">
        <f t="shared" si="718"/>
        <v>0</v>
      </c>
      <c r="AF1566" s="282">
        <f t="shared" si="719"/>
        <v>0</v>
      </c>
      <c r="AG1566" s="283">
        <f t="shared" si="720"/>
        <v>0</v>
      </c>
      <c r="AH1566" s="281">
        <f t="shared" si="733"/>
        <v>0</v>
      </c>
      <c r="AI1566" s="551">
        <f t="shared" si="743"/>
        <v>0</v>
      </c>
      <c r="AJ1566" s="549">
        <f t="shared" si="743"/>
        <v>-66520.431250000009</v>
      </c>
      <c r="AK1566" s="549">
        <f t="shared" si="743"/>
        <v>0</v>
      </c>
      <c r="AL1566" s="282">
        <f t="shared" si="721"/>
        <v>0</v>
      </c>
      <c r="AM1566" s="281">
        <f t="shared" si="734"/>
        <v>0</v>
      </c>
      <c r="AN1566" s="549">
        <f t="shared" si="722"/>
        <v>0</v>
      </c>
      <c r="AO1566" s="549">
        <f t="shared" si="723"/>
        <v>0</v>
      </c>
      <c r="AP1566" s="549">
        <f t="shared" si="724"/>
        <v>0</v>
      </c>
      <c r="AQ1566" s="283">
        <f t="shared" si="725"/>
        <v>0</v>
      </c>
      <c r="AR1566" s="281">
        <f t="shared" si="735"/>
        <v>0</v>
      </c>
      <c r="AT1566" s="446"/>
      <c r="AU1566" s="344"/>
      <c r="AV1566" s="447" t="str">
        <f t="shared" si="736"/>
        <v>CA</v>
      </c>
      <c r="AW1566" s="447" t="str">
        <f t="shared" si="737"/>
        <v>CL</v>
      </c>
      <c r="AX1566" s="447" t="str">
        <f t="shared" si="738"/>
        <v>AIC</v>
      </c>
      <c r="AY1566" s="447" t="str">
        <f t="shared" si="739"/>
        <v>ERB</v>
      </c>
      <c r="AZ1566" s="447" t="str">
        <f t="shared" si="740"/>
        <v>GRB</v>
      </c>
      <c r="BA1566" s="447" t="str">
        <f t="shared" si="741"/>
        <v>Non-Op</v>
      </c>
      <c r="BC1566" s="445" t="s">
        <v>2342</v>
      </c>
      <c r="BD1566" s="552">
        <f t="shared" si="742"/>
        <v>0</v>
      </c>
      <c r="BF1566" s="435"/>
      <c r="BG1566" s="435"/>
      <c r="BH1566" s="435"/>
      <c r="BI1566" s="435"/>
      <c r="BJ1566" s="435"/>
      <c r="BK1566" s="435"/>
      <c r="BL1566" s="435"/>
      <c r="BN1566" s="444"/>
    </row>
    <row r="1567" spans="1:66" s="28" customFormat="1" ht="12" customHeight="1">
      <c r="A1567" s="362">
        <v>25321012</v>
      </c>
      <c r="B1567" s="290" t="str">
        <f t="shared" si="745"/>
        <v>25321012</v>
      </c>
      <c r="C1567" s="450" t="s">
        <v>2360</v>
      </c>
      <c r="D1567" s="451" t="s">
        <v>2092</v>
      </c>
      <c r="E1567" s="451"/>
      <c r="F1567" s="300">
        <v>44075</v>
      </c>
      <c r="G1567" s="451"/>
      <c r="H1567" s="556">
        <v>-1894484.38</v>
      </c>
      <c r="I1567" s="556">
        <v>-1872234.38</v>
      </c>
      <c r="J1567" s="556">
        <v>-1834743.38</v>
      </c>
      <c r="K1567" s="556">
        <v>-1800073.38</v>
      </c>
      <c r="L1567" s="556">
        <v>-1792966.38</v>
      </c>
      <c r="M1567" s="556">
        <v>-1792464.97</v>
      </c>
      <c r="N1567" s="556">
        <v>-1792464.97</v>
      </c>
      <c r="O1567" s="556">
        <v>-1792464.97</v>
      </c>
      <c r="P1567" s="556">
        <v>0</v>
      </c>
      <c r="Q1567" s="556">
        <v>0</v>
      </c>
      <c r="R1567" s="556">
        <v>0</v>
      </c>
      <c r="S1567" s="556">
        <v>0</v>
      </c>
      <c r="T1567" s="591">
        <v>0</v>
      </c>
      <c r="U1567" s="556"/>
      <c r="V1567" s="556">
        <f t="shared" si="716"/>
        <v>-1135387.885</v>
      </c>
      <c r="W1567" s="292"/>
      <c r="X1567" s="293"/>
      <c r="Y1567" s="548">
        <f t="shared" si="744"/>
        <v>0</v>
      </c>
      <c r="Z1567" s="549">
        <f t="shared" si="744"/>
        <v>0</v>
      </c>
      <c r="AA1567" s="549">
        <f t="shared" si="744"/>
        <v>0</v>
      </c>
      <c r="AB1567" s="282">
        <f t="shared" si="731"/>
        <v>0</v>
      </c>
      <c r="AC1567" s="281">
        <f t="shared" si="732"/>
        <v>0</v>
      </c>
      <c r="AD1567" s="549">
        <f t="shared" si="717"/>
        <v>0</v>
      </c>
      <c r="AE1567" s="553">
        <f t="shared" si="718"/>
        <v>0</v>
      </c>
      <c r="AF1567" s="282">
        <f t="shared" si="719"/>
        <v>0</v>
      </c>
      <c r="AG1567" s="283">
        <f t="shared" si="720"/>
        <v>0</v>
      </c>
      <c r="AH1567" s="281">
        <f t="shared" si="733"/>
        <v>0</v>
      </c>
      <c r="AI1567" s="551">
        <f t="shared" si="743"/>
        <v>0</v>
      </c>
      <c r="AJ1567" s="549">
        <f t="shared" si="743"/>
        <v>-1135387.885</v>
      </c>
      <c r="AK1567" s="549">
        <f t="shared" si="743"/>
        <v>0</v>
      </c>
      <c r="AL1567" s="282">
        <f t="shared" si="721"/>
        <v>0</v>
      </c>
      <c r="AM1567" s="281">
        <f t="shared" si="734"/>
        <v>0</v>
      </c>
      <c r="AN1567" s="549">
        <f t="shared" si="722"/>
        <v>0</v>
      </c>
      <c r="AO1567" s="549">
        <f t="shared" si="723"/>
        <v>0</v>
      </c>
      <c r="AP1567" s="549">
        <f t="shared" si="724"/>
        <v>0</v>
      </c>
      <c r="AQ1567" s="283">
        <f t="shared" si="725"/>
        <v>0</v>
      </c>
      <c r="AR1567" s="281">
        <f t="shared" si="735"/>
        <v>0</v>
      </c>
      <c r="AT1567" s="446"/>
      <c r="AU1567" s="344"/>
      <c r="AV1567" s="447" t="str">
        <f t="shared" si="736"/>
        <v>CA</v>
      </c>
      <c r="AW1567" s="447" t="str">
        <f t="shared" si="737"/>
        <v>CL</v>
      </c>
      <c r="AX1567" s="447" t="str">
        <f t="shared" si="738"/>
        <v>AIC</v>
      </c>
      <c r="AY1567" s="447" t="str">
        <f t="shared" si="739"/>
        <v>ERB</v>
      </c>
      <c r="AZ1567" s="447" t="str">
        <f t="shared" si="740"/>
        <v>GRB</v>
      </c>
      <c r="BA1567" s="447" t="str">
        <f t="shared" si="741"/>
        <v>Non-Op</v>
      </c>
      <c r="BC1567" s="445" t="s">
        <v>2342</v>
      </c>
      <c r="BD1567" s="552">
        <f t="shared" si="742"/>
        <v>0</v>
      </c>
      <c r="BF1567" s="435"/>
      <c r="BG1567" s="435"/>
      <c r="BH1567" s="435"/>
      <c r="BI1567" s="435"/>
      <c r="BJ1567" s="435"/>
      <c r="BK1567" s="435"/>
      <c r="BL1567" s="435"/>
      <c r="BN1567" s="444"/>
    </row>
    <row r="1568" spans="1:66" s="28" customFormat="1" ht="12" customHeight="1">
      <c r="A1568" s="362">
        <v>25321013</v>
      </c>
      <c r="B1568" s="290" t="str">
        <f t="shared" si="745"/>
        <v>25321013</v>
      </c>
      <c r="C1568" s="450" t="s">
        <v>2361</v>
      </c>
      <c r="D1568" s="451" t="s">
        <v>2092</v>
      </c>
      <c r="E1568" s="451"/>
      <c r="F1568" s="300">
        <v>43952</v>
      </c>
      <c r="G1568" s="451"/>
      <c r="H1568" s="556">
        <v>0</v>
      </c>
      <c r="I1568" s="556">
        <v>0</v>
      </c>
      <c r="J1568" s="556">
        <v>0</v>
      </c>
      <c r="K1568" s="556">
        <v>0</v>
      </c>
      <c r="L1568" s="556">
        <v>0</v>
      </c>
      <c r="M1568" s="556">
        <v>0</v>
      </c>
      <c r="N1568" s="556">
        <v>0</v>
      </c>
      <c r="O1568" s="556">
        <v>0</v>
      </c>
      <c r="P1568" s="556">
        <v>0</v>
      </c>
      <c r="Q1568" s="556">
        <v>0</v>
      </c>
      <c r="R1568" s="556">
        <v>0</v>
      </c>
      <c r="S1568" s="556">
        <v>0</v>
      </c>
      <c r="T1568" s="591">
        <v>0</v>
      </c>
      <c r="U1568" s="556"/>
      <c r="V1568" s="556">
        <f t="shared" si="716"/>
        <v>0</v>
      </c>
      <c r="W1568" s="292"/>
      <c r="X1568" s="293"/>
      <c r="Y1568" s="548">
        <f t="shared" si="744"/>
        <v>0</v>
      </c>
      <c r="Z1568" s="549">
        <f t="shared" si="744"/>
        <v>0</v>
      </c>
      <c r="AA1568" s="549">
        <f t="shared" si="744"/>
        <v>0</v>
      </c>
      <c r="AB1568" s="282">
        <f t="shared" si="731"/>
        <v>0</v>
      </c>
      <c r="AC1568" s="281">
        <f t="shared" si="732"/>
        <v>0</v>
      </c>
      <c r="AD1568" s="549">
        <f t="shared" si="717"/>
        <v>0</v>
      </c>
      <c r="AE1568" s="553">
        <f t="shared" si="718"/>
        <v>0</v>
      </c>
      <c r="AF1568" s="282">
        <f t="shared" si="719"/>
        <v>0</v>
      </c>
      <c r="AG1568" s="283">
        <f t="shared" si="720"/>
        <v>0</v>
      </c>
      <c r="AH1568" s="281">
        <f t="shared" si="733"/>
        <v>0</v>
      </c>
      <c r="AI1568" s="551">
        <f t="shared" si="743"/>
        <v>0</v>
      </c>
      <c r="AJ1568" s="549">
        <f t="shared" si="743"/>
        <v>0</v>
      </c>
      <c r="AK1568" s="549">
        <f t="shared" si="743"/>
        <v>0</v>
      </c>
      <c r="AL1568" s="282">
        <f t="shared" si="721"/>
        <v>0</v>
      </c>
      <c r="AM1568" s="281">
        <f t="shared" si="734"/>
        <v>0</v>
      </c>
      <c r="AN1568" s="549">
        <f t="shared" si="722"/>
        <v>0</v>
      </c>
      <c r="AO1568" s="549">
        <f t="shared" si="723"/>
        <v>0</v>
      </c>
      <c r="AP1568" s="549">
        <f t="shared" si="724"/>
        <v>0</v>
      </c>
      <c r="AQ1568" s="283">
        <f t="shared" si="725"/>
        <v>0</v>
      </c>
      <c r="AR1568" s="281">
        <f t="shared" si="735"/>
        <v>0</v>
      </c>
      <c r="AT1568" s="446"/>
      <c r="AU1568" s="344"/>
      <c r="AV1568" s="447" t="str">
        <f t="shared" si="736"/>
        <v>CA</v>
      </c>
      <c r="AW1568" s="447" t="str">
        <f t="shared" si="737"/>
        <v>CL</v>
      </c>
      <c r="AX1568" s="447" t="str">
        <f t="shared" si="738"/>
        <v>AIC</v>
      </c>
      <c r="AY1568" s="447" t="str">
        <f t="shared" si="739"/>
        <v>ERB</v>
      </c>
      <c r="AZ1568" s="447" t="str">
        <f t="shared" si="740"/>
        <v>GRB</v>
      </c>
      <c r="BA1568" s="447" t="str">
        <f t="shared" si="741"/>
        <v>Non-Op</v>
      </c>
      <c r="BC1568" s="445" t="s">
        <v>2342</v>
      </c>
      <c r="BD1568" s="552">
        <f t="shared" si="742"/>
        <v>0</v>
      </c>
      <c r="BF1568" s="435"/>
      <c r="BG1568" s="435"/>
      <c r="BH1568" s="435"/>
      <c r="BI1568" s="435"/>
      <c r="BJ1568" s="435"/>
      <c r="BK1568" s="435"/>
      <c r="BL1568" s="435"/>
      <c r="BN1568" s="444"/>
    </row>
    <row r="1569" spans="1:66" s="28" customFormat="1" ht="12" customHeight="1">
      <c r="A1569" s="362">
        <v>25321022</v>
      </c>
      <c r="B1569" s="290" t="str">
        <f t="shared" si="745"/>
        <v>25321022</v>
      </c>
      <c r="C1569" s="450" t="s">
        <v>2272</v>
      </c>
      <c r="D1569" s="451" t="s">
        <v>2092</v>
      </c>
      <c r="E1569" s="451"/>
      <c r="F1569" s="300">
        <v>44531</v>
      </c>
      <c r="G1569" s="451"/>
      <c r="H1569" s="556"/>
      <c r="I1569" s="556"/>
      <c r="J1569" s="556"/>
      <c r="K1569" s="556"/>
      <c r="L1569" s="556"/>
      <c r="M1569" s="556"/>
      <c r="N1569" s="556"/>
      <c r="O1569" s="556"/>
      <c r="P1569" s="556"/>
      <c r="Q1569" s="556"/>
      <c r="R1569" s="556"/>
      <c r="S1569" s="556"/>
      <c r="T1569" s="591">
        <v>-4695627.38</v>
      </c>
      <c r="U1569" s="556"/>
      <c r="V1569" s="556">
        <f t="shared" si="716"/>
        <v>-195651.14083333334</v>
      </c>
      <c r="W1569" s="292"/>
      <c r="X1569" s="293"/>
      <c r="Y1569" s="548">
        <f t="shared" si="744"/>
        <v>0</v>
      </c>
      <c r="Z1569" s="549">
        <f t="shared" si="744"/>
        <v>-4695627.38</v>
      </c>
      <c r="AA1569" s="549">
        <f t="shared" si="744"/>
        <v>0</v>
      </c>
      <c r="AB1569" s="282">
        <f t="shared" si="731"/>
        <v>0</v>
      </c>
      <c r="AC1569" s="281">
        <f t="shared" si="732"/>
        <v>0</v>
      </c>
      <c r="AD1569" s="549">
        <f t="shared" si="717"/>
        <v>0</v>
      </c>
      <c r="AE1569" s="553">
        <f t="shared" si="718"/>
        <v>0</v>
      </c>
      <c r="AF1569" s="282">
        <f t="shared" si="719"/>
        <v>0</v>
      </c>
      <c r="AG1569" s="283">
        <f t="shared" si="720"/>
        <v>0</v>
      </c>
      <c r="AH1569" s="281">
        <f t="shared" si="733"/>
        <v>0</v>
      </c>
      <c r="AI1569" s="551">
        <f t="shared" si="743"/>
        <v>0</v>
      </c>
      <c r="AJ1569" s="549">
        <f t="shared" si="743"/>
        <v>-195651.14083333334</v>
      </c>
      <c r="AK1569" s="549">
        <f t="shared" si="743"/>
        <v>0</v>
      </c>
      <c r="AL1569" s="282">
        <f t="shared" si="721"/>
        <v>0</v>
      </c>
      <c r="AM1569" s="281">
        <f t="shared" si="734"/>
        <v>0</v>
      </c>
      <c r="AN1569" s="549">
        <f t="shared" si="722"/>
        <v>0</v>
      </c>
      <c r="AO1569" s="549">
        <f t="shared" si="723"/>
        <v>0</v>
      </c>
      <c r="AP1569" s="549">
        <f t="shared" si="724"/>
        <v>0</v>
      </c>
      <c r="AQ1569" s="283">
        <f t="shared" si="725"/>
        <v>0</v>
      </c>
      <c r="AR1569" s="281">
        <f t="shared" si="735"/>
        <v>0</v>
      </c>
      <c r="AT1569" s="446"/>
      <c r="AU1569" s="344"/>
      <c r="AV1569" s="447" t="str">
        <f t="shared" si="736"/>
        <v>CA</v>
      </c>
      <c r="AW1569" s="447" t="str">
        <f t="shared" si="737"/>
        <v>CL</v>
      </c>
      <c r="AX1569" s="447" t="str">
        <f t="shared" si="738"/>
        <v>AIC</v>
      </c>
      <c r="AY1569" s="447" t="str">
        <f t="shared" si="739"/>
        <v>ERB</v>
      </c>
      <c r="AZ1569" s="447" t="str">
        <f t="shared" si="740"/>
        <v>GRB</v>
      </c>
      <c r="BA1569" s="447" t="str">
        <f t="shared" si="741"/>
        <v>Non-Op</v>
      </c>
      <c r="BC1569" s="445" t="s">
        <v>2342</v>
      </c>
      <c r="BD1569" s="552">
        <f t="shared" si="742"/>
        <v>-4695627.38</v>
      </c>
      <c r="BF1569" s="435"/>
      <c r="BG1569" s="435"/>
      <c r="BH1569" s="435"/>
      <c r="BI1569" s="435"/>
      <c r="BJ1569" s="435"/>
      <c r="BK1569" s="435"/>
      <c r="BL1569" s="435"/>
      <c r="BN1569" s="444"/>
    </row>
    <row r="1570" spans="1:66" s="28" customFormat="1" ht="12" customHeight="1">
      <c r="A1570" s="362">
        <v>25321023</v>
      </c>
      <c r="B1570" s="290" t="str">
        <f t="shared" si="745"/>
        <v>25321023</v>
      </c>
      <c r="C1570" s="450" t="s">
        <v>2362</v>
      </c>
      <c r="D1570" s="451" t="s">
        <v>2092</v>
      </c>
      <c r="E1570" s="451"/>
      <c r="F1570" s="300">
        <v>43922</v>
      </c>
      <c r="G1570" s="451"/>
      <c r="H1570" s="556">
        <v>-13661756.5</v>
      </c>
      <c r="I1570" s="556">
        <v>-13681924.24</v>
      </c>
      <c r="J1570" s="556">
        <v>-13681924.24</v>
      </c>
      <c r="K1570" s="556">
        <v>-13681924.24</v>
      </c>
      <c r="L1570" s="556">
        <v>-13681924.24</v>
      </c>
      <c r="M1570" s="556">
        <v>-13681924.24</v>
      </c>
      <c r="N1570" s="556">
        <v>-13681924.24</v>
      </c>
      <c r="O1570" s="556">
        <v>-13681924.24</v>
      </c>
      <c r="P1570" s="556">
        <v>-13681924.24</v>
      </c>
      <c r="Q1570" s="556">
        <v>-13681924.24</v>
      </c>
      <c r="R1570" s="556">
        <v>-13681924.24</v>
      </c>
      <c r="S1570" s="556">
        <v>-13681924.24</v>
      </c>
      <c r="T1570" s="591">
        <v>-6840962.1200000001</v>
      </c>
      <c r="U1570" s="556"/>
      <c r="V1570" s="556">
        <f t="shared" si="716"/>
        <v>-13396043.829166666</v>
      </c>
      <c r="W1570" s="292"/>
      <c r="X1570" s="293"/>
      <c r="Y1570" s="548">
        <f t="shared" si="744"/>
        <v>0</v>
      </c>
      <c r="Z1570" s="549">
        <f t="shared" si="744"/>
        <v>-6840962.1200000001</v>
      </c>
      <c r="AA1570" s="549">
        <f t="shared" si="744"/>
        <v>0</v>
      </c>
      <c r="AB1570" s="282">
        <f t="shared" si="731"/>
        <v>0</v>
      </c>
      <c r="AC1570" s="281">
        <f t="shared" si="732"/>
        <v>0</v>
      </c>
      <c r="AD1570" s="549">
        <f t="shared" si="717"/>
        <v>0</v>
      </c>
      <c r="AE1570" s="553">
        <f t="shared" si="718"/>
        <v>0</v>
      </c>
      <c r="AF1570" s="282">
        <f t="shared" si="719"/>
        <v>0</v>
      </c>
      <c r="AG1570" s="283">
        <f t="shared" si="720"/>
        <v>0</v>
      </c>
      <c r="AH1570" s="281">
        <f t="shared" si="733"/>
        <v>0</v>
      </c>
      <c r="AI1570" s="551">
        <f t="shared" si="743"/>
        <v>0</v>
      </c>
      <c r="AJ1570" s="549">
        <f t="shared" si="743"/>
        <v>-13396043.829166666</v>
      </c>
      <c r="AK1570" s="549">
        <f t="shared" si="743"/>
        <v>0</v>
      </c>
      <c r="AL1570" s="282">
        <f t="shared" si="721"/>
        <v>0</v>
      </c>
      <c r="AM1570" s="281">
        <f t="shared" si="734"/>
        <v>0</v>
      </c>
      <c r="AN1570" s="549">
        <f t="shared" si="722"/>
        <v>0</v>
      </c>
      <c r="AO1570" s="549">
        <f t="shared" si="723"/>
        <v>0</v>
      </c>
      <c r="AP1570" s="549">
        <f t="shared" si="724"/>
        <v>0</v>
      </c>
      <c r="AQ1570" s="283">
        <f t="shared" si="725"/>
        <v>0</v>
      </c>
      <c r="AR1570" s="281">
        <f t="shared" si="735"/>
        <v>0</v>
      </c>
      <c r="AT1570" s="446"/>
      <c r="AU1570" s="344"/>
      <c r="AV1570" s="447" t="str">
        <f t="shared" si="736"/>
        <v>CA</v>
      </c>
      <c r="AW1570" s="447" t="str">
        <f t="shared" si="737"/>
        <v>CL</v>
      </c>
      <c r="AX1570" s="447" t="str">
        <f t="shared" si="738"/>
        <v>AIC</v>
      </c>
      <c r="AY1570" s="447" t="str">
        <f t="shared" si="739"/>
        <v>ERB</v>
      </c>
      <c r="AZ1570" s="447" t="str">
        <f t="shared" si="740"/>
        <v>GRB</v>
      </c>
      <c r="BA1570" s="447" t="str">
        <f t="shared" si="741"/>
        <v>Non-Op</v>
      </c>
      <c r="BC1570" s="445" t="s">
        <v>2342</v>
      </c>
      <c r="BD1570" s="552">
        <f t="shared" si="742"/>
        <v>-6840962.1200000001</v>
      </c>
      <c r="BF1570" s="435"/>
      <c r="BG1570" s="435"/>
      <c r="BH1570" s="435"/>
      <c r="BI1570" s="435"/>
      <c r="BJ1570" s="435"/>
      <c r="BK1570" s="435"/>
      <c r="BL1570" s="435"/>
      <c r="BN1570" s="444"/>
    </row>
    <row r="1571" spans="1:66" s="28" customFormat="1" ht="12" customHeight="1">
      <c r="A1571" s="324">
        <v>25321033</v>
      </c>
      <c r="B1571" s="290" t="str">
        <f t="shared" si="745"/>
        <v>25321033</v>
      </c>
      <c r="C1571" s="450" t="s">
        <v>2363</v>
      </c>
      <c r="D1571" s="451" t="s">
        <v>2092</v>
      </c>
      <c r="E1571" s="451"/>
      <c r="F1571" s="300">
        <v>43983</v>
      </c>
      <c r="G1571" s="451"/>
      <c r="H1571" s="556">
        <v>-928775.4</v>
      </c>
      <c r="I1571" s="556">
        <v>0</v>
      </c>
      <c r="J1571" s="556">
        <v>0</v>
      </c>
      <c r="K1571" s="556">
        <v>0</v>
      </c>
      <c r="L1571" s="556">
        <v>0</v>
      </c>
      <c r="M1571" s="556">
        <v>0</v>
      </c>
      <c r="N1571" s="556">
        <v>0</v>
      </c>
      <c r="O1571" s="556">
        <v>0</v>
      </c>
      <c r="P1571" s="556">
        <v>0</v>
      </c>
      <c r="Q1571" s="556">
        <v>0</v>
      </c>
      <c r="R1571" s="556">
        <v>0</v>
      </c>
      <c r="S1571" s="556">
        <v>0</v>
      </c>
      <c r="T1571" s="591">
        <v>0</v>
      </c>
      <c r="U1571" s="556"/>
      <c r="V1571" s="556">
        <f t="shared" ref="V1571:V1634" si="746">(H1571+T1571+SUM(I1571:S1571)*2)/24</f>
        <v>-38698.974999999999</v>
      </c>
      <c r="W1571" s="292"/>
      <c r="X1571" s="293"/>
      <c r="Y1571" s="548">
        <f t="shared" si="744"/>
        <v>0</v>
      </c>
      <c r="Z1571" s="549">
        <f t="shared" si="744"/>
        <v>0</v>
      </c>
      <c r="AA1571" s="549">
        <f t="shared" si="744"/>
        <v>0</v>
      </c>
      <c r="AB1571" s="282">
        <f t="shared" si="731"/>
        <v>0</v>
      </c>
      <c r="AC1571" s="281">
        <f t="shared" si="732"/>
        <v>0</v>
      </c>
      <c r="AD1571" s="549">
        <f t="shared" ref="AD1571:AD1634" si="747">IF($D1571=AD$5,$T1571,IF($D1571=AD$4, $T1571*$AK$1,0))</f>
        <v>0</v>
      </c>
      <c r="AE1571" s="553">
        <f t="shared" ref="AE1571:AE1634" si="748">IF($D1571=AE$5,$T1571,IF($D1571=AE$4, $T1571*$AK$2,0))</f>
        <v>0</v>
      </c>
      <c r="AF1571" s="282">
        <f t="shared" ref="AF1571:AF1634" si="749">IF($D1571=AF$5,$T1571,IF($D1571=AF$4, $T1571*$AL$2,0))</f>
        <v>0</v>
      </c>
      <c r="AG1571" s="283">
        <f t="shared" ref="AG1571:AG1634" si="750">SUM(AD1571:AF1571)</f>
        <v>0</v>
      </c>
      <c r="AH1571" s="281">
        <f t="shared" si="733"/>
        <v>0</v>
      </c>
      <c r="AI1571" s="551">
        <f t="shared" si="743"/>
        <v>0</v>
      </c>
      <c r="AJ1571" s="549">
        <f t="shared" si="743"/>
        <v>-38698.974999999999</v>
      </c>
      <c r="AK1571" s="549">
        <f t="shared" si="743"/>
        <v>0</v>
      </c>
      <c r="AL1571" s="282">
        <f t="shared" ref="AL1571:AL1634" si="751">V1571-SUM(AI1571:AK1571)</f>
        <v>0</v>
      </c>
      <c r="AM1571" s="281">
        <f t="shared" si="734"/>
        <v>0</v>
      </c>
      <c r="AN1571" s="549">
        <f t="shared" ref="AN1571:AN1634" si="752">IF($D1571=AN$5,$V1571,IF($D1571=AN$4, $V1571*$AK$1,0))</f>
        <v>0</v>
      </c>
      <c r="AO1571" s="549">
        <f t="shared" ref="AO1571:AO1634" si="753">IF($D1571=AO$5,$V1571,IF($D1571=AO$4, $V1571*$AK$2,0))</f>
        <v>0</v>
      </c>
      <c r="AP1571" s="549">
        <f t="shared" ref="AP1571:AP1634" si="754">IF($D1571=AP$5,$V1571,IF($D1571=AP$4, $V1571*$AL$2,0))</f>
        <v>0</v>
      </c>
      <c r="AQ1571" s="283">
        <f t="shared" ref="AQ1571:AQ1634" si="755">SUM(AN1571:AP1571)</f>
        <v>0</v>
      </c>
      <c r="AR1571" s="281">
        <f t="shared" si="735"/>
        <v>0</v>
      </c>
      <c r="AT1571" s="446"/>
      <c r="AU1571" s="344"/>
      <c r="AV1571" s="447" t="str">
        <f t="shared" si="736"/>
        <v>CA</v>
      </c>
      <c r="AW1571" s="447" t="str">
        <f t="shared" si="737"/>
        <v>CL</v>
      </c>
      <c r="AX1571" s="447" t="str">
        <f t="shared" si="738"/>
        <v>AIC</v>
      </c>
      <c r="AY1571" s="447" t="str">
        <f t="shared" si="739"/>
        <v>ERB</v>
      </c>
      <c r="AZ1571" s="447" t="str">
        <f t="shared" si="740"/>
        <v>GRB</v>
      </c>
      <c r="BA1571" s="447" t="str">
        <f t="shared" si="741"/>
        <v>Non-Op</v>
      </c>
      <c r="BC1571" s="445" t="s">
        <v>2342</v>
      </c>
      <c r="BD1571" s="552">
        <f t="shared" si="742"/>
        <v>0</v>
      </c>
      <c r="BF1571" s="435"/>
      <c r="BG1571" s="435"/>
      <c r="BH1571" s="435"/>
      <c r="BI1571" s="435"/>
      <c r="BJ1571" s="435"/>
      <c r="BK1571" s="435"/>
      <c r="BL1571" s="435"/>
      <c r="BN1571" s="444"/>
    </row>
    <row r="1572" spans="1:66" s="28" customFormat="1" ht="12" customHeight="1">
      <c r="A1572" s="324">
        <v>25321043</v>
      </c>
      <c r="B1572" s="290" t="str">
        <f t="shared" si="745"/>
        <v>25321043</v>
      </c>
      <c r="C1572" s="450" t="s">
        <v>2364</v>
      </c>
      <c r="D1572" s="451" t="s">
        <v>2092</v>
      </c>
      <c r="E1572" s="451"/>
      <c r="F1572" s="300">
        <v>43983</v>
      </c>
      <c r="G1572" s="451"/>
      <c r="H1572" s="556">
        <v>-835117.92</v>
      </c>
      <c r="I1572" s="556">
        <v>-835117.92</v>
      </c>
      <c r="J1572" s="556">
        <v>-835117.92</v>
      </c>
      <c r="K1572" s="556">
        <v>-835117.92</v>
      </c>
      <c r="L1572" s="556">
        <v>-835117.92</v>
      </c>
      <c r="M1572" s="556">
        <v>-835117.92</v>
      </c>
      <c r="N1572" s="556">
        <v>0</v>
      </c>
      <c r="O1572" s="556">
        <v>0</v>
      </c>
      <c r="P1572" s="556">
        <v>0</v>
      </c>
      <c r="Q1572" s="556">
        <v>0</v>
      </c>
      <c r="R1572" s="556">
        <v>0</v>
      </c>
      <c r="S1572" s="556">
        <v>0</v>
      </c>
      <c r="T1572" s="591">
        <v>0</v>
      </c>
      <c r="U1572" s="556"/>
      <c r="V1572" s="556">
        <f t="shared" si="746"/>
        <v>-382762.38000000006</v>
      </c>
      <c r="W1572" s="292"/>
      <c r="X1572" s="293"/>
      <c r="Y1572" s="548">
        <f t="shared" si="744"/>
        <v>0</v>
      </c>
      <c r="Z1572" s="549">
        <f t="shared" si="744"/>
        <v>0</v>
      </c>
      <c r="AA1572" s="549">
        <f t="shared" si="744"/>
        <v>0</v>
      </c>
      <c r="AB1572" s="282">
        <f t="shared" si="731"/>
        <v>0</v>
      </c>
      <c r="AC1572" s="281">
        <f t="shared" si="732"/>
        <v>0</v>
      </c>
      <c r="AD1572" s="549">
        <f t="shared" si="747"/>
        <v>0</v>
      </c>
      <c r="AE1572" s="553">
        <f t="shared" si="748"/>
        <v>0</v>
      </c>
      <c r="AF1572" s="282">
        <f t="shared" si="749"/>
        <v>0</v>
      </c>
      <c r="AG1572" s="283">
        <f t="shared" si="750"/>
        <v>0</v>
      </c>
      <c r="AH1572" s="281">
        <f t="shared" si="733"/>
        <v>0</v>
      </c>
      <c r="AI1572" s="551">
        <f t="shared" si="743"/>
        <v>0</v>
      </c>
      <c r="AJ1572" s="549">
        <f t="shared" si="743"/>
        <v>-382762.38000000006</v>
      </c>
      <c r="AK1572" s="549">
        <f t="shared" si="743"/>
        <v>0</v>
      </c>
      <c r="AL1572" s="282">
        <f t="shared" si="751"/>
        <v>0</v>
      </c>
      <c r="AM1572" s="281">
        <f t="shared" si="734"/>
        <v>0</v>
      </c>
      <c r="AN1572" s="549">
        <f t="shared" si="752"/>
        <v>0</v>
      </c>
      <c r="AO1572" s="549">
        <f t="shared" si="753"/>
        <v>0</v>
      </c>
      <c r="AP1572" s="549">
        <f t="shared" si="754"/>
        <v>0</v>
      </c>
      <c r="AQ1572" s="283">
        <f t="shared" si="755"/>
        <v>0</v>
      </c>
      <c r="AR1572" s="281">
        <f t="shared" si="735"/>
        <v>0</v>
      </c>
      <c r="AT1572" s="446"/>
      <c r="AU1572" s="344"/>
      <c r="AV1572" s="447" t="str">
        <f t="shared" si="736"/>
        <v>CA</v>
      </c>
      <c r="AW1572" s="447" t="str">
        <f t="shared" si="737"/>
        <v>CL</v>
      </c>
      <c r="AX1572" s="447" t="str">
        <f t="shared" si="738"/>
        <v>AIC</v>
      </c>
      <c r="AY1572" s="447" t="str">
        <f t="shared" si="739"/>
        <v>ERB</v>
      </c>
      <c r="AZ1572" s="447" t="str">
        <f t="shared" si="740"/>
        <v>GRB</v>
      </c>
      <c r="BA1572" s="447" t="str">
        <f t="shared" si="741"/>
        <v>Non-Op</v>
      </c>
      <c r="BC1572" s="445" t="s">
        <v>2342</v>
      </c>
      <c r="BD1572" s="552">
        <f t="shared" si="742"/>
        <v>0</v>
      </c>
      <c r="BF1572" s="435"/>
      <c r="BG1572" s="435"/>
      <c r="BH1572" s="435"/>
      <c r="BI1572" s="435"/>
      <c r="BJ1572" s="435"/>
      <c r="BK1572" s="435"/>
      <c r="BL1572" s="435"/>
      <c r="BN1572" s="444"/>
    </row>
    <row r="1573" spans="1:66" s="28" customFormat="1" ht="12" customHeight="1">
      <c r="A1573" s="362">
        <v>25321051</v>
      </c>
      <c r="B1573" s="290" t="str">
        <f t="shared" si="745"/>
        <v>25321051</v>
      </c>
      <c r="C1573" s="450" t="s">
        <v>2365</v>
      </c>
      <c r="D1573" s="451" t="s">
        <v>2092</v>
      </c>
      <c r="E1573" s="451"/>
      <c r="F1573" s="300">
        <v>44256</v>
      </c>
      <c r="G1573" s="451"/>
      <c r="H1573" s="556"/>
      <c r="I1573" s="556"/>
      <c r="J1573" s="556"/>
      <c r="K1573" s="556">
        <v>-568416.62</v>
      </c>
      <c r="L1573" s="556">
        <v>-568416.62</v>
      </c>
      <c r="M1573" s="556">
        <v>0</v>
      </c>
      <c r="N1573" s="556">
        <v>0</v>
      </c>
      <c r="O1573" s="556">
        <v>0</v>
      </c>
      <c r="P1573" s="556">
        <v>0</v>
      </c>
      <c r="Q1573" s="556">
        <v>0</v>
      </c>
      <c r="R1573" s="556">
        <v>0</v>
      </c>
      <c r="S1573" s="556">
        <v>0</v>
      </c>
      <c r="T1573" s="591">
        <v>0</v>
      </c>
      <c r="U1573" s="556"/>
      <c r="V1573" s="556">
        <f t="shared" si="746"/>
        <v>-94736.103333333333</v>
      </c>
      <c r="W1573" s="292"/>
      <c r="X1573" s="293"/>
      <c r="Y1573" s="548">
        <f t="shared" si="744"/>
        <v>0</v>
      </c>
      <c r="Z1573" s="549">
        <f t="shared" si="744"/>
        <v>0</v>
      </c>
      <c r="AA1573" s="549">
        <f t="shared" si="744"/>
        <v>0</v>
      </c>
      <c r="AB1573" s="282">
        <f t="shared" si="731"/>
        <v>0</v>
      </c>
      <c r="AC1573" s="281">
        <f t="shared" si="732"/>
        <v>0</v>
      </c>
      <c r="AD1573" s="549">
        <f t="shared" si="747"/>
        <v>0</v>
      </c>
      <c r="AE1573" s="553">
        <f t="shared" si="748"/>
        <v>0</v>
      </c>
      <c r="AF1573" s="282">
        <f t="shared" si="749"/>
        <v>0</v>
      </c>
      <c r="AG1573" s="283">
        <f t="shared" si="750"/>
        <v>0</v>
      </c>
      <c r="AH1573" s="281">
        <f t="shared" si="733"/>
        <v>0</v>
      </c>
      <c r="AI1573" s="551">
        <f t="shared" si="743"/>
        <v>0</v>
      </c>
      <c r="AJ1573" s="549">
        <f t="shared" si="743"/>
        <v>-94736.103333333333</v>
      </c>
      <c r="AK1573" s="549">
        <f t="shared" si="743"/>
        <v>0</v>
      </c>
      <c r="AL1573" s="282">
        <f t="shared" si="751"/>
        <v>0</v>
      </c>
      <c r="AM1573" s="281">
        <f t="shared" si="734"/>
        <v>0</v>
      </c>
      <c r="AN1573" s="549">
        <f t="shared" si="752"/>
        <v>0</v>
      </c>
      <c r="AO1573" s="549">
        <f t="shared" si="753"/>
        <v>0</v>
      </c>
      <c r="AP1573" s="549">
        <f t="shared" si="754"/>
        <v>0</v>
      </c>
      <c r="AQ1573" s="283">
        <f t="shared" si="755"/>
        <v>0</v>
      </c>
      <c r="AR1573" s="281">
        <f t="shared" si="735"/>
        <v>0</v>
      </c>
      <c r="AT1573" s="446"/>
      <c r="AU1573" s="344"/>
      <c r="AV1573" s="447" t="str">
        <f t="shared" si="736"/>
        <v>CA</v>
      </c>
      <c r="AW1573" s="447" t="str">
        <f t="shared" si="737"/>
        <v>CL</v>
      </c>
      <c r="AX1573" s="447" t="str">
        <f t="shared" si="738"/>
        <v>AIC</v>
      </c>
      <c r="AY1573" s="447" t="str">
        <f t="shared" si="739"/>
        <v>ERB</v>
      </c>
      <c r="AZ1573" s="447" t="str">
        <f t="shared" si="740"/>
        <v>GRB</v>
      </c>
      <c r="BA1573" s="447" t="str">
        <f t="shared" si="741"/>
        <v>Non-Op</v>
      </c>
      <c r="BC1573" s="445" t="s">
        <v>2342</v>
      </c>
      <c r="BD1573" s="552">
        <f t="shared" si="742"/>
        <v>0</v>
      </c>
      <c r="BF1573" s="435"/>
      <c r="BG1573" s="435"/>
      <c r="BH1573" s="435"/>
      <c r="BI1573" s="435"/>
      <c r="BJ1573" s="435"/>
      <c r="BK1573" s="435"/>
      <c r="BL1573" s="435"/>
      <c r="BN1573" s="444"/>
    </row>
    <row r="1574" spans="1:66" s="28" customFormat="1" ht="12" customHeight="1">
      <c r="A1574" s="362">
        <v>25321052</v>
      </c>
      <c r="B1574" s="290" t="str">
        <f t="shared" si="745"/>
        <v>25321052</v>
      </c>
      <c r="C1574" s="450" t="s">
        <v>2366</v>
      </c>
      <c r="D1574" s="451" t="s">
        <v>2092</v>
      </c>
      <c r="E1574" s="451"/>
      <c r="F1574" s="300">
        <v>44256</v>
      </c>
      <c r="G1574" s="451"/>
      <c r="H1574" s="556"/>
      <c r="I1574" s="556"/>
      <c r="J1574" s="556"/>
      <c r="K1574" s="556">
        <v>-283781.90000000002</v>
      </c>
      <c r="L1574" s="556">
        <v>-283781.90000000002</v>
      </c>
      <c r="M1574" s="556">
        <v>0</v>
      </c>
      <c r="N1574" s="556">
        <v>0</v>
      </c>
      <c r="O1574" s="556">
        <v>0</v>
      </c>
      <c r="P1574" s="556">
        <v>0</v>
      </c>
      <c r="Q1574" s="556">
        <v>0</v>
      </c>
      <c r="R1574" s="556">
        <v>0</v>
      </c>
      <c r="S1574" s="556">
        <v>0</v>
      </c>
      <c r="T1574" s="591">
        <v>0</v>
      </c>
      <c r="U1574" s="556"/>
      <c r="V1574" s="556">
        <f t="shared" si="746"/>
        <v>-47296.983333333337</v>
      </c>
      <c r="W1574" s="292"/>
      <c r="X1574" s="293"/>
      <c r="Y1574" s="548">
        <f t="shared" si="744"/>
        <v>0</v>
      </c>
      <c r="Z1574" s="549">
        <f t="shared" si="744"/>
        <v>0</v>
      </c>
      <c r="AA1574" s="549">
        <f t="shared" si="744"/>
        <v>0</v>
      </c>
      <c r="AB1574" s="282">
        <f t="shared" si="731"/>
        <v>0</v>
      </c>
      <c r="AC1574" s="281">
        <f t="shared" si="732"/>
        <v>0</v>
      </c>
      <c r="AD1574" s="549">
        <f t="shared" si="747"/>
        <v>0</v>
      </c>
      <c r="AE1574" s="553">
        <f t="shared" si="748"/>
        <v>0</v>
      </c>
      <c r="AF1574" s="282">
        <f t="shared" si="749"/>
        <v>0</v>
      </c>
      <c r="AG1574" s="283">
        <f t="shared" si="750"/>
        <v>0</v>
      </c>
      <c r="AH1574" s="281">
        <f t="shared" si="733"/>
        <v>0</v>
      </c>
      <c r="AI1574" s="551">
        <f t="shared" si="743"/>
        <v>0</v>
      </c>
      <c r="AJ1574" s="549">
        <f t="shared" si="743"/>
        <v>-47296.983333333337</v>
      </c>
      <c r="AK1574" s="549">
        <f t="shared" si="743"/>
        <v>0</v>
      </c>
      <c r="AL1574" s="282">
        <f t="shared" si="751"/>
        <v>0</v>
      </c>
      <c r="AM1574" s="281">
        <f t="shared" si="734"/>
        <v>0</v>
      </c>
      <c r="AN1574" s="549">
        <f t="shared" si="752"/>
        <v>0</v>
      </c>
      <c r="AO1574" s="549">
        <f t="shared" si="753"/>
        <v>0</v>
      </c>
      <c r="AP1574" s="549">
        <f t="shared" si="754"/>
        <v>0</v>
      </c>
      <c r="AQ1574" s="283">
        <f t="shared" si="755"/>
        <v>0</v>
      </c>
      <c r="AR1574" s="281">
        <f t="shared" si="735"/>
        <v>0</v>
      </c>
      <c r="AT1574" s="446"/>
      <c r="AU1574" s="344"/>
      <c r="AV1574" s="447" t="str">
        <f t="shared" si="736"/>
        <v>CA</v>
      </c>
      <c r="AW1574" s="447" t="str">
        <f t="shared" si="737"/>
        <v>CL</v>
      </c>
      <c r="AX1574" s="447" t="str">
        <f t="shared" si="738"/>
        <v>AIC</v>
      </c>
      <c r="AY1574" s="447" t="str">
        <f t="shared" si="739"/>
        <v>ERB</v>
      </c>
      <c r="AZ1574" s="447" t="str">
        <f t="shared" si="740"/>
        <v>GRB</v>
      </c>
      <c r="BA1574" s="447" t="str">
        <f t="shared" si="741"/>
        <v>Non-Op</v>
      </c>
      <c r="BC1574" s="445" t="s">
        <v>2342</v>
      </c>
      <c r="BD1574" s="552">
        <f t="shared" si="742"/>
        <v>0</v>
      </c>
      <c r="BF1574" s="435"/>
      <c r="BG1574" s="435"/>
      <c r="BH1574" s="435"/>
      <c r="BI1574" s="435"/>
      <c r="BJ1574" s="435"/>
      <c r="BK1574" s="435"/>
      <c r="BL1574" s="435"/>
      <c r="BN1574" s="444"/>
    </row>
    <row r="1575" spans="1:66" s="28" customFormat="1" ht="12" customHeight="1">
      <c r="A1575" s="362">
        <v>25321053</v>
      </c>
      <c r="B1575" s="290" t="str">
        <f t="shared" si="745"/>
        <v>25321053</v>
      </c>
      <c r="C1575" s="450" t="s">
        <v>3026</v>
      </c>
      <c r="D1575" s="451" t="s">
        <v>2092</v>
      </c>
      <c r="E1575" s="451"/>
      <c r="F1575" s="300">
        <v>44531</v>
      </c>
      <c r="G1575" s="451"/>
      <c r="H1575" s="556"/>
      <c r="I1575" s="556"/>
      <c r="J1575" s="556"/>
      <c r="K1575" s="556"/>
      <c r="L1575" s="556"/>
      <c r="M1575" s="556"/>
      <c r="N1575" s="556"/>
      <c r="O1575" s="556"/>
      <c r="P1575" s="556"/>
      <c r="Q1575" s="556"/>
      <c r="R1575" s="556"/>
      <c r="S1575" s="556"/>
      <c r="T1575" s="591">
        <v>-894253.41</v>
      </c>
      <c r="U1575" s="556"/>
      <c r="V1575" s="556">
        <f t="shared" si="746"/>
        <v>-37260.558750000004</v>
      </c>
      <c r="W1575" s="292"/>
      <c r="X1575" s="293"/>
      <c r="Y1575" s="548">
        <f t="shared" si="744"/>
        <v>0</v>
      </c>
      <c r="Z1575" s="549">
        <f t="shared" si="744"/>
        <v>-894253.41</v>
      </c>
      <c r="AA1575" s="549">
        <f t="shared" si="744"/>
        <v>0</v>
      </c>
      <c r="AB1575" s="282">
        <f t="shared" si="731"/>
        <v>0</v>
      </c>
      <c r="AC1575" s="281">
        <f t="shared" si="732"/>
        <v>0</v>
      </c>
      <c r="AD1575" s="549">
        <f t="shared" si="747"/>
        <v>0</v>
      </c>
      <c r="AE1575" s="553">
        <f t="shared" si="748"/>
        <v>0</v>
      </c>
      <c r="AF1575" s="282">
        <f t="shared" si="749"/>
        <v>0</v>
      </c>
      <c r="AG1575" s="283">
        <f t="shared" si="750"/>
        <v>0</v>
      </c>
      <c r="AH1575" s="281">
        <f t="shared" si="733"/>
        <v>0</v>
      </c>
      <c r="AI1575" s="551">
        <f t="shared" si="743"/>
        <v>0</v>
      </c>
      <c r="AJ1575" s="549">
        <f t="shared" si="743"/>
        <v>-37260.558750000004</v>
      </c>
      <c r="AK1575" s="549">
        <f t="shared" si="743"/>
        <v>0</v>
      </c>
      <c r="AL1575" s="282">
        <f t="shared" si="751"/>
        <v>0</v>
      </c>
      <c r="AM1575" s="281">
        <f t="shared" si="734"/>
        <v>0</v>
      </c>
      <c r="AN1575" s="549">
        <f t="shared" si="752"/>
        <v>0</v>
      </c>
      <c r="AO1575" s="549">
        <f t="shared" si="753"/>
        <v>0</v>
      </c>
      <c r="AP1575" s="549">
        <f t="shared" si="754"/>
        <v>0</v>
      </c>
      <c r="AQ1575" s="283">
        <f t="shared" si="755"/>
        <v>0</v>
      </c>
      <c r="AR1575" s="281">
        <f t="shared" si="735"/>
        <v>0</v>
      </c>
      <c r="AT1575" s="446"/>
      <c r="AU1575" s="344"/>
      <c r="AV1575" s="447" t="str">
        <f t="shared" si="736"/>
        <v>CA</v>
      </c>
      <c r="AW1575" s="447" t="str">
        <f t="shared" si="737"/>
        <v>CL</v>
      </c>
      <c r="AX1575" s="447" t="str">
        <f t="shared" si="738"/>
        <v>AIC</v>
      </c>
      <c r="AY1575" s="447" t="str">
        <f t="shared" si="739"/>
        <v>ERB</v>
      </c>
      <c r="AZ1575" s="447" t="str">
        <f t="shared" si="740"/>
        <v>GRB</v>
      </c>
      <c r="BA1575" s="447" t="str">
        <f t="shared" si="741"/>
        <v>Non-Op</v>
      </c>
      <c r="BC1575" s="445" t="s">
        <v>2342</v>
      </c>
      <c r="BD1575" s="552">
        <f t="shared" si="742"/>
        <v>-894253.41</v>
      </c>
      <c r="BF1575" s="435"/>
      <c r="BG1575" s="435"/>
      <c r="BH1575" s="435"/>
      <c r="BI1575" s="435"/>
      <c r="BJ1575" s="435"/>
      <c r="BK1575" s="435"/>
      <c r="BL1575" s="435"/>
      <c r="BN1575" s="444"/>
    </row>
    <row r="1576" spans="1:66" s="28" customFormat="1" ht="12" customHeight="1">
      <c r="A1576" s="362">
        <v>25321061</v>
      </c>
      <c r="B1576" s="290" t="str">
        <f t="shared" si="745"/>
        <v>25321061</v>
      </c>
      <c r="C1576" s="450" t="s">
        <v>2365</v>
      </c>
      <c r="D1576" s="451" t="s">
        <v>2092</v>
      </c>
      <c r="E1576" s="451"/>
      <c r="F1576" s="300">
        <v>44317</v>
      </c>
      <c r="G1576" s="451"/>
      <c r="H1576" s="556"/>
      <c r="I1576" s="556"/>
      <c r="J1576" s="556"/>
      <c r="K1576" s="556"/>
      <c r="L1576" s="556"/>
      <c r="M1576" s="556">
        <v>-568416.62</v>
      </c>
      <c r="N1576" s="556">
        <v>-841744.49</v>
      </c>
      <c r="O1576" s="556">
        <v>-841744.49</v>
      </c>
      <c r="P1576" s="556">
        <v>-841744.49</v>
      </c>
      <c r="Q1576" s="556">
        <v>-1287478.3700000001</v>
      </c>
      <c r="R1576" s="556">
        <v>-1287478.3700000001</v>
      </c>
      <c r="S1576" s="556">
        <v>-1287478.3700000001</v>
      </c>
      <c r="T1576" s="591">
        <v>-1403969.31</v>
      </c>
      <c r="U1576" s="556"/>
      <c r="V1576" s="556">
        <f t="shared" si="746"/>
        <v>-638172.48791666667</v>
      </c>
      <c r="W1576" s="292"/>
      <c r="X1576" s="293"/>
      <c r="Y1576" s="548">
        <f t="shared" si="744"/>
        <v>0</v>
      </c>
      <c r="Z1576" s="549">
        <f t="shared" si="744"/>
        <v>-1403969.31</v>
      </c>
      <c r="AA1576" s="549">
        <f t="shared" si="744"/>
        <v>0</v>
      </c>
      <c r="AB1576" s="282">
        <f t="shared" si="731"/>
        <v>0</v>
      </c>
      <c r="AC1576" s="281">
        <f t="shared" si="732"/>
        <v>0</v>
      </c>
      <c r="AD1576" s="549">
        <f t="shared" si="747"/>
        <v>0</v>
      </c>
      <c r="AE1576" s="553">
        <f t="shared" si="748"/>
        <v>0</v>
      </c>
      <c r="AF1576" s="282">
        <f t="shared" si="749"/>
        <v>0</v>
      </c>
      <c r="AG1576" s="283">
        <f t="shared" si="750"/>
        <v>0</v>
      </c>
      <c r="AH1576" s="281">
        <f t="shared" si="733"/>
        <v>0</v>
      </c>
      <c r="AI1576" s="551">
        <f t="shared" si="743"/>
        <v>0</v>
      </c>
      <c r="AJ1576" s="549">
        <f t="shared" si="743"/>
        <v>-638172.48791666667</v>
      </c>
      <c r="AK1576" s="549">
        <f t="shared" si="743"/>
        <v>0</v>
      </c>
      <c r="AL1576" s="282">
        <f t="shared" si="751"/>
        <v>0</v>
      </c>
      <c r="AM1576" s="281">
        <f t="shared" si="734"/>
        <v>0</v>
      </c>
      <c r="AN1576" s="549">
        <f t="shared" si="752"/>
        <v>0</v>
      </c>
      <c r="AO1576" s="549">
        <f t="shared" si="753"/>
        <v>0</v>
      </c>
      <c r="AP1576" s="549">
        <f t="shared" si="754"/>
        <v>0</v>
      </c>
      <c r="AQ1576" s="283">
        <f t="shared" si="755"/>
        <v>0</v>
      </c>
      <c r="AR1576" s="281">
        <f t="shared" si="735"/>
        <v>0</v>
      </c>
      <c r="AT1576" s="446"/>
      <c r="AU1576" s="344"/>
      <c r="AV1576" s="447" t="str">
        <f t="shared" si="736"/>
        <v>CA</v>
      </c>
      <c r="AW1576" s="447" t="str">
        <f t="shared" si="737"/>
        <v>CL</v>
      </c>
      <c r="AX1576" s="447" t="str">
        <f t="shared" si="738"/>
        <v>AIC</v>
      </c>
      <c r="AY1576" s="447" t="str">
        <f t="shared" si="739"/>
        <v>ERB</v>
      </c>
      <c r="AZ1576" s="447" t="str">
        <f t="shared" si="740"/>
        <v>GRB</v>
      </c>
      <c r="BA1576" s="447" t="str">
        <f t="shared" si="741"/>
        <v>Non-Op</v>
      </c>
      <c r="BC1576" s="445" t="s">
        <v>2342</v>
      </c>
      <c r="BD1576" s="552">
        <f t="shared" si="742"/>
        <v>-1403969.31</v>
      </c>
      <c r="BF1576" s="435"/>
      <c r="BG1576" s="435"/>
      <c r="BH1576" s="435"/>
      <c r="BI1576" s="435"/>
      <c r="BJ1576" s="435"/>
      <c r="BK1576" s="435"/>
      <c r="BL1576" s="435"/>
      <c r="BN1576" s="444"/>
    </row>
    <row r="1577" spans="1:66" s="28" customFormat="1" ht="12" customHeight="1">
      <c r="A1577" s="362">
        <v>25321062</v>
      </c>
      <c r="B1577" s="290" t="str">
        <f t="shared" si="745"/>
        <v>25321062</v>
      </c>
      <c r="C1577" s="450" t="s">
        <v>2366</v>
      </c>
      <c r="D1577" s="451" t="s">
        <v>2092</v>
      </c>
      <c r="E1577" s="451"/>
      <c r="F1577" s="300">
        <v>44317</v>
      </c>
      <c r="G1577" s="451"/>
      <c r="H1577" s="556"/>
      <c r="I1577" s="556"/>
      <c r="J1577" s="556"/>
      <c r="K1577" s="556"/>
      <c r="L1577" s="556"/>
      <c r="M1577" s="556">
        <v>-283781.90000000002</v>
      </c>
      <c r="N1577" s="556">
        <v>-421430.14</v>
      </c>
      <c r="O1577" s="556">
        <v>-421430.14</v>
      </c>
      <c r="P1577" s="556">
        <v>-421430.14</v>
      </c>
      <c r="Q1577" s="556">
        <v>-647020.98</v>
      </c>
      <c r="R1577" s="556">
        <v>-647020.98</v>
      </c>
      <c r="S1577" s="556">
        <v>-647020.98</v>
      </c>
      <c r="T1577" s="591">
        <v>-704174.37</v>
      </c>
      <c r="U1577" s="556"/>
      <c r="V1577" s="556">
        <f t="shared" si="746"/>
        <v>-320101.87041666667</v>
      </c>
      <c r="W1577" s="292"/>
      <c r="X1577" s="293"/>
      <c r="Y1577" s="548">
        <f t="shared" si="744"/>
        <v>0</v>
      </c>
      <c r="Z1577" s="549">
        <f t="shared" si="744"/>
        <v>-704174.37</v>
      </c>
      <c r="AA1577" s="549">
        <f t="shared" si="744"/>
        <v>0</v>
      </c>
      <c r="AB1577" s="282">
        <f t="shared" si="731"/>
        <v>0</v>
      </c>
      <c r="AC1577" s="281">
        <f t="shared" si="732"/>
        <v>0</v>
      </c>
      <c r="AD1577" s="549">
        <f t="shared" si="747"/>
        <v>0</v>
      </c>
      <c r="AE1577" s="553">
        <f t="shared" si="748"/>
        <v>0</v>
      </c>
      <c r="AF1577" s="282">
        <f t="shared" si="749"/>
        <v>0</v>
      </c>
      <c r="AG1577" s="283">
        <f t="shared" si="750"/>
        <v>0</v>
      </c>
      <c r="AH1577" s="281">
        <f t="shared" si="733"/>
        <v>0</v>
      </c>
      <c r="AI1577" s="551">
        <f t="shared" si="743"/>
        <v>0</v>
      </c>
      <c r="AJ1577" s="549">
        <f t="shared" si="743"/>
        <v>-320101.87041666667</v>
      </c>
      <c r="AK1577" s="549">
        <f t="shared" si="743"/>
        <v>0</v>
      </c>
      <c r="AL1577" s="282">
        <f t="shared" si="751"/>
        <v>0</v>
      </c>
      <c r="AM1577" s="281">
        <f t="shared" si="734"/>
        <v>0</v>
      </c>
      <c r="AN1577" s="549">
        <f t="shared" si="752"/>
        <v>0</v>
      </c>
      <c r="AO1577" s="549">
        <f t="shared" si="753"/>
        <v>0</v>
      </c>
      <c r="AP1577" s="549">
        <f t="shared" si="754"/>
        <v>0</v>
      </c>
      <c r="AQ1577" s="283">
        <f t="shared" si="755"/>
        <v>0</v>
      </c>
      <c r="AR1577" s="281">
        <f t="shared" si="735"/>
        <v>0</v>
      </c>
      <c r="AT1577" s="446"/>
      <c r="AU1577" s="344"/>
      <c r="AV1577" s="447" t="str">
        <f t="shared" si="736"/>
        <v>CA</v>
      </c>
      <c r="AW1577" s="447" t="str">
        <f t="shared" si="737"/>
        <v>CL</v>
      </c>
      <c r="AX1577" s="447" t="str">
        <f t="shared" si="738"/>
        <v>AIC</v>
      </c>
      <c r="AY1577" s="447" t="str">
        <f t="shared" si="739"/>
        <v>ERB</v>
      </c>
      <c r="AZ1577" s="447" t="str">
        <f t="shared" si="740"/>
        <v>GRB</v>
      </c>
      <c r="BA1577" s="447" t="str">
        <f t="shared" si="741"/>
        <v>Non-Op</v>
      </c>
      <c r="BC1577" s="445" t="s">
        <v>2342</v>
      </c>
      <c r="BD1577" s="552">
        <f t="shared" si="742"/>
        <v>-704174.37</v>
      </c>
      <c r="BF1577" s="435"/>
      <c r="BG1577" s="435"/>
      <c r="BH1577" s="435"/>
      <c r="BI1577" s="435"/>
      <c r="BJ1577" s="435"/>
      <c r="BK1577" s="435"/>
      <c r="BL1577" s="435"/>
      <c r="BN1577" s="444"/>
    </row>
    <row r="1578" spans="1:66" s="28" customFormat="1" ht="12" customHeight="1">
      <c r="A1578" s="287">
        <v>25400002</v>
      </c>
      <c r="B1578" s="288" t="str">
        <f t="shared" si="745"/>
        <v>25400002</v>
      </c>
      <c r="C1578" s="444" t="s">
        <v>3027</v>
      </c>
      <c r="D1578" s="445" t="s">
        <v>1165</v>
      </c>
      <c r="E1578" s="445"/>
      <c r="F1578" s="294">
        <v>43070</v>
      </c>
      <c r="G1578" s="445"/>
      <c r="H1578" s="547">
        <v>0</v>
      </c>
      <c r="I1578" s="547">
        <v>0</v>
      </c>
      <c r="J1578" s="547">
        <v>0</v>
      </c>
      <c r="K1578" s="547">
        <v>0</v>
      </c>
      <c r="L1578" s="547">
        <v>0</v>
      </c>
      <c r="M1578" s="547">
        <v>0</v>
      </c>
      <c r="N1578" s="547">
        <v>0</v>
      </c>
      <c r="O1578" s="547">
        <v>0</v>
      </c>
      <c r="P1578" s="547">
        <v>0</v>
      </c>
      <c r="Q1578" s="547">
        <v>0</v>
      </c>
      <c r="R1578" s="547">
        <v>0</v>
      </c>
      <c r="S1578" s="547">
        <v>0</v>
      </c>
      <c r="T1578" s="547">
        <v>0</v>
      </c>
      <c r="U1578" s="547"/>
      <c r="V1578" s="547">
        <f t="shared" si="746"/>
        <v>0</v>
      </c>
      <c r="W1578" s="285"/>
      <c r="X1578" s="286"/>
      <c r="Y1578" s="548">
        <f t="shared" si="744"/>
        <v>0</v>
      </c>
      <c r="Z1578" s="549">
        <f t="shared" si="744"/>
        <v>0</v>
      </c>
      <c r="AA1578" s="549">
        <f t="shared" si="744"/>
        <v>0</v>
      </c>
      <c r="AB1578" s="282">
        <f t="shared" si="731"/>
        <v>0</v>
      </c>
      <c r="AC1578" s="281">
        <f t="shared" si="732"/>
        <v>0</v>
      </c>
      <c r="AD1578" s="549">
        <f t="shared" si="747"/>
        <v>0</v>
      </c>
      <c r="AE1578" s="553">
        <f t="shared" si="748"/>
        <v>0</v>
      </c>
      <c r="AF1578" s="282">
        <f t="shared" si="749"/>
        <v>0</v>
      </c>
      <c r="AG1578" s="283">
        <f t="shared" si="750"/>
        <v>0</v>
      </c>
      <c r="AH1578" s="281">
        <f t="shared" si="733"/>
        <v>0</v>
      </c>
      <c r="AI1578" s="551">
        <f t="shared" si="743"/>
        <v>0</v>
      </c>
      <c r="AJ1578" s="549">
        <f t="shared" si="743"/>
        <v>0</v>
      </c>
      <c r="AK1578" s="549">
        <f t="shared" si="743"/>
        <v>0</v>
      </c>
      <c r="AL1578" s="282">
        <f t="shared" si="751"/>
        <v>0</v>
      </c>
      <c r="AM1578" s="281">
        <f t="shared" si="734"/>
        <v>0</v>
      </c>
      <c r="AN1578" s="549">
        <f t="shared" si="752"/>
        <v>0</v>
      </c>
      <c r="AO1578" s="549">
        <f t="shared" si="753"/>
        <v>0</v>
      </c>
      <c r="AP1578" s="549">
        <f t="shared" si="754"/>
        <v>0</v>
      </c>
      <c r="AQ1578" s="283">
        <f t="shared" si="755"/>
        <v>0</v>
      </c>
      <c r="AR1578" s="281">
        <f t="shared" si="735"/>
        <v>0</v>
      </c>
      <c r="AT1578" s="446" t="s">
        <v>2074</v>
      </c>
      <c r="AU1578" s="344"/>
      <c r="AV1578" s="447" t="str">
        <f t="shared" si="736"/>
        <v>CA</v>
      </c>
      <c r="AW1578" s="447" t="str">
        <f t="shared" si="737"/>
        <v>CL</v>
      </c>
      <c r="AX1578" s="447" t="str">
        <f t="shared" si="738"/>
        <v>AIC</v>
      </c>
      <c r="AY1578" s="447" t="str">
        <f t="shared" si="739"/>
        <v>ERB</v>
      </c>
      <c r="AZ1578" s="447" t="str">
        <f t="shared" si="740"/>
        <v>GRB</v>
      </c>
      <c r="BA1578" s="447" t="str">
        <f t="shared" si="741"/>
        <v>Non-Op</v>
      </c>
      <c r="BC1578" s="449" t="s">
        <v>2100</v>
      </c>
      <c r="BD1578" s="552">
        <f t="shared" si="742"/>
        <v>0</v>
      </c>
      <c r="BF1578" s="448"/>
      <c r="BG1578" s="448"/>
      <c r="BH1578" s="448"/>
      <c r="BI1578" s="448"/>
      <c r="BJ1578" s="448"/>
      <c r="BK1578" s="448"/>
      <c r="BL1578" s="448"/>
      <c r="BN1578" s="444"/>
    </row>
    <row r="1579" spans="1:66" s="28" customFormat="1" ht="12" customHeight="1">
      <c r="A1579" s="287">
        <v>25400012</v>
      </c>
      <c r="B1579" s="288" t="str">
        <f t="shared" si="745"/>
        <v>25400012</v>
      </c>
      <c r="C1579" s="444" t="s">
        <v>2367</v>
      </c>
      <c r="D1579" s="445" t="s">
        <v>1165</v>
      </c>
      <c r="E1579" s="445"/>
      <c r="F1579" s="294">
        <v>43070</v>
      </c>
      <c r="G1579" s="445"/>
      <c r="H1579" s="547">
        <v>-43293468.119999997</v>
      </c>
      <c r="I1579" s="547">
        <v>-43490983.030000001</v>
      </c>
      <c r="J1579" s="547">
        <v>-43707394.909999996</v>
      </c>
      <c r="K1579" s="547">
        <v>-41080060.590000004</v>
      </c>
      <c r="L1579" s="547">
        <v>-40329478.829999998</v>
      </c>
      <c r="M1579" s="547">
        <v>-39603159.82</v>
      </c>
      <c r="N1579" s="547">
        <v>-36499297.82</v>
      </c>
      <c r="O1579" s="547">
        <v>-35861437.859999999</v>
      </c>
      <c r="P1579" s="547">
        <v>-35245672.280000001</v>
      </c>
      <c r="Q1579" s="547">
        <v>-38425571.609999999</v>
      </c>
      <c r="R1579" s="547">
        <v>-312818199.17000002</v>
      </c>
      <c r="S1579" s="547">
        <v>-318777255.33999997</v>
      </c>
      <c r="T1579" s="547">
        <v>-317789936.81999999</v>
      </c>
      <c r="U1579" s="547"/>
      <c r="V1579" s="547">
        <f t="shared" si="746"/>
        <v>-97198351.144166663</v>
      </c>
      <c r="W1579" s="285"/>
      <c r="X1579" s="286"/>
      <c r="Y1579" s="548">
        <f t="shared" si="744"/>
        <v>0</v>
      </c>
      <c r="Z1579" s="549">
        <f t="shared" si="744"/>
        <v>0</v>
      </c>
      <c r="AA1579" s="549">
        <f t="shared" si="744"/>
        <v>0</v>
      </c>
      <c r="AB1579" s="282">
        <f t="shared" si="731"/>
        <v>-317789936.81999999</v>
      </c>
      <c r="AC1579" s="281">
        <f t="shared" si="732"/>
        <v>0</v>
      </c>
      <c r="AD1579" s="549">
        <f t="shared" si="747"/>
        <v>0</v>
      </c>
      <c r="AE1579" s="553">
        <f t="shared" si="748"/>
        <v>0</v>
      </c>
      <c r="AF1579" s="282">
        <f t="shared" si="749"/>
        <v>-317789936.81999999</v>
      </c>
      <c r="AG1579" s="283">
        <f t="shared" si="750"/>
        <v>-317789936.81999999</v>
      </c>
      <c r="AH1579" s="281">
        <f t="shared" si="733"/>
        <v>0</v>
      </c>
      <c r="AI1579" s="551">
        <f t="shared" si="743"/>
        <v>0</v>
      </c>
      <c r="AJ1579" s="549">
        <f t="shared" si="743"/>
        <v>0</v>
      </c>
      <c r="AK1579" s="549">
        <f t="shared" si="743"/>
        <v>0</v>
      </c>
      <c r="AL1579" s="282">
        <f t="shared" si="751"/>
        <v>-97198351.144166663</v>
      </c>
      <c r="AM1579" s="281">
        <f t="shared" si="734"/>
        <v>0</v>
      </c>
      <c r="AN1579" s="549">
        <f t="shared" si="752"/>
        <v>0</v>
      </c>
      <c r="AO1579" s="549">
        <f t="shared" si="753"/>
        <v>0</v>
      </c>
      <c r="AP1579" s="549">
        <f t="shared" si="754"/>
        <v>-97198351.144166663</v>
      </c>
      <c r="AQ1579" s="283">
        <f t="shared" si="755"/>
        <v>-97198351.144166663</v>
      </c>
      <c r="AR1579" s="281">
        <f t="shared" si="735"/>
        <v>0</v>
      </c>
      <c r="AT1579" s="446" t="s">
        <v>2074</v>
      </c>
      <c r="AU1579" s="344"/>
      <c r="AV1579" s="447" t="str">
        <f t="shared" si="736"/>
        <v>CA</v>
      </c>
      <c r="AW1579" s="447" t="str">
        <f t="shared" si="737"/>
        <v>CL</v>
      </c>
      <c r="AX1579" s="447" t="str">
        <f t="shared" si="738"/>
        <v>AIC</v>
      </c>
      <c r="AY1579" s="447" t="str">
        <f t="shared" si="739"/>
        <v>ERB</v>
      </c>
      <c r="AZ1579" s="447" t="str">
        <f t="shared" si="740"/>
        <v>GRB</v>
      </c>
      <c r="BA1579" s="447" t="str">
        <f t="shared" si="741"/>
        <v>Non-Op</v>
      </c>
      <c r="BC1579" s="449" t="s">
        <v>2100</v>
      </c>
      <c r="BD1579" s="552">
        <f t="shared" si="742"/>
        <v>-317789936.81999999</v>
      </c>
      <c r="BF1579" s="448"/>
      <c r="BG1579" s="448"/>
      <c r="BH1579" s="448"/>
      <c r="BI1579" s="448"/>
      <c r="BJ1579" s="448"/>
      <c r="BK1579" s="448"/>
      <c r="BL1579" s="448"/>
      <c r="BN1579" s="444"/>
    </row>
    <row r="1580" spans="1:66" s="28" customFormat="1" ht="12" customHeight="1">
      <c r="A1580" s="287">
        <v>25400101</v>
      </c>
      <c r="B1580" s="288" t="str">
        <f t="shared" si="745"/>
        <v>25400101</v>
      </c>
      <c r="C1580" s="444" t="s">
        <v>1976</v>
      </c>
      <c r="D1580" s="445" t="s">
        <v>2092</v>
      </c>
      <c r="E1580" s="445"/>
      <c r="F1580" s="444"/>
      <c r="G1580" s="445"/>
      <c r="H1580" s="547">
        <v>0</v>
      </c>
      <c r="I1580" s="547">
        <v>0</v>
      </c>
      <c r="J1580" s="547">
        <v>0</v>
      </c>
      <c r="K1580" s="547">
        <v>0</v>
      </c>
      <c r="L1580" s="547">
        <v>0</v>
      </c>
      <c r="M1580" s="547">
        <v>0</v>
      </c>
      <c r="N1580" s="547">
        <v>0</v>
      </c>
      <c r="O1580" s="547">
        <v>0</v>
      </c>
      <c r="P1580" s="547">
        <v>0</v>
      </c>
      <c r="Q1580" s="547">
        <v>0</v>
      </c>
      <c r="R1580" s="547">
        <v>0</v>
      </c>
      <c r="S1580" s="547">
        <v>0</v>
      </c>
      <c r="T1580" s="547">
        <v>0</v>
      </c>
      <c r="U1580" s="547"/>
      <c r="V1580" s="547">
        <f t="shared" si="746"/>
        <v>0</v>
      </c>
      <c r="W1580" s="285"/>
      <c r="X1580" s="286"/>
      <c r="Y1580" s="548">
        <f t="shared" si="744"/>
        <v>0</v>
      </c>
      <c r="Z1580" s="549">
        <f t="shared" si="744"/>
        <v>0</v>
      </c>
      <c r="AA1580" s="549">
        <f t="shared" si="744"/>
        <v>0</v>
      </c>
      <c r="AB1580" s="282">
        <f t="shared" si="731"/>
        <v>0</v>
      </c>
      <c r="AC1580" s="281">
        <f t="shared" si="732"/>
        <v>0</v>
      </c>
      <c r="AD1580" s="549">
        <f t="shared" si="747"/>
        <v>0</v>
      </c>
      <c r="AE1580" s="553">
        <f t="shared" si="748"/>
        <v>0</v>
      </c>
      <c r="AF1580" s="282">
        <f t="shared" si="749"/>
        <v>0</v>
      </c>
      <c r="AG1580" s="283">
        <f t="shared" si="750"/>
        <v>0</v>
      </c>
      <c r="AH1580" s="281">
        <f t="shared" si="733"/>
        <v>0</v>
      </c>
      <c r="AI1580" s="551">
        <f t="shared" si="743"/>
        <v>0</v>
      </c>
      <c r="AJ1580" s="549">
        <f t="shared" si="743"/>
        <v>0</v>
      </c>
      <c r="AK1580" s="549">
        <f t="shared" si="743"/>
        <v>0</v>
      </c>
      <c r="AL1580" s="282">
        <f t="shared" si="751"/>
        <v>0</v>
      </c>
      <c r="AM1580" s="281">
        <f t="shared" si="734"/>
        <v>0</v>
      </c>
      <c r="AN1580" s="549">
        <f t="shared" si="752"/>
        <v>0</v>
      </c>
      <c r="AO1580" s="549">
        <f t="shared" si="753"/>
        <v>0</v>
      </c>
      <c r="AP1580" s="549">
        <f t="shared" si="754"/>
        <v>0</v>
      </c>
      <c r="AQ1580" s="283">
        <f t="shared" si="755"/>
        <v>0</v>
      </c>
      <c r="AR1580" s="281">
        <f t="shared" si="735"/>
        <v>0</v>
      </c>
      <c r="AT1580" s="446"/>
      <c r="AU1580" s="344"/>
      <c r="AV1580" s="447" t="str">
        <f t="shared" si="736"/>
        <v>CA</v>
      </c>
      <c r="AW1580" s="447" t="str">
        <f t="shared" si="737"/>
        <v>CL</v>
      </c>
      <c r="AX1580" s="447" t="str">
        <f t="shared" si="738"/>
        <v>AIC</v>
      </c>
      <c r="AY1580" s="447" t="str">
        <f t="shared" si="739"/>
        <v>ERB</v>
      </c>
      <c r="AZ1580" s="447" t="str">
        <f t="shared" si="740"/>
        <v>GRB</v>
      </c>
      <c r="BA1580" s="447" t="str">
        <f t="shared" si="741"/>
        <v>Non-Op</v>
      </c>
      <c r="BC1580" s="445" t="s">
        <v>2368</v>
      </c>
      <c r="BD1580" s="552">
        <f t="shared" si="742"/>
        <v>0</v>
      </c>
      <c r="BF1580" s="435"/>
      <c r="BG1580" s="435"/>
      <c r="BH1580" s="435"/>
      <c r="BI1580" s="435"/>
      <c r="BJ1580" s="435"/>
      <c r="BK1580" s="435"/>
      <c r="BL1580" s="435"/>
      <c r="BN1580" s="444"/>
    </row>
    <row r="1581" spans="1:66" s="28" customFormat="1" ht="12" customHeight="1">
      <c r="A1581" s="287">
        <v>25400111</v>
      </c>
      <c r="B1581" s="288" t="str">
        <f t="shared" si="745"/>
        <v>25400111</v>
      </c>
      <c r="C1581" s="444" t="s">
        <v>1976</v>
      </c>
      <c r="D1581" s="445" t="s">
        <v>2092</v>
      </c>
      <c r="E1581" s="445"/>
      <c r="F1581" s="444"/>
      <c r="G1581" s="445"/>
      <c r="H1581" s="547">
        <v>0</v>
      </c>
      <c r="I1581" s="547">
        <v>0</v>
      </c>
      <c r="J1581" s="547">
        <v>0</v>
      </c>
      <c r="K1581" s="547">
        <v>0</v>
      </c>
      <c r="L1581" s="547">
        <v>0</v>
      </c>
      <c r="M1581" s="547">
        <v>0</v>
      </c>
      <c r="N1581" s="547">
        <v>0</v>
      </c>
      <c r="O1581" s="547">
        <v>0</v>
      </c>
      <c r="P1581" s="547">
        <v>0</v>
      </c>
      <c r="Q1581" s="547">
        <v>0</v>
      </c>
      <c r="R1581" s="547">
        <v>0</v>
      </c>
      <c r="S1581" s="547">
        <v>0</v>
      </c>
      <c r="T1581" s="547">
        <v>0</v>
      </c>
      <c r="U1581" s="547"/>
      <c r="V1581" s="547">
        <f t="shared" si="746"/>
        <v>0</v>
      </c>
      <c r="W1581" s="285"/>
      <c r="X1581" s="286"/>
      <c r="Y1581" s="548">
        <f t="shared" si="744"/>
        <v>0</v>
      </c>
      <c r="Z1581" s="549">
        <f t="shared" si="744"/>
        <v>0</v>
      </c>
      <c r="AA1581" s="549">
        <f t="shared" si="744"/>
        <v>0</v>
      </c>
      <c r="AB1581" s="282">
        <f t="shared" si="731"/>
        <v>0</v>
      </c>
      <c r="AC1581" s="281">
        <f t="shared" si="732"/>
        <v>0</v>
      </c>
      <c r="AD1581" s="549">
        <f t="shared" si="747"/>
        <v>0</v>
      </c>
      <c r="AE1581" s="553">
        <f t="shared" si="748"/>
        <v>0</v>
      </c>
      <c r="AF1581" s="282">
        <f t="shared" si="749"/>
        <v>0</v>
      </c>
      <c r="AG1581" s="283">
        <f t="shared" si="750"/>
        <v>0</v>
      </c>
      <c r="AH1581" s="281">
        <f t="shared" si="733"/>
        <v>0</v>
      </c>
      <c r="AI1581" s="551">
        <f t="shared" ref="AI1581:AK1600" si="756">IF($D1581=AI$5,$V1581,0)</f>
        <v>0</v>
      </c>
      <c r="AJ1581" s="549">
        <f t="shared" si="756"/>
        <v>0</v>
      </c>
      <c r="AK1581" s="549">
        <f t="shared" si="756"/>
        <v>0</v>
      </c>
      <c r="AL1581" s="282">
        <f t="shared" si="751"/>
        <v>0</v>
      </c>
      <c r="AM1581" s="281">
        <f t="shared" si="734"/>
        <v>0</v>
      </c>
      <c r="AN1581" s="549">
        <f t="shared" si="752"/>
        <v>0</v>
      </c>
      <c r="AO1581" s="549">
        <f t="shared" si="753"/>
        <v>0</v>
      </c>
      <c r="AP1581" s="549">
        <f t="shared" si="754"/>
        <v>0</v>
      </c>
      <c r="AQ1581" s="283">
        <f t="shared" si="755"/>
        <v>0</v>
      </c>
      <c r="AR1581" s="281">
        <f t="shared" si="735"/>
        <v>0</v>
      </c>
      <c r="AT1581" s="446"/>
      <c r="AU1581" s="344"/>
      <c r="AV1581" s="447" t="str">
        <f t="shared" si="736"/>
        <v>CA</v>
      </c>
      <c r="AW1581" s="447" t="str">
        <f t="shared" si="737"/>
        <v>CL</v>
      </c>
      <c r="AX1581" s="447" t="str">
        <f t="shared" si="738"/>
        <v>AIC</v>
      </c>
      <c r="AY1581" s="447" t="str">
        <f t="shared" si="739"/>
        <v>ERB</v>
      </c>
      <c r="AZ1581" s="447" t="str">
        <f t="shared" si="740"/>
        <v>GRB</v>
      </c>
      <c r="BA1581" s="447" t="str">
        <f t="shared" si="741"/>
        <v>Non-Op</v>
      </c>
      <c r="BC1581" s="445" t="s">
        <v>2368</v>
      </c>
      <c r="BD1581" s="552">
        <f t="shared" si="742"/>
        <v>0</v>
      </c>
      <c r="BF1581" s="435"/>
      <c r="BG1581" s="435"/>
      <c r="BH1581" s="435"/>
      <c r="BI1581" s="435"/>
      <c r="BJ1581" s="435"/>
      <c r="BK1581" s="435"/>
      <c r="BL1581" s="435"/>
      <c r="BN1581" s="444"/>
    </row>
    <row r="1582" spans="1:66" s="28" customFormat="1" ht="12" customHeight="1">
      <c r="A1582" s="287">
        <v>25400181</v>
      </c>
      <c r="B1582" s="288" t="str">
        <f t="shared" si="745"/>
        <v>25400181</v>
      </c>
      <c r="C1582" s="519" t="s">
        <v>1977</v>
      </c>
      <c r="D1582" s="445" t="s">
        <v>2092</v>
      </c>
      <c r="E1582" s="445"/>
      <c r="F1582" s="520"/>
      <c r="G1582" s="445"/>
      <c r="H1582" s="547">
        <v>0</v>
      </c>
      <c r="I1582" s="547">
        <v>0</v>
      </c>
      <c r="J1582" s="547">
        <v>0</v>
      </c>
      <c r="K1582" s="547">
        <v>0</v>
      </c>
      <c r="L1582" s="547">
        <v>0</v>
      </c>
      <c r="M1582" s="547">
        <v>0</v>
      </c>
      <c r="N1582" s="547">
        <v>0</v>
      </c>
      <c r="O1582" s="547">
        <v>0</v>
      </c>
      <c r="P1582" s="547">
        <v>0</v>
      </c>
      <c r="Q1582" s="547">
        <v>0</v>
      </c>
      <c r="R1582" s="547">
        <v>0</v>
      </c>
      <c r="S1582" s="547">
        <v>0</v>
      </c>
      <c r="T1582" s="547">
        <v>0</v>
      </c>
      <c r="U1582" s="547"/>
      <c r="V1582" s="547">
        <f t="shared" si="746"/>
        <v>0</v>
      </c>
      <c r="W1582" s="285"/>
      <c r="X1582" s="286"/>
      <c r="Y1582" s="548">
        <f t="shared" si="744"/>
        <v>0</v>
      </c>
      <c r="Z1582" s="549">
        <f t="shared" si="744"/>
        <v>0</v>
      </c>
      <c r="AA1582" s="549">
        <f t="shared" si="744"/>
        <v>0</v>
      </c>
      <c r="AB1582" s="282">
        <f t="shared" si="731"/>
        <v>0</v>
      </c>
      <c r="AC1582" s="281">
        <f t="shared" si="732"/>
        <v>0</v>
      </c>
      <c r="AD1582" s="549">
        <f t="shared" si="747"/>
        <v>0</v>
      </c>
      <c r="AE1582" s="553">
        <f t="shared" si="748"/>
        <v>0</v>
      </c>
      <c r="AF1582" s="282">
        <f t="shared" si="749"/>
        <v>0</v>
      </c>
      <c r="AG1582" s="283">
        <f t="shared" si="750"/>
        <v>0</v>
      </c>
      <c r="AH1582" s="281">
        <f t="shared" si="733"/>
        <v>0</v>
      </c>
      <c r="AI1582" s="551">
        <f t="shared" si="756"/>
        <v>0</v>
      </c>
      <c r="AJ1582" s="549">
        <f t="shared" si="756"/>
        <v>0</v>
      </c>
      <c r="AK1582" s="549">
        <f t="shared" si="756"/>
        <v>0</v>
      </c>
      <c r="AL1582" s="282">
        <f t="shared" si="751"/>
        <v>0</v>
      </c>
      <c r="AM1582" s="281">
        <f t="shared" si="734"/>
        <v>0</v>
      </c>
      <c r="AN1582" s="549">
        <f t="shared" si="752"/>
        <v>0</v>
      </c>
      <c r="AO1582" s="549">
        <f t="shared" si="753"/>
        <v>0</v>
      </c>
      <c r="AP1582" s="549">
        <f t="shared" si="754"/>
        <v>0</v>
      </c>
      <c r="AQ1582" s="283">
        <f t="shared" si="755"/>
        <v>0</v>
      </c>
      <c r="AR1582" s="281">
        <f t="shared" si="735"/>
        <v>0</v>
      </c>
      <c r="AT1582" s="446"/>
      <c r="AU1582" s="344"/>
      <c r="AV1582" s="447" t="str">
        <f t="shared" si="736"/>
        <v>CA</v>
      </c>
      <c r="AW1582" s="447" t="str">
        <f t="shared" si="737"/>
        <v>CL</v>
      </c>
      <c r="AX1582" s="447" t="str">
        <f t="shared" si="738"/>
        <v>AIC</v>
      </c>
      <c r="AY1582" s="447" t="str">
        <f t="shared" si="739"/>
        <v>ERB</v>
      </c>
      <c r="AZ1582" s="447" t="str">
        <f t="shared" si="740"/>
        <v>GRB</v>
      </c>
      <c r="BA1582" s="447" t="str">
        <f t="shared" si="741"/>
        <v>Non-Op</v>
      </c>
      <c r="BC1582" s="445" t="s">
        <v>2368</v>
      </c>
      <c r="BD1582" s="552">
        <f t="shared" si="742"/>
        <v>0</v>
      </c>
      <c r="BF1582" s="435"/>
      <c r="BG1582" s="435"/>
      <c r="BH1582" s="435"/>
      <c r="BI1582" s="435"/>
      <c r="BJ1582" s="435"/>
      <c r="BK1582" s="435"/>
      <c r="BL1582" s="435"/>
      <c r="BN1582" s="444"/>
    </row>
    <row r="1583" spans="1:66" s="28" customFormat="1" ht="12" customHeight="1">
      <c r="A1583" s="287">
        <v>25400182</v>
      </c>
      <c r="B1583" s="288" t="str">
        <f t="shared" si="745"/>
        <v>25400182</v>
      </c>
      <c r="C1583" s="519" t="s">
        <v>1978</v>
      </c>
      <c r="D1583" s="445" t="s">
        <v>2092</v>
      </c>
      <c r="E1583" s="445"/>
      <c r="F1583" s="520"/>
      <c r="G1583" s="445"/>
      <c r="H1583" s="547">
        <v>0</v>
      </c>
      <c r="I1583" s="547">
        <v>0</v>
      </c>
      <c r="J1583" s="547">
        <v>0</v>
      </c>
      <c r="K1583" s="547">
        <v>0</v>
      </c>
      <c r="L1583" s="547">
        <v>0</v>
      </c>
      <c r="M1583" s="547">
        <v>0</v>
      </c>
      <c r="N1583" s="547">
        <v>0</v>
      </c>
      <c r="O1583" s="547">
        <v>0</v>
      </c>
      <c r="P1583" s="547">
        <v>0</v>
      </c>
      <c r="Q1583" s="547">
        <v>0</v>
      </c>
      <c r="R1583" s="547">
        <v>0</v>
      </c>
      <c r="S1583" s="547">
        <v>0</v>
      </c>
      <c r="T1583" s="547">
        <v>0</v>
      </c>
      <c r="U1583" s="547"/>
      <c r="V1583" s="547">
        <f t="shared" si="746"/>
        <v>0</v>
      </c>
      <c r="W1583" s="285"/>
      <c r="X1583" s="286"/>
      <c r="Y1583" s="548">
        <f t="shared" ref="Y1583:AA1602" si="757">IF($D1583=Y$5,$T1583,0)</f>
        <v>0</v>
      </c>
      <c r="Z1583" s="549">
        <f t="shared" si="757"/>
        <v>0</v>
      </c>
      <c r="AA1583" s="549">
        <f t="shared" si="757"/>
        <v>0</v>
      </c>
      <c r="AB1583" s="282">
        <f t="shared" si="731"/>
        <v>0</v>
      </c>
      <c r="AC1583" s="281">
        <f t="shared" si="732"/>
        <v>0</v>
      </c>
      <c r="AD1583" s="549">
        <f t="shared" si="747"/>
        <v>0</v>
      </c>
      <c r="AE1583" s="553">
        <f t="shared" si="748"/>
        <v>0</v>
      </c>
      <c r="AF1583" s="282">
        <f t="shared" si="749"/>
        <v>0</v>
      </c>
      <c r="AG1583" s="283">
        <f t="shared" si="750"/>
        <v>0</v>
      </c>
      <c r="AH1583" s="281">
        <f t="shared" si="733"/>
        <v>0</v>
      </c>
      <c r="AI1583" s="551">
        <f t="shared" si="756"/>
        <v>0</v>
      </c>
      <c r="AJ1583" s="549">
        <f t="shared" si="756"/>
        <v>0</v>
      </c>
      <c r="AK1583" s="549">
        <f t="shared" si="756"/>
        <v>0</v>
      </c>
      <c r="AL1583" s="282">
        <f t="shared" si="751"/>
        <v>0</v>
      </c>
      <c r="AM1583" s="281">
        <f t="shared" si="734"/>
        <v>0</v>
      </c>
      <c r="AN1583" s="549">
        <f t="shared" si="752"/>
        <v>0</v>
      </c>
      <c r="AO1583" s="549">
        <f t="shared" si="753"/>
        <v>0</v>
      </c>
      <c r="AP1583" s="549">
        <f t="shared" si="754"/>
        <v>0</v>
      </c>
      <c r="AQ1583" s="283">
        <f t="shared" si="755"/>
        <v>0</v>
      </c>
      <c r="AR1583" s="281">
        <f t="shared" si="735"/>
        <v>0</v>
      </c>
      <c r="AT1583" s="446"/>
      <c r="AU1583" s="344"/>
      <c r="AV1583" s="447" t="str">
        <f t="shared" si="736"/>
        <v>CA</v>
      </c>
      <c r="AW1583" s="447" t="str">
        <f t="shared" si="737"/>
        <v>CL</v>
      </c>
      <c r="AX1583" s="447" t="str">
        <f t="shared" si="738"/>
        <v>AIC</v>
      </c>
      <c r="AY1583" s="447" t="str">
        <f t="shared" si="739"/>
        <v>ERB</v>
      </c>
      <c r="AZ1583" s="447" t="str">
        <f t="shared" si="740"/>
        <v>GRB</v>
      </c>
      <c r="BA1583" s="447" t="str">
        <f t="shared" si="741"/>
        <v>Non-Op</v>
      </c>
      <c r="BC1583" s="445" t="s">
        <v>2368</v>
      </c>
      <c r="BD1583" s="552">
        <f t="shared" si="742"/>
        <v>0</v>
      </c>
      <c r="BF1583" s="435"/>
      <c r="BG1583" s="435"/>
      <c r="BH1583" s="435"/>
      <c r="BI1583" s="435"/>
      <c r="BJ1583" s="435"/>
      <c r="BK1583" s="435"/>
      <c r="BL1583" s="435"/>
      <c r="BN1583" s="444"/>
    </row>
    <row r="1584" spans="1:66" s="28" customFormat="1" ht="12" customHeight="1">
      <c r="A1584" s="287">
        <v>25400191</v>
      </c>
      <c r="B1584" s="288" t="str">
        <f t="shared" si="745"/>
        <v>25400191</v>
      </c>
      <c r="C1584" s="444" t="s">
        <v>3028</v>
      </c>
      <c r="D1584" s="445" t="s">
        <v>1163</v>
      </c>
      <c r="E1584" s="445"/>
      <c r="F1584" s="444"/>
      <c r="G1584" s="445"/>
      <c r="H1584" s="547">
        <v>0</v>
      </c>
      <c r="I1584" s="547">
        <v>0</v>
      </c>
      <c r="J1584" s="547">
        <v>0</v>
      </c>
      <c r="K1584" s="547">
        <v>0</v>
      </c>
      <c r="L1584" s="547">
        <v>0</v>
      </c>
      <c r="M1584" s="547">
        <v>0</v>
      </c>
      <c r="N1584" s="547">
        <v>0</v>
      </c>
      <c r="O1584" s="547">
        <v>0</v>
      </c>
      <c r="P1584" s="547">
        <v>0</v>
      </c>
      <c r="Q1584" s="547">
        <v>0</v>
      </c>
      <c r="R1584" s="547">
        <v>0</v>
      </c>
      <c r="S1584" s="547">
        <v>0</v>
      </c>
      <c r="T1584" s="547">
        <v>0</v>
      </c>
      <c r="U1584" s="547"/>
      <c r="V1584" s="547">
        <f t="shared" si="746"/>
        <v>0</v>
      </c>
      <c r="W1584" s="358" t="s">
        <v>1979</v>
      </c>
      <c r="X1584" s="359"/>
      <c r="Y1584" s="548">
        <f t="shared" si="757"/>
        <v>0</v>
      </c>
      <c r="Z1584" s="549">
        <f t="shared" si="757"/>
        <v>0</v>
      </c>
      <c r="AA1584" s="549">
        <f t="shared" si="757"/>
        <v>0</v>
      </c>
      <c r="AB1584" s="282">
        <f t="shared" si="731"/>
        <v>0</v>
      </c>
      <c r="AC1584" s="281">
        <f t="shared" si="732"/>
        <v>0</v>
      </c>
      <c r="AD1584" s="549">
        <f t="shared" si="747"/>
        <v>0</v>
      </c>
      <c r="AE1584" s="553">
        <f t="shared" si="748"/>
        <v>0</v>
      </c>
      <c r="AF1584" s="282">
        <f t="shared" si="749"/>
        <v>0</v>
      </c>
      <c r="AG1584" s="283">
        <f t="shared" si="750"/>
        <v>0</v>
      </c>
      <c r="AH1584" s="281">
        <f t="shared" si="733"/>
        <v>0</v>
      </c>
      <c r="AI1584" s="551">
        <f t="shared" si="756"/>
        <v>0</v>
      </c>
      <c r="AJ1584" s="549">
        <f t="shared" si="756"/>
        <v>0</v>
      </c>
      <c r="AK1584" s="549">
        <f t="shared" si="756"/>
        <v>0</v>
      </c>
      <c r="AL1584" s="282">
        <f t="shared" si="751"/>
        <v>0</v>
      </c>
      <c r="AM1584" s="281">
        <f t="shared" si="734"/>
        <v>0</v>
      </c>
      <c r="AN1584" s="549">
        <f t="shared" si="752"/>
        <v>0</v>
      </c>
      <c r="AO1584" s="549">
        <f t="shared" si="753"/>
        <v>0</v>
      </c>
      <c r="AP1584" s="549">
        <f t="shared" si="754"/>
        <v>0</v>
      </c>
      <c r="AQ1584" s="283">
        <f t="shared" si="755"/>
        <v>0</v>
      </c>
      <c r="AR1584" s="281">
        <f t="shared" si="735"/>
        <v>0</v>
      </c>
      <c r="AT1584" s="446"/>
      <c r="AU1584" s="344"/>
      <c r="AV1584" s="447" t="str">
        <f t="shared" si="736"/>
        <v>CA</v>
      </c>
      <c r="AW1584" s="447" t="str">
        <f t="shared" si="737"/>
        <v>CL</v>
      </c>
      <c r="AX1584" s="447" t="str">
        <f t="shared" si="738"/>
        <v>AIC</v>
      </c>
      <c r="AY1584" s="447" t="str">
        <f t="shared" si="739"/>
        <v>ERB</v>
      </c>
      <c r="AZ1584" s="447" t="str">
        <f t="shared" si="740"/>
        <v>GRB</v>
      </c>
      <c r="BA1584" s="447" t="str">
        <f t="shared" si="741"/>
        <v>Non-Op</v>
      </c>
      <c r="BC1584" s="445" t="s">
        <v>2368</v>
      </c>
      <c r="BD1584" s="552">
        <f t="shared" si="742"/>
        <v>0</v>
      </c>
      <c r="BF1584" s="435"/>
      <c r="BG1584" s="435"/>
      <c r="BH1584" s="435"/>
      <c r="BI1584" s="435"/>
      <c r="BJ1584" s="435"/>
      <c r="BK1584" s="435"/>
      <c r="BL1584" s="435"/>
      <c r="BN1584" s="444"/>
    </row>
    <row r="1585" spans="1:66" s="28" customFormat="1" ht="12" customHeight="1">
      <c r="A1585" s="287">
        <v>25400201</v>
      </c>
      <c r="B1585" s="288" t="str">
        <f t="shared" si="745"/>
        <v>25400201</v>
      </c>
      <c r="C1585" s="444" t="s">
        <v>3029</v>
      </c>
      <c r="D1585" s="445" t="s">
        <v>1163</v>
      </c>
      <c r="E1585" s="445"/>
      <c r="F1585" s="444"/>
      <c r="G1585" s="445"/>
      <c r="H1585" s="547">
        <v>0</v>
      </c>
      <c r="I1585" s="547">
        <v>0</v>
      </c>
      <c r="J1585" s="547">
        <v>0</v>
      </c>
      <c r="K1585" s="547">
        <v>0</v>
      </c>
      <c r="L1585" s="547">
        <v>0</v>
      </c>
      <c r="M1585" s="547">
        <v>0</v>
      </c>
      <c r="N1585" s="547">
        <v>0</v>
      </c>
      <c r="O1585" s="547">
        <v>0</v>
      </c>
      <c r="P1585" s="547">
        <v>0</v>
      </c>
      <c r="Q1585" s="547">
        <v>0</v>
      </c>
      <c r="R1585" s="547">
        <v>0</v>
      </c>
      <c r="S1585" s="547">
        <v>0</v>
      </c>
      <c r="T1585" s="547">
        <v>0</v>
      </c>
      <c r="U1585" s="547"/>
      <c r="V1585" s="547">
        <f t="shared" si="746"/>
        <v>0</v>
      </c>
      <c r="W1585" s="358" t="s">
        <v>1979</v>
      </c>
      <c r="X1585" s="359"/>
      <c r="Y1585" s="548">
        <f t="shared" si="757"/>
        <v>0</v>
      </c>
      <c r="Z1585" s="549">
        <f t="shared" si="757"/>
        <v>0</v>
      </c>
      <c r="AA1585" s="549">
        <f t="shared" si="757"/>
        <v>0</v>
      </c>
      <c r="AB1585" s="282">
        <f t="shared" si="731"/>
        <v>0</v>
      </c>
      <c r="AC1585" s="281">
        <f t="shared" si="732"/>
        <v>0</v>
      </c>
      <c r="AD1585" s="549">
        <f t="shared" si="747"/>
        <v>0</v>
      </c>
      <c r="AE1585" s="553">
        <f t="shared" si="748"/>
        <v>0</v>
      </c>
      <c r="AF1585" s="282">
        <f t="shared" si="749"/>
        <v>0</v>
      </c>
      <c r="AG1585" s="283">
        <f t="shared" si="750"/>
        <v>0</v>
      </c>
      <c r="AH1585" s="281">
        <f t="shared" si="733"/>
        <v>0</v>
      </c>
      <c r="AI1585" s="551">
        <f t="shared" si="756"/>
        <v>0</v>
      </c>
      <c r="AJ1585" s="549">
        <f t="shared" si="756"/>
        <v>0</v>
      </c>
      <c r="AK1585" s="549">
        <f t="shared" si="756"/>
        <v>0</v>
      </c>
      <c r="AL1585" s="282">
        <f t="shared" si="751"/>
        <v>0</v>
      </c>
      <c r="AM1585" s="281">
        <f t="shared" si="734"/>
        <v>0</v>
      </c>
      <c r="AN1585" s="549">
        <f t="shared" si="752"/>
        <v>0</v>
      </c>
      <c r="AO1585" s="549">
        <f t="shared" si="753"/>
        <v>0</v>
      </c>
      <c r="AP1585" s="549">
        <f t="shared" si="754"/>
        <v>0</v>
      </c>
      <c r="AQ1585" s="283">
        <f t="shared" si="755"/>
        <v>0</v>
      </c>
      <c r="AR1585" s="281">
        <f t="shared" si="735"/>
        <v>0</v>
      </c>
      <c r="AT1585" s="446"/>
      <c r="AU1585" s="344"/>
      <c r="AV1585" s="447" t="str">
        <f t="shared" si="736"/>
        <v>CA</v>
      </c>
      <c r="AW1585" s="447" t="str">
        <f t="shared" si="737"/>
        <v>CL</v>
      </c>
      <c r="AX1585" s="447" t="str">
        <f t="shared" si="738"/>
        <v>AIC</v>
      </c>
      <c r="AY1585" s="447" t="str">
        <f t="shared" si="739"/>
        <v>ERB</v>
      </c>
      <c r="AZ1585" s="447" t="str">
        <f t="shared" si="740"/>
        <v>GRB</v>
      </c>
      <c r="BA1585" s="447" t="str">
        <f t="shared" si="741"/>
        <v>Non-Op</v>
      </c>
      <c r="BC1585" s="445" t="s">
        <v>2368</v>
      </c>
      <c r="BD1585" s="552">
        <f t="shared" si="742"/>
        <v>0</v>
      </c>
      <c r="BF1585" s="435"/>
      <c r="BG1585" s="435"/>
      <c r="BH1585" s="435"/>
      <c r="BI1585" s="435"/>
      <c r="BJ1585" s="435"/>
      <c r="BK1585" s="435"/>
      <c r="BL1585" s="435"/>
      <c r="BN1585" s="444"/>
    </row>
    <row r="1586" spans="1:66" s="28" customFormat="1" ht="12" customHeight="1">
      <c r="A1586" s="287">
        <v>25400221</v>
      </c>
      <c r="B1586" s="288" t="str">
        <f t="shared" si="745"/>
        <v>25400221</v>
      </c>
      <c r="C1586" s="444" t="s">
        <v>1980</v>
      </c>
      <c r="D1586" s="445" t="s">
        <v>1165</v>
      </c>
      <c r="E1586" s="445"/>
      <c r="F1586" s="444"/>
      <c r="G1586" s="445"/>
      <c r="H1586" s="547">
        <v>-597419.97</v>
      </c>
      <c r="I1586" s="547">
        <v>-55173.64</v>
      </c>
      <c r="J1586" s="547">
        <v>-167617.13</v>
      </c>
      <c r="K1586" s="547">
        <v>-301734.90999999997</v>
      </c>
      <c r="L1586" s="547">
        <v>-295227.33</v>
      </c>
      <c r="M1586" s="547">
        <v>-348360.05</v>
      </c>
      <c r="N1586" s="547">
        <v>-371878.89</v>
      </c>
      <c r="O1586" s="547">
        <v>-363534.15</v>
      </c>
      <c r="P1586" s="547">
        <v>-361878.1</v>
      </c>
      <c r="Q1586" s="547">
        <v>-360894.81</v>
      </c>
      <c r="R1586" s="547">
        <v>-521633.44</v>
      </c>
      <c r="S1586" s="547">
        <v>-519692.06</v>
      </c>
      <c r="T1586" s="547">
        <v>-650729.26</v>
      </c>
      <c r="U1586" s="547"/>
      <c r="V1586" s="547">
        <f t="shared" si="746"/>
        <v>-357641.59375</v>
      </c>
      <c r="W1586" s="358"/>
      <c r="X1586" s="359"/>
      <c r="Y1586" s="548">
        <f t="shared" si="757"/>
        <v>0</v>
      </c>
      <c r="Z1586" s="549">
        <f t="shared" si="757"/>
        <v>0</v>
      </c>
      <c r="AA1586" s="549">
        <f t="shared" si="757"/>
        <v>0</v>
      </c>
      <c r="AB1586" s="282">
        <f t="shared" si="731"/>
        <v>-650729.26</v>
      </c>
      <c r="AC1586" s="281">
        <f t="shared" si="732"/>
        <v>0</v>
      </c>
      <c r="AD1586" s="549">
        <f t="shared" si="747"/>
        <v>0</v>
      </c>
      <c r="AE1586" s="553">
        <f t="shared" si="748"/>
        <v>0</v>
      </c>
      <c r="AF1586" s="282">
        <f t="shared" si="749"/>
        <v>-650729.26</v>
      </c>
      <c r="AG1586" s="283">
        <f t="shared" si="750"/>
        <v>-650729.26</v>
      </c>
      <c r="AH1586" s="281">
        <f t="shared" si="733"/>
        <v>0</v>
      </c>
      <c r="AI1586" s="551">
        <f t="shared" si="756"/>
        <v>0</v>
      </c>
      <c r="AJ1586" s="549">
        <f t="shared" si="756"/>
        <v>0</v>
      </c>
      <c r="AK1586" s="549">
        <f t="shared" si="756"/>
        <v>0</v>
      </c>
      <c r="AL1586" s="282">
        <f t="shared" si="751"/>
        <v>-357641.59375</v>
      </c>
      <c r="AM1586" s="281">
        <f t="shared" si="734"/>
        <v>0</v>
      </c>
      <c r="AN1586" s="549">
        <f t="shared" si="752"/>
        <v>0</v>
      </c>
      <c r="AO1586" s="549">
        <f t="shared" si="753"/>
        <v>0</v>
      </c>
      <c r="AP1586" s="549">
        <f t="shared" si="754"/>
        <v>-357641.59375</v>
      </c>
      <c r="AQ1586" s="283">
        <f t="shared" si="755"/>
        <v>-357641.59375</v>
      </c>
      <c r="AR1586" s="281">
        <f t="shared" si="735"/>
        <v>0</v>
      </c>
      <c r="AT1586" s="446" t="s">
        <v>2066</v>
      </c>
      <c r="AU1586" s="344"/>
      <c r="AV1586" s="447" t="str">
        <f t="shared" si="736"/>
        <v>CA</v>
      </c>
      <c r="AW1586" s="447" t="str">
        <f t="shared" si="737"/>
        <v>CL</v>
      </c>
      <c r="AX1586" s="447" t="str">
        <f t="shared" si="738"/>
        <v>AIC</v>
      </c>
      <c r="AY1586" s="447" t="str">
        <f t="shared" si="739"/>
        <v>ERB</v>
      </c>
      <c r="AZ1586" s="447" t="str">
        <f t="shared" si="740"/>
        <v>GRB</v>
      </c>
      <c r="BA1586" s="447" t="str">
        <f t="shared" si="741"/>
        <v>Non-Op</v>
      </c>
      <c r="BC1586" s="449" t="s">
        <v>2100</v>
      </c>
      <c r="BD1586" s="552">
        <f t="shared" si="742"/>
        <v>-650729.26</v>
      </c>
      <c r="BF1586" s="435"/>
      <c r="BG1586" s="435"/>
      <c r="BH1586" s="435"/>
      <c r="BI1586" s="435"/>
      <c r="BJ1586" s="435"/>
      <c r="BK1586" s="435"/>
      <c r="BL1586" s="435"/>
      <c r="BN1586" s="444"/>
    </row>
    <row r="1587" spans="1:66" s="28" customFormat="1" ht="12" customHeight="1">
      <c r="A1587" s="287">
        <v>25400261</v>
      </c>
      <c r="B1587" s="288" t="str">
        <f t="shared" si="745"/>
        <v>25400261</v>
      </c>
      <c r="C1587" s="444" t="s">
        <v>1981</v>
      </c>
      <c r="D1587" s="445" t="s">
        <v>1165</v>
      </c>
      <c r="E1587" s="445"/>
      <c r="F1587" s="444"/>
      <c r="G1587" s="445"/>
      <c r="H1587" s="547">
        <v>-45562139</v>
      </c>
      <c r="I1587" s="547">
        <v>-30688096</v>
      </c>
      <c r="J1587" s="547">
        <v>-11294943</v>
      </c>
      <c r="K1587" s="547">
        <v>-384039</v>
      </c>
      <c r="L1587" s="547">
        <v>-0.81</v>
      </c>
      <c r="M1587" s="547">
        <v>-0.81</v>
      </c>
      <c r="N1587" s="547">
        <v>-0.81</v>
      </c>
      <c r="O1587" s="547">
        <v>-0.81</v>
      </c>
      <c r="P1587" s="547">
        <v>-0.81</v>
      </c>
      <c r="Q1587" s="547">
        <v>-0.81</v>
      </c>
      <c r="R1587" s="547">
        <v>-0.81</v>
      </c>
      <c r="S1587" s="547">
        <v>-0.81</v>
      </c>
      <c r="T1587" s="547">
        <v>-0.81</v>
      </c>
      <c r="U1587" s="547"/>
      <c r="V1587" s="547">
        <f t="shared" si="746"/>
        <v>-5429012.8654166684</v>
      </c>
      <c r="W1587" s="358"/>
      <c r="X1587" s="359"/>
      <c r="Y1587" s="548">
        <f t="shared" si="757"/>
        <v>0</v>
      </c>
      <c r="Z1587" s="549">
        <f t="shared" si="757"/>
        <v>0</v>
      </c>
      <c r="AA1587" s="549">
        <f t="shared" si="757"/>
        <v>0</v>
      </c>
      <c r="AB1587" s="282">
        <f t="shared" si="731"/>
        <v>-0.81</v>
      </c>
      <c r="AC1587" s="281">
        <f t="shared" si="732"/>
        <v>0</v>
      </c>
      <c r="AD1587" s="549">
        <f t="shared" si="747"/>
        <v>0</v>
      </c>
      <c r="AE1587" s="553">
        <f t="shared" si="748"/>
        <v>0</v>
      </c>
      <c r="AF1587" s="282">
        <f t="shared" si="749"/>
        <v>-0.81</v>
      </c>
      <c r="AG1587" s="283">
        <f t="shared" si="750"/>
        <v>-0.81</v>
      </c>
      <c r="AH1587" s="281">
        <f t="shared" si="733"/>
        <v>0</v>
      </c>
      <c r="AI1587" s="551">
        <f t="shared" si="756"/>
        <v>0</v>
      </c>
      <c r="AJ1587" s="549">
        <f t="shared" si="756"/>
        <v>0</v>
      </c>
      <c r="AK1587" s="549">
        <f t="shared" si="756"/>
        <v>0</v>
      </c>
      <c r="AL1587" s="282">
        <f t="shared" si="751"/>
        <v>-5429012.8654166684</v>
      </c>
      <c r="AM1587" s="281">
        <f t="shared" si="734"/>
        <v>0</v>
      </c>
      <c r="AN1587" s="549">
        <f t="shared" si="752"/>
        <v>0</v>
      </c>
      <c r="AO1587" s="549">
        <f t="shared" si="753"/>
        <v>0</v>
      </c>
      <c r="AP1587" s="549">
        <f t="shared" si="754"/>
        <v>-5429012.8654166684</v>
      </c>
      <c r="AQ1587" s="283">
        <f t="shared" si="755"/>
        <v>-5429012.8654166684</v>
      </c>
      <c r="AR1587" s="281">
        <f t="shared" si="735"/>
        <v>0</v>
      </c>
      <c r="AT1587" s="446" t="s">
        <v>2078</v>
      </c>
      <c r="AU1587" s="344"/>
      <c r="AV1587" s="447" t="str">
        <f t="shared" si="736"/>
        <v>CA</v>
      </c>
      <c r="AW1587" s="447" t="str">
        <f t="shared" si="737"/>
        <v>CL</v>
      </c>
      <c r="AX1587" s="447" t="str">
        <f t="shared" si="738"/>
        <v>AIC</v>
      </c>
      <c r="AY1587" s="447" t="str">
        <f t="shared" si="739"/>
        <v>ERB</v>
      </c>
      <c r="AZ1587" s="447" t="str">
        <f t="shared" si="740"/>
        <v>GRB</v>
      </c>
      <c r="BA1587" s="447" t="str">
        <f t="shared" si="741"/>
        <v>Non-Op</v>
      </c>
      <c r="BC1587" s="449" t="s">
        <v>2100</v>
      </c>
      <c r="BD1587" s="552">
        <f t="shared" si="742"/>
        <v>-0.81</v>
      </c>
      <c r="BF1587" s="435"/>
      <c r="BG1587" s="435"/>
      <c r="BH1587" s="435"/>
      <c r="BI1587" s="435"/>
      <c r="BJ1587" s="435"/>
      <c r="BK1587" s="435"/>
      <c r="BL1587" s="435"/>
      <c r="BN1587" s="444"/>
    </row>
    <row r="1588" spans="1:66" s="28" customFormat="1" ht="12" customHeight="1">
      <c r="A1588" s="287">
        <v>25400291</v>
      </c>
      <c r="B1588" s="288" t="str">
        <f t="shared" si="745"/>
        <v>25400291</v>
      </c>
      <c r="C1588" s="444" t="s">
        <v>1982</v>
      </c>
      <c r="D1588" s="445" t="s">
        <v>1165</v>
      </c>
      <c r="E1588" s="445"/>
      <c r="F1588" s="444"/>
      <c r="G1588" s="445"/>
      <c r="H1588" s="547">
        <v>180039.93</v>
      </c>
      <c r="I1588" s="547">
        <v>-458661.95</v>
      </c>
      <c r="J1588" s="547">
        <v>-374501.95</v>
      </c>
      <c r="K1588" s="547">
        <v>-297696.95</v>
      </c>
      <c r="L1588" s="547">
        <v>-234271.4</v>
      </c>
      <c r="M1588" s="547">
        <v>-174536.33</v>
      </c>
      <c r="N1588" s="547">
        <v>-109768.18</v>
      </c>
      <c r="O1588" s="547">
        <v>-48126.879999999997</v>
      </c>
      <c r="P1588" s="547">
        <v>15730.45</v>
      </c>
      <c r="Q1588" s="547">
        <v>72780.31</v>
      </c>
      <c r="R1588" s="547">
        <v>140315.42000000001</v>
      </c>
      <c r="S1588" s="547">
        <v>212514.06</v>
      </c>
      <c r="T1588" s="547">
        <v>300718.09000000003</v>
      </c>
      <c r="U1588" s="547"/>
      <c r="V1588" s="547">
        <f t="shared" si="746"/>
        <v>-84653.699166666658</v>
      </c>
      <c r="W1588" s="358"/>
      <c r="X1588" s="359"/>
      <c r="Y1588" s="548">
        <f t="shared" si="757"/>
        <v>0</v>
      </c>
      <c r="Z1588" s="549">
        <f t="shared" si="757"/>
        <v>0</v>
      </c>
      <c r="AA1588" s="549">
        <f t="shared" si="757"/>
        <v>0</v>
      </c>
      <c r="AB1588" s="282">
        <f t="shared" si="731"/>
        <v>300718.09000000003</v>
      </c>
      <c r="AC1588" s="281">
        <f t="shared" si="732"/>
        <v>0</v>
      </c>
      <c r="AD1588" s="549">
        <f t="shared" si="747"/>
        <v>0</v>
      </c>
      <c r="AE1588" s="553">
        <f t="shared" si="748"/>
        <v>0</v>
      </c>
      <c r="AF1588" s="282">
        <f t="shared" si="749"/>
        <v>300718.09000000003</v>
      </c>
      <c r="AG1588" s="283">
        <f t="shared" si="750"/>
        <v>300718.09000000003</v>
      </c>
      <c r="AH1588" s="281">
        <f t="shared" si="733"/>
        <v>0</v>
      </c>
      <c r="AI1588" s="551">
        <f t="shared" si="756"/>
        <v>0</v>
      </c>
      <c r="AJ1588" s="549">
        <f t="shared" si="756"/>
        <v>0</v>
      </c>
      <c r="AK1588" s="549">
        <f t="shared" si="756"/>
        <v>0</v>
      </c>
      <c r="AL1588" s="282">
        <f t="shared" si="751"/>
        <v>-84653.699166666658</v>
      </c>
      <c r="AM1588" s="281">
        <f t="shared" si="734"/>
        <v>0</v>
      </c>
      <c r="AN1588" s="549">
        <f t="shared" si="752"/>
        <v>0</v>
      </c>
      <c r="AO1588" s="549">
        <f t="shared" si="753"/>
        <v>0</v>
      </c>
      <c r="AP1588" s="549">
        <f t="shared" si="754"/>
        <v>-84653.699166666658</v>
      </c>
      <c r="AQ1588" s="283">
        <f t="shared" si="755"/>
        <v>-84653.699166666658</v>
      </c>
      <c r="AR1588" s="281">
        <f t="shared" si="735"/>
        <v>0</v>
      </c>
      <c r="AT1588" s="446" t="s">
        <v>2066</v>
      </c>
      <c r="AU1588" s="344"/>
      <c r="AV1588" s="447" t="str">
        <f t="shared" si="736"/>
        <v>CA</v>
      </c>
      <c r="AW1588" s="447" t="str">
        <f t="shared" si="737"/>
        <v>CL</v>
      </c>
      <c r="AX1588" s="447" t="str">
        <f t="shared" si="738"/>
        <v>AIC</v>
      </c>
      <c r="AY1588" s="447" t="str">
        <f t="shared" si="739"/>
        <v>ERB</v>
      </c>
      <c r="AZ1588" s="447" t="str">
        <f t="shared" si="740"/>
        <v>GRB</v>
      </c>
      <c r="BA1588" s="447" t="str">
        <f t="shared" si="741"/>
        <v>Non-Op</v>
      </c>
      <c r="BC1588" s="449" t="s">
        <v>2100</v>
      </c>
      <c r="BD1588" s="552">
        <f t="shared" si="742"/>
        <v>300718.09000000003</v>
      </c>
      <c r="BF1588" s="435"/>
      <c r="BG1588" s="435"/>
      <c r="BH1588" s="435"/>
      <c r="BI1588" s="435"/>
      <c r="BJ1588" s="435"/>
      <c r="BK1588" s="435"/>
      <c r="BL1588" s="435"/>
      <c r="BN1588" s="444"/>
    </row>
    <row r="1589" spans="1:66" s="28" customFormat="1" ht="12" customHeight="1">
      <c r="A1589" s="287">
        <v>25400301</v>
      </c>
      <c r="B1589" s="288" t="str">
        <f t="shared" si="745"/>
        <v>25400301</v>
      </c>
      <c r="C1589" s="444" t="s">
        <v>1983</v>
      </c>
      <c r="D1589" s="445" t="s">
        <v>1165</v>
      </c>
      <c r="E1589" s="445"/>
      <c r="F1589" s="444"/>
      <c r="G1589" s="445"/>
      <c r="H1589" s="547">
        <v>34647.46</v>
      </c>
      <c r="I1589" s="547">
        <v>-59947.7</v>
      </c>
      <c r="J1589" s="547">
        <v>-59062.62</v>
      </c>
      <c r="K1589" s="547">
        <v>-58005.14</v>
      </c>
      <c r="L1589" s="547">
        <v>-57066.32</v>
      </c>
      <c r="M1589" s="547">
        <v>-55920.88</v>
      </c>
      <c r="N1589" s="547">
        <v>-54228.57</v>
      </c>
      <c r="O1589" s="547">
        <v>-52298.7</v>
      </c>
      <c r="P1589" s="547">
        <v>-49927.78</v>
      </c>
      <c r="Q1589" s="547">
        <v>-47476.82</v>
      </c>
      <c r="R1589" s="547">
        <v>-44268.51</v>
      </c>
      <c r="S1589" s="547">
        <v>8097.31</v>
      </c>
      <c r="T1589" s="547">
        <v>12953.13</v>
      </c>
      <c r="U1589" s="547"/>
      <c r="V1589" s="547">
        <f t="shared" si="746"/>
        <v>-42192.119583333333</v>
      </c>
      <c r="W1589" s="358"/>
      <c r="X1589" s="359"/>
      <c r="Y1589" s="548">
        <f t="shared" si="757"/>
        <v>0</v>
      </c>
      <c r="Z1589" s="549">
        <f t="shared" si="757"/>
        <v>0</v>
      </c>
      <c r="AA1589" s="549">
        <f t="shared" si="757"/>
        <v>0</v>
      </c>
      <c r="AB1589" s="282">
        <f t="shared" si="731"/>
        <v>12953.13</v>
      </c>
      <c r="AC1589" s="281">
        <f t="shared" si="732"/>
        <v>0</v>
      </c>
      <c r="AD1589" s="549">
        <f t="shared" si="747"/>
        <v>0</v>
      </c>
      <c r="AE1589" s="553">
        <f t="shared" si="748"/>
        <v>0</v>
      </c>
      <c r="AF1589" s="282">
        <f t="shared" si="749"/>
        <v>12953.13</v>
      </c>
      <c r="AG1589" s="283">
        <f t="shared" si="750"/>
        <v>12953.13</v>
      </c>
      <c r="AH1589" s="281">
        <f t="shared" si="733"/>
        <v>0</v>
      </c>
      <c r="AI1589" s="551">
        <f t="shared" si="756"/>
        <v>0</v>
      </c>
      <c r="AJ1589" s="549">
        <f t="shared" si="756"/>
        <v>0</v>
      </c>
      <c r="AK1589" s="549">
        <f t="shared" si="756"/>
        <v>0</v>
      </c>
      <c r="AL1589" s="282">
        <f t="shared" si="751"/>
        <v>-42192.119583333333</v>
      </c>
      <c r="AM1589" s="281">
        <f t="shared" si="734"/>
        <v>0</v>
      </c>
      <c r="AN1589" s="549">
        <f t="shared" si="752"/>
        <v>0</v>
      </c>
      <c r="AO1589" s="549">
        <f t="shared" si="753"/>
        <v>0</v>
      </c>
      <c r="AP1589" s="549">
        <f t="shared" si="754"/>
        <v>-42192.119583333333</v>
      </c>
      <c r="AQ1589" s="283">
        <f t="shared" si="755"/>
        <v>-42192.119583333333</v>
      </c>
      <c r="AR1589" s="281">
        <f t="shared" si="735"/>
        <v>0</v>
      </c>
      <c r="AT1589" s="446" t="s">
        <v>2066</v>
      </c>
      <c r="AU1589" s="344"/>
      <c r="AV1589" s="447" t="str">
        <f t="shared" si="736"/>
        <v>CA</v>
      </c>
      <c r="AW1589" s="447" t="str">
        <f t="shared" si="737"/>
        <v>CL</v>
      </c>
      <c r="AX1589" s="447" t="str">
        <f t="shared" si="738"/>
        <v>AIC</v>
      </c>
      <c r="AY1589" s="447" t="str">
        <f t="shared" si="739"/>
        <v>ERB</v>
      </c>
      <c r="AZ1589" s="447" t="str">
        <f t="shared" si="740"/>
        <v>GRB</v>
      </c>
      <c r="BA1589" s="447" t="str">
        <f t="shared" si="741"/>
        <v>Non-Op</v>
      </c>
      <c r="BC1589" s="449" t="s">
        <v>2100</v>
      </c>
      <c r="BD1589" s="552">
        <f t="shared" si="742"/>
        <v>12953.13</v>
      </c>
      <c r="BF1589" s="435"/>
      <c r="BG1589" s="435"/>
      <c r="BH1589" s="435"/>
      <c r="BI1589" s="435"/>
      <c r="BJ1589" s="435"/>
      <c r="BK1589" s="435"/>
      <c r="BL1589" s="435"/>
      <c r="BN1589" s="444"/>
    </row>
    <row r="1590" spans="1:66" s="28" customFormat="1" ht="12" customHeight="1">
      <c r="A1590" s="287">
        <v>25400311</v>
      </c>
      <c r="B1590" s="288" t="str">
        <f t="shared" si="745"/>
        <v>25400311</v>
      </c>
      <c r="C1590" s="444" t="s">
        <v>1984</v>
      </c>
      <c r="D1590" s="445" t="s">
        <v>1165</v>
      </c>
      <c r="E1590" s="445"/>
      <c r="F1590" s="444"/>
      <c r="G1590" s="445"/>
      <c r="H1590" s="547">
        <v>-52624</v>
      </c>
      <c r="I1590" s="547">
        <v>38862.04</v>
      </c>
      <c r="J1590" s="547">
        <v>38230.800000000003</v>
      </c>
      <c r="K1590" s="547">
        <v>36900.97</v>
      </c>
      <c r="L1590" s="547">
        <v>35209.58</v>
      </c>
      <c r="M1590" s="547">
        <v>33386.080000000002</v>
      </c>
      <c r="N1590" s="547">
        <v>31345.4</v>
      </c>
      <c r="O1590" s="547">
        <v>29261.73</v>
      </c>
      <c r="P1590" s="547">
        <v>27206.400000000001</v>
      </c>
      <c r="Q1590" s="547">
        <v>25158.54</v>
      </c>
      <c r="R1590" s="547">
        <v>22658.04</v>
      </c>
      <c r="S1590" s="547">
        <v>-28874.12</v>
      </c>
      <c r="T1590" s="547">
        <v>-32190.31</v>
      </c>
      <c r="U1590" s="547"/>
      <c r="V1590" s="547">
        <f t="shared" si="746"/>
        <v>20578.192083333335</v>
      </c>
      <c r="W1590" s="358"/>
      <c r="X1590" s="359"/>
      <c r="Y1590" s="548">
        <f t="shared" si="757"/>
        <v>0</v>
      </c>
      <c r="Z1590" s="549">
        <f t="shared" si="757"/>
        <v>0</v>
      </c>
      <c r="AA1590" s="549">
        <f t="shared" si="757"/>
        <v>0</v>
      </c>
      <c r="AB1590" s="282">
        <f t="shared" si="731"/>
        <v>-32190.31</v>
      </c>
      <c r="AC1590" s="281">
        <f t="shared" si="732"/>
        <v>0</v>
      </c>
      <c r="AD1590" s="549">
        <f t="shared" si="747"/>
        <v>0</v>
      </c>
      <c r="AE1590" s="553">
        <f t="shared" si="748"/>
        <v>0</v>
      </c>
      <c r="AF1590" s="282">
        <f t="shared" si="749"/>
        <v>-32190.31</v>
      </c>
      <c r="AG1590" s="283">
        <f t="shared" si="750"/>
        <v>-32190.31</v>
      </c>
      <c r="AH1590" s="281">
        <f t="shared" si="733"/>
        <v>0</v>
      </c>
      <c r="AI1590" s="551">
        <f t="shared" si="756"/>
        <v>0</v>
      </c>
      <c r="AJ1590" s="549">
        <f t="shared" si="756"/>
        <v>0</v>
      </c>
      <c r="AK1590" s="549">
        <f t="shared" si="756"/>
        <v>0</v>
      </c>
      <c r="AL1590" s="282">
        <f t="shared" si="751"/>
        <v>20578.192083333335</v>
      </c>
      <c r="AM1590" s="281">
        <f t="shared" si="734"/>
        <v>0</v>
      </c>
      <c r="AN1590" s="549">
        <f t="shared" si="752"/>
        <v>0</v>
      </c>
      <c r="AO1590" s="549">
        <f t="shared" si="753"/>
        <v>0</v>
      </c>
      <c r="AP1590" s="549">
        <f t="shared" si="754"/>
        <v>20578.192083333335</v>
      </c>
      <c r="AQ1590" s="283">
        <f t="shared" si="755"/>
        <v>20578.192083333335</v>
      </c>
      <c r="AR1590" s="281">
        <f t="shared" si="735"/>
        <v>0</v>
      </c>
      <c r="AT1590" s="446" t="s">
        <v>2066</v>
      </c>
      <c r="AU1590" s="344"/>
      <c r="AV1590" s="447" t="str">
        <f t="shared" si="736"/>
        <v>CA</v>
      </c>
      <c r="AW1590" s="447" t="str">
        <f t="shared" si="737"/>
        <v>CL</v>
      </c>
      <c r="AX1590" s="447" t="str">
        <f t="shared" si="738"/>
        <v>AIC</v>
      </c>
      <c r="AY1590" s="447" t="str">
        <f t="shared" si="739"/>
        <v>ERB</v>
      </c>
      <c r="AZ1590" s="447" t="str">
        <f t="shared" si="740"/>
        <v>GRB</v>
      </c>
      <c r="BA1590" s="447" t="str">
        <f t="shared" si="741"/>
        <v>Non-Op</v>
      </c>
      <c r="BC1590" s="449" t="s">
        <v>2100</v>
      </c>
      <c r="BD1590" s="552">
        <f t="shared" si="742"/>
        <v>-32190.31</v>
      </c>
      <c r="BF1590" s="435"/>
      <c r="BG1590" s="435"/>
      <c r="BH1590" s="435"/>
      <c r="BI1590" s="435"/>
      <c r="BJ1590" s="435"/>
      <c r="BK1590" s="435"/>
      <c r="BL1590" s="435"/>
      <c r="BN1590" s="444"/>
    </row>
    <row r="1591" spans="1:66" s="28" customFormat="1" ht="12" customHeight="1">
      <c r="A1591" s="287">
        <v>25400321</v>
      </c>
      <c r="B1591" s="288" t="str">
        <f t="shared" si="745"/>
        <v>25400321</v>
      </c>
      <c r="C1591" s="444" t="s">
        <v>1985</v>
      </c>
      <c r="D1591" s="445" t="s">
        <v>1165</v>
      </c>
      <c r="E1591" s="445"/>
      <c r="F1591" s="444"/>
      <c r="G1591" s="445"/>
      <c r="H1591" s="547">
        <v>-38494.93</v>
      </c>
      <c r="I1591" s="547">
        <v>-40718.14</v>
      </c>
      <c r="J1591" s="547">
        <v>-40718.14</v>
      </c>
      <c r="K1591" s="547">
        <v>-40718.14</v>
      </c>
      <c r="L1591" s="547">
        <v>-40718.14</v>
      </c>
      <c r="M1591" s="547">
        <v>-40718.14</v>
      </c>
      <c r="N1591" s="547">
        <v>-40718.14</v>
      </c>
      <c r="O1591" s="547">
        <v>-40718.14</v>
      </c>
      <c r="P1591" s="547">
        <v>-40718.14</v>
      </c>
      <c r="Q1591" s="547">
        <v>-40718.14</v>
      </c>
      <c r="R1591" s="547">
        <v>-40718.14</v>
      </c>
      <c r="S1591" s="547">
        <v>-40718.14</v>
      </c>
      <c r="T1591" s="547">
        <v>-40718.14</v>
      </c>
      <c r="U1591" s="547"/>
      <c r="V1591" s="547">
        <f t="shared" si="746"/>
        <v>-40625.506250000006</v>
      </c>
      <c r="W1591" s="279"/>
      <c r="X1591" s="348"/>
      <c r="Y1591" s="548">
        <f t="shared" si="757"/>
        <v>0</v>
      </c>
      <c r="Z1591" s="549">
        <f t="shared" si="757"/>
        <v>0</v>
      </c>
      <c r="AA1591" s="549">
        <f t="shared" si="757"/>
        <v>0</v>
      </c>
      <c r="AB1591" s="282">
        <f t="shared" si="731"/>
        <v>-40718.14</v>
      </c>
      <c r="AC1591" s="281">
        <f t="shared" si="732"/>
        <v>0</v>
      </c>
      <c r="AD1591" s="549">
        <f t="shared" si="747"/>
        <v>0</v>
      </c>
      <c r="AE1591" s="553">
        <f t="shared" si="748"/>
        <v>0</v>
      </c>
      <c r="AF1591" s="282">
        <f t="shared" si="749"/>
        <v>-40718.14</v>
      </c>
      <c r="AG1591" s="283">
        <f t="shared" si="750"/>
        <v>-40718.14</v>
      </c>
      <c r="AH1591" s="281">
        <f t="shared" si="733"/>
        <v>0</v>
      </c>
      <c r="AI1591" s="551">
        <f t="shared" si="756"/>
        <v>0</v>
      </c>
      <c r="AJ1591" s="549">
        <f t="shared" si="756"/>
        <v>0</v>
      </c>
      <c r="AK1591" s="549">
        <f t="shared" si="756"/>
        <v>0</v>
      </c>
      <c r="AL1591" s="282">
        <f t="shared" si="751"/>
        <v>-40625.506250000006</v>
      </c>
      <c r="AM1591" s="281">
        <f t="shared" si="734"/>
        <v>0</v>
      </c>
      <c r="AN1591" s="549">
        <f t="shared" si="752"/>
        <v>0</v>
      </c>
      <c r="AO1591" s="549">
        <f t="shared" si="753"/>
        <v>0</v>
      </c>
      <c r="AP1591" s="549">
        <f t="shared" si="754"/>
        <v>-40625.506250000006</v>
      </c>
      <c r="AQ1591" s="283">
        <f t="shared" si="755"/>
        <v>-40625.506250000006</v>
      </c>
      <c r="AR1591" s="281">
        <f t="shared" si="735"/>
        <v>0</v>
      </c>
      <c r="AT1591" s="446" t="s">
        <v>2071</v>
      </c>
      <c r="AU1591" s="344"/>
      <c r="AV1591" s="447" t="str">
        <f t="shared" si="736"/>
        <v>CA</v>
      </c>
      <c r="AW1591" s="447" t="str">
        <f t="shared" si="737"/>
        <v>CL</v>
      </c>
      <c r="AX1591" s="447" t="str">
        <f t="shared" si="738"/>
        <v>AIC</v>
      </c>
      <c r="AY1591" s="447" t="str">
        <f t="shared" si="739"/>
        <v>ERB</v>
      </c>
      <c r="AZ1591" s="447" t="str">
        <f t="shared" si="740"/>
        <v>GRB</v>
      </c>
      <c r="BA1591" s="447" t="str">
        <f t="shared" si="741"/>
        <v>Non-Op</v>
      </c>
      <c r="BC1591" s="449" t="s">
        <v>2100</v>
      </c>
      <c r="BD1591" s="552">
        <f t="shared" si="742"/>
        <v>-40718.14</v>
      </c>
      <c r="BF1591" s="435"/>
      <c r="BG1591" s="435"/>
      <c r="BH1591" s="435"/>
      <c r="BI1591" s="435"/>
      <c r="BJ1591" s="435"/>
      <c r="BK1591" s="435"/>
      <c r="BL1591" s="435"/>
      <c r="BN1591" s="444"/>
    </row>
    <row r="1592" spans="1:66" s="28" customFormat="1" ht="12" customHeight="1">
      <c r="A1592" s="287">
        <v>25400331</v>
      </c>
      <c r="B1592" s="288" t="str">
        <f t="shared" si="745"/>
        <v>25400331</v>
      </c>
      <c r="C1592" s="444" t="s">
        <v>1986</v>
      </c>
      <c r="D1592" s="445" t="s">
        <v>1165</v>
      </c>
      <c r="E1592" s="445"/>
      <c r="F1592" s="444"/>
      <c r="G1592" s="445"/>
      <c r="H1592" s="547">
        <v>-132544.76</v>
      </c>
      <c r="I1592" s="547">
        <v>-249259.26</v>
      </c>
      <c r="J1592" s="547">
        <v>-221725.05</v>
      </c>
      <c r="K1592" s="547">
        <v>-201775.81</v>
      </c>
      <c r="L1592" s="547">
        <v>-217169.38</v>
      </c>
      <c r="M1592" s="547">
        <v>-235026.55</v>
      </c>
      <c r="N1592" s="547">
        <v>-223941.6</v>
      </c>
      <c r="O1592" s="547">
        <v>-213092.2</v>
      </c>
      <c r="P1592" s="547">
        <v>-183410.34</v>
      </c>
      <c r="Q1592" s="547">
        <v>-167754.79999999999</v>
      </c>
      <c r="R1592" s="547">
        <v>-103368.96000000001</v>
      </c>
      <c r="S1592" s="547">
        <v>-9895.2999999999993</v>
      </c>
      <c r="T1592" s="547">
        <v>155469.29999999999</v>
      </c>
      <c r="U1592" s="547"/>
      <c r="V1592" s="547">
        <f t="shared" si="746"/>
        <v>-167913.08166666669</v>
      </c>
      <c r="W1592" s="279"/>
      <c r="X1592" s="348"/>
      <c r="Y1592" s="548">
        <f t="shared" si="757"/>
        <v>0</v>
      </c>
      <c r="Z1592" s="549">
        <f t="shared" si="757"/>
        <v>0</v>
      </c>
      <c r="AA1592" s="549">
        <f t="shared" si="757"/>
        <v>0</v>
      </c>
      <c r="AB1592" s="282">
        <f t="shared" si="731"/>
        <v>155469.29999999999</v>
      </c>
      <c r="AC1592" s="281">
        <f t="shared" si="732"/>
        <v>0</v>
      </c>
      <c r="AD1592" s="549">
        <f t="shared" si="747"/>
        <v>0</v>
      </c>
      <c r="AE1592" s="553">
        <f t="shared" si="748"/>
        <v>0</v>
      </c>
      <c r="AF1592" s="282">
        <f t="shared" si="749"/>
        <v>155469.29999999999</v>
      </c>
      <c r="AG1592" s="283">
        <f t="shared" si="750"/>
        <v>155469.29999999999</v>
      </c>
      <c r="AH1592" s="281">
        <f t="shared" si="733"/>
        <v>0</v>
      </c>
      <c r="AI1592" s="551">
        <f t="shared" si="756"/>
        <v>0</v>
      </c>
      <c r="AJ1592" s="549">
        <f t="shared" si="756"/>
        <v>0</v>
      </c>
      <c r="AK1592" s="549">
        <f t="shared" si="756"/>
        <v>0</v>
      </c>
      <c r="AL1592" s="282">
        <f t="shared" si="751"/>
        <v>-167913.08166666669</v>
      </c>
      <c r="AM1592" s="281">
        <f t="shared" si="734"/>
        <v>0</v>
      </c>
      <c r="AN1592" s="549">
        <f t="shared" si="752"/>
        <v>0</v>
      </c>
      <c r="AO1592" s="549">
        <f t="shared" si="753"/>
        <v>0</v>
      </c>
      <c r="AP1592" s="549">
        <f t="shared" si="754"/>
        <v>-167913.08166666669</v>
      </c>
      <c r="AQ1592" s="283">
        <f t="shared" si="755"/>
        <v>-167913.08166666669</v>
      </c>
      <c r="AR1592" s="281">
        <f t="shared" si="735"/>
        <v>0</v>
      </c>
      <c r="AT1592" s="446" t="s">
        <v>2071</v>
      </c>
      <c r="AU1592" s="344"/>
      <c r="AV1592" s="447" t="str">
        <f t="shared" si="736"/>
        <v>CA</v>
      </c>
      <c r="AW1592" s="447" t="str">
        <f t="shared" si="737"/>
        <v>CL</v>
      </c>
      <c r="AX1592" s="447" t="str">
        <f t="shared" si="738"/>
        <v>AIC</v>
      </c>
      <c r="AY1592" s="447" t="str">
        <f t="shared" si="739"/>
        <v>ERB</v>
      </c>
      <c r="AZ1592" s="447" t="str">
        <f t="shared" si="740"/>
        <v>GRB</v>
      </c>
      <c r="BA1592" s="447" t="str">
        <f t="shared" si="741"/>
        <v>Non-Op</v>
      </c>
      <c r="BC1592" s="449" t="s">
        <v>2100</v>
      </c>
      <c r="BD1592" s="552">
        <f t="shared" si="742"/>
        <v>155469.29999999999</v>
      </c>
      <c r="BF1592" s="435"/>
      <c r="BG1592" s="435"/>
      <c r="BH1592" s="435"/>
      <c r="BI1592" s="435"/>
      <c r="BJ1592" s="435"/>
      <c r="BK1592" s="435"/>
      <c r="BL1592" s="435"/>
      <c r="BN1592" s="444"/>
    </row>
    <row r="1593" spans="1:66" s="28" customFormat="1" ht="12" customHeight="1">
      <c r="A1593" s="287">
        <v>25400341</v>
      </c>
      <c r="B1593" s="288" t="str">
        <f t="shared" si="745"/>
        <v>25400341</v>
      </c>
      <c r="C1593" s="444" t="s">
        <v>1987</v>
      </c>
      <c r="D1593" s="445" t="s">
        <v>1165</v>
      </c>
      <c r="E1593" s="445"/>
      <c r="F1593" s="444"/>
      <c r="G1593" s="445"/>
      <c r="H1593" s="547">
        <v>0</v>
      </c>
      <c r="I1593" s="547">
        <v>0</v>
      </c>
      <c r="J1593" s="547">
        <v>-4297946.33</v>
      </c>
      <c r="K1593" s="547">
        <v>-1883314.16</v>
      </c>
      <c r="L1593" s="547">
        <v>-1883314.16</v>
      </c>
      <c r="M1593" s="547">
        <v>-7108762.8300000001</v>
      </c>
      <c r="N1593" s="547">
        <v>-8712286.9000000004</v>
      </c>
      <c r="O1593" s="547">
        <v>-9901986.9700000007</v>
      </c>
      <c r="P1593" s="547">
        <v>-12193938.609999999</v>
      </c>
      <c r="Q1593" s="547">
        <v>-13738014.289999999</v>
      </c>
      <c r="R1593" s="547">
        <v>-14515150.01</v>
      </c>
      <c r="S1593" s="547">
        <v>-14515150.01</v>
      </c>
      <c r="T1593" s="547">
        <v>-14004641.390000001</v>
      </c>
      <c r="U1593" s="547"/>
      <c r="V1593" s="547">
        <f t="shared" si="746"/>
        <v>-7979348.7470833333</v>
      </c>
      <c r="W1593" s="305"/>
      <c r="X1593" s="306"/>
      <c r="Y1593" s="548">
        <f t="shared" si="757"/>
        <v>0</v>
      </c>
      <c r="Z1593" s="549">
        <f t="shared" si="757"/>
        <v>0</v>
      </c>
      <c r="AA1593" s="549">
        <f t="shared" si="757"/>
        <v>0</v>
      </c>
      <c r="AB1593" s="282">
        <f t="shared" si="731"/>
        <v>-14004641.390000001</v>
      </c>
      <c r="AC1593" s="281">
        <f t="shared" si="732"/>
        <v>0</v>
      </c>
      <c r="AD1593" s="549">
        <f t="shared" si="747"/>
        <v>0</v>
      </c>
      <c r="AE1593" s="553">
        <f t="shared" si="748"/>
        <v>0</v>
      </c>
      <c r="AF1593" s="282">
        <f t="shared" si="749"/>
        <v>-14004641.390000001</v>
      </c>
      <c r="AG1593" s="283">
        <f t="shared" si="750"/>
        <v>-14004641.390000001</v>
      </c>
      <c r="AH1593" s="281">
        <f t="shared" si="733"/>
        <v>0</v>
      </c>
      <c r="AI1593" s="551">
        <f t="shared" si="756"/>
        <v>0</v>
      </c>
      <c r="AJ1593" s="549">
        <f t="shared" si="756"/>
        <v>0</v>
      </c>
      <c r="AK1593" s="549">
        <f t="shared" si="756"/>
        <v>0</v>
      </c>
      <c r="AL1593" s="282">
        <f t="shared" si="751"/>
        <v>-7979348.7470833333</v>
      </c>
      <c r="AM1593" s="281">
        <f t="shared" si="734"/>
        <v>0</v>
      </c>
      <c r="AN1593" s="549">
        <f t="shared" si="752"/>
        <v>0</v>
      </c>
      <c r="AO1593" s="549">
        <f t="shared" si="753"/>
        <v>0</v>
      </c>
      <c r="AP1593" s="549">
        <f t="shared" si="754"/>
        <v>-7979348.7470833333</v>
      </c>
      <c r="AQ1593" s="283">
        <f t="shared" si="755"/>
        <v>-7979348.7470833333</v>
      </c>
      <c r="AR1593" s="281">
        <f t="shared" si="735"/>
        <v>0</v>
      </c>
      <c r="AT1593" s="446" t="s">
        <v>2077</v>
      </c>
      <c r="AU1593" s="284"/>
      <c r="AV1593" s="447" t="str">
        <f t="shared" si="736"/>
        <v>CA</v>
      </c>
      <c r="AW1593" s="447" t="str">
        <f t="shared" si="737"/>
        <v>CL</v>
      </c>
      <c r="AX1593" s="447" t="str">
        <f t="shared" si="738"/>
        <v>AIC</v>
      </c>
      <c r="AY1593" s="447" t="str">
        <f t="shared" si="739"/>
        <v>ERB</v>
      </c>
      <c r="AZ1593" s="447" t="str">
        <f t="shared" si="740"/>
        <v>GRB</v>
      </c>
      <c r="BA1593" s="447" t="str">
        <f t="shared" si="741"/>
        <v>Non-Op</v>
      </c>
      <c r="BC1593" s="449" t="s">
        <v>2100</v>
      </c>
      <c r="BD1593" s="552">
        <f t="shared" si="742"/>
        <v>-14004641.390000001</v>
      </c>
      <c r="BF1593" s="435"/>
      <c r="BG1593" s="435"/>
      <c r="BH1593" s="435"/>
      <c r="BI1593" s="435"/>
      <c r="BJ1593" s="435"/>
      <c r="BK1593" s="435"/>
      <c r="BL1593" s="435"/>
      <c r="BN1593" s="444"/>
    </row>
    <row r="1594" spans="1:66" s="28" customFormat="1" ht="12" customHeight="1">
      <c r="A1594" s="321">
        <v>25400342</v>
      </c>
      <c r="B1594" s="318" t="str">
        <f t="shared" si="745"/>
        <v>25400342</v>
      </c>
      <c r="C1594" s="444" t="s">
        <v>1988</v>
      </c>
      <c r="D1594" s="445" t="s">
        <v>1165</v>
      </c>
      <c r="E1594" s="445"/>
      <c r="F1594" s="444"/>
      <c r="G1594" s="445"/>
      <c r="H1594" s="547">
        <v>0</v>
      </c>
      <c r="I1594" s="547">
        <v>0</v>
      </c>
      <c r="J1594" s="547">
        <v>-2670370.5499999998</v>
      </c>
      <c r="K1594" s="547">
        <v>0</v>
      </c>
      <c r="L1594" s="547">
        <v>0</v>
      </c>
      <c r="M1594" s="547">
        <v>-69734.460000000006</v>
      </c>
      <c r="N1594" s="547">
        <v>0</v>
      </c>
      <c r="O1594" s="547">
        <v>0</v>
      </c>
      <c r="P1594" s="547">
        <v>-61817.94</v>
      </c>
      <c r="Q1594" s="547">
        <v>0</v>
      </c>
      <c r="R1594" s="547">
        <v>-417966.18</v>
      </c>
      <c r="S1594" s="547">
        <v>-417966.18</v>
      </c>
      <c r="T1594" s="547">
        <v>0</v>
      </c>
      <c r="U1594" s="547"/>
      <c r="V1594" s="547">
        <f t="shared" si="746"/>
        <v>-303154.60916666669</v>
      </c>
      <c r="W1594" s="305"/>
      <c r="X1594" s="306"/>
      <c r="Y1594" s="548">
        <f t="shared" si="757"/>
        <v>0</v>
      </c>
      <c r="Z1594" s="549">
        <f t="shared" si="757"/>
        <v>0</v>
      </c>
      <c r="AA1594" s="549">
        <f t="shared" si="757"/>
        <v>0</v>
      </c>
      <c r="AB1594" s="282">
        <f t="shared" si="731"/>
        <v>0</v>
      </c>
      <c r="AC1594" s="281">
        <f t="shared" si="732"/>
        <v>0</v>
      </c>
      <c r="AD1594" s="549">
        <f t="shared" si="747"/>
        <v>0</v>
      </c>
      <c r="AE1594" s="553">
        <f t="shared" si="748"/>
        <v>0</v>
      </c>
      <c r="AF1594" s="282">
        <f t="shared" si="749"/>
        <v>0</v>
      </c>
      <c r="AG1594" s="283">
        <f t="shared" si="750"/>
        <v>0</v>
      </c>
      <c r="AH1594" s="281">
        <f t="shared" si="733"/>
        <v>0</v>
      </c>
      <c r="AI1594" s="551">
        <f t="shared" si="756"/>
        <v>0</v>
      </c>
      <c r="AJ1594" s="549">
        <f t="shared" si="756"/>
        <v>0</v>
      </c>
      <c r="AK1594" s="549">
        <f t="shared" si="756"/>
        <v>0</v>
      </c>
      <c r="AL1594" s="282">
        <f t="shared" si="751"/>
        <v>-303154.60916666669</v>
      </c>
      <c r="AM1594" s="281">
        <f t="shared" si="734"/>
        <v>0</v>
      </c>
      <c r="AN1594" s="549">
        <f t="shared" si="752"/>
        <v>0</v>
      </c>
      <c r="AO1594" s="549">
        <f t="shared" si="753"/>
        <v>0</v>
      </c>
      <c r="AP1594" s="549">
        <f t="shared" si="754"/>
        <v>-303154.60916666669</v>
      </c>
      <c r="AQ1594" s="283">
        <f t="shared" si="755"/>
        <v>-303154.60916666669</v>
      </c>
      <c r="AR1594" s="281">
        <f t="shared" si="735"/>
        <v>0</v>
      </c>
      <c r="AT1594" s="446" t="s">
        <v>2077</v>
      </c>
      <c r="AU1594" s="284"/>
      <c r="AV1594" s="447" t="str">
        <f t="shared" si="736"/>
        <v>CA</v>
      </c>
      <c r="AW1594" s="447" t="str">
        <f t="shared" si="737"/>
        <v>CL</v>
      </c>
      <c r="AX1594" s="447" t="str">
        <f t="shared" si="738"/>
        <v>AIC</v>
      </c>
      <c r="AY1594" s="447" t="str">
        <f t="shared" si="739"/>
        <v>ERB</v>
      </c>
      <c r="AZ1594" s="447" t="str">
        <f t="shared" si="740"/>
        <v>GRB</v>
      </c>
      <c r="BA1594" s="447" t="str">
        <f t="shared" si="741"/>
        <v>Non-Op</v>
      </c>
      <c r="BC1594" s="449" t="s">
        <v>2100</v>
      </c>
      <c r="BD1594" s="552">
        <f t="shared" si="742"/>
        <v>0</v>
      </c>
      <c r="BF1594" s="435"/>
      <c r="BG1594" s="435"/>
      <c r="BH1594" s="435"/>
      <c r="BI1594" s="435"/>
      <c r="BJ1594" s="435"/>
      <c r="BK1594" s="435"/>
      <c r="BL1594" s="435"/>
      <c r="BN1594" s="444"/>
    </row>
    <row r="1595" spans="1:66" s="28" customFormat="1" ht="12" customHeight="1">
      <c r="A1595" s="287">
        <v>25400352</v>
      </c>
      <c r="B1595" s="288" t="str">
        <f t="shared" si="745"/>
        <v>25400352</v>
      </c>
      <c r="C1595" s="444" t="s">
        <v>3030</v>
      </c>
      <c r="D1595" s="445" t="s">
        <v>1165</v>
      </c>
      <c r="E1595" s="445"/>
      <c r="F1595" s="444"/>
      <c r="G1595" s="445"/>
      <c r="H1595" s="547">
        <v>0</v>
      </c>
      <c r="I1595" s="547">
        <v>0</v>
      </c>
      <c r="J1595" s="547">
        <v>0</v>
      </c>
      <c r="K1595" s="547">
        <v>0</v>
      </c>
      <c r="L1595" s="547">
        <v>0</v>
      </c>
      <c r="M1595" s="547">
        <v>0</v>
      </c>
      <c r="N1595" s="547">
        <v>0</v>
      </c>
      <c r="O1595" s="547">
        <v>0</v>
      </c>
      <c r="P1595" s="547">
        <v>0</v>
      </c>
      <c r="Q1595" s="547">
        <v>0</v>
      </c>
      <c r="R1595" s="547">
        <v>0</v>
      </c>
      <c r="S1595" s="547">
        <v>0</v>
      </c>
      <c r="T1595" s="547">
        <v>0</v>
      </c>
      <c r="U1595" s="547"/>
      <c r="V1595" s="547">
        <f t="shared" si="746"/>
        <v>0</v>
      </c>
      <c r="W1595" s="305"/>
      <c r="X1595" s="306"/>
      <c r="Y1595" s="548">
        <f t="shared" si="757"/>
        <v>0</v>
      </c>
      <c r="Z1595" s="549">
        <f t="shared" si="757"/>
        <v>0</v>
      </c>
      <c r="AA1595" s="549">
        <f t="shared" si="757"/>
        <v>0</v>
      </c>
      <c r="AB1595" s="282">
        <f t="shared" si="731"/>
        <v>0</v>
      </c>
      <c r="AC1595" s="281">
        <f t="shared" si="732"/>
        <v>0</v>
      </c>
      <c r="AD1595" s="549">
        <f t="shared" si="747"/>
        <v>0</v>
      </c>
      <c r="AE1595" s="553">
        <f t="shared" si="748"/>
        <v>0</v>
      </c>
      <c r="AF1595" s="282">
        <f t="shared" si="749"/>
        <v>0</v>
      </c>
      <c r="AG1595" s="283">
        <f t="shared" si="750"/>
        <v>0</v>
      </c>
      <c r="AH1595" s="281">
        <f t="shared" si="733"/>
        <v>0</v>
      </c>
      <c r="AI1595" s="551">
        <f t="shared" si="756"/>
        <v>0</v>
      </c>
      <c r="AJ1595" s="549">
        <f t="shared" si="756"/>
        <v>0</v>
      </c>
      <c r="AK1595" s="549">
        <f t="shared" si="756"/>
        <v>0</v>
      </c>
      <c r="AL1595" s="282">
        <f t="shared" si="751"/>
        <v>0</v>
      </c>
      <c r="AM1595" s="281">
        <f t="shared" si="734"/>
        <v>0</v>
      </c>
      <c r="AN1595" s="549">
        <f t="shared" si="752"/>
        <v>0</v>
      </c>
      <c r="AO1595" s="549">
        <f t="shared" si="753"/>
        <v>0</v>
      </c>
      <c r="AP1595" s="549">
        <f t="shared" si="754"/>
        <v>0</v>
      </c>
      <c r="AQ1595" s="283">
        <f t="shared" si="755"/>
        <v>0</v>
      </c>
      <c r="AR1595" s="281">
        <f t="shared" si="735"/>
        <v>0</v>
      </c>
      <c r="AT1595" s="446" t="s">
        <v>2077</v>
      </c>
      <c r="AU1595" s="284"/>
      <c r="AV1595" s="447" t="str">
        <f t="shared" si="736"/>
        <v>CA</v>
      </c>
      <c r="AW1595" s="447" t="str">
        <f t="shared" si="737"/>
        <v>CL</v>
      </c>
      <c r="AX1595" s="447" t="str">
        <f t="shared" si="738"/>
        <v>AIC</v>
      </c>
      <c r="AY1595" s="447" t="str">
        <f t="shared" si="739"/>
        <v>ERB</v>
      </c>
      <c r="AZ1595" s="447" t="str">
        <f t="shared" si="740"/>
        <v>GRB</v>
      </c>
      <c r="BA1595" s="447" t="str">
        <f t="shared" si="741"/>
        <v>Non-Op</v>
      </c>
      <c r="BC1595" s="449" t="s">
        <v>2100</v>
      </c>
      <c r="BD1595" s="552">
        <f t="shared" si="742"/>
        <v>0</v>
      </c>
      <c r="BF1595" s="435"/>
      <c r="BG1595" s="435"/>
      <c r="BH1595" s="435"/>
      <c r="BI1595" s="435"/>
      <c r="BJ1595" s="435"/>
      <c r="BK1595" s="435"/>
      <c r="BL1595" s="435"/>
      <c r="BN1595" s="444"/>
    </row>
    <row r="1596" spans="1:66" s="28" customFormat="1" ht="12" customHeight="1">
      <c r="A1596" s="321">
        <v>25400361</v>
      </c>
      <c r="B1596" s="288" t="str">
        <f t="shared" si="745"/>
        <v>25400361</v>
      </c>
      <c r="C1596" s="624" t="s">
        <v>1989</v>
      </c>
      <c r="D1596" s="445" t="s">
        <v>1165</v>
      </c>
      <c r="E1596" s="445"/>
      <c r="F1596" s="311">
        <v>43221</v>
      </c>
      <c r="G1596" s="445"/>
      <c r="H1596" s="547">
        <v>0</v>
      </c>
      <c r="I1596" s="547">
        <v>0</v>
      </c>
      <c r="J1596" s="547">
        <v>0</v>
      </c>
      <c r="K1596" s="547">
        <v>0</v>
      </c>
      <c r="L1596" s="547">
        <v>-304.97000000000003</v>
      </c>
      <c r="M1596" s="547">
        <v>-1710.62</v>
      </c>
      <c r="N1596" s="547">
        <v>0</v>
      </c>
      <c r="O1596" s="547">
        <v>-17574.14</v>
      </c>
      <c r="P1596" s="547">
        <v>-40245.17</v>
      </c>
      <c r="Q1596" s="547">
        <v>-56601.66</v>
      </c>
      <c r="R1596" s="547">
        <v>-88009.88</v>
      </c>
      <c r="S1596" s="547">
        <v>-117522.81</v>
      </c>
      <c r="T1596" s="547">
        <v>-146921.12</v>
      </c>
      <c r="U1596" s="547"/>
      <c r="V1596" s="547">
        <f t="shared" si="746"/>
        <v>-32952.484166666669</v>
      </c>
      <c r="W1596" s="358"/>
      <c r="X1596" s="359"/>
      <c r="Y1596" s="548">
        <f t="shared" si="757"/>
        <v>0</v>
      </c>
      <c r="Z1596" s="549">
        <f t="shared" si="757"/>
        <v>0</v>
      </c>
      <c r="AA1596" s="549">
        <f t="shared" si="757"/>
        <v>0</v>
      </c>
      <c r="AB1596" s="282">
        <f t="shared" si="731"/>
        <v>-146921.12</v>
      </c>
      <c r="AC1596" s="281">
        <f t="shared" si="732"/>
        <v>0</v>
      </c>
      <c r="AD1596" s="549">
        <f t="shared" si="747"/>
        <v>0</v>
      </c>
      <c r="AE1596" s="553">
        <f t="shared" si="748"/>
        <v>0</v>
      </c>
      <c r="AF1596" s="282">
        <f t="shared" si="749"/>
        <v>-146921.12</v>
      </c>
      <c r="AG1596" s="283">
        <f t="shared" si="750"/>
        <v>-146921.12</v>
      </c>
      <c r="AH1596" s="281">
        <f t="shared" si="733"/>
        <v>0</v>
      </c>
      <c r="AI1596" s="551">
        <f t="shared" si="756"/>
        <v>0</v>
      </c>
      <c r="AJ1596" s="549">
        <f t="shared" si="756"/>
        <v>0</v>
      </c>
      <c r="AK1596" s="549">
        <f t="shared" si="756"/>
        <v>0</v>
      </c>
      <c r="AL1596" s="282">
        <f t="shared" si="751"/>
        <v>-32952.484166666669</v>
      </c>
      <c r="AM1596" s="281">
        <f t="shared" si="734"/>
        <v>0</v>
      </c>
      <c r="AN1596" s="549">
        <f t="shared" si="752"/>
        <v>0</v>
      </c>
      <c r="AO1596" s="549">
        <f t="shared" si="753"/>
        <v>0</v>
      </c>
      <c r="AP1596" s="549">
        <f t="shared" si="754"/>
        <v>-32952.484166666669</v>
      </c>
      <c r="AQ1596" s="283">
        <f t="shared" si="755"/>
        <v>-32952.484166666669</v>
      </c>
      <c r="AR1596" s="281">
        <f t="shared" si="735"/>
        <v>0</v>
      </c>
      <c r="AT1596" s="446" t="s">
        <v>2077</v>
      </c>
      <c r="AU1596" s="284"/>
      <c r="AV1596" s="447" t="str">
        <f t="shared" si="736"/>
        <v>CA</v>
      </c>
      <c r="AW1596" s="447" t="str">
        <f t="shared" si="737"/>
        <v>CL</v>
      </c>
      <c r="AX1596" s="447" t="str">
        <f t="shared" si="738"/>
        <v>AIC</v>
      </c>
      <c r="AY1596" s="447" t="str">
        <f t="shared" si="739"/>
        <v>ERB</v>
      </c>
      <c r="AZ1596" s="447" t="str">
        <f t="shared" si="740"/>
        <v>GRB</v>
      </c>
      <c r="BA1596" s="447" t="str">
        <f t="shared" si="741"/>
        <v>Non-Op</v>
      </c>
      <c r="BC1596" s="449" t="s">
        <v>2100</v>
      </c>
      <c r="BD1596" s="552">
        <f t="shared" si="742"/>
        <v>-146921.12</v>
      </c>
      <c r="BF1596" s="448"/>
      <c r="BG1596" s="448"/>
      <c r="BH1596" s="448"/>
      <c r="BI1596" s="448"/>
      <c r="BJ1596" s="448"/>
      <c r="BK1596" s="448"/>
      <c r="BL1596" s="448"/>
      <c r="BN1596" s="444"/>
    </row>
    <row r="1597" spans="1:66" s="28" customFormat="1" ht="12" customHeight="1">
      <c r="A1597" s="287">
        <v>25400381</v>
      </c>
      <c r="B1597" s="288" t="str">
        <f t="shared" si="745"/>
        <v>25400381</v>
      </c>
      <c r="C1597" s="444" t="s">
        <v>3031</v>
      </c>
      <c r="D1597" s="445" t="s">
        <v>1165</v>
      </c>
      <c r="E1597" s="445"/>
      <c r="F1597" s="444"/>
      <c r="G1597" s="445"/>
      <c r="H1597" s="547">
        <v>0</v>
      </c>
      <c r="I1597" s="547">
        <v>0</v>
      </c>
      <c r="J1597" s="547">
        <v>0</v>
      </c>
      <c r="K1597" s="547">
        <v>0</v>
      </c>
      <c r="L1597" s="547">
        <v>0</v>
      </c>
      <c r="M1597" s="547">
        <v>0</v>
      </c>
      <c r="N1597" s="547">
        <v>0</v>
      </c>
      <c r="O1597" s="547">
        <v>-28514.79</v>
      </c>
      <c r="P1597" s="547">
        <v>-28514.79</v>
      </c>
      <c r="Q1597" s="547">
        <v>0</v>
      </c>
      <c r="R1597" s="547">
        <v>-615877.68000000005</v>
      </c>
      <c r="S1597" s="547">
        <v>-778530.12</v>
      </c>
      <c r="T1597" s="547">
        <v>0</v>
      </c>
      <c r="U1597" s="547"/>
      <c r="V1597" s="547">
        <f t="shared" si="746"/>
        <v>-120953.11499999999</v>
      </c>
      <c r="W1597" s="358"/>
      <c r="X1597" s="359"/>
      <c r="Y1597" s="548">
        <f t="shared" si="757"/>
        <v>0</v>
      </c>
      <c r="Z1597" s="549">
        <f t="shared" si="757"/>
        <v>0</v>
      </c>
      <c r="AA1597" s="549">
        <f t="shared" si="757"/>
        <v>0</v>
      </c>
      <c r="AB1597" s="282">
        <f t="shared" si="731"/>
        <v>0</v>
      </c>
      <c r="AC1597" s="281">
        <f t="shared" si="732"/>
        <v>0</v>
      </c>
      <c r="AD1597" s="549">
        <f t="shared" si="747"/>
        <v>0</v>
      </c>
      <c r="AE1597" s="553">
        <f t="shared" si="748"/>
        <v>0</v>
      </c>
      <c r="AF1597" s="282">
        <f t="shared" si="749"/>
        <v>0</v>
      </c>
      <c r="AG1597" s="283">
        <f t="shared" si="750"/>
        <v>0</v>
      </c>
      <c r="AH1597" s="281">
        <f t="shared" si="733"/>
        <v>0</v>
      </c>
      <c r="AI1597" s="551">
        <f t="shared" si="756"/>
        <v>0</v>
      </c>
      <c r="AJ1597" s="549">
        <f t="shared" si="756"/>
        <v>0</v>
      </c>
      <c r="AK1597" s="549">
        <f t="shared" si="756"/>
        <v>0</v>
      </c>
      <c r="AL1597" s="282">
        <f t="shared" si="751"/>
        <v>-120953.11499999999</v>
      </c>
      <c r="AM1597" s="281">
        <f t="shared" si="734"/>
        <v>0</v>
      </c>
      <c r="AN1597" s="549">
        <f t="shared" si="752"/>
        <v>0</v>
      </c>
      <c r="AO1597" s="549">
        <f t="shared" si="753"/>
        <v>0</v>
      </c>
      <c r="AP1597" s="549">
        <f t="shared" si="754"/>
        <v>-120953.11499999999</v>
      </c>
      <c r="AQ1597" s="283">
        <f t="shared" si="755"/>
        <v>-120953.11499999999</v>
      </c>
      <c r="AR1597" s="281">
        <f t="shared" si="735"/>
        <v>0</v>
      </c>
      <c r="AT1597" s="446" t="s">
        <v>2077</v>
      </c>
      <c r="AU1597" s="284"/>
      <c r="AV1597" s="447" t="str">
        <f t="shared" si="736"/>
        <v>CA</v>
      </c>
      <c r="AW1597" s="447" t="str">
        <f t="shared" si="737"/>
        <v>CL</v>
      </c>
      <c r="AX1597" s="447" t="str">
        <f t="shared" si="738"/>
        <v>AIC</v>
      </c>
      <c r="AY1597" s="447" t="str">
        <f t="shared" si="739"/>
        <v>ERB</v>
      </c>
      <c r="AZ1597" s="447" t="str">
        <f t="shared" si="740"/>
        <v>GRB</v>
      </c>
      <c r="BA1597" s="447" t="str">
        <f t="shared" si="741"/>
        <v>Non-Op</v>
      </c>
      <c r="BC1597" s="449" t="s">
        <v>2100</v>
      </c>
      <c r="BD1597" s="552">
        <f t="shared" si="742"/>
        <v>0</v>
      </c>
      <c r="BF1597" s="435"/>
      <c r="BG1597" s="435"/>
      <c r="BH1597" s="435"/>
      <c r="BI1597" s="435"/>
      <c r="BJ1597" s="435"/>
      <c r="BK1597" s="435"/>
      <c r="BL1597" s="435"/>
      <c r="BN1597" s="444"/>
    </row>
    <row r="1598" spans="1:66" s="28" customFormat="1" ht="12" customHeight="1">
      <c r="A1598" s="287">
        <v>25400391</v>
      </c>
      <c r="B1598" s="288" t="str">
        <f t="shared" si="745"/>
        <v>25400391</v>
      </c>
      <c r="C1598" s="444" t="s">
        <v>3032</v>
      </c>
      <c r="D1598" s="445" t="s">
        <v>1165</v>
      </c>
      <c r="E1598" s="445"/>
      <c r="F1598" s="444"/>
      <c r="G1598" s="445"/>
      <c r="H1598" s="547">
        <v>0</v>
      </c>
      <c r="I1598" s="547">
        <v>0</v>
      </c>
      <c r="J1598" s="547">
        <v>0</v>
      </c>
      <c r="K1598" s="547">
        <v>0</v>
      </c>
      <c r="L1598" s="547">
        <v>0</v>
      </c>
      <c r="M1598" s="547">
        <v>0</v>
      </c>
      <c r="N1598" s="547">
        <v>0</v>
      </c>
      <c r="O1598" s="547">
        <v>0</v>
      </c>
      <c r="P1598" s="547">
        <v>0</v>
      </c>
      <c r="Q1598" s="547">
        <v>0</v>
      </c>
      <c r="R1598" s="547">
        <v>-822751.51</v>
      </c>
      <c r="S1598" s="547">
        <v>-1062157.96</v>
      </c>
      <c r="T1598" s="547">
        <v>0</v>
      </c>
      <c r="U1598" s="547"/>
      <c r="V1598" s="547">
        <f t="shared" si="746"/>
        <v>-157075.78916666665</v>
      </c>
      <c r="W1598" s="358"/>
      <c r="X1598" s="359"/>
      <c r="Y1598" s="548">
        <f t="shared" si="757"/>
        <v>0</v>
      </c>
      <c r="Z1598" s="549">
        <f t="shared" si="757"/>
        <v>0</v>
      </c>
      <c r="AA1598" s="549">
        <f t="shared" si="757"/>
        <v>0</v>
      </c>
      <c r="AB1598" s="282">
        <f t="shared" si="731"/>
        <v>0</v>
      </c>
      <c r="AC1598" s="281">
        <f t="shared" si="732"/>
        <v>0</v>
      </c>
      <c r="AD1598" s="549">
        <f t="shared" si="747"/>
        <v>0</v>
      </c>
      <c r="AE1598" s="553">
        <f t="shared" si="748"/>
        <v>0</v>
      </c>
      <c r="AF1598" s="282">
        <f t="shared" si="749"/>
        <v>0</v>
      </c>
      <c r="AG1598" s="283">
        <f t="shared" si="750"/>
        <v>0</v>
      </c>
      <c r="AH1598" s="281">
        <f t="shared" si="733"/>
        <v>0</v>
      </c>
      <c r="AI1598" s="551">
        <f t="shared" si="756"/>
        <v>0</v>
      </c>
      <c r="AJ1598" s="549">
        <f t="shared" si="756"/>
        <v>0</v>
      </c>
      <c r="AK1598" s="549">
        <f t="shared" si="756"/>
        <v>0</v>
      </c>
      <c r="AL1598" s="282">
        <f t="shared" si="751"/>
        <v>-157075.78916666665</v>
      </c>
      <c r="AM1598" s="281">
        <f t="shared" si="734"/>
        <v>0</v>
      </c>
      <c r="AN1598" s="549">
        <f t="shared" si="752"/>
        <v>0</v>
      </c>
      <c r="AO1598" s="549">
        <f t="shared" si="753"/>
        <v>0</v>
      </c>
      <c r="AP1598" s="549">
        <f t="shared" si="754"/>
        <v>-157075.78916666665</v>
      </c>
      <c r="AQ1598" s="283">
        <f t="shared" si="755"/>
        <v>-157075.78916666665</v>
      </c>
      <c r="AR1598" s="281">
        <f t="shared" si="735"/>
        <v>0</v>
      </c>
      <c r="AT1598" s="446" t="s">
        <v>2077</v>
      </c>
      <c r="AU1598" s="284"/>
      <c r="AV1598" s="447" t="str">
        <f t="shared" si="736"/>
        <v>CA</v>
      </c>
      <c r="AW1598" s="447" t="str">
        <f t="shared" si="737"/>
        <v>CL</v>
      </c>
      <c r="AX1598" s="447" t="str">
        <f t="shared" si="738"/>
        <v>AIC</v>
      </c>
      <c r="AY1598" s="447" t="str">
        <f t="shared" si="739"/>
        <v>ERB</v>
      </c>
      <c r="AZ1598" s="447" t="str">
        <f t="shared" si="740"/>
        <v>GRB</v>
      </c>
      <c r="BA1598" s="447" t="str">
        <f t="shared" si="741"/>
        <v>Non-Op</v>
      </c>
      <c r="BC1598" s="449" t="s">
        <v>2100</v>
      </c>
      <c r="BD1598" s="552">
        <f t="shared" si="742"/>
        <v>0</v>
      </c>
      <c r="BF1598" s="435"/>
      <c r="BG1598" s="435"/>
      <c r="BH1598" s="435"/>
      <c r="BI1598" s="435"/>
      <c r="BJ1598" s="435"/>
      <c r="BK1598" s="435"/>
      <c r="BL1598" s="435"/>
      <c r="BN1598" s="444"/>
    </row>
    <row r="1599" spans="1:66" s="28" customFormat="1" ht="12" customHeight="1">
      <c r="A1599" s="287">
        <v>25400392</v>
      </c>
      <c r="B1599" s="288" t="str">
        <f t="shared" si="745"/>
        <v>25400392</v>
      </c>
      <c r="C1599" s="444" t="s">
        <v>3033</v>
      </c>
      <c r="D1599" s="445" t="s">
        <v>1165</v>
      </c>
      <c r="E1599" s="445"/>
      <c r="F1599" s="444"/>
      <c r="G1599" s="445"/>
      <c r="H1599" s="547">
        <v>0</v>
      </c>
      <c r="I1599" s="547">
        <v>0</v>
      </c>
      <c r="J1599" s="547">
        <v>0</v>
      </c>
      <c r="K1599" s="547">
        <v>0</v>
      </c>
      <c r="L1599" s="547">
        <v>0</v>
      </c>
      <c r="M1599" s="547">
        <v>0</v>
      </c>
      <c r="N1599" s="547">
        <v>0</v>
      </c>
      <c r="O1599" s="547">
        <v>0</v>
      </c>
      <c r="P1599" s="547">
        <v>0</v>
      </c>
      <c r="Q1599" s="547">
        <v>0</v>
      </c>
      <c r="R1599" s="547">
        <v>0</v>
      </c>
      <c r="S1599" s="547">
        <v>0</v>
      </c>
      <c r="T1599" s="547">
        <v>0</v>
      </c>
      <c r="U1599" s="547"/>
      <c r="V1599" s="547">
        <f t="shared" si="746"/>
        <v>0</v>
      </c>
      <c r="W1599" s="358"/>
      <c r="X1599" s="359"/>
      <c r="Y1599" s="548">
        <f t="shared" si="757"/>
        <v>0</v>
      </c>
      <c r="Z1599" s="549">
        <f t="shared" si="757"/>
        <v>0</v>
      </c>
      <c r="AA1599" s="549">
        <f t="shared" si="757"/>
        <v>0</v>
      </c>
      <c r="AB1599" s="282">
        <f t="shared" si="731"/>
        <v>0</v>
      </c>
      <c r="AC1599" s="281">
        <f t="shared" si="732"/>
        <v>0</v>
      </c>
      <c r="AD1599" s="549">
        <f t="shared" si="747"/>
        <v>0</v>
      </c>
      <c r="AE1599" s="553">
        <f t="shared" si="748"/>
        <v>0</v>
      </c>
      <c r="AF1599" s="282">
        <f t="shared" si="749"/>
        <v>0</v>
      </c>
      <c r="AG1599" s="283">
        <f t="shared" si="750"/>
        <v>0</v>
      </c>
      <c r="AH1599" s="281">
        <f t="shared" si="733"/>
        <v>0</v>
      </c>
      <c r="AI1599" s="551">
        <f t="shared" si="756"/>
        <v>0</v>
      </c>
      <c r="AJ1599" s="549">
        <f t="shared" si="756"/>
        <v>0</v>
      </c>
      <c r="AK1599" s="549">
        <f t="shared" si="756"/>
        <v>0</v>
      </c>
      <c r="AL1599" s="282">
        <f t="shared" si="751"/>
        <v>0</v>
      </c>
      <c r="AM1599" s="281">
        <f t="shared" si="734"/>
        <v>0</v>
      </c>
      <c r="AN1599" s="549">
        <f t="shared" si="752"/>
        <v>0</v>
      </c>
      <c r="AO1599" s="549">
        <f t="shared" si="753"/>
        <v>0</v>
      </c>
      <c r="AP1599" s="549">
        <f t="shared" si="754"/>
        <v>0</v>
      </c>
      <c r="AQ1599" s="283">
        <f t="shared" si="755"/>
        <v>0</v>
      </c>
      <c r="AR1599" s="281">
        <f t="shared" si="735"/>
        <v>0</v>
      </c>
      <c r="AT1599" s="446" t="s">
        <v>2077</v>
      </c>
      <c r="AU1599" s="284"/>
      <c r="AV1599" s="447" t="str">
        <f t="shared" si="736"/>
        <v>CA</v>
      </c>
      <c r="AW1599" s="447" t="str">
        <f t="shared" si="737"/>
        <v>CL</v>
      </c>
      <c r="AX1599" s="447" t="str">
        <f t="shared" si="738"/>
        <v>AIC</v>
      </c>
      <c r="AY1599" s="447" t="str">
        <f t="shared" si="739"/>
        <v>ERB</v>
      </c>
      <c r="AZ1599" s="447" t="str">
        <f t="shared" si="740"/>
        <v>GRB</v>
      </c>
      <c r="BA1599" s="447" t="str">
        <f t="shared" si="741"/>
        <v>Non-Op</v>
      </c>
      <c r="BC1599" s="449" t="s">
        <v>2100</v>
      </c>
      <c r="BD1599" s="552">
        <f t="shared" si="742"/>
        <v>0</v>
      </c>
      <c r="BF1599" s="435"/>
      <c r="BG1599" s="435"/>
      <c r="BH1599" s="435"/>
      <c r="BI1599" s="435"/>
      <c r="BJ1599" s="435"/>
      <c r="BK1599" s="435"/>
      <c r="BL1599" s="435"/>
      <c r="BN1599" s="444"/>
    </row>
    <row r="1600" spans="1:66" s="28" customFormat="1" ht="12" customHeight="1">
      <c r="A1600" s="287">
        <v>25400411</v>
      </c>
      <c r="B1600" s="288" t="str">
        <f t="shared" si="745"/>
        <v>25400411</v>
      </c>
      <c r="C1600" s="444" t="s">
        <v>1990</v>
      </c>
      <c r="D1600" s="445" t="s">
        <v>1165</v>
      </c>
      <c r="E1600" s="445"/>
      <c r="F1600" s="444"/>
      <c r="G1600" s="445"/>
      <c r="H1600" s="547">
        <v>-2208180.62</v>
      </c>
      <c r="I1600" s="547">
        <v>-2175990.5299999998</v>
      </c>
      <c r="J1600" s="547">
        <v>-2175990.5299999998</v>
      </c>
      <c r="K1600" s="547">
        <v>-2196846.98</v>
      </c>
      <c r="L1600" s="547">
        <v>-2196846.98</v>
      </c>
      <c r="M1600" s="547">
        <v>-2196846.98</v>
      </c>
      <c r="N1600" s="547">
        <v>0</v>
      </c>
      <c r="O1600" s="547">
        <v>0</v>
      </c>
      <c r="P1600" s="547">
        <v>0</v>
      </c>
      <c r="Q1600" s="547">
        <v>0</v>
      </c>
      <c r="R1600" s="547">
        <v>0</v>
      </c>
      <c r="S1600" s="547">
        <v>0</v>
      </c>
      <c r="T1600" s="547">
        <v>0</v>
      </c>
      <c r="U1600" s="547"/>
      <c r="V1600" s="547">
        <f t="shared" si="746"/>
        <v>-1003884.3591666667</v>
      </c>
      <c r="W1600" s="358"/>
      <c r="X1600" s="359"/>
      <c r="Y1600" s="548">
        <f t="shared" si="757"/>
        <v>0</v>
      </c>
      <c r="Z1600" s="549">
        <f t="shared" si="757"/>
        <v>0</v>
      </c>
      <c r="AA1600" s="549">
        <f t="shared" si="757"/>
        <v>0</v>
      </c>
      <c r="AB1600" s="282">
        <f t="shared" si="731"/>
        <v>0</v>
      </c>
      <c r="AC1600" s="281">
        <f t="shared" si="732"/>
        <v>0</v>
      </c>
      <c r="AD1600" s="549">
        <f t="shared" si="747"/>
        <v>0</v>
      </c>
      <c r="AE1600" s="553">
        <f t="shared" si="748"/>
        <v>0</v>
      </c>
      <c r="AF1600" s="282">
        <f t="shared" si="749"/>
        <v>0</v>
      </c>
      <c r="AG1600" s="283">
        <f t="shared" si="750"/>
        <v>0</v>
      </c>
      <c r="AH1600" s="281">
        <f t="shared" si="733"/>
        <v>0</v>
      </c>
      <c r="AI1600" s="551">
        <f t="shared" si="756"/>
        <v>0</v>
      </c>
      <c r="AJ1600" s="549">
        <f t="shared" si="756"/>
        <v>0</v>
      </c>
      <c r="AK1600" s="549">
        <f t="shared" si="756"/>
        <v>0</v>
      </c>
      <c r="AL1600" s="282">
        <f t="shared" si="751"/>
        <v>-1003884.3591666667</v>
      </c>
      <c r="AM1600" s="281">
        <f t="shared" si="734"/>
        <v>0</v>
      </c>
      <c r="AN1600" s="549">
        <f t="shared" si="752"/>
        <v>0</v>
      </c>
      <c r="AO1600" s="549">
        <f t="shared" si="753"/>
        <v>0</v>
      </c>
      <c r="AP1600" s="549">
        <f t="shared" si="754"/>
        <v>-1003884.3591666667</v>
      </c>
      <c r="AQ1600" s="283">
        <f t="shared" si="755"/>
        <v>-1003884.3591666667</v>
      </c>
      <c r="AR1600" s="281">
        <f t="shared" si="735"/>
        <v>0</v>
      </c>
      <c r="AT1600" s="446" t="s">
        <v>2077</v>
      </c>
      <c r="AU1600" s="284"/>
      <c r="AV1600" s="447" t="str">
        <f t="shared" si="736"/>
        <v>CA</v>
      </c>
      <c r="AW1600" s="447" t="str">
        <f t="shared" si="737"/>
        <v>CL</v>
      </c>
      <c r="AX1600" s="447" t="str">
        <f t="shared" si="738"/>
        <v>AIC</v>
      </c>
      <c r="AY1600" s="447" t="str">
        <f t="shared" si="739"/>
        <v>ERB</v>
      </c>
      <c r="AZ1600" s="447" t="str">
        <f t="shared" si="740"/>
        <v>GRB</v>
      </c>
      <c r="BA1600" s="447" t="str">
        <f t="shared" si="741"/>
        <v>Non-Op</v>
      </c>
      <c r="BC1600" s="449" t="s">
        <v>2100</v>
      </c>
      <c r="BD1600" s="552">
        <f t="shared" si="742"/>
        <v>0</v>
      </c>
      <c r="BF1600" s="435"/>
      <c r="BG1600" s="435"/>
      <c r="BH1600" s="435"/>
      <c r="BI1600" s="435"/>
      <c r="BJ1600" s="435"/>
      <c r="BK1600" s="435"/>
      <c r="BL1600" s="435"/>
      <c r="BN1600" s="444"/>
    </row>
    <row r="1601" spans="1:66" s="28" customFormat="1" ht="12" customHeight="1">
      <c r="A1601" s="287">
        <v>25400431</v>
      </c>
      <c r="B1601" s="288" t="str">
        <f t="shared" si="745"/>
        <v>25400431</v>
      </c>
      <c r="C1601" s="444" t="s">
        <v>3034</v>
      </c>
      <c r="D1601" s="445" t="s">
        <v>1165</v>
      </c>
      <c r="E1601" s="445"/>
      <c r="F1601" s="444"/>
      <c r="G1601" s="445"/>
      <c r="H1601" s="547">
        <v>0</v>
      </c>
      <c r="I1601" s="547">
        <v>0</v>
      </c>
      <c r="J1601" s="547">
        <v>0</v>
      </c>
      <c r="K1601" s="547">
        <v>0</v>
      </c>
      <c r="L1601" s="547">
        <v>0</v>
      </c>
      <c r="M1601" s="547">
        <v>0</v>
      </c>
      <c r="N1601" s="547">
        <v>0</v>
      </c>
      <c r="O1601" s="547">
        <v>0</v>
      </c>
      <c r="P1601" s="547">
        <v>0</v>
      </c>
      <c r="Q1601" s="547">
        <v>0</v>
      </c>
      <c r="R1601" s="547">
        <v>0</v>
      </c>
      <c r="S1601" s="547">
        <v>0</v>
      </c>
      <c r="T1601" s="547">
        <v>0</v>
      </c>
      <c r="U1601" s="547"/>
      <c r="V1601" s="547">
        <f t="shared" si="746"/>
        <v>0</v>
      </c>
      <c r="W1601" s="279"/>
      <c r="X1601" s="348"/>
      <c r="Y1601" s="548">
        <f t="shared" si="757"/>
        <v>0</v>
      </c>
      <c r="Z1601" s="549">
        <f t="shared" si="757"/>
        <v>0</v>
      </c>
      <c r="AA1601" s="549">
        <f t="shared" si="757"/>
        <v>0</v>
      </c>
      <c r="AB1601" s="282">
        <f t="shared" si="731"/>
        <v>0</v>
      </c>
      <c r="AC1601" s="281">
        <f t="shared" si="732"/>
        <v>0</v>
      </c>
      <c r="AD1601" s="549">
        <f t="shared" si="747"/>
        <v>0</v>
      </c>
      <c r="AE1601" s="553">
        <f t="shared" si="748"/>
        <v>0</v>
      </c>
      <c r="AF1601" s="282">
        <f t="shared" si="749"/>
        <v>0</v>
      </c>
      <c r="AG1601" s="283">
        <f t="shared" si="750"/>
        <v>0</v>
      </c>
      <c r="AH1601" s="281">
        <f t="shared" si="733"/>
        <v>0</v>
      </c>
      <c r="AI1601" s="551">
        <f t="shared" ref="AI1601:AK1620" si="758">IF($D1601=AI$5,$V1601,0)</f>
        <v>0</v>
      </c>
      <c r="AJ1601" s="549">
        <f t="shared" si="758"/>
        <v>0</v>
      </c>
      <c r="AK1601" s="549">
        <f t="shared" si="758"/>
        <v>0</v>
      </c>
      <c r="AL1601" s="282">
        <f t="shared" si="751"/>
        <v>0</v>
      </c>
      <c r="AM1601" s="281">
        <f t="shared" si="734"/>
        <v>0</v>
      </c>
      <c r="AN1601" s="549">
        <f t="shared" si="752"/>
        <v>0</v>
      </c>
      <c r="AO1601" s="549">
        <f t="shared" si="753"/>
        <v>0</v>
      </c>
      <c r="AP1601" s="549">
        <f t="shared" si="754"/>
        <v>0</v>
      </c>
      <c r="AQ1601" s="283">
        <f t="shared" si="755"/>
        <v>0</v>
      </c>
      <c r="AR1601" s="281">
        <f t="shared" si="735"/>
        <v>0</v>
      </c>
      <c r="AT1601" s="446" t="s">
        <v>2064</v>
      </c>
      <c r="AU1601" s="344"/>
      <c r="AV1601" s="447" t="str">
        <f t="shared" si="736"/>
        <v>CA</v>
      </c>
      <c r="AW1601" s="447" t="str">
        <f t="shared" si="737"/>
        <v>CL</v>
      </c>
      <c r="AX1601" s="447" t="str">
        <f t="shared" si="738"/>
        <v>AIC</v>
      </c>
      <c r="AY1601" s="447" t="str">
        <f t="shared" si="739"/>
        <v>ERB</v>
      </c>
      <c r="AZ1601" s="447" t="str">
        <f t="shared" si="740"/>
        <v>GRB</v>
      </c>
      <c r="BA1601" s="447" t="str">
        <f t="shared" si="741"/>
        <v>Non-Op</v>
      </c>
      <c r="BC1601" s="449" t="s">
        <v>2100</v>
      </c>
      <c r="BD1601" s="552">
        <f t="shared" si="742"/>
        <v>0</v>
      </c>
      <c r="BF1601" s="435"/>
      <c r="BG1601" s="435"/>
      <c r="BH1601" s="435"/>
      <c r="BI1601" s="435"/>
      <c r="BJ1601" s="435"/>
      <c r="BK1601" s="435"/>
      <c r="BL1601" s="435"/>
      <c r="BN1601" s="444"/>
    </row>
    <row r="1602" spans="1:66" s="28" customFormat="1" ht="12" customHeight="1">
      <c r="A1602" s="321">
        <v>25400441</v>
      </c>
      <c r="B1602" s="318" t="str">
        <f t="shared" si="745"/>
        <v>25400441</v>
      </c>
      <c r="C1602" s="444" t="s">
        <v>3035</v>
      </c>
      <c r="D1602" s="445" t="s">
        <v>1165</v>
      </c>
      <c r="E1602" s="445"/>
      <c r="F1602" s="444"/>
      <c r="G1602" s="445"/>
      <c r="H1602" s="547">
        <v>0</v>
      </c>
      <c r="I1602" s="547">
        <v>0</v>
      </c>
      <c r="J1602" s="547">
        <v>0</v>
      </c>
      <c r="K1602" s="547">
        <v>0</v>
      </c>
      <c r="L1602" s="547">
        <v>0</v>
      </c>
      <c r="M1602" s="547">
        <v>0</v>
      </c>
      <c r="N1602" s="547">
        <v>0</v>
      </c>
      <c r="O1602" s="547">
        <v>0</v>
      </c>
      <c r="P1602" s="547">
        <v>0</v>
      </c>
      <c r="Q1602" s="547">
        <v>0</v>
      </c>
      <c r="R1602" s="547">
        <v>0</v>
      </c>
      <c r="S1602" s="547">
        <v>0</v>
      </c>
      <c r="T1602" s="547">
        <v>0</v>
      </c>
      <c r="U1602" s="547"/>
      <c r="V1602" s="547">
        <f t="shared" si="746"/>
        <v>0</v>
      </c>
      <c r="W1602" s="279"/>
      <c r="X1602" s="348"/>
      <c r="Y1602" s="548">
        <f t="shared" si="757"/>
        <v>0</v>
      </c>
      <c r="Z1602" s="549">
        <f t="shared" si="757"/>
        <v>0</v>
      </c>
      <c r="AA1602" s="549">
        <f t="shared" si="757"/>
        <v>0</v>
      </c>
      <c r="AB1602" s="282">
        <f t="shared" si="731"/>
        <v>0</v>
      </c>
      <c r="AC1602" s="281">
        <f t="shared" si="732"/>
        <v>0</v>
      </c>
      <c r="AD1602" s="549">
        <f t="shared" si="747"/>
        <v>0</v>
      </c>
      <c r="AE1602" s="553">
        <f t="shared" si="748"/>
        <v>0</v>
      </c>
      <c r="AF1602" s="282">
        <f t="shared" si="749"/>
        <v>0</v>
      </c>
      <c r="AG1602" s="283">
        <f t="shared" si="750"/>
        <v>0</v>
      </c>
      <c r="AH1602" s="281">
        <f t="shared" si="733"/>
        <v>0</v>
      </c>
      <c r="AI1602" s="551">
        <f t="shared" si="758"/>
        <v>0</v>
      </c>
      <c r="AJ1602" s="549">
        <f t="shared" si="758"/>
        <v>0</v>
      </c>
      <c r="AK1602" s="549">
        <f t="shared" si="758"/>
        <v>0</v>
      </c>
      <c r="AL1602" s="282">
        <f t="shared" si="751"/>
        <v>0</v>
      </c>
      <c r="AM1602" s="281">
        <f t="shared" si="734"/>
        <v>0</v>
      </c>
      <c r="AN1602" s="549">
        <f t="shared" si="752"/>
        <v>0</v>
      </c>
      <c r="AO1602" s="549">
        <f t="shared" si="753"/>
        <v>0</v>
      </c>
      <c r="AP1602" s="549">
        <f t="shared" si="754"/>
        <v>0</v>
      </c>
      <c r="AQ1602" s="283">
        <f t="shared" si="755"/>
        <v>0</v>
      </c>
      <c r="AR1602" s="281">
        <f t="shared" si="735"/>
        <v>0</v>
      </c>
      <c r="AT1602" s="446" t="s">
        <v>2064</v>
      </c>
      <c r="AU1602" s="344"/>
      <c r="AV1602" s="447" t="str">
        <f t="shared" si="736"/>
        <v>CA</v>
      </c>
      <c r="AW1602" s="447" t="str">
        <f t="shared" si="737"/>
        <v>CL</v>
      </c>
      <c r="AX1602" s="447" t="str">
        <f t="shared" si="738"/>
        <v>AIC</v>
      </c>
      <c r="AY1602" s="447" t="str">
        <f t="shared" si="739"/>
        <v>ERB</v>
      </c>
      <c r="AZ1602" s="447" t="str">
        <f t="shared" si="740"/>
        <v>GRB</v>
      </c>
      <c r="BA1602" s="447" t="str">
        <f t="shared" si="741"/>
        <v>Non-Op</v>
      </c>
      <c r="BC1602" s="449" t="s">
        <v>2100</v>
      </c>
      <c r="BD1602" s="552">
        <f t="shared" si="742"/>
        <v>0</v>
      </c>
      <c r="BF1602" s="435"/>
      <c r="BG1602" s="435"/>
      <c r="BH1602" s="435"/>
      <c r="BI1602" s="435"/>
      <c r="BJ1602" s="435"/>
      <c r="BK1602" s="435"/>
      <c r="BL1602" s="435"/>
      <c r="BN1602" s="444"/>
    </row>
    <row r="1603" spans="1:66" s="28" customFormat="1" ht="12" customHeight="1">
      <c r="A1603" s="321">
        <v>25400451</v>
      </c>
      <c r="B1603" s="318" t="str">
        <f t="shared" si="745"/>
        <v>25400451</v>
      </c>
      <c r="C1603" s="444" t="s">
        <v>3036</v>
      </c>
      <c r="D1603" s="445" t="s">
        <v>1165</v>
      </c>
      <c r="E1603" s="445"/>
      <c r="F1603" s="444"/>
      <c r="G1603" s="445"/>
      <c r="H1603" s="547">
        <v>0</v>
      </c>
      <c r="I1603" s="547">
        <v>0</v>
      </c>
      <c r="J1603" s="547">
        <v>0</v>
      </c>
      <c r="K1603" s="547">
        <v>0</v>
      </c>
      <c r="L1603" s="547">
        <v>0</v>
      </c>
      <c r="M1603" s="547">
        <v>0</v>
      </c>
      <c r="N1603" s="547">
        <v>0</v>
      </c>
      <c r="O1603" s="547">
        <v>0</v>
      </c>
      <c r="P1603" s="547">
        <v>0</v>
      </c>
      <c r="Q1603" s="547">
        <v>0</v>
      </c>
      <c r="R1603" s="547">
        <v>0</v>
      </c>
      <c r="S1603" s="547">
        <v>0</v>
      </c>
      <c r="T1603" s="547">
        <v>0</v>
      </c>
      <c r="U1603" s="547"/>
      <c r="V1603" s="547">
        <f t="shared" si="746"/>
        <v>0</v>
      </c>
      <c r="W1603" s="279"/>
      <c r="X1603" s="348"/>
      <c r="Y1603" s="548">
        <f t="shared" ref="Y1603:AA1622" si="759">IF($D1603=Y$5,$T1603,0)</f>
        <v>0</v>
      </c>
      <c r="Z1603" s="549">
        <f t="shared" si="759"/>
        <v>0</v>
      </c>
      <c r="AA1603" s="549">
        <f t="shared" si="759"/>
        <v>0</v>
      </c>
      <c r="AB1603" s="282">
        <f t="shared" si="731"/>
        <v>0</v>
      </c>
      <c r="AC1603" s="281">
        <f t="shared" si="732"/>
        <v>0</v>
      </c>
      <c r="AD1603" s="549">
        <f t="shared" si="747"/>
        <v>0</v>
      </c>
      <c r="AE1603" s="553">
        <f t="shared" si="748"/>
        <v>0</v>
      </c>
      <c r="AF1603" s="282">
        <f t="shared" si="749"/>
        <v>0</v>
      </c>
      <c r="AG1603" s="283">
        <f t="shared" si="750"/>
        <v>0</v>
      </c>
      <c r="AH1603" s="281">
        <f t="shared" si="733"/>
        <v>0</v>
      </c>
      <c r="AI1603" s="551">
        <f t="shared" si="758"/>
        <v>0</v>
      </c>
      <c r="AJ1603" s="549">
        <f t="shared" si="758"/>
        <v>0</v>
      </c>
      <c r="AK1603" s="549">
        <f t="shared" si="758"/>
        <v>0</v>
      </c>
      <c r="AL1603" s="282">
        <f t="shared" si="751"/>
        <v>0</v>
      </c>
      <c r="AM1603" s="281">
        <f t="shared" si="734"/>
        <v>0</v>
      </c>
      <c r="AN1603" s="549">
        <f t="shared" si="752"/>
        <v>0</v>
      </c>
      <c r="AO1603" s="549">
        <f t="shared" si="753"/>
        <v>0</v>
      </c>
      <c r="AP1603" s="549">
        <f t="shared" si="754"/>
        <v>0</v>
      </c>
      <c r="AQ1603" s="283">
        <f t="shared" si="755"/>
        <v>0</v>
      </c>
      <c r="AR1603" s="281">
        <f t="shared" si="735"/>
        <v>0</v>
      </c>
      <c r="AT1603" s="446" t="s">
        <v>2077</v>
      </c>
      <c r="AU1603" s="284"/>
      <c r="AV1603" s="447" t="str">
        <f t="shared" si="736"/>
        <v>CA</v>
      </c>
      <c r="AW1603" s="447" t="str">
        <f t="shared" si="737"/>
        <v>CL</v>
      </c>
      <c r="AX1603" s="447" t="str">
        <f t="shared" si="738"/>
        <v>AIC</v>
      </c>
      <c r="AY1603" s="447" t="str">
        <f t="shared" si="739"/>
        <v>ERB</v>
      </c>
      <c r="AZ1603" s="447" t="str">
        <f t="shared" si="740"/>
        <v>GRB</v>
      </c>
      <c r="BA1603" s="447" t="str">
        <f t="shared" si="741"/>
        <v>Non-Op</v>
      </c>
      <c r="BC1603" s="449" t="s">
        <v>2100</v>
      </c>
      <c r="BD1603" s="552">
        <f t="shared" si="742"/>
        <v>0</v>
      </c>
      <c r="BF1603" s="435"/>
      <c r="BG1603" s="435"/>
      <c r="BH1603" s="435"/>
      <c r="BI1603" s="435"/>
      <c r="BJ1603" s="435"/>
      <c r="BK1603" s="435"/>
      <c r="BL1603" s="435"/>
      <c r="BN1603" s="444"/>
    </row>
    <row r="1604" spans="1:66" s="28" customFormat="1" ht="12" customHeight="1">
      <c r="A1604" s="321">
        <v>25400461</v>
      </c>
      <c r="B1604" s="318" t="str">
        <f t="shared" si="745"/>
        <v>25400461</v>
      </c>
      <c r="C1604" s="444" t="s">
        <v>3037</v>
      </c>
      <c r="D1604" s="445" t="s">
        <v>1165</v>
      </c>
      <c r="E1604" s="445"/>
      <c r="F1604" s="444"/>
      <c r="G1604" s="445"/>
      <c r="H1604" s="547">
        <v>0</v>
      </c>
      <c r="I1604" s="547">
        <v>0</v>
      </c>
      <c r="J1604" s="547">
        <v>0</v>
      </c>
      <c r="K1604" s="547">
        <v>0</v>
      </c>
      <c r="L1604" s="547">
        <v>0</v>
      </c>
      <c r="M1604" s="547"/>
      <c r="N1604" s="547">
        <v>0</v>
      </c>
      <c r="O1604" s="547">
        <v>0</v>
      </c>
      <c r="P1604" s="547">
        <v>0</v>
      </c>
      <c r="Q1604" s="547">
        <v>0</v>
      </c>
      <c r="R1604" s="547">
        <v>0</v>
      </c>
      <c r="S1604" s="547">
        <v>0</v>
      </c>
      <c r="T1604" s="547">
        <v>0</v>
      </c>
      <c r="U1604" s="547"/>
      <c r="V1604" s="547">
        <f t="shared" si="746"/>
        <v>0</v>
      </c>
      <c r="W1604" s="279"/>
      <c r="X1604" s="348"/>
      <c r="Y1604" s="548">
        <f t="shared" si="759"/>
        <v>0</v>
      </c>
      <c r="Z1604" s="549">
        <f t="shared" si="759"/>
        <v>0</v>
      </c>
      <c r="AA1604" s="549">
        <f t="shared" si="759"/>
        <v>0</v>
      </c>
      <c r="AB1604" s="282">
        <f t="shared" si="731"/>
        <v>0</v>
      </c>
      <c r="AC1604" s="281">
        <f t="shared" si="732"/>
        <v>0</v>
      </c>
      <c r="AD1604" s="549">
        <f t="shared" si="747"/>
        <v>0</v>
      </c>
      <c r="AE1604" s="553">
        <f t="shared" si="748"/>
        <v>0</v>
      </c>
      <c r="AF1604" s="282">
        <f t="shared" si="749"/>
        <v>0</v>
      </c>
      <c r="AG1604" s="283">
        <f t="shared" si="750"/>
        <v>0</v>
      </c>
      <c r="AH1604" s="281">
        <f t="shared" si="733"/>
        <v>0</v>
      </c>
      <c r="AI1604" s="551">
        <f t="shared" si="758"/>
        <v>0</v>
      </c>
      <c r="AJ1604" s="549">
        <f t="shared" si="758"/>
        <v>0</v>
      </c>
      <c r="AK1604" s="549">
        <f t="shared" si="758"/>
        <v>0</v>
      </c>
      <c r="AL1604" s="282">
        <f t="shared" si="751"/>
        <v>0</v>
      </c>
      <c r="AM1604" s="281">
        <f t="shared" si="734"/>
        <v>0</v>
      </c>
      <c r="AN1604" s="549">
        <f t="shared" si="752"/>
        <v>0</v>
      </c>
      <c r="AO1604" s="549">
        <f t="shared" si="753"/>
        <v>0</v>
      </c>
      <c r="AP1604" s="549">
        <f t="shared" si="754"/>
        <v>0</v>
      </c>
      <c r="AQ1604" s="283">
        <f t="shared" si="755"/>
        <v>0</v>
      </c>
      <c r="AR1604" s="281">
        <f t="shared" si="735"/>
        <v>0</v>
      </c>
      <c r="AT1604" s="446" t="s">
        <v>2077</v>
      </c>
      <c r="AU1604" s="284"/>
      <c r="AV1604" s="447" t="str">
        <f t="shared" si="736"/>
        <v>CA</v>
      </c>
      <c r="AW1604" s="447" t="str">
        <f t="shared" si="737"/>
        <v>CL</v>
      </c>
      <c r="AX1604" s="447" t="str">
        <f t="shared" si="738"/>
        <v>AIC</v>
      </c>
      <c r="AY1604" s="447" t="str">
        <f t="shared" si="739"/>
        <v>ERB</v>
      </c>
      <c r="AZ1604" s="447" t="str">
        <f t="shared" si="740"/>
        <v>GRB</v>
      </c>
      <c r="BA1604" s="447" t="str">
        <f t="shared" si="741"/>
        <v>Non-Op</v>
      </c>
      <c r="BC1604" s="449" t="s">
        <v>2100</v>
      </c>
      <c r="BD1604" s="552">
        <f t="shared" si="742"/>
        <v>0</v>
      </c>
      <c r="BF1604" s="435"/>
      <c r="BG1604" s="435"/>
      <c r="BH1604" s="435"/>
      <c r="BI1604" s="435"/>
      <c r="BJ1604" s="435"/>
      <c r="BK1604" s="435"/>
      <c r="BL1604" s="435"/>
      <c r="BN1604" s="444"/>
    </row>
    <row r="1605" spans="1:66" s="28" customFormat="1" ht="12" customHeight="1">
      <c r="A1605" s="287">
        <v>25400471</v>
      </c>
      <c r="B1605" s="288" t="str">
        <f t="shared" si="745"/>
        <v>25400471</v>
      </c>
      <c r="C1605" s="444" t="s">
        <v>1991</v>
      </c>
      <c r="D1605" s="445" t="s">
        <v>1165</v>
      </c>
      <c r="E1605" s="445"/>
      <c r="F1605" s="444"/>
      <c r="G1605" s="445"/>
      <c r="H1605" s="547">
        <v>-314077.31</v>
      </c>
      <c r="I1605" s="547">
        <v>-314077.31</v>
      </c>
      <c r="J1605" s="547">
        <v>-314077.31</v>
      </c>
      <c r="K1605" s="547">
        <v>-364535.14</v>
      </c>
      <c r="L1605" s="547">
        <v>-364535.14</v>
      </c>
      <c r="M1605" s="547">
        <v>-364535.14</v>
      </c>
      <c r="N1605" s="547">
        <v>0</v>
      </c>
      <c r="O1605" s="547">
        <v>0</v>
      </c>
      <c r="P1605" s="547">
        <v>0</v>
      </c>
      <c r="Q1605" s="547">
        <v>0</v>
      </c>
      <c r="R1605" s="547">
        <v>0</v>
      </c>
      <c r="S1605" s="547">
        <v>0</v>
      </c>
      <c r="T1605" s="547">
        <v>0</v>
      </c>
      <c r="U1605" s="547"/>
      <c r="V1605" s="547">
        <f t="shared" si="746"/>
        <v>-156566.55791666667</v>
      </c>
      <c r="W1605" s="358"/>
      <c r="X1605" s="359"/>
      <c r="Y1605" s="548">
        <f t="shared" si="759"/>
        <v>0</v>
      </c>
      <c r="Z1605" s="549">
        <f t="shared" si="759"/>
        <v>0</v>
      </c>
      <c r="AA1605" s="549">
        <f t="shared" si="759"/>
        <v>0</v>
      </c>
      <c r="AB1605" s="282">
        <f t="shared" si="731"/>
        <v>0</v>
      </c>
      <c r="AC1605" s="281">
        <f t="shared" si="732"/>
        <v>0</v>
      </c>
      <c r="AD1605" s="549">
        <f t="shared" si="747"/>
        <v>0</v>
      </c>
      <c r="AE1605" s="553">
        <f t="shared" si="748"/>
        <v>0</v>
      </c>
      <c r="AF1605" s="282">
        <f t="shared" si="749"/>
        <v>0</v>
      </c>
      <c r="AG1605" s="283">
        <f t="shared" si="750"/>
        <v>0</v>
      </c>
      <c r="AH1605" s="281">
        <f t="shared" si="733"/>
        <v>0</v>
      </c>
      <c r="AI1605" s="551">
        <f t="shared" si="758"/>
        <v>0</v>
      </c>
      <c r="AJ1605" s="549">
        <f t="shared" si="758"/>
        <v>0</v>
      </c>
      <c r="AK1605" s="549">
        <f t="shared" si="758"/>
        <v>0</v>
      </c>
      <c r="AL1605" s="282">
        <f t="shared" si="751"/>
        <v>-156566.55791666667</v>
      </c>
      <c r="AM1605" s="281">
        <f t="shared" si="734"/>
        <v>0</v>
      </c>
      <c r="AN1605" s="549">
        <f t="shared" si="752"/>
        <v>0</v>
      </c>
      <c r="AO1605" s="549">
        <f t="shared" si="753"/>
        <v>0</v>
      </c>
      <c r="AP1605" s="549">
        <f t="shared" si="754"/>
        <v>-156566.55791666667</v>
      </c>
      <c r="AQ1605" s="283">
        <f t="shared" si="755"/>
        <v>-156566.55791666667</v>
      </c>
      <c r="AR1605" s="281">
        <f t="shared" si="735"/>
        <v>0</v>
      </c>
      <c r="AT1605" s="446" t="s">
        <v>2077</v>
      </c>
      <c r="AU1605" s="284"/>
      <c r="AV1605" s="447" t="str">
        <f t="shared" si="736"/>
        <v>CA</v>
      </c>
      <c r="AW1605" s="447" t="str">
        <f t="shared" si="737"/>
        <v>CL</v>
      </c>
      <c r="AX1605" s="447" t="str">
        <f t="shared" si="738"/>
        <v>AIC</v>
      </c>
      <c r="AY1605" s="447" t="str">
        <f t="shared" si="739"/>
        <v>ERB</v>
      </c>
      <c r="AZ1605" s="447" t="str">
        <f t="shared" si="740"/>
        <v>GRB</v>
      </c>
      <c r="BA1605" s="447" t="str">
        <f t="shared" si="741"/>
        <v>Non-Op</v>
      </c>
      <c r="BC1605" s="449" t="s">
        <v>2100</v>
      </c>
      <c r="BD1605" s="552">
        <f t="shared" si="742"/>
        <v>0</v>
      </c>
      <c r="BF1605" s="435"/>
      <c r="BG1605" s="435"/>
      <c r="BH1605" s="435"/>
      <c r="BI1605" s="435"/>
      <c r="BJ1605" s="435"/>
      <c r="BK1605" s="435"/>
      <c r="BL1605" s="435"/>
      <c r="BN1605" s="444"/>
    </row>
    <row r="1606" spans="1:66" s="28" customFormat="1" ht="12" customHeight="1">
      <c r="A1606" s="287">
        <v>25400481</v>
      </c>
      <c r="B1606" s="288" t="str">
        <f t="shared" si="745"/>
        <v>25400481</v>
      </c>
      <c r="C1606" s="444" t="s">
        <v>1992</v>
      </c>
      <c r="D1606" s="445" t="s">
        <v>1165</v>
      </c>
      <c r="E1606" s="445"/>
      <c r="F1606" s="444"/>
      <c r="G1606" s="445"/>
      <c r="H1606" s="547">
        <v>-367545.82</v>
      </c>
      <c r="I1606" s="547">
        <v>-367545.82</v>
      </c>
      <c r="J1606" s="547">
        <v>-367545.82</v>
      </c>
      <c r="K1606" s="547">
        <v>-436431.35</v>
      </c>
      <c r="L1606" s="547">
        <v>-436431.35</v>
      </c>
      <c r="M1606" s="547">
        <v>-436431.35</v>
      </c>
      <c r="N1606" s="547">
        <v>0</v>
      </c>
      <c r="O1606" s="547">
        <v>0</v>
      </c>
      <c r="P1606" s="547">
        <v>0</v>
      </c>
      <c r="Q1606" s="547">
        <v>0</v>
      </c>
      <c r="R1606" s="547">
        <v>0</v>
      </c>
      <c r="S1606" s="547">
        <v>0</v>
      </c>
      <c r="T1606" s="547">
        <v>0</v>
      </c>
      <c r="U1606" s="547"/>
      <c r="V1606" s="547">
        <f t="shared" si="746"/>
        <v>-185679.88333333333</v>
      </c>
      <c r="W1606" s="358"/>
      <c r="X1606" s="359"/>
      <c r="Y1606" s="548">
        <f t="shared" si="759"/>
        <v>0</v>
      </c>
      <c r="Z1606" s="549">
        <f t="shared" si="759"/>
        <v>0</v>
      </c>
      <c r="AA1606" s="549">
        <f t="shared" si="759"/>
        <v>0</v>
      </c>
      <c r="AB1606" s="282">
        <f t="shared" si="731"/>
        <v>0</v>
      </c>
      <c r="AC1606" s="281">
        <f t="shared" si="732"/>
        <v>0</v>
      </c>
      <c r="AD1606" s="549">
        <f t="shared" si="747"/>
        <v>0</v>
      </c>
      <c r="AE1606" s="553">
        <f t="shared" si="748"/>
        <v>0</v>
      </c>
      <c r="AF1606" s="282">
        <f t="shared" si="749"/>
        <v>0</v>
      </c>
      <c r="AG1606" s="283">
        <f t="shared" si="750"/>
        <v>0</v>
      </c>
      <c r="AH1606" s="281">
        <f t="shared" si="733"/>
        <v>0</v>
      </c>
      <c r="AI1606" s="551">
        <f t="shared" si="758"/>
        <v>0</v>
      </c>
      <c r="AJ1606" s="549">
        <f t="shared" si="758"/>
        <v>0</v>
      </c>
      <c r="AK1606" s="549">
        <f t="shared" si="758"/>
        <v>0</v>
      </c>
      <c r="AL1606" s="282">
        <f t="shared" si="751"/>
        <v>-185679.88333333333</v>
      </c>
      <c r="AM1606" s="281">
        <f t="shared" si="734"/>
        <v>0</v>
      </c>
      <c r="AN1606" s="549">
        <f t="shared" si="752"/>
        <v>0</v>
      </c>
      <c r="AO1606" s="549">
        <f t="shared" si="753"/>
        <v>0</v>
      </c>
      <c r="AP1606" s="549">
        <f t="shared" si="754"/>
        <v>-185679.88333333333</v>
      </c>
      <c r="AQ1606" s="283">
        <f t="shared" si="755"/>
        <v>-185679.88333333333</v>
      </c>
      <c r="AR1606" s="281">
        <f t="shared" si="735"/>
        <v>0</v>
      </c>
      <c r="AT1606" s="446" t="s">
        <v>2077</v>
      </c>
      <c r="AU1606" s="284"/>
      <c r="AV1606" s="447" t="str">
        <f t="shared" si="736"/>
        <v>CA</v>
      </c>
      <c r="AW1606" s="447" t="str">
        <f t="shared" si="737"/>
        <v>CL</v>
      </c>
      <c r="AX1606" s="447" t="str">
        <f t="shared" si="738"/>
        <v>AIC</v>
      </c>
      <c r="AY1606" s="447" t="str">
        <f t="shared" si="739"/>
        <v>ERB</v>
      </c>
      <c r="AZ1606" s="447" t="str">
        <f t="shared" si="740"/>
        <v>GRB</v>
      </c>
      <c r="BA1606" s="447" t="str">
        <f t="shared" si="741"/>
        <v>Non-Op</v>
      </c>
      <c r="BC1606" s="449" t="s">
        <v>2100</v>
      </c>
      <c r="BD1606" s="552">
        <f t="shared" si="742"/>
        <v>0</v>
      </c>
      <c r="BF1606" s="435"/>
      <c r="BG1606" s="435"/>
      <c r="BH1606" s="435"/>
      <c r="BI1606" s="435"/>
      <c r="BJ1606" s="435"/>
      <c r="BK1606" s="435"/>
      <c r="BL1606" s="435"/>
      <c r="BN1606" s="444"/>
    </row>
    <row r="1607" spans="1:66" s="28" customFormat="1" ht="12" customHeight="1">
      <c r="A1607" s="287">
        <v>25400491</v>
      </c>
      <c r="B1607" s="288" t="str">
        <f t="shared" si="745"/>
        <v>25400491</v>
      </c>
      <c r="C1607" s="444" t="s">
        <v>3038</v>
      </c>
      <c r="D1607" s="445" t="s">
        <v>1163</v>
      </c>
      <c r="E1607" s="445"/>
      <c r="F1607" s="444"/>
      <c r="G1607" s="445"/>
      <c r="H1607" s="547">
        <v>0</v>
      </c>
      <c r="I1607" s="547">
        <v>0</v>
      </c>
      <c r="J1607" s="547">
        <v>0</v>
      </c>
      <c r="K1607" s="547">
        <v>0</v>
      </c>
      <c r="L1607" s="547">
        <v>0</v>
      </c>
      <c r="M1607" s="547">
        <v>0</v>
      </c>
      <c r="N1607" s="547">
        <v>0</v>
      </c>
      <c r="O1607" s="547">
        <v>0</v>
      </c>
      <c r="P1607" s="547">
        <v>0</v>
      </c>
      <c r="Q1607" s="547">
        <v>0</v>
      </c>
      <c r="R1607" s="547">
        <v>0</v>
      </c>
      <c r="S1607" s="547">
        <v>0</v>
      </c>
      <c r="T1607" s="547">
        <v>0</v>
      </c>
      <c r="U1607" s="547"/>
      <c r="V1607" s="547">
        <f t="shared" si="746"/>
        <v>0</v>
      </c>
      <c r="W1607" s="279" t="s">
        <v>1691</v>
      </c>
      <c r="X1607" s="348"/>
      <c r="Y1607" s="548">
        <f t="shared" si="759"/>
        <v>0</v>
      </c>
      <c r="Z1607" s="549">
        <f t="shared" si="759"/>
        <v>0</v>
      </c>
      <c r="AA1607" s="549">
        <f t="shared" si="759"/>
        <v>0</v>
      </c>
      <c r="AB1607" s="282">
        <f t="shared" si="731"/>
        <v>0</v>
      </c>
      <c r="AC1607" s="281">
        <f t="shared" si="732"/>
        <v>0</v>
      </c>
      <c r="AD1607" s="549">
        <f t="shared" si="747"/>
        <v>0</v>
      </c>
      <c r="AE1607" s="553">
        <f t="shared" si="748"/>
        <v>0</v>
      </c>
      <c r="AF1607" s="282">
        <f t="shared" si="749"/>
        <v>0</v>
      </c>
      <c r="AG1607" s="283">
        <f t="shared" si="750"/>
        <v>0</v>
      </c>
      <c r="AH1607" s="281">
        <f t="shared" si="733"/>
        <v>0</v>
      </c>
      <c r="AI1607" s="551">
        <f t="shared" si="758"/>
        <v>0</v>
      </c>
      <c r="AJ1607" s="549">
        <f t="shared" si="758"/>
        <v>0</v>
      </c>
      <c r="AK1607" s="549">
        <f t="shared" si="758"/>
        <v>0</v>
      </c>
      <c r="AL1607" s="282">
        <f t="shared" si="751"/>
        <v>0</v>
      </c>
      <c r="AM1607" s="281">
        <f t="shared" si="734"/>
        <v>0</v>
      </c>
      <c r="AN1607" s="549">
        <f t="shared" si="752"/>
        <v>0</v>
      </c>
      <c r="AO1607" s="549">
        <f t="shared" si="753"/>
        <v>0</v>
      </c>
      <c r="AP1607" s="549">
        <f t="shared" si="754"/>
        <v>0</v>
      </c>
      <c r="AQ1607" s="283">
        <f t="shared" si="755"/>
        <v>0</v>
      </c>
      <c r="AR1607" s="281">
        <f t="shared" si="735"/>
        <v>0</v>
      </c>
      <c r="AT1607" s="446"/>
      <c r="AU1607" s="344"/>
      <c r="AV1607" s="447" t="str">
        <f t="shared" si="736"/>
        <v>CA</v>
      </c>
      <c r="AW1607" s="447" t="str">
        <f t="shared" si="737"/>
        <v>CL</v>
      </c>
      <c r="AX1607" s="447" t="str">
        <f t="shared" si="738"/>
        <v>AIC</v>
      </c>
      <c r="AY1607" s="447" t="str">
        <f t="shared" si="739"/>
        <v>ERB</v>
      </c>
      <c r="AZ1607" s="447" t="str">
        <f t="shared" si="740"/>
        <v>GRB</v>
      </c>
      <c r="BA1607" s="447" t="str">
        <f t="shared" si="741"/>
        <v>Non-Op</v>
      </c>
      <c r="BC1607" s="445" t="s">
        <v>2368</v>
      </c>
      <c r="BD1607" s="552">
        <f t="shared" si="742"/>
        <v>0</v>
      </c>
      <c r="BF1607" s="435"/>
      <c r="BG1607" s="435"/>
      <c r="BH1607" s="435"/>
      <c r="BI1607" s="435"/>
      <c r="BJ1607" s="435"/>
      <c r="BK1607" s="435"/>
      <c r="BL1607" s="435"/>
      <c r="BN1607" s="444"/>
    </row>
    <row r="1608" spans="1:66" s="28" customFormat="1" ht="12" customHeight="1">
      <c r="A1608" s="287">
        <v>25400501</v>
      </c>
      <c r="B1608" s="288" t="str">
        <f t="shared" si="745"/>
        <v>25400501</v>
      </c>
      <c r="C1608" s="444" t="s">
        <v>3039</v>
      </c>
      <c r="D1608" s="445" t="s">
        <v>1163</v>
      </c>
      <c r="E1608" s="445"/>
      <c r="F1608" s="444"/>
      <c r="G1608" s="445"/>
      <c r="H1608" s="547">
        <v>0</v>
      </c>
      <c r="I1608" s="547">
        <v>0</v>
      </c>
      <c r="J1608" s="547">
        <v>0</v>
      </c>
      <c r="K1608" s="547">
        <v>0</v>
      </c>
      <c r="L1608" s="547">
        <v>0</v>
      </c>
      <c r="M1608" s="547">
        <v>0</v>
      </c>
      <c r="N1608" s="547">
        <v>0</v>
      </c>
      <c r="O1608" s="547">
        <v>0</v>
      </c>
      <c r="P1608" s="547">
        <v>0</v>
      </c>
      <c r="Q1608" s="547">
        <v>0</v>
      </c>
      <c r="R1608" s="547">
        <v>0</v>
      </c>
      <c r="S1608" s="547">
        <v>0</v>
      </c>
      <c r="T1608" s="547">
        <v>0</v>
      </c>
      <c r="U1608" s="547"/>
      <c r="V1608" s="547">
        <f t="shared" si="746"/>
        <v>0</v>
      </c>
      <c r="W1608" s="279" t="s">
        <v>1691</v>
      </c>
      <c r="X1608" s="348"/>
      <c r="Y1608" s="548">
        <f t="shared" si="759"/>
        <v>0</v>
      </c>
      <c r="Z1608" s="549">
        <f t="shared" si="759"/>
        <v>0</v>
      </c>
      <c r="AA1608" s="549">
        <f t="shared" si="759"/>
        <v>0</v>
      </c>
      <c r="AB1608" s="282">
        <f t="shared" si="731"/>
        <v>0</v>
      </c>
      <c r="AC1608" s="281">
        <f t="shared" si="732"/>
        <v>0</v>
      </c>
      <c r="AD1608" s="549">
        <f t="shared" si="747"/>
        <v>0</v>
      </c>
      <c r="AE1608" s="553">
        <f t="shared" si="748"/>
        <v>0</v>
      </c>
      <c r="AF1608" s="282">
        <f t="shared" si="749"/>
        <v>0</v>
      </c>
      <c r="AG1608" s="283">
        <f t="shared" si="750"/>
        <v>0</v>
      </c>
      <c r="AH1608" s="281">
        <f t="shared" si="733"/>
        <v>0</v>
      </c>
      <c r="AI1608" s="551">
        <f t="shared" si="758"/>
        <v>0</v>
      </c>
      <c r="AJ1608" s="549">
        <f t="shared" si="758"/>
        <v>0</v>
      </c>
      <c r="AK1608" s="549">
        <f t="shared" si="758"/>
        <v>0</v>
      </c>
      <c r="AL1608" s="282">
        <f t="shared" si="751"/>
        <v>0</v>
      </c>
      <c r="AM1608" s="281">
        <f t="shared" si="734"/>
        <v>0</v>
      </c>
      <c r="AN1608" s="549">
        <f t="shared" si="752"/>
        <v>0</v>
      </c>
      <c r="AO1608" s="549">
        <f t="shared" si="753"/>
        <v>0</v>
      </c>
      <c r="AP1608" s="549">
        <f t="shared" si="754"/>
        <v>0</v>
      </c>
      <c r="AQ1608" s="283">
        <f t="shared" si="755"/>
        <v>0</v>
      </c>
      <c r="AR1608" s="281">
        <f t="shared" si="735"/>
        <v>0</v>
      </c>
      <c r="AT1608" s="446"/>
      <c r="AU1608" s="344"/>
      <c r="AV1608" s="447" t="str">
        <f t="shared" si="736"/>
        <v>CA</v>
      </c>
      <c r="AW1608" s="447" t="str">
        <f t="shared" si="737"/>
        <v>CL</v>
      </c>
      <c r="AX1608" s="447" t="str">
        <f t="shared" si="738"/>
        <v>AIC</v>
      </c>
      <c r="AY1608" s="447" t="str">
        <f t="shared" si="739"/>
        <v>ERB</v>
      </c>
      <c r="AZ1608" s="447" t="str">
        <f t="shared" si="740"/>
        <v>GRB</v>
      </c>
      <c r="BA1608" s="447" t="str">
        <f t="shared" si="741"/>
        <v>Non-Op</v>
      </c>
      <c r="BC1608" s="445" t="s">
        <v>2368</v>
      </c>
      <c r="BD1608" s="552">
        <f t="shared" si="742"/>
        <v>0</v>
      </c>
      <c r="BF1608" s="435"/>
      <c r="BG1608" s="435"/>
      <c r="BH1608" s="435"/>
      <c r="BI1608" s="435"/>
      <c r="BJ1608" s="435"/>
      <c r="BK1608" s="435"/>
      <c r="BL1608" s="435"/>
      <c r="BN1608" s="444"/>
    </row>
    <row r="1609" spans="1:66" s="28" customFormat="1" ht="12" customHeight="1">
      <c r="A1609" s="287">
        <v>25400511</v>
      </c>
      <c r="B1609" s="288" t="str">
        <f t="shared" si="745"/>
        <v>25400511</v>
      </c>
      <c r="C1609" s="444" t="s">
        <v>3040</v>
      </c>
      <c r="D1609" s="445" t="s">
        <v>1165</v>
      </c>
      <c r="E1609" s="445"/>
      <c r="F1609" s="444"/>
      <c r="G1609" s="445"/>
      <c r="H1609" s="547">
        <v>0</v>
      </c>
      <c r="I1609" s="547">
        <v>0</v>
      </c>
      <c r="J1609" s="547">
        <v>0</v>
      </c>
      <c r="K1609" s="547">
        <v>0</v>
      </c>
      <c r="L1609" s="547">
        <v>0</v>
      </c>
      <c r="M1609" s="547">
        <v>0</v>
      </c>
      <c r="N1609" s="547">
        <v>0</v>
      </c>
      <c r="O1609" s="547">
        <v>0</v>
      </c>
      <c r="P1609" s="547">
        <v>0</v>
      </c>
      <c r="Q1609" s="547">
        <v>0</v>
      </c>
      <c r="R1609" s="547">
        <v>0</v>
      </c>
      <c r="S1609" s="547">
        <v>0</v>
      </c>
      <c r="T1609" s="547">
        <v>0</v>
      </c>
      <c r="U1609" s="547"/>
      <c r="V1609" s="547">
        <f t="shared" si="746"/>
        <v>0</v>
      </c>
      <c r="W1609" s="279"/>
      <c r="X1609" s="348"/>
      <c r="Y1609" s="548">
        <f t="shared" si="759"/>
        <v>0</v>
      </c>
      <c r="Z1609" s="549">
        <f t="shared" si="759"/>
        <v>0</v>
      </c>
      <c r="AA1609" s="549">
        <f t="shared" si="759"/>
        <v>0</v>
      </c>
      <c r="AB1609" s="282">
        <f t="shared" ref="AB1609:AB1672" si="760">T1609-SUM(Y1609:AA1609)</f>
        <v>0</v>
      </c>
      <c r="AC1609" s="281">
        <f t="shared" ref="AC1609:AC1672" si="761">T1609-SUM(Y1609:AA1609)-AB1609</f>
        <v>0</v>
      </c>
      <c r="AD1609" s="549">
        <f t="shared" si="747"/>
        <v>0</v>
      </c>
      <c r="AE1609" s="553">
        <f t="shared" si="748"/>
        <v>0</v>
      </c>
      <c r="AF1609" s="282">
        <f t="shared" si="749"/>
        <v>0</v>
      </c>
      <c r="AG1609" s="283">
        <f t="shared" si="750"/>
        <v>0</v>
      </c>
      <c r="AH1609" s="281">
        <f t="shared" ref="AH1609:AH1672" si="762">AG1609-AB1609</f>
        <v>0</v>
      </c>
      <c r="AI1609" s="551">
        <f t="shared" si="758"/>
        <v>0</v>
      </c>
      <c r="AJ1609" s="549">
        <f t="shared" si="758"/>
        <v>0</v>
      </c>
      <c r="AK1609" s="549">
        <f t="shared" si="758"/>
        <v>0</v>
      </c>
      <c r="AL1609" s="282">
        <f t="shared" si="751"/>
        <v>0</v>
      </c>
      <c r="AM1609" s="281">
        <f t="shared" ref="AM1609:AM1672" si="763">V1609-SUM(AI1609:AK1609)-AL1609</f>
        <v>0</v>
      </c>
      <c r="AN1609" s="549">
        <f t="shared" si="752"/>
        <v>0</v>
      </c>
      <c r="AO1609" s="549">
        <f t="shared" si="753"/>
        <v>0</v>
      </c>
      <c r="AP1609" s="549">
        <f t="shared" si="754"/>
        <v>0</v>
      </c>
      <c r="AQ1609" s="283">
        <f t="shared" si="755"/>
        <v>0</v>
      </c>
      <c r="AR1609" s="281">
        <f t="shared" ref="AR1609:AR1672" si="764">AQ1609-AL1609</f>
        <v>0</v>
      </c>
      <c r="AT1609" s="446" t="s">
        <v>2064</v>
      </c>
      <c r="AU1609" s="344"/>
      <c r="AV1609" s="447" t="str">
        <f t="shared" ref="AV1609:AV1672" si="765">IF(VALUE(Y1609),AV$7,IF(ISBLANK(Y1609),"",AV$7))</f>
        <v>CA</v>
      </c>
      <c r="AW1609" s="447" t="str">
        <f t="shared" ref="AW1609:AW1672" si="766">IF(VALUE(Z1609),AW$7,IF(ISBLANK(Z1609),"",AW$7))</f>
        <v>CL</v>
      </c>
      <c r="AX1609" s="447" t="str">
        <f t="shared" ref="AX1609:AX1672" si="767">IF(VALUE(AA1609),AX$7,IF(ISBLANK(AA1609),"",AX$7))</f>
        <v>AIC</v>
      </c>
      <c r="AY1609" s="447" t="str">
        <f t="shared" ref="AY1609:AY1672" si="768">IF(VALUE(AD1609),AY$7,IF(ISBLANK(AD1609),"",AY$7))</f>
        <v>ERB</v>
      </c>
      <c r="AZ1609" s="447" t="str">
        <f t="shared" ref="AZ1609:AZ1672" si="769">IF(VALUE(AE1609),AZ$7,IF(ISBLANK(AE1609),"",AZ$7))</f>
        <v>GRB</v>
      </c>
      <c r="BA1609" s="447" t="str">
        <f t="shared" ref="BA1609:BA1672" si="770">IF(VALUE(AF1609),BA$7,IF(ISBLANK(AF1609),"",BA$7))</f>
        <v>Non-Op</v>
      </c>
      <c r="BC1609" s="449" t="s">
        <v>2100</v>
      </c>
      <c r="BD1609" s="552">
        <f t="shared" si="742"/>
        <v>0</v>
      </c>
      <c r="BF1609" s="435"/>
      <c r="BG1609" s="435"/>
      <c r="BH1609" s="435"/>
      <c r="BI1609" s="435"/>
      <c r="BJ1609" s="435"/>
      <c r="BK1609" s="435"/>
      <c r="BL1609" s="435"/>
      <c r="BN1609" s="444"/>
    </row>
    <row r="1610" spans="1:66" s="28" customFormat="1" ht="12" customHeight="1">
      <c r="A1610" s="321">
        <v>25400521</v>
      </c>
      <c r="B1610" s="318" t="str">
        <f t="shared" si="745"/>
        <v>25400521</v>
      </c>
      <c r="C1610" s="444" t="s">
        <v>3041</v>
      </c>
      <c r="D1610" s="445" t="s">
        <v>1165</v>
      </c>
      <c r="E1610" s="445"/>
      <c r="F1610" s="444"/>
      <c r="G1610" s="445"/>
      <c r="H1610" s="547">
        <v>0</v>
      </c>
      <c r="I1610" s="547">
        <v>0</v>
      </c>
      <c r="J1610" s="547">
        <v>0</v>
      </c>
      <c r="K1610" s="547">
        <v>0</v>
      </c>
      <c r="L1610" s="547">
        <v>0</v>
      </c>
      <c r="M1610" s="547">
        <v>0</v>
      </c>
      <c r="N1610" s="547">
        <v>0</v>
      </c>
      <c r="O1610" s="547">
        <v>0</v>
      </c>
      <c r="P1610" s="547">
        <v>0</v>
      </c>
      <c r="Q1610" s="547">
        <v>0</v>
      </c>
      <c r="R1610" s="547">
        <v>0</v>
      </c>
      <c r="S1610" s="547">
        <v>0</v>
      </c>
      <c r="T1610" s="547">
        <v>0</v>
      </c>
      <c r="U1610" s="547"/>
      <c r="V1610" s="547">
        <f t="shared" si="746"/>
        <v>0</v>
      </c>
      <c r="W1610" s="358"/>
      <c r="X1610" s="359"/>
      <c r="Y1610" s="548">
        <f t="shared" si="759"/>
        <v>0</v>
      </c>
      <c r="Z1610" s="549">
        <f t="shared" si="759"/>
        <v>0</v>
      </c>
      <c r="AA1610" s="549">
        <f t="shared" si="759"/>
        <v>0</v>
      </c>
      <c r="AB1610" s="282">
        <f t="shared" si="760"/>
        <v>0</v>
      </c>
      <c r="AC1610" s="281">
        <f t="shared" si="761"/>
        <v>0</v>
      </c>
      <c r="AD1610" s="549">
        <f t="shared" si="747"/>
        <v>0</v>
      </c>
      <c r="AE1610" s="553">
        <f t="shared" si="748"/>
        <v>0</v>
      </c>
      <c r="AF1610" s="282">
        <f t="shared" si="749"/>
        <v>0</v>
      </c>
      <c r="AG1610" s="283">
        <f t="shared" si="750"/>
        <v>0</v>
      </c>
      <c r="AH1610" s="281">
        <f t="shared" si="762"/>
        <v>0</v>
      </c>
      <c r="AI1610" s="551">
        <f t="shared" si="758"/>
        <v>0</v>
      </c>
      <c r="AJ1610" s="549">
        <f t="shared" si="758"/>
        <v>0</v>
      </c>
      <c r="AK1610" s="549">
        <f t="shared" si="758"/>
        <v>0</v>
      </c>
      <c r="AL1610" s="282">
        <f t="shared" si="751"/>
        <v>0</v>
      </c>
      <c r="AM1610" s="281">
        <f t="shared" si="763"/>
        <v>0</v>
      </c>
      <c r="AN1610" s="549">
        <f t="shared" si="752"/>
        <v>0</v>
      </c>
      <c r="AO1610" s="549">
        <f t="shared" si="753"/>
        <v>0</v>
      </c>
      <c r="AP1610" s="549">
        <f t="shared" si="754"/>
        <v>0</v>
      </c>
      <c r="AQ1610" s="283">
        <f t="shared" si="755"/>
        <v>0</v>
      </c>
      <c r="AR1610" s="281">
        <f t="shared" si="764"/>
        <v>0</v>
      </c>
      <c r="AT1610" s="446" t="s">
        <v>2077</v>
      </c>
      <c r="AU1610" s="284"/>
      <c r="AV1610" s="447" t="str">
        <f t="shared" si="765"/>
        <v>CA</v>
      </c>
      <c r="AW1610" s="447" t="str">
        <f t="shared" si="766"/>
        <v>CL</v>
      </c>
      <c r="AX1610" s="447" t="str">
        <f t="shared" si="767"/>
        <v>AIC</v>
      </c>
      <c r="AY1610" s="447" t="str">
        <f t="shared" si="768"/>
        <v>ERB</v>
      </c>
      <c r="AZ1610" s="447" t="str">
        <f t="shared" si="769"/>
        <v>GRB</v>
      </c>
      <c r="BA1610" s="447" t="str">
        <f t="shared" si="770"/>
        <v>Non-Op</v>
      </c>
      <c r="BC1610" s="449" t="s">
        <v>2100</v>
      </c>
      <c r="BD1610" s="552">
        <f t="shared" si="742"/>
        <v>0</v>
      </c>
      <c r="BF1610" s="435"/>
      <c r="BG1610" s="435"/>
      <c r="BH1610" s="435"/>
      <c r="BI1610" s="435"/>
      <c r="BJ1610" s="435"/>
      <c r="BK1610" s="435"/>
      <c r="BL1610" s="435"/>
      <c r="BN1610" s="444"/>
    </row>
    <row r="1611" spans="1:66" s="28" customFormat="1" ht="12" customHeight="1">
      <c r="A1611" s="309">
        <v>25400531</v>
      </c>
      <c r="B1611" s="309" t="str">
        <f t="shared" si="745"/>
        <v>25400531</v>
      </c>
      <c r="C1611" s="28" t="s">
        <v>3042</v>
      </c>
      <c r="D1611" s="445" t="s">
        <v>2092</v>
      </c>
      <c r="E1611" s="445"/>
      <c r="F1611" s="311">
        <v>43101</v>
      </c>
      <c r="G1611" s="445"/>
      <c r="H1611" s="547">
        <v>0</v>
      </c>
      <c r="I1611" s="547">
        <v>0</v>
      </c>
      <c r="J1611" s="547">
        <v>0</v>
      </c>
      <c r="K1611" s="547">
        <v>0</v>
      </c>
      <c r="L1611" s="547">
        <v>0</v>
      </c>
      <c r="M1611" s="547">
        <v>0</v>
      </c>
      <c r="N1611" s="547">
        <v>0</v>
      </c>
      <c r="O1611" s="547">
        <v>0</v>
      </c>
      <c r="P1611" s="547">
        <v>0</v>
      </c>
      <c r="Q1611" s="547">
        <v>0</v>
      </c>
      <c r="R1611" s="547">
        <v>0</v>
      </c>
      <c r="S1611" s="547">
        <v>0</v>
      </c>
      <c r="T1611" s="547">
        <v>0</v>
      </c>
      <c r="U1611" s="547"/>
      <c r="V1611" s="547">
        <f t="shared" si="746"/>
        <v>0</v>
      </c>
      <c r="W1611" s="358"/>
      <c r="X1611" s="359"/>
      <c r="Y1611" s="548">
        <f t="shared" si="759"/>
        <v>0</v>
      </c>
      <c r="Z1611" s="549">
        <f t="shared" si="759"/>
        <v>0</v>
      </c>
      <c r="AA1611" s="549">
        <f t="shared" si="759"/>
        <v>0</v>
      </c>
      <c r="AB1611" s="282">
        <f t="shared" si="760"/>
        <v>0</v>
      </c>
      <c r="AC1611" s="281">
        <f t="shared" si="761"/>
        <v>0</v>
      </c>
      <c r="AD1611" s="549">
        <f t="shared" si="747"/>
        <v>0</v>
      </c>
      <c r="AE1611" s="553">
        <f t="shared" si="748"/>
        <v>0</v>
      </c>
      <c r="AF1611" s="282">
        <f t="shared" si="749"/>
        <v>0</v>
      </c>
      <c r="AG1611" s="283">
        <f t="shared" si="750"/>
        <v>0</v>
      </c>
      <c r="AH1611" s="281">
        <f t="shared" si="762"/>
        <v>0</v>
      </c>
      <c r="AI1611" s="551">
        <f t="shared" si="758"/>
        <v>0</v>
      </c>
      <c r="AJ1611" s="549">
        <f t="shared" si="758"/>
        <v>0</v>
      </c>
      <c r="AK1611" s="549">
        <f t="shared" si="758"/>
        <v>0</v>
      </c>
      <c r="AL1611" s="282">
        <f t="shared" si="751"/>
        <v>0</v>
      </c>
      <c r="AM1611" s="281">
        <f t="shared" si="763"/>
        <v>0</v>
      </c>
      <c r="AN1611" s="549">
        <f t="shared" si="752"/>
        <v>0</v>
      </c>
      <c r="AO1611" s="549">
        <f t="shared" si="753"/>
        <v>0</v>
      </c>
      <c r="AP1611" s="549">
        <f t="shared" si="754"/>
        <v>0</v>
      </c>
      <c r="AQ1611" s="283">
        <f t="shared" si="755"/>
        <v>0</v>
      </c>
      <c r="AR1611" s="281">
        <f t="shared" si="764"/>
        <v>0</v>
      </c>
      <c r="AT1611" s="446"/>
      <c r="AU1611" s="344"/>
      <c r="AV1611" s="447" t="str">
        <f t="shared" si="765"/>
        <v>CA</v>
      </c>
      <c r="AW1611" s="447" t="str">
        <f t="shared" si="766"/>
        <v>CL</v>
      </c>
      <c r="AX1611" s="447" t="str">
        <f t="shared" si="767"/>
        <v>AIC</v>
      </c>
      <c r="AY1611" s="447" t="str">
        <f t="shared" si="768"/>
        <v>ERB</v>
      </c>
      <c r="AZ1611" s="447" t="str">
        <f t="shared" si="769"/>
        <v>GRB</v>
      </c>
      <c r="BA1611" s="447" t="str">
        <f t="shared" si="770"/>
        <v>Non-Op</v>
      </c>
      <c r="BC1611" s="445" t="s">
        <v>2368</v>
      </c>
      <c r="BD1611" s="552">
        <f t="shared" si="742"/>
        <v>0</v>
      </c>
      <c r="BF1611" s="448"/>
      <c r="BG1611" s="448"/>
      <c r="BH1611" s="448"/>
      <c r="BI1611" s="448"/>
      <c r="BJ1611" s="448"/>
      <c r="BK1611" s="448"/>
      <c r="BL1611" s="448"/>
      <c r="BN1611" s="444"/>
    </row>
    <row r="1612" spans="1:66" s="28" customFormat="1" ht="12" customHeight="1">
      <c r="A1612" s="309">
        <v>25400532</v>
      </c>
      <c r="B1612" s="309" t="str">
        <f t="shared" si="745"/>
        <v>25400532</v>
      </c>
      <c r="C1612" s="28" t="s">
        <v>3043</v>
      </c>
      <c r="D1612" s="445" t="s">
        <v>2092</v>
      </c>
      <c r="E1612" s="445"/>
      <c r="F1612" s="311">
        <v>43101</v>
      </c>
      <c r="G1612" s="445"/>
      <c r="H1612" s="547">
        <v>0</v>
      </c>
      <c r="I1612" s="547">
        <v>0</v>
      </c>
      <c r="J1612" s="547">
        <v>0</v>
      </c>
      <c r="K1612" s="547">
        <v>0</v>
      </c>
      <c r="L1612" s="547">
        <v>0</v>
      </c>
      <c r="M1612" s="547">
        <v>0</v>
      </c>
      <c r="N1612" s="547">
        <v>0</v>
      </c>
      <c r="O1612" s="547">
        <v>0</v>
      </c>
      <c r="P1612" s="547">
        <v>0</v>
      </c>
      <c r="Q1612" s="547">
        <v>0</v>
      </c>
      <c r="R1612" s="547">
        <v>0</v>
      </c>
      <c r="S1612" s="547">
        <v>0</v>
      </c>
      <c r="T1612" s="547">
        <v>0</v>
      </c>
      <c r="U1612" s="547"/>
      <c r="V1612" s="547">
        <f t="shared" si="746"/>
        <v>0</v>
      </c>
      <c r="W1612" s="358"/>
      <c r="X1612" s="359"/>
      <c r="Y1612" s="548">
        <f t="shared" si="759"/>
        <v>0</v>
      </c>
      <c r="Z1612" s="549">
        <f t="shared" si="759"/>
        <v>0</v>
      </c>
      <c r="AA1612" s="549">
        <f t="shared" si="759"/>
        <v>0</v>
      </c>
      <c r="AB1612" s="282">
        <f t="shared" si="760"/>
        <v>0</v>
      </c>
      <c r="AC1612" s="281">
        <f t="shared" si="761"/>
        <v>0</v>
      </c>
      <c r="AD1612" s="549">
        <f t="shared" si="747"/>
        <v>0</v>
      </c>
      <c r="AE1612" s="553">
        <f t="shared" si="748"/>
        <v>0</v>
      </c>
      <c r="AF1612" s="282">
        <f t="shared" si="749"/>
        <v>0</v>
      </c>
      <c r="AG1612" s="283">
        <f t="shared" si="750"/>
        <v>0</v>
      </c>
      <c r="AH1612" s="281">
        <f t="shared" si="762"/>
        <v>0</v>
      </c>
      <c r="AI1612" s="551">
        <f t="shared" si="758"/>
        <v>0</v>
      </c>
      <c r="AJ1612" s="549">
        <f t="shared" si="758"/>
        <v>0</v>
      </c>
      <c r="AK1612" s="549">
        <f t="shared" si="758"/>
        <v>0</v>
      </c>
      <c r="AL1612" s="282">
        <f t="shared" si="751"/>
        <v>0</v>
      </c>
      <c r="AM1612" s="281">
        <f t="shared" si="763"/>
        <v>0</v>
      </c>
      <c r="AN1612" s="549">
        <f t="shared" si="752"/>
        <v>0</v>
      </c>
      <c r="AO1612" s="549">
        <f t="shared" si="753"/>
        <v>0</v>
      </c>
      <c r="AP1612" s="549">
        <f t="shared" si="754"/>
        <v>0</v>
      </c>
      <c r="AQ1612" s="283">
        <f t="shared" si="755"/>
        <v>0</v>
      </c>
      <c r="AR1612" s="281">
        <f t="shared" si="764"/>
        <v>0</v>
      </c>
      <c r="AT1612" s="446"/>
      <c r="AU1612" s="344"/>
      <c r="AV1612" s="447" t="str">
        <f t="shared" si="765"/>
        <v>CA</v>
      </c>
      <c r="AW1612" s="447" t="str">
        <f t="shared" si="766"/>
        <v>CL</v>
      </c>
      <c r="AX1612" s="447" t="str">
        <f t="shared" si="767"/>
        <v>AIC</v>
      </c>
      <c r="AY1612" s="447" t="str">
        <f t="shared" si="768"/>
        <v>ERB</v>
      </c>
      <c r="AZ1612" s="447" t="str">
        <f t="shared" si="769"/>
        <v>GRB</v>
      </c>
      <c r="BA1612" s="447" t="str">
        <f t="shared" si="770"/>
        <v>Non-Op</v>
      </c>
      <c r="BC1612" s="445" t="s">
        <v>2368</v>
      </c>
      <c r="BD1612" s="552">
        <f t="shared" si="742"/>
        <v>0</v>
      </c>
      <c r="BF1612" s="448"/>
      <c r="BG1612" s="448"/>
      <c r="BH1612" s="448"/>
      <c r="BI1612" s="448"/>
      <c r="BJ1612" s="448"/>
      <c r="BK1612" s="448"/>
      <c r="BL1612" s="448"/>
      <c r="BN1612" s="444"/>
    </row>
    <row r="1613" spans="1:66" s="28" customFormat="1" ht="12" customHeight="1">
      <c r="A1613" s="301">
        <v>25400541</v>
      </c>
      <c r="B1613" s="301" t="str">
        <f t="shared" si="745"/>
        <v>25400541</v>
      </c>
      <c r="C1613" s="472" t="s">
        <v>2357</v>
      </c>
      <c r="D1613" s="451" t="s">
        <v>2092</v>
      </c>
      <c r="E1613" s="451"/>
      <c r="F1613" s="304">
        <v>43586</v>
      </c>
      <c r="G1613" s="451"/>
      <c r="H1613" s="556">
        <v>0</v>
      </c>
      <c r="I1613" s="556">
        <v>0</v>
      </c>
      <c r="J1613" s="556">
        <v>0</v>
      </c>
      <c r="K1613" s="556">
        <v>0</v>
      </c>
      <c r="L1613" s="556">
        <v>0</v>
      </c>
      <c r="M1613" s="556">
        <v>0</v>
      </c>
      <c r="N1613" s="556">
        <v>0</v>
      </c>
      <c r="O1613" s="556">
        <v>0</v>
      </c>
      <c r="P1613" s="556">
        <v>0</v>
      </c>
      <c r="Q1613" s="556">
        <v>0</v>
      </c>
      <c r="R1613" s="556">
        <v>0</v>
      </c>
      <c r="S1613" s="556">
        <v>0</v>
      </c>
      <c r="T1613" s="591">
        <v>0</v>
      </c>
      <c r="U1613" s="556"/>
      <c r="V1613" s="556">
        <f t="shared" si="746"/>
        <v>0</v>
      </c>
      <c r="W1613" s="360"/>
      <c r="X1613" s="361"/>
      <c r="Y1613" s="548">
        <f t="shared" si="759"/>
        <v>0</v>
      </c>
      <c r="Z1613" s="549">
        <f t="shared" si="759"/>
        <v>0</v>
      </c>
      <c r="AA1613" s="549">
        <f t="shared" si="759"/>
        <v>0</v>
      </c>
      <c r="AB1613" s="282">
        <f t="shared" si="760"/>
        <v>0</v>
      </c>
      <c r="AC1613" s="281">
        <f t="shared" si="761"/>
        <v>0</v>
      </c>
      <c r="AD1613" s="549">
        <f t="shared" si="747"/>
        <v>0</v>
      </c>
      <c r="AE1613" s="553">
        <f t="shared" si="748"/>
        <v>0</v>
      </c>
      <c r="AF1613" s="282">
        <f t="shared" si="749"/>
        <v>0</v>
      </c>
      <c r="AG1613" s="283">
        <f t="shared" si="750"/>
        <v>0</v>
      </c>
      <c r="AH1613" s="281">
        <f t="shared" si="762"/>
        <v>0</v>
      </c>
      <c r="AI1613" s="551">
        <f t="shared" si="758"/>
        <v>0</v>
      </c>
      <c r="AJ1613" s="549">
        <f t="shared" si="758"/>
        <v>0</v>
      </c>
      <c r="AK1613" s="549">
        <f t="shared" si="758"/>
        <v>0</v>
      </c>
      <c r="AL1613" s="282">
        <f t="shared" si="751"/>
        <v>0</v>
      </c>
      <c r="AM1613" s="281">
        <f t="shared" si="763"/>
        <v>0</v>
      </c>
      <c r="AN1613" s="549">
        <f t="shared" si="752"/>
        <v>0</v>
      </c>
      <c r="AO1613" s="549">
        <f t="shared" si="753"/>
        <v>0</v>
      </c>
      <c r="AP1613" s="549">
        <f t="shared" si="754"/>
        <v>0</v>
      </c>
      <c r="AQ1613" s="283">
        <f t="shared" si="755"/>
        <v>0</v>
      </c>
      <c r="AR1613" s="281">
        <f t="shared" si="764"/>
        <v>0</v>
      </c>
      <c r="AT1613" s="446"/>
      <c r="AU1613" s="344"/>
      <c r="AV1613" s="447" t="str">
        <f t="shared" si="765"/>
        <v>CA</v>
      </c>
      <c r="AW1613" s="447" t="str">
        <f t="shared" si="766"/>
        <v>CL</v>
      </c>
      <c r="AX1613" s="447" t="str">
        <f t="shared" si="767"/>
        <v>AIC</v>
      </c>
      <c r="AY1613" s="447" t="str">
        <f t="shared" si="768"/>
        <v>ERB</v>
      </c>
      <c r="AZ1613" s="447" t="str">
        <f t="shared" si="769"/>
        <v>GRB</v>
      </c>
      <c r="BA1613" s="447" t="str">
        <f t="shared" si="770"/>
        <v>Non-Op</v>
      </c>
      <c r="BC1613" s="445" t="s">
        <v>2368</v>
      </c>
      <c r="BD1613" s="552">
        <f t="shared" si="742"/>
        <v>0</v>
      </c>
      <c r="BF1613" s="435"/>
      <c r="BG1613" s="435"/>
      <c r="BH1613" s="435"/>
      <c r="BI1613" s="435"/>
      <c r="BJ1613" s="435"/>
      <c r="BK1613" s="435"/>
      <c r="BL1613" s="435"/>
      <c r="BN1613" s="444"/>
    </row>
    <row r="1614" spans="1:66" s="28" customFormat="1" ht="12" customHeight="1">
      <c r="A1614" s="321">
        <v>25400601</v>
      </c>
      <c r="B1614" s="318" t="str">
        <f t="shared" si="745"/>
        <v>25400601</v>
      </c>
      <c r="C1614" s="444" t="s">
        <v>1993</v>
      </c>
      <c r="D1614" s="445" t="s">
        <v>1165</v>
      </c>
      <c r="E1614" s="445"/>
      <c r="F1614" s="294">
        <v>43070</v>
      </c>
      <c r="G1614" s="445"/>
      <c r="H1614" s="547">
        <v>0</v>
      </c>
      <c r="I1614" s="547">
        <v>0</v>
      </c>
      <c r="J1614" s="547">
        <v>-672872.68</v>
      </c>
      <c r="K1614" s="547">
        <v>0</v>
      </c>
      <c r="L1614" s="547">
        <v>-340080</v>
      </c>
      <c r="M1614" s="547">
        <v>-340080</v>
      </c>
      <c r="N1614" s="547">
        <v>0</v>
      </c>
      <c r="O1614" s="547">
        <v>0</v>
      </c>
      <c r="P1614" s="547">
        <v>0</v>
      </c>
      <c r="Q1614" s="547">
        <v>0</v>
      </c>
      <c r="R1614" s="547">
        <v>-535745.41</v>
      </c>
      <c r="S1614" s="547">
        <v>-535745.41</v>
      </c>
      <c r="T1614" s="547">
        <v>0</v>
      </c>
      <c r="U1614" s="547"/>
      <c r="V1614" s="547">
        <f t="shared" si="746"/>
        <v>-202043.62500000003</v>
      </c>
      <c r="W1614" s="358"/>
      <c r="X1614" s="359"/>
      <c r="Y1614" s="548">
        <f t="shared" si="759"/>
        <v>0</v>
      </c>
      <c r="Z1614" s="549">
        <f t="shared" si="759"/>
        <v>0</v>
      </c>
      <c r="AA1614" s="549">
        <f t="shared" si="759"/>
        <v>0</v>
      </c>
      <c r="AB1614" s="282">
        <f t="shared" si="760"/>
        <v>0</v>
      </c>
      <c r="AC1614" s="281">
        <f t="shared" si="761"/>
        <v>0</v>
      </c>
      <c r="AD1614" s="549">
        <f t="shared" si="747"/>
        <v>0</v>
      </c>
      <c r="AE1614" s="553">
        <f t="shared" si="748"/>
        <v>0</v>
      </c>
      <c r="AF1614" s="282">
        <f t="shared" si="749"/>
        <v>0</v>
      </c>
      <c r="AG1614" s="283">
        <f t="shared" si="750"/>
        <v>0</v>
      </c>
      <c r="AH1614" s="281">
        <f t="shared" si="762"/>
        <v>0</v>
      </c>
      <c r="AI1614" s="551">
        <f t="shared" si="758"/>
        <v>0</v>
      </c>
      <c r="AJ1614" s="549">
        <f t="shared" si="758"/>
        <v>0</v>
      </c>
      <c r="AK1614" s="549">
        <f t="shared" si="758"/>
        <v>0</v>
      </c>
      <c r="AL1614" s="282">
        <f t="shared" si="751"/>
        <v>-202043.62500000003</v>
      </c>
      <c r="AM1614" s="281">
        <f t="shared" si="763"/>
        <v>0</v>
      </c>
      <c r="AN1614" s="549">
        <f t="shared" si="752"/>
        <v>0</v>
      </c>
      <c r="AO1614" s="549">
        <f t="shared" si="753"/>
        <v>0</v>
      </c>
      <c r="AP1614" s="549">
        <f t="shared" si="754"/>
        <v>-202043.62500000003</v>
      </c>
      <c r="AQ1614" s="283">
        <f t="shared" si="755"/>
        <v>-202043.62500000003</v>
      </c>
      <c r="AR1614" s="281">
        <f t="shared" si="764"/>
        <v>0</v>
      </c>
      <c r="AT1614" s="446" t="s">
        <v>2077</v>
      </c>
      <c r="AU1614" s="284"/>
      <c r="AV1614" s="447" t="str">
        <f t="shared" si="765"/>
        <v>CA</v>
      </c>
      <c r="AW1614" s="447" t="str">
        <f t="shared" si="766"/>
        <v>CL</v>
      </c>
      <c r="AX1614" s="447" t="str">
        <f t="shared" si="767"/>
        <v>AIC</v>
      </c>
      <c r="AY1614" s="447" t="str">
        <f t="shared" si="768"/>
        <v>ERB</v>
      </c>
      <c r="AZ1614" s="447" t="str">
        <f t="shared" si="769"/>
        <v>GRB</v>
      </c>
      <c r="BA1614" s="447" t="str">
        <f t="shared" si="770"/>
        <v>Non-Op</v>
      </c>
      <c r="BC1614" s="449" t="s">
        <v>2100</v>
      </c>
      <c r="BD1614" s="552">
        <f t="shared" si="742"/>
        <v>0</v>
      </c>
      <c r="BF1614" s="448"/>
      <c r="BG1614" s="448"/>
      <c r="BH1614" s="448"/>
      <c r="BI1614" s="448"/>
      <c r="BJ1614" s="448"/>
      <c r="BK1614" s="448"/>
      <c r="BL1614" s="448"/>
      <c r="BN1614" s="444"/>
    </row>
    <row r="1615" spans="1:66" s="28" customFormat="1" ht="12" customHeight="1">
      <c r="A1615" s="321">
        <v>25400611</v>
      </c>
      <c r="B1615" s="318" t="str">
        <f t="shared" si="745"/>
        <v>25400611</v>
      </c>
      <c r="C1615" s="624" t="s">
        <v>3044</v>
      </c>
      <c r="D1615" s="445" t="s">
        <v>1165</v>
      </c>
      <c r="E1615" s="445"/>
      <c r="F1615" s="311">
        <v>43221</v>
      </c>
      <c r="G1615" s="445"/>
      <c r="H1615" s="547">
        <v>0</v>
      </c>
      <c r="I1615" s="547">
        <v>0</v>
      </c>
      <c r="J1615" s="547">
        <v>0</v>
      </c>
      <c r="K1615" s="547">
        <v>0</v>
      </c>
      <c r="L1615" s="547">
        <v>0</v>
      </c>
      <c r="M1615" s="547">
        <v>0</v>
      </c>
      <c r="N1615" s="547">
        <v>0</v>
      </c>
      <c r="O1615" s="547">
        <v>0</v>
      </c>
      <c r="P1615" s="547">
        <v>0</v>
      </c>
      <c r="Q1615" s="547">
        <v>0</v>
      </c>
      <c r="R1615" s="547">
        <v>0</v>
      </c>
      <c r="S1615" s="547">
        <v>0</v>
      </c>
      <c r="T1615" s="547">
        <v>0</v>
      </c>
      <c r="U1615" s="547"/>
      <c r="V1615" s="547">
        <f t="shared" si="746"/>
        <v>0</v>
      </c>
      <c r="W1615" s="358"/>
      <c r="X1615" s="359"/>
      <c r="Y1615" s="548">
        <f t="shared" si="759"/>
        <v>0</v>
      </c>
      <c r="Z1615" s="549">
        <f t="shared" si="759"/>
        <v>0</v>
      </c>
      <c r="AA1615" s="549">
        <f t="shared" si="759"/>
        <v>0</v>
      </c>
      <c r="AB1615" s="282">
        <f t="shared" si="760"/>
        <v>0</v>
      </c>
      <c r="AC1615" s="281">
        <f t="shared" si="761"/>
        <v>0</v>
      </c>
      <c r="AD1615" s="549">
        <f t="shared" si="747"/>
        <v>0</v>
      </c>
      <c r="AE1615" s="553">
        <f t="shared" si="748"/>
        <v>0</v>
      </c>
      <c r="AF1615" s="282">
        <f t="shared" si="749"/>
        <v>0</v>
      </c>
      <c r="AG1615" s="283">
        <f t="shared" si="750"/>
        <v>0</v>
      </c>
      <c r="AH1615" s="281">
        <f t="shared" si="762"/>
        <v>0</v>
      </c>
      <c r="AI1615" s="551">
        <f t="shared" si="758"/>
        <v>0</v>
      </c>
      <c r="AJ1615" s="549">
        <f t="shared" si="758"/>
        <v>0</v>
      </c>
      <c r="AK1615" s="549">
        <f t="shared" si="758"/>
        <v>0</v>
      </c>
      <c r="AL1615" s="282">
        <f t="shared" si="751"/>
        <v>0</v>
      </c>
      <c r="AM1615" s="281">
        <f t="shared" si="763"/>
        <v>0</v>
      </c>
      <c r="AN1615" s="549">
        <f t="shared" si="752"/>
        <v>0</v>
      </c>
      <c r="AO1615" s="549">
        <f t="shared" si="753"/>
        <v>0</v>
      </c>
      <c r="AP1615" s="549">
        <f t="shared" si="754"/>
        <v>0</v>
      </c>
      <c r="AQ1615" s="283">
        <f t="shared" si="755"/>
        <v>0</v>
      </c>
      <c r="AR1615" s="281">
        <f t="shared" si="764"/>
        <v>0</v>
      </c>
      <c r="AT1615" s="446" t="s">
        <v>2077</v>
      </c>
      <c r="AU1615" s="284"/>
      <c r="AV1615" s="447" t="str">
        <f t="shared" si="765"/>
        <v>CA</v>
      </c>
      <c r="AW1615" s="447" t="str">
        <f t="shared" si="766"/>
        <v>CL</v>
      </c>
      <c r="AX1615" s="447" t="str">
        <f t="shared" si="767"/>
        <v>AIC</v>
      </c>
      <c r="AY1615" s="447" t="str">
        <f t="shared" si="768"/>
        <v>ERB</v>
      </c>
      <c r="AZ1615" s="447" t="str">
        <f t="shared" si="769"/>
        <v>GRB</v>
      </c>
      <c r="BA1615" s="447" t="str">
        <f t="shared" si="770"/>
        <v>Non-Op</v>
      </c>
      <c r="BC1615" s="449" t="s">
        <v>2100</v>
      </c>
      <c r="BD1615" s="552">
        <f t="shared" si="742"/>
        <v>0</v>
      </c>
      <c r="BF1615" s="448"/>
      <c r="BG1615" s="448"/>
      <c r="BH1615" s="448"/>
      <c r="BI1615" s="448"/>
      <c r="BJ1615" s="448"/>
      <c r="BK1615" s="448"/>
      <c r="BL1615" s="448"/>
      <c r="BN1615" s="444"/>
    </row>
    <row r="1616" spans="1:66" s="28" customFormat="1" ht="12" customHeight="1">
      <c r="A1616" s="362">
        <v>25400621</v>
      </c>
      <c r="B1616" s="313" t="str">
        <f t="shared" si="745"/>
        <v>25400621</v>
      </c>
      <c r="C1616" s="639" t="s">
        <v>2369</v>
      </c>
      <c r="D1616" s="451" t="s">
        <v>1165</v>
      </c>
      <c r="E1616" s="451"/>
      <c r="F1616" s="304">
        <v>43556</v>
      </c>
      <c r="G1616" s="451"/>
      <c r="H1616" s="556">
        <v>0</v>
      </c>
      <c r="I1616" s="556">
        <v>0</v>
      </c>
      <c r="J1616" s="556">
        <v>-19029.759999999998</v>
      </c>
      <c r="K1616" s="556">
        <v>0</v>
      </c>
      <c r="L1616" s="556">
        <v>0</v>
      </c>
      <c r="M1616" s="556">
        <v>0</v>
      </c>
      <c r="N1616" s="556">
        <v>0</v>
      </c>
      <c r="O1616" s="556">
        <v>0</v>
      </c>
      <c r="P1616" s="556">
        <v>-435.72</v>
      </c>
      <c r="Q1616" s="556">
        <v>0</v>
      </c>
      <c r="R1616" s="556">
        <v>-104048.86</v>
      </c>
      <c r="S1616" s="556">
        <v>-104048.86</v>
      </c>
      <c r="T1616" s="591">
        <v>0</v>
      </c>
      <c r="U1616" s="556"/>
      <c r="V1616" s="556">
        <f t="shared" si="746"/>
        <v>-18963.600000000002</v>
      </c>
      <c r="W1616" s="360"/>
      <c r="X1616" s="361"/>
      <c r="Y1616" s="548">
        <f t="shared" si="759"/>
        <v>0</v>
      </c>
      <c r="Z1616" s="549">
        <f t="shared" si="759"/>
        <v>0</v>
      </c>
      <c r="AA1616" s="549">
        <f t="shared" si="759"/>
        <v>0</v>
      </c>
      <c r="AB1616" s="282">
        <f t="shared" si="760"/>
        <v>0</v>
      </c>
      <c r="AC1616" s="281">
        <f t="shared" si="761"/>
        <v>0</v>
      </c>
      <c r="AD1616" s="549">
        <f t="shared" si="747"/>
        <v>0</v>
      </c>
      <c r="AE1616" s="553">
        <f t="shared" si="748"/>
        <v>0</v>
      </c>
      <c r="AF1616" s="282">
        <f t="shared" si="749"/>
        <v>0</v>
      </c>
      <c r="AG1616" s="283">
        <f t="shared" si="750"/>
        <v>0</v>
      </c>
      <c r="AH1616" s="281">
        <f t="shared" si="762"/>
        <v>0</v>
      </c>
      <c r="AI1616" s="551">
        <f t="shared" si="758"/>
        <v>0</v>
      </c>
      <c r="AJ1616" s="549">
        <f t="shared" si="758"/>
        <v>0</v>
      </c>
      <c r="AK1616" s="549">
        <f t="shared" si="758"/>
        <v>0</v>
      </c>
      <c r="AL1616" s="282">
        <f t="shared" si="751"/>
        <v>-18963.600000000002</v>
      </c>
      <c r="AM1616" s="281">
        <f t="shared" si="763"/>
        <v>0</v>
      </c>
      <c r="AN1616" s="549">
        <f t="shared" si="752"/>
        <v>0</v>
      </c>
      <c r="AO1616" s="549">
        <f t="shared" si="753"/>
        <v>0</v>
      </c>
      <c r="AP1616" s="549">
        <f t="shared" si="754"/>
        <v>-18963.600000000002</v>
      </c>
      <c r="AQ1616" s="283">
        <f t="shared" si="755"/>
        <v>-18963.600000000002</v>
      </c>
      <c r="AR1616" s="281">
        <f t="shared" si="764"/>
        <v>0</v>
      </c>
      <c r="AT1616" s="446" t="s">
        <v>2077</v>
      </c>
      <c r="AU1616" s="284"/>
      <c r="AV1616" s="447" t="str">
        <f t="shared" si="765"/>
        <v>CA</v>
      </c>
      <c r="AW1616" s="447" t="str">
        <f t="shared" si="766"/>
        <v>CL</v>
      </c>
      <c r="AX1616" s="447" t="str">
        <f t="shared" si="767"/>
        <v>AIC</v>
      </c>
      <c r="AY1616" s="447" t="str">
        <f t="shared" si="768"/>
        <v>ERB</v>
      </c>
      <c r="AZ1616" s="447" t="str">
        <f t="shared" si="769"/>
        <v>GRB</v>
      </c>
      <c r="BA1616" s="447" t="str">
        <f t="shared" si="770"/>
        <v>Non-Op</v>
      </c>
      <c r="BC1616" s="449" t="s">
        <v>2100</v>
      </c>
      <c r="BD1616" s="552">
        <f t="shared" si="742"/>
        <v>0</v>
      </c>
      <c r="BF1616" s="435"/>
      <c r="BG1616" s="435"/>
      <c r="BH1616" s="435"/>
      <c r="BI1616" s="435"/>
      <c r="BJ1616" s="435"/>
      <c r="BK1616" s="435"/>
      <c r="BL1616" s="435"/>
      <c r="BN1616" s="444"/>
    </row>
    <row r="1617" spans="1:66" s="28" customFormat="1" ht="12" customHeight="1">
      <c r="A1617" s="321">
        <v>25400631</v>
      </c>
      <c r="B1617" s="318" t="str">
        <f t="shared" si="745"/>
        <v>25400631</v>
      </c>
      <c r="C1617" s="444" t="s">
        <v>1994</v>
      </c>
      <c r="D1617" s="445" t="s">
        <v>1165</v>
      </c>
      <c r="E1617" s="445"/>
      <c r="F1617" s="294">
        <v>43070</v>
      </c>
      <c r="G1617" s="445"/>
      <c r="H1617" s="547">
        <v>-4750675.49</v>
      </c>
      <c r="I1617" s="547">
        <v>-4440781</v>
      </c>
      <c r="J1617" s="547">
        <v>-7965219.9699999997</v>
      </c>
      <c r="K1617" s="547">
        <v>-9937752.1400000006</v>
      </c>
      <c r="L1617" s="547">
        <v>-9937752.1400000006</v>
      </c>
      <c r="M1617" s="547">
        <v>-12154353.42</v>
      </c>
      <c r="N1617" s="547">
        <v>-10071908.07</v>
      </c>
      <c r="O1617" s="547">
        <v>-12080694.75</v>
      </c>
      <c r="P1617" s="547">
        <v>-13471630.42</v>
      </c>
      <c r="Q1617" s="547">
        <v>-14748234.92</v>
      </c>
      <c r="R1617" s="547">
        <v>-14748234.92</v>
      </c>
      <c r="S1617" s="547">
        <v>-14884351.08</v>
      </c>
      <c r="T1617" s="547">
        <v>-17309448.329999998</v>
      </c>
      <c r="U1617" s="547"/>
      <c r="V1617" s="547">
        <f t="shared" si="746"/>
        <v>-11289247.895000001</v>
      </c>
      <c r="W1617" s="358"/>
      <c r="X1617" s="359"/>
      <c r="Y1617" s="548">
        <f t="shared" si="759"/>
        <v>0</v>
      </c>
      <c r="Z1617" s="549">
        <f t="shared" si="759"/>
        <v>0</v>
      </c>
      <c r="AA1617" s="549">
        <f t="shared" si="759"/>
        <v>0</v>
      </c>
      <c r="AB1617" s="282">
        <f t="shared" si="760"/>
        <v>-17309448.329999998</v>
      </c>
      <c r="AC1617" s="281">
        <f t="shared" si="761"/>
        <v>0</v>
      </c>
      <c r="AD1617" s="549">
        <f t="shared" si="747"/>
        <v>0</v>
      </c>
      <c r="AE1617" s="553">
        <f t="shared" si="748"/>
        <v>0</v>
      </c>
      <c r="AF1617" s="282">
        <f t="shared" si="749"/>
        <v>-17309448.329999998</v>
      </c>
      <c r="AG1617" s="283">
        <f t="shared" si="750"/>
        <v>-17309448.329999998</v>
      </c>
      <c r="AH1617" s="281">
        <f t="shared" si="762"/>
        <v>0</v>
      </c>
      <c r="AI1617" s="551">
        <f t="shared" si="758"/>
        <v>0</v>
      </c>
      <c r="AJ1617" s="549">
        <f t="shared" si="758"/>
        <v>0</v>
      </c>
      <c r="AK1617" s="549">
        <f t="shared" si="758"/>
        <v>0</v>
      </c>
      <c r="AL1617" s="282">
        <f t="shared" si="751"/>
        <v>-11289247.895000001</v>
      </c>
      <c r="AM1617" s="281">
        <f t="shared" si="763"/>
        <v>0</v>
      </c>
      <c r="AN1617" s="549">
        <f t="shared" si="752"/>
        <v>0</v>
      </c>
      <c r="AO1617" s="549">
        <f t="shared" si="753"/>
        <v>0</v>
      </c>
      <c r="AP1617" s="549">
        <f t="shared" si="754"/>
        <v>-11289247.895000001</v>
      </c>
      <c r="AQ1617" s="283">
        <f t="shared" si="755"/>
        <v>-11289247.895000001</v>
      </c>
      <c r="AR1617" s="281">
        <f t="shared" si="764"/>
        <v>0</v>
      </c>
      <c r="AT1617" s="446" t="s">
        <v>2077</v>
      </c>
      <c r="AU1617" s="284"/>
      <c r="AV1617" s="447" t="str">
        <f t="shared" si="765"/>
        <v>CA</v>
      </c>
      <c r="AW1617" s="447" t="str">
        <f t="shared" si="766"/>
        <v>CL</v>
      </c>
      <c r="AX1617" s="447" t="str">
        <f t="shared" si="767"/>
        <v>AIC</v>
      </c>
      <c r="AY1617" s="447" t="str">
        <f t="shared" si="768"/>
        <v>ERB</v>
      </c>
      <c r="AZ1617" s="447" t="str">
        <f t="shared" si="769"/>
        <v>GRB</v>
      </c>
      <c r="BA1617" s="447" t="str">
        <f t="shared" si="770"/>
        <v>Non-Op</v>
      </c>
      <c r="BC1617" s="449" t="s">
        <v>2100</v>
      </c>
      <c r="BD1617" s="552">
        <f t="shared" si="742"/>
        <v>-17309448.329999998</v>
      </c>
      <c r="BF1617" s="448"/>
      <c r="BG1617" s="448"/>
      <c r="BH1617" s="448"/>
      <c r="BI1617" s="448"/>
      <c r="BJ1617" s="448"/>
      <c r="BK1617" s="448"/>
      <c r="BL1617" s="448"/>
      <c r="BN1617" s="444"/>
    </row>
    <row r="1618" spans="1:66" s="28" customFormat="1" ht="12" customHeight="1">
      <c r="A1618" s="321">
        <v>25400641</v>
      </c>
      <c r="B1618" s="318" t="str">
        <f t="shared" si="745"/>
        <v>25400641</v>
      </c>
      <c r="C1618" s="444" t="s">
        <v>3045</v>
      </c>
      <c r="D1618" s="445" t="s">
        <v>1165</v>
      </c>
      <c r="E1618" s="445"/>
      <c r="F1618" s="294">
        <v>43070</v>
      </c>
      <c r="G1618" s="445"/>
      <c r="H1618" s="547">
        <v>0</v>
      </c>
      <c r="I1618" s="547">
        <v>0</v>
      </c>
      <c r="J1618" s="547">
        <v>0</v>
      </c>
      <c r="K1618" s="547">
        <v>0</v>
      </c>
      <c r="L1618" s="547">
        <v>0</v>
      </c>
      <c r="M1618" s="547">
        <v>0</v>
      </c>
      <c r="N1618" s="547">
        <v>0</v>
      </c>
      <c r="O1618" s="547">
        <v>0</v>
      </c>
      <c r="P1618" s="547">
        <v>0</v>
      </c>
      <c r="Q1618" s="547">
        <v>0</v>
      </c>
      <c r="R1618" s="547">
        <v>-825804.97</v>
      </c>
      <c r="S1618" s="547">
        <v>-825804.97</v>
      </c>
      <c r="T1618" s="547">
        <v>0</v>
      </c>
      <c r="U1618" s="547"/>
      <c r="V1618" s="547">
        <f t="shared" si="746"/>
        <v>-137634.16166666665</v>
      </c>
      <c r="W1618" s="358"/>
      <c r="X1618" s="359"/>
      <c r="Y1618" s="548">
        <f t="shared" si="759"/>
        <v>0</v>
      </c>
      <c r="Z1618" s="549">
        <f t="shared" si="759"/>
        <v>0</v>
      </c>
      <c r="AA1618" s="549">
        <f t="shared" si="759"/>
        <v>0</v>
      </c>
      <c r="AB1618" s="282">
        <f t="shared" si="760"/>
        <v>0</v>
      </c>
      <c r="AC1618" s="281">
        <f t="shared" si="761"/>
        <v>0</v>
      </c>
      <c r="AD1618" s="549">
        <f t="shared" si="747"/>
        <v>0</v>
      </c>
      <c r="AE1618" s="553">
        <f t="shared" si="748"/>
        <v>0</v>
      </c>
      <c r="AF1618" s="282">
        <f t="shared" si="749"/>
        <v>0</v>
      </c>
      <c r="AG1618" s="283">
        <f t="shared" si="750"/>
        <v>0</v>
      </c>
      <c r="AH1618" s="281">
        <f t="shared" si="762"/>
        <v>0</v>
      </c>
      <c r="AI1618" s="551">
        <f t="shared" si="758"/>
        <v>0</v>
      </c>
      <c r="AJ1618" s="549">
        <f t="shared" si="758"/>
        <v>0</v>
      </c>
      <c r="AK1618" s="549">
        <f t="shared" si="758"/>
        <v>0</v>
      </c>
      <c r="AL1618" s="282">
        <f t="shared" si="751"/>
        <v>-137634.16166666665</v>
      </c>
      <c r="AM1618" s="281">
        <f t="shared" si="763"/>
        <v>0</v>
      </c>
      <c r="AN1618" s="549">
        <f t="shared" si="752"/>
        <v>0</v>
      </c>
      <c r="AO1618" s="549">
        <f t="shared" si="753"/>
        <v>0</v>
      </c>
      <c r="AP1618" s="549">
        <f t="shared" si="754"/>
        <v>-137634.16166666665</v>
      </c>
      <c r="AQ1618" s="283">
        <f t="shared" si="755"/>
        <v>-137634.16166666665</v>
      </c>
      <c r="AR1618" s="281">
        <f t="shared" si="764"/>
        <v>0</v>
      </c>
      <c r="AT1618" s="446" t="s">
        <v>2077</v>
      </c>
      <c r="AU1618" s="284"/>
      <c r="AV1618" s="447" t="str">
        <f t="shared" si="765"/>
        <v>CA</v>
      </c>
      <c r="AW1618" s="447" t="str">
        <f t="shared" si="766"/>
        <v>CL</v>
      </c>
      <c r="AX1618" s="447" t="str">
        <f t="shared" si="767"/>
        <v>AIC</v>
      </c>
      <c r="AY1618" s="447" t="str">
        <f t="shared" si="768"/>
        <v>ERB</v>
      </c>
      <c r="AZ1618" s="447" t="str">
        <f t="shared" si="769"/>
        <v>GRB</v>
      </c>
      <c r="BA1618" s="447" t="str">
        <f t="shared" si="770"/>
        <v>Non-Op</v>
      </c>
      <c r="BC1618" s="449" t="s">
        <v>2100</v>
      </c>
      <c r="BD1618" s="552">
        <f t="shared" si="742"/>
        <v>0</v>
      </c>
      <c r="BF1618" s="448"/>
      <c r="BG1618" s="448"/>
      <c r="BH1618" s="448"/>
      <c r="BI1618" s="448"/>
      <c r="BJ1618" s="448"/>
      <c r="BK1618" s="448"/>
      <c r="BL1618" s="448"/>
      <c r="BN1618" s="444"/>
    </row>
    <row r="1619" spans="1:66" s="28" customFormat="1" ht="12" customHeight="1">
      <c r="A1619" s="321">
        <v>25400651</v>
      </c>
      <c r="B1619" s="318" t="str">
        <f t="shared" si="745"/>
        <v>25400651</v>
      </c>
      <c r="C1619" s="444" t="s">
        <v>1995</v>
      </c>
      <c r="D1619" s="445" t="s">
        <v>1165</v>
      </c>
      <c r="E1619" s="445"/>
      <c r="F1619" s="294">
        <v>43070</v>
      </c>
      <c r="G1619" s="445"/>
      <c r="H1619" s="547">
        <v>0</v>
      </c>
      <c r="I1619" s="547">
        <v>0</v>
      </c>
      <c r="J1619" s="547">
        <v>-599324.94999999995</v>
      </c>
      <c r="K1619" s="547">
        <v>0</v>
      </c>
      <c r="L1619" s="547">
        <v>-352858.9</v>
      </c>
      <c r="M1619" s="547">
        <v>-352858.9</v>
      </c>
      <c r="N1619" s="547">
        <v>0</v>
      </c>
      <c r="O1619" s="547">
        <v>-401791.62</v>
      </c>
      <c r="P1619" s="547">
        <v>-541670.42000000004</v>
      </c>
      <c r="Q1619" s="547">
        <v>0</v>
      </c>
      <c r="R1619" s="547">
        <v>-291468.86</v>
      </c>
      <c r="S1619" s="547">
        <v>-291468.86</v>
      </c>
      <c r="T1619" s="547">
        <v>0</v>
      </c>
      <c r="U1619" s="547"/>
      <c r="V1619" s="547">
        <f t="shared" si="746"/>
        <v>-235953.54249999998</v>
      </c>
      <c r="W1619" s="358"/>
      <c r="X1619" s="359"/>
      <c r="Y1619" s="548">
        <f t="shared" si="759"/>
        <v>0</v>
      </c>
      <c r="Z1619" s="549">
        <f t="shared" si="759"/>
        <v>0</v>
      </c>
      <c r="AA1619" s="549">
        <f t="shared" si="759"/>
        <v>0</v>
      </c>
      <c r="AB1619" s="282">
        <f t="shared" si="760"/>
        <v>0</v>
      </c>
      <c r="AC1619" s="281">
        <f t="shared" si="761"/>
        <v>0</v>
      </c>
      <c r="AD1619" s="549">
        <f t="shared" si="747"/>
        <v>0</v>
      </c>
      <c r="AE1619" s="553">
        <f t="shared" si="748"/>
        <v>0</v>
      </c>
      <c r="AF1619" s="282">
        <f t="shared" si="749"/>
        <v>0</v>
      </c>
      <c r="AG1619" s="283">
        <f t="shared" si="750"/>
        <v>0</v>
      </c>
      <c r="AH1619" s="281">
        <f t="shared" si="762"/>
        <v>0</v>
      </c>
      <c r="AI1619" s="551">
        <f t="shared" si="758"/>
        <v>0</v>
      </c>
      <c r="AJ1619" s="549">
        <f t="shared" si="758"/>
        <v>0</v>
      </c>
      <c r="AK1619" s="549">
        <f t="shared" si="758"/>
        <v>0</v>
      </c>
      <c r="AL1619" s="282">
        <f t="shared" si="751"/>
        <v>-235953.54249999998</v>
      </c>
      <c r="AM1619" s="281">
        <f t="shared" si="763"/>
        <v>0</v>
      </c>
      <c r="AN1619" s="549">
        <f t="shared" si="752"/>
        <v>0</v>
      </c>
      <c r="AO1619" s="549">
        <f t="shared" si="753"/>
        <v>0</v>
      </c>
      <c r="AP1619" s="549">
        <f t="shared" si="754"/>
        <v>-235953.54249999998</v>
      </c>
      <c r="AQ1619" s="283">
        <f t="shared" si="755"/>
        <v>-235953.54249999998</v>
      </c>
      <c r="AR1619" s="281">
        <f t="shared" si="764"/>
        <v>0</v>
      </c>
      <c r="AT1619" s="446" t="s">
        <v>2077</v>
      </c>
      <c r="AU1619" s="284"/>
      <c r="AV1619" s="447" t="str">
        <f t="shared" si="765"/>
        <v>CA</v>
      </c>
      <c r="AW1619" s="447" t="str">
        <f t="shared" si="766"/>
        <v>CL</v>
      </c>
      <c r="AX1619" s="447" t="str">
        <f t="shared" si="767"/>
        <v>AIC</v>
      </c>
      <c r="AY1619" s="447" t="str">
        <f t="shared" si="768"/>
        <v>ERB</v>
      </c>
      <c r="AZ1619" s="447" t="str">
        <f t="shared" si="769"/>
        <v>GRB</v>
      </c>
      <c r="BA1619" s="447" t="str">
        <f t="shared" si="770"/>
        <v>Non-Op</v>
      </c>
      <c r="BC1619" s="449" t="s">
        <v>2100</v>
      </c>
      <c r="BD1619" s="552">
        <f t="shared" si="742"/>
        <v>0</v>
      </c>
      <c r="BF1619" s="448"/>
      <c r="BG1619" s="448"/>
      <c r="BH1619" s="448"/>
      <c r="BI1619" s="448"/>
      <c r="BJ1619" s="448"/>
      <c r="BK1619" s="448"/>
      <c r="BL1619" s="448"/>
      <c r="BN1619" s="444"/>
    </row>
    <row r="1620" spans="1:66" s="28" customFormat="1" ht="12" customHeight="1">
      <c r="A1620" s="321">
        <v>25400661</v>
      </c>
      <c r="B1620" s="318" t="str">
        <f t="shared" si="745"/>
        <v>25400661</v>
      </c>
      <c r="C1620" s="444" t="s">
        <v>3046</v>
      </c>
      <c r="D1620" s="445" t="s">
        <v>1165</v>
      </c>
      <c r="E1620" s="445"/>
      <c r="F1620" s="294">
        <v>43070</v>
      </c>
      <c r="G1620" s="445"/>
      <c r="H1620" s="547">
        <v>0</v>
      </c>
      <c r="I1620" s="547">
        <v>0</v>
      </c>
      <c r="J1620" s="547">
        <v>0</v>
      </c>
      <c r="K1620" s="547">
        <v>0</v>
      </c>
      <c r="L1620" s="547">
        <v>0</v>
      </c>
      <c r="M1620" s="547">
        <v>0</v>
      </c>
      <c r="N1620" s="547">
        <v>0</v>
      </c>
      <c r="O1620" s="547">
        <v>0</v>
      </c>
      <c r="P1620" s="547">
        <v>-24698.38</v>
      </c>
      <c r="Q1620" s="547">
        <v>0</v>
      </c>
      <c r="R1620" s="547">
        <v>0</v>
      </c>
      <c r="S1620" s="547">
        <v>-153451.56</v>
      </c>
      <c r="T1620" s="547">
        <v>0</v>
      </c>
      <c r="U1620" s="547"/>
      <c r="V1620" s="547">
        <f t="shared" si="746"/>
        <v>-14845.828333333333</v>
      </c>
      <c r="W1620" s="358"/>
      <c r="X1620" s="359"/>
      <c r="Y1620" s="548">
        <f t="shared" si="759"/>
        <v>0</v>
      </c>
      <c r="Z1620" s="549">
        <f t="shared" si="759"/>
        <v>0</v>
      </c>
      <c r="AA1620" s="549">
        <f t="shared" si="759"/>
        <v>0</v>
      </c>
      <c r="AB1620" s="282">
        <f t="shared" si="760"/>
        <v>0</v>
      </c>
      <c r="AC1620" s="281">
        <f t="shared" si="761"/>
        <v>0</v>
      </c>
      <c r="AD1620" s="549">
        <f t="shared" si="747"/>
        <v>0</v>
      </c>
      <c r="AE1620" s="553">
        <f t="shared" si="748"/>
        <v>0</v>
      </c>
      <c r="AF1620" s="282">
        <f t="shared" si="749"/>
        <v>0</v>
      </c>
      <c r="AG1620" s="283">
        <f t="shared" si="750"/>
        <v>0</v>
      </c>
      <c r="AH1620" s="281">
        <f t="shared" si="762"/>
        <v>0</v>
      </c>
      <c r="AI1620" s="551">
        <f t="shared" si="758"/>
        <v>0</v>
      </c>
      <c r="AJ1620" s="549">
        <f t="shared" si="758"/>
        <v>0</v>
      </c>
      <c r="AK1620" s="549">
        <f t="shared" si="758"/>
        <v>0</v>
      </c>
      <c r="AL1620" s="282">
        <f t="shared" si="751"/>
        <v>-14845.828333333333</v>
      </c>
      <c r="AM1620" s="281">
        <f t="shared" si="763"/>
        <v>0</v>
      </c>
      <c r="AN1620" s="549">
        <f t="shared" si="752"/>
        <v>0</v>
      </c>
      <c r="AO1620" s="549">
        <f t="shared" si="753"/>
        <v>0</v>
      </c>
      <c r="AP1620" s="549">
        <f t="shared" si="754"/>
        <v>-14845.828333333333</v>
      </c>
      <c r="AQ1620" s="283">
        <f t="shared" si="755"/>
        <v>-14845.828333333333</v>
      </c>
      <c r="AR1620" s="281">
        <f t="shared" si="764"/>
        <v>0</v>
      </c>
      <c r="AT1620" s="446" t="s">
        <v>2077</v>
      </c>
      <c r="AU1620" s="284"/>
      <c r="AV1620" s="447" t="str">
        <f t="shared" si="765"/>
        <v>CA</v>
      </c>
      <c r="AW1620" s="447" t="str">
        <f t="shared" si="766"/>
        <v>CL</v>
      </c>
      <c r="AX1620" s="447" t="str">
        <f t="shared" si="767"/>
        <v>AIC</v>
      </c>
      <c r="AY1620" s="447" t="str">
        <f t="shared" si="768"/>
        <v>ERB</v>
      </c>
      <c r="AZ1620" s="447" t="str">
        <f t="shared" si="769"/>
        <v>GRB</v>
      </c>
      <c r="BA1620" s="447" t="str">
        <f t="shared" si="770"/>
        <v>Non-Op</v>
      </c>
      <c r="BC1620" s="449" t="s">
        <v>2100</v>
      </c>
      <c r="BD1620" s="552">
        <f t="shared" si="742"/>
        <v>0</v>
      </c>
      <c r="BF1620" s="448"/>
      <c r="BG1620" s="448"/>
      <c r="BH1620" s="448"/>
      <c r="BI1620" s="448"/>
      <c r="BJ1620" s="448"/>
      <c r="BK1620" s="448"/>
      <c r="BL1620" s="448"/>
      <c r="BN1620" s="444"/>
    </row>
    <row r="1621" spans="1:66" s="28" customFormat="1" ht="12" customHeight="1">
      <c r="A1621" s="321">
        <v>25400671</v>
      </c>
      <c r="B1621" s="318" t="str">
        <f t="shared" si="745"/>
        <v>25400671</v>
      </c>
      <c r="C1621" s="624" t="s">
        <v>3047</v>
      </c>
      <c r="D1621" s="445" t="s">
        <v>1165</v>
      </c>
      <c r="E1621" s="445"/>
      <c r="F1621" s="311">
        <v>43221</v>
      </c>
      <c r="G1621" s="445"/>
      <c r="H1621" s="547">
        <v>0</v>
      </c>
      <c r="I1621" s="547">
        <v>0</v>
      </c>
      <c r="J1621" s="547">
        <v>0</v>
      </c>
      <c r="K1621" s="547">
        <v>0</v>
      </c>
      <c r="L1621" s="547">
        <v>0</v>
      </c>
      <c r="M1621" s="547">
        <v>0</v>
      </c>
      <c r="N1621" s="547">
        <v>0</v>
      </c>
      <c r="O1621" s="547">
        <v>0</v>
      </c>
      <c r="P1621" s="547">
        <v>0</v>
      </c>
      <c r="Q1621" s="547">
        <v>0</v>
      </c>
      <c r="R1621" s="547">
        <v>0</v>
      </c>
      <c r="S1621" s="547">
        <v>-260779.83</v>
      </c>
      <c r="T1621" s="547">
        <v>0</v>
      </c>
      <c r="U1621" s="547"/>
      <c r="V1621" s="547">
        <f t="shared" si="746"/>
        <v>-21731.6525</v>
      </c>
      <c r="W1621" s="358"/>
      <c r="X1621" s="359"/>
      <c r="Y1621" s="548">
        <f t="shared" si="759"/>
        <v>0</v>
      </c>
      <c r="Z1621" s="549">
        <f t="shared" si="759"/>
        <v>0</v>
      </c>
      <c r="AA1621" s="549">
        <f t="shared" si="759"/>
        <v>0</v>
      </c>
      <c r="AB1621" s="282">
        <f t="shared" si="760"/>
        <v>0</v>
      </c>
      <c r="AC1621" s="281">
        <f t="shared" si="761"/>
        <v>0</v>
      </c>
      <c r="AD1621" s="549">
        <f t="shared" si="747"/>
        <v>0</v>
      </c>
      <c r="AE1621" s="553">
        <f t="shared" si="748"/>
        <v>0</v>
      </c>
      <c r="AF1621" s="282">
        <f t="shared" si="749"/>
        <v>0</v>
      </c>
      <c r="AG1621" s="283">
        <f t="shared" si="750"/>
        <v>0</v>
      </c>
      <c r="AH1621" s="281">
        <f t="shared" si="762"/>
        <v>0</v>
      </c>
      <c r="AI1621" s="551">
        <f t="shared" ref="AI1621:AK1640" si="771">IF($D1621=AI$5,$V1621,0)</f>
        <v>0</v>
      </c>
      <c r="AJ1621" s="549">
        <f t="shared" si="771"/>
        <v>0</v>
      </c>
      <c r="AK1621" s="549">
        <f t="shared" si="771"/>
        <v>0</v>
      </c>
      <c r="AL1621" s="282">
        <f t="shared" si="751"/>
        <v>-21731.6525</v>
      </c>
      <c r="AM1621" s="281">
        <f t="shared" si="763"/>
        <v>0</v>
      </c>
      <c r="AN1621" s="549">
        <f t="shared" si="752"/>
        <v>0</v>
      </c>
      <c r="AO1621" s="549">
        <f t="shared" si="753"/>
        <v>0</v>
      </c>
      <c r="AP1621" s="549">
        <f t="shared" si="754"/>
        <v>-21731.6525</v>
      </c>
      <c r="AQ1621" s="283">
        <f t="shared" si="755"/>
        <v>-21731.6525</v>
      </c>
      <c r="AR1621" s="281">
        <f t="shared" si="764"/>
        <v>0</v>
      </c>
      <c r="AT1621" s="446" t="s">
        <v>2077</v>
      </c>
      <c r="AU1621" s="284"/>
      <c r="AV1621" s="447" t="str">
        <f t="shared" si="765"/>
        <v>CA</v>
      </c>
      <c r="AW1621" s="447" t="str">
        <f t="shared" si="766"/>
        <v>CL</v>
      </c>
      <c r="AX1621" s="447" t="str">
        <f t="shared" si="767"/>
        <v>AIC</v>
      </c>
      <c r="AY1621" s="447" t="str">
        <f t="shared" si="768"/>
        <v>ERB</v>
      </c>
      <c r="AZ1621" s="447" t="str">
        <f t="shared" si="769"/>
        <v>GRB</v>
      </c>
      <c r="BA1621" s="447" t="str">
        <f t="shared" si="770"/>
        <v>Non-Op</v>
      </c>
      <c r="BC1621" s="449" t="s">
        <v>2100</v>
      </c>
      <c r="BD1621" s="552">
        <f t="shared" si="742"/>
        <v>0</v>
      </c>
      <c r="BF1621" s="448"/>
      <c r="BG1621" s="448"/>
      <c r="BH1621" s="448"/>
      <c r="BI1621" s="448"/>
      <c r="BJ1621" s="448"/>
      <c r="BK1621" s="448"/>
      <c r="BL1621" s="448"/>
      <c r="BN1621" s="444"/>
    </row>
    <row r="1622" spans="1:66" s="28" customFormat="1" ht="12" customHeight="1">
      <c r="A1622" s="362">
        <v>25400681</v>
      </c>
      <c r="B1622" s="313" t="str">
        <f t="shared" si="745"/>
        <v>25400681</v>
      </c>
      <c r="C1622" s="639" t="s">
        <v>2370</v>
      </c>
      <c r="D1622" s="451" t="s">
        <v>1165</v>
      </c>
      <c r="E1622" s="451"/>
      <c r="F1622" s="304">
        <v>43556</v>
      </c>
      <c r="G1622" s="451"/>
      <c r="H1622" s="556">
        <v>0</v>
      </c>
      <c r="I1622" s="556">
        <v>0</v>
      </c>
      <c r="J1622" s="556">
        <v>0</v>
      </c>
      <c r="K1622" s="556">
        <v>0</v>
      </c>
      <c r="L1622" s="556">
        <v>0</v>
      </c>
      <c r="M1622" s="556">
        <v>0</v>
      </c>
      <c r="N1622" s="556">
        <v>0</v>
      </c>
      <c r="O1622" s="556">
        <v>0</v>
      </c>
      <c r="P1622" s="556">
        <v>0</v>
      </c>
      <c r="Q1622" s="556">
        <v>0</v>
      </c>
      <c r="R1622" s="556">
        <v>0</v>
      </c>
      <c r="S1622" s="556">
        <v>0</v>
      </c>
      <c r="T1622" s="591">
        <v>0</v>
      </c>
      <c r="U1622" s="556"/>
      <c r="V1622" s="556">
        <f t="shared" si="746"/>
        <v>0</v>
      </c>
      <c r="W1622" s="360"/>
      <c r="X1622" s="361"/>
      <c r="Y1622" s="548">
        <f t="shared" si="759"/>
        <v>0</v>
      </c>
      <c r="Z1622" s="549">
        <f t="shared" si="759"/>
        <v>0</v>
      </c>
      <c r="AA1622" s="549">
        <f t="shared" si="759"/>
        <v>0</v>
      </c>
      <c r="AB1622" s="282">
        <f t="shared" si="760"/>
        <v>0</v>
      </c>
      <c r="AC1622" s="281">
        <f t="shared" si="761"/>
        <v>0</v>
      </c>
      <c r="AD1622" s="549">
        <f t="shared" si="747"/>
        <v>0</v>
      </c>
      <c r="AE1622" s="553">
        <f t="shared" si="748"/>
        <v>0</v>
      </c>
      <c r="AF1622" s="282">
        <f t="shared" si="749"/>
        <v>0</v>
      </c>
      <c r="AG1622" s="283">
        <f t="shared" si="750"/>
        <v>0</v>
      </c>
      <c r="AH1622" s="281">
        <f t="shared" si="762"/>
        <v>0</v>
      </c>
      <c r="AI1622" s="551">
        <f t="shared" si="771"/>
        <v>0</v>
      </c>
      <c r="AJ1622" s="549">
        <f t="shared" si="771"/>
        <v>0</v>
      </c>
      <c r="AK1622" s="549">
        <f t="shared" si="771"/>
        <v>0</v>
      </c>
      <c r="AL1622" s="282">
        <f t="shared" si="751"/>
        <v>0</v>
      </c>
      <c r="AM1622" s="281">
        <f t="shared" si="763"/>
        <v>0</v>
      </c>
      <c r="AN1622" s="549">
        <f t="shared" si="752"/>
        <v>0</v>
      </c>
      <c r="AO1622" s="549">
        <f t="shared" si="753"/>
        <v>0</v>
      </c>
      <c r="AP1622" s="549">
        <f t="shared" si="754"/>
        <v>0</v>
      </c>
      <c r="AQ1622" s="283">
        <f t="shared" si="755"/>
        <v>0</v>
      </c>
      <c r="AR1622" s="281">
        <f t="shared" si="764"/>
        <v>0</v>
      </c>
      <c r="AT1622" s="446" t="s">
        <v>2077</v>
      </c>
      <c r="AU1622" s="284"/>
      <c r="AV1622" s="447" t="str">
        <f t="shared" si="765"/>
        <v>CA</v>
      </c>
      <c r="AW1622" s="447" t="str">
        <f t="shared" si="766"/>
        <v>CL</v>
      </c>
      <c r="AX1622" s="447" t="str">
        <f t="shared" si="767"/>
        <v>AIC</v>
      </c>
      <c r="AY1622" s="447" t="str">
        <f t="shared" si="768"/>
        <v>ERB</v>
      </c>
      <c r="AZ1622" s="447" t="str">
        <f t="shared" si="769"/>
        <v>GRB</v>
      </c>
      <c r="BA1622" s="447" t="str">
        <f t="shared" si="770"/>
        <v>Non-Op</v>
      </c>
      <c r="BC1622" s="449" t="s">
        <v>2100</v>
      </c>
      <c r="BD1622" s="552">
        <f t="shared" si="742"/>
        <v>0</v>
      </c>
      <c r="BF1622" s="435"/>
      <c r="BG1622" s="435"/>
      <c r="BH1622" s="435"/>
      <c r="BI1622" s="435"/>
      <c r="BJ1622" s="435"/>
      <c r="BK1622" s="435"/>
      <c r="BL1622" s="435"/>
      <c r="BN1622" s="444"/>
    </row>
    <row r="1623" spans="1:66" s="28" customFormat="1" ht="12" customHeight="1">
      <c r="A1623" s="321">
        <v>25400691</v>
      </c>
      <c r="B1623" s="318" t="str">
        <f t="shared" si="745"/>
        <v>25400691</v>
      </c>
      <c r="C1623" s="444" t="s">
        <v>3048</v>
      </c>
      <c r="D1623" s="445" t="s">
        <v>1165</v>
      </c>
      <c r="E1623" s="445"/>
      <c r="F1623" s="294">
        <v>43070</v>
      </c>
      <c r="G1623" s="445"/>
      <c r="H1623" s="547">
        <v>0</v>
      </c>
      <c r="I1623" s="547">
        <v>0</v>
      </c>
      <c r="J1623" s="547">
        <v>0</v>
      </c>
      <c r="K1623" s="547">
        <v>0</v>
      </c>
      <c r="L1623" s="547">
        <v>0</v>
      </c>
      <c r="M1623" s="547">
        <v>0</v>
      </c>
      <c r="N1623" s="547">
        <v>0</v>
      </c>
      <c r="O1623" s="547">
        <v>0</v>
      </c>
      <c r="P1623" s="547">
        <v>0</v>
      </c>
      <c r="Q1623" s="547">
        <v>0</v>
      </c>
      <c r="R1623" s="547">
        <v>0</v>
      </c>
      <c r="S1623" s="547">
        <v>0</v>
      </c>
      <c r="T1623" s="547">
        <v>0</v>
      </c>
      <c r="U1623" s="547"/>
      <c r="V1623" s="547">
        <f t="shared" si="746"/>
        <v>0</v>
      </c>
      <c r="W1623" s="358"/>
      <c r="X1623" s="359"/>
      <c r="Y1623" s="548">
        <f t="shared" ref="Y1623:AA1642" si="772">IF($D1623=Y$5,$T1623,0)</f>
        <v>0</v>
      </c>
      <c r="Z1623" s="549">
        <f t="shared" si="772"/>
        <v>0</v>
      </c>
      <c r="AA1623" s="549">
        <f t="shared" si="772"/>
        <v>0</v>
      </c>
      <c r="AB1623" s="282">
        <f t="shared" si="760"/>
        <v>0</v>
      </c>
      <c r="AC1623" s="281">
        <f t="shared" si="761"/>
        <v>0</v>
      </c>
      <c r="AD1623" s="549">
        <f t="shared" si="747"/>
        <v>0</v>
      </c>
      <c r="AE1623" s="553">
        <f t="shared" si="748"/>
        <v>0</v>
      </c>
      <c r="AF1623" s="282">
        <f t="shared" si="749"/>
        <v>0</v>
      </c>
      <c r="AG1623" s="283">
        <f t="shared" si="750"/>
        <v>0</v>
      </c>
      <c r="AH1623" s="281">
        <f t="shared" si="762"/>
        <v>0</v>
      </c>
      <c r="AI1623" s="551">
        <f t="shared" si="771"/>
        <v>0</v>
      </c>
      <c r="AJ1623" s="549">
        <f t="shared" si="771"/>
        <v>0</v>
      </c>
      <c r="AK1623" s="549">
        <f t="shared" si="771"/>
        <v>0</v>
      </c>
      <c r="AL1623" s="282">
        <f t="shared" si="751"/>
        <v>0</v>
      </c>
      <c r="AM1623" s="281">
        <f t="shared" si="763"/>
        <v>0</v>
      </c>
      <c r="AN1623" s="549">
        <f t="shared" si="752"/>
        <v>0</v>
      </c>
      <c r="AO1623" s="549">
        <f t="shared" si="753"/>
        <v>0</v>
      </c>
      <c r="AP1623" s="549">
        <f t="shared" si="754"/>
        <v>0</v>
      </c>
      <c r="AQ1623" s="283">
        <f t="shared" si="755"/>
        <v>0</v>
      </c>
      <c r="AR1623" s="281">
        <f t="shared" si="764"/>
        <v>0</v>
      </c>
      <c r="AT1623" s="446" t="s">
        <v>2077</v>
      </c>
      <c r="AU1623" s="284"/>
      <c r="AV1623" s="447" t="str">
        <f t="shared" si="765"/>
        <v>CA</v>
      </c>
      <c r="AW1623" s="447" t="str">
        <f t="shared" si="766"/>
        <v>CL</v>
      </c>
      <c r="AX1623" s="447" t="str">
        <f t="shared" si="767"/>
        <v>AIC</v>
      </c>
      <c r="AY1623" s="447" t="str">
        <f t="shared" si="768"/>
        <v>ERB</v>
      </c>
      <c r="AZ1623" s="447" t="str">
        <f t="shared" si="769"/>
        <v>GRB</v>
      </c>
      <c r="BA1623" s="447" t="str">
        <f t="shared" si="770"/>
        <v>Non-Op</v>
      </c>
      <c r="BC1623" s="449" t="s">
        <v>2100</v>
      </c>
      <c r="BD1623" s="552">
        <f t="shared" ref="BD1623:BD1686" si="773">+T1623</f>
        <v>0</v>
      </c>
      <c r="BF1623" s="448"/>
      <c r="BG1623" s="448"/>
      <c r="BH1623" s="448"/>
      <c r="BI1623" s="448"/>
      <c r="BJ1623" s="448"/>
      <c r="BK1623" s="448"/>
      <c r="BL1623" s="448"/>
      <c r="BN1623" s="444"/>
    </row>
    <row r="1624" spans="1:66" s="28" customFormat="1" ht="12" customHeight="1">
      <c r="A1624" s="321">
        <v>25400692</v>
      </c>
      <c r="B1624" s="318" t="str">
        <f t="shared" si="745"/>
        <v>25400692</v>
      </c>
      <c r="C1624" s="444" t="s">
        <v>1996</v>
      </c>
      <c r="D1624" s="445" t="s">
        <v>1165</v>
      </c>
      <c r="E1624" s="445"/>
      <c r="F1624" s="294">
        <v>43070</v>
      </c>
      <c r="G1624" s="445"/>
      <c r="H1624" s="547">
        <v>0</v>
      </c>
      <c r="I1624" s="547">
        <v>0</v>
      </c>
      <c r="J1624" s="547">
        <v>-872859</v>
      </c>
      <c r="K1624" s="547">
        <v>0</v>
      </c>
      <c r="L1624" s="547">
        <v>0</v>
      </c>
      <c r="M1624" s="547">
        <v>0</v>
      </c>
      <c r="N1624" s="547">
        <v>0</v>
      </c>
      <c r="O1624" s="547">
        <v>0</v>
      </c>
      <c r="P1624" s="547">
        <v>0</v>
      </c>
      <c r="Q1624" s="547">
        <v>0</v>
      </c>
      <c r="R1624" s="547">
        <v>-187101.02</v>
      </c>
      <c r="S1624" s="547">
        <v>-187101.02</v>
      </c>
      <c r="T1624" s="547">
        <v>0</v>
      </c>
      <c r="U1624" s="547"/>
      <c r="V1624" s="547">
        <f t="shared" si="746"/>
        <v>-103921.75333333334</v>
      </c>
      <c r="W1624" s="358"/>
      <c r="X1624" s="359"/>
      <c r="Y1624" s="548">
        <f t="shared" si="772"/>
        <v>0</v>
      </c>
      <c r="Z1624" s="549">
        <f t="shared" si="772"/>
        <v>0</v>
      </c>
      <c r="AA1624" s="549">
        <f t="shared" si="772"/>
        <v>0</v>
      </c>
      <c r="AB1624" s="282">
        <f t="shared" si="760"/>
        <v>0</v>
      </c>
      <c r="AC1624" s="281">
        <f t="shared" si="761"/>
        <v>0</v>
      </c>
      <c r="AD1624" s="549">
        <f t="shared" si="747"/>
        <v>0</v>
      </c>
      <c r="AE1624" s="553">
        <f t="shared" si="748"/>
        <v>0</v>
      </c>
      <c r="AF1624" s="282">
        <f t="shared" si="749"/>
        <v>0</v>
      </c>
      <c r="AG1624" s="283">
        <f t="shared" si="750"/>
        <v>0</v>
      </c>
      <c r="AH1624" s="281">
        <f t="shared" si="762"/>
        <v>0</v>
      </c>
      <c r="AI1624" s="551">
        <f t="shared" si="771"/>
        <v>0</v>
      </c>
      <c r="AJ1624" s="549">
        <f t="shared" si="771"/>
        <v>0</v>
      </c>
      <c r="AK1624" s="549">
        <f t="shared" si="771"/>
        <v>0</v>
      </c>
      <c r="AL1624" s="282">
        <f t="shared" si="751"/>
        <v>-103921.75333333334</v>
      </c>
      <c r="AM1624" s="281">
        <f t="shared" si="763"/>
        <v>0</v>
      </c>
      <c r="AN1624" s="549">
        <f t="shared" si="752"/>
        <v>0</v>
      </c>
      <c r="AO1624" s="549">
        <f t="shared" si="753"/>
        <v>0</v>
      </c>
      <c r="AP1624" s="549">
        <f t="shared" si="754"/>
        <v>-103921.75333333334</v>
      </c>
      <c r="AQ1624" s="283">
        <f t="shared" si="755"/>
        <v>-103921.75333333334</v>
      </c>
      <c r="AR1624" s="281">
        <f t="shared" si="764"/>
        <v>0</v>
      </c>
      <c r="AT1624" s="446" t="s">
        <v>2077</v>
      </c>
      <c r="AU1624" s="284"/>
      <c r="AV1624" s="447" t="str">
        <f t="shared" si="765"/>
        <v>CA</v>
      </c>
      <c r="AW1624" s="447" t="str">
        <f t="shared" si="766"/>
        <v>CL</v>
      </c>
      <c r="AX1624" s="447" t="str">
        <f t="shared" si="767"/>
        <v>AIC</v>
      </c>
      <c r="AY1624" s="447" t="str">
        <f t="shared" si="768"/>
        <v>ERB</v>
      </c>
      <c r="AZ1624" s="447" t="str">
        <f t="shared" si="769"/>
        <v>GRB</v>
      </c>
      <c r="BA1624" s="447" t="str">
        <f t="shared" si="770"/>
        <v>Non-Op</v>
      </c>
      <c r="BC1624" s="449" t="s">
        <v>2100</v>
      </c>
      <c r="BD1624" s="552">
        <f t="shared" si="773"/>
        <v>0</v>
      </c>
      <c r="BF1624" s="448"/>
      <c r="BG1624" s="448"/>
      <c r="BH1624" s="448"/>
      <c r="BI1624" s="448"/>
      <c r="BJ1624" s="448"/>
      <c r="BK1624" s="448"/>
      <c r="BL1624" s="448"/>
      <c r="BN1624" s="444"/>
    </row>
    <row r="1625" spans="1:66" s="28" customFormat="1" ht="12" customHeight="1">
      <c r="A1625" s="321">
        <v>25400701</v>
      </c>
      <c r="B1625" s="318" t="str">
        <f t="shared" si="745"/>
        <v>25400701</v>
      </c>
      <c r="C1625" s="444" t="s">
        <v>2371</v>
      </c>
      <c r="D1625" s="445" t="s">
        <v>1165</v>
      </c>
      <c r="E1625" s="445"/>
      <c r="F1625" s="294">
        <v>43070</v>
      </c>
      <c r="G1625" s="445"/>
      <c r="H1625" s="547">
        <v>98958152.370000005</v>
      </c>
      <c r="I1625" s="547">
        <v>98845545.370000005</v>
      </c>
      <c r="J1625" s="547">
        <v>98662291.480000004</v>
      </c>
      <c r="K1625" s="547">
        <v>100097037</v>
      </c>
      <c r="L1625" s="547">
        <v>100467841.5</v>
      </c>
      <c r="M1625" s="547">
        <v>100777236.48999999</v>
      </c>
      <c r="N1625" s="547">
        <v>97064053.950000003</v>
      </c>
      <c r="O1625" s="547">
        <v>97214809.609999999</v>
      </c>
      <c r="P1625" s="547">
        <v>97423473.650000006</v>
      </c>
      <c r="Q1625" s="547">
        <v>99577607.319999993</v>
      </c>
      <c r="R1625" s="547">
        <v>-521693967.93000001</v>
      </c>
      <c r="S1625" s="547">
        <v>-523321720.11000001</v>
      </c>
      <c r="T1625" s="547">
        <v>-520382984.48000002</v>
      </c>
      <c r="U1625" s="547"/>
      <c r="V1625" s="547">
        <f t="shared" si="746"/>
        <v>-30466517.310416657</v>
      </c>
      <c r="W1625" s="358"/>
      <c r="X1625" s="359"/>
      <c r="Y1625" s="548">
        <f t="shared" si="772"/>
        <v>0</v>
      </c>
      <c r="Z1625" s="549">
        <f t="shared" si="772"/>
        <v>0</v>
      </c>
      <c r="AA1625" s="549">
        <f t="shared" si="772"/>
        <v>0</v>
      </c>
      <c r="AB1625" s="282">
        <f t="shared" si="760"/>
        <v>-520382984.48000002</v>
      </c>
      <c r="AC1625" s="281">
        <f t="shared" si="761"/>
        <v>0</v>
      </c>
      <c r="AD1625" s="549">
        <f t="shared" si="747"/>
        <v>0</v>
      </c>
      <c r="AE1625" s="553">
        <f t="shared" si="748"/>
        <v>0</v>
      </c>
      <c r="AF1625" s="282">
        <f t="shared" si="749"/>
        <v>-520382984.48000002</v>
      </c>
      <c r="AG1625" s="283">
        <f t="shared" si="750"/>
        <v>-520382984.48000002</v>
      </c>
      <c r="AH1625" s="281">
        <f t="shared" si="762"/>
        <v>0</v>
      </c>
      <c r="AI1625" s="551">
        <f t="shared" si="771"/>
        <v>0</v>
      </c>
      <c r="AJ1625" s="549">
        <f t="shared" si="771"/>
        <v>0</v>
      </c>
      <c r="AK1625" s="549">
        <f t="shared" si="771"/>
        <v>0</v>
      </c>
      <c r="AL1625" s="282">
        <f t="shared" si="751"/>
        <v>-30466517.310416657</v>
      </c>
      <c r="AM1625" s="281">
        <f t="shared" si="763"/>
        <v>0</v>
      </c>
      <c r="AN1625" s="549">
        <f t="shared" si="752"/>
        <v>0</v>
      </c>
      <c r="AO1625" s="549">
        <f t="shared" si="753"/>
        <v>0</v>
      </c>
      <c r="AP1625" s="549">
        <f t="shared" si="754"/>
        <v>-30466517.310416657</v>
      </c>
      <c r="AQ1625" s="283">
        <f t="shared" si="755"/>
        <v>-30466517.310416657</v>
      </c>
      <c r="AR1625" s="281">
        <f t="shared" si="764"/>
        <v>0</v>
      </c>
      <c r="AT1625" s="446" t="s">
        <v>2074</v>
      </c>
      <c r="AU1625" s="344"/>
      <c r="AV1625" s="447" t="str">
        <f t="shared" si="765"/>
        <v>CA</v>
      </c>
      <c r="AW1625" s="447" t="str">
        <f t="shared" si="766"/>
        <v>CL</v>
      </c>
      <c r="AX1625" s="447" t="str">
        <f t="shared" si="767"/>
        <v>AIC</v>
      </c>
      <c r="AY1625" s="447" t="str">
        <f t="shared" si="768"/>
        <v>ERB</v>
      </c>
      <c r="AZ1625" s="447" t="str">
        <f t="shared" si="769"/>
        <v>GRB</v>
      </c>
      <c r="BA1625" s="447" t="str">
        <f t="shared" si="770"/>
        <v>Non-Op</v>
      </c>
      <c r="BC1625" s="449" t="s">
        <v>2100</v>
      </c>
      <c r="BD1625" s="552">
        <f t="shared" si="773"/>
        <v>-520382984.48000002</v>
      </c>
      <c r="BF1625" s="448"/>
      <c r="BG1625" s="448"/>
      <c r="BH1625" s="448"/>
      <c r="BI1625" s="448"/>
      <c r="BJ1625" s="448"/>
      <c r="BK1625" s="448"/>
      <c r="BL1625" s="448"/>
      <c r="BN1625" s="444"/>
    </row>
    <row r="1626" spans="1:66" s="28" customFormat="1" ht="12" customHeight="1">
      <c r="A1626" s="321">
        <v>25400702</v>
      </c>
      <c r="B1626" s="318" t="str">
        <f t="shared" si="745"/>
        <v>25400702</v>
      </c>
      <c r="C1626" s="648" t="s">
        <v>1997</v>
      </c>
      <c r="D1626" s="445" t="s">
        <v>1165</v>
      </c>
      <c r="E1626" s="445"/>
      <c r="F1626" s="294">
        <v>43313</v>
      </c>
      <c r="G1626" s="445"/>
      <c r="H1626" s="547">
        <v>-1559519.25</v>
      </c>
      <c r="I1626" s="547">
        <v>-1559519.25</v>
      </c>
      <c r="J1626" s="547">
        <v>-1672609.49</v>
      </c>
      <c r="K1626" s="547">
        <v>-1639396.33</v>
      </c>
      <c r="L1626" s="547">
        <v>-1743310.98</v>
      </c>
      <c r="M1626" s="547">
        <v>-509456.25</v>
      </c>
      <c r="N1626" s="547">
        <v>-505848.09</v>
      </c>
      <c r="O1626" s="547">
        <v>-1207013.51</v>
      </c>
      <c r="P1626" s="547">
        <v>-1207013.51</v>
      </c>
      <c r="Q1626" s="547">
        <v>-1486575.87</v>
      </c>
      <c r="R1626" s="547">
        <v>-1546998.01</v>
      </c>
      <c r="S1626" s="547">
        <v>-1739931.69</v>
      </c>
      <c r="T1626" s="547">
        <v>-1671826.04</v>
      </c>
      <c r="U1626" s="547"/>
      <c r="V1626" s="547">
        <f t="shared" si="746"/>
        <v>-1369445.46875</v>
      </c>
      <c r="W1626" s="358"/>
      <c r="X1626" s="359"/>
      <c r="Y1626" s="548">
        <f t="shared" si="772"/>
        <v>0</v>
      </c>
      <c r="Z1626" s="549">
        <f t="shared" si="772"/>
        <v>0</v>
      </c>
      <c r="AA1626" s="549">
        <f t="shared" si="772"/>
        <v>0</v>
      </c>
      <c r="AB1626" s="282">
        <f t="shared" si="760"/>
        <v>-1671826.04</v>
      </c>
      <c r="AC1626" s="281">
        <f t="shared" si="761"/>
        <v>0</v>
      </c>
      <c r="AD1626" s="549">
        <f t="shared" si="747"/>
        <v>0</v>
      </c>
      <c r="AE1626" s="553">
        <f t="shared" si="748"/>
        <v>0</v>
      </c>
      <c r="AF1626" s="282">
        <f t="shared" si="749"/>
        <v>-1671826.04</v>
      </c>
      <c r="AG1626" s="283">
        <f t="shared" si="750"/>
        <v>-1671826.04</v>
      </c>
      <c r="AH1626" s="281">
        <f t="shared" si="762"/>
        <v>0</v>
      </c>
      <c r="AI1626" s="551">
        <f t="shared" si="771"/>
        <v>0</v>
      </c>
      <c r="AJ1626" s="549">
        <f t="shared" si="771"/>
        <v>0</v>
      </c>
      <c r="AK1626" s="549">
        <f t="shared" si="771"/>
        <v>0</v>
      </c>
      <c r="AL1626" s="282">
        <f t="shared" si="751"/>
        <v>-1369445.46875</v>
      </c>
      <c r="AM1626" s="281">
        <f t="shared" si="763"/>
        <v>0</v>
      </c>
      <c r="AN1626" s="549">
        <f t="shared" si="752"/>
        <v>0</v>
      </c>
      <c r="AO1626" s="549">
        <f t="shared" si="753"/>
        <v>0</v>
      </c>
      <c r="AP1626" s="549">
        <f t="shared" si="754"/>
        <v>-1369445.46875</v>
      </c>
      <c r="AQ1626" s="283">
        <f t="shared" si="755"/>
        <v>-1369445.46875</v>
      </c>
      <c r="AR1626" s="281">
        <f t="shared" si="764"/>
        <v>0</v>
      </c>
      <c r="AT1626" s="446" t="s">
        <v>2077</v>
      </c>
      <c r="AU1626" s="284"/>
      <c r="AV1626" s="447" t="str">
        <f t="shared" si="765"/>
        <v>CA</v>
      </c>
      <c r="AW1626" s="447" t="str">
        <f t="shared" si="766"/>
        <v>CL</v>
      </c>
      <c r="AX1626" s="447" t="str">
        <f t="shared" si="767"/>
        <v>AIC</v>
      </c>
      <c r="AY1626" s="447" t="str">
        <f t="shared" si="768"/>
        <v>ERB</v>
      </c>
      <c r="AZ1626" s="447" t="str">
        <f t="shared" si="769"/>
        <v>GRB</v>
      </c>
      <c r="BA1626" s="447" t="str">
        <f t="shared" si="770"/>
        <v>Non-Op</v>
      </c>
      <c r="BC1626" s="449" t="s">
        <v>2100</v>
      </c>
      <c r="BD1626" s="552">
        <f t="shared" si="773"/>
        <v>-1671826.04</v>
      </c>
      <c r="BF1626" s="448"/>
      <c r="BG1626" s="448"/>
      <c r="BH1626" s="448"/>
      <c r="BI1626" s="448"/>
      <c r="BJ1626" s="448"/>
      <c r="BK1626" s="448"/>
      <c r="BL1626" s="448"/>
      <c r="BN1626" s="444"/>
    </row>
    <row r="1627" spans="1:66" s="28" customFormat="1" ht="12" customHeight="1">
      <c r="A1627" s="321">
        <v>25400711</v>
      </c>
      <c r="B1627" s="318" t="str">
        <f t="shared" si="745"/>
        <v>25400711</v>
      </c>
      <c r="C1627" s="444" t="s">
        <v>3049</v>
      </c>
      <c r="D1627" s="445" t="s">
        <v>1165</v>
      </c>
      <c r="E1627" s="445"/>
      <c r="F1627" s="294">
        <v>43070</v>
      </c>
      <c r="G1627" s="445"/>
      <c r="H1627" s="547">
        <v>0</v>
      </c>
      <c r="I1627" s="547">
        <v>0</v>
      </c>
      <c r="J1627" s="547">
        <v>0</v>
      </c>
      <c r="K1627" s="547">
        <v>0</v>
      </c>
      <c r="L1627" s="547">
        <v>0</v>
      </c>
      <c r="M1627" s="547">
        <v>0</v>
      </c>
      <c r="N1627" s="547">
        <v>0</v>
      </c>
      <c r="O1627" s="547">
        <v>0</v>
      </c>
      <c r="P1627" s="547">
        <v>0</v>
      </c>
      <c r="Q1627" s="547">
        <v>0</v>
      </c>
      <c r="R1627" s="547">
        <v>0</v>
      </c>
      <c r="S1627" s="547">
        <v>0</v>
      </c>
      <c r="T1627" s="547">
        <v>0</v>
      </c>
      <c r="U1627" s="547"/>
      <c r="V1627" s="547">
        <f t="shared" si="746"/>
        <v>0</v>
      </c>
      <c r="W1627" s="358"/>
      <c r="X1627" s="359"/>
      <c r="Y1627" s="548">
        <f t="shared" si="772"/>
        <v>0</v>
      </c>
      <c r="Z1627" s="549">
        <f t="shared" si="772"/>
        <v>0</v>
      </c>
      <c r="AA1627" s="549">
        <f t="shared" si="772"/>
        <v>0</v>
      </c>
      <c r="AB1627" s="282">
        <f t="shared" si="760"/>
        <v>0</v>
      </c>
      <c r="AC1627" s="281">
        <f t="shared" si="761"/>
        <v>0</v>
      </c>
      <c r="AD1627" s="549">
        <f t="shared" si="747"/>
        <v>0</v>
      </c>
      <c r="AE1627" s="553">
        <f t="shared" si="748"/>
        <v>0</v>
      </c>
      <c r="AF1627" s="282">
        <f t="shared" si="749"/>
        <v>0</v>
      </c>
      <c r="AG1627" s="283">
        <f t="shared" si="750"/>
        <v>0</v>
      </c>
      <c r="AH1627" s="281">
        <f t="shared" si="762"/>
        <v>0</v>
      </c>
      <c r="AI1627" s="551">
        <f t="shared" si="771"/>
        <v>0</v>
      </c>
      <c r="AJ1627" s="549">
        <f t="shared" si="771"/>
        <v>0</v>
      </c>
      <c r="AK1627" s="549">
        <f t="shared" si="771"/>
        <v>0</v>
      </c>
      <c r="AL1627" s="282">
        <f t="shared" si="751"/>
        <v>0</v>
      </c>
      <c r="AM1627" s="281">
        <f t="shared" si="763"/>
        <v>0</v>
      </c>
      <c r="AN1627" s="549">
        <f t="shared" si="752"/>
        <v>0</v>
      </c>
      <c r="AO1627" s="549">
        <f t="shared" si="753"/>
        <v>0</v>
      </c>
      <c r="AP1627" s="549">
        <f t="shared" si="754"/>
        <v>0</v>
      </c>
      <c r="AQ1627" s="283">
        <f t="shared" si="755"/>
        <v>0</v>
      </c>
      <c r="AR1627" s="281">
        <f t="shared" si="764"/>
        <v>0</v>
      </c>
      <c r="AT1627" s="446" t="s">
        <v>2077</v>
      </c>
      <c r="AU1627" s="284"/>
      <c r="AV1627" s="447" t="str">
        <f t="shared" si="765"/>
        <v>CA</v>
      </c>
      <c r="AW1627" s="447" t="str">
        <f t="shared" si="766"/>
        <v>CL</v>
      </c>
      <c r="AX1627" s="447" t="str">
        <f t="shared" si="767"/>
        <v>AIC</v>
      </c>
      <c r="AY1627" s="447" t="str">
        <f t="shared" si="768"/>
        <v>ERB</v>
      </c>
      <c r="AZ1627" s="447" t="str">
        <f t="shared" si="769"/>
        <v>GRB</v>
      </c>
      <c r="BA1627" s="447" t="str">
        <f t="shared" si="770"/>
        <v>Non-Op</v>
      </c>
      <c r="BC1627" s="449" t="s">
        <v>2100</v>
      </c>
      <c r="BD1627" s="552">
        <f t="shared" si="773"/>
        <v>0</v>
      </c>
      <c r="BF1627" s="448"/>
      <c r="BG1627" s="448"/>
      <c r="BH1627" s="448"/>
      <c r="BI1627" s="448"/>
      <c r="BJ1627" s="448"/>
      <c r="BK1627" s="448"/>
      <c r="BL1627" s="448"/>
      <c r="BN1627" s="444"/>
    </row>
    <row r="1628" spans="1:66" s="28" customFormat="1" ht="12" customHeight="1">
      <c r="A1628" s="321">
        <v>25400721</v>
      </c>
      <c r="B1628" s="318" t="str">
        <f t="shared" si="745"/>
        <v>25400721</v>
      </c>
      <c r="C1628" s="444" t="s">
        <v>3050</v>
      </c>
      <c r="D1628" s="445" t="s">
        <v>1165</v>
      </c>
      <c r="E1628" s="445"/>
      <c r="F1628" s="294">
        <v>43070</v>
      </c>
      <c r="G1628" s="445"/>
      <c r="H1628" s="547">
        <v>0</v>
      </c>
      <c r="I1628" s="547">
        <v>0</v>
      </c>
      <c r="J1628" s="547">
        <v>0</v>
      </c>
      <c r="K1628" s="547">
        <v>0</v>
      </c>
      <c r="L1628" s="547">
        <v>0</v>
      </c>
      <c r="M1628" s="547">
        <v>0</v>
      </c>
      <c r="N1628" s="547">
        <v>0</v>
      </c>
      <c r="O1628" s="547">
        <v>0</v>
      </c>
      <c r="P1628" s="547">
        <v>0</v>
      </c>
      <c r="Q1628" s="547">
        <v>0</v>
      </c>
      <c r="R1628" s="547">
        <v>0</v>
      </c>
      <c r="S1628" s="547">
        <v>0</v>
      </c>
      <c r="T1628" s="547">
        <v>0</v>
      </c>
      <c r="U1628" s="547"/>
      <c r="V1628" s="547">
        <f t="shared" si="746"/>
        <v>0</v>
      </c>
      <c r="W1628" s="358"/>
      <c r="X1628" s="359"/>
      <c r="Y1628" s="548">
        <f t="shared" si="772"/>
        <v>0</v>
      </c>
      <c r="Z1628" s="549">
        <f t="shared" si="772"/>
        <v>0</v>
      </c>
      <c r="AA1628" s="549">
        <f t="shared" si="772"/>
        <v>0</v>
      </c>
      <c r="AB1628" s="282">
        <f t="shared" si="760"/>
        <v>0</v>
      </c>
      <c r="AC1628" s="281">
        <f t="shared" si="761"/>
        <v>0</v>
      </c>
      <c r="AD1628" s="549">
        <f t="shared" si="747"/>
        <v>0</v>
      </c>
      <c r="AE1628" s="553">
        <f t="shared" si="748"/>
        <v>0</v>
      </c>
      <c r="AF1628" s="282">
        <f t="shared" si="749"/>
        <v>0</v>
      </c>
      <c r="AG1628" s="283">
        <f t="shared" si="750"/>
        <v>0</v>
      </c>
      <c r="AH1628" s="281">
        <f t="shared" si="762"/>
        <v>0</v>
      </c>
      <c r="AI1628" s="551">
        <f t="shared" si="771"/>
        <v>0</v>
      </c>
      <c r="AJ1628" s="549">
        <f t="shared" si="771"/>
        <v>0</v>
      </c>
      <c r="AK1628" s="549">
        <f t="shared" si="771"/>
        <v>0</v>
      </c>
      <c r="AL1628" s="282">
        <f t="shared" si="751"/>
        <v>0</v>
      </c>
      <c r="AM1628" s="281">
        <f t="shared" si="763"/>
        <v>0</v>
      </c>
      <c r="AN1628" s="549">
        <f t="shared" si="752"/>
        <v>0</v>
      </c>
      <c r="AO1628" s="549">
        <f t="shared" si="753"/>
        <v>0</v>
      </c>
      <c r="AP1628" s="549">
        <f t="shared" si="754"/>
        <v>0</v>
      </c>
      <c r="AQ1628" s="283">
        <f t="shared" si="755"/>
        <v>0</v>
      </c>
      <c r="AR1628" s="281">
        <f t="shared" si="764"/>
        <v>0</v>
      </c>
      <c r="AT1628" s="446" t="s">
        <v>2077</v>
      </c>
      <c r="AU1628" s="284"/>
      <c r="AV1628" s="447" t="str">
        <f t="shared" si="765"/>
        <v>CA</v>
      </c>
      <c r="AW1628" s="447" t="str">
        <f t="shared" si="766"/>
        <v>CL</v>
      </c>
      <c r="AX1628" s="447" t="str">
        <f t="shared" si="767"/>
        <v>AIC</v>
      </c>
      <c r="AY1628" s="447" t="str">
        <f t="shared" si="768"/>
        <v>ERB</v>
      </c>
      <c r="AZ1628" s="447" t="str">
        <f t="shared" si="769"/>
        <v>GRB</v>
      </c>
      <c r="BA1628" s="447" t="str">
        <f t="shared" si="770"/>
        <v>Non-Op</v>
      </c>
      <c r="BC1628" s="449" t="s">
        <v>2100</v>
      </c>
      <c r="BD1628" s="552">
        <f t="shared" si="773"/>
        <v>0</v>
      </c>
      <c r="BF1628" s="448"/>
      <c r="BG1628" s="448"/>
      <c r="BH1628" s="448"/>
      <c r="BI1628" s="448"/>
      <c r="BJ1628" s="448"/>
      <c r="BK1628" s="448"/>
      <c r="BL1628" s="448"/>
      <c r="BN1628" s="444"/>
    </row>
    <row r="1629" spans="1:66" s="28" customFormat="1" ht="12" customHeight="1">
      <c r="A1629" s="321">
        <v>25400741</v>
      </c>
      <c r="B1629" s="318" t="str">
        <f t="shared" si="745"/>
        <v>25400741</v>
      </c>
      <c r="C1629" s="444" t="s">
        <v>1998</v>
      </c>
      <c r="D1629" s="445" t="s">
        <v>1165</v>
      </c>
      <c r="E1629" s="445"/>
      <c r="F1629" s="294">
        <v>43070</v>
      </c>
      <c r="G1629" s="445"/>
      <c r="H1629" s="547">
        <v>0</v>
      </c>
      <c r="I1629" s="547">
        <v>-10596.55</v>
      </c>
      <c r="J1629" s="547">
        <v>-25767.71</v>
      </c>
      <c r="K1629" s="547">
        <v>-32064.68</v>
      </c>
      <c r="L1629" s="547">
        <v>-57807.06</v>
      </c>
      <c r="M1629" s="547">
        <v>-102369.81</v>
      </c>
      <c r="N1629" s="547">
        <v>-136052.03</v>
      </c>
      <c r="O1629" s="547">
        <v>-175489.48</v>
      </c>
      <c r="P1629" s="547">
        <v>-218664.36</v>
      </c>
      <c r="Q1629" s="547">
        <v>-264660.11</v>
      </c>
      <c r="R1629" s="547">
        <v>-311663.02</v>
      </c>
      <c r="S1629" s="547">
        <v>-357577.79</v>
      </c>
      <c r="T1629" s="547">
        <v>-405734.79</v>
      </c>
      <c r="U1629" s="547"/>
      <c r="V1629" s="547">
        <f t="shared" si="746"/>
        <v>-157964.99958333335</v>
      </c>
      <c r="W1629" s="358"/>
      <c r="X1629" s="359"/>
      <c r="Y1629" s="548">
        <f t="shared" si="772"/>
        <v>0</v>
      </c>
      <c r="Z1629" s="549">
        <f t="shared" si="772"/>
        <v>0</v>
      </c>
      <c r="AA1629" s="549">
        <f t="shared" si="772"/>
        <v>0</v>
      </c>
      <c r="AB1629" s="282">
        <f t="shared" si="760"/>
        <v>-405734.79</v>
      </c>
      <c r="AC1629" s="281">
        <f t="shared" si="761"/>
        <v>0</v>
      </c>
      <c r="AD1629" s="549">
        <f t="shared" si="747"/>
        <v>0</v>
      </c>
      <c r="AE1629" s="553">
        <f t="shared" si="748"/>
        <v>0</v>
      </c>
      <c r="AF1629" s="282">
        <f t="shared" si="749"/>
        <v>-405734.79</v>
      </c>
      <c r="AG1629" s="283">
        <f t="shared" si="750"/>
        <v>-405734.79</v>
      </c>
      <c r="AH1629" s="281">
        <f t="shared" si="762"/>
        <v>0</v>
      </c>
      <c r="AI1629" s="551">
        <f t="shared" si="771"/>
        <v>0</v>
      </c>
      <c r="AJ1629" s="549">
        <f t="shared" si="771"/>
        <v>0</v>
      </c>
      <c r="AK1629" s="549">
        <f t="shared" si="771"/>
        <v>0</v>
      </c>
      <c r="AL1629" s="282">
        <f t="shared" si="751"/>
        <v>-157964.99958333335</v>
      </c>
      <c r="AM1629" s="281">
        <f t="shared" si="763"/>
        <v>0</v>
      </c>
      <c r="AN1629" s="549">
        <f t="shared" si="752"/>
        <v>0</v>
      </c>
      <c r="AO1629" s="549">
        <f t="shared" si="753"/>
        <v>0</v>
      </c>
      <c r="AP1629" s="549">
        <f t="shared" si="754"/>
        <v>-157964.99958333335</v>
      </c>
      <c r="AQ1629" s="283">
        <f t="shared" si="755"/>
        <v>-157964.99958333335</v>
      </c>
      <c r="AR1629" s="281">
        <f t="shared" si="764"/>
        <v>0</v>
      </c>
      <c r="AT1629" s="446" t="s">
        <v>2077</v>
      </c>
      <c r="AU1629" s="284"/>
      <c r="AV1629" s="447" t="str">
        <f t="shared" si="765"/>
        <v>CA</v>
      </c>
      <c r="AW1629" s="447" t="str">
        <f t="shared" si="766"/>
        <v>CL</v>
      </c>
      <c r="AX1629" s="447" t="str">
        <f t="shared" si="767"/>
        <v>AIC</v>
      </c>
      <c r="AY1629" s="447" t="str">
        <f t="shared" si="768"/>
        <v>ERB</v>
      </c>
      <c r="AZ1629" s="447" t="str">
        <f t="shared" si="769"/>
        <v>GRB</v>
      </c>
      <c r="BA1629" s="447" t="str">
        <f t="shared" si="770"/>
        <v>Non-Op</v>
      </c>
      <c r="BC1629" s="449" t="s">
        <v>2100</v>
      </c>
      <c r="BD1629" s="552">
        <f t="shared" si="773"/>
        <v>-405734.79</v>
      </c>
      <c r="BF1629" s="448"/>
      <c r="BG1629" s="448"/>
      <c r="BH1629" s="448"/>
      <c r="BI1629" s="448"/>
      <c r="BJ1629" s="448"/>
      <c r="BK1629" s="448"/>
      <c r="BL1629" s="448"/>
      <c r="BN1629" s="444"/>
    </row>
    <row r="1630" spans="1:66" s="28" customFormat="1" ht="12" customHeight="1">
      <c r="A1630" s="321">
        <v>25400751</v>
      </c>
      <c r="B1630" s="318" t="str">
        <f t="shared" ref="B1630:B1693" si="774">TEXT(A1630,"##")</f>
        <v>25400751</v>
      </c>
      <c r="C1630" s="444" t="s">
        <v>1999</v>
      </c>
      <c r="D1630" s="445" t="s">
        <v>1165</v>
      </c>
      <c r="E1630" s="445"/>
      <c r="F1630" s="294">
        <v>43070</v>
      </c>
      <c r="G1630" s="445"/>
      <c r="H1630" s="547">
        <v>0</v>
      </c>
      <c r="I1630" s="547">
        <v>0</v>
      </c>
      <c r="J1630" s="547">
        <v>0</v>
      </c>
      <c r="K1630" s="547">
        <v>0</v>
      </c>
      <c r="L1630" s="547">
        <v>0</v>
      </c>
      <c r="M1630" s="547">
        <v>0</v>
      </c>
      <c r="N1630" s="547">
        <v>0</v>
      </c>
      <c r="O1630" s="547">
        <v>0</v>
      </c>
      <c r="P1630" s="547">
        <v>0</v>
      </c>
      <c r="Q1630" s="547">
        <v>0</v>
      </c>
      <c r="R1630" s="547">
        <v>0</v>
      </c>
      <c r="S1630" s="547">
        <v>0</v>
      </c>
      <c r="T1630" s="547">
        <v>0</v>
      </c>
      <c r="U1630" s="547"/>
      <c r="V1630" s="547">
        <f t="shared" si="746"/>
        <v>0</v>
      </c>
      <c r="W1630" s="358"/>
      <c r="X1630" s="359"/>
      <c r="Y1630" s="548">
        <f t="shared" si="772"/>
        <v>0</v>
      </c>
      <c r="Z1630" s="549">
        <f t="shared" si="772"/>
        <v>0</v>
      </c>
      <c r="AA1630" s="549">
        <f t="shared" si="772"/>
        <v>0</v>
      </c>
      <c r="AB1630" s="282">
        <f t="shared" si="760"/>
        <v>0</v>
      </c>
      <c r="AC1630" s="281">
        <f t="shared" si="761"/>
        <v>0</v>
      </c>
      <c r="AD1630" s="549">
        <f t="shared" si="747"/>
        <v>0</v>
      </c>
      <c r="AE1630" s="553">
        <f t="shared" si="748"/>
        <v>0</v>
      </c>
      <c r="AF1630" s="282">
        <f t="shared" si="749"/>
        <v>0</v>
      </c>
      <c r="AG1630" s="283">
        <f t="shared" si="750"/>
        <v>0</v>
      </c>
      <c r="AH1630" s="281">
        <f t="shared" si="762"/>
        <v>0</v>
      </c>
      <c r="AI1630" s="551">
        <f t="shared" si="771"/>
        <v>0</v>
      </c>
      <c r="AJ1630" s="549">
        <f t="shared" si="771"/>
        <v>0</v>
      </c>
      <c r="AK1630" s="549">
        <f t="shared" si="771"/>
        <v>0</v>
      </c>
      <c r="AL1630" s="282">
        <f t="shared" si="751"/>
        <v>0</v>
      </c>
      <c r="AM1630" s="281">
        <f t="shared" si="763"/>
        <v>0</v>
      </c>
      <c r="AN1630" s="549">
        <f t="shared" si="752"/>
        <v>0</v>
      </c>
      <c r="AO1630" s="549">
        <f t="shared" si="753"/>
        <v>0</v>
      </c>
      <c r="AP1630" s="549">
        <f t="shared" si="754"/>
        <v>0</v>
      </c>
      <c r="AQ1630" s="283">
        <f t="shared" si="755"/>
        <v>0</v>
      </c>
      <c r="AR1630" s="281">
        <f t="shared" si="764"/>
        <v>0</v>
      </c>
      <c r="AT1630" s="446" t="s">
        <v>2077</v>
      </c>
      <c r="AU1630" s="284"/>
      <c r="AV1630" s="447" t="str">
        <f t="shared" si="765"/>
        <v>CA</v>
      </c>
      <c r="AW1630" s="447" t="str">
        <f t="shared" si="766"/>
        <v>CL</v>
      </c>
      <c r="AX1630" s="447" t="str">
        <f t="shared" si="767"/>
        <v>AIC</v>
      </c>
      <c r="AY1630" s="447" t="str">
        <f t="shared" si="768"/>
        <v>ERB</v>
      </c>
      <c r="AZ1630" s="447" t="str">
        <f t="shared" si="769"/>
        <v>GRB</v>
      </c>
      <c r="BA1630" s="447" t="str">
        <f t="shared" si="770"/>
        <v>Non-Op</v>
      </c>
      <c r="BC1630" s="449" t="s">
        <v>2100</v>
      </c>
      <c r="BD1630" s="552">
        <f t="shared" si="773"/>
        <v>0</v>
      </c>
      <c r="BF1630" s="448"/>
      <c r="BG1630" s="448"/>
      <c r="BH1630" s="448"/>
      <c r="BI1630" s="448"/>
      <c r="BJ1630" s="448"/>
      <c r="BK1630" s="448"/>
      <c r="BL1630" s="448"/>
      <c r="BN1630" s="444"/>
    </row>
    <row r="1631" spans="1:66" s="28" customFormat="1" ht="12" customHeight="1">
      <c r="A1631" s="321">
        <v>25400761</v>
      </c>
      <c r="B1631" s="318" t="str">
        <f t="shared" si="774"/>
        <v>25400761</v>
      </c>
      <c r="C1631" s="444" t="s">
        <v>3051</v>
      </c>
      <c r="D1631" s="445" t="s">
        <v>1165</v>
      </c>
      <c r="E1631" s="445"/>
      <c r="F1631" s="294">
        <v>43070</v>
      </c>
      <c r="G1631" s="445"/>
      <c r="H1631" s="547">
        <v>0</v>
      </c>
      <c r="I1631" s="547">
        <v>0</v>
      </c>
      <c r="J1631" s="547">
        <v>0</v>
      </c>
      <c r="K1631" s="547">
        <v>0</v>
      </c>
      <c r="L1631" s="547">
        <v>0</v>
      </c>
      <c r="M1631" s="547">
        <v>0</v>
      </c>
      <c r="N1631" s="547">
        <v>0</v>
      </c>
      <c r="O1631" s="547">
        <v>0</v>
      </c>
      <c r="P1631" s="547">
        <v>0</v>
      </c>
      <c r="Q1631" s="547">
        <v>0</v>
      </c>
      <c r="R1631" s="547">
        <v>0</v>
      </c>
      <c r="S1631" s="547">
        <v>0</v>
      </c>
      <c r="T1631" s="547">
        <v>0</v>
      </c>
      <c r="U1631" s="547"/>
      <c r="V1631" s="547">
        <f t="shared" si="746"/>
        <v>0</v>
      </c>
      <c r="W1631" s="358"/>
      <c r="X1631" s="359"/>
      <c r="Y1631" s="548">
        <f t="shared" si="772"/>
        <v>0</v>
      </c>
      <c r="Z1631" s="549">
        <f t="shared" si="772"/>
        <v>0</v>
      </c>
      <c r="AA1631" s="549">
        <f t="shared" si="772"/>
        <v>0</v>
      </c>
      <c r="AB1631" s="282">
        <f t="shared" si="760"/>
        <v>0</v>
      </c>
      <c r="AC1631" s="281">
        <f t="shared" si="761"/>
        <v>0</v>
      </c>
      <c r="AD1631" s="549">
        <f t="shared" si="747"/>
        <v>0</v>
      </c>
      <c r="AE1631" s="553">
        <f t="shared" si="748"/>
        <v>0</v>
      </c>
      <c r="AF1631" s="282">
        <f t="shared" si="749"/>
        <v>0</v>
      </c>
      <c r="AG1631" s="283">
        <f t="shared" si="750"/>
        <v>0</v>
      </c>
      <c r="AH1631" s="281">
        <f t="shared" si="762"/>
        <v>0</v>
      </c>
      <c r="AI1631" s="551">
        <f t="shared" si="771"/>
        <v>0</v>
      </c>
      <c r="AJ1631" s="549">
        <f t="shared" si="771"/>
        <v>0</v>
      </c>
      <c r="AK1631" s="549">
        <f t="shared" si="771"/>
        <v>0</v>
      </c>
      <c r="AL1631" s="282">
        <f t="shared" si="751"/>
        <v>0</v>
      </c>
      <c r="AM1631" s="281">
        <f t="shared" si="763"/>
        <v>0</v>
      </c>
      <c r="AN1631" s="549">
        <f t="shared" si="752"/>
        <v>0</v>
      </c>
      <c r="AO1631" s="549">
        <f t="shared" si="753"/>
        <v>0</v>
      </c>
      <c r="AP1631" s="549">
        <f t="shared" si="754"/>
        <v>0</v>
      </c>
      <c r="AQ1631" s="283">
        <f t="shared" si="755"/>
        <v>0</v>
      </c>
      <c r="AR1631" s="281">
        <f t="shared" si="764"/>
        <v>0</v>
      </c>
      <c r="AT1631" s="446" t="s">
        <v>2077</v>
      </c>
      <c r="AU1631" s="284"/>
      <c r="AV1631" s="447" t="str">
        <f t="shared" si="765"/>
        <v>CA</v>
      </c>
      <c r="AW1631" s="447" t="str">
        <f t="shared" si="766"/>
        <v>CL</v>
      </c>
      <c r="AX1631" s="447" t="str">
        <f t="shared" si="767"/>
        <v>AIC</v>
      </c>
      <c r="AY1631" s="447" t="str">
        <f t="shared" si="768"/>
        <v>ERB</v>
      </c>
      <c r="AZ1631" s="447" t="str">
        <f t="shared" si="769"/>
        <v>GRB</v>
      </c>
      <c r="BA1631" s="447" t="str">
        <f t="shared" si="770"/>
        <v>Non-Op</v>
      </c>
      <c r="BC1631" s="449" t="s">
        <v>2100</v>
      </c>
      <c r="BD1631" s="552">
        <f t="shared" si="773"/>
        <v>0</v>
      </c>
      <c r="BF1631" s="448"/>
      <c r="BG1631" s="448"/>
      <c r="BH1631" s="448"/>
      <c r="BI1631" s="448"/>
      <c r="BJ1631" s="448"/>
      <c r="BK1631" s="448"/>
      <c r="BL1631" s="448"/>
      <c r="BN1631" s="444"/>
    </row>
    <row r="1632" spans="1:66" s="28" customFormat="1" ht="12" customHeight="1">
      <c r="A1632" s="321">
        <v>25400771</v>
      </c>
      <c r="B1632" s="318" t="str">
        <f t="shared" si="774"/>
        <v>25400771</v>
      </c>
      <c r="C1632" s="444" t="s">
        <v>3052</v>
      </c>
      <c r="D1632" s="445" t="s">
        <v>1165</v>
      </c>
      <c r="E1632" s="445"/>
      <c r="F1632" s="294">
        <v>43070</v>
      </c>
      <c r="G1632" s="445"/>
      <c r="H1632" s="547">
        <v>0</v>
      </c>
      <c r="I1632" s="547">
        <v>0</v>
      </c>
      <c r="J1632" s="547">
        <v>0</v>
      </c>
      <c r="K1632" s="547">
        <v>0</v>
      </c>
      <c r="L1632" s="547">
        <v>0</v>
      </c>
      <c r="M1632" s="547">
        <v>0</v>
      </c>
      <c r="N1632" s="547">
        <v>0</v>
      </c>
      <c r="O1632" s="547">
        <v>0</v>
      </c>
      <c r="P1632" s="547">
        <v>0</v>
      </c>
      <c r="Q1632" s="547">
        <v>0</v>
      </c>
      <c r="R1632" s="547">
        <v>0</v>
      </c>
      <c r="S1632" s="547">
        <v>0</v>
      </c>
      <c r="T1632" s="547">
        <v>0</v>
      </c>
      <c r="U1632" s="547"/>
      <c r="V1632" s="547">
        <f t="shared" si="746"/>
        <v>0</v>
      </c>
      <c r="W1632" s="358"/>
      <c r="X1632" s="359"/>
      <c r="Y1632" s="548">
        <f t="shared" si="772"/>
        <v>0</v>
      </c>
      <c r="Z1632" s="549">
        <f t="shared" si="772"/>
        <v>0</v>
      </c>
      <c r="AA1632" s="549">
        <f t="shared" si="772"/>
        <v>0</v>
      </c>
      <c r="AB1632" s="282">
        <f t="shared" si="760"/>
        <v>0</v>
      </c>
      <c r="AC1632" s="281">
        <f t="shared" si="761"/>
        <v>0</v>
      </c>
      <c r="AD1632" s="549">
        <f t="shared" si="747"/>
        <v>0</v>
      </c>
      <c r="AE1632" s="553">
        <f t="shared" si="748"/>
        <v>0</v>
      </c>
      <c r="AF1632" s="282">
        <f t="shared" si="749"/>
        <v>0</v>
      </c>
      <c r="AG1632" s="283">
        <f t="shared" si="750"/>
        <v>0</v>
      </c>
      <c r="AH1632" s="281">
        <f t="shared" si="762"/>
        <v>0</v>
      </c>
      <c r="AI1632" s="551">
        <f t="shared" si="771"/>
        <v>0</v>
      </c>
      <c r="AJ1632" s="549">
        <f t="shared" si="771"/>
        <v>0</v>
      </c>
      <c r="AK1632" s="549">
        <f t="shared" si="771"/>
        <v>0</v>
      </c>
      <c r="AL1632" s="282">
        <f t="shared" si="751"/>
        <v>0</v>
      </c>
      <c r="AM1632" s="281">
        <f t="shared" si="763"/>
        <v>0</v>
      </c>
      <c r="AN1632" s="549">
        <f t="shared" si="752"/>
        <v>0</v>
      </c>
      <c r="AO1632" s="549">
        <f t="shared" si="753"/>
        <v>0</v>
      </c>
      <c r="AP1632" s="549">
        <f t="shared" si="754"/>
        <v>0</v>
      </c>
      <c r="AQ1632" s="283">
        <f t="shared" si="755"/>
        <v>0</v>
      </c>
      <c r="AR1632" s="281">
        <f t="shared" si="764"/>
        <v>0</v>
      </c>
      <c r="AT1632" s="446" t="s">
        <v>2077</v>
      </c>
      <c r="AU1632" s="284"/>
      <c r="AV1632" s="447" t="str">
        <f t="shared" si="765"/>
        <v>CA</v>
      </c>
      <c r="AW1632" s="447" t="str">
        <f t="shared" si="766"/>
        <v>CL</v>
      </c>
      <c r="AX1632" s="447" t="str">
        <f t="shared" si="767"/>
        <v>AIC</v>
      </c>
      <c r="AY1632" s="447" t="str">
        <f t="shared" si="768"/>
        <v>ERB</v>
      </c>
      <c r="AZ1632" s="447" t="str">
        <f t="shared" si="769"/>
        <v>GRB</v>
      </c>
      <c r="BA1632" s="447" t="str">
        <f t="shared" si="770"/>
        <v>Non-Op</v>
      </c>
      <c r="BC1632" s="449" t="s">
        <v>2100</v>
      </c>
      <c r="BD1632" s="552">
        <f t="shared" si="773"/>
        <v>0</v>
      </c>
      <c r="BF1632" s="448"/>
      <c r="BG1632" s="448"/>
      <c r="BH1632" s="448"/>
      <c r="BI1632" s="448"/>
      <c r="BJ1632" s="448"/>
      <c r="BK1632" s="448"/>
      <c r="BL1632" s="448"/>
      <c r="BN1632" s="444"/>
    </row>
    <row r="1633" spans="1:66" s="28" customFormat="1" ht="12" customHeight="1">
      <c r="A1633" s="321">
        <v>25400781</v>
      </c>
      <c r="B1633" s="318" t="str">
        <f t="shared" si="774"/>
        <v>25400781</v>
      </c>
      <c r="C1633" s="444" t="s">
        <v>3053</v>
      </c>
      <c r="D1633" s="445" t="s">
        <v>1165</v>
      </c>
      <c r="E1633" s="445"/>
      <c r="F1633" s="294">
        <v>43374</v>
      </c>
      <c r="G1633" s="445"/>
      <c r="H1633" s="547">
        <v>0</v>
      </c>
      <c r="I1633" s="547">
        <v>0</v>
      </c>
      <c r="J1633" s="547">
        <v>0</v>
      </c>
      <c r="K1633" s="547">
        <v>0</v>
      </c>
      <c r="L1633" s="547">
        <v>0</v>
      </c>
      <c r="M1633" s="547">
        <v>0</v>
      </c>
      <c r="N1633" s="547">
        <v>0</v>
      </c>
      <c r="O1633" s="547">
        <v>0</v>
      </c>
      <c r="P1633" s="547">
        <v>0</v>
      </c>
      <c r="Q1633" s="547">
        <v>0</v>
      </c>
      <c r="R1633" s="547">
        <v>0</v>
      </c>
      <c r="S1633" s="547">
        <v>0</v>
      </c>
      <c r="T1633" s="547">
        <v>0</v>
      </c>
      <c r="U1633" s="547"/>
      <c r="V1633" s="547">
        <f t="shared" si="746"/>
        <v>0</v>
      </c>
      <c r="W1633" s="358"/>
      <c r="X1633" s="359"/>
      <c r="Y1633" s="548">
        <f t="shared" si="772"/>
        <v>0</v>
      </c>
      <c r="Z1633" s="549">
        <f t="shared" si="772"/>
        <v>0</v>
      </c>
      <c r="AA1633" s="549">
        <f t="shared" si="772"/>
        <v>0</v>
      </c>
      <c r="AB1633" s="282">
        <f t="shared" si="760"/>
        <v>0</v>
      </c>
      <c r="AC1633" s="281">
        <f t="shared" si="761"/>
        <v>0</v>
      </c>
      <c r="AD1633" s="549">
        <f t="shared" si="747"/>
        <v>0</v>
      </c>
      <c r="AE1633" s="553">
        <f t="shared" si="748"/>
        <v>0</v>
      </c>
      <c r="AF1633" s="282">
        <f t="shared" si="749"/>
        <v>0</v>
      </c>
      <c r="AG1633" s="283">
        <f t="shared" si="750"/>
        <v>0</v>
      </c>
      <c r="AH1633" s="281">
        <f t="shared" si="762"/>
        <v>0</v>
      </c>
      <c r="AI1633" s="551">
        <f t="shared" si="771"/>
        <v>0</v>
      </c>
      <c r="AJ1633" s="549">
        <f t="shared" si="771"/>
        <v>0</v>
      </c>
      <c r="AK1633" s="549">
        <f t="shared" si="771"/>
        <v>0</v>
      </c>
      <c r="AL1633" s="282">
        <f t="shared" si="751"/>
        <v>0</v>
      </c>
      <c r="AM1633" s="281">
        <f t="shared" si="763"/>
        <v>0</v>
      </c>
      <c r="AN1633" s="549">
        <f t="shared" si="752"/>
        <v>0</v>
      </c>
      <c r="AO1633" s="549">
        <f t="shared" si="753"/>
        <v>0</v>
      </c>
      <c r="AP1633" s="549">
        <f t="shared" si="754"/>
        <v>0</v>
      </c>
      <c r="AQ1633" s="283">
        <f t="shared" si="755"/>
        <v>0</v>
      </c>
      <c r="AR1633" s="281">
        <f t="shared" si="764"/>
        <v>0</v>
      </c>
      <c r="AT1633" s="446" t="s">
        <v>2077</v>
      </c>
      <c r="AU1633" s="284"/>
      <c r="AV1633" s="447" t="str">
        <f t="shared" si="765"/>
        <v>CA</v>
      </c>
      <c r="AW1633" s="447" t="str">
        <f t="shared" si="766"/>
        <v>CL</v>
      </c>
      <c r="AX1633" s="447" t="str">
        <f t="shared" si="767"/>
        <v>AIC</v>
      </c>
      <c r="AY1633" s="447" t="str">
        <f t="shared" si="768"/>
        <v>ERB</v>
      </c>
      <c r="AZ1633" s="447" t="str">
        <f t="shared" si="769"/>
        <v>GRB</v>
      </c>
      <c r="BA1633" s="447" t="str">
        <f t="shared" si="770"/>
        <v>Non-Op</v>
      </c>
      <c r="BC1633" s="449" t="s">
        <v>2100</v>
      </c>
      <c r="BD1633" s="552">
        <f t="shared" si="773"/>
        <v>0</v>
      </c>
      <c r="BF1633" s="448"/>
      <c r="BG1633" s="448"/>
      <c r="BH1633" s="448"/>
      <c r="BI1633" s="448"/>
      <c r="BJ1633" s="448"/>
      <c r="BK1633" s="448"/>
      <c r="BL1633" s="448"/>
      <c r="BN1633" s="444"/>
    </row>
    <row r="1634" spans="1:66" s="28" customFormat="1" ht="12" customHeight="1">
      <c r="A1634" s="362">
        <v>25400791</v>
      </c>
      <c r="B1634" s="313" t="str">
        <f t="shared" si="774"/>
        <v>25400791</v>
      </c>
      <c r="C1634" s="450" t="s">
        <v>2372</v>
      </c>
      <c r="D1634" s="451" t="s">
        <v>1165</v>
      </c>
      <c r="E1634" s="451"/>
      <c r="F1634" s="300">
        <v>43952</v>
      </c>
      <c r="G1634" s="451"/>
      <c r="H1634" s="556">
        <v>-531.91</v>
      </c>
      <c r="I1634" s="556">
        <v>-531.91</v>
      </c>
      <c r="J1634" s="556">
        <v>-531.91</v>
      </c>
      <c r="K1634" s="556">
        <v>-297.58</v>
      </c>
      <c r="L1634" s="556">
        <v>-297.58</v>
      </c>
      <c r="M1634" s="556">
        <v>0</v>
      </c>
      <c r="N1634" s="556">
        <v>0</v>
      </c>
      <c r="O1634" s="556">
        <v>0</v>
      </c>
      <c r="P1634" s="556">
        <v>0</v>
      </c>
      <c r="Q1634" s="556">
        <v>0</v>
      </c>
      <c r="R1634" s="556">
        <v>0</v>
      </c>
      <c r="S1634" s="556">
        <v>0</v>
      </c>
      <c r="T1634" s="591">
        <v>0</v>
      </c>
      <c r="U1634" s="556"/>
      <c r="V1634" s="556">
        <f t="shared" si="746"/>
        <v>-160.41124999999997</v>
      </c>
      <c r="W1634" s="360"/>
      <c r="X1634" s="361"/>
      <c r="Y1634" s="548">
        <f t="shared" si="772"/>
        <v>0</v>
      </c>
      <c r="Z1634" s="549">
        <f t="shared" si="772"/>
        <v>0</v>
      </c>
      <c r="AA1634" s="549">
        <f t="shared" si="772"/>
        <v>0</v>
      </c>
      <c r="AB1634" s="282">
        <f t="shared" si="760"/>
        <v>0</v>
      </c>
      <c r="AC1634" s="281">
        <f t="shared" si="761"/>
        <v>0</v>
      </c>
      <c r="AD1634" s="549">
        <f t="shared" si="747"/>
        <v>0</v>
      </c>
      <c r="AE1634" s="553">
        <f t="shared" si="748"/>
        <v>0</v>
      </c>
      <c r="AF1634" s="282">
        <f t="shared" si="749"/>
        <v>0</v>
      </c>
      <c r="AG1634" s="283">
        <f t="shared" si="750"/>
        <v>0</v>
      </c>
      <c r="AH1634" s="281">
        <f t="shared" si="762"/>
        <v>0</v>
      </c>
      <c r="AI1634" s="551">
        <f t="shared" si="771"/>
        <v>0</v>
      </c>
      <c r="AJ1634" s="549">
        <f t="shared" si="771"/>
        <v>0</v>
      </c>
      <c r="AK1634" s="549">
        <f t="shared" si="771"/>
        <v>0</v>
      </c>
      <c r="AL1634" s="282">
        <f t="shared" si="751"/>
        <v>-160.41124999999997</v>
      </c>
      <c r="AM1634" s="281">
        <f t="shared" si="763"/>
        <v>0</v>
      </c>
      <c r="AN1634" s="549">
        <f t="shared" si="752"/>
        <v>0</v>
      </c>
      <c r="AO1634" s="549">
        <f t="shared" si="753"/>
        <v>0</v>
      </c>
      <c r="AP1634" s="549">
        <f t="shared" si="754"/>
        <v>-160.41124999999997</v>
      </c>
      <c r="AQ1634" s="283">
        <f t="shared" si="755"/>
        <v>-160.41124999999997</v>
      </c>
      <c r="AR1634" s="281">
        <f t="shared" si="764"/>
        <v>0</v>
      </c>
      <c r="AT1634" s="446" t="s">
        <v>2077</v>
      </c>
      <c r="AU1634" s="284"/>
      <c r="AV1634" s="447" t="str">
        <f t="shared" si="765"/>
        <v>CA</v>
      </c>
      <c r="AW1634" s="447" t="str">
        <f t="shared" si="766"/>
        <v>CL</v>
      </c>
      <c r="AX1634" s="447" t="str">
        <f t="shared" si="767"/>
        <v>AIC</v>
      </c>
      <c r="AY1634" s="447" t="str">
        <f t="shared" si="768"/>
        <v>ERB</v>
      </c>
      <c r="AZ1634" s="447" t="str">
        <f t="shared" si="769"/>
        <v>GRB</v>
      </c>
      <c r="BA1634" s="447" t="str">
        <f t="shared" si="770"/>
        <v>Non-Op</v>
      </c>
      <c r="BC1634" s="449" t="s">
        <v>2100</v>
      </c>
      <c r="BD1634" s="552">
        <f t="shared" si="773"/>
        <v>0</v>
      </c>
      <c r="BF1634" s="435"/>
      <c r="BG1634" s="435"/>
      <c r="BH1634" s="435"/>
      <c r="BI1634" s="435"/>
      <c r="BJ1634" s="435"/>
      <c r="BK1634" s="435"/>
      <c r="BL1634" s="435"/>
      <c r="BN1634" s="444"/>
    </row>
    <row r="1635" spans="1:66" s="28" customFormat="1" ht="12" customHeight="1">
      <c r="A1635" s="321">
        <v>25400801</v>
      </c>
      <c r="B1635" s="318" t="str">
        <f t="shared" si="774"/>
        <v>25400801</v>
      </c>
      <c r="C1635" s="444" t="s">
        <v>3054</v>
      </c>
      <c r="D1635" s="445" t="s">
        <v>1165</v>
      </c>
      <c r="E1635" s="445"/>
      <c r="F1635" s="294">
        <v>43070</v>
      </c>
      <c r="G1635" s="445"/>
      <c r="H1635" s="547">
        <v>0</v>
      </c>
      <c r="I1635" s="547">
        <v>0</v>
      </c>
      <c r="J1635" s="547">
        <v>0</v>
      </c>
      <c r="K1635" s="547">
        <v>0</v>
      </c>
      <c r="L1635" s="547">
        <v>0</v>
      </c>
      <c r="M1635" s="547">
        <v>0</v>
      </c>
      <c r="N1635" s="547">
        <v>0</v>
      </c>
      <c r="O1635" s="547">
        <v>0</v>
      </c>
      <c r="P1635" s="547">
        <v>0</v>
      </c>
      <c r="Q1635" s="547">
        <v>0</v>
      </c>
      <c r="R1635" s="547">
        <v>0</v>
      </c>
      <c r="S1635" s="547">
        <v>0</v>
      </c>
      <c r="T1635" s="547">
        <v>0</v>
      </c>
      <c r="U1635" s="547"/>
      <c r="V1635" s="547">
        <f t="shared" ref="V1635:V1698" si="775">(H1635+T1635+SUM(I1635:S1635)*2)/24</f>
        <v>0</v>
      </c>
      <c r="W1635" s="358"/>
      <c r="X1635" s="359"/>
      <c r="Y1635" s="548">
        <f t="shared" si="772"/>
        <v>0</v>
      </c>
      <c r="Z1635" s="549">
        <f t="shared" si="772"/>
        <v>0</v>
      </c>
      <c r="AA1635" s="549">
        <f t="shared" si="772"/>
        <v>0</v>
      </c>
      <c r="AB1635" s="282">
        <f t="shared" si="760"/>
        <v>0</v>
      </c>
      <c r="AC1635" s="281">
        <f t="shared" si="761"/>
        <v>0</v>
      </c>
      <c r="AD1635" s="549">
        <f t="shared" ref="AD1635:AD1698" si="776">IF($D1635=AD$5,$T1635,IF($D1635=AD$4, $T1635*$AK$1,0))</f>
        <v>0</v>
      </c>
      <c r="AE1635" s="553">
        <f t="shared" ref="AE1635:AE1698" si="777">IF($D1635=AE$5,$T1635,IF($D1635=AE$4, $T1635*$AK$2,0))</f>
        <v>0</v>
      </c>
      <c r="AF1635" s="282">
        <f t="shared" ref="AF1635:AF1698" si="778">IF($D1635=AF$5,$T1635,IF($D1635=AF$4, $T1635*$AL$2,0))</f>
        <v>0</v>
      </c>
      <c r="AG1635" s="283">
        <f t="shared" ref="AG1635:AG1698" si="779">SUM(AD1635:AF1635)</f>
        <v>0</v>
      </c>
      <c r="AH1635" s="281">
        <f t="shared" si="762"/>
        <v>0</v>
      </c>
      <c r="AI1635" s="551">
        <f t="shared" si="771"/>
        <v>0</v>
      </c>
      <c r="AJ1635" s="549">
        <f t="shared" si="771"/>
        <v>0</v>
      </c>
      <c r="AK1635" s="549">
        <f t="shared" si="771"/>
        <v>0</v>
      </c>
      <c r="AL1635" s="282">
        <f t="shared" ref="AL1635:AL1698" si="780">V1635-SUM(AI1635:AK1635)</f>
        <v>0</v>
      </c>
      <c r="AM1635" s="281">
        <f t="shared" si="763"/>
        <v>0</v>
      </c>
      <c r="AN1635" s="549">
        <f t="shared" ref="AN1635:AN1698" si="781">IF($D1635=AN$5,$V1635,IF($D1635=AN$4, $V1635*$AK$1,0))</f>
        <v>0</v>
      </c>
      <c r="AO1635" s="549">
        <f t="shared" ref="AO1635:AO1698" si="782">IF($D1635=AO$5,$V1635,IF($D1635=AO$4, $V1635*$AK$2,0))</f>
        <v>0</v>
      </c>
      <c r="AP1635" s="549">
        <f t="shared" ref="AP1635:AP1698" si="783">IF($D1635=AP$5,$V1635,IF($D1635=AP$4, $V1635*$AL$2,0))</f>
        <v>0</v>
      </c>
      <c r="AQ1635" s="283">
        <f t="shared" ref="AQ1635:AQ1698" si="784">SUM(AN1635:AP1635)</f>
        <v>0</v>
      </c>
      <c r="AR1635" s="281">
        <f t="shared" si="764"/>
        <v>0</v>
      </c>
      <c r="AT1635" s="446" t="s">
        <v>2074</v>
      </c>
      <c r="AU1635" s="344"/>
      <c r="AV1635" s="447" t="str">
        <f t="shared" si="765"/>
        <v>CA</v>
      </c>
      <c r="AW1635" s="447" t="str">
        <f t="shared" si="766"/>
        <v>CL</v>
      </c>
      <c r="AX1635" s="447" t="str">
        <f t="shared" si="767"/>
        <v>AIC</v>
      </c>
      <c r="AY1635" s="447" t="str">
        <f t="shared" si="768"/>
        <v>ERB</v>
      </c>
      <c r="AZ1635" s="447" t="str">
        <f t="shared" si="769"/>
        <v>GRB</v>
      </c>
      <c r="BA1635" s="447" t="str">
        <f t="shared" si="770"/>
        <v>Non-Op</v>
      </c>
      <c r="BC1635" s="449" t="s">
        <v>2100</v>
      </c>
      <c r="BD1635" s="552">
        <f t="shared" si="773"/>
        <v>0</v>
      </c>
      <c r="BF1635" s="448"/>
      <c r="BG1635" s="448"/>
      <c r="BH1635" s="448"/>
      <c r="BI1635" s="448"/>
      <c r="BJ1635" s="448"/>
      <c r="BK1635" s="448"/>
      <c r="BL1635" s="448"/>
      <c r="BN1635" s="444"/>
    </row>
    <row r="1636" spans="1:66" s="28" customFormat="1" ht="12" customHeight="1">
      <c r="A1636" s="321">
        <v>25400802</v>
      </c>
      <c r="B1636" s="318" t="str">
        <f t="shared" si="774"/>
        <v>25400802</v>
      </c>
      <c r="C1636" s="444" t="s">
        <v>2000</v>
      </c>
      <c r="D1636" s="445" t="s">
        <v>1165</v>
      </c>
      <c r="E1636" s="445"/>
      <c r="F1636" s="294">
        <v>43070</v>
      </c>
      <c r="G1636" s="445"/>
      <c r="H1636" s="547">
        <v>0</v>
      </c>
      <c r="I1636" s="547">
        <v>0</v>
      </c>
      <c r="J1636" s="547">
        <v>0</v>
      </c>
      <c r="K1636" s="547">
        <v>0</v>
      </c>
      <c r="L1636" s="547">
        <v>0</v>
      </c>
      <c r="M1636" s="547">
        <v>0</v>
      </c>
      <c r="N1636" s="547">
        <v>0</v>
      </c>
      <c r="O1636" s="547">
        <v>0</v>
      </c>
      <c r="P1636" s="547">
        <v>0</v>
      </c>
      <c r="Q1636" s="547">
        <v>0</v>
      </c>
      <c r="R1636" s="547">
        <v>0</v>
      </c>
      <c r="S1636" s="547">
        <v>0</v>
      </c>
      <c r="T1636" s="547">
        <v>0</v>
      </c>
      <c r="U1636" s="547"/>
      <c r="V1636" s="547">
        <f t="shared" si="775"/>
        <v>0</v>
      </c>
      <c r="W1636" s="358"/>
      <c r="X1636" s="359"/>
      <c r="Y1636" s="548">
        <f t="shared" si="772"/>
        <v>0</v>
      </c>
      <c r="Z1636" s="549">
        <f t="shared" si="772"/>
        <v>0</v>
      </c>
      <c r="AA1636" s="549">
        <f t="shared" si="772"/>
        <v>0</v>
      </c>
      <c r="AB1636" s="282">
        <f t="shared" si="760"/>
        <v>0</v>
      </c>
      <c r="AC1636" s="281">
        <f t="shared" si="761"/>
        <v>0</v>
      </c>
      <c r="AD1636" s="549">
        <f t="shared" si="776"/>
        <v>0</v>
      </c>
      <c r="AE1636" s="553">
        <f t="shared" si="777"/>
        <v>0</v>
      </c>
      <c r="AF1636" s="282">
        <f t="shared" si="778"/>
        <v>0</v>
      </c>
      <c r="AG1636" s="283">
        <f t="shared" si="779"/>
        <v>0</v>
      </c>
      <c r="AH1636" s="281">
        <f t="shared" si="762"/>
        <v>0</v>
      </c>
      <c r="AI1636" s="551">
        <f t="shared" si="771"/>
        <v>0</v>
      </c>
      <c r="AJ1636" s="549">
        <f t="shared" si="771"/>
        <v>0</v>
      </c>
      <c r="AK1636" s="549">
        <f t="shared" si="771"/>
        <v>0</v>
      </c>
      <c r="AL1636" s="282">
        <f t="shared" si="780"/>
        <v>0</v>
      </c>
      <c r="AM1636" s="281">
        <f t="shared" si="763"/>
        <v>0</v>
      </c>
      <c r="AN1636" s="549">
        <f t="shared" si="781"/>
        <v>0</v>
      </c>
      <c r="AO1636" s="549">
        <f t="shared" si="782"/>
        <v>0</v>
      </c>
      <c r="AP1636" s="549">
        <f t="shared" si="783"/>
        <v>0</v>
      </c>
      <c r="AQ1636" s="283">
        <f t="shared" si="784"/>
        <v>0</v>
      </c>
      <c r="AR1636" s="281">
        <f t="shared" si="764"/>
        <v>0</v>
      </c>
      <c r="AT1636" s="446" t="s">
        <v>2077</v>
      </c>
      <c r="AU1636" s="284"/>
      <c r="AV1636" s="447" t="str">
        <f t="shared" si="765"/>
        <v>CA</v>
      </c>
      <c r="AW1636" s="447" t="str">
        <f t="shared" si="766"/>
        <v>CL</v>
      </c>
      <c r="AX1636" s="447" t="str">
        <f t="shared" si="767"/>
        <v>AIC</v>
      </c>
      <c r="AY1636" s="447" t="str">
        <f t="shared" si="768"/>
        <v>ERB</v>
      </c>
      <c r="AZ1636" s="447" t="str">
        <f t="shared" si="769"/>
        <v>GRB</v>
      </c>
      <c r="BA1636" s="447" t="str">
        <f t="shared" si="770"/>
        <v>Non-Op</v>
      </c>
      <c r="BC1636" s="449" t="s">
        <v>2100</v>
      </c>
      <c r="BD1636" s="552">
        <f t="shared" si="773"/>
        <v>0</v>
      </c>
      <c r="BF1636" s="448"/>
      <c r="BG1636" s="448"/>
      <c r="BH1636" s="448"/>
      <c r="BI1636" s="448"/>
      <c r="BJ1636" s="448"/>
      <c r="BK1636" s="448"/>
      <c r="BL1636" s="448"/>
      <c r="BN1636" s="444"/>
    </row>
    <row r="1637" spans="1:66" s="28" customFormat="1" ht="12" customHeight="1">
      <c r="A1637" s="362">
        <v>25400812</v>
      </c>
      <c r="B1637" s="313" t="str">
        <f t="shared" si="774"/>
        <v>25400812</v>
      </c>
      <c r="C1637" s="450" t="s">
        <v>2373</v>
      </c>
      <c r="D1637" s="451" t="s">
        <v>1165</v>
      </c>
      <c r="E1637" s="451"/>
      <c r="F1637" s="300">
        <v>43586</v>
      </c>
      <c r="G1637" s="451"/>
      <c r="H1637" s="556">
        <v>-78166.7</v>
      </c>
      <c r="I1637" s="556">
        <v>-83593.63</v>
      </c>
      <c r="J1637" s="556">
        <v>-88478.36</v>
      </c>
      <c r="K1637" s="556">
        <v>-93527.37</v>
      </c>
      <c r="L1637" s="556">
        <v>-98769.67</v>
      </c>
      <c r="M1637" s="556">
        <v>-26136.85</v>
      </c>
      <c r="N1637" s="556">
        <v>-31818.04</v>
      </c>
      <c r="O1637" s="556">
        <v>-38178.300000000003</v>
      </c>
      <c r="P1637" s="556">
        <v>-45020.21</v>
      </c>
      <c r="Q1637" s="556">
        <v>-51942.52</v>
      </c>
      <c r="R1637" s="556">
        <v>-59201.9</v>
      </c>
      <c r="S1637" s="556">
        <v>-66429.81</v>
      </c>
      <c r="T1637" s="591">
        <v>-73378.14</v>
      </c>
      <c r="U1637" s="556"/>
      <c r="V1637" s="556">
        <f t="shared" si="775"/>
        <v>-63239.09</v>
      </c>
      <c r="W1637" s="360"/>
      <c r="X1637" s="361"/>
      <c r="Y1637" s="548">
        <f t="shared" si="772"/>
        <v>0</v>
      </c>
      <c r="Z1637" s="549">
        <f t="shared" si="772"/>
        <v>0</v>
      </c>
      <c r="AA1637" s="549">
        <f t="shared" si="772"/>
        <v>0</v>
      </c>
      <c r="AB1637" s="282">
        <f t="shared" si="760"/>
        <v>-73378.14</v>
      </c>
      <c r="AC1637" s="281">
        <f t="shared" si="761"/>
        <v>0</v>
      </c>
      <c r="AD1637" s="549">
        <f t="shared" si="776"/>
        <v>0</v>
      </c>
      <c r="AE1637" s="553">
        <f t="shared" si="777"/>
        <v>0</v>
      </c>
      <c r="AF1637" s="282">
        <f t="shared" si="778"/>
        <v>-73378.14</v>
      </c>
      <c r="AG1637" s="283">
        <f t="shared" si="779"/>
        <v>-73378.14</v>
      </c>
      <c r="AH1637" s="281">
        <f t="shared" si="762"/>
        <v>0</v>
      </c>
      <c r="AI1637" s="551">
        <f t="shared" si="771"/>
        <v>0</v>
      </c>
      <c r="AJ1637" s="549">
        <f t="shared" si="771"/>
        <v>0</v>
      </c>
      <c r="AK1637" s="549">
        <f t="shared" si="771"/>
        <v>0</v>
      </c>
      <c r="AL1637" s="282">
        <f t="shared" si="780"/>
        <v>-63239.09</v>
      </c>
      <c r="AM1637" s="281">
        <f t="shared" si="763"/>
        <v>0</v>
      </c>
      <c r="AN1637" s="549">
        <f t="shared" si="781"/>
        <v>0</v>
      </c>
      <c r="AO1637" s="549">
        <f t="shared" si="782"/>
        <v>0</v>
      </c>
      <c r="AP1637" s="549">
        <f t="shared" si="783"/>
        <v>-63239.09</v>
      </c>
      <c r="AQ1637" s="283">
        <f t="shared" si="784"/>
        <v>-63239.09</v>
      </c>
      <c r="AR1637" s="281">
        <f t="shared" si="764"/>
        <v>0</v>
      </c>
      <c r="AT1637" s="446" t="s">
        <v>2077</v>
      </c>
      <c r="AU1637" s="284"/>
      <c r="AV1637" s="447" t="str">
        <f t="shared" si="765"/>
        <v>CA</v>
      </c>
      <c r="AW1637" s="447" t="str">
        <f t="shared" si="766"/>
        <v>CL</v>
      </c>
      <c r="AX1637" s="447" t="str">
        <f t="shared" si="767"/>
        <v>AIC</v>
      </c>
      <c r="AY1637" s="447" t="str">
        <f t="shared" si="768"/>
        <v>ERB</v>
      </c>
      <c r="AZ1637" s="447" t="str">
        <f t="shared" si="769"/>
        <v>GRB</v>
      </c>
      <c r="BA1637" s="447" t="str">
        <f t="shared" si="770"/>
        <v>Non-Op</v>
      </c>
      <c r="BC1637" s="449" t="s">
        <v>2100</v>
      </c>
      <c r="BD1637" s="552">
        <f t="shared" si="773"/>
        <v>-73378.14</v>
      </c>
      <c r="BF1637" s="435"/>
      <c r="BG1637" s="435"/>
      <c r="BH1637" s="435"/>
      <c r="BI1637" s="435"/>
      <c r="BJ1637" s="435"/>
      <c r="BK1637" s="435"/>
      <c r="BL1637" s="435"/>
      <c r="BN1637" s="444"/>
    </row>
    <row r="1638" spans="1:66" s="28" customFormat="1" ht="12" customHeight="1">
      <c r="A1638" s="321">
        <v>25400821</v>
      </c>
      <c r="B1638" s="318" t="str">
        <f t="shared" si="774"/>
        <v>25400821</v>
      </c>
      <c r="C1638" s="624" t="s">
        <v>2001</v>
      </c>
      <c r="D1638" s="445" t="s">
        <v>1165</v>
      </c>
      <c r="E1638" s="445"/>
      <c r="F1638" s="311">
        <v>43221</v>
      </c>
      <c r="G1638" s="445"/>
      <c r="H1638" s="547">
        <v>-1264755.1599999999</v>
      </c>
      <c r="I1638" s="547">
        <v>-1234800.32</v>
      </c>
      <c r="J1638" s="547">
        <v>-1234800.32</v>
      </c>
      <c r="K1638" s="547">
        <v>-1257949.94</v>
      </c>
      <c r="L1638" s="547">
        <v>-1257949.94</v>
      </c>
      <c r="M1638" s="547">
        <v>-1257949.94</v>
      </c>
      <c r="N1638" s="547">
        <v>0</v>
      </c>
      <c r="O1638" s="547">
        <v>0</v>
      </c>
      <c r="P1638" s="547">
        <v>0</v>
      </c>
      <c r="Q1638" s="547">
        <v>0</v>
      </c>
      <c r="R1638" s="547">
        <v>0</v>
      </c>
      <c r="S1638" s="547">
        <v>0</v>
      </c>
      <c r="T1638" s="547">
        <v>0</v>
      </c>
      <c r="U1638" s="547"/>
      <c r="V1638" s="547">
        <f t="shared" si="775"/>
        <v>-572985.66999999993</v>
      </c>
      <c r="W1638" s="358"/>
      <c r="X1638" s="359"/>
      <c r="Y1638" s="548">
        <f t="shared" si="772"/>
        <v>0</v>
      </c>
      <c r="Z1638" s="549">
        <f t="shared" si="772"/>
        <v>0</v>
      </c>
      <c r="AA1638" s="549">
        <f t="shared" si="772"/>
        <v>0</v>
      </c>
      <c r="AB1638" s="282">
        <f t="shared" si="760"/>
        <v>0</v>
      </c>
      <c r="AC1638" s="281">
        <f t="shared" si="761"/>
        <v>0</v>
      </c>
      <c r="AD1638" s="549">
        <f t="shared" si="776"/>
        <v>0</v>
      </c>
      <c r="AE1638" s="553">
        <f t="shared" si="777"/>
        <v>0</v>
      </c>
      <c r="AF1638" s="282">
        <f t="shared" si="778"/>
        <v>0</v>
      </c>
      <c r="AG1638" s="283">
        <f t="shared" si="779"/>
        <v>0</v>
      </c>
      <c r="AH1638" s="281">
        <f t="shared" si="762"/>
        <v>0</v>
      </c>
      <c r="AI1638" s="551">
        <f t="shared" si="771"/>
        <v>0</v>
      </c>
      <c r="AJ1638" s="549">
        <f t="shared" si="771"/>
        <v>0</v>
      </c>
      <c r="AK1638" s="549">
        <f t="shared" si="771"/>
        <v>0</v>
      </c>
      <c r="AL1638" s="282">
        <f t="shared" si="780"/>
        <v>-572985.66999999993</v>
      </c>
      <c r="AM1638" s="281">
        <f t="shared" si="763"/>
        <v>0</v>
      </c>
      <c r="AN1638" s="549">
        <f t="shared" si="781"/>
        <v>0</v>
      </c>
      <c r="AO1638" s="549">
        <f t="shared" si="782"/>
        <v>0</v>
      </c>
      <c r="AP1638" s="549">
        <f t="shared" si="783"/>
        <v>-572985.66999999993</v>
      </c>
      <c r="AQ1638" s="283">
        <f t="shared" si="784"/>
        <v>-572985.66999999993</v>
      </c>
      <c r="AR1638" s="281">
        <f t="shared" si="764"/>
        <v>0</v>
      </c>
      <c r="AT1638" s="446" t="s">
        <v>2077</v>
      </c>
      <c r="AU1638" s="284"/>
      <c r="AV1638" s="447" t="str">
        <f t="shared" si="765"/>
        <v>CA</v>
      </c>
      <c r="AW1638" s="447" t="str">
        <f t="shared" si="766"/>
        <v>CL</v>
      </c>
      <c r="AX1638" s="447" t="str">
        <f t="shared" si="767"/>
        <v>AIC</v>
      </c>
      <c r="AY1638" s="447" t="str">
        <f t="shared" si="768"/>
        <v>ERB</v>
      </c>
      <c r="AZ1638" s="447" t="str">
        <f t="shared" si="769"/>
        <v>GRB</v>
      </c>
      <c r="BA1638" s="447" t="str">
        <f t="shared" si="770"/>
        <v>Non-Op</v>
      </c>
      <c r="BC1638" s="449" t="s">
        <v>2100</v>
      </c>
      <c r="BD1638" s="552">
        <f t="shared" si="773"/>
        <v>0</v>
      </c>
      <c r="BF1638" s="448"/>
      <c r="BG1638" s="448"/>
      <c r="BH1638" s="448"/>
      <c r="BI1638" s="448"/>
      <c r="BJ1638" s="448"/>
      <c r="BK1638" s="448"/>
      <c r="BL1638" s="448"/>
      <c r="BN1638" s="444"/>
    </row>
    <row r="1639" spans="1:66" s="28" customFormat="1" ht="12" customHeight="1">
      <c r="A1639" s="321">
        <v>25400831</v>
      </c>
      <c r="B1639" s="318" t="str">
        <f t="shared" si="774"/>
        <v>25400831</v>
      </c>
      <c r="C1639" s="624" t="s">
        <v>2002</v>
      </c>
      <c r="D1639" s="445" t="s">
        <v>1165</v>
      </c>
      <c r="E1639" s="445"/>
      <c r="F1639" s="311">
        <v>43221</v>
      </c>
      <c r="G1639" s="445"/>
      <c r="H1639" s="547">
        <v>-584229.21</v>
      </c>
      <c r="I1639" s="547">
        <v>-568431.07999999996</v>
      </c>
      <c r="J1639" s="547">
        <v>-568431.07999999996</v>
      </c>
      <c r="K1639" s="547">
        <v>-578073.80000000005</v>
      </c>
      <c r="L1639" s="547">
        <v>-578073.80000000005</v>
      </c>
      <c r="M1639" s="547">
        <v>-578073.80000000005</v>
      </c>
      <c r="N1639" s="547">
        <v>0</v>
      </c>
      <c r="O1639" s="547">
        <v>0</v>
      </c>
      <c r="P1639" s="547">
        <v>0</v>
      </c>
      <c r="Q1639" s="547">
        <v>0</v>
      </c>
      <c r="R1639" s="547">
        <v>0</v>
      </c>
      <c r="S1639" s="547">
        <v>0</v>
      </c>
      <c r="T1639" s="547">
        <v>0</v>
      </c>
      <c r="U1639" s="547"/>
      <c r="V1639" s="547">
        <f t="shared" si="775"/>
        <v>-263599.8470833333</v>
      </c>
      <c r="W1639" s="358"/>
      <c r="X1639" s="359"/>
      <c r="Y1639" s="548">
        <f t="shared" si="772"/>
        <v>0</v>
      </c>
      <c r="Z1639" s="549">
        <f t="shared" si="772"/>
        <v>0</v>
      </c>
      <c r="AA1639" s="549">
        <f t="shared" si="772"/>
        <v>0</v>
      </c>
      <c r="AB1639" s="282">
        <f t="shared" si="760"/>
        <v>0</v>
      </c>
      <c r="AC1639" s="281">
        <f t="shared" si="761"/>
        <v>0</v>
      </c>
      <c r="AD1639" s="549">
        <f t="shared" si="776"/>
        <v>0</v>
      </c>
      <c r="AE1639" s="553">
        <f t="shared" si="777"/>
        <v>0</v>
      </c>
      <c r="AF1639" s="282">
        <f t="shared" si="778"/>
        <v>0</v>
      </c>
      <c r="AG1639" s="283">
        <f t="shared" si="779"/>
        <v>0</v>
      </c>
      <c r="AH1639" s="281">
        <f t="shared" si="762"/>
        <v>0</v>
      </c>
      <c r="AI1639" s="551">
        <f t="shared" si="771"/>
        <v>0</v>
      </c>
      <c r="AJ1639" s="549">
        <f t="shared" si="771"/>
        <v>0</v>
      </c>
      <c r="AK1639" s="549">
        <f t="shared" si="771"/>
        <v>0</v>
      </c>
      <c r="AL1639" s="282">
        <f t="shared" si="780"/>
        <v>-263599.8470833333</v>
      </c>
      <c r="AM1639" s="281">
        <f t="shared" si="763"/>
        <v>0</v>
      </c>
      <c r="AN1639" s="549">
        <f t="shared" si="781"/>
        <v>0</v>
      </c>
      <c r="AO1639" s="549">
        <f t="shared" si="782"/>
        <v>0</v>
      </c>
      <c r="AP1639" s="549">
        <f t="shared" si="783"/>
        <v>-263599.8470833333</v>
      </c>
      <c r="AQ1639" s="283">
        <f t="shared" si="784"/>
        <v>-263599.8470833333</v>
      </c>
      <c r="AR1639" s="281">
        <f t="shared" si="764"/>
        <v>0</v>
      </c>
      <c r="AT1639" s="446" t="s">
        <v>2077</v>
      </c>
      <c r="AU1639" s="284"/>
      <c r="AV1639" s="447" t="str">
        <f t="shared" si="765"/>
        <v>CA</v>
      </c>
      <c r="AW1639" s="447" t="str">
        <f t="shared" si="766"/>
        <v>CL</v>
      </c>
      <c r="AX1639" s="447" t="str">
        <f t="shared" si="767"/>
        <v>AIC</v>
      </c>
      <c r="AY1639" s="447" t="str">
        <f t="shared" si="768"/>
        <v>ERB</v>
      </c>
      <c r="AZ1639" s="447" t="str">
        <f t="shared" si="769"/>
        <v>GRB</v>
      </c>
      <c r="BA1639" s="447" t="str">
        <f t="shared" si="770"/>
        <v>Non-Op</v>
      </c>
      <c r="BC1639" s="449" t="s">
        <v>2100</v>
      </c>
      <c r="BD1639" s="552">
        <f t="shared" si="773"/>
        <v>0</v>
      </c>
      <c r="BF1639" s="448"/>
      <c r="BG1639" s="448"/>
      <c r="BH1639" s="448"/>
      <c r="BI1639" s="448"/>
      <c r="BJ1639" s="448"/>
      <c r="BK1639" s="448"/>
      <c r="BL1639" s="448"/>
      <c r="BN1639" s="444"/>
    </row>
    <row r="1640" spans="1:66" s="28" customFormat="1" ht="12" customHeight="1">
      <c r="A1640" s="362">
        <v>25400841</v>
      </c>
      <c r="B1640" s="313" t="str">
        <f t="shared" si="774"/>
        <v>25400841</v>
      </c>
      <c r="C1640" s="521" t="s">
        <v>2374</v>
      </c>
      <c r="D1640" s="451" t="s">
        <v>1165</v>
      </c>
      <c r="E1640" s="451"/>
      <c r="F1640" s="300">
        <v>44136</v>
      </c>
      <c r="G1640" s="451"/>
      <c r="H1640" s="556">
        <v>-230951.66</v>
      </c>
      <c r="I1640" s="556">
        <v>-179339.49</v>
      </c>
      <c r="J1640" s="556">
        <v>-179339.49</v>
      </c>
      <c r="K1640" s="556">
        <v>-179339.49</v>
      </c>
      <c r="L1640" s="556">
        <v>-179339.49</v>
      </c>
      <c r="M1640" s="556">
        <v>-179339.49</v>
      </c>
      <c r="N1640" s="556">
        <v>0</v>
      </c>
      <c r="O1640" s="556">
        <v>0</v>
      </c>
      <c r="P1640" s="556">
        <v>0</v>
      </c>
      <c r="Q1640" s="556">
        <v>0</v>
      </c>
      <c r="R1640" s="556">
        <v>0</v>
      </c>
      <c r="S1640" s="556">
        <v>0</v>
      </c>
      <c r="T1640" s="591">
        <v>0</v>
      </c>
      <c r="U1640" s="556"/>
      <c r="V1640" s="556">
        <f t="shared" si="775"/>
        <v>-84347.773333333331</v>
      </c>
      <c r="W1640" s="360"/>
      <c r="X1640" s="361"/>
      <c r="Y1640" s="548">
        <f t="shared" si="772"/>
        <v>0</v>
      </c>
      <c r="Z1640" s="549">
        <f t="shared" si="772"/>
        <v>0</v>
      </c>
      <c r="AA1640" s="549">
        <f t="shared" si="772"/>
        <v>0</v>
      </c>
      <c r="AB1640" s="282">
        <f t="shared" si="760"/>
        <v>0</v>
      </c>
      <c r="AC1640" s="281">
        <f t="shared" si="761"/>
        <v>0</v>
      </c>
      <c r="AD1640" s="549">
        <f t="shared" si="776"/>
        <v>0</v>
      </c>
      <c r="AE1640" s="553">
        <f t="shared" si="777"/>
        <v>0</v>
      </c>
      <c r="AF1640" s="282">
        <f t="shared" si="778"/>
        <v>0</v>
      </c>
      <c r="AG1640" s="283">
        <f t="shared" si="779"/>
        <v>0</v>
      </c>
      <c r="AH1640" s="281">
        <f t="shared" si="762"/>
        <v>0</v>
      </c>
      <c r="AI1640" s="551">
        <f t="shared" si="771"/>
        <v>0</v>
      </c>
      <c r="AJ1640" s="549">
        <f t="shared" si="771"/>
        <v>0</v>
      </c>
      <c r="AK1640" s="549">
        <f t="shared" si="771"/>
        <v>0</v>
      </c>
      <c r="AL1640" s="282">
        <f t="shared" si="780"/>
        <v>-84347.773333333331</v>
      </c>
      <c r="AM1640" s="281">
        <f t="shared" si="763"/>
        <v>0</v>
      </c>
      <c r="AN1640" s="549">
        <f t="shared" si="781"/>
        <v>0</v>
      </c>
      <c r="AO1640" s="549">
        <f t="shared" si="782"/>
        <v>0</v>
      </c>
      <c r="AP1640" s="549">
        <f t="shared" si="783"/>
        <v>-84347.773333333331</v>
      </c>
      <c r="AQ1640" s="283">
        <f t="shared" si="784"/>
        <v>-84347.773333333331</v>
      </c>
      <c r="AR1640" s="281">
        <f t="shared" si="764"/>
        <v>0</v>
      </c>
      <c r="AT1640" s="446" t="s">
        <v>2077</v>
      </c>
      <c r="AU1640" s="284"/>
      <c r="AV1640" s="447" t="str">
        <f t="shared" si="765"/>
        <v>CA</v>
      </c>
      <c r="AW1640" s="447" t="str">
        <f t="shared" si="766"/>
        <v>CL</v>
      </c>
      <c r="AX1640" s="447" t="str">
        <f t="shared" si="767"/>
        <v>AIC</v>
      </c>
      <c r="AY1640" s="447" t="str">
        <f t="shared" si="768"/>
        <v>ERB</v>
      </c>
      <c r="AZ1640" s="447" t="str">
        <f t="shared" si="769"/>
        <v>GRB</v>
      </c>
      <c r="BA1640" s="447" t="str">
        <f t="shared" si="770"/>
        <v>Non-Op</v>
      </c>
      <c r="BC1640" s="449" t="s">
        <v>2100</v>
      </c>
      <c r="BD1640" s="552">
        <f t="shared" si="773"/>
        <v>0</v>
      </c>
      <c r="BF1640" s="435"/>
      <c r="BG1640" s="435"/>
      <c r="BH1640" s="435"/>
      <c r="BI1640" s="435"/>
      <c r="BJ1640" s="435"/>
      <c r="BK1640" s="435"/>
      <c r="BL1640" s="435"/>
      <c r="BN1640" s="444"/>
    </row>
    <row r="1641" spans="1:66" s="28" customFormat="1" ht="12" customHeight="1">
      <c r="A1641" s="321">
        <v>25400851</v>
      </c>
      <c r="B1641" s="318" t="str">
        <f t="shared" si="774"/>
        <v>25400851</v>
      </c>
      <c r="C1641" s="624" t="s">
        <v>2003</v>
      </c>
      <c r="D1641" s="445" t="s">
        <v>1165</v>
      </c>
      <c r="E1641" s="445"/>
      <c r="F1641" s="311">
        <v>43221</v>
      </c>
      <c r="G1641" s="445"/>
      <c r="H1641" s="547">
        <v>-538128.06000000006</v>
      </c>
      <c r="I1641" s="547">
        <v>-530283.41</v>
      </c>
      <c r="J1641" s="547">
        <v>-530283.41</v>
      </c>
      <c r="K1641" s="547">
        <v>-535366.06999999995</v>
      </c>
      <c r="L1641" s="547">
        <v>-535366.06999999995</v>
      </c>
      <c r="M1641" s="547">
        <v>-4573985.1900000004</v>
      </c>
      <c r="N1641" s="547">
        <v>-4225332.3099999996</v>
      </c>
      <c r="O1641" s="547">
        <v>-3836104.04</v>
      </c>
      <c r="P1641" s="547">
        <v>-3495125.19</v>
      </c>
      <c r="Q1641" s="547">
        <v>-3169061.79</v>
      </c>
      <c r="R1641" s="547">
        <v>-2795158.18</v>
      </c>
      <c r="S1641" s="547">
        <v>-2332610.42</v>
      </c>
      <c r="T1641" s="547">
        <v>-1693229.34</v>
      </c>
      <c r="U1641" s="547"/>
      <c r="V1641" s="547">
        <f t="shared" si="775"/>
        <v>-2306196.2316666665</v>
      </c>
      <c r="W1641" s="358"/>
      <c r="X1641" s="359"/>
      <c r="Y1641" s="548">
        <f t="shared" si="772"/>
        <v>0</v>
      </c>
      <c r="Z1641" s="549">
        <f t="shared" si="772"/>
        <v>0</v>
      </c>
      <c r="AA1641" s="549">
        <f t="shared" si="772"/>
        <v>0</v>
      </c>
      <c r="AB1641" s="282">
        <f t="shared" si="760"/>
        <v>-1693229.34</v>
      </c>
      <c r="AC1641" s="281">
        <f t="shared" si="761"/>
        <v>0</v>
      </c>
      <c r="AD1641" s="549">
        <f t="shared" si="776"/>
        <v>0</v>
      </c>
      <c r="AE1641" s="553">
        <f t="shared" si="777"/>
        <v>0</v>
      </c>
      <c r="AF1641" s="282">
        <f t="shared" si="778"/>
        <v>-1693229.34</v>
      </c>
      <c r="AG1641" s="283">
        <f t="shared" si="779"/>
        <v>-1693229.34</v>
      </c>
      <c r="AH1641" s="281">
        <f t="shared" si="762"/>
        <v>0</v>
      </c>
      <c r="AI1641" s="551">
        <f t="shared" ref="AI1641:AK1660" si="785">IF($D1641=AI$5,$V1641,0)</f>
        <v>0</v>
      </c>
      <c r="AJ1641" s="549">
        <f t="shared" si="785"/>
        <v>0</v>
      </c>
      <c r="AK1641" s="549">
        <f t="shared" si="785"/>
        <v>0</v>
      </c>
      <c r="AL1641" s="282">
        <f t="shared" si="780"/>
        <v>-2306196.2316666665</v>
      </c>
      <c r="AM1641" s="281">
        <f t="shared" si="763"/>
        <v>0</v>
      </c>
      <c r="AN1641" s="549">
        <f t="shared" si="781"/>
        <v>0</v>
      </c>
      <c r="AO1641" s="549">
        <f t="shared" si="782"/>
        <v>0</v>
      </c>
      <c r="AP1641" s="549">
        <f t="shared" si="783"/>
        <v>-2306196.2316666665</v>
      </c>
      <c r="AQ1641" s="283">
        <f t="shared" si="784"/>
        <v>-2306196.2316666665</v>
      </c>
      <c r="AR1641" s="281">
        <f t="shared" si="764"/>
        <v>0</v>
      </c>
      <c r="AT1641" s="446" t="s">
        <v>2077</v>
      </c>
      <c r="AU1641" s="284"/>
      <c r="AV1641" s="447" t="str">
        <f t="shared" si="765"/>
        <v>CA</v>
      </c>
      <c r="AW1641" s="447" t="str">
        <f t="shared" si="766"/>
        <v>CL</v>
      </c>
      <c r="AX1641" s="447" t="str">
        <f t="shared" si="767"/>
        <v>AIC</v>
      </c>
      <c r="AY1641" s="447" t="str">
        <f t="shared" si="768"/>
        <v>ERB</v>
      </c>
      <c r="AZ1641" s="447" t="str">
        <f t="shared" si="769"/>
        <v>GRB</v>
      </c>
      <c r="BA1641" s="447" t="str">
        <f t="shared" si="770"/>
        <v>Non-Op</v>
      </c>
      <c r="BC1641" s="449" t="s">
        <v>2100</v>
      </c>
      <c r="BD1641" s="552">
        <f t="shared" si="773"/>
        <v>-1693229.34</v>
      </c>
      <c r="BF1641" s="448"/>
      <c r="BG1641" s="448"/>
      <c r="BH1641" s="448"/>
      <c r="BI1641" s="448"/>
      <c r="BJ1641" s="448"/>
      <c r="BK1641" s="448"/>
      <c r="BL1641" s="448"/>
      <c r="BN1641" s="444"/>
    </row>
    <row r="1642" spans="1:66" s="28" customFormat="1" ht="12" customHeight="1">
      <c r="A1642" s="321">
        <v>25400861</v>
      </c>
      <c r="B1642" s="318" t="str">
        <f t="shared" si="774"/>
        <v>25400861</v>
      </c>
      <c r="C1642" s="624" t="s">
        <v>2004</v>
      </c>
      <c r="D1642" s="445" t="s">
        <v>1165</v>
      </c>
      <c r="E1642" s="445"/>
      <c r="F1642" s="311">
        <v>43221</v>
      </c>
      <c r="G1642" s="445"/>
      <c r="H1642" s="547">
        <v>0</v>
      </c>
      <c r="I1642" s="547">
        <v>0</v>
      </c>
      <c r="J1642" s="547">
        <v>12078.89</v>
      </c>
      <c r="K1642" s="547">
        <v>0</v>
      </c>
      <c r="L1642" s="547">
        <v>0</v>
      </c>
      <c r="M1642" s="547">
        <v>0</v>
      </c>
      <c r="N1642" s="547">
        <v>0</v>
      </c>
      <c r="O1642" s="547">
        <v>0</v>
      </c>
      <c r="P1642" s="547">
        <v>0</v>
      </c>
      <c r="Q1642" s="547">
        <v>0</v>
      </c>
      <c r="R1642" s="547">
        <v>0</v>
      </c>
      <c r="S1642" s="547">
        <v>0</v>
      </c>
      <c r="T1642" s="547">
        <v>0</v>
      </c>
      <c r="U1642" s="547"/>
      <c r="V1642" s="547">
        <f t="shared" si="775"/>
        <v>1006.5741666666667</v>
      </c>
      <c r="W1642" s="358"/>
      <c r="X1642" s="359"/>
      <c r="Y1642" s="548">
        <f t="shared" si="772"/>
        <v>0</v>
      </c>
      <c r="Z1642" s="549">
        <f t="shared" si="772"/>
        <v>0</v>
      </c>
      <c r="AA1642" s="549">
        <f t="shared" si="772"/>
        <v>0</v>
      </c>
      <c r="AB1642" s="282">
        <f t="shared" si="760"/>
        <v>0</v>
      </c>
      <c r="AC1642" s="281">
        <f t="shared" si="761"/>
        <v>0</v>
      </c>
      <c r="AD1642" s="549">
        <f t="shared" si="776"/>
        <v>0</v>
      </c>
      <c r="AE1642" s="553">
        <f t="shared" si="777"/>
        <v>0</v>
      </c>
      <c r="AF1642" s="282">
        <f t="shared" si="778"/>
        <v>0</v>
      </c>
      <c r="AG1642" s="283">
        <f t="shared" si="779"/>
        <v>0</v>
      </c>
      <c r="AH1642" s="281">
        <f t="shared" si="762"/>
        <v>0</v>
      </c>
      <c r="AI1642" s="551">
        <f t="shared" si="785"/>
        <v>0</v>
      </c>
      <c r="AJ1642" s="549">
        <f t="shared" si="785"/>
        <v>0</v>
      </c>
      <c r="AK1642" s="549">
        <f t="shared" si="785"/>
        <v>0</v>
      </c>
      <c r="AL1642" s="282">
        <f t="shared" si="780"/>
        <v>1006.5741666666667</v>
      </c>
      <c r="AM1642" s="281">
        <f t="shared" si="763"/>
        <v>0</v>
      </c>
      <c r="AN1642" s="549">
        <f t="shared" si="781"/>
        <v>0</v>
      </c>
      <c r="AO1642" s="549">
        <f t="shared" si="782"/>
        <v>0</v>
      </c>
      <c r="AP1642" s="549">
        <f t="shared" si="783"/>
        <v>1006.5741666666667</v>
      </c>
      <c r="AQ1642" s="283">
        <f t="shared" si="784"/>
        <v>1006.5741666666667</v>
      </c>
      <c r="AR1642" s="281">
        <f t="shared" si="764"/>
        <v>0</v>
      </c>
      <c r="AT1642" s="446" t="s">
        <v>2077</v>
      </c>
      <c r="AU1642" s="284"/>
      <c r="AV1642" s="447" t="str">
        <f t="shared" si="765"/>
        <v>CA</v>
      </c>
      <c r="AW1642" s="447" t="str">
        <f t="shared" si="766"/>
        <v>CL</v>
      </c>
      <c r="AX1642" s="447" t="str">
        <f t="shared" si="767"/>
        <v>AIC</v>
      </c>
      <c r="AY1642" s="447" t="str">
        <f t="shared" si="768"/>
        <v>ERB</v>
      </c>
      <c r="AZ1642" s="447" t="str">
        <f t="shared" si="769"/>
        <v>GRB</v>
      </c>
      <c r="BA1642" s="447" t="str">
        <f t="shared" si="770"/>
        <v>Non-Op</v>
      </c>
      <c r="BC1642" s="449" t="s">
        <v>2100</v>
      </c>
      <c r="BD1642" s="552">
        <f t="shared" si="773"/>
        <v>0</v>
      </c>
      <c r="BF1642" s="448"/>
      <c r="BG1642" s="448"/>
      <c r="BH1642" s="448"/>
      <c r="BI1642" s="448"/>
      <c r="BJ1642" s="448"/>
      <c r="BK1642" s="448"/>
      <c r="BL1642" s="448"/>
      <c r="BN1642" s="444"/>
    </row>
    <row r="1643" spans="1:66" s="28" customFormat="1" ht="12" customHeight="1">
      <c r="A1643" s="321">
        <v>25400871</v>
      </c>
      <c r="B1643" s="318" t="str">
        <f t="shared" si="774"/>
        <v>25400871</v>
      </c>
      <c r="C1643" s="624" t="s">
        <v>2005</v>
      </c>
      <c r="D1643" s="445" t="s">
        <v>1165</v>
      </c>
      <c r="E1643" s="445"/>
      <c r="F1643" s="311">
        <v>43252</v>
      </c>
      <c r="G1643" s="445"/>
      <c r="H1643" s="547">
        <v>-890473.95</v>
      </c>
      <c r="I1643" s="547">
        <v>-869383.7</v>
      </c>
      <c r="J1643" s="547">
        <v>-869383.7</v>
      </c>
      <c r="K1643" s="547">
        <v>-885682.62</v>
      </c>
      <c r="L1643" s="547">
        <v>-885682.62</v>
      </c>
      <c r="M1643" s="547">
        <v>-885682.62</v>
      </c>
      <c r="N1643" s="547">
        <v>0</v>
      </c>
      <c r="O1643" s="547">
        <v>0</v>
      </c>
      <c r="P1643" s="547">
        <v>0</v>
      </c>
      <c r="Q1643" s="547">
        <v>0</v>
      </c>
      <c r="R1643" s="547">
        <v>0</v>
      </c>
      <c r="S1643" s="547">
        <v>0</v>
      </c>
      <c r="T1643" s="547">
        <v>0</v>
      </c>
      <c r="U1643" s="547"/>
      <c r="V1643" s="547">
        <f t="shared" si="775"/>
        <v>-403421.01958333328</v>
      </c>
      <c r="W1643" s="358"/>
      <c r="X1643" s="359"/>
      <c r="Y1643" s="548">
        <f t="shared" ref="Y1643:AA1662" si="786">IF($D1643=Y$5,$T1643,0)</f>
        <v>0</v>
      </c>
      <c r="Z1643" s="549">
        <f t="shared" si="786"/>
        <v>0</v>
      </c>
      <c r="AA1643" s="549">
        <f t="shared" si="786"/>
        <v>0</v>
      </c>
      <c r="AB1643" s="282">
        <f t="shared" si="760"/>
        <v>0</v>
      </c>
      <c r="AC1643" s="281">
        <f t="shared" si="761"/>
        <v>0</v>
      </c>
      <c r="AD1643" s="549">
        <f t="shared" si="776"/>
        <v>0</v>
      </c>
      <c r="AE1643" s="553">
        <f t="shared" si="777"/>
        <v>0</v>
      </c>
      <c r="AF1643" s="282">
        <f t="shared" si="778"/>
        <v>0</v>
      </c>
      <c r="AG1643" s="283">
        <f t="shared" si="779"/>
        <v>0</v>
      </c>
      <c r="AH1643" s="281">
        <f t="shared" si="762"/>
        <v>0</v>
      </c>
      <c r="AI1643" s="551">
        <f t="shared" si="785"/>
        <v>0</v>
      </c>
      <c r="AJ1643" s="549">
        <f t="shared" si="785"/>
        <v>0</v>
      </c>
      <c r="AK1643" s="549">
        <f t="shared" si="785"/>
        <v>0</v>
      </c>
      <c r="AL1643" s="282">
        <f t="shared" si="780"/>
        <v>-403421.01958333328</v>
      </c>
      <c r="AM1643" s="281">
        <f t="shared" si="763"/>
        <v>0</v>
      </c>
      <c r="AN1643" s="549">
        <f t="shared" si="781"/>
        <v>0</v>
      </c>
      <c r="AO1643" s="549">
        <f t="shared" si="782"/>
        <v>0</v>
      </c>
      <c r="AP1643" s="549">
        <f t="shared" si="783"/>
        <v>-403421.01958333328</v>
      </c>
      <c r="AQ1643" s="283">
        <f t="shared" si="784"/>
        <v>-403421.01958333328</v>
      </c>
      <c r="AR1643" s="281">
        <f t="shared" si="764"/>
        <v>0</v>
      </c>
      <c r="AT1643" s="446" t="s">
        <v>2077</v>
      </c>
      <c r="AU1643" s="284"/>
      <c r="AV1643" s="447" t="str">
        <f t="shared" si="765"/>
        <v>CA</v>
      </c>
      <c r="AW1643" s="447" t="str">
        <f t="shared" si="766"/>
        <v>CL</v>
      </c>
      <c r="AX1643" s="447" t="str">
        <f t="shared" si="767"/>
        <v>AIC</v>
      </c>
      <c r="AY1643" s="447" t="str">
        <f t="shared" si="768"/>
        <v>ERB</v>
      </c>
      <c r="AZ1643" s="447" t="str">
        <f t="shared" si="769"/>
        <v>GRB</v>
      </c>
      <c r="BA1643" s="447" t="str">
        <f t="shared" si="770"/>
        <v>Non-Op</v>
      </c>
      <c r="BC1643" s="449" t="s">
        <v>2100</v>
      </c>
      <c r="BD1643" s="552">
        <f t="shared" si="773"/>
        <v>0</v>
      </c>
      <c r="BF1643" s="448"/>
      <c r="BG1643" s="448"/>
      <c r="BH1643" s="448"/>
      <c r="BI1643" s="448"/>
      <c r="BJ1643" s="448"/>
      <c r="BK1643" s="448"/>
      <c r="BL1643" s="448"/>
      <c r="BN1643" s="444"/>
    </row>
    <row r="1644" spans="1:66" s="28" customFormat="1" ht="12" customHeight="1">
      <c r="A1644" s="321">
        <v>25400881</v>
      </c>
      <c r="B1644" s="318" t="str">
        <f t="shared" si="774"/>
        <v>25400881</v>
      </c>
      <c r="C1644" s="624" t="s">
        <v>2006</v>
      </c>
      <c r="D1644" s="445" t="s">
        <v>1165</v>
      </c>
      <c r="E1644" s="445"/>
      <c r="F1644" s="311">
        <v>43221</v>
      </c>
      <c r="G1644" s="445"/>
      <c r="H1644" s="547">
        <v>-316853.71000000002</v>
      </c>
      <c r="I1644" s="547">
        <v>-303810.65000000002</v>
      </c>
      <c r="J1644" s="547">
        <v>-303810.65000000002</v>
      </c>
      <c r="K1644" s="547">
        <v>-315348.89</v>
      </c>
      <c r="L1644" s="547">
        <v>-315348.89</v>
      </c>
      <c r="M1644" s="547">
        <v>-315348.89</v>
      </c>
      <c r="N1644" s="547">
        <v>0</v>
      </c>
      <c r="O1644" s="547">
        <v>0</v>
      </c>
      <c r="P1644" s="547">
        <v>0</v>
      </c>
      <c r="Q1644" s="547">
        <v>0</v>
      </c>
      <c r="R1644" s="547">
        <v>0</v>
      </c>
      <c r="S1644" s="547">
        <v>0</v>
      </c>
      <c r="T1644" s="547">
        <v>0</v>
      </c>
      <c r="U1644" s="547"/>
      <c r="V1644" s="547">
        <f t="shared" si="775"/>
        <v>-142674.56875000001</v>
      </c>
      <c r="W1644" s="358"/>
      <c r="X1644" s="359"/>
      <c r="Y1644" s="548">
        <f t="shared" si="786"/>
        <v>0</v>
      </c>
      <c r="Z1644" s="549">
        <f t="shared" si="786"/>
        <v>0</v>
      </c>
      <c r="AA1644" s="549">
        <f t="shared" si="786"/>
        <v>0</v>
      </c>
      <c r="AB1644" s="282">
        <f t="shared" si="760"/>
        <v>0</v>
      </c>
      <c r="AC1644" s="281">
        <f t="shared" si="761"/>
        <v>0</v>
      </c>
      <c r="AD1644" s="549">
        <f t="shared" si="776"/>
        <v>0</v>
      </c>
      <c r="AE1644" s="553">
        <f t="shared" si="777"/>
        <v>0</v>
      </c>
      <c r="AF1644" s="282">
        <f t="shared" si="778"/>
        <v>0</v>
      </c>
      <c r="AG1644" s="283">
        <f t="shared" si="779"/>
        <v>0</v>
      </c>
      <c r="AH1644" s="281">
        <f t="shared" si="762"/>
        <v>0</v>
      </c>
      <c r="AI1644" s="551">
        <f t="shared" si="785"/>
        <v>0</v>
      </c>
      <c r="AJ1644" s="549">
        <f t="shared" si="785"/>
        <v>0</v>
      </c>
      <c r="AK1644" s="549">
        <f t="shared" si="785"/>
        <v>0</v>
      </c>
      <c r="AL1644" s="282">
        <f t="shared" si="780"/>
        <v>-142674.56875000001</v>
      </c>
      <c r="AM1644" s="281">
        <f t="shared" si="763"/>
        <v>0</v>
      </c>
      <c r="AN1644" s="549">
        <f t="shared" si="781"/>
        <v>0</v>
      </c>
      <c r="AO1644" s="549">
        <f t="shared" si="782"/>
        <v>0</v>
      </c>
      <c r="AP1644" s="549">
        <f t="shared" si="783"/>
        <v>-142674.56875000001</v>
      </c>
      <c r="AQ1644" s="283">
        <f t="shared" si="784"/>
        <v>-142674.56875000001</v>
      </c>
      <c r="AR1644" s="281">
        <f t="shared" si="764"/>
        <v>0</v>
      </c>
      <c r="AT1644" s="446" t="s">
        <v>2077</v>
      </c>
      <c r="AU1644" s="284"/>
      <c r="AV1644" s="447" t="str">
        <f t="shared" si="765"/>
        <v>CA</v>
      </c>
      <c r="AW1644" s="447" t="str">
        <f t="shared" si="766"/>
        <v>CL</v>
      </c>
      <c r="AX1644" s="447" t="str">
        <f t="shared" si="767"/>
        <v>AIC</v>
      </c>
      <c r="AY1644" s="447" t="str">
        <f t="shared" si="768"/>
        <v>ERB</v>
      </c>
      <c r="AZ1644" s="447" t="str">
        <f t="shared" si="769"/>
        <v>GRB</v>
      </c>
      <c r="BA1644" s="447" t="str">
        <f t="shared" si="770"/>
        <v>Non-Op</v>
      </c>
      <c r="BC1644" s="449" t="s">
        <v>2100</v>
      </c>
      <c r="BD1644" s="552">
        <f t="shared" si="773"/>
        <v>0</v>
      </c>
      <c r="BF1644" s="448"/>
      <c r="BG1644" s="448"/>
      <c r="BH1644" s="448"/>
      <c r="BI1644" s="448"/>
      <c r="BJ1644" s="448"/>
      <c r="BK1644" s="448"/>
      <c r="BL1644" s="448"/>
      <c r="BN1644" s="444"/>
    </row>
    <row r="1645" spans="1:66" s="28" customFormat="1" ht="12" customHeight="1">
      <c r="A1645" s="362">
        <v>25400891</v>
      </c>
      <c r="B1645" s="313" t="str">
        <f t="shared" si="774"/>
        <v>25400891</v>
      </c>
      <c r="C1645" s="450" t="s">
        <v>2375</v>
      </c>
      <c r="D1645" s="451" t="s">
        <v>1165</v>
      </c>
      <c r="E1645" s="451"/>
      <c r="F1645" s="300">
        <v>43586</v>
      </c>
      <c r="G1645" s="451"/>
      <c r="H1645" s="556">
        <v>-76473.05</v>
      </c>
      <c r="I1645" s="556">
        <v>-74295.27</v>
      </c>
      <c r="J1645" s="556">
        <v>-74295.27</v>
      </c>
      <c r="K1645" s="556">
        <v>-75952.78</v>
      </c>
      <c r="L1645" s="556">
        <v>-75952.78</v>
      </c>
      <c r="M1645" s="556">
        <v>-75952.78</v>
      </c>
      <c r="N1645" s="556">
        <v>0</v>
      </c>
      <c r="O1645" s="556">
        <v>0</v>
      </c>
      <c r="P1645" s="556">
        <v>0</v>
      </c>
      <c r="Q1645" s="556">
        <v>0</v>
      </c>
      <c r="R1645" s="556">
        <v>0</v>
      </c>
      <c r="S1645" s="556">
        <v>0</v>
      </c>
      <c r="T1645" s="591">
        <v>0</v>
      </c>
      <c r="U1645" s="556"/>
      <c r="V1645" s="556">
        <f t="shared" si="775"/>
        <v>-34557.117083333338</v>
      </c>
      <c r="W1645" s="360"/>
      <c r="X1645" s="361"/>
      <c r="Y1645" s="548">
        <f t="shared" si="786"/>
        <v>0</v>
      </c>
      <c r="Z1645" s="549">
        <f t="shared" si="786"/>
        <v>0</v>
      </c>
      <c r="AA1645" s="549">
        <f t="shared" si="786"/>
        <v>0</v>
      </c>
      <c r="AB1645" s="282">
        <f t="shared" si="760"/>
        <v>0</v>
      </c>
      <c r="AC1645" s="281">
        <f t="shared" si="761"/>
        <v>0</v>
      </c>
      <c r="AD1645" s="549">
        <f t="shared" si="776"/>
        <v>0</v>
      </c>
      <c r="AE1645" s="553">
        <f t="shared" si="777"/>
        <v>0</v>
      </c>
      <c r="AF1645" s="282">
        <f t="shared" si="778"/>
        <v>0</v>
      </c>
      <c r="AG1645" s="283">
        <f t="shared" si="779"/>
        <v>0</v>
      </c>
      <c r="AH1645" s="281">
        <f t="shared" si="762"/>
        <v>0</v>
      </c>
      <c r="AI1645" s="551">
        <f t="shared" si="785"/>
        <v>0</v>
      </c>
      <c r="AJ1645" s="549">
        <f t="shared" si="785"/>
        <v>0</v>
      </c>
      <c r="AK1645" s="549">
        <f t="shared" si="785"/>
        <v>0</v>
      </c>
      <c r="AL1645" s="282">
        <f t="shared" si="780"/>
        <v>-34557.117083333338</v>
      </c>
      <c r="AM1645" s="281">
        <f t="shared" si="763"/>
        <v>0</v>
      </c>
      <c r="AN1645" s="549">
        <f t="shared" si="781"/>
        <v>0</v>
      </c>
      <c r="AO1645" s="549">
        <f t="shared" si="782"/>
        <v>0</v>
      </c>
      <c r="AP1645" s="549">
        <f t="shared" si="783"/>
        <v>-34557.117083333338</v>
      </c>
      <c r="AQ1645" s="283">
        <f t="shared" si="784"/>
        <v>-34557.117083333338</v>
      </c>
      <c r="AR1645" s="281">
        <f t="shared" si="764"/>
        <v>0</v>
      </c>
      <c r="AT1645" s="446" t="s">
        <v>2077</v>
      </c>
      <c r="AU1645" s="284"/>
      <c r="AV1645" s="447" t="str">
        <f t="shared" si="765"/>
        <v>CA</v>
      </c>
      <c r="AW1645" s="447" t="str">
        <f t="shared" si="766"/>
        <v>CL</v>
      </c>
      <c r="AX1645" s="447" t="str">
        <f t="shared" si="767"/>
        <v>AIC</v>
      </c>
      <c r="AY1645" s="447" t="str">
        <f t="shared" si="768"/>
        <v>ERB</v>
      </c>
      <c r="AZ1645" s="447" t="str">
        <f t="shared" si="769"/>
        <v>GRB</v>
      </c>
      <c r="BA1645" s="447" t="str">
        <f t="shared" si="770"/>
        <v>Non-Op</v>
      </c>
      <c r="BC1645" s="449" t="s">
        <v>2100</v>
      </c>
      <c r="BD1645" s="552">
        <f t="shared" si="773"/>
        <v>0</v>
      </c>
      <c r="BF1645" s="435"/>
      <c r="BG1645" s="435"/>
      <c r="BH1645" s="435"/>
      <c r="BI1645" s="435"/>
      <c r="BJ1645" s="435"/>
      <c r="BK1645" s="435"/>
      <c r="BL1645" s="435"/>
      <c r="BN1645" s="444"/>
    </row>
    <row r="1646" spans="1:66" s="28" customFormat="1" ht="12" customHeight="1">
      <c r="A1646" s="362">
        <v>25400901</v>
      </c>
      <c r="B1646" s="313" t="str">
        <f t="shared" si="774"/>
        <v>25400901</v>
      </c>
      <c r="C1646" s="450" t="s">
        <v>2376</v>
      </c>
      <c r="D1646" s="451" t="s">
        <v>1165</v>
      </c>
      <c r="E1646" s="451"/>
      <c r="F1646" s="300">
        <v>43952</v>
      </c>
      <c r="G1646" s="451"/>
      <c r="H1646" s="556">
        <v>0</v>
      </c>
      <c r="I1646" s="556">
        <v>0</v>
      </c>
      <c r="J1646" s="556">
        <v>0</v>
      </c>
      <c r="K1646" s="556">
        <v>0</v>
      </c>
      <c r="L1646" s="556">
        <v>0</v>
      </c>
      <c r="M1646" s="556">
        <v>0</v>
      </c>
      <c r="N1646" s="556">
        <v>0</v>
      </c>
      <c r="O1646" s="556">
        <v>0</v>
      </c>
      <c r="P1646" s="556">
        <v>0</v>
      </c>
      <c r="Q1646" s="556">
        <v>0</v>
      </c>
      <c r="R1646" s="556">
        <v>0</v>
      </c>
      <c r="S1646" s="556">
        <v>0</v>
      </c>
      <c r="T1646" s="591">
        <v>0</v>
      </c>
      <c r="U1646" s="556"/>
      <c r="V1646" s="556">
        <f t="shared" si="775"/>
        <v>0</v>
      </c>
      <c r="W1646" s="360"/>
      <c r="X1646" s="361"/>
      <c r="Y1646" s="548">
        <f t="shared" si="786"/>
        <v>0</v>
      </c>
      <c r="Z1646" s="549">
        <f t="shared" si="786"/>
        <v>0</v>
      </c>
      <c r="AA1646" s="549">
        <f t="shared" si="786"/>
        <v>0</v>
      </c>
      <c r="AB1646" s="282">
        <f t="shared" si="760"/>
        <v>0</v>
      </c>
      <c r="AC1646" s="281">
        <f t="shared" si="761"/>
        <v>0</v>
      </c>
      <c r="AD1646" s="549">
        <f t="shared" si="776"/>
        <v>0</v>
      </c>
      <c r="AE1646" s="553">
        <f t="shared" si="777"/>
        <v>0</v>
      </c>
      <c r="AF1646" s="282">
        <f t="shared" si="778"/>
        <v>0</v>
      </c>
      <c r="AG1646" s="283">
        <f t="shared" si="779"/>
        <v>0</v>
      </c>
      <c r="AH1646" s="281">
        <f t="shared" si="762"/>
        <v>0</v>
      </c>
      <c r="AI1646" s="551">
        <f t="shared" si="785"/>
        <v>0</v>
      </c>
      <c r="AJ1646" s="549">
        <f t="shared" si="785"/>
        <v>0</v>
      </c>
      <c r="AK1646" s="549">
        <f t="shared" si="785"/>
        <v>0</v>
      </c>
      <c r="AL1646" s="282">
        <f t="shared" si="780"/>
        <v>0</v>
      </c>
      <c r="AM1646" s="281">
        <f t="shared" si="763"/>
        <v>0</v>
      </c>
      <c r="AN1646" s="549">
        <f t="shared" si="781"/>
        <v>0</v>
      </c>
      <c r="AO1646" s="549">
        <f t="shared" si="782"/>
        <v>0</v>
      </c>
      <c r="AP1646" s="549">
        <f t="shared" si="783"/>
        <v>0</v>
      </c>
      <c r="AQ1646" s="283">
        <f t="shared" si="784"/>
        <v>0</v>
      </c>
      <c r="AR1646" s="281">
        <f t="shared" si="764"/>
        <v>0</v>
      </c>
      <c r="AT1646" s="446" t="s">
        <v>2077</v>
      </c>
      <c r="AU1646" s="284"/>
      <c r="AV1646" s="447" t="str">
        <f t="shared" si="765"/>
        <v>CA</v>
      </c>
      <c r="AW1646" s="447" t="str">
        <f t="shared" si="766"/>
        <v>CL</v>
      </c>
      <c r="AX1646" s="447" t="str">
        <f t="shared" si="767"/>
        <v>AIC</v>
      </c>
      <c r="AY1646" s="447" t="str">
        <f t="shared" si="768"/>
        <v>ERB</v>
      </c>
      <c r="AZ1646" s="447" t="str">
        <f t="shared" si="769"/>
        <v>GRB</v>
      </c>
      <c r="BA1646" s="447" t="str">
        <f t="shared" si="770"/>
        <v>Non-Op</v>
      </c>
      <c r="BC1646" s="449" t="s">
        <v>2100</v>
      </c>
      <c r="BD1646" s="552">
        <f t="shared" si="773"/>
        <v>0</v>
      </c>
      <c r="BF1646" s="435"/>
      <c r="BG1646" s="435"/>
      <c r="BH1646" s="435"/>
      <c r="BI1646" s="435"/>
      <c r="BJ1646" s="435"/>
      <c r="BK1646" s="435"/>
      <c r="BL1646" s="435"/>
      <c r="BN1646" s="444"/>
    </row>
    <row r="1647" spans="1:66" s="28" customFormat="1" ht="12" customHeight="1">
      <c r="A1647" s="362">
        <v>25400902</v>
      </c>
      <c r="B1647" s="313" t="str">
        <f t="shared" si="774"/>
        <v>25400902</v>
      </c>
      <c r="C1647" s="450" t="s">
        <v>2377</v>
      </c>
      <c r="D1647" s="451" t="s">
        <v>1165</v>
      </c>
      <c r="E1647" s="451"/>
      <c r="F1647" s="300">
        <v>43586</v>
      </c>
      <c r="G1647" s="451"/>
      <c r="H1647" s="556">
        <v>-957095.02</v>
      </c>
      <c r="I1647" s="556">
        <v>-755569.37</v>
      </c>
      <c r="J1647" s="556">
        <v>-532211.11</v>
      </c>
      <c r="K1647" s="556">
        <v>-325900.49</v>
      </c>
      <c r="L1647" s="556">
        <v>-212961.15</v>
      </c>
      <c r="M1647" s="556">
        <v>-212961.15</v>
      </c>
      <c r="N1647" s="556">
        <v>0</v>
      </c>
      <c r="O1647" s="556">
        <v>0</v>
      </c>
      <c r="P1647" s="556">
        <v>0</v>
      </c>
      <c r="Q1647" s="556">
        <v>0</v>
      </c>
      <c r="R1647" s="556">
        <v>0</v>
      </c>
      <c r="S1647" s="556">
        <v>0</v>
      </c>
      <c r="T1647" s="591">
        <v>0</v>
      </c>
      <c r="U1647" s="556"/>
      <c r="V1647" s="556">
        <f t="shared" si="775"/>
        <v>-209845.89833333332</v>
      </c>
      <c r="W1647" s="360"/>
      <c r="X1647" s="361"/>
      <c r="Y1647" s="548">
        <f t="shared" si="786"/>
        <v>0</v>
      </c>
      <c r="Z1647" s="549">
        <f t="shared" si="786"/>
        <v>0</v>
      </c>
      <c r="AA1647" s="549">
        <f t="shared" si="786"/>
        <v>0</v>
      </c>
      <c r="AB1647" s="282">
        <f t="shared" si="760"/>
        <v>0</v>
      </c>
      <c r="AC1647" s="281">
        <f t="shared" si="761"/>
        <v>0</v>
      </c>
      <c r="AD1647" s="549">
        <f t="shared" si="776"/>
        <v>0</v>
      </c>
      <c r="AE1647" s="553">
        <f t="shared" si="777"/>
        <v>0</v>
      </c>
      <c r="AF1647" s="282">
        <f t="shared" si="778"/>
        <v>0</v>
      </c>
      <c r="AG1647" s="283">
        <f t="shared" si="779"/>
        <v>0</v>
      </c>
      <c r="AH1647" s="281">
        <f t="shared" si="762"/>
        <v>0</v>
      </c>
      <c r="AI1647" s="551">
        <f t="shared" si="785"/>
        <v>0</v>
      </c>
      <c r="AJ1647" s="549">
        <f t="shared" si="785"/>
        <v>0</v>
      </c>
      <c r="AK1647" s="549">
        <f t="shared" si="785"/>
        <v>0</v>
      </c>
      <c r="AL1647" s="282">
        <f t="shared" si="780"/>
        <v>-209845.89833333332</v>
      </c>
      <c r="AM1647" s="281">
        <f t="shared" si="763"/>
        <v>0</v>
      </c>
      <c r="AN1647" s="549">
        <f t="shared" si="781"/>
        <v>0</v>
      </c>
      <c r="AO1647" s="549">
        <f t="shared" si="782"/>
        <v>0</v>
      </c>
      <c r="AP1647" s="549">
        <f t="shared" si="783"/>
        <v>-209845.89833333332</v>
      </c>
      <c r="AQ1647" s="283">
        <f t="shared" si="784"/>
        <v>-209845.89833333332</v>
      </c>
      <c r="AR1647" s="281">
        <f t="shared" si="764"/>
        <v>0</v>
      </c>
      <c r="AT1647" s="446" t="s">
        <v>2077</v>
      </c>
      <c r="AU1647" s="284"/>
      <c r="AV1647" s="447" t="str">
        <f t="shared" si="765"/>
        <v>CA</v>
      </c>
      <c r="AW1647" s="447" t="str">
        <f t="shared" si="766"/>
        <v>CL</v>
      </c>
      <c r="AX1647" s="447" t="str">
        <f t="shared" si="767"/>
        <v>AIC</v>
      </c>
      <c r="AY1647" s="447" t="str">
        <f t="shared" si="768"/>
        <v>ERB</v>
      </c>
      <c r="AZ1647" s="447" t="str">
        <f t="shared" si="769"/>
        <v>GRB</v>
      </c>
      <c r="BA1647" s="447" t="str">
        <f t="shared" si="770"/>
        <v>Non-Op</v>
      </c>
      <c r="BC1647" s="449" t="s">
        <v>2100</v>
      </c>
      <c r="BD1647" s="552">
        <f t="shared" si="773"/>
        <v>0</v>
      </c>
      <c r="BF1647" s="435"/>
      <c r="BG1647" s="435"/>
      <c r="BH1647" s="435"/>
      <c r="BI1647" s="435"/>
      <c r="BJ1647" s="435"/>
      <c r="BK1647" s="435"/>
      <c r="BL1647" s="435"/>
      <c r="BN1647" s="444"/>
    </row>
    <row r="1648" spans="1:66" s="28" customFormat="1" ht="12" customHeight="1">
      <c r="A1648" s="362">
        <v>25400912</v>
      </c>
      <c r="B1648" s="313" t="str">
        <f t="shared" si="774"/>
        <v>25400912</v>
      </c>
      <c r="C1648" s="450" t="s">
        <v>2378</v>
      </c>
      <c r="D1648" s="451" t="s">
        <v>1165</v>
      </c>
      <c r="E1648" s="451"/>
      <c r="F1648" s="300">
        <v>43586</v>
      </c>
      <c r="G1648" s="451"/>
      <c r="H1648" s="556">
        <v>-530737.21</v>
      </c>
      <c r="I1648" s="556">
        <v>-420839.18</v>
      </c>
      <c r="J1648" s="556">
        <v>-290068.28999999998</v>
      </c>
      <c r="K1648" s="556">
        <v>-177987.05</v>
      </c>
      <c r="L1648" s="556">
        <v>-78546.87</v>
      </c>
      <c r="M1648" s="556">
        <v>-1593439.51</v>
      </c>
      <c r="N1648" s="556">
        <v>-1492742.24</v>
      </c>
      <c r="O1648" s="556">
        <v>-1387956.3</v>
      </c>
      <c r="P1648" s="556">
        <v>-1283498.75</v>
      </c>
      <c r="Q1648" s="556">
        <v>-1157219.3400000001</v>
      </c>
      <c r="R1648" s="556">
        <v>-1035260.35</v>
      </c>
      <c r="S1648" s="556">
        <v>-867370.67</v>
      </c>
      <c r="T1648" s="591">
        <v>-688097.41</v>
      </c>
      <c r="U1648" s="556"/>
      <c r="V1648" s="556">
        <f t="shared" si="775"/>
        <v>-866195.48833333328</v>
      </c>
      <c r="W1648" s="360"/>
      <c r="X1648" s="361"/>
      <c r="Y1648" s="548">
        <f t="shared" si="786"/>
        <v>0</v>
      </c>
      <c r="Z1648" s="549">
        <f t="shared" si="786"/>
        <v>0</v>
      </c>
      <c r="AA1648" s="549">
        <f t="shared" si="786"/>
        <v>0</v>
      </c>
      <c r="AB1648" s="282">
        <f t="shared" si="760"/>
        <v>-688097.41</v>
      </c>
      <c r="AC1648" s="281">
        <f t="shared" si="761"/>
        <v>0</v>
      </c>
      <c r="AD1648" s="549">
        <f t="shared" si="776"/>
        <v>0</v>
      </c>
      <c r="AE1648" s="553">
        <f t="shared" si="777"/>
        <v>0</v>
      </c>
      <c r="AF1648" s="282">
        <f t="shared" si="778"/>
        <v>-688097.41</v>
      </c>
      <c r="AG1648" s="283">
        <f t="shared" si="779"/>
        <v>-688097.41</v>
      </c>
      <c r="AH1648" s="281">
        <f t="shared" si="762"/>
        <v>0</v>
      </c>
      <c r="AI1648" s="551">
        <f t="shared" si="785"/>
        <v>0</v>
      </c>
      <c r="AJ1648" s="549">
        <f t="shared" si="785"/>
        <v>0</v>
      </c>
      <c r="AK1648" s="549">
        <f t="shared" si="785"/>
        <v>0</v>
      </c>
      <c r="AL1648" s="282">
        <f t="shared" si="780"/>
        <v>-866195.48833333328</v>
      </c>
      <c r="AM1648" s="281">
        <f t="shared" si="763"/>
        <v>0</v>
      </c>
      <c r="AN1648" s="549">
        <f t="shared" si="781"/>
        <v>0</v>
      </c>
      <c r="AO1648" s="549">
        <f t="shared" si="782"/>
        <v>0</v>
      </c>
      <c r="AP1648" s="549">
        <f t="shared" si="783"/>
        <v>-866195.48833333328</v>
      </c>
      <c r="AQ1648" s="283">
        <f t="shared" si="784"/>
        <v>-866195.48833333328</v>
      </c>
      <c r="AR1648" s="281">
        <f t="shared" si="764"/>
        <v>0</v>
      </c>
      <c r="AT1648" s="446" t="s">
        <v>2077</v>
      </c>
      <c r="AU1648" s="284"/>
      <c r="AV1648" s="447" t="str">
        <f t="shared" si="765"/>
        <v>CA</v>
      </c>
      <c r="AW1648" s="447" t="str">
        <f t="shared" si="766"/>
        <v>CL</v>
      </c>
      <c r="AX1648" s="447" t="str">
        <f t="shared" si="767"/>
        <v>AIC</v>
      </c>
      <c r="AY1648" s="447" t="str">
        <f t="shared" si="768"/>
        <v>ERB</v>
      </c>
      <c r="AZ1648" s="447" t="str">
        <f t="shared" si="769"/>
        <v>GRB</v>
      </c>
      <c r="BA1648" s="447" t="str">
        <f t="shared" si="770"/>
        <v>Non-Op</v>
      </c>
      <c r="BC1648" s="449" t="s">
        <v>2100</v>
      </c>
      <c r="BD1648" s="552">
        <f t="shared" si="773"/>
        <v>-688097.41</v>
      </c>
      <c r="BF1648" s="435"/>
      <c r="BG1648" s="435"/>
      <c r="BH1648" s="435"/>
      <c r="BI1648" s="435"/>
      <c r="BJ1648" s="435"/>
      <c r="BK1648" s="435"/>
      <c r="BL1648" s="435"/>
      <c r="BN1648" s="444"/>
    </row>
    <row r="1649" spans="1:66" s="28" customFormat="1" ht="12" customHeight="1">
      <c r="A1649" s="362">
        <v>25400931</v>
      </c>
      <c r="B1649" s="313" t="str">
        <f t="shared" si="774"/>
        <v>25400931</v>
      </c>
      <c r="C1649" s="450" t="s">
        <v>2355</v>
      </c>
      <c r="D1649" s="451" t="s">
        <v>2092</v>
      </c>
      <c r="E1649" s="451"/>
      <c r="F1649" s="300">
        <v>43800</v>
      </c>
      <c r="G1649" s="451"/>
      <c r="H1649" s="556">
        <v>-14313279.369999999</v>
      </c>
      <c r="I1649" s="556">
        <v>-14313279.369999999</v>
      </c>
      <c r="J1649" s="556">
        <v>-14201211.91</v>
      </c>
      <c r="K1649" s="556">
        <v>-14140911.24</v>
      </c>
      <c r="L1649" s="556">
        <v>-14029170.68</v>
      </c>
      <c r="M1649" s="556">
        <v>-13942728.65</v>
      </c>
      <c r="N1649" s="556">
        <v>-13832444.08</v>
      </c>
      <c r="O1649" s="556">
        <v>-13719568.050000001</v>
      </c>
      <c r="P1649" s="556">
        <v>-13612948.65</v>
      </c>
      <c r="Q1649" s="556">
        <v>-13513211.15</v>
      </c>
      <c r="R1649" s="556">
        <v>-13412172.779999999</v>
      </c>
      <c r="S1649" s="556">
        <v>-13299935.32</v>
      </c>
      <c r="T1649" s="591">
        <v>-13193615.789999999</v>
      </c>
      <c r="U1649" s="556"/>
      <c r="V1649" s="556">
        <f t="shared" si="775"/>
        <v>-13814252.454999998</v>
      </c>
      <c r="W1649" s="360"/>
      <c r="X1649" s="361"/>
      <c r="Y1649" s="548">
        <f t="shared" si="786"/>
        <v>0</v>
      </c>
      <c r="Z1649" s="549">
        <f t="shared" si="786"/>
        <v>-13193615.789999999</v>
      </c>
      <c r="AA1649" s="549">
        <f t="shared" si="786"/>
        <v>0</v>
      </c>
      <c r="AB1649" s="282">
        <f t="shared" si="760"/>
        <v>0</v>
      </c>
      <c r="AC1649" s="281">
        <f t="shared" si="761"/>
        <v>0</v>
      </c>
      <c r="AD1649" s="549">
        <f t="shared" si="776"/>
        <v>0</v>
      </c>
      <c r="AE1649" s="553">
        <f t="shared" si="777"/>
        <v>0</v>
      </c>
      <c r="AF1649" s="282">
        <f t="shared" si="778"/>
        <v>0</v>
      </c>
      <c r="AG1649" s="283">
        <f t="shared" si="779"/>
        <v>0</v>
      </c>
      <c r="AH1649" s="281">
        <f t="shared" si="762"/>
        <v>0</v>
      </c>
      <c r="AI1649" s="551">
        <f t="shared" si="785"/>
        <v>0</v>
      </c>
      <c r="AJ1649" s="549">
        <f t="shared" si="785"/>
        <v>-13814252.454999998</v>
      </c>
      <c r="AK1649" s="549">
        <f t="shared" si="785"/>
        <v>0</v>
      </c>
      <c r="AL1649" s="282">
        <f t="shared" si="780"/>
        <v>0</v>
      </c>
      <c r="AM1649" s="281">
        <f t="shared" si="763"/>
        <v>0</v>
      </c>
      <c r="AN1649" s="549">
        <f t="shared" si="781"/>
        <v>0</v>
      </c>
      <c r="AO1649" s="549">
        <f t="shared" si="782"/>
        <v>0</v>
      </c>
      <c r="AP1649" s="549">
        <f t="shared" si="783"/>
        <v>0</v>
      </c>
      <c r="AQ1649" s="283">
        <f t="shared" si="784"/>
        <v>0</v>
      </c>
      <c r="AR1649" s="281">
        <f t="shared" si="764"/>
        <v>0</v>
      </c>
      <c r="AT1649" s="446"/>
      <c r="AU1649" s="284"/>
      <c r="AV1649" s="447" t="str">
        <f t="shared" si="765"/>
        <v>CA</v>
      </c>
      <c r="AW1649" s="447" t="str">
        <f t="shared" si="766"/>
        <v>CL</v>
      </c>
      <c r="AX1649" s="447" t="str">
        <f t="shared" si="767"/>
        <v>AIC</v>
      </c>
      <c r="AY1649" s="447" t="str">
        <f t="shared" si="768"/>
        <v>ERB</v>
      </c>
      <c r="AZ1649" s="447" t="str">
        <f t="shared" si="769"/>
        <v>GRB</v>
      </c>
      <c r="BA1649" s="447" t="str">
        <f t="shared" si="770"/>
        <v>Non-Op</v>
      </c>
      <c r="BC1649" s="445" t="s">
        <v>2368</v>
      </c>
      <c r="BD1649" s="552">
        <f t="shared" si="773"/>
        <v>-13193615.789999999</v>
      </c>
      <c r="BF1649" s="435"/>
      <c r="BG1649" s="435"/>
      <c r="BH1649" s="435"/>
      <c r="BI1649" s="435"/>
      <c r="BJ1649" s="435"/>
      <c r="BK1649" s="435"/>
      <c r="BL1649" s="435"/>
      <c r="BN1649" s="444"/>
    </row>
    <row r="1650" spans="1:66" s="28" customFormat="1" ht="12" customHeight="1">
      <c r="A1650" s="362">
        <v>25400941</v>
      </c>
      <c r="B1650" s="313" t="str">
        <f t="shared" si="774"/>
        <v>25400941</v>
      </c>
      <c r="C1650" s="450" t="s">
        <v>2379</v>
      </c>
      <c r="D1650" s="451" t="s">
        <v>2092</v>
      </c>
      <c r="E1650" s="451"/>
      <c r="F1650" s="300">
        <v>43800</v>
      </c>
      <c r="G1650" s="451"/>
      <c r="H1650" s="556">
        <v>29433.01</v>
      </c>
      <c r="I1650" s="556">
        <v>26753.26</v>
      </c>
      <c r="J1650" s="556">
        <v>26753.26</v>
      </c>
      <c r="K1650" s="556">
        <v>26753.26</v>
      </c>
      <c r="L1650" s="556">
        <v>26753.26</v>
      </c>
      <c r="M1650" s="556">
        <v>26753.26</v>
      </c>
      <c r="N1650" s="556">
        <v>26753.26</v>
      </c>
      <c r="O1650" s="556">
        <v>26753.26</v>
      </c>
      <c r="P1650" s="556">
        <v>26753.26</v>
      </c>
      <c r="Q1650" s="556">
        <v>26753.26</v>
      </c>
      <c r="R1650" s="556">
        <v>26753.26</v>
      </c>
      <c r="S1650" s="556">
        <v>26753.26</v>
      </c>
      <c r="T1650" s="591">
        <v>26753.26</v>
      </c>
      <c r="U1650" s="556"/>
      <c r="V1650" s="556">
        <f t="shared" si="775"/>
        <v>26864.916250000006</v>
      </c>
      <c r="W1650" s="360"/>
      <c r="X1650" s="361"/>
      <c r="Y1650" s="548">
        <f t="shared" si="786"/>
        <v>0</v>
      </c>
      <c r="Z1650" s="549">
        <f t="shared" si="786"/>
        <v>26753.26</v>
      </c>
      <c r="AA1650" s="549">
        <f t="shared" si="786"/>
        <v>0</v>
      </c>
      <c r="AB1650" s="282">
        <f t="shared" si="760"/>
        <v>0</v>
      </c>
      <c r="AC1650" s="281">
        <f t="shared" si="761"/>
        <v>0</v>
      </c>
      <c r="AD1650" s="549">
        <f t="shared" si="776"/>
        <v>0</v>
      </c>
      <c r="AE1650" s="553">
        <f t="shared" si="777"/>
        <v>0</v>
      </c>
      <c r="AF1650" s="282">
        <f t="shared" si="778"/>
        <v>0</v>
      </c>
      <c r="AG1650" s="283">
        <f t="shared" si="779"/>
        <v>0</v>
      </c>
      <c r="AH1650" s="281">
        <f t="shared" si="762"/>
        <v>0</v>
      </c>
      <c r="AI1650" s="551">
        <f t="shared" si="785"/>
        <v>0</v>
      </c>
      <c r="AJ1650" s="549">
        <f t="shared" si="785"/>
        <v>26864.916250000006</v>
      </c>
      <c r="AK1650" s="549">
        <f t="shared" si="785"/>
        <v>0</v>
      </c>
      <c r="AL1650" s="282">
        <f t="shared" si="780"/>
        <v>0</v>
      </c>
      <c r="AM1650" s="281">
        <f t="shared" si="763"/>
        <v>0</v>
      </c>
      <c r="AN1650" s="549">
        <f t="shared" si="781"/>
        <v>0</v>
      </c>
      <c r="AO1650" s="549">
        <f t="shared" si="782"/>
        <v>0</v>
      </c>
      <c r="AP1650" s="549">
        <f t="shared" si="783"/>
        <v>0</v>
      </c>
      <c r="AQ1650" s="283">
        <f t="shared" si="784"/>
        <v>0</v>
      </c>
      <c r="AR1650" s="281">
        <f t="shared" si="764"/>
        <v>0</v>
      </c>
      <c r="AT1650" s="446"/>
      <c r="AU1650" s="284"/>
      <c r="AV1650" s="447" t="str">
        <f t="shared" si="765"/>
        <v>CA</v>
      </c>
      <c r="AW1650" s="447" t="str">
        <f t="shared" si="766"/>
        <v>CL</v>
      </c>
      <c r="AX1650" s="447" t="str">
        <f t="shared" si="767"/>
        <v>AIC</v>
      </c>
      <c r="AY1650" s="447" t="str">
        <f t="shared" si="768"/>
        <v>ERB</v>
      </c>
      <c r="AZ1650" s="447" t="str">
        <f t="shared" si="769"/>
        <v>GRB</v>
      </c>
      <c r="BA1650" s="447" t="str">
        <f t="shared" si="770"/>
        <v>Non-Op</v>
      </c>
      <c r="BC1650" s="445" t="s">
        <v>2368</v>
      </c>
      <c r="BD1650" s="552">
        <f t="shared" si="773"/>
        <v>26753.26</v>
      </c>
      <c r="BF1650" s="435"/>
      <c r="BG1650" s="435"/>
      <c r="BH1650" s="435"/>
      <c r="BI1650" s="435"/>
      <c r="BJ1650" s="435"/>
      <c r="BK1650" s="435"/>
      <c r="BL1650" s="435"/>
      <c r="BN1650" s="444"/>
    </row>
    <row r="1651" spans="1:66" s="28" customFormat="1" ht="12" customHeight="1">
      <c r="A1651" s="362">
        <v>25400951</v>
      </c>
      <c r="B1651" s="313" t="str">
        <f t="shared" si="774"/>
        <v>25400951</v>
      </c>
      <c r="C1651" s="450" t="s">
        <v>2186</v>
      </c>
      <c r="D1651" s="451" t="s">
        <v>1165</v>
      </c>
      <c r="E1651" s="451"/>
      <c r="F1651" s="300">
        <v>44136</v>
      </c>
      <c r="G1651" s="451"/>
      <c r="H1651" s="556">
        <v>-267726.46000000002</v>
      </c>
      <c r="I1651" s="556">
        <v>-267726.46000000002</v>
      </c>
      <c r="J1651" s="556">
        <v>-197930.05</v>
      </c>
      <c r="K1651" s="556">
        <v>-197930.05</v>
      </c>
      <c r="L1651" s="556">
        <v>-197930.05</v>
      </c>
      <c r="M1651" s="556">
        <v>-197930.05</v>
      </c>
      <c r="N1651" s="556">
        <v>0</v>
      </c>
      <c r="O1651" s="556">
        <v>0</v>
      </c>
      <c r="P1651" s="556">
        <v>0</v>
      </c>
      <c r="Q1651" s="556">
        <v>0</v>
      </c>
      <c r="R1651" s="556">
        <v>0</v>
      </c>
      <c r="S1651" s="556">
        <v>0</v>
      </c>
      <c r="T1651" s="591">
        <v>0</v>
      </c>
      <c r="U1651" s="556"/>
      <c r="V1651" s="556">
        <f t="shared" si="775"/>
        <v>-99442.490833333344</v>
      </c>
      <c r="W1651" s="360"/>
      <c r="X1651" s="361"/>
      <c r="Y1651" s="548">
        <f t="shared" si="786"/>
        <v>0</v>
      </c>
      <c r="Z1651" s="549">
        <f t="shared" si="786"/>
        <v>0</v>
      </c>
      <c r="AA1651" s="549">
        <f t="shared" si="786"/>
        <v>0</v>
      </c>
      <c r="AB1651" s="282">
        <f t="shared" si="760"/>
        <v>0</v>
      </c>
      <c r="AC1651" s="281">
        <f t="shared" si="761"/>
        <v>0</v>
      </c>
      <c r="AD1651" s="549">
        <f t="shared" si="776"/>
        <v>0</v>
      </c>
      <c r="AE1651" s="553">
        <f t="shared" si="777"/>
        <v>0</v>
      </c>
      <c r="AF1651" s="282">
        <f t="shared" si="778"/>
        <v>0</v>
      </c>
      <c r="AG1651" s="283">
        <f t="shared" si="779"/>
        <v>0</v>
      </c>
      <c r="AH1651" s="281">
        <f t="shared" si="762"/>
        <v>0</v>
      </c>
      <c r="AI1651" s="551">
        <f t="shared" si="785"/>
        <v>0</v>
      </c>
      <c r="AJ1651" s="549">
        <f t="shared" si="785"/>
        <v>0</v>
      </c>
      <c r="AK1651" s="549">
        <f t="shared" si="785"/>
        <v>0</v>
      </c>
      <c r="AL1651" s="282">
        <f t="shared" si="780"/>
        <v>-99442.490833333344</v>
      </c>
      <c r="AM1651" s="281">
        <f t="shared" si="763"/>
        <v>0</v>
      </c>
      <c r="AN1651" s="549">
        <f t="shared" si="781"/>
        <v>0</v>
      </c>
      <c r="AO1651" s="549">
        <f t="shared" si="782"/>
        <v>0</v>
      </c>
      <c r="AP1651" s="549">
        <f t="shared" si="783"/>
        <v>-99442.490833333344</v>
      </c>
      <c r="AQ1651" s="283">
        <f t="shared" si="784"/>
        <v>-99442.490833333344</v>
      </c>
      <c r="AR1651" s="281">
        <f t="shared" si="764"/>
        <v>0</v>
      </c>
      <c r="AT1651" s="446" t="s">
        <v>2077</v>
      </c>
      <c r="AU1651" s="284"/>
      <c r="AV1651" s="447" t="str">
        <f t="shared" si="765"/>
        <v>CA</v>
      </c>
      <c r="AW1651" s="447" t="str">
        <f t="shared" si="766"/>
        <v>CL</v>
      </c>
      <c r="AX1651" s="447" t="str">
        <f t="shared" si="767"/>
        <v>AIC</v>
      </c>
      <c r="AY1651" s="447" t="str">
        <f t="shared" si="768"/>
        <v>ERB</v>
      </c>
      <c r="AZ1651" s="447" t="str">
        <f t="shared" si="769"/>
        <v>GRB</v>
      </c>
      <c r="BA1651" s="447" t="str">
        <f t="shared" si="770"/>
        <v>Non-Op</v>
      </c>
      <c r="BC1651" s="449" t="s">
        <v>2100</v>
      </c>
      <c r="BD1651" s="552">
        <f t="shared" si="773"/>
        <v>0</v>
      </c>
      <c r="BF1651" s="435"/>
      <c r="BG1651" s="435"/>
      <c r="BH1651" s="435"/>
      <c r="BI1651" s="435"/>
      <c r="BJ1651" s="435"/>
      <c r="BK1651" s="435"/>
      <c r="BL1651" s="435"/>
      <c r="BN1651" s="444"/>
    </row>
    <row r="1652" spans="1:66" s="28" customFormat="1" ht="12" customHeight="1">
      <c r="A1652" s="362">
        <v>25400961</v>
      </c>
      <c r="B1652" s="313" t="str">
        <f t="shared" si="774"/>
        <v>25400961</v>
      </c>
      <c r="C1652" s="450" t="s">
        <v>2187</v>
      </c>
      <c r="D1652" s="451" t="s">
        <v>1165</v>
      </c>
      <c r="E1652" s="451"/>
      <c r="F1652" s="300">
        <v>44197</v>
      </c>
      <c r="G1652" s="451"/>
      <c r="H1652" s="556"/>
      <c r="I1652" s="556">
        <v>69796.41</v>
      </c>
      <c r="J1652" s="556">
        <v>0</v>
      </c>
      <c r="K1652" s="556">
        <v>0</v>
      </c>
      <c r="L1652" s="556">
        <v>0</v>
      </c>
      <c r="M1652" s="556">
        <v>0</v>
      </c>
      <c r="N1652" s="556">
        <v>0</v>
      </c>
      <c r="O1652" s="556">
        <v>0</v>
      </c>
      <c r="P1652" s="556">
        <v>0</v>
      </c>
      <c r="Q1652" s="556">
        <v>0</v>
      </c>
      <c r="R1652" s="556">
        <v>0</v>
      </c>
      <c r="S1652" s="556">
        <v>0</v>
      </c>
      <c r="T1652" s="591">
        <v>0</v>
      </c>
      <c r="U1652" s="556"/>
      <c r="V1652" s="556">
        <f t="shared" si="775"/>
        <v>5816.3675000000003</v>
      </c>
      <c r="W1652" s="360"/>
      <c r="X1652" s="361"/>
      <c r="Y1652" s="548">
        <f t="shared" si="786"/>
        <v>0</v>
      </c>
      <c r="Z1652" s="549">
        <f t="shared" si="786"/>
        <v>0</v>
      </c>
      <c r="AA1652" s="549">
        <f t="shared" si="786"/>
        <v>0</v>
      </c>
      <c r="AB1652" s="282">
        <f t="shared" si="760"/>
        <v>0</v>
      </c>
      <c r="AC1652" s="281">
        <f t="shared" si="761"/>
        <v>0</v>
      </c>
      <c r="AD1652" s="549">
        <f t="shared" si="776"/>
        <v>0</v>
      </c>
      <c r="AE1652" s="553">
        <f t="shared" si="777"/>
        <v>0</v>
      </c>
      <c r="AF1652" s="282">
        <f t="shared" si="778"/>
        <v>0</v>
      </c>
      <c r="AG1652" s="283">
        <f t="shared" si="779"/>
        <v>0</v>
      </c>
      <c r="AH1652" s="281">
        <f t="shared" si="762"/>
        <v>0</v>
      </c>
      <c r="AI1652" s="551">
        <f t="shared" si="785"/>
        <v>0</v>
      </c>
      <c r="AJ1652" s="549">
        <f t="shared" si="785"/>
        <v>0</v>
      </c>
      <c r="AK1652" s="549">
        <f t="shared" si="785"/>
        <v>0</v>
      </c>
      <c r="AL1652" s="282">
        <f t="shared" si="780"/>
        <v>5816.3675000000003</v>
      </c>
      <c r="AM1652" s="281">
        <f t="shared" si="763"/>
        <v>0</v>
      </c>
      <c r="AN1652" s="549">
        <f t="shared" si="781"/>
        <v>0</v>
      </c>
      <c r="AO1652" s="549">
        <f t="shared" si="782"/>
        <v>0</v>
      </c>
      <c r="AP1652" s="549">
        <f t="shared" si="783"/>
        <v>5816.3675000000003</v>
      </c>
      <c r="AQ1652" s="283">
        <f t="shared" si="784"/>
        <v>5816.3675000000003</v>
      </c>
      <c r="AR1652" s="281">
        <f t="shared" si="764"/>
        <v>0</v>
      </c>
      <c r="AT1652" s="446" t="s">
        <v>2077</v>
      </c>
      <c r="AU1652" s="284"/>
      <c r="AV1652" s="447" t="str">
        <f t="shared" si="765"/>
        <v>CA</v>
      </c>
      <c r="AW1652" s="447" t="str">
        <f t="shared" si="766"/>
        <v>CL</v>
      </c>
      <c r="AX1652" s="447" t="str">
        <f t="shared" si="767"/>
        <v>AIC</v>
      </c>
      <c r="AY1652" s="447" t="str">
        <f t="shared" si="768"/>
        <v>ERB</v>
      </c>
      <c r="AZ1652" s="447" t="str">
        <f t="shared" si="769"/>
        <v>GRB</v>
      </c>
      <c r="BA1652" s="447" t="str">
        <f t="shared" si="770"/>
        <v>Non-Op</v>
      </c>
      <c r="BC1652" s="449" t="s">
        <v>2100</v>
      </c>
      <c r="BD1652" s="552">
        <f t="shared" si="773"/>
        <v>0</v>
      </c>
      <c r="BF1652" s="435"/>
      <c r="BG1652" s="435"/>
      <c r="BH1652" s="435"/>
      <c r="BI1652" s="435"/>
      <c r="BJ1652" s="435"/>
      <c r="BK1652" s="435"/>
      <c r="BL1652" s="435"/>
      <c r="BN1652" s="444"/>
    </row>
    <row r="1653" spans="1:66" s="28" customFormat="1" ht="12" customHeight="1">
      <c r="A1653" s="362">
        <v>25401011</v>
      </c>
      <c r="B1653" s="313" t="str">
        <f t="shared" si="774"/>
        <v>25401011</v>
      </c>
      <c r="C1653" s="450" t="s">
        <v>2380</v>
      </c>
      <c r="D1653" s="451" t="s">
        <v>1165</v>
      </c>
      <c r="E1653" s="451"/>
      <c r="F1653" s="300">
        <v>44105</v>
      </c>
      <c r="G1653" s="451"/>
      <c r="H1653" s="556">
        <v>-1511431.66</v>
      </c>
      <c r="I1653" s="556">
        <v>-1417999.89</v>
      </c>
      <c r="J1653" s="556">
        <v>-1340058.96</v>
      </c>
      <c r="K1653" s="556">
        <v>-1249430.53</v>
      </c>
      <c r="L1653" s="556">
        <v>-1173915.3600000001</v>
      </c>
      <c r="M1653" s="556">
        <v>-1087992.43</v>
      </c>
      <c r="N1653" s="556">
        <v>-1002084.68</v>
      </c>
      <c r="O1653" s="556">
        <v>-906990.85</v>
      </c>
      <c r="P1653" s="556">
        <v>-828251.76</v>
      </c>
      <c r="Q1653" s="556">
        <v>-748546.32</v>
      </c>
      <c r="R1653" s="556">
        <v>-683986.6</v>
      </c>
      <c r="S1653" s="556">
        <v>-607000.77</v>
      </c>
      <c r="T1653" s="591">
        <v>-512721.73</v>
      </c>
      <c r="U1653" s="556"/>
      <c r="V1653" s="556">
        <f t="shared" si="775"/>
        <v>-1004861.2370833332</v>
      </c>
      <c r="W1653" s="360"/>
      <c r="X1653" s="361"/>
      <c r="Y1653" s="548">
        <f t="shared" si="786"/>
        <v>0</v>
      </c>
      <c r="Z1653" s="549">
        <f t="shared" si="786"/>
        <v>0</v>
      </c>
      <c r="AA1653" s="549">
        <f t="shared" si="786"/>
        <v>0</v>
      </c>
      <c r="AB1653" s="282">
        <f t="shared" si="760"/>
        <v>-512721.73</v>
      </c>
      <c r="AC1653" s="281">
        <f t="shared" si="761"/>
        <v>0</v>
      </c>
      <c r="AD1653" s="549">
        <f t="shared" si="776"/>
        <v>0</v>
      </c>
      <c r="AE1653" s="553">
        <f t="shared" si="777"/>
        <v>0</v>
      </c>
      <c r="AF1653" s="282">
        <f t="shared" si="778"/>
        <v>-512721.73</v>
      </c>
      <c r="AG1653" s="283">
        <f t="shared" si="779"/>
        <v>-512721.73</v>
      </c>
      <c r="AH1653" s="281">
        <f t="shared" si="762"/>
        <v>0</v>
      </c>
      <c r="AI1653" s="551">
        <f t="shared" si="785"/>
        <v>0</v>
      </c>
      <c r="AJ1653" s="549">
        <f t="shared" si="785"/>
        <v>0</v>
      </c>
      <c r="AK1653" s="549">
        <f t="shared" si="785"/>
        <v>0</v>
      </c>
      <c r="AL1653" s="282">
        <f t="shared" si="780"/>
        <v>-1004861.2370833332</v>
      </c>
      <c r="AM1653" s="281">
        <f t="shared" si="763"/>
        <v>0</v>
      </c>
      <c r="AN1653" s="549">
        <f t="shared" si="781"/>
        <v>0</v>
      </c>
      <c r="AO1653" s="549">
        <f t="shared" si="782"/>
        <v>0</v>
      </c>
      <c r="AP1653" s="549">
        <f t="shared" si="783"/>
        <v>-1004861.2370833332</v>
      </c>
      <c r="AQ1653" s="283">
        <f t="shared" si="784"/>
        <v>-1004861.2370833332</v>
      </c>
      <c r="AR1653" s="281">
        <f t="shared" si="764"/>
        <v>0</v>
      </c>
      <c r="AT1653" s="446" t="s">
        <v>2077</v>
      </c>
      <c r="AU1653" s="284"/>
      <c r="AV1653" s="447" t="str">
        <f t="shared" si="765"/>
        <v>CA</v>
      </c>
      <c r="AW1653" s="447" t="str">
        <f t="shared" si="766"/>
        <v>CL</v>
      </c>
      <c r="AX1653" s="447" t="str">
        <f t="shared" si="767"/>
        <v>AIC</v>
      </c>
      <c r="AY1653" s="447" t="str">
        <f t="shared" si="768"/>
        <v>ERB</v>
      </c>
      <c r="AZ1653" s="447" t="str">
        <f t="shared" si="769"/>
        <v>GRB</v>
      </c>
      <c r="BA1653" s="447" t="str">
        <f t="shared" si="770"/>
        <v>Non-Op</v>
      </c>
      <c r="BC1653" s="449" t="s">
        <v>2100</v>
      </c>
      <c r="BD1653" s="552">
        <f t="shared" si="773"/>
        <v>-512721.73</v>
      </c>
      <c r="BF1653" s="435"/>
      <c r="BG1653" s="435"/>
      <c r="BH1653" s="435"/>
      <c r="BI1653" s="435"/>
      <c r="BJ1653" s="435"/>
      <c r="BK1653" s="435"/>
      <c r="BL1653" s="435"/>
      <c r="BN1653" s="444"/>
    </row>
    <row r="1654" spans="1:66" s="28" customFormat="1" ht="12" customHeight="1">
      <c r="A1654" s="362">
        <v>25401092</v>
      </c>
      <c r="B1654" s="313" t="str">
        <f t="shared" si="774"/>
        <v>25401092</v>
      </c>
      <c r="C1654" s="450" t="s">
        <v>2381</v>
      </c>
      <c r="D1654" s="451" t="s">
        <v>1164</v>
      </c>
      <c r="E1654" s="451"/>
      <c r="F1654" s="300">
        <v>44075</v>
      </c>
      <c r="G1654" s="451"/>
      <c r="H1654" s="556">
        <v>-3367665.63</v>
      </c>
      <c r="I1654" s="556">
        <v>-3206171.96</v>
      </c>
      <c r="J1654" s="556">
        <v>-3035103.6</v>
      </c>
      <c r="K1654" s="556">
        <v>-2794126.39</v>
      </c>
      <c r="L1654" s="556">
        <v>-2705342.84</v>
      </c>
      <c r="M1654" s="556">
        <v>-2642011.2000000002</v>
      </c>
      <c r="N1654" s="556">
        <v>-2599666.9</v>
      </c>
      <c r="O1654" s="556">
        <v>-2567484.61</v>
      </c>
      <c r="P1654" s="556">
        <v>-2534016.2599999998</v>
      </c>
      <c r="Q1654" s="556">
        <v>-2488966.9</v>
      </c>
      <c r="R1654" s="556">
        <v>-2396496.02</v>
      </c>
      <c r="S1654" s="556">
        <v>-2269574.5</v>
      </c>
      <c r="T1654" s="591">
        <v>-2073544.12</v>
      </c>
      <c r="U1654" s="556"/>
      <c r="V1654" s="556">
        <f t="shared" si="775"/>
        <v>-2663297.1712499997</v>
      </c>
      <c r="W1654" s="360"/>
      <c r="X1654" s="350" t="s">
        <v>1637</v>
      </c>
      <c r="Y1654" s="548">
        <f t="shared" si="786"/>
        <v>0</v>
      </c>
      <c r="Z1654" s="549">
        <f t="shared" si="786"/>
        <v>0</v>
      </c>
      <c r="AA1654" s="549">
        <f t="shared" si="786"/>
        <v>0</v>
      </c>
      <c r="AB1654" s="282">
        <f t="shared" si="760"/>
        <v>-2073544.12</v>
      </c>
      <c r="AC1654" s="281">
        <f t="shared" si="761"/>
        <v>0</v>
      </c>
      <c r="AD1654" s="549">
        <f t="shared" si="776"/>
        <v>0</v>
      </c>
      <c r="AE1654" s="553">
        <f t="shared" si="777"/>
        <v>-2073544.12</v>
      </c>
      <c r="AF1654" s="282">
        <f t="shared" si="778"/>
        <v>0</v>
      </c>
      <c r="AG1654" s="283">
        <f t="shared" si="779"/>
        <v>-2073544.12</v>
      </c>
      <c r="AH1654" s="281">
        <f t="shared" si="762"/>
        <v>0</v>
      </c>
      <c r="AI1654" s="551">
        <f t="shared" si="785"/>
        <v>0</v>
      </c>
      <c r="AJ1654" s="549">
        <f t="shared" si="785"/>
        <v>0</v>
      </c>
      <c r="AK1654" s="549">
        <f t="shared" si="785"/>
        <v>0</v>
      </c>
      <c r="AL1654" s="282">
        <f t="shared" si="780"/>
        <v>-2663297.1712499997</v>
      </c>
      <c r="AM1654" s="281">
        <f t="shared" si="763"/>
        <v>0</v>
      </c>
      <c r="AN1654" s="549">
        <f t="shared" si="781"/>
        <v>0</v>
      </c>
      <c r="AO1654" s="549">
        <f t="shared" si="782"/>
        <v>-2663297.1712499997</v>
      </c>
      <c r="AP1654" s="549">
        <f t="shared" si="783"/>
        <v>0</v>
      </c>
      <c r="AQ1654" s="283">
        <f t="shared" si="784"/>
        <v>-2663297.1712499997</v>
      </c>
      <c r="AR1654" s="281">
        <f t="shared" si="764"/>
        <v>0</v>
      </c>
      <c r="AT1654" s="446"/>
      <c r="AU1654" s="284"/>
      <c r="AV1654" s="447" t="str">
        <f t="shared" si="765"/>
        <v>CA</v>
      </c>
      <c r="AW1654" s="447" t="str">
        <f t="shared" si="766"/>
        <v>CL</v>
      </c>
      <c r="AX1654" s="447" t="str">
        <f t="shared" si="767"/>
        <v>AIC</v>
      </c>
      <c r="AY1654" s="447" t="str">
        <f t="shared" si="768"/>
        <v>ERB</v>
      </c>
      <c r="AZ1654" s="447" t="str">
        <f t="shared" si="769"/>
        <v>GRB</v>
      </c>
      <c r="BA1654" s="447" t="str">
        <f t="shared" si="770"/>
        <v>Non-Op</v>
      </c>
      <c r="BC1654" s="445" t="s">
        <v>2368</v>
      </c>
      <c r="BD1654" s="552">
        <f t="shared" si="773"/>
        <v>-2073544.12</v>
      </c>
      <c r="BF1654" s="435"/>
      <c r="BG1654" s="435"/>
      <c r="BH1654" s="435"/>
      <c r="BI1654" s="435"/>
      <c r="BJ1654" s="435"/>
      <c r="BK1654" s="435"/>
      <c r="BL1654" s="435"/>
      <c r="BN1654" s="444"/>
    </row>
    <row r="1655" spans="1:66" s="28" customFormat="1" ht="12" customHeight="1">
      <c r="A1655" s="362">
        <v>25401101</v>
      </c>
      <c r="B1655" s="313" t="str">
        <f t="shared" si="774"/>
        <v>25401101</v>
      </c>
      <c r="C1655" s="450" t="s">
        <v>2382</v>
      </c>
      <c r="D1655" s="451" t="s">
        <v>1163</v>
      </c>
      <c r="E1655" s="451"/>
      <c r="F1655" s="300">
        <v>44075</v>
      </c>
      <c r="G1655" s="451"/>
      <c r="H1655" s="556">
        <v>-29274165.809999999</v>
      </c>
      <c r="I1655" s="556">
        <v>-28220986.07</v>
      </c>
      <c r="J1655" s="556">
        <v>-27147882.27</v>
      </c>
      <c r="K1655" s="556">
        <v>-26129305.059999999</v>
      </c>
      <c r="L1655" s="556">
        <v>-25305303.789999999</v>
      </c>
      <c r="M1655" s="556">
        <v>-24525962.02</v>
      </c>
      <c r="N1655" s="556">
        <v>-23696725.309999999</v>
      </c>
      <c r="O1655" s="556">
        <v>-22907489.870000001</v>
      </c>
      <c r="P1655" s="556">
        <v>-22093840.510000002</v>
      </c>
      <c r="Q1655" s="556">
        <v>-21354939.350000001</v>
      </c>
      <c r="R1655" s="556">
        <v>-20474184.93</v>
      </c>
      <c r="S1655" s="556">
        <v>-19535155.809999999</v>
      </c>
      <c r="T1655" s="591">
        <v>-18348076.059999999</v>
      </c>
      <c r="U1655" s="556"/>
      <c r="V1655" s="556">
        <f t="shared" si="775"/>
        <v>-23766907.993749995</v>
      </c>
      <c r="W1655" s="349" t="s">
        <v>1979</v>
      </c>
      <c r="X1655" s="361"/>
      <c r="Y1655" s="548">
        <f t="shared" si="786"/>
        <v>0</v>
      </c>
      <c r="Z1655" s="549">
        <f t="shared" si="786"/>
        <v>0</v>
      </c>
      <c r="AA1655" s="549">
        <f t="shared" si="786"/>
        <v>0</v>
      </c>
      <c r="AB1655" s="282">
        <f t="shared" si="760"/>
        <v>-18348076.059999999</v>
      </c>
      <c r="AC1655" s="281">
        <f t="shared" si="761"/>
        <v>0</v>
      </c>
      <c r="AD1655" s="549">
        <f t="shared" si="776"/>
        <v>-18348076.059999999</v>
      </c>
      <c r="AE1655" s="553">
        <f t="shared" si="777"/>
        <v>0</v>
      </c>
      <c r="AF1655" s="282">
        <f t="shared" si="778"/>
        <v>0</v>
      </c>
      <c r="AG1655" s="283">
        <f t="shared" si="779"/>
        <v>-18348076.059999999</v>
      </c>
      <c r="AH1655" s="281">
        <f t="shared" si="762"/>
        <v>0</v>
      </c>
      <c r="AI1655" s="551">
        <f t="shared" si="785"/>
        <v>0</v>
      </c>
      <c r="AJ1655" s="549">
        <f t="shared" si="785"/>
        <v>0</v>
      </c>
      <c r="AK1655" s="549">
        <f t="shared" si="785"/>
        <v>0</v>
      </c>
      <c r="AL1655" s="282">
        <f t="shared" si="780"/>
        <v>-23766907.993749995</v>
      </c>
      <c r="AM1655" s="281">
        <f t="shared" si="763"/>
        <v>0</v>
      </c>
      <c r="AN1655" s="549">
        <f t="shared" si="781"/>
        <v>-23766907.993749995</v>
      </c>
      <c r="AO1655" s="549">
        <f t="shared" si="782"/>
        <v>0</v>
      </c>
      <c r="AP1655" s="549">
        <f t="shared" si="783"/>
        <v>0</v>
      </c>
      <c r="AQ1655" s="283">
        <f t="shared" si="784"/>
        <v>-23766907.993749995</v>
      </c>
      <c r="AR1655" s="281">
        <f t="shared" si="764"/>
        <v>0</v>
      </c>
      <c r="AT1655" s="446"/>
      <c r="AU1655" s="284"/>
      <c r="AV1655" s="447" t="str">
        <f t="shared" si="765"/>
        <v>CA</v>
      </c>
      <c r="AW1655" s="447" t="str">
        <f t="shared" si="766"/>
        <v>CL</v>
      </c>
      <c r="AX1655" s="447" t="str">
        <f t="shared" si="767"/>
        <v>AIC</v>
      </c>
      <c r="AY1655" s="447" t="str">
        <f t="shared" si="768"/>
        <v>ERB</v>
      </c>
      <c r="AZ1655" s="447" t="str">
        <f t="shared" si="769"/>
        <v>GRB</v>
      </c>
      <c r="BA1655" s="447" t="str">
        <f t="shared" si="770"/>
        <v>Non-Op</v>
      </c>
      <c r="BC1655" s="445" t="s">
        <v>2368</v>
      </c>
      <c r="BD1655" s="552">
        <f t="shared" si="773"/>
        <v>-18348076.059999999</v>
      </c>
      <c r="BF1655" s="435"/>
      <c r="BG1655" s="435"/>
      <c r="BH1655" s="435"/>
      <c r="BI1655" s="435"/>
      <c r="BJ1655" s="435"/>
      <c r="BK1655" s="435"/>
      <c r="BL1655" s="435"/>
      <c r="BN1655" s="444"/>
    </row>
    <row r="1656" spans="1:66" s="28" customFormat="1" ht="12" customHeight="1">
      <c r="A1656" s="362">
        <v>25401111</v>
      </c>
      <c r="B1656" s="313" t="str">
        <f t="shared" si="774"/>
        <v>25401111</v>
      </c>
      <c r="C1656" s="450" t="s">
        <v>2383</v>
      </c>
      <c r="D1656" s="451" t="s">
        <v>1163</v>
      </c>
      <c r="E1656" s="451"/>
      <c r="F1656" s="300">
        <v>44075</v>
      </c>
      <c r="G1656" s="451"/>
      <c r="H1656" s="556">
        <v>-12677376.380000001</v>
      </c>
      <c r="I1656" s="556">
        <v>-12221290.300000001</v>
      </c>
      <c r="J1656" s="556">
        <v>-11756575.109999999</v>
      </c>
      <c r="K1656" s="556">
        <v>-11315473.85</v>
      </c>
      <c r="L1656" s="556">
        <v>-10958634.609999999</v>
      </c>
      <c r="M1656" s="556">
        <v>-10621135.880000001</v>
      </c>
      <c r="N1656" s="556">
        <v>-10262029.550000001</v>
      </c>
      <c r="O1656" s="556">
        <v>-9920246.0099999998</v>
      </c>
      <c r="P1656" s="556">
        <v>-9567889.0399999991</v>
      </c>
      <c r="Q1656" s="556">
        <v>-9247903.0099999998</v>
      </c>
      <c r="R1656" s="556">
        <v>-8866486.5600000005</v>
      </c>
      <c r="S1656" s="556">
        <v>-8459833.3900000006</v>
      </c>
      <c r="T1656" s="591">
        <v>-7945759.9800000004</v>
      </c>
      <c r="U1656" s="556"/>
      <c r="V1656" s="556">
        <f t="shared" si="775"/>
        <v>-10292422.124166667</v>
      </c>
      <c r="W1656" s="349" t="s">
        <v>1979</v>
      </c>
      <c r="X1656" s="361"/>
      <c r="Y1656" s="548">
        <f t="shared" si="786"/>
        <v>0</v>
      </c>
      <c r="Z1656" s="549">
        <f t="shared" si="786"/>
        <v>0</v>
      </c>
      <c r="AA1656" s="549">
        <f t="shared" si="786"/>
        <v>0</v>
      </c>
      <c r="AB1656" s="282">
        <f t="shared" si="760"/>
        <v>-7945759.9800000004</v>
      </c>
      <c r="AC1656" s="281">
        <f t="shared" si="761"/>
        <v>0</v>
      </c>
      <c r="AD1656" s="549">
        <f t="shared" si="776"/>
        <v>-7945759.9800000004</v>
      </c>
      <c r="AE1656" s="553">
        <f t="shared" si="777"/>
        <v>0</v>
      </c>
      <c r="AF1656" s="282">
        <f t="shared" si="778"/>
        <v>0</v>
      </c>
      <c r="AG1656" s="283">
        <f t="shared" si="779"/>
        <v>-7945759.9800000004</v>
      </c>
      <c r="AH1656" s="281">
        <f t="shared" si="762"/>
        <v>0</v>
      </c>
      <c r="AI1656" s="551">
        <f t="shared" si="785"/>
        <v>0</v>
      </c>
      <c r="AJ1656" s="549">
        <f t="shared" si="785"/>
        <v>0</v>
      </c>
      <c r="AK1656" s="549">
        <f t="shared" si="785"/>
        <v>0</v>
      </c>
      <c r="AL1656" s="282">
        <f t="shared" si="780"/>
        <v>-10292422.124166667</v>
      </c>
      <c r="AM1656" s="281">
        <f t="shared" si="763"/>
        <v>0</v>
      </c>
      <c r="AN1656" s="549">
        <f t="shared" si="781"/>
        <v>-10292422.124166667</v>
      </c>
      <c r="AO1656" s="549">
        <f t="shared" si="782"/>
        <v>0</v>
      </c>
      <c r="AP1656" s="549">
        <f t="shared" si="783"/>
        <v>0</v>
      </c>
      <c r="AQ1656" s="283">
        <f t="shared" si="784"/>
        <v>-10292422.124166667</v>
      </c>
      <c r="AR1656" s="281">
        <f t="shared" si="764"/>
        <v>0</v>
      </c>
      <c r="AT1656" s="446"/>
      <c r="AU1656" s="284"/>
      <c r="AV1656" s="447" t="str">
        <f t="shared" si="765"/>
        <v>CA</v>
      </c>
      <c r="AW1656" s="447" t="str">
        <f t="shared" si="766"/>
        <v>CL</v>
      </c>
      <c r="AX1656" s="447" t="str">
        <f t="shared" si="767"/>
        <v>AIC</v>
      </c>
      <c r="AY1656" s="447" t="str">
        <f t="shared" si="768"/>
        <v>ERB</v>
      </c>
      <c r="AZ1656" s="447" t="str">
        <f t="shared" si="769"/>
        <v>GRB</v>
      </c>
      <c r="BA1656" s="447" t="str">
        <f t="shared" si="770"/>
        <v>Non-Op</v>
      </c>
      <c r="BC1656" s="445" t="s">
        <v>2368</v>
      </c>
      <c r="BD1656" s="552">
        <f t="shared" si="773"/>
        <v>-7945759.9800000004</v>
      </c>
      <c r="BF1656" s="435"/>
      <c r="BG1656" s="435"/>
      <c r="BH1656" s="435"/>
      <c r="BI1656" s="435"/>
      <c r="BJ1656" s="435"/>
      <c r="BK1656" s="435"/>
      <c r="BL1656" s="435"/>
      <c r="BN1656" s="444"/>
    </row>
    <row r="1657" spans="1:66" s="28" customFormat="1" ht="12" customHeight="1">
      <c r="A1657" s="362">
        <v>25401121</v>
      </c>
      <c r="B1657" s="313" t="str">
        <f t="shared" si="774"/>
        <v>25401121</v>
      </c>
      <c r="C1657" s="450" t="s">
        <v>2384</v>
      </c>
      <c r="D1657" s="451" t="s">
        <v>1163</v>
      </c>
      <c r="E1657" s="451"/>
      <c r="F1657" s="300">
        <v>44105</v>
      </c>
      <c r="G1657" s="451"/>
      <c r="H1657" s="556">
        <v>-674238675.75999999</v>
      </c>
      <c r="I1657" s="556">
        <v>-669093926.40999997</v>
      </c>
      <c r="J1657" s="556">
        <v>-663890990.97000003</v>
      </c>
      <c r="K1657" s="556">
        <v>-658911144.14999998</v>
      </c>
      <c r="L1657" s="556">
        <v>-654903099.85000002</v>
      </c>
      <c r="M1657" s="556">
        <v>-651101778.35000002</v>
      </c>
      <c r="N1657" s="556">
        <v>-647067201.13999999</v>
      </c>
      <c r="O1657" s="556">
        <v>-643228744.20000005</v>
      </c>
      <c r="P1657" s="556">
        <v>-639223872.03999996</v>
      </c>
      <c r="Q1657" s="556">
        <v>-635632752.63999999</v>
      </c>
      <c r="R1657" s="556">
        <v>0</v>
      </c>
      <c r="S1657" s="556">
        <v>0</v>
      </c>
      <c r="T1657" s="591">
        <v>0</v>
      </c>
      <c r="U1657" s="556"/>
      <c r="V1657" s="556">
        <f t="shared" si="775"/>
        <v>-516681070.63583332</v>
      </c>
      <c r="W1657" s="349" t="s">
        <v>2294</v>
      </c>
      <c r="X1657" s="361"/>
      <c r="Y1657" s="548">
        <f t="shared" si="786"/>
        <v>0</v>
      </c>
      <c r="Z1657" s="549">
        <f t="shared" si="786"/>
        <v>0</v>
      </c>
      <c r="AA1657" s="549">
        <f t="shared" si="786"/>
        <v>0</v>
      </c>
      <c r="AB1657" s="282">
        <f t="shared" si="760"/>
        <v>0</v>
      </c>
      <c r="AC1657" s="281">
        <f t="shared" si="761"/>
        <v>0</v>
      </c>
      <c r="AD1657" s="549">
        <f t="shared" si="776"/>
        <v>0</v>
      </c>
      <c r="AE1657" s="553">
        <f t="shared" si="777"/>
        <v>0</v>
      </c>
      <c r="AF1657" s="282">
        <f t="shared" si="778"/>
        <v>0</v>
      </c>
      <c r="AG1657" s="283">
        <f t="shared" si="779"/>
        <v>0</v>
      </c>
      <c r="AH1657" s="281">
        <f t="shared" si="762"/>
        <v>0</v>
      </c>
      <c r="AI1657" s="551">
        <f t="shared" si="785"/>
        <v>0</v>
      </c>
      <c r="AJ1657" s="549">
        <f t="shared" si="785"/>
        <v>0</v>
      </c>
      <c r="AK1657" s="549">
        <f t="shared" si="785"/>
        <v>0</v>
      </c>
      <c r="AL1657" s="282">
        <f t="shared" si="780"/>
        <v>-516681070.63583332</v>
      </c>
      <c r="AM1657" s="281">
        <f t="shared" si="763"/>
        <v>0</v>
      </c>
      <c r="AN1657" s="549">
        <f t="shared" si="781"/>
        <v>-516681070.63583332</v>
      </c>
      <c r="AO1657" s="549">
        <f t="shared" si="782"/>
        <v>0</v>
      </c>
      <c r="AP1657" s="549">
        <f t="shared" si="783"/>
        <v>0</v>
      </c>
      <c r="AQ1657" s="283">
        <f t="shared" si="784"/>
        <v>-516681070.63583332</v>
      </c>
      <c r="AR1657" s="281">
        <f t="shared" si="764"/>
        <v>0</v>
      </c>
      <c r="AT1657" s="446"/>
      <c r="AU1657" s="284"/>
      <c r="AV1657" s="447" t="str">
        <f t="shared" si="765"/>
        <v>CA</v>
      </c>
      <c r="AW1657" s="447" t="str">
        <f t="shared" si="766"/>
        <v>CL</v>
      </c>
      <c r="AX1657" s="447" t="str">
        <f t="shared" si="767"/>
        <v>AIC</v>
      </c>
      <c r="AY1657" s="447" t="str">
        <f t="shared" si="768"/>
        <v>ERB</v>
      </c>
      <c r="AZ1657" s="447" t="str">
        <f t="shared" si="769"/>
        <v>GRB</v>
      </c>
      <c r="BA1657" s="447" t="str">
        <f t="shared" si="770"/>
        <v>Non-Op</v>
      </c>
      <c r="BC1657" s="445" t="s">
        <v>2368</v>
      </c>
      <c r="BD1657" s="552">
        <f t="shared" si="773"/>
        <v>0</v>
      </c>
      <c r="BF1657" s="435"/>
      <c r="BG1657" s="435"/>
      <c r="BH1657" s="435"/>
      <c r="BI1657" s="435"/>
      <c r="BJ1657" s="435"/>
      <c r="BK1657" s="435"/>
      <c r="BL1657" s="435"/>
      <c r="BN1657" s="444"/>
    </row>
    <row r="1658" spans="1:66" s="28" customFormat="1" ht="12" customHeight="1">
      <c r="A1658" s="362">
        <v>25401122</v>
      </c>
      <c r="B1658" s="313" t="str">
        <f t="shared" si="774"/>
        <v>25401122</v>
      </c>
      <c r="C1658" s="450" t="s">
        <v>2384</v>
      </c>
      <c r="D1658" s="451" t="s">
        <v>1164</v>
      </c>
      <c r="E1658" s="451"/>
      <c r="F1658" s="300">
        <v>44105</v>
      </c>
      <c r="G1658" s="451"/>
      <c r="H1658" s="556">
        <v>-290094143.68000001</v>
      </c>
      <c r="I1658" s="556">
        <v>-288449569.00999999</v>
      </c>
      <c r="J1658" s="556">
        <v>-286707266.45999998</v>
      </c>
      <c r="K1658" s="556">
        <v>-285145480.39999998</v>
      </c>
      <c r="L1658" s="556">
        <v>-284245081.67000002</v>
      </c>
      <c r="M1658" s="556">
        <v>-283598955.07999998</v>
      </c>
      <c r="N1658" s="556">
        <v>-283167029.75999999</v>
      </c>
      <c r="O1658" s="556">
        <v>-282838757.62</v>
      </c>
      <c r="P1658" s="556">
        <v>-282498990.52999997</v>
      </c>
      <c r="Q1658" s="556">
        <v>-282040218.61000001</v>
      </c>
      <c r="R1658" s="556">
        <v>0</v>
      </c>
      <c r="S1658" s="556">
        <v>0</v>
      </c>
      <c r="T1658" s="591">
        <v>0</v>
      </c>
      <c r="U1658" s="556"/>
      <c r="V1658" s="556">
        <f t="shared" si="775"/>
        <v>-225311535.08166668</v>
      </c>
      <c r="W1658" s="349"/>
      <c r="X1658" s="293" t="s">
        <v>1637</v>
      </c>
      <c r="Y1658" s="548">
        <f t="shared" si="786"/>
        <v>0</v>
      </c>
      <c r="Z1658" s="549">
        <f t="shared" si="786"/>
        <v>0</v>
      </c>
      <c r="AA1658" s="549">
        <f t="shared" si="786"/>
        <v>0</v>
      </c>
      <c r="AB1658" s="282">
        <f t="shared" si="760"/>
        <v>0</v>
      </c>
      <c r="AC1658" s="281">
        <f t="shared" si="761"/>
        <v>0</v>
      </c>
      <c r="AD1658" s="549">
        <f t="shared" si="776"/>
        <v>0</v>
      </c>
      <c r="AE1658" s="553">
        <f t="shared" si="777"/>
        <v>0</v>
      </c>
      <c r="AF1658" s="282">
        <f t="shared" si="778"/>
        <v>0</v>
      </c>
      <c r="AG1658" s="283">
        <f t="shared" si="779"/>
        <v>0</v>
      </c>
      <c r="AH1658" s="281">
        <f t="shared" si="762"/>
        <v>0</v>
      </c>
      <c r="AI1658" s="551">
        <f t="shared" si="785"/>
        <v>0</v>
      </c>
      <c r="AJ1658" s="549">
        <f t="shared" si="785"/>
        <v>0</v>
      </c>
      <c r="AK1658" s="549">
        <f t="shared" si="785"/>
        <v>0</v>
      </c>
      <c r="AL1658" s="282">
        <f t="shared" si="780"/>
        <v>-225311535.08166668</v>
      </c>
      <c r="AM1658" s="281">
        <f t="shared" si="763"/>
        <v>0</v>
      </c>
      <c r="AN1658" s="549">
        <f t="shared" si="781"/>
        <v>0</v>
      </c>
      <c r="AO1658" s="549">
        <f t="shared" si="782"/>
        <v>-225311535.08166668</v>
      </c>
      <c r="AP1658" s="549">
        <f t="shared" si="783"/>
        <v>0</v>
      </c>
      <c r="AQ1658" s="283">
        <f t="shared" si="784"/>
        <v>-225311535.08166668</v>
      </c>
      <c r="AR1658" s="281">
        <f t="shared" si="764"/>
        <v>0</v>
      </c>
      <c r="AT1658" s="446"/>
      <c r="AU1658" s="284"/>
      <c r="AV1658" s="447" t="str">
        <f t="shared" si="765"/>
        <v>CA</v>
      </c>
      <c r="AW1658" s="447" t="str">
        <f t="shared" si="766"/>
        <v>CL</v>
      </c>
      <c r="AX1658" s="447" t="str">
        <f t="shared" si="767"/>
        <v>AIC</v>
      </c>
      <c r="AY1658" s="447" t="str">
        <f t="shared" si="768"/>
        <v>ERB</v>
      </c>
      <c r="AZ1658" s="447" t="str">
        <f t="shared" si="769"/>
        <v>GRB</v>
      </c>
      <c r="BA1658" s="447" t="str">
        <f t="shared" si="770"/>
        <v>Non-Op</v>
      </c>
      <c r="BC1658" s="445" t="s">
        <v>2368</v>
      </c>
      <c r="BD1658" s="552">
        <f t="shared" si="773"/>
        <v>0</v>
      </c>
      <c r="BF1658" s="435"/>
      <c r="BG1658" s="435"/>
      <c r="BH1658" s="435"/>
      <c r="BI1658" s="435"/>
      <c r="BJ1658" s="435"/>
      <c r="BK1658" s="435"/>
      <c r="BL1658" s="435"/>
      <c r="BN1658" s="444"/>
    </row>
    <row r="1659" spans="1:66" s="28" customFormat="1" ht="12" customHeight="1">
      <c r="A1659" s="287">
        <v>25500002</v>
      </c>
      <c r="B1659" s="288" t="str">
        <f t="shared" si="774"/>
        <v>25500002</v>
      </c>
      <c r="C1659" s="444" t="s">
        <v>2007</v>
      </c>
      <c r="D1659" s="445" t="s">
        <v>1162</v>
      </c>
      <c r="E1659" s="445"/>
      <c r="F1659" s="444"/>
      <c r="G1659" s="445"/>
      <c r="H1659" s="547">
        <v>-8165809</v>
      </c>
      <c r="I1659" s="547">
        <v>-8165809</v>
      </c>
      <c r="J1659" s="547">
        <v>-8165809</v>
      </c>
      <c r="K1659" s="547">
        <v>-8165809</v>
      </c>
      <c r="L1659" s="547">
        <v>-8165809</v>
      </c>
      <c r="M1659" s="547">
        <v>-8165809</v>
      </c>
      <c r="N1659" s="547">
        <v>-8165809</v>
      </c>
      <c r="O1659" s="547">
        <v>-8165809</v>
      </c>
      <c r="P1659" s="547">
        <v>-8165809</v>
      </c>
      <c r="Q1659" s="547">
        <v>-8165809</v>
      </c>
      <c r="R1659" s="547">
        <v>-8165809</v>
      </c>
      <c r="S1659" s="547">
        <v>-8165809</v>
      </c>
      <c r="T1659" s="547">
        <v>-8165809</v>
      </c>
      <c r="U1659" s="547"/>
      <c r="V1659" s="547">
        <f t="shared" si="775"/>
        <v>-8165809</v>
      </c>
      <c r="W1659" s="279"/>
      <c r="X1659" s="279"/>
      <c r="Y1659" s="548">
        <f t="shared" si="786"/>
        <v>0</v>
      </c>
      <c r="Z1659" s="549">
        <f t="shared" si="786"/>
        <v>0</v>
      </c>
      <c r="AA1659" s="549">
        <f t="shared" si="786"/>
        <v>-8165809</v>
      </c>
      <c r="AB1659" s="282">
        <f t="shared" si="760"/>
        <v>0</v>
      </c>
      <c r="AC1659" s="281">
        <f t="shared" si="761"/>
        <v>0</v>
      </c>
      <c r="AD1659" s="549">
        <f t="shared" si="776"/>
        <v>0</v>
      </c>
      <c r="AE1659" s="553">
        <f t="shared" si="777"/>
        <v>0</v>
      </c>
      <c r="AF1659" s="282">
        <f t="shared" si="778"/>
        <v>0</v>
      </c>
      <c r="AG1659" s="283">
        <f t="shared" si="779"/>
        <v>0</v>
      </c>
      <c r="AH1659" s="281">
        <f t="shared" si="762"/>
        <v>0</v>
      </c>
      <c r="AI1659" s="551">
        <f t="shared" si="785"/>
        <v>0</v>
      </c>
      <c r="AJ1659" s="549">
        <f t="shared" si="785"/>
        <v>0</v>
      </c>
      <c r="AK1659" s="549">
        <f t="shared" si="785"/>
        <v>-8165809</v>
      </c>
      <c r="AL1659" s="282">
        <f t="shared" si="780"/>
        <v>0</v>
      </c>
      <c r="AM1659" s="281">
        <f t="shared" si="763"/>
        <v>0</v>
      </c>
      <c r="AN1659" s="549">
        <f t="shared" si="781"/>
        <v>0</v>
      </c>
      <c r="AO1659" s="549">
        <f t="shared" si="782"/>
        <v>0</v>
      </c>
      <c r="AP1659" s="549">
        <f t="shared" si="783"/>
        <v>0</v>
      </c>
      <c r="AQ1659" s="283">
        <f t="shared" si="784"/>
        <v>0</v>
      </c>
      <c r="AR1659" s="281">
        <f t="shared" si="764"/>
        <v>0</v>
      </c>
      <c r="AT1659" s="446"/>
      <c r="AU1659" s="344"/>
      <c r="AV1659" s="447" t="str">
        <f t="shared" si="765"/>
        <v>CA</v>
      </c>
      <c r="AW1659" s="447" t="str">
        <f t="shared" si="766"/>
        <v>CL</v>
      </c>
      <c r="AX1659" s="447" t="str">
        <f t="shared" si="767"/>
        <v>AIC</v>
      </c>
      <c r="AY1659" s="447" t="str">
        <f t="shared" si="768"/>
        <v>ERB</v>
      </c>
      <c r="AZ1659" s="447" t="str">
        <f t="shared" si="769"/>
        <v>GRB</v>
      </c>
      <c r="BA1659" s="447" t="str">
        <f t="shared" si="770"/>
        <v>Non-Op</v>
      </c>
      <c r="BC1659" s="449" t="s">
        <v>2100</v>
      </c>
      <c r="BD1659" s="552">
        <f t="shared" si="773"/>
        <v>-8165809</v>
      </c>
      <c r="BF1659" s="435"/>
      <c r="BG1659" s="435"/>
      <c r="BH1659" s="435"/>
      <c r="BI1659" s="435"/>
      <c r="BJ1659" s="435"/>
      <c r="BK1659" s="435"/>
      <c r="BL1659" s="435"/>
      <c r="BN1659" s="444"/>
    </row>
    <row r="1660" spans="1:66" s="28" customFormat="1" ht="12" customHeight="1">
      <c r="A1660" s="287">
        <v>25500022</v>
      </c>
      <c r="B1660" s="288" t="str">
        <f t="shared" si="774"/>
        <v>25500022</v>
      </c>
      <c r="C1660" s="444" t="s">
        <v>2007</v>
      </c>
      <c r="D1660" s="445" t="s">
        <v>1162</v>
      </c>
      <c r="E1660" s="445"/>
      <c r="F1660" s="444"/>
      <c r="G1660" s="445"/>
      <c r="H1660" s="547">
        <v>8165809</v>
      </c>
      <c r="I1660" s="547">
        <v>8165809</v>
      </c>
      <c r="J1660" s="547">
        <v>8165809</v>
      </c>
      <c r="K1660" s="547">
        <v>8165809</v>
      </c>
      <c r="L1660" s="547">
        <v>8165809</v>
      </c>
      <c r="M1660" s="547">
        <v>8165809</v>
      </c>
      <c r="N1660" s="547">
        <v>8165809</v>
      </c>
      <c r="O1660" s="547">
        <v>8165809</v>
      </c>
      <c r="P1660" s="547">
        <v>8165809</v>
      </c>
      <c r="Q1660" s="547">
        <v>8165809</v>
      </c>
      <c r="R1660" s="547">
        <v>8165809</v>
      </c>
      <c r="S1660" s="547">
        <v>8165809</v>
      </c>
      <c r="T1660" s="547">
        <v>8165809</v>
      </c>
      <c r="U1660" s="547"/>
      <c r="V1660" s="547">
        <f t="shared" si="775"/>
        <v>8165809</v>
      </c>
      <c r="W1660" s="285"/>
      <c r="X1660" s="279"/>
      <c r="Y1660" s="548">
        <f t="shared" si="786"/>
        <v>0</v>
      </c>
      <c r="Z1660" s="549">
        <f t="shared" si="786"/>
        <v>0</v>
      </c>
      <c r="AA1660" s="549">
        <f t="shared" si="786"/>
        <v>8165809</v>
      </c>
      <c r="AB1660" s="282">
        <f t="shared" si="760"/>
        <v>0</v>
      </c>
      <c r="AC1660" s="281">
        <f t="shared" si="761"/>
        <v>0</v>
      </c>
      <c r="AD1660" s="549">
        <f t="shared" si="776"/>
        <v>0</v>
      </c>
      <c r="AE1660" s="553">
        <f t="shared" si="777"/>
        <v>0</v>
      </c>
      <c r="AF1660" s="282">
        <f t="shared" si="778"/>
        <v>0</v>
      </c>
      <c r="AG1660" s="283">
        <f t="shared" si="779"/>
        <v>0</v>
      </c>
      <c r="AH1660" s="281">
        <f t="shared" si="762"/>
        <v>0</v>
      </c>
      <c r="AI1660" s="551">
        <f t="shared" si="785"/>
        <v>0</v>
      </c>
      <c r="AJ1660" s="549">
        <f t="shared" si="785"/>
        <v>0</v>
      </c>
      <c r="AK1660" s="549">
        <f t="shared" si="785"/>
        <v>8165809</v>
      </c>
      <c r="AL1660" s="282">
        <f t="shared" si="780"/>
        <v>0</v>
      </c>
      <c r="AM1660" s="281">
        <f t="shared" si="763"/>
        <v>0</v>
      </c>
      <c r="AN1660" s="549">
        <f t="shared" si="781"/>
        <v>0</v>
      </c>
      <c r="AO1660" s="549">
        <f t="shared" si="782"/>
        <v>0</v>
      </c>
      <c r="AP1660" s="549">
        <f t="shared" si="783"/>
        <v>0</v>
      </c>
      <c r="AQ1660" s="283">
        <f t="shared" si="784"/>
        <v>0</v>
      </c>
      <c r="AR1660" s="281">
        <f t="shared" si="764"/>
        <v>0</v>
      </c>
      <c r="AT1660" s="446"/>
      <c r="AU1660" s="344"/>
      <c r="AV1660" s="447" t="str">
        <f t="shared" si="765"/>
        <v>CA</v>
      </c>
      <c r="AW1660" s="447" t="str">
        <f t="shared" si="766"/>
        <v>CL</v>
      </c>
      <c r="AX1660" s="447" t="str">
        <f t="shared" si="767"/>
        <v>AIC</v>
      </c>
      <c r="AY1660" s="447" t="str">
        <f t="shared" si="768"/>
        <v>ERB</v>
      </c>
      <c r="AZ1660" s="447" t="str">
        <f t="shared" si="769"/>
        <v>GRB</v>
      </c>
      <c r="BA1660" s="447" t="str">
        <f t="shared" si="770"/>
        <v>Non-Op</v>
      </c>
      <c r="BC1660" s="449" t="s">
        <v>2100</v>
      </c>
      <c r="BD1660" s="552">
        <f t="shared" si="773"/>
        <v>8165809</v>
      </c>
      <c r="BF1660" s="435"/>
      <c r="BG1660" s="435"/>
      <c r="BH1660" s="435"/>
      <c r="BI1660" s="435"/>
      <c r="BJ1660" s="435"/>
      <c r="BK1660" s="435"/>
      <c r="BL1660" s="435"/>
      <c r="BN1660" s="444"/>
    </row>
    <row r="1661" spans="1:66" s="28" customFormat="1" ht="12" customHeight="1">
      <c r="A1661" s="287">
        <v>25600072</v>
      </c>
      <c r="B1661" s="288" t="str">
        <f t="shared" si="774"/>
        <v>25600072</v>
      </c>
      <c r="C1661" s="445" t="s">
        <v>3055</v>
      </c>
      <c r="D1661" s="445" t="s">
        <v>2092</v>
      </c>
      <c r="E1661" s="445"/>
      <c r="F1661" s="445"/>
      <c r="G1661" s="445"/>
      <c r="H1661" s="547">
        <v>0</v>
      </c>
      <c r="I1661" s="547">
        <v>0</v>
      </c>
      <c r="J1661" s="547">
        <v>0</v>
      </c>
      <c r="K1661" s="547">
        <v>0</v>
      </c>
      <c r="L1661" s="547">
        <v>0</v>
      </c>
      <c r="M1661" s="547">
        <v>0</v>
      </c>
      <c r="N1661" s="547">
        <v>0</v>
      </c>
      <c r="O1661" s="547">
        <v>0</v>
      </c>
      <c r="P1661" s="547">
        <v>0</v>
      </c>
      <c r="Q1661" s="547">
        <v>0</v>
      </c>
      <c r="R1661" s="547">
        <v>0</v>
      </c>
      <c r="S1661" s="547">
        <v>0</v>
      </c>
      <c r="T1661" s="547">
        <v>0</v>
      </c>
      <c r="U1661" s="547"/>
      <c r="V1661" s="547">
        <f t="shared" si="775"/>
        <v>0</v>
      </c>
      <c r="W1661" s="285"/>
      <c r="X1661" s="285"/>
      <c r="Y1661" s="548">
        <f t="shared" si="786"/>
        <v>0</v>
      </c>
      <c r="Z1661" s="549">
        <f t="shared" si="786"/>
        <v>0</v>
      </c>
      <c r="AA1661" s="549">
        <f t="shared" si="786"/>
        <v>0</v>
      </c>
      <c r="AB1661" s="282">
        <f t="shared" si="760"/>
        <v>0</v>
      </c>
      <c r="AC1661" s="281">
        <f t="shared" si="761"/>
        <v>0</v>
      </c>
      <c r="AD1661" s="549">
        <f t="shared" si="776"/>
        <v>0</v>
      </c>
      <c r="AE1661" s="553">
        <f t="shared" si="777"/>
        <v>0</v>
      </c>
      <c r="AF1661" s="282">
        <f t="shared" si="778"/>
        <v>0</v>
      </c>
      <c r="AG1661" s="283">
        <f t="shared" si="779"/>
        <v>0</v>
      </c>
      <c r="AH1661" s="281">
        <f t="shared" si="762"/>
        <v>0</v>
      </c>
      <c r="AI1661" s="551">
        <f t="shared" ref="AI1661:AK1680" si="787">IF($D1661=AI$5,$V1661,0)</f>
        <v>0</v>
      </c>
      <c r="AJ1661" s="549">
        <f t="shared" si="787"/>
        <v>0</v>
      </c>
      <c r="AK1661" s="549">
        <f t="shared" si="787"/>
        <v>0</v>
      </c>
      <c r="AL1661" s="282">
        <f t="shared" si="780"/>
        <v>0</v>
      </c>
      <c r="AM1661" s="281">
        <f t="shared" si="763"/>
        <v>0</v>
      </c>
      <c r="AN1661" s="549">
        <f t="shared" si="781"/>
        <v>0</v>
      </c>
      <c r="AO1661" s="549">
        <f t="shared" si="782"/>
        <v>0</v>
      </c>
      <c r="AP1661" s="549">
        <f t="shared" si="783"/>
        <v>0</v>
      </c>
      <c r="AQ1661" s="283">
        <f t="shared" si="784"/>
        <v>0</v>
      </c>
      <c r="AR1661" s="281">
        <f t="shared" si="764"/>
        <v>0</v>
      </c>
      <c r="AT1661" s="446"/>
      <c r="AU1661" s="344"/>
      <c r="AV1661" s="447" t="str">
        <f t="shared" si="765"/>
        <v>CA</v>
      </c>
      <c r="AW1661" s="447" t="str">
        <f t="shared" si="766"/>
        <v>CL</v>
      </c>
      <c r="AX1661" s="447" t="str">
        <f t="shared" si="767"/>
        <v>AIC</v>
      </c>
      <c r="AY1661" s="447" t="str">
        <f t="shared" si="768"/>
        <v>ERB</v>
      </c>
      <c r="AZ1661" s="447" t="str">
        <f t="shared" si="769"/>
        <v>GRB</v>
      </c>
      <c r="BA1661" s="447" t="str">
        <f t="shared" si="770"/>
        <v>Non-Op</v>
      </c>
      <c r="BC1661" s="445" t="s">
        <v>2385</v>
      </c>
      <c r="BD1661" s="552">
        <f t="shared" si="773"/>
        <v>0</v>
      </c>
      <c r="BF1661" s="435"/>
      <c r="BG1661" s="435"/>
      <c r="BH1661" s="435"/>
      <c r="BI1661" s="435"/>
      <c r="BJ1661" s="435"/>
      <c r="BK1661" s="435"/>
      <c r="BL1661" s="435"/>
      <c r="BN1661" s="444"/>
    </row>
    <row r="1662" spans="1:66" s="28" customFormat="1" ht="12" customHeight="1">
      <c r="A1662" s="287">
        <v>25600081</v>
      </c>
      <c r="B1662" s="288" t="str">
        <f t="shared" si="774"/>
        <v>25600081</v>
      </c>
      <c r="C1662" s="445" t="s">
        <v>2008</v>
      </c>
      <c r="D1662" s="445" t="s">
        <v>2092</v>
      </c>
      <c r="E1662" s="445"/>
      <c r="F1662" s="445"/>
      <c r="G1662" s="445"/>
      <c r="H1662" s="547">
        <v>-1385064.14</v>
      </c>
      <c r="I1662" s="547">
        <v>-1385064.14</v>
      </c>
      <c r="J1662" s="547">
        <v>-1385064.14</v>
      </c>
      <c r="K1662" s="547">
        <v>-1385064.14</v>
      </c>
      <c r="L1662" s="547">
        <v>-1385398.73</v>
      </c>
      <c r="M1662" s="547">
        <v>-1386295.72</v>
      </c>
      <c r="N1662" s="547">
        <v>-1912536.47</v>
      </c>
      <c r="O1662" s="547">
        <v>-1912536.47</v>
      </c>
      <c r="P1662" s="547">
        <v>-1912536.47</v>
      </c>
      <c r="Q1662" s="547">
        <v>-1912536.47</v>
      </c>
      <c r="R1662" s="547">
        <v>-1912536.47</v>
      </c>
      <c r="S1662" s="547">
        <v>-1913005.8</v>
      </c>
      <c r="T1662" s="547">
        <v>-1913005.8</v>
      </c>
      <c r="U1662" s="547"/>
      <c r="V1662" s="547">
        <f t="shared" si="775"/>
        <v>-1670967.4991666668</v>
      </c>
      <c r="W1662" s="285"/>
      <c r="X1662" s="285"/>
      <c r="Y1662" s="548">
        <f t="shared" si="786"/>
        <v>0</v>
      </c>
      <c r="Z1662" s="549">
        <f t="shared" si="786"/>
        <v>-1913005.8</v>
      </c>
      <c r="AA1662" s="549">
        <f t="shared" si="786"/>
        <v>0</v>
      </c>
      <c r="AB1662" s="282">
        <f t="shared" si="760"/>
        <v>0</v>
      </c>
      <c r="AC1662" s="281">
        <f t="shared" si="761"/>
        <v>0</v>
      </c>
      <c r="AD1662" s="549">
        <f t="shared" si="776"/>
        <v>0</v>
      </c>
      <c r="AE1662" s="553">
        <f t="shared" si="777"/>
        <v>0</v>
      </c>
      <c r="AF1662" s="282">
        <f t="shared" si="778"/>
        <v>0</v>
      </c>
      <c r="AG1662" s="283">
        <f t="shared" si="779"/>
        <v>0</v>
      </c>
      <c r="AH1662" s="281">
        <f t="shared" si="762"/>
        <v>0</v>
      </c>
      <c r="AI1662" s="551">
        <f t="shared" si="787"/>
        <v>0</v>
      </c>
      <c r="AJ1662" s="549">
        <f t="shared" si="787"/>
        <v>-1670967.4991666668</v>
      </c>
      <c r="AK1662" s="549">
        <f t="shared" si="787"/>
        <v>0</v>
      </c>
      <c r="AL1662" s="282">
        <f t="shared" si="780"/>
        <v>0</v>
      </c>
      <c r="AM1662" s="281">
        <f t="shared" si="763"/>
        <v>0</v>
      </c>
      <c r="AN1662" s="549">
        <f t="shared" si="781"/>
        <v>0</v>
      </c>
      <c r="AO1662" s="549">
        <f t="shared" si="782"/>
        <v>0</v>
      </c>
      <c r="AP1662" s="549">
        <f t="shared" si="783"/>
        <v>0</v>
      </c>
      <c r="AQ1662" s="283">
        <f t="shared" si="784"/>
        <v>0</v>
      </c>
      <c r="AR1662" s="281">
        <f t="shared" si="764"/>
        <v>0</v>
      </c>
      <c r="AT1662" s="446"/>
      <c r="AU1662" s="344"/>
      <c r="AV1662" s="447" t="str">
        <f t="shared" si="765"/>
        <v>CA</v>
      </c>
      <c r="AW1662" s="447" t="str">
        <f t="shared" si="766"/>
        <v>CL</v>
      </c>
      <c r="AX1662" s="447" t="str">
        <f t="shared" si="767"/>
        <v>AIC</v>
      </c>
      <c r="AY1662" s="447" t="str">
        <f t="shared" si="768"/>
        <v>ERB</v>
      </c>
      <c r="AZ1662" s="447" t="str">
        <f t="shared" si="769"/>
        <v>GRB</v>
      </c>
      <c r="BA1662" s="447" t="str">
        <f t="shared" si="770"/>
        <v>Non-Op</v>
      </c>
      <c r="BC1662" s="445" t="s">
        <v>2385</v>
      </c>
      <c r="BD1662" s="552">
        <f t="shared" si="773"/>
        <v>-1913005.8</v>
      </c>
      <c r="BF1662" s="435"/>
      <c r="BG1662" s="435"/>
      <c r="BH1662" s="435"/>
      <c r="BI1662" s="435"/>
      <c r="BJ1662" s="435"/>
      <c r="BK1662" s="435"/>
      <c r="BL1662" s="435"/>
      <c r="BN1662" s="444"/>
    </row>
    <row r="1663" spans="1:66" s="28" customFormat="1" ht="12" customHeight="1">
      <c r="A1663" s="362">
        <v>25600091</v>
      </c>
      <c r="B1663" s="290" t="str">
        <f t="shared" si="774"/>
        <v>25600091</v>
      </c>
      <c r="C1663" s="451" t="s">
        <v>2386</v>
      </c>
      <c r="D1663" s="451" t="s">
        <v>2092</v>
      </c>
      <c r="E1663" s="451"/>
      <c r="F1663" s="300">
        <v>44105</v>
      </c>
      <c r="G1663" s="451"/>
      <c r="H1663" s="556">
        <v>-11160359.640000001</v>
      </c>
      <c r="I1663" s="556">
        <v>-10640242.640000001</v>
      </c>
      <c r="J1663" s="556">
        <v>-10120125.640000001</v>
      </c>
      <c r="K1663" s="556">
        <v>-9600008.6400000006</v>
      </c>
      <c r="L1663" s="556">
        <v>-9079891.6400000006</v>
      </c>
      <c r="M1663" s="556">
        <v>-8559774.6400000006</v>
      </c>
      <c r="N1663" s="556">
        <v>-8039657.6399999997</v>
      </c>
      <c r="O1663" s="556">
        <v>-7519540.6399999997</v>
      </c>
      <c r="P1663" s="556">
        <v>-6999423.6399999997</v>
      </c>
      <c r="Q1663" s="556">
        <v>-6479306.6399999997</v>
      </c>
      <c r="R1663" s="556">
        <v>-5959189.6399999997</v>
      </c>
      <c r="S1663" s="556">
        <v>-5439072.6399999997</v>
      </c>
      <c r="T1663" s="591">
        <v>-4918955.6399999997</v>
      </c>
      <c r="U1663" s="556"/>
      <c r="V1663" s="556">
        <f t="shared" si="775"/>
        <v>-8039657.6400000006</v>
      </c>
      <c r="W1663" s="292"/>
      <c r="X1663" s="292"/>
      <c r="Y1663" s="548">
        <f t="shared" ref="Y1663:AA1682" si="788">IF($D1663=Y$5,$T1663,0)</f>
        <v>0</v>
      </c>
      <c r="Z1663" s="549">
        <f t="shared" si="788"/>
        <v>-4918955.6399999997</v>
      </c>
      <c r="AA1663" s="549">
        <f t="shared" si="788"/>
        <v>0</v>
      </c>
      <c r="AB1663" s="282">
        <f t="shared" si="760"/>
        <v>0</v>
      </c>
      <c r="AC1663" s="281">
        <f t="shared" si="761"/>
        <v>0</v>
      </c>
      <c r="AD1663" s="549">
        <f t="shared" si="776"/>
        <v>0</v>
      </c>
      <c r="AE1663" s="553">
        <f t="shared" si="777"/>
        <v>0</v>
      </c>
      <c r="AF1663" s="282">
        <f t="shared" si="778"/>
        <v>0</v>
      </c>
      <c r="AG1663" s="283">
        <f t="shared" si="779"/>
        <v>0</v>
      </c>
      <c r="AH1663" s="281">
        <f t="shared" si="762"/>
        <v>0</v>
      </c>
      <c r="AI1663" s="551">
        <f t="shared" si="787"/>
        <v>0</v>
      </c>
      <c r="AJ1663" s="549">
        <f t="shared" si="787"/>
        <v>-8039657.6400000006</v>
      </c>
      <c r="AK1663" s="549">
        <f t="shared" si="787"/>
        <v>0</v>
      </c>
      <c r="AL1663" s="282">
        <f t="shared" si="780"/>
        <v>0</v>
      </c>
      <c r="AM1663" s="281">
        <f t="shared" si="763"/>
        <v>0</v>
      </c>
      <c r="AN1663" s="549">
        <f t="shared" si="781"/>
        <v>0</v>
      </c>
      <c r="AO1663" s="549">
        <f t="shared" si="782"/>
        <v>0</v>
      </c>
      <c r="AP1663" s="549">
        <f t="shared" si="783"/>
        <v>0</v>
      </c>
      <c r="AQ1663" s="283">
        <f t="shared" si="784"/>
        <v>0</v>
      </c>
      <c r="AR1663" s="281">
        <f t="shared" si="764"/>
        <v>0</v>
      </c>
      <c r="AT1663" s="446"/>
      <c r="AU1663" s="344"/>
      <c r="AV1663" s="447" t="str">
        <f t="shared" si="765"/>
        <v>CA</v>
      </c>
      <c r="AW1663" s="447" t="str">
        <f t="shared" si="766"/>
        <v>CL</v>
      </c>
      <c r="AX1663" s="447" t="str">
        <f t="shared" si="767"/>
        <v>AIC</v>
      </c>
      <c r="AY1663" s="447" t="str">
        <f t="shared" si="768"/>
        <v>ERB</v>
      </c>
      <c r="AZ1663" s="447" t="str">
        <f t="shared" si="769"/>
        <v>GRB</v>
      </c>
      <c r="BA1663" s="447" t="str">
        <f t="shared" si="770"/>
        <v>Non-Op</v>
      </c>
      <c r="BC1663" s="445" t="s">
        <v>2385</v>
      </c>
      <c r="BD1663" s="552">
        <f t="shared" si="773"/>
        <v>-4918955.6399999997</v>
      </c>
      <c r="BF1663" s="435"/>
      <c r="BG1663" s="435"/>
      <c r="BH1663" s="435"/>
      <c r="BI1663" s="435"/>
      <c r="BJ1663" s="435"/>
      <c r="BK1663" s="435"/>
      <c r="BL1663" s="435"/>
      <c r="BN1663" s="444"/>
    </row>
    <row r="1664" spans="1:66" s="28" customFormat="1" ht="12" customHeight="1">
      <c r="A1664" s="287">
        <v>25600102</v>
      </c>
      <c r="B1664" s="288" t="str">
        <f t="shared" si="774"/>
        <v>25600102</v>
      </c>
      <c r="C1664" s="445" t="s">
        <v>3056</v>
      </c>
      <c r="D1664" s="445" t="s">
        <v>2092</v>
      </c>
      <c r="E1664" s="445"/>
      <c r="F1664" s="445"/>
      <c r="G1664" s="445"/>
      <c r="H1664" s="547">
        <v>0</v>
      </c>
      <c r="I1664" s="547">
        <v>0</v>
      </c>
      <c r="J1664" s="547">
        <v>0</v>
      </c>
      <c r="K1664" s="547">
        <v>0</v>
      </c>
      <c r="L1664" s="547">
        <v>0</v>
      </c>
      <c r="M1664" s="547">
        <v>0</v>
      </c>
      <c r="N1664" s="547">
        <v>0</v>
      </c>
      <c r="O1664" s="547">
        <v>0</v>
      </c>
      <c r="P1664" s="547">
        <v>0</v>
      </c>
      <c r="Q1664" s="547">
        <v>0</v>
      </c>
      <c r="R1664" s="547">
        <v>0</v>
      </c>
      <c r="S1664" s="547">
        <v>0</v>
      </c>
      <c r="T1664" s="547">
        <v>0</v>
      </c>
      <c r="U1664" s="547"/>
      <c r="V1664" s="547">
        <f t="shared" si="775"/>
        <v>0</v>
      </c>
      <c r="W1664" s="285"/>
      <c r="X1664" s="285"/>
      <c r="Y1664" s="548">
        <f t="shared" si="788"/>
        <v>0</v>
      </c>
      <c r="Z1664" s="549">
        <f t="shared" si="788"/>
        <v>0</v>
      </c>
      <c r="AA1664" s="549">
        <f t="shared" si="788"/>
        <v>0</v>
      </c>
      <c r="AB1664" s="282">
        <f t="shared" si="760"/>
        <v>0</v>
      </c>
      <c r="AC1664" s="281">
        <f t="shared" si="761"/>
        <v>0</v>
      </c>
      <c r="AD1664" s="549">
        <f t="shared" si="776"/>
        <v>0</v>
      </c>
      <c r="AE1664" s="553">
        <f t="shared" si="777"/>
        <v>0</v>
      </c>
      <c r="AF1664" s="282">
        <f t="shared" si="778"/>
        <v>0</v>
      </c>
      <c r="AG1664" s="283">
        <f t="shared" si="779"/>
        <v>0</v>
      </c>
      <c r="AH1664" s="281">
        <f t="shared" si="762"/>
        <v>0</v>
      </c>
      <c r="AI1664" s="551">
        <f t="shared" si="787"/>
        <v>0</v>
      </c>
      <c r="AJ1664" s="549">
        <f t="shared" si="787"/>
        <v>0</v>
      </c>
      <c r="AK1664" s="549">
        <f t="shared" si="787"/>
        <v>0</v>
      </c>
      <c r="AL1664" s="282">
        <f t="shared" si="780"/>
        <v>0</v>
      </c>
      <c r="AM1664" s="281">
        <f t="shared" si="763"/>
        <v>0</v>
      </c>
      <c r="AN1664" s="549">
        <f t="shared" si="781"/>
        <v>0</v>
      </c>
      <c r="AO1664" s="549">
        <f t="shared" si="782"/>
        <v>0</v>
      </c>
      <c r="AP1664" s="549">
        <f t="shared" si="783"/>
        <v>0</v>
      </c>
      <c r="AQ1664" s="283">
        <f t="shared" si="784"/>
        <v>0</v>
      </c>
      <c r="AR1664" s="281">
        <f t="shared" si="764"/>
        <v>0</v>
      </c>
      <c r="AT1664" s="446"/>
      <c r="AU1664" s="344"/>
      <c r="AV1664" s="447" t="str">
        <f t="shared" si="765"/>
        <v>CA</v>
      </c>
      <c r="AW1664" s="447" t="str">
        <f t="shared" si="766"/>
        <v>CL</v>
      </c>
      <c r="AX1664" s="447" t="str">
        <f t="shared" si="767"/>
        <v>AIC</v>
      </c>
      <c r="AY1664" s="447" t="str">
        <f t="shared" si="768"/>
        <v>ERB</v>
      </c>
      <c r="AZ1664" s="447" t="str">
        <f t="shared" si="769"/>
        <v>GRB</v>
      </c>
      <c r="BA1664" s="447" t="str">
        <f t="shared" si="770"/>
        <v>Non-Op</v>
      </c>
      <c r="BC1664" s="445" t="s">
        <v>2385</v>
      </c>
      <c r="BD1664" s="552">
        <f t="shared" si="773"/>
        <v>0</v>
      </c>
      <c r="BF1664" s="435"/>
      <c r="BG1664" s="435"/>
      <c r="BH1664" s="435"/>
      <c r="BI1664" s="435"/>
      <c r="BJ1664" s="435"/>
      <c r="BK1664" s="435"/>
      <c r="BL1664" s="435"/>
      <c r="BN1664" s="444"/>
    </row>
    <row r="1665" spans="1:66" s="28" customFormat="1" ht="12" customHeight="1">
      <c r="A1665" s="287">
        <v>25600111</v>
      </c>
      <c r="B1665" s="288" t="str">
        <f t="shared" si="774"/>
        <v>25600111</v>
      </c>
      <c r="C1665" s="445" t="s">
        <v>3057</v>
      </c>
      <c r="D1665" s="445" t="s">
        <v>2092</v>
      </c>
      <c r="E1665" s="445"/>
      <c r="F1665" s="445"/>
      <c r="G1665" s="445"/>
      <c r="H1665" s="547">
        <v>0</v>
      </c>
      <c r="I1665" s="547">
        <v>0</v>
      </c>
      <c r="J1665" s="547">
        <v>0</v>
      </c>
      <c r="K1665" s="547">
        <v>0</v>
      </c>
      <c r="L1665" s="547">
        <v>0</v>
      </c>
      <c r="M1665" s="547">
        <v>0</v>
      </c>
      <c r="N1665" s="547">
        <v>0</v>
      </c>
      <c r="O1665" s="547">
        <v>0</v>
      </c>
      <c r="P1665" s="547">
        <v>0</v>
      </c>
      <c r="Q1665" s="547">
        <v>0</v>
      </c>
      <c r="R1665" s="547">
        <v>0</v>
      </c>
      <c r="S1665" s="547">
        <v>0</v>
      </c>
      <c r="T1665" s="547">
        <v>0</v>
      </c>
      <c r="U1665" s="547"/>
      <c r="V1665" s="547">
        <f t="shared" si="775"/>
        <v>0</v>
      </c>
      <c r="W1665" s="285"/>
      <c r="X1665" s="285"/>
      <c r="Y1665" s="548">
        <f t="shared" si="788"/>
        <v>0</v>
      </c>
      <c r="Z1665" s="549">
        <f t="shared" si="788"/>
        <v>0</v>
      </c>
      <c r="AA1665" s="549">
        <f t="shared" si="788"/>
        <v>0</v>
      </c>
      <c r="AB1665" s="282">
        <f t="shared" si="760"/>
        <v>0</v>
      </c>
      <c r="AC1665" s="281">
        <f t="shared" si="761"/>
        <v>0</v>
      </c>
      <c r="AD1665" s="549">
        <f t="shared" si="776"/>
        <v>0</v>
      </c>
      <c r="AE1665" s="553">
        <f t="shared" si="777"/>
        <v>0</v>
      </c>
      <c r="AF1665" s="282">
        <f t="shared" si="778"/>
        <v>0</v>
      </c>
      <c r="AG1665" s="283">
        <f t="shared" si="779"/>
        <v>0</v>
      </c>
      <c r="AH1665" s="281">
        <f t="shared" si="762"/>
        <v>0</v>
      </c>
      <c r="AI1665" s="551">
        <f t="shared" si="787"/>
        <v>0</v>
      </c>
      <c r="AJ1665" s="549">
        <f t="shared" si="787"/>
        <v>0</v>
      </c>
      <c r="AK1665" s="549">
        <f t="shared" si="787"/>
        <v>0</v>
      </c>
      <c r="AL1665" s="282">
        <f t="shared" si="780"/>
        <v>0</v>
      </c>
      <c r="AM1665" s="281">
        <f t="shared" si="763"/>
        <v>0</v>
      </c>
      <c r="AN1665" s="549">
        <f t="shared" si="781"/>
        <v>0</v>
      </c>
      <c r="AO1665" s="549">
        <f t="shared" si="782"/>
        <v>0</v>
      </c>
      <c r="AP1665" s="549">
        <f t="shared" si="783"/>
        <v>0</v>
      </c>
      <c r="AQ1665" s="283">
        <f t="shared" si="784"/>
        <v>0</v>
      </c>
      <c r="AR1665" s="281">
        <f t="shared" si="764"/>
        <v>0</v>
      </c>
      <c r="AT1665" s="446"/>
      <c r="AU1665" s="344"/>
      <c r="AV1665" s="447" t="str">
        <f t="shared" si="765"/>
        <v>CA</v>
      </c>
      <c r="AW1665" s="447" t="str">
        <f t="shared" si="766"/>
        <v>CL</v>
      </c>
      <c r="AX1665" s="447" t="str">
        <f t="shared" si="767"/>
        <v>AIC</v>
      </c>
      <c r="AY1665" s="447" t="str">
        <f t="shared" si="768"/>
        <v>ERB</v>
      </c>
      <c r="AZ1665" s="447" t="str">
        <f t="shared" si="769"/>
        <v>GRB</v>
      </c>
      <c r="BA1665" s="447" t="str">
        <f t="shared" si="770"/>
        <v>Non-Op</v>
      </c>
      <c r="BC1665" s="445" t="s">
        <v>2385</v>
      </c>
      <c r="BD1665" s="552">
        <f t="shared" si="773"/>
        <v>0</v>
      </c>
      <c r="BF1665" s="435"/>
      <c r="BG1665" s="435"/>
      <c r="BH1665" s="435"/>
      <c r="BI1665" s="435"/>
      <c r="BJ1665" s="435"/>
      <c r="BK1665" s="435"/>
      <c r="BL1665" s="435"/>
      <c r="BN1665" s="444"/>
    </row>
    <row r="1666" spans="1:66" s="28" customFormat="1" ht="12" customHeight="1">
      <c r="A1666" s="287">
        <v>25600121</v>
      </c>
      <c r="B1666" s="288" t="str">
        <f t="shared" si="774"/>
        <v>25600121</v>
      </c>
      <c r="C1666" s="445" t="s">
        <v>2009</v>
      </c>
      <c r="D1666" s="445" t="s">
        <v>2092</v>
      </c>
      <c r="E1666" s="445"/>
      <c r="F1666" s="294">
        <v>43070</v>
      </c>
      <c r="G1666" s="445"/>
      <c r="H1666" s="547">
        <v>-339002.49</v>
      </c>
      <c r="I1666" s="547">
        <v>-318609.49</v>
      </c>
      <c r="J1666" s="547">
        <v>-298216.49</v>
      </c>
      <c r="K1666" s="547">
        <v>-277823.49</v>
      </c>
      <c r="L1666" s="547">
        <v>-257430.49</v>
      </c>
      <c r="M1666" s="547">
        <v>-237037.49</v>
      </c>
      <c r="N1666" s="547">
        <v>-216644.49</v>
      </c>
      <c r="O1666" s="547">
        <v>-196251.49</v>
      </c>
      <c r="P1666" s="547">
        <v>-175858.49</v>
      </c>
      <c r="Q1666" s="547">
        <v>-155465.49</v>
      </c>
      <c r="R1666" s="547">
        <v>-135072.49</v>
      </c>
      <c r="S1666" s="547">
        <v>-114679.49</v>
      </c>
      <c r="T1666" s="547">
        <v>-94286.49</v>
      </c>
      <c r="U1666" s="547"/>
      <c r="V1666" s="547">
        <f t="shared" si="775"/>
        <v>-216644.49000000008</v>
      </c>
      <c r="W1666" s="285"/>
      <c r="X1666" s="285"/>
      <c r="Y1666" s="548">
        <f t="shared" si="788"/>
        <v>0</v>
      </c>
      <c r="Z1666" s="549">
        <f t="shared" si="788"/>
        <v>-94286.49</v>
      </c>
      <c r="AA1666" s="549">
        <f t="shared" si="788"/>
        <v>0</v>
      </c>
      <c r="AB1666" s="282">
        <f t="shared" si="760"/>
        <v>0</v>
      </c>
      <c r="AC1666" s="281">
        <f t="shared" si="761"/>
        <v>0</v>
      </c>
      <c r="AD1666" s="549">
        <f t="shared" si="776"/>
        <v>0</v>
      </c>
      <c r="AE1666" s="553">
        <f t="shared" si="777"/>
        <v>0</v>
      </c>
      <c r="AF1666" s="282">
        <f t="shared" si="778"/>
        <v>0</v>
      </c>
      <c r="AG1666" s="283">
        <f t="shared" si="779"/>
        <v>0</v>
      </c>
      <c r="AH1666" s="281">
        <f t="shared" si="762"/>
        <v>0</v>
      </c>
      <c r="AI1666" s="551">
        <f t="shared" si="787"/>
        <v>0</v>
      </c>
      <c r="AJ1666" s="549">
        <f t="shared" si="787"/>
        <v>-216644.49000000008</v>
      </c>
      <c r="AK1666" s="549">
        <f t="shared" si="787"/>
        <v>0</v>
      </c>
      <c r="AL1666" s="282">
        <f t="shared" si="780"/>
        <v>0</v>
      </c>
      <c r="AM1666" s="281">
        <f t="shared" si="763"/>
        <v>0</v>
      </c>
      <c r="AN1666" s="549">
        <f t="shared" si="781"/>
        <v>0</v>
      </c>
      <c r="AO1666" s="549">
        <f t="shared" si="782"/>
        <v>0</v>
      </c>
      <c r="AP1666" s="549">
        <f t="shared" si="783"/>
        <v>0</v>
      </c>
      <c r="AQ1666" s="283">
        <f t="shared" si="784"/>
        <v>0</v>
      </c>
      <c r="AR1666" s="281">
        <f t="shared" si="764"/>
        <v>0</v>
      </c>
      <c r="AT1666" s="446"/>
      <c r="AU1666" s="344"/>
      <c r="AV1666" s="447" t="str">
        <f t="shared" si="765"/>
        <v>CA</v>
      </c>
      <c r="AW1666" s="447" t="str">
        <f t="shared" si="766"/>
        <v>CL</v>
      </c>
      <c r="AX1666" s="447" t="str">
        <f t="shared" si="767"/>
        <v>AIC</v>
      </c>
      <c r="AY1666" s="447" t="str">
        <f t="shared" si="768"/>
        <v>ERB</v>
      </c>
      <c r="AZ1666" s="447" t="str">
        <f t="shared" si="769"/>
        <v>GRB</v>
      </c>
      <c r="BA1666" s="447" t="str">
        <f t="shared" si="770"/>
        <v>Non-Op</v>
      </c>
      <c r="BC1666" s="445" t="s">
        <v>2385</v>
      </c>
      <c r="BD1666" s="552">
        <f t="shared" si="773"/>
        <v>-94286.49</v>
      </c>
      <c r="BF1666" s="448"/>
      <c r="BG1666" s="448"/>
      <c r="BH1666" s="448"/>
      <c r="BI1666" s="448"/>
      <c r="BJ1666" s="448"/>
      <c r="BK1666" s="448"/>
      <c r="BL1666" s="448"/>
      <c r="BN1666" s="444"/>
    </row>
    <row r="1667" spans="1:66" s="28" customFormat="1" ht="12" customHeight="1">
      <c r="A1667" s="287">
        <v>25600122</v>
      </c>
      <c r="B1667" s="288" t="str">
        <f t="shared" si="774"/>
        <v>25600122</v>
      </c>
      <c r="C1667" s="445" t="s">
        <v>2010</v>
      </c>
      <c r="D1667" s="445" t="s">
        <v>2092</v>
      </c>
      <c r="E1667" s="445"/>
      <c r="F1667" s="294">
        <v>43070</v>
      </c>
      <c r="G1667" s="445"/>
      <c r="H1667" s="547">
        <v>2238.81</v>
      </c>
      <c r="I1667" s="547">
        <v>1842.81</v>
      </c>
      <c r="J1667" s="547">
        <v>1446.81</v>
      </c>
      <c r="K1667" s="547">
        <v>1050.81</v>
      </c>
      <c r="L1667" s="547">
        <v>654.80999999999995</v>
      </c>
      <c r="M1667" s="547">
        <v>0</v>
      </c>
      <c r="N1667" s="547">
        <v>0</v>
      </c>
      <c r="O1667" s="547">
        <v>0</v>
      </c>
      <c r="P1667" s="547">
        <v>0</v>
      </c>
      <c r="Q1667" s="547">
        <v>0</v>
      </c>
      <c r="R1667" s="547">
        <v>0</v>
      </c>
      <c r="S1667" s="547">
        <v>0</v>
      </c>
      <c r="T1667" s="547">
        <v>0</v>
      </c>
      <c r="U1667" s="547"/>
      <c r="V1667" s="547">
        <f t="shared" si="775"/>
        <v>509.55374999999998</v>
      </c>
      <c r="W1667" s="285"/>
      <c r="X1667" s="285"/>
      <c r="Y1667" s="548">
        <f t="shared" si="788"/>
        <v>0</v>
      </c>
      <c r="Z1667" s="549">
        <f t="shared" si="788"/>
        <v>0</v>
      </c>
      <c r="AA1667" s="549">
        <f t="shared" si="788"/>
        <v>0</v>
      </c>
      <c r="AB1667" s="282">
        <f t="shared" si="760"/>
        <v>0</v>
      </c>
      <c r="AC1667" s="281">
        <f t="shared" si="761"/>
        <v>0</v>
      </c>
      <c r="AD1667" s="549">
        <f t="shared" si="776"/>
        <v>0</v>
      </c>
      <c r="AE1667" s="553">
        <f t="shared" si="777"/>
        <v>0</v>
      </c>
      <c r="AF1667" s="282">
        <f t="shared" si="778"/>
        <v>0</v>
      </c>
      <c r="AG1667" s="283">
        <f t="shared" si="779"/>
        <v>0</v>
      </c>
      <c r="AH1667" s="281">
        <f t="shared" si="762"/>
        <v>0</v>
      </c>
      <c r="AI1667" s="551">
        <f t="shared" si="787"/>
        <v>0</v>
      </c>
      <c r="AJ1667" s="549">
        <f t="shared" si="787"/>
        <v>509.55374999999998</v>
      </c>
      <c r="AK1667" s="549">
        <f t="shared" si="787"/>
        <v>0</v>
      </c>
      <c r="AL1667" s="282">
        <f t="shared" si="780"/>
        <v>0</v>
      </c>
      <c r="AM1667" s="281">
        <f t="shared" si="763"/>
        <v>0</v>
      </c>
      <c r="AN1667" s="549">
        <f t="shared" si="781"/>
        <v>0</v>
      </c>
      <c r="AO1667" s="549">
        <f t="shared" si="782"/>
        <v>0</v>
      </c>
      <c r="AP1667" s="549">
        <f t="shared" si="783"/>
        <v>0</v>
      </c>
      <c r="AQ1667" s="283">
        <f t="shared" si="784"/>
        <v>0</v>
      </c>
      <c r="AR1667" s="281">
        <f t="shared" si="764"/>
        <v>0</v>
      </c>
      <c r="AT1667" s="446"/>
      <c r="AU1667" s="344"/>
      <c r="AV1667" s="447" t="str">
        <f t="shared" si="765"/>
        <v>CA</v>
      </c>
      <c r="AW1667" s="447" t="str">
        <f t="shared" si="766"/>
        <v>CL</v>
      </c>
      <c r="AX1667" s="447" t="str">
        <f t="shared" si="767"/>
        <v>AIC</v>
      </c>
      <c r="AY1667" s="447" t="str">
        <f t="shared" si="768"/>
        <v>ERB</v>
      </c>
      <c r="AZ1667" s="447" t="str">
        <f t="shared" si="769"/>
        <v>GRB</v>
      </c>
      <c r="BA1667" s="447" t="str">
        <f t="shared" si="770"/>
        <v>Non-Op</v>
      </c>
      <c r="BC1667" s="445" t="s">
        <v>2385</v>
      </c>
      <c r="BD1667" s="552">
        <f t="shared" si="773"/>
        <v>0</v>
      </c>
      <c r="BF1667" s="448"/>
      <c r="BG1667" s="448"/>
      <c r="BH1667" s="448"/>
      <c r="BI1667" s="448"/>
      <c r="BJ1667" s="448"/>
      <c r="BK1667" s="448"/>
      <c r="BL1667" s="448"/>
      <c r="BN1667" s="444"/>
    </row>
    <row r="1668" spans="1:66" s="28" customFormat="1" ht="12" customHeight="1">
      <c r="A1668" s="287">
        <v>25700043</v>
      </c>
      <c r="B1668" s="288" t="str">
        <f t="shared" si="774"/>
        <v>25700043</v>
      </c>
      <c r="C1668" s="444" t="s">
        <v>3058</v>
      </c>
      <c r="D1668" s="445" t="s">
        <v>1162</v>
      </c>
      <c r="E1668" s="445"/>
      <c r="F1668" s="444"/>
      <c r="G1668" s="445"/>
      <c r="H1668" s="547">
        <v>0</v>
      </c>
      <c r="I1668" s="547">
        <v>0</v>
      </c>
      <c r="J1668" s="547">
        <v>0</v>
      </c>
      <c r="K1668" s="547">
        <v>0</v>
      </c>
      <c r="L1668" s="547">
        <v>0</v>
      </c>
      <c r="M1668" s="547">
        <v>0</v>
      </c>
      <c r="N1668" s="547">
        <v>0</v>
      </c>
      <c r="O1668" s="547">
        <v>0</v>
      </c>
      <c r="P1668" s="547">
        <v>0</v>
      </c>
      <c r="Q1668" s="547">
        <v>0</v>
      </c>
      <c r="R1668" s="547">
        <v>0</v>
      </c>
      <c r="S1668" s="547">
        <v>0</v>
      </c>
      <c r="T1668" s="547">
        <v>0</v>
      </c>
      <c r="U1668" s="547"/>
      <c r="V1668" s="547">
        <f t="shared" si="775"/>
        <v>0</v>
      </c>
      <c r="W1668" s="285"/>
      <c r="X1668" s="285"/>
      <c r="Y1668" s="548">
        <f t="shared" si="788"/>
        <v>0</v>
      </c>
      <c r="Z1668" s="549">
        <f t="shared" si="788"/>
        <v>0</v>
      </c>
      <c r="AA1668" s="549">
        <f t="shared" si="788"/>
        <v>0</v>
      </c>
      <c r="AB1668" s="282">
        <f t="shared" si="760"/>
        <v>0</v>
      </c>
      <c r="AC1668" s="281">
        <f t="shared" si="761"/>
        <v>0</v>
      </c>
      <c r="AD1668" s="549">
        <f t="shared" si="776"/>
        <v>0</v>
      </c>
      <c r="AE1668" s="553">
        <f t="shared" si="777"/>
        <v>0</v>
      </c>
      <c r="AF1668" s="282">
        <f t="shared" si="778"/>
        <v>0</v>
      </c>
      <c r="AG1668" s="283">
        <f t="shared" si="779"/>
        <v>0</v>
      </c>
      <c r="AH1668" s="281">
        <f t="shared" si="762"/>
        <v>0</v>
      </c>
      <c r="AI1668" s="551">
        <f t="shared" si="787"/>
        <v>0</v>
      </c>
      <c r="AJ1668" s="549">
        <f t="shared" si="787"/>
        <v>0</v>
      </c>
      <c r="AK1668" s="549">
        <f t="shared" si="787"/>
        <v>0</v>
      </c>
      <c r="AL1668" s="282">
        <f t="shared" si="780"/>
        <v>0</v>
      </c>
      <c r="AM1668" s="281">
        <f t="shared" si="763"/>
        <v>0</v>
      </c>
      <c r="AN1668" s="549">
        <f t="shared" si="781"/>
        <v>0</v>
      </c>
      <c r="AO1668" s="549">
        <f t="shared" si="782"/>
        <v>0</v>
      </c>
      <c r="AP1668" s="549">
        <f t="shared" si="783"/>
        <v>0</v>
      </c>
      <c r="AQ1668" s="283">
        <f t="shared" si="784"/>
        <v>0</v>
      </c>
      <c r="AR1668" s="281">
        <f t="shared" si="764"/>
        <v>0</v>
      </c>
      <c r="AT1668" s="446"/>
      <c r="AU1668" s="344"/>
      <c r="AV1668" s="447" t="str">
        <f t="shared" si="765"/>
        <v>CA</v>
      </c>
      <c r="AW1668" s="447" t="str">
        <f t="shared" si="766"/>
        <v>CL</v>
      </c>
      <c r="AX1668" s="447" t="str">
        <f t="shared" si="767"/>
        <v>AIC</v>
      </c>
      <c r="AY1668" s="447" t="str">
        <f t="shared" si="768"/>
        <v>ERB</v>
      </c>
      <c r="AZ1668" s="447" t="str">
        <f t="shared" si="769"/>
        <v>GRB</v>
      </c>
      <c r="BA1668" s="447" t="str">
        <f t="shared" si="770"/>
        <v>Non-Op</v>
      </c>
      <c r="BC1668" s="449" t="s">
        <v>2100</v>
      </c>
      <c r="BD1668" s="552">
        <f t="shared" si="773"/>
        <v>0</v>
      </c>
      <c r="BF1668" s="435"/>
      <c r="BG1668" s="435"/>
      <c r="BH1668" s="435"/>
      <c r="BI1668" s="435"/>
      <c r="BJ1668" s="435"/>
      <c r="BK1668" s="435"/>
      <c r="BL1668" s="435"/>
      <c r="BN1668" s="444"/>
    </row>
    <row r="1669" spans="1:66" s="28" customFormat="1" ht="12" customHeight="1">
      <c r="A1669" s="287">
        <v>28200002</v>
      </c>
      <c r="B1669" s="288" t="str">
        <f t="shared" si="774"/>
        <v>28200002</v>
      </c>
      <c r="C1669" s="444" t="s">
        <v>3059</v>
      </c>
      <c r="D1669" s="445" t="s">
        <v>1164</v>
      </c>
      <c r="E1669" s="445"/>
      <c r="F1669" s="444"/>
      <c r="G1669" s="445"/>
      <c r="H1669" s="547">
        <v>-577261502.13</v>
      </c>
      <c r="I1669" s="547">
        <v>-577209209.38</v>
      </c>
      <c r="J1669" s="547">
        <v>-577156916.63</v>
      </c>
      <c r="K1669" s="547">
        <v>-578911899.82000005</v>
      </c>
      <c r="L1669" s="547">
        <v>-579462032.38999999</v>
      </c>
      <c r="M1669" s="547">
        <v>-577528815.95000005</v>
      </c>
      <c r="N1669" s="547">
        <v>-575708404.05999994</v>
      </c>
      <c r="O1669" s="547">
        <v>-575863445.88</v>
      </c>
      <c r="P1669" s="547">
        <v>-576018487.70000005</v>
      </c>
      <c r="Q1669" s="547">
        <v>-579550251.5</v>
      </c>
      <c r="R1669" s="547">
        <v>-579807726.79999995</v>
      </c>
      <c r="S1669" s="547">
        <v>-579387221.82000005</v>
      </c>
      <c r="T1669" s="547">
        <v>-578735536.01999998</v>
      </c>
      <c r="U1669" s="547"/>
      <c r="V1669" s="547">
        <f t="shared" si="775"/>
        <v>-577883577.58375001</v>
      </c>
      <c r="W1669" s="285"/>
      <c r="X1669" s="285">
        <v>10</v>
      </c>
      <c r="Y1669" s="548">
        <f t="shared" si="788"/>
        <v>0</v>
      </c>
      <c r="Z1669" s="549">
        <f t="shared" si="788"/>
        <v>0</v>
      </c>
      <c r="AA1669" s="549">
        <f t="shared" si="788"/>
        <v>0</v>
      </c>
      <c r="AB1669" s="282">
        <f t="shared" si="760"/>
        <v>-578735536.01999998</v>
      </c>
      <c r="AC1669" s="281">
        <f t="shared" si="761"/>
        <v>0</v>
      </c>
      <c r="AD1669" s="549">
        <f t="shared" si="776"/>
        <v>0</v>
      </c>
      <c r="AE1669" s="553">
        <f t="shared" si="777"/>
        <v>-578735536.01999998</v>
      </c>
      <c r="AF1669" s="282">
        <f t="shared" si="778"/>
        <v>0</v>
      </c>
      <c r="AG1669" s="283">
        <f t="shared" si="779"/>
        <v>-578735536.01999998</v>
      </c>
      <c r="AH1669" s="281">
        <f t="shared" si="762"/>
        <v>0</v>
      </c>
      <c r="AI1669" s="551">
        <f t="shared" si="787"/>
        <v>0</v>
      </c>
      <c r="AJ1669" s="549">
        <f t="shared" si="787"/>
        <v>0</v>
      </c>
      <c r="AK1669" s="549">
        <f t="shared" si="787"/>
        <v>0</v>
      </c>
      <c r="AL1669" s="282">
        <f t="shared" si="780"/>
        <v>-577883577.58375001</v>
      </c>
      <c r="AM1669" s="281">
        <f t="shared" si="763"/>
        <v>0</v>
      </c>
      <c r="AN1669" s="549">
        <f t="shared" si="781"/>
        <v>0</v>
      </c>
      <c r="AO1669" s="549">
        <f t="shared" si="782"/>
        <v>-577883577.58375001</v>
      </c>
      <c r="AP1669" s="549">
        <f t="shared" si="783"/>
        <v>0</v>
      </c>
      <c r="AQ1669" s="283">
        <f t="shared" si="784"/>
        <v>-577883577.58375001</v>
      </c>
      <c r="AR1669" s="281">
        <f t="shared" si="764"/>
        <v>0</v>
      </c>
      <c r="AT1669" s="446"/>
      <c r="AU1669" s="344"/>
      <c r="AV1669" s="447" t="str">
        <f t="shared" si="765"/>
        <v>CA</v>
      </c>
      <c r="AW1669" s="447" t="str">
        <f t="shared" si="766"/>
        <v>CL</v>
      </c>
      <c r="AX1669" s="447" t="str">
        <f t="shared" si="767"/>
        <v>AIC</v>
      </c>
      <c r="AY1669" s="447" t="str">
        <f t="shared" si="768"/>
        <v>ERB</v>
      </c>
      <c r="AZ1669" s="447" t="str">
        <f t="shared" si="769"/>
        <v>GRB</v>
      </c>
      <c r="BA1669" s="447" t="str">
        <f t="shared" si="770"/>
        <v>Non-Op</v>
      </c>
      <c r="BC1669" s="445" t="s">
        <v>2279</v>
      </c>
      <c r="BD1669" s="552">
        <f t="shared" si="773"/>
        <v>-578735536.01999998</v>
      </c>
      <c r="BF1669" s="435"/>
      <c r="BG1669" s="435"/>
      <c r="BH1669" s="435"/>
      <c r="BI1669" s="435"/>
      <c r="BJ1669" s="435"/>
      <c r="BK1669" s="435"/>
      <c r="BL1669" s="435"/>
      <c r="BN1669" s="444"/>
    </row>
    <row r="1670" spans="1:66" s="28" customFormat="1" ht="12" customHeight="1">
      <c r="A1670" s="287">
        <v>28200013</v>
      </c>
      <c r="B1670" s="288" t="str">
        <f t="shared" si="774"/>
        <v>28200013</v>
      </c>
      <c r="C1670" s="444" t="s">
        <v>3060</v>
      </c>
      <c r="D1670" s="445" t="s">
        <v>2087</v>
      </c>
      <c r="E1670" s="445"/>
      <c r="F1670" s="520"/>
      <c r="G1670" s="445"/>
      <c r="H1670" s="547">
        <v>-68503060.519999996</v>
      </c>
      <c r="I1670" s="547">
        <v>-68423724.930000007</v>
      </c>
      <c r="J1670" s="547">
        <v>-68344389.359999999</v>
      </c>
      <c r="K1670" s="547">
        <v>-67462813.469999999</v>
      </c>
      <c r="L1670" s="547">
        <v>-67116064.459999993</v>
      </c>
      <c r="M1670" s="547">
        <v>-66769315.450000003</v>
      </c>
      <c r="N1670" s="547">
        <v>-66564471.460000001</v>
      </c>
      <c r="O1670" s="547">
        <v>-66241373.289999999</v>
      </c>
      <c r="P1670" s="547">
        <v>-65918275.119999997</v>
      </c>
      <c r="Q1670" s="547">
        <v>-65268649.920000002</v>
      </c>
      <c r="R1670" s="547">
        <v>-64909270.979999997</v>
      </c>
      <c r="S1670" s="547">
        <v>-66285637.640000001</v>
      </c>
      <c r="T1670" s="547">
        <v>-70477586.010000005</v>
      </c>
      <c r="U1670" s="547"/>
      <c r="V1670" s="547">
        <f t="shared" si="775"/>
        <v>-66899525.778750002</v>
      </c>
      <c r="W1670" s="285" t="s">
        <v>1666</v>
      </c>
      <c r="X1670" s="285" t="s">
        <v>1640</v>
      </c>
      <c r="Y1670" s="548">
        <f t="shared" si="788"/>
        <v>0</v>
      </c>
      <c r="Z1670" s="549">
        <f t="shared" si="788"/>
        <v>0</v>
      </c>
      <c r="AA1670" s="549">
        <f t="shared" si="788"/>
        <v>0</v>
      </c>
      <c r="AB1670" s="282">
        <f t="shared" si="760"/>
        <v>-70477586.010000005</v>
      </c>
      <c r="AC1670" s="281">
        <f t="shared" si="761"/>
        <v>0</v>
      </c>
      <c r="AD1670" s="549">
        <f t="shared" si="776"/>
        <v>-46691400.731625006</v>
      </c>
      <c r="AE1670" s="553">
        <f t="shared" si="777"/>
        <v>-23786185.278375003</v>
      </c>
      <c r="AF1670" s="282">
        <f t="shared" si="778"/>
        <v>0</v>
      </c>
      <c r="AG1670" s="283">
        <f t="shared" si="779"/>
        <v>-70477586.010000005</v>
      </c>
      <c r="AH1670" s="281">
        <f t="shared" si="762"/>
        <v>0</v>
      </c>
      <c r="AI1670" s="551">
        <f t="shared" si="787"/>
        <v>0</v>
      </c>
      <c r="AJ1670" s="549">
        <f t="shared" si="787"/>
        <v>0</v>
      </c>
      <c r="AK1670" s="549">
        <f t="shared" si="787"/>
        <v>0</v>
      </c>
      <c r="AL1670" s="282">
        <f t="shared" si="780"/>
        <v>-66899525.778750002</v>
      </c>
      <c r="AM1670" s="281">
        <f t="shared" si="763"/>
        <v>0</v>
      </c>
      <c r="AN1670" s="549">
        <f t="shared" si="781"/>
        <v>-44320935.828421876</v>
      </c>
      <c r="AO1670" s="549">
        <f t="shared" si="782"/>
        <v>-22578589.950328127</v>
      </c>
      <c r="AP1670" s="549">
        <f t="shared" si="783"/>
        <v>0</v>
      </c>
      <c r="AQ1670" s="283">
        <f t="shared" si="784"/>
        <v>-66899525.778750002</v>
      </c>
      <c r="AR1670" s="281">
        <f t="shared" si="764"/>
        <v>0</v>
      </c>
      <c r="AT1670" s="446"/>
      <c r="AU1670" s="344"/>
      <c r="AV1670" s="447" t="str">
        <f t="shared" si="765"/>
        <v>CA</v>
      </c>
      <c r="AW1670" s="447" t="str">
        <f t="shared" si="766"/>
        <v>CL</v>
      </c>
      <c r="AX1670" s="447" t="str">
        <f t="shared" si="767"/>
        <v>AIC</v>
      </c>
      <c r="AY1670" s="447" t="str">
        <f t="shared" si="768"/>
        <v>ERB</v>
      </c>
      <c r="AZ1670" s="447" t="str">
        <f t="shared" si="769"/>
        <v>GRB</v>
      </c>
      <c r="BA1670" s="447" t="str">
        <f t="shared" si="770"/>
        <v>Non-Op</v>
      </c>
      <c r="BC1670" s="445" t="s">
        <v>2279</v>
      </c>
      <c r="BD1670" s="552">
        <f t="shared" si="773"/>
        <v>-70477586.010000005</v>
      </c>
      <c r="BF1670" s="435"/>
      <c r="BG1670" s="435"/>
      <c r="BH1670" s="435"/>
      <c r="BI1670" s="435"/>
      <c r="BJ1670" s="435"/>
      <c r="BK1670" s="435"/>
      <c r="BL1670" s="435"/>
      <c r="BN1670" s="444"/>
    </row>
    <row r="1671" spans="1:66" s="28" customFormat="1" ht="12" customHeight="1">
      <c r="A1671" s="362">
        <v>28200033</v>
      </c>
      <c r="B1671" s="290" t="str">
        <f t="shared" si="774"/>
        <v>28200033</v>
      </c>
      <c r="C1671" s="522" t="s">
        <v>2387</v>
      </c>
      <c r="D1671" s="451" t="s">
        <v>1165</v>
      </c>
      <c r="E1671" s="451"/>
      <c r="F1671" s="291">
        <v>44012</v>
      </c>
      <c r="G1671" s="451"/>
      <c r="H1671" s="556">
        <v>650695</v>
      </c>
      <c r="I1671" s="556">
        <v>646701.75</v>
      </c>
      <c r="J1671" s="556">
        <v>642708.5</v>
      </c>
      <c r="K1671" s="556">
        <v>638715.21</v>
      </c>
      <c r="L1671" s="556">
        <v>634721.94999999995</v>
      </c>
      <c r="M1671" s="556">
        <v>630728.68999999994</v>
      </c>
      <c r="N1671" s="556">
        <v>626735.43000000005</v>
      </c>
      <c r="O1671" s="556">
        <v>622742.17000000004</v>
      </c>
      <c r="P1671" s="556">
        <v>618748.91</v>
      </c>
      <c r="Q1671" s="556">
        <v>614755.64</v>
      </c>
      <c r="R1671" s="556">
        <v>610762.38</v>
      </c>
      <c r="S1671" s="556">
        <v>606769.12</v>
      </c>
      <c r="T1671" s="591">
        <v>602775.86</v>
      </c>
      <c r="U1671" s="556"/>
      <c r="V1671" s="556">
        <f t="shared" si="775"/>
        <v>626735.43166666664</v>
      </c>
      <c r="W1671" s="292"/>
      <c r="X1671" s="292"/>
      <c r="Y1671" s="548">
        <f t="shared" si="788"/>
        <v>0</v>
      </c>
      <c r="Z1671" s="549">
        <f t="shared" si="788"/>
        <v>0</v>
      </c>
      <c r="AA1671" s="549">
        <f t="shared" si="788"/>
        <v>0</v>
      </c>
      <c r="AB1671" s="282">
        <f t="shared" si="760"/>
        <v>602775.86</v>
      </c>
      <c r="AC1671" s="281">
        <f t="shared" si="761"/>
        <v>0</v>
      </c>
      <c r="AD1671" s="549">
        <f t="shared" si="776"/>
        <v>0</v>
      </c>
      <c r="AE1671" s="553">
        <f t="shared" si="777"/>
        <v>0</v>
      </c>
      <c r="AF1671" s="282">
        <f t="shared" si="778"/>
        <v>602775.86</v>
      </c>
      <c r="AG1671" s="283">
        <f t="shared" si="779"/>
        <v>602775.86</v>
      </c>
      <c r="AH1671" s="281">
        <f t="shared" si="762"/>
        <v>0</v>
      </c>
      <c r="AI1671" s="551">
        <f t="shared" si="787"/>
        <v>0</v>
      </c>
      <c r="AJ1671" s="549">
        <f t="shared" si="787"/>
        <v>0</v>
      </c>
      <c r="AK1671" s="549">
        <f t="shared" si="787"/>
        <v>0</v>
      </c>
      <c r="AL1671" s="282">
        <f t="shared" si="780"/>
        <v>626735.43166666664</v>
      </c>
      <c r="AM1671" s="281">
        <f t="shared" si="763"/>
        <v>0</v>
      </c>
      <c r="AN1671" s="549">
        <f t="shared" si="781"/>
        <v>0</v>
      </c>
      <c r="AO1671" s="549">
        <f t="shared" si="782"/>
        <v>0</v>
      </c>
      <c r="AP1671" s="549">
        <f t="shared" si="783"/>
        <v>626735.43166666664</v>
      </c>
      <c r="AQ1671" s="283">
        <f t="shared" si="784"/>
        <v>626735.43166666664</v>
      </c>
      <c r="AR1671" s="281">
        <f t="shared" si="764"/>
        <v>0</v>
      </c>
      <c r="AT1671" s="446" t="s">
        <v>2388</v>
      </c>
      <c r="AU1671" s="344"/>
      <c r="AV1671" s="447" t="str">
        <f t="shared" si="765"/>
        <v>CA</v>
      </c>
      <c r="AW1671" s="447" t="str">
        <f t="shared" si="766"/>
        <v>CL</v>
      </c>
      <c r="AX1671" s="447" t="str">
        <f t="shared" si="767"/>
        <v>AIC</v>
      </c>
      <c r="AY1671" s="447" t="str">
        <f t="shared" si="768"/>
        <v>ERB</v>
      </c>
      <c r="AZ1671" s="447" t="str">
        <f t="shared" si="769"/>
        <v>GRB</v>
      </c>
      <c r="BA1671" s="447" t="str">
        <f t="shared" si="770"/>
        <v>Non-Op</v>
      </c>
      <c r="BC1671" s="449" t="s">
        <v>2100</v>
      </c>
      <c r="BD1671" s="552">
        <f t="shared" si="773"/>
        <v>602775.86</v>
      </c>
      <c r="BF1671" s="435"/>
      <c r="BG1671" s="435"/>
      <c r="BH1671" s="435"/>
      <c r="BI1671" s="435"/>
      <c r="BJ1671" s="435"/>
      <c r="BK1671" s="435"/>
      <c r="BL1671" s="435"/>
      <c r="BN1671" s="444"/>
    </row>
    <row r="1672" spans="1:66" s="28" customFormat="1" ht="12" customHeight="1">
      <c r="A1672" s="287">
        <v>28200121</v>
      </c>
      <c r="B1672" s="288" t="str">
        <f t="shared" si="774"/>
        <v>28200121</v>
      </c>
      <c r="C1672" s="519" t="s">
        <v>3061</v>
      </c>
      <c r="D1672" s="445" t="s">
        <v>1163</v>
      </c>
      <c r="E1672" s="445"/>
      <c r="F1672" s="444"/>
      <c r="G1672" s="445"/>
      <c r="H1672" s="547">
        <v>-1278819324.3800001</v>
      </c>
      <c r="I1672" s="547">
        <v>-1276798130.6300001</v>
      </c>
      <c r="J1672" s="547">
        <v>-1274776936.8800001</v>
      </c>
      <c r="K1672" s="547">
        <v>-1270905188.46</v>
      </c>
      <c r="L1672" s="547">
        <v>-1268267143.1500001</v>
      </c>
      <c r="M1672" s="547">
        <v>-1268112446.8399999</v>
      </c>
      <c r="N1672" s="547">
        <v>-1269200432.9400001</v>
      </c>
      <c r="O1672" s="547">
        <v>-1267183392.8699999</v>
      </c>
      <c r="P1672" s="547">
        <v>-1265166352.8</v>
      </c>
      <c r="Q1672" s="547">
        <v>-1257596805.8199999</v>
      </c>
      <c r="R1672" s="547">
        <v>-1256255829.04</v>
      </c>
      <c r="S1672" s="547">
        <v>-1251066003.28</v>
      </c>
      <c r="T1672" s="547">
        <v>-1244063389.0599999</v>
      </c>
      <c r="U1672" s="547"/>
      <c r="V1672" s="547">
        <f t="shared" si="775"/>
        <v>-1265564168.2858334</v>
      </c>
      <c r="W1672" s="285">
        <v>33</v>
      </c>
      <c r="X1672" s="285"/>
      <c r="Y1672" s="548">
        <f t="shared" si="788"/>
        <v>0</v>
      </c>
      <c r="Z1672" s="549">
        <f t="shared" si="788"/>
        <v>0</v>
      </c>
      <c r="AA1672" s="549">
        <f t="shared" si="788"/>
        <v>0</v>
      </c>
      <c r="AB1672" s="282">
        <f t="shared" si="760"/>
        <v>-1244063389.0599999</v>
      </c>
      <c r="AC1672" s="281">
        <f t="shared" si="761"/>
        <v>0</v>
      </c>
      <c r="AD1672" s="549">
        <f t="shared" si="776"/>
        <v>-1244063389.0599999</v>
      </c>
      <c r="AE1672" s="553">
        <f t="shared" si="777"/>
        <v>0</v>
      </c>
      <c r="AF1672" s="282">
        <f t="shared" si="778"/>
        <v>0</v>
      </c>
      <c r="AG1672" s="283">
        <f t="shared" si="779"/>
        <v>-1244063389.0599999</v>
      </c>
      <c r="AH1672" s="281">
        <f t="shared" si="762"/>
        <v>0</v>
      </c>
      <c r="AI1672" s="551">
        <f t="shared" si="787"/>
        <v>0</v>
      </c>
      <c r="AJ1672" s="549">
        <f t="shared" si="787"/>
        <v>0</v>
      </c>
      <c r="AK1672" s="549">
        <f t="shared" si="787"/>
        <v>0</v>
      </c>
      <c r="AL1672" s="282">
        <f t="shared" si="780"/>
        <v>-1265564168.2858334</v>
      </c>
      <c r="AM1672" s="281">
        <f t="shared" si="763"/>
        <v>0</v>
      </c>
      <c r="AN1672" s="549">
        <f t="shared" si="781"/>
        <v>-1265564168.2858334</v>
      </c>
      <c r="AO1672" s="549">
        <f t="shared" si="782"/>
        <v>0</v>
      </c>
      <c r="AP1672" s="549">
        <f t="shared" si="783"/>
        <v>0</v>
      </c>
      <c r="AQ1672" s="283">
        <f t="shared" si="784"/>
        <v>-1265564168.2858334</v>
      </c>
      <c r="AR1672" s="281">
        <f t="shared" si="764"/>
        <v>0</v>
      </c>
      <c r="AT1672" s="446"/>
      <c r="AU1672" s="344"/>
      <c r="AV1672" s="447" t="str">
        <f t="shared" si="765"/>
        <v>CA</v>
      </c>
      <c r="AW1672" s="447" t="str">
        <f t="shared" si="766"/>
        <v>CL</v>
      </c>
      <c r="AX1672" s="447" t="str">
        <f t="shared" si="767"/>
        <v>AIC</v>
      </c>
      <c r="AY1672" s="447" t="str">
        <f t="shared" si="768"/>
        <v>ERB</v>
      </c>
      <c r="AZ1672" s="447" t="str">
        <f t="shared" si="769"/>
        <v>GRB</v>
      </c>
      <c r="BA1672" s="447" t="str">
        <f t="shared" si="770"/>
        <v>Non-Op</v>
      </c>
      <c r="BC1672" s="445" t="s">
        <v>2279</v>
      </c>
      <c r="BD1672" s="552">
        <f t="shared" si="773"/>
        <v>-1244063389.0599999</v>
      </c>
      <c r="BF1672" s="435"/>
      <c r="BG1672" s="435"/>
      <c r="BH1672" s="435"/>
      <c r="BI1672" s="435"/>
      <c r="BJ1672" s="435"/>
      <c r="BK1672" s="435"/>
      <c r="BL1672" s="435"/>
      <c r="BN1672" s="444"/>
    </row>
    <row r="1673" spans="1:66" s="28" customFormat="1" ht="12" customHeight="1">
      <c r="A1673" s="362">
        <v>28200181</v>
      </c>
      <c r="B1673" s="290" t="str">
        <f t="shared" si="774"/>
        <v>28200181</v>
      </c>
      <c r="C1673" s="450" t="s">
        <v>2389</v>
      </c>
      <c r="D1673" s="451" t="s">
        <v>1163</v>
      </c>
      <c r="E1673" s="451"/>
      <c r="F1673" s="300">
        <v>44105</v>
      </c>
      <c r="G1673" s="451"/>
      <c r="H1673" s="556">
        <v>508546777</v>
      </c>
      <c r="I1673" s="556">
        <v>506748225</v>
      </c>
      <c r="J1673" s="556">
        <v>504949673</v>
      </c>
      <c r="K1673" s="556">
        <v>503161171</v>
      </c>
      <c r="L1673" s="556">
        <v>501365969</v>
      </c>
      <c r="M1673" s="556">
        <v>499570767</v>
      </c>
      <c r="N1673" s="556">
        <v>497775565</v>
      </c>
      <c r="O1673" s="556">
        <v>495860546</v>
      </c>
      <c r="P1673" s="556">
        <v>494048227</v>
      </c>
      <c r="Q1673" s="556">
        <v>492557493</v>
      </c>
      <c r="R1673" s="556">
        <v>0</v>
      </c>
      <c r="S1673" s="556">
        <v>0</v>
      </c>
      <c r="T1673" s="591">
        <v>0</v>
      </c>
      <c r="U1673" s="556"/>
      <c r="V1673" s="556">
        <f t="shared" si="775"/>
        <v>395859252.04166669</v>
      </c>
      <c r="W1673" s="292" t="s">
        <v>2294</v>
      </c>
      <c r="X1673" s="293"/>
      <c r="Y1673" s="548">
        <f t="shared" si="788"/>
        <v>0</v>
      </c>
      <c r="Z1673" s="549">
        <f t="shared" si="788"/>
        <v>0</v>
      </c>
      <c r="AA1673" s="549">
        <f t="shared" si="788"/>
        <v>0</v>
      </c>
      <c r="AB1673" s="282">
        <f t="shared" ref="AB1673:AB1736" si="789">T1673-SUM(Y1673:AA1673)</f>
        <v>0</v>
      </c>
      <c r="AC1673" s="281">
        <f t="shared" ref="AC1673:AC1736" si="790">T1673-SUM(Y1673:AA1673)-AB1673</f>
        <v>0</v>
      </c>
      <c r="AD1673" s="549">
        <f t="shared" si="776"/>
        <v>0</v>
      </c>
      <c r="AE1673" s="553">
        <f t="shared" si="777"/>
        <v>0</v>
      </c>
      <c r="AF1673" s="282">
        <f t="shared" si="778"/>
        <v>0</v>
      </c>
      <c r="AG1673" s="283">
        <f t="shared" si="779"/>
        <v>0</v>
      </c>
      <c r="AH1673" s="281">
        <f t="shared" ref="AH1673:AH1736" si="791">AG1673-AB1673</f>
        <v>0</v>
      </c>
      <c r="AI1673" s="551">
        <f t="shared" si="787"/>
        <v>0</v>
      </c>
      <c r="AJ1673" s="549">
        <f t="shared" si="787"/>
        <v>0</v>
      </c>
      <c r="AK1673" s="549">
        <f t="shared" si="787"/>
        <v>0</v>
      </c>
      <c r="AL1673" s="282">
        <f t="shared" si="780"/>
        <v>395859252.04166669</v>
      </c>
      <c r="AM1673" s="281">
        <f t="shared" ref="AM1673:AM1736" si="792">V1673-SUM(AI1673:AK1673)-AL1673</f>
        <v>0</v>
      </c>
      <c r="AN1673" s="549">
        <f t="shared" si="781"/>
        <v>395859252.04166669</v>
      </c>
      <c r="AO1673" s="549">
        <f t="shared" si="782"/>
        <v>0</v>
      </c>
      <c r="AP1673" s="549">
        <f t="shared" si="783"/>
        <v>0</v>
      </c>
      <c r="AQ1673" s="283">
        <f t="shared" si="784"/>
        <v>395859252.04166669</v>
      </c>
      <c r="AR1673" s="281">
        <f t="shared" ref="AR1673:AR1736" si="793">AQ1673-AL1673</f>
        <v>0</v>
      </c>
      <c r="AT1673" s="446"/>
      <c r="AU1673" s="344"/>
      <c r="AV1673" s="447" t="str">
        <f t="shared" ref="AV1673:AV1736" si="794">IF(VALUE(Y1673),AV$7,IF(ISBLANK(Y1673),"",AV$7))</f>
        <v>CA</v>
      </c>
      <c r="AW1673" s="447" t="str">
        <f t="shared" ref="AW1673:AW1736" si="795">IF(VALUE(Z1673),AW$7,IF(ISBLANK(Z1673),"",AW$7))</f>
        <v>CL</v>
      </c>
      <c r="AX1673" s="447" t="str">
        <f t="shared" ref="AX1673:AX1736" si="796">IF(VALUE(AA1673),AX$7,IF(ISBLANK(AA1673),"",AX$7))</f>
        <v>AIC</v>
      </c>
      <c r="AY1673" s="447" t="str">
        <f t="shared" ref="AY1673:AY1736" si="797">IF(VALUE(AD1673),AY$7,IF(ISBLANK(AD1673),"",AY$7))</f>
        <v>ERB</v>
      </c>
      <c r="AZ1673" s="447" t="str">
        <f t="shared" ref="AZ1673:AZ1736" si="798">IF(VALUE(AE1673),AZ$7,IF(ISBLANK(AE1673),"",AZ$7))</f>
        <v>GRB</v>
      </c>
      <c r="BA1673" s="447" t="str">
        <f t="shared" ref="BA1673:BA1736" si="799">IF(VALUE(AF1673),BA$7,IF(ISBLANK(AF1673),"",BA$7))</f>
        <v>Non-Op</v>
      </c>
      <c r="BC1673" s="445" t="s">
        <v>2279</v>
      </c>
      <c r="BD1673" s="552">
        <f t="shared" si="773"/>
        <v>0</v>
      </c>
      <c r="BF1673" s="435"/>
      <c r="BG1673" s="435"/>
      <c r="BH1673" s="435"/>
      <c r="BI1673" s="435"/>
      <c r="BJ1673" s="435"/>
      <c r="BK1673" s="435"/>
      <c r="BL1673" s="435"/>
      <c r="BN1673" s="444"/>
    </row>
    <row r="1674" spans="1:66" s="28" customFormat="1" ht="12" customHeight="1">
      <c r="A1674" s="362">
        <v>28200182</v>
      </c>
      <c r="B1674" s="290" t="str">
        <f t="shared" si="774"/>
        <v>28200182</v>
      </c>
      <c r="C1674" s="450" t="s">
        <v>2389</v>
      </c>
      <c r="D1674" s="451" t="s">
        <v>1164</v>
      </c>
      <c r="E1674" s="451"/>
      <c r="F1674" s="300">
        <v>44105</v>
      </c>
      <c r="G1674" s="451"/>
      <c r="H1674" s="556">
        <v>221806925</v>
      </c>
      <c r="I1674" s="556">
        <v>221309106</v>
      </c>
      <c r="J1674" s="556">
        <v>220811287</v>
      </c>
      <c r="K1674" s="556">
        <v>220400758</v>
      </c>
      <c r="L1674" s="556">
        <v>219932036</v>
      </c>
      <c r="M1674" s="556">
        <v>219463314</v>
      </c>
      <c r="N1674" s="556">
        <v>218994592</v>
      </c>
      <c r="O1674" s="556">
        <v>218547552</v>
      </c>
      <c r="P1674" s="556">
        <v>218081927</v>
      </c>
      <c r="Q1674" s="556">
        <v>217688608</v>
      </c>
      <c r="R1674" s="556">
        <v>0</v>
      </c>
      <c r="S1674" s="556">
        <v>0</v>
      </c>
      <c r="T1674" s="591">
        <v>0</v>
      </c>
      <c r="U1674" s="556"/>
      <c r="V1674" s="556">
        <f t="shared" si="775"/>
        <v>173844386.875</v>
      </c>
      <c r="W1674" s="292"/>
      <c r="X1674" s="293" t="s">
        <v>1637</v>
      </c>
      <c r="Y1674" s="548">
        <f t="shared" si="788"/>
        <v>0</v>
      </c>
      <c r="Z1674" s="549">
        <f t="shared" si="788"/>
        <v>0</v>
      </c>
      <c r="AA1674" s="549">
        <f t="shared" si="788"/>
        <v>0</v>
      </c>
      <c r="AB1674" s="282">
        <f t="shared" si="789"/>
        <v>0</v>
      </c>
      <c r="AC1674" s="281">
        <f t="shared" si="790"/>
        <v>0</v>
      </c>
      <c r="AD1674" s="549">
        <f t="shared" si="776"/>
        <v>0</v>
      </c>
      <c r="AE1674" s="553">
        <f t="shared" si="777"/>
        <v>0</v>
      </c>
      <c r="AF1674" s="282">
        <f t="shared" si="778"/>
        <v>0</v>
      </c>
      <c r="AG1674" s="283">
        <f t="shared" si="779"/>
        <v>0</v>
      </c>
      <c r="AH1674" s="281">
        <f t="shared" si="791"/>
        <v>0</v>
      </c>
      <c r="AI1674" s="551">
        <f t="shared" si="787"/>
        <v>0</v>
      </c>
      <c r="AJ1674" s="549">
        <f t="shared" si="787"/>
        <v>0</v>
      </c>
      <c r="AK1674" s="549">
        <f t="shared" si="787"/>
        <v>0</v>
      </c>
      <c r="AL1674" s="282">
        <f t="shared" si="780"/>
        <v>173844386.875</v>
      </c>
      <c r="AM1674" s="281">
        <f t="shared" si="792"/>
        <v>0</v>
      </c>
      <c r="AN1674" s="549">
        <f t="shared" si="781"/>
        <v>0</v>
      </c>
      <c r="AO1674" s="549">
        <f t="shared" si="782"/>
        <v>173844386.875</v>
      </c>
      <c r="AP1674" s="549">
        <f t="shared" si="783"/>
        <v>0</v>
      </c>
      <c r="AQ1674" s="283">
        <f t="shared" si="784"/>
        <v>173844386.875</v>
      </c>
      <c r="AR1674" s="281">
        <f t="shared" si="793"/>
        <v>0</v>
      </c>
      <c r="AT1674" s="446"/>
      <c r="AU1674" s="344"/>
      <c r="AV1674" s="447" t="str">
        <f t="shared" si="794"/>
        <v>CA</v>
      </c>
      <c r="AW1674" s="447" t="str">
        <f t="shared" si="795"/>
        <v>CL</v>
      </c>
      <c r="AX1674" s="447" t="str">
        <f t="shared" si="796"/>
        <v>AIC</v>
      </c>
      <c r="AY1674" s="447" t="str">
        <f t="shared" si="797"/>
        <v>ERB</v>
      </c>
      <c r="AZ1674" s="447" t="str">
        <f t="shared" si="798"/>
        <v>GRB</v>
      </c>
      <c r="BA1674" s="447" t="str">
        <f t="shared" si="799"/>
        <v>Non-Op</v>
      </c>
      <c r="BC1674" s="445" t="s">
        <v>2279</v>
      </c>
      <c r="BD1674" s="552">
        <f t="shared" si="773"/>
        <v>0</v>
      </c>
      <c r="BF1674" s="435"/>
      <c r="BG1674" s="435"/>
      <c r="BH1674" s="435"/>
      <c r="BI1674" s="435"/>
      <c r="BJ1674" s="435"/>
      <c r="BK1674" s="435"/>
      <c r="BL1674" s="435"/>
      <c r="BN1674" s="444"/>
    </row>
    <row r="1675" spans="1:66" s="28" customFormat="1" ht="12" customHeight="1">
      <c r="A1675" s="383">
        <v>28200191</v>
      </c>
      <c r="B1675" s="296" t="str">
        <f t="shared" si="774"/>
        <v>28200191</v>
      </c>
      <c r="C1675" s="460" t="s">
        <v>2390</v>
      </c>
      <c r="D1675" s="461" t="s">
        <v>1163</v>
      </c>
      <c r="E1675" s="461"/>
      <c r="F1675" s="297">
        <v>44105</v>
      </c>
      <c r="G1675" s="461"/>
      <c r="H1675" s="560">
        <v>24101778</v>
      </c>
      <c r="I1675" s="560">
        <v>21835978</v>
      </c>
      <c r="J1675" s="560">
        <v>19524211</v>
      </c>
      <c r="K1675" s="560">
        <v>17378634</v>
      </c>
      <c r="L1675" s="560">
        <v>16007481</v>
      </c>
      <c r="M1675" s="560">
        <v>14799639</v>
      </c>
      <c r="N1675" s="560">
        <v>13407525</v>
      </c>
      <c r="O1675" s="560">
        <v>12290163</v>
      </c>
      <c r="P1675" s="560">
        <v>10938633</v>
      </c>
      <c r="Q1675" s="560">
        <v>9592380</v>
      </c>
      <c r="R1675" s="560">
        <v>0</v>
      </c>
      <c r="S1675" s="560">
        <v>0</v>
      </c>
      <c r="T1675" s="593">
        <v>0</v>
      </c>
      <c r="U1675" s="560"/>
      <c r="V1675" s="560">
        <f t="shared" si="775"/>
        <v>12318794.416666666</v>
      </c>
      <c r="W1675" s="298" t="s">
        <v>2540</v>
      </c>
      <c r="X1675" s="299"/>
      <c r="Y1675" s="548">
        <f t="shared" si="788"/>
        <v>0</v>
      </c>
      <c r="Z1675" s="549">
        <f t="shared" si="788"/>
        <v>0</v>
      </c>
      <c r="AA1675" s="549">
        <f t="shared" si="788"/>
        <v>0</v>
      </c>
      <c r="AB1675" s="282">
        <f t="shared" si="789"/>
        <v>0</v>
      </c>
      <c r="AC1675" s="281">
        <f t="shared" si="790"/>
        <v>0</v>
      </c>
      <c r="AD1675" s="549">
        <f t="shared" si="776"/>
        <v>0</v>
      </c>
      <c r="AE1675" s="553">
        <f t="shared" si="777"/>
        <v>0</v>
      </c>
      <c r="AF1675" s="282">
        <f t="shared" si="778"/>
        <v>0</v>
      </c>
      <c r="AG1675" s="283">
        <f t="shared" si="779"/>
        <v>0</v>
      </c>
      <c r="AH1675" s="281">
        <f t="shared" si="791"/>
        <v>0</v>
      </c>
      <c r="AI1675" s="551">
        <f t="shared" si="787"/>
        <v>0</v>
      </c>
      <c r="AJ1675" s="549">
        <f t="shared" si="787"/>
        <v>0</v>
      </c>
      <c r="AK1675" s="549">
        <f t="shared" si="787"/>
        <v>0</v>
      </c>
      <c r="AL1675" s="282">
        <f t="shared" si="780"/>
        <v>12318794.416666666</v>
      </c>
      <c r="AM1675" s="281">
        <f t="shared" si="792"/>
        <v>0</v>
      </c>
      <c r="AN1675" s="549">
        <f t="shared" si="781"/>
        <v>12318794.416666666</v>
      </c>
      <c r="AO1675" s="549">
        <f t="shared" si="782"/>
        <v>0</v>
      </c>
      <c r="AP1675" s="549">
        <f t="shared" si="783"/>
        <v>0</v>
      </c>
      <c r="AQ1675" s="283">
        <f t="shared" si="784"/>
        <v>12318794.416666666</v>
      </c>
      <c r="AR1675" s="281">
        <f t="shared" si="793"/>
        <v>0</v>
      </c>
      <c r="AT1675" s="446" t="s">
        <v>2064</v>
      </c>
      <c r="AU1675" s="344"/>
      <c r="AV1675" s="447" t="str">
        <f t="shared" si="794"/>
        <v>CA</v>
      </c>
      <c r="AW1675" s="447" t="str">
        <f t="shared" si="795"/>
        <v>CL</v>
      </c>
      <c r="AX1675" s="447" t="str">
        <f t="shared" si="796"/>
        <v>AIC</v>
      </c>
      <c r="AY1675" s="447" t="str">
        <f t="shared" si="797"/>
        <v>ERB</v>
      </c>
      <c r="AZ1675" s="447" t="str">
        <f t="shared" si="798"/>
        <v>GRB</v>
      </c>
      <c r="BA1675" s="447" t="str">
        <f t="shared" si="799"/>
        <v>Non-Op</v>
      </c>
      <c r="BC1675" s="449" t="s">
        <v>2100</v>
      </c>
      <c r="BD1675" s="552">
        <f t="shared" si="773"/>
        <v>0</v>
      </c>
      <c r="BF1675" s="435"/>
      <c r="BG1675" s="435"/>
      <c r="BH1675" s="435"/>
      <c r="BI1675" s="435"/>
      <c r="BJ1675" s="435"/>
      <c r="BK1675" s="435"/>
      <c r="BL1675" s="435"/>
      <c r="BN1675" s="444"/>
    </row>
    <row r="1676" spans="1:66" s="28" customFormat="1" ht="12" customHeight="1">
      <c r="A1676" s="383">
        <v>28200192</v>
      </c>
      <c r="B1676" s="296" t="str">
        <f t="shared" si="774"/>
        <v>28200192</v>
      </c>
      <c r="C1676" s="460" t="s">
        <v>2390</v>
      </c>
      <c r="D1676" s="461" t="s">
        <v>1163</v>
      </c>
      <c r="E1676" s="461"/>
      <c r="F1676" s="297">
        <v>44105</v>
      </c>
      <c r="G1676" s="461"/>
      <c r="H1676" s="560">
        <v>7367449</v>
      </c>
      <c r="I1676" s="560">
        <v>6566054</v>
      </c>
      <c r="J1676" s="560">
        <v>5687454</v>
      </c>
      <c r="K1676" s="560">
        <v>4864172</v>
      </c>
      <c r="L1676" s="560">
        <v>4621579</v>
      </c>
      <c r="M1676" s="560">
        <v>4579861</v>
      </c>
      <c r="N1676" s="560">
        <v>4707362</v>
      </c>
      <c r="O1676" s="560">
        <v>4895067</v>
      </c>
      <c r="P1676" s="560">
        <v>5092276</v>
      </c>
      <c r="Q1676" s="560">
        <v>5123164</v>
      </c>
      <c r="R1676" s="560">
        <v>0</v>
      </c>
      <c r="S1676" s="560">
        <v>0</v>
      </c>
      <c r="T1676" s="593">
        <v>0</v>
      </c>
      <c r="U1676" s="560"/>
      <c r="V1676" s="560">
        <f t="shared" si="775"/>
        <v>4151726.125</v>
      </c>
      <c r="W1676" s="298" t="s">
        <v>2540</v>
      </c>
      <c r="X1676" s="299"/>
      <c r="Y1676" s="548">
        <f t="shared" si="788"/>
        <v>0</v>
      </c>
      <c r="Z1676" s="549">
        <f t="shared" si="788"/>
        <v>0</v>
      </c>
      <c r="AA1676" s="549">
        <f t="shared" si="788"/>
        <v>0</v>
      </c>
      <c r="AB1676" s="282">
        <f t="shared" si="789"/>
        <v>0</v>
      </c>
      <c r="AC1676" s="281">
        <f t="shared" si="790"/>
        <v>0</v>
      </c>
      <c r="AD1676" s="549">
        <f t="shared" si="776"/>
        <v>0</v>
      </c>
      <c r="AE1676" s="553">
        <f t="shared" si="777"/>
        <v>0</v>
      </c>
      <c r="AF1676" s="282">
        <f t="shared" si="778"/>
        <v>0</v>
      </c>
      <c r="AG1676" s="283">
        <f t="shared" si="779"/>
        <v>0</v>
      </c>
      <c r="AH1676" s="281">
        <f t="shared" si="791"/>
        <v>0</v>
      </c>
      <c r="AI1676" s="551">
        <f t="shared" si="787"/>
        <v>0</v>
      </c>
      <c r="AJ1676" s="549">
        <f t="shared" si="787"/>
        <v>0</v>
      </c>
      <c r="AK1676" s="549">
        <f t="shared" si="787"/>
        <v>0</v>
      </c>
      <c r="AL1676" s="282">
        <f t="shared" si="780"/>
        <v>4151726.125</v>
      </c>
      <c r="AM1676" s="281">
        <f t="shared" si="792"/>
        <v>0</v>
      </c>
      <c r="AN1676" s="549">
        <f t="shared" si="781"/>
        <v>4151726.125</v>
      </c>
      <c r="AO1676" s="549">
        <f t="shared" si="782"/>
        <v>0</v>
      </c>
      <c r="AP1676" s="549">
        <f t="shared" si="783"/>
        <v>0</v>
      </c>
      <c r="AQ1676" s="283">
        <f t="shared" si="784"/>
        <v>4151726.125</v>
      </c>
      <c r="AR1676" s="281">
        <f t="shared" si="793"/>
        <v>0</v>
      </c>
      <c r="AT1676" s="446" t="s">
        <v>2064</v>
      </c>
      <c r="AU1676" s="344"/>
      <c r="AV1676" s="447" t="str">
        <f t="shared" si="794"/>
        <v>CA</v>
      </c>
      <c r="AW1676" s="447" t="str">
        <f t="shared" si="795"/>
        <v>CL</v>
      </c>
      <c r="AX1676" s="447" t="str">
        <f t="shared" si="796"/>
        <v>AIC</v>
      </c>
      <c r="AY1676" s="447" t="str">
        <f t="shared" si="797"/>
        <v>ERB</v>
      </c>
      <c r="AZ1676" s="447" t="str">
        <f t="shared" si="798"/>
        <v>GRB</v>
      </c>
      <c r="BA1676" s="447" t="str">
        <f t="shared" si="799"/>
        <v>Non-Op</v>
      </c>
      <c r="BC1676" s="449" t="s">
        <v>2100</v>
      </c>
      <c r="BD1676" s="552">
        <f t="shared" si="773"/>
        <v>0</v>
      </c>
      <c r="BF1676" s="435"/>
      <c r="BG1676" s="435"/>
      <c r="BH1676" s="435"/>
      <c r="BI1676" s="435"/>
      <c r="BJ1676" s="435"/>
      <c r="BK1676" s="435"/>
      <c r="BL1676" s="435"/>
      <c r="BN1676" s="444"/>
    </row>
    <row r="1677" spans="1:66" s="28" customFormat="1" ht="12" customHeight="1">
      <c r="A1677" s="321">
        <v>28300001</v>
      </c>
      <c r="B1677" s="288" t="str">
        <f t="shared" si="774"/>
        <v>28300001</v>
      </c>
      <c r="C1677" s="444" t="s">
        <v>2011</v>
      </c>
      <c r="D1677" s="445" t="s">
        <v>2092</v>
      </c>
      <c r="E1677" s="445"/>
      <c r="F1677" s="289">
        <v>43298</v>
      </c>
      <c r="G1677" s="445"/>
      <c r="H1677" s="547">
        <v>-0.35</v>
      </c>
      <c r="I1677" s="547">
        <v>-0.35</v>
      </c>
      <c r="J1677" s="547">
        <v>-0.35</v>
      </c>
      <c r="K1677" s="547">
        <v>-0.35</v>
      </c>
      <c r="L1677" s="547">
        <v>-0.35</v>
      </c>
      <c r="M1677" s="547">
        <v>-0.35</v>
      </c>
      <c r="N1677" s="547">
        <v>-0.35</v>
      </c>
      <c r="O1677" s="547">
        <v>-0.35</v>
      </c>
      <c r="P1677" s="547">
        <v>-0.35</v>
      </c>
      <c r="Q1677" s="547">
        <v>-0.35</v>
      </c>
      <c r="R1677" s="547">
        <v>-0.35</v>
      </c>
      <c r="S1677" s="547">
        <v>-0.35</v>
      </c>
      <c r="T1677" s="547">
        <v>0</v>
      </c>
      <c r="U1677" s="547"/>
      <c r="V1677" s="547">
        <f t="shared" si="775"/>
        <v>-0.3354166666666667</v>
      </c>
      <c r="W1677" s="285"/>
      <c r="X1677" s="286"/>
      <c r="Y1677" s="548">
        <f t="shared" si="788"/>
        <v>0</v>
      </c>
      <c r="Z1677" s="549">
        <f t="shared" si="788"/>
        <v>0</v>
      </c>
      <c r="AA1677" s="549">
        <f t="shared" si="788"/>
        <v>0</v>
      </c>
      <c r="AB1677" s="282">
        <f t="shared" si="789"/>
        <v>0</v>
      </c>
      <c r="AC1677" s="281">
        <f t="shared" si="790"/>
        <v>0</v>
      </c>
      <c r="AD1677" s="549">
        <f t="shared" si="776"/>
        <v>0</v>
      </c>
      <c r="AE1677" s="553">
        <f t="shared" si="777"/>
        <v>0</v>
      </c>
      <c r="AF1677" s="282">
        <f t="shared" si="778"/>
        <v>0</v>
      </c>
      <c r="AG1677" s="283">
        <f t="shared" si="779"/>
        <v>0</v>
      </c>
      <c r="AH1677" s="281">
        <f t="shared" si="791"/>
        <v>0</v>
      </c>
      <c r="AI1677" s="551">
        <f t="shared" si="787"/>
        <v>0</v>
      </c>
      <c r="AJ1677" s="549">
        <f t="shared" si="787"/>
        <v>-0.3354166666666667</v>
      </c>
      <c r="AK1677" s="549">
        <f t="shared" si="787"/>
        <v>0</v>
      </c>
      <c r="AL1677" s="282">
        <f t="shared" si="780"/>
        <v>0</v>
      </c>
      <c r="AM1677" s="281">
        <f t="shared" si="792"/>
        <v>0</v>
      </c>
      <c r="AN1677" s="549">
        <f t="shared" si="781"/>
        <v>0</v>
      </c>
      <c r="AO1677" s="549">
        <f t="shared" si="782"/>
        <v>0</v>
      </c>
      <c r="AP1677" s="549">
        <f t="shared" si="783"/>
        <v>0</v>
      </c>
      <c r="AQ1677" s="283">
        <f t="shared" si="784"/>
        <v>0</v>
      </c>
      <c r="AR1677" s="281">
        <f t="shared" si="793"/>
        <v>0</v>
      </c>
      <c r="AT1677" s="446"/>
      <c r="AU1677" s="344"/>
      <c r="AV1677" s="447" t="str">
        <f t="shared" si="794"/>
        <v>CA</v>
      </c>
      <c r="AW1677" s="447" t="str">
        <f t="shared" si="795"/>
        <v>CL</v>
      </c>
      <c r="AX1677" s="447" t="str">
        <f t="shared" si="796"/>
        <v>AIC</v>
      </c>
      <c r="AY1677" s="447" t="str">
        <f t="shared" si="797"/>
        <v>ERB</v>
      </c>
      <c r="AZ1677" s="447" t="str">
        <f t="shared" si="798"/>
        <v>GRB</v>
      </c>
      <c r="BA1677" s="447" t="str">
        <f t="shared" si="799"/>
        <v>Non-Op</v>
      </c>
      <c r="BC1677" s="445" t="s">
        <v>2279</v>
      </c>
      <c r="BD1677" s="552">
        <f t="shared" si="773"/>
        <v>0</v>
      </c>
      <c r="BF1677" s="448"/>
      <c r="BG1677" s="448"/>
      <c r="BH1677" s="448"/>
      <c r="BI1677" s="448"/>
      <c r="BJ1677" s="448"/>
      <c r="BK1677" s="448"/>
      <c r="BL1677" s="448"/>
      <c r="BN1677" s="444"/>
    </row>
    <row r="1678" spans="1:66" s="28" customFormat="1" ht="12" customHeight="1">
      <c r="A1678" s="287">
        <v>28300031</v>
      </c>
      <c r="B1678" s="288" t="str">
        <f t="shared" si="774"/>
        <v>28300031</v>
      </c>
      <c r="C1678" s="444" t="s">
        <v>2012</v>
      </c>
      <c r="D1678" s="445" t="s">
        <v>1165</v>
      </c>
      <c r="E1678" s="445"/>
      <c r="F1678" s="444"/>
      <c r="G1678" s="445"/>
      <c r="H1678" s="547">
        <v>-3540952.09</v>
      </c>
      <c r="I1678" s="547">
        <v>-3917655.36</v>
      </c>
      <c r="J1678" s="547">
        <v>-5345164.4000000004</v>
      </c>
      <c r="K1678" s="547">
        <v>-6269306.2300000004</v>
      </c>
      <c r="L1678" s="547">
        <v>-13070004.210000001</v>
      </c>
      <c r="M1678" s="547">
        <v>-13834154.57</v>
      </c>
      <c r="N1678" s="547">
        <v>-20327271.890000001</v>
      </c>
      <c r="O1678" s="547">
        <v>-22172322.57</v>
      </c>
      <c r="P1678" s="547">
        <v>-20399590.629999999</v>
      </c>
      <c r="Q1678" s="547">
        <v>-34661232.560000002</v>
      </c>
      <c r="R1678" s="547">
        <v>-27637970.890000001</v>
      </c>
      <c r="S1678" s="547">
        <v>-14702159</v>
      </c>
      <c r="T1678" s="547">
        <v>-12490429.09</v>
      </c>
      <c r="U1678" s="547"/>
      <c r="V1678" s="547">
        <f t="shared" si="775"/>
        <v>-15862710.241666667</v>
      </c>
      <c r="W1678" s="285"/>
      <c r="X1678" s="286"/>
      <c r="Y1678" s="548">
        <f t="shared" si="788"/>
        <v>0</v>
      </c>
      <c r="Z1678" s="549">
        <f t="shared" si="788"/>
        <v>0</v>
      </c>
      <c r="AA1678" s="549">
        <f t="shared" si="788"/>
        <v>0</v>
      </c>
      <c r="AB1678" s="282">
        <f t="shared" si="789"/>
        <v>-12490429.09</v>
      </c>
      <c r="AC1678" s="281">
        <f t="shared" si="790"/>
        <v>0</v>
      </c>
      <c r="AD1678" s="549">
        <f t="shared" si="776"/>
        <v>0</v>
      </c>
      <c r="AE1678" s="553">
        <f t="shared" si="777"/>
        <v>0</v>
      </c>
      <c r="AF1678" s="282">
        <f t="shared" si="778"/>
        <v>-12490429.09</v>
      </c>
      <c r="AG1678" s="283">
        <f t="shared" si="779"/>
        <v>-12490429.09</v>
      </c>
      <c r="AH1678" s="281">
        <f t="shared" si="791"/>
        <v>0</v>
      </c>
      <c r="AI1678" s="551">
        <f t="shared" si="787"/>
        <v>0</v>
      </c>
      <c r="AJ1678" s="549">
        <f t="shared" si="787"/>
        <v>0</v>
      </c>
      <c r="AK1678" s="549">
        <f t="shared" si="787"/>
        <v>0</v>
      </c>
      <c r="AL1678" s="282">
        <f t="shared" si="780"/>
        <v>-15862710.241666667</v>
      </c>
      <c r="AM1678" s="281">
        <f t="shared" si="792"/>
        <v>0</v>
      </c>
      <c r="AN1678" s="549">
        <f t="shared" si="781"/>
        <v>0</v>
      </c>
      <c r="AO1678" s="549">
        <f t="shared" si="782"/>
        <v>0</v>
      </c>
      <c r="AP1678" s="549">
        <f t="shared" si="783"/>
        <v>-15862710.241666667</v>
      </c>
      <c r="AQ1678" s="283">
        <f t="shared" si="784"/>
        <v>-15862710.241666667</v>
      </c>
      <c r="AR1678" s="281">
        <f t="shared" si="793"/>
        <v>0</v>
      </c>
      <c r="AT1678" s="446" t="s">
        <v>2073</v>
      </c>
      <c r="AU1678" s="344"/>
      <c r="AV1678" s="447" t="str">
        <f t="shared" si="794"/>
        <v>CA</v>
      </c>
      <c r="AW1678" s="447" t="str">
        <f t="shared" si="795"/>
        <v>CL</v>
      </c>
      <c r="AX1678" s="447" t="str">
        <f t="shared" si="796"/>
        <v>AIC</v>
      </c>
      <c r="AY1678" s="447" t="str">
        <f t="shared" si="797"/>
        <v>ERB</v>
      </c>
      <c r="AZ1678" s="447" t="str">
        <f t="shared" si="798"/>
        <v>GRB</v>
      </c>
      <c r="BA1678" s="447" t="str">
        <f t="shared" si="799"/>
        <v>Non-Op</v>
      </c>
      <c r="BC1678" s="449" t="s">
        <v>2100</v>
      </c>
      <c r="BD1678" s="552">
        <f t="shared" si="773"/>
        <v>-12490429.09</v>
      </c>
      <c r="BF1678" s="435"/>
      <c r="BG1678" s="435"/>
      <c r="BH1678" s="435"/>
      <c r="BI1678" s="435"/>
      <c r="BJ1678" s="435"/>
      <c r="BK1678" s="435"/>
      <c r="BL1678" s="435"/>
      <c r="BN1678" s="444"/>
    </row>
    <row r="1679" spans="1:66" s="28" customFormat="1" ht="12" customHeight="1">
      <c r="A1679" s="287">
        <v>28300033</v>
      </c>
      <c r="B1679" s="288" t="str">
        <f t="shared" si="774"/>
        <v>28300033</v>
      </c>
      <c r="C1679" s="444" t="s">
        <v>2013</v>
      </c>
      <c r="D1679" s="445" t="s">
        <v>1165</v>
      </c>
      <c r="E1679" s="445"/>
      <c r="F1679" s="444"/>
      <c r="G1679" s="445"/>
      <c r="H1679" s="547">
        <v>-51029055.229999997</v>
      </c>
      <c r="I1679" s="547">
        <v>-50784379.329999998</v>
      </c>
      <c r="J1679" s="547">
        <v>-50539703.43</v>
      </c>
      <c r="K1679" s="547">
        <v>-50295027.530000001</v>
      </c>
      <c r="L1679" s="547">
        <v>-50050351.619999997</v>
      </c>
      <c r="M1679" s="547">
        <v>-49805675.719999999</v>
      </c>
      <c r="N1679" s="547">
        <v>-49560999.829999998</v>
      </c>
      <c r="O1679" s="547">
        <v>-49248448.590000004</v>
      </c>
      <c r="P1679" s="547">
        <v>-48994076.210000001</v>
      </c>
      <c r="Q1679" s="547">
        <v>-52519703.829999998</v>
      </c>
      <c r="R1679" s="547">
        <v>-52265331.460000001</v>
      </c>
      <c r="S1679" s="547">
        <v>-52010959.079999998</v>
      </c>
      <c r="T1679" s="547">
        <v>-51756586.700000003</v>
      </c>
      <c r="U1679" s="547"/>
      <c r="V1679" s="547">
        <f t="shared" si="775"/>
        <v>-50622289.799583323</v>
      </c>
      <c r="W1679" s="285"/>
      <c r="X1679" s="286"/>
      <c r="Y1679" s="548">
        <f t="shared" si="788"/>
        <v>0</v>
      </c>
      <c r="Z1679" s="549">
        <f t="shared" si="788"/>
        <v>0</v>
      </c>
      <c r="AA1679" s="549">
        <f t="shared" si="788"/>
        <v>0</v>
      </c>
      <c r="AB1679" s="282">
        <f t="shared" si="789"/>
        <v>-51756586.700000003</v>
      </c>
      <c r="AC1679" s="281">
        <f t="shared" si="790"/>
        <v>0</v>
      </c>
      <c r="AD1679" s="549">
        <f t="shared" si="776"/>
        <v>0</v>
      </c>
      <c r="AE1679" s="553">
        <f t="shared" si="777"/>
        <v>0</v>
      </c>
      <c r="AF1679" s="282">
        <f t="shared" si="778"/>
        <v>-51756586.700000003</v>
      </c>
      <c r="AG1679" s="283">
        <f t="shared" si="779"/>
        <v>-51756586.700000003</v>
      </c>
      <c r="AH1679" s="281">
        <f t="shared" si="791"/>
        <v>0</v>
      </c>
      <c r="AI1679" s="551">
        <f t="shared" si="787"/>
        <v>0</v>
      </c>
      <c r="AJ1679" s="549">
        <f t="shared" si="787"/>
        <v>0</v>
      </c>
      <c r="AK1679" s="549">
        <f t="shared" si="787"/>
        <v>0</v>
      </c>
      <c r="AL1679" s="282">
        <f t="shared" si="780"/>
        <v>-50622289.799583323</v>
      </c>
      <c r="AM1679" s="281">
        <f t="shared" si="792"/>
        <v>0</v>
      </c>
      <c r="AN1679" s="549">
        <f t="shared" si="781"/>
        <v>0</v>
      </c>
      <c r="AO1679" s="549">
        <f t="shared" si="782"/>
        <v>0</v>
      </c>
      <c r="AP1679" s="549">
        <f t="shared" si="783"/>
        <v>-50622289.799583323</v>
      </c>
      <c r="AQ1679" s="283">
        <f t="shared" si="784"/>
        <v>-50622289.799583323</v>
      </c>
      <c r="AR1679" s="281">
        <f t="shared" si="793"/>
        <v>0</v>
      </c>
      <c r="AT1679" s="446" t="s">
        <v>2083</v>
      </c>
      <c r="AU1679" s="344"/>
      <c r="AV1679" s="447" t="str">
        <f t="shared" si="794"/>
        <v>CA</v>
      </c>
      <c r="AW1679" s="447" t="str">
        <f t="shared" si="795"/>
        <v>CL</v>
      </c>
      <c r="AX1679" s="447" t="str">
        <f t="shared" si="796"/>
        <v>AIC</v>
      </c>
      <c r="AY1679" s="447" t="str">
        <f t="shared" si="797"/>
        <v>ERB</v>
      </c>
      <c r="AZ1679" s="447" t="str">
        <f t="shared" si="798"/>
        <v>GRB</v>
      </c>
      <c r="BA1679" s="447" t="str">
        <f t="shared" si="799"/>
        <v>Non-Op</v>
      </c>
      <c r="BC1679" s="449" t="s">
        <v>2100</v>
      </c>
      <c r="BD1679" s="552">
        <f t="shared" si="773"/>
        <v>-51756586.700000003</v>
      </c>
      <c r="BF1679" s="435"/>
      <c r="BG1679" s="435"/>
      <c r="BH1679" s="435"/>
      <c r="BI1679" s="435"/>
      <c r="BJ1679" s="435"/>
      <c r="BK1679" s="435"/>
      <c r="BL1679" s="435"/>
      <c r="BN1679" s="444"/>
    </row>
    <row r="1680" spans="1:66" s="28" customFormat="1" ht="12" customHeight="1">
      <c r="A1680" s="287">
        <v>28300041</v>
      </c>
      <c r="B1680" s="288" t="str">
        <f t="shared" si="774"/>
        <v>28300041</v>
      </c>
      <c r="C1680" s="444" t="s">
        <v>2014</v>
      </c>
      <c r="D1680" s="445" t="s">
        <v>1165</v>
      </c>
      <c r="E1680" s="445"/>
      <c r="F1680" s="444"/>
      <c r="G1680" s="445"/>
      <c r="H1680" s="547">
        <v>-1193162.5</v>
      </c>
      <c r="I1680" s="547">
        <v>-885794.71</v>
      </c>
      <c r="J1680" s="547">
        <v>-722400.57</v>
      </c>
      <c r="K1680" s="547">
        <v>-527505.09</v>
      </c>
      <c r="L1680" s="547">
        <v>-774271.33</v>
      </c>
      <c r="M1680" s="547">
        <v>-1100631.4099999999</v>
      </c>
      <c r="N1680" s="547">
        <v>-1709750.34</v>
      </c>
      <c r="O1680" s="547">
        <v>-2778419.18</v>
      </c>
      <c r="P1680" s="547">
        <v>-3312406.68</v>
      </c>
      <c r="Q1680" s="547">
        <v>-6029329.6900000004</v>
      </c>
      <c r="R1680" s="547">
        <v>-6304179.9800000004</v>
      </c>
      <c r="S1680" s="547">
        <v>-4084652.98</v>
      </c>
      <c r="T1680" s="547">
        <v>-2738348.28</v>
      </c>
      <c r="U1680" s="547"/>
      <c r="V1680" s="547">
        <f t="shared" si="775"/>
        <v>-2516258.1125000003</v>
      </c>
      <c r="W1680" s="285"/>
      <c r="X1680" s="286"/>
      <c r="Y1680" s="548">
        <f t="shared" si="788"/>
        <v>0</v>
      </c>
      <c r="Z1680" s="549">
        <f t="shared" si="788"/>
        <v>0</v>
      </c>
      <c r="AA1680" s="549">
        <f t="shared" si="788"/>
        <v>0</v>
      </c>
      <c r="AB1680" s="282">
        <f t="shared" si="789"/>
        <v>-2738348.28</v>
      </c>
      <c r="AC1680" s="281">
        <f t="shared" si="790"/>
        <v>0</v>
      </c>
      <c r="AD1680" s="549">
        <f t="shared" si="776"/>
        <v>0</v>
      </c>
      <c r="AE1680" s="553">
        <f t="shared" si="777"/>
        <v>0</v>
      </c>
      <c r="AF1680" s="282">
        <f t="shared" si="778"/>
        <v>-2738348.28</v>
      </c>
      <c r="AG1680" s="283">
        <f t="shared" si="779"/>
        <v>-2738348.28</v>
      </c>
      <c r="AH1680" s="281">
        <f t="shared" si="791"/>
        <v>0</v>
      </c>
      <c r="AI1680" s="551">
        <f t="shared" si="787"/>
        <v>0</v>
      </c>
      <c r="AJ1680" s="549">
        <f t="shared" si="787"/>
        <v>0</v>
      </c>
      <c r="AK1680" s="549">
        <f t="shared" si="787"/>
        <v>0</v>
      </c>
      <c r="AL1680" s="282">
        <f t="shared" si="780"/>
        <v>-2516258.1125000003</v>
      </c>
      <c r="AM1680" s="281">
        <f t="shared" si="792"/>
        <v>0</v>
      </c>
      <c r="AN1680" s="549">
        <f t="shared" si="781"/>
        <v>0</v>
      </c>
      <c r="AO1680" s="549">
        <f t="shared" si="782"/>
        <v>0</v>
      </c>
      <c r="AP1680" s="549">
        <f t="shared" si="783"/>
        <v>-2516258.1125000003</v>
      </c>
      <c r="AQ1680" s="283">
        <f t="shared" si="784"/>
        <v>-2516258.1125000003</v>
      </c>
      <c r="AR1680" s="281">
        <f t="shared" si="793"/>
        <v>0</v>
      </c>
      <c r="AT1680" s="446" t="s">
        <v>2073</v>
      </c>
      <c r="AU1680" s="344"/>
      <c r="AV1680" s="447" t="str">
        <f t="shared" si="794"/>
        <v>CA</v>
      </c>
      <c r="AW1680" s="447" t="str">
        <f t="shared" si="795"/>
        <v>CL</v>
      </c>
      <c r="AX1680" s="447" t="str">
        <f t="shared" si="796"/>
        <v>AIC</v>
      </c>
      <c r="AY1680" s="447" t="str">
        <f t="shared" si="797"/>
        <v>ERB</v>
      </c>
      <c r="AZ1680" s="447" t="str">
        <f t="shared" si="798"/>
        <v>GRB</v>
      </c>
      <c r="BA1680" s="447" t="str">
        <f t="shared" si="799"/>
        <v>Non-Op</v>
      </c>
      <c r="BC1680" s="449" t="s">
        <v>2100</v>
      </c>
      <c r="BD1680" s="552">
        <f t="shared" si="773"/>
        <v>-2738348.28</v>
      </c>
      <c r="BF1680" s="435"/>
      <c r="BG1680" s="435"/>
      <c r="BH1680" s="435"/>
      <c r="BI1680" s="435"/>
      <c r="BJ1680" s="435"/>
      <c r="BK1680" s="435"/>
      <c r="BL1680" s="435"/>
      <c r="BN1680" s="444"/>
    </row>
    <row r="1681" spans="1:66" s="28" customFormat="1" ht="12" customHeight="1">
      <c r="A1681" s="287">
        <v>28300043</v>
      </c>
      <c r="B1681" s="288" t="str">
        <f t="shared" si="774"/>
        <v>28300043</v>
      </c>
      <c r="C1681" s="444" t="s">
        <v>2015</v>
      </c>
      <c r="D1681" s="445" t="s">
        <v>1162</v>
      </c>
      <c r="E1681" s="445"/>
      <c r="F1681" s="444"/>
      <c r="G1681" s="445"/>
      <c r="H1681" s="547">
        <v>-7978108.0899999999</v>
      </c>
      <c r="I1681" s="547">
        <v>-7939847.9500000002</v>
      </c>
      <c r="J1681" s="547">
        <v>-7901587.8099999996</v>
      </c>
      <c r="K1681" s="547">
        <v>-7863327.6699999999</v>
      </c>
      <c r="L1681" s="547">
        <v>-7825067.5199999996</v>
      </c>
      <c r="M1681" s="547">
        <v>-7786807.3799999999</v>
      </c>
      <c r="N1681" s="547">
        <v>-7748547.2400000002</v>
      </c>
      <c r="O1681" s="547">
        <v>-7710287.0999999996</v>
      </c>
      <c r="P1681" s="547">
        <v>-7672026.96</v>
      </c>
      <c r="Q1681" s="547">
        <v>-7633766.8200000003</v>
      </c>
      <c r="R1681" s="547">
        <v>-7595506.6699999999</v>
      </c>
      <c r="S1681" s="547">
        <v>-7557246.5300000003</v>
      </c>
      <c r="T1681" s="547">
        <v>-7518986.54</v>
      </c>
      <c r="U1681" s="547"/>
      <c r="V1681" s="547">
        <f t="shared" si="775"/>
        <v>-7748547.2470833333</v>
      </c>
      <c r="W1681" s="285"/>
      <c r="X1681" s="286"/>
      <c r="Y1681" s="548">
        <f t="shared" si="788"/>
        <v>0</v>
      </c>
      <c r="Z1681" s="549">
        <f t="shared" si="788"/>
        <v>0</v>
      </c>
      <c r="AA1681" s="549">
        <f t="shared" si="788"/>
        <v>-7518986.54</v>
      </c>
      <c r="AB1681" s="282">
        <f t="shared" si="789"/>
        <v>0</v>
      </c>
      <c r="AC1681" s="281">
        <f t="shared" si="790"/>
        <v>0</v>
      </c>
      <c r="AD1681" s="549">
        <f t="shared" si="776"/>
        <v>0</v>
      </c>
      <c r="AE1681" s="553">
        <f t="shared" si="777"/>
        <v>0</v>
      </c>
      <c r="AF1681" s="282">
        <f t="shared" si="778"/>
        <v>0</v>
      </c>
      <c r="AG1681" s="283">
        <f t="shared" si="779"/>
        <v>0</v>
      </c>
      <c r="AH1681" s="281">
        <f t="shared" si="791"/>
        <v>0</v>
      </c>
      <c r="AI1681" s="551">
        <f t="shared" ref="AI1681:AK1700" si="800">IF($D1681=AI$5,$V1681,0)</f>
        <v>0</v>
      </c>
      <c r="AJ1681" s="549">
        <f t="shared" si="800"/>
        <v>0</v>
      </c>
      <c r="AK1681" s="549">
        <f t="shared" si="800"/>
        <v>-7748547.2470833333</v>
      </c>
      <c r="AL1681" s="282">
        <f t="shared" si="780"/>
        <v>0</v>
      </c>
      <c r="AM1681" s="281">
        <f t="shared" si="792"/>
        <v>0</v>
      </c>
      <c r="AN1681" s="549">
        <f t="shared" si="781"/>
        <v>0</v>
      </c>
      <c r="AO1681" s="549">
        <f t="shared" si="782"/>
        <v>0</v>
      </c>
      <c r="AP1681" s="549">
        <f t="shared" si="783"/>
        <v>0</v>
      </c>
      <c r="AQ1681" s="283">
        <f t="shared" si="784"/>
        <v>0</v>
      </c>
      <c r="AR1681" s="281">
        <f t="shared" si="793"/>
        <v>0</v>
      </c>
      <c r="AT1681" s="446"/>
      <c r="AU1681" s="344"/>
      <c r="AV1681" s="447" t="str">
        <f t="shared" si="794"/>
        <v>CA</v>
      </c>
      <c r="AW1681" s="447" t="str">
        <f t="shared" si="795"/>
        <v>CL</v>
      </c>
      <c r="AX1681" s="447" t="str">
        <f t="shared" si="796"/>
        <v>AIC</v>
      </c>
      <c r="AY1681" s="447" t="str">
        <f t="shared" si="797"/>
        <v>ERB</v>
      </c>
      <c r="AZ1681" s="447" t="str">
        <f t="shared" si="798"/>
        <v>GRB</v>
      </c>
      <c r="BA1681" s="447" t="str">
        <f t="shared" si="799"/>
        <v>Non-Op</v>
      </c>
      <c r="BC1681" s="449" t="s">
        <v>2100</v>
      </c>
      <c r="BD1681" s="552">
        <f t="shared" si="773"/>
        <v>-7518986.54</v>
      </c>
      <c r="BF1681" s="435"/>
      <c r="BG1681" s="435"/>
      <c r="BH1681" s="435"/>
      <c r="BI1681" s="435"/>
      <c r="BJ1681" s="435"/>
      <c r="BK1681" s="435"/>
      <c r="BL1681" s="435"/>
      <c r="BN1681" s="444"/>
    </row>
    <row r="1682" spans="1:66" s="28" customFormat="1" ht="12" customHeight="1">
      <c r="A1682" s="324">
        <v>28300073</v>
      </c>
      <c r="B1682" s="290" t="str">
        <f t="shared" si="774"/>
        <v>28300073</v>
      </c>
      <c r="C1682" s="450" t="s">
        <v>2391</v>
      </c>
      <c r="D1682" s="451" t="s">
        <v>1165</v>
      </c>
      <c r="E1682" s="451"/>
      <c r="F1682" s="291">
        <v>43541</v>
      </c>
      <c r="G1682" s="451"/>
      <c r="H1682" s="556">
        <v>-733053.42</v>
      </c>
      <c r="I1682" s="556">
        <v>-753662.28</v>
      </c>
      <c r="J1682" s="556">
        <v>0</v>
      </c>
      <c r="K1682" s="556">
        <v>0</v>
      </c>
      <c r="L1682" s="556">
        <v>0</v>
      </c>
      <c r="M1682" s="556">
        <v>0</v>
      </c>
      <c r="N1682" s="556">
        <v>0</v>
      </c>
      <c r="O1682" s="556">
        <v>0</v>
      </c>
      <c r="P1682" s="556">
        <v>0</v>
      </c>
      <c r="Q1682" s="556">
        <v>0</v>
      </c>
      <c r="R1682" s="556">
        <v>0</v>
      </c>
      <c r="S1682" s="556">
        <v>0</v>
      </c>
      <c r="T1682" s="591">
        <v>0</v>
      </c>
      <c r="U1682" s="556"/>
      <c r="V1682" s="556">
        <f t="shared" si="775"/>
        <v>-93349.082500000004</v>
      </c>
      <c r="W1682" s="292"/>
      <c r="X1682" s="293"/>
      <c r="Y1682" s="548">
        <f t="shared" si="788"/>
        <v>0</v>
      </c>
      <c r="Z1682" s="549">
        <f t="shared" si="788"/>
        <v>0</v>
      </c>
      <c r="AA1682" s="549">
        <f t="shared" si="788"/>
        <v>0</v>
      </c>
      <c r="AB1682" s="282">
        <f t="shared" si="789"/>
        <v>0</v>
      </c>
      <c r="AC1682" s="281">
        <f t="shared" si="790"/>
        <v>0</v>
      </c>
      <c r="AD1682" s="549">
        <f t="shared" si="776"/>
        <v>0</v>
      </c>
      <c r="AE1682" s="553">
        <f t="shared" si="777"/>
        <v>0</v>
      </c>
      <c r="AF1682" s="282">
        <f t="shared" si="778"/>
        <v>0</v>
      </c>
      <c r="AG1682" s="283">
        <f t="shared" si="779"/>
        <v>0</v>
      </c>
      <c r="AH1682" s="281">
        <f t="shared" si="791"/>
        <v>0</v>
      </c>
      <c r="AI1682" s="551">
        <f t="shared" si="800"/>
        <v>0</v>
      </c>
      <c r="AJ1682" s="549">
        <f t="shared" si="800"/>
        <v>0</v>
      </c>
      <c r="AK1682" s="549">
        <f t="shared" si="800"/>
        <v>0</v>
      </c>
      <c r="AL1682" s="282">
        <f t="shared" si="780"/>
        <v>-93349.082500000004</v>
      </c>
      <c r="AM1682" s="281">
        <f t="shared" si="792"/>
        <v>0</v>
      </c>
      <c r="AN1682" s="549">
        <f t="shared" si="781"/>
        <v>0</v>
      </c>
      <c r="AO1682" s="549">
        <f t="shared" si="782"/>
        <v>0</v>
      </c>
      <c r="AP1682" s="549">
        <f t="shared" si="783"/>
        <v>-93349.082500000004</v>
      </c>
      <c r="AQ1682" s="283">
        <f t="shared" si="784"/>
        <v>-93349.082500000004</v>
      </c>
      <c r="AR1682" s="281">
        <f t="shared" si="793"/>
        <v>0</v>
      </c>
      <c r="AT1682" s="446" t="s">
        <v>2066</v>
      </c>
      <c r="AU1682" s="344"/>
      <c r="AV1682" s="447" t="str">
        <f t="shared" si="794"/>
        <v>CA</v>
      </c>
      <c r="AW1682" s="447" t="str">
        <f t="shared" si="795"/>
        <v>CL</v>
      </c>
      <c r="AX1682" s="447" t="str">
        <f t="shared" si="796"/>
        <v>AIC</v>
      </c>
      <c r="AY1682" s="447" t="str">
        <f t="shared" si="797"/>
        <v>ERB</v>
      </c>
      <c r="AZ1682" s="447" t="str">
        <f t="shared" si="798"/>
        <v>GRB</v>
      </c>
      <c r="BA1682" s="447" t="str">
        <f t="shared" si="799"/>
        <v>Non-Op</v>
      </c>
      <c r="BC1682" s="449" t="s">
        <v>2100</v>
      </c>
      <c r="BD1682" s="552">
        <f t="shared" si="773"/>
        <v>0</v>
      </c>
      <c r="BF1682" s="435"/>
      <c r="BG1682" s="435"/>
      <c r="BH1682" s="435"/>
      <c r="BI1682" s="435"/>
      <c r="BJ1682" s="435"/>
      <c r="BK1682" s="435"/>
      <c r="BL1682" s="435"/>
      <c r="BN1682" s="444"/>
    </row>
    <row r="1683" spans="1:66" s="28" customFormat="1" ht="12" customHeight="1">
      <c r="A1683" s="287">
        <v>28300081</v>
      </c>
      <c r="B1683" s="288" t="str">
        <f t="shared" si="774"/>
        <v>28300081</v>
      </c>
      <c r="C1683" s="444" t="s">
        <v>2016</v>
      </c>
      <c r="D1683" s="445" t="s">
        <v>1163</v>
      </c>
      <c r="E1683" s="445"/>
      <c r="F1683" s="444"/>
      <c r="G1683" s="445"/>
      <c r="H1683" s="547">
        <v>-2374500.7999999998</v>
      </c>
      <c r="I1683" s="547">
        <v>-2362470.9500000002</v>
      </c>
      <c r="J1683" s="547">
        <v>-2350441.1</v>
      </c>
      <c r="K1683" s="547">
        <v>-2338411.25</v>
      </c>
      <c r="L1683" s="547">
        <v>-2326381.4</v>
      </c>
      <c r="M1683" s="547">
        <v>-2314351.5499999998</v>
      </c>
      <c r="N1683" s="547">
        <v>-2302321.7000000002</v>
      </c>
      <c r="O1683" s="547">
        <v>-2290291.85</v>
      </c>
      <c r="P1683" s="547">
        <v>-2278262</v>
      </c>
      <c r="Q1683" s="547">
        <v>-2266232.15</v>
      </c>
      <c r="R1683" s="547">
        <v>-2254202.2999999998</v>
      </c>
      <c r="S1683" s="547">
        <v>-2242172.4500000002</v>
      </c>
      <c r="T1683" s="547">
        <v>-2230142.6</v>
      </c>
      <c r="U1683" s="547"/>
      <c r="V1683" s="547">
        <f t="shared" si="775"/>
        <v>-2302321.6999999997</v>
      </c>
      <c r="W1683" s="285" t="s">
        <v>2017</v>
      </c>
      <c r="X1683" s="285"/>
      <c r="Y1683" s="548">
        <f t="shared" ref="Y1683:AA1702" si="801">IF($D1683=Y$5,$T1683,0)</f>
        <v>0</v>
      </c>
      <c r="Z1683" s="549">
        <f t="shared" si="801"/>
        <v>0</v>
      </c>
      <c r="AA1683" s="549">
        <f t="shared" si="801"/>
        <v>0</v>
      </c>
      <c r="AB1683" s="282">
        <f t="shared" si="789"/>
        <v>-2230142.6</v>
      </c>
      <c r="AC1683" s="281">
        <f t="shared" si="790"/>
        <v>0</v>
      </c>
      <c r="AD1683" s="549">
        <f t="shared" si="776"/>
        <v>-2230142.6</v>
      </c>
      <c r="AE1683" s="553">
        <f t="shared" si="777"/>
        <v>0</v>
      </c>
      <c r="AF1683" s="282">
        <f t="shared" si="778"/>
        <v>0</v>
      </c>
      <c r="AG1683" s="283">
        <f t="shared" si="779"/>
        <v>-2230142.6</v>
      </c>
      <c r="AH1683" s="281">
        <f t="shared" si="791"/>
        <v>0</v>
      </c>
      <c r="AI1683" s="551">
        <f t="shared" si="800"/>
        <v>0</v>
      </c>
      <c r="AJ1683" s="549">
        <f t="shared" si="800"/>
        <v>0</v>
      </c>
      <c r="AK1683" s="549">
        <f t="shared" si="800"/>
        <v>0</v>
      </c>
      <c r="AL1683" s="282">
        <f t="shared" si="780"/>
        <v>-2302321.6999999997</v>
      </c>
      <c r="AM1683" s="281">
        <f t="shared" si="792"/>
        <v>0</v>
      </c>
      <c r="AN1683" s="549">
        <f t="shared" si="781"/>
        <v>-2302321.6999999997</v>
      </c>
      <c r="AO1683" s="549">
        <f t="shared" si="782"/>
        <v>0</v>
      </c>
      <c r="AP1683" s="549">
        <f t="shared" si="783"/>
        <v>0</v>
      </c>
      <c r="AQ1683" s="283">
        <f t="shared" si="784"/>
        <v>-2302321.6999999997</v>
      </c>
      <c r="AR1683" s="281">
        <f t="shared" si="793"/>
        <v>0</v>
      </c>
      <c r="AT1683" s="446"/>
      <c r="AU1683" s="344"/>
      <c r="AV1683" s="447" t="str">
        <f t="shared" si="794"/>
        <v>CA</v>
      </c>
      <c r="AW1683" s="447" t="str">
        <f t="shared" si="795"/>
        <v>CL</v>
      </c>
      <c r="AX1683" s="447" t="str">
        <f t="shared" si="796"/>
        <v>AIC</v>
      </c>
      <c r="AY1683" s="447" t="str">
        <f t="shared" si="797"/>
        <v>ERB</v>
      </c>
      <c r="AZ1683" s="447" t="str">
        <f t="shared" si="798"/>
        <v>GRB</v>
      </c>
      <c r="BA1683" s="447" t="str">
        <f t="shared" si="799"/>
        <v>Non-Op</v>
      </c>
      <c r="BC1683" s="445" t="s">
        <v>2279</v>
      </c>
      <c r="BD1683" s="552">
        <f t="shared" si="773"/>
        <v>-2230142.6</v>
      </c>
      <c r="BF1683" s="435"/>
      <c r="BG1683" s="435"/>
      <c r="BH1683" s="435"/>
      <c r="BI1683" s="435"/>
      <c r="BJ1683" s="435"/>
      <c r="BK1683" s="435"/>
      <c r="BL1683" s="435"/>
      <c r="BN1683" s="444"/>
    </row>
    <row r="1684" spans="1:66" s="28" customFormat="1" ht="12" customHeight="1">
      <c r="A1684" s="287">
        <v>28300091</v>
      </c>
      <c r="B1684" s="288" t="str">
        <f t="shared" si="774"/>
        <v>28300091</v>
      </c>
      <c r="C1684" s="444" t="s">
        <v>2018</v>
      </c>
      <c r="D1684" s="445" t="s">
        <v>1163</v>
      </c>
      <c r="E1684" s="445"/>
      <c r="F1684" s="444"/>
      <c r="G1684" s="445"/>
      <c r="H1684" s="547">
        <v>0</v>
      </c>
      <c r="I1684" s="547">
        <v>0</v>
      </c>
      <c r="J1684" s="547">
        <v>0</v>
      </c>
      <c r="K1684" s="547">
        <v>0</v>
      </c>
      <c r="L1684" s="547">
        <v>0</v>
      </c>
      <c r="M1684" s="547">
        <v>0</v>
      </c>
      <c r="N1684" s="547">
        <v>0</v>
      </c>
      <c r="O1684" s="547">
        <v>0</v>
      </c>
      <c r="P1684" s="547">
        <v>0</v>
      </c>
      <c r="Q1684" s="547">
        <v>0</v>
      </c>
      <c r="R1684" s="547">
        <v>0</v>
      </c>
      <c r="S1684" s="547">
        <v>0</v>
      </c>
      <c r="T1684" s="547">
        <v>0</v>
      </c>
      <c r="U1684" s="547"/>
      <c r="V1684" s="547">
        <f t="shared" si="775"/>
        <v>0</v>
      </c>
      <c r="W1684" s="285" t="s">
        <v>2019</v>
      </c>
      <c r="X1684" s="285"/>
      <c r="Y1684" s="548">
        <f t="shared" si="801"/>
        <v>0</v>
      </c>
      <c r="Z1684" s="549">
        <f t="shared" si="801"/>
        <v>0</v>
      </c>
      <c r="AA1684" s="549">
        <f t="shared" si="801"/>
        <v>0</v>
      </c>
      <c r="AB1684" s="282">
        <f t="shared" si="789"/>
        <v>0</v>
      </c>
      <c r="AC1684" s="281">
        <f t="shared" si="790"/>
        <v>0</v>
      </c>
      <c r="AD1684" s="549">
        <f t="shared" si="776"/>
        <v>0</v>
      </c>
      <c r="AE1684" s="553">
        <f t="shared" si="777"/>
        <v>0</v>
      </c>
      <c r="AF1684" s="282">
        <f t="shared" si="778"/>
        <v>0</v>
      </c>
      <c r="AG1684" s="283">
        <f t="shared" si="779"/>
        <v>0</v>
      </c>
      <c r="AH1684" s="281">
        <f t="shared" si="791"/>
        <v>0</v>
      </c>
      <c r="AI1684" s="551">
        <f t="shared" si="800"/>
        <v>0</v>
      </c>
      <c r="AJ1684" s="549">
        <f t="shared" si="800"/>
        <v>0</v>
      </c>
      <c r="AK1684" s="549">
        <f t="shared" si="800"/>
        <v>0</v>
      </c>
      <c r="AL1684" s="282">
        <f t="shared" si="780"/>
        <v>0</v>
      </c>
      <c r="AM1684" s="281">
        <f t="shared" si="792"/>
        <v>0</v>
      </c>
      <c r="AN1684" s="549">
        <f t="shared" si="781"/>
        <v>0</v>
      </c>
      <c r="AO1684" s="549">
        <f t="shared" si="782"/>
        <v>0</v>
      </c>
      <c r="AP1684" s="549">
        <f t="shared" si="783"/>
        <v>0</v>
      </c>
      <c r="AQ1684" s="283">
        <f t="shared" si="784"/>
        <v>0</v>
      </c>
      <c r="AR1684" s="281">
        <f t="shared" si="793"/>
        <v>0</v>
      </c>
      <c r="AT1684" s="446"/>
      <c r="AU1684" s="344"/>
      <c r="AV1684" s="447" t="str">
        <f t="shared" si="794"/>
        <v>CA</v>
      </c>
      <c r="AW1684" s="447" t="str">
        <f t="shared" si="795"/>
        <v>CL</v>
      </c>
      <c r="AX1684" s="447" t="str">
        <f t="shared" si="796"/>
        <v>AIC</v>
      </c>
      <c r="AY1684" s="447" t="str">
        <f t="shared" si="797"/>
        <v>ERB</v>
      </c>
      <c r="AZ1684" s="447" t="str">
        <f t="shared" si="798"/>
        <v>GRB</v>
      </c>
      <c r="BA1684" s="447" t="str">
        <f t="shared" si="799"/>
        <v>Non-Op</v>
      </c>
      <c r="BC1684" s="445" t="s">
        <v>2279</v>
      </c>
      <c r="BD1684" s="552">
        <f t="shared" si="773"/>
        <v>0</v>
      </c>
      <c r="BF1684" s="435"/>
      <c r="BG1684" s="435"/>
      <c r="BH1684" s="435"/>
      <c r="BI1684" s="435"/>
      <c r="BJ1684" s="435"/>
      <c r="BK1684" s="435"/>
      <c r="BL1684" s="435"/>
      <c r="BN1684" s="444"/>
    </row>
    <row r="1685" spans="1:66" s="28" customFormat="1" ht="12" customHeight="1">
      <c r="A1685" s="287">
        <v>28300101</v>
      </c>
      <c r="B1685" s="288" t="str">
        <f t="shared" si="774"/>
        <v>28300101</v>
      </c>
      <c r="C1685" s="444" t="s">
        <v>2020</v>
      </c>
      <c r="D1685" s="445" t="s">
        <v>1163</v>
      </c>
      <c r="E1685" s="445"/>
      <c r="F1685" s="294">
        <v>43070</v>
      </c>
      <c r="G1685" s="445"/>
      <c r="H1685" s="547">
        <v>-14276778.810000001</v>
      </c>
      <c r="I1685" s="547">
        <v>-14314302.32</v>
      </c>
      <c r="J1685" s="547">
        <v>-14308883.51</v>
      </c>
      <c r="K1685" s="547">
        <v>-14212913.970000001</v>
      </c>
      <c r="L1685" s="547">
        <v>-14122943.289999999</v>
      </c>
      <c r="M1685" s="547">
        <v>-14020204.65</v>
      </c>
      <c r="N1685" s="547">
        <v>-13876811.619999999</v>
      </c>
      <c r="O1685" s="547">
        <v>-13871188.359999999</v>
      </c>
      <c r="P1685" s="547">
        <v>-13648433.15</v>
      </c>
      <c r="Q1685" s="547">
        <v>-13334073.949999999</v>
      </c>
      <c r="R1685" s="547">
        <v>-13334073.84</v>
      </c>
      <c r="S1685" s="547">
        <v>-13231024.99</v>
      </c>
      <c r="T1685" s="547">
        <v>-12453619.550000001</v>
      </c>
      <c r="U1685" s="547"/>
      <c r="V1685" s="547">
        <f t="shared" si="775"/>
        <v>-13803337.735833334</v>
      </c>
      <c r="W1685" s="285" t="s">
        <v>2021</v>
      </c>
      <c r="X1685" s="286"/>
      <c r="Y1685" s="548">
        <f t="shared" si="801"/>
        <v>0</v>
      </c>
      <c r="Z1685" s="549">
        <f t="shared" si="801"/>
        <v>0</v>
      </c>
      <c r="AA1685" s="549">
        <f t="shared" si="801"/>
        <v>0</v>
      </c>
      <c r="AB1685" s="282">
        <f t="shared" si="789"/>
        <v>-12453619.550000001</v>
      </c>
      <c r="AC1685" s="281">
        <f t="shared" si="790"/>
        <v>0</v>
      </c>
      <c r="AD1685" s="549">
        <f t="shared" si="776"/>
        <v>-12453619.550000001</v>
      </c>
      <c r="AE1685" s="553">
        <f t="shared" si="777"/>
        <v>0</v>
      </c>
      <c r="AF1685" s="282">
        <f t="shared" si="778"/>
        <v>0</v>
      </c>
      <c r="AG1685" s="283">
        <f t="shared" si="779"/>
        <v>-12453619.550000001</v>
      </c>
      <c r="AH1685" s="281">
        <f t="shared" si="791"/>
        <v>0</v>
      </c>
      <c r="AI1685" s="551">
        <f t="shared" si="800"/>
        <v>0</v>
      </c>
      <c r="AJ1685" s="549">
        <f t="shared" si="800"/>
        <v>0</v>
      </c>
      <c r="AK1685" s="549">
        <f t="shared" si="800"/>
        <v>0</v>
      </c>
      <c r="AL1685" s="282">
        <f t="shared" si="780"/>
        <v>-13803337.735833334</v>
      </c>
      <c r="AM1685" s="281">
        <f t="shared" si="792"/>
        <v>0</v>
      </c>
      <c r="AN1685" s="549">
        <f t="shared" si="781"/>
        <v>-13803337.735833334</v>
      </c>
      <c r="AO1685" s="549">
        <f t="shared" si="782"/>
        <v>0</v>
      </c>
      <c r="AP1685" s="549">
        <f t="shared" si="783"/>
        <v>0</v>
      </c>
      <c r="AQ1685" s="283">
        <f t="shared" si="784"/>
        <v>-13803337.735833334</v>
      </c>
      <c r="AR1685" s="281">
        <f t="shared" si="793"/>
        <v>0</v>
      </c>
      <c r="AT1685" s="446"/>
      <c r="AU1685" s="344"/>
      <c r="AV1685" s="447" t="str">
        <f t="shared" si="794"/>
        <v>CA</v>
      </c>
      <c r="AW1685" s="447" t="str">
        <f t="shared" si="795"/>
        <v>CL</v>
      </c>
      <c r="AX1685" s="447" t="str">
        <f t="shared" si="796"/>
        <v>AIC</v>
      </c>
      <c r="AY1685" s="447" t="str">
        <f t="shared" si="797"/>
        <v>ERB</v>
      </c>
      <c r="AZ1685" s="447" t="str">
        <f t="shared" si="798"/>
        <v>GRB</v>
      </c>
      <c r="BA1685" s="447" t="str">
        <f t="shared" si="799"/>
        <v>Non-Op</v>
      </c>
      <c r="BC1685" s="445" t="s">
        <v>2279</v>
      </c>
      <c r="BD1685" s="552">
        <f t="shared" si="773"/>
        <v>-12453619.550000001</v>
      </c>
      <c r="BF1685" s="448"/>
      <c r="BG1685" s="448"/>
      <c r="BH1685" s="448"/>
      <c r="BI1685" s="448"/>
      <c r="BJ1685" s="448"/>
      <c r="BK1685" s="448"/>
      <c r="BL1685" s="448"/>
      <c r="BN1685" s="444"/>
    </row>
    <row r="1686" spans="1:66" s="28" customFormat="1" ht="12" customHeight="1">
      <c r="A1686" s="321">
        <v>28300111</v>
      </c>
      <c r="B1686" s="288" t="str">
        <f t="shared" si="774"/>
        <v>28300111</v>
      </c>
      <c r="C1686" s="444" t="s">
        <v>2022</v>
      </c>
      <c r="D1686" s="445" t="s">
        <v>2092</v>
      </c>
      <c r="E1686" s="445"/>
      <c r="F1686" s="289">
        <v>43435</v>
      </c>
      <c r="G1686" s="445"/>
      <c r="H1686" s="547">
        <v>-2571926.59</v>
      </c>
      <c r="I1686" s="547">
        <v>-2571926.59</v>
      </c>
      <c r="J1686" s="547">
        <v>-2571926.59</v>
      </c>
      <c r="K1686" s="547">
        <v>-2571926.59</v>
      </c>
      <c r="L1686" s="547">
        <v>-2571926.59</v>
      </c>
      <c r="M1686" s="547">
        <v>-2571926.59</v>
      </c>
      <c r="N1686" s="547">
        <v>-2571926.59</v>
      </c>
      <c r="O1686" s="547">
        <v>-2571926.59</v>
      </c>
      <c r="P1686" s="547">
        <v>-2571926.59</v>
      </c>
      <c r="Q1686" s="547">
        <v>-2571926.59</v>
      </c>
      <c r="R1686" s="547">
        <v>-2571926.59</v>
      </c>
      <c r="S1686" s="547">
        <v>-2571926.59</v>
      </c>
      <c r="T1686" s="547">
        <v>-2571926.59</v>
      </c>
      <c r="U1686" s="547"/>
      <c r="V1686" s="547">
        <f t="shared" si="775"/>
        <v>-2571926.59</v>
      </c>
      <c r="W1686" s="285"/>
      <c r="X1686" s="286"/>
      <c r="Y1686" s="548">
        <f t="shared" si="801"/>
        <v>0</v>
      </c>
      <c r="Z1686" s="549">
        <f t="shared" si="801"/>
        <v>-2571926.59</v>
      </c>
      <c r="AA1686" s="549">
        <f t="shared" si="801"/>
        <v>0</v>
      </c>
      <c r="AB1686" s="282">
        <f t="shared" si="789"/>
        <v>0</v>
      </c>
      <c r="AC1686" s="281">
        <f t="shared" si="790"/>
        <v>0</v>
      </c>
      <c r="AD1686" s="549">
        <f t="shared" si="776"/>
        <v>0</v>
      </c>
      <c r="AE1686" s="553">
        <f t="shared" si="777"/>
        <v>0</v>
      </c>
      <c r="AF1686" s="282">
        <f t="shared" si="778"/>
        <v>0</v>
      </c>
      <c r="AG1686" s="283">
        <f t="shared" si="779"/>
        <v>0</v>
      </c>
      <c r="AH1686" s="281">
        <f t="shared" si="791"/>
        <v>0</v>
      </c>
      <c r="AI1686" s="551">
        <f t="shared" si="800"/>
        <v>0</v>
      </c>
      <c r="AJ1686" s="549">
        <f t="shared" si="800"/>
        <v>-2571926.59</v>
      </c>
      <c r="AK1686" s="549">
        <f t="shared" si="800"/>
        <v>0</v>
      </c>
      <c r="AL1686" s="282">
        <f t="shared" si="780"/>
        <v>0</v>
      </c>
      <c r="AM1686" s="281">
        <f t="shared" si="792"/>
        <v>0</v>
      </c>
      <c r="AN1686" s="549">
        <f t="shared" si="781"/>
        <v>0</v>
      </c>
      <c r="AO1686" s="549">
        <f t="shared" si="782"/>
        <v>0</v>
      </c>
      <c r="AP1686" s="549">
        <f t="shared" si="783"/>
        <v>0</v>
      </c>
      <c r="AQ1686" s="283">
        <f t="shared" si="784"/>
        <v>0</v>
      </c>
      <c r="AR1686" s="281">
        <f t="shared" si="793"/>
        <v>0</v>
      </c>
      <c r="AT1686" s="446"/>
      <c r="AU1686" s="344"/>
      <c r="AV1686" s="447" t="str">
        <f t="shared" si="794"/>
        <v>CA</v>
      </c>
      <c r="AW1686" s="447" t="str">
        <f t="shared" si="795"/>
        <v>CL</v>
      </c>
      <c r="AX1686" s="447" t="str">
        <f t="shared" si="796"/>
        <v>AIC</v>
      </c>
      <c r="AY1686" s="447" t="str">
        <f t="shared" si="797"/>
        <v>ERB</v>
      </c>
      <c r="AZ1686" s="447" t="str">
        <f t="shared" si="798"/>
        <v>GRB</v>
      </c>
      <c r="BA1686" s="447" t="str">
        <f t="shared" si="799"/>
        <v>Non-Op</v>
      </c>
      <c r="BC1686" s="445" t="s">
        <v>2279</v>
      </c>
      <c r="BD1686" s="552">
        <f t="shared" si="773"/>
        <v>-2571926.59</v>
      </c>
      <c r="BF1686" s="448"/>
      <c r="BG1686" s="448"/>
      <c r="BH1686" s="448"/>
      <c r="BI1686" s="448"/>
      <c r="BJ1686" s="448"/>
      <c r="BK1686" s="448"/>
      <c r="BL1686" s="448"/>
      <c r="BN1686" s="444"/>
    </row>
    <row r="1687" spans="1:66" s="28" customFormat="1" ht="12" customHeight="1">
      <c r="A1687" s="321">
        <v>28300121</v>
      </c>
      <c r="B1687" s="288" t="str">
        <f t="shared" si="774"/>
        <v>28300121</v>
      </c>
      <c r="C1687" s="444" t="s">
        <v>2023</v>
      </c>
      <c r="D1687" s="445" t="s">
        <v>2092</v>
      </c>
      <c r="E1687" s="445"/>
      <c r="F1687" s="289">
        <v>43435</v>
      </c>
      <c r="G1687" s="445"/>
      <c r="H1687" s="547">
        <v>4515521.6900000004</v>
      </c>
      <c r="I1687" s="547">
        <v>4515521.6900000004</v>
      </c>
      <c r="J1687" s="547">
        <v>4552882.16</v>
      </c>
      <c r="K1687" s="547">
        <v>4571562.4000000004</v>
      </c>
      <c r="L1687" s="547">
        <v>4623429.1399999997</v>
      </c>
      <c r="M1687" s="547">
        <v>4650406</v>
      </c>
      <c r="N1687" s="547">
        <v>4677382.87</v>
      </c>
      <c r="O1687" s="547">
        <v>4704359.7300000004</v>
      </c>
      <c r="P1687" s="547">
        <v>4771407.99</v>
      </c>
      <c r="Q1687" s="547">
        <v>4833309.5199999996</v>
      </c>
      <c r="R1687" s="547">
        <v>4868619.28</v>
      </c>
      <c r="S1687" s="547">
        <v>4529673.13</v>
      </c>
      <c r="T1687" s="547">
        <v>4928416.92</v>
      </c>
      <c r="U1687" s="547"/>
      <c r="V1687" s="547">
        <f t="shared" si="775"/>
        <v>4668376.9345833333</v>
      </c>
      <c r="W1687" s="285"/>
      <c r="X1687" s="286"/>
      <c r="Y1687" s="548">
        <f t="shared" si="801"/>
        <v>0</v>
      </c>
      <c r="Z1687" s="549">
        <f t="shared" si="801"/>
        <v>4928416.92</v>
      </c>
      <c r="AA1687" s="549">
        <f t="shared" si="801"/>
        <v>0</v>
      </c>
      <c r="AB1687" s="282">
        <f t="shared" si="789"/>
        <v>0</v>
      </c>
      <c r="AC1687" s="281">
        <f t="shared" si="790"/>
        <v>0</v>
      </c>
      <c r="AD1687" s="549">
        <f t="shared" si="776"/>
        <v>0</v>
      </c>
      <c r="AE1687" s="553">
        <f t="shared" si="777"/>
        <v>0</v>
      </c>
      <c r="AF1687" s="282">
        <f t="shared" si="778"/>
        <v>0</v>
      </c>
      <c r="AG1687" s="283">
        <f t="shared" si="779"/>
        <v>0</v>
      </c>
      <c r="AH1687" s="281">
        <f t="shared" si="791"/>
        <v>0</v>
      </c>
      <c r="AI1687" s="551">
        <f t="shared" si="800"/>
        <v>0</v>
      </c>
      <c r="AJ1687" s="549">
        <f t="shared" si="800"/>
        <v>4668376.9345833333</v>
      </c>
      <c r="AK1687" s="549">
        <f t="shared" si="800"/>
        <v>0</v>
      </c>
      <c r="AL1687" s="282">
        <f t="shared" si="780"/>
        <v>0</v>
      </c>
      <c r="AM1687" s="281">
        <f t="shared" si="792"/>
        <v>0</v>
      </c>
      <c r="AN1687" s="549">
        <f t="shared" si="781"/>
        <v>0</v>
      </c>
      <c r="AO1687" s="549">
        <f t="shared" si="782"/>
        <v>0</v>
      </c>
      <c r="AP1687" s="549">
        <f t="shared" si="783"/>
        <v>0</v>
      </c>
      <c r="AQ1687" s="283">
        <f t="shared" si="784"/>
        <v>0</v>
      </c>
      <c r="AR1687" s="281">
        <f t="shared" si="793"/>
        <v>0</v>
      </c>
      <c r="AT1687" s="446"/>
      <c r="AU1687" s="344"/>
      <c r="AV1687" s="447" t="str">
        <f t="shared" si="794"/>
        <v>CA</v>
      </c>
      <c r="AW1687" s="447" t="str">
        <f t="shared" si="795"/>
        <v>CL</v>
      </c>
      <c r="AX1687" s="447" t="str">
        <f t="shared" si="796"/>
        <v>AIC</v>
      </c>
      <c r="AY1687" s="447" t="str">
        <f t="shared" si="797"/>
        <v>ERB</v>
      </c>
      <c r="AZ1687" s="447" t="str">
        <f t="shared" si="798"/>
        <v>GRB</v>
      </c>
      <c r="BA1687" s="447" t="str">
        <f t="shared" si="799"/>
        <v>Non-Op</v>
      </c>
      <c r="BC1687" s="445" t="s">
        <v>2279</v>
      </c>
      <c r="BD1687" s="552">
        <f t="shared" ref="BD1687:BD1750" si="802">+T1687</f>
        <v>4928416.92</v>
      </c>
      <c r="BF1687" s="448"/>
      <c r="BG1687" s="448"/>
      <c r="BH1687" s="448"/>
      <c r="BI1687" s="448"/>
      <c r="BJ1687" s="448"/>
      <c r="BK1687" s="448"/>
      <c r="BL1687" s="448"/>
      <c r="BN1687" s="444"/>
    </row>
    <row r="1688" spans="1:66" s="28" customFormat="1" ht="12" customHeight="1">
      <c r="A1688" s="362">
        <v>28300131</v>
      </c>
      <c r="B1688" s="290" t="str">
        <f t="shared" si="774"/>
        <v>28300131</v>
      </c>
      <c r="C1688" s="450" t="s">
        <v>2392</v>
      </c>
      <c r="D1688" s="451" t="s">
        <v>1165</v>
      </c>
      <c r="E1688" s="451"/>
      <c r="F1688" s="291">
        <v>43541</v>
      </c>
      <c r="G1688" s="451"/>
      <c r="H1688" s="556">
        <v>-2500905.52</v>
      </c>
      <c r="I1688" s="556">
        <v>-2426143.63</v>
      </c>
      <c r="J1688" s="556">
        <v>-2351381.7400000002</v>
      </c>
      <c r="K1688" s="556">
        <v>-2276619.85</v>
      </c>
      <c r="L1688" s="556">
        <v>-2201857.96</v>
      </c>
      <c r="M1688" s="556">
        <v>-2127096.0699999998</v>
      </c>
      <c r="N1688" s="556">
        <v>-2052334.18</v>
      </c>
      <c r="O1688" s="556">
        <v>-1977572.29</v>
      </c>
      <c r="P1688" s="556">
        <v>-1902810.4</v>
      </c>
      <c r="Q1688" s="556">
        <v>-1828048.51</v>
      </c>
      <c r="R1688" s="556">
        <v>-1753286.62</v>
      </c>
      <c r="S1688" s="556">
        <v>-1678524.73</v>
      </c>
      <c r="T1688" s="591">
        <v>-1603762.84</v>
      </c>
      <c r="U1688" s="556"/>
      <c r="V1688" s="556">
        <f t="shared" si="775"/>
        <v>-2052334.18</v>
      </c>
      <c r="W1688" s="292"/>
      <c r="X1688" s="293"/>
      <c r="Y1688" s="548">
        <f t="shared" si="801"/>
        <v>0</v>
      </c>
      <c r="Z1688" s="549">
        <f t="shared" si="801"/>
        <v>0</v>
      </c>
      <c r="AA1688" s="549">
        <f t="shared" si="801"/>
        <v>0</v>
      </c>
      <c r="AB1688" s="282">
        <f t="shared" si="789"/>
        <v>-1603762.84</v>
      </c>
      <c r="AC1688" s="281">
        <f t="shared" si="790"/>
        <v>0</v>
      </c>
      <c r="AD1688" s="549">
        <f t="shared" si="776"/>
        <v>0</v>
      </c>
      <c r="AE1688" s="553">
        <f t="shared" si="777"/>
        <v>0</v>
      </c>
      <c r="AF1688" s="282">
        <f t="shared" si="778"/>
        <v>-1603762.84</v>
      </c>
      <c r="AG1688" s="283">
        <f t="shared" si="779"/>
        <v>-1603762.84</v>
      </c>
      <c r="AH1688" s="281">
        <f t="shared" si="791"/>
        <v>0</v>
      </c>
      <c r="AI1688" s="551">
        <f t="shared" si="800"/>
        <v>0</v>
      </c>
      <c r="AJ1688" s="549">
        <f t="shared" si="800"/>
        <v>0</v>
      </c>
      <c r="AK1688" s="549">
        <f t="shared" si="800"/>
        <v>0</v>
      </c>
      <c r="AL1688" s="282">
        <f t="shared" si="780"/>
        <v>-2052334.18</v>
      </c>
      <c r="AM1688" s="281">
        <f t="shared" si="792"/>
        <v>0</v>
      </c>
      <c r="AN1688" s="549">
        <f t="shared" si="781"/>
        <v>0</v>
      </c>
      <c r="AO1688" s="549">
        <f t="shared" si="782"/>
        <v>0</v>
      </c>
      <c r="AP1688" s="549">
        <f t="shared" si="783"/>
        <v>-2052334.18</v>
      </c>
      <c r="AQ1688" s="283">
        <f t="shared" si="784"/>
        <v>-2052334.18</v>
      </c>
      <c r="AR1688" s="281">
        <f t="shared" si="793"/>
        <v>0</v>
      </c>
      <c r="AT1688" s="446" t="s">
        <v>2172</v>
      </c>
      <c r="AU1688" s="344"/>
      <c r="AV1688" s="447" t="str">
        <f t="shared" si="794"/>
        <v>CA</v>
      </c>
      <c r="AW1688" s="447" t="str">
        <f t="shared" si="795"/>
        <v>CL</v>
      </c>
      <c r="AX1688" s="447" t="str">
        <f t="shared" si="796"/>
        <v>AIC</v>
      </c>
      <c r="AY1688" s="447" t="str">
        <f t="shared" si="797"/>
        <v>ERB</v>
      </c>
      <c r="AZ1688" s="447" t="str">
        <f t="shared" si="798"/>
        <v>GRB</v>
      </c>
      <c r="BA1688" s="447" t="str">
        <f t="shared" si="799"/>
        <v>Non-Op</v>
      </c>
      <c r="BC1688" s="449" t="s">
        <v>2100</v>
      </c>
      <c r="BD1688" s="552">
        <f t="shared" si="802"/>
        <v>-1603762.84</v>
      </c>
      <c r="BF1688" s="435"/>
      <c r="BG1688" s="435"/>
      <c r="BH1688" s="435"/>
      <c r="BI1688" s="435"/>
      <c r="BJ1688" s="435"/>
      <c r="BK1688" s="435"/>
      <c r="BL1688" s="435"/>
      <c r="BN1688" s="444"/>
    </row>
    <row r="1689" spans="1:66" s="28" customFormat="1" ht="12" customHeight="1">
      <c r="A1689" s="287">
        <v>28300152</v>
      </c>
      <c r="B1689" s="288" t="str">
        <f t="shared" si="774"/>
        <v>28300152</v>
      </c>
      <c r="C1689" s="444" t="s">
        <v>2025</v>
      </c>
      <c r="D1689" s="445" t="s">
        <v>1165</v>
      </c>
      <c r="E1689" s="445"/>
      <c r="F1689" s="444"/>
      <c r="G1689" s="445"/>
      <c r="H1689" s="547">
        <v>-3392161.16</v>
      </c>
      <c r="I1689" s="547">
        <v>-3946948</v>
      </c>
      <c r="J1689" s="547">
        <v>-5685262.5</v>
      </c>
      <c r="K1689" s="547">
        <v>-3647056.29</v>
      </c>
      <c r="L1689" s="547">
        <v>-6413192.1299999999</v>
      </c>
      <c r="M1689" s="547">
        <v>-6873822.9699999997</v>
      </c>
      <c r="N1689" s="547">
        <v>-11250446.27</v>
      </c>
      <c r="O1689" s="547">
        <v>-14253384.5</v>
      </c>
      <c r="P1689" s="547">
        <v>-17397271.68</v>
      </c>
      <c r="Q1689" s="547">
        <v>-29742654.82</v>
      </c>
      <c r="R1689" s="547">
        <v>-27590825.219999999</v>
      </c>
      <c r="S1689" s="547">
        <v>-14712234.34</v>
      </c>
      <c r="T1689" s="547">
        <v>-14053020.130000001</v>
      </c>
      <c r="U1689" s="547"/>
      <c r="V1689" s="547">
        <f t="shared" si="775"/>
        <v>-12519640.780416667</v>
      </c>
      <c r="W1689" s="285"/>
      <c r="X1689" s="286"/>
      <c r="Y1689" s="548">
        <f t="shared" si="801"/>
        <v>0</v>
      </c>
      <c r="Z1689" s="549">
        <f t="shared" si="801"/>
        <v>0</v>
      </c>
      <c r="AA1689" s="549">
        <f t="shared" si="801"/>
        <v>0</v>
      </c>
      <c r="AB1689" s="282">
        <f t="shared" si="789"/>
        <v>-14053020.130000001</v>
      </c>
      <c r="AC1689" s="281">
        <f t="shared" si="790"/>
        <v>0</v>
      </c>
      <c r="AD1689" s="549">
        <f t="shared" si="776"/>
        <v>0</v>
      </c>
      <c r="AE1689" s="553">
        <f t="shared" si="777"/>
        <v>0</v>
      </c>
      <c r="AF1689" s="282">
        <f t="shared" si="778"/>
        <v>-14053020.130000001</v>
      </c>
      <c r="AG1689" s="283">
        <f t="shared" si="779"/>
        <v>-14053020.130000001</v>
      </c>
      <c r="AH1689" s="281">
        <f t="shared" si="791"/>
        <v>0</v>
      </c>
      <c r="AI1689" s="551">
        <f t="shared" si="800"/>
        <v>0</v>
      </c>
      <c r="AJ1689" s="549">
        <f t="shared" si="800"/>
        <v>0</v>
      </c>
      <c r="AK1689" s="549">
        <f t="shared" si="800"/>
        <v>0</v>
      </c>
      <c r="AL1689" s="282">
        <f t="shared" si="780"/>
        <v>-12519640.780416667</v>
      </c>
      <c r="AM1689" s="281">
        <f t="shared" si="792"/>
        <v>0</v>
      </c>
      <c r="AN1689" s="549">
        <f t="shared" si="781"/>
        <v>0</v>
      </c>
      <c r="AO1689" s="549">
        <f t="shared" si="782"/>
        <v>0</v>
      </c>
      <c r="AP1689" s="549">
        <f t="shared" si="783"/>
        <v>-12519640.780416667</v>
      </c>
      <c r="AQ1689" s="283">
        <f t="shared" si="784"/>
        <v>-12519640.780416667</v>
      </c>
      <c r="AR1689" s="281">
        <f t="shared" si="793"/>
        <v>0</v>
      </c>
      <c r="AT1689" s="446" t="s">
        <v>2073</v>
      </c>
      <c r="AU1689" s="344"/>
      <c r="AV1689" s="447" t="str">
        <f t="shared" si="794"/>
        <v>CA</v>
      </c>
      <c r="AW1689" s="447" t="str">
        <f t="shared" si="795"/>
        <v>CL</v>
      </c>
      <c r="AX1689" s="447" t="str">
        <f t="shared" si="796"/>
        <v>AIC</v>
      </c>
      <c r="AY1689" s="447" t="str">
        <f t="shared" si="797"/>
        <v>ERB</v>
      </c>
      <c r="AZ1689" s="447" t="str">
        <f t="shared" si="798"/>
        <v>GRB</v>
      </c>
      <c r="BA1689" s="447" t="str">
        <f t="shared" si="799"/>
        <v>Non-Op</v>
      </c>
      <c r="BC1689" s="449" t="s">
        <v>2100</v>
      </c>
      <c r="BD1689" s="552">
        <f t="shared" si="802"/>
        <v>-14053020.130000001</v>
      </c>
      <c r="BF1689" s="435"/>
      <c r="BG1689" s="435"/>
      <c r="BH1689" s="435"/>
      <c r="BI1689" s="435"/>
      <c r="BJ1689" s="435"/>
      <c r="BK1689" s="435"/>
      <c r="BL1689" s="435"/>
      <c r="BN1689" s="444"/>
    </row>
    <row r="1690" spans="1:66" s="28" customFormat="1" ht="12" customHeight="1">
      <c r="A1690" s="287">
        <v>28300162</v>
      </c>
      <c r="B1690" s="288" t="str">
        <f t="shared" si="774"/>
        <v>28300162</v>
      </c>
      <c r="C1690" s="444" t="s">
        <v>2026</v>
      </c>
      <c r="D1690" s="445" t="s">
        <v>1165</v>
      </c>
      <c r="E1690" s="445"/>
      <c r="F1690" s="444"/>
      <c r="G1690" s="445"/>
      <c r="H1690" s="547">
        <v>-655912.93999999994</v>
      </c>
      <c r="I1690" s="547">
        <v>-643712.6</v>
      </c>
      <c r="J1690" s="547">
        <v>-531022.67000000004</v>
      </c>
      <c r="K1690" s="547">
        <v>-506734.33</v>
      </c>
      <c r="L1690" s="547">
        <v>-820428.98</v>
      </c>
      <c r="M1690" s="547">
        <v>-1221910.6200000001</v>
      </c>
      <c r="N1690" s="547">
        <v>-2038279.7</v>
      </c>
      <c r="O1690" s="547">
        <v>-3019844.25</v>
      </c>
      <c r="P1690" s="547">
        <v>-3248468</v>
      </c>
      <c r="Q1690" s="547">
        <v>-5697579.6799999997</v>
      </c>
      <c r="R1690" s="547">
        <v>-5260488.1900000004</v>
      </c>
      <c r="S1690" s="547">
        <v>-3911568.22</v>
      </c>
      <c r="T1690" s="547">
        <v>-2658475.02</v>
      </c>
      <c r="U1690" s="547"/>
      <c r="V1690" s="547">
        <f t="shared" si="775"/>
        <v>-2379769.2683333331</v>
      </c>
      <c r="W1690" s="285"/>
      <c r="X1690" s="285"/>
      <c r="Y1690" s="548">
        <f t="shared" si="801"/>
        <v>0</v>
      </c>
      <c r="Z1690" s="549">
        <f t="shared" si="801"/>
        <v>0</v>
      </c>
      <c r="AA1690" s="549">
        <f t="shared" si="801"/>
        <v>0</v>
      </c>
      <c r="AB1690" s="282">
        <f t="shared" si="789"/>
        <v>-2658475.02</v>
      </c>
      <c r="AC1690" s="281">
        <f t="shared" si="790"/>
        <v>0</v>
      </c>
      <c r="AD1690" s="549">
        <f t="shared" si="776"/>
        <v>0</v>
      </c>
      <c r="AE1690" s="553">
        <f t="shared" si="777"/>
        <v>0</v>
      </c>
      <c r="AF1690" s="282">
        <f t="shared" si="778"/>
        <v>-2658475.02</v>
      </c>
      <c r="AG1690" s="283">
        <f t="shared" si="779"/>
        <v>-2658475.02</v>
      </c>
      <c r="AH1690" s="281">
        <f t="shared" si="791"/>
        <v>0</v>
      </c>
      <c r="AI1690" s="551">
        <f t="shared" si="800"/>
        <v>0</v>
      </c>
      <c r="AJ1690" s="549">
        <f t="shared" si="800"/>
        <v>0</v>
      </c>
      <c r="AK1690" s="549">
        <f t="shared" si="800"/>
        <v>0</v>
      </c>
      <c r="AL1690" s="282">
        <f t="shared" si="780"/>
        <v>-2379769.2683333331</v>
      </c>
      <c r="AM1690" s="281">
        <f t="shared" si="792"/>
        <v>0</v>
      </c>
      <c r="AN1690" s="549">
        <f t="shared" si="781"/>
        <v>0</v>
      </c>
      <c r="AO1690" s="549">
        <f t="shared" si="782"/>
        <v>0</v>
      </c>
      <c r="AP1690" s="549">
        <f t="shared" si="783"/>
        <v>-2379769.2683333331</v>
      </c>
      <c r="AQ1690" s="283">
        <f t="shared" si="784"/>
        <v>-2379769.2683333331</v>
      </c>
      <c r="AR1690" s="281">
        <f t="shared" si="793"/>
        <v>0</v>
      </c>
      <c r="AT1690" s="446" t="s">
        <v>2073</v>
      </c>
      <c r="AU1690" s="344"/>
      <c r="AV1690" s="447" t="str">
        <f t="shared" si="794"/>
        <v>CA</v>
      </c>
      <c r="AW1690" s="447" t="str">
        <f t="shared" si="795"/>
        <v>CL</v>
      </c>
      <c r="AX1690" s="447" t="str">
        <f t="shared" si="796"/>
        <v>AIC</v>
      </c>
      <c r="AY1690" s="447" t="str">
        <f t="shared" si="797"/>
        <v>ERB</v>
      </c>
      <c r="AZ1690" s="447" t="str">
        <f t="shared" si="798"/>
        <v>GRB</v>
      </c>
      <c r="BA1690" s="447" t="str">
        <f t="shared" si="799"/>
        <v>Non-Op</v>
      </c>
      <c r="BC1690" s="449" t="s">
        <v>2100</v>
      </c>
      <c r="BD1690" s="552">
        <f t="shared" si="802"/>
        <v>-2658475.02</v>
      </c>
      <c r="BF1690" s="435"/>
      <c r="BG1690" s="435"/>
      <c r="BH1690" s="435"/>
      <c r="BI1690" s="435"/>
      <c r="BJ1690" s="435"/>
      <c r="BK1690" s="435"/>
      <c r="BL1690" s="435"/>
      <c r="BN1690" s="444"/>
    </row>
    <row r="1691" spans="1:66" s="28" customFormat="1" ht="12" customHeight="1">
      <c r="A1691" s="287">
        <v>28300211</v>
      </c>
      <c r="B1691" s="288" t="str">
        <f t="shared" si="774"/>
        <v>28300211</v>
      </c>
      <c r="C1691" s="494" t="s">
        <v>2027</v>
      </c>
      <c r="D1691" s="445" t="s">
        <v>2092</v>
      </c>
      <c r="E1691" s="445"/>
      <c r="F1691" s="494"/>
      <c r="G1691" s="445"/>
      <c r="H1691" s="547">
        <v>-5185581.5999999996</v>
      </c>
      <c r="I1691" s="547">
        <v>-4803269.04</v>
      </c>
      <c r="J1691" s="547">
        <v>-4420956.4800000004</v>
      </c>
      <c r="K1691" s="547">
        <v>-4038643.92</v>
      </c>
      <c r="L1691" s="547">
        <v>-3656331.36</v>
      </c>
      <c r="M1691" s="547">
        <v>-3274018.8</v>
      </c>
      <c r="N1691" s="547">
        <v>-2891706.24</v>
      </c>
      <c r="O1691" s="547">
        <v>-2509393.6800000002</v>
      </c>
      <c r="P1691" s="547">
        <v>-2127081.12</v>
      </c>
      <c r="Q1691" s="547">
        <v>-1744768.56</v>
      </c>
      <c r="R1691" s="547">
        <v>-1362456</v>
      </c>
      <c r="S1691" s="547">
        <v>-980143.44</v>
      </c>
      <c r="T1691" s="547">
        <v>-597830.88</v>
      </c>
      <c r="U1691" s="547"/>
      <c r="V1691" s="547">
        <f t="shared" si="775"/>
        <v>-2891706.24</v>
      </c>
      <c r="W1691" s="328"/>
      <c r="X1691" s="285"/>
      <c r="Y1691" s="548">
        <f t="shared" si="801"/>
        <v>0</v>
      </c>
      <c r="Z1691" s="549">
        <f t="shared" si="801"/>
        <v>-597830.88</v>
      </c>
      <c r="AA1691" s="549">
        <f t="shared" si="801"/>
        <v>0</v>
      </c>
      <c r="AB1691" s="282">
        <f t="shared" si="789"/>
        <v>0</v>
      </c>
      <c r="AC1691" s="281">
        <f t="shared" si="790"/>
        <v>0</v>
      </c>
      <c r="AD1691" s="549">
        <f t="shared" si="776"/>
        <v>0</v>
      </c>
      <c r="AE1691" s="553">
        <f t="shared" si="777"/>
        <v>0</v>
      </c>
      <c r="AF1691" s="282">
        <f t="shared" si="778"/>
        <v>0</v>
      </c>
      <c r="AG1691" s="283">
        <f t="shared" si="779"/>
        <v>0</v>
      </c>
      <c r="AH1691" s="281">
        <f t="shared" si="791"/>
        <v>0</v>
      </c>
      <c r="AI1691" s="551">
        <f t="shared" si="800"/>
        <v>0</v>
      </c>
      <c r="AJ1691" s="549">
        <f t="shared" si="800"/>
        <v>-2891706.24</v>
      </c>
      <c r="AK1691" s="549">
        <f t="shared" si="800"/>
        <v>0</v>
      </c>
      <c r="AL1691" s="282">
        <f t="shared" si="780"/>
        <v>0</v>
      </c>
      <c r="AM1691" s="281">
        <f t="shared" si="792"/>
        <v>0</v>
      </c>
      <c r="AN1691" s="549">
        <f t="shared" si="781"/>
        <v>0</v>
      </c>
      <c r="AO1691" s="549">
        <f t="shared" si="782"/>
        <v>0</v>
      </c>
      <c r="AP1691" s="549">
        <f t="shared" si="783"/>
        <v>0</v>
      </c>
      <c r="AQ1691" s="283">
        <f t="shared" si="784"/>
        <v>0</v>
      </c>
      <c r="AR1691" s="281">
        <f t="shared" si="793"/>
        <v>0</v>
      </c>
      <c r="AT1691" s="446"/>
      <c r="AU1691" s="344"/>
      <c r="AV1691" s="447" t="str">
        <f t="shared" si="794"/>
        <v>CA</v>
      </c>
      <c r="AW1691" s="447" t="str">
        <f t="shared" si="795"/>
        <v>CL</v>
      </c>
      <c r="AX1691" s="447" t="str">
        <f t="shared" si="796"/>
        <v>AIC</v>
      </c>
      <c r="AY1691" s="447" t="str">
        <f t="shared" si="797"/>
        <v>ERB</v>
      </c>
      <c r="AZ1691" s="447" t="str">
        <f t="shared" si="798"/>
        <v>GRB</v>
      </c>
      <c r="BA1691" s="447" t="str">
        <f t="shared" si="799"/>
        <v>Non-Op</v>
      </c>
      <c r="BC1691" s="445" t="s">
        <v>2279</v>
      </c>
      <c r="BD1691" s="552">
        <f t="shared" si="802"/>
        <v>-597830.88</v>
      </c>
      <c r="BF1691" s="435"/>
      <c r="BG1691" s="435"/>
      <c r="BH1691" s="435"/>
      <c r="BI1691" s="435"/>
      <c r="BJ1691" s="435"/>
      <c r="BK1691" s="435"/>
      <c r="BL1691" s="435"/>
      <c r="BN1691" s="444"/>
    </row>
    <row r="1692" spans="1:66" s="28" customFormat="1" ht="12" customHeight="1">
      <c r="A1692" s="321">
        <v>28300212</v>
      </c>
      <c r="B1692" s="288" t="str">
        <f t="shared" si="774"/>
        <v>28300212</v>
      </c>
      <c r="C1692" s="624" t="s">
        <v>2028</v>
      </c>
      <c r="D1692" s="445" t="s">
        <v>2092</v>
      </c>
      <c r="E1692" s="445"/>
      <c r="F1692" s="289">
        <v>43237</v>
      </c>
      <c r="G1692" s="445"/>
      <c r="H1692" s="547">
        <v>0</v>
      </c>
      <c r="I1692" s="547">
        <v>0</v>
      </c>
      <c r="J1692" s="547">
        <v>0</v>
      </c>
      <c r="K1692" s="547">
        <v>0</v>
      </c>
      <c r="L1692" s="547">
        <v>0</v>
      </c>
      <c r="M1692" s="547">
        <v>0</v>
      </c>
      <c r="N1692" s="547">
        <v>0</v>
      </c>
      <c r="O1692" s="547">
        <v>0</v>
      </c>
      <c r="P1692" s="547">
        <v>0</v>
      </c>
      <c r="Q1692" s="547">
        <v>0</v>
      </c>
      <c r="R1692" s="547">
        <v>0</v>
      </c>
      <c r="S1692" s="547">
        <v>0</v>
      </c>
      <c r="T1692" s="547">
        <v>0</v>
      </c>
      <c r="U1692" s="547"/>
      <c r="V1692" s="547">
        <f t="shared" si="775"/>
        <v>0</v>
      </c>
      <c r="W1692" s="328"/>
      <c r="X1692" s="285"/>
      <c r="Y1692" s="548">
        <f t="shared" si="801"/>
        <v>0</v>
      </c>
      <c r="Z1692" s="549">
        <f t="shared" si="801"/>
        <v>0</v>
      </c>
      <c r="AA1692" s="549">
        <f t="shared" si="801"/>
        <v>0</v>
      </c>
      <c r="AB1692" s="282">
        <f t="shared" si="789"/>
        <v>0</v>
      </c>
      <c r="AC1692" s="281">
        <f t="shared" si="790"/>
        <v>0</v>
      </c>
      <c r="AD1692" s="549">
        <f t="shared" si="776"/>
        <v>0</v>
      </c>
      <c r="AE1692" s="553">
        <f t="shared" si="777"/>
        <v>0</v>
      </c>
      <c r="AF1692" s="282">
        <f t="shared" si="778"/>
        <v>0</v>
      </c>
      <c r="AG1692" s="283">
        <f t="shared" si="779"/>
        <v>0</v>
      </c>
      <c r="AH1692" s="281">
        <f t="shared" si="791"/>
        <v>0</v>
      </c>
      <c r="AI1692" s="551">
        <f t="shared" si="800"/>
        <v>0</v>
      </c>
      <c r="AJ1692" s="549">
        <f t="shared" si="800"/>
        <v>0</v>
      </c>
      <c r="AK1692" s="549">
        <f t="shared" si="800"/>
        <v>0</v>
      </c>
      <c r="AL1692" s="282">
        <f t="shared" si="780"/>
        <v>0</v>
      </c>
      <c r="AM1692" s="281">
        <f t="shared" si="792"/>
        <v>0</v>
      </c>
      <c r="AN1692" s="549">
        <f t="shared" si="781"/>
        <v>0</v>
      </c>
      <c r="AO1692" s="549">
        <f t="shared" si="782"/>
        <v>0</v>
      </c>
      <c r="AP1692" s="549">
        <f t="shared" si="783"/>
        <v>0</v>
      </c>
      <c r="AQ1692" s="283">
        <f t="shared" si="784"/>
        <v>0</v>
      </c>
      <c r="AR1692" s="281">
        <f t="shared" si="793"/>
        <v>0</v>
      </c>
      <c r="AT1692" s="446"/>
      <c r="AU1692" s="344"/>
      <c r="AV1692" s="447" t="str">
        <f t="shared" si="794"/>
        <v>CA</v>
      </c>
      <c r="AW1692" s="447" t="str">
        <f t="shared" si="795"/>
        <v>CL</v>
      </c>
      <c r="AX1692" s="447" t="str">
        <f t="shared" si="796"/>
        <v>AIC</v>
      </c>
      <c r="AY1692" s="447" t="str">
        <f t="shared" si="797"/>
        <v>ERB</v>
      </c>
      <c r="AZ1692" s="447" t="str">
        <f t="shared" si="798"/>
        <v>GRB</v>
      </c>
      <c r="BA1692" s="447" t="str">
        <f t="shared" si="799"/>
        <v>Non-Op</v>
      </c>
      <c r="BC1692" s="445" t="s">
        <v>2279</v>
      </c>
      <c r="BD1692" s="552">
        <f t="shared" si="802"/>
        <v>0</v>
      </c>
      <c r="BF1692" s="448"/>
      <c r="BG1692" s="448"/>
      <c r="BH1692" s="448"/>
      <c r="BI1692" s="448"/>
      <c r="BJ1692" s="448"/>
      <c r="BK1692" s="448"/>
      <c r="BL1692" s="448"/>
      <c r="BN1692" s="444"/>
    </row>
    <row r="1693" spans="1:66" s="28" customFormat="1" ht="12" customHeight="1">
      <c r="A1693" s="287">
        <v>28300221</v>
      </c>
      <c r="B1693" s="288" t="str">
        <f t="shared" si="774"/>
        <v>28300221</v>
      </c>
      <c r="C1693" s="494" t="s">
        <v>2029</v>
      </c>
      <c r="D1693" s="445" t="s">
        <v>2092</v>
      </c>
      <c r="E1693" s="445"/>
      <c r="F1693" s="494"/>
      <c r="G1693" s="445"/>
      <c r="H1693" s="547">
        <v>0</v>
      </c>
      <c r="I1693" s="547">
        <v>0</v>
      </c>
      <c r="J1693" s="547">
        <v>0</v>
      </c>
      <c r="K1693" s="547">
        <v>0</v>
      </c>
      <c r="L1693" s="547">
        <v>0</v>
      </c>
      <c r="M1693" s="547">
        <v>0</v>
      </c>
      <c r="N1693" s="547">
        <v>0</v>
      </c>
      <c r="O1693" s="547">
        <v>0</v>
      </c>
      <c r="P1693" s="547">
        <v>0</v>
      </c>
      <c r="Q1693" s="547">
        <v>0</v>
      </c>
      <c r="R1693" s="547">
        <v>0</v>
      </c>
      <c r="S1693" s="547">
        <v>0</v>
      </c>
      <c r="T1693" s="547">
        <v>0</v>
      </c>
      <c r="U1693" s="547"/>
      <c r="V1693" s="547">
        <f t="shared" si="775"/>
        <v>0</v>
      </c>
      <c r="W1693" s="328"/>
      <c r="X1693" s="285"/>
      <c r="Y1693" s="548">
        <f t="shared" si="801"/>
        <v>0</v>
      </c>
      <c r="Z1693" s="549">
        <f t="shared" si="801"/>
        <v>0</v>
      </c>
      <c r="AA1693" s="549">
        <f t="shared" si="801"/>
        <v>0</v>
      </c>
      <c r="AB1693" s="282">
        <f t="shared" si="789"/>
        <v>0</v>
      </c>
      <c r="AC1693" s="281">
        <f t="shared" si="790"/>
        <v>0</v>
      </c>
      <c r="AD1693" s="549">
        <f t="shared" si="776"/>
        <v>0</v>
      </c>
      <c r="AE1693" s="553">
        <f t="shared" si="777"/>
        <v>0</v>
      </c>
      <c r="AF1693" s="282">
        <f t="shared" si="778"/>
        <v>0</v>
      </c>
      <c r="AG1693" s="283">
        <f t="shared" si="779"/>
        <v>0</v>
      </c>
      <c r="AH1693" s="281">
        <f t="shared" si="791"/>
        <v>0</v>
      </c>
      <c r="AI1693" s="551">
        <f t="shared" si="800"/>
        <v>0</v>
      </c>
      <c r="AJ1693" s="549">
        <f t="shared" si="800"/>
        <v>0</v>
      </c>
      <c r="AK1693" s="549">
        <f t="shared" si="800"/>
        <v>0</v>
      </c>
      <c r="AL1693" s="282">
        <f t="shared" si="780"/>
        <v>0</v>
      </c>
      <c r="AM1693" s="281">
        <f t="shared" si="792"/>
        <v>0</v>
      </c>
      <c r="AN1693" s="549">
        <f t="shared" si="781"/>
        <v>0</v>
      </c>
      <c r="AO1693" s="549">
        <f t="shared" si="782"/>
        <v>0</v>
      </c>
      <c r="AP1693" s="549">
        <f t="shared" si="783"/>
        <v>0</v>
      </c>
      <c r="AQ1693" s="283">
        <f t="shared" si="784"/>
        <v>0</v>
      </c>
      <c r="AR1693" s="281">
        <f t="shared" si="793"/>
        <v>0</v>
      </c>
      <c r="AT1693" s="446"/>
      <c r="AU1693" s="344"/>
      <c r="AV1693" s="447" t="str">
        <f t="shared" si="794"/>
        <v>CA</v>
      </c>
      <c r="AW1693" s="447" t="str">
        <f t="shared" si="795"/>
        <v>CL</v>
      </c>
      <c r="AX1693" s="447" t="str">
        <f t="shared" si="796"/>
        <v>AIC</v>
      </c>
      <c r="AY1693" s="447" t="str">
        <f t="shared" si="797"/>
        <v>ERB</v>
      </c>
      <c r="AZ1693" s="447" t="str">
        <f t="shared" si="798"/>
        <v>GRB</v>
      </c>
      <c r="BA1693" s="447" t="str">
        <f t="shared" si="799"/>
        <v>Non-Op</v>
      </c>
      <c r="BC1693" s="445" t="s">
        <v>2279</v>
      </c>
      <c r="BD1693" s="552">
        <f t="shared" si="802"/>
        <v>0</v>
      </c>
      <c r="BF1693" s="448"/>
      <c r="BG1693" s="448"/>
      <c r="BH1693" s="448"/>
      <c r="BI1693" s="448"/>
      <c r="BJ1693" s="448"/>
      <c r="BK1693" s="448"/>
      <c r="BL1693" s="448"/>
      <c r="BN1693" s="444"/>
    </row>
    <row r="1694" spans="1:66" s="28" customFormat="1" ht="12" customHeight="1">
      <c r="A1694" s="321">
        <v>28300222</v>
      </c>
      <c r="B1694" s="288" t="str">
        <f t="shared" ref="B1694:B1757" si="803">TEXT(A1694,"##")</f>
        <v>28300222</v>
      </c>
      <c r="C1694" s="444" t="s">
        <v>2024</v>
      </c>
      <c r="D1694" s="445" t="s">
        <v>2092</v>
      </c>
      <c r="E1694" s="445"/>
      <c r="F1694" s="289">
        <v>43435</v>
      </c>
      <c r="G1694" s="445"/>
      <c r="H1694" s="547">
        <v>2090076.24</v>
      </c>
      <c r="I1694" s="547">
        <v>2090076.24</v>
      </c>
      <c r="J1694" s="547">
        <v>2122773.4500000002</v>
      </c>
      <c r="K1694" s="547">
        <v>2139122.06</v>
      </c>
      <c r="L1694" s="547">
        <v>2148188.91</v>
      </c>
      <c r="M1694" s="547">
        <v>2162717.06</v>
      </c>
      <c r="N1694" s="547">
        <v>2177245.21</v>
      </c>
      <c r="O1694" s="547">
        <v>2191773.36</v>
      </c>
      <c r="P1694" s="547">
        <v>2238555.62</v>
      </c>
      <c r="Q1694" s="547">
        <v>2226398.79</v>
      </c>
      <c r="R1694" s="547">
        <v>2241545.7400000002</v>
      </c>
      <c r="S1694" s="547">
        <v>2080020.81</v>
      </c>
      <c r="T1694" s="547">
        <v>2337165.81</v>
      </c>
      <c r="U1694" s="547"/>
      <c r="V1694" s="547">
        <f t="shared" si="775"/>
        <v>2169336.5229166662</v>
      </c>
      <c r="W1694" s="285"/>
      <c r="X1694" s="286"/>
      <c r="Y1694" s="548">
        <f t="shared" si="801"/>
        <v>0</v>
      </c>
      <c r="Z1694" s="549">
        <f t="shared" si="801"/>
        <v>2337165.81</v>
      </c>
      <c r="AA1694" s="549">
        <f t="shared" si="801"/>
        <v>0</v>
      </c>
      <c r="AB1694" s="282">
        <f t="shared" si="789"/>
        <v>0</v>
      </c>
      <c r="AC1694" s="281">
        <f t="shared" si="790"/>
        <v>0</v>
      </c>
      <c r="AD1694" s="549">
        <f t="shared" si="776"/>
        <v>0</v>
      </c>
      <c r="AE1694" s="553">
        <f t="shared" si="777"/>
        <v>0</v>
      </c>
      <c r="AF1694" s="282">
        <f t="shared" si="778"/>
        <v>0</v>
      </c>
      <c r="AG1694" s="283">
        <f t="shared" si="779"/>
        <v>0</v>
      </c>
      <c r="AH1694" s="281">
        <f t="shared" si="791"/>
        <v>0</v>
      </c>
      <c r="AI1694" s="551">
        <f t="shared" si="800"/>
        <v>0</v>
      </c>
      <c r="AJ1694" s="549">
        <f t="shared" si="800"/>
        <v>2169336.5229166662</v>
      </c>
      <c r="AK1694" s="549">
        <f t="shared" si="800"/>
        <v>0</v>
      </c>
      <c r="AL1694" s="282">
        <f t="shared" si="780"/>
        <v>0</v>
      </c>
      <c r="AM1694" s="281">
        <f t="shared" si="792"/>
        <v>0</v>
      </c>
      <c r="AN1694" s="549">
        <f t="shared" si="781"/>
        <v>0</v>
      </c>
      <c r="AO1694" s="549">
        <f t="shared" si="782"/>
        <v>0</v>
      </c>
      <c r="AP1694" s="549">
        <f t="shared" si="783"/>
        <v>0</v>
      </c>
      <c r="AQ1694" s="283">
        <f t="shared" si="784"/>
        <v>0</v>
      </c>
      <c r="AR1694" s="281">
        <f t="shared" si="793"/>
        <v>0</v>
      </c>
      <c r="AT1694" s="446"/>
      <c r="AU1694" s="344"/>
      <c r="AV1694" s="447" t="str">
        <f t="shared" si="794"/>
        <v>CA</v>
      </c>
      <c r="AW1694" s="447" t="str">
        <f t="shared" si="795"/>
        <v>CL</v>
      </c>
      <c r="AX1694" s="447" t="str">
        <f t="shared" si="796"/>
        <v>AIC</v>
      </c>
      <c r="AY1694" s="447" t="str">
        <f t="shared" si="797"/>
        <v>ERB</v>
      </c>
      <c r="AZ1694" s="447" t="str">
        <f t="shared" si="798"/>
        <v>GRB</v>
      </c>
      <c r="BA1694" s="447" t="str">
        <f t="shared" si="799"/>
        <v>Non-Op</v>
      </c>
      <c r="BC1694" s="445" t="s">
        <v>2279</v>
      </c>
      <c r="BD1694" s="552">
        <f t="shared" si="802"/>
        <v>2337165.81</v>
      </c>
      <c r="BF1694" s="448"/>
      <c r="BG1694" s="448"/>
      <c r="BH1694" s="448"/>
      <c r="BI1694" s="448"/>
      <c r="BJ1694" s="448"/>
      <c r="BK1694" s="448"/>
      <c r="BL1694" s="448"/>
      <c r="BN1694" s="444"/>
    </row>
    <row r="1695" spans="1:66" s="28" customFormat="1" ht="12" customHeight="1">
      <c r="A1695" s="287">
        <v>28300232</v>
      </c>
      <c r="B1695" s="288" t="str">
        <f t="shared" si="803"/>
        <v>28300232</v>
      </c>
      <c r="C1695" s="444" t="s">
        <v>3062</v>
      </c>
      <c r="D1695" s="445" t="s">
        <v>1165</v>
      </c>
      <c r="E1695" s="445"/>
      <c r="F1695" s="444"/>
      <c r="G1695" s="445"/>
      <c r="H1695" s="547">
        <v>0</v>
      </c>
      <c r="I1695" s="547">
        <v>0</v>
      </c>
      <c r="J1695" s="547">
        <v>0</v>
      </c>
      <c r="K1695" s="547">
        <v>0</v>
      </c>
      <c r="L1695" s="547">
        <v>0</v>
      </c>
      <c r="M1695" s="547">
        <v>0</v>
      </c>
      <c r="N1695" s="547">
        <v>0</v>
      </c>
      <c r="O1695" s="547">
        <v>0</v>
      </c>
      <c r="P1695" s="547">
        <v>0</v>
      </c>
      <c r="Q1695" s="547">
        <v>0</v>
      </c>
      <c r="R1695" s="547">
        <v>0</v>
      </c>
      <c r="S1695" s="547">
        <v>0</v>
      </c>
      <c r="T1695" s="547">
        <v>0</v>
      </c>
      <c r="U1695" s="547"/>
      <c r="V1695" s="547">
        <f t="shared" si="775"/>
        <v>0</v>
      </c>
      <c r="W1695" s="285"/>
      <c r="X1695" s="285"/>
      <c r="Y1695" s="548">
        <f t="shared" si="801"/>
        <v>0</v>
      </c>
      <c r="Z1695" s="549">
        <f t="shared" si="801"/>
        <v>0</v>
      </c>
      <c r="AA1695" s="549">
        <f t="shared" si="801"/>
        <v>0</v>
      </c>
      <c r="AB1695" s="282">
        <f t="shared" si="789"/>
        <v>0</v>
      </c>
      <c r="AC1695" s="281">
        <f t="shared" si="790"/>
        <v>0</v>
      </c>
      <c r="AD1695" s="549">
        <f t="shared" si="776"/>
        <v>0</v>
      </c>
      <c r="AE1695" s="553">
        <f t="shared" si="777"/>
        <v>0</v>
      </c>
      <c r="AF1695" s="282">
        <f t="shared" si="778"/>
        <v>0</v>
      </c>
      <c r="AG1695" s="283">
        <f t="shared" si="779"/>
        <v>0</v>
      </c>
      <c r="AH1695" s="281">
        <f t="shared" si="791"/>
        <v>0</v>
      </c>
      <c r="AI1695" s="551">
        <f t="shared" si="800"/>
        <v>0</v>
      </c>
      <c r="AJ1695" s="549">
        <f t="shared" si="800"/>
        <v>0</v>
      </c>
      <c r="AK1695" s="549">
        <f t="shared" si="800"/>
        <v>0</v>
      </c>
      <c r="AL1695" s="282">
        <f t="shared" si="780"/>
        <v>0</v>
      </c>
      <c r="AM1695" s="281">
        <f t="shared" si="792"/>
        <v>0</v>
      </c>
      <c r="AN1695" s="549">
        <f t="shared" si="781"/>
        <v>0</v>
      </c>
      <c r="AO1695" s="549">
        <f t="shared" si="782"/>
        <v>0</v>
      </c>
      <c r="AP1695" s="549">
        <f t="shared" si="783"/>
        <v>0</v>
      </c>
      <c r="AQ1695" s="283">
        <f t="shared" si="784"/>
        <v>0</v>
      </c>
      <c r="AR1695" s="281">
        <f t="shared" si="793"/>
        <v>0</v>
      </c>
      <c r="AT1695" s="446" t="s">
        <v>2073</v>
      </c>
      <c r="AU1695" s="344"/>
      <c r="AV1695" s="447" t="str">
        <f t="shared" si="794"/>
        <v>CA</v>
      </c>
      <c r="AW1695" s="447" t="str">
        <f t="shared" si="795"/>
        <v>CL</v>
      </c>
      <c r="AX1695" s="447" t="str">
        <f t="shared" si="796"/>
        <v>AIC</v>
      </c>
      <c r="AY1695" s="447" t="str">
        <f t="shared" si="797"/>
        <v>ERB</v>
      </c>
      <c r="AZ1695" s="447" t="str">
        <f t="shared" si="798"/>
        <v>GRB</v>
      </c>
      <c r="BA1695" s="447" t="str">
        <f t="shared" si="799"/>
        <v>Non-Op</v>
      </c>
      <c r="BC1695" s="449" t="s">
        <v>2100</v>
      </c>
      <c r="BD1695" s="552">
        <f t="shared" si="802"/>
        <v>0</v>
      </c>
      <c r="BF1695" s="435"/>
      <c r="BG1695" s="435"/>
      <c r="BH1695" s="435"/>
      <c r="BI1695" s="435"/>
      <c r="BJ1695" s="435"/>
      <c r="BK1695" s="435"/>
      <c r="BL1695" s="435"/>
      <c r="BN1695" s="444"/>
    </row>
    <row r="1696" spans="1:66" s="28" customFormat="1" ht="12" customHeight="1">
      <c r="A1696" s="287">
        <v>28300252</v>
      </c>
      <c r="B1696" s="288" t="str">
        <f t="shared" si="803"/>
        <v>28300252</v>
      </c>
      <c r="C1696" s="444" t="s">
        <v>2030</v>
      </c>
      <c r="D1696" s="445" t="s">
        <v>2092</v>
      </c>
      <c r="E1696" s="445"/>
      <c r="F1696" s="444"/>
      <c r="G1696" s="445"/>
      <c r="H1696" s="547">
        <v>-1496395.84</v>
      </c>
      <c r="I1696" s="547">
        <v>-1433475.24</v>
      </c>
      <c r="J1696" s="547">
        <v>-1353407.86</v>
      </c>
      <c r="K1696" s="547">
        <v>-1320241.6200000001</v>
      </c>
      <c r="L1696" s="547">
        <v>-1267859.76</v>
      </c>
      <c r="M1696" s="547">
        <v>-1193064.3400000001</v>
      </c>
      <c r="N1696" s="547">
        <v>-1137624.5900000001</v>
      </c>
      <c r="O1696" s="547">
        <v>-1171002.8600000001</v>
      </c>
      <c r="P1696" s="547">
        <v>-1236100.95</v>
      </c>
      <c r="Q1696" s="547">
        <v>-1249307.0900000001</v>
      </c>
      <c r="R1696" s="547">
        <v>-1249898.26</v>
      </c>
      <c r="S1696" s="547">
        <v>-1417452.91</v>
      </c>
      <c r="T1696" s="547">
        <v>-1430262.64</v>
      </c>
      <c r="U1696" s="547"/>
      <c r="V1696" s="547">
        <f t="shared" si="775"/>
        <v>-1291063.7266666666</v>
      </c>
      <c r="W1696" s="279"/>
      <c r="X1696" s="279"/>
      <c r="Y1696" s="548">
        <f t="shared" si="801"/>
        <v>0</v>
      </c>
      <c r="Z1696" s="549">
        <f t="shared" si="801"/>
        <v>-1430262.64</v>
      </c>
      <c r="AA1696" s="549">
        <f t="shared" si="801"/>
        <v>0</v>
      </c>
      <c r="AB1696" s="282">
        <f t="shared" si="789"/>
        <v>0</v>
      </c>
      <c r="AC1696" s="281">
        <f t="shared" si="790"/>
        <v>0</v>
      </c>
      <c r="AD1696" s="549">
        <f t="shared" si="776"/>
        <v>0</v>
      </c>
      <c r="AE1696" s="553">
        <f t="shared" si="777"/>
        <v>0</v>
      </c>
      <c r="AF1696" s="282">
        <f t="shared" si="778"/>
        <v>0</v>
      </c>
      <c r="AG1696" s="283">
        <f t="shared" si="779"/>
        <v>0</v>
      </c>
      <c r="AH1696" s="281">
        <f t="shared" si="791"/>
        <v>0</v>
      </c>
      <c r="AI1696" s="551">
        <f t="shared" si="800"/>
        <v>0</v>
      </c>
      <c r="AJ1696" s="549">
        <f t="shared" si="800"/>
        <v>-1291063.7266666666</v>
      </c>
      <c r="AK1696" s="549">
        <f t="shared" si="800"/>
        <v>0</v>
      </c>
      <c r="AL1696" s="282">
        <f t="shared" si="780"/>
        <v>0</v>
      </c>
      <c r="AM1696" s="281">
        <f t="shared" si="792"/>
        <v>0</v>
      </c>
      <c r="AN1696" s="549">
        <f t="shared" si="781"/>
        <v>0</v>
      </c>
      <c r="AO1696" s="549">
        <f t="shared" si="782"/>
        <v>0</v>
      </c>
      <c r="AP1696" s="549">
        <f t="shared" si="783"/>
        <v>0</v>
      </c>
      <c r="AQ1696" s="283">
        <f t="shared" si="784"/>
        <v>0</v>
      </c>
      <c r="AR1696" s="281">
        <f t="shared" si="793"/>
        <v>0</v>
      </c>
      <c r="AT1696" s="446"/>
      <c r="AU1696" s="344"/>
      <c r="AV1696" s="447" t="str">
        <f t="shared" si="794"/>
        <v>CA</v>
      </c>
      <c r="AW1696" s="447" t="str">
        <f t="shared" si="795"/>
        <v>CL</v>
      </c>
      <c r="AX1696" s="447" t="str">
        <f t="shared" si="796"/>
        <v>AIC</v>
      </c>
      <c r="AY1696" s="447" t="str">
        <f t="shared" si="797"/>
        <v>ERB</v>
      </c>
      <c r="AZ1696" s="447" t="str">
        <f t="shared" si="798"/>
        <v>GRB</v>
      </c>
      <c r="BA1696" s="447" t="str">
        <f t="shared" si="799"/>
        <v>Non-Op</v>
      </c>
      <c r="BC1696" s="445" t="s">
        <v>2279</v>
      </c>
      <c r="BD1696" s="552">
        <f t="shared" si="802"/>
        <v>-1430262.64</v>
      </c>
      <c r="BF1696" s="435"/>
      <c r="BG1696" s="435"/>
      <c r="BH1696" s="435"/>
      <c r="BI1696" s="435"/>
      <c r="BJ1696" s="435"/>
      <c r="BK1696" s="435"/>
      <c r="BL1696" s="435"/>
      <c r="BN1696" s="444"/>
    </row>
    <row r="1697" spans="1:66" s="28" customFormat="1" ht="12" customHeight="1">
      <c r="A1697" s="287">
        <v>28300262</v>
      </c>
      <c r="B1697" s="288" t="str">
        <f t="shared" si="803"/>
        <v>28300262</v>
      </c>
      <c r="C1697" s="444" t="s">
        <v>2031</v>
      </c>
      <c r="D1697" s="445" t="s">
        <v>2092</v>
      </c>
      <c r="E1697" s="445"/>
      <c r="F1697" s="444"/>
      <c r="G1697" s="445"/>
      <c r="H1697" s="547">
        <v>-1663671.97</v>
      </c>
      <c r="I1697" s="547">
        <v>-1400010.87</v>
      </c>
      <c r="J1697" s="547">
        <v>-1038583.44</v>
      </c>
      <c r="K1697" s="547">
        <v>-886231.32</v>
      </c>
      <c r="L1697" s="547">
        <v>-878598.56</v>
      </c>
      <c r="M1697" s="547">
        <v>-906939.35</v>
      </c>
      <c r="N1697" s="547">
        <v>-1049887.1000000001</v>
      </c>
      <c r="O1697" s="547">
        <v>-1204625.6499999999</v>
      </c>
      <c r="P1697" s="547">
        <v>-1295048.26</v>
      </c>
      <c r="Q1697" s="547">
        <v>-1391606.16</v>
      </c>
      <c r="R1697" s="547">
        <v>-1350302.99</v>
      </c>
      <c r="S1697" s="547">
        <v>-1161919.81</v>
      </c>
      <c r="T1697" s="547">
        <v>-1030773.56</v>
      </c>
      <c r="U1697" s="547"/>
      <c r="V1697" s="547">
        <f t="shared" si="775"/>
        <v>-1159248.0229166667</v>
      </c>
      <c r="W1697" s="358"/>
      <c r="X1697" s="358"/>
      <c r="Y1697" s="548">
        <f t="shared" si="801"/>
        <v>0</v>
      </c>
      <c r="Z1697" s="549">
        <f t="shared" si="801"/>
        <v>-1030773.56</v>
      </c>
      <c r="AA1697" s="549">
        <f t="shared" si="801"/>
        <v>0</v>
      </c>
      <c r="AB1697" s="282">
        <f t="shared" si="789"/>
        <v>0</v>
      </c>
      <c r="AC1697" s="281">
        <f t="shared" si="790"/>
        <v>0</v>
      </c>
      <c r="AD1697" s="549">
        <f t="shared" si="776"/>
        <v>0</v>
      </c>
      <c r="AE1697" s="553">
        <f t="shared" si="777"/>
        <v>0</v>
      </c>
      <c r="AF1697" s="282">
        <f t="shared" si="778"/>
        <v>0</v>
      </c>
      <c r="AG1697" s="283">
        <f t="shared" si="779"/>
        <v>0</v>
      </c>
      <c r="AH1697" s="281">
        <f t="shared" si="791"/>
        <v>0</v>
      </c>
      <c r="AI1697" s="551">
        <f t="shared" si="800"/>
        <v>0</v>
      </c>
      <c r="AJ1697" s="549">
        <f t="shared" si="800"/>
        <v>-1159248.0229166667</v>
      </c>
      <c r="AK1697" s="549">
        <f t="shared" si="800"/>
        <v>0</v>
      </c>
      <c r="AL1697" s="282">
        <f t="shared" si="780"/>
        <v>0</v>
      </c>
      <c r="AM1697" s="281">
        <f t="shared" si="792"/>
        <v>0</v>
      </c>
      <c r="AN1697" s="549">
        <f t="shared" si="781"/>
        <v>0</v>
      </c>
      <c r="AO1697" s="549">
        <f t="shared" si="782"/>
        <v>0</v>
      </c>
      <c r="AP1697" s="549">
        <f t="shared" si="783"/>
        <v>0</v>
      </c>
      <c r="AQ1697" s="283">
        <f t="shared" si="784"/>
        <v>0</v>
      </c>
      <c r="AR1697" s="281">
        <f t="shared" si="793"/>
        <v>0</v>
      </c>
      <c r="AT1697" s="446"/>
      <c r="AU1697" s="344"/>
      <c r="AV1697" s="447" t="str">
        <f t="shared" si="794"/>
        <v>CA</v>
      </c>
      <c r="AW1697" s="447" t="str">
        <f t="shared" si="795"/>
        <v>CL</v>
      </c>
      <c r="AX1697" s="447" t="str">
        <f t="shared" si="796"/>
        <v>AIC</v>
      </c>
      <c r="AY1697" s="447" t="str">
        <f t="shared" si="797"/>
        <v>ERB</v>
      </c>
      <c r="AZ1697" s="447" t="str">
        <f t="shared" si="798"/>
        <v>GRB</v>
      </c>
      <c r="BA1697" s="447" t="str">
        <f t="shared" si="799"/>
        <v>Non-Op</v>
      </c>
      <c r="BC1697" s="445" t="s">
        <v>2279</v>
      </c>
      <c r="BD1697" s="552">
        <f t="shared" si="802"/>
        <v>-1030773.56</v>
      </c>
      <c r="BF1697" s="435"/>
      <c r="BG1697" s="435"/>
      <c r="BH1697" s="435"/>
      <c r="BI1697" s="435"/>
      <c r="BJ1697" s="435"/>
      <c r="BK1697" s="435"/>
      <c r="BL1697" s="435"/>
      <c r="BN1697" s="444"/>
    </row>
    <row r="1698" spans="1:66" s="28" customFormat="1" ht="12" customHeight="1">
      <c r="A1698" s="362">
        <v>28300272</v>
      </c>
      <c r="B1698" s="290" t="str">
        <f t="shared" si="803"/>
        <v>28300272</v>
      </c>
      <c r="C1698" s="450" t="s">
        <v>2393</v>
      </c>
      <c r="D1698" s="451" t="s">
        <v>1165</v>
      </c>
      <c r="E1698" s="451"/>
      <c r="F1698" s="291">
        <v>43541</v>
      </c>
      <c r="G1698" s="451"/>
      <c r="H1698" s="556">
        <v>-1101809.45</v>
      </c>
      <c r="I1698" s="556">
        <v>-1068421.3400000001</v>
      </c>
      <c r="J1698" s="556">
        <v>-1035033.23</v>
      </c>
      <c r="K1698" s="556">
        <v>-1001645.12</v>
      </c>
      <c r="L1698" s="556">
        <v>-968257.01</v>
      </c>
      <c r="M1698" s="556">
        <v>-934868.9</v>
      </c>
      <c r="N1698" s="556">
        <v>-901480.79</v>
      </c>
      <c r="O1698" s="556">
        <v>-868092.68</v>
      </c>
      <c r="P1698" s="556">
        <v>-834704.57</v>
      </c>
      <c r="Q1698" s="556">
        <v>-801316.46</v>
      </c>
      <c r="R1698" s="556">
        <v>-767928.35</v>
      </c>
      <c r="S1698" s="556">
        <v>-734540.24</v>
      </c>
      <c r="T1698" s="591">
        <v>-701152.13</v>
      </c>
      <c r="U1698" s="556"/>
      <c r="V1698" s="556">
        <f t="shared" si="775"/>
        <v>-901480.79</v>
      </c>
      <c r="W1698" s="360"/>
      <c r="X1698" s="349"/>
      <c r="Y1698" s="548">
        <f t="shared" si="801"/>
        <v>0</v>
      </c>
      <c r="Z1698" s="549">
        <f t="shared" si="801"/>
        <v>0</v>
      </c>
      <c r="AA1698" s="549">
        <f t="shared" si="801"/>
        <v>0</v>
      </c>
      <c r="AB1698" s="282">
        <f t="shared" si="789"/>
        <v>-701152.13</v>
      </c>
      <c r="AC1698" s="281">
        <f t="shared" si="790"/>
        <v>0</v>
      </c>
      <c r="AD1698" s="549">
        <f t="shared" si="776"/>
        <v>0</v>
      </c>
      <c r="AE1698" s="553">
        <f t="shared" si="777"/>
        <v>0</v>
      </c>
      <c r="AF1698" s="282">
        <f t="shared" si="778"/>
        <v>-701152.13</v>
      </c>
      <c r="AG1698" s="283">
        <f t="shared" si="779"/>
        <v>-701152.13</v>
      </c>
      <c r="AH1698" s="281">
        <f t="shared" si="791"/>
        <v>0</v>
      </c>
      <c r="AI1698" s="551">
        <f t="shared" si="800"/>
        <v>0</v>
      </c>
      <c r="AJ1698" s="549">
        <f t="shared" si="800"/>
        <v>0</v>
      </c>
      <c r="AK1698" s="549">
        <f t="shared" si="800"/>
        <v>0</v>
      </c>
      <c r="AL1698" s="282">
        <f t="shared" si="780"/>
        <v>-901480.79</v>
      </c>
      <c r="AM1698" s="281">
        <f t="shared" si="792"/>
        <v>0</v>
      </c>
      <c r="AN1698" s="549">
        <f t="shared" si="781"/>
        <v>0</v>
      </c>
      <c r="AO1698" s="549">
        <f t="shared" si="782"/>
        <v>0</v>
      </c>
      <c r="AP1698" s="549">
        <f t="shared" si="783"/>
        <v>-901480.79</v>
      </c>
      <c r="AQ1698" s="283">
        <f t="shared" si="784"/>
        <v>-901480.79</v>
      </c>
      <c r="AR1698" s="281">
        <f t="shared" si="793"/>
        <v>0</v>
      </c>
      <c r="AT1698" s="446" t="s">
        <v>2172</v>
      </c>
      <c r="AU1698" s="344"/>
      <c r="AV1698" s="447" t="str">
        <f t="shared" si="794"/>
        <v>CA</v>
      </c>
      <c r="AW1698" s="447" t="str">
        <f t="shared" si="795"/>
        <v>CL</v>
      </c>
      <c r="AX1698" s="447" t="str">
        <f t="shared" si="796"/>
        <v>AIC</v>
      </c>
      <c r="AY1698" s="447" t="str">
        <f t="shared" si="797"/>
        <v>ERB</v>
      </c>
      <c r="AZ1698" s="447" t="str">
        <f t="shared" si="798"/>
        <v>GRB</v>
      </c>
      <c r="BA1698" s="447" t="str">
        <f t="shared" si="799"/>
        <v>Non-Op</v>
      </c>
      <c r="BC1698" s="449" t="s">
        <v>2100</v>
      </c>
      <c r="BD1698" s="552">
        <f t="shared" si="802"/>
        <v>-701152.13</v>
      </c>
      <c r="BF1698" s="435"/>
      <c r="BG1698" s="435"/>
      <c r="BH1698" s="435"/>
      <c r="BI1698" s="435"/>
      <c r="BJ1698" s="435"/>
      <c r="BK1698" s="435"/>
      <c r="BL1698" s="435"/>
      <c r="BN1698" s="444"/>
    </row>
    <row r="1699" spans="1:66" s="28" customFormat="1" ht="12" customHeight="1">
      <c r="A1699" s="362">
        <v>28300282</v>
      </c>
      <c r="B1699" s="290" t="str">
        <f t="shared" si="803"/>
        <v>28300282</v>
      </c>
      <c r="C1699" s="450" t="s">
        <v>2394</v>
      </c>
      <c r="D1699" s="451" t="s">
        <v>1165</v>
      </c>
      <c r="E1699" s="451"/>
      <c r="F1699" s="291">
        <v>43647</v>
      </c>
      <c r="G1699" s="451"/>
      <c r="H1699" s="556">
        <v>0</v>
      </c>
      <c r="I1699" s="556">
        <v>0</v>
      </c>
      <c r="J1699" s="556">
        <v>0</v>
      </c>
      <c r="K1699" s="556">
        <v>0</v>
      </c>
      <c r="L1699" s="556">
        <v>0</v>
      </c>
      <c r="M1699" s="556">
        <v>0</v>
      </c>
      <c r="N1699" s="556">
        <v>0</v>
      </c>
      <c r="O1699" s="556">
        <v>0</v>
      </c>
      <c r="P1699" s="556">
        <v>0</v>
      </c>
      <c r="Q1699" s="556">
        <v>0</v>
      </c>
      <c r="R1699" s="556">
        <v>0</v>
      </c>
      <c r="S1699" s="556">
        <v>0</v>
      </c>
      <c r="T1699" s="591">
        <v>0</v>
      </c>
      <c r="U1699" s="556"/>
      <c r="V1699" s="556">
        <f t="shared" ref="V1699:V1766" si="804">(H1699+T1699+SUM(I1699:S1699)*2)/24</f>
        <v>0</v>
      </c>
      <c r="W1699" s="360"/>
      <c r="X1699" s="349"/>
      <c r="Y1699" s="548">
        <f t="shared" si="801"/>
        <v>0</v>
      </c>
      <c r="Z1699" s="549">
        <f t="shared" si="801"/>
        <v>0</v>
      </c>
      <c r="AA1699" s="549">
        <f t="shared" si="801"/>
        <v>0</v>
      </c>
      <c r="AB1699" s="282">
        <f t="shared" si="789"/>
        <v>0</v>
      </c>
      <c r="AC1699" s="281">
        <f t="shared" si="790"/>
        <v>0</v>
      </c>
      <c r="AD1699" s="549">
        <f t="shared" ref="AD1699:AD1766" si="805">IF($D1699=AD$5,$T1699,IF($D1699=AD$4, $T1699*$AK$1,0))</f>
        <v>0</v>
      </c>
      <c r="AE1699" s="553">
        <f t="shared" ref="AE1699:AE1766" si="806">IF($D1699=AE$5,$T1699,IF($D1699=AE$4, $T1699*$AK$2,0))</f>
        <v>0</v>
      </c>
      <c r="AF1699" s="282">
        <f t="shared" ref="AF1699:AF1766" si="807">IF($D1699=AF$5,$T1699,IF($D1699=AF$4, $T1699*$AL$2,0))</f>
        <v>0</v>
      </c>
      <c r="AG1699" s="283">
        <f t="shared" ref="AG1699:AG1762" si="808">SUM(AD1699:AF1699)</f>
        <v>0</v>
      </c>
      <c r="AH1699" s="281">
        <f t="shared" si="791"/>
        <v>0</v>
      </c>
      <c r="AI1699" s="551">
        <f t="shared" si="800"/>
        <v>0</v>
      </c>
      <c r="AJ1699" s="549">
        <f t="shared" si="800"/>
        <v>0</v>
      </c>
      <c r="AK1699" s="549">
        <f t="shared" si="800"/>
        <v>0</v>
      </c>
      <c r="AL1699" s="282">
        <f t="shared" ref="AL1699:AL1762" si="809">V1699-SUM(AI1699:AK1699)</f>
        <v>0</v>
      </c>
      <c r="AM1699" s="281">
        <f t="shared" si="792"/>
        <v>0</v>
      </c>
      <c r="AN1699" s="549">
        <f t="shared" ref="AN1699:AN1766" si="810">IF($D1699=AN$5,$V1699,IF($D1699=AN$4, $V1699*$AK$1,0))</f>
        <v>0</v>
      </c>
      <c r="AO1699" s="549">
        <f t="shared" ref="AO1699:AO1766" si="811">IF($D1699=AO$5,$V1699,IF($D1699=AO$4, $V1699*$AK$2,0))</f>
        <v>0</v>
      </c>
      <c r="AP1699" s="549">
        <f t="shared" ref="AP1699:AP1766" si="812">IF($D1699=AP$5,$V1699,IF($D1699=AP$4, $V1699*$AL$2,0))</f>
        <v>0</v>
      </c>
      <c r="AQ1699" s="283">
        <f t="shared" ref="AQ1699:AQ1762" si="813">SUM(AN1699:AP1699)</f>
        <v>0</v>
      </c>
      <c r="AR1699" s="281">
        <f t="shared" si="793"/>
        <v>0</v>
      </c>
      <c r="AT1699" s="446" t="s">
        <v>2172</v>
      </c>
      <c r="AU1699" s="344"/>
      <c r="AV1699" s="447" t="str">
        <f t="shared" si="794"/>
        <v>CA</v>
      </c>
      <c r="AW1699" s="447" t="str">
        <f t="shared" si="795"/>
        <v>CL</v>
      </c>
      <c r="AX1699" s="447" t="str">
        <f t="shared" si="796"/>
        <v>AIC</v>
      </c>
      <c r="AY1699" s="447" t="str">
        <f t="shared" si="797"/>
        <v>ERB</v>
      </c>
      <c r="AZ1699" s="447" t="str">
        <f t="shared" si="798"/>
        <v>GRB</v>
      </c>
      <c r="BA1699" s="447" t="str">
        <f t="shared" si="799"/>
        <v>Non-Op</v>
      </c>
      <c r="BC1699" s="449" t="s">
        <v>2100</v>
      </c>
      <c r="BD1699" s="552">
        <f t="shared" si="802"/>
        <v>0</v>
      </c>
      <c r="BF1699" s="435"/>
      <c r="BG1699" s="435"/>
      <c r="BH1699" s="435"/>
      <c r="BI1699" s="435"/>
      <c r="BJ1699" s="435"/>
      <c r="BK1699" s="435"/>
      <c r="BL1699" s="435"/>
      <c r="BN1699" s="444"/>
    </row>
    <row r="1700" spans="1:66" s="28" customFormat="1" ht="12" customHeight="1">
      <c r="A1700" s="287">
        <v>28300311</v>
      </c>
      <c r="B1700" s="288" t="str">
        <f t="shared" si="803"/>
        <v>28300311</v>
      </c>
      <c r="C1700" s="288" t="s">
        <v>2032</v>
      </c>
      <c r="D1700" s="445" t="s">
        <v>2092</v>
      </c>
      <c r="E1700" s="445"/>
      <c r="F1700" s="288"/>
      <c r="G1700" s="445"/>
      <c r="H1700" s="547">
        <v>92.8</v>
      </c>
      <c r="I1700" s="547">
        <v>92.8</v>
      </c>
      <c r="J1700" s="547">
        <v>92.8</v>
      </c>
      <c r="K1700" s="547">
        <v>92.8</v>
      </c>
      <c r="L1700" s="547">
        <v>92.8</v>
      </c>
      <c r="M1700" s="547">
        <v>92.8</v>
      </c>
      <c r="N1700" s="547">
        <v>92.8</v>
      </c>
      <c r="O1700" s="547">
        <v>92.8</v>
      </c>
      <c r="P1700" s="547">
        <v>92.8</v>
      </c>
      <c r="Q1700" s="547">
        <v>92.8</v>
      </c>
      <c r="R1700" s="547">
        <v>92.8</v>
      </c>
      <c r="S1700" s="547">
        <v>92.8</v>
      </c>
      <c r="T1700" s="547">
        <v>92.8</v>
      </c>
      <c r="U1700" s="547"/>
      <c r="V1700" s="547">
        <f t="shared" si="804"/>
        <v>92.799999999999969</v>
      </c>
      <c r="W1700" s="285"/>
      <c r="X1700" s="285"/>
      <c r="Y1700" s="548">
        <f t="shared" si="801"/>
        <v>0</v>
      </c>
      <c r="Z1700" s="549">
        <f t="shared" si="801"/>
        <v>92.8</v>
      </c>
      <c r="AA1700" s="549">
        <f t="shared" si="801"/>
        <v>0</v>
      </c>
      <c r="AB1700" s="282">
        <f t="shared" si="789"/>
        <v>0</v>
      </c>
      <c r="AC1700" s="281">
        <f t="shared" si="790"/>
        <v>0</v>
      </c>
      <c r="AD1700" s="549">
        <f t="shared" si="805"/>
        <v>0</v>
      </c>
      <c r="AE1700" s="553">
        <f t="shared" si="806"/>
        <v>0</v>
      </c>
      <c r="AF1700" s="282">
        <f t="shared" si="807"/>
        <v>0</v>
      </c>
      <c r="AG1700" s="283">
        <f t="shared" si="808"/>
        <v>0</v>
      </c>
      <c r="AH1700" s="281">
        <f t="shared" si="791"/>
        <v>0</v>
      </c>
      <c r="AI1700" s="551">
        <f t="shared" si="800"/>
        <v>0</v>
      </c>
      <c r="AJ1700" s="549">
        <f t="shared" si="800"/>
        <v>92.799999999999969</v>
      </c>
      <c r="AK1700" s="549">
        <f t="shared" si="800"/>
        <v>0</v>
      </c>
      <c r="AL1700" s="282">
        <f t="shared" si="809"/>
        <v>0</v>
      </c>
      <c r="AM1700" s="281">
        <f t="shared" si="792"/>
        <v>0</v>
      </c>
      <c r="AN1700" s="549">
        <f t="shared" si="810"/>
        <v>0</v>
      </c>
      <c r="AO1700" s="549">
        <f t="shared" si="811"/>
        <v>0</v>
      </c>
      <c r="AP1700" s="549">
        <f t="shared" si="812"/>
        <v>0</v>
      </c>
      <c r="AQ1700" s="283">
        <f t="shared" si="813"/>
        <v>0</v>
      </c>
      <c r="AR1700" s="281">
        <f t="shared" si="793"/>
        <v>0</v>
      </c>
      <c r="AT1700" s="446"/>
      <c r="AU1700" s="344"/>
      <c r="AV1700" s="447" t="str">
        <f t="shared" si="794"/>
        <v>CA</v>
      </c>
      <c r="AW1700" s="447" t="str">
        <f t="shared" si="795"/>
        <v>CL</v>
      </c>
      <c r="AX1700" s="447" t="str">
        <f t="shared" si="796"/>
        <v>AIC</v>
      </c>
      <c r="AY1700" s="447" t="str">
        <f t="shared" si="797"/>
        <v>ERB</v>
      </c>
      <c r="AZ1700" s="447" t="str">
        <f t="shared" si="798"/>
        <v>GRB</v>
      </c>
      <c r="BA1700" s="447" t="str">
        <f t="shared" si="799"/>
        <v>Non-Op</v>
      </c>
      <c r="BC1700" s="445" t="s">
        <v>2279</v>
      </c>
      <c r="BD1700" s="552">
        <f t="shared" si="802"/>
        <v>92.8</v>
      </c>
      <c r="BF1700" s="435"/>
      <c r="BG1700" s="435"/>
      <c r="BH1700" s="435"/>
      <c r="BI1700" s="435"/>
      <c r="BJ1700" s="435"/>
      <c r="BK1700" s="435"/>
      <c r="BL1700" s="435"/>
      <c r="BN1700" s="444"/>
    </row>
    <row r="1701" spans="1:66" s="28" customFormat="1" ht="12" customHeight="1">
      <c r="A1701" s="287">
        <v>28300361</v>
      </c>
      <c r="B1701" s="288" t="str">
        <f t="shared" si="803"/>
        <v>28300361</v>
      </c>
      <c r="C1701" s="444" t="s">
        <v>3063</v>
      </c>
      <c r="D1701" s="445" t="s">
        <v>1165</v>
      </c>
      <c r="E1701" s="445"/>
      <c r="F1701" s="444"/>
      <c r="G1701" s="445"/>
      <c r="H1701" s="547">
        <v>0</v>
      </c>
      <c r="I1701" s="547">
        <v>0</v>
      </c>
      <c r="J1701" s="547">
        <v>0</v>
      </c>
      <c r="K1701" s="547">
        <v>0</v>
      </c>
      <c r="L1701" s="547">
        <v>0</v>
      </c>
      <c r="M1701" s="547">
        <v>0</v>
      </c>
      <c r="N1701" s="547">
        <v>0</v>
      </c>
      <c r="O1701" s="547">
        <v>0</v>
      </c>
      <c r="P1701" s="547">
        <v>0</v>
      </c>
      <c r="Q1701" s="547">
        <v>0</v>
      </c>
      <c r="R1701" s="547">
        <v>0</v>
      </c>
      <c r="S1701" s="547">
        <v>0</v>
      </c>
      <c r="T1701" s="547">
        <v>0</v>
      </c>
      <c r="U1701" s="547"/>
      <c r="V1701" s="547">
        <f t="shared" si="804"/>
        <v>0</v>
      </c>
      <c r="W1701" s="285"/>
      <c r="X1701" s="285"/>
      <c r="Y1701" s="548">
        <f t="shared" si="801"/>
        <v>0</v>
      </c>
      <c r="Z1701" s="549">
        <f t="shared" si="801"/>
        <v>0</v>
      </c>
      <c r="AA1701" s="549">
        <f t="shared" si="801"/>
        <v>0</v>
      </c>
      <c r="AB1701" s="282">
        <f t="shared" si="789"/>
        <v>0</v>
      </c>
      <c r="AC1701" s="281">
        <f t="shared" si="790"/>
        <v>0</v>
      </c>
      <c r="AD1701" s="549">
        <f t="shared" si="805"/>
        <v>0</v>
      </c>
      <c r="AE1701" s="553">
        <f t="shared" si="806"/>
        <v>0</v>
      </c>
      <c r="AF1701" s="282">
        <f t="shared" si="807"/>
        <v>0</v>
      </c>
      <c r="AG1701" s="283">
        <f t="shared" si="808"/>
        <v>0</v>
      </c>
      <c r="AH1701" s="281">
        <f t="shared" si="791"/>
        <v>0</v>
      </c>
      <c r="AI1701" s="551">
        <f t="shared" ref="AI1701:AK1720" si="814">IF($D1701=AI$5,$V1701,0)</f>
        <v>0</v>
      </c>
      <c r="AJ1701" s="549">
        <f t="shared" si="814"/>
        <v>0</v>
      </c>
      <c r="AK1701" s="549">
        <f t="shared" si="814"/>
        <v>0</v>
      </c>
      <c r="AL1701" s="282">
        <f t="shared" si="809"/>
        <v>0</v>
      </c>
      <c r="AM1701" s="281">
        <f t="shared" si="792"/>
        <v>0</v>
      </c>
      <c r="AN1701" s="549">
        <f t="shared" si="810"/>
        <v>0</v>
      </c>
      <c r="AO1701" s="549">
        <f t="shared" si="811"/>
        <v>0</v>
      </c>
      <c r="AP1701" s="549">
        <f t="shared" si="812"/>
        <v>0</v>
      </c>
      <c r="AQ1701" s="283">
        <f t="shared" si="813"/>
        <v>0</v>
      </c>
      <c r="AR1701" s="281">
        <f t="shared" si="793"/>
        <v>0</v>
      </c>
      <c r="AT1701" s="446" t="s">
        <v>2074</v>
      </c>
      <c r="AU1701" s="344"/>
      <c r="AV1701" s="447" t="str">
        <f t="shared" si="794"/>
        <v>CA</v>
      </c>
      <c r="AW1701" s="447" t="str">
        <f t="shared" si="795"/>
        <v>CL</v>
      </c>
      <c r="AX1701" s="447" t="str">
        <f t="shared" si="796"/>
        <v>AIC</v>
      </c>
      <c r="AY1701" s="447" t="str">
        <f t="shared" si="797"/>
        <v>ERB</v>
      </c>
      <c r="AZ1701" s="447" t="str">
        <f t="shared" si="798"/>
        <v>GRB</v>
      </c>
      <c r="BA1701" s="447" t="str">
        <f t="shared" si="799"/>
        <v>Non-Op</v>
      </c>
      <c r="BC1701" s="449" t="s">
        <v>2100</v>
      </c>
      <c r="BD1701" s="552">
        <f t="shared" si="802"/>
        <v>0</v>
      </c>
      <c r="BF1701" s="435"/>
      <c r="BG1701" s="435"/>
      <c r="BH1701" s="435"/>
      <c r="BI1701" s="435"/>
      <c r="BJ1701" s="435"/>
      <c r="BK1701" s="435"/>
      <c r="BL1701" s="435"/>
      <c r="BN1701" s="444"/>
    </row>
    <row r="1702" spans="1:66" s="28" customFormat="1" ht="12" customHeight="1">
      <c r="A1702" s="287">
        <v>28300362</v>
      </c>
      <c r="B1702" s="288" t="str">
        <f t="shared" si="803"/>
        <v>28300362</v>
      </c>
      <c r="C1702" s="444" t="s">
        <v>3064</v>
      </c>
      <c r="D1702" s="445" t="s">
        <v>1165</v>
      </c>
      <c r="E1702" s="445"/>
      <c r="F1702" s="444"/>
      <c r="G1702" s="445"/>
      <c r="H1702" s="547">
        <v>0</v>
      </c>
      <c r="I1702" s="547">
        <v>0</v>
      </c>
      <c r="J1702" s="547">
        <v>0</v>
      </c>
      <c r="K1702" s="547">
        <v>0</v>
      </c>
      <c r="L1702" s="547">
        <v>0</v>
      </c>
      <c r="M1702" s="547">
        <v>0</v>
      </c>
      <c r="N1702" s="547">
        <v>0</v>
      </c>
      <c r="O1702" s="547">
        <v>0</v>
      </c>
      <c r="P1702" s="547">
        <v>0</v>
      </c>
      <c r="Q1702" s="547">
        <v>0</v>
      </c>
      <c r="R1702" s="547">
        <v>0</v>
      </c>
      <c r="S1702" s="547">
        <v>0</v>
      </c>
      <c r="T1702" s="547">
        <v>0</v>
      </c>
      <c r="U1702" s="547"/>
      <c r="V1702" s="547">
        <f t="shared" si="804"/>
        <v>0</v>
      </c>
      <c r="W1702" s="285"/>
      <c r="X1702" s="285"/>
      <c r="Y1702" s="548">
        <f t="shared" si="801"/>
        <v>0</v>
      </c>
      <c r="Z1702" s="549">
        <f t="shared" si="801"/>
        <v>0</v>
      </c>
      <c r="AA1702" s="549">
        <f t="shared" si="801"/>
        <v>0</v>
      </c>
      <c r="AB1702" s="282">
        <f t="shared" si="789"/>
        <v>0</v>
      </c>
      <c r="AC1702" s="281">
        <f t="shared" si="790"/>
        <v>0</v>
      </c>
      <c r="AD1702" s="549">
        <f t="shared" si="805"/>
        <v>0</v>
      </c>
      <c r="AE1702" s="553">
        <f t="shared" si="806"/>
        <v>0</v>
      </c>
      <c r="AF1702" s="282">
        <f t="shared" si="807"/>
        <v>0</v>
      </c>
      <c r="AG1702" s="283">
        <f t="shared" si="808"/>
        <v>0</v>
      </c>
      <c r="AH1702" s="281">
        <f t="shared" si="791"/>
        <v>0</v>
      </c>
      <c r="AI1702" s="551">
        <f t="shared" si="814"/>
        <v>0</v>
      </c>
      <c r="AJ1702" s="549">
        <f t="shared" si="814"/>
        <v>0</v>
      </c>
      <c r="AK1702" s="549">
        <f t="shared" si="814"/>
        <v>0</v>
      </c>
      <c r="AL1702" s="282">
        <f t="shared" si="809"/>
        <v>0</v>
      </c>
      <c r="AM1702" s="281">
        <f t="shared" si="792"/>
        <v>0</v>
      </c>
      <c r="AN1702" s="549">
        <f t="shared" si="810"/>
        <v>0</v>
      </c>
      <c r="AO1702" s="549">
        <f t="shared" si="811"/>
        <v>0</v>
      </c>
      <c r="AP1702" s="549">
        <f t="shared" si="812"/>
        <v>0</v>
      </c>
      <c r="AQ1702" s="283">
        <f t="shared" si="813"/>
        <v>0</v>
      </c>
      <c r="AR1702" s="281">
        <f t="shared" si="793"/>
        <v>0</v>
      </c>
      <c r="AT1702" s="446" t="s">
        <v>2074</v>
      </c>
      <c r="AU1702" s="344"/>
      <c r="AV1702" s="447" t="str">
        <f t="shared" si="794"/>
        <v>CA</v>
      </c>
      <c r="AW1702" s="447" t="str">
        <f t="shared" si="795"/>
        <v>CL</v>
      </c>
      <c r="AX1702" s="447" t="str">
        <f t="shared" si="796"/>
        <v>AIC</v>
      </c>
      <c r="AY1702" s="447" t="str">
        <f t="shared" si="797"/>
        <v>ERB</v>
      </c>
      <c r="AZ1702" s="447" t="str">
        <f t="shared" si="798"/>
        <v>GRB</v>
      </c>
      <c r="BA1702" s="447" t="str">
        <f t="shared" si="799"/>
        <v>Non-Op</v>
      </c>
      <c r="BC1702" s="449" t="s">
        <v>2100</v>
      </c>
      <c r="BD1702" s="552">
        <f t="shared" si="802"/>
        <v>0</v>
      </c>
      <c r="BF1702" s="435"/>
      <c r="BG1702" s="435"/>
      <c r="BH1702" s="435"/>
      <c r="BI1702" s="435"/>
      <c r="BJ1702" s="435"/>
      <c r="BK1702" s="435"/>
      <c r="BL1702" s="435"/>
      <c r="BN1702" s="444"/>
    </row>
    <row r="1703" spans="1:66" s="28" customFormat="1" ht="12" customHeight="1">
      <c r="A1703" s="287">
        <v>28300431</v>
      </c>
      <c r="B1703" s="288" t="str">
        <f t="shared" si="803"/>
        <v>28300431</v>
      </c>
      <c r="C1703" s="444" t="s">
        <v>3065</v>
      </c>
      <c r="D1703" s="445" t="s">
        <v>1163</v>
      </c>
      <c r="E1703" s="445"/>
      <c r="F1703" s="444"/>
      <c r="G1703" s="445"/>
      <c r="H1703" s="547">
        <v>0</v>
      </c>
      <c r="I1703" s="547">
        <v>0</v>
      </c>
      <c r="J1703" s="547">
        <v>0</v>
      </c>
      <c r="K1703" s="547">
        <v>0</v>
      </c>
      <c r="L1703" s="547">
        <v>0</v>
      </c>
      <c r="M1703" s="547">
        <v>0</v>
      </c>
      <c r="N1703" s="547">
        <v>0</v>
      </c>
      <c r="O1703" s="547">
        <v>0</v>
      </c>
      <c r="P1703" s="547">
        <v>0</v>
      </c>
      <c r="Q1703" s="547">
        <v>0</v>
      </c>
      <c r="R1703" s="547">
        <v>0</v>
      </c>
      <c r="S1703" s="547">
        <v>0</v>
      </c>
      <c r="T1703" s="547">
        <v>0</v>
      </c>
      <c r="U1703" s="547"/>
      <c r="V1703" s="547">
        <f t="shared" si="804"/>
        <v>0</v>
      </c>
      <c r="W1703" s="285" t="s">
        <v>3066</v>
      </c>
      <c r="X1703" s="285"/>
      <c r="Y1703" s="548">
        <f t="shared" ref="Y1703:AA1722" si="815">IF($D1703=Y$5,$T1703,0)</f>
        <v>0</v>
      </c>
      <c r="Z1703" s="549">
        <f t="shared" si="815"/>
        <v>0</v>
      </c>
      <c r="AA1703" s="549">
        <f t="shared" si="815"/>
        <v>0</v>
      </c>
      <c r="AB1703" s="282">
        <f t="shared" si="789"/>
        <v>0</v>
      </c>
      <c r="AC1703" s="281">
        <f t="shared" si="790"/>
        <v>0</v>
      </c>
      <c r="AD1703" s="549">
        <f t="shared" si="805"/>
        <v>0</v>
      </c>
      <c r="AE1703" s="553">
        <f t="shared" si="806"/>
        <v>0</v>
      </c>
      <c r="AF1703" s="282">
        <f t="shared" si="807"/>
        <v>0</v>
      </c>
      <c r="AG1703" s="283">
        <f t="shared" si="808"/>
        <v>0</v>
      </c>
      <c r="AH1703" s="281">
        <f t="shared" si="791"/>
        <v>0</v>
      </c>
      <c r="AI1703" s="551">
        <f t="shared" si="814"/>
        <v>0</v>
      </c>
      <c r="AJ1703" s="549">
        <f t="shared" si="814"/>
        <v>0</v>
      </c>
      <c r="AK1703" s="549">
        <f t="shared" si="814"/>
        <v>0</v>
      </c>
      <c r="AL1703" s="282">
        <f t="shared" si="809"/>
        <v>0</v>
      </c>
      <c r="AM1703" s="281">
        <f t="shared" si="792"/>
        <v>0</v>
      </c>
      <c r="AN1703" s="549">
        <f t="shared" si="810"/>
        <v>0</v>
      </c>
      <c r="AO1703" s="549">
        <f t="shared" si="811"/>
        <v>0</v>
      </c>
      <c r="AP1703" s="549">
        <f t="shared" si="812"/>
        <v>0</v>
      </c>
      <c r="AQ1703" s="283">
        <f t="shared" si="813"/>
        <v>0</v>
      </c>
      <c r="AR1703" s="281">
        <f t="shared" si="793"/>
        <v>0</v>
      </c>
      <c r="AT1703" s="446"/>
      <c r="AU1703" s="344"/>
      <c r="AV1703" s="447" t="str">
        <f t="shared" si="794"/>
        <v>CA</v>
      </c>
      <c r="AW1703" s="447" t="str">
        <f t="shared" si="795"/>
        <v>CL</v>
      </c>
      <c r="AX1703" s="447" t="str">
        <f t="shared" si="796"/>
        <v>AIC</v>
      </c>
      <c r="AY1703" s="447" t="str">
        <f t="shared" si="797"/>
        <v>ERB</v>
      </c>
      <c r="AZ1703" s="447" t="str">
        <f t="shared" si="798"/>
        <v>GRB</v>
      </c>
      <c r="BA1703" s="447" t="str">
        <f t="shared" si="799"/>
        <v>Non-Op</v>
      </c>
      <c r="BC1703" s="445" t="s">
        <v>2279</v>
      </c>
      <c r="BD1703" s="552">
        <f t="shared" si="802"/>
        <v>0</v>
      </c>
      <c r="BF1703" s="435"/>
      <c r="BG1703" s="435"/>
      <c r="BH1703" s="435"/>
      <c r="BI1703" s="435"/>
      <c r="BJ1703" s="435"/>
      <c r="BK1703" s="435"/>
      <c r="BL1703" s="435"/>
      <c r="BN1703" s="444"/>
    </row>
    <row r="1704" spans="1:66" s="28" customFormat="1" ht="12" customHeight="1">
      <c r="A1704" s="287">
        <v>28300441</v>
      </c>
      <c r="B1704" s="288" t="str">
        <f t="shared" si="803"/>
        <v>28300441</v>
      </c>
      <c r="C1704" s="444" t="s">
        <v>2033</v>
      </c>
      <c r="D1704" s="445" t="s">
        <v>2092</v>
      </c>
      <c r="E1704" s="445"/>
      <c r="F1704" s="444"/>
      <c r="G1704" s="445"/>
      <c r="H1704" s="547">
        <v>-1455732.36</v>
      </c>
      <c r="I1704" s="547">
        <v>-1455732.36</v>
      </c>
      <c r="J1704" s="547">
        <v>-1455732.36</v>
      </c>
      <c r="K1704" s="547">
        <v>-1455732.36</v>
      </c>
      <c r="L1704" s="547">
        <v>-1455732.36</v>
      </c>
      <c r="M1704" s="547">
        <v>-1455732.36</v>
      </c>
      <c r="N1704" s="547">
        <v>-1455732.36</v>
      </c>
      <c r="O1704" s="547">
        <v>-1455732.36</v>
      </c>
      <c r="P1704" s="547">
        <v>-1455732.36</v>
      </c>
      <c r="Q1704" s="547">
        <v>-1455732.36</v>
      </c>
      <c r="R1704" s="547">
        <v>-1455732.36</v>
      </c>
      <c r="S1704" s="547">
        <v>-1455732.36</v>
      </c>
      <c r="T1704" s="547">
        <v>-1455732.36</v>
      </c>
      <c r="U1704" s="547"/>
      <c r="V1704" s="547">
        <f t="shared" si="804"/>
        <v>-1455732.3599999996</v>
      </c>
      <c r="W1704" s="285"/>
      <c r="X1704" s="285"/>
      <c r="Y1704" s="548">
        <f t="shared" si="815"/>
        <v>0</v>
      </c>
      <c r="Z1704" s="549">
        <f t="shared" si="815"/>
        <v>-1455732.36</v>
      </c>
      <c r="AA1704" s="549">
        <f t="shared" si="815"/>
        <v>0</v>
      </c>
      <c r="AB1704" s="282">
        <f t="shared" si="789"/>
        <v>0</v>
      </c>
      <c r="AC1704" s="281">
        <f t="shared" si="790"/>
        <v>0</v>
      </c>
      <c r="AD1704" s="549">
        <f t="shared" si="805"/>
        <v>0</v>
      </c>
      <c r="AE1704" s="553">
        <f t="shared" si="806"/>
        <v>0</v>
      </c>
      <c r="AF1704" s="282">
        <f t="shared" si="807"/>
        <v>0</v>
      </c>
      <c r="AG1704" s="283">
        <f t="shared" si="808"/>
        <v>0</v>
      </c>
      <c r="AH1704" s="281">
        <f t="shared" si="791"/>
        <v>0</v>
      </c>
      <c r="AI1704" s="551">
        <f t="shared" si="814"/>
        <v>0</v>
      </c>
      <c r="AJ1704" s="549">
        <f t="shared" si="814"/>
        <v>-1455732.3599999996</v>
      </c>
      <c r="AK1704" s="549">
        <f t="shared" si="814"/>
        <v>0</v>
      </c>
      <c r="AL1704" s="282">
        <f t="shared" si="809"/>
        <v>0</v>
      </c>
      <c r="AM1704" s="281">
        <f t="shared" si="792"/>
        <v>0</v>
      </c>
      <c r="AN1704" s="549">
        <f t="shared" si="810"/>
        <v>0</v>
      </c>
      <c r="AO1704" s="549">
        <f t="shared" si="811"/>
        <v>0</v>
      </c>
      <c r="AP1704" s="549">
        <f t="shared" si="812"/>
        <v>0</v>
      </c>
      <c r="AQ1704" s="283">
        <f t="shared" si="813"/>
        <v>0</v>
      </c>
      <c r="AR1704" s="281">
        <f t="shared" si="793"/>
        <v>0</v>
      </c>
      <c r="AT1704" s="446"/>
      <c r="AU1704" s="344"/>
      <c r="AV1704" s="447" t="str">
        <f t="shared" si="794"/>
        <v>CA</v>
      </c>
      <c r="AW1704" s="447" t="str">
        <f t="shared" si="795"/>
        <v>CL</v>
      </c>
      <c r="AX1704" s="447" t="str">
        <f t="shared" si="796"/>
        <v>AIC</v>
      </c>
      <c r="AY1704" s="447" t="str">
        <f t="shared" si="797"/>
        <v>ERB</v>
      </c>
      <c r="AZ1704" s="447" t="str">
        <f t="shared" si="798"/>
        <v>GRB</v>
      </c>
      <c r="BA1704" s="447" t="str">
        <f t="shared" si="799"/>
        <v>Non-Op</v>
      </c>
      <c r="BC1704" s="445" t="s">
        <v>2279</v>
      </c>
      <c r="BD1704" s="552">
        <f t="shared" si="802"/>
        <v>-1455732.36</v>
      </c>
      <c r="BF1704" s="435"/>
      <c r="BG1704" s="435"/>
      <c r="BH1704" s="435"/>
      <c r="BI1704" s="435"/>
      <c r="BJ1704" s="435"/>
      <c r="BK1704" s="435"/>
      <c r="BL1704" s="435"/>
      <c r="BN1704" s="444"/>
    </row>
    <row r="1705" spans="1:66" s="28" customFormat="1" ht="12" customHeight="1">
      <c r="A1705" s="287">
        <v>28300501</v>
      </c>
      <c r="B1705" s="288" t="str">
        <f t="shared" si="803"/>
        <v>28300501</v>
      </c>
      <c r="C1705" s="444" t="s">
        <v>2034</v>
      </c>
      <c r="D1705" s="445" t="s">
        <v>2087</v>
      </c>
      <c r="E1705" s="445"/>
      <c r="F1705" s="444"/>
      <c r="G1705" s="445"/>
      <c r="H1705" s="547">
        <v>424093.84</v>
      </c>
      <c r="I1705" s="547">
        <v>419073.96</v>
      </c>
      <c r="J1705" s="547">
        <v>414054.08</v>
      </c>
      <c r="K1705" s="547">
        <v>409034.2</v>
      </c>
      <c r="L1705" s="547">
        <v>404014.32</v>
      </c>
      <c r="M1705" s="547">
        <v>398994.44</v>
      </c>
      <c r="N1705" s="547">
        <v>393974.55</v>
      </c>
      <c r="O1705" s="547">
        <v>388954.68</v>
      </c>
      <c r="P1705" s="547">
        <v>383934.79</v>
      </c>
      <c r="Q1705" s="547">
        <v>378914.91</v>
      </c>
      <c r="R1705" s="547">
        <v>373895.03</v>
      </c>
      <c r="S1705" s="547">
        <v>368875.15</v>
      </c>
      <c r="T1705" s="547">
        <v>363855.27</v>
      </c>
      <c r="U1705" s="547"/>
      <c r="V1705" s="547">
        <f t="shared" si="804"/>
        <v>393974.55541666667</v>
      </c>
      <c r="W1705" s="285" t="s">
        <v>1666</v>
      </c>
      <c r="X1705" s="285" t="s">
        <v>1640</v>
      </c>
      <c r="Y1705" s="548">
        <f t="shared" si="815"/>
        <v>0</v>
      </c>
      <c r="Z1705" s="549">
        <f t="shared" si="815"/>
        <v>0</v>
      </c>
      <c r="AA1705" s="549">
        <f t="shared" si="815"/>
        <v>0</v>
      </c>
      <c r="AB1705" s="282">
        <f t="shared" si="789"/>
        <v>363855.27</v>
      </c>
      <c r="AC1705" s="281">
        <f t="shared" si="790"/>
        <v>0</v>
      </c>
      <c r="AD1705" s="549">
        <f t="shared" si="805"/>
        <v>241054.11637500001</v>
      </c>
      <c r="AE1705" s="553">
        <f t="shared" si="806"/>
        <v>122801.15362500002</v>
      </c>
      <c r="AF1705" s="282">
        <f t="shared" si="807"/>
        <v>0</v>
      </c>
      <c r="AG1705" s="283">
        <f t="shared" si="808"/>
        <v>363855.27</v>
      </c>
      <c r="AH1705" s="281">
        <f t="shared" si="791"/>
        <v>0</v>
      </c>
      <c r="AI1705" s="551">
        <f t="shared" si="814"/>
        <v>0</v>
      </c>
      <c r="AJ1705" s="549">
        <f t="shared" si="814"/>
        <v>0</v>
      </c>
      <c r="AK1705" s="549">
        <f t="shared" si="814"/>
        <v>0</v>
      </c>
      <c r="AL1705" s="282">
        <f t="shared" si="809"/>
        <v>393974.55541666667</v>
      </c>
      <c r="AM1705" s="281">
        <f t="shared" si="792"/>
        <v>0</v>
      </c>
      <c r="AN1705" s="549">
        <f t="shared" si="810"/>
        <v>261008.14296354167</v>
      </c>
      <c r="AO1705" s="549">
        <f t="shared" si="811"/>
        <v>132966.412453125</v>
      </c>
      <c r="AP1705" s="549">
        <f t="shared" si="812"/>
        <v>0</v>
      </c>
      <c r="AQ1705" s="283">
        <f t="shared" si="813"/>
        <v>393974.55541666667</v>
      </c>
      <c r="AR1705" s="281">
        <f t="shared" si="793"/>
        <v>0</v>
      </c>
      <c r="AT1705" s="446"/>
      <c r="AU1705" s="344"/>
      <c r="AV1705" s="447" t="str">
        <f t="shared" si="794"/>
        <v>CA</v>
      </c>
      <c r="AW1705" s="447" t="str">
        <f t="shared" si="795"/>
        <v>CL</v>
      </c>
      <c r="AX1705" s="447" t="str">
        <f t="shared" si="796"/>
        <v>AIC</v>
      </c>
      <c r="AY1705" s="447" t="str">
        <f t="shared" si="797"/>
        <v>ERB</v>
      </c>
      <c r="AZ1705" s="447" t="str">
        <f t="shared" si="798"/>
        <v>GRB</v>
      </c>
      <c r="BA1705" s="447" t="str">
        <f t="shared" si="799"/>
        <v>Non-Op</v>
      </c>
      <c r="BC1705" s="445" t="s">
        <v>2279</v>
      </c>
      <c r="BD1705" s="552">
        <f t="shared" si="802"/>
        <v>363855.27</v>
      </c>
      <c r="BF1705" s="435"/>
      <c r="BG1705" s="435"/>
      <c r="BH1705" s="435"/>
      <c r="BI1705" s="435"/>
      <c r="BJ1705" s="435"/>
      <c r="BK1705" s="435"/>
      <c r="BL1705" s="435"/>
      <c r="BN1705" s="444"/>
    </row>
    <row r="1706" spans="1:66" s="28" customFormat="1" ht="12" customHeight="1">
      <c r="A1706" s="287">
        <v>28300503</v>
      </c>
      <c r="B1706" s="288" t="str">
        <f t="shared" si="803"/>
        <v>28300503</v>
      </c>
      <c r="C1706" s="444" t="s">
        <v>2035</v>
      </c>
      <c r="D1706" s="445" t="s">
        <v>1162</v>
      </c>
      <c r="E1706" s="445"/>
      <c r="F1706" s="444"/>
      <c r="G1706" s="445"/>
      <c r="H1706" s="547">
        <v>-2313285.4500000002</v>
      </c>
      <c r="I1706" s="547">
        <v>-2300848.41</v>
      </c>
      <c r="J1706" s="547">
        <v>0</v>
      </c>
      <c r="K1706" s="547">
        <v>0</v>
      </c>
      <c r="L1706" s="547">
        <v>0</v>
      </c>
      <c r="M1706" s="547">
        <v>0</v>
      </c>
      <c r="N1706" s="547">
        <v>0</v>
      </c>
      <c r="O1706" s="547">
        <v>0</v>
      </c>
      <c r="P1706" s="547">
        <v>0</v>
      </c>
      <c r="Q1706" s="547">
        <v>0</v>
      </c>
      <c r="R1706" s="547">
        <v>0</v>
      </c>
      <c r="S1706" s="547">
        <v>0</v>
      </c>
      <c r="T1706" s="547">
        <v>0</v>
      </c>
      <c r="U1706" s="547"/>
      <c r="V1706" s="547">
        <f t="shared" si="804"/>
        <v>-288124.26125000004</v>
      </c>
      <c r="W1706" s="305"/>
      <c r="X1706" s="305"/>
      <c r="Y1706" s="548">
        <f t="shared" si="815"/>
        <v>0</v>
      </c>
      <c r="Z1706" s="549">
        <f t="shared" si="815"/>
        <v>0</v>
      </c>
      <c r="AA1706" s="549">
        <f t="shared" si="815"/>
        <v>0</v>
      </c>
      <c r="AB1706" s="282">
        <f t="shared" si="789"/>
        <v>0</v>
      </c>
      <c r="AC1706" s="281">
        <f t="shared" si="790"/>
        <v>0</v>
      </c>
      <c r="AD1706" s="549">
        <f t="shared" si="805"/>
        <v>0</v>
      </c>
      <c r="AE1706" s="553">
        <f t="shared" si="806"/>
        <v>0</v>
      </c>
      <c r="AF1706" s="282">
        <f t="shared" si="807"/>
        <v>0</v>
      </c>
      <c r="AG1706" s="283">
        <f t="shared" si="808"/>
        <v>0</v>
      </c>
      <c r="AH1706" s="281">
        <f t="shared" si="791"/>
        <v>0</v>
      </c>
      <c r="AI1706" s="551">
        <f t="shared" si="814"/>
        <v>0</v>
      </c>
      <c r="AJ1706" s="549">
        <f t="shared" si="814"/>
        <v>0</v>
      </c>
      <c r="AK1706" s="549">
        <f t="shared" si="814"/>
        <v>-288124.26125000004</v>
      </c>
      <c r="AL1706" s="282">
        <f t="shared" si="809"/>
        <v>0</v>
      </c>
      <c r="AM1706" s="281">
        <f t="shared" si="792"/>
        <v>0</v>
      </c>
      <c r="AN1706" s="549">
        <f t="shared" si="810"/>
        <v>0</v>
      </c>
      <c r="AO1706" s="549">
        <f t="shared" si="811"/>
        <v>0</v>
      </c>
      <c r="AP1706" s="549">
        <f t="shared" si="812"/>
        <v>0</v>
      </c>
      <c r="AQ1706" s="283">
        <f t="shared" si="813"/>
        <v>0</v>
      </c>
      <c r="AR1706" s="281">
        <f t="shared" si="793"/>
        <v>0</v>
      </c>
      <c r="AT1706" s="446"/>
      <c r="AU1706" s="344"/>
      <c r="AV1706" s="447" t="str">
        <f t="shared" si="794"/>
        <v>CA</v>
      </c>
      <c r="AW1706" s="447" t="str">
        <f t="shared" si="795"/>
        <v>CL</v>
      </c>
      <c r="AX1706" s="447" t="str">
        <f t="shared" si="796"/>
        <v>AIC</v>
      </c>
      <c r="AY1706" s="447" t="str">
        <f t="shared" si="797"/>
        <v>ERB</v>
      </c>
      <c r="AZ1706" s="447" t="str">
        <f t="shared" si="798"/>
        <v>GRB</v>
      </c>
      <c r="BA1706" s="447" t="str">
        <f t="shared" si="799"/>
        <v>Non-Op</v>
      </c>
      <c r="BC1706" s="449" t="s">
        <v>2100</v>
      </c>
      <c r="BD1706" s="552">
        <f t="shared" si="802"/>
        <v>0</v>
      </c>
      <c r="BF1706" s="435"/>
      <c r="BG1706" s="435"/>
      <c r="BH1706" s="435"/>
      <c r="BI1706" s="435"/>
      <c r="BJ1706" s="435"/>
      <c r="BK1706" s="435"/>
      <c r="BL1706" s="435"/>
      <c r="BN1706" s="444"/>
    </row>
    <row r="1707" spans="1:66" s="28" customFormat="1" ht="12" customHeight="1">
      <c r="A1707" s="287">
        <v>28300511</v>
      </c>
      <c r="B1707" s="288" t="str">
        <f t="shared" si="803"/>
        <v>28300511</v>
      </c>
      <c r="C1707" s="444" t="s">
        <v>2036</v>
      </c>
      <c r="D1707" s="445" t="s">
        <v>1165</v>
      </c>
      <c r="E1707" s="445"/>
      <c r="F1707" s="444"/>
      <c r="G1707" s="445"/>
      <c r="H1707" s="547">
        <v>-16468978.42</v>
      </c>
      <c r="I1707" s="547">
        <v>-15751941.220000001</v>
      </c>
      <c r="J1707" s="547">
        <v>-14891004.390000001</v>
      </c>
      <c r="K1707" s="547">
        <v>-14107342.289999999</v>
      </c>
      <c r="L1707" s="547">
        <v>-13459797.300000001</v>
      </c>
      <c r="M1707" s="547">
        <v>-13007786.58</v>
      </c>
      <c r="N1707" s="547">
        <v>-13747673.880000001</v>
      </c>
      <c r="O1707" s="547">
        <v>-16791407.350000001</v>
      </c>
      <c r="P1707" s="547">
        <v>-16550299.23</v>
      </c>
      <c r="Q1707" s="547">
        <v>-14723130.26</v>
      </c>
      <c r="R1707" s="547">
        <v>-14741002.539999999</v>
      </c>
      <c r="S1707" s="547">
        <v>-14325308.109999999</v>
      </c>
      <c r="T1707" s="547">
        <v>-15822922.49</v>
      </c>
      <c r="U1707" s="547"/>
      <c r="V1707" s="547">
        <f t="shared" si="804"/>
        <v>-14853553.633749999</v>
      </c>
      <c r="W1707" s="305"/>
      <c r="X1707" s="306"/>
      <c r="Y1707" s="548">
        <f t="shared" si="815"/>
        <v>0</v>
      </c>
      <c r="Z1707" s="549">
        <f t="shared" si="815"/>
        <v>0</v>
      </c>
      <c r="AA1707" s="549">
        <f t="shared" si="815"/>
        <v>0</v>
      </c>
      <c r="AB1707" s="282">
        <f t="shared" si="789"/>
        <v>-15822922.49</v>
      </c>
      <c r="AC1707" s="281">
        <f t="shared" si="790"/>
        <v>0</v>
      </c>
      <c r="AD1707" s="549">
        <f t="shared" si="805"/>
        <v>0</v>
      </c>
      <c r="AE1707" s="553">
        <f t="shared" si="806"/>
        <v>0</v>
      </c>
      <c r="AF1707" s="282">
        <f t="shared" si="807"/>
        <v>-15822922.49</v>
      </c>
      <c r="AG1707" s="283">
        <f t="shared" si="808"/>
        <v>-15822922.49</v>
      </c>
      <c r="AH1707" s="281">
        <f t="shared" si="791"/>
        <v>0</v>
      </c>
      <c r="AI1707" s="551">
        <f t="shared" si="814"/>
        <v>0</v>
      </c>
      <c r="AJ1707" s="549">
        <f t="shared" si="814"/>
        <v>0</v>
      </c>
      <c r="AK1707" s="549">
        <f t="shared" si="814"/>
        <v>0</v>
      </c>
      <c r="AL1707" s="282">
        <f t="shared" si="809"/>
        <v>-14853553.633749999</v>
      </c>
      <c r="AM1707" s="281">
        <f t="shared" si="792"/>
        <v>0</v>
      </c>
      <c r="AN1707" s="549">
        <f t="shared" si="810"/>
        <v>0</v>
      </c>
      <c r="AO1707" s="549">
        <f t="shared" si="811"/>
        <v>0</v>
      </c>
      <c r="AP1707" s="549">
        <f t="shared" si="812"/>
        <v>-14853553.633749999</v>
      </c>
      <c r="AQ1707" s="283">
        <f t="shared" si="813"/>
        <v>-14853553.633749999</v>
      </c>
      <c r="AR1707" s="281">
        <f t="shared" si="793"/>
        <v>0</v>
      </c>
      <c r="AT1707" s="446" t="s">
        <v>2075</v>
      </c>
      <c r="AU1707" s="344"/>
      <c r="AV1707" s="447" t="str">
        <f t="shared" si="794"/>
        <v>CA</v>
      </c>
      <c r="AW1707" s="447" t="str">
        <f t="shared" si="795"/>
        <v>CL</v>
      </c>
      <c r="AX1707" s="447" t="str">
        <f t="shared" si="796"/>
        <v>AIC</v>
      </c>
      <c r="AY1707" s="447" t="str">
        <f t="shared" si="797"/>
        <v>ERB</v>
      </c>
      <c r="AZ1707" s="447" t="str">
        <f t="shared" si="798"/>
        <v>GRB</v>
      </c>
      <c r="BA1707" s="447" t="str">
        <f t="shared" si="799"/>
        <v>Non-Op</v>
      </c>
      <c r="BC1707" s="449" t="s">
        <v>2100</v>
      </c>
      <c r="BD1707" s="552">
        <f t="shared" si="802"/>
        <v>-15822922.49</v>
      </c>
      <c r="BF1707" s="435"/>
      <c r="BG1707" s="435"/>
      <c r="BH1707" s="435"/>
      <c r="BI1707" s="435"/>
      <c r="BJ1707" s="435"/>
      <c r="BK1707" s="435"/>
      <c r="BL1707" s="435"/>
      <c r="BN1707" s="444"/>
    </row>
    <row r="1708" spans="1:66" s="28" customFormat="1" ht="12" customHeight="1">
      <c r="A1708" s="321">
        <v>28300541</v>
      </c>
      <c r="B1708" s="288" t="str">
        <f t="shared" si="803"/>
        <v>28300541</v>
      </c>
      <c r="C1708" s="624" t="s">
        <v>2037</v>
      </c>
      <c r="D1708" s="445" t="s">
        <v>2092</v>
      </c>
      <c r="E1708" s="445"/>
      <c r="F1708" s="289">
        <v>43237</v>
      </c>
      <c r="G1708" s="445"/>
      <c r="H1708" s="547">
        <v>-61513.65</v>
      </c>
      <c r="I1708" s="547">
        <v>-57895.199999999997</v>
      </c>
      <c r="J1708" s="547">
        <v>-54276.75</v>
      </c>
      <c r="K1708" s="547">
        <v>-50658.3</v>
      </c>
      <c r="L1708" s="547">
        <v>-47039.85</v>
      </c>
      <c r="M1708" s="547">
        <v>-43421.4</v>
      </c>
      <c r="N1708" s="547">
        <v>-39802.959999999999</v>
      </c>
      <c r="O1708" s="547">
        <v>-36184.51</v>
      </c>
      <c r="P1708" s="547">
        <v>-32566.06</v>
      </c>
      <c r="Q1708" s="547">
        <v>-28947.61</v>
      </c>
      <c r="R1708" s="547">
        <v>-25329.16</v>
      </c>
      <c r="S1708" s="547">
        <v>-21710.71</v>
      </c>
      <c r="T1708" s="547">
        <v>-18092.259999999998</v>
      </c>
      <c r="U1708" s="547"/>
      <c r="V1708" s="547">
        <f t="shared" si="804"/>
        <v>-39802.955416666671</v>
      </c>
      <c r="W1708" s="285"/>
      <c r="X1708" s="285"/>
      <c r="Y1708" s="548">
        <f t="shared" si="815"/>
        <v>0</v>
      </c>
      <c r="Z1708" s="549">
        <f t="shared" si="815"/>
        <v>-18092.259999999998</v>
      </c>
      <c r="AA1708" s="549">
        <f t="shared" si="815"/>
        <v>0</v>
      </c>
      <c r="AB1708" s="282">
        <f t="shared" si="789"/>
        <v>0</v>
      </c>
      <c r="AC1708" s="281">
        <f t="shared" si="790"/>
        <v>0</v>
      </c>
      <c r="AD1708" s="549">
        <f t="shared" si="805"/>
        <v>0</v>
      </c>
      <c r="AE1708" s="553">
        <f t="shared" si="806"/>
        <v>0</v>
      </c>
      <c r="AF1708" s="282">
        <f t="shared" si="807"/>
        <v>0</v>
      </c>
      <c r="AG1708" s="283">
        <f t="shared" si="808"/>
        <v>0</v>
      </c>
      <c r="AH1708" s="281">
        <f t="shared" si="791"/>
        <v>0</v>
      </c>
      <c r="AI1708" s="551">
        <f t="shared" si="814"/>
        <v>0</v>
      </c>
      <c r="AJ1708" s="549">
        <f t="shared" si="814"/>
        <v>-39802.955416666671</v>
      </c>
      <c r="AK1708" s="549">
        <f t="shared" si="814"/>
        <v>0</v>
      </c>
      <c r="AL1708" s="282">
        <f t="shared" si="809"/>
        <v>0</v>
      </c>
      <c r="AM1708" s="281">
        <f t="shared" si="792"/>
        <v>0</v>
      </c>
      <c r="AN1708" s="549">
        <f t="shared" si="810"/>
        <v>0</v>
      </c>
      <c r="AO1708" s="549">
        <f t="shared" si="811"/>
        <v>0</v>
      </c>
      <c r="AP1708" s="549">
        <f t="shared" si="812"/>
        <v>0</v>
      </c>
      <c r="AQ1708" s="283">
        <f t="shared" si="813"/>
        <v>0</v>
      </c>
      <c r="AR1708" s="281">
        <f t="shared" si="793"/>
        <v>0</v>
      </c>
      <c r="AT1708" s="446"/>
      <c r="AU1708" s="344"/>
      <c r="AV1708" s="447" t="str">
        <f t="shared" si="794"/>
        <v>CA</v>
      </c>
      <c r="AW1708" s="447" t="str">
        <f t="shared" si="795"/>
        <v>CL</v>
      </c>
      <c r="AX1708" s="447" t="str">
        <f t="shared" si="796"/>
        <v>AIC</v>
      </c>
      <c r="AY1708" s="447" t="str">
        <f t="shared" si="797"/>
        <v>ERB</v>
      </c>
      <c r="AZ1708" s="447" t="str">
        <f t="shared" si="798"/>
        <v>GRB</v>
      </c>
      <c r="BA1708" s="447" t="str">
        <f t="shared" si="799"/>
        <v>Non-Op</v>
      </c>
      <c r="BC1708" s="445" t="s">
        <v>2279</v>
      </c>
      <c r="BD1708" s="552">
        <f t="shared" si="802"/>
        <v>-18092.259999999998</v>
      </c>
      <c r="BF1708" s="448"/>
      <c r="BG1708" s="448"/>
      <c r="BH1708" s="448"/>
      <c r="BI1708" s="448"/>
      <c r="BJ1708" s="448"/>
      <c r="BK1708" s="448"/>
      <c r="BL1708" s="448"/>
      <c r="BN1708" s="444"/>
    </row>
    <row r="1709" spans="1:66" s="28" customFormat="1" ht="12" customHeight="1">
      <c r="A1709" s="287">
        <v>28300561</v>
      </c>
      <c r="B1709" s="288" t="str">
        <f t="shared" si="803"/>
        <v>28300561</v>
      </c>
      <c r="C1709" s="444" t="s">
        <v>2038</v>
      </c>
      <c r="D1709" s="445" t="s">
        <v>1163</v>
      </c>
      <c r="E1709" s="445"/>
      <c r="F1709" s="444"/>
      <c r="G1709" s="445"/>
      <c r="H1709" s="547">
        <v>-6001483.7599999998</v>
      </c>
      <c r="I1709" s="547">
        <v>-5955317.6100000003</v>
      </c>
      <c r="J1709" s="547">
        <v>-5909151.46</v>
      </c>
      <c r="K1709" s="547">
        <v>-5862985.3200000003</v>
      </c>
      <c r="L1709" s="547">
        <v>-5816819.1699999999</v>
      </c>
      <c r="M1709" s="547">
        <v>-5770653.0199999996</v>
      </c>
      <c r="N1709" s="547">
        <v>-5724486.8700000001</v>
      </c>
      <c r="O1709" s="547">
        <v>-5678320.7199999997</v>
      </c>
      <c r="P1709" s="547">
        <v>-5632154.5800000001</v>
      </c>
      <c r="Q1709" s="547">
        <v>-5585988.4299999997</v>
      </c>
      <c r="R1709" s="547">
        <v>-5539822.2800000003</v>
      </c>
      <c r="S1709" s="547">
        <v>-5493656.1299999999</v>
      </c>
      <c r="T1709" s="547">
        <v>-5447489.9800000004</v>
      </c>
      <c r="U1709" s="547"/>
      <c r="V1709" s="547">
        <f t="shared" si="804"/>
        <v>-5724486.8716666671</v>
      </c>
      <c r="W1709" s="285" t="s">
        <v>2039</v>
      </c>
      <c r="X1709" s="285"/>
      <c r="Y1709" s="548">
        <f t="shared" si="815"/>
        <v>0</v>
      </c>
      <c r="Z1709" s="549">
        <f t="shared" si="815"/>
        <v>0</v>
      </c>
      <c r="AA1709" s="549">
        <f t="shared" si="815"/>
        <v>0</v>
      </c>
      <c r="AB1709" s="282">
        <f t="shared" si="789"/>
        <v>-5447489.9800000004</v>
      </c>
      <c r="AC1709" s="281">
        <f t="shared" si="790"/>
        <v>0</v>
      </c>
      <c r="AD1709" s="549">
        <f t="shared" si="805"/>
        <v>-5447489.9800000004</v>
      </c>
      <c r="AE1709" s="553">
        <f t="shared" si="806"/>
        <v>0</v>
      </c>
      <c r="AF1709" s="282">
        <f t="shared" si="807"/>
        <v>0</v>
      </c>
      <c r="AG1709" s="283">
        <f t="shared" si="808"/>
        <v>-5447489.9800000004</v>
      </c>
      <c r="AH1709" s="281">
        <f t="shared" si="791"/>
        <v>0</v>
      </c>
      <c r="AI1709" s="551">
        <f t="shared" si="814"/>
        <v>0</v>
      </c>
      <c r="AJ1709" s="549">
        <f t="shared" si="814"/>
        <v>0</v>
      </c>
      <c r="AK1709" s="549">
        <f t="shared" si="814"/>
        <v>0</v>
      </c>
      <c r="AL1709" s="282">
        <f t="shared" si="809"/>
        <v>-5724486.8716666671</v>
      </c>
      <c r="AM1709" s="281">
        <f t="shared" si="792"/>
        <v>0</v>
      </c>
      <c r="AN1709" s="549">
        <f t="shared" si="810"/>
        <v>-5724486.8716666671</v>
      </c>
      <c r="AO1709" s="549">
        <f t="shared" si="811"/>
        <v>0</v>
      </c>
      <c r="AP1709" s="549">
        <f t="shared" si="812"/>
        <v>0</v>
      </c>
      <c r="AQ1709" s="283">
        <f t="shared" si="813"/>
        <v>-5724486.8716666671</v>
      </c>
      <c r="AR1709" s="281">
        <f t="shared" si="793"/>
        <v>0</v>
      </c>
      <c r="AT1709" s="446"/>
      <c r="AU1709" s="344"/>
      <c r="AV1709" s="447" t="str">
        <f t="shared" si="794"/>
        <v>CA</v>
      </c>
      <c r="AW1709" s="447" t="str">
        <f t="shared" si="795"/>
        <v>CL</v>
      </c>
      <c r="AX1709" s="447" t="str">
        <f t="shared" si="796"/>
        <v>AIC</v>
      </c>
      <c r="AY1709" s="447" t="str">
        <f t="shared" si="797"/>
        <v>ERB</v>
      </c>
      <c r="AZ1709" s="447" t="str">
        <f t="shared" si="798"/>
        <v>GRB</v>
      </c>
      <c r="BA1709" s="447" t="str">
        <f t="shared" si="799"/>
        <v>Non-Op</v>
      </c>
      <c r="BC1709" s="445" t="s">
        <v>2279</v>
      </c>
      <c r="BD1709" s="552">
        <f t="shared" si="802"/>
        <v>-5447489.9800000004</v>
      </c>
      <c r="BF1709" s="435"/>
      <c r="BG1709" s="435"/>
      <c r="BH1709" s="435"/>
      <c r="BI1709" s="435"/>
      <c r="BJ1709" s="435"/>
      <c r="BK1709" s="435"/>
      <c r="BL1709" s="435"/>
      <c r="BN1709" s="444"/>
    </row>
    <row r="1710" spans="1:66" s="28" customFormat="1" ht="12" customHeight="1">
      <c r="A1710" s="287">
        <v>28300581</v>
      </c>
      <c r="B1710" s="288" t="str">
        <f t="shared" si="803"/>
        <v>28300581</v>
      </c>
      <c r="C1710" s="444" t="s">
        <v>2040</v>
      </c>
      <c r="D1710" s="445" t="s">
        <v>2092</v>
      </c>
      <c r="E1710" s="445"/>
      <c r="F1710" s="444"/>
      <c r="G1710" s="445"/>
      <c r="H1710" s="547">
        <v>-18312.75</v>
      </c>
      <c r="I1710" s="547">
        <v>1157372.27</v>
      </c>
      <c r="J1710" s="547">
        <v>2307224.62</v>
      </c>
      <c r="K1710" s="547">
        <v>2363505.27</v>
      </c>
      <c r="L1710" s="547">
        <v>2045955.37</v>
      </c>
      <c r="M1710" s="547">
        <v>1928416.03</v>
      </c>
      <c r="N1710" s="547">
        <v>1888881.94</v>
      </c>
      <c r="O1710" s="547">
        <v>1417285.16</v>
      </c>
      <c r="P1710" s="547">
        <v>1591796.69</v>
      </c>
      <c r="Q1710" s="547">
        <v>1273108.42</v>
      </c>
      <c r="R1710" s="547">
        <v>1048289.74</v>
      </c>
      <c r="S1710" s="547">
        <v>1044135.07</v>
      </c>
      <c r="T1710" s="547">
        <v>280423.49</v>
      </c>
      <c r="U1710" s="547"/>
      <c r="V1710" s="547">
        <f t="shared" si="804"/>
        <v>1516418.8291666666</v>
      </c>
      <c r="W1710" s="285"/>
      <c r="X1710" s="285"/>
      <c r="Y1710" s="548">
        <f t="shared" si="815"/>
        <v>0</v>
      </c>
      <c r="Z1710" s="549">
        <f t="shared" si="815"/>
        <v>280423.49</v>
      </c>
      <c r="AA1710" s="549">
        <f t="shared" si="815"/>
        <v>0</v>
      </c>
      <c r="AB1710" s="282">
        <f t="shared" si="789"/>
        <v>0</v>
      </c>
      <c r="AC1710" s="281">
        <f t="shared" si="790"/>
        <v>0</v>
      </c>
      <c r="AD1710" s="549">
        <f t="shared" si="805"/>
        <v>0</v>
      </c>
      <c r="AE1710" s="553">
        <f t="shared" si="806"/>
        <v>0</v>
      </c>
      <c r="AF1710" s="282">
        <f t="shared" si="807"/>
        <v>0</v>
      </c>
      <c r="AG1710" s="283">
        <f t="shared" si="808"/>
        <v>0</v>
      </c>
      <c r="AH1710" s="281">
        <f t="shared" si="791"/>
        <v>0</v>
      </c>
      <c r="AI1710" s="551">
        <f t="shared" si="814"/>
        <v>0</v>
      </c>
      <c r="AJ1710" s="549">
        <f t="shared" si="814"/>
        <v>1516418.8291666666</v>
      </c>
      <c r="AK1710" s="549">
        <f t="shared" si="814"/>
        <v>0</v>
      </c>
      <c r="AL1710" s="282">
        <f t="shared" si="809"/>
        <v>0</v>
      </c>
      <c r="AM1710" s="281">
        <f t="shared" si="792"/>
        <v>0</v>
      </c>
      <c r="AN1710" s="549">
        <f t="shared" si="810"/>
        <v>0</v>
      </c>
      <c r="AO1710" s="549">
        <f t="shared" si="811"/>
        <v>0</v>
      </c>
      <c r="AP1710" s="549">
        <f t="shared" si="812"/>
        <v>0</v>
      </c>
      <c r="AQ1710" s="283">
        <f t="shared" si="813"/>
        <v>0</v>
      </c>
      <c r="AR1710" s="281">
        <f t="shared" si="793"/>
        <v>0</v>
      </c>
      <c r="AT1710" s="446"/>
      <c r="AU1710" s="344"/>
      <c r="AV1710" s="447" t="str">
        <f t="shared" si="794"/>
        <v>CA</v>
      </c>
      <c r="AW1710" s="447" t="str">
        <f t="shared" si="795"/>
        <v>CL</v>
      </c>
      <c r="AX1710" s="447" t="str">
        <f t="shared" si="796"/>
        <v>AIC</v>
      </c>
      <c r="AY1710" s="447" t="str">
        <f t="shared" si="797"/>
        <v>ERB</v>
      </c>
      <c r="AZ1710" s="447" t="str">
        <f t="shared" si="798"/>
        <v>GRB</v>
      </c>
      <c r="BA1710" s="447" t="str">
        <f t="shared" si="799"/>
        <v>Non-Op</v>
      </c>
      <c r="BC1710" s="445" t="s">
        <v>2279</v>
      </c>
      <c r="BD1710" s="552">
        <f t="shared" si="802"/>
        <v>280423.49</v>
      </c>
      <c r="BF1710" s="435"/>
      <c r="BG1710" s="435"/>
      <c r="BH1710" s="435"/>
      <c r="BI1710" s="435"/>
      <c r="BJ1710" s="435"/>
      <c r="BK1710" s="435"/>
      <c r="BL1710" s="435"/>
      <c r="BN1710" s="444"/>
    </row>
    <row r="1711" spans="1:66" s="28" customFormat="1" ht="12" customHeight="1">
      <c r="A1711" s="287">
        <v>28300651</v>
      </c>
      <c r="B1711" s="288" t="str">
        <f t="shared" si="803"/>
        <v>28300651</v>
      </c>
      <c r="C1711" s="444" t="s">
        <v>2041</v>
      </c>
      <c r="D1711" s="445" t="s">
        <v>1163</v>
      </c>
      <c r="E1711" s="445"/>
      <c r="F1711" s="444"/>
      <c r="G1711" s="445"/>
      <c r="H1711" s="547">
        <v>-793.65</v>
      </c>
      <c r="I1711" s="547">
        <v>-793.65</v>
      </c>
      <c r="J1711" s="547">
        <v>-793.65</v>
      </c>
      <c r="K1711" s="547">
        <v>-793.65</v>
      </c>
      <c r="L1711" s="547">
        <v>-793.65</v>
      </c>
      <c r="M1711" s="547">
        <v>-793.65</v>
      </c>
      <c r="N1711" s="547">
        <v>-793.65</v>
      </c>
      <c r="O1711" s="547">
        <v>-793.65</v>
      </c>
      <c r="P1711" s="547">
        <v>-793.65</v>
      </c>
      <c r="Q1711" s="547">
        <v>-793.65</v>
      </c>
      <c r="R1711" s="547">
        <v>-793.65</v>
      </c>
      <c r="S1711" s="547">
        <v>-793.65</v>
      </c>
      <c r="T1711" s="547">
        <v>-793.65</v>
      </c>
      <c r="U1711" s="547"/>
      <c r="V1711" s="547">
        <f t="shared" si="804"/>
        <v>-793.64999999999975</v>
      </c>
      <c r="W1711" s="285" t="s">
        <v>2042</v>
      </c>
      <c r="X1711" s="285"/>
      <c r="Y1711" s="548">
        <f t="shared" si="815"/>
        <v>0</v>
      </c>
      <c r="Z1711" s="549">
        <f t="shared" si="815"/>
        <v>0</v>
      </c>
      <c r="AA1711" s="549">
        <f t="shared" si="815"/>
        <v>0</v>
      </c>
      <c r="AB1711" s="282">
        <f t="shared" si="789"/>
        <v>-793.65</v>
      </c>
      <c r="AC1711" s="281">
        <f t="shared" si="790"/>
        <v>0</v>
      </c>
      <c r="AD1711" s="549">
        <f t="shared" si="805"/>
        <v>-793.65</v>
      </c>
      <c r="AE1711" s="553">
        <f t="shared" si="806"/>
        <v>0</v>
      </c>
      <c r="AF1711" s="282">
        <f t="shared" si="807"/>
        <v>0</v>
      </c>
      <c r="AG1711" s="283">
        <f t="shared" si="808"/>
        <v>-793.65</v>
      </c>
      <c r="AH1711" s="281">
        <f t="shared" si="791"/>
        <v>0</v>
      </c>
      <c r="AI1711" s="551">
        <f t="shared" si="814"/>
        <v>0</v>
      </c>
      <c r="AJ1711" s="549">
        <f t="shared" si="814"/>
        <v>0</v>
      </c>
      <c r="AK1711" s="549">
        <f t="shared" si="814"/>
        <v>0</v>
      </c>
      <c r="AL1711" s="282">
        <f t="shared" si="809"/>
        <v>-793.64999999999975</v>
      </c>
      <c r="AM1711" s="281">
        <f t="shared" si="792"/>
        <v>0</v>
      </c>
      <c r="AN1711" s="549">
        <f t="shared" si="810"/>
        <v>-793.64999999999975</v>
      </c>
      <c r="AO1711" s="549">
        <f t="shared" si="811"/>
        <v>0</v>
      </c>
      <c r="AP1711" s="549">
        <f t="shared" si="812"/>
        <v>0</v>
      </c>
      <c r="AQ1711" s="283">
        <f t="shared" si="813"/>
        <v>-793.64999999999975</v>
      </c>
      <c r="AR1711" s="281">
        <f t="shared" si="793"/>
        <v>0</v>
      </c>
      <c r="AT1711" s="446"/>
      <c r="AU1711" s="344"/>
      <c r="AV1711" s="447" t="str">
        <f t="shared" si="794"/>
        <v>CA</v>
      </c>
      <c r="AW1711" s="447" t="str">
        <f t="shared" si="795"/>
        <v>CL</v>
      </c>
      <c r="AX1711" s="447" t="str">
        <f t="shared" si="796"/>
        <v>AIC</v>
      </c>
      <c r="AY1711" s="447" t="str">
        <f t="shared" si="797"/>
        <v>ERB</v>
      </c>
      <c r="AZ1711" s="447" t="str">
        <f t="shared" si="798"/>
        <v>GRB</v>
      </c>
      <c r="BA1711" s="447" t="str">
        <f t="shared" si="799"/>
        <v>Non-Op</v>
      </c>
      <c r="BC1711" s="445" t="s">
        <v>2279</v>
      </c>
      <c r="BD1711" s="552">
        <f t="shared" si="802"/>
        <v>-793.65</v>
      </c>
      <c r="BF1711" s="435"/>
      <c r="BG1711" s="435"/>
      <c r="BH1711" s="435"/>
      <c r="BI1711" s="435"/>
      <c r="BJ1711" s="435"/>
      <c r="BK1711" s="435"/>
      <c r="BL1711" s="435"/>
      <c r="BN1711" s="444"/>
    </row>
    <row r="1712" spans="1:66" s="28" customFormat="1" ht="12" customHeight="1">
      <c r="A1712" s="287">
        <v>28300661</v>
      </c>
      <c r="B1712" s="288" t="str">
        <f t="shared" si="803"/>
        <v>28300661</v>
      </c>
      <c r="C1712" s="444" t="s">
        <v>2043</v>
      </c>
      <c r="D1712" s="445" t="s">
        <v>1163</v>
      </c>
      <c r="E1712" s="445"/>
      <c r="F1712" s="444"/>
      <c r="G1712" s="445"/>
      <c r="H1712" s="547">
        <v>-2539998.69</v>
      </c>
      <c r="I1712" s="547">
        <v>-2489510.2799999998</v>
      </c>
      <c r="J1712" s="547">
        <v>-2439021.87</v>
      </c>
      <c r="K1712" s="547">
        <v>-2388533.46</v>
      </c>
      <c r="L1712" s="547">
        <v>-2338045.0499999998</v>
      </c>
      <c r="M1712" s="547">
        <v>-2287556.64</v>
      </c>
      <c r="N1712" s="547">
        <v>-2237068.23</v>
      </c>
      <c r="O1712" s="547">
        <v>-2186579.8199999998</v>
      </c>
      <c r="P1712" s="547">
        <v>-2136091.41</v>
      </c>
      <c r="Q1712" s="547">
        <v>-2085603</v>
      </c>
      <c r="R1712" s="547">
        <v>-2035114.59</v>
      </c>
      <c r="S1712" s="547">
        <v>-1984626.18</v>
      </c>
      <c r="T1712" s="547">
        <v>-1934137.77</v>
      </c>
      <c r="U1712" s="547"/>
      <c r="V1712" s="547">
        <f t="shared" si="804"/>
        <v>-2237068.23</v>
      </c>
      <c r="W1712" s="285" t="s">
        <v>2044</v>
      </c>
      <c r="X1712" s="285"/>
      <c r="Y1712" s="548">
        <f t="shared" si="815"/>
        <v>0</v>
      </c>
      <c r="Z1712" s="549">
        <f t="shared" si="815"/>
        <v>0</v>
      </c>
      <c r="AA1712" s="549">
        <f t="shared" si="815"/>
        <v>0</v>
      </c>
      <c r="AB1712" s="282">
        <f t="shared" si="789"/>
        <v>-1934137.77</v>
      </c>
      <c r="AC1712" s="281">
        <f t="shared" si="790"/>
        <v>0</v>
      </c>
      <c r="AD1712" s="549">
        <f t="shared" si="805"/>
        <v>-1934137.77</v>
      </c>
      <c r="AE1712" s="553">
        <f t="shared" si="806"/>
        <v>0</v>
      </c>
      <c r="AF1712" s="282">
        <f t="shared" si="807"/>
        <v>0</v>
      </c>
      <c r="AG1712" s="283">
        <f t="shared" si="808"/>
        <v>-1934137.77</v>
      </c>
      <c r="AH1712" s="281">
        <f t="shared" si="791"/>
        <v>0</v>
      </c>
      <c r="AI1712" s="551">
        <f t="shared" si="814"/>
        <v>0</v>
      </c>
      <c r="AJ1712" s="549">
        <f t="shared" si="814"/>
        <v>0</v>
      </c>
      <c r="AK1712" s="549">
        <f t="shared" si="814"/>
        <v>0</v>
      </c>
      <c r="AL1712" s="282">
        <f t="shared" si="809"/>
        <v>-2237068.23</v>
      </c>
      <c r="AM1712" s="281">
        <f t="shared" si="792"/>
        <v>0</v>
      </c>
      <c r="AN1712" s="549">
        <f t="shared" si="810"/>
        <v>-2237068.23</v>
      </c>
      <c r="AO1712" s="549">
        <f t="shared" si="811"/>
        <v>0</v>
      </c>
      <c r="AP1712" s="549">
        <f t="shared" si="812"/>
        <v>0</v>
      </c>
      <c r="AQ1712" s="283">
        <f t="shared" si="813"/>
        <v>-2237068.23</v>
      </c>
      <c r="AR1712" s="281">
        <f t="shared" si="793"/>
        <v>0</v>
      </c>
      <c r="AT1712" s="446"/>
      <c r="AU1712" s="344"/>
      <c r="AV1712" s="447" t="str">
        <f t="shared" si="794"/>
        <v>CA</v>
      </c>
      <c r="AW1712" s="447" t="str">
        <f t="shared" si="795"/>
        <v>CL</v>
      </c>
      <c r="AX1712" s="447" t="str">
        <f t="shared" si="796"/>
        <v>AIC</v>
      </c>
      <c r="AY1712" s="447" t="str">
        <f t="shared" si="797"/>
        <v>ERB</v>
      </c>
      <c r="AZ1712" s="447" t="str">
        <f t="shared" si="798"/>
        <v>GRB</v>
      </c>
      <c r="BA1712" s="447" t="str">
        <f t="shared" si="799"/>
        <v>Non-Op</v>
      </c>
      <c r="BC1712" s="445" t="s">
        <v>2279</v>
      </c>
      <c r="BD1712" s="552">
        <f t="shared" si="802"/>
        <v>-1934137.77</v>
      </c>
      <c r="BF1712" s="435"/>
      <c r="BG1712" s="435"/>
      <c r="BH1712" s="435"/>
      <c r="BI1712" s="435"/>
      <c r="BJ1712" s="435"/>
      <c r="BK1712" s="435"/>
      <c r="BL1712" s="435"/>
      <c r="BN1712" s="444"/>
    </row>
    <row r="1713" spans="1:66" s="28" customFormat="1" ht="12" customHeight="1">
      <c r="A1713" s="287">
        <v>28300721</v>
      </c>
      <c r="B1713" s="288" t="str">
        <f t="shared" si="803"/>
        <v>28300721</v>
      </c>
      <c r="C1713" s="444" t="s">
        <v>3067</v>
      </c>
      <c r="D1713" s="445" t="s">
        <v>1163</v>
      </c>
      <c r="E1713" s="445"/>
      <c r="F1713" s="444"/>
      <c r="G1713" s="445"/>
      <c r="H1713" s="547">
        <v>0</v>
      </c>
      <c r="I1713" s="547">
        <v>0</v>
      </c>
      <c r="J1713" s="547">
        <v>0</v>
      </c>
      <c r="K1713" s="547">
        <v>0</v>
      </c>
      <c r="L1713" s="547">
        <v>0</v>
      </c>
      <c r="M1713" s="547">
        <v>0</v>
      </c>
      <c r="N1713" s="547">
        <v>0</v>
      </c>
      <c r="O1713" s="547">
        <v>0</v>
      </c>
      <c r="P1713" s="547">
        <v>0</v>
      </c>
      <c r="Q1713" s="547">
        <v>0</v>
      </c>
      <c r="R1713" s="547">
        <v>0</v>
      </c>
      <c r="S1713" s="547">
        <v>0</v>
      </c>
      <c r="T1713" s="547">
        <v>0</v>
      </c>
      <c r="U1713" s="547"/>
      <c r="V1713" s="547">
        <f t="shared" si="804"/>
        <v>0</v>
      </c>
      <c r="W1713" s="285" t="s">
        <v>2017</v>
      </c>
      <c r="X1713" s="285"/>
      <c r="Y1713" s="548">
        <f t="shared" si="815"/>
        <v>0</v>
      </c>
      <c r="Z1713" s="549">
        <f t="shared" si="815"/>
        <v>0</v>
      </c>
      <c r="AA1713" s="549">
        <f t="shared" si="815"/>
        <v>0</v>
      </c>
      <c r="AB1713" s="282">
        <f t="shared" si="789"/>
        <v>0</v>
      </c>
      <c r="AC1713" s="281">
        <f t="shared" si="790"/>
        <v>0</v>
      </c>
      <c r="AD1713" s="549">
        <f t="shared" si="805"/>
        <v>0</v>
      </c>
      <c r="AE1713" s="553">
        <f t="shared" si="806"/>
        <v>0</v>
      </c>
      <c r="AF1713" s="282">
        <f t="shared" si="807"/>
        <v>0</v>
      </c>
      <c r="AG1713" s="283">
        <f t="shared" si="808"/>
        <v>0</v>
      </c>
      <c r="AH1713" s="281">
        <f t="shared" si="791"/>
        <v>0</v>
      </c>
      <c r="AI1713" s="551">
        <f t="shared" si="814"/>
        <v>0</v>
      </c>
      <c r="AJ1713" s="549">
        <f t="shared" si="814"/>
        <v>0</v>
      </c>
      <c r="AK1713" s="549">
        <f t="shared" si="814"/>
        <v>0</v>
      </c>
      <c r="AL1713" s="282">
        <f t="shared" si="809"/>
        <v>0</v>
      </c>
      <c r="AM1713" s="281">
        <f t="shared" si="792"/>
        <v>0</v>
      </c>
      <c r="AN1713" s="549">
        <f t="shared" si="810"/>
        <v>0</v>
      </c>
      <c r="AO1713" s="549">
        <f t="shared" si="811"/>
        <v>0</v>
      </c>
      <c r="AP1713" s="549">
        <f t="shared" si="812"/>
        <v>0</v>
      </c>
      <c r="AQ1713" s="283">
        <f t="shared" si="813"/>
        <v>0</v>
      </c>
      <c r="AR1713" s="281">
        <f t="shared" si="793"/>
        <v>0</v>
      </c>
      <c r="AT1713" s="446"/>
      <c r="AU1713" s="344"/>
      <c r="AV1713" s="447" t="str">
        <f t="shared" si="794"/>
        <v>CA</v>
      </c>
      <c r="AW1713" s="447" t="str">
        <f t="shared" si="795"/>
        <v>CL</v>
      </c>
      <c r="AX1713" s="447" t="str">
        <f t="shared" si="796"/>
        <v>AIC</v>
      </c>
      <c r="AY1713" s="447" t="str">
        <f t="shared" si="797"/>
        <v>ERB</v>
      </c>
      <c r="AZ1713" s="447" t="str">
        <f t="shared" si="798"/>
        <v>GRB</v>
      </c>
      <c r="BA1713" s="447" t="str">
        <f t="shared" si="799"/>
        <v>Non-Op</v>
      </c>
      <c r="BC1713" s="445" t="s">
        <v>2279</v>
      </c>
      <c r="BD1713" s="552">
        <f t="shared" si="802"/>
        <v>0</v>
      </c>
      <c r="BF1713" s="435"/>
      <c r="BG1713" s="435"/>
      <c r="BH1713" s="435"/>
      <c r="BI1713" s="435"/>
      <c r="BJ1713" s="435"/>
      <c r="BK1713" s="435"/>
      <c r="BL1713" s="435"/>
      <c r="BN1713" s="444"/>
    </row>
    <row r="1714" spans="1:66" s="28" customFormat="1" ht="12" customHeight="1">
      <c r="A1714" s="287">
        <v>28300731</v>
      </c>
      <c r="B1714" s="288" t="str">
        <f t="shared" si="803"/>
        <v>28300731</v>
      </c>
      <c r="C1714" s="444" t="s">
        <v>2045</v>
      </c>
      <c r="D1714" s="445" t="s">
        <v>1163</v>
      </c>
      <c r="E1714" s="445"/>
      <c r="F1714" s="444"/>
      <c r="G1714" s="445"/>
      <c r="H1714" s="547">
        <v>0</v>
      </c>
      <c r="I1714" s="547">
        <v>0</v>
      </c>
      <c r="J1714" s="547">
        <v>0</v>
      </c>
      <c r="K1714" s="547">
        <v>0</v>
      </c>
      <c r="L1714" s="547">
        <v>0</v>
      </c>
      <c r="M1714" s="547">
        <v>0</v>
      </c>
      <c r="N1714" s="547">
        <v>0</v>
      </c>
      <c r="O1714" s="547">
        <v>0</v>
      </c>
      <c r="P1714" s="547">
        <v>0</v>
      </c>
      <c r="Q1714" s="547">
        <v>0</v>
      </c>
      <c r="R1714" s="547">
        <v>0</v>
      </c>
      <c r="S1714" s="547">
        <v>0</v>
      </c>
      <c r="T1714" s="547">
        <v>0</v>
      </c>
      <c r="U1714" s="547"/>
      <c r="V1714" s="547">
        <f t="shared" si="804"/>
        <v>0</v>
      </c>
      <c r="W1714" s="285" t="s">
        <v>2046</v>
      </c>
      <c r="X1714" s="285"/>
      <c r="Y1714" s="548">
        <f t="shared" si="815"/>
        <v>0</v>
      </c>
      <c r="Z1714" s="549">
        <f t="shared" si="815"/>
        <v>0</v>
      </c>
      <c r="AA1714" s="549">
        <f t="shared" si="815"/>
        <v>0</v>
      </c>
      <c r="AB1714" s="282">
        <f t="shared" si="789"/>
        <v>0</v>
      </c>
      <c r="AC1714" s="281">
        <f t="shared" si="790"/>
        <v>0</v>
      </c>
      <c r="AD1714" s="549">
        <f t="shared" si="805"/>
        <v>0</v>
      </c>
      <c r="AE1714" s="553">
        <f t="shared" si="806"/>
        <v>0</v>
      </c>
      <c r="AF1714" s="282">
        <f t="shared" si="807"/>
        <v>0</v>
      </c>
      <c r="AG1714" s="283">
        <f t="shared" si="808"/>
        <v>0</v>
      </c>
      <c r="AH1714" s="281">
        <f t="shared" si="791"/>
        <v>0</v>
      </c>
      <c r="AI1714" s="551">
        <f t="shared" si="814"/>
        <v>0</v>
      </c>
      <c r="AJ1714" s="549">
        <f t="shared" si="814"/>
        <v>0</v>
      </c>
      <c r="AK1714" s="549">
        <f t="shared" si="814"/>
        <v>0</v>
      </c>
      <c r="AL1714" s="282">
        <f t="shared" si="809"/>
        <v>0</v>
      </c>
      <c r="AM1714" s="281">
        <f t="shared" si="792"/>
        <v>0</v>
      </c>
      <c r="AN1714" s="549">
        <f t="shared" si="810"/>
        <v>0</v>
      </c>
      <c r="AO1714" s="549">
        <f t="shared" si="811"/>
        <v>0</v>
      </c>
      <c r="AP1714" s="549">
        <f t="shared" si="812"/>
        <v>0</v>
      </c>
      <c r="AQ1714" s="283">
        <f t="shared" si="813"/>
        <v>0</v>
      </c>
      <c r="AR1714" s="281">
        <f t="shared" si="793"/>
        <v>0</v>
      </c>
      <c r="AT1714" s="446"/>
      <c r="AU1714" s="344"/>
      <c r="AV1714" s="447" t="str">
        <f t="shared" si="794"/>
        <v>CA</v>
      </c>
      <c r="AW1714" s="447" t="str">
        <f t="shared" si="795"/>
        <v>CL</v>
      </c>
      <c r="AX1714" s="447" t="str">
        <f t="shared" si="796"/>
        <v>AIC</v>
      </c>
      <c r="AY1714" s="447" t="str">
        <f t="shared" si="797"/>
        <v>ERB</v>
      </c>
      <c r="AZ1714" s="447" t="str">
        <f t="shared" si="798"/>
        <v>GRB</v>
      </c>
      <c r="BA1714" s="447" t="str">
        <f t="shared" si="799"/>
        <v>Non-Op</v>
      </c>
      <c r="BC1714" s="445" t="s">
        <v>2279</v>
      </c>
      <c r="BD1714" s="552">
        <f t="shared" si="802"/>
        <v>0</v>
      </c>
      <c r="BF1714" s="435"/>
      <c r="BG1714" s="435"/>
      <c r="BH1714" s="435"/>
      <c r="BI1714" s="435"/>
      <c r="BJ1714" s="435"/>
      <c r="BK1714" s="435"/>
      <c r="BL1714" s="435"/>
      <c r="BN1714" s="444"/>
    </row>
    <row r="1715" spans="1:66" s="28" customFormat="1" ht="12" customHeight="1">
      <c r="A1715" s="287">
        <v>28300741</v>
      </c>
      <c r="B1715" s="288" t="str">
        <f t="shared" si="803"/>
        <v>28300741</v>
      </c>
      <c r="C1715" s="444" t="s">
        <v>2047</v>
      </c>
      <c r="D1715" s="445" t="s">
        <v>1163</v>
      </c>
      <c r="E1715" s="445"/>
      <c r="F1715" s="444"/>
      <c r="G1715" s="445"/>
      <c r="H1715" s="547">
        <v>0</v>
      </c>
      <c r="I1715" s="547">
        <v>0</v>
      </c>
      <c r="J1715" s="547">
        <v>0</v>
      </c>
      <c r="K1715" s="547">
        <v>0</v>
      </c>
      <c r="L1715" s="547">
        <v>0</v>
      </c>
      <c r="M1715" s="547">
        <v>0</v>
      </c>
      <c r="N1715" s="547">
        <v>0</v>
      </c>
      <c r="O1715" s="547">
        <v>0</v>
      </c>
      <c r="P1715" s="547">
        <v>0</v>
      </c>
      <c r="Q1715" s="547">
        <v>0</v>
      </c>
      <c r="R1715" s="547">
        <v>0</v>
      </c>
      <c r="S1715" s="547">
        <v>0</v>
      </c>
      <c r="T1715" s="547">
        <v>0</v>
      </c>
      <c r="U1715" s="547"/>
      <c r="V1715" s="547">
        <f t="shared" si="804"/>
        <v>0</v>
      </c>
      <c r="W1715" s="285" t="s">
        <v>2048</v>
      </c>
      <c r="X1715" s="285"/>
      <c r="Y1715" s="548">
        <f t="shared" si="815"/>
        <v>0</v>
      </c>
      <c r="Z1715" s="549">
        <f t="shared" si="815"/>
        <v>0</v>
      </c>
      <c r="AA1715" s="549">
        <f t="shared" si="815"/>
        <v>0</v>
      </c>
      <c r="AB1715" s="282">
        <f t="shared" si="789"/>
        <v>0</v>
      </c>
      <c r="AC1715" s="281">
        <f t="shared" si="790"/>
        <v>0</v>
      </c>
      <c r="AD1715" s="549">
        <f t="shared" si="805"/>
        <v>0</v>
      </c>
      <c r="AE1715" s="553">
        <f t="shared" si="806"/>
        <v>0</v>
      </c>
      <c r="AF1715" s="282">
        <f t="shared" si="807"/>
        <v>0</v>
      </c>
      <c r="AG1715" s="283">
        <f t="shared" si="808"/>
        <v>0</v>
      </c>
      <c r="AH1715" s="281">
        <f t="shared" si="791"/>
        <v>0</v>
      </c>
      <c r="AI1715" s="551">
        <f t="shared" si="814"/>
        <v>0</v>
      </c>
      <c r="AJ1715" s="549">
        <f t="shared" si="814"/>
        <v>0</v>
      </c>
      <c r="AK1715" s="549">
        <f t="shared" si="814"/>
        <v>0</v>
      </c>
      <c r="AL1715" s="282">
        <f t="shared" si="809"/>
        <v>0</v>
      </c>
      <c r="AM1715" s="281">
        <f t="shared" si="792"/>
        <v>0</v>
      </c>
      <c r="AN1715" s="549">
        <f t="shared" si="810"/>
        <v>0</v>
      </c>
      <c r="AO1715" s="549">
        <f t="shared" si="811"/>
        <v>0</v>
      </c>
      <c r="AP1715" s="549">
        <f t="shared" si="812"/>
        <v>0</v>
      </c>
      <c r="AQ1715" s="283">
        <f t="shared" si="813"/>
        <v>0</v>
      </c>
      <c r="AR1715" s="281">
        <f t="shared" si="793"/>
        <v>0</v>
      </c>
      <c r="AT1715" s="446"/>
      <c r="AU1715" s="344"/>
      <c r="AV1715" s="447" t="str">
        <f t="shared" si="794"/>
        <v>CA</v>
      </c>
      <c r="AW1715" s="447" t="str">
        <f t="shared" si="795"/>
        <v>CL</v>
      </c>
      <c r="AX1715" s="447" t="str">
        <f t="shared" si="796"/>
        <v>AIC</v>
      </c>
      <c r="AY1715" s="447" t="str">
        <f t="shared" si="797"/>
        <v>ERB</v>
      </c>
      <c r="AZ1715" s="447" t="str">
        <f t="shared" si="798"/>
        <v>GRB</v>
      </c>
      <c r="BA1715" s="447" t="str">
        <f t="shared" si="799"/>
        <v>Non-Op</v>
      </c>
      <c r="BC1715" s="445" t="s">
        <v>2279</v>
      </c>
      <c r="BD1715" s="552">
        <f t="shared" si="802"/>
        <v>0</v>
      </c>
      <c r="BF1715" s="435"/>
      <c r="BG1715" s="435"/>
      <c r="BH1715" s="435"/>
      <c r="BI1715" s="435"/>
      <c r="BJ1715" s="435"/>
      <c r="BK1715" s="435"/>
      <c r="BL1715" s="435"/>
      <c r="BN1715" s="444"/>
    </row>
    <row r="1716" spans="1:66" s="28" customFormat="1" ht="12" customHeight="1">
      <c r="A1716" s="476">
        <v>28300761</v>
      </c>
      <c r="B1716" s="445" t="str">
        <f t="shared" si="803"/>
        <v>28300761</v>
      </c>
      <c r="C1716" s="444" t="s">
        <v>1684</v>
      </c>
      <c r="D1716" s="445" t="s">
        <v>1165</v>
      </c>
      <c r="E1716" s="445"/>
      <c r="F1716" s="444"/>
      <c r="G1716" s="445"/>
      <c r="H1716" s="547">
        <v>100160.79</v>
      </c>
      <c r="I1716" s="547">
        <v>35010.46</v>
      </c>
      <c r="J1716" s="547">
        <v>-107345</v>
      </c>
      <c r="K1716" s="547">
        <v>-76574.990000000005</v>
      </c>
      <c r="L1716" s="547">
        <v>-42732.53</v>
      </c>
      <c r="M1716" s="547">
        <v>-25396.97</v>
      </c>
      <c r="N1716" s="547">
        <v>-21943.66</v>
      </c>
      <c r="O1716" s="547">
        <v>-8467.43</v>
      </c>
      <c r="P1716" s="547">
        <v>143612.5</v>
      </c>
      <c r="Q1716" s="547">
        <v>27959.59</v>
      </c>
      <c r="R1716" s="547">
        <v>-4193.24</v>
      </c>
      <c r="S1716" s="547">
        <v>54501.02</v>
      </c>
      <c r="T1716" s="547">
        <v>51176.24</v>
      </c>
      <c r="U1716" s="547"/>
      <c r="V1716" s="547">
        <f t="shared" si="804"/>
        <v>4174.8554166666636</v>
      </c>
      <c r="W1716" s="285"/>
      <c r="X1716" s="285"/>
      <c r="Y1716" s="548">
        <f t="shared" si="815"/>
        <v>0</v>
      </c>
      <c r="Z1716" s="549">
        <f t="shared" si="815"/>
        <v>0</v>
      </c>
      <c r="AA1716" s="549">
        <f t="shared" si="815"/>
        <v>0</v>
      </c>
      <c r="AB1716" s="282">
        <f t="shared" si="789"/>
        <v>51176.24</v>
      </c>
      <c r="AC1716" s="281">
        <f t="shared" si="790"/>
        <v>0</v>
      </c>
      <c r="AD1716" s="549">
        <f t="shared" si="805"/>
        <v>0</v>
      </c>
      <c r="AE1716" s="553">
        <f t="shared" si="806"/>
        <v>0</v>
      </c>
      <c r="AF1716" s="282">
        <f t="shared" si="807"/>
        <v>51176.24</v>
      </c>
      <c r="AG1716" s="283">
        <f t="shared" si="808"/>
        <v>51176.24</v>
      </c>
      <c r="AH1716" s="281">
        <f t="shared" si="791"/>
        <v>0</v>
      </c>
      <c r="AI1716" s="551">
        <f t="shared" si="814"/>
        <v>0</v>
      </c>
      <c r="AJ1716" s="549">
        <f t="shared" si="814"/>
        <v>0</v>
      </c>
      <c r="AK1716" s="549">
        <f t="shared" si="814"/>
        <v>0</v>
      </c>
      <c r="AL1716" s="282">
        <f t="shared" si="809"/>
        <v>4174.8554166666636</v>
      </c>
      <c r="AM1716" s="281">
        <f t="shared" si="792"/>
        <v>0</v>
      </c>
      <c r="AN1716" s="549">
        <f t="shared" si="810"/>
        <v>0</v>
      </c>
      <c r="AO1716" s="549">
        <f t="shared" si="811"/>
        <v>0</v>
      </c>
      <c r="AP1716" s="549">
        <f t="shared" si="812"/>
        <v>4174.8554166666636</v>
      </c>
      <c r="AQ1716" s="283">
        <f t="shared" si="813"/>
        <v>4174.8554166666636</v>
      </c>
      <c r="AR1716" s="281">
        <f t="shared" si="793"/>
        <v>0</v>
      </c>
      <c r="AT1716" s="446" t="s">
        <v>2070</v>
      </c>
      <c r="AU1716" s="344"/>
      <c r="AV1716" s="447" t="str">
        <f t="shared" si="794"/>
        <v>CA</v>
      </c>
      <c r="AW1716" s="447" t="str">
        <f t="shared" si="795"/>
        <v>CL</v>
      </c>
      <c r="AX1716" s="447" t="str">
        <f t="shared" si="796"/>
        <v>AIC</v>
      </c>
      <c r="AY1716" s="447" t="str">
        <f t="shared" si="797"/>
        <v>ERB</v>
      </c>
      <c r="AZ1716" s="447" t="str">
        <f t="shared" si="798"/>
        <v>GRB</v>
      </c>
      <c r="BA1716" s="447" t="str">
        <f t="shared" si="799"/>
        <v>Non-Op</v>
      </c>
      <c r="BC1716" s="449" t="s">
        <v>2100</v>
      </c>
      <c r="BD1716" s="552">
        <f t="shared" si="802"/>
        <v>51176.24</v>
      </c>
      <c r="BF1716" s="435"/>
      <c r="BG1716" s="435"/>
      <c r="BH1716" s="435"/>
      <c r="BI1716" s="435"/>
      <c r="BJ1716" s="435"/>
      <c r="BK1716" s="435"/>
      <c r="BL1716" s="435"/>
      <c r="BN1716" s="444"/>
    </row>
    <row r="1717" spans="1:66" s="28" customFormat="1" ht="12" customHeight="1">
      <c r="A1717" s="476">
        <v>28300771</v>
      </c>
      <c r="B1717" s="445" t="str">
        <f t="shared" si="803"/>
        <v>28300771</v>
      </c>
      <c r="C1717" s="648" t="s">
        <v>3068</v>
      </c>
      <c r="D1717" s="445" t="s">
        <v>1165</v>
      </c>
      <c r="E1717" s="445"/>
      <c r="F1717" s="289">
        <v>43360</v>
      </c>
      <c r="G1717" s="445"/>
      <c r="H1717" s="547">
        <v>0</v>
      </c>
      <c r="I1717" s="547">
        <v>0</v>
      </c>
      <c r="J1717" s="547">
        <v>0</v>
      </c>
      <c r="K1717" s="547">
        <v>0</v>
      </c>
      <c r="L1717" s="547">
        <v>0</v>
      </c>
      <c r="M1717" s="547">
        <v>0</v>
      </c>
      <c r="N1717" s="547">
        <v>0</v>
      </c>
      <c r="O1717" s="547">
        <v>0</v>
      </c>
      <c r="P1717" s="547">
        <v>0</v>
      </c>
      <c r="Q1717" s="547">
        <v>0</v>
      </c>
      <c r="R1717" s="547">
        <v>0</v>
      </c>
      <c r="S1717" s="547">
        <v>0</v>
      </c>
      <c r="T1717" s="547">
        <v>0</v>
      </c>
      <c r="U1717" s="547"/>
      <c r="V1717" s="547">
        <f t="shared" si="804"/>
        <v>0</v>
      </c>
      <c r="W1717" s="285"/>
      <c r="X1717" s="285"/>
      <c r="Y1717" s="548">
        <f t="shared" si="815"/>
        <v>0</v>
      </c>
      <c r="Z1717" s="549">
        <f t="shared" si="815"/>
        <v>0</v>
      </c>
      <c r="AA1717" s="549">
        <f t="shared" si="815"/>
        <v>0</v>
      </c>
      <c r="AB1717" s="282">
        <f t="shared" si="789"/>
        <v>0</v>
      </c>
      <c r="AC1717" s="281">
        <f t="shared" si="790"/>
        <v>0</v>
      </c>
      <c r="AD1717" s="549">
        <f t="shared" si="805"/>
        <v>0</v>
      </c>
      <c r="AE1717" s="553">
        <f t="shared" si="806"/>
        <v>0</v>
      </c>
      <c r="AF1717" s="282">
        <f t="shared" si="807"/>
        <v>0</v>
      </c>
      <c r="AG1717" s="283">
        <f t="shared" si="808"/>
        <v>0</v>
      </c>
      <c r="AH1717" s="281">
        <f t="shared" si="791"/>
        <v>0</v>
      </c>
      <c r="AI1717" s="551">
        <f t="shared" si="814"/>
        <v>0</v>
      </c>
      <c r="AJ1717" s="549">
        <f t="shared" si="814"/>
        <v>0</v>
      </c>
      <c r="AK1717" s="549">
        <f t="shared" si="814"/>
        <v>0</v>
      </c>
      <c r="AL1717" s="282">
        <f t="shared" si="809"/>
        <v>0</v>
      </c>
      <c r="AM1717" s="281">
        <f t="shared" si="792"/>
        <v>0</v>
      </c>
      <c r="AN1717" s="549">
        <f t="shared" si="810"/>
        <v>0</v>
      </c>
      <c r="AO1717" s="549">
        <f t="shared" si="811"/>
        <v>0</v>
      </c>
      <c r="AP1717" s="549">
        <f t="shared" si="812"/>
        <v>0</v>
      </c>
      <c r="AQ1717" s="283">
        <f t="shared" si="813"/>
        <v>0</v>
      </c>
      <c r="AR1717" s="281">
        <f t="shared" si="793"/>
        <v>0</v>
      </c>
      <c r="AT1717" s="446" t="s">
        <v>2064</v>
      </c>
      <c r="AU1717" s="344"/>
      <c r="AV1717" s="447" t="str">
        <f t="shared" si="794"/>
        <v>CA</v>
      </c>
      <c r="AW1717" s="447" t="str">
        <f t="shared" si="795"/>
        <v>CL</v>
      </c>
      <c r="AX1717" s="447" t="str">
        <f t="shared" si="796"/>
        <v>AIC</v>
      </c>
      <c r="AY1717" s="447" t="str">
        <f t="shared" si="797"/>
        <v>ERB</v>
      </c>
      <c r="AZ1717" s="447" t="str">
        <f t="shared" si="798"/>
        <v>GRB</v>
      </c>
      <c r="BA1717" s="447" t="str">
        <f t="shared" si="799"/>
        <v>Non-Op</v>
      </c>
      <c r="BC1717" s="449" t="s">
        <v>2100</v>
      </c>
      <c r="BD1717" s="552">
        <f t="shared" si="802"/>
        <v>0</v>
      </c>
      <c r="BF1717" s="448"/>
      <c r="BG1717" s="448"/>
      <c r="BH1717" s="448"/>
      <c r="BI1717" s="448"/>
      <c r="BJ1717" s="448"/>
      <c r="BK1717" s="448"/>
      <c r="BL1717" s="448"/>
      <c r="BN1717" s="444"/>
    </row>
    <row r="1718" spans="1:66" s="28" customFormat="1" ht="12" customHeight="1">
      <c r="A1718" s="523">
        <v>28300791</v>
      </c>
      <c r="B1718" s="451" t="str">
        <f t="shared" si="803"/>
        <v>28300791</v>
      </c>
      <c r="C1718" s="450" t="s">
        <v>2395</v>
      </c>
      <c r="D1718" s="451" t="s">
        <v>1165</v>
      </c>
      <c r="E1718" s="451"/>
      <c r="F1718" s="291">
        <v>43647</v>
      </c>
      <c r="G1718" s="451"/>
      <c r="H1718" s="556">
        <v>0</v>
      </c>
      <c r="I1718" s="556">
        <v>0</v>
      </c>
      <c r="J1718" s="556">
        <v>0</v>
      </c>
      <c r="K1718" s="556">
        <v>0</v>
      </c>
      <c r="L1718" s="556">
        <v>0</v>
      </c>
      <c r="M1718" s="556">
        <v>0</v>
      </c>
      <c r="N1718" s="556">
        <v>0</v>
      </c>
      <c r="O1718" s="556">
        <v>0</v>
      </c>
      <c r="P1718" s="556">
        <v>0</v>
      </c>
      <c r="Q1718" s="556">
        <v>0</v>
      </c>
      <c r="R1718" s="556">
        <v>0</v>
      </c>
      <c r="S1718" s="556">
        <v>0</v>
      </c>
      <c r="T1718" s="591">
        <v>0</v>
      </c>
      <c r="U1718" s="556"/>
      <c r="V1718" s="556">
        <f t="shared" si="804"/>
        <v>0</v>
      </c>
      <c r="W1718" s="292"/>
      <c r="X1718" s="292"/>
      <c r="Y1718" s="548">
        <f t="shared" si="815"/>
        <v>0</v>
      </c>
      <c r="Z1718" s="549">
        <f t="shared" si="815"/>
        <v>0</v>
      </c>
      <c r="AA1718" s="549">
        <f t="shared" si="815"/>
        <v>0</v>
      </c>
      <c r="AB1718" s="282">
        <f t="shared" si="789"/>
        <v>0</v>
      </c>
      <c r="AC1718" s="281">
        <f t="shared" si="790"/>
        <v>0</v>
      </c>
      <c r="AD1718" s="549">
        <f t="shared" si="805"/>
        <v>0</v>
      </c>
      <c r="AE1718" s="553">
        <f t="shared" si="806"/>
        <v>0</v>
      </c>
      <c r="AF1718" s="282">
        <f t="shared" si="807"/>
        <v>0</v>
      </c>
      <c r="AG1718" s="283">
        <f t="shared" si="808"/>
        <v>0</v>
      </c>
      <c r="AH1718" s="281">
        <f t="shared" si="791"/>
        <v>0</v>
      </c>
      <c r="AI1718" s="551">
        <f t="shared" si="814"/>
        <v>0</v>
      </c>
      <c r="AJ1718" s="549">
        <f t="shared" si="814"/>
        <v>0</v>
      </c>
      <c r="AK1718" s="549">
        <f t="shared" si="814"/>
        <v>0</v>
      </c>
      <c r="AL1718" s="282">
        <f t="shared" si="809"/>
        <v>0</v>
      </c>
      <c r="AM1718" s="281">
        <f t="shared" si="792"/>
        <v>0</v>
      </c>
      <c r="AN1718" s="549">
        <f t="shared" si="810"/>
        <v>0</v>
      </c>
      <c r="AO1718" s="549">
        <f t="shared" si="811"/>
        <v>0</v>
      </c>
      <c r="AP1718" s="549">
        <f t="shared" si="812"/>
        <v>0</v>
      </c>
      <c r="AQ1718" s="283">
        <f t="shared" si="813"/>
        <v>0</v>
      </c>
      <c r="AR1718" s="281">
        <f t="shared" si="793"/>
        <v>0</v>
      </c>
      <c r="AT1718" s="446" t="s">
        <v>2172</v>
      </c>
      <c r="AU1718" s="344"/>
      <c r="AV1718" s="447" t="str">
        <f t="shared" si="794"/>
        <v>CA</v>
      </c>
      <c r="AW1718" s="447" t="str">
        <f t="shared" si="795"/>
        <v>CL</v>
      </c>
      <c r="AX1718" s="447" t="str">
        <f t="shared" si="796"/>
        <v>AIC</v>
      </c>
      <c r="AY1718" s="447" t="str">
        <f t="shared" si="797"/>
        <v>ERB</v>
      </c>
      <c r="AZ1718" s="447" t="str">
        <f t="shared" si="798"/>
        <v>GRB</v>
      </c>
      <c r="BA1718" s="447" t="str">
        <f t="shared" si="799"/>
        <v>Non-Op</v>
      </c>
      <c r="BC1718" s="449" t="s">
        <v>2100</v>
      </c>
      <c r="BD1718" s="552">
        <f t="shared" si="802"/>
        <v>0</v>
      </c>
      <c r="BF1718" s="435"/>
      <c r="BG1718" s="435"/>
      <c r="BH1718" s="435"/>
      <c r="BI1718" s="435"/>
      <c r="BJ1718" s="435"/>
      <c r="BK1718" s="435"/>
      <c r="BL1718" s="435"/>
      <c r="BN1718" s="444"/>
    </row>
    <row r="1719" spans="1:66" s="28" customFormat="1" ht="12" customHeight="1">
      <c r="A1719" s="523">
        <v>28300801</v>
      </c>
      <c r="B1719" s="451" t="str">
        <f t="shared" si="803"/>
        <v>28300801</v>
      </c>
      <c r="C1719" s="450" t="s">
        <v>2396</v>
      </c>
      <c r="D1719" s="451" t="s">
        <v>1163</v>
      </c>
      <c r="E1719" s="451"/>
      <c r="F1719" s="291">
        <v>44075</v>
      </c>
      <c r="G1719" s="451"/>
      <c r="H1719" s="556">
        <v>-10015127.359999999</v>
      </c>
      <c r="I1719" s="556">
        <v>-9654819.3599999994</v>
      </c>
      <c r="J1719" s="556">
        <v>-9287694.3599999994</v>
      </c>
      <c r="K1719" s="556">
        <v>-8939224.3599999994</v>
      </c>
      <c r="L1719" s="556">
        <v>-8657321.3599999994</v>
      </c>
      <c r="M1719" s="556">
        <v>-8390697.3599999994</v>
      </c>
      <c r="N1719" s="556">
        <v>-8107003.3600000003</v>
      </c>
      <c r="O1719" s="556">
        <v>-7836994.3600000003</v>
      </c>
      <c r="P1719" s="556">
        <v>-7558632.3600000003</v>
      </c>
      <c r="Q1719" s="556">
        <v>-7305843.3600000003</v>
      </c>
      <c r="R1719" s="556">
        <v>-7004524.3600000003</v>
      </c>
      <c r="S1719" s="556">
        <v>-6683268.3600000003</v>
      </c>
      <c r="T1719" s="591">
        <v>-6277150.3600000003</v>
      </c>
      <c r="U1719" s="556"/>
      <c r="V1719" s="556">
        <f t="shared" si="804"/>
        <v>-8131013.4849999994</v>
      </c>
      <c r="W1719" s="292" t="s">
        <v>2397</v>
      </c>
      <c r="X1719" s="292"/>
      <c r="Y1719" s="548">
        <f t="shared" si="815"/>
        <v>0</v>
      </c>
      <c r="Z1719" s="549">
        <f t="shared" si="815"/>
        <v>0</v>
      </c>
      <c r="AA1719" s="549">
        <f t="shared" si="815"/>
        <v>0</v>
      </c>
      <c r="AB1719" s="282">
        <f t="shared" si="789"/>
        <v>-6277150.3600000003</v>
      </c>
      <c r="AC1719" s="281">
        <f t="shared" si="790"/>
        <v>0</v>
      </c>
      <c r="AD1719" s="549">
        <f t="shared" si="805"/>
        <v>-6277150.3600000003</v>
      </c>
      <c r="AE1719" s="553">
        <f t="shared" si="806"/>
        <v>0</v>
      </c>
      <c r="AF1719" s="282">
        <f t="shared" si="807"/>
        <v>0</v>
      </c>
      <c r="AG1719" s="283">
        <f t="shared" si="808"/>
        <v>-6277150.3600000003</v>
      </c>
      <c r="AH1719" s="281">
        <f t="shared" si="791"/>
        <v>0</v>
      </c>
      <c r="AI1719" s="551">
        <f t="shared" si="814"/>
        <v>0</v>
      </c>
      <c r="AJ1719" s="549">
        <f t="shared" si="814"/>
        <v>0</v>
      </c>
      <c r="AK1719" s="549">
        <f t="shared" si="814"/>
        <v>0</v>
      </c>
      <c r="AL1719" s="282">
        <f t="shared" si="809"/>
        <v>-8131013.4849999994</v>
      </c>
      <c r="AM1719" s="281">
        <f t="shared" si="792"/>
        <v>0</v>
      </c>
      <c r="AN1719" s="549">
        <f t="shared" si="810"/>
        <v>-8131013.4849999994</v>
      </c>
      <c r="AO1719" s="549">
        <f t="shared" si="811"/>
        <v>0</v>
      </c>
      <c r="AP1719" s="549">
        <f t="shared" si="812"/>
        <v>0</v>
      </c>
      <c r="AQ1719" s="283">
        <f t="shared" si="813"/>
        <v>-8131013.4849999994</v>
      </c>
      <c r="AR1719" s="281">
        <f t="shared" si="793"/>
        <v>0</v>
      </c>
      <c r="AT1719" s="446"/>
      <c r="AU1719" s="344"/>
      <c r="AV1719" s="447" t="str">
        <f t="shared" si="794"/>
        <v>CA</v>
      </c>
      <c r="AW1719" s="447" t="str">
        <f t="shared" si="795"/>
        <v>CL</v>
      </c>
      <c r="AX1719" s="447" t="str">
        <f t="shared" si="796"/>
        <v>AIC</v>
      </c>
      <c r="AY1719" s="447" t="str">
        <f t="shared" si="797"/>
        <v>ERB</v>
      </c>
      <c r="AZ1719" s="447" t="str">
        <f t="shared" si="798"/>
        <v>GRB</v>
      </c>
      <c r="BA1719" s="447" t="str">
        <f t="shared" si="799"/>
        <v>Non-Op</v>
      </c>
      <c r="BC1719" s="445" t="s">
        <v>2279</v>
      </c>
      <c r="BD1719" s="552">
        <f t="shared" si="802"/>
        <v>-6277150.3600000003</v>
      </c>
      <c r="BF1719" s="435"/>
      <c r="BG1719" s="435"/>
      <c r="BH1719" s="435"/>
      <c r="BI1719" s="435"/>
      <c r="BJ1719" s="435"/>
      <c r="BK1719" s="435"/>
      <c r="BL1719" s="435"/>
      <c r="BN1719" s="444"/>
    </row>
    <row r="1720" spans="1:66" s="28" customFormat="1" ht="12" customHeight="1">
      <c r="A1720" s="523">
        <v>28300802</v>
      </c>
      <c r="B1720" s="451" t="str">
        <f t="shared" si="803"/>
        <v>28300802</v>
      </c>
      <c r="C1720" s="450" t="s">
        <v>2398</v>
      </c>
      <c r="D1720" s="451" t="s">
        <v>1164</v>
      </c>
      <c r="E1720" s="451"/>
      <c r="F1720" s="291">
        <v>44075</v>
      </c>
      <c r="G1720" s="451"/>
      <c r="H1720" s="556">
        <v>-2660455.85</v>
      </c>
      <c r="I1720" s="556">
        <v>-2532875.85</v>
      </c>
      <c r="J1720" s="556">
        <v>-2397731.85</v>
      </c>
      <c r="K1720" s="556">
        <v>-2207359.85</v>
      </c>
      <c r="L1720" s="556">
        <v>-2137220.85</v>
      </c>
      <c r="M1720" s="556">
        <v>-2087188.85</v>
      </c>
      <c r="N1720" s="556">
        <v>-2053736.85</v>
      </c>
      <c r="O1720" s="556">
        <v>-2028312.85</v>
      </c>
      <c r="P1720" s="556">
        <v>-2001872.85</v>
      </c>
      <c r="Q1720" s="556">
        <v>-1966283.85</v>
      </c>
      <c r="R1720" s="556">
        <v>-1893231.85</v>
      </c>
      <c r="S1720" s="556">
        <v>-1792963.85</v>
      </c>
      <c r="T1720" s="591">
        <v>-1638099.85</v>
      </c>
      <c r="U1720" s="556"/>
      <c r="V1720" s="556">
        <f t="shared" si="804"/>
        <v>-2104004.7666666671</v>
      </c>
      <c r="W1720" s="292"/>
      <c r="X1720" s="292" t="s">
        <v>1637</v>
      </c>
      <c r="Y1720" s="548">
        <f t="shared" si="815"/>
        <v>0</v>
      </c>
      <c r="Z1720" s="549">
        <f t="shared" si="815"/>
        <v>0</v>
      </c>
      <c r="AA1720" s="549">
        <f t="shared" si="815"/>
        <v>0</v>
      </c>
      <c r="AB1720" s="282">
        <f t="shared" si="789"/>
        <v>-1638099.85</v>
      </c>
      <c r="AC1720" s="281">
        <f t="shared" si="790"/>
        <v>0</v>
      </c>
      <c r="AD1720" s="549">
        <f t="shared" si="805"/>
        <v>0</v>
      </c>
      <c r="AE1720" s="553">
        <f t="shared" si="806"/>
        <v>-1638099.85</v>
      </c>
      <c r="AF1720" s="282">
        <f t="shared" si="807"/>
        <v>0</v>
      </c>
      <c r="AG1720" s="283">
        <f t="shared" si="808"/>
        <v>-1638099.85</v>
      </c>
      <c r="AH1720" s="281">
        <f t="shared" si="791"/>
        <v>0</v>
      </c>
      <c r="AI1720" s="551">
        <f t="shared" si="814"/>
        <v>0</v>
      </c>
      <c r="AJ1720" s="549">
        <f t="shared" si="814"/>
        <v>0</v>
      </c>
      <c r="AK1720" s="549">
        <f t="shared" si="814"/>
        <v>0</v>
      </c>
      <c r="AL1720" s="282">
        <f t="shared" si="809"/>
        <v>-2104004.7666666671</v>
      </c>
      <c r="AM1720" s="281">
        <f t="shared" si="792"/>
        <v>0</v>
      </c>
      <c r="AN1720" s="549">
        <f t="shared" si="810"/>
        <v>0</v>
      </c>
      <c r="AO1720" s="549">
        <f t="shared" si="811"/>
        <v>-2104004.7666666671</v>
      </c>
      <c r="AP1720" s="549">
        <f t="shared" si="812"/>
        <v>0</v>
      </c>
      <c r="AQ1720" s="283">
        <f t="shared" si="813"/>
        <v>-2104004.7666666671</v>
      </c>
      <c r="AR1720" s="281">
        <f t="shared" si="793"/>
        <v>0</v>
      </c>
      <c r="AT1720" s="446"/>
      <c r="AU1720" s="344"/>
      <c r="AV1720" s="447" t="str">
        <f t="shared" si="794"/>
        <v>CA</v>
      </c>
      <c r="AW1720" s="447" t="str">
        <f t="shared" si="795"/>
        <v>CL</v>
      </c>
      <c r="AX1720" s="447" t="str">
        <f t="shared" si="796"/>
        <v>AIC</v>
      </c>
      <c r="AY1720" s="447" t="str">
        <f t="shared" si="797"/>
        <v>ERB</v>
      </c>
      <c r="AZ1720" s="447" t="str">
        <f t="shared" si="798"/>
        <v>GRB</v>
      </c>
      <c r="BA1720" s="447" t="str">
        <f t="shared" si="799"/>
        <v>Non-Op</v>
      </c>
      <c r="BC1720" s="445" t="s">
        <v>2279</v>
      </c>
      <c r="BD1720" s="552">
        <f t="shared" si="802"/>
        <v>-1638099.85</v>
      </c>
      <c r="BF1720" s="435"/>
      <c r="BG1720" s="435"/>
      <c r="BH1720" s="435"/>
      <c r="BI1720" s="435"/>
      <c r="BJ1720" s="435"/>
      <c r="BK1720" s="435"/>
      <c r="BL1720" s="435"/>
      <c r="BN1720" s="444"/>
    </row>
    <row r="1721" spans="1:66" s="28" customFormat="1" ht="12" customHeight="1">
      <c r="A1721" s="523">
        <v>28300811</v>
      </c>
      <c r="B1721" s="451" t="str">
        <f t="shared" si="803"/>
        <v>28300811</v>
      </c>
      <c r="C1721" s="450" t="s">
        <v>2399</v>
      </c>
      <c r="D1721" s="451" t="s">
        <v>1163</v>
      </c>
      <c r="E1721" s="451"/>
      <c r="F1721" s="291">
        <v>44075</v>
      </c>
      <c r="G1721" s="451"/>
      <c r="H1721" s="556">
        <v>-23126591.039999999</v>
      </c>
      <c r="I1721" s="556">
        <v>-22294579.039999999</v>
      </c>
      <c r="J1721" s="556">
        <v>-21446827.039999999</v>
      </c>
      <c r="K1721" s="556">
        <v>-20642151.039999999</v>
      </c>
      <c r="L1721" s="556">
        <v>-19991190.039999999</v>
      </c>
      <c r="M1721" s="556">
        <v>-19375510.039999999</v>
      </c>
      <c r="N1721" s="556">
        <v>-18720413.039999999</v>
      </c>
      <c r="O1721" s="556">
        <v>-18096917.039999999</v>
      </c>
      <c r="P1721" s="556">
        <v>-17454134.039999999</v>
      </c>
      <c r="Q1721" s="556">
        <v>-16870402.039999999</v>
      </c>
      <c r="R1721" s="556">
        <v>-16174606.039999999</v>
      </c>
      <c r="S1721" s="556">
        <v>-15432773.039999999</v>
      </c>
      <c r="T1721" s="591">
        <v>-14494980.039999999</v>
      </c>
      <c r="U1721" s="556"/>
      <c r="V1721" s="556">
        <f t="shared" si="804"/>
        <v>-18775857.33166666</v>
      </c>
      <c r="W1721" s="292" t="s">
        <v>2397</v>
      </c>
      <c r="X1721" s="292"/>
      <c r="Y1721" s="548">
        <f t="shared" si="815"/>
        <v>0</v>
      </c>
      <c r="Z1721" s="549">
        <f t="shared" si="815"/>
        <v>0</v>
      </c>
      <c r="AA1721" s="549">
        <f t="shared" si="815"/>
        <v>0</v>
      </c>
      <c r="AB1721" s="282">
        <f t="shared" si="789"/>
        <v>-14494980.039999999</v>
      </c>
      <c r="AC1721" s="281">
        <f t="shared" si="790"/>
        <v>0</v>
      </c>
      <c r="AD1721" s="549">
        <f t="shared" si="805"/>
        <v>-14494980.039999999</v>
      </c>
      <c r="AE1721" s="553">
        <f t="shared" si="806"/>
        <v>0</v>
      </c>
      <c r="AF1721" s="282">
        <f t="shared" si="807"/>
        <v>0</v>
      </c>
      <c r="AG1721" s="283">
        <f t="shared" si="808"/>
        <v>-14494980.039999999</v>
      </c>
      <c r="AH1721" s="281">
        <f t="shared" si="791"/>
        <v>0</v>
      </c>
      <c r="AI1721" s="551">
        <f t="shared" ref="AI1721:AK1740" si="816">IF($D1721=AI$5,$V1721,0)</f>
        <v>0</v>
      </c>
      <c r="AJ1721" s="549">
        <f t="shared" si="816"/>
        <v>0</v>
      </c>
      <c r="AK1721" s="549">
        <f t="shared" si="816"/>
        <v>0</v>
      </c>
      <c r="AL1721" s="282">
        <f t="shared" si="809"/>
        <v>-18775857.33166666</v>
      </c>
      <c r="AM1721" s="281">
        <f t="shared" si="792"/>
        <v>0</v>
      </c>
      <c r="AN1721" s="549">
        <f t="shared" si="810"/>
        <v>-18775857.33166666</v>
      </c>
      <c r="AO1721" s="549">
        <f t="shared" si="811"/>
        <v>0</v>
      </c>
      <c r="AP1721" s="549">
        <f t="shared" si="812"/>
        <v>0</v>
      </c>
      <c r="AQ1721" s="283">
        <f t="shared" si="813"/>
        <v>-18775857.33166666</v>
      </c>
      <c r="AR1721" s="281">
        <f t="shared" si="793"/>
        <v>0</v>
      </c>
      <c r="AT1721" s="446"/>
      <c r="AU1721" s="344"/>
      <c r="AV1721" s="447" t="str">
        <f t="shared" si="794"/>
        <v>CA</v>
      </c>
      <c r="AW1721" s="447" t="str">
        <f t="shared" si="795"/>
        <v>CL</v>
      </c>
      <c r="AX1721" s="447" t="str">
        <f t="shared" si="796"/>
        <v>AIC</v>
      </c>
      <c r="AY1721" s="447" t="str">
        <f t="shared" si="797"/>
        <v>ERB</v>
      </c>
      <c r="AZ1721" s="447" t="str">
        <f t="shared" si="798"/>
        <v>GRB</v>
      </c>
      <c r="BA1721" s="447" t="str">
        <f t="shared" si="799"/>
        <v>Non-Op</v>
      </c>
      <c r="BC1721" s="445" t="s">
        <v>2279</v>
      </c>
      <c r="BD1721" s="552">
        <f t="shared" si="802"/>
        <v>-14494980.039999999</v>
      </c>
      <c r="BF1721" s="435"/>
      <c r="BG1721" s="435"/>
      <c r="BH1721" s="435"/>
      <c r="BI1721" s="435"/>
      <c r="BJ1721" s="435"/>
      <c r="BK1721" s="435"/>
      <c r="BL1721" s="435"/>
      <c r="BN1721" s="444"/>
    </row>
    <row r="1722" spans="1:66" s="28" customFormat="1" ht="12" customHeight="1">
      <c r="A1722" s="523">
        <v>28300812</v>
      </c>
      <c r="B1722" s="451" t="str">
        <f t="shared" si="803"/>
        <v>28300812</v>
      </c>
      <c r="C1722" s="450" t="s">
        <v>2400</v>
      </c>
      <c r="D1722" s="451" t="s">
        <v>1164</v>
      </c>
      <c r="E1722" s="451"/>
      <c r="F1722" s="291">
        <v>44075</v>
      </c>
      <c r="G1722" s="451"/>
      <c r="H1722" s="556">
        <v>2660455.85</v>
      </c>
      <c r="I1722" s="556">
        <v>2532875.85</v>
      </c>
      <c r="J1722" s="556">
        <v>2397731.85</v>
      </c>
      <c r="K1722" s="556">
        <v>2207359.85</v>
      </c>
      <c r="L1722" s="556">
        <v>2137220.85</v>
      </c>
      <c r="M1722" s="556">
        <v>2087188.85</v>
      </c>
      <c r="N1722" s="556">
        <v>2053736.85</v>
      </c>
      <c r="O1722" s="556">
        <v>2028312.85</v>
      </c>
      <c r="P1722" s="556">
        <v>2001872.85</v>
      </c>
      <c r="Q1722" s="556">
        <v>1966283.85</v>
      </c>
      <c r="R1722" s="556">
        <v>1893231.85</v>
      </c>
      <c r="S1722" s="556">
        <v>1792963.85</v>
      </c>
      <c r="T1722" s="591">
        <v>1638099.85</v>
      </c>
      <c r="U1722" s="556"/>
      <c r="V1722" s="556">
        <f t="shared" si="804"/>
        <v>2104004.7666666671</v>
      </c>
      <c r="W1722" s="292"/>
      <c r="X1722" s="292" t="s">
        <v>1637</v>
      </c>
      <c r="Y1722" s="548">
        <f t="shared" si="815"/>
        <v>0</v>
      </c>
      <c r="Z1722" s="549">
        <f t="shared" si="815"/>
        <v>0</v>
      </c>
      <c r="AA1722" s="549">
        <f t="shared" si="815"/>
        <v>0</v>
      </c>
      <c r="AB1722" s="282">
        <f t="shared" si="789"/>
        <v>1638099.85</v>
      </c>
      <c r="AC1722" s="281">
        <f t="shared" si="790"/>
        <v>0</v>
      </c>
      <c r="AD1722" s="549">
        <f t="shared" si="805"/>
        <v>0</v>
      </c>
      <c r="AE1722" s="553">
        <f t="shared" si="806"/>
        <v>1638099.85</v>
      </c>
      <c r="AF1722" s="282">
        <f t="shared" si="807"/>
        <v>0</v>
      </c>
      <c r="AG1722" s="283">
        <f t="shared" si="808"/>
        <v>1638099.85</v>
      </c>
      <c r="AH1722" s="281">
        <f t="shared" si="791"/>
        <v>0</v>
      </c>
      <c r="AI1722" s="551">
        <f t="shared" si="816"/>
        <v>0</v>
      </c>
      <c r="AJ1722" s="549">
        <f t="shared" si="816"/>
        <v>0</v>
      </c>
      <c r="AK1722" s="549">
        <f t="shared" si="816"/>
        <v>0</v>
      </c>
      <c r="AL1722" s="282">
        <f t="shared" si="809"/>
        <v>2104004.7666666671</v>
      </c>
      <c r="AM1722" s="281">
        <f t="shared" si="792"/>
        <v>0</v>
      </c>
      <c r="AN1722" s="549">
        <f t="shared" si="810"/>
        <v>0</v>
      </c>
      <c r="AO1722" s="549">
        <f t="shared" si="811"/>
        <v>2104004.7666666671</v>
      </c>
      <c r="AP1722" s="549">
        <f t="shared" si="812"/>
        <v>0</v>
      </c>
      <c r="AQ1722" s="283">
        <f t="shared" si="813"/>
        <v>2104004.7666666671</v>
      </c>
      <c r="AR1722" s="281">
        <f t="shared" si="793"/>
        <v>0</v>
      </c>
      <c r="AT1722" s="446"/>
      <c r="AU1722" s="344"/>
      <c r="AV1722" s="447" t="str">
        <f t="shared" si="794"/>
        <v>CA</v>
      </c>
      <c r="AW1722" s="447" t="str">
        <f t="shared" si="795"/>
        <v>CL</v>
      </c>
      <c r="AX1722" s="447" t="str">
        <f t="shared" si="796"/>
        <v>AIC</v>
      </c>
      <c r="AY1722" s="447" t="str">
        <f t="shared" si="797"/>
        <v>ERB</v>
      </c>
      <c r="AZ1722" s="447" t="str">
        <f t="shared" si="798"/>
        <v>GRB</v>
      </c>
      <c r="BA1722" s="447" t="str">
        <f t="shared" si="799"/>
        <v>Non-Op</v>
      </c>
      <c r="BC1722" s="445" t="s">
        <v>2279</v>
      </c>
      <c r="BD1722" s="552">
        <f t="shared" si="802"/>
        <v>1638099.85</v>
      </c>
      <c r="BF1722" s="435"/>
      <c r="BG1722" s="435"/>
      <c r="BH1722" s="435"/>
      <c r="BI1722" s="435"/>
      <c r="BJ1722" s="435"/>
      <c r="BK1722" s="435"/>
      <c r="BL1722" s="435"/>
      <c r="BN1722" s="444"/>
    </row>
    <row r="1723" spans="1:66" s="28" customFormat="1" ht="12" customHeight="1">
      <c r="A1723" s="523">
        <v>28300821</v>
      </c>
      <c r="B1723" s="451" t="str">
        <f t="shared" si="803"/>
        <v>28300821</v>
      </c>
      <c r="C1723" s="450" t="s">
        <v>2401</v>
      </c>
      <c r="D1723" s="451" t="s">
        <v>1163</v>
      </c>
      <c r="E1723" s="451"/>
      <c r="F1723" s="291">
        <v>44075</v>
      </c>
      <c r="G1723" s="451"/>
      <c r="H1723" s="556">
        <v>10015127.359999999</v>
      </c>
      <c r="I1723" s="556">
        <v>9654819.3599999994</v>
      </c>
      <c r="J1723" s="556">
        <v>9287694.3599999994</v>
      </c>
      <c r="K1723" s="556">
        <v>8939224.3599999994</v>
      </c>
      <c r="L1723" s="556">
        <v>8657321.3599999994</v>
      </c>
      <c r="M1723" s="556">
        <v>8390697.3599999994</v>
      </c>
      <c r="N1723" s="556">
        <v>8107003.3600000003</v>
      </c>
      <c r="O1723" s="556">
        <v>7836994.3600000003</v>
      </c>
      <c r="P1723" s="556">
        <v>7558632.3600000003</v>
      </c>
      <c r="Q1723" s="556">
        <v>7305843.3600000003</v>
      </c>
      <c r="R1723" s="556">
        <v>7004524.3600000003</v>
      </c>
      <c r="S1723" s="556">
        <v>6683268.3600000003</v>
      </c>
      <c r="T1723" s="591">
        <v>6277150.3600000003</v>
      </c>
      <c r="U1723" s="556"/>
      <c r="V1723" s="556">
        <f t="shared" si="804"/>
        <v>8131013.4849999994</v>
      </c>
      <c r="W1723" s="292" t="s">
        <v>2397</v>
      </c>
      <c r="X1723" s="292"/>
      <c r="Y1723" s="548">
        <f t="shared" ref="Y1723:AA1742" si="817">IF($D1723=Y$5,$T1723,0)</f>
        <v>0</v>
      </c>
      <c r="Z1723" s="549">
        <f t="shared" si="817"/>
        <v>0</v>
      </c>
      <c r="AA1723" s="549">
        <f t="shared" si="817"/>
        <v>0</v>
      </c>
      <c r="AB1723" s="282">
        <f t="shared" si="789"/>
        <v>6277150.3600000003</v>
      </c>
      <c r="AC1723" s="281">
        <f t="shared" si="790"/>
        <v>0</v>
      </c>
      <c r="AD1723" s="549">
        <f t="shared" si="805"/>
        <v>6277150.3600000003</v>
      </c>
      <c r="AE1723" s="553">
        <f t="shared" si="806"/>
        <v>0</v>
      </c>
      <c r="AF1723" s="282">
        <f t="shared" si="807"/>
        <v>0</v>
      </c>
      <c r="AG1723" s="283">
        <f t="shared" si="808"/>
        <v>6277150.3600000003</v>
      </c>
      <c r="AH1723" s="281">
        <f t="shared" si="791"/>
        <v>0</v>
      </c>
      <c r="AI1723" s="551">
        <f t="shared" si="816"/>
        <v>0</v>
      </c>
      <c r="AJ1723" s="549">
        <f t="shared" si="816"/>
        <v>0</v>
      </c>
      <c r="AK1723" s="549">
        <f t="shared" si="816"/>
        <v>0</v>
      </c>
      <c r="AL1723" s="282">
        <f t="shared" si="809"/>
        <v>8131013.4849999994</v>
      </c>
      <c r="AM1723" s="281">
        <f t="shared" si="792"/>
        <v>0</v>
      </c>
      <c r="AN1723" s="549">
        <f t="shared" si="810"/>
        <v>8131013.4849999994</v>
      </c>
      <c r="AO1723" s="549">
        <f t="shared" si="811"/>
        <v>0</v>
      </c>
      <c r="AP1723" s="549">
        <f t="shared" si="812"/>
        <v>0</v>
      </c>
      <c r="AQ1723" s="283">
        <f t="shared" si="813"/>
        <v>8131013.4849999994</v>
      </c>
      <c r="AR1723" s="281">
        <f t="shared" si="793"/>
        <v>0</v>
      </c>
      <c r="AT1723" s="446"/>
      <c r="AU1723" s="344"/>
      <c r="AV1723" s="447" t="str">
        <f t="shared" si="794"/>
        <v>CA</v>
      </c>
      <c r="AW1723" s="447" t="str">
        <f t="shared" si="795"/>
        <v>CL</v>
      </c>
      <c r="AX1723" s="447" t="str">
        <f t="shared" si="796"/>
        <v>AIC</v>
      </c>
      <c r="AY1723" s="447" t="str">
        <f t="shared" si="797"/>
        <v>ERB</v>
      </c>
      <c r="AZ1723" s="447" t="str">
        <f t="shared" si="798"/>
        <v>GRB</v>
      </c>
      <c r="BA1723" s="447" t="str">
        <f t="shared" si="799"/>
        <v>Non-Op</v>
      </c>
      <c r="BC1723" s="445" t="s">
        <v>2279</v>
      </c>
      <c r="BD1723" s="552">
        <f t="shared" si="802"/>
        <v>6277150.3600000003</v>
      </c>
      <c r="BF1723" s="435"/>
      <c r="BG1723" s="435"/>
      <c r="BH1723" s="435"/>
      <c r="BI1723" s="435"/>
      <c r="BJ1723" s="435"/>
      <c r="BK1723" s="435"/>
      <c r="BL1723" s="435"/>
      <c r="BN1723" s="444"/>
    </row>
    <row r="1724" spans="1:66" s="28" customFormat="1" ht="12" customHeight="1">
      <c r="A1724" s="523">
        <v>28300831</v>
      </c>
      <c r="B1724" s="451" t="str">
        <f t="shared" si="803"/>
        <v>28300831</v>
      </c>
      <c r="C1724" s="450" t="s">
        <v>2401</v>
      </c>
      <c r="D1724" s="451" t="s">
        <v>1163</v>
      </c>
      <c r="E1724" s="451"/>
      <c r="F1724" s="291">
        <v>44075</v>
      </c>
      <c r="G1724" s="451"/>
      <c r="H1724" s="556">
        <v>23126591.039999999</v>
      </c>
      <c r="I1724" s="556">
        <v>22294579.039999999</v>
      </c>
      <c r="J1724" s="556">
        <v>21446827.039999999</v>
      </c>
      <c r="K1724" s="556">
        <v>20642151.039999999</v>
      </c>
      <c r="L1724" s="556">
        <v>19991190.039999999</v>
      </c>
      <c r="M1724" s="556">
        <v>19375510.039999999</v>
      </c>
      <c r="N1724" s="556">
        <v>18720413.039999999</v>
      </c>
      <c r="O1724" s="556">
        <v>18096917.039999999</v>
      </c>
      <c r="P1724" s="556">
        <v>17454134.039999999</v>
      </c>
      <c r="Q1724" s="556">
        <v>16870402.039999999</v>
      </c>
      <c r="R1724" s="556">
        <v>16174606.039999999</v>
      </c>
      <c r="S1724" s="556">
        <v>15432773.039999999</v>
      </c>
      <c r="T1724" s="591">
        <v>14494980.039999999</v>
      </c>
      <c r="U1724" s="556"/>
      <c r="V1724" s="556">
        <f t="shared" si="804"/>
        <v>18775857.33166666</v>
      </c>
      <c r="W1724" s="292" t="s">
        <v>2397</v>
      </c>
      <c r="X1724" s="292"/>
      <c r="Y1724" s="548">
        <f t="shared" si="817"/>
        <v>0</v>
      </c>
      <c r="Z1724" s="549">
        <f t="shared" si="817"/>
        <v>0</v>
      </c>
      <c r="AA1724" s="549">
        <f t="shared" si="817"/>
        <v>0</v>
      </c>
      <c r="AB1724" s="282">
        <f t="shared" si="789"/>
        <v>14494980.039999999</v>
      </c>
      <c r="AC1724" s="281">
        <f t="shared" si="790"/>
        <v>0</v>
      </c>
      <c r="AD1724" s="549">
        <f t="shared" si="805"/>
        <v>14494980.039999999</v>
      </c>
      <c r="AE1724" s="553">
        <f t="shared" si="806"/>
        <v>0</v>
      </c>
      <c r="AF1724" s="282">
        <f t="shared" si="807"/>
        <v>0</v>
      </c>
      <c r="AG1724" s="283">
        <f t="shared" si="808"/>
        <v>14494980.039999999</v>
      </c>
      <c r="AH1724" s="281">
        <f t="shared" si="791"/>
        <v>0</v>
      </c>
      <c r="AI1724" s="551">
        <f t="shared" si="816"/>
        <v>0</v>
      </c>
      <c r="AJ1724" s="549">
        <f t="shared" si="816"/>
        <v>0</v>
      </c>
      <c r="AK1724" s="549">
        <f t="shared" si="816"/>
        <v>0</v>
      </c>
      <c r="AL1724" s="282">
        <f t="shared" si="809"/>
        <v>18775857.33166666</v>
      </c>
      <c r="AM1724" s="281">
        <f t="shared" si="792"/>
        <v>0</v>
      </c>
      <c r="AN1724" s="549">
        <f t="shared" si="810"/>
        <v>18775857.33166666</v>
      </c>
      <c r="AO1724" s="549">
        <f t="shared" si="811"/>
        <v>0</v>
      </c>
      <c r="AP1724" s="549">
        <f t="shared" si="812"/>
        <v>0</v>
      </c>
      <c r="AQ1724" s="283">
        <f t="shared" si="813"/>
        <v>18775857.33166666</v>
      </c>
      <c r="AR1724" s="281">
        <f t="shared" si="793"/>
        <v>0</v>
      </c>
      <c r="AT1724" s="446"/>
      <c r="AU1724" s="344"/>
      <c r="AV1724" s="447" t="str">
        <f t="shared" si="794"/>
        <v>CA</v>
      </c>
      <c r="AW1724" s="447" t="str">
        <f t="shared" si="795"/>
        <v>CL</v>
      </c>
      <c r="AX1724" s="447" t="str">
        <f t="shared" si="796"/>
        <v>AIC</v>
      </c>
      <c r="AY1724" s="447" t="str">
        <f t="shared" si="797"/>
        <v>ERB</v>
      </c>
      <c r="AZ1724" s="447" t="str">
        <f t="shared" si="798"/>
        <v>GRB</v>
      </c>
      <c r="BA1724" s="447" t="str">
        <f t="shared" si="799"/>
        <v>Non-Op</v>
      </c>
      <c r="BC1724" s="445" t="s">
        <v>2279</v>
      </c>
      <c r="BD1724" s="552">
        <f t="shared" si="802"/>
        <v>14494980.039999999</v>
      </c>
      <c r="BF1724" s="435"/>
      <c r="BG1724" s="435"/>
      <c r="BH1724" s="435"/>
      <c r="BI1724" s="435"/>
      <c r="BJ1724" s="435"/>
      <c r="BK1724" s="435"/>
      <c r="BL1724" s="435"/>
      <c r="BN1724" s="444"/>
    </row>
    <row r="1725" spans="1:66" s="28" customFormat="1" ht="12" customHeight="1">
      <c r="A1725" s="523">
        <v>28300841</v>
      </c>
      <c r="B1725" s="451" t="str">
        <f t="shared" si="803"/>
        <v>28300841</v>
      </c>
      <c r="C1725" s="450" t="s">
        <v>2402</v>
      </c>
      <c r="D1725" s="451" t="s">
        <v>1162</v>
      </c>
      <c r="E1725" s="451"/>
      <c r="F1725" s="291">
        <v>44228</v>
      </c>
      <c r="G1725" s="451"/>
      <c r="H1725" s="556"/>
      <c r="I1725" s="556"/>
      <c r="J1725" s="556">
        <v>-2288411.37</v>
      </c>
      <c r="K1725" s="556">
        <v>-2275974.33</v>
      </c>
      <c r="L1725" s="556">
        <v>-2263537.29</v>
      </c>
      <c r="M1725" s="556">
        <v>-2251100.25</v>
      </c>
      <c r="N1725" s="556">
        <v>-2238663.21</v>
      </c>
      <c r="O1725" s="556">
        <v>-2226226.17</v>
      </c>
      <c r="P1725" s="556">
        <v>-2213789.13</v>
      </c>
      <c r="Q1725" s="556">
        <v>-2201352.09</v>
      </c>
      <c r="R1725" s="556">
        <v>-2188915.0499999998</v>
      </c>
      <c r="S1725" s="556">
        <v>-2176478.0099999998</v>
      </c>
      <c r="T1725" s="591">
        <v>-2164040.9700000002</v>
      </c>
      <c r="U1725" s="556"/>
      <c r="V1725" s="556">
        <f t="shared" si="804"/>
        <v>-1950538.9487499997</v>
      </c>
      <c r="W1725" s="292"/>
      <c r="X1725" s="292"/>
      <c r="Y1725" s="548">
        <f t="shared" si="817"/>
        <v>0</v>
      </c>
      <c r="Z1725" s="549">
        <f t="shared" si="817"/>
        <v>0</v>
      </c>
      <c r="AA1725" s="549">
        <f t="shared" si="817"/>
        <v>-2164040.9700000002</v>
      </c>
      <c r="AB1725" s="282">
        <f t="shared" si="789"/>
        <v>0</v>
      </c>
      <c r="AC1725" s="281">
        <f t="shared" si="790"/>
        <v>0</v>
      </c>
      <c r="AD1725" s="549">
        <f t="shared" si="805"/>
        <v>0</v>
      </c>
      <c r="AE1725" s="553">
        <f t="shared" si="806"/>
        <v>0</v>
      </c>
      <c r="AF1725" s="282">
        <f t="shared" si="807"/>
        <v>0</v>
      </c>
      <c r="AG1725" s="283">
        <f t="shared" si="808"/>
        <v>0</v>
      </c>
      <c r="AH1725" s="281">
        <f t="shared" si="791"/>
        <v>0</v>
      </c>
      <c r="AI1725" s="551">
        <f t="shared" si="816"/>
        <v>0</v>
      </c>
      <c r="AJ1725" s="549">
        <f t="shared" si="816"/>
        <v>0</v>
      </c>
      <c r="AK1725" s="549">
        <f t="shared" si="816"/>
        <v>-1950538.9487499997</v>
      </c>
      <c r="AL1725" s="282">
        <f t="shared" si="809"/>
        <v>0</v>
      </c>
      <c r="AM1725" s="281">
        <f t="shared" si="792"/>
        <v>0</v>
      </c>
      <c r="AN1725" s="549">
        <f t="shared" si="810"/>
        <v>0</v>
      </c>
      <c r="AO1725" s="549">
        <f t="shared" si="811"/>
        <v>0</v>
      </c>
      <c r="AP1725" s="549">
        <f t="shared" si="812"/>
        <v>0</v>
      </c>
      <c r="AQ1725" s="283">
        <f t="shared" si="813"/>
        <v>0</v>
      </c>
      <c r="AR1725" s="281">
        <f t="shared" si="793"/>
        <v>0</v>
      </c>
      <c r="AT1725" s="446"/>
      <c r="AU1725" s="344"/>
      <c r="AV1725" s="447" t="str">
        <f t="shared" si="794"/>
        <v>CA</v>
      </c>
      <c r="AW1725" s="447" t="str">
        <f t="shared" si="795"/>
        <v>CL</v>
      </c>
      <c r="AX1725" s="447" t="str">
        <f t="shared" si="796"/>
        <v>AIC</v>
      </c>
      <c r="AY1725" s="447" t="str">
        <f t="shared" si="797"/>
        <v>ERB</v>
      </c>
      <c r="AZ1725" s="447" t="str">
        <f t="shared" si="798"/>
        <v>GRB</v>
      </c>
      <c r="BA1725" s="447" t="str">
        <f t="shared" si="799"/>
        <v>Non-Op</v>
      </c>
      <c r="BC1725" s="449" t="s">
        <v>2100</v>
      </c>
      <c r="BD1725" s="552">
        <f t="shared" si="802"/>
        <v>-2164040.9700000002</v>
      </c>
      <c r="BF1725" s="435"/>
      <c r="BG1725" s="435"/>
      <c r="BH1725" s="435"/>
      <c r="BI1725" s="435"/>
      <c r="BJ1725" s="435"/>
      <c r="BK1725" s="435"/>
      <c r="BL1725" s="435"/>
      <c r="BN1725" s="444"/>
    </row>
    <row r="1726" spans="1:66" s="28" customFormat="1" ht="12" customHeight="1">
      <c r="A1726" s="523">
        <v>28300851</v>
      </c>
      <c r="B1726" s="451" t="str">
        <f t="shared" si="803"/>
        <v>28300851</v>
      </c>
      <c r="C1726" s="450" t="s">
        <v>2391</v>
      </c>
      <c r="D1726" s="451" t="s">
        <v>1165</v>
      </c>
      <c r="E1726" s="451"/>
      <c r="F1726" s="291">
        <v>44228</v>
      </c>
      <c r="G1726" s="451"/>
      <c r="H1726" s="556"/>
      <c r="I1726" s="556"/>
      <c r="J1726" s="556">
        <v>-777925.55</v>
      </c>
      <c r="K1726" s="556">
        <v>-825092.17</v>
      </c>
      <c r="L1726" s="556">
        <v>-840280.34</v>
      </c>
      <c r="M1726" s="556">
        <v>-861276.96</v>
      </c>
      <c r="N1726" s="556">
        <v>-887957.6</v>
      </c>
      <c r="O1726" s="556">
        <v>-938595.63</v>
      </c>
      <c r="P1726" s="556">
        <v>-961936.72</v>
      </c>
      <c r="Q1726" s="556">
        <v>-982370.11</v>
      </c>
      <c r="R1726" s="556">
        <v>-1086312.19</v>
      </c>
      <c r="S1726" s="556">
        <v>-1115258.8500000001</v>
      </c>
      <c r="T1726" s="591">
        <v>-1212099.4099999999</v>
      </c>
      <c r="U1726" s="556"/>
      <c r="V1726" s="556">
        <f t="shared" si="804"/>
        <v>-823587.9854166666</v>
      </c>
      <c r="W1726" s="292"/>
      <c r="X1726" s="292"/>
      <c r="Y1726" s="548">
        <f t="shared" si="817"/>
        <v>0</v>
      </c>
      <c r="Z1726" s="549">
        <f t="shared" si="817"/>
        <v>0</v>
      </c>
      <c r="AA1726" s="549">
        <f t="shared" si="817"/>
        <v>0</v>
      </c>
      <c r="AB1726" s="282">
        <f t="shared" si="789"/>
        <v>-1212099.4099999999</v>
      </c>
      <c r="AC1726" s="281">
        <f t="shared" si="790"/>
        <v>0</v>
      </c>
      <c r="AD1726" s="549">
        <f t="shared" si="805"/>
        <v>0</v>
      </c>
      <c r="AE1726" s="553">
        <f t="shared" si="806"/>
        <v>0</v>
      </c>
      <c r="AF1726" s="282">
        <f t="shared" si="807"/>
        <v>-1212099.4099999999</v>
      </c>
      <c r="AG1726" s="283">
        <f t="shared" si="808"/>
        <v>-1212099.4099999999</v>
      </c>
      <c r="AH1726" s="281">
        <f t="shared" si="791"/>
        <v>0</v>
      </c>
      <c r="AI1726" s="551">
        <f t="shared" si="816"/>
        <v>0</v>
      </c>
      <c r="AJ1726" s="549">
        <f t="shared" si="816"/>
        <v>0</v>
      </c>
      <c r="AK1726" s="549">
        <f t="shared" si="816"/>
        <v>0</v>
      </c>
      <c r="AL1726" s="282">
        <f t="shared" si="809"/>
        <v>-823587.9854166666</v>
      </c>
      <c r="AM1726" s="281">
        <f t="shared" si="792"/>
        <v>0</v>
      </c>
      <c r="AN1726" s="549">
        <f t="shared" si="810"/>
        <v>0</v>
      </c>
      <c r="AO1726" s="549">
        <f t="shared" si="811"/>
        <v>0</v>
      </c>
      <c r="AP1726" s="549">
        <f t="shared" si="812"/>
        <v>-823587.9854166666</v>
      </c>
      <c r="AQ1726" s="283">
        <f t="shared" si="813"/>
        <v>-823587.9854166666</v>
      </c>
      <c r="AR1726" s="281">
        <f t="shared" si="793"/>
        <v>0</v>
      </c>
      <c r="AT1726" s="446" t="s">
        <v>2066</v>
      </c>
      <c r="AU1726" s="344"/>
      <c r="AV1726" s="447" t="str">
        <f t="shared" si="794"/>
        <v>CA</v>
      </c>
      <c r="AW1726" s="447" t="str">
        <f t="shared" si="795"/>
        <v>CL</v>
      </c>
      <c r="AX1726" s="447" t="str">
        <f t="shared" si="796"/>
        <v>AIC</v>
      </c>
      <c r="AY1726" s="447" t="str">
        <f t="shared" si="797"/>
        <v>ERB</v>
      </c>
      <c r="AZ1726" s="447" t="str">
        <f t="shared" si="798"/>
        <v>GRB</v>
      </c>
      <c r="BA1726" s="447" t="str">
        <f t="shared" si="799"/>
        <v>Non-Op</v>
      </c>
      <c r="BC1726" s="449" t="s">
        <v>2100</v>
      </c>
      <c r="BD1726" s="552">
        <f t="shared" si="802"/>
        <v>-1212099.4099999999</v>
      </c>
      <c r="BF1726" s="435"/>
      <c r="BG1726" s="435"/>
      <c r="BH1726" s="435"/>
      <c r="BI1726" s="435"/>
      <c r="BJ1726" s="435"/>
      <c r="BK1726" s="435"/>
      <c r="BL1726" s="435"/>
      <c r="BN1726" s="444"/>
    </row>
    <row r="1727" spans="1:66" s="28" customFormat="1" ht="12" customHeight="1">
      <c r="A1727" s="523">
        <v>28300861</v>
      </c>
      <c r="B1727" s="451" t="str">
        <f t="shared" si="803"/>
        <v>28300861</v>
      </c>
      <c r="C1727" s="450" t="s">
        <v>2518</v>
      </c>
      <c r="D1727" s="451" t="s">
        <v>1163</v>
      </c>
      <c r="E1727" s="451"/>
      <c r="F1727" s="291">
        <v>44348</v>
      </c>
      <c r="G1727" s="451"/>
      <c r="H1727" s="556"/>
      <c r="I1727" s="556"/>
      <c r="J1727" s="556"/>
      <c r="K1727" s="556"/>
      <c r="L1727" s="556"/>
      <c r="M1727" s="556"/>
      <c r="N1727" s="556">
        <v>-3346044.32</v>
      </c>
      <c r="O1727" s="556">
        <v>-3649568.43</v>
      </c>
      <c r="P1727" s="556">
        <v>-4013282.57</v>
      </c>
      <c r="Q1727" s="556">
        <v>-4276624.13</v>
      </c>
      <c r="R1727" s="556">
        <v>-3907482.3</v>
      </c>
      <c r="S1727" s="556">
        <v>-3664532.01</v>
      </c>
      <c r="T1727" s="591">
        <v>-3297510.81</v>
      </c>
      <c r="U1727" s="556"/>
      <c r="V1727" s="556">
        <f t="shared" si="804"/>
        <v>-2042190.7637499999</v>
      </c>
      <c r="W1727" s="292" t="s">
        <v>2397</v>
      </c>
      <c r="X1727" s="292"/>
      <c r="Y1727" s="548">
        <f t="shared" si="817"/>
        <v>0</v>
      </c>
      <c r="Z1727" s="549">
        <f t="shared" si="817"/>
        <v>0</v>
      </c>
      <c r="AA1727" s="549">
        <f t="shared" si="817"/>
        <v>0</v>
      </c>
      <c r="AB1727" s="282">
        <f t="shared" si="789"/>
        <v>-3297510.81</v>
      </c>
      <c r="AC1727" s="281">
        <f t="shared" si="790"/>
        <v>0</v>
      </c>
      <c r="AD1727" s="549">
        <f t="shared" si="805"/>
        <v>-3297510.81</v>
      </c>
      <c r="AE1727" s="553">
        <f t="shared" si="806"/>
        <v>0</v>
      </c>
      <c r="AF1727" s="282">
        <f t="shared" si="807"/>
        <v>0</v>
      </c>
      <c r="AG1727" s="283">
        <f t="shared" si="808"/>
        <v>-3297510.81</v>
      </c>
      <c r="AH1727" s="281">
        <f t="shared" si="791"/>
        <v>0</v>
      </c>
      <c r="AI1727" s="551">
        <f t="shared" si="816"/>
        <v>0</v>
      </c>
      <c r="AJ1727" s="549">
        <f t="shared" si="816"/>
        <v>0</v>
      </c>
      <c r="AK1727" s="549">
        <f t="shared" si="816"/>
        <v>0</v>
      </c>
      <c r="AL1727" s="282">
        <f t="shared" si="809"/>
        <v>-2042190.7637499999</v>
      </c>
      <c r="AM1727" s="281">
        <f t="shared" si="792"/>
        <v>0</v>
      </c>
      <c r="AN1727" s="549">
        <f t="shared" si="810"/>
        <v>-2042190.7637499999</v>
      </c>
      <c r="AO1727" s="549">
        <f t="shared" si="811"/>
        <v>0</v>
      </c>
      <c r="AP1727" s="549">
        <f t="shared" si="812"/>
        <v>0</v>
      </c>
      <c r="AQ1727" s="283">
        <f t="shared" si="813"/>
        <v>-2042190.7637499999</v>
      </c>
      <c r="AR1727" s="281">
        <f t="shared" si="793"/>
        <v>0</v>
      </c>
      <c r="AT1727" s="446" t="s">
        <v>2064</v>
      </c>
      <c r="AU1727" s="344"/>
      <c r="AV1727" s="447" t="str">
        <f t="shared" si="794"/>
        <v>CA</v>
      </c>
      <c r="AW1727" s="447" t="str">
        <f t="shared" si="795"/>
        <v>CL</v>
      </c>
      <c r="AX1727" s="447" t="str">
        <f t="shared" si="796"/>
        <v>AIC</v>
      </c>
      <c r="AY1727" s="447" t="str">
        <f t="shared" si="797"/>
        <v>ERB</v>
      </c>
      <c r="AZ1727" s="447" t="str">
        <f t="shared" si="798"/>
        <v>GRB</v>
      </c>
      <c r="BA1727" s="447" t="str">
        <f t="shared" si="799"/>
        <v>Non-Op</v>
      </c>
      <c r="BC1727" s="449" t="s">
        <v>2100</v>
      </c>
      <c r="BD1727" s="552">
        <f t="shared" si="802"/>
        <v>-3297510.81</v>
      </c>
      <c r="BF1727" s="435"/>
      <c r="BG1727" s="435"/>
      <c r="BH1727" s="435"/>
      <c r="BI1727" s="435"/>
      <c r="BJ1727" s="435"/>
      <c r="BK1727" s="435"/>
      <c r="BL1727" s="435"/>
      <c r="BN1727" s="444"/>
    </row>
    <row r="1728" spans="1:66" s="28" customFormat="1" ht="12" customHeight="1">
      <c r="A1728" s="523">
        <v>28300862</v>
      </c>
      <c r="B1728" s="451" t="str">
        <f t="shared" si="803"/>
        <v>28300862</v>
      </c>
      <c r="C1728" s="450" t="s">
        <v>2519</v>
      </c>
      <c r="D1728" s="451" t="s">
        <v>1164</v>
      </c>
      <c r="E1728" s="451"/>
      <c r="F1728" s="291">
        <v>44348</v>
      </c>
      <c r="G1728" s="451"/>
      <c r="H1728" s="556"/>
      <c r="I1728" s="556"/>
      <c r="J1728" s="556"/>
      <c r="K1728" s="556"/>
      <c r="L1728" s="556"/>
      <c r="M1728" s="556"/>
      <c r="N1728" s="556">
        <v>-866238.47</v>
      </c>
      <c r="O1728" s="556">
        <v>-880932.6</v>
      </c>
      <c r="P1728" s="556">
        <v>-889064.68</v>
      </c>
      <c r="Q1728" s="556">
        <v>-916803.35</v>
      </c>
      <c r="R1728" s="556">
        <v>-823687.21</v>
      </c>
      <c r="S1728" s="556">
        <v>-761967.27</v>
      </c>
      <c r="T1728" s="591">
        <v>-661084.34</v>
      </c>
      <c r="U1728" s="556"/>
      <c r="V1728" s="556">
        <f t="shared" si="804"/>
        <v>-455769.64583333331</v>
      </c>
      <c r="W1728" s="292"/>
      <c r="X1728" s="292" t="s">
        <v>1637</v>
      </c>
      <c r="Y1728" s="548">
        <f t="shared" si="817"/>
        <v>0</v>
      </c>
      <c r="Z1728" s="549">
        <f t="shared" si="817"/>
        <v>0</v>
      </c>
      <c r="AA1728" s="549">
        <f t="shared" si="817"/>
        <v>0</v>
      </c>
      <c r="AB1728" s="282">
        <f t="shared" si="789"/>
        <v>-661084.34</v>
      </c>
      <c r="AC1728" s="281">
        <f t="shared" si="790"/>
        <v>0</v>
      </c>
      <c r="AD1728" s="549">
        <f t="shared" si="805"/>
        <v>0</v>
      </c>
      <c r="AE1728" s="553">
        <f t="shared" si="806"/>
        <v>-661084.34</v>
      </c>
      <c r="AF1728" s="282">
        <f t="shared" si="807"/>
        <v>0</v>
      </c>
      <c r="AG1728" s="283">
        <f t="shared" si="808"/>
        <v>-661084.34</v>
      </c>
      <c r="AH1728" s="281">
        <f t="shared" si="791"/>
        <v>0</v>
      </c>
      <c r="AI1728" s="551">
        <f t="shared" si="816"/>
        <v>0</v>
      </c>
      <c r="AJ1728" s="549">
        <f t="shared" si="816"/>
        <v>0</v>
      </c>
      <c r="AK1728" s="549">
        <f t="shared" si="816"/>
        <v>0</v>
      </c>
      <c r="AL1728" s="282">
        <f t="shared" si="809"/>
        <v>-455769.64583333331</v>
      </c>
      <c r="AM1728" s="281">
        <f t="shared" si="792"/>
        <v>0</v>
      </c>
      <c r="AN1728" s="549">
        <f t="shared" si="810"/>
        <v>0</v>
      </c>
      <c r="AO1728" s="549">
        <f t="shared" si="811"/>
        <v>-455769.64583333331</v>
      </c>
      <c r="AP1728" s="549">
        <f t="shared" si="812"/>
        <v>0</v>
      </c>
      <c r="AQ1728" s="283">
        <f t="shared" si="813"/>
        <v>-455769.64583333331</v>
      </c>
      <c r="AR1728" s="281">
        <f t="shared" si="793"/>
        <v>0</v>
      </c>
      <c r="AT1728" s="446" t="s">
        <v>2064</v>
      </c>
      <c r="AU1728" s="344"/>
      <c r="AV1728" s="447" t="str">
        <f t="shared" si="794"/>
        <v>CA</v>
      </c>
      <c r="AW1728" s="447" t="str">
        <f t="shared" si="795"/>
        <v>CL</v>
      </c>
      <c r="AX1728" s="447" t="str">
        <f t="shared" si="796"/>
        <v>AIC</v>
      </c>
      <c r="AY1728" s="447" t="str">
        <f t="shared" si="797"/>
        <v>ERB</v>
      </c>
      <c r="AZ1728" s="447" t="str">
        <f t="shared" si="798"/>
        <v>GRB</v>
      </c>
      <c r="BA1728" s="447" t="str">
        <f t="shared" si="799"/>
        <v>Non-Op</v>
      </c>
      <c r="BC1728" s="449" t="s">
        <v>2100</v>
      </c>
      <c r="BD1728" s="552">
        <f t="shared" si="802"/>
        <v>-661084.34</v>
      </c>
      <c r="BF1728" s="435"/>
      <c r="BG1728" s="435"/>
      <c r="BH1728" s="435"/>
      <c r="BI1728" s="435"/>
      <c r="BJ1728" s="435"/>
      <c r="BK1728" s="435"/>
      <c r="BL1728" s="435"/>
      <c r="BN1728" s="444"/>
    </row>
    <row r="1729" spans="1:71" s="28" customFormat="1" ht="12" customHeight="1">
      <c r="A1729" s="287">
        <v>28302001</v>
      </c>
      <c r="B1729" s="288" t="str">
        <f t="shared" si="803"/>
        <v>28302001</v>
      </c>
      <c r="C1729" s="444" t="s">
        <v>2049</v>
      </c>
      <c r="D1729" s="445" t="s">
        <v>1165</v>
      </c>
      <c r="E1729" s="445"/>
      <c r="F1729" s="444"/>
      <c r="G1729" s="445"/>
      <c r="H1729" s="547">
        <v>-201062.1</v>
      </c>
      <c r="I1729" s="547">
        <v>-579558.24</v>
      </c>
      <c r="J1729" s="547">
        <v>325018.45</v>
      </c>
      <c r="K1729" s="547">
        <v>794505.17</v>
      </c>
      <c r="L1729" s="547">
        <v>339809.34</v>
      </c>
      <c r="M1729" s="547">
        <v>905942.93</v>
      </c>
      <c r="N1729" s="547">
        <v>1709384.17</v>
      </c>
      <c r="O1729" s="547">
        <v>1973787.49</v>
      </c>
      <c r="P1729" s="547">
        <v>2469385.81</v>
      </c>
      <c r="Q1729" s="547">
        <v>2808944.89</v>
      </c>
      <c r="R1729" s="547">
        <v>2990120.47</v>
      </c>
      <c r="S1729" s="547">
        <v>2437601.54</v>
      </c>
      <c r="T1729" s="547">
        <v>2926074.88</v>
      </c>
      <c r="U1729" s="547"/>
      <c r="V1729" s="547">
        <f t="shared" si="804"/>
        <v>1461454.0341666669</v>
      </c>
      <c r="W1729" s="305"/>
      <c r="X1729" s="305"/>
      <c r="Y1729" s="548">
        <f t="shared" si="817"/>
        <v>0</v>
      </c>
      <c r="Z1729" s="549">
        <f t="shared" si="817"/>
        <v>0</v>
      </c>
      <c r="AA1729" s="549">
        <f t="shared" si="817"/>
        <v>0</v>
      </c>
      <c r="AB1729" s="282">
        <f t="shared" si="789"/>
        <v>2926074.88</v>
      </c>
      <c r="AC1729" s="281">
        <f t="shared" si="790"/>
        <v>0</v>
      </c>
      <c r="AD1729" s="549">
        <f t="shared" si="805"/>
        <v>0</v>
      </c>
      <c r="AE1729" s="553">
        <f t="shared" si="806"/>
        <v>0</v>
      </c>
      <c r="AF1729" s="282">
        <f t="shared" si="807"/>
        <v>2926074.88</v>
      </c>
      <c r="AG1729" s="283">
        <f t="shared" si="808"/>
        <v>2926074.88</v>
      </c>
      <c r="AH1729" s="281">
        <f t="shared" si="791"/>
        <v>0</v>
      </c>
      <c r="AI1729" s="551">
        <f t="shared" si="816"/>
        <v>0</v>
      </c>
      <c r="AJ1729" s="549">
        <f t="shared" si="816"/>
        <v>0</v>
      </c>
      <c r="AK1729" s="549">
        <f t="shared" si="816"/>
        <v>0</v>
      </c>
      <c r="AL1729" s="282">
        <f t="shared" si="809"/>
        <v>1461454.0341666669</v>
      </c>
      <c r="AM1729" s="281">
        <f t="shared" si="792"/>
        <v>0</v>
      </c>
      <c r="AN1729" s="549">
        <f t="shared" si="810"/>
        <v>0</v>
      </c>
      <c r="AO1729" s="549">
        <f t="shared" si="811"/>
        <v>0</v>
      </c>
      <c r="AP1729" s="549">
        <f t="shared" si="812"/>
        <v>1461454.0341666669</v>
      </c>
      <c r="AQ1729" s="283">
        <f t="shared" si="813"/>
        <v>1461454.0341666669</v>
      </c>
      <c r="AR1729" s="281">
        <f t="shared" si="793"/>
        <v>0</v>
      </c>
      <c r="AT1729" s="446" t="s">
        <v>2077</v>
      </c>
      <c r="AU1729" s="284"/>
      <c r="AV1729" s="447" t="str">
        <f t="shared" si="794"/>
        <v>CA</v>
      </c>
      <c r="AW1729" s="447" t="str">
        <f t="shared" si="795"/>
        <v>CL</v>
      </c>
      <c r="AX1729" s="447" t="str">
        <f t="shared" si="796"/>
        <v>AIC</v>
      </c>
      <c r="AY1729" s="447" t="str">
        <f t="shared" si="797"/>
        <v>ERB</v>
      </c>
      <c r="AZ1729" s="447" t="str">
        <f t="shared" si="798"/>
        <v>GRB</v>
      </c>
      <c r="BA1729" s="447" t="str">
        <f t="shared" si="799"/>
        <v>Non-Op</v>
      </c>
      <c r="BC1729" s="449" t="s">
        <v>2100</v>
      </c>
      <c r="BD1729" s="552">
        <f t="shared" si="802"/>
        <v>2926074.88</v>
      </c>
      <c r="BF1729" s="435"/>
      <c r="BG1729" s="435"/>
      <c r="BH1729" s="435"/>
      <c r="BI1729" s="435"/>
      <c r="BJ1729" s="435"/>
      <c r="BK1729" s="435"/>
      <c r="BL1729" s="435"/>
      <c r="BN1729" s="444"/>
    </row>
    <row r="1730" spans="1:71" s="28" customFormat="1" ht="12" customHeight="1">
      <c r="A1730" s="287">
        <v>28302002</v>
      </c>
      <c r="B1730" s="288" t="str">
        <f t="shared" si="803"/>
        <v>28302002</v>
      </c>
      <c r="C1730" s="444" t="s">
        <v>2050</v>
      </c>
      <c r="D1730" s="445" t="s">
        <v>1165</v>
      </c>
      <c r="E1730" s="445"/>
      <c r="F1730" s="444"/>
      <c r="G1730" s="445"/>
      <c r="H1730" s="547">
        <v>-3593464.89</v>
      </c>
      <c r="I1730" s="547">
        <v>-4095825.27</v>
      </c>
      <c r="J1730" s="547">
        <v>-3322207.98</v>
      </c>
      <c r="K1730" s="547">
        <v>-2938196.94</v>
      </c>
      <c r="L1730" s="547">
        <v>-3791571.81</v>
      </c>
      <c r="M1730" s="547">
        <v>-3648299.63</v>
      </c>
      <c r="N1730" s="547">
        <v>-3824785.96</v>
      </c>
      <c r="O1730" s="547">
        <v>-3849131.84</v>
      </c>
      <c r="P1730" s="547">
        <v>-3785818</v>
      </c>
      <c r="Q1730" s="547">
        <v>-3740276.28</v>
      </c>
      <c r="R1730" s="547">
        <v>-3449291.08</v>
      </c>
      <c r="S1730" s="547">
        <v>-3959413.25</v>
      </c>
      <c r="T1730" s="547">
        <v>-3362812.04</v>
      </c>
      <c r="U1730" s="547"/>
      <c r="V1730" s="547">
        <f t="shared" si="804"/>
        <v>-3656913.0420833328</v>
      </c>
      <c r="W1730" s="305"/>
      <c r="X1730" s="305"/>
      <c r="Y1730" s="548">
        <f t="shared" si="817"/>
        <v>0</v>
      </c>
      <c r="Z1730" s="549">
        <f t="shared" si="817"/>
        <v>0</v>
      </c>
      <c r="AA1730" s="549">
        <f t="shared" si="817"/>
        <v>0</v>
      </c>
      <c r="AB1730" s="282">
        <f t="shared" si="789"/>
        <v>-3362812.04</v>
      </c>
      <c r="AC1730" s="281">
        <f t="shared" si="790"/>
        <v>0</v>
      </c>
      <c r="AD1730" s="549">
        <f t="shared" si="805"/>
        <v>0</v>
      </c>
      <c r="AE1730" s="553">
        <f t="shared" si="806"/>
        <v>0</v>
      </c>
      <c r="AF1730" s="282">
        <f t="shared" si="807"/>
        <v>-3362812.04</v>
      </c>
      <c r="AG1730" s="283">
        <f t="shared" si="808"/>
        <v>-3362812.04</v>
      </c>
      <c r="AH1730" s="281">
        <f t="shared" si="791"/>
        <v>0</v>
      </c>
      <c r="AI1730" s="551">
        <f t="shared" si="816"/>
        <v>0</v>
      </c>
      <c r="AJ1730" s="549">
        <f t="shared" si="816"/>
        <v>0</v>
      </c>
      <c r="AK1730" s="549">
        <f t="shared" si="816"/>
        <v>0</v>
      </c>
      <c r="AL1730" s="282">
        <f t="shared" si="809"/>
        <v>-3656913.0420833328</v>
      </c>
      <c r="AM1730" s="281">
        <f t="shared" si="792"/>
        <v>0</v>
      </c>
      <c r="AN1730" s="549">
        <f t="shared" si="810"/>
        <v>0</v>
      </c>
      <c r="AO1730" s="549">
        <f t="shared" si="811"/>
        <v>0</v>
      </c>
      <c r="AP1730" s="549">
        <f t="shared" si="812"/>
        <v>-3656913.0420833328</v>
      </c>
      <c r="AQ1730" s="283">
        <f t="shared" si="813"/>
        <v>-3656913.0420833328</v>
      </c>
      <c r="AR1730" s="281">
        <f t="shared" si="793"/>
        <v>0</v>
      </c>
      <c r="AT1730" s="446" t="s">
        <v>2077</v>
      </c>
      <c r="AU1730" s="284"/>
      <c r="AV1730" s="447" t="str">
        <f t="shared" si="794"/>
        <v>CA</v>
      </c>
      <c r="AW1730" s="447" t="str">
        <f t="shared" si="795"/>
        <v>CL</v>
      </c>
      <c r="AX1730" s="447" t="str">
        <f t="shared" si="796"/>
        <v>AIC</v>
      </c>
      <c r="AY1730" s="447" t="str">
        <f t="shared" si="797"/>
        <v>ERB</v>
      </c>
      <c r="AZ1730" s="447" t="str">
        <f t="shared" si="798"/>
        <v>GRB</v>
      </c>
      <c r="BA1730" s="447" t="str">
        <f t="shared" si="799"/>
        <v>Non-Op</v>
      </c>
      <c r="BC1730" s="449" t="s">
        <v>2100</v>
      </c>
      <c r="BD1730" s="552">
        <f t="shared" si="802"/>
        <v>-3362812.04</v>
      </c>
      <c r="BF1730" s="435"/>
      <c r="BG1730" s="435"/>
      <c r="BH1730" s="435"/>
      <c r="BI1730" s="435"/>
      <c r="BJ1730" s="435"/>
      <c r="BK1730" s="435"/>
      <c r="BL1730" s="435"/>
      <c r="BN1730" s="444"/>
    </row>
    <row r="1731" spans="1:71" s="28" customFormat="1" ht="12" customHeight="1">
      <c r="A1731" s="287">
        <v>28302011</v>
      </c>
      <c r="B1731" s="288" t="str">
        <f t="shared" si="803"/>
        <v>28302011</v>
      </c>
      <c r="C1731" s="444" t="s">
        <v>2051</v>
      </c>
      <c r="D1731" s="445" t="s">
        <v>1165</v>
      </c>
      <c r="E1731" s="445"/>
      <c r="F1731" s="444"/>
      <c r="G1731" s="445"/>
      <c r="H1731" s="547">
        <v>-6468415.04</v>
      </c>
      <c r="I1731" s="547">
        <v>-6776181.1799999997</v>
      </c>
      <c r="J1731" s="547">
        <v>-6626064.0599999996</v>
      </c>
      <c r="K1731" s="547">
        <v>-6735593</v>
      </c>
      <c r="L1731" s="547">
        <v>-6781617.0899999999</v>
      </c>
      <c r="M1731" s="547">
        <v>-6943908.2800000003</v>
      </c>
      <c r="N1731" s="547">
        <v>-6341675.4900000002</v>
      </c>
      <c r="O1731" s="547">
        <v>-6399306.6600000001</v>
      </c>
      <c r="P1731" s="547">
        <v>-6322229.0099999998</v>
      </c>
      <c r="Q1731" s="547">
        <v>-6062167.5899999999</v>
      </c>
      <c r="R1731" s="547">
        <v>-5720122.2300000004</v>
      </c>
      <c r="S1731" s="547">
        <v>-5889001.96</v>
      </c>
      <c r="T1731" s="547">
        <v>-5626078.1299999999</v>
      </c>
      <c r="U1731" s="547"/>
      <c r="V1731" s="547">
        <f t="shared" si="804"/>
        <v>-6387092.7612499995</v>
      </c>
      <c r="W1731" s="305"/>
      <c r="X1731" s="305"/>
      <c r="Y1731" s="548">
        <f t="shared" si="817"/>
        <v>0</v>
      </c>
      <c r="Z1731" s="549">
        <f t="shared" si="817"/>
        <v>0</v>
      </c>
      <c r="AA1731" s="549">
        <f t="shared" si="817"/>
        <v>0</v>
      </c>
      <c r="AB1731" s="282">
        <f t="shared" si="789"/>
        <v>-5626078.1299999999</v>
      </c>
      <c r="AC1731" s="281">
        <f t="shared" si="790"/>
        <v>0</v>
      </c>
      <c r="AD1731" s="549">
        <f t="shared" si="805"/>
        <v>0</v>
      </c>
      <c r="AE1731" s="553">
        <f t="shared" si="806"/>
        <v>0</v>
      </c>
      <c r="AF1731" s="282">
        <f t="shared" si="807"/>
        <v>-5626078.1299999999</v>
      </c>
      <c r="AG1731" s="283">
        <f t="shared" si="808"/>
        <v>-5626078.1299999999</v>
      </c>
      <c r="AH1731" s="281">
        <f t="shared" si="791"/>
        <v>0</v>
      </c>
      <c r="AI1731" s="551">
        <f t="shared" si="816"/>
        <v>0</v>
      </c>
      <c r="AJ1731" s="549">
        <f t="shared" si="816"/>
        <v>0</v>
      </c>
      <c r="AK1731" s="549">
        <f t="shared" si="816"/>
        <v>0</v>
      </c>
      <c r="AL1731" s="282">
        <f t="shared" si="809"/>
        <v>-6387092.7612499995</v>
      </c>
      <c r="AM1731" s="281">
        <f t="shared" si="792"/>
        <v>0</v>
      </c>
      <c r="AN1731" s="549">
        <f t="shared" si="810"/>
        <v>0</v>
      </c>
      <c r="AO1731" s="549">
        <f t="shared" si="811"/>
        <v>0</v>
      </c>
      <c r="AP1731" s="549">
        <f t="shared" si="812"/>
        <v>-6387092.7612499995</v>
      </c>
      <c r="AQ1731" s="283">
        <f t="shared" si="813"/>
        <v>-6387092.7612499995</v>
      </c>
      <c r="AR1731" s="281">
        <f t="shared" si="793"/>
        <v>0</v>
      </c>
      <c r="AT1731" s="446" t="s">
        <v>2077</v>
      </c>
      <c r="AU1731" s="284"/>
      <c r="AV1731" s="447" t="str">
        <f t="shared" si="794"/>
        <v>CA</v>
      </c>
      <c r="AW1731" s="447" t="str">
        <f t="shared" si="795"/>
        <v>CL</v>
      </c>
      <c r="AX1731" s="447" t="str">
        <f t="shared" si="796"/>
        <v>AIC</v>
      </c>
      <c r="AY1731" s="447" t="str">
        <f t="shared" si="797"/>
        <v>ERB</v>
      </c>
      <c r="AZ1731" s="447" t="str">
        <f t="shared" si="798"/>
        <v>GRB</v>
      </c>
      <c r="BA1731" s="447" t="str">
        <f t="shared" si="799"/>
        <v>Non-Op</v>
      </c>
      <c r="BC1731" s="449" t="s">
        <v>2100</v>
      </c>
      <c r="BD1731" s="552">
        <f t="shared" si="802"/>
        <v>-5626078.1299999999</v>
      </c>
      <c r="BF1731" s="435"/>
      <c r="BG1731" s="435"/>
      <c r="BH1731" s="435"/>
      <c r="BI1731" s="435"/>
      <c r="BJ1731" s="435"/>
      <c r="BK1731" s="435"/>
      <c r="BL1731" s="435"/>
      <c r="BN1731" s="444"/>
    </row>
    <row r="1732" spans="1:71" s="28" customFormat="1" ht="12" customHeight="1">
      <c r="A1732" s="287">
        <v>28302012</v>
      </c>
      <c r="B1732" s="288" t="str">
        <f t="shared" si="803"/>
        <v>28302012</v>
      </c>
      <c r="C1732" s="444" t="s">
        <v>2052</v>
      </c>
      <c r="D1732" s="445" t="s">
        <v>1165</v>
      </c>
      <c r="E1732" s="445"/>
      <c r="F1732" s="444"/>
      <c r="G1732" s="445"/>
      <c r="H1732" s="547">
        <v>-892461.58</v>
      </c>
      <c r="I1732" s="547">
        <v>-1399804.89</v>
      </c>
      <c r="J1732" s="547">
        <v>-1270697.3</v>
      </c>
      <c r="K1732" s="547">
        <v>-1191405.49</v>
      </c>
      <c r="L1732" s="547">
        <v>-1487890.03</v>
      </c>
      <c r="M1732" s="547">
        <v>-1470263.65</v>
      </c>
      <c r="N1732" s="547">
        <v>-1522115.4</v>
      </c>
      <c r="O1732" s="547">
        <v>-1386347.52</v>
      </c>
      <c r="P1732" s="547">
        <v>-1457305.89</v>
      </c>
      <c r="Q1732" s="547">
        <v>-1310127.44</v>
      </c>
      <c r="R1732" s="547">
        <v>-1175882.82</v>
      </c>
      <c r="S1732" s="547">
        <v>-1095127.1100000001</v>
      </c>
      <c r="T1732" s="547">
        <v>-949645.85</v>
      </c>
      <c r="U1732" s="547"/>
      <c r="V1732" s="547">
        <f t="shared" si="804"/>
        <v>-1307335.1045833332</v>
      </c>
      <c r="W1732" s="305"/>
      <c r="X1732" s="305"/>
      <c r="Y1732" s="548">
        <f t="shared" si="817"/>
        <v>0</v>
      </c>
      <c r="Z1732" s="549">
        <f t="shared" si="817"/>
        <v>0</v>
      </c>
      <c r="AA1732" s="549">
        <f t="shared" si="817"/>
        <v>0</v>
      </c>
      <c r="AB1732" s="282">
        <f t="shared" si="789"/>
        <v>-949645.85</v>
      </c>
      <c r="AC1732" s="281">
        <f t="shared" si="790"/>
        <v>0</v>
      </c>
      <c r="AD1732" s="549">
        <f t="shared" si="805"/>
        <v>0</v>
      </c>
      <c r="AE1732" s="553">
        <f t="shared" si="806"/>
        <v>0</v>
      </c>
      <c r="AF1732" s="282">
        <f t="shared" si="807"/>
        <v>-949645.85</v>
      </c>
      <c r="AG1732" s="283">
        <f t="shared" si="808"/>
        <v>-949645.85</v>
      </c>
      <c r="AH1732" s="281">
        <f t="shared" si="791"/>
        <v>0</v>
      </c>
      <c r="AI1732" s="551">
        <f t="shared" si="816"/>
        <v>0</v>
      </c>
      <c r="AJ1732" s="549">
        <f t="shared" si="816"/>
        <v>0</v>
      </c>
      <c r="AK1732" s="549">
        <f t="shared" si="816"/>
        <v>0</v>
      </c>
      <c r="AL1732" s="282">
        <f t="shared" si="809"/>
        <v>-1307335.1045833332</v>
      </c>
      <c r="AM1732" s="281">
        <f t="shared" si="792"/>
        <v>0</v>
      </c>
      <c r="AN1732" s="549">
        <f t="shared" si="810"/>
        <v>0</v>
      </c>
      <c r="AO1732" s="549">
        <f t="shared" si="811"/>
        <v>0</v>
      </c>
      <c r="AP1732" s="549">
        <f t="shared" si="812"/>
        <v>-1307335.1045833332</v>
      </c>
      <c r="AQ1732" s="283">
        <f t="shared" si="813"/>
        <v>-1307335.1045833332</v>
      </c>
      <c r="AR1732" s="281">
        <f t="shared" si="793"/>
        <v>0</v>
      </c>
      <c r="AT1732" s="446" t="s">
        <v>2077</v>
      </c>
      <c r="AU1732" s="284"/>
      <c r="AV1732" s="447" t="str">
        <f t="shared" si="794"/>
        <v>CA</v>
      </c>
      <c r="AW1732" s="447" t="str">
        <f t="shared" si="795"/>
        <v>CL</v>
      </c>
      <c r="AX1732" s="447" t="str">
        <f t="shared" si="796"/>
        <v>AIC</v>
      </c>
      <c r="AY1732" s="447" t="str">
        <f t="shared" si="797"/>
        <v>ERB</v>
      </c>
      <c r="AZ1732" s="447" t="str">
        <f t="shared" si="798"/>
        <v>GRB</v>
      </c>
      <c r="BA1732" s="447" t="str">
        <f t="shared" si="799"/>
        <v>Non-Op</v>
      </c>
      <c r="BC1732" s="449" t="s">
        <v>2100</v>
      </c>
      <c r="BD1732" s="552">
        <f t="shared" si="802"/>
        <v>-949645.85</v>
      </c>
      <c r="BF1732" s="435"/>
      <c r="BG1732" s="435"/>
      <c r="BH1732" s="435"/>
      <c r="BI1732" s="435"/>
      <c r="BJ1732" s="435"/>
      <c r="BK1732" s="435"/>
      <c r="BL1732" s="435"/>
      <c r="BN1732" s="444"/>
    </row>
    <row r="1733" spans="1:71" s="28" customFormat="1" ht="12" customHeight="1">
      <c r="A1733" s="287">
        <v>28302021</v>
      </c>
      <c r="B1733" s="288" t="str">
        <f t="shared" si="803"/>
        <v>28302021</v>
      </c>
      <c r="C1733" s="444" t="s">
        <v>2053</v>
      </c>
      <c r="D1733" s="445" t="s">
        <v>2092</v>
      </c>
      <c r="E1733" s="445"/>
      <c r="F1733" s="444"/>
      <c r="G1733" s="445"/>
      <c r="H1733" s="547">
        <v>-4041085.72</v>
      </c>
      <c r="I1733" s="547">
        <v>-3832011.82</v>
      </c>
      <c r="J1733" s="547">
        <v>-3583511.47</v>
      </c>
      <c r="K1733" s="547">
        <v>-3400778.92</v>
      </c>
      <c r="L1733" s="547">
        <v>-3558906.92</v>
      </c>
      <c r="M1733" s="547">
        <v>-3685897.07</v>
      </c>
      <c r="N1733" s="547">
        <v>-3658433.69</v>
      </c>
      <c r="O1733" s="547">
        <v>-3773118.89</v>
      </c>
      <c r="P1733" s="547">
        <v>-3859983.92</v>
      </c>
      <c r="Q1733" s="547">
        <v>-4006960.61</v>
      </c>
      <c r="R1733" s="547">
        <v>-4002438.5</v>
      </c>
      <c r="S1733" s="547">
        <v>-3938418.95</v>
      </c>
      <c r="T1733" s="547">
        <v>-3673191.68</v>
      </c>
      <c r="U1733" s="547"/>
      <c r="V1733" s="547">
        <f t="shared" si="804"/>
        <v>-3763133.288333334</v>
      </c>
      <c r="W1733" s="305"/>
      <c r="X1733" s="305"/>
      <c r="Y1733" s="548">
        <f t="shared" si="817"/>
        <v>0</v>
      </c>
      <c r="Z1733" s="549">
        <f t="shared" si="817"/>
        <v>-3673191.68</v>
      </c>
      <c r="AA1733" s="549">
        <f t="shared" si="817"/>
        <v>0</v>
      </c>
      <c r="AB1733" s="282">
        <f t="shared" si="789"/>
        <v>0</v>
      </c>
      <c r="AC1733" s="281">
        <f t="shared" si="790"/>
        <v>0</v>
      </c>
      <c r="AD1733" s="549">
        <f t="shared" si="805"/>
        <v>0</v>
      </c>
      <c r="AE1733" s="553">
        <f t="shared" si="806"/>
        <v>0</v>
      </c>
      <c r="AF1733" s="282">
        <f t="shared" si="807"/>
        <v>0</v>
      </c>
      <c r="AG1733" s="283">
        <f t="shared" si="808"/>
        <v>0</v>
      </c>
      <c r="AH1733" s="281">
        <f t="shared" si="791"/>
        <v>0</v>
      </c>
      <c r="AI1733" s="551">
        <f t="shared" si="816"/>
        <v>0</v>
      </c>
      <c r="AJ1733" s="549">
        <f t="shared" si="816"/>
        <v>-3763133.288333334</v>
      </c>
      <c r="AK1733" s="549">
        <f t="shared" si="816"/>
        <v>0</v>
      </c>
      <c r="AL1733" s="282">
        <f t="shared" si="809"/>
        <v>0</v>
      </c>
      <c r="AM1733" s="281">
        <f t="shared" si="792"/>
        <v>0</v>
      </c>
      <c r="AN1733" s="549">
        <f t="shared" si="810"/>
        <v>0</v>
      </c>
      <c r="AO1733" s="549">
        <f t="shared" si="811"/>
        <v>0</v>
      </c>
      <c r="AP1733" s="549">
        <f t="shared" si="812"/>
        <v>0</v>
      </c>
      <c r="AQ1733" s="283">
        <f t="shared" si="813"/>
        <v>0</v>
      </c>
      <c r="AR1733" s="281">
        <f t="shared" si="793"/>
        <v>0</v>
      </c>
      <c r="AT1733" s="446"/>
      <c r="AU1733" s="344"/>
      <c r="AV1733" s="447" t="str">
        <f t="shared" si="794"/>
        <v>CA</v>
      </c>
      <c r="AW1733" s="447" t="str">
        <f t="shared" si="795"/>
        <v>CL</v>
      </c>
      <c r="AX1733" s="447" t="str">
        <f t="shared" si="796"/>
        <v>AIC</v>
      </c>
      <c r="AY1733" s="447" t="str">
        <f t="shared" si="797"/>
        <v>ERB</v>
      </c>
      <c r="AZ1733" s="447" t="str">
        <f t="shared" si="798"/>
        <v>GRB</v>
      </c>
      <c r="BA1733" s="447" t="str">
        <f t="shared" si="799"/>
        <v>Non-Op</v>
      </c>
      <c r="BC1733" s="445" t="s">
        <v>2279</v>
      </c>
      <c r="BD1733" s="552">
        <f t="shared" si="802"/>
        <v>-3673191.68</v>
      </c>
      <c r="BF1733" s="435"/>
      <c r="BG1733" s="435"/>
      <c r="BH1733" s="435"/>
      <c r="BI1733" s="435"/>
      <c r="BJ1733" s="435"/>
      <c r="BK1733" s="435"/>
      <c r="BL1733" s="435"/>
      <c r="BN1733" s="444"/>
    </row>
    <row r="1734" spans="1:71" s="28" customFormat="1" ht="12" customHeight="1">
      <c r="A1734" s="287">
        <v>28302022</v>
      </c>
      <c r="B1734" s="288" t="str">
        <f t="shared" si="803"/>
        <v>28302022</v>
      </c>
      <c r="C1734" s="444" t="s">
        <v>2054</v>
      </c>
      <c r="D1734" s="445" t="s">
        <v>2092</v>
      </c>
      <c r="E1734" s="445"/>
      <c r="F1734" s="444"/>
      <c r="G1734" s="445"/>
      <c r="H1734" s="547">
        <v>-1179548.9099999999</v>
      </c>
      <c r="I1734" s="547">
        <v>-1070920.32</v>
      </c>
      <c r="J1734" s="547">
        <v>-932261.1</v>
      </c>
      <c r="K1734" s="547">
        <v>-846650.4</v>
      </c>
      <c r="L1734" s="547">
        <v>-860247.34</v>
      </c>
      <c r="M1734" s="547">
        <v>-1008618.64</v>
      </c>
      <c r="N1734" s="547">
        <v>-1235885.68</v>
      </c>
      <c r="O1734" s="547">
        <v>-1497375.16</v>
      </c>
      <c r="P1734" s="547">
        <v>-1818547.69</v>
      </c>
      <c r="Q1734" s="547">
        <v>-2042180.68</v>
      </c>
      <c r="R1734" s="547">
        <v>-2097095.65</v>
      </c>
      <c r="S1734" s="547">
        <v>-2029420.63</v>
      </c>
      <c r="T1734" s="547">
        <v>-1764900.22</v>
      </c>
      <c r="U1734" s="547"/>
      <c r="V1734" s="547">
        <f t="shared" si="804"/>
        <v>-1409285.6545833333</v>
      </c>
      <c r="W1734" s="305"/>
      <c r="X1734" s="305"/>
      <c r="Y1734" s="548">
        <f t="shared" si="817"/>
        <v>0</v>
      </c>
      <c r="Z1734" s="549">
        <f t="shared" si="817"/>
        <v>-1764900.22</v>
      </c>
      <c r="AA1734" s="549">
        <f t="shared" si="817"/>
        <v>0</v>
      </c>
      <c r="AB1734" s="282">
        <f t="shared" si="789"/>
        <v>0</v>
      </c>
      <c r="AC1734" s="281">
        <f t="shared" si="790"/>
        <v>0</v>
      </c>
      <c r="AD1734" s="549">
        <f t="shared" si="805"/>
        <v>0</v>
      </c>
      <c r="AE1734" s="553">
        <f t="shared" si="806"/>
        <v>0</v>
      </c>
      <c r="AF1734" s="282">
        <f t="shared" si="807"/>
        <v>0</v>
      </c>
      <c r="AG1734" s="283">
        <f t="shared" si="808"/>
        <v>0</v>
      </c>
      <c r="AH1734" s="281">
        <f t="shared" si="791"/>
        <v>0</v>
      </c>
      <c r="AI1734" s="551">
        <f t="shared" si="816"/>
        <v>0</v>
      </c>
      <c r="AJ1734" s="549">
        <f t="shared" si="816"/>
        <v>-1409285.6545833333</v>
      </c>
      <c r="AK1734" s="549">
        <f t="shared" si="816"/>
        <v>0</v>
      </c>
      <c r="AL1734" s="282">
        <f t="shared" si="809"/>
        <v>0</v>
      </c>
      <c r="AM1734" s="281">
        <f t="shared" si="792"/>
        <v>0</v>
      </c>
      <c r="AN1734" s="549">
        <f t="shared" si="810"/>
        <v>0</v>
      </c>
      <c r="AO1734" s="549">
        <f t="shared" si="811"/>
        <v>0</v>
      </c>
      <c r="AP1734" s="549">
        <f t="shared" si="812"/>
        <v>0</v>
      </c>
      <c r="AQ1734" s="283">
        <f t="shared" si="813"/>
        <v>0</v>
      </c>
      <c r="AR1734" s="281">
        <f t="shared" si="793"/>
        <v>0</v>
      </c>
      <c r="AT1734" s="446"/>
      <c r="AU1734" s="344"/>
      <c r="AV1734" s="447" t="str">
        <f t="shared" si="794"/>
        <v>CA</v>
      </c>
      <c r="AW1734" s="447" t="str">
        <f t="shared" si="795"/>
        <v>CL</v>
      </c>
      <c r="AX1734" s="447" t="str">
        <f t="shared" si="796"/>
        <v>AIC</v>
      </c>
      <c r="AY1734" s="447" t="str">
        <f t="shared" si="797"/>
        <v>ERB</v>
      </c>
      <c r="AZ1734" s="447" t="str">
        <f t="shared" si="798"/>
        <v>GRB</v>
      </c>
      <c r="BA1734" s="447" t="str">
        <f t="shared" si="799"/>
        <v>Non-Op</v>
      </c>
      <c r="BC1734" s="445" t="s">
        <v>2279</v>
      </c>
      <c r="BD1734" s="552">
        <f t="shared" si="802"/>
        <v>-1764900.22</v>
      </c>
      <c r="BF1734" s="435"/>
      <c r="BG1734" s="435"/>
      <c r="BH1734" s="435"/>
      <c r="BI1734" s="435"/>
      <c r="BJ1734" s="435"/>
      <c r="BK1734" s="435"/>
      <c r="BL1734" s="435"/>
      <c r="BN1734" s="444"/>
    </row>
    <row r="1735" spans="1:71" s="28" customFormat="1" ht="12" customHeight="1">
      <c r="A1735" s="287">
        <v>28302031</v>
      </c>
      <c r="B1735" s="288" t="str">
        <f t="shared" si="803"/>
        <v>28302031</v>
      </c>
      <c r="C1735" s="444" t="s">
        <v>2055</v>
      </c>
      <c r="D1735" s="445" t="s">
        <v>1165</v>
      </c>
      <c r="E1735" s="445"/>
      <c r="F1735" s="444"/>
      <c r="G1735" s="445"/>
      <c r="H1735" s="547">
        <v>-1482557.02</v>
      </c>
      <c r="I1735" s="547">
        <v>-1391771.17</v>
      </c>
      <c r="J1735" s="547">
        <v>-1541030.4</v>
      </c>
      <c r="K1735" s="547">
        <v>-1489769.94</v>
      </c>
      <c r="L1735" s="547">
        <v>-1894351.47</v>
      </c>
      <c r="M1735" s="547">
        <v>-2108658.84</v>
      </c>
      <c r="N1735" s="547">
        <v>-2006485.93</v>
      </c>
      <c r="O1735" s="547">
        <v>-1998712.44</v>
      </c>
      <c r="P1735" s="547">
        <v>-2095176.41</v>
      </c>
      <c r="Q1735" s="547">
        <v>-2160653.4500000002</v>
      </c>
      <c r="R1735" s="547">
        <v>-1807353.81</v>
      </c>
      <c r="S1735" s="547">
        <v>-1668145.99</v>
      </c>
      <c r="T1735" s="547">
        <v>-1768571.89</v>
      </c>
      <c r="U1735" s="547"/>
      <c r="V1735" s="547">
        <f t="shared" si="804"/>
        <v>-1815639.5254166666</v>
      </c>
      <c r="W1735" s="305"/>
      <c r="X1735" s="305"/>
      <c r="Y1735" s="548">
        <f t="shared" si="817"/>
        <v>0</v>
      </c>
      <c r="Z1735" s="549">
        <f t="shared" si="817"/>
        <v>0</v>
      </c>
      <c r="AA1735" s="549">
        <f t="shared" si="817"/>
        <v>0</v>
      </c>
      <c r="AB1735" s="282">
        <f t="shared" si="789"/>
        <v>-1768571.89</v>
      </c>
      <c r="AC1735" s="281">
        <f t="shared" si="790"/>
        <v>0</v>
      </c>
      <c r="AD1735" s="549">
        <f t="shared" si="805"/>
        <v>0</v>
      </c>
      <c r="AE1735" s="553">
        <f t="shared" si="806"/>
        <v>0</v>
      </c>
      <c r="AF1735" s="282">
        <f t="shared" si="807"/>
        <v>-1768571.89</v>
      </c>
      <c r="AG1735" s="283">
        <f t="shared" si="808"/>
        <v>-1768571.89</v>
      </c>
      <c r="AH1735" s="281">
        <f t="shared" si="791"/>
        <v>0</v>
      </c>
      <c r="AI1735" s="551">
        <f t="shared" si="816"/>
        <v>0</v>
      </c>
      <c r="AJ1735" s="549">
        <f t="shared" si="816"/>
        <v>0</v>
      </c>
      <c r="AK1735" s="549">
        <f t="shared" si="816"/>
        <v>0</v>
      </c>
      <c r="AL1735" s="282">
        <f t="shared" si="809"/>
        <v>-1815639.5254166666</v>
      </c>
      <c r="AM1735" s="281">
        <f t="shared" si="792"/>
        <v>0</v>
      </c>
      <c r="AN1735" s="549">
        <f t="shared" si="810"/>
        <v>0</v>
      </c>
      <c r="AO1735" s="549">
        <f t="shared" si="811"/>
        <v>0</v>
      </c>
      <c r="AP1735" s="549">
        <f t="shared" si="812"/>
        <v>-1815639.5254166666</v>
      </c>
      <c r="AQ1735" s="283">
        <f t="shared" si="813"/>
        <v>-1815639.5254166666</v>
      </c>
      <c r="AR1735" s="281">
        <f t="shared" si="793"/>
        <v>0</v>
      </c>
      <c r="AT1735" s="446" t="s">
        <v>2077</v>
      </c>
      <c r="AU1735" s="284"/>
      <c r="AV1735" s="447" t="str">
        <f t="shared" si="794"/>
        <v>CA</v>
      </c>
      <c r="AW1735" s="447" t="str">
        <f t="shared" si="795"/>
        <v>CL</v>
      </c>
      <c r="AX1735" s="447" t="str">
        <f t="shared" si="796"/>
        <v>AIC</v>
      </c>
      <c r="AY1735" s="447" t="str">
        <f t="shared" si="797"/>
        <v>ERB</v>
      </c>
      <c r="AZ1735" s="447" t="str">
        <f t="shared" si="798"/>
        <v>GRB</v>
      </c>
      <c r="BA1735" s="447" t="str">
        <f t="shared" si="799"/>
        <v>Non-Op</v>
      </c>
      <c r="BC1735" s="449" t="s">
        <v>2100</v>
      </c>
      <c r="BD1735" s="552">
        <f t="shared" si="802"/>
        <v>-1768571.89</v>
      </c>
      <c r="BF1735" s="435"/>
      <c r="BG1735" s="435"/>
      <c r="BH1735" s="435"/>
      <c r="BI1735" s="435"/>
      <c r="BJ1735" s="435"/>
      <c r="BK1735" s="435"/>
      <c r="BL1735" s="435"/>
      <c r="BN1735" s="444"/>
    </row>
    <row r="1736" spans="1:71" s="28" customFormat="1" ht="12" customHeight="1">
      <c r="A1736" s="321">
        <v>28302033</v>
      </c>
      <c r="B1736" s="288" t="str">
        <f t="shared" si="803"/>
        <v>28302033</v>
      </c>
      <c r="C1736" s="444" t="s">
        <v>2403</v>
      </c>
      <c r="D1736" s="445" t="s">
        <v>2087</v>
      </c>
      <c r="E1736" s="445"/>
      <c r="F1736" s="289">
        <v>43647</v>
      </c>
      <c r="G1736" s="445"/>
      <c r="H1736" s="547">
        <v>0</v>
      </c>
      <c r="I1736" s="547">
        <v>0</v>
      </c>
      <c r="J1736" s="547">
        <v>0</v>
      </c>
      <c r="K1736" s="547">
        <v>0</v>
      </c>
      <c r="L1736" s="547">
        <v>0</v>
      </c>
      <c r="M1736" s="547">
        <v>0</v>
      </c>
      <c r="N1736" s="547">
        <v>0</v>
      </c>
      <c r="O1736" s="547">
        <v>0</v>
      </c>
      <c r="P1736" s="547">
        <v>0</v>
      </c>
      <c r="Q1736" s="547">
        <v>0</v>
      </c>
      <c r="R1736" s="547">
        <v>0</v>
      </c>
      <c r="S1736" s="547">
        <v>0</v>
      </c>
      <c r="T1736" s="547">
        <v>0</v>
      </c>
      <c r="U1736" s="547"/>
      <c r="V1736" s="547">
        <f t="shared" si="804"/>
        <v>0</v>
      </c>
      <c r="W1736" s="285" t="s">
        <v>2404</v>
      </c>
      <c r="X1736" s="285" t="s">
        <v>2405</v>
      </c>
      <c r="Y1736" s="548">
        <f t="shared" si="817"/>
        <v>0</v>
      </c>
      <c r="Z1736" s="549">
        <f t="shared" si="817"/>
        <v>0</v>
      </c>
      <c r="AA1736" s="549">
        <f t="shared" si="817"/>
        <v>0</v>
      </c>
      <c r="AB1736" s="282">
        <f t="shared" si="789"/>
        <v>0</v>
      </c>
      <c r="AC1736" s="281">
        <f t="shared" si="790"/>
        <v>0</v>
      </c>
      <c r="AD1736" s="549">
        <f t="shared" si="805"/>
        <v>0</v>
      </c>
      <c r="AE1736" s="553">
        <f t="shared" si="806"/>
        <v>0</v>
      </c>
      <c r="AF1736" s="282">
        <f t="shared" si="807"/>
        <v>0</v>
      </c>
      <c r="AG1736" s="283">
        <f t="shared" si="808"/>
        <v>0</v>
      </c>
      <c r="AH1736" s="281">
        <f t="shared" si="791"/>
        <v>0</v>
      </c>
      <c r="AI1736" s="551">
        <f t="shared" si="816"/>
        <v>0</v>
      </c>
      <c r="AJ1736" s="549">
        <f t="shared" si="816"/>
        <v>0</v>
      </c>
      <c r="AK1736" s="549">
        <f t="shared" si="816"/>
        <v>0</v>
      </c>
      <c r="AL1736" s="282">
        <f t="shared" si="809"/>
        <v>0</v>
      </c>
      <c r="AM1736" s="281">
        <f t="shared" si="792"/>
        <v>0</v>
      </c>
      <c r="AN1736" s="549">
        <f t="shared" si="810"/>
        <v>0</v>
      </c>
      <c r="AO1736" s="549">
        <f t="shared" si="811"/>
        <v>0</v>
      </c>
      <c r="AP1736" s="549">
        <f t="shared" si="812"/>
        <v>0</v>
      </c>
      <c r="AQ1736" s="283">
        <f t="shared" si="813"/>
        <v>0</v>
      </c>
      <c r="AR1736" s="281">
        <f t="shared" si="793"/>
        <v>0</v>
      </c>
      <c r="AT1736" s="446" t="s">
        <v>2163</v>
      </c>
      <c r="AU1736" s="284"/>
      <c r="AV1736" s="447" t="str">
        <f t="shared" si="794"/>
        <v>CA</v>
      </c>
      <c r="AW1736" s="447" t="str">
        <f t="shared" si="795"/>
        <v>CL</v>
      </c>
      <c r="AX1736" s="447" t="str">
        <f t="shared" si="796"/>
        <v>AIC</v>
      </c>
      <c r="AY1736" s="447" t="str">
        <f t="shared" si="797"/>
        <v>ERB</v>
      </c>
      <c r="AZ1736" s="447" t="str">
        <f t="shared" si="798"/>
        <v>GRB</v>
      </c>
      <c r="BA1736" s="447" t="str">
        <f t="shared" si="799"/>
        <v>Non-Op</v>
      </c>
      <c r="BC1736" s="445" t="s">
        <v>2279</v>
      </c>
      <c r="BD1736" s="552">
        <f t="shared" si="802"/>
        <v>0</v>
      </c>
      <c r="BF1736" s="448"/>
      <c r="BG1736" s="448"/>
      <c r="BH1736" s="448"/>
      <c r="BI1736" s="448"/>
      <c r="BJ1736" s="448"/>
      <c r="BK1736" s="448"/>
      <c r="BL1736" s="448"/>
      <c r="BN1736" s="444"/>
    </row>
    <row r="1737" spans="1:71" s="28" customFormat="1" ht="12" customHeight="1">
      <c r="A1737" s="287">
        <v>28302041</v>
      </c>
      <c r="B1737" s="288" t="str">
        <f t="shared" si="803"/>
        <v>28302041</v>
      </c>
      <c r="C1737" s="444" t="s">
        <v>2056</v>
      </c>
      <c r="D1737" s="445" t="s">
        <v>2092</v>
      </c>
      <c r="E1737" s="445"/>
      <c r="F1737" s="444"/>
      <c r="G1737" s="445"/>
      <c r="H1737" s="547">
        <v>-4682402.6100000003</v>
      </c>
      <c r="I1737" s="547">
        <v>-4600903.8099999996</v>
      </c>
      <c r="J1737" s="547">
        <v>-4517895.76</v>
      </c>
      <c r="K1737" s="547">
        <v>-4437870.54</v>
      </c>
      <c r="L1737" s="547">
        <v>-4603368.2699999996</v>
      </c>
      <c r="M1737" s="547">
        <v>-5014840.3899999997</v>
      </c>
      <c r="N1737" s="547">
        <v>-5020845.97</v>
      </c>
      <c r="O1737" s="547">
        <v>-5039615.33</v>
      </c>
      <c r="P1737" s="547">
        <v>-4912542.26</v>
      </c>
      <c r="Q1737" s="547">
        <v>-4810956.43</v>
      </c>
      <c r="R1737" s="547">
        <v>-4711837.3099999996</v>
      </c>
      <c r="S1737" s="547">
        <v>-4610378.1399999997</v>
      </c>
      <c r="T1737" s="547">
        <v>-4511057.7</v>
      </c>
      <c r="U1737" s="547"/>
      <c r="V1737" s="547">
        <f t="shared" si="804"/>
        <v>-4739815.3637500005</v>
      </c>
      <c r="W1737" s="285"/>
      <c r="X1737" s="285"/>
      <c r="Y1737" s="548">
        <f t="shared" si="817"/>
        <v>0</v>
      </c>
      <c r="Z1737" s="549">
        <f t="shared" si="817"/>
        <v>-4511057.7</v>
      </c>
      <c r="AA1737" s="549">
        <f t="shared" si="817"/>
        <v>0</v>
      </c>
      <c r="AB1737" s="282">
        <f t="shared" ref="AB1737:AB1766" si="818">T1737-SUM(Y1737:AA1737)</f>
        <v>0</v>
      </c>
      <c r="AC1737" s="281">
        <f t="shared" ref="AC1737:AC1767" si="819">T1737-SUM(Y1737:AA1737)-AB1737</f>
        <v>0</v>
      </c>
      <c r="AD1737" s="549">
        <f t="shared" si="805"/>
        <v>0</v>
      </c>
      <c r="AE1737" s="553">
        <f t="shared" si="806"/>
        <v>0</v>
      </c>
      <c r="AF1737" s="282">
        <f t="shared" si="807"/>
        <v>0</v>
      </c>
      <c r="AG1737" s="283">
        <f t="shared" si="808"/>
        <v>0</v>
      </c>
      <c r="AH1737" s="281">
        <f t="shared" ref="AH1737:AH1767" si="820">AG1737-AB1737</f>
        <v>0</v>
      </c>
      <c r="AI1737" s="551">
        <f t="shared" si="816"/>
        <v>0</v>
      </c>
      <c r="AJ1737" s="549">
        <f t="shared" si="816"/>
        <v>-4739815.3637500005</v>
      </c>
      <c r="AK1737" s="549">
        <f t="shared" si="816"/>
        <v>0</v>
      </c>
      <c r="AL1737" s="282">
        <f t="shared" si="809"/>
        <v>0</v>
      </c>
      <c r="AM1737" s="281">
        <f t="shared" ref="AM1737:AM1767" si="821">V1737-SUM(AI1737:AK1737)-AL1737</f>
        <v>0</v>
      </c>
      <c r="AN1737" s="549">
        <f t="shared" si="810"/>
        <v>0</v>
      </c>
      <c r="AO1737" s="549">
        <f t="shared" si="811"/>
        <v>0</v>
      </c>
      <c r="AP1737" s="549">
        <f t="shared" si="812"/>
        <v>0</v>
      </c>
      <c r="AQ1737" s="283">
        <f t="shared" si="813"/>
        <v>0</v>
      </c>
      <c r="AR1737" s="281">
        <f t="shared" ref="AR1737:AR1767" si="822">AQ1737-AL1737</f>
        <v>0</v>
      </c>
      <c r="AT1737" s="446"/>
      <c r="AU1737" s="344"/>
      <c r="AV1737" s="447" t="str">
        <f t="shared" ref="AV1737:AV1767" si="823">IF(VALUE(Y1737),AV$7,IF(ISBLANK(Y1737),"",AV$7))</f>
        <v>CA</v>
      </c>
      <c r="AW1737" s="447" t="str">
        <f t="shared" ref="AW1737:AW1767" si="824">IF(VALUE(Z1737),AW$7,IF(ISBLANK(Z1737),"",AW$7))</f>
        <v>CL</v>
      </c>
      <c r="AX1737" s="447" t="str">
        <f t="shared" ref="AX1737:AX1767" si="825">IF(VALUE(AA1737),AX$7,IF(ISBLANK(AA1737),"",AX$7))</f>
        <v>AIC</v>
      </c>
      <c r="AY1737" s="447" t="str">
        <f t="shared" ref="AY1737:AY1767" si="826">IF(VALUE(AD1737),AY$7,IF(ISBLANK(AD1737),"",AY$7))</f>
        <v>ERB</v>
      </c>
      <c r="AZ1737" s="447" t="str">
        <f t="shared" ref="AZ1737:AZ1767" si="827">IF(VALUE(AE1737),AZ$7,IF(ISBLANK(AE1737),"",AZ$7))</f>
        <v>GRB</v>
      </c>
      <c r="BA1737" s="447" t="str">
        <f t="shared" ref="BA1737:BA1767" si="828">IF(VALUE(AF1737),BA$7,IF(ISBLANK(AF1737),"",BA$7))</f>
        <v>Non-Op</v>
      </c>
      <c r="BC1737" s="445" t="s">
        <v>2279</v>
      </c>
      <c r="BD1737" s="552">
        <f t="shared" si="802"/>
        <v>-4511057.7</v>
      </c>
      <c r="BF1737" s="435"/>
      <c r="BG1737" s="435"/>
      <c r="BH1737" s="435"/>
      <c r="BI1737" s="435"/>
      <c r="BJ1737" s="435"/>
      <c r="BK1737" s="435"/>
      <c r="BL1737" s="435"/>
      <c r="BN1737" s="444"/>
    </row>
    <row r="1738" spans="1:71" s="28" customFormat="1" ht="12" customHeight="1">
      <c r="A1738" s="287">
        <v>28302042</v>
      </c>
      <c r="B1738" s="288" t="str">
        <f t="shared" si="803"/>
        <v>28302042</v>
      </c>
      <c r="C1738" s="444" t="s">
        <v>3069</v>
      </c>
      <c r="D1738" s="445" t="s">
        <v>1165</v>
      </c>
      <c r="E1738" s="445"/>
      <c r="F1738" s="444"/>
      <c r="G1738" s="445"/>
      <c r="H1738" s="547">
        <v>0</v>
      </c>
      <c r="I1738" s="547">
        <v>0</v>
      </c>
      <c r="J1738" s="547">
        <v>0</v>
      </c>
      <c r="K1738" s="547">
        <v>0</v>
      </c>
      <c r="L1738" s="547">
        <v>0</v>
      </c>
      <c r="M1738" s="547">
        <v>0</v>
      </c>
      <c r="N1738" s="547">
        <v>0</v>
      </c>
      <c r="O1738" s="547">
        <v>0</v>
      </c>
      <c r="P1738" s="547">
        <v>0</v>
      </c>
      <c r="Q1738" s="547">
        <v>0</v>
      </c>
      <c r="R1738" s="547">
        <v>0</v>
      </c>
      <c r="S1738" s="547">
        <v>0</v>
      </c>
      <c r="T1738" s="547">
        <v>0</v>
      </c>
      <c r="U1738" s="547"/>
      <c r="V1738" s="547">
        <f t="shared" si="804"/>
        <v>0</v>
      </c>
      <c r="W1738" s="328"/>
      <c r="X1738" s="328"/>
      <c r="Y1738" s="548">
        <f t="shared" si="817"/>
        <v>0</v>
      </c>
      <c r="Z1738" s="549">
        <f t="shared" si="817"/>
        <v>0</v>
      </c>
      <c r="AA1738" s="549">
        <f t="shared" si="817"/>
        <v>0</v>
      </c>
      <c r="AB1738" s="282">
        <f t="shared" si="818"/>
        <v>0</v>
      </c>
      <c r="AC1738" s="281">
        <f t="shared" si="819"/>
        <v>0</v>
      </c>
      <c r="AD1738" s="549">
        <f t="shared" si="805"/>
        <v>0</v>
      </c>
      <c r="AE1738" s="553">
        <f t="shared" si="806"/>
        <v>0</v>
      </c>
      <c r="AF1738" s="282">
        <f t="shared" si="807"/>
        <v>0</v>
      </c>
      <c r="AG1738" s="283">
        <f t="shared" si="808"/>
        <v>0</v>
      </c>
      <c r="AH1738" s="281">
        <f t="shared" si="820"/>
        <v>0</v>
      </c>
      <c r="AI1738" s="551">
        <f t="shared" si="816"/>
        <v>0</v>
      </c>
      <c r="AJ1738" s="549">
        <f t="shared" si="816"/>
        <v>0</v>
      </c>
      <c r="AK1738" s="549">
        <f t="shared" si="816"/>
        <v>0</v>
      </c>
      <c r="AL1738" s="282">
        <f t="shared" si="809"/>
        <v>0</v>
      </c>
      <c r="AM1738" s="281">
        <f t="shared" si="821"/>
        <v>0</v>
      </c>
      <c r="AN1738" s="549">
        <f t="shared" si="810"/>
        <v>0</v>
      </c>
      <c r="AO1738" s="549">
        <f t="shared" si="811"/>
        <v>0</v>
      </c>
      <c r="AP1738" s="549">
        <f t="shared" si="812"/>
        <v>0</v>
      </c>
      <c r="AQ1738" s="283">
        <f t="shared" si="813"/>
        <v>0</v>
      </c>
      <c r="AR1738" s="281">
        <f t="shared" si="822"/>
        <v>0</v>
      </c>
      <c r="AT1738" s="446" t="s">
        <v>2077</v>
      </c>
      <c r="AU1738" s="284"/>
      <c r="AV1738" s="447" t="str">
        <f t="shared" si="823"/>
        <v>CA</v>
      </c>
      <c r="AW1738" s="447" t="str">
        <f t="shared" si="824"/>
        <v>CL</v>
      </c>
      <c r="AX1738" s="447" t="str">
        <f t="shared" si="825"/>
        <v>AIC</v>
      </c>
      <c r="AY1738" s="447" t="str">
        <f t="shared" si="826"/>
        <v>ERB</v>
      </c>
      <c r="AZ1738" s="447" t="str">
        <f t="shared" si="827"/>
        <v>GRB</v>
      </c>
      <c r="BA1738" s="447" t="str">
        <f t="shared" si="828"/>
        <v>Non-Op</v>
      </c>
      <c r="BC1738" s="449" t="s">
        <v>2100</v>
      </c>
      <c r="BD1738" s="552">
        <f t="shared" si="802"/>
        <v>0</v>
      </c>
      <c r="BF1738" s="435"/>
      <c r="BG1738" s="435"/>
      <c r="BH1738" s="435"/>
      <c r="BI1738" s="435"/>
      <c r="BJ1738" s="435"/>
      <c r="BK1738" s="435"/>
      <c r="BL1738" s="435"/>
      <c r="BN1738" s="444"/>
    </row>
    <row r="1739" spans="1:71" s="28" customFormat="1" ht="12" customHeight="1">
      <c r="A1739" s="287">
        <v>28302051</v>
      </c>
      <c r="B1739" s="288" t="str">
        <f t="shared" si="803"/>
        <v>28302051</v>
      </c>
      <c r="C1739" s="444" t="s">
        <v>2057</v>
      </c>
      <c r="D1739" s="445" t="s">
        <v>2092</v>
      </c>
      <c r="E1739" s="445"/>
      <c r="F1739" s="444"/>
      <c r="G1739" s="445"/>
      <c r="H1739" s="547">
        <v>-910402.54</v>
      </c>
      <c r="I1739" s="547">
        <v>-938487.82</v>
      </c>
      <c r="J1739" s="547">
        <v>-901931.97</v>
      </c>
      <c r="K1739" s="547">
        <v>-868143.2</v>
      </c>
      <c r="L1739" s="547">
        <v>-891993.09</v>
      </c>
      <c r="M1739" s="547">
        <v>-1017151.5</v>
      </c>
      <c r="N1739" s="547">
        <v>-1199219.58</v>
      </c>
      <c r="O1739" s="547">
        <v>-1341523.02</v>
      </c>
      <c r="P1739" s="547">
        <v>-1375922.22</v>
      </c>
      <c r="Q1739" s="547">
        <v>-1386531.18</v>
      </c>
      <c r="R1739" s="547">
        <v>-1378356.21</v>
      </c>
      <c r="S1739" s="547">
        <v>-1369315.53</v>
      </c>
      <c r="T1739" s="547">
        <v>-1358903.51</v>
      </c>
      <c r="U1739" s="547"/>
      <c r="V1739" s="547">
        <f t="shared" si="804"/>
        <v>-1150269.0287499998</v>
      </c>
      <c r="W1739" s="285"/>
      <c r="X1739" s="285"/>
      <c r="Y1739" s="548">
        <f t="shared" si="817"/>
        <v>0</v>
      </c>
      <c r="Z1739" s="549">
        <f t="shared" si="817"/>
        <v>-1358903.51</v>
      </c>
      <c r="AA1739" s="549">
        <f t="shared" si="817"/>
        <v>0</v>
      </c>
      <c r="AB1739" s="282">
        <f t="shared" si="818"/>
        <v>0</v>
      </c>
      <c r="AC1739" s="281">
        <f t="shared" si="819"/>
        <v>0</v>
      </c>
      <c r="AD1739" s="549">
        <f t="shared" si="805"/>
        <v>0</v>
      </c>
      <c r="AE1739" s="553">
        <f t="shared" si="806"/>
        <v>0</v>
      </c>
      <c r="AF1739" s="282">
        <f t="shared" si="807"/>
        <v>0</v>
      </c>
      <c r="AG1739" s="283">
        <f t="shared" si="808"/>
        <v>0</v>
      </c>
      <c r="AH1739" s="281">
        <f t="shared" si="820"/>
        <v>0</v>
      </c>
      <c r="AI1739" s="551">
        <f t="shared" si="816"/>
        <v>0</v>
      </c>
      <c r="AJ1739" s="549">
        <f t="shared" si="816"/>
        <v>-1150269.0287499998</v>
      </c>
      <c r="AK1739" s="549">
        <f t="shared" si="816"/>
        <v>0</v>
      </c>
      <c r="AL1739" s="282">
        <f t="shared" si="809"/>
        <v>0</v>
      </c>
      <c r="AM1739" s="281">
        <f t="shared" si="821"/>
        <v>0</v>
      </c>
      <c r="AN1739" s="549">
        <f t="shared" si="810"/>
        <v>0</v>
      </c>
      <c r="AO1739" s="549">
        <f t="shared" si="811"/>
        <v>0</v>
      </c>
      <c r="AP1739" s="549">
        <f t="shared" si="812"/>
        <v>0</v>
      </c>
      <c r="AQ1739" s="283">
        <f t="shared" si="813"/>
        <v>0</v>
      </c>
      <c r="AR1739" s="281">
        <f t="shared" si="822"/>
        <v>0</v>
      </c>
      <c r="AT1739" s="446"/>
      <c r="AU1739" s="344"/>
      <c r="AV1739" s="447" t="str">
        <f t="shared" si="823"/>
        <v>CA</v>
      </c>
      <c r="AW1739" s="447" t="str">
        <f t="shared" si="824"/>
        <v>CL</v>
      </c>
      <c r="AX1739" s="447" t="str">
        <f t="shared" si="825"/>
        <v>AIC</v>
      </c>
      <c r="AY1739" s="447" t="str">
        <f t="shared" si="826"/>
        <v>ERB</v>
      </c>
      <c r="AZ1739" s="447" t="str">
        <f t="shared" si="827"/>
        <v>GRB</v>
      </c>
      <c r="BA1739" s="447" t="str">
        <f t="shared" si="828"/>
        <v>Non-Op</v>
      </c>
      <c r="BC1739" s="445" t="s">
        <v>2279</v>
      </c>
      <c r="BD1739" s="552">
        <f t="shared" si="802"/>
        <v>-1358903.51</v>
      </c>
      <c r="BF1739" s="435"/>
      <c r="BG1739" s="435"/>
      <c r="BH1739" s="435"/>
      <c r="BI1739" s="435"/>
      <c r="BJ1739" s="435"/>
      <c r="BK1739" s="435"/>
      <c r="BL1739" s="435"/>
      <c r="BN1739" s="444"/>
    </row>
    <row r="1740" spans="1:71" s="28" customFormat="1" ht="12" customHeight="1">
      <c r="A1740" s="287">
        <v>28302061</v>
      </c>
      <c r="B1740" s="288" t="str">
        <f t="shared" si="803"/>
        <v>28302061</v>
      </c>
      <c r="C1740" s="444" t="s">
        <v>2058</v>
      </c>
      <c r="D1740" s="445" t="s">
        <v>1163</v>
      </c>
      <c r="E1740" s="445"/>
      <c r="F1740" s="444"/>
      <c r="G1740" s="445"/>
      <c r="H1740" s="547">
        <v>0</v>
      </c>
      <c r="I1740" s="547">
        <v>0</v>
      </c>
      <c r="J1740" s="547">
        <v>0</v>
      </c>
      <c r="K1740" s="547">
        <v>0</v>
      </c>
      <c r="L1740" s="547">
        <v>0</v>
      </c>
      <c r="M1740" s="547">
        <v>0</v>
      </c>
      <c r="N1740" s="547">
        <v>0</v>
      </c>
      <c r="O1740" s="547">
        <v>0</v>
      </c>
      <c r="P1740" s="547">
        <v>0</v>
      </c>
      <c r="Q1740" s="547">
        <v>0</v>
      </c>
      <c r="R1740" s="547">
        <v>0</v>
      </c>
      <c r="S1740" s="547">
        <v>0</v>
      </c>
      <c r="T1740" s="547">
        <v>0</v>
      </c>
      <c r="U1740" s="547"/>
      <c r="V1740" s="547">
        <f t="shared" si="804"/>
        <v>0</v>
      </c>
      <c r="W1740" s="285" t="s">
        <v>2059</v>
      </c>
      <c r="X1740" s="285"/>
      <c r="Y1740" s="548">
        <f t="shared" si="817"/>
        <v>0</v>
      </c>
      <c r="Z1740" s="549">
        <f t="shared" si="817"/>
        <v>0</v>
      </c>
      <c r="AA1740" s="549">
        <f t="shared" si="817"/>
        <v>0</v>
      </c>
      <c r="AB1740" s="282">
        <f t="shared" si="818"/>
        <v>0</v>
      </c>
      <c r="AC1740" s="281">
        <f t="shared" si="819"/>
        <v>0</v>
      </c>
      <c r="AD1740" s="549">
        <f t="shared" si="805"/>
        <v>0</v>
      </c>
      <c r="AE1740" s="553">
        <f t="shared" si="806"/>
        <v>0</v>
      </c>
      <c r="AF1740" s="282">
        <f t="shared" si="807"/>
        <v>0</v>
      </c>
      <c r="AG1740" s="283">
        <f t="shared" si="808"/>
        <v>0</v>
      </c>
      <c r="AH1740" s="281">
        <f t="shared" si="820"/>
        <v>0</v>
      </c>
      <c r="AI1740" s="551">
        <f t="shared" si="816"/>
        <v>0</v>
      </c>
      <c r="AJ1740" s="549">
        <f t="shared" si="816"/>
        <v>0</v>
      </c>
      <c r="AK1740" s="549">
        <f t="shared" si="816"/>
        <v>0</v>
      </c>
      <c r="AL1740" s="282">
        <f t="shared" si="809"/>
        <v>0</v>
      </c>
      <c r="AM1740" s="281">
        <f t="shared" si="821"/>
        <v>0</v>
      </c>
      <c r="AN1740" s="549">
        <f t="shared" si="810"/>
        <v>0</v>
      </c>
      <c r="AO1740" s="549">
        <f t="shared" si="811"/>
        <v>0</v>
      </c>
      <c r="AP1740" s="549">
        <f t="shared" si="812"/>
        <v>0</v>
      </c>
      <c r="AQ1740" s="283">
        <f t="shared" si="813"/>
        <v>0</v>
      </c>
      <c r="AR1740" s="281">
        <f t="shared" si="822"/>
        <v>0</v>
      </c>
      <c r="AT1740" s="446"/>
      <c r="AU1740" s="344"/>
      <c r="AV1740" s="447" t="str">
        <f t="shared" si="823"/>
        <v>CA</v>
      </c>
      <c r="AW1740" s="447" t="str">
        <f t="shared" si="824"/>
        <v>CL</v>
      </c>
      <c r="AX1740" s="447" t="str">
        <f t="shared" si="825"/>
        <v>AIC</v>
      </c>
      <c r="AY1740" s="447" t="str">
        <f t="shared" si="826"/>
        <v>ERB</v>
      </c>
      <c r="AZ1740" s="447" t="str">
        <f t="shared" si="827"/>
        <v>GRB</v>
      </c>
      <c r="BA1740" s="447" t="str">
        <f t="shared" si="828"/>
        <v>Non-Op</v>
      </c>
      <c r="BC1740" s="445" t="s">
        <v>2279</v>
      </c>
      <c r="BD1740" s="552">
        <f t="shared" si="802"/>
        <v>0</v>
      </c>
      <c r="BF1740" s="435"/>
      <c r="BG1740" s="435"/>
      <c r="BH1740" s="435"/>
      <c r="BI1740" s="435"/>
      <c r="BJ1740" s="435"/>
      <c r="BK1740" s="435"/>
      <c r="BL1740" s="435"/>
      <c r="BN1740" s="444"/>
    </row>
    <row r="1741" spans="1:71" s="28" customFormat="1" ht="12" customHeight="1">
      <c r="A1741" s="287">
        <v>28302071</v>
      </c>
      <c r="B1741" s="288" t="str">
        <f t="shared" si="803"/>
        <v>28302071</v>
      </c>
      <c r="C1741" s="444" t="s">
        <v>3070</v>
      </c>
      <c r="D1741" s="445" t="s">
        <v>1165</v>
      </c>
      <c r="E1741" s="445"/>
      <c r="F1741" s="444"/>
      <c r="G1741" s="445"/>
      <c r="H1741" s="547">
        <v>0</v>
      </c>
      <c r="I1741" s="547">
        <v>0</v>
      </c>
      <c r="J1741" s="547">
        <v>0</v>
      </c>
      <c r="K1741" s="547">
        <v>0</v>
      </c>
      <c r="L1741" s="547">
        <v>0</v>
      </c>
      <c r="M1741" s="547">
        <v>0</v>
      </c>
      <c r="N1741" s="547">
        <v>0</v>
      </c>
      <c r="O1741" s="547">
        <v>0</v>
      </c>
      <c r="P1741" s="547">
        <v>0</v>
      </c>
      <c r="Q1741" s="547">
        <v>0</v>
      </c>
      <c r="R1741" s="547">
        <v>0</v>
      </c>
      <c r="S1741" s="547">
        <v>0</v>
      </c>
      <c r="T1741" s="547">
        <v>0</v>
      </c>
      <c r="U1741" s="547"/>
      <c r="V1741" s="547">
        <f t="shared" si="804"/>
        <v>0</v>
      </c>
      <c r="W1741" s="328"/>
      <c r="X1741" s="285"/>
      <c r="Y1741" s="548">
        <f t="shared" si="817"/>
        <v>0</v>
      </c>
      <c r="Z1741" s="549">
        <f t="shared" si="817"/>
        <v>0</v>
      </c>
      <c r="AA1741" s="549">
        <f t="shared" si="817"/>
        <v>0</v>
      </c>
      <c r="AB1741" s="282">
        <f t="shared" si="818"/>
        <v>0</v>
      </c>
      <c r="AC1741" s="281">
        <f t="shared" si="819"/>
        <v>0</v>
      </c>
      <c r="AD1741" s="549">
        <f t="shared" si="805"/>
        <v>0</v>
      </c>
      <c r="AE1741" s="553">
        <f t="shared" si="806"/>
        <v>0</v>
      </c>
      <c r="AF1741" s="282">
        <f t="shared" si="807"/>
        <v>0</v>
      </c>
      <c r="AG1741" s="283">
        <f t="shared" si="808"/>
        <v>0</v>
      </c>
      <c r="AH1741" s="281">
        <f t="shared" si="820"/>
        <v>0</v>
      </c>
      <c r="AI1741" s="551">
        <f t="shared" ref="AI1741:AK1760" si="829">IF($D1741=AI$5,$V1741,0)</f>
        <v>0</v>
      </c>
      <c r="AJ1741" s="549">
        <f t="shared" si="829"/>
        <v>0</v>
      </c>
      <c r="AK1741" s="549">
        <f t="shared" si="829"/>
        <v>0</v>
      </c>
      <c r="AL1741" s="282">
        <f t="shared" si="809"/>
        <v>0</v>
      </c>
      <c r="AM1741" s="281">
        <f t="shared" si="821"/>
        <v>0</v>
      </c>
      <c r="AN1741" s="549">
        <f t="shared" si="810"/>
        <v>0</v>
      </c>
      <c r="AO1741" s="549">
        <f t="shared" si="811"/>
        <v>0</v>
      </c>
      <c r="AP1741" s="549">
        <f t="shared" si="812"/>
        <v>0</v>
      </c>
      <c r="AQ1741" s="283">
        <f t="shared" si="813"/>
        <v>0</v>
      </c>
      <c r="AR1741" s="281">
        <f t="shared" si="822"/>
        <v>0</v>
      </c>
      <c r="AT1741" s="446" t="s">
        <v>2077</v>
      </c>
      <c r="AU1741" s="284"/>
      <c r="AV1741" s="447" t="str">
        <f t="shared" si="823"/>
        <v>CA</v>
      </c>
      <c r="AW1741" s="447" t="str">
        <f t="shared" si="824"/>
        <v>CL</v>
      </c>
      <c r="AX1741" s="447" t="str">
        <f t="shared" si="825"/>
        <v>AIC</v>
      </c>
      <c r="AY1741" s="447" t="str">
        <f t="shared" si="826"/>
        <v>ERB</v>
      </c>
      <c r="AZ1741" s="447" t="str">
        <f t="shared" si="827"/>
        <v>GRB</v>
      </c>
      <c r="BA1741" s="447" t="str">
        <f t="shared" si="828"/>
        <v>Non-Op</v>
      </c>
      <c r="BC1741" s="449" t="s">
        <v>2100</v>
      </c>
      <c r="BD1741" s="552">
        <f t="shared" si="802"/>
        <v>0</v>
      </c>
      <c r="BF1741" s="435"/>
      <c r="BG1741" s="435"/>
      <c r="BH1741" s="435"/>
      <c r="BI1741" s="435"/>
      <c r="BJ1741" s="435"/>
      <c r="BK1741" s="435"/>
      <c r="BL1741" s="435"/>
      <c r="BN1741" s="444"/>
    </row>
    <row r="1742" spans="1:71" s="28" customFormat="1" ht="12" customHeight="1">
      <c r="A1742" s="313">
        <v>28302072</v>
      </c>
      <c r="B1742" s="290" t="str">
        <f t="shared" si="803"/>
        <v>28302072</v>
      </c>
      <c r="C1742" s="450" t="s">
        <v>2406</v>
      </c>
      <c r="D1742" s="451" t="s">
        <v>1165</v>
      </c>
      <c r="E1742" s="451"/>
      <c r="F1742" s="291">
        <v>44013</v>
      </c>
      <c r="G1742" s="451"/>
      <c r="H1742" s="556">
        <v>467322.67</v>
      </c>
      <c r="I1742" s="556">
        <v>467322.67</v>
      </c>
      <c r="J1742" s="556">
        <v>467322.67</v>
      </c>
      <c r="K1742" s="556">
        <v>467322.67</v>
      </c>
      <c r="L1742" s="556">
        <v>467322.67</v>
      </c>
      <c r="M1742" s="556">
        <v>467322.67</v>
      </c>
      <c r="N1742" s="556">
        <v>467322.67</v>
      </c>
      <c r="O1742" s="556">
        <v>467322.67</v>
      </c>
      <c r="P1742" s="556">
        <v>467322.67</v>
      </c>
      <c r="Q1742" s="556">
        <v>467322.67</v>
      </c>
      <c r="R1742" s="556">
        <v>467322.67</v>
      </c>
      <c r="S1742" s="556">
        <v>467322.67</v>
      </c>
      <c r="T1742" s="591">
        <v>467322.67</v>
      </c>
      <c r="U1742" s="556"/>
      <c r="V1742" s="556">
        <f t="shared" si="804"/>
        <v>467322.67</v>
      </c>
      <c r="W1742" s="335"/>
      <c r="X1742" s="349"/>
      <c r="Y1742" s="548">
        <f t="shared" si="817"/>
        <v>0</v>
      </c>
      <c r="Z1742" s="549">
        <f t="shared" si="817"/>
        <v>0</v>
      </c>
      <c r="AA1742" s="549">
        <f t="shared" si="817"/>
        <v>0</v>
      </c>
      <c r="AB1742" s="282">
        <f t="shared" si="818"/>
        <v>467322.67</v>
      </c>
      <c r="AC1742" s="281">
        <f t="shared" si="819"/>
        <v>0</v>
      </c>
      <c r="AD1742" s="549">
        <f t="shared" si="805"/>
        <v>0</v>
      </c>
      <c r="AE1742" s="553">
        <f t="shared" si="806"/>
        <v>0</v>
      </c>
      <c r="AF1742" s="282">
        <f t="shared" si="807"/>
        <v>467322.67</v>
      </c>
      <c r="AG1742" s="283">
        <f t="shared" si="808"/>
        <v>467322.67</v>
      </c>
      <c r="AH1742" s="281">
        <f t="shared" si="820"/>
        <v>0</v>
      </c>
      <c r="AI1742" s="551">
        <f t="shared" si="829"/>
        <v>0</v>
      </c>
      <c r="AJ1742" s="549">
        <f t="shared" si="829"/>
        <v>0</v>
      </c>
      <c r="AK1742" s="549">
        <f t="shared" si="829"/>
        <v>0</v>
      </c>
      <c r="AL1742" s="282">
        <f t="shared" si="809"/>
        <v>467322.67</v>
      </c>
      <c r="AM1742" s="281">
        <f t="shared" si="821"/>
        <v>0</v>
      </c>
      <c r="AN1742" s="549">
        <f t="shared" si="810"/>
        <v>0</v>
      </c>
      <c r="AO1742" s="549">
        <f t="shared" si="811"/>
        <v>0</v>
      </c>
      <c r="AP1742" s="549">
        <f t="shared" si="812"/>
        <v>467322.67</v>
      </c>
      <c r="AQ1742" s="283">
        <f t="shared" si="813"/>
        <v>467322.67</v>
      </c>
      <c r="AR1742" s="281">
        <f t="shared" si="822"/>
        <v>0</v>
      </c>
      <c r="AT1742" s="446" t="s">
        <v>2172</v>
      </c>
      <c r="AU1742" s="284"/>
      <c r="AV1742" s="447" t="str">
        <f t="shared" si="823"/>
        <v>CA</v>
      </c>
      <c r="AW1742" s="447" t="str">
        <f t="shared" si="824"/>
        <v>CL</v>
      </c>
      <c r="AX1742" s="447" t="str">
        <f t="shared" si="825"/>
        <v>AIC</v>
      </c>
      <c r="AY1742" s="447" t="str">
        <f t="shared" si="826"/>
        <v>ERB</v>
      </c>
      <c r="AZ1742" s="447" t="str">
        <f t="shared" si="827"/>
        <v>GRB</v>
      </c>
      <c r="BA1742" s="447" t="str">
        <f t="shared" si="828"/>
        <v>Non-Op</v>
      </c>
      <c r="BC1742" s="449" t="s">
        <v>2100</v>
      </c>
      <c r="BD1742" s="552">
        <f t="shared" si="802"/>
        <v>467322.67</v>
      </c>
      <c r="BF1742" s="435"/>
      <c r="BG1742" s="435"/>
      <c r="BH1742" s="435"/>
      <c r="BI1742" s="435"/>
      <c r="BJ1742" s="435"/>
      <c r="BK1742" s="435"/>
      <c r="BL1742" s="435"/>
      <c r="BM1742" s="444"/>
      <c r="BN1742" s="444"/>
      <c r="BO1742" s="444"/>
      <c r="BP1742" s="444"/>
      <c r="BQ1742" s="444"/>
      <c r="BR1742" s="444"/>
      <c r="BS1742" s="444"/>
    </row>
    <row r="1743" spans="1:71" s="28" customFormat="1" ht="12" customHeight="1">
      <c r="A1743" s="318">
        <v>28302081</v>
      </c>
      <c r="B1743" s="318" t="str">
        <f t="shared" si="803"/>
        <v>28302081</v>
      </c>
      <c r="C1743" s="444" t="s">
        <v>2060</v>
      </c>
      <c r="D1743" s="445" t="s">
        <v>2092</v>
      </c>
      <c r="E1743" s="447"/>
      <c r="F1743" s="289">
        <v>42783</v>
      </c>
      <c r="G1743" s="447"/>
      <c r="H1743" s="547">
        <v>-5233909.7699999996</v>
      </c>
      <c r="I1743" s="547">
        <v>-5233909.7699999996</v>
      </c>
      <c r="J1743" s="547">
        <v>-5233909.7699999996</v>
      </c>
      <c r="K1743" s="547">
        <v>-5233909.7699999996</v>
      </c>
      <c r="L1743" s="547">
        <v>-5233909.7699999996</v>
      </c>
      <c r="M1743" s="547">
        <v>-5233909.7699999996</v>
      </c>
      <c r="N1743" s="547">
        <v>-5233909.7699999996</v>
      </c>
      <c r="O1743" s="547">
        <v>-5233909.7699999996</v>
      </c>
      <c r="P1743" s="547">
        <v>-5233909.7699999996</v>
      </c>
      <c r="Q1743" s="547">
        <v>-5233909.7699999996</v>
      </c>
      <c r="R1743" s="547">
        <v>-5233909.7699999996</v>
      </c>
      <c r="S1743" s="547">
        <v>-5233909.7699999996</v>
      </c>
      <c r="T1743" s="547">
        <v>-5233909.7699999996</v>
      </c>
      <c r="U1743" s="547"/>
      <c r="V1743" s="547">
        <f t="shared" si="804"/>
        <v>-5233909.7699999986</v>
      </c>
      <c r="W1743" s="328"/>
      <c r="X1743" s="328"/>
      <c r="Y1743" s="548">
        <f t="shared" ref="Y1743:AA1766" si="830">IF($D1743=Y$5,$T1743,0)</f>
        <v>0</v>
      </c>
      <c r="Z1743" s="549">
        <f t="shared" si="830"/>
        <v>-5233909.7699999996</v>
      </c>
      <c r="AA1743" s="549">
        <f t="shared" si="830"/>
        <v>0</v>
      </c>
      <c r="AB1743" s="282">
        <f t="shared" si="818"/>
        <v>0</v>
      </c>
      <c r="AC1743" s="281">
        <f t="shared" si="819"/>
        <v>0</v>
      </c>
      <c r="AD1743" s="549">
        <f t="shared" si="805"/>
        <v>0</v>
      </c>
      <c r="AE1743" s="553">
        <f t="shared" si="806"/>
        <v>0</v>
      </c>
      <c r="AF1743" s="282">
        <f t="shared" si="807"/>
        <v>0</v>
      </c>
      <c r="AG1743" s="283">
        <f t="shared" si="808"/>
        <v>0</v>
      </c>
      <c r="AH1743" s="281">
        <f t="shared" si="820"/>
        <v>0</v>
      </c>
      <c r="AI1743" s="551">
        <f t="shared" si="829"/>
        <v>0</v>
      </c>
      <c r="AJ1743" s="549">
        <f t="shared" si="829"/>
        <v>-5233909.7699999986</v>
      </c>
      <c r="AK1743" s="549">
        <f t="shared" si="829"/>
        <v>0</v>
      </c>
      <c r="AL1743" s="282">
        <f t="shared" si="809"/>
        <v>0</v>
      </c>
      <c r="AM1743" s="281">
        <f t="shared" si="821"/>
        <v>0</v>
      </c>
      <c r="AN1743" s="549">
        <f t="shared" si="810"/>
        <v>0</v>
      </c>
      <c r="AO1743" s="549">
        <f t="shared" si="811"/>
        <v>0</v>
      </c>
      <c r="AP1743" s="549">
        <f t="shared" si="812"/>
        <v>0</v>
      </c>
      <c r="AQ1743" s="283">
        <f t="shared" si="813"/>
        <v>0</v>
      </c>
      <c r="AR1743" s="281">
        <f t="shared" si="822"/>
        <v>0</v>
      </c>
      <c r="AT1743" s="446"/>
      <c r="AU1743" s="344"/>
      <c r="AV1743" s="447" t="str">
        <f t="shared" si="823"/>
        <v>CA</v>
      </c>
      <c r="AW1743" s="447" t="str">
        <f t="shared" si="824"/>
        <v>CL</v>
      </c>
      <c r="AX1743" s="447" t="str">
        <f t="shared" si="825"/>
        <v>AIC</v>
      </c>
      <c r="AY1743" s="447" t="str">
        <f t="shared" si="826"/>
        <v>ERB</v>
      </c>
      <c r="AZ1743" s="447" t="str">
        <f t="shared" si="827"/>
        <v>GRB</v>
      </c>
      <c r="BA1743" s="447" t="str">
        <f t="shared" si="828"/>
        <v>Non-Op</v>
      </c>
      <c r="BC1743" s="445" t="s">
        <v>2279</v>
      </c>
      <c r="BD1743" s="552">
        <f t="shared" si="802"/>
        <v>-5233909.7699999996</v>
      </c>
      <c r="BF1743" s="448"/>
      <c r="BG1743" s="448"/>
      <c r="BH1743" s="448"/>
      <c r="BI1743" s="448"/>
      <c r="BJ1743" s="448"/>
      <c r="BK1743" s="448"/>
      <c r="BL1743" s="448"/>
      <c r="BM1743" s="444"/>
      <c r="BN1743" s="444"/>
      <c r="BO1743" s="444"/>
      <c r="BP1743" s="444"/>
      <c r="BQ1743" s="444"/>
      <c r="BR1743" s="444"/>
      <c r="BS1743" s="444"/>
    </row>
    <row r="1744" spans="1:71" s="28" customFormat="1" ht="12" customHeight="1">
      <c r="A1744" s="313">
        <v>28302082</v>
      </c>
      <c r="B1744" s="290" t="str">
        <f t="shared" si="803"/>
        <v>28302082</v>
      </c>
      <c r="C1744" s="450" t="s">
        <v>2407</v>
      </c>
      <c r="D1744" s="451" t="s">
        <v>1163</v>
      </c>
      <c r="E1744" s="524"/>
      <c r="F1744" s="291">
        <v>43800</v>
      </c>
      <c r="G1744" s="524"/>
      <c r="H1744" s="556">
        <v>-23304165.899999999</v>
      </c>
      <c r="I1744" s="556">
        <v>-23304165.899999999</v>
      </c>
      <c r="J1744" s="556">
        <v>0</v>
      </c>
      <c r="K1744" s="556">
        <v>0</v>
      </c>
      <c r="L1744" s="556">
        <v>0</v>
      </c>
      <c r="M1744" s="556">
        <v>0</v>
      </c>
      <c r="N1744" s="556">
        <v>0</v>
      </c>
      <c r="O1744" s="556">
        <v>0</v>
      </c>
      <c r="P1744" s="556">
        <v>0</v>
      </c>
      <c r="Q1744" s="556">
        <v>0</v>
      </c>
      <c r="R1744" s="556">
        <v>0</v>
      </c>
      <c r="S1744" s="556">
        <v>0</v>
      </c>
      <c r="T1744" s="591">
        <v>0</v>
      </c>
      <c r="U1744" s="556"/>
      <c r="V1744" s="556">
        <f t="shared" si="804"/>
        <v>-2913020.7374999993</v>
      </c>
      <c r="W1744" s="292" t="s">
        <v>2408</v>
      </c>
      <c r="X1744" s="335"/>
      <c r="Y1744" s="548">
        <f t="shared" si="830"/>
        <v>0</v>
      </c>
      <c r="Z1744" s="549">
        <f t="shared" si="830"/>
        <v>0</v>
      </c>
      <c r="AA1744" s="549">
        <f t="shared" si="830"/>
        <v>0</v>
      </c>
      <c r="AB1744" s="282">
        <f t="shared" si="818"/>
        <v>0</v>
      </c>
      <c r="AC1744" s="281">
        <f t="shared" si="819"/>
        <v>0</v>
      </c>
      <c r="AD1744" s="549">
        <f t="shared" si="805"/>
        <v>0</v>
      </c>
      <c r="AE1744" s="553">
        <f t="shared" si="806"/>
        <v>0</v>
      </c>
      <c r="AF1744" s="282">
        <f t="shared" si="807"/>
        <v>0</v>
      </c>
      <c r="AG1744" s="283">
        <f t="shared" si="808"/>
        <v>0</v>
      </c>
      <c r="AH1744" s="281">
        <f t="shared" si="820"/>
        <v>0</v>
      </c>
      <c r="AI1744" s="551">
        <f t="shared" si="829"/>
        <v>0</v>
      </c>
      <c r="AJ1744" s="549">
        <f t="shared" si="829"/>
        <v>0</v>
      </c>
      <c r="AK1744" s="549">
        <f t="shared" si="829"/>
        <v>0</v>
      </c>
      <c r="AL1744" s="282">
        <f t="shared" si="809"/>
        <v>-2913020.7374999993</v>
      </c>
      <c r="AM1744" s="281">
        <f t="shared" si="821"/>
        <v>0</v>
      </c>
      <c r="AN1744" s="549">
        <f t="shared" si="810"/>
        <v>-2913020.7374999993</v>
      </c>
      <c r="AO1744" s="549">
        <f t="shared" si="811"/>
        <v>0</v>
      </c>
      <c r="AP1744" s="549">
        <f t="shared" si="812"/>
        <v>0</v>
      </c>
      <c r="AQ1744" s="283">
        <f t="shared" si="813"/>
        <v>-2913020.7374999993</v>
      </c>
      <c r="AR1744" s="281">
        <f t="shared" si="822"/>
        <v>0</v>
      </c>
      <c r="AT1744" s="446"/>
      <c r="AU1744" s="344"/>
      <c r="AV1744" s="447" t="str">
        <f t="shared" si="823"/>
        <v>CA</v>
      </c>
      <c r="AW1744" s="447" t="str">
        <f t="shared" si="824"/>
        <v>CL</v>
      </c>
      <c r="AX1744" s="447" t="str">
        <f t="shared" si="825"/>
        <v>AIC</v>
      </c>
      <c r="AY1744" s="447" t="str">
        <f t="shared" si="826"/>
        <v>ERB</v>
      </c>
      <c r="AZ1744" s="447" t="str">
        <f t="shared" si="827"/>
        <v>GRB</v>
      </c>
      <c r="BA1744" s="447" t="str">
        <f t="shared" si="828"/>
        <v>Non-Op</v>
      </c>
      <c r="BC1744" s="445" t="s">
        <v>2279</v>
      </c>
      <c r="BD1744" s="552">
        <f t="shared" si="802"/>
        <v>0</v>
      </c>
      <c r="BF1744" s="435"/>
      <c r="BG1744" s="435"/>
      <c r="BH1744" s="435"/>
      <c r="BI1744" s="435"/>
      <c r="BJ1744" s="435"/>
      <c r="BK1744" s="435"/>
      <c r="BL1744" s="435"/>
      <c r="BM1744" s="444"/>
      <c r="BN1744" s="444"/>
      <c r="BO1744" s="444"/>
      <c r="BP1744" s="444"/>
      <c r="BQ1744" s="444"/>
      <c r="BR1744" s="444"/>
      <c r="BS1744" s="444"/>
    </row>
    <row r="1745" spans="1:142" s="28" customFormat="1" ht="12" customHeight="1">
      <c r="A1745" s="313">
        <v>28302091</v>
      </c>
      <c r="B1745" s="313" t="str">
        <f t="shared" si="803"/>
        <v>28302091</v>
      </c>
      <c r="C1745" s="450" t="s">
        <v>2409</v>
      </c>
      <c r="D1745" s="451" t="s">
        <v>2092</v>
      </c>
      <c r="E1745" s="524"/>
      <c r="F1745" s="291">
        <v>43541</v>
      </c>
      <c r="G1745" s="524"/>
      <c r="H1745" s="556">
        <v>-5987829.2699999996</v>
      </c>
      <c r="I1745" s="556">
        <v>-5987829.2699999996</v>
      </c>
      <c r="J1745" s="556">
        <v>-5987829.2699999996</v>
      </c>
      <c r="K1745" s="556">
        <v>-5987829.2699999996</v>
      </c>
      <c r="L1745" s="556">
        <v>-5987829.2699999996</v>
      </c>
      <c r="M1745" s="556">
        <v>-5987829.2699999996</v>
      </c>
      <c r="N1745" s="556">
        <v>-5987829.2699999996</v>
      </c>
      <c r="O1745" s="556">
        <v>-5987829.2699999996</v>
      </c>
      <c r="P1745" s="556">
        <v>-5987829.2699999996</v>
      </c>
      <c r="Q1745" s="556">
        <v>-5987829.2699999996</v>
      </c>
      <c r="R1745" s="556">
        <v>-5987829.2699999996</v>
      </c>
      <c r="S1745" s="556">
        <v>-5987829.2699999996</v>
      </c>
      <c r="T1745" s="591">
        <v>-5987829.2699999996</v>
      </c>
      <c r="U1745" s="556"/>
      <c r="V1745" s="556">
        <f t="shared" si="804"/>
        <v>-5987829.2699999986</v>
      </c>
      <c r="W1745" s="335"/>
      <c r="X1745" s="292"/>
      <c r="Y1745" s="548">
        <f t="shared" si="830"/>
        <v>0</v>
      </c>
      <c r="Z1745" s="549">
        <f t="shared" si="830"/>
        <v>-5987829.2699999996</v>
      </c>
      <c r="AA1745" s="549">
        <f t="shared" si="830"/>
        <v>0</v>
      </c>
      <c r="AB1745" s="282">
        <f t="shared" si="818"/>
        <v>0</v>
      </c>
      <c r="AC1745" s="281">
        <f t="shared" si="819"/>
        <v>0</v>
      </c>
      <c r="AD1745" s="549">
        <f t="shared" si="805"/>
        <v>0</v>
      </c>
      <c r="AE1745" s="553">
        <f t="shared" si="806"/>
        <v>0</v>
      </c>
      <c r="AF1745" s="282">
        <f t="shared" si="807"/>
        <v>0</v>
      </c>
      <c r="AG1745" s="283">
        <f t="shared" si="808"/>
        <v>0</v>
      </c>
      <c r="AH1745" s="281">
        <f t="shared" si="820"/>
        <v>0</v>
      </c>
      <c r="AI1745" s="551">
        <f t="shared" si="829"/>
        <v>0</v>
      </c>
      <c r="AJ1745" s="549">
        <f t="shared" si="829"/>
        <v>-5987829.2699999986</v>
      </c>
      <c r="AK1745" s="549">
        <f t="shared" si="829"/>
        <v>0</v>
      </c>
      <c r="AL1745" s="282">
        <f t="shared" si="809"/>
        <v>0</v>
      </c>
      <c r="AM1745" s="281">
        <f t="shared" si="821"/>
        <v>0</v>
      </c>
      <c r="AN1745" s="549">
        <f t="shared" si="810"/>
        <v>0</v>
      </c>
      <c r="AO1745" s="549">
        <f t="shared" si="811"/>
        <v>0</v>
      </c>
      <c r="AP1745" s="549">
        <f t="shared" si="812"/>
        <v>0</v>
      </c>
      <c r="AQ1745" s="283">
        <f t="shared" si="813"/>
        <v>0</v>
      </c>
      <c r="AR1745" s="281">
        <f t="shared" si="822"/>
        <v>0</v>
      </c>
      <c r="AT1745" s="446"/>
      <c r="AU1745" s="344"/>
      <c r="AV1745" s="447" t="str">
        <f t="shared" si="823"/>
        <v>CA</v>
      </c>
      <c r="AW1745" s="447" t="str">
        <f t="shared" si="824"/>
        <v>CL</v>
      </c>
      <c r="AX1745" s="447" t="str">
        <f t="shared" si="825"/>
        <v>AIC</v>
      </c>
      <c r="AY1745" s="447" t="str">
        <f t="shared" si="826"/>
        <v>ERB</v>
      </c>
      <c r="AZ1745" s="447" t="str">
        <f t="shared" si="827"/>
        <v>GRB</v>
      </c>
      <c r="BA1745" s="447" t="str">
        <f t="shared" si="828"/>
        <v>Non-Op</v>
      </c>
      <c r="BC1745" s="445" t="s">
        <v>2279</v>
      </c>
      <c r="BD1745" s="552">
        <f t="shared" si="802"/>
        <v>-5987829.2699999996</v>
      </c>
      <c r="BE1745" s="435"/>
      <c r="BF1745" s="435"/>
      <c r="BG1745" s="435"/>
      <c r="BH1745" s="435"/>
      <c r="BI1745" s="435"/>
      <c r="BJ1745" s="435"/>
      <c r="BK1745" s="435"/>
      <c r="BL1745" s="435"/>
      <c r="BM1745" s="444"/>
      <c r="BN1745" s="444"/>
      <c r="BO1745" s="444"/>
      <c r="BP1745" s="444"/>
      <c r="BQ1745" s="444"/>
      <c r="BR1745" s="444"/>
      <c r="BS1745" s="444"/>
    </row>
    <row r="1746" spans="1:142" s="28" customFormat="1" ht="12" customHeight="1">
      <c r="A1746" s="313">
        <v>28302092</v>
      </c>
      <c r="B1746" s="313" t="str">
        <f t="shared" si="803"/>
        <v>28302092</v>
      </c>
      <c r="C1746" s="450" t="s">
        <v>2410</v>
      </c>
      <c r="D1746" s="451" t="s">
        <v>1165</v>
      </c>
      <c r="E1746" s="524"/>
      <c r="F1746" s="291">
        <v>44013</v>
      </c>
      <c r="G1746" s="524"/>
      <c r="H1746" s="556">
        <v>-467322.67</v>
      </c>
      <c r="I1746" s="556">
        <v>-467322.67</v>
      </c>
      <c r="J1746" s="556">
        <v>-467322.67</v>
      </c>
      <c r="K1746" s="556">
        <v>-467322.67</v>
      </c>
      <c r="L1746" s="556">
        <v>-467322.67</v>
      </c>
      <c r="M1746" s="556">
        <v>-467322.67</v>
      </c>
      <c r="N1746" s="556">
        <v>-467322.67</v>
      </c>
      <c r="O1746" s="556">
        <v>-467322.67</v>
      </c>
      <c r="P1746" s="556">
        <v>-467322.67</v>
      </c>
      <c r="Q1746" s="556">
        <v>-467322.67</v>
      </c>
      <c r="R1746" s="556">
        <v>-467322.67</v>
      </c>
      <c r="S1746" s="556">
        <v>-467322.67</v>
      </c>
      <c r="T1746" s="591">
        <v>-467322.67</v>
      </c>
      <c r="U1746" s="556"/>
      <c r="V1746" s="556">
        <f t="shared" si="804"/>
        <v>-467322.67</v>
      </c>
      <c r="W1746" s="335"/>
      <c r="X1746" s="349"/>
      <c r="Y1746" s="548">
        <f t="shared" si="830"/>
        <v>0</v>
      </c>
      <c r="Z1746" s="549">
        <f t="shared" si="830"/>
        <v>0</v>
      </c>
      <c r="AA1746" s="549">
        <f t="shared" si="830"/>
        <v>0</v>
      </c>
      <c r="AB1746" s="282">
        <f t="shared" si="818"/>
        <v>-467322.67</v>
      </c>
      <c r="AC1746" s="281">
        <f t="shared" si="819"/>
        <v>0</v>
      </c>
      <c r="AD1746" s="549">
        <f t="shared" si="805"/>
        <v>0</v>
      </c>
      <c r="AE1746" s="553">
        <f t="shared" si="806"/>
        <v>0</v>
      </c>
      <c r="AF1746" s="282">
        <f t="shared" si="807"/>
        <v>-467322.67</v>
      </c>
      <c r="AG1746" s="283">
        <f t="shared" si="808"/>
        <v>-467322.67</v>
      </c>
      <c r="AH1746" s="281">
        <f t="shared" si="820"/>
        <v>0</v>
      </c>
      <c r="AI1746" s="551">
        <f t="shared" si="829"/>
        <v>0</v>
      </c>
      <c r="AJ1746" s="549">
        <f t="shared" si="829"/>
        <v>0</v>
      </c>
      <c r="AK1746" s="549">
        <f t="shared" si="829"/>
        <v>0</v>
      </c>
      <c r="AL1746" s="282">
        <f t="shared" si="809"/>
        <v>-467322.67</v>
      </c>
      <c r="AM1746" s="281">
        <f t="shared" si="821"/>
        <v>0</v>
      </c>
      <c r="AN1746" s="549">
        <f t="shared" si="810"/>
        <v>0</v>
      </c>
      <c r="AO1746" s="549">
        <f t="shared" si="811"/>
        <v>0</v>
      </c>
      <c r="AP1746" s="549">
        <f t="shared" si="812"/>
        <v>-467322.67</v>
      </c>
      <c r="AQ1746" s="283">
        <f t="shared" si="813"/>
        <v>-467322.67</v>
      </c>
      <c r="AR1746" s="281">
        <f t="shared" si="822"/>
        <v>0</v>
      </c>
      <c r="AT1746" s="446" t="s">
        <v>2172</v>
      </c>
      <c r="AU1746" s="284"/>
      <c r="AV1746" s="447" t="str">
        <f t="shared" si="823"/>
        <v>CA</v>
      </c>
      <c r="AW1746" s="447" t="str">
        <f t="shared" si="824"/>
        <v>CL</v>
      </c>
      <c r="AX1746" s="447" t="str">
        <f t="shared" si="825"/>
        <v>AIC</v>
      </c>
      <c r="AY1746" s="447" t="str">
        <f t="shared" si="826"/>
        <v>ERB</v>
      </c>
      <c r="AZ1746" s="447" t="str">
        <f t="shared" si="827"/>
        <v>GRB</v>
      </c>
      <c r="BA1746" s="447" t="str">
        <f t="shared" si="828"/>
        <v>Non-Op</v>
      </c>
      <c r="BC1746" s="449" t="s">
        <v>2100</v>
      </c>
      <c r="BD1746" s="552">
        <f t="shared" si="802"/>
        <v>-467322.67</v>
      </c>
      <c r="BE1746" s="435"/>
      <c r="BF1746" s="435"/>
      <c r="BG1746" s="435"/>
      <c r="BH1746" s="435"/>
      <c r="BI1746" s="435"/>
      <c r="BJ1746" s="435"/>
      <c r="BK1746" s="435"/>
      <c r="BL1746" s="435"/>
      <c r="BM1746" s="444"/>
      <c r="BN1746" s="444"/>
      <c r="BO1746" s="444"/>
      <c r="BP1746" s="444"/>
      <c r="BQ1746" s="444"/>
      <c r="BR1746" s="444"/>
      <c r="BS1746" s="444"/>
    </row>
    <row r="1747" spans="1:142" s="28" customFormat="1" ht="12" customHeight="1">
      <c r="A1747" s="313">
        <v>28302121</v>
      </c>
      <c r="B1747" s="313" t="str">
        <f t="shared" si="803"/>
        <v>28302121</v>
      </c>
      <c r="C1747" s="450" t="s">
        <v>2411</v>
      </c>
      <c r="D1747" s="451" t="s">
        <v>2092</v>
      </c>
      <c r="E1747" s="524"/>
      <c r="F1747" s="291">
        <v>43938</v>
      </c>
      <c r="G1747" s="524"/>
      <c r="H1747" s="556">
        <v>-2348250.2000000002</v>
      </c>
      <c r="I1747" s="556">
        <v>-4685578.21</v>
      </c>
      <c r="J1747" s="556">
        <v>-2382815.71</v>
      </c>
      <c r="K1747" s="556">
        <v>-2382797.59</v>
      </c>
      <c r="L1747" s="556">
        <v>-2394112.7599999998</v>
      </c>
      <c r="M1747" s="556">
        <v>-2394112.7599999998</v>
      </c>
      <c r="N1747" s="556">
        <v>-2394112.7599999998</v>
      </c>
      <c r="O1747" s="556">
        <v>-2394112.7599999998</v>
      </c>
      <c r="P1747" s="556">
        <v>-2394112.7599999998</v>
      </c>
      <c r="Q1747" s="556">
        <v>-2394112.7599999998</v>
      </c>
      <c r="R1747" s="556">
        <v>-2394112.7599999998</v>
      </c>
      <c r="S1747" s="556">
        <v>-2394112.7599999998</v>
      </c>
      <c r="T1747" s="591">
        <v>-2394112.7599999998</v>
      </c>
      <c r="U1747" s="556"/>
      <c r="V1747" s="556">
        <f t="shared" si="804"/>
        <v>-2581272.9224999989</v>
      </c>
      <c r="W1747" s="335"/>
      <c r="X1747" s="335"/>
      <c r="Y1747" s="548">
        <f t="shared" si="830"/>
        <v>0</v>
      </c>
      <c r="Z1747" s="549">
        <f t="shared" si="830"/>
        <v>-2394112.7599999998</v>
      </c>
      <c r="AA1747" s="549">
        <f t="shared" si="830"/>
        <v>0</v>
      </c>
      <c r="AB1747" s="282">
        <f t="shared" si="818"/>
        <v>0</v>
      </c>
      <c r="AC1747" s="281">
        <f t="shared" si="819"/>
        <v>0</v>
      </c>
      <c r="AD1747" s="549">
        <f t="shared" si="805"/>
        <v>0</v>
      </c>
      <c r="AE1747" s="553">
        <f t="shared" si="806"/>
        <v>0</v>
      </c>
      <c r="AF1747" s="282">
        <f t="shared" si="807"/>
        <v>0</v>
      </c>
      <c r="AG1747" s="283">
        <f t="shared" si="808"/>
        <v>0</v>
      </c>
      <c r="AH1747" s="281">
        <f t="shared" si="820"/>
        <v>0</v>
      </c>
      <c r="AI1747" s="551">
        <f t="shared" si="829"/>
        <v>0</v>
      </c>
      <c r="AJ1747" s="549">
        <f t="shared" si="829"/>
        <v>-2581272.9224999989</v>
      </c>
      <c r="AK1747" s="549">
        <f t="shared" si="829"/>
        <v>0</v>
      </c>
      <c r="AL1747" s="282">
        <f t="shared" si="809"/>
        <v>0</v>
      </c>
      <c r="AM1747" s="281">
        <f t="shared" si="821"/>
        <v>0</v>
      </c>
      <c r="AN1747" s="549">
        <f t="shared" si="810"/>
        <v>0</v>
      </c>
      <c r="AO1747" s="549">
        <f t="shared" si="811"/>
        <v>0</v>
      </c>
      <c r="AP1747" s="549">
        <f t="shared" si="812"/>
        <v>0</v>
      </c>
      <c r="AQ1747" s="283">
        <f t="shared" si="813"/>
        <v>0</v>
      </c>
      <c r="AR1747" s="281">
        <f t="shared" si="822"/>
        <v>0</v>
      </c>
      <c r="AT1747" s="446"/>
      <c r="AU1747" s="344"/>
      <c r="AV1747" s="447" t="str">
        <f t="shared" si="823"/>
        <v>CA</v>
      </c>
      <c r="AW1747" s="447" t="str">
        <f t="shared" si="824"/>
        <v>CL</v>
      </c>
      <c r="AX1747" s="447" t="str">
        <f t="shared" si="825"/>
        <v>AIC</v>
      </c>
      <c r="AY1747" s="447" t="str">
        <f t="shared" si="826"/>
        <v>ERB</v>
      </c>
      <c r="AZ1747" s="447" t="str">
        <f t="shared" si="827"/>
        <v>GRB</v>
      </c>
      <c r="BA1747" s="447" t="str">
        <f t="shared" si="828"/>
        <v>Non-Op</v>
      </c>
      <c r="BC1747" s="445" t="s">
        <v>2279</v>
      </c>
      <c r="BD1747" s="552">
        <f t="shared" si="802"/>
        <v>-2394112.7599999998</v>
      </c>
      <c r="BE1747" s="435"/>
      <c r="BF1747" s="435"/>
      <c r="BG1747" s="435"/>
      <c r="BH1747" s="435"/>
      <c r="BI1747" s="435"/>
      <c r="BJ1747" s="435"/>
      <c r="BK1747" s="435"/>
      <c r="BL1747" s="435"/>
      <c r="BN1747" s="444"/>
    </row>
    <row r="1748" spans="1:142" s="28" customFormat="1" ht="12" customHeight="1">
      <c r="A1748" s="313">
        <v>28302123</v>
      </c>
      <c r="B1748" s="313" t="str">
        <f t="shared" si="803"/>
        <v>28302123</v>
      </c>
      <c r="C1748" s="450" t="s">
        <v>2412</v>
      </c>
      <c r="D1748" s="451" t="s">
        <v>1165</v>
      </c>
      <c r="E1748" s="524"/>
      <c r="F1748" s="291">
        <v>43891</v>
      </c>
      <c r="G1748" s="524"/>
      <c r="H1748" s="556">
        <v>-579672.87</v>
      </c>
      <c r="I1748" s="556">
        <v>-705904.5</v>
      </c>
      <c r="J1748" s="556">
        <v>-839015.52</v>
      </c>
      <c r="K1748" s="556">
        <v>-972161.19</v>
      </c>
      <c r="L1748" s="556">
        <v>-1105328.49</v>
      </c>
      <c r="M1748" s="556">
        <v>-1239491.82</v>
      </c>
      <c r="N1748" s="556">
        <v>-1376377.59</v>
      </c>
      <c r="O1748" s="556">
        <v>-1513274.49</v>
      </c>
      <c r="P1748" s="556">
        <v>-1650171.39</v>
      </c>
      <c r="Q1748" s="556">
        <v>-1807004.22</v>
      </c>
      <c r="R1748" s="556">
        <v>-1985961.39</v>
      </c>
      <c r="S1748" s="556">
        <v>-2167308.5699999998</v>
      </c>
      <c r="T1748" s="591">
        <v>-2349449.5499999998</v>
      </c>
      <c r="U1748" s="556"/>
      <c r="V1748" s="556">
        <f t="shared" si="804"/>
        <v>-1402213.3650000002</v>
      </c>
      <c r="W1748" s="335"/>
      <c r="X1748" s="335"/>
      <c r="Y1748" s="548">
        <f t="shared" si="830"/>
        <v>0</v>
      </c>
      <c r="Z1748" s="549">
        <f t="shared" si="830"/>
        <v>0</v>
      </c>
      <c r="AA1748" s="549">
        <f t="shared" si="830"/>
        <v>0</v>
      </c>
      <c r="AB1748" s="282">
        <f t="shared" si="818"/>
        <v>-2349449.5499999998</v>
      </c>
      <c r="AC1748" s="281">
        <f t="shared" si="819"/>
        <v>0</v>
      </c>
      <c r="AD1748" s="549">
        <f t="shared" si="805"/>
        <v>0</v>
      </c>
      <c r="AE1748" s="553">
        <f t="shared" si="806"/>
        <v>0</v>
      </c>
      <c r="AF1748" s="282">
        <f t="shared" si="807"/>
        <v>-2349449.5499999998</v>
      </c>
      <c r="AG1748" s="283">
        <f t="shared" si="808"/>
        <v>-2349449.5499999998</v>
      </c>
      <c r="AH1748" s="281">
        <f t="shared" si="820"/>
        <v>0</v>
      </c>
      <c r="AI1748" s="551">
        <f t="shared" si="829"/>
        <v>0</v>
      </c>
      <c r="AJ1748" s="549">
        <f t="shared" si="829"/>
        <v>0</v>
      </c>
      <c r="AK1748" s="549">
        <f t="shared" si="829"/>
        <v>0</v>
      </c>
      <c r="AL1748" s="282">
        <f t="shared" si="809"/>
        <v>-1402213.3650000002</v>
      </c>
      <c r="AM1748" s="281">
        <f t="shared" si="821"/>
        <v>0</v>
      </c>
      <c r="AN1748" s="549">
        <f t="shared" si="810"/>
        <v>0</v>
      </c>
      <c r="AO1748" s="549">
        <f t="shared" si="811"/>
        <v>0</v>
      </c>
      <c r="AP1748" s="549">
        <f t="shared" si="812"/>
        <v>-1402213.3650000002</v>
      </c>
      <c r="AQ1748" s="283">
        <f t="shared" si="813"/>
        <v>-1402213.3650000002</v>
      </c>
      <c r="AR1748" s="281">
        <f t="shared" si="822"/>
        <v>0</v>
      </c>
      <c r="AT1748" s="446" t="s">
        <v>2163</v>
      </c>
      <c r="AU1748" s="284"/>
      <c r="AV1748" s="447" t="str">
        <f t="shared" si="823"/>
        <v>CA</v>
      </c>
      <c r="AW1748" s="447" t="str">
        <f t="shared" si="824"/>
        <v>CL</v>
      </c>
      <c r="AX1748" s="447" t="str">
        <f t="shared" si="825"/>
        <v>AIC</v>
      </c>
      <c r="AY1748" s="447" t="str">
        <f t="shared" si="826"/>
        <v>ERB</v>
      </c>
      <c r="AZ1748" s="447" t="str">
        <f t="shared" si="827"/>
        <v>GRB</v>
      </c>
      <c r="BA1748" s="447" t="str">
        <f t="shared" si="828"/>
        <v>Non-Op</v>
      </c>
      <c r="BC1748" s="449" t="s">
        <v>2100</v>
      </c>
      <c r="BD1748" s="552">
        <f t="shared" si="802"/>
        <v>-2349449.5499999998</v>
      </c>
      <c r="BE1748" s="435"/>
      <c r="BF1748" s="435"/>
      <c r="BG1748" s="435"/>
      <c r="BH1748" s="435"/>
      <c r="BI1748" s="435"/>
      <c r="BJ1748" s="435"/>
      <c r="BK1748" s="435"/>
      <c r="BL1748" s="435"/>
      <c r="BN1748" s="444"/>
    </row>
    <row r="1749" spans="1:142" s="28" customFormat="1" ht="12" customHeight="1">
      <c r="A1749" s="313">
        <v>28302131</v>
      </c>
      <c r="B1749" s="313" t="str">
        <f t="shared" si="803"/>
        <v>28302131</v>
      </c>
      <c r="C1749" s="450" t="s">
        <v>2413</v>
      </c>
      <c r="D1749" s="451" t="s">
        <v>1165</v>
      </c>
      <c r="E1749" s="524"/>
      <c r="F1749" s="291">
        <v>44013</v>
      </c>
      <c r="G1749" s="524"/>
      <c r="H1749" s="556">
        <v>-1153055.3999999999</v>
      </c>
      <c r="I1749" s="556">
        <v>-1153055.3999999999</v>
      </c>
      <c r="J1749" s="556">
        <v>-1153055.3999999999</v>
      </c>
      <c r="K1749" s="556">
        <v>-1153055.3999999999</v>
      </c>
      <c r="L1749" s="556">
        <v>-1153055.3999999999</v>
      </c>
      <c r="M1749" s="556">
        <v>-1153055.3999999999</v>
      </c>
      <c r="N1749" s="556">
        <v>-1153055.3999999999</v>
      </c>
      <c r="O1749" s="556">
        <v>-1153055.3999999999</v>
      </c>
      <c r="P1749" s="556">
        <v>-1153055.3999999999</v>
      </c>
      <c r="Q1749" s="556">
        <v>-1153055.3999999999</v>
      </c>
      <c r="R1749" s="556">
        <v>-1153055.3999999999</v>
      </c>
      <c r="S1749" s="556">
        <v>-1153055.3999999999</v>
      </c>
      <c r="T1749" s="591">
        <v>-1153055.3999999999</v>
      </c>
      <c r="U1749" s="556"/>
      <c r="V1749" s="556">
        <f t="shared" si="804"/>
        <v>-1153055.4000000001</v>
      </c>
      <c r="W1749" s="292"/>
      <c r="X1749" s="335"/>
      <c r="Y1749" s="548">
        <f t="shared" si="830"/>
        <v>0</v>
      </c>
      <c r="Z1749" s="549">
        <f t="shared" si="830"/>
        <v>0</v>
      </c>
      <c r="AA1749" s="549">
        <f t="shared" si="830"/>
        <v>0</v>
      </c>
      <c r="AB1749" s="282">
        <f t="shared" si="818"/>
        <v>-1153055.3999999999</v>
      </c>
      <c r="AC1749" s="281">
        <f t="shared" si="819"/>
        <v>0</v>
      </c>
      <c r="AD1749" s="549">
        <f t="shared" si="805"/>
        <v>0</v>
      </c>
      <c r="AE1749" s="553">
        <f t="shared" si="806"/>
        <v>0</v>
      </c>
      <c r="AF1749" s="282">
        <f t="shared" si="807"/>
        <v>-1153055.3999999999</v>
      </c>
      <c r="AG1749" s="283">
        <f t="shared" si="808"/>
        <v>-1153055.3999999999</v>
      </c>
      <c r="AH1749" s="281">
        <f t="shared" si="820"/>
        <v>0</v>
      </c>
      <c r="AI1749" s="551">
        <f t="shared" si="829"/>
        <v>0</v>
      </c>
      <c r="AJ1749" s="549">
        <f t="shared" si="829"/>
        <v>0</v>
      </c>
      <c r="AK1749" s="549">
        <f t="shared" si="829"/>
        <v>0</v>
      </c>
      <c r="AL1749" s="282">
        <f t="shared" si="809"/>
        <v>-1153055.4000000001</v>
      </c>
      <c r="AM1749" s="281">
        <f t="shared" si="821"/>
        <v>0</v>
      </c>
      <c r="AN1749" s="549">
        <f t="shared" si="810"/>
        <v>0</v>
      </c>
      <c r="AO1749" s="549">
        <f t="shared" si="811"/>
        <v>0</v>
      </c>
      <c r="AP1749" s="549">
        <f t="shared" si="812"/>
        <v>-1153055.4000000001</v>
      </c>
      <c r="AQ1749" s="283">
        <f t="shared" si="813"/>
        <v>-1153055.4000000001</v>
      </c>
      <c r="AR1749" s="281">
        <f t="shared" si="822"/>
        <v>0</v>
      </c>
      <c r="AT1749" s="446" t="s">
        <v>2172</v>
      </c>
      <c r="AU1749" s="344"/>
      <c r="AV1749" s="447" t="str">
        <f t="shared" si="823"/>
        <v>CA</v>
      </c>
      <c r="AW1749" s="447" t="str">
        <f t="shared" si="824"/>
        <v>CL</v>
      </c>
      <c r="AX1749" s="447" t="str">
        <f t="shared" si="825"/>
        <v>AIC</v>
      </c>
      <c r="AY1749" s="447" t="str">
        <f t="shared" si="826"/>
        <v>ERB</v>
      </c>
      <c r="AZ1749" s="447" t="str">
        <f t="shared" si="827"/>
        <v>GRB</v>
      </c>
      <c r="BA1749" s="447" t="str">
        <f t="shared" si="828"/>
        <v>Non-Op</v>
      </c>
      <c r="BC1749" s="449" t="s">
        <v>2100</v>
      </c>
      <c r="BD1749" s="552">
        <f t="shared" si="802"/>
        <v>-1153055.3999999999</v>
      </c>
      <c r="BE1749" s="435"/>
      <c r="BF1749" s="435"/>
      <c r="BG1749" s="435"/>
      <c r="BH1749" s="435"/>
      <c r="BI1749" s="435"/>
      <c r="BJ1749" s="435"/>
      <c r="BK1749" s="435"/>
      <c r="BL1749" s="435"/>
      <c r="BN1749" s="444"/>
    </row>
    <row r="1750" spans="1:142" s="28" customFormat="1" ht="12" customHeight="1">
      <c r="A1750" s="313">
        <v>28302133</v>
      </c>
      <c r="B1750" s="313" t="str">
        <f t="shared" si="803"/>
        <v>28302133</v>
      </c>
      <c r="C1750" s="450" t="s">
        <v>2414</v>
      </c>
      <c r="D1750" s="451" t="s">
        <v>1165</v>
      </c>
      <c r="E1750" s="524"/>
      <c r="F1750" s="291">
        <v>43891</v>
      </c>
      <c r="G1750" s="524"/>
      <c r="H1750" s="556">
        <v>-5816.37</v>
      </c>
      <c r="I1750" s="556">
        <v>-7728.21</v>
      </c>
      <c r="J1750" s="556">
        <v>-10000.620000000001</v>
      </c>
      <c r="K1750" s="556">
        <v>-12633.6</v>
      </c>
      <c r="L1750" s="556">
        <v>-15627.15</v>
      </c>
      <c r="M1750" s="556">
        <v>-18984.21</v>
      </c>
      <c r="N1750" s="556">
        <v>-22711.919999999998</v>
      </c>
      <c r="O1750" s="556">
        <v>-26810.28</v>
      </c>
      <c r="P1750" s="556">
        <v>-31279.5</v>
      </c>
      <c r="Q1750" s="556">
        <v>-36173.550000000003</v>
      </c>
      <c r="R1750" s="556">
        <v>-41552.28</v>
      </c>
      <c r="S1750" s="556">
        <v>-47421.99</v>
      </c>
      <c r="T1750" s="591">
        <v>-53784.99</v>
      </c>
      <c r="U1750" s="556"/>
      <c r="V1750" s="556">
        <f t="shared" si="804"/>
        <v>-25060.3325</v>
      </c>
      <c r="W1750" s="335"/>
      <c r="X1750" s="335"/>
      <c r="Y1750" s="548">
        <f t="shared" si="830"/>
        <v>0</v>
      </c>
      <c r="Z1750" s="549">
        <f t="shared" si="830"/>
        <v>0</v>
      </c>
      <c r="AA1750" s="549">
        <f t="shared" si="830"/>
        <v>0</v>
      </c>
      <c r="AB1750" s="282">
        <f t="shared" si="818"/>
        <v>-53784.99</v>
      </c>
      <c r="AC1750" s="281">
        <f t="shared" si="819"/>
        <v>0</v>
      </c>
      <c r="AD1750" s="549">
        <f t="shared" si="805"/>
        <v>0</v>
      </c>
      <c r="AE1750" s="553">
        <f t="shared" si="806"/>
        <v>0</v>
      </c>
      <c r="AF1750" s="282">
        <f t="shared" si="807"/>
        <v>-53784.99</v>
      </c>
      <c r="AG1750" s="283">
        <f t="shared" si="808"/>
        <v>-53784.99</v>
      </c>
      <c r="AH1750" s="281">
        <f t="shared" si="820"/>
        <v>0</v>
      </c>
      <c r="AI1750" s="551">
        <f t="shared" si="829"/>
        <v>0</v>
      </c>
      <c r="AJ1750" s="549">
        <f t="shared" si="829"/>
        <v>0</v>
      </c>
      <c r="AK1750" s="549">
        <f t="shared" si="829"/>
        <v>0</v>
      </c>
      <c r="AL1750" s="282">
        <f t="shared" si="809"/>
        <v>-25060.3325</v>
      </c>
      <c r="AM1750" s="281">
        <f t="shared" si="821"/>
        <v>0</v>
      </c>
      <c r="AN1750" s="549">
        <f t="shared" si="810"/>
        <v>0</v>
      </c>
      <c r="AO1750" s="549">
        <f t="shared" si="811"/>
        <v>0</v>
      </c>
      <c r="AP1750" s="549">
        <f t="shared" si="812"/>
        <v>-25060.3325</v>
      </c>
      <c r="AQ1750" s="283">
        <f t="shared" si="813"/>
        <v>-25060.3325</v>
      </c>
      <c r="AR1750" s="281">
        <f t="shared" si="822"/>
        <v>0</v>
      </c>
      <c r="AT1750" s="446" t="s">
        <v>2163</v>
      </c>
      <c r="AU1750" s="284"/>
      <c r="AV1750" s="447" t="str">
        <f t="shared" si="823"/>
        <v>CA</v>
      </c>
      <c r="AW1750" s="447" t="str">
        <f t="shared" si="824"/>
        <v>CL</v>
      </c>
      <c r="AX1750" s="447" t="str">
        <f t="shared" si="825"/>
        <v>AIC</v>
      </c>
      <c r="AY1750" s="447" t="str">
        <f t="shared" si="826"/>
        <v>ERB</v>
      </c>
      <c r="AZ1750" s="447" t="str">
        <f t="shared" si="827"/>
        <v>GRB</v>
      </c>
      <c r="BA1750" s="447" t="str">
        <f t="shared" si="828"/>
        <v>Non-Op</v>
      </c>
      <c r="BC1750" s="449" t="s">
        <v>2100</v>
      </c>
      <c r="BD1750" s="552">
        <f t="shared" si="802"/>
        <v>-53784.99</v>
      </c>
      <c r="BE1750" s="435"/>
      <c r="BF1750" s="435"/>
      <c r="BG1750" s="435"/>
      <c r="BH1750" s="435"/>
      <c r="BI1750" s="435"/>
      <c r="BJ1750" s="435"/>
      <c r="BK1750" s="435"/>
      <c r="BL1750" s="435"/>
      <c r="BN1750" s="444"/>
    </row>
    <row r="1751" spans="1:142" s="28" customFormat="1" ht="12" customHeight="1">
      <c r="A1751" s="313">
        <v>28302141</v>
      </c>
      <c r="B1751" s="313" t="str">
        <f t="shared" si="803"/>
        <v>28302141</v>
      </c>
      <c r="C1751" s="450" t="s">
        <v>2415</v>
      </c>
      <c r="D1751" s="451" t="s">
        <v>1165</v>
      </c>
      <c r="E1751" s="524"/>
      <c r="F1751" s="291">
        <v>44013</v>
      </c>
      <c r="G1751" s="524"/>
      <c r="H1751" s="556">
        <v>1153055.3999999999</v>
      </c>
      <c r="I1751" s="556">
        <v>1153055.3999999999</v>
      </c>
      <c r="J1751" s="556">
        <v>1153055.3999999999</v>
      </c>
      <c r="K1751" s="556">
        <v>1153055.3999999999</v>
      </c>
      <c r="L1751" s="556">
        <v>1153055.3999999999</v>
      </c>
      <c r="M1751" s="556">
        <v>1153055.3999999999</v>
      </c>
      <c r="N1751" s="556">
        <v>1153055.3999999999</v>
      </c>
      <c r="O1751" s="556">
        <v>1153055.3999999999</v>
      </c>
      <c r="P1751" s="556">
        <v>1153055.3999999999</v>
      </c>
      <c r="Q1751" s="556">
        <v>1153055.3999999999</v>
      </c>
      <c r="R1751" s="556">
        <v>1153055.3999999999</v>
      </c>
      <c r="S1751" s="556">
        <v>1153055.3999999999</v>
      </c>
      <c r="T1751" s="591">
        <v>1153055.3999999999</v>
      </c>
      <c r="U1751" s="556"/>
      <c r="V1751" s="556">
        <f t="shared" si="804"/>
        <v>1153055.4000000001</v>
      </c>
      <c r="W1751" s="292"/>
      <c r="X1751" s="335"/>
      <c r="Y1751" s="548">
        <f t="shared" si="830"/>
        <v>0</v>
      </c>
      <c r="Z1751" s="549">
        <f t="shared" si="830"/>
        <v>0</v>
      </c>
      <c r="AA1751" s="549">
        <f t="shared" si="830"/>
        <v>0</v>
      </c>
      <c r="AB1751" s="282">
        <f t="shared" si="818"/>
        <v>1153055.3999999999</v>
      </c>
      <c r="AC1751" s="525">
        <f t="shared" si="819"/>
        <v>0</v>
      </c>
      <c r="AD1751" s="549">
        <f t="shared" si="805"/>
        <v>0</v>
      </c>
      <c r="AE1751" s="549">
        <f t="shared" si="806"/>
        <v>0</v>
      </c>
      <c r="AF1751" s="282">
        <f t="shared" si="807"/>
        <v>1153055.3999999999</v>
      </c>
      <c r="AG1751" s="283">
        <f t="shared" si="808"/>
        <v>1153055.3999999999</v>
      </c>
      <c r="AH1751" s="281">
        <f t="shared" si="820"/>
        <v>0</v>
      </c>
      <c r="AI1751" s="551">
        <f t="shared" si="829"/>
        <v>0</v>
      </c>
      <c r="AJ1751" s="549">
        <f t="shared" si="829"/>
        <v>0</v>
      </c>
      <c r="AK1751" s="549">
        <f t="shared" si="829"/>
        <v>0</v>
      </c>
      <c r="AL1751" s="282">
        <f t="shared" si="809"/>
        <v>1153055.4000000001</v>
      </c>
      <c r="AM1751" s="281">
        <f t="shared" si="821"/>
        <v>0</v>
      </c>
      <c r="AN1751" s="549">
        <f t="shared" si="810"/>
        <v>0</v>
      </c>
      <c r="AO1751" s="549">
        <f t="shared" si="811"/>
        <v>0</v>
      </c>
      <c r="AP1751" s="549">
        <f t="shared" si="812"/>
        <v>1153055.4000000001</v>
      </c>
      <c r="AQ1751" s="283">
        <f t="shared" si="813"/>
        <v>1153055.4000000001</v>
      </c>
      <c r="AR1751" s="281">
        <f t="shared" si="822"/>
        <v>0</v>
      </c>
      <c r="AT1751" s="446" t="s">
        <v>2172</v>
      </c>
      <c r="AU1751" s="344"/>
      <c r="AV1751" s="447" t="str">
        <f t="shared" si="823"/>
        <v>CA</v>
      </c>
      <c r="AW1751" s="447" t="str">
        <f t="shared" si="824"/>
        <v>CL</v>
      </c>
      <c r="AX1751" s="447" t="str">
        <f t="shared" si="825"/>
        <v>AIC</v>
      </c>
      <c r="AY1751" s="447" t="str">
        <f t="shared" si="826"/>
        <v>ERB</v>
      </c>
      <c r="AZ1751" s="447" t="str">
        <f t="shared" si="827"/>
        <v>GRB</v>
      </c>
      <c r="BA1751" s="447" t="str">
        <f t="shared" si="828"/>
        <v>Non-Op</v>
      </c>
      <c r="BC1751" s="449" t="s">
        <v>2100</v>
      </c>
      <c r="BD1751" s="552">
        <f t="shared" ref="BD1751:BD1766" si="831">+T1751</f>
        <v>1153055.3999999999</v>
      </c>
      <c r="BE1751" s="435"/>
      <c r="BF1751" s="435"/>
      <c r="BG1751" s="435"/>
      <c r="BH1751" s="435"/>
      <c r="BI1751" s="435"/>
      <c r="BJ1751" s="435"/>
      <c r="BK1751" s="435"/>
      <c r="BL1751" s="435"/>
      <c r="BN1751" s="444"/>
    </row>
    <row r="1752" spans="1:142" s="28" customFormat="1" ht="12" customHeight="1">
      <c r="A1752" s="313">
        <v>28302143</v>
      </c>
      <c r="B1752" s="313" t="str">
        <f t="shared" si="803"/>
        <v>28302143</v>
      </c>
      <c r="C1752" s="450" t="s">
        <v>2416</v>
      </c>
      <c r="D1752" s="451" t="s">
        <v>1165</v>
      </c>
      <c r="E1752" s="524"/>
      <c r="F1752" s="291">
        <v>43891</v>
      </c>
      <c r="G1752" s="524"/>
      <c r="H1752" s="556">
        <v>0</v>
      </c>
      <c r="I1752" s="556">
        <v>0</v>
      </c>
      <c r="J1752" s="556">
        <v>0</v>
      </c>
      <c r="K1752" s="556">
        <v>0</v>
      </c>
      <c r="L1752" s="556">
        <v>0</v>
      </c>
      <c r="M1752" s="556">
        <v>0</v>
      </c>
      <c r="N1752" s="556">
        <v>0</v>
      </c>
      <c r="O1752" s="556">
        <v>0</v>
      </c>
      <c r="P1752" s="556">
        <v>0</v>
      </c>
      <c r="Q1752" s="556">
        <v>0</v>
      </c>
      <c r="R1752" s="556">
        <v>0</v>
      </c>
      <c r="S1752" s="556">
        <v>0</v>
      </c>
      <c r="T1752" s="591">
        <v>0</v>
      </c>
      <c r="U1752" s="556"/>
      <c r="V1752" s="556">
        <f t="shared" si="804"/>
        <v>0</v>
      </c>
      <c r="W1752" s="335"/>
      <c r="X1752" s="335"/>
      <c r="Y1752" s="548">
        <f t="shared" si="830"/>
        <v>0</v>
      </c>
      <c r="Z1752" s="549">
        <f t="shared" si="830"/>
        <v>0</v>
      </c>
      <c r="AA1752" s="549">
        <f t="shared" si="830"/>
        <v>0</v>
      </c>
      <c r="AB1752" s="282">
        <f t="shared" si="818"/>
        <v>0</v>
      </c>
      <c r="AC1752" s="525">
        <f t="shared" si="819"/>
        <v>0</v>
      </c>
      <c r="AD1752" s="549">
        <f t="shared" si="805"/>
        <v>0</v>
      </c>
      <c r="AE1752" s="549">
        <f t="shared" si="806"/>
        <v>0</v>
      </c>
      <c r="AF1752" s="282">
        <f t="shared" si="807"/>
        <v>0</v>
      </c>
      <c r="AG1752" s="283">
        <f t="shared" si="808"/>
        <v>0</v>
      </c>
      <c r="AH1752" s="281">
        <f t="shared" si="820"/>
        <v>0</v>
      </c>
      <c r="AI1752" s="551">
        <f t="shared" si="829"/>
        <v>0</v>
      </c>
      <c r="AJ1752" s="549">
        <f t="shared" si="829"/>
        <v>0</v>
      </c>
      <c r="AK1752" s="549">
        <f t="shared" si="829"/>
        <v>0</v>
      </c>
      <c r="AL1752" s="282">
        <f t="shared" si="809"/>
        <v>0</v>
      </c>
      <c r="AM1752" s="281">
        <f t="shared" si="821"/>
        <v>0</v>
      </c>
      <c r="AN1752" s="549">
        <f t="shared" si="810"/>
        <v>0</v>
      </c>
      <c r="AO1752" s="549">
        <f t="shared" si="811"/>
        <v>0</v>
      </c>
      <c r="AP1752" s="549">
        <f t="shared" si="812"/>
        <v>0</v>
      </c>
      <c r="AQ1752" s="283">
        <f t="shared" si="813"/>
        <v>0</v>
      </c>
      <c r="AR1752" s="281">
        <f t="shared" si="822"/>
        <v>0</v>
      </c>
      <c r="AT1752" s="446" t="s">
        <v>2163</v>
      </c>
      <c r="AU1752" s="284"/>
      <c r="AV1752" s="447" t="str">
        <f t="shared" si="823"/>
        <v>CA</v>
      </c>
      <c r="AW1752" s="447" t="str">
        <f t="shared" si="824"/>
        <v>CL</v>
      </c>
      <c r="AX1752" s="447" t="str">
        <f t="shared" si="825"/>
        <v>AIC</v>
      </c>
      <c r="AY1752" s="447" t="str">
        <f t="shared" si="826"/>
        <v>ERB</v>
      </c>
      <c r="AZ1752" s="447" t="str">
        <f t="shared" si="827"/>
        <v>GRB</v>
      </c>
      <c r="BA1752" s="447" t="str">
        <f t="shared" si="828"/>
        <v>Non-Op</v>
      </c>
      <c r="BC1752" s="449" t="s">
        <v>2100</v>
      </c>
      <c r="BD1752" s="552">
        <f t="shared" si="831"/>
        <v>0</v>
      </c>
      <c r="BE1752" s="435"/>
      <c r="BF1752" s="435"/>
      <c r="BG1752" s="435"/>
      <c r="BH1752" s="435"/>
      <c r="BI1752" s="435"/>
      <c r="BJ1752" s="435"/>
      <c r="BK1752" s="435"/>
      <c r="BL1752" s="435"/>
      <c r="BN1752" s="444"/>
    </row>
    <row r="1753" spans="1:142" s="28" customFormat="1" ht="12" customHeight="1">
      <c r="A1753" s="313">
        <v>28302151</v>
      </c>
      <c r="B1753" s="313" t="str">
        <f t="shared" si="803"/>
        <v>28302151</v>
      </c>
      <c r="C1753" s="450" t="s">
        <v>2407</v>
      </c>
      <c r="D1753" s="451" t="s">
        <v>1163</v>
      </c>
      <c r="E1753" s="524"/>
      <c r="F1753" s="291">
        <v>44228</v>
      </c>
      <c r="G1753" s="524"/>
      <c r="H1753" s="556"/>
      <c r="I1753" s="556"/>
      <c r="J1753" s="556">
        <v>-23304165.899999999</v>
      </c>
      <c r="K1753" s="556">
        <v>-23304165.899999999</v>
      </c>
      <c r="L1753" s="556">
        <v>-23304165.899999999</v>
      </c>
      <c r="M1753" s="556">
        <v>-23304165.899999999</v>
      </c>
      <c r="N1753" s="556">
        <v>-23304165.899999999</v>
      </c>
      <c r="O1753" s="556">
        <v>-23304165.899999999</v>
      </c>
      <c r="P1753" s="556">
        <v>-23304165.899999999</v>
      </c>
      <c r="Q1753" s="556">
        <v>-23304165.899999999</v>
      </c>
      <c r="R1753" s="556">
        <v>-23304165.899999999</v>
      </c>
      <c r="S1753" s="556">
        <v>-23304165.899999999</v>
      </c>
      <c r="T1753" s="591">
        <v>-23304165.899999999</v>
      </c>
      <c r="U1753" s="556"/>
      <c r="V1753" s="556">
        <f t="shared" si="804"/>
        <v>-20391145.162500001</v>
      </c>
      <c r="W1753" s="292" t="s">
        <v>2408</v>
      </c>
      <c r="X1753" s="335"/>
      <c r="Y1753" s="548">
        <f t="shared" si="830"/>
        <v>0</v>
      </c>
      <c r="Z1753" s="549">
        <f t="shared" si="830"/>
        <v>0</v>
      </c>
      <c r="AA1753" s="549">
        <f t="shared" si="830"/>
        <v>0</v>
      </c>
      <c r="AB1753" s="282">
        <f t="shared" si="818"/>
        <v>-23304165.899999999</v>
      </c>
      <c r="AC1753" s="525">
        <f t="shared" si="819"/>
        <v>0</v>
      </c>
      <c r="AD1753" s="549">
        <f t="shared" si="805"/>
        <v>-23304165.899999999</v>
      </c>
      <c r="AE1753" s="549">
        <f t="shared" si="806"/>
        <v>0</v>
      </c>
      <c r="AF1753" s="282">
        <f t="shared" si="807"/>
        <v>0</v>
      </c>
      <c r="AG1753" s="283">
        <f t="shared" si="808"/>
        <v>-23304165.899999999</v>
      </c>
      <c r="AH1753" s="281">
        <f t="shared" si="820"/>
        <v>0</v>
      </c>
      <c r="AI1753" s="551">
        <f t="shared" si="829"/>
        <v>0</v>
      </c>
      <c r="AJ1753" s="549">
        <f t="shared" si="829"/>
        <v>0</v>
      </c>
      <c r="AK1753" s="549">
        <f t="shared" si="829"/>
        <v>0</v>
      </c>
      <c r="AL1753" s="282">
        <f t="shared" si="809"/>
        <v>-20391145.162500001</v>
      </c>
      <c r="AM1753" s="281">
        <f t="shared" si="821"/>
        <v>0</v>
      </c>
      <c r="AN1753" s="549">
        <f t="shared" si="810"/>
        <v>-20391145.162500001</v>
      </c>
      <c r="AO1753" s="549">
        <f t="shared" si="811"/>
        <v>0</v>
      </c>
      <c r="AP1753" s="549">
        <f t="shared" si="812"/>
        <v>0</v>
      </c>
      <c r="AQ1753" s="283">
        <f t="shared" si="813"/>
        <v>-20391145.162500001</v>
      </c>
      <c r="AR1753" s="281">
        <f t="shared" si="822"/>
        <v>0</v>
      </c>
      <c r="AT1753" s="446"/>
      <c r="AU1753" s="284"/>
      <c r="AV1753" s="447" t="str">
        <f t="shared" si="823"/>
        <v>CA</v>
      </c>
      <c r="AW1753" s="447" t="str">
        <f t="shared" si="824"/>
        <v>CL</v>
      </c>
      <c r="AX1753" s="447" t="str">
        <f t="shared" si="825"/>
        <v>AIC</v>
      </c>
      <c r="AY1753" s="447" t="str">
        <f t="shared" si="826"/>
        <v>ERB</v>
      </c>
      <c r="AZ1753" s="447" t="str">
        <f t="shared" si="827"/>
        <v>GRB</v>
      </c>
      <c r="BA1753" s="447" t="str">
        <f t="shared" si="828"/>
        <v>Non-Op</v>
      </c>
      <c r="BC1753" s="445" t="s">
        <v>2279</v>
      </c>
      <c r="BD1753" s="552">
        <f t="shared" si="831"/>
        <v>-23304165.899999999</v>
      </c>
      <c r="BE1753" s="435"/>
      <c r="BF1753" s="435"/>
      <c r="BG1753" s="435"/>
      <c r="BH1753" s="435"/>
      <c r="BI1753" s="435"/>
      <c r="BJ1753" s="435"/>
      <c r="BK1753" s="435"/>
      <c r="BL1753" s="435"/>
      <c r="BN1753" s="444"/>
    </row>
    <row r="1754" spans="1:142" s="527" customFormat="1" ht="12" customHeight="1">
      <c r="A1754" s="313">
        <v>28302153</v>
      </c>
      <c r="B1754" s="313" t="str">
        <f t="shared" si="803"/>
        <v>28302153</v>
      </c>
      <c r="C1754" s="450" t="s">
        <v>2403</v>
      </c>
      <c r="D1754" s="451" t="s">
        <v>2087</v>
      </c>
      <c r="E1754" s="524"/>
      <c r="F1754" s="291">
        <v>43891</v>
      </c>
      <c r="G1754" s="524"/>
      <c r="H1754" s="556">
        <v>0</v>
      </c>
      <c r="I1754" s="556">
        <v>0</v>
      </c>
      <c r="J1754" s="556">
        <v>0</v>
      </c>
      <c r="K1754" s="556">
        <v>0</v>
      </c>
      <c r="L1754" s="556">
        <v>0</v>
      </c>
      <c r="M1754" s="556">
        <v>0</v>
      </c>
      <c r="N1754" s="556">
        <v>0</v>
      </c>
      <c r="O1754" s="556">
        <v>0</v>
      </c>
      <c r="P1754" s="556">
        <v>0</v>
      </c>
      <c r="Q1754" s="556">
        <v>0</v>
      </c>
      <c r="R1754" s="556">
        <v>0</v>
      </c>
      <c r="S1754" s="556">
        <v>0</v>
      </c>
      <c r="T1754" s="591">
        <v>0</v>
      </c>
      <c r="U1754" s="556"/>
      <c r="V1754" s="556">
        <f t="shared" si="804"/>
        <v>0</v>
      </c>
      <c r="W1754" s="335" t="s">
        <v>2404</v>
      </c>
      <c r="X1754" s="335" t="s">
        <v>2405</v>
      </c>
      <c r="Y1754" s="566">
        <f t="shared" si="830"/>
        <v>0</v>
      </c>
      <c r="Z1754" s="549">
        <f t="shared" si="830"/>
        <v>0</v>
      </c>
      <c r="AA1754" s="549">
        <f t="shared" si="830"/>
        <v>0</v>
      </c>
      <c r="AB1754" s="282">
        <f t="shared" si="818"/>
        <v>0</v>
      </c>
      <c r="AC1754" s="525">
        <f t="shared" si="819"/>
        <v>0</v>
      </c>
      <c r="AD1754" s="549">
        <f t="shared" si="805"/>
        <v>0</v>
      </c>
      <c r="AE1754" s="549">
        <f t="shared" si="806"/>
        <v>0</v>
      </c>
      <c r="AF1754" s="282">
        <f t="shared" si="807"/>
        <v>0</v>
      </c>
      <c r="AG1754" s="319">
        <f t="shared" si="808"/>
        <v>0</v>
      </c>
      <c r="AH1754" s="526">
        <f t="shared" si="820"/>
        <v>0</v>
      </c>
      <c r="AI1754" s="566">
        <f t="shared" si="829"/>
        <v>0</v>
      </c>
      <c r="AJ1754" s="549">
        <f t="shared" si="829"/>
        <v>0</v>
      </c>
      <c r="AK1754" s="549">
        <f t="shared" si="829"/>
        <v>0</v>
      </c>
      <c r="AL1754" s="282">
        <f t="shared" si="809"/>
        <v>0</v>
      </c>
      <c r="AM1754" s="281">
        <f t="shared" si="821"/>
        <v>0</v>
      </c>
      <c r="AN1754" s="549">
        <f t="shared" si="810"/>
        <v>0</v>
      </c>
      <c r="AO1754" s="549">
        <f t="shared" si="811"/>
        <v>0</v>
      </c>
      <c r="AP1754" s="549">
        <f t="shared" si="812"/>
        <v>0</v>
      </c>
      <c r="AQ1754" s="283">
        <f t="shared" si="813"/>
        <v>0</v>
      </c>
      <c r="AR1754" s="281">
        <f t="shared" si="822"/>
        <v>0</v>
      </c>
      <c r="AS1754" s="28"/>
      <c r="AT1754" s="446" t="s">
        <v>2163</v>
      </c>
      <c r="AU1754" s="284"/>
      <c r="AV1754" s="447" t="str">
        <f t="shared" si="823"/>
        <v>CA</v>
      </c>
      <c r="AW1754" s="447" t="str">
        <f t="shared" si="824"/>
        <v>CL</v>
      </c>
      <c r="AX1754" s="447" t="str">
        <f t="shared" si="825"/>
        <v>AIC</v>
      </c>
      <c r="AY1754" s="447" t="str">
        <f t="shared" si="826"/>
        <v>ERB</v>
      </c>
      <c r="AZ1754" s="447" t="str">
        <f t="shared" si="827"/>
        <v>GRB</v>
      </c>
      <c r="BA1754" s="447" t="str">
        <f t="shared" si="828"/>
        <v>Non-Op</v>
      </c>
      <c r="BB1754" s="28"/>
      <c r="BC1754" s="445" t="s">
        <v>2279</v>
      </c>
      <c r="BD1754" s="552">
        <f t="shared" si="831"/>
        <v>0</v>
      </c>
      <c r="BE1754" s="448"/>
      <c r="BF1754" s="448"/>
      <c r="BG1754" s="448"/>
      <c r="BH1754" s="448"/>
      <c r="BI1754" s="448"/>
      <c r="BJ1754" s="448"/>
      <c r="BK1754" s="448"/>
      <c r="BL1754" s="448"/>
      <c r="BM1754" s="28"/>
      <c r="BN1754" s="444"/>
      <c r="BO1754" s="28"/>
      <c r="BP1754" s="28"/>
      <c r="BQ1754" s="28"/>
      <c r="BR1754" s="28"/>
      <c r="BS1754" s="28"/>
      <c r="BT1754" s="28"/>
      <c r="BU1754" s="28"/>
      <c r="BV1754" s="28"/>
      <c r="BW1754" s="28"/>
      <c r="BX1754" s="28"/>
      <c r="BY1754" s="28"/>
      <c r="BZ1754" s="28"/>
      <c r="CA1754" s="28"/>
      <c r="CB1754" s="28"/>
      <c r="CC1754" s="28"/>
      <c r="CD1754" s="28"/>
      <c r="CE1754" s="28"/>
      <c r="CF1754" s="28"/>
      <c r="CG1754" s="28"/>
      <c r="CH1754" s="28"/>
      <c r="CI1754" s="28"/>
      <c r="CJ1754" s="28"/>
      <c r="CK1754" s="28"/>
      <c r="CL1754" s="28"/>
      <c r="CM1754" s="28"/>
      <c r="CN1754" s="28"/>
      <c r="CO1754" s="28"/>
      <c r="CP1754" s="28"/>
      <c r="CQ1754" s="28"/>
      <c r="CR1754" s="28"/>
      <c r="CS1754" s="28"/>
      <c r="CT1754" s="28"/>
      <c r="CU1754" s="28"/>
      <c r="CV1754" s="28"/>
      <c r="CW1754" s="28"/>
      <c r="CX1754" s="28"/>
      <c r="CY1754" s="28"/>
      <c r="CZ1754" s="28"/>
      <c r="DA1754" s="28"/>
      <c r="DB1754" s="28"/>
      <c r="DC1754" s="28"/>
      <c r="DD1754" s="28"/>
      <c r="DE1754" s="28"/>
      <c r="DF1754" s="28"/>
      <c r="DG1754" s="28"/>
      <c r="DH1754" s="28"/>
      <c r="DI1754" s="28"/>
      <c r="DJ1754" s="28"/>
      <c r="DK1754" s="28"/>
      <c r="DL1754" s="28"/>
      <c r="DM1754" s="28"/>
      <c r="DN1754" s="28"/>
      <c r="DO1754" s="28"/>
      <c r="DP1754" s="28"/>
      <c r="DQ1754" s="28"/>
      <c r="DR1754" s="28"/>
      <c r="DS1754" s="28"/>
      <c r="DT1754" s="28"/>
      <c r="DU1754" s="28"/>
      <c r="DV1754" s="28"/>
      <c r="DW1754" s="28"/>
      <c r="DX1754" s="28"/>
      <c r="DY1754" s="28"/>
      <c r="DZ1754" s="28"/>
      <c r="EA1754" s="28"/>
      <c r="EB1754" s="28"/>
      <c r="EC1754" s="28"/>
      <c r="ED1754" s="28"/>
      <c r="EE1754" s="28"/>
      <c r="EF1754" s="28"/>
      <c r="EG1754" s="28"/>
      <c r="EH1754" s="28"/>
      <c r="EI1754" s="28"/>
      <c r="EJ1754" s="28"/>
      <c r="EK1754" s="28"/>
      <c r="EL1754" s="28"/>
    </row>
    <row r="1755" spans="1:142" s="527" customFormat="1" ht="12" customHeight="1">
      <c r="A1755" s="313">
        <v>28302161</v>
      </c>
      <c r="B1755" s="313" t="str">
        <f t="shared" si="803"/>
        <v>28302161</v>
      </c>
      <c r="C1755" s="450" t="s">
        <v>2417</v>
      </c>
      <c r="D1755" s="451" t="s">
        <v>1165</v>
      </c>
      <c r="E1755" s="524"/>
      <c r="F1755" s="291">
        <v>44105</v>
      </c>
      <c r="G1755" s="524"/>
      <c r="H1755" s="556">
        <v>-188165.25</v>
      </c>
      <c r="I1755" s="556">
        <v>-185810.1</v>
      </c>
      <c r="J1755" s="556">
        <v>-183454.95</v>
      </c>
      <c r="K1755" s="556">
        <v>-181099.8</v>
      </c>
      <c r="L1755" s="556">
        <v>-178744.65</v>
      </c>
      <c r="M1755" s="556">
        <v>-176389.5</v>
      </c>
      <c r="N1755" s="556">
        <v>-174034.35</v>
      </c>
      <c r="O1755" s="556">
        <v>-171679.2</v>
      </c>
      <c r="P1755" s="556">
        <v>-169324.05</v>
      </c>
      <c r="Q1755" s="556">
        <v>-166968.9</v>
      </c>
      <c r="R1755" s="556">
        <v>-164613.75</v>
      </c>
      <c r="S1755" s="556">
        <v>-162258.6</v>
      </c>
      <c r="T1755" s="591">
        <v>-159903.45000000001</v>
      </c>
      <c r="U1755" s="556"/>
      <c r="V1755" s="556">
        <f t="shared" si="804"/>
        <v>-174034.35</v>
      </c>
      <c r="W1755" s="335"/>
      <c r="X1755" s="335"/>
      <c r="Y1755" s="566">
        <f t="shared" si="830"/>
        <v>0</v>
      </c>
      <c r="Z1755" s="549">
        <f t="shared" si="830"/>
        <v>0</v>
      </c>
      <c r="AA1755" s="549">
        <f t="shared" si="830"/>
        <v>0</v>
      </c>
      <c r="AB1755" s="282">
        <f t="shared" si="818"/>
        <v>-159903.45000000001</v>
      </c>
      <c r="AC1755" s="525">
        <f t="shared" si="819"/>
        <v>0</v>
      </c>
      <c r="AD1755" s="549">
        <f t="shared" si="805"/>
        <v>0</v>
      </c>
      <c r="AE1755" s="549">
        <f t="shared" si="806"/>
        <v>0</v>
      </c>
      <c r="AF1755" s="282">
        <f t="shared" si="807"/>
        <v>-159903.45000000001</v>
      </c>
      <c r="AG1755" s="319">
        <f t="shared" si="808"/>
        <v>-159903.45000000001</v>
      </c>
      <c r="AH1755" s="526">
        <f t="shared" si="820"/>
        <v>0</v>
      </c>
      <c r="AI1755" s="566">
        <f t="shared" si="829"/>
        <v>0</v>
      </c>
      <c r="AJ1755" s="549">
        <f t="shared" si="829"/>
        <v>0</v>
      </c>
      <c r="AK1755" s="549">
        <f t="shared" si="829"/>
        <v>0</v>
      </c>
      <c r="AL1755" s="282">
        <f t="shared" si="809"/>
        <v>-174034.35</v>
      </c>
      <c r="AM1755" s="281">
        <f t="shared" si="821"/>
        <v>0</v>
      </c>
      <c r="AN1755" s="549">
        <f t="shared" si="810"/>
        <v>0</v>
      </c>
      <c r="AO1755" s="549">
        <f t="shared" si="811"/>
        <v>0</v>
      </c>
      <c r="AP1755" s="549">
        <f t="shared" si="812"/>
        <v>-174034.35</v>
      </c>
      <c r="AQ1755" s="283">
        <f t="shared" si="813"/>
        <v>-174034.35</v>
      </c>
      <c r="AR1755" s="281">
        <f t="shared" si="822"/>
        <v>0</v>
      </c>
      <c r="AS1755" s="28"/>
      <c r="AT1755" s="446" t="s">
        <v>2163</v>
      </c>
      <c r="AU1755" s="284"/>
      <c r="AV1755" s="447" t="str">
        <f t="shared" si="823"/>
        <v>CA</v>
      </c>
      <c r="AW1755" s="447" t="str">
        <f t="shared" si="824"/>
        <v>CL</v>
      </c>
      <c r="AX1755" s="447" t="str">
        <f t="shared" si="825"/>
        <v>AIC</v>
      </c>
      <c r="AY1755" s="447" t="str">
        <f t="shared" si="826"/>
        <v>ERB</v>
      </c>
      <c r="AZ1755" s="447" t="str">
        <f t="shared" si="827"/>
        <v>GRB</v>
      </c>
      <c r="BA1755" s="447" t="str">
        <f t="shared" si="828"/>
        <v>Non-Op</v>
      </c>
      <c r="BB1755" s="28"/>
      <c r="BC1755" s="449" t="s">
        <v>2100</v>
      </c>
      <c r="BD1755" s="552">
        <f t="shared" si="831"/>
        <v>-159903.45000000001</v>
      </c>
      <c r="BE1755" s="448"/>
      <c r="BF1755" s="448"/>
      <c r="BG1755" s="448"/>
      <c r="BH1755" s="448"/>
      <c r="BI1755" s="448"/>
      <c r="BJ1755" s="448"/>
      <c r="BK1755" s="448"/>
      <c r="BL1755" s="448"/>
      <c r="BM1755" s="28"/>
      <c r="BN1755" s="444"/>
      <c r="BO1755" s="28"/>
      <c r="BP1755" s="28"/>
      <c r="BQ1755" s="28"/>
      <c r="BR1755" s="28"/>
      <c r="BS1755" s="28"/>
      <c r="BT1755" s="28"/>
      <c r="BU1755" s="28"/>
      <c r="BV1755" s="28"/>
      <c r="BW1755" s="28"/>
      <c r="BX1755" s="28"/>
      <c r="BY1755" s="28"/>
      <c r="BZ1755" s="28"/>
      <c r="CA1755" s="28"/>
      <c r="CB1755" s="28"/>
      <c r="CC1755" s="28"/>
      <c r="CD1755" s="28"/>
      <c r="CE1755" s="28"/>
      <c r="CF1755" s="28"/>
      <c r="CG1755" s="28"/>
      <c r="CH1755" s="28"/>
      <c r="CI1755" s="28"/>
      <c r="CJ1755" s="28"/>
      <c r="CK1755" s="28"/>
      <c r="CL1755" s="28"/>
      <c r="CM1755" s="28"/>
      <c r="CN1755" s="28"/>
      <c r="CO1755" s="28"/>
      <c r="CP1755" s="28"/>
      <c r="CQ1755" s="28"/>
      <c r="CR1755" s="28"/>
      <c r="CS1755" s="28"/>
      <c r="CT1755" s="28"/>
      <c r="CU1755" s="28"/>
      <c r="CV1755" s="28"/>
      <c r="CW1755" s="28"/>
      <c r="CX1755" s="28"/>
      <c r="CY1755" s="28"/>
      <c r="CZ1755" s="28"/>
      <c r="DA1755" s="28"/>
      <c r="DB1755" s="28"/>
      <c r="DC1755" s="28"/>
      <c r="DD1755" s="28"/>
      <c r="DE1755" s="28"/>
      <c r="DF1755" s="28"/>
      <c r="DG1755" s="28"/>
      <c r="DH1755" s="28"/>
      <c r="DI1755" s="28"/>
      <c r="DJ1755" s="28"/>
      <c r="DK1755" s="28"/>
      <c r="DL1755" s="28"/>
      <c r="DM1755" s="28"/>
      <c r="DN1755" s="28"/>
      <c r="DO1755" s="28"/>
      <c r="DP1755" s="28"/>
      <c r="DQ1755" s="28"/>
      <c r="DR1755" s="28"/>
      <c r="DS1755" s="28"/>
      <c r="DT1755" s="28"/>
      <c r="DU1755" s="28"/>
      <c r="DV1755" s="28"/>
      <c r="DW1755" s="28"/>
      <c r="DX1755" s="28"/>
      <c r="DY1755" s="28"/>
      <c r="DZ1755" s="28"/>
      <c r="EA1755" s="28"/>
      <c r="EB1755" s="28"/>
      <c r="EC1755" s="28"/>
      <c r="ED1755" s="28"/>
      <c r="EE1755" s="28"/>
      <c r="EF1755" s="28"/>
      <c r="EG1755" s="28"/>
      <c r="EH1755" s="28"/>
      <c r="EI1755" s="28"/>
      <c r="EJ1755" s="28"/>
      <c r="EK1755" s="28"/>
      <c r="EL1755" s="28"/>
    </row>
    <row r="1756" spans="1:142" s="527" customFormat="1" ht="12" customHeight="1">
      <c r="A1756" s="313">
        <v>28302162</v>
      </c>
      <c r="B1756" s="313" t="str">
        <f t="shared" si="803"/>
        <v>28302162</v>
      </c>
      <c r="C1756" s="450" t="s">
        <v>2418</v>
      </c>
      <c r="D1756" s="451" t="s">
        <v>2092</v>
      </c>
      <c r="E1756" s="524"/>
      <c r="F1756" s="291">
        <v>44105</v>
      </c>
      <c r="G1756" s="524"/>
      <c r="H1756" s="556">
        <v>-37559.97</v>
      </c>
      <c r="I1756" s="556">
        <v>-50079.96</v>
      </c>
      <c r="J1756" s="556">
        <v>-62599.95</v>
      </c>
      <c r="K1756" s="556">
        <v>-75119.94</v>
      </c>
      <c r="L1756" s="556">
        <v>-87639.93</v>
      </c>
      <c r="M1756" s="556">
        <v>-100159.92</v>
      </c>
      <c r="N1756" s="556">
        <v>-112679.91</v>
      </c>
      <c r="O1756" s="556">
        <v>-125199.9</v>
      </c>
      <c r="P1756" s="556">
        <v>-137719.89000000001</v>
      </c>
      <c r="Q1756" s="556">
        <v>-150239.88</v>
      </c>
      <c r="R1756" s="556">
        <v>-162759.87</v>
      </c>
      <c r="S1756" s="556">
        <v>-175279.86</v>
      </c>
      <c r="T1756" s="591">
        <v>-187799.85</v>
      </c>
      <c r="U1756" s="556"/>
      <c r="V1756" s="556">
        <f t="shared" si="804"/>
        <v>-112679.90999999997</v>
      </c>
      <c r="W1756" s="335"/>
      <c r="X1756" s="335"/>
      <c r="Y1756" s="566">
        <f t="shared" si="830"/>
        <v>0</v>
      </c>
      <c r="Z1756" s="549">
        <f t="shared" si="830"/>
        <v>-187799.85</v>
      </c>
      <c r="AA1756" s="549">
        <f t="shared" si="830"/>
        <v>0</v>
      </c>
      <c r="AB1756" s="282">
        <f t="shared" si="818"/>
        <v>0</v>
      </c>
      <c r="AC1756" s="525">
        <f t="shared" si="819"/>
        <v>0</v>
      </c>
      <c r="AD1756" s="549">
        <f t="shared" si="805"/>
        <v>0</v>
      </c>
      <c r="AE1756" s="549">
        <f t="shared" si="806"/>
        <v>0</v>
      </c>
      <c r="AF1756" s="282">
        <f t="shared" si="807"/>
        <v>0</v>
      </c>
      <c r="AG1756" s="319">
        <f t="shared" si="808"/>
        <v>0</v>
      </c>
      <c r="AH1756" s="526">
        <f t="shared" si="820"/>
        <v>0</v>
      </c>
      <c r="AI1756" s="566">
        <f t="shared" si="829"/>
        <v>0</v>
      </c>
      <c r="AJ1756" s="549">
        <f t="shared" si="829"/>
        <v>-112679.90999999997</v>
      </c>
      <c r="AK1756" s="549">
        <f t="shared" si="829"/>
        <v>0</v>
      </c>
      <c r="AL1756" s="282">
        <f t="shared" si="809"/>
        <v>0</v>
      </c>
      <c r="AM1756" s="281">
        <f t="shared" si="821"/>
        <v>0</v>
      </c>
      <c r="AN1756" s="549">
        <f t="shared" si="810"/>
        <v>0</v>
      </c>
      <c r="AO1756" s="549">
        <f t="shared" si="811"/>
        <v>0</v>
      </c>
      <c r="AP1756" s="549">
        <f t="shared" si="812"/>
        <v>0</v>
      </c>
      <c r="AQ1756" s="283">
        <f t="shared" si="813"/>
        <v>0</v>
      </c>
      <c r="AR1756" s="281">
        <f t="shared" si="822"/>
        <v>0</v>
      </c>
      <c r="AS1756" s="28"/>
      <c r="AT1756" s="446"/>
      <c r="AU1756" s="284"/>
      <c r="AV1756" s="447" t="str">
        <f t="shared" si="823"/>
        <v>CA</v>
      </c>
      <c r="AW1756" s="447" t="str">
        <f t="shared" si="824"/>
        <v>CL</v>
      </c>
      <c r="AX1756" s="447" t="str">
        <f t="shared" si="825"/>
        <v>AIC</v>
      </c>
      <c r="AY1756" s="447" t="str">
        <f t="shared" si="826"/>
        <v>ERB</v>
      </c>
      <c r="AZ1756" s="447" t="str">
        <f t="shared" si="827"/>
        <v>GRB</v>
      </c>
      <c r="BA1756" s="447" t="str">
        <f t="shared" si="828"/>
        <v>Non-Op</v>
      </c>
      <c r="BB1756" s="28"/>
      <c r="BC1756" s="445" t="s">
        <v>2279</v>
      </c>
      <c r="BD1756" s="552">
        <f t="shared" si="831"/>
        <v>-187799.85</v>
      </c>
      <c r="BE1756" s="448"/>
      <c r="BF1756" s="448"/>
      <c r="BG1756" s="448"/>
      <c r="BH1756" s="448"/>
      <c r="BI1756" s="448"/>
      <c r="BJ1756" s="448"/>
      <c r="BK1756" s="448"/>
      <c r="BL1756" s="448"/>
      <c r="BM1756" s="28"/>
      <c r="BN1756" s="444"/>
      <c r="BO1756" s="28"/>
      <c r="BP1756" s="28"/>
      <c r="BQ1756" s="28"/>
      <c r="BR1756" s="28"/>
      <c r="BS1756" s="28"/>
      <c r="BT1756" s="28"/>
      <c r="BU1756" s="28"/>
      <c r="BV1756" s="28"/>
      <c r="BW1756" s="28"/>
      <c r="BX1756" s="28"/>
      <c r="BY1756" s="28"/>
      <c r="BZ1756" s="28"/>
      <c r="CA1756" s="28"/>
      <c r="CB1756" s="28"/>
      <c r="CC1756" s="28"/>
      <c r="CD1756" s="28"/>
      <c r="CE1756" s="28"/>
      <c r="CF1756" s="28"/>
      <c r="CG1756" s="28"/>
      <c r="CH1756" s="28"/>
      <c r="CI1756" s="28"/>
      <c r="CJ1756" s="28"/>
      <c r="CK1756" s="28"/>
      <c r="CL1756" s="28"/>
      <c r="CM1756" s="28"/>
      <c r="CN1756" s="28"/>
      <c r="CO1756" s="28"/>
      <c r="CP1756" s="28"/>
      <c r="CQ1756" s="28"/>
      <c r="CR1756" s="28"/>
      <c r="CS1756" s="28"/>
      <c r="CT1756" s="28"/>
      <c r="CU1756" s="28"/>
      <c r="CV1756" s="28"/>
      <c r="CW1756" s="28"/>
      <c r="CX1756" s="28"/>
      <c r="CY1756" s="28"/>
      <c r="CZ1756" s="28"/>
      <c r="DA1756" s="28"/>
      <c r="DB1756" s="28"/>
      <c r="DC1756" s="28"/>
      <c r="DD1756" s="28"/>
      <c r="DE1756" s="28"/>
      <c r="DF1756" s="28"/>
      <c r="DG1756" s="28"/>
      <c r="DH1756" s="28"/>
      <c r="DI1756" s="28"/>
      <c r="DJ1756" s="28"/>
      <c r="DK1756" s="28"/>
      <c r="DL1756" s="28"/>
      <c r="DM1756" s="28"/>
      <c r="DN1756" s="28"/>
      <c r="DO1756" s="28"/>
      <c r="DP1756" s="28"/>
      <c r="DQ1756" s="28"/>
      <c r="DR1756" s="28"/>
      <c r="DS1756" s="28"/>
      <c r="DT1756" s="28"/>
      <c r="DU1756" s="28"/>
      <c r="DV1756" s="28"/>
      <c r="DW1756" s="28"/>
      <c r="DX1756" s="28"/>
      <c r="DY1756" s="28"/>
      <c r="DZ1756" s="28"/>
      <c r="EA1756" s="28"/>
      <c r="EB1756" s="28"/>
      <c r="EC1756" s="28"/>
      <c r="ED1756" s="28"/>
      <c r="EE1756" s="28"/>
      <c r="EF1756" s="28"/>
      <c r="EG1756" s="28"/>
      <c r="EH1756" s="28"/>
      <c r="EI1756" s="28"/>
      <c r="EJ1756" s="28"/>
      <c r="EK1756" s="28"/>
      <c r="EL1756" s="28"/>
    </row>
    <row r="1757" spans="1:142" s="527" customFormat="1" ht="12" customHeight="1">
      <c r="A1757" s="313">
        <v>28302171</v>
      </c>
      <c r="B1757" s="313" t="str">
        <f t="shared" si="803"/>
        <v>28302171</v>
      </c>
      <c r="C1757" s="450" t="s">
        <v>2419</v>
      </c>
      <c r="D1757" s="451" t="s">
        <v>1163</v>
      </c>
      <c r="E1757" s="524"/>
      <c r="F1757" s="291">
        <v>44105</v>
      </c>
      <c r="G1757" s="524"/>
      <c r="H1757" s="556">
        <v>-6919135.6500000004</v>
      </c>
      <c r="I1757" s="556">
        <v>-6786010.7699999996</v>
      </c>
      <c r="J1757" s="556">
        <v>-6652885.8899999997</v>
      </c>
      <c r="K1757" s="556">
        <v>-6519761.0099999998</v>
      </c>
      <c r="L1757" s="556">
        <v>-6386636.1299999999</v>
      </c>
      <c r="M1757" s="556">
        <v>-6253511.25</v>
      </c>
      <c r="N1757" s="556">
        <v>-6120386.3700000001</v>
      </c>
      <c r="O1757" s="556">
        <v>-5987261.4900000002</v>
      </c>
      <c r="P1757" s="556">
        <v>-5854136.6100000003</v>
      </c>
      <c r="Q1757" s="556">
        <v>-5721011.7300000004</v>
      </c>
      <c r="R1757" s="556">
        <v>-5587886.8499999996</v>
      </c>
      <c r="S1757" s="556">
        <v>-5454761.9699999997</v>
      </c>
      <c r="T1757" s="591">
        <v>-5321637.09</v>
      </c>
      <c r="U1757" s="556"/>
      <c r="V1757" s="556">
        <f t="shared" si="804"/>
        <v>-6120386.370000001</v>
      </c>
      <c r="W1757" s="335" t="s">
        <v>2420</v>
      </c>
      <c r="X1757" s="335"/>
      <c r="Y1757" s="566">
        <f t="shared" si="830"/>
        <v>0</v>
      </c>
      <c r="Z1757" s="549">
        <f t="shared" si="830"/>
        <v>0</v>
      </c>
      <c r="AA1757" s="549">
        <f t="shared" si="830"/>
        <v>0</v>
      </c>
      <c r="AB1757" s="282">
        <f t="shared" si="818"/>
        <v>-5321637.09</v>
      </c>
      <c r="AC1757" s="525">
        <f t="shared" si="819"/>
        <v>0</v>
      </c>
      <c r="AD1757" s="549">
        <f t="shared" si="805"/>
        <v>-5321637.09</v>
      </c>
      <c r="AE1757" s="549">
        <f t="shared" si="806"/>
        <v>0</v>
      </c>
      <c r="AF1757" s="282">
        <f t="shared" si="807"/>
        <v>0</v>
      </c>
      <c r="AG1757" s="319">
        <f t="shared" si="808"/>
        <v>-5321637.09</v>
      </c>
      <c r="AH1757" s="526">
        <f t="shared" si="820"/>
        <v>0</v>
      </c>
      <c r="AI1757" s="566">
        <f t="shared" si="829"/>
        <v>0</v>
      </c>
      <c r="AJ1757" s="549">
        <f t="shared" si="829"/>
        <v>0</v>
      </c>
      <c r="AK1757" s="549">
        <f t="shared" si="829"/>
        <v>0</v>
      </c>
      <c r="AL1757" s="282">
        <f t="shared" si="809"/>
        <v>-6120386.370000001</v>
      </c>
      <c r="AM1757" s="281">
        <f t="shared" si="821"/>
        <v>0</v>
      </c>
      <c r="AN1757" s="549">
        <f t="shared" si="810"/>
        <v>-6120386.370000001</v>
      </c>
      <c r="AO1757" s="549">
        <f t="shared" si="811"/>
        <v>0</v>
      </c>
      <c r="AP1757" s="549">
        <f t="shared" si="812"/>
        <v>0</v>
      </c>
      <c r="AQ1757" s="283">
        <f t="shared" si="813"/>
        <v>-6120386.370000001</v>
      </c>
      <c r="AR1757" s="281">
        <f t="shared" si="822"/>
        <v>0</v>
      </c>
      <c r="AS1757" s="28"/>
      <c r="AT1757" s="446"/>
      <c r="AU1757" s="284"/>
      <c r="AV1757" s="447" t="str">
        <f t="shared" si="823"/>
        <v>CA</v>
      </c>
      <c r="AW1757" s="447" t="str">
        <f t="shared" si="824"/>
        <v>CL</v>
      </c>
      <c r="AX1757" s="447" t="str">
        <f t="shared" si="825"/>
        <v>AIC</v>
      </c>
      <c r="AY1757" s="447" t="str">
        <f t="shared" si="826"/>
        <v>ERB</v>
      </c>
      <c r="AZ1757" s="447" t="str">
        <f t="shared" si="827"/>
        <v>GRB</v>
      </c>
      <c r="BA1757" s="447" t="str">
        <f t="shared" si="828"/>
        <v>Non-Op</v>
      </c>
      <c r="BB1757" s="28"/>
      <c r="BC1757" s="445" t="s">
        <v>2279</v>
      </c>
      <c r="BD1757" s="552">
        <f t="shared" si="831"/>
        <v>-5321637.09</v>
      </c>
      <c r="BE1757" s="448"/>
      <c r="BF1757" s="448"/>
      <c r="BG1757" s="448"/>
      <c r="BH1757" s="448"/>
      <c r="BI1757" s="448"/>
      <c r="BJ1757" s="448"/>
      <c r="BK1757" s="448"/>
      <c r="BL1757" s="448"/>
      <c r="BM1757" s="28"/>
      <c r="BN1757" s="444"/>
      <c r="BO1757" s="28"/>
      <c r="BP1757" s="28"/>
      <c r="BQ1757" s="28"/>
      <c r="BR1757" s="28"/>
      <c r="BS1757" s="28"/>
      <c r="BT1757" s="28"/>
      <c r="BU1757" s="28"/>
      <c r="BV1757" s="28"/>
      <c r="BW1757" s="28"/>
      <c r="BX1757" s="28"/>
      <c r="BY1757" s="28"/>
      <c r="BZ1757" s="28"/>
      <c r="CA1757" s="28"/>
      <c r="CB1757" s="28"/>
      <c r="CC1757" s="28"/>
      <c r="CD1757" s="28"/>
      <c r="CE1757" s="28"/>
      <c r="CF1757" s="28"/>
      <c r="CG1757" s="28"/>
      <c r="CH1757" s="28"/>
      <c r="CI1757" s="28"/>
      <c r="CJ1757" s="28"/>
      <c r="CK1757" s="28"/>
      <c r="CL1757" s="28"/>
      <c r="CM1757" s="28"/>
      <c r="CN1757" s="28"/>
      <c r="CO1757" s="28"/>
      <c r="CP1757" s="28"/>
      <c r="CQ1757" s="28"/>
      <c r="CR1757" s="28"/>
      <c r="CS1757" s="28"/>
      <c r="CT1757" s="28"/>
      <c r="CU1757" s="28"/>
      <c r="CV1757" s="28"/>
      <c r="CW1757" s="28"/>
      <c r="CX1757" s="28"/>
      <c r="CY1757" s="28"/>
      <c r="CZ1757" s="28"/>
      <c r="DA1757" s="28"/>
      <c r="DB1757" s="28"/>
      <c r="DC1757" s="28"/>
      <c r="DD1757" s="28"/>
      <c r="DE1757" s="28"/>
      <c r="DF1757" s="28"/>
      <c r="DG1757" s="28"/>
      <c r="DH1757" s="28"/>
      <c r="DI1757" s="28"/>
      <c r="DJ1757" s="28"/>
      <c r="DK1757" s="28"/>
      <c r="DL1757" s="28"/>
      <c r="DM1757" s="28"/>
      <c r="DN1757" s="28"/>
      <c r="DO1757" s="28"/>
      <c r="DP1757" s="28"/>
      <c r="DQ1757" s="28"/>
      <c r="DR1757" s="28"/>
      <c r="DS1757" s="28"/>
      <c r="DT1757" s="28"/>
      <c r="DU1757" s="28"/>
      <c r="DV1757" s="28"/>
      <c r="DW1757" s="28"/>
      <c r="DX1757" s="28"/>
      <c r="DY1757" s="28"/>
      <c r="DZ1757" s="28"/>
      <c r="EA1757" s="28"/>
      <c r="EB1757" s="28"/>
      <c r="EC1757" s="28"/>
      <c r="ED1757" s="28"/>
      <c r="EE1757" s="28"/>
      <c r="EF1757" s="28"/>
      <c r="EG1757" s="28"/>
      <c r="EH1757" s="28"/>
      <c r="EI1757" s="28"/>
      <c r="EJ1757" s="28"/>
      <c r="EK1757" s="28"/>
      <c r="EL1757" s="28"/>
    </row>
    <row r="1758" spans="1:142" s="527" customFormat="1" ht="12" customHeight="1">
      <c r="A1758" s="313">
        <v>28302172</v>
      </c>
      <c r="B1758" s="313" t="str">
        <f t="shared" ref="B1758:B1766" si="832">TEXT(A1758,"##")</f>
        <v>28302172</v>
      </c>
      <c r="C1758" s="450" t="s">
        <v>2421</v>
      </c>
      <c r="D1758" s="451" t="s">
        <v>1165</v>
      </c>
      <c r="E1758" s="524"/>
      <c r="F1758" s="291">
        <v>44105</v>
      </c>
      <c r="G1758" s="524"/>
      <c r="H1758" s="556">
        <v>-112734.72</v>
      </c>
      <c r="I1758" s="556">
        <v>-150126.48000000001</v>
      </c>
      <c r="J1758" s="556">
        <v>-187425.84</v>
      </c>
      <c r="K1758" s="556">
        <v>-224632.59</v>
      </c>
      <c r="L1758" s="556">
        <v>-261746.94</v>
      </c>
      <c r="M1758" s="556">
        <v>-298768.89</v>
      </c>
      <c r="N1758" s="556">
        <v>-335698.44</v>
      </c>
      <c r="O1758" s="556">
        <v>-372535.59</v>
      </c>
      <c r="P1758" s="556">
        <v>-409280.34</v>
      </c>
      <c r="Q1758" s="556">
        <v>-445932.69</v>
      </c>
      <c r="R1758" s="556">
        <v>-482492.64</v>
      </c>
      <c r="S1758" s="556">
        <v>-518960.19</v>
      </c>
      <c r="T1758" s="591">
        <v>-555335.34</v>
      </c>
      <c r="U1758" s="556"/>
      <c r="V1758" s="556">
        <f t="shared" si="804"/>
        <v>-335136.30499999999</v>
      </c>
      <c r="W1758" s="335"/>
      <c r="X1758" s="335"/>
      <c r="Y1758" s="566">
        <f t="shared" si="830"/>
        <v>0</v>
      </c>
      <c r="Z1758" s="549">
        <f t="shared" si="830"/>
        <v>0</v>
      </c>
      <c r="AA1758" s="549">
        <f t="shared" si="830"/>
        <v>0</v>
      </c>
      <c r="AB1758" s="282">
        <f t="shared" si="818"/>
        <v>-555335.34</v>
      </c>
      <c r="AC1758" s="525">
        <f t="shared" si="819"/>
        <v>0</v>
      </c>
      <c r="AD1758" s="549">
        <f t="shared" si="805"/>
        <v>0</v>
      </c>
      <c r="AE1758" s="549">
        <f t="shared" si="806"/>
        <v>0</v>
      </c>
      <c r="AF1758" s="282">
        <f t="shared" si="807"/>
        <v>-555335.34</v>
      </c>
      <c r="AG1758" s="319">
        <f t="shared" si="808"/>
        <v>-555335.34</v>
      </c>
      <c r="AH1758" s="526">
        <f t="shared" si="820"/>
        <v>0</v>
      </c>
      <c r="AI1758" s="566">
        <f t="shared" si="829"/>
        <v>0</v>
      </c>
      <c r="AJ1758" s="549">
        <f t="shared" si="829"/>
        <v>0</v>
      </c>
      <c r="AK1758" s="549">
        <f t="shared" si="829"/>
        <v>0</v>
      </c>
      <c r="AL1758" s="282">
        <f t="shared" si="809"/>
        <v>-335136.30499999999</v>
      </c>
      <c r="AM1758" s="281">
        <f t="shared" si="821"/>
        <v>0</v>
      </c>
      <c r="AN1758" s="549">
        <f t="shared" si="810"/>
        <v>0</v>
      </c>
      <c r="AO1758" s="549">
        <f t="shared" si="811"/>
        <v>0</v>
      </c>
      <c r="AP1758" s="549">
        <f t="shared" si="812"/>
        <v>-335136.30499999999</v>
      </c>
      <c r="AQ1758" s="283">
        <f t="shared" si="813"/>
        <v>-335136.30499999999</v>
      </c>
      <c r="AR1758" s="281">
        <f t="shared" si="822"/>
        <v>0</v>
      </c>
      <c r="AS1758" s="28"/>
      <c r="AT1758" s="446" t="s">
        <v>2227</v>
      </c>
      <c r="AU1758" s="284"/>
      <c r="AV1758" s="447" t="str">
        <f t="shared" si="823"/>
        <v>CA</v>
      </c>
      <c r="AW1758" s="447" t="str">
        <f t="shared" si="824"/>
        <v>CL</v>
      </c>
      <c r="AX1758" s="447" t="str">
        <f t="shared" si="825"/>
        <v>AIC</v>
      </c>
      <c r="AY1758" s="447" t="str">
        <f t="shared" si="826"/>
        <v>ERB</v>
      </c>
      <c r="AZ1758" s="447" t="str">
        <f t="shared" si="827"/>
        <v>GRB</v>
      </c>
      <c r="BA1758" s="447" t="str">
        <f t="shared" si="828"/>
        <v>Non-Op</v>
      </c>
      <c r="BB1758" s="28"/>
      <c r="BC1758" s="449" t="s">
        <v>2100</v>
      </c>
      <c r="BD1758" s="552">
        <f t="shared" si="831"/>
        <v>-555335.34</v>
      </c>
      <c r="BE1758" s="448"/>
      <c r="BF1758" s="448"/>
      <c r="BG1758" s="448"/>
      <c r="BH1758" s="448"/>
      <c r="BI1758" s="448"/>
      <c r="BJ1758" s="448"/>
      <c r="BK1758" s="448"/>
      <c r="BL1758" s="448"/>
      <c r="BM1758" s="28"/>
      <c r="BN1758" s="444"/>
      <c r="BO1758" s="28"/>
      <c r="BP1758" s="28"/>
      <c r="BQ1758" s="28"/>
      <c r="BR1758" s="28"/>
      <c r="BS1758" s="28"/>
      <c r="BT1758" s="28"/>
      <c r="BU1758" s="28"/>
      <c r="BV1758" s="28"/>
      <c r="BW1758" s="28"/>
      <c r="BX1758" s="28"/>
      <c r="BY1758" s="28"/>
      <c r="BZ1758" s="28"/>
      <c r="CA1758" s="28"/>
      <c r="CB1758" s="28"/>
      <c r="CC1758" s="28"/>
      <c r="CD1758" s="28"/>
      <c r="CE1758" s="28"/>
      <c r="CF1758" s="28"/>
      <c r="CG1758" s="28"/>
      <c r="CH1758" s="28"/>
      <c r="CI1758" s="28"/>
      <c r="CJ1758" s="28"/>
      <c r="CK1758" s="28"/>
      <c r="CL1758" s="28"/>
      <c r="CM1758" s="28"/>
      <c r="CN1758" s="28"/>
      <c r="CO1758" s="28"/>
      <c r="CP1758" s="28"/>
      <c r="CQ1758" s="28"/>
      <c r="CR1758" s="28"/>
      <c r="CS1758" s="28"/>
      <c r="CT1758" s="28"/>
      <c r="CU1758" s="28"/>
      <c r="CV1758" s="28"/>
      <c r="CW1758" s="28"/>
      <c r="CX1758" s="28"/>
      <c r="CY1758" s="28"/>
      <c r="CZ1758" s="28"/>
      <c r="DA1758" s="28"/>
      <c r="DB1758" s="28"/>
      <c r="DC1758" s="28"/>
      <c r="DD1758" s="28"/>
      <c r="DE1758" s="28"/>
      <c r="DF1758" s="28"/>
      <c r="DG1758" s="28"/>
      <c r="DH1758" s="28"/>
      <c r="DI1758" s="28"/>
      <c r="DJ1758" s="28"/>
      <c r="DK1758" s="28"/>
      <c r="DL1758" s="28"/>
      <c r="DM1758" s="28"/>
      <c r="DN1758" s="28"/>
      <c r="DO1758" s="28"/>
      <c r="DP1758" s="28"/>
      <c r="DQ1758" s="28"/>
      <c r="DR1758" s="28"/>
      <c r="DS1758" s="28"/>
      <c r="DT1758" s="28"/>
      <c r="DU1758" s="28"/>
      <c r="DV1758" s="28"/>
      <c r="DW1758" s="28"/>
      <c r="DX1758" s="28"/>
      <c r="DY1758" s="28"/>
      <c r="DZ1758" s="28"/>
      <c r="EA1758" s="28"/>
      <c r="EB1758" s="28"/>
      <c r="EC1758" s="28"/>
      <c r="ED1758" s="28"/>
      <c r="EE1758" s="28"/>
      <c r="EF1758" s="28"/>
      <c r="EG1758" s="28"/>
      <c r="EH1758" s="28"/>
      <c r="EI1758" s="28"/>
      <c r="EJ1758" s="28"/>
      <c r="EK1758" s="28"/>
      <c r="EL1758" s="28"/>
    </row>
    <row r="1759" spans="1:142" s="527" customFormat="1" ht="12" customHeight="1">
      <c r="A1759" s="313">
        <v>28302181</v>
      </c>
      <c r="B1759" s="313" t="str">
        <f t="shared" si="832"/>
        <v>28302181</v>
      </c>
      <c r="C1759" s="450" t="s">
        <v>2422</v>
      </c>
      <c r="D1759" s="451" t="s">
        <v>1165</v>
      </c>
      <c r="E1759" s="524"/>
      <c r="F1759" s="291">
        <v>44105</v>
      </c>
      <c r="G1759" s="524"/>
      <c r="H1759" s="556">
        <v>-36492.86</v>
      </c>
      <c r="I1759" s="556">
        <v>-50041.11</v>
      </c>
      <c r="J1759" s="556">
        <v>-63165.97</v>
      </c>
      <c r="K1759" s="556">
        <v>-75867.460000000006</v>
      </c>
      <c r="L1759" s="556">
        <v>-88145.56</v>
      </c>
      <c r="M1759" s="556">
        <v>-100000.27</v>
      </c>
      <c r="N1759" s="556">
        <v>-111431.61</v>
      </c>
      <c r="O1759" s="556">
        <v>-122439.56</v>
      </c>
      <c r="P1759" s="556">
        <v>-133024.13</v>
      </c>
      <c r="Q1759" s="556">
        <v>-143185.32</v>
      </c>
      <c r="R1759" s="556">
        <v>-152923.12</v>
      </c>
      <c r="S1759" s="556">
        <v>-162237.54</v>
      </c>
      <c r="T1759" s="591">
        <v>-171128.58</v>
      </c>
      <c r="U1759" s="556"/>
      <c r="V1759" s="556">
        <f t="shared" si="804"/>
        <v>-108856.03083333332</v>
      </c>
      <c r="W1759" s="335"/>
      <c r="X1759" s="335"/>
      <c r="Y1759" s="566">
        <f t="shared" si="830"/>
        <v>0</v>
      </c>
      <c r="Z1759" s="549">
        <f t="shared" si="830"/>
        <v>0</v>
      </c>
      <c r="AA1759" s="549">
        <f t="shared" si="830"/>
        <v>0</v>
      </c>
      <c r="AB1759" s="282">
        <f t="shared" si="818"/>
        <v>-171128.58</v>
      </c>
      <c r="AC1759" s="525">
        <f t="shared" si="819"/>
        <v>0</v>
      </c>
      <c r="AD1759" s="549">
        <f t="shared" si="805"/>
        <v>0</v>
      </c>
      <c r="AE1759" s="549">
        <f t="shared" si="806"/>
        <v>0</v>
      </c>
      <c r="AF1759" s="282">
        <f t="shared" si="807"/>
        <v>-171128.58</v>
      </c>
      <c r="AG1759" s="319">
        <f t="shared" si="808"/>
        <v>-171128.58</v>
      </c>
      <c r="AH1759" s="526">
        <f t="shared" si="820"/>
        <v>0</v>
      </c>
      <c r="AI1759" s="566">
        <f t="shared" si="829"/>
        <v>0</v>
      </c>
      <c r="AJ1759" s="549">
        <f t="shared" si="829"/>
        <v>0</v>
      </c>
      <c r="AK1759" s="549">
        <f t="shared" si="829"/>
        <v>0</v>
      </c>
      <c r="AL1759" s="282">
        <f t="shared" si="809"/>
        <v>-108856.03083333332</v>
      </c>
      <c r="AM1759" s="525">
        <f t="shared" si="821"/>
        <v>0</v>
      </c>
      <c r="AN1759" s="549">
        <f t="shared" si="810"/>
        <v>0</v>
      </c>
      <c r="AO1759" s="549">
        <f t="shared" si="811"/>
        <v>0</v>
      </c>
      <c r="AP1759" s="549">
        <f t="shared" si="812"/>
        <v>-108856.03083333332</v>
      </c>
      <c r="AQ1759" s="283">
        <f t="shared" si="813"/>
        <v>-108856.03083333332</v>
      </c>
      <c r="AR1759" s="281">
        <f t="shared" si="822"/>
        <v>0</v>
      </c>
      <c r="AS1759" s="28"/>
      <c r="AT1759" s="446" t="s">
        <v>2172</v>
      </c>
      <c r="AU1759" s="284"/>
      <c r="AV1759" s="447" t="str">
        <f t="shared" si="823"/>
        <v>CA</v>
      </c>
      <c r="AW1759" s="447" t="str">
        <f t="shared" si="824"/>
        <v>CL</v>
      </c>
      <c r="AX1759" s="447" t="str">
        <f t="shared" si="825"/>
        <v>AIC</v>
      </c>
      <c r="AY1759" s="447" t="str">
        <f t="shared" si="826"/>
        <v>ERB</v>
      </c>
      <c r="AZ1759" s="447" t="str">
        <f t="shared" si="827"/>
        <v>GRB</v>
      </c>
      <c r="BA1759" s="447" t="str">
        <f t="shared" si="828"/>
        <v>Non-Op</v>
      </c>
      <c r="BB1759" s="28"/>
      <c r="BC1759" s="449" t="s">
        <v>2100</v>
      </c>
      <c r="BD1759" s="552">
        <f t="shared" si="831"/>
        <v>-171128.58</v>
      </c>
      <c r="BE1759" s="448"/>
      <c r="BF1759" s="448"/>
      <c r="BG1759" s="448"/>
      <c r="BH1759" s="448"/>
      <c r="BI1759" s="448"/>
      <c r="BJ1759" s="448"/>
      <c r="BK1759" s="448"/>
      <c r="BL1759" s="448"/>
      <c r="BM1759" s="28"/>
      <c r="BN1759" s="444"/>
      <c r="BO1759" s="28"/>
      <c r="BP1759" s="28"/>
      <c r="BQ1759" s="28"/>
      <c r="BR1759" s="28"/>
      <c r="BS1759" s="28"/>
      <c r="BT1759" s="28"/>
      <c r="BU1759" s="28"/>
      <c r="BV1759" s="28"/>
      <c r="BW1759" s="28"/>
      <c r="BX1759" s="28"/>
      <c r="BY1759" s="28"/>
      <c r="BZ1759" s="28"/>
      <c r="CA1759" s="28"/>
      <c r="CB1759" s="28"/>
      <c r="CC1759" s="28"/>
      <c r="CD1759" s="28"/>
      <c r="CE1759" s="28"/>
      <c r="CF1759" s="28"/>
      <c r="CG1759" s="28"/>
      <c r="CH1759" s="28"/>
      <c r="CI1759" s="28"/>
      <c r="CJ1759" s="28"/>
      <c r="CK1759" s="28"/>
      <c r="CL1759" s="28"/>
      <c r="CM1759" s="28"/>
      <c r="CN1759" s="28"/>
      <c r="CO1759" s="28"/>
      <c r="CP1759" s="28"/>
      <c r="CQ1759" s="28"/>
      <c r="CR1759" s="28"/>
      <c r="CS1759" s="28"/>
      <c r="CT1759" s="28"/>
      <c r="CU1759" s="28"/>
      <c r="CV1759" s="28"/>
      <c r="CW1759" s="28"/>
      <c r="CX1759" s="28"/>
      <c r="CY1759" s="28"/>
      <c r="CZ1759" s="28"/>
      <c r="DA1759" s="28"/>
      <c r="DB1759" s="28"/>
      <c r="DC1759" s="28"/>
      <c r="DD1759" s="28"/>
      <c r="DE1759" s="28"/>
      <c r="DF1759" s="28"/>
      <c r="DG1759" s="28"/>
      <c r="DH1759" s="28"/>
      <c r="DI1759" s="28"/>
      <c r="DJ1759" s="28"/>
      <c r="DK1759" s="28"/>
      <c r="DL1759" s="28"/>
      <c r="DM1759" s="28"/>
      <c r="DN1759" s="28"/>
      <c r="DO1759" s="28"/>
      <c r="DP1759" s="28"/>
      <c r="DQ1759" s="28"/>
      <c r="DR1759" s="28"/>
      <c r="DS1759" s="28"/>
      <c r="DT1759" s="28"/>
      <c r="DU1759" s="28"/>
      <c r="DV1759" s="28"/>
      <c r="DW1759" s="28"/>
      <c r="DX1759" s="28"/>
      <c r="DY1759" s="28"/>
      <c r="DZ1759" s="28"/>
      <c r="EA1759" s="28"/>
      <c r="EB1759" s="28"/>
      <c r="EC1759" s="28"/>
      <c r="ED1759" s="28"/>
      <c r="EE1759" s="28"/>
      <c r="EF1759" s="28"/>
      <c r="EG1759" s="28"/>
      <c r="EH1759" s="28"/>
      <c r="EI1759" s="28"/>
      <c r="EJ1759" s="28"/>
      <c r="EK1759" s="28"/>
      <c r="EL1759" s="28"/>
    </row>
    <row r="1760" spans="1:142" s="527" customFormat="1" ht="12" customHeight="1">
      <c r="A1760" s="313">
        <v>28302182</v>
      </c>
      <c r="B1760" s="313" t="str">
        <f t="shared" si="832"/>
        <v>28302182</v>
      </c>
      <c r="C1760" s="450" t="s">
        <v>2423</v>
      </c>
      <c r="D1760" s="451" t="s">
        <v>1165</v>
      </c>
      <c r="E1760" s="524"/>
      <c r="F1760" s="291">
        <v>44105</v>
      </c>
      <c r="G1760" s="524"/>
      <c r="H1760" s="556">
        <v>-86257.5</v>
      </c>
      <c r="I1760" s="556">
        <v>-85482.18</v>
      </c>
      <c r="J1760" s="556">
        <v>-84706.86</v>
      </c>
      <c r="K1760" s="556">
        <v>-83931.54</v>
      </c>
      <c r="L1760" s="556">
        <v>-83156.22</v>
      </c>
      <c r="M1760" s="556">
        <v>-82380.899999999994</v>
      </c>
      <c r="N1760" s="556">
        <v>-81605.58</v>
      </c>
      <c r="O1760" s="556">
        <v>-80830.259999999995</v>
      </c>
      <c r="P1760" s="556">
        <v>-80054.94</v>
      </c>
      <c r="Q1760" s="556">
        <v>-79279.62</v>
      </c>
      <c r="R1760" s="556">
        <v>-78504.3</v>
      </c>
      <c r="S1760" s="556">
        <v>-77728.98</v>
      </c>
      <c r="T1760" s="591">
        <v>-76953.66</v>
      </c>
      <c r="U1760" s="556"/>
      <c r="V1760" s="556">
        <f t="shared" si="804"/>
        <v>-81605.58</v>
      </c>
      <c r="W1760" s="335"/>
      <c r="X1760" s="335"/>
      <c r="Y1760" s="566">
        <f t="shared" si="830"/>
        <v>0</v>
      </c>
      <c r="Z1760" s="549">
        <f t="shared" si="830"/>
        <v>0</v>
      </c>
      <c r="AA1760" s="549">
        <f t="shared" si="830"/>
        <v>0</v>
      </c>
      <c r="AB1760" s="282">
        <f t="shared" si="818"/>
        <v>-76953.66</v>
      </c>
      <c r="AC1760" s="525">
        <f t="shared" si="819"/>
        <v>0</v>
      </c>
      <c r="AD1760" s="549">
        <f t="shared" si="805"/>
        <v>0</v>
      </c>
      <c r="AE1760" s="549">
        <f t="shared" si="806"/>
        <v>0</v>
      </c>
      <c r="AF1760" s="282">
        <f t="shared" si="807"/>
        <v>-76953.66</v>
      </c>
      <c r="AG1760" s="319">
        <f t="shared" si="808"/>
        <v>-76953.66</v>
      </c>
      <c r="AH1760" s="526">
        <f t="shared" si="820"/>
        <v>0</v>
      </c>
      <c r="AI1760" s="566">
        <f t="shared" si="829"/>
        <v>0</v>
      </c>
      <c r="AJ1760" s="549">
        <f t="shared" si="829"/>
        <v>0</v>
      </c>
      <c r="AK1760" s="549">
        <f t="shared" si="829"/>
        <v>0</v>
      </c>
      <c r="AL1760" s="282">
        <f t="shared" si="809"/>
        <v>-81605.58</v>
      </c>
      <c r="AM1760" s="525">
        <f t="shared" si="821"/>
        <v>0</v>
      </c>
      <c r="AN1760" s="549">
        <f t="shared" si="810"/>
        <v>0</v>
      </c>
      <c r="AO1760" s="549">
        <f t="shared" si="811"/>
        <v>0</v>
      </c>
      <c r="AP1760" s="549">
        <f t="shared" si="812"/>
        <v>-81605.58</v>
      </c>
      <c r="AQ1760" s="283">
        <f t="shared" si="813"/>
        <v>-81605.58</v>
      </c>
      <c r="AR1760" s="281">
        <f t="shared" si="822"/>
        <v>0</v>
      </c>
      <c r="AS1760" s="28"/>
      <c r="AT1760" s="446" t="s">
        <v>2163</v>
      </c>
      <c r="AU1760" s="284"/>
      <c r="AV1760" s="447" t="str">
        <f t="shared" si="823"/>
        <v>CA</v>
      </c>
      <c r="AW1760" s="447" t="str">
        <f t="shared" si="824"/>
        <v>CL</v>
      </c>
      <c r="AX1760" s="447" t="str">
        <f t="shared" si="825"/>
        <v>AIC</v>
      </c>
      <c r="AY1760" s="447" t="str">
        <f t="shared" si="826"/>
        <v>ERB</v>
      </c>
      <c r="AZ1760" s="447" t="str">
        <f t="shared" si="827"/>
        <v>GRB</v>
      </c>
      <c r="BA1760" s="447" t="str">
        <f t="shared" si="828"/>
        <v>Non-Op</v>
      </c>
      <c r="BB1760" s="28"/>
      <c r="BC1760" s="449" t="s">
        <v>2100</v>
      </c>
      <c r="BD1760" s="552">
        <f t="shared" si="831"/>
        <v>-76953.66</v>
      </c>
      <c r="BE1760" s="448"/>
      <c r="BF1760" s="448"/>
      <c r="BG1760" s="448"/>
      <c r="BH1760" s="448"/>
      <c r="BI1760" s="448"/>
      <c r="BJ1760" s="448"/>
      <c r="BK1760" s="448"/>
      <c r="BL1760" s="448"/>
      <c r="BM1760" s="28"/>
      <c r="BN1760" s="444"/>
      <c r="BO1760" s="28"/>
      <c r="BP1760" s="28"/>
      <c r="BQ1760" s="28"/>
      <c r="BR1760" s="28"/>
      <c r="BS1760" s="28"/>
      <c r="BT1760" s="28"/>
      <c r="BU1760" s="28"/>
      <c r="BV1760" s="28"/>
      <c r="BW1760" s="28"/>
      <c r="BX1760" s="28"/>
      <c r="BY1760" s="28"/>
      <c r="BZ1760" s="28"/>
      <c r="CA1760" s="28"/>
      <c r="CB1760" s="28"/>
      <c r="CC1760" s="28"/>
      <c r="CD1760" s="28"/>
      <c r="CE1760" s="28"/>
      <c r="CF1760" s="28"/>
      <c r="CG1760" s="28"/>
      <c r="CH1760" s="28"/>
      <c r="CI1760" s="28"/>
      <c r="CJ1760" s="28"/>
      <c r="CK1760" s="28"/>
      <c r="CL1760" s="28"/>
      <c r="CM1760" s="28"/>
      <c r="CN1760" s="28"/>
      <c r="CO1760" s="28"/>
      <c r="CP1760" s="28"/>
      <c r="CQ1760" s="28"/>
      <c r="CR1760" s="28"/>
      <c r="CS1760" s="28"/>
      <c r="CT1760" s="28"/>
      <c r="CU1760" s="28"/>
      <c r="CV1760" s="28"/>
      <c r="CW1760" s="28"/>
      <c r="CX1760" s="28"/>
      <c r="CY1760" s="28"/>
      <c r="CZ1760" s="28"/>
      <c r="DA1760" s="28"/>
      <c r="DB1760" s="28"/>
      <c r="DC1760" s="28"/>
      <c r="DD1760" s="28"/>
      <c r="DE1760" s="28"/>
      <c r="DF1760" s="28"/>
      <c r="DG1760" s="28"/>
      <c r="DH1760" s="28"/>
      <c r="DI1760" s="28"/>
      <c r="DJ1760" s="28"/>
      <c r="DK1760" s="28"/>
      <c r="DL1760" s="28"/>
      <c r="DM1760" s="28"/>
      <c r="DN1760" s="28"/>
      <c r="DO1760" s="28"/>
      <c r="DP1760" s="28"/>
      <c r="DQ1760" s="28"/>
      <c r="DR1760" s="28"/>
      <c r="DS1760" s="28"/>
      <c r="DT1760" s="28"/>
      <c r="DU1760" s="28"/>
      <c r="DV1760" s="28"/>
      <c r="DW1760" s="28"/>
      <c r="DX1760" s="28"/>
      <c r="DY1760" s="28"/>
      <c r="DZ1760" s="28"/>
      <c r="EA1760" s="28"/>
      <c r="EB1760" s="28"/>
      <c r="EC1760" s="28"/>
      <c r="ED1760" s="28"/>
      <c r="EE1760" s="28"/>
      <c r="EF1760" s="28"/>
      <c r="EG1760" s="28"/>
      <c r="EH1760" s="28"/>
      <c r="EI1760" s="28"/>
      <c r="EJ1760" s="28"/>
      <c r="EK1760" s="28"/>
      <c r="EL1760" s="28"/>
    </row>
    <row r="1761" spans="1:142" s="527" customFormat="1" ht="12" customHeight="1">
      <c r="A1761" s="313">
        <v>28302191</v>
      </c>
      <c r="B1761" s="313" t="str">
        <f t="shared" si="832"/>
        <v>28302191</v>
      </c>
      <c r="C1761" s="450" t="s">
        <v>2424</v>
      </c>
      <c r="D1761" s="451" t="s">
        <v>1163</v>
      </c>
      <c r="E1761" s="524"/>
      <c r="F1761" s="291">
        <v>44228</v>
      </c>
      <c r="G1761" s="524"/>
      <c r="H1761" s="556"/>
      <c r="I1761" s="556"/>
      <c r="J1761" s="556">
        <v>-77723.81</v>
      </c>
      <c r="K1761" s="556">
        <v>-139026</v>
      </c>
      <c r="L1761" s="556">
        <v>-207574.12</v>
      </c>
      <c r="M1761" s="556">
        <v>-249677.83</v>
      </c>
      <c r="N1761" s="556">
        <v>-318806.92</v>
      </c>
      <c r="O1761" s="556">
        <v>-308084.32</v>
      </c>
      <c r="P1761" s="556">
        <v>-297361.71999999997</v>
      </c>
      <c r="Q1761" s="556">
        <v>-286639.12</v>
      </c>
      <c r="R1761" s="556">
        <v>-275916.52</v>
      </c>
      <c r="S1761" s="556">
        <v>-265193.92</v>
      </c>
      <c r="T1761" s="591">
        <v>-254471.32</v>
      </c>
      <c r="U1761" s="556"/>
      <c r="V1761" s="556">
        <f t="shared" si="804"/>
        <v>-212769.995</v>
      </c>
      <c r="W1761" s="335" t="s">
        <v>2397</v>
      </c>
      <c r="X1761" s="335"/>
      <c r="Y1761" s="566">
        <f t="shared" si="830"/>
        <v>0</v>
      </c>
      <c r="Z1761" s="549">
        <f t="shared" si="830"/>
        <v>0</v>
      </c>
      <c r="AA1761" s="549">
        <f t="shared" si="830"/>
        <v>0</v>
      </c>
      <c r="AB1761" s="282">
        <f t="shared" si="818"/>
        <v>-254471.32</v>
      </c>
      <c r="AC1761" s="525">
        <f t="shared" si="819"/>
        <v>0</v>
      </c>
      <c r="AD1761" s="549">
        <f t="shared" si="805"/>
        <v>-254471.32</v>
      </c>
      <c r="AE1761" s="549">
        <f t="shared" si="806"/>
        <v>0</v>
      </c>
      <c r="AF1761" s="282">
        <f t="shared" si="807"/>
        <v>0</v>
      </c>
      <c r="AG1761" s="319">
        <f t="shared" si="808"/>
        <v>-254471.32</v>
      </c>
      <c r="AH1761" s="526">
        <f t="shared" si="820"/>
        <v>0</v>
      </c>
      <c r="AI1761" s="566">
        <f t="shared" ref="AI1761:AK1766" si="833">IF($D1761=AI$5,$V1761,0)</f>
        <v>0</v>
      </c>
      <c r="AJ1761" s="549">
        <f t="shared" si="833"/>
        <v>0</v>
      </c>
      <c r="AK1761" s="549">
        <f t="shared" si="833"/>
        <v>0</v>
      </c>
      <c r="AL1761" s="282">
        <f t="shared" si="809"/>
        <v>-212769.995</v>
      </c>
      <c r="AM1761" s="525">
        <f t="shared" si="821"/>
        <v>0</v>
      </c>
      <c r="AN1761" s="549">
        <f t="shared" si="810"/>
        <v>-212769.995</v>
      </c>
      <c r="AO1761" s="549">
        <f t="shared" si="811"/>
        <v>0</v>
      </c>
      <c r="AP1761" s="549">
        <f t="shared" si="812"/>
        <v>0</v>
      </c>
      <c r="AQ1761" s="283">
        <f t="shared" si="813"/>
        <v>-212769.995</v>
      </c>
      <c r="AR1761" s="281">
        <f t="shared" si="822"/>
        <v>0</v>
      </c>
      <c r="AS1761" s="28"/>
      <c r="AT1761" s="446" t="s">
        <v>2064</v>
      </c>
      <c r="AU1761" s="284"/>
      <c r="AV1761" s="447" t="str">
        <f t="shared" si="823"/>
        <v>CA</v>
      </c>
      <c r="AW1761" s="447" t="str">
        <f t="shared" si="824"/>
        <v>CL</v>
      </c>
      <c r="AX1761" s="447" t="str">
        <f t="shared" si="825"/>
        <v>AIC</v>
      </c>
      <c r="AY1761" s="447" t="str">
        <f t="shared" si="826"/>
        <v>ERB</v>
      </c>
      <c r="AZ1761" s="447" t="str">
        <f t="shared" si="827"/>
        <v>GRB</v>
      </c>
      <c r="BA1761" s="447" t="str">
        <f t="shared" si="828"/>
        <v>Non-Op</v>
      </c>
      <c r="BB1761" s="28"/>
      <c r="BC1761" s="449" t="s">
        <v>2100</v>
      </c>
      <c r="BD1761" s="552">
        <f t="shared" si="831"/>
        <v>-254471.32</v>
      </c>
      <c r="BE1761" s="448"/>
      <c r="BF1761" s="448"/>
      <c r="BG1761" s="448"/>
      <c r="BH1761" s="448"/>
      <c r="BI1761" s="448"/>
      <c r="BJ1761" s="448"/>
      <c r="BK1761" s="448"/>
      <c r="BL1761" s="448"/>
      <c r="BM1761" s="28"/>
      <c r="BN1761" s="444"/>
      <c r="BO1761" s="28"/>
      <c r="BP1761" s="28"/>
      <c r="BQ1761" s="28"/>
      <c r="BR1761" s="28"/>
      <c r="BS1761" s="28"/>
      <c r="BT1761" s="28"/>
      <c r="BU1761" s="28"/>
      <c r="BV1761" s="28"/>
      <c r="BW1761" s="28"/>
      <c r="BX1761" s="28"/>
      <c r="BY1761" s="28"/>
      <c r="BZ1761" s="28"/>
      <c r="CA1761" s="28"/>
      <c r="CB1761" s="28"/>
      <c r="CC1761" s="28"/>
      <c r="CD1761" s="28"/>
      <c r="CE1761" s="28"/>
      <c r="CF1761" s="28"/>
      <c r="CG1761" s="28"/>
      <c r="CH1761" s="28"/>
      <c r="CI1761" s="28"/>
      <c r="CJ1761" s="28"/>
      <c r="CK1761" s="28"/>
      <c r="CL1761" s="28"/>
      <c r="CM1761" s="28"/>
      <c r="CN1761" s="28"/>
      <c r="CO1761" s="28"/>
      <c r="CP1761" s="28"/>
      <c r="CQ1761" s="28"/>
      <c r="CR1761" s="28"/>
      <c r="CS1761" s="28"/>
      <c r="CT1761" s="28"/>
      <c r="CU1761" s="28"/>
      <c r="CV1761" s="28"/>
      <c r="CW1761" s="28"/>
      <c r="CX1761" s="28"/>
      <c r="CY1761" s="28"/>
      <c r="CZ1761" s="28"/>
      <c r="DA1761" s="28"/>
      <c r="DB1761" s="28"/>
      <c r="DC1761" s="28"/>
      <c r="DD1761" s="28"/>
      <c r="DE1761" s="28"/>
      <c r="DF1761" s="28"/>
      <c r="DG1761" s="28"/>
      <c r="DH1761" s="28"/>
      <c r="DI1761" s="28"/>
      <c r="DJ1761" s="28"/>
      <c r="DK1761" s="28"/>
      <c r="DL1761" s="28"/>
      <c r="DM1761" s="28"/>
      <c r="DN1761" s="28"/>
      <c r="DO1761" s="28"/>
      <c r="DP1761" s="28"/>
      <c r="DQ1761" s="28"/>
      <c r="DR1761" s="28"/>
      <c r="DS1761" s="28"/>
      <c r="DT1761" s="28"/>
      <c r="DU1761" s="28"/>
      <c r="DV1761" s="28"/>
      <c r="DW1761" s="28"/>
      <c r="DX1761" s="28"/>
      <c r="DY1761" s="28"/>
      <c r="DZ1761" s="28"/>
      <c r="EA1761" s="28"/>
      <c r="EB1761" s="28"/>
      <c r="EC1761" s="28"/>
      <c r="ED1761" s="28"/>
      <c r="EE1761" s="28"/>
      <c r="EF1761" s="28"/>
      <c r="EG1761" s="28"/>
      <c r="EH1761" s="28"/>
      <c r="EI1761" s="28"/>
      <c r="EJ1761" s="28"/>
      <c r="EK1761" s="28"/>
      <c r="EL1761" s="28"/>
    </row>
    <row r="1762" spans="1:142" s="527" customFormat="1" ht="12" customHeight="1">
      <c r="A1762" s="313">
        <v>28302192</v>
      </c>
      <c r="B1762" s="313" t="str">
        <f t="shared" si="832"/>
        <v>28302192</v>
      </c>
      <c r="C1762" s="450" t="s">
        <v>2419</v>
      </c>
      <c r="D1762" s="451" t="s">
        <v>1164</v>
      </c>
      <c r="E1762" s="524"/>
      <c r="F1762" s="291">
        <v>44105</v>
      </c>
      <c r="G1762" s="524"/>
      <c r="H1762" s="556">
        <v>-3400501.23</v>
      </c>
      <c r="I1762" s="556">
        <v>-3332500.71</v>
      </c>
      <c r="J1762" s="556">
        <v>-3264500.19</v>
      </c>
      <c r="K1762" s="556">
        <v>-3196499.67</v>
      </c>
      <c r="L1762" s="556">
        <v>-3128499.15</v>
      </c>
      <c r="M1762" s="556">
        <v>-3060498.63</v>
      </c>
      <c r="N1762" s="556">
        <v>-2992498.11</v>
      </c>
      <c r="O1762" s="556">
        <v>-2924497.59</v>
      </c>
      <c r="P1762" s="556">
        <v>-2856497.07</v>
      </c>
      <c r="Q1762" s="556">
        <v>-2788496.55</v>
      </c>
      <c r="R1762" s="556">
        <v>-2720496.03</v>
      </c>
      <c r="S1762" s="556">
        <v>-2652495.5099999998</v>
      </c>
      <c r="T1762" s="591">
        <v>-2584494.9900000002</v>
      </c>
      <c r="U1762" s="556"/>
      <c r="V1762" s="556">
        <f t="shared" si="804"/>
        <v>-2992498.11</v>
      </c>
      <c r="W1762" s="335"/>
      <c r="X1762" s="335" t="s">
        <v>1637</v>
      </c>
      <c r="Y1762" s="566">
        <f t="shared" si="830"/>
        <v>0</v>
      </c>
      <c r="Z1762" s="549">
        <f t="shared" si="830"/>
        <v>0</v>
      </c>
      <c r="AA1762" s="549">
        <f t="shared" si="830"/>
        <v>0</v>
      </c>
      <c r="AB1762" s="282">
        <f t="shared" si="818"/>
        <v>-2584494.9900000002</v>
      </c>
      <c r="AC1762" s="525">
        <f t="shared" si="819"/>
        <v>0</v>
      </c>
      <c r="AD1762" s="549">
        <f t="shared" si="805"/>
        <v>0</v>
      </c>
      <c r="AE1762" s="549">
        <f t="shared" si="806"/>
        <v>-2584494.9900000002</v>
      </c>
      <c r="AF1762" s="282">
        <f t="shared" si="807"/>
        <v>0</v>
      </c>
      <c r="AG1762" s="319">
        <f t="shared" si="808"/>
        <v>-2584494.9900000002</v>
      </c>
      <c r="AH1762" s="526">
        <f t="shared" si="820"/>
        <v>0</v>
      </c>
      <c r="AI1762" s="566">
        <f t="shared" si="833"/>
        <v>0</v>
      </c>
      <c r="AJ1762" s="549">
        <f t="shared" si="833"/>
        <v>0</v>
      </c>
      <c r="AK1762" s="549">
        <f t="shared" si="833"/>
        <v>0</v>
      </c>
      <c r="AL1762" s="282">
        <f t="shared" si="809"/>
        <v>-2992498.11</v>
      </c>
      <c r="AM1762" s="525">
        <f t="shared" si="821"/>
        <v>0</v>
      </c>
      <c r="AN1762" s="549">
        <f t="shared" si="810"/>
        <v>0</v>
      </c>
      <c r="AO1762" s="549">
        <f t="shared" si="811"/>
        <v>-2992498.11</v>
      </c>
      <c r="AP1762" s="549">
        <f t="shared" si="812"/>
        <v>0</v>
      </c>
      <c r="AQ1762" s="283">
        <f t="shared" si="813"/>
        <v>-2992498.11</v>
      </c>
      <c r="AR1762" s="281">
        <f t="shared" si="822"/>
        <v>0</v>
      </c>
      <c r="AS1762" s="28"/>
      <c r="AT1762" s="446"/>
      <c r="AU1762" s="284"/>
      <c r="AV1762" s="447" t="str">
        <f t="shared" si="823"/>
        <v>CA</v>
      </c>
      <c r="AW1762" s="447" t="str">
        <f t="shared" si="824"/>
        <v>CL</v>
      </c>
      <c r="AX1762" s="447" t="str">
        <f t="shared" si="825"/>
        <v>AIC</v>
      </c>
      <c r="AY1762" s="447" t="str">
        <f t="shared" si="826"/>
        <v>ERB</v>
      </c>
      <c r="AZ1762" s="447" t="str">
        <f t="shared" si="827"/>
        <v>GRB</v>
      </c>
      <c r="BA1762" s="447" t="str">
        <f t="shared" si="828"/>
        <v>Non-Op</v>
      </c>
      <c r="BB1762" s="28"/>
      <c r="BC1762" s="445" t="s">
        <v>2279</v>
      </c>
      <c r="BD1762" s="552">
        <f t="shared" si="831"/>
        <v>-2584494.9900000002</v>
      </c>
      <c r="BE1762" s="448"/>
      <c r="BF1762" s="448"/>
      <c r="BG1762" s="448"/>
      <c r="BH1762" s="448"/>
      <c r="BI1762" s="448"/>
      <c r="BJ1762" s="448"/>
      <c r="BK1762" s="448"/>
      <c r="BL1762" s="448"/>
      <c r="BM1762" s="28"/>
      <c r="BN1762" s="444"/>
      <c r="BO1762" s="28"/>
      <c r="BP1762" s="28"/>
      <c r="BQ1762" s="28"/>
      <c r="BR1762" s="28"/>
      <c r="BS1762" s="28"/>
      <c r="BT1762" s="28"/>
      <c r="BU1762" s="28"/>
      <c r="BV1762" s="28"/>
      <c r="BW1762" s="28"/>
      <c r="BX1762" s="28"/>
      <c r="BY1762" s="28"/>
      <c r="BZ1762" s="28"/>
      <c r="CA1762" s="28"/>
      <c r="CB1762" s="28"/>
      <c r="CC1762" s="28"/>
      <c r="CD1762" s="28"/>
      <c r="CE1762" s="28"/>
      <c r="CF1762" s="28"/>
      <c r="CG1762" s="28"/>
      <c r="CH1762" s="28"/>
      <c r="CI1762" s="28"/>
      <c r="CJ1762" s="28"/>
      <c r="CK1762" s="28"/>
      <c r="CL1762" s="28"/>
      <c r="CM1762" s="28"/>
      <c r="CN1762" s="28"/>
      <c r="CO1762" s="28"/>
      <c r="CP1762" s="28"/>
      <c r="CQ1762" s="28"/>
      <c r="CR1762" s="28"/>
      <c r="CS1762" s="28"/>
      <c r="CT1762" s="28"/>
      <c r="CU1762" s="28"/>
      <c r="CV1762" s="28"/>
      <c r="CW1762" s="28"/>
      <c r="CX1762" s="28"/>
      <c r="CY1762" s="28"/>
      <c r="CZ1762" s="28"/>
      <c r="DA1762" s="28"/>
      <c r="DB1762" s="28"/>
      <c r="DC1762" s="28"/>
      <c r="DD1762" s="28"/>
      <c r="DE1762" s="28"/>
      <c r="DF1762" s="28"/>
      <c r="DG1762" s="28"/>
      <c r="DH1762" s="28"/>
      <c r="DI1762" s="28"/>
      <c r="DJ1762" s="28"/>
      <c r="DK1762" s="28"/>
      <c r="DL1762" s="28"/>
      <c r="DM1762" s="28"/>
      <c r="DN1762" s="28"/>
      <c r="DO1762" s="28"/>
      <c r="DP1762" s="28"/>
      <c r="DQ1762" s="28"/>
      <c r="DR1762" s="28"/>
      <c r="DS1762" s="28"/>
      <c r="DT1762" s="28"/>
      <c r="DU1762" s="28"/>
      <c r="DV1762" s="28"/>
      <c r="DW1762" s="28"/>
      <c r="DX1762" s="28"/>
      <c r="DY1762" s="28"/>
      <c r="DZ1762" s="28"/>
      <c r="EA1762" s="28"/>
      <c r="EB1762" s="28"/>
      <c r="EC1762" s="28"/>
      <c r="ED1762" s="28"/>
      <c r="EE1762" s="28"/>
      <c r="EF1762" s="28"/>
      <c r="EG1762" s="28"/>
      <c r="EH1762" s="28"/>
      <c r="EI1762" s="28"/>
      <c r="EJ1762" s="28"/>
      <c r="EK1762" s="28"/>
      <c r="EL1762" s="28"/>
    </row>
    <row r="1763" spans="1:142" s="527" customFormat="1" ht="12" customHeight="1">
      <c r="A1763" s="313">
        <v>28302201</v>
      </c>
      <c r="B1763" s="313" t="str">
        <f t="shared" si="832"/>
        <v>28302201</v>
      </c>
      <c r="C1763" s="450" t="s">
        <v>2425</v>
      </c>
      <c r="D1763" s="451" t="s">
        <v>2092</v>
      </c>
      <c r="E1763" s="524"/>
      <c r="F1763" s="291">
        <v>44228</v>
      </c>
      <c r="G1763" s="524"/>
      <c r="H1763" s="556"/>
      <c r="I1763" s="556"/>
      <c r="J1763" s="556">
        <v>-2785663.53</v>
      </c>
      <c r="K1763" s="556">
        <v>-2704853.63</v>
      </c>
      <c r="L1763" s="556">
        <v>-2732853.72</v>
      </c>
      <c r="M1763" s="556">
        <v>-2699351.67</v>
      </c>
      <c r="N1763" s="556">
        <v>-2849024.23</v>
      </c>
      <c r="O1763" s="556">
        <v>-3015717.17</v>
      </c>
      <c r="P1763" s="556">
        <v>-3084281.9</v>
      </c>
      <c r="Q1763" s="556">
        <v>-3999722.68</v>
      </c>
      <c r="R1763" s="556">
        <v>-5626110.0899999999</v>
      </c>
      <c r="S1763" s="556">
        <v>-8020760.1699999999</v>
      </c>
      <c r="T1763" s="591">
        <v>-8594470.2300000004</v>
      </c>
      <c r="U1763" s="556"/>
      <c r="V1763" s="556">
        <f t="shared" si="804"/>
        <v>-3484631.1587499999</v>
      </c>
      <c r="W1763" s="335"/>
      <c r="X1763" s="335"/>
      <c r="Y1763" s="566">
        <f t="shared" si="830"/>
        <v>0</v>
      </c>
      <c r="Z1763" s="549">
        <f t="shared" si="830"/>
        <v>-8594470.2300000004</v>
      </c>
      <c r="AA1763" s="549">
        <f t="shared" si="830"/>
        <v>0</v>
      </c>
      <c r="AB1763" s="282">
        <f t="shared" si="818"/>
        <v>0</v>
      </c>
      <c r="AC1763" s="525">
        <f t="shared" si="819"/>
        <v>0</v>
      </c>
      <c r="AD1763" s="549">
        <f t="shared" si="805"/>
        <v>0</v>
      </c>
      <c r="AE1763" s="549">
        <f t="shared" si="806"/>
        <v>0</v>
      </c>
      <c r="AF1763" s="282">
        <f t="shared" si="807"/>
        <v>0</v>
      </c>
      <c r="AG1763" s="319">
        <f t="shared" ref="AG1763:AG1766" si="834">SUM(AD1763:AF1763)</f>
        <v>0</v>
      </c>
      <c r="AH1763" s="526">
        <f t="shared" si="820"/>
        <v>0</v>
      </c>
      <c r="AI1763" s="566">
        <f t="shared" si="833"/>
        <v>0</v>
      </c>
      <c r="AJ1763" s="549">
        <f t="shared" si="833"/>
        <v>-3484631.1587499999</v>
      </c>
      <c r="AK1763" s="549">
        <f t="shared" si="833"/>
        <v>0</v>
      </c>
      <c r="AL1763" s="282">
        <f t="shared" ref="AL1763:AL1766" si="835">V1763-SUM(AI1763:AK1763)</f>
        <v>0</v>
      </c>
      <c r="AM1763" s="525">
        <f t="shared" si="821"/>
        <v>0</v>
      </c>
      <c r="AN1763" s="549">
        <f t="shared" si="810"/>
        <v>0</v>
      </c>
      <c r="AO1763" s="549">
        <f t="shared" si="811"/>
        <v>0</v>
      </c>
      <c r="AP1763" s="549">
        <f t="shared" si="812"/>
        <v>0</v>
      </c>
      <c r="AQ1763" s="283">
        <f t="shared" ref="AQ1763:AQ1766" si="836">SUM(AN1763:AP1763)</f>
        <v>0</v>
      </c>
      <c r="AR1763" s="281">
        <f t="shared" si="822"/>
        <v>0</v>
      </c>
      <c r="AS1763" s="28"/>
      <c r="AT1763" s="446"/>
      <c r="AU1763" s="284"/>
      <c r="AV1763" s="447" t="str">
        <f t="shared" si="823"/>
        <v>CA</v>
      </c>
      <c r="AW1763" s="447" t="str">
        <f t="shared" si="824"/>
        <v>CL</v>
      </c>
      <c r="AX1763" s="447" t="str">
        <f t="shared" si="825"/>
        <v>AIC</v>
      </c>
      <c r="AY1763" s="447" t="str">
        <f t="shared" si="826"/>
        <v>ERB</v>
      </c>
      <c r="AZ1763" s="447" t="str">
        <f t="shared" si="827"/>
        <v>GRB</v>
      </c>
      <c r="BA1763" s="447" t="str">
        <f t="shared" si="828"/>
        <v>Non-Op</v>
      </c>
      <c r="BB1763" s="28"/>
      <c r="BC1763" s="445" t="s">
        <v>2279</v>
      </c>
      <c r="BD1763" s="552">
        <f t="shared" si="831"/>
        <v>-8594470.2300000004</v>
      </c>
      <c r="BE1763" s="448"/>
      <c r="BF1763" s="448"/>
      <c r="BG1763" s="448"/>
      <c r="BH1763" s="448"/>
      <c r="BI1763" s="448"/>
      <c r="BJ1763" s="448"/>
      <c r="BK1763" s="448"/>
      <c r="BL1763" s="448"/>
      <c r="BM1763" s="28"/>
      <c r="BN1763" s="444"/>
      <c r="BO1763" s="28"/>
      <c r="BP1763" s="28"/>
      <c r="BQ1763" s="28"/>
      <c r="BR1763" s="28"/>
      <c r="BS1763" s="28"/>
      <c r="BT1763" s="28"/>
      <c r="BU1763" s="28"/>
      <c r="BV1763" s="28"/>
      <c r="BW1763" s="28"/>
      <c r="BX1763" s="28"/>
      <c r="BY1763" s="28"/>
      <c r="BZ1763" s="28"/>
      <c r="CA1763" s="28"/>
      <c r="CB1763" s="28"/>
      <c r="CC1763" s="28"/>
      <c r="CD1763" s="28"/>
      <c r="CE1763" s="28"/>
      <c r="CF1763" s="28"/>
      <c r="CG1763" s="28"/>
      <c r="CH1763" s="28"/>
      <c r="CI1763" s="28"/>
      <c r="CJ1763" s="28"/>
      <c r="CK1763" s="28"/>
      <c r="CL1763" s="28"/>
      <c r="CM1763" s="28"/>
      <c r="CN1763" s="28"/>
      <c r="CO1763" s="28"/>
      <c r="CP1763" s="28"/>
      <c r="CQ1763" s="28"/>
      <c r="CR1763" s="28"/>
      <c r="CS1763" s="28"/>
      <c r="CT1763" s="28"/>
      <c r="CU1763" s="28"/>
      <c r="CV1763" s="28"/>
      <c r="CW1763" s="28"/>
      <c r="CX1763" s="28"/>
      <c r="CY1763" s="28"/>
      <c r="CZ1763" s="28"/>
      <c r="DA1763" s="28"/>
      <c r="DB1763" s="28"/>
      <c r="DC1763" s="28"/>
      <c r="DD1763" s="28"/>
      <c r="DE1763" s="28"/>
      <c r="DF1763" s="28"/>
      <c r="DG1763" s="28"/>
      <c r="DH1763" s="28"/>
      <c r="DI1763" s="28"/>
      <c r="DJ1763" s="28"/>
      <c r="DK1763" s="28"/>
      <c r="DL1763" s="28"/>
      <c r="DM1763" s="28"/>
      <c r="DN1763" s="28"/>
      <c r="DO1763" s="28"/>
      <c r="DP1763" s="28"/>
      <c r="DQ1763" s="28"/>
      <c r="DR1763" s="28"/>
      <c r="DS1763" s="28"/>
      <c r="DT1763" s="28"/>
      <c r="DU1763" s="28"/>
      <c r="DV1763" s="28"/>
      <c r="DW1763" s="28"/>
      <c r="DX1763" s="28"/>
      <c r="DY1763" s="28"/>
      <c r="DZ1763" s="28"/>
      <c r="EA1763" s="28"/>
      <c r="EB1763" s="28"/>
      <c r="EC1763" s="28"/>
      <c r="ED1763" s="28"/>
      <c r="EE1763" s="28"/>
      <c r="EF1763" s="28"/>
      <c r="EG1763" s="28"/>
      <c r="EH1763" s="28"/>
      <c r="EI1763" s="28"/>
      <c r="EJ1763" s="28"/>
      <c r="EK1763" s="28"/>
      <c r="EL1763" s="28"/>
    </row>
    <row r="1764" spans="1:142" s="527" customFormat="1" ht="12" customHeight="1">
      <c r="A1764" s="313">
        <v>28302202</v>
      </c>
      <c r="B1764" s="313" t="str">
        <f t="shared" si="832"/>
        <v>28302202</v>
      </c>
      <c r="C1764" s="450" t="s">
        <v>2422</v>
      </c>
      <c r="D1764" s="451" t="s">
        <v>1165</v>
      </c>
      <c r="E1764" s="524"/>
      <c r="F1764" s="291">
        <v>44105</v>
      </c>
      <c r="G1764" s="524"/>
      <c r="H1764" s="556">
        <v>-19286.150000000001</v>
      </c>
      <c r="I1764" s="556">
        <v>-25336.71</v>
      </c>
      <c r="J1764" s="556">
        <v>-31198.19</v>
      </c>
      <c r="K1764" s="556">
        <v>-36870.58</v>
      </c>
      <c r="L1764" s="556">
        <v>-42353.9</v>
      </c>
      <c r="M1764" s="556">
        <v>-47648.14</v>
      </c>
      <c r="N1764" s="556">
        <v>-52753.3</v>
      </c>
      <c r="O1764" s="556">
        <v>-57669.38</v>
      </c>
      <c r="P1764" s="556">
        <v>-62396.38</v>
      </c>
      <c r="Q1764" s="556">
        <v>-66934.3</v>
      </c>
      <c r="R1764" s="556">
        <v>-71283.14</v>
      </c>
      <c r="S1764" s="556">
        <v>-75442.899999999994</v>
      </c>
      <c r="T1764" s="591">
        <v>-79413.570000000007</v>
      </c>
      <c r="U1764" s="556"/>
      <c r="V1764" s="556">
        <f t="shared" si="804"/>
        <v>-51603.065000000002</v>
      </c>
      <c r="W1764" s="335"/>
      <c r="X1764" s="335"/>
      <c r="Y1764" s="573">
        <f t="shared" si="830"/>
        <v>0</v>
      </c>
      <c r="Z1764" s="549">
        <f t="shared" si="830"/>
        <v>0</v>
      </c>
      <c r="AA1764" s="549">
        <f t="shared" si="830"/>
        <v>0</v>
      </c>
      <c r="AB1764" s="282">
        <f t="shared" si="818"/>
        <v>-79413.570000000007</v>
      </c>
      <c r="AC1764" s="525">
        <f t="shared" si="819"/>
        <v>0</v>
      </c>
      <c r="AD1764" s="549">
        <f t="shared" si="805"/>
        <v>0</v>
      </c>
      <c r="AE1764" s="549">
        <f t="shared" si="806"/>
        <v>0</v>
      </c>
      <c r="AF1764" s="282">
        <f t="shared" si="807"/>
        <v>-79413.570000000007</v>
      </c>
      <c r="AG1764" s="319">
        <f t="shared" si="834"/>
        <v>-79413.570000000007</v>
      </c>
      <c r="AH1764" s="526">
        <f t="shared" si="820"/>
        <v>0</v>
      </c>
      <c r="AI1764" s="566">
        <f t="shared" si="833"/>
        <v>0</v>
      </c>
      <c r="AJ1764" s="549">
        <f t="shared" si="833"/>
        <v>0</v>
      </c>
      <c r="AK1764" s="549">
        <f t="shared" si="833"/>
        <v>0</v>
      </c>
      <c r="AL1764" s="282">
        <f t="shared" si="835"/>
        <v>-51603.065000000002</v>
      </c>
      <c r="AM1764" s="525">
        <f t="shared" si="821"/>
        <v>0</v>
      </c>
      <c r="AN1764" s="549">
        <f t="shared" si="810"/>
        <v>0</v>
      </c>
      <c r="AO1764" s="549">
        <f t="shared" si="811"/>
        <v>0</v>
      </c>
      <c r="AP1764" s="549">
        <f t="shared" si="812"/>
        <v>-51603.065000000002</v>
      </c>
      <c r="AQ1764" s="283">
        <f t="shared" si="836"/>
        <v>-51603.065000000002</v>
      </c>
      <c r="AR1764" s="281">
        <f t="shared" si="822"/>
        <v>0</v>
      </c>
      <c r="AS1764" s="28"/>
      <c r="AT1764" s="446" t="s">
        <v>2172</v>
      </c>
      <c r="AU1764" s="284"/>
      <c r="AV1764" s="447" t="str">
        <f t="shared" si="823"/>
        <v>CA</v>
      </c>
      <c r="AW1764" s="447" t="str">
        <f t="shared" si="824"/>
        <v>CL</v>
      </c>
      <c r="AX1764" s="447" t="str">
        <f t="shared" si="825"/>
        <v>AIC</v>
      </c>
      <c r="AY1764" s="447" t="str">
        <f t="shared" si="826"/>
        <v>ERB</v>
      </c>
      <c r="AZ1764" s="447" t="str">
        <f t="shared" si="827"/>
        <v>GRB</v>
      </c>
      <c r="BA1764" s="447" t="str">
        <f t="shared" si="828"/>
        <v>Non-Op</v>
      </c>
      <c r="BB1764" s="28"/>
      <c r="BC1764" s="449" t="s">
        <v>2100</v>
      </c>
      <c r="BD1764" s="552">
        <f t="shared" si="831"/>
        <v>-79413.570000000007</v>
      </c>
      <c r="BE1764" s="448"/>
      <c r="BF1764" s="448"/>
      <c r="BG1764" s="448"/>
      <c r="BH1764" s="448"/>
      <c r="BI1764" s="448"/>
      <c r="BJ1764" s="448"/>
      <c r="BK1764" s="448"/>
      <c r="BL1764" s="448"/>
      <c r="BM1764" s="28"/>
      <c r="BN1764" s="444"/>
      <c r="BO1764" s="28"/>
      <c r="BP1764" s="28"/>
      <c r="BQ1764" s="28"/>
      <c r="BR1764" s="28"/>
      <c r="BS1764" s="28"/>
      <c r="BT1764" s="28"/>
      <c r="BU1764" s="28"/>
      <c r="BV1764" s="28"/>
      <c r="BW1764" s="28"/>
      <c r="BX1764" s="28"/>
      <c r="BY1764" s="28"/>
      <c r="BZ1764" s="28"/>
      <c r="CA1764" s="28"/>
      <c r="CB1764" s="28"/>
      <c r="CC1764" s="28"/>
      <c r="CD1764" s="28"/>
      <c r="CE1764" s="28"/>
      <c r="CF1764" s="28"/>
      <c r="CG1764" s="28"/>
      <c r="CH1764" s="28"/>
      <c r="CI1764" s="28"/>
      <c r="CJ1764" s="28"/>
      <c r="CK1764" s="28"/>
      <c r="CL1764" s="28"/>
      <c r="CM1764" s="28"/>
      <c r="CN1764" s="28"/>
      <c r="CO1764" s="28"/>
      <c r="CP1764" s="28"/>
      <c r="CQ1764" s="28"/>
      <c r="CR1764" s="28"/>
      <c r="CS1764" s="28"/>
      <c r="CT1764" s="28"/>
      <c r="CU1764" s="28"/>
      <c r="CV1764" s="28"/>
      <c r="CW1764" s="28"/>
      <c r="CX1764" s="28"/>
      <c r="CY1764" s="28"/>
      <c r="CZ1764" s="28"/>
      <c r="DA1764" s="28"/>
      <c r="DB1764" s="28"/>
      <c r="DC1764" s="28"/>
      <c r="DD1764" s="28"/>
      <c r="DE1764" s="28"/>
      <c r="DF1764" s="28"/>
      <c r="DG1764" s="28"/>
      <c r="DH1764" s="28"/>
      <c r="DI1764" s="28"/>
      <c r="DJ1764" s="28"/>
      <c r="DK1764" s="28"/>
      <c r="DL1764" s="28"/>
      <c r="DM1764" s="28"/>
      <c r="DN1764" s="28"/>
      <c r="DO1764" s="28"/>
      <c r="DP1764" s="28"/>
      <c r="DQ1764" s="28"/>
      <c r="DR1764" s="28"/>
      <c r="DS1764" s="28"/>
      <c r="DT1764" s="28"/>
      <c r="DU1764" s="28"/>
      <c r="DV1764" s="28"/>
      <c r="DW1764" s="28"/>
      <c r="DX1764" s="28"/>
      <c r="DY1764" s="28"/>
      <c r="DZ1764" s="28"/>
      <c r="EA1764" s="28"/>
      <c r="EB1764" s="28"/>
      <c r="EC1764" s="28"/>
      <c r="ED1764" s="28"/>
      <c r="EE1764" s="28"/>
      <c r="EF1764" s="28"/>
      <c r="EG1764" s="28"/>
      <c r="EH1764" s="28"/>
      <c r="EI1764" s="28"/>
      <c r="EJ1764" s="28"/>
      <c r="EK1764" s="28"/>
      <c r="EL1764" s="28"/>
    </row>
    <row r="1765" spans="1:142" s="527" customFormat="1" ht="12" customHeight="1">
      <c r="A1765" s="313">
        <v>28302211</v>
      </c>
      <c r="B1765" s="313" t="str">
        <f t="shared" si="832"/>
        <v>28302211</v>
      </c>
      <c r="C1765" s="450" t="s">
        <v>2426</v>
      </c>
      <c r="D1765" s="451" t="s">
        <v>2092</v>
      </c>
      <c r="E1765" s="524"/>
      <c r="F1765" s="291">
        <v>44256</v>
      </c>
      <c r="G1765" s="524"/>
      <c r="H1765" s="556"/>
      <c r="I1765" s="556"/>
      <c r="J1765" s="556"/>
      <c r="K1765" s="556">
        <v>-313734.34000000003</v>
      </c>
      <c r="L1765" s="556">
        <v>-313734.34000000003</v>
      </c>
      <c r="M1765" s="556">
        <v>-433101.83</v>
      </c>
      <c r="N1765" s="556">
        <v>-773502.15</v>
      </c>
      <c r="O1765" s="556">
        <v>-773502.15</v>
      </c>
      <c r="P1765" s="556">
        <v>-773502.15</v>
      </c>
      <c r="Q1765" s="556">
        <v>-1306774.2</v>
      </c>
      <c r="R1765" s="556">
        <v>-1306774.2</v>
      </c>
      <c r="S1765" s="556">
        <v>-1306774.2</v>
      </c>
      <c r="T1765" s="591">
        <v>-305095.36</v>
      </c>
      <c r="U1765" s="556"/>
      <c r="V1765" s="574">
        <f t="shared" si="804"/>
        <v>-621162.27</v>
      </c>
      <c r="W1765" s="335"/>
      <c r="X1765" s="335"/>
      <c r="Y1765" s="573">
        <f t="shared" si="830"/>
        <v>0</v>
      </c>
      <c r="Z1765" s="549">
        <f t="shared" si="830"/>
        <v>-305095.36</v>
      </c>
      <c r="AA1765" s="549">
        <f t="shared" si="830"/>
        <v>0</v>
      </c>
      <c r="AB1765" s="282">
        <f t="shared" si="818"/>
        <v>0</v>
      </c>
      <c r="AC1765" s="525">
        <f t="shared" si="819"/>
        <v>0</v>
      </c>
      <c r="AD1765" s="549">
        <f t="shared" si="805"/>
        <v>0</v>
      </c>
      <c r="AE1765" s="549">
        <f t="shared" si="806"/>
        <v>0</v>
      </c>
      <c r="AF1765" s="282">
        <f t="shared" si="807"/>
        <v>0</v>
      </c>
      <c r="AG1765" s="319">
        <f t="shared" si="834"/>
        <v>0</v>
      </c>
      <c r="AH1765" s="526">
        <f t="shared" si="820"/>
        <v>0</v>
      </c>
      <c r="AI1765" s="566">
        <f t="shared" si="833"/>
        <v>0</v>
      </c>
      <c r="AJ1765" s="549">
        <f t="shared" si="833"/>
        <v>-621162.27</v>
      </c>
      <c r="AK1765" s="549">
        <f t="shared" si="833"/>
        <v>0</v>
      </c>
      <c r="AL1765" s="282">
        <f t="shared" si="835"/>
        <v>0</v>
      </c>
      <c r="AM1765" s="525">
        <f t="shared" si="821"/>
        <v>0</v>
      </c>
      <c r="AN1765" s="549">
        <f t="shared" si="810"/>
        <v>0</v>
      </c>
      <c r="AO1765" s="549">
        <f t="shared" si="811"/>
        <v>0</v>
      </c>
      <c r="AP1765" s="549">
        <f t="shared" si="812"/>
        <v>0</v>
      </c>
      <c r="AQ1765" s="283">
        <f t="shared" si="836"/>
        <v>0</v>
      </c>
      <c r="AR1765" s="281">
        <f t="shared" si="822"/>
        <v>0</v>
      </c>
      <c r="AS1765" s="28"/>
      <c r="AT1765" s="446"/>
      <c r="AU1765" s="284"/>
      <c r="AV1765" s="447" t="str">
        <f t="shared" si="823"/>
        <v>CA</v>
      </c>
      <c r="AW1765" s="447" t="str">
        <f t="shared" si="824"/>
        <v>CL</v>
      </c>
      <c r="AX1765" s="447" t="str">
        <f t="shared" si="825"/>
        <v>AIC</v>
      </c>
      <c r="AY1765" s="447" t="str">
        <f t="shared" si="826"/>
        <v>ERB</v>
      </c>
      <c r="AZ1765" s="447" t="str">
        <f t="shared" si="827"/>
        <v>GRB</v>
      </c>
      <c r="BA1765" s="447" t="str">
        <f t="shared" si="828"/>
        <v>Non-Op</v>
      </c>
      <c r="BB1765" s="28"/>
      <c r="BC1765" s="445" t="s">
        <v>2279</v>
      </c>
      <c r="BD1765" s="552">
        <f t="shared" si="831"/>
        <v>-305095.36</v>
      </c>
      <c r="BE1765" s="448"/>
      <c r="BF1765" s="448"/>
      <c r="BG1765" s="448"/>
      <c r="BH1765" s="448"/>
      <c r="BI1765" s="448"/>
      <c r="BJ1765" s="448"/>
      <c r="BK1765" s="448"/>
      <c r="BL1765" s="448"/>
      <c r="BM1765" s="28"/>
      <c r="BN1765" s="444"/>
      <c r="BO1765" s="28"/>
      <c r="BP1765" s="28"/>
      <c r="BQ1765" s="28"/>
      <c r="BR1765" s="28"/>
      <c r="BS1765" s="28"/>
      <c r="BT1765" s="28"/>
      <c r="BU1765" s="28"/>
      <c r="BV1765" s="28"/>
      <c r="BW1765" s="28"/>
      <c r="BX1765" s="28"/>
      <c r="BY1765" s="28"/>
      <c r="BZ1765" s="28"/>
      <c r="CA1765" s="28"/>
      <c r="CB1765" s="28"/>
      <c r="CC1765" s="28"/>
      <c r="CD1765" s="28"/>
      <c r="CE1765" s="28"/>
      <c r="CF1765" s="28"/>
      <c r="CG1765" s="28"/>
      <c r="CH1765" s="28"/>
      <c r="CI1765" s="28"/>
      <c r="CJ1765" s="28"/>
      <c r="CK1765" s="28"/>
      <c r="CL1765" s="28"/>
      <c r="CM1765" s="28"/>
      <c r="CN1765" s="28"/>
      <c r="CO1765" s="28"/>
      <c r="CP1765" s="28"/>
      <c r="CQ1765" s="28"/>
      <c r="CR1765" s="28"/>
      <c r="CS1765" s="28"/>
      <c r="CT1765" s="28"/>
      <c r="CU1765" s="28"/>
      <c r="CV1765" s="28"/>
      <c r="CW1765" s="28"/>
      <c r="CX1765" s="28"/>
      <c r="CY1765" s="28"/>
      <c r="CZ1765" s="28"/>
      <c r="DA1765" s="28"/>
      <c r="DB1765" s="28"/>
      <c r="DC1765" s="28"/>
      <c r="DD1765" s="28"/>
      <c r="DE1765" s="28"/>
      <c r="DF1765" s="28"/>
      <c r="DG1765" s="28"/>
      <c r="DH1765" s="28"/>
      <c r="DI1765" s="28"/>
      <c r="DJ1765" s="28"/>
      <c r="DK1765" s="28"/>
      <c r="DL1765" s="28"/>
      <c r="DM1765" s="28"/>
      <c r="DN1765" s="28"/>
      <c r="DO1765" s="28"/>
      <c r="DP1765" s="28"/>
      <c r="DQ1765" s="28"/>
      <c r="DR1765" s="28"/>
      <c r="DS1765" s="28"/>
      <c r="DT1765" s="28"/>
      <c r="DU1765" s="28"/>
      <c r="DV1765" s="28"/>
      <c r="DW1765" s="28"/>
      <c r="DX1765" s="28"/>
      <c r="DY1765" s="28"/>
      <c r="DZ1765" s="28"/>
      <c r="EA1765" s="28"/>
      <c r="EB1765" s="28"/>
      <c r="EC1765" s="28"/>
      <c r="ED1765" s="28"/>
      <c r="EE1765" s="28"/>
      <c r="EF1765" s="28"/>
      <c r="EG1765" s="28"/>
      <c r="EH1765" s="28"/>
      <c r="EI1765" s="28"/>
      <c r="EJ1765" s="28"/>
      <c r="EK1765" s="28"/>
      <c r="EL1765" s="28"/>
    </row>
    <row r="1766" spans="1:142" s="527" customFormat="1" ht="12" customHeight="1" thickBot="1">
      <c r="A1766" s="363">
        <v>28302212</v>
      </c>
      <c r="B1766" s="363" t="str">
        <f t="shared" si="832"/>
        <v>28302212</v>
      </c>
      <c r="C1766" s="528" t="s">
        <v>2427</v>
      </c>
      <c r="D1766" s="529" t="s">
        <v>2092</v>
      </c>
      <c r="E1766" s="530"/>
      <c r="F1766" s="364">
        <v>44256</v>
      </c>
      <c r="G1766" s="530"/>
      <c r="H1766" s="575"/>
      <c r="I1766" s="575"/>
      <c r="J1766" s="575"/>
      <c r="K1766" s="575">
        <v>-116174.33</v>
      </c>
      <c r="L1766" s="575">
        <v>-116174.33</v>
      </c>
      <c r="M1766" s="575">
        <v>-175768.53</v>
      </c>
      <c r="N1766" s="575">
        <v>-197596.22</v>
      </c>
      <c r="O1766" s="575">
        <v>-197596.22</v>
      </c>
      <c r="P1766" s="575">
        <v>-197596.22</v>
      </c>
      <c r="Q1766" s="575">
        <v>-223828.23</v>
      </c>
      <c r="R1766" s="575">
        <v>-223828.23</v>
      </c>
      <c r="S1766" s="575">
        <v>-223828.23</v>
      </c>
      <c r="T1766" s="597">
        <v>-20112.57</v>
      </c>
      <c r="U1766" s="575"/>
      <c r="V1766" s="576">
        <f t="shared" si="804"/>
        <v>-140203.90208333332</v>
      </c>
      <c r="W1766" s="365"/>
      <c r="X1766" s="365"/>
      <c r="Y1766" s="577">
        <f t="shared" si="830"/>
        <v>0</v>
      </c>
      <c r="Z1766" s="578">
        <f t="shared" si="830"/>
        <v>-20112.57</v>
      </c>
      <c r="AA1766" s="578">
        <f t="shared" si="830"/>
        <v>0</v>
      </c>
      <c r="AB1766" s="531">
        <f t="shared" si="818"/>
        <v>0</v>
      </c>
      <c r="AC1766" s="532">
        <f t="shared" si="819"/>
        <v>0</v>
      </c>
      <c r="AD1766" s="578">
        <f t="shared" si="805"/>
        <v>0</v>
      </c>
      <c r="AE1766" s="578">
        <f t="shared" si="806"/>
        <v>0</v>
      </c>
      <c r="AF1766" s="531">
        <f t="shared" si="807"/>
        <v>0</v>
      </c>
      <c r="AG1766" s="533">
        <f t="shared" si="834"/>
        <v>0</v>
      </c>
      <c r="AH1766" s="534">
        <f t="shared" si="820"/>
        <v>0</v>
      </c>
      <c r="AI1766" s="579">
        <f t="shared" si="833"/>
        <v>0</v>
      </c>
      <c r="AJ1766" s="578">
        <f t="shared" si="833"/>
        <v>-140203.90208333332</v>
      </c>
      <c r="AK1766" s="578">
        <f t="shared" si="833"/>
        <v>0</v>
      </c>
      <c r="AL1766" s="531">
        <f t="shared" si="835"/>
        <v>0</v>
      </c>
      <c r="AM1766" s="532">
        <f t="shared" si="821"/>
        <v>0</v>
      </c>
      <c r="AN1766" s="578">
        <f t="shared" si="810"/>
        <v>0</v>
      </c>
      <c r="AO1766" s="578">
        <f t="shared" si="811"/>
        <v>0</v>
      </c>
      <c r="AP1766" s="578">
        <f t="shared" si="812"/>
        <v>0</v>
      </c>
      <c r="AQ1766" s="535">
        <f t="shared" si="836"/>
        <v>0</v>
      </c>
      <c r="AR1766" s="281">
        <f t="shared" si="822"/>
        <v>0</v>
      </c>
      <c r="AS1766" s="28"/>
      <c r="AT1766" s="536"/>
      <c r="AU1766" s="284"/>
      <c r="AV1766" s="447" t="str">
        <f t="shared" si="823"/>
        <v>CA</v>
      </c>
      <c r="AW1766" s="447" t="str">
        <f t="shared" si="824"/>
        <v>CL</v>
      </c>
      <c r="AX1766" s="447" t="str">
        <f t="shared" si="825"/>
        <v>AIC</v>
      </c>
      <c r="AY1766" s="447" t="str">
        <f t="shared" si="826"/>
        <v>ERB</v>
      </c>
      <c r="AZ1766" s="447" t="str">
        <f t="shared" si="827"/>
        <v>GRB</v>
      </c>
      <c r="BA1766" s="447" t="str">
        <f t="shared" si="828"/>
        <v>Non-Op</v>
      </c>
      <c r="BB1766" s="28"/>
      <c r="BC1766" s="445" t="s">
        <v>2279</v>
      </c>
      <c r="BD1766" s="552">
        <f t="shared" si="831"/>
        <v>-20112.57</v>
      </c>
      <c r="BE1766" s="448"/>
      <c r="BF1766" s="448"/>
      <c r="BG1766" s="448"/>
      <c r="BH1766" s="448"/>
      <c r="BI1766" s="448"/>
      <c r="BJ1766" s="448"/>
      <c r="BK1766" s="448"/>
      <c r="BL1766" s="448"/>
      <c r="BM1766" s="28"/>
      <c r="BN1766" s="444"/>
      <c r="BO1766" s="28"/>
      <c r="BP1766" s="28"/>
      <c r="BQ1766" s="28"/>
      <c r="BR1766" s="28"/>
      <c r="BS1766" s="28"/>
      <c r="BT1766" s="28"/>
      <c r="BU1766" s="28"/>
      <c r="BV1766" s="28"/>
      <c r="BW1766" s="28"/>
      <c r="BX1766" s="28"/>
      <c r="BY1766" s="28"/>
      <c r="BZ1766" s="28"/>
      <c r="CA1766" s="28"/>
      <c r="CB1766" s="28"/>
      <c r="CC1766" s="28"/>
      <c r="CD1766" s="28"/>
      <c r="CE1766" s="28"/>
      <c r="CF1766" s="28"/>
      <c r="CG1766" s="28"/>
      <c r="CH1766" s="28"/>
      <c r="CI1766" s="28"/>
      <c r="CJ1766" s="28"/>
      <c r="CK1766" s="28"/>
      <c r="CL1766" s="28"/>
      <c r="CM1766" s="28"/>
      <c r="CN1766" s="28"/>
      <c r="CO1766" s="28"/>
      <c r="CP1766" s="28"/>
      <c r="CQ1766" s="28"/>
      <c r="CR1766" s="28"/>
      <c r="CS1766" s="28"/>
      <c r="CT1766" s="28"/>
      <c r="CU1766" s="28"/>
      <c r="CV1766" s="28"/>
      <c r="CW1766" s="28"/>
      <c r="CX1766" s="28"/>
      <c r="CY1766" s="28"/>
      <c r="CZ1766" s="28"/>
      <c r="DA1766" s="28"/>
      <c r="DB1766" s="28"/>
      <c r="DC1766" s="28"/>
      <c r="DD1766" s="28"/>
      <c r="DE1766" s="28"/>
      <c r="DF1766" s="28"/>
      <c r="DG1766" s="28"/>
      <c r="DH1766" s="28"/>
      <c r="DI1766" s="28"/>
      <c r="DJ1766" s="28"/>
      <c r="DK1766" s="28"/>
      <c r="DL1766" s="28"/>
      <c r="DM1766" s="28"/>
      <c r="DN1766" s="28"/>
      <c r="DO1766" s="28"/>
      <c r="DP1766" s="28"/>
      <c r="DQ1766" s="28"/>
      <c r="DR1766" s="28"/>
      <c r="DS1766" s="28"/>
      <c r="DT1766" s="28"/>
      <c r="DU1766" s="28"/>
      <c r="DV1766" s="28"/>
      <c r="DW1766" s="28"/>
      <c r="DX1766" s="28"/>
      <c r="DY1766" s="28"/>
      <c r="DZ1766" s="28"/>
      <c r="EA1766" s="28"/>
      <c r="EB1766" s="28"/>
      <c r="EC1766" s="28"/>
      <c r="ED1766" s="28"/>
      <c r="EE1766" s="28"/>
      <c r="EF1766" s="28"/>
      <c r="EG1766" s="28"/>
      <c r="EH1766" s="28"/>
      <c r="EI1766" s="28"/>
      <c r="EJ1766" s="28"/>
      <c r="EK1766" s="28"/>
      <c r="EL1766" s="28"/>
    </row>
    <row r="1767" spans="1:142" s="28" customFormat="1" ht="15" customHeight="1">
      <c r="A1767" s="366" t="s">
        <v>2061</v>
      </c>
      <c r="B1767" s="366"/>
      <c r="C1767" s="509"/>
      <c r="D1767" s="509"/>
      <c r="E1767" s="509"/>
      <c r="F1767" s="509"/>
      <c r="G1767" s="509"/>
      <c r="H1767" s="580">
        <f t="shared" ref="H1767:S1767" si="837">SUM(H1123:H1766)</f>
        <v>-12895415604.320002</v>
      </c>
      <c r="I1767" s="580">
        <f t="shared" si="837"/>
        <v>-12899994561.069994</v>
      </c>
      <c r="J1767" s="580">
        <f t="shared" si="837"/>
        <v>-12953749104.860001</v>
      </c>
      <c r="K1767" s="580">
        <f t="shared" si="837"/>
        <v>-12857517952.800007</v>
      </c>
      <c r="L1767" s="580">
        <f t="shared" si="837"/>
        <v>-12810863677.919987</v>
      </c>
      <c r="M1767" s="580">
        <f t="shared" si="837"/>
        <v>-12826854362.379988</v>
      </c>
      <c r="N1767" s="580">
        <f t="shared" si="837"/>
        <v>-12984697013.390001</v>
      </c>
      <c r="O1767" s="580">
        <f t="shared" si="837"/>
        <v>-13072054390.470001</v>
      </c>
      <c r="P1767" s="580">
        <f t="shared" si="837"/>
        <v>-13121812886.959978</v>
      </c>
      <c r="Q1767" s="580">
        <f t="shared" si="837"/>
        <v>-13388462778.10001</v>
      </c>
      <c r="R1767" s="580">
        <f t="shared" si="837"/>
        <v>-14034159505.860008</v>
      </c>
      <c r="S1767" s="580">
        <f t="shared" si="837"/>
        <v>-14121591795.530012</v>
      </c>
      <c r="T1767" s="580">
        <v>-14239787346.729994</v>
      </c>
      <c r="U1767" s="580"/>
      <c r="V1767" s="580">
        <f>SUM(V1123:V1766)</f>
        <v>-13219946625.405436</v>
      </c>
      <c r="W1767" s="367"/>
      <c r="X1767" s="367"/>
      <c r="Y1767" s="580">
        <f>SUM(Y1123:Y1766)</f>
        <v>0</v>
      </c>
      <c r="Z1767" s="580">
        <f>SUM(Z1123:Z1766)</f>
        <v>-820601428.78999996</v>
      </c>
      <c r="AA1767" s="580">
        <f>SUM(AA1123:AA1766)</f>
        <v>-9401747381.1599998</v>
      </c>
      <c r="AB1767" s="580">
        <f>SUM(AB1123:AB1766)</f>
        <v>-4017438536.7800002</v>
      </c>
      <c r="AC1767" s="281">
        <f t="shared" si="819"/>
        <v>7.152557373046875E-6</v>
      </c>
      <c r="AD1767" s="580">
        <f>SUM(AD1123:AD1766)</f>
        <v>-1697148846.5357499</v>
      </c>
      <c r="AE1767" s="580">
        <f>SUM(AE1123:AE1766)</f>
        <v>-657002797.33424997</v>
      </c>
      <c r="AF1767" s="580">
        <f>SUM(AF1123:AF1766)</f>
        <v>-1663286892.9099998</v>
      </c>
      <c r="AG1767" s="580">
        <f>SUM(AG1123:AG1766)</f>
        <v>-4017438536.7800002</v>
      </c>
      <c r="AH1767" s="281">
        <f t="shared" si="820"/>
        <v>0</v>
      </c>
      <c r="AI1767" s="580">
        <f>SUM(AI1123:AI1766)</f>
        <v>0</v>
      </c>
      <c r="AJ1767" s="580">
        <f>SUM(AJ1123:AJ1766)</f>
        <v>-681526335.57958341</v>
      </c>
      <c r="AK1767" s="580">
        <f>SUM(AK1123:AK1766)</f>
        <v>-9127380297.2508354</v>
      </c>
      <c r="AL1767" s="580">
        <f>SUM(AL1123:AL1766)</f>
        <v>-3411039992.5749989</v>
      </c>
      <c r="AM1767" s="281">
        <f t="shared" si="821"/>
        <v>-1.71661376953125E-5</v>
      </c>
      <c r="AN1767" s="580">
        <f>SUM(AN1123:AN1766)</f>
        <v>-1817987923.6848485</v>
      </c>
      <c r="AO1767" s="580">
        <f>SUM(AO1123:AO1766)</f>
        <v>-686771791.86640108</v>
      </c>
      <c r="AP1767" s="580">
        <f>SUM(AP1123:AP1766)</f>
        <v>-906280277.02374995</v>
      </c>
      <c r="AQ1767" s="580">
        <f>SUM(AQ1123:AQ1766)</f>
        <v>-3411039992.5749989</v>
      </c>
      <c r="AR1767" s="281">
        <f t="shared" si="822"/>
        <v>0</v>
      </c>
      <c r="AU1767" s="344"/>
      <c r="AV1767" s="447" t="str">
        <f t="shared" si="823"/>
        <v>CA</v>
      </c>
      <c r="AW1767" s="447" t="str">
        <f t="shared" si="824"/>
        <v>CL</v>
      </c>
      <c r="AX1767" s="447" t="str">
        <f t="shared" si="825"/>
        <v>AIC</v>
      </c>
      <c r="AY1767" s="447" t="str">
        <f t="shared" si="826"/>
        <v>ERB</v>
      </c>
      <c r="AZ1767" s="447" t="str">
        <f t="shared" si="827"/>
        <v>GRB</v>
      </c>
      <c r="BA1767" s="447" t="str">
        <f t="shared" si="828"/>
        <v>Non-Op</v>
      </c>
      <c r="BC1767" s="509"/>
      <c r="BD1767" s="552">
        <f>SUM(BD1123:BD1766)</f>
        <v>-14235345967.209993</v>
      </c>
      <c r="BE1767" s="435"/>
      <c r="BF1767" s="435"/>
      <c r="BG1767" s="435"/>
      <c r="BH1767" s="435"/>
      <c r="BI1767" s="435"/>
      <c r="BJ1767" s="435"/>
      <c r="BK1767" s="435"/>
      <c r="BL1767" s="435"/>
      <c r="BN1767" s="444"/>
    </row>
    <row r="1768" spans="1:142" ht="11.25" customHeight="1">
      <c r="H1768" s="547"/>
      <c r="I1768" s="547"/>
      <c r="J1768" s="547"/>
      <c r="K1768" s="547"/>
      <c r="L1768" s="547"/>
      <c r="M1768" s="547"/>
      <c r="N1768" s="547"/>
      <c r="O1768" s="547"/>
      <c r="P1768" s="547"/>
      <c r="Q1768" s="547"/>
      <c r="R1768" s="547"/>
      <c r="S1768" s="547"/>
      <c r="T1768" s="547"/>
      <c r="U1768" s="581"/>
      <c r="V1768" s="547"/>
      <c r="W1768" s="435"/>
      <c r="X1768" s="368"/>
      <c r="AH1768" s="281"/>
      <c r="AI1768" s="369"/>
      <c r="AJ1768" s="369"/>
      <c r="AK1768" s="369"/>
      <c r="AL1768" s="369"/>
      <c r="AM1768" s="370"/>
      <c r="AN1768" s="369"/>
      <c r="AO1768" s="369"/>
      <c r="AP1768" s="369"/>
      <c r="AQ1768" s="369"/>
      <c r="AR1768" s="281"/>
      <c r="AS1768" s="448"/>
      <c r="AT1768" s="427"/>
      <c r="AU1768" s="344"/>
      <c r="BB1768" s="448"/>
      <c r="BD1768" s="552">
        <f>+T1768</f>
        <v>0</v>
      </c>
      <c r="BE1768" s="448"/>
      <c r="BF1768" s="448"/>
      <c r="BG1768" s="448"/>
      <c r="BH1768" s="448"/>
      <c r="BI1768" s="448"/>
      <c r="BJ1768" s="448"/>
      <c r="BK1768" s="448"/>
      <c r="BL1768" s="448"/>
    </row>
    <row r="1769" spans="1:142" ht="13.5" thickBot="1">
      <c r="H1769" s="435"/>
      <c r="I1769" s="435"/>
      <c r="J1769" s="435"/>
      <c r="K1769" s="435"/>
      <c r="L1769" s="435"/>
      <c r="M1769" s="435"/>
      <c r="N1769" s="435"/>
      <c r="O1769" s="435"/>
      <c r="P1769" s="435"/>
      <c r="Q1769" s="435"/>
      <c r="R1769" s="435"/>
      <c r="S1769" s="435"/>
      <c r="T1769" s="598"/>
      <c r="U1769" s="371"/>
      <c r="X1769" s="372" t="s">
        <v>2428</v>
      </c>
      <c r="Y1769" s="373">
        <f>Y1122</f>
        <v>1214897758.9799995</v>
      </c>
      <c r="Z1769" s="373">
        <f>Z1767</f>
        <v>-820601428.78999996</v>
      </c>
      <c r="AA1769" s="373">
        <f>AA1122+AA1767</f>
        <v>-9338698591.3600006</v>
      </c>
      <c r="AB1769" s="373">
        <f>AB1122+AB1767</f>
        <v>8944402261.1699944</v>
      </c>
      <c r="AC1769" s="374"/>
      <c r="AD1769" s="373">
        <f>AD1122+AD1767</f>
        <v>5267584716.9243755</v>
      </c>
      <c r="AE1769" s="373">
        <f>AE1122+AE1767</f>
        <v>2498482735.4556241</v>
      </c>
      <c r="AF1769" s="373">
        <f>AF1122+AF1767</f>
        <v>1178334808.7900028</v>
      </c>
      <c r="AG1769" s="373">
        <f>AG1122+AG1767</f>
        <v>8944402261.1699982</v>
      </c>
      <c r="AH1769" s="281"/>
      <c r="AI1769" s="373">
        <f>AI1122</f>
        <v>1042151853.0637498</v>
      </c>
      <c r="AJ1769" s="373">
        <f>AJ1767</f>
        <v>-681526335.57958341</v>
      </c>
      <c r="AK1769" s="373">
        <f>AK1122+AK1767</f>
        <v>-9062901765.6437531</v>
      </c>
      <c r="AL1769" s="373">
        <f>AL1122+AL1767</f>
        <v>8702276248.159584</v>
      </c>
      <c r="AM1769" s="374"/>
      <c r="AN1769" s="373">
        <f>AN1122+AN1767</f>
        <v>5171584607.7632561</v>
      </c>
      <c r="AO1769" s="373">
        <f>AO1122+AO1767</f>
        <v>2436847616.6579933</v>
      </c>
      <c r="AP1769" s="373">
        <f>AP1122+AP1767</f>
        <v>1093844023.7383351</v>
      </c>
      <c r="AQ1769" s="373">
        <f>AQ1122+AQ1767</f>
        <v>8702276248.159584</v>
      </c>
      <c r="AR1769" s="281"/>
      <c r="AS1769" s="448"/>
      <c r="AT1769" s="375"/>
      <c r="AU1769" s="344"/>
      <c r="AV1769" s="373" t="str">
        <f>AV1767</f>
        <v>CA</v>
      </c>
      <c r="AW1769" s="373" t="str">
        <f>AW1767</f>
        <v>CL</v>
      </c>
      <c r="AX1769" s="373" t="str">
        <f>AX1767</f>
        <v>AIC</v>
      </c>
      <c r="AY1769" s="373" t="str">
        <f>AY1122</f>
        <v>ERB</v>
      </c>
      <c r="AZ1769" s="373" t="str">
        <f>AZ1122</f>
        <v>GRB</v>
      </c>
      <c r="BA1769" s="373" t="str">
        <f>BA1122</f>
        <v>Non-Op</v>
      </c>
      <c r="BB1769" s="448"/>
      <c r="BD1769" s="552"/>
      <c r="BE1769" s="448"/>
      <c r="BF1769" s="448"/>
      <c r="BG1769" s="448"/>
      <c r="BH1769" s="448"/>
      <c r="BI1769" s="448"/>
      <c r="BJ1769" s="448"/>
      <c r="BK1769" s="448"/>
      <c r="BL1769" s="448"/>
    </row>
    <row r="1770" spans="1:142" ht="11.25" customHeight="1" thickTop="1">
      <c r="H1770" s="652"/>
      <c r="I1770" s="435"/>
      <c r="J1770" s="435"/>
      <c r="L1770" s="653" t="s">
        <v>3072</v>
      </c>
      <c r="M1770" s="652"/>
      <c r="O1770" s="435"/>
      <c r="Q1770" s="652" t="s">
        <v>2429</v>
      </c>
      <c r="R1770" s="435"/>
      <c r="S1770" s="435"/>
      <c r="T1770" s="598"/>
      <c r="U1770" s="371"/>
      <c r="V1770" s="582"/>
      <c r="AH1770" s="281"/>
      <c r="AI1770" s="227"/>
      <c r="AJ1770" s="227"/>
      <c r="AK1770" s="227"/>
      <c r="AL1770" s="227"/>
      <c r="AM1770" s="225"/>
      <c r="AN1770" s="227"/>
      <c r="AO1770" s="227"/>
      <c r="AP1770" s="227"/>
      <c r="AQ1770" s="227"/>
      <c r="AR1770" s="281"/>
      <c r="AS1770" s="448"/>
      <c r="AT1770" s="427"/>
      <c r="AU1770" s="344"/>
      <c r="BD1770" s="552"/>
      <c r="BE1770" s="435"/>
    </row>
    <row r="1771" spans="1:142" ht="11.25" customHeight="1">
      <c r="C1771" s="435"/>
      <c r="D1771" s="537"/>
      <c r="E1771" s="537"/>
      <c r="F1771" s="537"/>
      <c r="G1771" s="537"/>
      <c r="H1771" s="653"/>
      <c r="I1771" s="435"/>
      <c r="J1771" s="435"/>
      <c r="L1771" s="654"/>
      <c r="M1771" s="653"/>
      <c r="O1771" s="435"/>
      <c r="Q1771" s="653" t="s">
        <v>3073</v>
      </c>
      <c r="R1771" s="538"/>
      <c r="S1771" s="435"/>
      <c r="T1771" s="598"/>
      <c r="U1771" s="371"/>
      <c r="V1771" s="582"/>
      <c r="AB1771" s="430" t="s">
        <v>2430</v>
      </c>
      <c r="AC1771" s="254"/>
      <c r="AD1771" s="376">
        <f>AD1769/AG1769</f>
        <v>0.58892529239123625</v>
      </c>
      <c r="AE1771" s="376">
        <f>AE1769/AG1769</f>
        <v>0.27933479091187507</v>
      </c>
      <c r="AF1771" s="376">
        <f>AF1769/AG1769</f>
        <v>0.1317399166968892</v>
      </c>
      <c r="AG1771" s="226"/>
      <c r="AH1771" s="281"/>
      <c r="AI1771" s="227"/>
      <c r="AJ1771" s="227"/>
      <c r="AK1771" s="226" t="s">
        <v>2062</v>
      </c>
      <c r="AL1771" s="226"/>
      <c r="AM1771" s="254"/>
      <c r="AN1771" s="376">
        <f>AN1769/AQ1769</f>
        <v>0.5942795264465407</v>
      </c>
      <c r="AO1771" s="376">
        <f>AO1769/AQ1769</f>
        <v>0.28002416231883631</v>
      </c>
      <c r="AP1771" s="376">
        <f>AP1769/AQ1769</f>
        <v>0.12569631123462308</v>
      </c>
      <c r="AQ1771" s="226"/>
      <c r="AR1771" s="281"/>
      <c r="AS1771" s="448"/>
      <c r="AU1771" s="344"/>
      <c r="BC1771" s="537"/>
      <c r="BD1771" s="552"/>
      <c r="BE1771" s="435"/>
    </row>
    <row r="1772" spans="1:142" s="435" customFormat="1" ht="12" customHeight="1">
      <c r="T1772" s="598"/>
    </row>
    <row r="1773" spans="1:142" s="435" customFormat="1" ht="11.25" customHeight="1">
      <c r="T1773" s="598"/>
      <c r="X1773" s="653"/>
    </row>
    <row r="1774" spans="1:142" s="435" customFormat="1" ht="12" customHeight="1">
      <c r="T1774" s="598"/>
    </row>
    <row r="1775" spans="1:142" s="435" customFormat="1" ht="13.15" customHeight="1">
      <c r="T1775" s="598"/>
      <c r="Y1775" s="652"/>
    </row>
    <row r="1776" spans="1:142" s="435" customFormat="1" ht="15.6" customHeight="1">
      <c r="T1776" s="598"/>
      <c r="Y1776" s="653"/>
    </row>
    <row r="1777" spans="1:56" s="435" customFormat="1">
      <c r="T1777" s="598"/>
    </row>
    <row r="1778" spans="1:56" s="435" customFormat="1" ht="11.45" customHeight="1">
      <c r="T1778" s="598"/>
    </row>
    <row r="1779" spans="1:56" s="435" customFormat="1" ht="11.25" customHeight="1">
      <c r="T1779" s="598"/>
    </row>
    <row r="1780" spans="1:56" s="435" customFormat="1" ht="11.25" customHeight="1">
      <c r="T1780" s="598"/>
    </row>
    <row r="1781" spans="1:56" s="435" customFormat="1" ht="12" customHeight="1">
      <c r="T1781" s="598"/>
    </row>
    <row r="1782" spans="1:56" s="435" customFormat="1" ht="12" customHeight="1">
      <c r="T1782" s="598"/>
    </row>
    <row r="1783" spans="1:56" s="435" customFormat="1">
      <c r="T1783" s="598"/>
    </row>
    <row r="1784" spans="1:56" s="435" customFormat="1">
      <c r="T1784" s="598"/>
    </row>
    <row r="1785" spans="1:56" s="435" customFormat="1">
      <c r="T1785" s="598"/>
    </row>
    <row r="1786" spans="1:56" s="435" customFormat="1">
      <c r="T1786" s="598"/>
    </row>
    <row r="1787" spans="1:56" s="435" customFormat="1">
      <c r="T1787" s="598"/>
    </row>
    <row r="1788" spans="1:56" s="435" customFormat="1">
      <c r="T1788" s="598"/>
    </row>
    <row r="1789" spans="1:56" s="435" customFormat="1" ht="13.5" thickBot="1">
      <c r="T1789" s="598"/>
    </row>
    <row r="1790" spans="1:56">
      <c r="A1790" s="430"/>
      <c r="B1790" s="430"/>
      <c r="C1790" s="448"/>
      <c r="F1790" s="539"/>
      <c r="H1790" s="583"/>
      <c r="I1790" s="584"/>
      <c r="J1790" s="584"/>
      <c r="K1790" s="584"/>
      <c r="L1790" s="584"/>
      <c r="M1790" s="584"/>
      <c r="N1790" s="584"/>
      <c r="O1790" s="584"/>
      <c r="P1790" s="584"/>
      <c r="Q1790" s="584"/>
      <c r="R1790" s="584"/>
      <c r="S1790" s="584"/>
      <c r="T1790" s="584"/>
      <c r="U1790" s="371"/>
      <c r="V1790" s="547"/>
      <c r="AI1790" s="430"/>
      <c r="AJ1790" s="430"/>
      <c r="AK1790" s="430"/>
      <c r="AL1790" s="430"/>
      <c r="AM1790" s="431"/>
      <c r="AN1790" s="435"/>
      <c r="AO1790" s="435"/>
      <c r="AP1790" s="435"/>
      <c r="AQ1790" s="430"/>
      <c r="AU1790" s="344"/>
      <c r="BD1790" s="552"/>
    </row>
    <row r="1791" spans="1:56">
      <c r="A1791" s="430"/>
      <c r="B1791" s="430"/>
      <c r="C1791" s="448"/>
      <c r="D1791" s="371"/>
      <c r="E1791" s="371"/>
      <c r="F1791" s="540" t="s">
        <v>2431</v>
      </c>
      <c r="G1791" s="371"/>
      <c r="H1791" s="377">
        <v>12895415604.320007</v>
      </c>
      <c r="I1791" s="370">
        <v>12899994561.070004</v>
      </c>
      <c r="J1791" s="370">
        <v>12953749104.859999</v>
      </c>
      <c r="K1791" s="370">
        <v>12857517952.799994</v>
      </c>
      <c r="L1791" s="370">
        <v>12810863677.919992</v>
      </c>
      <c r="M1791" s="370">
        <v>12826854362.380013</v>
      </c>
      <c r="N1791" s="370">
        <v>12984697013.389992</v>
      </c>
      <c r="O1791" s="370">
        <v>13072054390.470007</v>
      </c>
      <c r="P1791" s="370">
        <v>13121812886.960001</v>
      </c>
      <c r="Q1791" s="370">
        <v>13388462778.1</v>
      </c>
      <c r="R1791" s="370">
        <v>14034159505.859999</v>
      </c>
      <c r="S1791" s="370">
        <v>14121591795.530024</v>
      </c>
      <c r="T1791" s="370">
        <v>14239787346.729994</v>
      </c>
      <c r="U1791" s="585"/>
      <c r="V1791" s="227"/>
      <c r="AI1791" s="430"/>
      <c r="AJ1791" s="430"/>
      <c r="AK1791" s="430"/>
      <c r="AL1791" s="430"/>
      <c r="AM1791" s="431"/>
      <c r="AN1791" s="435"/>
      <c r="AO1791" s="435"/>
      <c r="AP1791" s="435"/>
      <c r="AQ1791" s="430"/>
      <c r="AU1791" s="344"/>
      <c r="BC1791" s="371"/>
      <c r="BD1791" s="552"/>
    </row>
    <row r="1792" spans="1:56">
      <c r="A1792" s="430"/>
      <c r="B1792" s="430"/>
      <c r="C1792" s="448"/>
      <c r="D1792" s="378"/>
      <c r="E1792" s="378"/>
      <c r="F1792" s="540" t="s">
        <v>2432</v>
      </c>
      <c r="G1792" s="378"/>
      <c r="H1792" s="377">
        <v>-12895415604.320002</v>
      </c>
      <c r="I1792" s="370">
        <v>-12899994561.069994</v>
      </c>
      <c r="J1792" s="370">
        <v>-12953749104.860001</v>
      </c>
      <c r="K1792" s="370">
        <v>-12857517952.800007</v>
      </c>
      <c r="L1792" s="370">
        <v>-12810863677.919987</v>
      </c>
      <c r="M1792" s="370">
        <v>-12826854362.379988</v>
      </c>
      <c r="N1792" s="370">
        <v>-12984697013.390001</v>
      </c>
      <c r="O1792" s="370">
        <v>-13072054390.470001</v>
      </c>
      <c r="P1792" s="370">
        <v>-13121812886.959978</v>
      </c>
      <c r="Q1792" s="370">
        <v>-13388462778.10001</v>
      </c>
      <c r="R1792" s="370">
        <v>-14034159505.860008</v>
      </c>
      <c r="S1792" s="370">
        <v>-14121591795.530012</v>
      </c>
      <c r="T1792" s="370">
        <v>-14239787346.729994</v>
      </c>
      <c r="U1792" s="227"/>
      <c r="V1792" s="227"/>
      <c r="AI1792" s="430"/>
      <c r="AJ1792" s="430"/>
      <c r="AK1792" s="430"/>
      <c r="AL1792" s="430"/>
      <c r="AM1792" s="431"/>
      <c r="AN1792" s="430"/>
      <c r="AO1792" s="430"/>
      <c r="AP1792" s="430"/>
      <c r="AQ1792" s="430"/>
      <c r="AU1792" s="344"/>
      <c r="BC1792" s="378"/>
      <c r="BD1792" s="552"/>
    </row>
    <row r="1793" spans="1:56">
      <c r="A1793" s="430"/>
      <c r="B1793" s="430"/>
      <c r="C1793" s="448"/>
      <c r="F1793" s="539"/>
      <c r="H1793" s="586"/>
      <c r="I1793" s="582"/>
      <c r="J1793" s="582"/>
      <c r="K1793" s="582"/>
      <c r="L1793" s="582"/>
      <c r="M1793" s="582"/>
      <c r="N1793" s="582"/>
      <c r="O1793" s="582"/>
      <c r="P1793" s="582"/>
      <c r="Q1793" s="582"/>
      <c r="R1793" s="582"/>
      <c r="S1793" s="582"/>
      <c r="T1793" s="582"/>
      <c r="U1793" s="371"/>
      <c r="V1793" s="547"/>
      <c r="AI1793" s="430"/>
      <c r="AJ1793" s="430"/>
      <c r="AK1793" s="430"/>
      <c r="AL1793" s="430"/>
      <c r="AM1793" s="431"/>
      <c r="AN1793" s="430"/>
      <c r="AO1793" s="430"/>
      <c r="AP1793" s="430"/>
      <c r="AQ1793" s="430"/>
      <c r="AU1793" s="344"/>
      <c r="BD1793" s="552"/>
    </row>
    <row r="1794" spans="1:56">
      <c r="A1794" s="430"/>
      <c r="B1794" s="430"/>
      <c r="C1794" s="448"/>
      <c r="F1794" s="539"/>
      <c r="H1794" s="586"/>
      <c r="I1794" s="582"/>
      <c r="J1794" s="582"/>
      <c r="K1794" s="582"/>
      <c r="L1794" s="582"/>
      <c r="M1794" s="582"/>
      <c r="N1794" s="582"/>
      <c r="O1794" s="582"/>
      <c r="P1794" s="582"/>
      <c r="Q1794" s="582"/>
      <c r="R1794" s="582"/>
      <c r="S1794" s="582"/>
      <c r="T1794" s="582"/>
      <c r="U1794" s="375"/>
      <c r="V1794" s="547"/>
      <c r="AI1794" s="430"/>
      <c r="AJ1794" s="430"/>
      <c r="AK1794" s="430"/>
      <c r="AL1794" s="430"/>
      <c r="AM1794" s="431"/>
      <c r="AN1794" s="430"/>
      <c r="AO1794" s="430"/>
      <c r="AP1794" s="430"/>
      <c r="AQ1794" s="430"/>
      <c r="AU1794" s="344"/>
      <c r="BD1794" s="552"/>
    </row>
    <row r="1795" spans="1:56">
      <c r="A1795" s="430"/>
      <c r="B1795" s="430"/>
      <c r="C1795" s="448"/>
      <c r="F1795" s="540" t="s">
        <v>2431</v>
      </c>
      <c r="H1795" s="377">
        <f t="shared" ref="H1795:S1795" si="838">H1122</f>
        <v>12895415604.320007</v>
      </c>
      <c r="I1795" s="370">
        <f t="shared" si="838"/>
        <v>12899994561.070004</v>
      </c>
      <c r="J1795" s="370">
        <f t="shared" si="838"/>
        <v>12953749104.859999</v>
      </c>
      <c r="K1795" s="370">
        <f t="shared" si="838"/>
        <v>12857517952.799994</v>
      </c>
      <c r="L1795" s="370">
        <f t="shared" si="838"/>
        <v>12810863677.919992</v>
      </c>
      <c r="M1795" s="370">
        <f t="shared" si="838"/>
        <v>12826854362.380013</v>
      </c>
      <c r="N1795" s="370">
        <f t="shared" si="838"/>
        <v>12984697013.389992</v>
      </c>
      <c r="O1795" s="370">
        <f t="shared" si="838"/>
        <v>13072054390.470007</v>
      </c>
      <c r="P1795" s="370">
        <f t="shared" si="838"/>
        <v>13121812886.960001</v>
      </c>
      <c r="Q1795" s="370">
        <f t="shared" si="838"/>
        <v>13388462778.1</v>
      </c>
      <c r="R1795" s="370">
        <f t="shared" si="838"/>
        <v>14034159505.859999</v>
      </c>
      <c r="S1795" s="370">
        <f t="shared" si="838"/>
        <v>14121591795.530024</v>
      </c>
      <c r="T1795" s="370">
        <v>14239787346.729994</v>
      </c>
      <c r="U1795" s="227"/>
      <c r="V1795" s="227"/>
      <c r="AI1795" s="430"/>
      <c r="AJ1795" s="430"/>
      <c r="AK1795" s="430"/>
      <c r="AL1795" s="430"/>
      <c r="AM1795" s="431"/>
      <c r="AN1795" s="430"/>
      <c r="AO1795" s="430"/>
      <c r="AP1795" s="430"/>
      <c r="AQ1795" s="430"/>
      <c r="AU1795" s="344"/>
      <c r="BD1795" s="552"/>
    </row>
    <row r="1796" spans="1:56">
      <c r="A1796" s="430"/>
      <c r="B1796" s="430"/>
      <c r="C1796" s="448"/>
      <c r="F1796" s="540" t="s">
        <v>2432</v>
      </c>
      <c r="H1796" s="377">
        <f t="shared" ref="H1796:S1796" si="839">H1767</f>
        <v>-12895415604.320002</v>
      </c>
      <c r="I1796" s="370">
        <f t="shared" si="839"/>
        <v>-12899994561.069994</v>
      </c>
      <c r="J1796" s="370">
        <f t="shared" si="839"/>
        <v>-12953749104.860001</v>
      </c>
      <c r="K1796" s="370">
        <f t="shared" si="839"/>
        <v>-12857517952.800007</v>
      </c>
      <c r="L1796" s="370">
        <f t="shared" si="839"/>
        <v>-12810863677.919987</v>
      </c>
      <c r="M1796" s="370">
        <f t="shared" si="839"/>
        <v>-12826854362.379988</v>
      </c>
      <c r="N1796" s="370">
        <f t="shared" si="839"/>
        <v>-12984697013.390001</v>
      </c>
      <c r="O1796" s="370">
        <f t="shared" si="839"/>
        <v>-13072054390.470001</v>
      </c>
      <c r="P1796" s="370">
        <f t="shared" si="839"/>
        <v>-13121812886.959978</v>
      </c>
      <c r="Q1796" s="370">
        <f t="shared" si="839"/>
        <v>-13388462778.10001</v>
      </c>
      <c r="R1796" s="370">
        <f t="shared" si="839"/>
        <v>-14034159505.860008</v>
      </c>
      <c r="S1796" s="370">
        <f t="shared" si="839"/>
        <v>-14121591795.530012</v>
      </c>
      <c r="T1796" s="370">
        <v>-14239787346.729994</v>
      </c>
      <c r="U1796" s="227"/>
      <c r="V1796" s="227"/>
      <c r="W1796" s="430"/>
      <c r="X1796" s="430"/>
      <c r="AI1796" s="430"/>
      <c r="AJ1796" s="430"/>
      <c r="AK1796" s="430"/>
      <c r="AL1796" s="430"/>
      <c r="AM1796" s="431"/>
      <c r="AN1796" s="430"/>
      <c r="AO1796" s="430"/>
      <c r="AP1796" s="430"/>
      <c r="AQ1796" s="430"/>
      <c r="AU1796" s="344"/>
      <c r="BD1796" s="552"/>
    </row>
    <row r="1797" spans="1:56">
      <c r="A1797" s="430"/>
      <c r="B1797" s="430"/>
      <c r="C1797" s="448"/>
      <c r="F1797" s="539"/>
      <c r="H1797" s="541"/>
      <c r="I1797" s="542"/>
      <c r="J1797" s="542"/>
      <c r="K1797" s="542"/>
      <c r="L1797" s="542"/>
      <c r="M1797" s="542"/>
      <c r="N1797" s="542"/>
      <c r="O1797" s="542"/>
      <c r="P1797" s="542"/>
      <c r="Q1797" s="542"/>
      <c r="R1797" s="542"/>
      <c r="S1797" s="542"/>
      <c r="T1797" s="599"/>
      <c r="W1797" s="430"/>
      <c r="X1797" s="430"/>
      <c r="AI1797" s="430"/>
      <c r="AJ1797" s="430"/>
      <c r="AK1797" s="430"/>
      <c r="AL1797" s="430"/>
      <c r="AM1797" s="431"/>
      <c r="AN1797" s="430"/>
      <c r="AO1797" s="430"/>
      <c r="AP1797" s="430"/>
      <c r="AQ1797" s="430"/>
      <c r="AU1797" s="344"/>
      <c r="BD1797" s="552"/>
    </row>
    <row r="1798" spans="1:56">
      <c r="C1798" s="448"/>
      <c r="F1798" s="540" t="s">
        <v>2096</v>
      </c>
      <c r="H1798" s="377">
        <f>H1791-H1795</f>
        <v>0</v>
      </c>
      <c r="I1798" s="370">
        <f>I1791-I1795</f>
        <v>0</v>
      </c>
      <c r="J1798" s="370">
        <v>0</v>
      </c>
      <c r="K1798" s="370">
        <f t="shared" ref="K1798:S1798" si="840">K1791-K1795</f>
        <v>0</v>
      </c>
      <c r="L1798" s="370">
        <f t="shared" si="840"/>
        <v>0</v>
      </c>
      <c r="M1798" s="370">
        <f t="shared" si="840"/>
        <v>0</v>
      </c>
      <c r="N1798" s="370">
        <f t="shared" si="840"/>
        <v>0</v>
      </c>
      <c r="O1798" s="370">
        <f t="shared" si="840"/>
        <v>0</v>
      </c>
      <c r="P1798" s="370">
        <f t="shared" si="840"/>
        <v>0</v>
      </c>
      <c r="Q1798" s="370">
        <f t="shared" si="840"/>
        <v>0</v>
      </c>
      <c r="R1798" s="370">
        <f t="shared" si="840"/>
        <v>0</v>
      </c>
      <c r="S1798" s="370">
        <f t="shared" si="840"/>
        <v>0</v>
      </c>
      <c r="T1798" s="370">
        <v>0</v>
      </c>
      <c r="U1798" s="227"/>
      <c r="V1798" s="227"/>
      <c r="W1798" s="430"/>
      <c r="X1798" s="430"/>
      <c r="AI1798" s="430"/>
      <c r="AJ1798" s="430"/>
      <c r="AK1798" s="430"/>
      <c r="AL1798" s="430"/>
      <c r="AM1798" s="431"/>
      <c r="AN1798" s="430"/>
      <c r="AO1798" s="430"/>
      <c r="AP1798" s="430"/>
      <c r="AQ1798" s="430"/>
      <c r="AU1798" s="344"/>
      <c r="BD1798" s="552"/>
    </row>
    <row r="1799" spans="1:56" ht="13.5" thickBot="1">
      <c r="C1799" s="448"/>
      <c r="F1799" s="540" t="s">
        <v>2096</v>
      </c>
      <c r="H1799" s="379">
        <f>H1792-H1796</f>
        <v>0</v>
      </c>
      <c r="I1799" s="380">
        <f>I1792-I1796</f>
        <v>0</v>
      </c>
      <c r="J1799" s="380">
        <v>0</v>
      </c>
      <c r="K1799" s="380">
        <f t="shared" ref="K1799:S1799" si="841">K1792-K1796</f>
        <v>0</v>
      </c>
      <c r="L1799" s="380">
        <f t="shared" si="841"/>
        <v>0</v>
      </c>
      <c r="M1799" s="380">
        <f t="shared" si="841"/>
        <v>0</v>
      </c>
      <c r="N1799" s="380">
        <f t="shared" si="841"/>
        <v>0</v>
      </c>
      <c r="O1799" s="380">
        <f t="shared" si="841"/>
        <v>0</v>
      </c>
      <c r="P1799" s="380">
        <f t="shared" si="841"/>
        <v>0</v>
      </c>
      <c r="Q1799" s="380">
        <f t="shared" si="841"/>
        <v>0</v>
      </c>
      <c r="R1799" s="380">
        <f t="shared" si="841"/>
        <v>0</v>
      </c>
      <c r="S1799" s="380">
        <f t="shared" si="841"/>
        <v>0</v>
      </c>
      <c r="T1799" s="380">
        <v>0</v>
      </c>
      <c r="U1799" s="227"/>
      <c r="V1799" s="227"/>
      <c r="W1799" s="430"/>
      <c r="X1799" s="430"/>
      <c r="AI1799" s="430"/>
      <c r="AJ1799" s="430"/>
      <c r="AK1799" s="430"/>
      <c r="AL1799" s="430"/>
      <c r="AM1799" s="431"/>
      <c r="AN1799" s="430"/>
      <c r="AO1799" s="430"/>
      <c r="AP1799" s="430"/>
      <c r="AQ1799" s="430"/>
      <c r="AU1799" s="344"/>
      <c r="BD1799" s="552"/>
    </row>
    <row r="1800" spans="1:56">
      <c r="W1800" s="430"/>
      <c r="X1800" s="430"/>
      <c r="AI1800" s="430"/>
      <c r="AJ1800" s="430"/>
      <c r="AK1800" s="430"/>
      <c r="AL1800" s="430"/>
      <c r="AM1800" s="431"/>
      <c r="AN1800" s="430"/>
      <c r="AO1800" s="430"/>
      <c r="AP1800" s="430"/>
      <c r="AQ1800" s="430"/>
      <c r="AU1800" s="344"/>
      <c r="BD1800" s="552"/>
    </row>
    <row r="1801" spans="1:56">
      <c r="W1801" s="430"/>
      <c r="X1801" s="430"/>
      <c r="AI1801" s="430"/>
      <c r="AJ1801" s="430"/>
      <c r="AK1801" s="430"/>
      <c r="AL1801" s="430"/>
      <c r="AM1801" s="431"/>
      <c r="AN1801" s="430"/>
      <c r="AO1801" s="430"/>
      <c r="AP1801" s="430"/>
      <c r="AQ1801" s="430"/>
      <c r="AU1801" s="344"/>
      <c r="BD1801" s="552"/>
    </row>
    <row r="1802" spans="1:56">
      <c r="W1802" s="430"/>
      <c r="X1802" s="430"/>
      <c r="AI1802" s="430"/>
      <c r="AJ1802" s="430"/>
      <c r="AK1802" s="430"/>
      <c r="AL1802" s="430"/>
      <c r="AM1802" s="431"/>
      <c r="AN1802" s="430"/>
      <c r="AO1802" s="430"/>
      <c r="AP1802" s="430"/>
      <c r="AQ1802" s="430"/>
      <c r="AU1802" s="344"/>
      <c r="BD1802" s="552"/>
    </row>
    <row r="1803" spans="1:56">
      <c r="W1803" s="430"/>
      <c r="X1803" s="430"/>
      <c r="AI1803" s="227"/>
      <c r="AJ1803" s="227"/>
      <c r="AK1803" s="227"/>
      <c r="AL1803" s="227"/>
      <c r="AM1803" s="225"/>
      <c r="AN1803" s="227"/>
      <c r="AO1803" s="227"/>
      <c r="AP1803" s="227"/>
      <c r="AQ1803" s="227"/>
      <c r="AU1803" s="344"/>
      <c r="BD1803" s="552"/>
    </row>
    <row r="1804" spans="1:56">
      <c r="W1804" s="430"/>
      <c r="X1804" s="430"/>
      <c r="AI1804" s="227"/>
      <c r="AJ1804" s="227"/>
      <c r="AK1804" s="227"/>
      <c r="AL1804" s="227"/>
      <c r="AM1804" s="225"/>
      <c r="AN1804" s="227"/>
      <c r="AO1804" s="227"/>
      <c r="AP1804" s="227"/>
      <c r="AQ1804" s="227"/>
      <c r="AU1804" s="344"/>
      <c r="BD1804" s="552"/>
    </row>
    <row r="1805" spans="1:56">
      <c r="W1805" s="430"/>
      <c r="X1805" s="430"/>
      <c r="AI1805" s="227"/>
      <c r="AJ1805" s="227"/>
      <c r="AK1805" s="227"/>
      <c r="AL1805" s="227"/>
      <c r="AM1805" s="225"/>
      <c r="AN1805" s="227"/>
      <c r="AO1805" s="227"/>
      <c r="AP1805" s="227"/>
      <c r="AQ1805" s="227"/>
      <c r="AU1805" s="344"/>
      <c r="BD1805" s="552"/>
    </row>
    <row r="1806" spans="1:56">
      <c r="AI1806" s="227"/>
      <c r="AJ1806" s="227"/>
      <c r="AK1806" s="227"/>
      <c r="AL1806" s="227"/>
      <c r="AM1806" s="225"/>
      <c r="AN1806" s="227"/>
      <c r="AO1806" s="227"/>
      <c r="AP1806" s="227"/>
      <c r="AQ1806" s="227"/>
      <c r="AU1806" s="344"/>
      <c r="BD1806" s="552"/>
    </row>
    <row r="1807" spans="1:56">
      <c r="AI1807" s="227"/>
      <c r="AJ1807" s="227"/>
      <c r="AK1807" s="227"/>
      <c r="AL1807" s="227"/>
      <c r="AM1807" s="225"/>
      <c r="AN1807" s="227"/>
      <c r="AO1807" s="227"/>
      <c r="AP1807" s="227"/>
      <c r="AQ1807" s="227"/>
      <c r="AU1807" s="344"/>
      <c r="BD1807" s="552"/>
    </row>
    <row r="1808" spans="1:56">
      <c r="AI1808" s="227"/>
      <c r="AJ1808" s="227"/>
      <c r="AK1808" s="227"/>
      <c r="AL1808" s="227"/>
      <c r="AM1808" s="225"/>
      <c r="AN1808" s="227"/>
      <c r="AO1808" s="227"/>
      <c r="AP1808" s="227"/>
      <c r="AQ1808" s="227"/>
      <c r="AU1808" s="344"/>
      <c r="BD1808" s="552"/>
    </row>
    <row r="1809" spans="35:56">
      <c r="AI1809" s="227"/>
      <c r="AJ1809" s="227"/>
      <c r="AK1809" s="227"/>
      <c r="AL1809" s="227"/>
      <c r="AM1809" s="225"/>
      <c r="AN1809" s="227"/>
      <c r="AO1809" s="227"/>
      <c r="AP1809" s="227"/>
      <c r="AQ1809" s="227"/>
      <c r="AU1809" s="344"/>
      <c r="BD1809" s="552"/>
    </row>
    <row r="1810" spans="35:56">
      <c r="AI1810" s="227"/>
      <c r="AJ1810" s="227"/>
      <c r="AK1810" s="227"/>
      <c r="AL1810" s="227"/>
      <c r="AM1810" s="225"/>
      <c r="AN1810" s="227"/>
      <c r="AO1810" s="227"/>
      <c r="AP1810" s="227"/>
      <c r="AQ1810" s="227"/>
      <c r="AU1810" s="344"/>
      <c r="BD1810" s="552"/>
    </row>
    <row r="1811" spans="35:56">
      <c r="AI1811" s="227"/>
      <c r="AJ1811" s="227"/>
      <c r="AK1811" s="227"/>
      <c r="AL1811" s="227"/>
      <c r="AM1811" s="225"/>
      <c r="AN1811" s="227"/>
      <c r="AO1811" s="227"/>
      <c r="AP1811" s="227"/>
      <c r="AQ1811" s="227"/>
      <c r="BD1811" s="552"/>
    </row>
    <row r="1812" spans="35:56">
      <c r="AI1812" s="227"/>
      <c r="AJ1812" s="227"/>
      <c r="AK1812" s="227"/>
      <c r="AL1812" s="227"/>
      <c r="AM1812" s="225"/>
      <c r="AN1812" s="227"/>
      <c r="AO1812" s="227"/>
      <c r="AP1812" s="227"/>
      <c r="AQ1812" s="227"/>
      <c r="BD1812" s="552"/>
    </row>
    <row r="1813" spans="35:56">
      <c r="AI1813" s="227"/>
      <c r="AJ1813" s="227"/>
      <c r="AK1813" s="227"/>
      <c r="AL1813" s="227"/>
      <c r="AM1813" s="225"/>
      <c r="AN1813" s="227"/>
      <c r="AO1813" s="227"/>
      <c r="AP1813" s="227"/>
      <c r="AQ1813" s="227"/>
      <c r="BD1813" s="552"/>
    </row>
    <row r="1814" spans="35:56">
      <c r="AI1814" s="227"/>
      <c r="AJ1814" s="227"/>
      <c r="AK1814" s="227"/>
      <c r="AL1814" s="227"/>
      <c r="AM1814" s="225"/>
      <c r="AN1814" s="227"/>
      <c r="AO1814" s="227"/>
      <c r="AP1814" s="227"/>
      <c r="AQ1814" s="227"/>
      <c r="BD1814" s="552"/>
    </row>
    <row r="1815" spans="35:56">
      <c r="AI1815" s="227"/>
      <c r="AJ1815" s="227"/>
      <c r="AK1815" s="227"/>
      <c r="AL1815" s="227"/>
      <c r="AM1815" s="225"/>
      <c r="AN1815" s="227"/>
      <c r="AO1815" s="227"/>
      <c r="AP1815" s="227"/>
      <c r="AQ1815" s="227"/>
      <c r="BD1815" s="552"/>
    </row>
    <row r="1816" spans="35:56">
      <c r="AI1816" s="227"/>
      <c r="AJ1816" s="227"/>
      <c r="AK1816" s="227"/>
      <c r="AL1816" s="227"/>
      <c r="AM1816" s="225"/>
      <c r="AN1816" s="227"/>
      <c r="AO1816" s="227"/>
      <c r="AP1816" s="227"/>
      <c r="AQ1816" s="227"/>
      <c r="BD1816" s="552"/>
    </row>
    <row r="1817" spans="35:56">
      <c r="AI1817" s="227"/>
      <c r="AJ1817" s="227"/>
      <c r="AK1817" s="227"/>
      <c r="AL1817" s="227"/>
      <c r="AM1817" s="225"/>
      <c r="AN1817" s="227"/>
      <c r="AO1817" s="227"/>
      <c r="AP1817" s="227"/>
      <c r="AQ1817" s="227"/>
      <c r="BD1817" s="552"/>
    </row>
    <row r="1818" spans="35:56">
      <c r="AI1818" s="227"/>
      <c r="AJ1818" s="227"/>
      <c r="AK1818" s="227"/>
      <c r="AL1818" s="227"/>
      <c r="AM1818" s="225"/>
      <c r="AN1818" s="227"/>
      <c r="AO1818" s="227"/>
      <c r="AP1818" s="227"/>
      <c r="AQ1818" s="227"/>
      <c r="BD1818" s="552"/>
    </row>
    <row r="1819" spans="35:56">
      <c r="AI1819" s="227"/>
      <c r="AJ1819" s="227"/>
      <c r="AK1819" s="227"/>
      <c r="AL1819" s="227"/>
      <c r="AM1819" s="225"/>
      <c r="AN1819" s="227"/>
      <c r="AO1819" s="227"/>
      <c r="AP1819" s="227"/>
      <c r="AQ1819" s="227"/>
      <c r="BD1819" s="552"/>
    </row>
    <row r="1820" spans="35:56">
      <c r="AI1820" s="227"/>
      <c r="AJ1820" s="227"/>
      <c r="AK1820" s="227"/>
      <c r="AL1820" s="227"/>
      <c r="AM1820" s="225"/>
      <c r="AN1820" s="227"/>
      <c r="AO1820" s="227"/>
      <c r="AP1820" s="227"/>
      <c r="AQ1820" s="227"/>
      <c r="BD1820" s="552"/>
    </row>
    <row r="1821" spans="35:56">
      <c r="AI1821" s="227"/>
      <c r="AJ1821" s="227"/>
      <c r="AK1821" s="227"/>
      <c r="AL1821" s="227"/>
      <c r="AM1821" s="225"/>
      <c r="AN1821" s="227"/>
      <c r="AO1821" s="227"/>
      <c r="AP1821" s="227"/>
      <c r="AQ1821" s="227"/>
      <c r="BD1821" s="552"/>
    </row>
    <row r="1822" spans="35:56">
      <c r="AI1822" s="227"/>
      <c r="AJ1822" s="227"/>
      <c r="AK1822" s="227"/>
      <c r="AL1822" s="227"/>
      <c r="AM1822" s="225"/>
      <c r="AN1822" s="227"/>
      <c r="AO1822" s="227"/>
      <c r="AP1822" s="227"/>
      <c r="AQ1822" s="227"/>
      <c r="BD1822" s="552"/>
    </row>
    <row r="1823" spans="35:56">
      <c r="AI1823" s="227"/>
      <c r="AJ1823" s="227"/>
      <c r="AK1823" s="227"/>
      <c r="AL1823" s="227"/>
      <c r="AM1823" s="225"/>
      <c r="AN1823" s="227"/>
      <c r="AO1823" s="227"/>
      <c r="AP1823" s="227"/>
      <c r="AQ1823" s="227"/>
      <c r="BD1823" s="552"/>
    </row>
    <row r="1824" spans="35:56">
      <c r="AI1824" s="227"/>
      <c r="AJ1824" s="227"/>
      <c r="AK1824" s="227"/>
      <c r="AL1824" s="227"/>
      <c r="AM1824" s="225"/>
      <c r="AN1824" s="227"/>
      <c r="AO1824" s="227"/>
      <c r="AP1824" s="227"/>
      <c r="AQ1824" s="227"/>
      <c r="BD1824" s="552"/>
    </row>
    <row r="1825" spans="35:56">
      <c r="AI1825" s="227"/>
      <c r="AJ1825" s="227"/>
      <c r="AK1825" s="227"/>
      <c r="AL1825" s="227"/>
      <c r="AM1825" s="225"/>
      <c r="AN1825" s="227"/>
      <c r="AO1825" s="227"/>
      <c r="AP1825" s="227"/>
      <c r="AQ1825" s="227"/>
      <c r="BD1825" s="552"/>
    </row>
    <row r="1826" spans="35:56">
      <c r="AI1826" s="227"/>
      <c r="AJ1826" s="227"/>
      <c r="AK1826" s="227"/>
      <c r="AL1826" s="227"/>
      <c r="AM1826" s="225"/>
      <c r="AN1826" s="227"/>
      <c r="AO1826" s="227"/>
      <c r="AP1826" s="227"/>
      <c r="AQ1826" s="227"/>
      <c r="BD1826" s="552"/>
    </row>
    <row r="1827" spans="35:56">
      <c r="AI1827" s="227"/>
      <c r="AJ1827" s="227"/>
      <c r="AK1827" s="227"/>
      <c r="AL1827" s="227"/>
      <c r="AM1827" s="225"/>
      <c r="AN1827" s="227"/>
      <c r="AO1827" s="227"/>
      <c r="AP1827" s="227"/>
      <c r="AQ1827" s="227"/>
      <c r="BD1827" s="552"/>
    </row>
    <row r="1828" spans="35:56">
      <c r="AI1828" s="227"/>
      <c r="AJ1828" s="227"/>
      <c r="AK1828" s="227"/>
      <c r="AL1828" s="227"/>
      <c r="AM1828" s="225"/>
      <c r="AN1828" s="227"/>
      <c r="AO1828" s="227"/>
      <c r="AP1828" s="227"/>
      <c r="AQ1828" s="227"/>
      <c r="BD1828" s="552"/>
    </row>
    <row r="1829" spans="35:56">
      <c r="AI1829" s="227"/>
      <c r="AJ1829" s="227"/>
      <c r="AK1829" s="227"/>
      <c r="AL1829" s="227"/>
      <c r="AM1829" s="225"/>
      <c r="AN1829" s="227"/>
      <c r="AO1829" s="227"/>
      <c r="AP1829" s="227"/>
      <c r="AQ1829" s="227"/>
      <c r="BD1829" s="552"/>
    </row>
    <row r="1830" spans="35:56">
      <c r="AI1830" s="227"/>
      <c r="AJ1830" s="227"/>
      <c r="AK1830" s="227"/>
      <c r="AL1830" s="227"/>
      <c r="AM1830" s="225"/>
      <c r="AN1830" s="227"/>
      <c r="AO1830" s="227"/>
      <c r="AP1830" s="227"/>
      <c r="AQ1830" s="227"/>
      <c r="BD1830" s="552"/>
    </row>
    <row r="1831" spans="35:56">
      <c r="AI1831" s="227"/>
      <c r="AJ1831" s="227"/>
      <c r="AK1831" s="227"/>
      <c r="AL1831" s="227"/>
      <c r="AM1831" s="225"/>
      <c r="AN1831" s="227"/>
      <c r="AO1831" s="227"/>
      <c r="AP1831" s="227"/>
      <c r="AQ1831" s="227"/>
      <c r="BD1831" s="552"/>
    </row>
    <row r="1832" spans="35:56">
      <c r="AI1832" s="227"/>
      <c r="AJ1832" s="227"/>
      <c r="AK1832" s="227"/>
      <c r="AL1832" s="227"/>
      <c r="AM1832" s="225"/>
      <c r="AN1832" s="227"/>
      <c r="AO1832" s="227"/>
      <c r="AP1832" s="227"/>
      <c r="AQ1832" s="227"/>
      <c r="BD1832" s="552"/>
    </row>
    <row r="1833" spans="35:56">
      <c r="AI1833" s="227"/>
      <c r="AJ1833" s="227"/>
      <c r="AK1833" s="227"/>
      <c r="AL1833" s="227"/>
      <c r="AM1833" s="225"/>
      <c r="AN1833" s="227"/>
      <c r="AO1833" s="227"/>
      <c r="AP1833" s="227"/>
      <c r="AQ1833" s="227"/>
      <c r="BD1833" s="552"/>
    </row>
    <row r="1834" spans="35:56">
      <c r="AI1834" s="227"/>
      <c r="AJ1834" s="227"/>
      <c r="AK1834" s="227"/>
      <c r="AL1834" s="227"/>
      <c r="AM1834" s="225"/>
      <c r="AN1834" s="227"/>
      <c r="AO1834" s="227"/>
      <c r="AP1834" s="227"/>
      <c r="AQ1834" s="227"/>
      <c r="BD1834" s="552"/>
    </row>
    <row r="1835" spans="35:56">
      <c r="AI1835" s="227"/>
      <c r="AJ1835" s="227"/>
      <c r="AK1835" s="227"/>
      <c r="AL1835" s="227"/>
      <c r="AM1835" s="225"/>
      <c r="AN1835" s="227"/>
      <c r="AO1835" s="227"/>
      <c r="AP1835" s="227"/>
      <c r="AQ1835" s="227"/>
      <c r="BD1835" s="552"/>
    </row>
    <row r="1836" spans="35:56">
      <c r="AI1836" s="227"/>
      <c r="AJ1836" s="227"/>
      <c r="AK1836" s="227"/>
      <c r="AL1836" s="227"/>
      <c r="AM1836" s="225"/>
      <c r="AN1836" s="227"/>
      <c r="AO1836" s="227"/>
      <c r="AP1836" s="227"/>
      <c r="AQ1836" s="227"/>
      <c r="BD1836" s="552"/>
    </row>
    <row r="1837" spans="35:56">
      <c r="AI1837" s="227"/>
      <c r="AJ1837" s="227"/>
      <c r="AK1837" s="227"/>
      <c r="AL1837" s="227"/>
      <c r="AM1837" s="225"/>
      <c r="AN1837" s="227"/>
      <c r="AO1837" s="227"/>
      <c r="AP1837" s="227"/>
      <c r="AQ1837" s="227"/>
      <c r="BD1837" s="552"/>
    </row>
    <row r="1838" spans="35:56">
      <c r="AI1838" s="227"/>
      <c r="AJ1838" s="227"/>
      <c r="AK1838" s="227"/>
      <c r="AL1838" s="227"/>
      <c r="AM1838" s="225"/>
      <c r="AN1838" s="227"/>
      <c r="AO1838" s="227"/>
      <c r="AP1838" s="227"/>
      <c r="AQ1838" s="227"/>
      <c r="BD1838" s="552"/>
    </row>
    <row r="1839" spans="35:56">
      <c r="AI1839" s="227"/>
      <c r="AJ1839" s="227"/>
      <c r="AK1839" s="227"/>
      <c r="AL1839" s="227"/>
      <c r="AM1839" s="225"/>
      <c r="AN1839" s="227"/>
      <c r="AO1839" s="227"/>
      <c r="AP1839" s="227"/>
      <c r="AQ1839" s="227"/>
      <c r="BD1839" s="552"/>
    </row>
    <row r="1840" spans="35:56">
      <c r="AI1840" s="227"/>
      <c r="AJ1840" s="227"/>
      <c r="AK1840" s="227"/>
      <c r="AL1840" s="227"/>
      <c r="AM1840" s="225"/>
      <c r="AN1840" s="227"/>
      <c r="AO1840" s="227"/>
      <c r="AP1840" s="227"/>
      <c r="AQ1840" s="227"/>
      <c r="BD1840" s="552"/>
    </row>
    <row r="1841" spans="35:56">
      <c r="AI1841" s="227"/>
      <c r="AJ1841" s="227"/>
      <c r="AK1841" s="227"/>
      <c r="AL1841" s="227"/>
      <c r="AM1841" s="225"/>
      <c r="AN1841" s="227"/>
      <c r="AO1841" s="227"/>
      <c r="AP1841" s="227"/>
      <c r="AQ1841" s="227"/>
      <c r="BD1841" s="552"/>
    </row>
    <row r="1842" spans="35:56">
      <c r="AI1842" s="227"/>
      <c r="AJ1842" s="227"/>
      <c r="AK1842" s="227"/>
      <c r="AL1842" s="227"/>
      <c r="AM1842" s="225"/>
      <c r="AN1842" s="227"/>
      <c r="AO1842" s="227"/>
      <c r="AP1842" s="227"/>
      <c r="AQ1842" s="227"/>
      <c r="BD1842" s="552"/>
    </row>
    <row r="1843" spans="35:56">
      <c r="AI1843" s="227"/>
      <c r="AJ1843" s="227"/>
      <c r="AK1843" s="227"/>
      <c r="AL1843" s="227"/>
      <c r="AM1843" s="225"/>
      <c r="AN1843" s="227"/>
      <c r="AO1843" s="227"/>
      <c r="AP1843" s="227"/>
      <c r="AQ1843" s="227"/>
      <c r="BD1843" s="552"/>
    </row>
    <row r="1844" spans="35:56">
      <c r="AI1844" s="227"/>
      <c r="AJ1844" s="227"/>
      <c r="AK1844" s="227"/>
      <c r="AL1844" s="227"/>
      <c r="AM1844" s="225"/>
      <c r="AN1844" s="227"/>
      <c r="AO1844" s="227"/>
      <c r="AP1844" s="227"/>
      <c r="AQ1844" s="227"/>
      <c r="BD1844" s="552"/>
    </row>
    <row r="1845" spans="35:56">
      <c r="AI1845" s="227"/>
      <c r="AJ1845" s="227"/>
      <c r="AK1845" s="227"/>
      <c r="AL1845" s="227"/>
      <c r="AM1845" s="225"/>
      <c r="AN1845" s="227"/>
      <c r="AO1845" s="227"/>
      <c r="AP1845" s="227"/>
      <c r="AQ1845" s="227"/>
      <c r="BD1845" s="552"/>
    </row>
    <row r="1846" spans="35:56">
      <c r="AI1846" s="227"/>
      <c r="AJ1846" s="227"/>
      <c r="AK1846" s="227"/>
      <c r="AL1846" s="227"/>
      <c r="AM1846" s="225"/>
      <c r="AN1846" s="227"/>
      <c r="AO1846" s="227"/>
      <c r="AP1846" s="227"/>
      <c r="AQ1846" s="227"/>
      <c r="BD1846" s="552"/>
    </row>
    <row r="1847" spans="35:56">
      <c r="AI1847" s="227"/>
      <c r="AJ1847" s="227"/>
      <c r="AK1847" s="227"/>
      <c r="AL1847" s="227"/>
      <c r="AM1847" s="225"/>
      <c r="AN1847" s="227"/>
      <c r="AO1847" s="227"/>
      <c r="AP1847" s="227"/>
      <c r="AQ1847" s="227"/>
      <c r="BD1847" s="552"/>
    </row>
    <row r="1848" spans="35:56">
      <c r="AI1848" s="227"/>
      <c r="AJ1848" s="227"/>
      <c r="AK1848" s="227"/>
      <c r="AL1848" s="227"/>
      <c r="AM1848" s="225"/>
      <c r="AN1848" s="227"/>
      <c r="AO1848" s="227"/>
      <c r="AP1848" s="227"/>
      <c r="AQ1848" s="227"/>
      <c r="BD1848" s="552"/>
    </row>
    <row r="1849" spans="35:56">
      <c r="AI1849" s="227"/>
      <c r="AJ1849" s="227"/>
      <c r="AK1849" s="227"/>
      <c r="AL1849" s="227"/>
      <c r="AM1849" s="225"/>
      <c r="AN1849" s="227"/>
      <c r="AO1849" s="227"/>
      <c r="AP1849" s="227"/>
      <c r="AQ1849" s="227"/>
      <c r="BD1849" s="552"/>
    </row>
    <row r="1850" spans="35:56">
      <c r="AI1850" s="227"/>
      <c r="AJ1850" s="227"/>
      <c r="AK1850" s="227"/>
      <c r="AL1850" s="227"/>
      <c r="AM1850" s="225"/>
      <c r="AN1850" s="227"/>
      <c r="AO1850" s="227"/>
      <c r="AP1850" s="227"/>
      <c r="AQ1850" s="227"/>
      <c r="BD1850" s="552"/>
    </row>
    <row r="1851" spans="35:56">
      <c r="AI1851" s="227"/>
      <c r="AJ1851" s="227"/>
      <c r="AK1851" s="227"/>
      <c r="AL1851" s="227"/>
      <c r="AM1851" s="225"/>
      <c r="AN1851" s="227"/>
      <c r="AO1851" s="227"/>
      <c r="AP1851" s="227"/>
      <c r="AQ1851" s="227"/>
      <c r="BD1851" s="552"/>
    </row>
    <row r="1852" spans="35:56">
      <c r="AI1852" s="227"/>
      <c r="AJ1852" s="227"/>
      <c r="AK1852" s="227"/>
      <c r="AL1852" s="227"/>
      <c r="AM1852" s="225"/>
      <c r="AN1852" s="227"/>
      <c r="AO1852" s="227"/>
      <c r="AP1852" s="227"/>
      <c r="AQ1852" s="227"/>
      <c r="BD1852" s="552"/>
    </row>
    <row r="1853" spans="35:56">
      <c r="AI1853" s="227"/>
      <c r="AJ1853" s="227"/>
      <c r="AK1853" s="227"/>
      <c r="AL1853" s="227"/>
      <c r="AM1853" s="225"/>
      <c r="AN1853" s="227"/>
      <c r="AO1853" s="227"/>
      <c r="AP1853" s="227"/>
      <c r="AQ1853" s="227"/>
      <c r="BD1853" s="587"/>
    </row>
    <row r="1854" spans="35:56">
      <c r="AI1854" s="227"/>
      <c r="AJ1854" s="227"/>
      <c r="AK1854" s="227"/>
      <c r="AL1854" s="227"/>
      <c r="AM1854" s="225"/>
      <c r="AN1854" s="227"/>
      <c r="AO1854" s="227"/>
      <c r="AP1854" s="227"/>
      <c r="AQ1854" s="227"/>
      <c r="BD1854" s="587"/>
    </row>
    <row r="1855" spans="35:56">
      <c r="AI1855" s="227"/>
      <c r="AJ1855" s="227"/>
      <c r="AK1855" s="227"/>
      <c r="AL1855" s="227"/>
      <c r="AM1855" s="225"/>
      <c r="AN1855" s="227"/>
      <c r="AO1855" s="227"/>
      <c r="AP1855" s="227"/>
      <c r="AQ1855" s="227"/>
    </row>
    <row r="1856" spans="35:56">
      <c r="AI1856" s="227"/>
      <c r="AJ1856" s="227"/>
      <c r="AK1856" s="227"/>
      <c r="AL1856" s="227"/>
      <c r="AM1856" s="225"/>
      <c r="AN1856" s="227"/>
      <c r="AO1856" s="227"/>
      <c r="AP1856" s="227"/>
      <c r="AQ1856" s="227"/>
    </row>
    <row r="1857" spans="35:43">
      <c r="AI1857" s="227"/>
      <c r="AJ1857" s="227"/>
      <c r="AK1857" s="227"/>
      <c r="AL1857" s="227"/>
      <c r="AM1857" s="225"/>
      <c r="AN1857" s="227"/>
      <c r="AO1857" s="227"/>
      <c r="AP1857" s="227"/>
      <c r="AQ1857" s="227"/>
    </row>
    <row r="1858" spans="35:43">
      <c r="AI1858" s="227"/>
      <c r="AJ1858" s="227"/>
      <c r="AK1858" s="227"/>
      <c r="AL1858" s="227"/>
      <c r="AM1858" s="225"/>
      <c r="AN1858" s="227"/>
      <c r="AO1858" s="227"/>
      <c r="AP1858" s="227"/>
      <c r="AQ1858" s="227"/>
    </row>
    <row r="1859" spans="35:43">
      <c r="AI1859" s="227"/>
      <c r="AJ1859" s="227"/>
      <c r="AK1859" s="227"/>
      <c r="AL1859" s="227"/>
      <c r="AM1859" s="225"/>
      <c r="AN1859" s="227"/>
      <c r="AO1859" s="227"/>
      <c r="AP1859" s="227"/>
      <c r="AQ1859" s="227"/>
    </row>
    <row r="1860" spans="35:43">
      <c r="AI1860" s="227"/>
      <c r="AJ1860" s="227"/>
      <c r="AK1860" s="227"/>
      <c r="AL1860" s="227"/>
      <c r="AM1860" s="225"/>
      <c r="AN1860" s="227"/>
      <c r="AO1860" s="227"/>
      <c r="AP1860" s="227"/>
      <c r="AQ1860" s="227"/>
    </row>
    <row r="1861" spans="35:43">
      <c r="AI1861" s="227"/>
      <c r="AJ1861" s="227"/>
      <c r="AK1861" s="227"/>
      <c r="AL1861" s="227"/>
      <c r="AM1861" s="225"/>
      <c r="AN1861" s="227"/>
      <c r="AO1861" s="227"/>
      <c r="AP1861" s="227"/>
      <c r="AQ1861" s="227"/>
    </row>
    <row r="1862" spans="35:43">
      <c r="AI1862" s="227"/>
      <c r="AJ1862" s="227"/>
      <c r="AK1862" s="227"/>
      <c r="AL1862" s="227"/>
      <c r="AM1862" s="225"/>
      <c r="AN1862" s="227"/>
      <c r="AO1862" s="227"/>
      <c r="AP1862" s="227"/>
      <c r="AQ1862" s="227"/>
    </row>
    <row r="1863" spans="35:43">
      <c r="AI1863" s="227"/>
      <c r="AJ1863" s="227"/>
      <c r="AK1863" s="227"/>
      <c r="AL1863" s="227"/>
      <c r="AM1863" s="225"/>
      <c r="AN1863" s="227"/>
      <c r="AO1863" s="227"/>
      <c r="AP1863" s="227"/>
      <c r="AQ1863" s="227"/>
    </row>
    <row r="1864" spans="35:43">
      <c r="AI1864" s="227"/>
      <c r="AJ1864" s="227"/>
      <c r="AK1864" s="227"/>
      <c r="AL1864" s="227"/>
      <c r="AM1864" s="225"/>
      <c r="AN1864" s="227"/>
      <c r="AO1864" s="227"/>
      <c r="AP1864" s="227"/>
      <c r="AQ1864" s="227"/>
    </row>
    <row r="1865" spans="35:43">
      <c r="AI1865" s="227"/>
      <c r="AJ1865" s="227"/>
      <c r="AK1865" s="227"/>
      <c r="AL1865" s="227"/>
      <c r="AM1865" s="225"/>
      <c r="AN1865" s="227"/>
      <c r="AO1865" s="227"/>
      <c r="AP1865" s="227"/>
      <c r="AQ1865" s="227"/>
    </row>
    <row r="1866" spans="35:43">
      <c r="AI1866" s="227"/>
      <c r="AJ1866" s="227"/>
      <c r="AK1866" s="227"/>
      <c r="AL1866" s="227"/>
      <c r="AM1866" s="225"/>
      <c r="AN1866" s="227"/>
      <c r="AO1866" s="227"/>
      <c r="AP1866" s="227"/>
      <c r="AQ1866" s="227"/>
    </row>
    <row r="1867" spans="35:43">
      <c r="AI1867" s="227"/>
      <c r="AJ1867" s="227"/>
      <c r="AK1867" s="227"/>
      <c r="AL1867" s="227"/>
      <c r="AM1867" s="225"/>
      <c r="AN1867" s="227"/>
      <c r="AO1867" s="227"/>
      <c r="AP1867" s="227"/>
      <c r="AQ1867" s="227"/>
    </row>
    <row r="1868" spans="35:43">
      <c r="AI1868" s="227"/>
      <c r="AJ1868" s="227"/>
      <c r="AK1868" s="227"/>
      <c r="AL1868" s="227"/>
      <c r="AM1868" s="225"/>
      <c r="AN1868" s="227"/>
      <c r="AO1868" s="227"/>
      <c r="AP1868" s="227"/>
      <c r="AQ1868" s="227"/>
    </row>
    <row r="1869" spans="35:43">
      <c r="AI1869" s="227"/>
      <c r="AJ1869" s="227"/>
      <c r="AK1869" s="227"/>
      <c r="AL1869" s="227"/>
      <c r="AM1869" s="225"/>
      <c r="AN1869" s="227"/>
      <c r="AO1869" s="227"/>
      <c r="AP1869" s="227"/>
      <c r="AQ1869" s="227"/>
    </row>
    <row r="1870" spans="35:43">
      <c r="AI1870" s="227"/>
      <c r="AJ1870" s="227"/>
      <c r="AK1870" s="227"/>
      <c r="AL1870" s="227"/>
      <c r="AM1870" s="225"/>
      <c r="AN1870" s="227"/>
      <c r="AO1870" s="227"/>
      <c r="AP1870" s="227"/>
      <c r="AQ1870" s="227"/>
    </row>
    <row r="1871" spans="35:43">
      <c r="AI1871" s="227"/>
      <c r="AJ1871" s="227"/>
      <c r="AK1871" s="227"/>
      <c r="AL1871" s="227"/>
      <c r="AM1871" s="225"/>
      <c r="AN1871" s="227"/>
      <c r="AO1871" s="227"/>
      <c r="AP1871" s="227"/>
      <c r="AQ1871" s="227"/>
    </row>
    <row r="1872" spans="35:43">
      <c r="AI1872" s="227"/>
      <c r="AJ1872" s="227"/>
      <c r="AK1872" s="227"/>
      <c r="AL1872" s="227"/>
      <c r="AM1872" s="225"/>
      <c r="AN1872" s="227"/>
      <c r="AO1872" s="227"/>
      <c r="AP1872" s="227"/>
      <c r="AQ1872" s="227"/>
    </row>
    <row r="1873" spans="35:43">
      <c r="AI1873" s="227"/>
      <c r="AJ1873" s="227"/>
      <c r="AK1873" s="227"/>
      <c r="AL1873" s="227"/>
      <c r="AM1873" s="225"/>
      <c r="AN1873" s="227"/>
      <c r="AO1873" s="227"/>
      <c r="AP1873" s="227"/>
      <c r="AQ1873" s="227"/>
    </row>
    <row r="1874" spans="35:43">
      <c r="AI1874" s="227"/>
      <c r="AJ1874" s="227"/>
      <c r="AK1874" s="227"/>
      <c r="AL1874" s="227"/>
      <c r="AM1874" s="225"/>
      <c r="AN1874" s="227"/>
      <c r="AO1874" s="227"/>
      <c r="AP1874" s="227"/>
      <c r="AQ1874" s="227"/>
    </row>
    <row r="1875" spans="35:43">
      <c r="AI1875" s="227"/>
      <c r="AJ1875" s="227"/>
      <c r="AK1875" s="227"/>
      <c r="AL1875" s="227"/>
      <c r="AM1875" s="225"/>
      <c r="AN1875" s="227"/>
      <c r="AO1875" s="227"/>
      <c r="AP1875" s="227"/>
      <c r="AQ1875" s="227"/>
    </row>
    <row r="1876" spans="35:43">
      <c r="AI1876" s="227"/>
      <c r="AJ1876" s="227"/>
      <c r="AK1876" s="227"/>
      <c r="AL1876" s="227"/>
      <c r="AM1876" s="225"/>
      <c r="AN1876" s="227"/>
      <c r="AO1876" s="227"/>
      <c r="AP1876" s="227"/>
      <c r="AQ1876" s="227"/>
    </row>
    <row r="1877" spans="35:43">
      <c r="AI1877" s="227"/>
      <c r="AJ1877" s="227"/>
      <c r="AK1877" s="227"/>
      <c r="AL1877" s="227"/>
      <c r="AM1877" s="225"/>
      <c r="AN1877" s="227"/>
      <c r="AO1877" s="227"/>
      <c r="AP1877" s="227"/>
      <c r="AQ1877" s="227"/>
    </row>
    <row r="1878" spans="35:43">
      <c r="AI1878" s="227"/>
      <c r="AJ1878" s="227"/>
      <c r="AK1878" s="227"/>
      <c r="AL1878" s="227"/>
      <c r="AM1878" s="225"/>
      <c r="AN1878" s="227"/>
      <c r="AO1878" s="227"/>
      <c r="AP1878" s="227"/>
      <c r="AQ1878" s="227"/>
    </row>
    <row r="1879" spans="35:43">
      <c r="AI1879" s="227"/>
      <c r="AJ1879" s="227"/>
      <c r="AK1879" s="227"/>
      <c r="AL1879" s="227"/>
      <c r="AM1879" s="225"/>
      <c r="AN1879" s="227"/>
      <c r="AO1879" s="227"/>
      <c r="AP1879" s="227"/>
      <c r="AQ1879" s="227"/>
    </row>
    <row r="1880" spans="35:43">
      <c r="AI1880" s="227"/>
      <c r="AJ1880" s="227"/>
      <c r="AK1880" s="227"/>
      <c r="AL1880" s="227"/>
      <c r="AM1880" s="225"/>
      <c r="AN1880" s="227"/>
      <c r="AO1880" s="227"/>
      <c r="AP1880" s="227"/>
      <c r="AQ1880" s="227"/>
    </row>
    <row r="1881" spans="35:43">
      <c r="AI1881" s="227"/>
      <c r="AJ1881" s="227"/>
      <c r="AK1881" s="227"/>
      <c r="AL1881" s="227"/>
      <c r="AM1881" s="225"/>
      <c r="AN1881" s="227"/>
      <c r="AO1881" s="227"/>
      <c r="AP1881" s="227"/>
      <c r="AQ1881" s="227"/>
    </row>
    <row r="1882" spans="35:43">
      <c r="AI1882" s="227"/>
      <c r="AJ1882" s="227"/>
      <c r="AK1882" s="227"/>
      <c r="AL1882" s="227"/>
      <c r="AM1882" s="225"/>
      <c r="AN1882" s="227"/>
      <c r="AO1882" s="227"/>
      <c r="AP1882" s="227"/>
      <c r="AQ1882" s="227"/>
    </row>
    <row r="1883" spans="35:43">
      <c r="AI1883" s="227"/>
      <c r="AJ1883" s="227"/>
      <c r="AK1883" s="227"/>
      <c r="AL1883" s="227"/>
      <c r="AM1883" s="225"/>
      <c r="AN1883" s="227"/>
      <c r="AO1883" s="227"/>
      <c r="AP1883" s="227"/>
      <c r="AQ1883" s="227"/>
    </row>
    <row r="1884" spans="35:43">
      <c r="AI1884" s="227"/>
      <c r="AJ1884" s="227"/>
      <c r="AK1884" s="227"/>
      <c r="AL1884" s="227"/>
      <c r="AM1884" s="225"/>
      <c r="AN1884" s="227"/>
      <c r="AO1884" s="227"/>
      <c r="AP1884" s="227"/>
      <c r="AQ1884" s="227"/>
    </row>
    <row r="1885" spans="35:43">
      <c r="AI1885" s="227"/>
      <c r="AJ1885" s="227"/>
      <c r="AK1885" s="227"/>
      <c r="AL1885" s="227"/>
      <c r="AM1885" s="225"/>
      <c r="AN1885" s="227"/>
      <c r="AO1885" s="227"/>
      <c r="AP1885" s="227"/>
      <c r="AQ1885" s="227"/>
    </row>
    <row r="1886" spans="35:43">
      <c r="AI1886" s="227"/>
      <c r="AJ1886" s="227"/>
      <c r="AK1886" s="227"/>
      <c r="AL1886" s="227"/>
      <c r="AM1886" s="225"/>
      <c r="AN1886" s="227"/>
      <c r="AO1886" s="227"/>
      <c r="AP1886" s="227"/>
      <c r="AQ1886" s="227"/>
    </row>
    <row r="1887" spans="35:43">
      <c r="AI1887" s="227"/>
      <c r="AJ1887" s="227"/>
      <c r="AK1887" s="227"/>
      <c r="AL1887" s="227"/>
      <c r="AM1887" s="225"/>
      <c r="AN1887" s="227"/>
      <c r="AO1887" s="227"/>
      <c r="AP1887" s="227"/>
      <c r="AQ1887" s="227"/>
    </row>
    <row r="1888" spans="35:43">
      <c r="AI1888" s="227"/>
      <c r="AJ1888" s="227"/>
      <c r="AK1888" s="227"/>
      <c r="AL1888" s="227"/>
      <c r="AM1888" s="225"/>
      <c r="AN1888" s="227"/>
      <c r="AO1888" s="227"/>
      <c r="AP1888" s="227"/>
      <c r="AQ1888" s="227"/>
    </row>
    <row r="1889" spans="35:43">
      <c r="AI1889" s="227"/>
      <c r="AJ1889" s="227"/>
      <c r="AK1889" s="227"/>
      <c r="AL1889" s="227"/>
      <c r="AM1889" s="225"/>
      <c r="AN1889" s="227"/>
      <c r="AO1889" s="227"/>
      <c r="AP1889" s="227"/>
      <c r="AQ1889" s="227"/>
    </row>
    <row r="1890" spans="35:43">
      <c r="AI1890" s="227"/>
      <c r="AJ1890" s="227"/>
      <c r="AK1890" s="227"/>
      <c r="AL1890" s="227"/>
      <c r="AM1890" s="225"/>
      <c r="AN1890" s="227"/>
      <c r="AO1890" s="227"/>
      <c r="AP1890" s="227"/>
      <c r="AQ1890" s="227"/>
    </row>
    <row r="1891" spans="35:43">
      <c r="AI1891" s="227"/>
      <c r="AJ1891" s="227"/>
      <c r="AK1891" s="227"/>
      <c r="AL1891" s="227"/>
      <c r="AM1891" s="225"/>
      <c r="AN1891" s="227"/>
      <c r="AO1891" s="227"/>
      <c r="AP1891" s="227"/>
      <c r="AQ1891" s="227"/>
    </row>
    <row r="1892" spans="35:43">
      <c r="AI1892" s="227"/>
      <c r="AJ1892" s="227"/>
      <c r="AK1892" s="227"/>
      <c r="AL1892" s="227"/>
      <c r="AM1892" s="225"/>
      <c r="AN1892" s="227"/>
      <c r="AO1892" s="227"/>
      <c r="AP1892" s="227"/>
      <c r="AQ1892" s="227"/>
    </row>
    <row r="1893" spans="35:43">
      <c r="AI1893" s="227"/>
      <c r="AJ1893" s="227"/>
      <c r="AK1893" s="227"/>
      <c r="AL1893" s="227"/>
      <c r="AM1893" s="225"/>
      <c r="AN1893" s="227"/>
      <c r="AO1893" s="227"/>
      <c r="AP1893" s="227"/>
      <c r="AQ1893" s="227"/>
    </row>
    <row r="1894" spans="35:43">
      <c r="AI1894" s="227"/>
      <c r="AJ1894" s="227"/>
      <c r="AK1894" s="227"/>
      <c r="AL1894" s="227"/>
      <c r="AM1894" s="225"/>
      <c r="AN1894" s="227"/>
      <c r="AO1894" s="227"/>
      <c r="AP1894" s="227"/>
      <c r="AQ1894" s="227"/>
    </row>
    <row r="1895" spans="35:43">
      <c r="AI1895" s="227"/>
      <c r="AJ1895" s="227"/>
      <c r="AK1895" s="227"/>
      <c r="AL1895" s="227"/>
      <c r="AM1895" s="225"/>
      <c r="AN1895" s="227"/>
      <c r="AO1895" s="227"/>
      <c r="AP1895" s="227"/>
      <c r="AQ1895" s="227"/>
    </row>
    <row r="1896" spans="35:43">
      <c r="AI1896" s="227"/>
      <c r="AJ1896" s="227"/>
      <c r="AK1896" s="227"/>
      <c r="AL1896" s="227"/>
      <c r="AM1896" s="225"/>
      <c r="AN1896" s="227"/>
      <c r="AO1896" s="227"/>
      <c r="AP1896" s="227"/>
      <c r="AQ1896" s="227"/>
    </row>
    <row r="1897" spans="35:43">
      <c r="AI1897" s="227"/>
      <c r="AJ1897" s="227"/>
      <c r="AK1897" s="227"/>
      <c r="AL1897" s="227"/>
      <c r="AM1897" s="225"/>
      <c r="AN1897" s="227"/>
      <c r="AO1897" s="227"/>
      <c r="AP1897" s="227"/>
      <c r="AQ1897" s="227"/>
    </row>
    <row r="1898" spans="35:43">
      <c r="AI1898" s="227"/>
      <c r="AJ1898" s="227"/>
      <c r="AK1898" s="227"/>
      <c r="AL1898" s="227"/>
      <c r="AM1898" s="225"/>
      <c r="AN1898" s="227"/>
      <c r="AO1898" s="227"/>
      <c r="AP1898" s="227"/>
      <c r="AQ1898" s="227"/>
    </row>
    <row r="1899" spans="35:43">
      <c r="AI1899" s="227"/>
      <c r="AJ1899" s="227"/>
      <c r="AK1899" s="227"/>
      <c r="AL1899" s="227"/>
      <c r="AM1899" s="225"/>
      <c r="AN1899" s="227"/>
      <c r="AO1899" s="227"/>
      <c r="AP1899" s="227"/>
      <c r="AQ1899" s="227"/>
    </row>
    <row r="1900" spans="35:43">
      <c r="AI1900" s="227"/>
      <c r="AJ1900" s="227"/>
      <c r="AK1900" s="227"/>
      <c r="AL1900" s="227"/>
      <c r="AM1900" s="225"/>
      <c r="AN1900" s="227"/>
      <c r="AO1900" s="227"/>
      <c r="AP1900" s="227"/>
      <c r="AQ1900" s="227"/>
    </row>
    <row r="1901" spans="35:43">
      <c r="AI1901" s="227"/>
      <c r="AJ1901" s="227"/>
      <c r="AK1901" s="227"/>
      <c r="AL1901" s="227"/>
      <c r="AM1901" s="225"/>
      <c r="AN1901" s="227"/>
      <c r="AO1901" s="227"/>
      <c r="AP1901" s="227"/>
      <c r="AQ1901" s="227"/>
    </row>
    <row r="1902" spans="35:43">
      <c r="AI1902" s="227"/>
      <c r="AJ1902" s="227"/>
      <c r="AK1902" s="227"/>
      <c r="AL1902" s="227"/>
      <c r="AM1902" s="225"/>
      <c r="AN1902" s="227"/>
      <c r="AO1902" s="227"/>
      <c r="AP1902" s="227"/>
      <c r="AQ1902" s="227"/>
    </row>
    <row r="1903" spans="35:43">
      <c r="AI1903" s="227"/>
      <c r="AJ1903" s="227"/>
      <c r="AK1903" s="227"/>
      <c r="AL1903" s="227"/>
      <c r="AM1903" s="225"/>
      <c r="AN1903" s="227"/>
      <c r="AO1903" s="227"/>
      <c r="AP1903" s="227"/>
      <c r="AQ1903" s="227"/>
    </row>
    <row r="1904" spans="35:43">
      <c r="AI1904" s="227"/>
      <c r="AJ1904" s="227"/>
      <c r="AK1904" s="227"/>
      <c r="AL1904" s="227"/>
      <c r="AM1904" s="225"/>
      <c r="AN1904" s="227"/>
      <c r="AO1904" s="227"/>
      <c r="AP1904" s="227"/>
      <c r="AQ1904" s="227"/>
    </row>
    <row r="1905" spans="35:43">
      <c r="AI1905" s="227"/>
      <c r="AJ1905" s="227"/>
      <c r="AK1905" s="227"/>
      <c r="AL1905" s="227"/>
      <c r="AM1905" s="225"/>
      <c r="AN1905" s="227"/>
      <c r="AO1905" s="227"/>
      <c r="AP1905" s="227"/>
      <c r="AQ1905" s="227"/>
    </row>
    <row r="1906" spans="35:43">
      <c r="AI1906" s="227"/>
      <c r="AJ1906" s="227"/>
      <c r="AK1906" s="227"/>
      <c r="AL1906" s="227"/>
      <c r="AM1906" s="225"/>
      <c r="AN1906" s="227"/>
      <c r="AO1906" s="227"/>
      <c r="AP1906" s="227"/>
      <c r="AQ1906" s="227"/>
    </row>
    <row r="1907" spans="35:43">
      <c r="AI1907" s="227"/>
      <c r="AJ1907" s="227"/>
      <c r="AK1907" s="227"/>
      <c r="AL1907" s="227"/>
      <c r="AM1907" s="225"/>
      <c r="AN1907" s="227"/>
      <c r="AO1907" s="227"/>
      <c r="AP1907" s="227"/>
      <c r="AQ1907" s="227"/>
    </row>
    <row r="1908" spans="35:43">
      <c r="AI1908" s="227"/>
      <c r="AJ1908" s="227"/>
      <c r="AK1908" s="227"/>
      <c r="AL1908" s="227"/>
      <c r="AM1908" s="225"/>
      <c r="AN1908" s="227"/>
      <c r="AO1908" s="227"/>
      <c r="AP1908" s="227"/>
      <c r="AQ1908" s="227"/>
    </row>
    <row r="1909" spans="35:43">
      <c r="AI1909" s="227"/>
      <c r="AJ1909" s="227"/>
      <c r="AK1909" s="227"/>
      <c r="AL1909" s="227"/>
      <c r="AM1909" s="225"/>
      <c r="AN1909" s="227"/>
      <c r="AO1909" s="227"/>
      <c r="AP1909" s="227"/>
      <c r="AQ1909" s="227"/>
    </row>
    <row r="1910" spans="35:43">
      <c r="AI1910" s="227"/>
      <c r="AJ1910" s="227"/>
      <c r="AK1910" s="227"/>
      <c r="AL1910" s="227"/>
      <c r="AM1910" s="225"/>
      <c r="AN1910" s="227"/>
      <c r="AO1910" s="227"/>
      <c r="AP1910" s="227"/>
      <c r="AQ1910" s="227"/>
    </row>
    <row r="1911" spans="35:43">
      <c r="AI1911" s="227"/>
      <c r="AJ1911" s="227"/>
      <c r="AK1911" s="227"/>
      <c r="AL1911" s="227"/>
      <c r="AM1911" s="225"/>
      <c r="AN1911" s="227"/>
      <c r="AO1911" s="227"/>
      <c r="AP1911" s="227"/>
      <c r="AQ1911" s="227"/>
    </row>
    <row r="1912" spans="35:43">
      <c r="AI1912" s="227"/>
      <c r="AJ1912" s="227"/>
      <c r="AK1912" s="227"/>
      <c r="AL1912" s="227"/>
      <c r="AM1912" s="225"/>
      <c r="AN1912" s="227"/>
      <c r="AO1912" s="227"/>
      <c r="AP1912" s="227"/>
      <c r="AQ1912" s="227"/>
    </row>
    <row r="1913" spans="35:43">
      <c r="AI1913" s="227"/>
      <c r="AJ1913" s="227"/>
      <c r="AK1913" s="227"/>
      <c r="AL1913" s="227"/>
      <c r="AM1913" s="225"/>
      <c r="AN1913" s="227"/>
      <c r="AO1913" s="227"/>
      <c r="AP1913" s="227"/>
      <c r="AQ1913" s="227"/>
    </row>
    <row r="1914" spans="35:43">
      <c r="AI1914" s="227"/>
      <c r="AJ1914" s="227"/>
      <c r="AK1914" s="227"/>
      <c r="AL1914" s="227"/>
      <c r="AM1914" s="225"/>
      <c r="AN1914" s="227"/>
      <c r="AO1914" s="227"/>
      <c r="AP1914" s="227"/>
      <c r="AQ1914" s="227"/>
    </row>
    <row r="1915" spans="35:43">
      <c r="AI1915" s="227"/>
      <c r="AJ1915" s="227"/>
      <c r="AK1915" s="227"/>
      <c r="AL1915" s="227"/>
      <c r="AM1915" s="225"/>
      <c r="AN1915" s="227"/>
      <c r="AO1915" s="227"/>
      <c r="AP1915" s="227"/>
      <c r="AQ1915" s="227"/>
    </row>
    <row r="1916" spans="35:43">
      <c r="AI1916" s="227"/>
      <c r="AJ1916" s="227"/>
      <c r="AK1916" s="227"/>
      <c r="AL1916" s="227"/>
      <c r="AM1916" s="225"/>
      <c r="AN1916" s="227"/>
      <c r="AO1916" s="227"/>
      <c r="AP1916" s="227"/>
      <c r="AQ1916" s="227"/>
    </row>
    <row r="1917" spans="35:43">
      <c r="AI1917" s="227"/>
      <c r="AJ1917" s="227"/>
      <c r="AK1917" s="227"/>
      <c r="AL1917" s="227"/>
      <c r="AM1917" s="225"/>
      <c r="AN1917" s="227"/>
      <c r="AO1917" s="227"/>
      <c r="AP1917" s="227"/>
      <c r="AQ1917" s="227"/>
    </row>
    <row r="1918" spans="35:43">
      <c r="AI1918" s="227"/>
      <c r="AJ1918" s="227"/>
      <c r="AK1918" s="227"/>
      <c r="AL1918" s="227"/>
      <c r="AM1918" s="225"/>
      <c r="AN1918" s="227"/>
      <c r="AO1918" s="227"/>
      <c r="AP1918" s="227"/>
      <c r="AQ1918" s="227"/>
    </row>
    <row r="1919" spans="35:43">
      <c r="AI1919" s="227"/>
      <c r="AJ1919" s="227"/>
      <c r="AK1919" s="227"/>
      <c r="AL1919" s="227"/>
      <c r="AM1919" s="225"/>
      <c r="AN1919" s="227"/>
      <c r="AO1919" s="227"/>
      <c r="AP1919" s="227"/>
      <c r="AQ1919" s="227"/>
    </row>
    <row r="1920" spans="35:43">
      <c r="AI1920" s="227"/>
      <c r="AJ1920" s="227"/>
      <c r="AK1920" s="227"/>
      <c r="AL1920" s="227"/>
      <c r="AM1920" s="225"/>
      <c r="AN1920" s="227"/>
      <c r="AO1920" s="227"/>
      <c r="AP1920" s="227"/>
      <c r="AQ1920" s="227"/>
    </row>
    <row r="1921" spans="35:43">
      <c r="AI1921" s="227"/>
      <c r="AJ1921" s="227"/>
      <c r="AK1921" s="227"/>
      <c r="AL1921" s="227"/>
      <c r="AM1921" s="225"/>
      <c r="AN1921" s="227"/>
      <c r="AO1921" s="227"/>
      <c r="AP1921" s="227"/>
      <c r="AQ1921" s="227"/>
    </row>
    <row r="1922" spans="35:43">
      <c r="AI1922" s="227"/>
      <c r="AJ1922" s="227"/>
      <c r="AK1922" s="227"/>
      <c r="AL1922" s="227"/>
      <c r="AM1922" s="225"/>
      <c r="AN1922" s="227"/>
      <c r="AO1922" s="227"/>
      <c r="AP1922" s="227"/>
      <c r="AQ1922" s="227"/>
    </row>
    <row r="1923" spans="35:43">
      <c r="AI1923" s="227"/>
      <c r="AJ1923" s="227"/>
      <c r="AK1923" s="227"/>
      <c r="AL1923" s="227"/>
      <c r="AM1923" s="225"/>
      <c r="AN1923" s="227"/>
      <c r="AO1923" s="227"/>
      <c r="AP1923" s="227"/>
      <c r="AQ1923" s="227"/>
    </row>
    <row r="1924" spans="35:43">
      <c r="AI1924" s="227"/>
      <c r="AJ1924" s="227"/>
      <c r="AK1924" s="227"/>
      <c r="AL1924" s="227"/>
      <c r="AM1924" s="225"/>
      <c r="AN1924" s="227"/>
      <c r="AO1924" s="227"/>
      <c r="AP1924" s="227"/>
      <c r="AQ1924" s="227"/>
    </row>
    <row r="1925" spans="35:43">
      <c r="AI1925" s="227"/>
      <c r="AJ1925" s="227"/>
      <c r="AK1925" s="227"/>
      <c r="AL1925" s="227"/>
      <c r="AM1925" s="225"/>
      <c r="AN1925" s="227"/>
      <c r="AO1925" s="227"/>
      <c r="AP1925" s="227"/>
      <c r="AQ1925" s="227"/>
    </row>
    <row r="1926" spans="35:43">
      <c r="AI1926" s="227"/>
      <c r="AJ1926" s="227"/>
      <c r="AK1926" s="227"/>
      <c r="AL1926" s="227"/>
      <c r="AM1926" s="225"/>
      <c r="AN1926" s="227"/>
      <c r="AO1926" s="227"/>
      <c r="AP1926" s="227"/>
      <c r="AQ1926" s="227"/>
    </row>
    <row r="1927" spans="35:43">
      <c r="AI1927" s="227"/>
      <c r="AJ1927" s="227"/>
      <c r="AK1927" s="227"/>
      <c r="AL1927" s="227"/>
      <c r="AM1927" s="225"/>
      <c r="AN1927" s="227"/>
      <c r="AO1927" s="227"/>
      <c r="AP1927" s="227"/>
      <c r="AQ1927" s="227"/>
    </row>
    <row r="1928" spans="35:43">
      <c r="AI1928" s="227"/>
      <c r="AJ1928" s="227"/>
      <c r="AK1928" s="227"/>
      <c r="AL1928" s="227"/>
      <c r="AM1928" s="225"/>
      <c r="AN1928" s="227"/>
      <c r="AO1928" s="227"/>
      <c r="AP1928" s="227"/>
      <c r="AQ1928" s="227"/>
    </row>
    <row r="1929" spans="35:43">
      <c r="AI1929" s="227"/>
      <c r="AJ1929" s="227"/>
      <c r="AK1929" s="227"/>
      <c r="AL1929" s="227"/>
      <c r="AM1929" s="225"/>
      <c r="AN1929" s="227"/>
      <c r="AO1929" s="227"/>
      <c r="AP1929" s="227"/>
      <c r="AQ1929" s="227"/>
    </row>
    <row r="1930" spans="35:43">
      <c r="AI1930" s="227"/>
      <c r="AJ1930" s="227"/>
      <c r="AK1930" s="227"/>
      <c r="AL1930" s="227"/>
      <c r="AM1930" s="225"/>
      <c r="AN1930" s="227"/>
      <c r="AO1930" s="227"/>
      <c r="AP1930" s="227"/>
      <c r="AQ1930" s="227"/>
    </row>
    <row r="1931" spans="35:43">
      <c r="AI1931" s="227"/>
      <c r="AJ1931" s="227"/>
      <c r="AK1931" s="227"/>
      <c r="AL1931" s="227"/>
      <c r="AM1931" s="225"/>
      <c r="AN1931" s="227"/>
      <c r="AO1931" s="227"/>
      <c r="AP1931" s="227"/>
      <c r="AQ1931" s="227"/>
    </row>
    <row r="1932" spans="35:43">
      <c r="AI1932" s="227"/>
      <c r="AJ1932" s="227"/>
      <c r="AK1932" s="227"/>
      <c r="AL1932" s="227"/>
      <c r="AM1932" s="225"/>
      <c r="AN1932" s="227"/>
      <c r="AO1932" s="227"/>
      <c r="AP1932" s="227"/>
      <c r="AQ1932" s="227"/>
    </row>
    <row r="1933" spans="35:43">
      <c r="AI1933" s="227"/>
      <c r="AJ1933" s="227"/>
      <c r="AK1933" s="227"/>
      <c r="AL1933" s="227"/>
      <c r="AM1933" s="225"/>
      <c r="AN1933" s="227"/>
      <c r="AO1933" s="227"/>
      <c r="AP1933" s="227"/>
      <c r="AQ1933" s="227"/>
    </row>
    <row r="1934" spans="35:43">
      <c r="AI1934" s="227"/>
      <c r="AJ1934" s="227"/>
      <c r="AK1934" s="227"/>
      <c r="AL1934" s="227"/>
      <c r="AM1934" s="225"/>
      <c r="AN1934" s="227"/>
      <c r="AO1934" s="227"/>
      <c r="AP1934" s="227"/>
      <c r="AQ1934" s="227"/>
    </row>
    <row r="1935" spans="35:43">
      <c r="AI1935" s="227"/>
      <c r="AJ1935" s="227"/>
      <c r="AK1935" s="227"/>
      <c r="AL1935" s="227"/>
      <c r="AM1935" s="225"/>
      <c r="AN1935" s="227"/>
      <c r="AO1935" s="227"/>
      <c r="AP1935" s="227"/>
      <c r="AQ1935" s="227"/>
    </row>
    <row r="1936" spans="35:43">
      <c r="AI1936" s="227"/>
      <c r="AJ1936" s="227"/>
      <c r="AK1936" s="227"/>
      <c r="AL1936" s="227"/>
      <c r="AM1936" s="225"/>
      <c r="AN1936" s="227"/>
      <c r="AO1936" s="227"/>
      <c r="AP1936" s="227"/>
      <c r="AQ1936" s="227"/>
    </row>
    <row r="1937" spans="35:43">
      <c r="AI1937" s="227"/>
      <c r="AJ1937" s="227"/>
      <c r="AK1937" s="227"/>
      <c r="AL1937" s="227"/>
      <c r="AM1937" s="225"/>
      <c r="AN1937" s="227"/>
      <c r="AO1937" s="227"/>
      <c r="AP1937" s="227"/>
      <c r="AQ1937" s="227"/>
    </row>
    <row r="1938" spans="35:43">
      <c r="AI1938" s="227"/>
      <c r="AJ1938" s="227"/>
      <c r="AK1938" s="227"/>
      <c r="AL1938" s="227"/>
      <c r="AM1938" s="225"/>
      <c r="AN1938" s="227"/>
      <c r="AO1938" s="227"/>
      <c r="AP1938" s="227"/>
      <c r="AQ1938" s="227"/>
    </row>
    <row r="1939" spans="35:43">
      <c r="AI1939" s="227"/>
      <c r="AJ1939" s="227"/>
      <c r="AK1939" s="227"/>
      <c r="AL1939" s="227"/>
      <c r="AM1939" s="225"/>
      <c r="AN1939" s="227"/>
      <c r="AO1939" s="227"/>
      <c r="AP1939" s="227"/>
      <c r="AQ1939" s="227"/>
    </row>
    <row r="1940" spans="35:43">
      <c r="AI1940" s="227"/>
      <c r="AJ1940" s="227"/>
      <c r="AK1940" s="227"/>
      <c r="AL1940" s="227"/>
      <c r="AM1940" s="225"/>
      <c r="AN1940" s="227"/>
      <c r="AO1940" s="227"/>
      <c r="AP1940" s="227"/>
      <c r="AQ1940" s="227"/>
    </row>
    <row r="1941" spans="35:43">
      <c r="AI1941" s="227"/>
      <c r="AJ1941" s="227"/>
      <c r="AK1941" s="227"/>
      <c r="AL1941" s="227"/>
      <c r="AM1941" s="225"/>
      <c r="AN1941" s="227"/>
      <c r="AO1941" s="227"/>
      <c r="AP1941" s="227"/>
      <c r="AQ1941" s="227"/>
    </row>
    <row r="1942" spans="35:43">
      <c r="AI1942" s="227"/>
      <c r="AJ1942" s="227"/>
      <c r="AK1942" s="227"/>
      <c r="AL1942" s="227"/>
      <c r="AM1942" s="225"/>
      <c r="AN1942" s="227"/>
      <c r="AO1942" s="227"/>
      <c r="AP1942" s="227"/>
      <c r="AQ1942" s="227"/>
    </row>
    <row r="1943" spans="35:43">
      <c r="AI1943" s="227"/>
      <c r="AJ1943" s="227"/>
      <c r="AK1943" s="227"/>
      <c r="AL1943" s="227"/>
      <c r="AM1943" s="225"/>
      <c r="AN1943" s="227"/>
      <c r="AO1943" s="227"/>
      <c r="AP1943" s="227"/>
      <c r="AQ1943" s="227"/>
    </row>
    <row r="1944" spans="35:43">
      <c r="AI1944" s="227"/>
      <c r="AJ1944" s="227"/>
      <c r="AK1944" s="227"/>
      <c r="AL1944" s="227"/>
      <c r="AM1944" s="225"/>
      <c r="AN1944" s="227"/>
      <c r="AO1944" s="227"/>
      <c r="AP1944" s="227"/>
      <c r="AQ1944" s="227"/>
    </row>
    <row r="1945" spans="35:43">
      <c r="AI1945" s="227"/>
      <c r="AJ1945" s="227"/>
      <c r="AK1945" s="227"/>
      <c r="AL1945" s="227"/>
      <c r="AM1945" s="225"/>
      <c r="AN1945" s="227"/>
      <c r="AO1945" s="227"/>
      <c r="AP1945" s="227"/>
      <c r="AQ1945" s="227"/>
    </row>
    <row r="1946" spans="35:43">
      <c r="AI1946" s="227"/>
      <c r="AJ1946" s="227"/>
      <c r="AK1946" s="227"/>
      <c r="AL1946" s="227"/>
      <c r="AM1946" s="225"/>
      <c r="AN1946" s="227"/>
      <c r="AO1946" s="227"/>
      <c r="AP1946" s="227"/>
      <c r="AQ1946" s="227"/>
    </row>
    <row r="1947" spans="35:43">
      <c r="AI1947" s="227"/>
      <c r="AJ1947" s="227"/>
      <c r="AK1947" s="227"/>
      <c r="AL1947" s="227"/>
      <c r="AM1947" s="225"/>
      <c r="AN1947" s="227"/>
      <c r="AO1947" s="227"/>
      <c r="AP1947" s="227"/>
      <c r="AQ1947" s="227"/>
    </row>
    <row r="1948" spans="35:43">
      <c r="AI1948" s="227"/>
      <c r="AJ1948" s="227"/>
      <c r="AK1948" s="227"/>
      <c r="AL1948" s="227"/>
      <c r="AM1948" s="225"/>
      <c r="AN1948" s="227"/>
      <c r="AO1948" s="227"/>
      <c r="AP1948" s="227"/>
      <c r="AQ1948" s="227"/>
    </row>
    <row r="1949" spans="35:43">
      <c r="AI1949" s="227"/>
      <c r="AJ1949" s="227"/>
      <c r="AK1949" s="227"/>
      <c r="AL1949" s="227"/>
      <c r="AM1949" s="225"/>
      <c r="AN1949" s="227"/>
      <c r="AO1949" s="227"/>
      <c r="AP1949" s="227"/>
      <c r="AQ1949" s="227"/>
    </row>
    <row r="1950" spans="35:43">
      <c r="AI1950" s="227"/>
      <c r="AJ1950" s="227"/>
      <c r="AK1950" s="227"/>
      <c r="AL1950" s="227"/>
      <c r="AM1950" s="225"/>
      <c r="AN1950" s="227"/>
      <c r="AO1950" s="227"/>
      <c r="AP1950" s="227"/>
      <c r="AQ1950" s="227"/>
    </row>
    <row r="1951" spans="35:43">
      <c r="AI1951" s="227"/>
      <c r="AJ1951" s="227"/>
      <c r="AK1951" s="227"/>
      <c r="AL1951" s="227"/>
      <c r="AM1951" s="225"/>
      <c r="AN1951" s="227"/>
      <c r="AO1951" s="227"/>
      <c r="AP1951" s="227"/>
      <c r="AQ1951" s="227"/>
    </row>
    <row r="1952" spans="35:43">
      <c r="AI1952" s="227"/>
      <c r="AJ1952" s="227"/>
      <c r="AK1952" s="227"/>
      <c r="AL1952" s="227"/>
      <c r="AM1952" s="225"/>
      <c r="AN1952" s="227"/>
      <c r="AO1952" s="227"/>
      <c r="AP1952" s="227"/>
      <c r="AQ1952" s="227"/>
    </row>
    <row r="1953" spans="35:43">
      <c r="AI1953" s="227"/>
      <c r="AJ1953" s="227"/>
      <c r="AK1953" s="227"/>
      <c r="AL1953" s="227"/>
      <c r="AM1953" s="225"/>
      <c r="AN1953" s="227"/>
      <c r="AO1953" s="227"/>
      <c r="AP1953" s="227"/>
      <c r="AQ1953" s="227"/>
    </row>
    <row r="1954" spans="35:43">
      <c r="AI1954" s="227"/>
      <c r="AJ1954" s="227"/>
      <c r="AK1954" s="227"/>
      <c r="AL1954" s="227"/>
      <c r="AM1954" s="225"/>
      <c r="AN1954" s="227"/>
      <c r="AO1954" s="227"/>
      <c r="AP1954" s="227"/>
      <c r="AQ1954" s="227"/>
    </row>
    <row r="1955" spans="35:43">
      <c r="AI1955" s="227"/>
      <c r="AJ1955" s="227"/>
      <c r="AK1955" s="227"/>
      <c r="AL1955" s="227"/>
      <c r="AM1955" s="225"/>
      <c r="AN1955" s="227"/>
      <c r="AO1955" s="227"/>
      <c r="AP1955" s="227"/>
      <c r="AQ1955" s="227"/>
    </row>
    <row r="1956" spans="35:43">
      <c r="AI1956" s="227"/>
      <c r="AJ1956" s="227"/>
      <c r="AK1956" s="227"/>
      <c r="AL1956" s="227"/>
      <c r="AM1956" s="225"/>
      <c r="AN1956" s="227"/>
      <c r="AO1956" s="227"/>
      <c r="AP1956" s="227"/>
      <c r="AQ1956" s="227"/>
    </row>
    <row r="1957" spans="35:43">
      <c r="AI1957" s="227"/>
      <c r="AJ1957" s="227"/>
      <c r="AK1957" s="227"/>
      <c r="AL1957" s="227"/>
      <c r="AM1957" s="225"/>
      <c r="AN1957" s="227"/>
      <c r="AO1957" s="227"/>
      <c r="AP1957" s="227"/>
      <c r="AQ1957" s="227"/>
    </row>
    <row r="1958" spans="35:43">
      <c r="AI1958" s="227"/>
      <c r="AJ1958" s="227"/>
      <c r="AK1958" s="227"/>
      <c r="AL1958" s="227"/>
      <c r="AM1958" s="225"/>
      <c r="AN1958" s="227"/>
      <c r="AO1958" s="227"/>
      <c r="AP1958" s="227"/>
      <c r="AQ1958" s="227"/>
    </row>
    <row r="1959" spans="35:43">
      <c r="AI1959" s="227"/>
      <c r="AJ1959" s="227"/>
      <c r="AK1959" s="227"/>
      <c r="AL1959" s="227"/>
      <c r="AM1959" s="225"/>
      <c r="AN1959" s="227"/>
      <c r="AO1959" s="227"/>
      <c r="AP1959" s="227"/>
      <c r="AQ1959" s="227"/>
    </row>
    <row r="1960" spans="35:43">
      <c r="AI1960" s="227"/>
      <c r="AJ1960" s="227"/>
      <c r="AK1960" s="227"/>
      <c r="AL1960" s="227"/>
      <c r="AM1960" s="225"/>
      <c r="AN1960" s="227"/>
      <c r="AO1960" s="227"/>
      <c r="AP1960" s="227"/>
      <c r="AQ1960" s="227"/>
    </row>
    <row r="1961" spans="35:43">
      <c r="AI1961" s="227"/>
      <c r="AJ1961" s="227"/>
      <c r="AK1961" s="227"/>
      <c r="AL1961" s="227"/>
      <c r="AM1961" s="225"/>
      <c r="AN1961" s="227"/>
      <c r="AO1961" s="227"/>
      <c r="AP1961" s="227"/>
      <c r="AQ1961" s="227"/>
    </row>
    <row r="1962" spans="35:43">
      <c r="AI1962" s="227"/>
      <c r="AJ1962" s="227"/>
      <c r="AK1962" s="227"/>
      <c r="AL1962" s="227"/>
      <c r="AM1962" s="225"/>
      <c r="AN1962" s="227"/>
      <c r="AO1962" s="227"/>
      <c r="AP1962" s="227"/>
      <c r="AQ1962" s="227"/>
    </row>
    <row r="1963" spans="35:43">
      <c r="AI1963" s="227"/>
      <c r="AJ1963" s="227"/>
      <c r="AK1963" s="227"/>
      <c r="AL1963" s="227"/>
      <c r="AM1963" s="225"/>
      <c r="AN1963" s="227"/>
      <c r="AO1963" s="227"/>
      <c r="AP1963" s="227"/>
      <c r="AQ1963" s="227"/>
    </row>
    <row r="1964" spans="35:43">
      <c r="AI1964" s="227"/>
      <c r="AJ1964" s="227"/>
      <c r="AK1964" s="227"/>
      <c r="AL1964" s="227"/>
      <c r="AM1964" s="225"/>
      <c r="AN1964" s="227"/>
      <c r="AO1964" s="227"/>
      <c r="AP1964" s="227"/>
      <c r="AQ1964" s="227"/>
    </row>
    <row r="1965" spans="35:43">
      <c r="AI1965" s="227"/>
      <c r="AJ1965" s="227"/>
      <c r="AK1965" s="227"/>
      <c r="AL1965" s="227"/>
      <c r="AM1965" s="225"/>
      <c r="AN1965" s="227"/>
      <c r="AO1965" s="227"/>
      <c r="AP1965" s="227"/>
      <c r="AQ1965" s="227"/>
    </row>
    <row r="1966" spans="35:43">
      <c r="AI1966" s="227"/>
      <c r="AJ1966" s="227"/>
      <c r="AK1966" s="227"/>
      <c r="AL1966" s="227"/>
      <c r="AM1966" s="225"/>
      <c r="AN1966" s="227"/>
      <c r="AO1966" s="227"/>
      <c r="AP1966" s="227"/>
      <c r="AQ1966" s="227"/>
    </row>
    <row r="1967" spans="35:43">
      <c r="AI1967" s="227"/>
      <c r="AJ1967" s="227"/>
      <c r="AK1967" s="227"/>
      <c r="AL1967" s="227"/>
      <c r="AM1967" s="225"/>
      <c r="AN1967" s="227"/>
      <c r="AO1967" s="227"/>
      <c r="AP1967" s="227"/>
      <c r="AQ1967" s="227"/>
    </row>
    <row r="1968" spans="35:43">
      <c r="AI1968" s="227"/>
      <c r="AJ1968" s="227"/>
      <c r="AK1968" s="227"/>
      <c r="AL1968" s="227"/>
      <c r="AM1968" s="225"/>
      <c r="AN1968" s="227"/>
      <c r="AO1968" s="227"/>
      <c r="AP1968" s="227"/>
      <c r="AQ1968" s="227"/>
    </row>
    <row r="1969" spans="35:43">
      <c r="AI1969" s="227"/>
      <c r="AJ1969" s="227"/>
      <c r="AK1969" s="227"/>
      <c r="AL1969" s="227"/>
      <c r="AM1969" s="225"/>
      <c r="AN1969" s="227"/>
      <c r="AO1969" s="227"/>
      <c r="AP1969" s="227"/>
      <c r="AQ1969" s="227"/>
    </row>
    <row r="1970" spans="35:43">
      <c r="AI1970" s="227"/>
      <c r="AJ1970" s="227"/>
      <c r="AK1970" s="227"/>
      <c r="AL1970" s="227"/>
      <c r="AM1970" s="225"/>
      <c r="AN1970" s="227"/>
      <c r="AO1970" s="227"/>
      <c r="AP1970" s="227"/>
      <c r="AQ1970" s="227"/>
    </row>
    <row r="1971" spans="35:43">
      <c r="AI1971" s="227"/>
      <c r="AJ1971" s="227"/>
      <c r="AK1971" s="227"/>
      <c r="AL1971" s="227"/>
      <c r="AM1971" s="225"/>
      <c r="AN1971" s="227"/>
      <c r="AO1971" s="227"/>
      <c r="AP1971" s="227"/>
      <c r="AQ1971" s="227"/>
    </row>
    <row r="1972" spans="35:43">
      <c r="AI1972" s="227"/>
      <c r="AJ1972" s="227"/>
      <c r="AK1972" s="227"/>
      <c r="AL1972" s="227"/>
      <c r="AM1972" s="225"/>
      <c r="AN1972" s="227"/>
      <c r="AO1972" s="227"/>
      <c r="AP1972" s="227"/>
      <c r="AQ1972" s="227"/>
    </row>
    <row r="1973" spans="35:43">
      <c r="AI1973" s="227"/>
      <c r="AJ1973" s="227"/>
      <c r="AK1973" s="227"/>
      <c r="AL1973" s="227"/>
      <c r="AM1973" s="225"/>
      <c r="AN1973" s="227"/>
      <c r="AO1973" s="227"/>
      <c r="AP1973" s="227"/>
      <c r="AQ1973" s="227"/>
    </row>
    <row r="1974" spans="35:43">
      <c r="AI1974" s="227"/>
      <c r="AJ1974" s="227"/>
      <c r="AK1974" s="227"/>
      <c r="AL1974" s="227"/>
      <c r="AM1974" s="225"/>
      <c r="AN1974" s="227"/>
      <c r="AO1974" s="227"/>
      <c r="AP1974" s="227"/>
      <c r="AQ1974" s="227"/>
    </row>
    <row r="1975" spans="35:43">
      <c r="AI1975" s="227"/>
      <c r="AJ1975" s="227"/>
      <c r="AK1975" s="227"/>
      <c r="AL1975" s="227"/>
      <c r="AM1975" s="225"/>
      <c r="AN1975" s="227"/>
      <c r="AO1975" s="227"/>
      <c r="AP1975" s="227"/>
      <c r="AQ1975" s="227"/>
    </row>
    <row r="1976" spans="35:43">
      <c r="AI1976" s="227"/>
      <c r="AJ1976" s="227"/>
      <c r="AK1976" s="227"/>
      <c r="AL1976" s="227"/>
      <c r="AM1976" s="225"/>
      <c r="AN1976" s="227"/>
      <c r="AO1976" s="227"/>
      <c r="AP1976" s="227"/>
      <c r="AQ1976" s="227"/>
    </row>
    <row r="1977" spans="35:43">
      <c r="AI1977" s="227"/>
      <c r="AJ1977" s="227"/>
      <c r="AK1977" s="227"/>
      <c r="AL1977" s="227"/>
      <c r="AM1977" s="225"/>
      <c r="AN1977" s="227"/>
      <c r="AO1977" s="227"/>
      <c r="AP1977" s="227"/>
      <c r="AQ1977" s="227"/>
    </row>
    <row r="1978" spans="35:43">
      <c r="AI1978" s="227"/>
      <c r="AJ1978" s="227"/>
      <c r="AK1978" s="227"/>
      <c r="AL1978" s="227"/>
      <c r="AM1978" s="225"/>
      <c r="AN1978" s="227"/>
      <c r="AO1978" s="227"/>
      <c r="AP1978" s="227"/>
      <c r="AQ1978" s="227"/>
    </row>
    <row r="1979" spans="35:43">
      <c r="AI1979" s="227"/>
      <c r="AJ1979" s="227"/>
      <c r="AK1979" s="227"/>
      <c r="AL1979" s="227"/>
      <c r="AM1979" s="225"/>
      <c r="AN1979" s="227"/>
      <c r="AO1979" s="227"/>
      <c r="AP1979" s="227"/>
      <c r="AQ1979" s="227"/>
    </row>
    <row r="1980" spans="35:43">
      <c r="AI1980" s="227"/>
      <c r="AJ1980" s="227"/>
      <c r="AK1980" s="227"/>
      <c r="AL1980" s="227"/>
      <c r="AM1980" s="225"/>
      <c r="AN1980" s="227"/>
      <c r="AO1980" s="227"/>
      <c r="AP1980" s="227"/>
      <c r="AQ1980" s="227"/>
    </row>
    <row r="1981" spans="35:43">
      <c r="AI1981" s="227"/>
      <c r="AJ1981" s="227"/>
      <c r="AK1981" s="227"/>
      <c r="AL1981" s="227"/>
      <c r="AM1981" s="225"/>
      <c r="AN1981" s="227"/>
      <c r="AO1981" s="227"/>
      <c r="AP1981" s="227"/>
      <c r="AQ1981" s="227"/>
    </row>
    <row r="1982" spans="35:43">
      <c r="AI1982" s="227"/>
      <c r="AJ1982" s="227"/>
      <c r="AK1982" s="227"/>
      <c r="AL1982" s="227"/>
      <c r="AM1982" s="225"/>
      <c r="AN1982" s="227"/>
      <c r="AO1982" s="227"/>
      <c r="AP1982" s="227"/>
      <c r="AQ1982" s="227"/>
    </row>
    <row r="1983" spans="35:43">
      <c r="AI1983" s="227"/>
      <c r="AJ1983" s="227"/>
      <c r="AK1983" s="227"/>
      <c r="AL1983" s="227"/>
      <c r="AM1983" s="225"/>
      <c r="AN1983" s="227"/>
      <c r="AO1983" s="227"/>
      <c r="AP1983" s="227"/>
      <c r="AQ1983" s="227"/>
    </row>
    <row r="1984" spans="35:43">
      <c r="AI1984" s="227"/>
      <c r="AJ1984" s="227"/>
      <c r="AK1984" s="227"/>
      <c r="AL1984" s="227"/>
      <c r="AM1984" s="225"/>
      <c r="AN1984" s="227"/>
      <c r="AO1984" s="227"/>
      <c r="AP1984" s="227"/>
      <c r="AQ1984" s="227"/>
    </row>
    <row r="1985" spans="35:43">
      <c r="AI1985" s="227"/>
      <c r="AJ1985" s="227"/>
      <c r="AK1985" s="227"/>
      <c r="AL1985" s="227"/>
      <c r="AM1985" s="225"/>
      <c r="AN1985" s="227"/>
      <c r="AO1985" s="227"/>
      <c r="AP1985" s="227"/>
      <c r="AQ1985" s="227"/>
    </row>
    <row r="1986" spans="35:43">
      <c r="AI1986" s="227"/>
      <c r="AJ1986" s="227"/>
      <c r="AK1986" s="227"/>
      <c r="AL1986" s="227"/>
      <c r="AM1986" s="225"/>
      <c r="AN1986" s="227"/>
      <c r="AO1986" s="227"/>
      <c r="AP1986" s="227"/>
      <c r="AQ1986" s="227"/>
    </row>
    <row r="1987" spans="35:43">
      <c r="AI1987" s="227"/>
      <c r="AJ1987" s="227"/>
      <c r="AK1987" s="227"/>
      <c r="AL1987" s="227"/>
      <c r="AM1987" s="225"/>
      <c r="AN1987" s="227"/>
      <c r="AO1987" s="227"/>
      <c r="AP1987" s="227"/>
      <c r="AQ1987" s="227"/>
    </row>
    <row r="1988" spans="35:43">
      <c r="AI1988" s="227"/>
      <c r="AJ1988" s="227"/>
      <c r="AK1988" s="227"/>
      <c r="AL1988" s="227"/>
      <c r="AM1988" s="225"/>
      <c r="AN1988" s="227"/>
      <c r="AO1988" s="227"/>
      <c r="AP1988" s="227"/>
      <c r="AQ1988" s="227"/>
    </row>
    <row r="1989" spans="35:43">
      <c r="AI1989" s="227"/>
      <c r="AJ1989" s="227"/>
      <c r="AK1989" s="227"/>
      <c r="AL1989" s="227"/>
      <c r="AM1989" s="225"/>
      <c r="AN1989" s="227"/>
      <c r="AO1989" s="227"/>
      <c r="AP1989" s="227"/>
      <c r="AQ1989" s="227"/>
    </row>
    <row r="1990" spans="35:43">
      <c r="AI1990" s="227"/>
      <c r="AJ1990" s="227"/>
      <c r="AK1990" s="227"/>
      <c r="AL1990" s="227"/>
      <c r="AM1990" s="225"/>
      <c r="AN1990" s="227"/>
      <c r="AO1990" s="227"/>
      <c r="AP1990" s="227"/>
      <c r="AQ1990" s="227"/>
    </row>
    <row r="1991" spans="35:43">
      <c r="AI1991" s="227"/>
      <c r="AJ1991" s="227"/>
      <c r="AK1991" s="227"/>
      <c r="AL1991" s="227"/>
      <c r="AM1991" s="225"/>
      <c r="AN1991" s="227"/>
      <c r="AO1991" s="227"/>
      <c r="AP1991" s="227"/>
      <c r="AQ1991" s="227"/>
    </row>
    <row r="1992" spans="35:43">
      <c r="AI1992" s="227"/>
      <c r="AJ1992" s="227"/>
      <c r="AK1992" s="227"/>
      <c r="AL1992" s="227"/>
      <c r="AM1992" s="225"/>
      <c r="AN1992" s="227"/>
      <c r="AO1992" s="227"/>
      <c r="AP1992" s="227"/>
      <c r="AQ1992" s="227"/>
    </row>
    <row r="1993" spans="35:43">
      <c r="AI1993" s="227"/>
      <c r="AJ1993" s="227"/>
      <c r="AK1993" s="227"/>
      <c r="AL1993" s="227"/>
      <c r="AM1993" s="225"/>
      <c r="AN1993" s="227"/>
      <c r="AO1993" s="227"/>
      <c r="AP1993" s="227"/>
      <c r="AQ1993" s="227"/>
    </row>
    <row r="1994" spans="35:43">
      <c r="AI1994" s="227"/>
      <c r="AJ1994" s="227"/>
      <c r="AK1994" s="227"/>
      <c r="AL1994" s="227"/>
      <c r="AM1994" s="225"/>
      <c r="AN1994" s="227"/>
      <c r="AO1994" s="227"/>
      <c r="AP1994" s="227"/>
      <c r="AQ1994" s="227"/>
    </row>
    <row r="1995" spans="35:43">
      <c r="AI1995" s="227"/>
      <c r="AJ1995" s="227"/>
      <c r="AK1995" s="227"/>
      <c r="AL1995" s="227"/>
      <c r="AM1995" s="225"/>
      <c r="AN1995" s="227"/>
      <c r="AO1995" s="227"/>
      <c r="AP1995" s="227"/>
      <c r="AQ1995" s="227"/>
    </row>
    <row r="1996" spans="35:43">
      <c r="AI1996" s="227"/>
      <c r="AJ1996" s="227"/>
      <c r="AK1996" s="227"/>
      <c r="AL1996" s="227"/>
      <c r="AM1996" s="225"/>
      <c r="AN1996" s="227"/>
      <c r="AO1996" s="227"/>
      <c r="AP1996" s="227"/>
      <c r="AQ1996" s="227"/>
    </row>
    <row r="1997" spans="35:43">
      <c r="AI1997" s="227"/>
      <c r="AJ1997" s="227"/>
      <c r="AK1997" s="227"/>
      <c r="AL1997" s="227"/>
      <c r="AM1997" s="225"/>
      <c r="AN1997" s="227"/>
      <c r="AO1997" s="227"/>
      <c r="AP1997" s="227"/>
      <c r="AQ1997" s="227"/>
    </row>
    <row r="1998" spans="35:43">
      <c r="AI1998" s="227"/>
      <c r="AJ1998" s="227"/>
      <c r="AK1998" s="227"/>
      <c r="AL1998" s="227"/>
      <c r="AM1998" s="225"/>
      <c r="AN1998" s="227"/>
      <c r="AO1998" s="227"/>
      <c r="AP1998" s="227"/>
      <c r="AQ1998" s="227"/>
    </row>
    <row r="1999" spans="35:43">
      <c r="AI1999" s="227"/>
      <c r="AJ1999" s="227"/>
      <c r="AK1999" s="227"/>
      <c r="AL1999" s="227"/>
      <c r="AM1999" s="225"/>
      <c r="AN1999" s="227"/>
      <c r="AO1999" s="227"/>
      <c r="AP1999" s="227"/>
      <c r="AQ1999" s="227"/>
    </row>
    <row r="2000" spans="35:43">
      <c r="AI2000" s="227"/>
      <c r="AJ2000" s="227"/>
      <c r="AK2000" s="227"/>
      <c r="AL2000" s="227"/>
      <c r="AM2000" s="225"/>
      <c r="AN2000" s="227"/>
      <c r="AO2000" s="227"/>
      <c r="AP2000" s="227"/>
      <c r="AQ2000" s="227"/>
    </row>
    <row r="2001" spans="35:43">
      <c r="AI2001" s="227"/>
      <c r="AJ2001" s="227"/>
      <c r="AK2001" s="227"/>
      <c r="AL2001" s="227"/>
      <c r="AM2001" s="225"/>
      <c r="AN2001" s="227"/>
      <c r="AO2001" s="227"/>
      <c r="AP2001" s="227"/>
      <c r="AQ2001" s="227"/>
    </row>
    <row r="2002" spans="35:43">
      <c r="AI2002" s="227"/>
      <c r="AJ2002" s="227"/>
      <c r="AK2002" s="227"/>
      <c r="AL2002" s="227"/>
      <c r="AM2002" s="225"/>
      <c r="AN2002" s="227"/>
      <c r="AO2002" s="227"/>
      <c r="AP2002" s="227"/>
      <c r="AQ2002" s="227"/>
    </row>
    <row r="2003" spans="35:43">
      <c r="AI2003" s="227"/>
      <c r="AJ2003" s="227"/>
      <c r="AK2003" s="227"/>
      <c r="AL2003" s="227"/>
      <c r="AM2003" s="225"/>
      <c r="AN2003" s="227"/>
      <c r="AO2003" s="227"/>
      <c r="AP2003" s="227"/>
      <c r="AQ2003" s="227"/>
    </row>
    <row r="2004" spans="35:43">
      <c r="AI2004" s="227"/>
      <c r="AJ2004" s="227"/>
      <c r="AK2004" s="227"/>
      <c r="AL2004" s="227"/>
      <c r="AM2004" s="225"/>
      <c r="AN2004" s="227"/>
      <c r="AO2004" s="227"/>
      <c r="AP2004" s="227"/>
      <c r="AQ2004" s="227"/>
    </row>
    <row r="2005" spans="35:43">
      <c r="AI2005" s="227"/>
      <c r="AJ2005" s="227"/>
      <c r="AK2005" s="227"/>
      <c r="AL2005" s="227"/>
      <c r="AM2005" s="225"/>
      <c r="AN2005" s="227"/>
      <c r="AO2005" s="227"/>
      <c r="AP2005" s="227"/>
      <c r="AQ2005" s="227"/>
    </row>
    <row r="2006" spans="35:43">
      <c r="AI2006" s="227"/>
      <c r="AJ2006" s="227"/>
      <c r="AK2006" s="227"/>
      <c r="AL2006" s="227"/>
      <c r="AM2006" s="225"/>
      <c r="AN2006" s="227"/>
      <c r="AO2006" s="227"/>
      <c r="AP2006" s="227"/>
      <c r="AQ2006" s="227"/>
    </row>
    <row r="2007" spans="35:43">
      <c r="AI2007" s="227"/>
      <c r="AJ2007" s="227"/>
      <c r="AK2007" s="227"/>
      <c r="AL2007" s="227"/>
      <c r="AM2007" s="225"/>
      <c r="AN2007" s="227"/>
      <c r="AO2007" s="227"/>
      <c r="AP2007" s="227"/>
      <c r="AQ2007" s="227"/>
    </row>
    <row r="2008" spans="35:43">
      <c r="AI2008" s="227"/>
      <c r="AJ2008" s="227"/>
      <c r="AK2008" s="227"/>
      <c r="AL2008" s="227"/>
      <c r="AM2008" s="225"/>
      <c r="AN2008" s="227"/>
      <c r="AO2008" s="227"/>
      <c r="AP2008" s="227"/>
      <c r="AQ2008" s="227"/>
    </row>
    <row r="2009" spans="35:43">
      <c r="AI2009" s="227"/>
      <c r="AJ2009" s="227"/>
      <c r="AK2009" s="227"/>
      <c r="AL2009" s="227"/>
      <c r="AM2009" s="225"/>
      <c r="AN2009" s="227"/>
      <c r="AO2009" s="227"/>
      <c r="AP2009" s="227"/>
      <c r="AQ2009" s="227"/>
    </row>
    <row r="2010" spans="35:43">
      <c r="AI2010" s="227"/>
      <c r="AJ2010" s="227"/>
      <c r="AK2010" s="227"/>
      <c r="AL2010" s="227"/>
      <c r="AM2010" s="225"/>
      <c r="AN2010" s="227"/>
      <c r="AO2010" s="227"/>
      <c r="AP2010" s="227"/>
      <c r="AQ2010" s="227"/>
    </row>
    <row r="2011" spans="35:43">
      <c r="AI2011" s="227"/>
      <c r="AJ2011" s="227"/>
      <c r="AK2011" s="227"/>
      <c r="AL2011" s="227"/>
      <c r="AM2011" s="225"/>
      <c r="AN2011" s="227"/>
      <c r="AO2011" s="227"/>
      <c r="AP2011" s="227"/>
      <c r="AQ2011" s="227"/>
    </row>
    <row r="2012" spans="35:43">
      <c r="AI2012" s="227"/>
      <c r="AJ2012" s="227"/>
      <c r="AK2012" s="227"/>
      <c r="AL2012" s="227"/>
      <c r="AM2012" s="225"/>
      <c r="AN2012" s="227"/>
      <c r="AO2012" s="227"/>
      <c r="AP2012" s="227"/>
      <c r="AQ2012" s="227"/>
    </row>
    <row r="2013" spans="35:43">
      <c r="AI2013" s="227"/>
      <c r="AJ2013" s="227"/>
      <c r="AK2013" s="227"/>
      <c r="AL2013" s="227"/>
      <c r="AM2013" s="225"/>
      <c r="AN2013" s="227"/>
      <c r="AO2013" s="227"/>
      <c r="AP2013" s="227"/>
      <c r="AQ2013" s="227"/>
    </row>
    <row r="2014" spans="35:43">
      <c r="AI2014" s="227"/>
      <c r="AJ2014" s="227"/>
      <c r="AK2014" s="227"/>
      <c r="AL2014" s="227"/>
      <c r="AM2014" s="225"/>
      <c r="AN2014" s="227"/>
      <c r="AO2014" s="227"/>
      <c r="AP2014" s="227"/>
      <c r="AQ2014" s="227"/>
    </row>
    <row r="2015" spans="35:43">
      <c r="AI2015" s="227"/>
      <c r="AJ2015" s="227"/>
      <c r="AK2015" s="227"/>
      <c r="AL2015" s="227"/>
      <c r="AM2015" s="225"/>
      <c r="AN2015" s="227"/>
      <c r="AO2015" s="227"/>
      <c r="AP2015" s="227"/>
      <c r="AQ2015" s="227"/>
    </row>
    <row r="2016" spans="35:43">
      <c r="AI2016" s="227"/>
      <c r="AJ2016" s="227"/>
      <c r="AK2016" s="227"/>
      <c r="AL2016" s="227"/>
      <c r="AM2016" s="225"/>
      <c r="AN2016" s="227"/>
      <c r="AO2016" s="227"/>
      <c r="AP2016" s="227"/>
      <c r="AQ2016" s="227"/>
    </row>
    <row r="2017" spans="35:43">
      <c r="AI2017" s="227"/>
      <c r="AJ2017" s="227"/>
      <c r="AK2017" s="227"/>
      <c r="AL2017" s="227"/>
      <c r="AM2017" s="225"/>
      <c r="AN2017" s="227"/>
      <c r="AO2017" s="227"/>
      <c r="AP2017" s="227"/>
      <c r="AQ2017" s="227"/>
    </row>
    <row r="2018" spans="35:43">
      <c r="AI2018" s="227"/>
      <c r="AJ2018" s="227"/>
      <c r="AK2018" s="227"/>
      <c r="AL2018" s="227"/>
      <c r="AM2018" s="225"/>
      <c r="AN2018" s="227"/>
      <c r="AO2018" s="227"/>
      <c r="AP2018" s="227"/>
      <c r="AQ2018" s="227"/>
    </row>
    <row r="2019" spans="35:43">
      <c r="AI2019" s="227"/>
      <c r="AJ2019" s="227"/>
      <c r="AK2019" s="227"/>
      <c r="AL2019" s="227"/>
      <c r="AM2019" s="225"/>
      <c r="AN2019" s="227"/>
      <c r="AO2019" s="227"/>
      <c r="AP2019" s="227"/>
      <c r="AQ2019" s="227"/>
    </row>
    <row r="2020" spans="35:43">
      <c r="AI2020" s="227"/>
      <c r="AJ2020" s="227"/>
      <c r="AK2020" s="227"/>
      <c r="AL2020" s="227"/>
      <c r="AM2020" s="225"/>
      <c r="AN2020" s="227"/>
      <c r="AO2020" s="227"/>
      <c r="AP2020" s="227"/>
      <c r="AQ2020" s="227"/>
    </row>
    <row r="2021" spans="35:43">
      <c r="AI2021" s="227"/>
      <c r="AJ2021" s="227"/>
      <c r="AK2021" s="227"/>
      <c r="AL2021" s="227"/>
      <c r="AM2021" s="225"/>
      <c r="AN2021" s="227"/>
      <c r="AO2021" s="227"/>
      <c r="AP2021" s="227"/>
      <c r="AQ2021" s="227"/>
    </row>
    <row r="2022" spans="35:43">
      <c r="AI2022" s="227"/>
      <c r="AJ2022" s="227"/>
      <c r="AK2022" s="227"/>
      <c r="AL2022" s="227"/>
      <c r="AM2022" s="225"/>
      <c r="AN2022" s="227"/>
      <c r="AO2022" s="227"/>
      <c r="AP2022" s="227"/>
      <c r="AQ2022" s="227"/>
    </row>
    <row r="2023" spans="35:43">
      <c r="AI2023" s="227"/>
      <c r="AJ2023" s="227"/>
      <c r="AK2023" s="227"/>
      <c r="AL2023" s="227"/>
      <c r="AM2023" s="225"/>
      <c r="AN2023" s="227"/>
      <c r="AO2023" s="227"/>
      <c r="AP2023" s="227"/>
      <c r="AQ2023" s="227"/>
    </row>
    <row r="2024" spans="35:43">
      <c r="AI2024" s="227"/>
      <c r="AJ2024" s="227"/>
      <c r="AK2024" s="227"/>
      <c r="AL2024" s="227"/>
      <c r="AM2024" s="225"/>
      <c r="AN2024" s="227"/>
      <c r="AO2024" s="227"/>
      <c r="AP2024" s="227"/>
      <c r="AQ2024" s="227"/>
    </row>
    <row r="2025" spans="35:43">
      <c r="AI2025" s="227"/>
      <c r="AJ2025" s="227"/>
      <c r="AK2025" s="227"/>
      <c r="AL2025" s="227"/>
      <c r="AM2025" s="225"/>
      <c r="AN2025" s="227"/>
      <c r="AO2025" s="227"/>
      <c r="AP2025" s="227"/>
      <c r="AQ2025" s="227"/>
    </row>
    <row r="2026" spans="35:43">
      <c r="AI2026" s="227"/>
      <c r="AJ2026" s="227"/>
      <c r="AK2026" s="227"/>
      <c r="AL2026" s="227"/>
      <c r="AM2026" s="225"/>
      <c r="AN2026" s="227"/>
      <c r="AO2026" s="227"/>
      <c r="AP2026" s="227"/>
      <c r="AQ2026" s="227"/>
    </row>
    <row r="2027" spans="35:43">
      <c r="AI2027" s="227"/>
      <c r="AJ2027" s="227"/>
      <c r="AK2027" s="227"/>
      <c r="AL2027" s="227"/>
      <c r="AM2027" s="225"/>
      <c r="AN2027" s="227"/>
      <c r="AO2027" s="227"/>
      <c r="AP2027" s="227"/>
      <c r="AQ2027" s="227"/>
    </row>
    <row r="2028" spans="35:43">
      <c r="AI2028" s="227"/>
      <c r="AJ2028" s="227"/>
      <c r="AK2028" s="227"/>
      <c r="AL2028" s="227"/>
      <c r="AM2028" s="225"/>
      <c r="AN2028" s="227"/>
      <c r="AO2028" s="227"/>
      <c r="AP2028" s="227"/>
      <c r="AQ2028" s="227"/>
    </row>
    <row r="2029" spans="35:43">
      <c r="AI2029" s="227"/>
      <c r="AJ2029" s="227"/>
      <c r="AK2029" s="227"/>
      <c r="AL2029" s="227"/>
      <c r="AM2029" s="225"/>
      <c r="AN2029" s="227"/>
      <c r="AO2029" s="227"/>
      <c r="AP2029" s="227"/>
      <c r="AQ2029" s="227"/>
    </row>
    <row r="2030" spans="35:43">
      <c r="AI2030" s="227"/>
      <c r="AJ2030" s="227"/>
      <c r="AK2030" s="227"/>
      <c r="AL2030" s="227"/>
      <c r="AM2030" s="225"/>
      <c r="AN2030" s="227"/>
      <c r="AO2030" s="227"/>
      <c r="AP2030" s="227"/>
      <c r="AQ2030" s="227"/>
    </row>
    <row r="2031" spans="35:43">
      <c r="AI2031" s="227"/>
      <c r="AJ2031" s="227"/>
      <c r="AK2031" s="227"/>
      <c r="AL2031" s="227"/>
      <c r="AM2031" s="225"/>
      <c r="AN2031" s="227"/>
      <c r="AO2031" s="227"/>
      <c r="AP2031" s="227"/>
      <c r="AQ2031" s="227"/>
    </row>
    <row r="2032" spans="35:43">
      <c r="AI2032" s="227"/>
      <c r="AJ2032" s="227"/>
      <c r="AK2032" s="227"/>
      <c r="AL2032" s="227"/>
      <c r="AM2032" s="225"/>
      <c r="AN2032" s="227"/>
      <c r="AO2032" s="227"/>
      <c r="AP2032" s="227"/>
      <c r="AQ2032" s="227"/>
    </row>
    <row r="2033" spans="35:43">
      <c r="AI2033" s="227"/>
      <c r="AJ2033" s="227"/>
      <c r="AK2033" s="227"/>
      <c r="AL2033" s="227"/>
      <c r="AM2033" s="225"/>
      <c r="AN2033" s="227"/>
      <c r="AO2033" s="227"/>
      <c r="AP2033" s="227"/>
      <c r="AQ2033" s="227"/>
    </row>
    <row r="2034" spans="35:43">
      <c r="AI2034" s="227"/>
      <c r="AJ2034" s="227"/>
      <c r="AK2034" s="227"/>
      <c r="AL2034" s="227"/>
      <c r="AM2034" s="225"/>
      <c r="AN2034" s="227"/>
      <c r="AO2034" s="227"/>
      <c r="AP2034" s="227"/>
      <c r="AQ2034" s="227"/>
    </row>
    <row r="2035" spans="35:43">
      <c r="AI2035" s="227"/>
      <c r="AJ2035" s="227"/>
      <c r="AK2035" s="227"/>
      <c r="AL2035" s="227"/>
      <c r="AM2035" s="225"/>
      <c r="AN2035" s="227"/>
      <c r="AO2035" s="227"/>
      <c r="AP2035" s="227"/>
      <c r="AQ2035" s="227"/>
    </row>
    <row r="2036" spans="35:43">
      <c r="AI2036" s="227"/>
      <c r="AJ2036" s="227"/>
      <c r="AK2036" s="227"/>
      <c r="AL2036" s="227"/>
      <c r="AM2036" s="225"/>
      <c r="AN2036" s="227"/>
      <c r="AO2036" s="227"/>
      <c r="AP2036" s="227"/>
      <c r="AQ2036" s="227"/>
    </row>
    <row r="2037" spans="35:43">
      <c r="AI2037" s="227"/>
      <c r="AJ2037" s="227"/>
      <c r="AK2037" s="227"/>
      <c r="AL2037" s="227"/>
      <c r="AM2037" s="225"/>
      <c r="AN2037" s="227"/>
      <c r="AO2037" s="227"/>
      <c r="AP2037" s="227"/>
      <c r="AQ2037" s="227"/>
    </row>
    <row r="2038" spans="35:43">
      <c r="AI2038" s="227"/>
      <c r="AJ2038" s="227"/>
      <c r="AK2038" s="227"/>
      <c r="AL2038" s="227"/>
      <c r="AM2038" s="225"/>
      <c r="AN2038" s="227"/>
      <c r="AO2038" s="227"/>
      <c r="AP2038" s="227"/>
      <c r="AQ2038" s="227"/>
    </row>
    <row r="2039" spans="35:43">
      <c r="AI2039" s="227"/>
      <c r="AJ2039" s="227"/>
      <c r="AK2039" s="227"/>
      <c r="AL2039" s="227"/>
      <c r="AM2039" s="225"/>
      <c r="AN2039" s="227"/>
      <c r="AO2039" s="227"/>
      <c r="AP2039" s="227"/>
      <c r="AQ2039" s="227"/>
    </row>
    <row r="2040" spans="35:43">
      <c r="AI2040" s="227"/>
      <c r="AJ2040" s="227"/>
      <c r="AK2040" s="227"/>
      <c r="AL2040" s="227"/>
      <c r="AM2040" s="225"/>
      <c r="AN2040" s="227"/>
      <c r="AO2040" s="227"/>
      <c r="AP2040" s="227"/>
      <c r="AQ2040" s="227"/>
    </row>
    <row r="2041" spans="35:43">
      <c r="AI2041" s="227"/>
      <c r="AJ2041" s="227"/>
      <c r="AK2041" s="227"/>
      <c r="AL2041" s="227"/>
      <c r="AM2041" s="225"/>
      <c r="AN2041" s="227"/>
      <c r="AO2041" s="227"/>
      <c r="AP2041" s="227"/>
      <c r="AQ2041" s="227"/>
    </row>
    <row r="2042" spans="35:43">
      <c r="AI2042" s="227"/>
      <c r="AJ2042" s="227"/>
      <c r="AK2042" s="227"/>
      <c r="AL2042" s="227"/>
      <c r="AM2042" s="225"/>
      <c r="AN2042" s="227"/>
      <c r="AO2042" s="227"/>
      <c r="AP2042" s="227"/>
      <c r="AQ2042" s="227"/>
    </row>
    <row r="2043" spans="35:43">
      <c r="AI2043" s="227"/>
      <c r="AJ2043" s="227"/>
      <c r="AK2043" s="227"/>
      <c r="AL2043" s="227"/>
      <c r="AM2043" s="225"/>
      <c r="AN2043" s="227"/>
      <c r="AO2043" s="227"/>
      <c r="AP2043" s="227"/>
      <c r="AQ2043" s="227"/>
    </row>
    <row r="2044" spans="35:43">
      <c r="AI2044" s="227"/>
      <c r="AJ2044" s="227"/>
      <c r="AK2044" s="227"/>
      <c r="AL2044" s="227"/>
      <c r="AM2044" s="225"/>
      <c r="AN2044" s="227"/>
      <c r="AO2044" s="227"/>
      <c r="AP2044" s="227"/>
      <c r="AQ2044" s="227"/>
    </row>
    <row r="2045" spans="35:43">
      <c r="AI2045" s="227"/>
      <c r="AJ2045" s="227"/>
      <c r="AK2045" s="227"/>
      <c r="AL2045" s="227"/>
      <c r="AM2045" s="225"/>
      <c r="AN2045" s="227"/>
      <c r="AO2045" s="227"/>
      <c r="AP2045" s="227"/>
      <c r="AQ2045" s="227"/>
    </row>
    <row r="2046" spans="35:43">
      <c r="AI2046" s="227"/>
      <c r="AJ2046" s="227"/>
      <c r="AK2046" s="227"/>
      <c r="AL2046" s="227"/>
      <c r="AM2046" s="225"/>
      <c r="AN2046" s="227"/>
      <c r="AO2046" s="227"/>
      <c r="AP2046" s="227"/>
      <c r="AQ2046" s="227"/>
    </row>
    <row r="2047" spans="35:43">
      <c r="AI2047" s="227"/>
      <c r="AJ2047" s="227"/>
      <c r="AK2047" s="227"/>
      <c r="AL2047" s="227"/>
      <c r="AM2047" s="225"/>
      <c r="AN2047" s="227"/>
      <c r="AO2047" s="227"/>
      <c r="AP2047" s="227"/>
      <c r="AQ2047" s="227"/>
    </row>
    <row r="2048" spans="35:43">
      <c r="AI2048" s="227"/>
      <c r="AJ2048" s="227"/>
      <c r="AK2048" s="227"/>
      <c r="AL2048" s="227"/>
      <c r="AM2048" s="225"/>
      <c r="AN2048" s="227"/>
      <c r="AO2048" s="227"/>
      <c r="AP2048" s="227"/>
      <c r="AQ2048" s="227"/>
    </row>
    <row r="2049" spans="35:43">
      <c r="AI2049" s="227"/>
      <c r="AJ2049" s="227"/>
      <c r="AK2049" s="227"/>
      <c r="AL2049" s="227"/>
      <c r="AM2049" s="225"/>
      <c r="AN2049" s="227"/>
      <c r="AO2049" s="227"/>
      <c r="AP2049" s="227"/>
      <c r="AQ2049" s="227"/>
    </row>
    <row r="2050" spans="35:43">
      <c r="AI2050" s="227"/>
      <c r="AJ2050" s="227"/>
      <c r="AK2050" s="227"/>
      <c r="AL2050" s="227"/>
      <c r="AM2050" s="225"/>
      <c r="AN2050" s="227"/>
      <c r="AO2050" s="227"/>
      <c r="AP2050" s="227"/>
      <c r="AQ2050" s="227"/>
    </row>
    <row r="2051" spans="35:43">
      <c r="AI2051" s="227"/>
      <c r="AJ2051" s="227"/>
      <c r="AK2051" s="227"/>
      <c r="AL2051" s="227"/>
      <c r="AM2051" s="225"/>
      <c r="AN2051" s="227"/>
      <c r="AO2051" s="227"/>
      <c r="AP2051" s="227"/>
      <c r="AQ2051" s="227"/>
    </row>
    <row r="2052" spans="35:43">
      <c r="AI2052" s="227"/>
      <c r="AJ2052" s="227"/>
      <c r="AK2052" s="227"/>
      <c r="AL2052" s="227"/>
      <c r="AM2052" s="225"/>
      <c r="AN2052" s="227"/>
      <c r="AO2052" s="227"/>
      <c r="AP2052" s="227"/>
      <c r="AQ2052" s="227"/>
    </row>
    <row r="2053" spans="35:43">
      <c r="AI2053" s="227"/>
      <c r="AJ2053" s="227"/>
      <c r="AK2053" s="227"/>
      <c r="AL2053" s="227"/>
      <c r="AM2053" s="225"/>
      <c r="AN2053" s="227"/>
      <c r="AO2053" s="227"/>
      <c r="AP2053" s="227"/>
      <c r="AQ2053" s="227"/>
    </row>
    <row r="2054" spans="35:43">
      <c r="AI2054" s="227"/>
      <c r="AJ2054" s="227"/>
      <c r="AK2054" s="227"/>
      <c r="AL2054" s="227"/>
      <c r="AM2054" s="225"/>
      <c r="AN2054" s="227"/>
      <c r="AO2054" s="227"/>
      <c r="AP2054" s="227"/>
      <c r="AQ2054" s="227"/>
    </row>
    <row r="2055" spans="35:43">
      <c r="AI2055" s="227"/>
      <c r="AJ2055" s="227"/>
      <c r="AK2055" s="227"/>
      <c r="AL2055" s="227"/>
      <c r="AM2055" s="225"/>
      <c r="AN2055" s="227"/>
      <c r="AO2055" s="227"/>
      <c r="AP2055" s="227"/>
      <c r="AQ2055" s="227"/>
    </row>
    <row r="2056" spans="35:43">
      <c r="AI2056" s="227"/>
      <c r="AJ2056" s="227"/>
      <c r="AK2056" s="227"/>
      <c r="AL2056" s="227"/>
      <c r="AM2056" s="225"/>
      <c r="AN2056" s="227"/>
      <c r="AO2056" s="227"/>
      <c r="AP2056" s="227"/>
      <c r="AQ2056" s="227"/>
    </row>
    <row r="2057" spans="35:43">
      <c r="AI2057" s="227"/>
      <c r="AJ2057" s="227"/>
      <c r="AK2057" s="227"/>
      <c r="AL2057" s="227"/>
      <c r="AM2057" s="225"/>
      <c r="AN2057" s="227"/>
      <c r="AO2057" s="227"/>
      <c r="AP2057" s="227"/>
      <c r="AQ2057" s="227"/>
    </row>
    <row r="2058" spans="35:43">
      <c r="AI2058" s="227"/>
      <c r="AJ2058" s="227"/>
      <c r="AK2058" s="227"/>
      <c r="AL2058" s="227"/>
      <c r="AM2058" s="225"/>
      <c r="AN2058" s="227"/>
      <c r="AO2058" s="227"/>
      <c r="AP2058" s="227"/>
      <c r="AQ2058" s="227"/>
    </row>
    <row r="2059" spans="35:43">
      <c r="AI2059" s="227"/>
      <c r="AJ2059" s="227"/>
      <c r="AK2059" s="227"/>
      <c r="AL2059" s="227"/>
      <c r="AM2059" s="225"/>
      <c r="AN2059" s="227"/>
      <c r="AO2059" s="227"/>
      <c r="AP2059" s="227"/>
      <c r="AQ2059" s="227"/>
    </row>
    <row r="2060" spans="35:43">
      <c r="AI2060" s="227"/>
      <c r="AJ2060" s="227"/>
      <c r="AK2060" s="227"/>
      <c r="AL2060" s="227"/>
      <c r="AM2060" s="225"/>
      <c r="AN2060" s="227"/>
      <c r="AO2060" s="227"/>
      <c r="AP2060" s="227"/>
      <c r="AQ2060" s="227"/>
    </row>
    <row r="2061" spans="35:43">
      <c r="AI2061" s="227"/>
      <c r="AJ2061" s="227"/>
      <c r="AK2061" s="227"/>
      <c r="AL2061" s="227"/>
      <c r="AM2061" s="225"/>
      <c r="AN2061" s="227"/>
      <c r="AO2061" s="227"/>
      <c r="AP2061" s="227"/>
      <c r="AQ2061" s="227"/>
    </row>
    <row r="2062" spans="35:43">
      <c r="AI2062" s="227"/>
      <c r="AJ2062" s="227"/>
      <c r="AK2062" s="227"/>
      <c r="AL2062" s="227"/>
      <c r="AM2062" s="225"/>
      <c r="AN2062" s="227"/>
      <c r="AO2062" s="227"/>
      <c r="AP2062" s="227"/>
      <c r="AQ2062" s="227"/>
    </row>
    <row r="2063" spans="35:43">
      <c r="AI2063" s="227"/>
      <c r="AJ2063" s="227"/>
      <c r="AK2063" s="227"/>
      <c r="AL2063" s="227"/>
      <c r="AM2063" s="225"/>
      <c r="AN2063" s="227"/>
      <c r="AO2063" s="227"/>
      <c r="AP2063" s="227"/>
      <c r="AQ2063" s="227"/>
    </row>
    <row r="2064" spans="35:43">
      <c r="AI2064" s="227"/>
      <c r="AJ2064" s="227"/>
      <c r="AK2064" s="227"/>
      <c r="AL2064" s="227"/>
      <c r="AM2064" s="225"/>
      <c r="AN2064" s="227"/>
      <c r="AO2064" s="227"/>
      <c r="AP2064" s="227"/>
      <c r="AQ2064" s="227"/>
    </row>
    <row r="2065" spans="35:43">
      <c r="AI2065" s="227"/>
      <c r="AJ2065" s="227"/>
      <c r="AK2065" s="227"/>
      <c r="AL2065" s="227"/>
      <c r="AM2065" s="225"/>
      <c r="AN2065" s="227"/>
      <c r="AO2065" s="227"/>
      <c r="AP2065" s="227"/>
      <c r="AQ2065" s="227"/>
    </row>
    <row r="2066" spans="35:43">
      <c r="AI2066" s="227"/>
      <c r="AJ2066" s="227"/>
      <c r="AK2066" s="227"/>
      <c r="AL2066" s="227"/>
      <c r="AM2066" s="225"/>
      <c r="AN2066" s="227"/>
      <c r="AO2066" s="227"/>
      <c r="AP2066" s="227"/>
      <c r="AQ2066" s="227"/>
    </row>
    <row r="2067" spans="35:43">
      <c r="AI2067" s="227"/>
      <c r="AJ2067" s="227"/>
      <c r="AK2067" s="227"/>
      <c r="AL2067" s="227"/>
      <c r="AM2067" s="225"/>
      <c r="AN2067" s="227"/>
      <c r="AO2067" s="227"/>
      <c r="AP2067" s="227"/>
      <c r="AQ2067" s="227"/>
    </row>
    <row r="2068" spans="35:43">
      <c r="AI2068" s="227"/>
      <c r="AJ2068" s="227"/>
      <c r="AK2068" s="227"/>
      <c r="AL2068" s="227"/>
      <c r="AM2068" s="225"/>
      <c r="AN2068" s="227"/>
      <c r="AO2068" s="227"/>
      <c r="AP2068" s="227"/>
      <c r="AQ2068" s="227"/>
    </row>
    <row r="2069" spans="35:43">
      <c r="AI2069" s="227"/>
      <c r="AJ2069" s="227"/>
      <c r="AK2069" s="227"/>
      <c r="AL2069" s="227"/>
      <c r="AM2069" s="225"/>
      <c r="AN2069" s="227"/>
      <c r="AO2069" s="227"/>
      <c r="AP2069" s="227"/>
      <c r="AQ2069" s="227"/>
    </row>
    <row r="2070" spans="35:43">
      <c r="AI2070" s="227"/>
      <c r="AJ2070" s="227"/>
      <c r="AK2070" s="227"/>
      <c r="AL2070" s="227"/>
      <c r="AM2070" s="225"/>
      <c r="AN2070" s="227"/>
      <c r="AO2070" s="227"/>
      <c r="AP2070" s="227"/>
      <c r="AQ2070" s="227"/>
    </row>
    <row r="2071" spans="35:43">
      <c r="AI2071" s="227"/>
      <c r="AJ2071" s="227"/>
      <c r="AK2071" s="227"/>
      <c r="AL2071" s="227"/>
      <c r="AM2071" s="225"/>
      <c r="AN2071" s="227"/>
      <c r="AO2071" s="227"/>
      <c r="AP2071" s="227"/>
      <c r="AQ2071" s="227"/>
    </row>
    <row r="2072" spans="35:43">
      <c r="AI2072" s="227"/>
      <c r="AJ2072" s="227"/>
      <c r="AK2072" s="227"/>
      <c r="AL2072" s="227"/>
      <c r="AM2072" s="225"/>
      <c r="AN2072" s="227"/>
      <c r="AO2072" s="227"/>
      <c r="AP2072" s="227"/>
      <c r="AQ2072" s="227"/>
    </row>
    <row r="2073" spans="35:43">
      <c r="AI2073" s="227"/>
      <c r="AJ2073" s="227"/>
      <c r="AK2073" s="227"/>
      <c r="AL2073" s="227"/>
      <c r="AM2073" s="225"/>
      <c r="AN2073" s="227"/>
      <c r="AO2073" s="227"/>
      <c r="AP2073" s="227"/>
      <c r="AQ2073" s="227"/>
    </row>
    <row r="2074" spans="35:43">
      <c r="AI2074" s="227"/>
      <c r="AJ2074" s="227"/>
      <c r="AK2074" s="227"/>
      <c r="AL2074" s="227"/>
      <c r="AM2074" s="225"/>
      <c r="AN2074" s="227"/>
      <c r="AO2074" s="227"/>
      <c r="AP2074" s="227"/>
      <c r="AQ2074" s="227"/>
    </row>
    <row r="2075" spans="35:43">
      <c r="AI2075" s="227"/>
      <c r="AJ2075" s="227"/>
      <c r="AK2075" s="227"/>
      <c r="AL2075" s="227"/>
      <c r="AM2075" s="225"/>
      <c r="AN2075" s="227"/>
      <c r="AO2075" s="227"/>
      <c r="AP2075" s="227"/>
      <c r="AQ2075" s="227"/>
    </row>
    <row r="2076" spans="35:43">
      <c r="AI2076" s="227"/>
      <c r="AJ2076" s="227"/>
      <c r="AK2076" s="227"/>
      <c r="AL2076" s="227"/>
      <c r="AM2076" s="225"/>
      <c r="AN2076" s="227"/>
      <c r="AO2076" s="227"/>
      <c r="AP2076" s="227"/>
      <c r="AQ2076" s="227"/>
    </row>
    <row r="2077" spans="35:43">
      <c r="AI2077" s="227"/>
      <c r="AJ2077" s="227"/>
      <c r="AK2077" s="227"/>
      <c r="AL2077" s="227"/>
      <c r="AM2077" s="225"/>
      <c r="AN2077" s="227"/>
      <c r="AO2077" s="227"/>
      <c r="AP2077" s="227"/>
      <c r="AQ2077" s="227"/>
    </row>
    <row r="2078" spans="35:43">
      <c r="AI2078" s="227"/>
      <c r="AJ2078" s="227"/>
      <c r="AK2078" s="227"/>
      <c r="AL2078" s="227"/>
      <c r="AM2078" s="225"/>
      <c r="AN2078" s="227"/>
      <c r="AO2078" s="227"/>
      <c r="AP2078" s="227"/>
      <c r="AQ2078" s="227"/>
    </row>
    <row r="2079" spans="35:43">
      <c r="AI2079" s="227"/>
      <c r="AJ2079" s="227"/>
      <c r="AK2079" s="227"/>
      <c r="AL2079" s="227"/>
      <c r="AM2079" s="225"/>
      <c r="AN2079" s="227"/>
      <c r="AO2079" s="227"/>
      <c r="AP2079" s="227"/>
      <c r="AQ2079" s="227"/>
    </row>
    <row r="2080" spans="35:43">
      <c r="AI2080" s="227"/>
      <c r="AJ2080" s="227"/>
      <c r="AK2080" s="227"/>
      <c r="AL2080" s="227"/>
      <c r="AM2080" s="225"/>
      <c r="AN2080" s="227"/>
      <c r="AO2080" s="227"/>
      <c r="AP2080" s="227"/>
      <c r="AQ2080" s="227"/>
    </row>
    <row r="2081" spans="35:43">
      <c r="AI2081" s="227"/>
      <c r="AJ2081" s="227"/>
      <c r="AK2081" s="227"/>
      <c r="AL2081" s="227"/>
      <c r="AM2081" s="225"/>
      <c r="AN2081" s="227"/>
      <c r="AO2081" s="227"/>
      <c r="AP2081" s="227"/>
      <c r="AQ2081" s="227"/>
    </row>
    <row r="2082" spans="35:43">
      <c r="AI2082" s="227"/>
      <c r="AJ2082" s="227"/>
      <c r="AK2082" s="227"/>
      <c r="AL2082" s="227"/>
      <c r="AM2082" s="225"/>
      <c r="AN2082" s="227"/>
      <c r="AO2082" s="227"/>
      <c r="AP2082" s="227"/>
      <c r="AQ2082" s="227"/>
    </row>
    <row r="2083" spans="35:43">
      <c r="AI2083" s="227"/>
      <c r="AJ2083" s="227"/>
      <c r="AK2083" s="227"/>
      <c r="AL2083" s="227"/>
      <c r="AM2083" s="225"/>
      <c r="AN2083" s="227"/>
      <c r="AO2083" s="227"/>
      <c r="AP2083" s="227"/>
      <c r="AQ2083" s="227"/>
    </row>
    <row r="2084" spans="35:43">
      <c r="AI2084" s="227"/>
      <c r="AJ2084" s="227"/>
      <c r="AK2084" s="227"/>
      <c r="AL2084" s="227"/>
      <c r="AM2084" s="225"/>
      <c r="AN2084" s="227"/>
      <c r="AO2084" s="227"/>
      <c r="AP2084" s="227"/>
      <c r="AQ2084" s="227"/>
    </row>
    <row r="2085" spans="35:43">
      <c r="AI2085" s="227"/>
      <c r="AJ2085" s="227"/>
      <c r="AK2085" s="227"/>
      <c r="AL2085" s="227"/>
      <c r="AM2085" s="225"/>
      <c r="AN2085" s="227"/>
      <c r="AO2085" s="227"/>
      <c r="AP2085" s="227"/>
      <c r="AQ2085" s="227"/>
    </row>
    <row r="2086" spans="35:43">
      <c r="AI2086" s="227"/>
      <c r="AJ2086" s="227"/>
      <c r="AK2086" s="227"/>
      <c r="AL2086" s="227"/>
      <c r="AM2086" s="225"/>
      <c r="AN2086" s="227"/>
      <c r="AO2086" s="227"/>
      <c r="AP2086" s="227"/>
      <c r="AQ2086" s="227"/>
    </row>
    <row r="2087" spans="35:43">
      <c r="AI2087" s="227"/>
      <c r="AJ2087" s="227"/>
      <c r="AK2087" s="227"/>
      <c r="AL2087" s="227"/>
      <c r="AM2087" s="225"/>
      <c r="AN2087" s="227"/>
      <c r="AO2087" s="227"/>
      <c r="AP2087" s="227"/>
      <c r="AQ2087" s="227"/>
    </row>
    <row r="2088" spans="35:43">
      <c r="AI2088" s="227"/>
      <c r="AJ2088" s="227"/>
      <c r="AK2088" s="227"/>
      <c r="AL2088" s="227"/>
      <c r="AM2088" s="225"/>
      <c r="AN2088" s="227"/>
      <c r="AO2088" s="227"/>
      <c r="AP2088" s="227"/>
      <c r="AQ2088" s="227"/>
    </row>
    <row r="2089" spans="35:43">
      <c r="AI2089" s="227"/>
      <c r="AJ2089" s="227"/>
      <c r="AK2089" s="227"/>
      <c r="AL2089" s="227"/>
      <c r="AM2089" s="225"/>
      <c r="AN2089" s="227"/>
      <c r="AO2089" s="227"/>
      <c r="AP2089" s="227"/>
      <c r="AQ2089" s="227"/>
    </row>
    <row r="2090" spans="35:43">
      <c r="AI2090" s="227"/>
      <c r="AJ2090" s="227"/>
      <c r="AK2090" s="227"/>
      <c r="AL2090" s="227"/>
      <c r="AM2090" s="225"/>
      <c r="AN2090" s="227"/>
      <c r="AO2090" s="227"/>
      <c r="AP2090" s="227"/>
      <c r="AQ2090" s="227"/>
    </row>
    <row r="2091" spans="35:43">
      <c r="AI2091" s="227"/>
      <c r="AJ2091" s="227"/>
      <c r="AK2091" s="227"/>
      <c r="AL2091" s="227"/>
      <c r="AM2091" s="225"/>
      <c r="AN2091" s="227"/>
      <c r="AO2091" s="227"/>
      <c r="AP2091" s="227"/>
      <c r="AQ2091" s="227"/>
    </row>
    <row r="2092" spans="35:43">
      <c r="AI2092" s="227"/>
      <c r="AJ2092" s="227"/>
      <c r="AK2092" s="227"/>
      <c r="AL2092" s="227"/>
      <c r="AM2092" s="225"/>
      <c r="AN2092" s="227"/>
      <c r="AO2092" s="227"/>
      <c r="AP2092" s="227"/>
      <c r="AQ2092" s="227"/>
    </row>
    <row r="2093" spans="35:43">
      <c r="AI2093" s="227"/>
      <c r="AJ2093" s="227"/>
      <c r="AK2093" s="227"/>
      <c r="AL2093" s="227"/>
      <c r="AM2093" s="225"/>
      <c r="AN2093" s="227"/>
      <c r="AO2093" s="227"/>
      <c r="AP2093" s="227"/>
      <c r="AQ2093" s="227"/>
    </row>
    <row r="2094" spans="35:43">
      <c r="AI2094" s="227"/>
      <c r="AJ2094" s="227"/>
      <c r="AK2094" s="227"/>
      <c r="AL2094" s="227"/>
      <c r="AM2094" s="225"/>
      <c r="AN2094" s="227"/>
      <c r="AO2094" s="227"/>
      <c r="AP2094" s="227"/>
      <c r="AQ2094" s="227"/>
    </row>
    <row r="2095" spans="35:43">
      <c r="AI2095" s="227"/>
      <c r="AJ2095" s="227"/>
      <c r="AK2095" s="227"/>
      <c r="AL2095" s="227"/>
      <c r="AM2095" s="225"/>
      <c r="AN2095" s="227"/>
      <c r="AO2095" s="227"/>
      <c r="AP2095" s="227"/>
      <c r="AQ2095" s="227"/>
    </row>
    <row r="2096" spans="35:43">
      <c r="AI2096" s="227"/>
      <c r="AJ2096" s="227"/>
      <c r="AK2096" s="227"/>
      <c r="AL2096" s="227"/>
      <c r="AM2096" s="225"/>
      <c r="AN2096" s="227"/>
      <c r="AO2096" s="227"/>
      <c r="AP2096" s="227"/>
      <c r="AQ2096" s="227"/>
    </row>
    <row r="2097" spans="35:43">
      <c r="AI2097" s="227"/>
      <c r="AJ2097" s="227"/>
      <c r="AK2097" s="227"/>
      <c r="AL2097" s="227"/>
      <c r="AM2097" s="225"/>
      <c r="AN2097" s="227"/>
      <c r="AO2097" s="227"/>
      <c r="AP2097" s="227"/>
      <c r="AQ2097" s="227"/>
    </row>
    <row r="2098" spans="35:43">
      <c r="AI2098" s="227"/>
      <c r="AJ2098" s="227"/>
      <c r="AK2098" s="227"/>
      <c r="AL2098" s="227"/>
      <c r="AM2098" s="225"/>
      <c r="AN2098" s="227"/>
      <c r="AO2098" s="227"/>
      <c r="AP2098" s="227"/>
      <c r="AQ2098" s="227"/>
    </row>
    <row r="2099" spans="35:43">
      <c r="AI2099" s="227"/>
      <c r="AJ2099" s="227"/>
      <c r="AK2099" s="227"/>
      <c r="AL2099" s="227"/>
      <c r="AM2099" s="225"/>
      <c r="AN2099" s="227"/>
      <c r="AO2099" s="227"/>
      <c r="AP2099" s="227"/>
      <c r="AQ2099" s="227"/>
    </row>
    <row r="2100" spans="35:43">
      <c r="AI2100" s="227"/>
      <c r="AJ2100" s="227"/>
      <c r="AK2100" s="227"/>
      <c r="AL2100" s="227"/>
      <c r="AM2100" s="225"/>
      <c r="AN2100" s="227"/>
      <c r="AO2100" s="227"/>
      <c r="AP2100" s="227"/>
      <c r="AQ2100" s="227"/>
    </row>
    <row r="2101" spans="35:43">
      <c r="AI2101" s="227"/>
      <c r="AJ2101" s="227"/>
      <c r="AK2101" s="227"/>
      <c r="AL2101" s="227"/>
      <c r="AM2101" s="225"/>
      <c r="AN2101" s="227"/>
      <c r="AO2101" s="227"/>
      <c r="AP2101" s="227"/>
      <c r="AQ2101" s="227"/>
    </row>
    <row r="2102" spans="35:43">
      <c r="AI2102" s="227"/>
      <c r="AJ2102" s="227"/>
      <c r="AK2102" s="227"/>
      <c r="AL2102" s="227"/>
      <c r="AM2102" s="225"/>
      <c r="AN2102" s="227"/>
      <c r="AO2102" s="227"/>
      <c r="AP2102" s="227"/>
      <c r="AQ2102" s="227"/>
    </row>
    <row r="2103" spans="35:43">
      <c r="AI2103" s="227"/>
      <c r="AJ2103" s="227"/>
      <c r="AK2103" s="227"/>
      <c r="AL2103" s="227"/>
      <c r="AM2103" s="225"/>
      <c r="AN2103" s="227"/>
      <c r="AO2103" s="227"/>
      <c r="AP2103" s="227"/>
      <c r="AQ2103" s="227"/>
    </row>
    <row r="2104" spans="35:43">
      <c r="AI2104" s="227"/>
      <c r="AJ2104" s="227"/>
      <c r="AK2104" s="227"/>
      <c r="AL2104" s="227"/>
      <c r="AM2104" s="225"/>
      <c r="AN2104" s="227"/>
      <c r="AO2104" s="227"/>
      <c r="AP2104" s="227"/>
      <c r="AQ2104" s="227"/>
    </row>
    <row r="2105" spans="35:43">
      <c r="AI2105" s="227"/>
      <c r="AJ2105" s="227"/>
      <c r="AK2105" s="227"/>
      <c r="AL2105" s="227"/>
      <c r="AM2105" s="225"/>
      <c r="AN2105" s="227"/>
      <c r="AO2105" s="227"/>
      <c r="AP2105" s="227"/>
      <c r="AQ2105" s="227"/>
    </row>
    <row r="2106" spans="35:43">
      <c r="AI2106" s="227"/>
      <c r="AJ2106" s="227"/>
      <c r="AK2106" s="227"/>
      <c r="AL2106" s="227"/>
      <c r="AM2106" s="225"/>
      <c r="AN2106" s="227"/>
      <c r="AO2106" s="227"/>
      <c r="AP2106" s="227"/>
      <c r="AQ2106" s="227"/>
    </row>
    <row r="2107" spans="35:43">
      <c r="AI2107" s="227"/>
      <c r="AJ2107" s="227"/>
      <c r="AK2107" s="227"/>
      <c r="AL2107" s="227"/>
      <c r="AM2107" s="225"/>
      <c r="AN2107" s="227"/>
      <c r="AO2107" s="227"/>
      <c r="AP2107" s="227"/>
      <c r="AQ2107" s="227"/>
    </row>
    <row r="2108" spans="35:43">
      <c r="AI2108" s="227"/>
      <c r="AJ2108" s="227"/>
      <c r="AK2108" s="227"/>
      <c r="AL2108" s="227"/>
      <c r="AM2108" s="225"/>
      <c r="AN2108" s="227"/>
      <c r="AO2108" s="227"/>
      <c r="AP2108" s="227"/>
      <c r="AQ2108" s="227"/>
    </row>
    <row r="2109" spans="35:43">
      <c r="AI2109" s="227"/>
      <c r="AJ2109" s="227"/>
      <c r="AK2109" s="227"/>
      <c r="AL2109" s="227"/>
      <c r="AM2109" s="225"/>
      <c r="AN2109" s="227"/>
      <c r="AO2109" s="227"/>
      <c r="AP2109" s="227"/>
      <c r="AQ2109" s="227"/>
    </row>
    <row r="2110" spans="35:43">
      <c r="AI2110" s="227"/>
      <c r="AJ2110" s="227"/>
      <c r="AK2110" s="227"/>
      <c r="AL2110" s="227"/>
      <c r="AM2110" s="225"/>
      <c r="AN2110" s="227"/>
      <c r="AO2110" s="227"/>
      <c r="AP2110" s="227"/>
      <c r="AQ2110" s="227"/>
    </row>
    <row r="2111" spans="35:43">
      <c r="AI2111" s="227"/>
      <c r="AJ2111" s="227"/>
      <c r="AK2111" s="227"/>
      <c r="AL2111" s="227"/>
      <c r="AM2111" s="225"/>
      <c r="AN2111" s="227"/>
      <c r="AO2111" s="227"/>
      <c r="AP2111" s="227"/>
      <c r="AQ2111" s="227"/>
    </row>
    <row r="2112" spans="35:43">
      <c r="AI2112" s="227"/>
      <c r="AJ2112" s="227"/>
      <c r="AK2112" s="227"/>
      <c r="AL2112" s="227"/>
      <c r="AM2112" s="225"/>
      <c r="AN2112" s="227"/>
      <c r="AO2112" s="227"/>
      <c r="AP2112" s="227"/>
      <c r="AQ2112" s="227"/>
    </row>
    <row r="2113" spans="35:43">
      <c r="AI2113" s="227"/>
      <c r="AJ2113" s="227"/>
      <c r="AK2113" s="227"/>
      <c r="AL2113" s="227"/>
      <c r="AM2113" s="225"/>
      <c r="AN2113" s="227"/>
      <c r="AO2113" s="227"/>
      <c r="AP2113" s="227"/>
      <c r="AQ2113" s="227"/>
    </row>
    <row r="2114" spans="35:43">
      <c r="AI2114" s="227"/>
      <c r="AJ2114" s="227"/>
      <c r="AK2114" s="227"/>
      <c r="AL2114" s="227"/>
      <c r="AM2114" s="225"/>
      <c r="AN2114" s="227"/>
      <c r="AO2114" s="227"/>
      <c r="AP2114" s="227"/>
      <c r="AQ2114" s="227"/>
    </row>
    <row r="2115" spans="35:43">
      <c r="AI2115" s="227"/>
      <c r="AJ2115" s="227"/>
      <c r="AK2115" s="227"/>
      <c r="AL2115" s="227"/>
      <c r="AM2115" s="225"/>
      <c r="AN2115" s="227"/>
      <c r="AO2115" s="227"/>
      <c r="AP2115" s="227"/>
      <c r="AQ2115" s="227"/>
    </row>
    <row r="2116" spans="35:43">
      <c r="AI2116" s="227"/>
      <c r="AJ2116" s="227"/>
      <c r="AK2116" s="227"/>
      <c r="AL2116" s="227"/>
      <c r="AM2116" s="225"/>
      <c r="AN2116" s="227"/>
      <c r="AO2116" s="227"/>
      <c r="AP2116" s="227"/>
      <c r="AQ2116" s="227"/>
    </row>
    <row r="2117" spans="35:43">
      <c r="AI2117" s="227"/>
      <c r="AJ2117" s="227"/>
      <c r="AK2117" s="227"/>
      <c r="AL2117" s="227"/>
      <c r="AM2117" s="225"/>
      <c r="AN2117" s="227"/>
      <c r="AO2117" s="227"/>
      <c r="AP2117" s="227"/>
      <c r="AQ2117" s="227"/>
    </row>
    <row r="2118" spans="35:43">
      <c r="AI2118" s="227"/>
      <c r="AJ2118" s="227"/>
      <c r="AK2118" s="227"/>
      <c r="AL2118" s="227"/>
      <c r="AM2118" s="225"/>
      <c r="AN2118" s="227"/>
      <c r="AO2118" s="227"/>
      <c r="AP2118" s="227"/>
      <c r="AQ2118" s="227"/>
    </row>
    <row r="2119" spans="35:43">
      <c r="AI2119" s="227"/>
      <c r="AJ2119" s="227"/>
      <c r="AK2119" s="227"/>
      <c r="AL2119" s="227"/>
      <c r="AM2119" s="225"/>
      <c r="AN2119" s="227"/>
      <c r="AO2119" s="227"/>
      <c r="AP2119" s="227"/>
      <c r="AQ2119" s="227"/>
    </row>
    <row r="2120" spans="35:43">
      <c r="AI2120" s="227"/>
      <c r="AJ2120" s="227"/>
      <c r="AK2120" s="227"/>
      <c r="AL2120" s="227"/>
      <c r="AM2120" s="225"/>
      <c r="AN2120" s="227"/>
      <c r="AO2120" s="227"/>
      <c r="AP2120" s="227"/>
      <c r="AQ2120" s="227"/>
    </row>
    <row r="2121" spans="35:43">
      <c r="AI2121" s="227"/>
      <c r="AJ2121" s="227"/>
      <c r="AK2121" s="227"/>
      <c r="AL2121" s="227"/>
      <c r="AM2121" s="225"/>
      <c r="AN2121" s="227"/>
      <c r="AO2121" s="227"/>
      <c r="AP2121" s="227"/>
      <c r="AQ2121" s="227"/>
    </row>
    <row r="2122" spans="35:43">
      <c r="AI2122" s="227"/>
      <c r="AJ2122" s="227"/>
      <c r="AK2122" s="227"/>
      <c r="AL2122" s="227"/>
      <c r="AM2122" s="225"/>
      <c r="AN2122" s="227"/>
      <c r="AO2122" s="227"/>
      <c r="AP2122" s="227"/>
      <c r="AQ2122" s="227"/>
    </row>
    <row r="2123" spans="35:43">
      <c r="AI2123" s="227"/>
      <c r="AJ2123" s="227"/>
      <c r="AK2123" s="227"/>
      <c r="AL2123" s="227"/>
      <c r="AM2123" s="225"/>
      <c r="AN2123" s="227"/>
      <c r="AO2123" s="227"/>
      <c r="AP2123" s="227"/>
      <c r="AQ2123" s="227"/>
    </row>
    <row r="2124" spans="35:43">
      <c r="AI2124" s="227"/>
      <c r="AJ2124" s="227"/>
      <c r="AK2124" s="227"/>
      <c r="AL2124" s="227"/>
      <c r="AM2124" s="225"/>
      <c r="AN2124" s="227"/>
      <c r="AO2124" s="227"/>
      <c r="AP2124" s="227"/>
      <c r="AQ2124" s="227"/>
    </row>
    <row r="2125" spans="35:43">
      <c r="AI2125" s="227"/>
      <c r="AJ2125" s="227"/>
      <c r="AK2125" s="227"/>
      <c r="AL2125" s="227"/>
      <c r="AM2125" s="225"/>
      <c r="AN2125" s="227"/>
      <c r="AO2125" s="227"/>
      <c r="AP2125" s="227"/>
      <c r="AQ2125" s="227"/>
    </row>
    <row r="2126" spans="35:43">
      <c r="AI2126" s="227"/>
      <c r="AJ2126" s="227"/>
      <c r="AK2126" s="227"/>
      <c r="AL2126" s="227"/>
      <c r="AM2126" s="225"/>
      <c r="AN2126" s="227"/>
      <c r="AO2126" s="227"/>
      <c r="AP2126" s="227"/>
      <c r="AQ2126" s="227"/>
    </row>
    <row r="2127" spans="35:43">
      <c r="AI2127" s="227"/>
      <c r="AJ2127" s="227"/>
      <c r="AK2127" s="227"/>
      <c r="AL2127" s="227"/>
      <c r="AM2127" s="225"/>
      <c r="AN2127" s="227"/>
      <c r="AO2127" s="227"/>
      <c r="AP2127" s="227"/>
      <c r="AQ2127" s="227"/>
    </row>
    <row r="2128" spans="35:43">
      <c r="AI2128" s="227"/>
      <c r="AJ2128" s="227"/>
      <c r="AK2128" s="227"/>
      <c r="AL2128" s="227"/>
      <c r="AM2128" s="225"/>
      <c r="AN2128" s="227"/>
      <c r="AO2128" s="227"/>
      <c r="AP2128" s="227"/>
      <c r="AQ2128" s="227"/>
    </row>
    <row r="2129" spans="35:43">
      <c r="AI2129" s="227"/>
      <c r="AJ2129" s="227"/>
      <c r="AK2129" s="227"/>
      <c r="AL2129" s="227"/>
      <c r="AM2129" s="225"/>
      <c r="AN2129" s="227"/>
      <c r="AO2129" s="227"/>
      <c r="AP2129" s="227"/>
      <c r="AQ2129" s="227"/>
    </row>
    <row r="2130" spans="35:43">
      <c r="AI2130" s="227"/>
      <c r="AJ2130" s="227"/>
      <c r="AK2130" s="227"/>
      <c r="AL2130" s="227"/>
      <c r="AM2130" s="225"/>
      <c r="AN2130" s="227"/>
      <c r="AO2130" s="227"/>
      <c r="AP2130" s="227"/>
      <c r="AQ2130" s="227"/>
    </row>
    <row r="2131" spans="35:43">
      <c r="AI2131" s="227"/>
      <c r="AJ2131" s="227"/>
      <c r="AK2131" s="227"/>
      <c r="AL2131" s="227"/>
      <c r="AM2131" s="225"/>
      <c r="AN2131" s="227"/>
      <c r="AO2131" s="227"/>
      <c r="AP2131" s="227"/>
      <c r="AQ2131" s="227"/>
    </row>
    <row r="2132" spans="35:43">
      <c r="AI2132" s="227"/>
      <c r="AJ2132" s="227"/>
      <c r="AK2132" s="227"/>
      <c r="AL2132" s="227"/>
      <c r="AM2132" s="225"/>
      <c r="AN2132" s="227"/>
      <c r="AO2132" s="227"/>
      <c r="AP2132" s="227"/>
      <c r="AQ2132" s="227"/>
    </row>
    <row r="2133" spans="35:43">
      <c r="AI2133" s="227"/>
      <c r="AJ2133" s="227"/>
      <c r="AK2133" s="227"/>
      <c r="AL2133" s="227"/>
      <c r="AM2133" s="225"/>
      <c r="AN2133" s="227"/>
      <c r="AO2133" s="227"/>
      <c r="AP2133" s="227"/>
      <c r="AQ2133" s="227"/>
    </row>
    <row r="2134" spans="35:43">
      <c r="AI2134" s="227"/>
      <c r="AJ2134" s="227"/>
      <c r="AK2134" s="227"/>
      <c r="AL2134" s="227"/>
      <c r="AM2134" s="225"/>
      <c r="AN2134" s="227"/>
      <c r="AO2134" s="227"/>
      <c r="AP2134" s="227"/>
      <c r="AQ2134" s="227"/>
    </row>
    <row r="2135" spans="35:43">
      <c r="AI2135" s="227"/>
      <c r="AJ2135" s="227"/>
      <c r="AK2135" s="227"/>
      <c r="AL2135" s="227"/>
      <c r="AM2135" s="225"/>
      <c r="AN2135" s="227"/>
      <c r="AO2135" s="227"/>
      <c r="AP2135" s="227"/>
      <c r="AQ2135" s="227"/>
    </row>
    <row r="2136" spans="35:43">
      <c r="AI2136" s="227"/>
      <c r="AJ2136" s="227"/>
      <c r="AK2136" s="227"/>
      <c r="AL2136" s="227"/>
      <c r="AM2136" s="225"/>
      <c r="AN2136" s="227"/>
      <c r="AO2136" s="227"/>
      <c r="AP2136" s="227"/>
      <c r="AQ2136" s="227"/>
    </row>
    <row r="2137" spans="35:43">
      <c r="AI2137" s="227"/>
      <c r="AJ2137" s="227"/>
      <c r="AK2137" s="227"/>
      <c r="AL2137" s="227"/>
      <c r="AM2137" s="225"/>
      <c r="AN2137" s="227"/>
      <c r="AO2137" s="227"/>
      <c r="AP2137" s="227"/>
      <c r="AQ2137" s="227"/>
    </row>
    <row r="2138" spans="35:43">
      <c r="AI2138" s="227"/>
      <c r="AJ2138" s="227"/>
      <c r="AK2138" s="227"/>
      <c r="AL2138" s="227"/>
      <c r="AM2138" s="225"/>
      <c r="AN2138" s="227"/>
      <c r="AO2138" s="227"/>
      <c r="AP2138" s="227"/>
      <c r="AQ2138" s="227"/>
    </row>
    <row r="2139" spans="35:43">
      <c r="AI2139" s="227"/>
      <c r="AJ2139" s="227"/>
      <c r="AK2139" s="227"/>
      <c r="AL2139" s="227"/>
      <c r="AM2139" s="225"/>
      <c r="AN2139" s="227"/>
      <c r="AO2139" s="227"/>
      <c r="AP2139" s="227"/>
      <c r="AQ2139" s="227"/>
    </row>
    <row r="2140" spans="35:43">
      <c r="AI2140" s="227"/>
      <c r="AJ2140" s="227"/>
      <c r="AK2140" s="227"/>
      <c r="AL2140" s="227"/>
      <c r="AM2140" s="225"/>
      <c r="AN2140" s="227"/>
      <c r="AO2140" s="227"/>
      <c r="AP2140" s="227"/>
      <c r="AQ2140" s="227"/>
    </row>
    <row r="2141" spans="35:43">
      <c r="AI2141" s="227"/>
      <c r="AJ2141" s="227"/>
      <c r="AK2141" s="227"/>
      <c r="AL2141" s="227"/>
      <c r="AM2141" s="225"/>
      <c r="AN2141" s="227"/>
      <c r="AO2141" s="227"/>
      <c r="AP2141" s="227"/>
      <c r="AQ2141" s="227"/>
    </row>
    <row r="2142" spans="35:43">
      <c r="AI2142" s="227"/>
      <c r="AJ2142" s="227"/>
      <c r="AK2142" s="227"/>
      <c r="AL2142" s="227"/>
      <c r="AM2142" s="225"/>
      <c r="AN2142" s="227"/>
      <c r="AO2142" s="227"/>
      <c r="AP2142" s="227"/>
      <c r="AQ2142" s="227"/>
    </row>
    <row r="2143" spans="35:43">
      <c r="AI2143" s="227"/>
      <c r="AJ2143" s="227"/>
      <c r="AK2143" s="227"/>
      <c r="AL2143" s="227"/>
      <c r="AM2143" s="225"/>
      <c r="AN2143" s="227"/>
      <c r="AO2143" s="227"/>
      <c r="AP2143" s="227"/>
      <c r="AQ2143" s="227"/>
    </row>
    <row r="2144" spans="35:43">
      <c r="AI2144" s="227"/>
      <c r="AJ2144" s="227"/>
      <c r="AK2144" s="227"/>
      <c r="AL2144" s="227"/>
      <c r="AM2144" s="225"/>
      <c r="AN2144" s="227"/>
      <c r="AO2144" s="227"/>
      <c r="AP2144" s="227"/>
      <c r="AQ2144" s="227"/>
    </row>
    <row r="2145" spans="35:43">
      <c r="AI2145" s="227"/>
      <c r="AJ2145" s="227"/>
      <c r="AK2145" s="227"/>
      <c r="AL2145" s="227"/>
      <c r="AM2145" s="225"/>
      <c r="AN2145" s="227"/>
      <c r="AO2145" s="227"/>
      <c r="AP2145" s="227"/>
      <c r="AQ2145" s="227"/>
    </row>
    <row r="2146" spans="35:43">
      <c r="AI2146" s="227"/>
      <c r="AJ2146" s="227"/>
      <c r="AK2146" s="227"/>
      <c r="AL2146" s="227"/>
      <c r="AM2146" s="225"/>
      <c r="AN2146" s="227"/>
      <c r="AO2146" s="227"/>
      <c r="AP2146" s="227"/>
      <c r="AQ2146" s="227"/>
    </row>
    <row r="2147" spans="35:43">
      <c r="AI2147" s="227"/>
      <c r="AJ2147" s="227"/>
      <c r="AK2147" s="227"/>
      <c r="AL2147" s="227"/>
      <c r="AM2147" s="225"/>
      <c r="AN2147" s="227"/>
      <c r="AO2147" s="227"/>
      <c r="AP2147" s="227"/>
      <c r="AQ2147" s="227"/>
    </row>
    <row r="2148" spans="35:43">
      <c r="AI2148" s="227"/>
      <c r="AJ2148" s="227"/>
      <c r="AK2148" s="227"/>
      <c r="AL2148" s="227"/>
      <c r="AM2148" s="225"/>
      <c r="AN2148" s="227"/>
      <c r="AO2148" s="227"/>
      <c r="AP2148" s="227"/>
      <c r="AQ2148" s="227"/>
    </row>
    <row r="2149" spans="35:43">
      <c r="AI2149" s="227"/>
      <c r="AJ2149" s="227"/>
      <c r="AK2149" s="227"/>
      <c r="AL2149" s="227"/>
      <c r="AM2149" s="225"/>
      <c r="AN2149" s="227"/>
      <c r="AO2149" s="227"/>
      <c r="AP2149" s="227"/>
      <c r="AQ2149" s="227"/>
    </row>
    <row r="2150" spans="35:43">
      <c r="AI2150" s="227"/>
      <c r="AJ2150" s="227"/>
      <c r="AK2150" s="227"/>
      <c r="AL2150" s="227"/>
      <c r="AM2150" s="225"/>
      <c r="AN2150" s="227"/>
      <c r="AO2150" s="227"/>
      <c r="AP2150" s="227"/>
      <c r="AQ2150" s="227"/>
    </row>
    <row r="2151" spans="35:43">
      <c r="AI2151" s="227"/>
      <c r="AJ2151" s="227"/>
      <c r="AK2151" s="227"/>
      <c r="AL2151" s="227"/>
      <c r="AM2151" s="225"/>
      <c r="AN2151" s="227"/>
      <c r="AO2151" s="227"/>
      <c r="AP2151" s="227"/>
      <c r="AQ2151" s="227"/>
    </row>
    <row r="2152" spans="35:43">
      <c r="AI2152" s="227"/>
      <c r="AJ2152" s="227"/>
      <c r="AK2152" s="227"/>
      <c r="AL2152" s="227"/>
      <c r="AM2152" s="225"/>
      <c r="AN2152" s="227"/>
      <c r="AO2152" s="227"/>
      <c r="AP2152" s="227"/>
      <c r="AQ2152" s="227"/>
    </row>
    <row r="2153" spans="35:43">
      <c r="AI2153" s="227"/>
      <c r="AJ2153" s="227"/>
      <c r="AK2153" s="227"/>
      <c r="AL2153" s="227"/>
      <c r="AM2153" s="225"/>
      <c r="AN2153" s="227"/>
      <c r="AO2153" s="227"/>
      <c r="AP2153" s="227"/>
      <c r="AQ2153" s="227"/>
    </row>
    <row r="2154" spans="35:43">
      <c r="AI2154" s="227"/>
      <c r="AJ2154" s="227"/>
      <c r="AK2154" s="227"/>
      <c r="AL2154" s="227"/>
      <c r="AM2154" s="225"/>
      <c r="AN2154" s="227"/>
      <c r="AO2154" s="227"/>
      <c r="AP2154" s="227"/>
      <c r="AQ2154" s="227"/>
    </row>
    <row r="2155" spans="35:43">
      <c r="AI2155" s="227"/>
      <c r="AJ2155" s="227"/>
      <c r="AK2155" s="227"/>
      <c r="AL2155" s="227"/>
      <c r="AM2155" s="225"/>
      <c r="AN2155" s="227"/>
      <c r="AO2155" s="227"/>
      <c r="AP2155" s="227"/>
      <c r="AQ2155" s="227"/>
    </row>
    <row r="2156" spans="35:43">
      <c r="AI2156" s="227"/>
      <c r="AJ2156" s="227"/>
      <c r="AK2156" s="227"/>
      <c r="AL2156" s="227"/>
      <c r="AM2156" s="225"/>
      <c r="AN2156" s="227"/>
      <c r="AO2156" s="227"/>
      <c r="AP2156" s="227"/>
      <c r="AQ2156" s="227"/>
    </row>
    <row r="2157" spans="35:43">
      <c r="AI2157" s="227"/>
      <c r="AJ2157" s="227"/>
      <c r="AK2157" s="227"/>
      <c r="AL2157" s="227"/>
      <c r="AM2157" s="225"/>
      <c r="AN2157" s="227"/>
      <c r="AO2157" s="227"/>
      <c r="AP2157" s="227"/>
      <c r="AQ2157" s="227"/>
    </row>
    <row r="2158" spans="35:43">
      <c r="AI2158" s="227"/>
      <c r="AJ2158" s="227"/>
      <c r="AK2158" s="227"/>
      <c r="AL2158" s="227"/>
      <c r="AM2158" s="225"/>
      <c r="AN2158" s="227"/>
      <c r="AO2158" s="227"/>
      <c r="AP2158" s="227"/>
      <c r="AQ2158" s="227"/>
    </row>
    <row r="2159" spans="35:43">
      <c r="AI2159" s="227"/>
      <c r="AJ2159" s="227"/>
      <c r="AK2159" s="227"/>
      <c r="AL2159" s="227"/>
      <c r="AM2159" s="225"/>
      <c r="AN2159" s="227"/>
      <c r="AO2159" s="227"/>
      <c r="AP2159" s="227"/>
      <c r="AQ2159" s="227"/>
    </row>
    <row r="2160" spans="35:43">
      <c r="AI2160" s="227"/>
      <c r="AJ2160" s="227"/>
      <c r="AK2160" s="227"/>
      <c r="AL2160" s="227"/>
      <c r="AM2160" s="225"/>
      <c r="AN2160" s="227"/>
      <c r="AO2160" s="227"/>
      <c r="AP2160" s="227"/>
      <c r="AQ2160" s="227"/>
    </row>
    <row r="2161" spans="1:43">
      <c r="AI2161" s="227"/>
      <c r="AJ2161" s="227"/>
      <c r="AK2161" s="227"/>
      <c r="AL2161" s="227"/>
      <c r="AM2161" s="225"/>
      <c r="AN2161" s="227"/>
      <c r="AO2161" s="227"/>
      <c r="AP2161" s="227"/>
      <c r="AQ2161" s="227"/>
    </row>
    <row r="2162" spans="1:43">
      <c r="AI2162" s="430"/>
      <c r="AJ2162" s="430"/>
      <c r="AK2162" s="430"/>
      <c r="AL2162" s="430"/>
      <c r="AM2162" s="431"/>
      <c r="AN2162" s="430"/>
      <c r="AO2162" s="430"/>
      <c r="AP2162" s="430"/>
      <c r="AQ2162" s="430"/>
    </row>
    <row r="2163" spans="1:43">
      <c r="AI2163" s="430"/>
      <c r="AJ2163" s="430"/>
      <c r="AK2163" s="430"/>
      <c r="AL2163" s="430"/>
      <c r="AM2163" s="431"/>
      <c r="AN2163" s="430"/>
      <c r="AO2163" s="430"/>
      <c r="AP2163" s="430"/>
      <c r="AQ2163" s="430"/>
    </row>
    <row r="2164" spans="1:43">
      <c r="AI2164" s="430"/>
      <c r="AJ2164" s="430"/>
      <c r="AK2164" s="430"/>
      <c r="AL2164" s="430"/>
      <c r="AM2164" s="431"/>
      <c r="AN2164" s="430"/>
      <c r="AO2164" s="430"/>
      <c r="AP2164" s="430"/>
      <c r="AQ2164" s="430"/>
    </row>
    <row r="2165" spans="1:43">
      <c r="A2165" s="430"/>
      <c r="B2165" s="430"/>
      <c r="AI2165" s="430"/>
      <c r="AJ2165" s="430"/>
      <c r="AK2165" s="430"/>
      <c r="AL2165" s="430"/>
      <c r="AM2165" s="431"/>
      <c r="AN2165" s="430"/>
      <c r="AO2165" s="430"/>
      <c r="AP2165" s="430"/>
      <c r="AQ2165" s="430"/>
    </row>
    <row r="2166" spans="1:43">
      <c r="A2166" s="430"/>
      <c r="B2166" s="430"/>
      <c r="AI2166" s="430"/>
      <c r="AJ2166" s="430"/>
      <c r="AK2166" s="430"/>
      <c r="AL2166" s="430"/>
      <c r="AM2166" s="431"/>
      <c r="AN2166" s="430"/>
      <c r="AO2166" s="430"/>
      <c r="AP2166" s="430"/>
      <c r="AQ2166" s="430"/>
    </row>
    <row r="2167" spans="1:43">
      <c r="A2167" s="430"/>
      <c r="B2167" s="430"/>
      <c r="AI2167" s="430"/>
      <c r="AJ2167" s="430"/>
      <c r="AK2167" s="430"/>
      <c r="AL2167" s="430"/>
      <c r="AM2167" s="431"/>
      <c r="AN2167" s="430"/>
      <c r="AO2167" s="430"/>
      <c r="AP2167" s="430"/>
      <c r="AQ2167" s="430"/>
    </row>
    <row r="2168" spans="1:43">
      <c r="A2168" s="430"/>
      <c r="B2168" s="430"/>
      <c r="AI2168" s="430"/>
      <c r="AJ2168" s="430"/>
      <c r="AK2168" s="430"/>
      <c r="AL2168" s="430"/>
      <c r="AM2168" s="431"/>
      <c r="AN2168" s="430"/>
      <c r="AO2168" s="430"/>
      <c r="AP2168" s="430"/>
      <c r="AQ2168" s="430"/>
    </row>
    <row r="2169" spans="1:43">
      <c r="A2169" s="430"/>
      <c r="B2169" s="430"/>
      <c r="AI2169" s="227"/>
      <c r="AJ2169" s="227"/>
      <c r="AK2169" s="227"/>
      <c r="AL2169" s="227"/>
      <c r="AM2169" s="225"/>
      <c r="AN2169" s="227"/>
      <c r="AO2169" s="227"/>
      <c r="AP2169" s="227"/>
      <c r="AQ2169" s="227"/>
    </row>
    <row r="2170" spans="1:43">
      <c r="A2170" s="430"/>
      <c r="B2170" s="430"/>
      <c r="AI2170" s="430"/>
      <c r="AJ2170" s="430"/>
      <c r="AK2170" s="430"/>
      <c r="AL2170" s="430"/>
      <c r="AM2170" s="431"/>
      <c r="AN2170" s="430"/>
      <c r="AO2170" s="430"/>
      <c r="AP2170" s="430"/>
      <c r="AQ2170" s="430"/>
    </row>
    <row r="2171" spans="1:43">
      <c r="A2171" s="430"/>
      <c r="B2171" s="430"/>
      <c r="AI2171" s="430"/>
      <c r="AJ2171" s="430"/>
      <c r="AK2171" s="430"/>
      <c r="AL2171" s="430"/>
      <c r="AM2171" s="431"/>
      <c r="AN2171" s="430"/>
      <c r="AO2171" s="430"/>
      <c r="AP2171" s="430"/>
      <c r="AQ2171" s="430"/>
    </row>
    <row r="2172" spans="1:43">
      <c r="AI2172" s="430"/>
      <c r="AJ2172" s="430"/>
      <c r="AK2172" s="430"/>
      <c r="AL2172" s="430"/>
      <c r="AM2172" s="431"/>
      <c r="AN2172" s="430"/>
      <c r="AO2172" s="430"/>
      <c r="AP2172" s="430"/>
      <c r="AQ2172" s="430"/>
    </row>
    <row r="2173" spans="1:43">
      <c r="W2173" s="430"/>
      <c r="X2173" s="430"/>
      <c r="AI2173" s="430"/>
      <c r="AJ2173" s="430"/>
      <c r="AK2173" s="430"/>
      <c r="AL2173" s="430"/>
      <c r="AM2173" s="431"/>
      <c r="AN2173" s="430"/>
      <c r="AO2173" s="430"/>
      <c r="AP2173" s="430"/>
      <c r="AQ2173" s="430"/>
    </row>
    <row r="2174" spans="1:43">
      <c r="W2174" s="430"/>
      <c r="X2174" s="430"/>
      <c r="AI2174" s="430"/>
      <c r="AJ2174" s="430"/>
      <c r="AK2174" s="430"/>
      <c r="AL2174" s="430"/>
      <c r="AM2174" s="431"/>
      <c r="AN2174" s="430"/>
      <c r="AO2174" s="430"/>
      <c r="AP2174" s="430"/>
      <c r="AQ2174" s="430"/>
    </row>
    <row r="2175" spans="1:43">
      <c r="W2175" s="430"/>
      <c r="X2175" s="430"/>
      <c r="AI2175" s="430"/>
      <c r="AJ2175" s="430"/>
      <c r="AK2175" s="430"/>
      <c r="AL2175" s="430"/>
      <c r="AM2175" s="431"/>
      <c r="AN2175" s="430"/>
      <c r="AO2175" s="430"/>
      <c r="AP2175" s="430"/>
      <c r="AQ2175" s="430"/>
    </row>
    <row r="2176" spans="1:43">
      <c r="W2176" s="430"/>
      <c r="X2176" s="430"/>
      <c r="AI2176" s="430"/>
      <c r="AJ2176" s="430"/>
      <c r="AK2176" s="430"/>
      <c r="AL2176" s="430"/>
      <c r="AM2176" s="431"/>
      <c r="AN2176" s="430"/>
      <c r="AO2176" s="430"/>
      <c r="AP2176" s="430"/>
      <c r="AQ2176" s="430"/>
    </row>
    <row r="2177" spans="23:43">
      <c r="W2177" s="430"/>
      <c r="X2177" s="430"/>
      <c r="AI2177" s="227"/>
      <c r="AJ2177" s="227"/>
      <c r="AK2177" s="227"/>
      <c r="AL2177" s="227"/>
      <c r="AM2177" s="225"/>
      <c r="AN2177" s="227"/>
      <c r="AO2177" s="227"/>
      <c r="AP2177" s="227"/>
      <c r="AQ2177" s="227"/>
    </row>
    <row r="2178" spans="23:43">
      <c r="W2178" s="430"/>
      <c r="X2178" s="430"/>
      <c r="AI2178" s="227"/>
      <c r="AJ2178" s="227"/>
      <c r="AK2178" s="227"/>
      <c r="AL2178" s="227"/>
      <c r="AM2178" s="225"/>
      <c r="AN2178" s="227"/>
      <c r="AO2178" s="227"/>
      <c r="AP2178" s="227"/>
      <c r="AQ2178" s="227"/>
    </row>
    <row r="2179" spans="23:43">
      <c r="W2179" s="430"/>
      <c r="X2179" s="430"/>
      <c r="AI2179" s="227"/>
      <c r="AJ2179" s="227"/>
      <c r="AK2179" s="227"/>
      <c r="AL2179" s="227"/>
      <c r="AM2179" s="225"/>
      <c r="AN2179" s="227"/>
      <c r="AO2179" s="227"/>
      <c r="AP2179" s="227"/>
      <c r="AQ2179" s="227"/>
    </row>
    <row r="2180" spans="23:43">
      <c r="AI2180" s="227"/>
      <c r="AJ2180" s="227"/>
      <c r="AK2180" s="227"/>
      <c r="AL2180" s="227"/>
      <c r="AM2180" s="225"/>
      <c r="AN2180" s="227"/>
      <c r="AO2180" s="227"/>
      <c r="AP2180" s="227"/>
      <c r="AQ2180" s="227"/>
    </row>
    <row r="2181" spans="23:43">
      <c r="AI2181" s="227"/>
      <c r="AJ2181" s="227"/>
      <c r="AK2181" s="227"/>
      <c r="AL2181" s="227"/>
      <c r="AM2181" s="225"/>
      <c r="AN2181" s="227"/>
      <c r="AO2181" s="227"/>
      <c r="AP2181" s="227"/>
      <c r="AQ2181" s="227"/>
    </row>
    <row r="2182" spans="23:43">
      <c r="AI2182" s="227"/>
      <c r="AJ2182" s="227"/>
      <c r="AK2182" s="227"/>
      <c r="AL2182" s="227"/>
      <c r="AM2182" s="225"/>
      <c r="AN2182" s="227"/>
      <c r="AO2182" s="227"/>
      <c r="AP2182" s="227"/>
      <c r="AQ2182" s="227"/>
    </row>
    <row r="2183" spans="23:43">
      <c r="AI2183" s="227"/>
      <c r="AJ2183" s="227"/>
      <c r="AK2183" s="227"/>
      <c r="AL2183" s="227"/>
      <c r="AM2183" s="225"/>
      <c r="AN2183" s="227"/>
      <c r="AO2183" s="227"/>
      <c r="AP2183" s="227"/>
      <c r="AQ2183" s="227"/>
    </row>
    <row r="2184" spans="23:43">
      <c r="AI2184" s="227"/>
      <c r="AJ2184" s="227"/>
      <c r="AK2184" s="227"/>
      <c r="AL2184" s="227"/>
      <c r="AM2184" s="225"/>
      <c r="AN2184" s="227"/>
      <c r="AO2184" s="227"/>
      <c r="AP2184" s="227"/>
      <c r="AQ2184" s="227"/>
    </row>
    <row r="2185" spans="23:43">
      <c r="AI2185" s="227"/>
      <c r="AJ2185" s="227"/>
      <c r="AK2185" s="227"/>
      <c r="AL2185" s="227"/>
      <c r="AM2185" s="225"/>
      <c r="AN2185" s="227"/>
      <c r="AO2185" s="227"/>
      <c r="AP2185" s="227"/>
      <c r="AQ2185" s="227"/>
    </row>
    <row r="2186" spans="23:43">
      <c r="AI2186" s="227"/>
      <c r="AJ2186" s="227"/>
      <c r="AK2186" s="227"/>
      <c r="AL2186" s="227"/>
      <c r="AM2186" s="225"/>
      <c r="AN2186" s="227"/>
      <c r="AO2186" s="227"/>
      <c r="AP2186" s="227"/>
      <c r="AQ2186" s="227"/>
    </row>
    <row r="2187" spans="23:43">
      <c r="AI2187" s="227"/>
      <c r="AJ2187" s="227"/>
      <c r="AK2187" s="227"/>
      <c r="AL2187" s="227"/>
      <c r="AM2187" s="225"/>
      <c r="AN2187" s="227"/>
      <c r="AO2187" s="227"/>
      <c r="AP2187" s="227"/>
      <c r="AQ2187" s="227"/>
    </row>
    <row r="2188" spans="23:43">
      <c r="AI2188" s="227"/>
      <c r="AJ2188" s="227"/>
      <c r="AK2188" s="227"/>
      <c r="AL2188" s="227"/>
      <c r="AM2188" s="225"/>
      <c r="AN2188" s="227"/>
      <c r="AO2188" s="227"/>
      <c r="AP2188" s="227"/>
      <c r="AQ2188" s="227"/>
    </row>
    <row r="2189" spans="23:43">
      <c r="AI2189" s="227"/>
      <c r="AJ2189" s="227"/>
      <c r="AK2189" s="227"/>
      <c r="AL2189" s="227"/>
      <c r="AM2189" s="225"/>
      <c r="AN2189" s="227"/>
      <c r="AO2189" s="227"/>
      <c r="AP2189" s="227"/>
      <c r="AQ2189" s="227"/>
    </row>
    <row r="2190" spans="23:43">
      <c r="AI2190" s="227"/>
      <c r="AJ2190" s="227"/>
      <c r="AK2190" s="227"/>
      <c r="AL2190" s="227"/>
      <c r="AM2190" s="225"/>
      <c r="AN2190" s="227"/>
      <c r="AO2190" s="227"/>
      <c r="AP2190" s="227"/>
      <c r="AQ2190" s="227"/>
    </row>
    <row r="2191" spans="23:43">
      <c r="AI2191" s="227"/>
      <c r="AJ2191" s="227"/>
      <c r="AK2191" s="227"/>
      <c r="AL2191" s="227"/>
      <c r="AM2191" s="225"/>
      <c r="AN2191" s="227"/>
      <c r="AO2191" s="227"/>
      <c r="AP2191" s="227"/>
      <c r="AQ2191" s="227"/>
    </row>
    <row r="2192" spans="23:43">
      <c r="AI2192" s="227"/>
      <c r="AJ2192" s="227"/>
      <c r="AK2192" s="227"/>
      <c r="AL2192" s="227"/>
      <c r="AM2192" s="225"/>
      <c r="AN2192" s="227"/>
      <c r="AO2192" s="227"/>
      <c r="AP2192" s="227"/>
      <c r="AQ2192" s="227"/>
    </row>
    <row r="2193" spans="35:43">
      <c r="AI2193" s="227"/>
      <c r="AJ2193" s="227"/>
      <c r="AK2193" s="227"/>
      <c r="AL2193" s="227"/>
      <c r="AM2193" s="225"/>
      <c r="AN2193" s="227"/>
      <c r="AO2193" s="227"/>
      <c r="AP2193" s="227"/>
      <c r="AQ2193" s="227"/>
    </row>
    <row r="2194" spans="35:43">
      <c r="AI2194" s="227"/>
      <c r="AJ2194" s="227"/>
      <c r="AK2194" s="227"/>
      <c r="AL2194" s="227"/>
      <c r="AM2194" s="225"/>
      <c r="AN2194" s="227"/>
      <c r="AO2194" s="227"/>
      <c r="AP2194" s="227"/>
      <c r="AQ2194" s="227"/>
    </row>
    <row r="2195" spans="35:43">
      <c r="AI2195" s="227"/>
      <c r="AJ2195" s="227"/>
      <c r="AK2195" s="227"/>
      <c r="AL2195" s="227"/>
      <c r="AM2195" s="225"/>
      <c r="AN2195" s="227"/>
      <c r="AO2195" s="227"/>
      <c r="AP2195" s="227"/>
      <c r="AQ2195" s="227"/>
    </row>
    <row r="2196" spans="35:43">
      <c r="AI2196" s="227"/>
      <c r="AJ2196" s="227"/>
      <c r="AK2196" s="227"/>
      <c r="AL2196" s="227"/>
      <c r="AM2196" s="225"/>
      <c r="AN2196" s="227"/>
      <c r="AO2196" s="227"/>
      <c r="AP2196" s="227"/>
      <c r="AQ2196" s="227"/>
    </row>
    <row r="2197" spans="35:43">
      <c r="AI2197" s="227"/>
      <c r="AJ2197" s="227"/>
      <c r="AK2197" s="227"/>
      <c r="AL2197" s="227"/>
      <c r="AM2197" s="225"/>
      <c r="AN2197" s="227"/>
      <c r="AO2197" s="227"/>
      <c r="AP2197" s="227"/>
      <c r="AQ2197" s="227"/>
    </row>
    <row r="2198" spans="35:43">
      <c r="AI2198" s="227"/>
      <c r="AJ2198" s="227"/>
      <c r="AK2198" s="227"/>
      <c r="AL2198" s="227"/>
      <c r="AM2198" s="225"/>
      <c r="AN2198" s="227"/>
      <c r="AO2198" s="227"/>
      <c r="AP2198" s="227"/>
      <c r="AQ2198" s="227"/>
    </row>
    <row r="2199" spans="35:43">
      <c r="AI2199" s="227"/>
      <c r="AJ2199" s="227"/>
      <c r="AK2199" s="227"/>
      <c r="AL2199" s="227"/>
      <c r="AM2199" s="225"/>
      <c r="AN2199" s="227"/>
      <c r="AO2199" s="227"/>
      <c r="AP2199" s="227"/>
      <c r="AQ2199" s="227"/>
    </row>
    <row r="2200" spans="35:43">
      <c r="AI2200" s="227"/>
      <c r="AJ2200" s="227"/>
      <c r="AK2200" s="227"/>
      <c r="AL2200" s="227"/>
      <c r="AM2200" s="225"/>
      <c r="AN2200" s="227"/>
      <c r="AO2200" s="227"/>
      <c r="AP2200" s="227"/>
      <c r="AQ2200" s="227"/>
    </row>
    <row r="2201" spans="35:43">
      <c r="AI2201" s="227"/>
      <c r="AJ2201" s="227"/>
      <c r="AK2201" s="227"/>
      <c r="AL2201" s="227"/>
      <c r="AM2201" s="225"/>
      <c r="AN2201" s="227"/>
      <c r="AO2201" s="227"/>
      <c r="AP2201" s="227"/>
      <c r="AQ2201" s="227"/>
    </row>
    <row r="2202" spans="35:43">
      <c r="AI2202" s="227"/>
      <c r="AJ2202" s="227"/>
      <c r="AK2202" s="227"/>
      <c r="AL2202" s="227"/>
      <c r="AM2202" s="225"/>
      <c r="AN2202" s="227"/>
      <c r="AO2202" s="227"/>
      <c r="AP2202" s="227"/>
      <c r="AQ2202" s="227"/>
    </row>
    <row r="2203" spans="35:43">
      <c r="AI2203" s="227"/>
      <c r="AJ2203" s="227"/>
      <c r="AK2203" s="227"/>
      <c r="AL2203" s="227"/>
      <c r="AM2203" s="225"/>
      <c r="AN2203" s="227"/>
      <c r="AO2203" s="227"/>
      <c r="AP2203" s="227"/>
      <c r="AQ2203" s="227"/>
    </row>
    <row r="2204" spans="35:43">
      <c r="AI2204" s="227"/>
      <c r="AJ2204" s="227"/>
      <c r="AK2204" s="227"/>
      <c r="AL2204" s="227"/>
      <c r="AM2204" s="225"/>
      <c r="AN2204" s="227"/>
      <c r="AO2204" s="227"/>
      <c r="AP2204" s="227"/>
      <c r="AQ2204" s="227"/>
    </row>
    <row r="2205" spans="35:43">
      <c r="AI2205" s="227"/>
      <c r="AJ2205" s="227"/>
      <c r="AK2205" s="227"/>
      <c r="AL2205" s="227"/>
      <c r="AM2205" s="225"/>
      <c r="AN2205" s="227"/>
      <c r="AO2205" s="227"/>
      <c r="AP2205" s="227"/>
      <c r="AQ2205" s="227"/>
    </row>
    <row r="2206" spans="35:43">
      <c r="AI2206" s="227"/>
      <c r="AJ2206" s="227"/>
      <c r="AK2206" s="227"/>
      <c r="AL2206" s="227"/>
      <c r="AM2206" s="225"/>
      <c r="AN2206" s="227"/>
      <c r="AO2206" s="227"/>
      <c r="AP2206" s="227"/>
      <c r="AQ2206" s="227"/>
    </row>
    <row r="2207" spans="35:43">
      <c r="AI2207" s="227"/>
      <c r="AJ2207" s="227"/>
      <c r="AK2207" s="227"/>
      <c r="AL2207" s="227"/>
      <c r="AM2207" s="225"/>
      <c r="AN2207" s="227"/>
      <c r="AO2207" s="227"/>
      <c r="AP2207" s="227"/>
      <c r="AQ2207" s="227"/>
    </row>
    <row r="2208" spans="35:43">
      <c r="AI2208" s="227"/>
      <c r="AJ2208" s="227"/>
      <c r="AK2208" s="227"/>
      <c r="AL2208" s="227"/>
      <c r="AM2208" s="225"/>
      <c r="AN2208" s="227"/>
      <c r="AO2208" s="227"/>
      <c r="AP2208" s="227"/>
      <c r="AQ2208" s="227"/>
    </row>
    <row r="2209" spans="35:43">
      <c r="AI2209" s="227"/>
      <c r="AJ2209" s="227"/>
      <c r="AK2209" s="227"/>
      <c r="AL2209" s="227"/>
      <c r="AM2209" s="225"/>
      <c r="AN2209" s="227"/>
      <c r="AO2209" s="227"/>
      <c r="AP2209" s="227"/>
      <c r="AQ2209" s="227"/>
    </row>
    <row r="2210" spans="35:43">
      <c r="AI2210" s="227"/>
      <c r="AJ2210" s="227"/>
      <c r="AK2210" s="227"/>
      <c r="AL2210" s="227"/>
      <c r="AM2210" s="225"/>
      <c r="AN2210" s="227"/>
      <c r="AO2210" s="227"/>
      <c r="AP2210" s="227"/>
      <c r="AQ2210" s="227"/>
    </row>
    <row r="2211" spans="35:43">
      <c r="AI2211" s="227"/>
      <c r="AJ2211" s="227"/>
      <c r="AK2211" s="227"/>
      <c r="AL2211" s="227"/>
      <c r="AM2211" s="225"/>
      <c r="AN2211" s="227"/>
      <c r="AO2211" s="227"/>
      <c r="AP2211" s="227"/>
      <c r="AQ2211" s="227"/>
    </row>
    <row r="2212" spans="35:43">
      <c r="AI2212" s="227"/>
      <c r="AJ2212" s="227"/>
      <c r="AK2212" s="227"/>
      <c r="AL2212" s="227"/>
      <c r="AM2212" s="225"/>
      <c r="AN2212" s="227"/>
      <c r="AO2212" s="227"/>
      <c r="AP2212" s="227"/>
      <c r="AQ2212" s="227"/>
    </row>
    <row r="2213" spans="35:43">
      <c r="AI2213" s="227"/>
      <c r="AJ2213" s="227"/>
      <c r="AK2213" s="227"/>
      <c r="AL2213" s="227"/>
      <c r="AM2213" s="225"/>
      <c r="AN2213" s="227"/>
      <c r="AO2213" s="227"/>
      <c r="AP2213" s="227"/>
      <c r="AQ2213" s="227"/>
    </row>
    <row r="2214" spans="35:43">
      <c r="AI2214" s="227"/>
      <c r="AJ2214" s="227"/>
      <c r="AK2214" s="227"/>
      <c r="AL2214" s="227"/>
      <c r="AM2214" s="225"/>
      <c r="AN2214" s="227"/>
      <c r="AO2214" s="227"/>
      <c r="AP2214" s="227"/>
      <c r="AQ2214" s="227"/>
    </row>
    <row r="2215" spans="35:43">
      <c r="AI2215" s="227"/>
      <c r="AJ2215" s="227"/>
      <c r="AK2215" s="227"/>
      <c r="AL2215" s="227"/>
      <c r="AM2215" s="225"/>
      <c r="AN2215" s="227"/>
      <c r="AO2215" s="227"/>
      <c r="AP2215" s="227"/>
      <c r="AQ2215" s="227"/>
    </row>
    <row r="2216" spans="35:43">
      <c r="AI2216" s="227"/>
      <c r="AJ2216" s="227"/>
      <c r="AK2216" s="227"/>
      <c r="AL2216" s="227"/>
      <c r="AM2216" s="225"/>
      <c r="AN2216" s="227"/>
      <c r="AO2216" s="227"/>
      <c r="AP2216" s="227"/>
      <c r="AQ2216" s="227"/>
    </row>
    <row r="2217" spans="35:43">
      <c r="AI2217" s="227"/>
      <c r="AJ2217" s="227"/>
      <c r="AK2217" s="227"/>
      <c r="AL2217" s="227"/>
      <c r="AM2217" s="225"/>
      <c r="AN2217" s="227"/>
      <c r="AO2217" s="227"/>
      <c r="AP2217" s="227"/>
      <c r="AQ2217" s="227"/>
    </row>
    <row r="2218" spans="35:43">
      <c r="AI2218" s="227"/>
      <c r="AJ2218" s="227"/>
      <c r="AK2218" s="227"/>
      <c r="AL2218" s="227"/>
      <c r="AM2218" s="225"/>
      <c r="AN2218" s="227"/>
      <c r="AO2218" s="227"/>
      <c r="AP2218" s="227"/>
      <c r="AQ2218" s="227"/>
    </row>
    <row r="2219" spans="35:43">
      <c r="AI2219" s="227"/>
      <c r="AJ2219" s="227"/>
      <c r="AK2219" s="227"/>
      <c r="AL2219" s="227"/>
      <c r="AM2219" s="225"/>
      <c r="AN2219" s="227"/>
      <c r="AO2219" s="227"/>
      <c r="AP2219" s="227"/>
      <c r="AQ2219" s="227"/>
    </row>
    <row r="2220" spans="35:43">
      <c r="AI2220" s="227"/>
      <c r="AJ2220" s="227"/>
      <c r="AK2220" s="227"/>
      <c r="AL2220" s="227"/>
      <c r="AM2220" s="225"/>
      <c r="AN2220" s="227"/>
      <c r="AO2220" s="227"/>
      <c r="AP2220" s="227"/>
      <c r="AQ2220" s="227"/>
    </row>
    <row r="2221" spans="35:43">
      <c r="AI2221" s="227"/>
      <c r="AJ2221" s="227"/>
      <c r="AK2221" s="227"/>
      <c r="AL2221" s="227"/>
      <c r="AM2221" s="225"/>
      <c r="AN2221" s="227"/>
      <c r="AO2221" s="227"/>
      <c r="AP2221" s="227"/>
      <c r="AQ2221" s="227"/>
    </row>
    <row r="2222" spans="35:43">
      <c r="AI2222" s="227"/>
      <c r="AJ2222" s="227"/>
      <c r="AK2222" s="227"/>
      <c r="AL2222" s="227"/>
      <c r="AM2222" s="225"/>
      <c r="AN2222" s="227"/>
      <c r="AO2222" s="227"/>
      <c r="AP2222" s="227"/>
      <c r="AQ2222" s="227"/>
    </row>
    <row r="2223" spans="35:43">
      <c r="AI2223" s="227"/>
      <c r="AJ2223" s="227"/>
      <c r="AK2223" s="227"/>
      <c r="AL2223" s="227"/>
      <c r="AM2223" s="225"/>
      <c r="AN2223" s="227"/>
      <c r="AO2223" s="227"/>
      <c r="AP2223" s="227"/>
      <c r="AQ2223" s="227"/>
    </row>
    <row r="2224" spans="35:43">
      <c r="AI2224" s="227"/>
      <c r="AJ2224" s="227"/>
      <c r="AK2224" s="227"/>
      <c r="AL2224" s="227"/>
      <c r="AM2224" s="225"/>
      <c r="AN2224" s="227"/>
      <c r="AO2224" s="227"/>
      <c r="AP2224" s="227"/>
      <c r="AQ2224" s="227"/>
    </row>
    <row r="2225" spans="1:43">
      <c r="AI2225" s="227"/>
      <c r="AJ2225" s="227"/>
      <c r="AK2225" s="227"/>
      <c r="AL2225" s="227"/>
      <c r="AM2225" s="225"/>
      <c r="AN2225" s="227"/>
      <c r="AO2225" s="227"/>
      <c r="AP2225" s="227"/>
      <c r="AQ2225" s="227"/>
    </row>
    <row r="2226" spans="1:43">
      <c r="AI2226" s="227"/>
      <c r="AJ2226" s="227"/>
      <c r="AK2226" s="227"/>
      <c r="AL2226" s="227"/>
      <c r="AM2226" s="225"/>
      <c r="AN2226" s="227"/>
      <c r="AO2226" s="227"/>
      <c r="AP2226" s="227"/>
      <c r="AQ2226" s="227"/>
    </row>
    <row r="2227" spans="1:43">
      <c r="AI2227" s="227"/>
      <c r="AJ2227" s="227"/>
      <c r="AK2227" s="227"/>
      <c r="AL2227" s="227"/>
      <c r="AM2227" s="225"/>
      <c r="AN2227" s="227"/>
      <c r="AO2227" s="227"/>
      <c r="AP2227" s="227"/>
      <c r="AQ2227" s="227"/>
    </row>
    <row r="2228" spans="1:43">
      <c r="AI2228" s="227"/>
      <c r="AJ2228" s="227"/>
      <c r="AK2228" s="227"/>
      <c r="AL2228" s="227"/>
      <c r="AM2228" s="225"/>
      <c r="AN2228" s="227"/>
      <c r="AO2228" s="227"/>
      <c r="AP2228" s="227"/>
      <c r="AQ2228" s="227"/>
    </row>
    <row r="2229" spans="1:43">
      <c r="AI2229" s="227"/>
      <c r="AJ2229" s="227"/>
      <c r="AK2229" s="227"/>
      <c r="AL2229" s="227"/>
      <c r="AM2229" s="225"/>
      <c r="AN2229" s="227"/>
      <c r="AO2229" s="227"/>
      <c r="AP2229" s="227"/>
      <c r="AQ2229" s="227"/>
    </row>
    <row r="2230" spans="1:43">
      <c r="AI2230" s="227"/>
      <c r="AJ2230" s="227"/>
      <c r="AK2230" s="227"/>
      <c r="AL2230" s="227"/>
      <c r="AM2230" s="225"/>
      <c r="AN2230" s="227"/>
      <c r="AO2230" s="227"/>
      <c r="AP2230" s="227"/>
      <c r="AQ2230" s="227"/>
    </row>
    <row r="2231" spans="1:43">
      <c r="AI2231" s="227"/>
      <c r="AJ2231" s="227"/>
      <c r="AK2231" s="227"/>
      <c r="AL2231" s="227"/>
      <c r="AM2231" s="225"/>
      <c r="AN2231" s="227"/>
      <c r="AO2231" s="227"/>
      <c r="AP2231" s="227"/>
      <c r="AQ2231" s="227"/>
    </row>
    <row r="2232" spans="1:43">
      <c r="AI2232" s="227"/>
      <c r="AJ2232" s="227"/>
      <c r="AK2232" s="227"/>
      <c r="AL2232" s="227"/>
      <c r="AM2232" s="225"/>
      <c r="AN2232" s="227"/>
      <c r="AO2232" s="227"/>
      <c r="AP2232" s="227"/>
      <c r="AQ2232" s="227"/>
    </row>
    <row r="2233" spans="1:43">
      <c r="AI2233" s="227"/>
      <c r="AJ2233" s="227"/>
      <c r="AK2233" s="227"/>
      <c r="AL2233" s="227"/>
      <c r="AM2233" s="225"/>
      <c r="AN2233" s="227"/>
      <c r="AO2233" s="227"/>
      <c r="AP2233" s="227"/>
      <c r="AQ2233" s="227"/>
    </row>
    <row r="2234" spans="1:43">
      <c r="AI2234" s="227"/>
      <c r="AJ2234" s="227"/>
      <c r="AK2234" s="227"/>
      <c r="AL2234" s="227"/>
      <c r="AM2234" s="225"/>
      <c r="AN2234" s="227"/>
      <c r="AO2234" s="227"/>
      <c r="AP2234" s="227"/>
      <c r="AQ2234" s="227"/>
    </row>
    <row r="2235" spans="1:43">
      <c r="AI2235" s="227"/>
      <c r="AJ2235" s="227"/>
      <c r="AK2235" s="227"/>
      <c r="AL2235" s="227"/>
      <c r="AM2235" s="225"/>
      <c r="AN2235" s="227"/>
      <c r="AO2235" s="227"/>
      <c r="AP2235" s="227"/>
      <c r="AQ2235" s="227"/>
    </row>
    <row r="2236" spans="1:43">
      <c r="AI2236" s="430"/>
      <c r="AJ2236" s="430"/>
      <c r="AK2236" s="430"/>
      <c r="AL2236" s="430"/>
      <c r="AM2236" s="431"/>
      <c r="AN2236" s="430"/>
      <c r="AO2236" s="430"/>
      <c r="AP2236" s="430"/>
      <c r="AQ2236" s="430"/>
    </row>
    <row r="2237" spans="1:43">
      <c r="AI2237" s="227"/>
      <c r="AJ2237" s="227"/>
      <c r="AK2237" s="227"/>
      <c r="AL2237" s="227"/>
      <c r="AM2237" s="225"/>
      <c r="AN2237" s="227"/>
      <c r="AO2237" s="227"/>
      <c r="AP2237" s="227"/>
      <c r="AQ2237" s="227"/>
    </row>
    <row r="2238" spans="1:43">
      <c r="AI2238" s="227"/>
      <c r="AJ2238" s="227"/>
      <c r="AK2238" s="227"/>
      <c r="AL2238" s="227"/>
      <c r="AM2238" s="225"/>
      <c r="AN2238" s="227"/>
      <c r="AO2238" s="227"/>
      <c r="AP2238" s="227"/>
      <c r="AQ2238" s="227"/>
    </row>
    <row r="2239" spans="1:43">
      <c r="A2239" s="430"/>
      <c r="B2239" s="430"/>
      <c r="W2239" s="430"/>
      <c r="X2239" s="430"/>
      <c r="AI2239" s="227"/>
      <c r="AJ2239" s="227"/>
      <c r="AK2239" s="227"/>
      <c r="AL2239" s="227"/>
      <c r="AM2239" s="225"/>
      <c r="AN2239" s="227"/>
      <c r="AO2239" s="227"/>
      <c r="AP2239" s="227"/>
      <c r="AQ2239" s="227"/>
    </row>
    <row r="2240" spans="1:43">
      <c r="AI2240" s="227"/>
      <c r="AJ2240" s="227"/>
      <c r="AK2240" s="227"/>
      <c r="AL2240" s="227"/>
      <c r="AM2240" s="225"/>
      <c r="AN2240" s="227"/>
      <c r="AO2240" s="227"/>
      <c r="AP2240" s="227"/>
      <c r="AQ2240" s="227"/>
    </row>
    <row r="2241" spans="1:43">
      <c r="AI2241" s="227"/>
      <c r="AJ2241" s="227"/>
      <c r="AK2241" s="227"/>
      <c r="AL2241" s="227"/>
      <c r="AM2241" s="225"/>
      <c r="AN2241" s="227"/>
      <c r="AO2241" s="227"/>
      <c r="AP2241" s="227"/>
      <c r="AQ2241" s="227"/>
    </row>
    <row r="2242" spans="1:43">
      <c r="AI2242" s="227"/>
      <c r="AJ2242" s="227"/>
      <c r="AK2242" s="227"/>
      <c r="AL2242" s="227"/>
      <c r="AM2242" s="225"/>
      <c r="AN2242" s="227"/>
      <c r="AO2242" s="227"/>
      <c r="AP2242" s="227"/>
      <c r="AQ2242" s="227"/>
    </row>
    <row r="2243" spans="1:43">
      <c r="AI2243" s="430"/>
      <c r="AJ2243" s="430"/>
      <c r="AK2243" s="430"/>
      <c r="AL2243" s="430"/>
      <c r="AM2243" s="431"/>
      <c r="AN2243" s="430"/>
      <c r="AO2243" s="430"/>
      <c r="AP2243" s="430"/>
      <c r="AQ2243" s="430"/>
    </row>
    <row r="2244" spans="1:43">
      <c r="AI2244" s="430"/>
      <c r="AJ2244" s="430"/>
      <c r="AK2244" s="430"/>
      <c r="AL2244" s="430"/>
      <c r="AM2244" s="431"/>
      <c r="AN2244" s="430"/>
      <c r="AO2244" s="430"/>
      <c r="AP2244" s="430"/>
      <c r="AQ2244" s="430"/>
    </row>
    <row r="2245" spans="1:43">
      <c r="AI2245" s="430"/>
      <c r="AJ2245" s="430"/>
      <c r="AK2245" s="430"/>
      <c r="AL2245" s="430"/>
      <c r="AM2245" s="431"/>
      <c r="AN2245" s="430"/>
      <c r="AO2245" s="430"/>
      <c r="AP2245" s="430"/>
      <c r="AQ2245" s="430"/>
    </row>
    <row r="2246" spans="1:43">
      <c r="A2246" s="430"/>
      <c r="B2246" s="430"/>
      <c r="AI2246" s="430"/>
      <c r="AJ2246" s="430"/>
      <c r="AK2246" s="430"/>
      <c r="AL2246" s="430"/>
      <c r="AM2246" s="431"/>
      <c r="AN2246" s="430"/>
      <c r="AO2246" s="430"/>
      <c r="AP2246" s="430"/>
      <c r="AQ2246" s="430"/>
    </row>
    <row r="2247" spans="1:43">
      <c r="A2247" s="430"/>
      <c r="B2247" s="430"/>
      <c r="W2247" s="430"/>
      <c r="X2247" s="430"/>
      <c r="AI2247" s="430"/>
      <c r="AJ2247" s="430"/>
      <c r="AK2247" s="430"/>
      <c r="AL2247" s="430"/>
      <c r="AM2247" s="431"/>
      <c r="AN2247" s="430"/>
      <c r="AO2247" s="430"/>
      <c r="AP2247" s="430"/>
      <c r="AQ2247" s="430"/>
    </row>
    <row r="2248" spans="1:43">
      <c r="A2248" s="430"/>
      <c r="B2248" s="430"/>
      <c r="AI2248" s="430"/>
      <c r="AJ2248" s="430"/>
      <c r="AK2248" s="430"/>
      <c r="AL2248" s="430"/>
      <c r="AM2248" s="431"/>
      <c r="AN2248" s="430"/>
      <c r="AO2248" s="430"/>
      <c r="AP2248" s="430"/>
      <c r="AQ2248" s="430"/>
    </row>
    <row r="2249" spans="1:43">
      <c r="A2249" s="430"/>
      <c r="B2249" s="430"/>
      <c r="AI2249" s="430"/>
      <c r="AJ2249" s="430"/>
      <c r="AK2249" s="430"/>
      <c r="AL2249" s="430"/>
      <c r="AM2249" s="431"/>
      <c r="AN2249" s="430"/>
      <c r="AO2249" s="430"/>
      <c r="AP2249" s="430"/>
      <c r="AQ2249" s="430"/>
    </row>
    <row r="2250" spans="1:43">
      <c r="A2250" s="430"/>
      <c r="B2250" s="430"/>
      <c r="AI2250" s="430"/>
      <c r="AJ2250" s="430"/>
      <c r="AK2250" s="430"/>
      <c r="AL2250" s="430"/>
      <c r="AM2250" s="431"/>
      <c r="AN2250" s="430"/>
      <c r="AO2250" s="430"/>
      <c r="AP2250" s="430"/>
      <c r="AQ2250" s="430"/>
    </row>
    <row r="2251" spans="1:43">
      <c r="A2251" s="430"/>
      <c r="B2251" s="430"/>
      <c r="AI2251" s="430"/>
      <c r="AJ2251" s="430"/>
      <c r="AK2251" s="430"/>
      <c r="AL2251" s="430"/>
      <c r="AM2251" s="431"/>
      <c r="AN2251" s="430"/>
      <c r="AO2251" s="430"/>
      <c r="AP2251" s="430"/>
      <c r="AQ2251" s="430"/>
    </row>
    <row r="2252" spans="1:43">
      <c r="A2252" s="430"/>
      <c r="B2252" s="430"/>
      <c r="AI2252" s="430"/>
      <c r="AJ2252" s="430"/>
      <c r="AK2252" s="430"/>
      <c r="AL2252" s="430"/>
      <c r="AM2252" s="431"/>
      <c r="AN2252" s="430"/>
      <c r="AO2252" s="430"/>
      <c r="AP2252" s="430"/>
      <c r="AQ2252" s="430"/>
    </row>
    <row r="2253" spans="1:43">
      <c r="A2253" s="430"/>
      <c r="B2253" s="430"/>
      <c r="AI2253" s="430"/>
      <c r="AJ2253" s="430"/>
      <c r="AK2253" s="430"/>
      <c r="AL2253" s="430"/>
      <c r="AM2253" s="431"/>
      <c r="AN2253" s="430"/>
      <c r="AO2253" s="430"/>
      <c r="AP2253" s="430"/>
      <c r="AQ2253" s="430"/>
    </row>
    <row r="2254" spans="1:43">
      <c r="A2254" s="430"/>
      <c r="B2254" s="430"/>
      <c r="W2254" s="430"/>
      <c r="X2254" s="430"/>
      <c r="AI2254" s="430"/>
      <c r="AJ2254" s="430"/>
      <c r="AK2254" s="430"/>
      <c r="AL2254" s="430"/>
      <c r="AM2254" s="431"/>
      <c r="AN2254" s="430"/>
      <c r="AO2254" s="430"/>
      <c r="AP2254" s="430"/>
      <c r="AQ2254" s="430"/>
    </row>
    <row r="2255" spans="1:43">
      <c r="A2255" s="430"/>
      <c r="B2255" s="430"/>
      <c r="W2255" s="430"/>
      <c r="X2255" s="430"/>
      <c r="AI2255" s="430"/>
      <c r="AJ2255" s="430"/>
      <c r="AK2255" s="430"/>
      <c r="AL2255" s="430"/>
      <c r="AM2255" s="431"/>
      <c r="AN2255" s="430"/>
      <c r="AO2255" s="430"/>
      <c r="AP2255" s="430"/>
      <c r="AQ2255" s="430"/>
    </row>
    <row r="2256" spans="1:43">
      <c r="A2256" s="430"/>
      <c r="B2256" s="430"/>
      <c r="W2256" s="430"/>
      <c r="X2256" s="430"/>
      <c r="AI2256" s="430"/>
      <c r="AJ2256" s="430"/>
      <c r="AK2256" s="430"/>
      <c r="AL2256" s="430"/>
      <c r="AM2256" s="431"/>
      <c r="AN2256" s="430"/>
      <c r="AO2256" s="430"/>
      <c r="AP2256" s="430"/>
      <c r="AQ2256" s="430"/>
    </row>
    <row r="2257" spans="1:43">
      <c r="A2257" s="430"/>
      <c r="B2257" s="430"/>
      <c r="W2257" s="430"/>
      <c r="X2257" s="430"/>
      <c r="AI2257" s="430"/>
      <c r="AJ2257" s="430"/>
      <c r="AK2257" s="430"/>
      <c r="AL2257" s="430"/>
      <c r="AM2257" s="431"/>
      <c r="AN2257" s="430"/>
      <c r="AO2257" s="430"/>
      <c r="AP2257" s="430"/>
      <c r="AQ2257" s="430"/>
    </row>
    <row r="2258" spans="1:43">
      <c r="A2258" s="430"/>
      <c r="B2258" s="430"/>
      <c r="W2258" s="430"/>
      <c r="X2258" s="430"/>
      <c r="AI2258" s="430"/>
      <c r="AJ2258" s="430"/>
      <c r="AK2258" s="430"/>
      <c r="AL2258" s="430"/>
      <c r="AM2258" s="431"/>
      <c r="AN2258" s="430"/>
      <c r="AO2258" s="430"/>
      <c r="AP2258" s="430"/>
      <c r="AQ2258" s="430"/>
    </row>
    <row r="2259" spans="1:43">
      <c r="W2259" s="430"/>
      <c r="X2259" s="430"/>
      <c r="AI2259" s="430"/>
      <c r="AJ2259" s="430"/>
      <c r="AK2259" s="430"/>
      <c r="AL2259" s="430"/>
      <c r="AM2259" s="431"/>
      <c r="AN2259" s="430"/>
      <c r="AO2259" s="430"/>
      <c r="AP2259" s="430"/>
      <c r="AQ2259" s="430"/>
    </row>
    <row r="2260" spans="1:43">
      <c r="W2260" s="430"/>
      <c r="X2260" s="430"/>
      <c r="AI2260" s="430"/>
      <c r="AJ2260" s="430"/>
      <c r="AK2260" s="430"/>
      <c r="AL2260" s="430"/>
      <c r="AM2260" s="431"/>
      <c r="AN2260" s="430"/>
      <c r="AO2260" s="430"/>
      <c r="AP2260" s="430"/>
      <c r="AQ2260" s="430"/>
    </row>
    <row r="2261" spans="1:43">
      <c r="A2261" s="430"/>
      <c r="B2261" s="430"/>
      <c r="W2261" s="430"/>
      <c r="X2261" s="430"/>
      <c r="AI2261" s="430"/>
      <c r="AJ2261" s="430"/>
      <c r="AK2261" s="430"/>
      <c r="AL2261" s="430"/>
      <c r="AM2261" s="431"/>
      <c r="AN2261" s="430"/>
      <c r="AO2261" s="430"/>
      <c r="AP2261" s="430"/>
      <c r="AQ2261" s="430"/>
    </row>
    <row r="2262" spans="1:43">
      <c r="A2262" s="430"/>
      <c r="B2262" s="430"/>
      <c r="W2262" s="430"/>
      <c r="X2262" s="430"/>
      <c r="AI2262" s="430"/>
      <c r="AJ2262" s="430"/>
      <c r="AK2262" s="430"/>
      <c r="AL2262" s="430"/>
      <c r="AM2262" s="431"/>
      <c r="AN2262" s="430"/>
      <c r="AO2262" s="430"/>
      <c r="AP2262" s="430"/>
      <c r="AQ2262" s="430"/>
    </row>
    <row r="2263" spans="1:43">
      <c r="A2263" s="430"/>
      <c r="B2263" s="430"/>
      <c r="W2263" s="430"/>
      <c r="X2263" s="430"/>
      <c r="AI2263" s="430"/>
      <c r="AJ2263" s="430"/>
      <c r="AK2263" s="430"/>
      <c r="AL2263" s="430"/>
      <c r="AM2263" s="431"/>
      <c r="AN2263" s="430"/>
      <c r="AO2263" s="430"/>
      <c r="AP2263" s="430"/>
      <c r="AQ2263" s="430"/>
    </row>
    <row r="2264" spans="1:43">
      <c r="A2264" s="430"/>
      <c r="B2264" s="430"/>
      <c r="W2264" s="430"/>
      <c r="X2264" s="430"/>
      <c r="AI2264" s="227"/>
      <c r="AJ2264" s="227"/>
      <c r="AK2264" s="227"/>
      <c r="AL2264" s="227"/>
      <c r="AM2264" s="225"/>
      <c r="AN2264" s="227"/>
      <c r="AO2264" s="227"/>
      <c r="AP2264" s="227"/>
      <c r="AQ2264" s="227"/>
    </row>
    <row r="2265" spans="1:43">
      <c r="A2265" s="430"/>
      <c r="B2265" s="430"/>
      <c r="W2265" s="430"/>
      <c r="X2265" s="430"/>
      <c r="AI2265" s="227"/>
      <c r="AJ2265" s="227"/>
      <c r="AK2265" s="227"/>
      <c r="AL2265" s="227"/>
      <c r="AM2265" s="225"/>
      <c r="AN2265" s="227"/>
      <c r="AO2265" s="227"/>
      <c r="AP2265" s="227"/>
      <c r="AQ2265" s="227"/>
    </row>
    <row r="2266" spans="1:43">
      <c r="A2266" s="430"/>
      <c r="B2266" s="430"/>
      <c r="W2266" s="430"/>
      <c r="X2266" s="430"/>
      <c r="AI2266" s="227"/>
      <c r="AJ2266" s="227"/>
      <c r="AK2266" s="227"/>
      <c r="AL2266" s="227"/>
      <c r="AM2266" s="225"/>
      <c r="AN2266" s="227"/>
      <c r="AO2266" s="227"/>
      <c r="AP2266" s="227"/>
      <c r="AQ2266" s="227"/>
    </row>
    <row r="2267" spans="1:43">
      <c r="AI2267" s="227"/>
      <c r="AJ2267" s="227"/>
      <c r="AK2267" s="227"/>
      <c r="AL2267" s="227"/>
      <c r="AM2267" s="225"/>
      <c r="AN2267" s="227"/>
      <c r="AO2267" s="227"/>
      <c r="AP2267" s="227"/>
      <c r="AQ2267" s="227"/>
    </row>
    <row r="2268" spans="1:43">
      <c r="AI2268" s="227"/>
      <c r="AJ2268" s="227"/>
      <c r="AK2268" s="227"/>
      <c r="AL2268" s="227"/>
      <c r="AM2268" s="225"/>
      <c r="AN2268" s="227"/>
      <c r="AO2268" s="227"/>
      <c r="AP2268" s="227"/>
      <c r="AQ2268" s="227"/>
    </row>
    <row r="2269" spans="1:43">
      <c r="AI2269" s="227"/>
      <c r="AJ2269" s="227"/>
      <c r="AK2269" s="227"/>
      <c r="AL2269" s="227"/>
      <c r="AM2269" s="225"/>
      <c r="AN2269" s="227"/>
      <c r="AO2269" s="227"/>
      <c r="AP2269" s="227"/>
      <c r="AQ2269" s="227"/>
    </row>
    <row r="2270" spans="1:43">
      <c r="AI2270" s="227"/>
      <c r="AJ2270" s="227"/>
      <c r="AK2270" s="227"/>
      <c r="AL2270" s="227"/>
      <c r="AM2270" s="225"/>
      <c r="AN2270" s="227"/>
      <c r="AO2270" s="227"/>
      <c r="AP2270" s="227"/>
      <c r="AQ2270" s="227"/>
    </row>
    <row r="2271" spans="1:43">
      <c r="AI2271" s="227"/>
      <c r="AJ2271" s="227"/>
      <c r="AK2271" s="227"/>
      <c r="AL2271" s="227"/>
      <c r="AM2271" s="225"/>
      <c r="AN2271" s="227"/>
      <c r="AO2271" s="227"/>
      <c r="AP2271" s="227"/>
      <c r="AQ2271" s="227"/>
    </row>
    <row r="2272" spans="1:43">
      <c r="AI2272" s="227"/>
      <c r="AJ2272" s="227"/>
      <c r="AK2272" s="227"/>
      <c r="AL2272" s="227"/>
      <c r="AM2272" s="225"/>
      <c r="AN2272" s="227"/>
      <c r="AO2272" s="227"/>
      <c r="AP2272" s="227"/>
      <c r="AQ2272" s="227"/>
    </row>
    <row r="2273" spans="35:43">
      <c r="AI2273" s="227"/>
      <c r="AJ2273" s="227"/>
      <c r="AK2273" s="227"/>
      <c r="AL2273" s="227"/>
      <c r="AM2273" s="225"/>
      <c r="AN2273" s="227"/>
      <c r="AO2273" s="227"/>
      <c r="AP2273" s="227"/>
      <c r="AQ2273" s="227"/>
    </row>
    <row r="2274" spans="35:43">
      <c r="AI2274" s="227"/>
      <c r="AJ2274" s="227"/>
      <c r="AK2274" s="227"/>
      <c r="AL2274" s="227"/>
      <c r="AM2274" s="225"/>
      <c r="AN2274" s="227"/>
      <c r="AO2274" s="227"/>
      <c r="AP2274" s="227"/>
      <c r="AQ2274" s="227"/>
    </row>
    <row r="2275" spans="35:43">
      <c r="AI2275" s="227"/>
      <c r="AJ2275" s="227"/>
      <c r="AK2275" s="227"/>
      <c r="AL2275" s="227"/>
      <c r="AM2275" s="225"/>
      <c r="AN2275" s="227"/>
      <c r="AO2275" s="227"/>
      <c r="AP2275" s="227"/>
      <c r="AQ2275" s="227"/>
    </row>
    <row r="2276" spans="35:43">
      <c r="AI2276" s="227"/>
      <c r="AJ2276" s="227"/>
      <c r="AK2276" s="227"/>
      <c r="AL2276" s="227"/>
      <c r="AM2276" s="225"/>
      <c r="AN2276" s="227"/>
      <c r="AO2276" s="227"/>
      <c r="AP2276" s="227"/>
      <c r="AQ2276" s="227"/>
    </row>
    <row r="2277" spans="35:43">
      <c r="AI2277" s="227"/>
      <c r="AJ2277" s="227"/>
      <c r="AK2277" s="227"/>
      <c r="AL2277" s="227"/>
      <c r="AM2277" s="225"/>
      <c r="AN2277" s="227"/>
      <c r="AO2277" s="227"/>
      <c r="AP2277" s="227"/>
      <c r="AQ2277" s="227"/>
    </row>
    <row r="2278" spans="35:43">
      <c r="AI2278" s="227"/>
      <c r="AJ2278" s="227"/>
      <c r="AK2278" s="227"/>
      <c r="AL2278" s="227"/>
      <c r="AM2278" s="225"/>
      <c r="AN2278" s="227"/>
      <c r="AO2278" s="227"/>
      <c r="AP2278" s="227"/>
      <c r="AQ2278" s="227"/>
    </row>
    <row r="2279" spans="35:43">
      <c r="AI2279" s="227"/>
      <c r="AJ2279" s="227"/>
      <c r="AK2279" s="227"/>
      <c r="AL2279" s="227"/>
      <c r="AM2279" s="225"/>
      <c r="AN2279" s="227"/>
      <c r="AO2279" s="227"/>
      <c r="AP2279" s="227"/>
      <c r="AQ2279" s="227"/>
    </row>
    <row r="2280" spans="35:43">
      <c r="AI2280" s="227"/>
      <c r="AJ2280" s="227"/>
      <c r="AK2280" s="227"/>
      <c r="AL2280" s="227"/>
      <c r="AM2280" s="225"/>
      <c r="AN2280" s="227"/>
      <c r="AO2280" s="227"/>
      <c r="AP2280" s="227"/>
      <c r="AQ2280" s="227"/>
    </row>
    <row r="2281" spans="35:43">
      <c r="AI2281" s="227"/>
      <c r="AJ2281" s="227"/>
      <c r="AK2281" s="227"/>
      <c r="AL2281" s="227"/>
      <c r="AM2281" s="225"/>
      <c r="AN2281" s="227"/>
      <c r="AO2281" s="227"/>
      <c r="AP2281" s="227"/>
      <c r="AQ2281" s="227"/>
    </row>
    <row r="2282" spans="35:43">
      <c r="AI2282" s="227"/>
      <c r="AJ2282" s="227"/>
      <c r="AK2282" s="227"/>
      <c r="AL2282" s="227"/>
      <c r="AM2282" s="225"/>
      <c r="AN2282" s="227"/>
      <c r="AO2282" s="227"/>
      <c r="AP2282" s="227"/>
      <c r="AQ2282" s="227"/>
    </row>
    <row r="2283" spans="35:43">
      <c r="AI2283" s="227"/>
      <c r="AJ2283" s="227"/>
      <c r="AK2283" s="227"/>
      <c r="AL2283" s="227"/>
      <c r="AM2283" s="225"/>
      <c r="AN2283" s="227"/>
      <c r="AO2283" s="227"/>
      <c r="AP2283" s="227"/>
      <c r="AQ2283" s="227"/>
    </row>
    <row r="2284" spans="35:43">
      <c r="AI2284" s="227"/>
      <c r="AJ2284" s="227"/>
      <c r="AK2284" s="227"/>
      <c r="AL2284" s="227"/>
      <c r="AM2284" s="225"/>
      <c r="AN2284" s="227"/>
      <c r="AO2284" s="227"/>
      <c r="AP2284" s="227"/>
      <c r="AQ2284" s="227"/>
    </row>
    <row r="2285" spans="35:43">
      <c r="AI2285" s="227"/>
      <c r="AJ2285" s="227"/>
      <c r="AK2285" s="227"/>
      <c r="AL2285" s="227"/>
      <c r="AM2285" s="225"/>
      <c r="AN2285" s="227"/>
      <c r="AO2285" s="227"/>
      <c r="AP2285" s="227"/>
      <c r="AQ2285" s="227"/>
    </row>
    <row r="2286" spans="35:43">
      <c r="AI2286" s="227"/>
      <c r="AJ2286" s="227"/>
      <c r="AK2286" s="227"/>
      <c r="AL2286" s="227"/>
      <c r="AM2286" s="225"/>
      <c r="AN2286" s="227"/>
      <c r="AO2286" s="227"/>
      <c r="AP2286" s="227"/>
      <c r="AQ2286" s="227"/>
    </row>
    <row r="2287" spans="35:43">
      <c r="AI2287" s="227"/>
      <c r="AJ2287" s="227"/>
      <c r="AK2287" s="227"/>
      <c r="AL2287" s="227"/>
      <c r="AM2287" s="225"/>
      <c r="AN2287" s="227"/>
      <c r="AO2287" s="227"/>
      <c r="AP2287" s="227"/>
      <c r="AQ2287" s="227"/>
    </row>
    <row r="2288" spans="35:43">
      <c r="AI2288" s="227"/>
      <c r="AJ2288" s="227"/>
      <c r="AK2288" s="227"/>
      <c r="AL2288" s="227"/>
      <c r="AM2288" s="225"/>
      <c r="AN2288" s="227"/>
      <c r="AO2288" s="227"/>
      <c r="AP2288" s="227"/>
      <c r="AQ2288" s="227"/>
    </row>
    <row r="2289" spans="35:43">
      <c r="AI2289" s="227"/>
      <c r="AJ2289" s="227"/>
      <c r="AK2289" s="227"/>
      <c r="AL2289" s="227"/>
      <c r="AM2289" s="225"/>
      <c r="AN2289" s="227"/>
      <c r="AO2289" s="227"/>
      <c r="AP2289" s="227"/>
      <c r="AQ2289" s="227"/>
    </row>
    <row r="2290" spans="35:43">
      <c r="AI2290" s="227"/>
      <c r="AJ2290" s="227"/>
      <c r="AK2290" s="227"/>
      <c r="AL2290" s="227"/>
      <c r="AM2290" s="225"/>
      <c r="AN2290" s="227"/>
      <c r="AO2290" s="227"/>
      <c r="AP2290" s="227"/>
      <c r="AQ2290" s="227"/>
    </row>
    <row r="2291" spans="35:43">
      <c r="AI2291" s="227"/>
      <c r="AJ2291" s="227"/>
      <c r="AK2291" s="227"/>
      <c r="AL2291" s="227"/>
      <c r="AM2291" s="225"/>
      <c r="AN2291" s="227"/>
      <c r="AO2291" s="227"/>
      <c r="AP2291" s="227"/>
      <c r="AQ2291" s="227"/>
    </row>
    <row r="2292" spans="35:43">
      <c r="AI2292" s="227"/>
      <c r="AJ2292" s="227"/>
      <c r="AK2292" s="227"/>
      <c r="AL2292" s="227"/>
      <c r="AM2292" s="225"/>
      <c r="AN2292" s="227"/>
      <c r="AO2292" s="227"/>
      <c r="AP2292" s="227"/>
      <c r="AQ2292" s="227"/>
    </row>
    <row r="2293" spans="35:43">
      <c r="AI2293" s="227"/>
      <c r="AJ2293" s="227"/>
      <c r="AK2293" s="227"/>
      <c r="AL2293" s="227"/>
      <c r="AM2293" s="225"/>
      <c r="AN2293" s="227"/>
      <c r="AO2293" s="227"/>
      <c r="AP2293" s="227"/>
      <c r="AQ2293" s="227"/>
    </row>
    <row r="2294" spans="35:43">
      <c r="AI2294" s="227"/>
      <c r="AJ2294" s="227"/>
      <c r="AK2294" s="227"/>
      <c r="AL2294" s="227"/>
      <c r="AM2294" s="225"/>
      <c r="AN2294" s="227"/>
      <c r="AO2294" s="227"/>
      <c r="AP2294" s="227"/>
      <c r="AQ2294" s="227"/>
    </row>
    <row r="2295" spans="35:43">
      <c r="AI2295" s="227"/>
      <c r="AJ2295" s="227"/>
      <c r="AK2295" s="227"/>
      <c r="AL2295" s="227"/>
      <c r="AM2295" s="225"/>
      <c r="AN2295" s="227"/>
      <c r="AO2295" s="227"/>
      <c r="AP2295" s="227"/>
      <c r="AQ2295" s="227"/>
    </row>
    <row r="2296" spans="35:43">
      <c r="AI2296" s="227"/>
      <c r="AJ2296" s="227"/>
      <c r="AK2296" s="227"/>
      <c r="AL2296" s="227"/>
      <c r="AM2296" s="225"/>
      <c r="AN2296" s="227"/>
      <c r="AO2296" s="227"/>
      <c r="AP2296" s="227"/>
      <c r="AQ2296" s="227"/>
    </row>
    <row r="2297" spans="35:43">
      <c r="AI2297" s="227"/>
      <c r="AJ2297" s="227"/>
      <c r="AK2297" s="227"/>
      <c r="AL2297" s="227"/>
      <c r="AM2297" s="225"/>
      <c r="AN2297" s="227"/>
      <c r="AO2297" s="227"/>
      <c r="AP2297" s="227"/>
      <c r="AQ2297" s="227"/>
    </row>
    <row r="2298" spans="35:43">
      <c r="AI2298" s="227"/>
      <c r="AJ2298" s="227"/>
      <c r="AK2298" s="227"/>
      <c r="AL2298" s="227"/>
      <c r="AM2298" s="225"/>
      <c r="AN2298" s="227"/>
      <c r="AO2298" s="227"/>
      <c r="AP2298" s="227"/>
      <c r="AQ2298" s="227"/>
    </row>
    <row r="2299" spans="35:43">
      <c r="AI2299" s="227"/>
      <c r="AJ2299" s="227"/>
      <c r="AK2299" s="227"/>
      <c r="AL2299" s="227"/>
      <c r="AM2299" s="225"/>
      <c r="AN2299" s="227"/>
      <c r="AO2299" s="227"/>
      <c r="AP2299" s="227"/>
      <c r="AQ2299" s="227"/>
    </row>
    <row r="2300" spans="35:43">
      <c r="AI2300" s="227"/>
      <c r="AJ2300" s="227"/>
      <c r="AK2300" s="227"/>
      <c r="AL2300" s="227"/>
      <c r="AM2300" s="225"/>
      <c r="AN2300" s="227"/>
      <c r="AO2300" s="227"/>
      <c r="AP2300" s="227"/>
      <c r="AQ2300" s="227"/>
    </row>
    <row r="2301" spans="35:43">
      <c r="AI2301" s="227"/>
      <c r="AJ2301" s="227"/>
      <c r="AK2301" s="227"/>
      <c r="AL2301" s="227"/>
      <c r="AM2301" s="225"/>
      <c r="AN2301" s="227"/>
      <c r="AO2301" s="227"/>
      <c r="AP2301" s="227"/>
      <c r="AQ2301" s="227"/>
    </row>
    <row r="2302" spans="35:43">
      <c r="AI2302" s="227"/>
      <c r="AJ2302" s="227"/>
      <c r="AK2302" s="227"/>
      <c r="AL2302" s="227"/>
      <c r="AM2302" s="225"/>
      <c r="AN2302" s="227"/>
      <c r="AO2302" s="227"/>
      <c r="AP2302" s="227"/>
      <c r="AQ2302" s="227"/>
    </row>
    <row r="2303" spans="35:43">
      <c r="AI2303" s="227"/>
      <c r="AJ2303" s="227"/>
      <c r="AK2303" s="227"/>
      <c r="AL2303" s="227"/>
      <c r="AM2303" s="225"/>
      <c r="AN2303" s="227"/>
      <c r="AO2303" s="227"/>
      <c r="AP2303" s="227"/>
      <c r="AQ2303" s="227"/>
    </row>
    <row r="2304" spans="35:43">
      <c r="AI2304" s="227"/>
      <c r="AJ2304" s="227"/>
      <c r="AK2304" s="227"/>
      <c r="AL2304" s="227"/>
      <c r="AM2304" s="225"/>
      <c r="AN2304" s="227"/>
      <c r="AO2304" s="227"/>
      <c r="AP2304" s="227"/>
      <c r="AQ2304" s="227"/>
    </row>
    <row r="2305" spans="35:43">
      <c r="AI2305" s="227"/>
      <c r="AJ2305" s="227"/>
      <c r="AK2305" s="227"/>
      <c r="AL2305" s="227"/>
      <c r="AM2305" s="225"/>
      <c r="AN2305" s="227"/>
      <c r="AO2305" s="227"/>
      <c r="AP2305" s="227"/>
      <c r="AQ2305" s="227"/>
    </row>
    <row r="2306" spans="35:43">
      <c r="AI2306" s="227"/>
      <c r="AJ2306" s="227"/>
      <c r="AK2306" s="227"/>
      <c r="AL2306" s="227"/>
      <c r="AM2306" s="225"/>
      <c r="AN2306" s="227"/>
      <c r="AO2306" s="227"/>
      <c r="AP2306" s="227"/>
      <c r="AQ2306" s="227"/>
    </row>
    <row r="2307" spans="35:43">
      <c r="AI2307" s="227"/>
      <c r="AJ2307" s="227"/>
      <c r="AK2307" s="227"/>
      <c r="AL2307" s="227"/>
      <c r="AM2307" s="225"/>
      <c r="AN2307" s="227"/>
      <c r="AO2307" s="227"/>
      <c r="AP2307" s="227"/>
      <c r="AQ2307" s="227"/>
    </row>
    <row r="2308" spans="35:43">
      <c r="AI2308" s="227"/>
      <c r="AJ2308" s="227"/>
      <c r="AK2308" s="227"/>
      <c r="AL2308" s="227"/>
      <c r="AM2308" s="225"/>
      <c r="AN2308" s="227"/>
      <c r="AO2308" s="227"/>
      <c r="AP2308" s="227"/>
      <c r="AQ2308" s="227"/>
    </row>
    <row r="2309" spans="35:43">
      <c r="AI2309" s="227"/>
      <c r="AJ2309" s="227"/>
      <c r="AK2309" s="227"/>
      <c r="AL2309" s="227"/>
      <c r="AM2309" s="225"/>
      <c r="AN2309" s="227"/>
      <c r="AO2309" s="227"/>
      <c r="AP2309" s="227"/>
      <c r="AQ2309" s="227"/>
    </row>
    <row r="2310" spans="35:43">
      <c r="AI2310" s="227"/>
      <c r="AJ2310" s="227"/>
      <c r="AK2310" s="227"/>
      <c r="AL2310" s="227"/>
      <c r="AM2310" s="225"/>
      <c r="AN2310" s="227"/>
      <c r="AO2310" s="227"/>
      <c r="AP2310" s="227"/>
      <c r="AQ2310" s="227"/>
    </row>
    <row r="2311" spans="35:43">
      <c r="AI2311" s="227"/>
      <c r="AJ2311" s="227"/>
      <c r="AK2311" s="227"/>
      <c r="AL2311" s="227"/>
      <c r="AM2311" s="225"/>
      <c r="AN2311" s="227"/>
      <c r="AO2311" s="227"/>
      <c r="AP2311" s="227"/>
      <c r="AQ2311" s="227"/>
    </row>
    <row r="2312" spans="35:43">
      <c r="AI2312" s="227"/>
      <c r="AJ2312" s="227"/>
      <c r="AK2312" s="227"/>
      <c r="AL2312" s="227"/>
      <c r="AM2312" s="225"/>
      <c r="AN2312" s="227"/>
      <c r="AO2312" s="227"/>
      <c r="AP2312" s="227"/>
      <c r="AQ2312" s="227"/>
    </row>
    <row r="2313" spans="35:43">
      <c r="AI2313" s="227"/>
      <c r="AJ2313" s="227"/>
      <c r="AK2313" s="227"/>
      <c r="AL2313" s="227"/>
      <c r="AM2313" s="225"/>
      <c r="AN2313" s="227"/>
      <c r="AO2313" s="227"/>
      <c r="AP2313" s="227"/>
      <c r="AQ2313" s="227"/>
    </row>
    <row r="2314" spans="35:43">
      <c r="AI2314" s="227"/>
      <c r="AJ2314" s="227"/>
      <c r="AK2314" s="227"/>
      <c r="AL2314" s="227"/>
      <c r="AM2314" s="225"/>
      <c r="AN2314" s="227"/>
      <c r="AO2314" s="227"/>
      <c r="AP2314" s="227"/>
      <c r="AQ2314" s="227"/>
    </row>
    <row r="2315" spans="35:43">
      <c r="AI2315" s="227"/>
      <c r="AJ2315" s="227"/>
      <c r="AK2315" s="227"/>
      <c r="AL2315" s="227"/>
      <c r="AM2315" s="225"/>
      <c r="AN2315" s="227"/>
      <c r="AO2315" s="227"/>
      <c r="AP2315" s="227"/>
      <c r="AQ2315" s="227"/>
    </row>
    <row r="2316" spans="35:43">
      <c r="AI2316" s="227"/>
      <c r="AJ2316" s="227"/>
      <c r="AK2316" s="227"/>
      <c r="AL2316" s="227"/>
      <c r="AM2316" s="225"/>
      <c r="AN2316" s="227"/>
      <c r="AO2316" s="227"/>
      <c r="AP2316" s="227"/>
      <c r="AQ2316" s="227"/>
    </row>
    <row r="2317" spans="35:43">
      <c r="AI2317" s="227"/>
      <c r="AJ2317" s="227"/>
      <c r="AK2317" s="227"/>
      <c r="AL2317" s="227"/>
      <c r="AM2317" s="225"/>
      <c r="AN2317" s="227"/>
      <c r="AO2317" s="227"/>
      <c r="AP2317" s="227"/>
      <c r="AQ2317" s="227"/>
    </row>
    <row r="2318" spans="35:43">
      <c r="AI2318" s="227"/>
      <c r="AJ2318" s="227"/>
      <c r="AK2318" s="227"/>
      <c r="AL2318" s="227"/>
      <c r="AM2318" s="225"/>
      <c r="AN2318" s="227"/>
      <c r="AO2318" s="227"/>
      <c r="AP2318" s="227"/>
      <c r="AQ2318" s="227"/>
    </row>
    <row r="2319" spans="35:43">
      <c r="AI2319" s="227"/>
      <c r="AJ2319" s="227"/>
      <c r="AK2319" s="227"/>
      <c r="AL2319" s="227"/>
      <c r="AM2319" s="225"/>
      <c r="AN2319" s="227"/>
      <c r="AO2319" s="227"/>
      <c r="AP2319" s="227"/>
      <c r="AQ2319" s="227"/>
    </row>
    <row r="2320" spans="35:43">
      <c r="AI2320" s="227"/>
      <c r="AJ2320" s="227"/>
      <c r="AK2320" s="227"/>
      <c r="AL2320" s="227"/>
      <c r="AM2320" s="225"/>
      <c r="AN2320" s="227"/>
      <c r="AO2320" s="227"/>
      <c r="AP2320" s="227"/>
      <c r="AQ2320" s="227"/>
    </row>
    <row r="2321" spans="35:43">
      <c r="AI2321" s="227"/>
      <c r="AJ2321" s="227"/>
      <c r="AK2321" s="227"/>
      <c r="AL2321" s="227"/>
      <c r="AM2321" s="225"/>
      <c r="AN2321" s="227"/>
      <c r="AO2321" s="227"/>
      <c r="AP2321" s="227"/>
      <c r="AQ2321" s="227"/>
    </row>
    <row r="2322" spans="35:43">
      <c r="AI2322" s="227"/>
      <c r="AJ2322" s="227"/>
      <c r="AK2322" s="227"/>
      <c r="AL2322" s="227"/>
      <c r="AM2322" s="225"/>
      <c r="AN2322" s="227"/>
      <c r="AO2322" s="227"/>
      <c r="AP2322" s="227"/>
      <c r="AQ2322" s="227"/>
    </row>
    <row r="2323" spans="35:43">
      <c r="AI2323" s="227"/>
      <c r="AJ2323" s="227"/>
      <c r="AK2323" s="227"/>
      <c r="AL2323" s="227"/>
      <c r="AM2323" s="225"/>
      <c r="AN2323" s="227"/>
      <c r="AO2323" s="227"/>
      <c r="AP2323" s="227"/>
      <c r="AQ2323" s="227"/>
    </row>
    <row r="2324" spans="35:43">
      <c r="AI2324" s="227"/>
      <c r="AJ2324" s="227"/>
      <c r="AK2324" s="227"/>
      <c r="AL2324" s="227"/>
      <c r="AM2324" s="225"/>
      <c r="AN2324" s="227"/>
      <c r="AO2324" s="227"/>
      <c r="AP2324" s="227"/>
      <c r="AQ2324" s="227"/>
    </row>
    <row r="2325" spans="35:43">
      <c r="AI2325" s="227"/>
      <c r="AJ2325" s="227"/>
      <c r="AK2325" s="227"/>
      <c r="AL2325" s="227"/>
      <c r="AM2325" s="225"/>
      <c r="AN2325" s="227"/>
      <c r="AO2325" s="227"/>
      <c r="AP2325" s="227"/>
      <c r="AQ2325" s="227"/>
    </row>
    <row r="2326" spans="35:43">
      <c r="AI2326" s="227"/>
      <c r="AJ2326" s="227"/>
      <c r="AK2326" s="227"/>
      <c r="AL2326" s="227"/>
      <c r="AM2326" s="225"/>
      <c r="AN2326" s="227"/>
      <c r="AO2326" s="227"/>
      <c r="AP2326" s="227"/>
      <c r="AQ2326" s="227"/>
    </row>
    <row r="2327" spans="35:43">
      <c r="AI2327" s="227"/>
      <c r="AJ2327" s="227"/>
      <c r="AK2327" s="227"/>
      <c r="AL2327" s="227"/>
      <c r="AM2327" s="225"/>
      <c r="AN2327" s="227"/>
      <c r="AO2327" s="227"/>
      <c r="AP2327" s="227"/>
      <c r="AQ2327" s="227"/>
    </row>
    <row r="2328" spans="35:43">
      <c r="AI2328" s="227"/>
      <c r="AJ2328" s="227"/>
      <c r="AK2328" s="227"/>
      <c r="AL2328" s="227"/>
      <c r="AM2328" s="225"/>
      <c r="AN2328" s="227"/>
      <c r="AO2328" s="227"/>
      <c r="AP2328" s="227"/>
      <c r="AQ2328" s="227"/>
    </row>
    <row r="2329" spans="35:43">
      <c r="AI2329" s="227"/>
      <c r="AJ2329" s="227"/>
      <c r="AK2329" s="227"/>
      <c r="AL2329" s="227"/>
      <c r="AM2329" s="225"/>
      <c r="AN2329" s="227"/>
      <c r="AO2329" s="227"/>
      <c r="AP2329" s="227"/>
      <c r="AQ2329" s="227"/>
    </row>
    <row r="2330" spans="35:43">
      <c r="AI2330" s="227"/>
      <c r="AJ2330" s="227"/>
      <c r="AK2330" s="227"/>
      <c r="AL2330" s="227"/>
      <c r="AM2330" s="225"/>
      <c r="AN2330" s="227"/>
      <c r="AO2330" s="227"/>
      <c r="AP2330" s="227"/>
      <c r="AQ2330" s="227"/>
    </row>
    <row r="2331" spans="35:43">
      <c r="AI2331" s="227"/>
      <c r="AJ2331" s="227"/>
      <c r="AK2331" s="227"/>
      <c r="AL2331" s="227"/>
      <c r="AM2331" s="225"/>
      <c r="AN2331" s="227"/>
      <c r="AO2331" s="227"/>
      <c r="AP2331" s="227"/>
      <c r="AQ2331" s="227"/>
    </row>
    <row r="2332" spans="35:43">
      <c r="AI2332" s="227"/>
      <c r="AJ2332" s="227"/>
      <c r="AK2332" s="227"/>
      <c r="AL2332" s="227"/>
      <c r="AM2332" s="225"/>
      <c r="AN2332" s="227"/>
      <c r="AO2332" s="227"/>
      <c r="AP2332" s="227"/>
      <c r="AQ2332" s="227"/>
    </row>
    <row r="2333" spans="35:43">
      <c r="AI2333" s="227"/>
      <c r="AJ2333" s="227"/>
      <c r="AK2333" s="227"/>
      <c r="AL2333" s="227"/>
      <c r="AM2333" s="225"/>
      <c r="AN2333" s="227"/>
      <c r="AO2333" s="227"/>
      <c r="AP2333" s="227"/>
      <c r="AQ2333" s="227"/>
    </row>
    <row r="2334" spans="35:43">
      <c r="AI2334" s="227"/>
      <c r="AJ2334" s="227"/>
      <c r="AK2334" s="227"/>
      <c r="AL2334" s="227"/>
      <c r="AM2334" s="225"/>
      <c r="AN2334" s="227"/>
      <c r="AO2334" s="227"/>
      <c r="AP2334" s="227"/>
      <c r="AQ2334" s="227"/>
    </row>
    <row r="2335" spans="35:43">
      <c r="AI2335" s="227"/>
      <c r="AJ2335" s="227"/>
      <c r="AK2335" s="227"/>
      <c r="AL2335" s="227"/>
      <c r="AM2335" s="225"/>
      <c r="AN2335" s="227"/>
      <c r="AO2335" s="227"/>
      <c r="AP2335" s="227"/>
      <c r="AQ2335" s="227"/>
    </row>
    <row r="2336" spans="35:43">
      <c r="AI2336" s="227"/>
      <c r="AJ2336" s="227"/>
      <c r="AK2336" s="227"/>
      <c r="AL2336" s="227"/>
      <c r="AM2336" s="225"/>
      <c r="AN2336" s="227"/>
      <c r="AO2336" s="227"/>
      <c r="AP2336" s="227"/>
      <c r="AQ2336" s="227"/>
    </row>
    <row r="2337" spans="35:43">
      <c r="AI2337" s="227"/>
      <c r="AJ2337" s="227"/>
      <c r="AK2337" s="227"/>
      <c r="AL2337" s="227"/>
      <c r="AM2337" s="225"/>
      <c r="AN2337" s="227"/>
      <c r="AO2337" s="227"/>
      <c r="AP2337" s="227"/>
      <c r="AQ2337" s="227"/>
    </row>
    <row r="2338" spans="35:43">
      <c r="AI2338" s="227"/>
      <c r="AJ2338" s="227"/>
      <c r="AK2338" s="227"/>
      <c r="AL2338" s="227"/>
      <c r="AM2338" s="225"/>
      <c r="AN2338" s="227"/>
      <c r="AO2338" s="227"/>
      <c r="AP2338" s="227"/>
      <c r="AQ2338" s="227"/>
    </row>
    <row r="2339" spans="35:43">
      <c r="AI2339" s="227"/>
      <c r="AJ2339" s="227"/>
      <c r="AK2339" s="227"/>
      <c r="AL2339" s="227"/>
      <c r="AM2339" s="225"/>
      <c r="AN2339" s="227"/>
      <c r="AO2339" s="227"/>
      <c r="AP2339" s="227"/>
      <c r="AQ2339" s="227"/>
    </row>
    <row r="2340" spans="35:43">
      <c r="AI2340" s="227"/>
      <c r="AJ2340" s="227"/>
      <c r="AK2340" s="227"/>
      <c r="AL2340" s="227"/>
      <c r="AM2340" s="225"/>
      <c r="AN2340" s="227"/>
      <c r="AO2340" s="227"/>
      <c r="AP2340" s="227"/>
      <c r="AQ2340" s="227"/>
    </row>
    <row r="2341" spans="35:43">
      <c r="AI2341" s="227"/>
      <c r="AJ2341" s="227"/>
      <c r="AK2341" s="227"/>
      <c r="AL2341" s="227"/>
      <c r="AM2341" s="225"/>
      <c r="AN2341" s="227"/>
      <c r="AO2341" s="227"/>
      <c r="AP2341" s="227"/>
      <c r="AQ2341" s="227"/>
    </row>
    <row r="2342" spans="35:43">
      <c r="AI2342" s="227"/>
      <c r="AJ2342" s="227"/>
      <c r="AK2342" s="227"/>
      <c r="AL2342" s="227"/>
      <c r="AM2342" s="225"/>
      <c r="AN2342" s="227"/>
      <c r="AO2342" s="227"/>
      <c r="AP2342" s="227"/>
      <c r="AQ2342" s="227"/>
    </row>
    <row r="2343" spans="35:43">
      <c r="AI2343" s="227"/>
      <c r="AJ2343" s="227"/>
      <c r="AK2343" s="227"/>
      <c r="AL2343" s="227"/>
      <c r="AM2343" s="225"/>
      <c r="AN2343" s="227"/>
      <c r="AO2343" s="227"/>
      <c r="AP2343" s="227"/>
      <c r="AQ2343" s="227"/>
    </row>
    <row r="2344" spans="35:43">
      <c r="AI2344" s="227"/>
      <c r="AJ2344" s="227"/>
      <c r="AK2344" s="227"/>
      <c r="AL2344" s="227"/>
      <c r="AM2344" s="225"/>
      <c r="AN2344" s="227"/>
      <c r="AO2344" s="227"/>
      <c r="AP2344" s="227"/>
      <c r="AQ2344" s="227"/>
    </row>
    <row r="2345" spans="35:43">
      <c r="AI2345" s="227"/>
      <c r="AJ2345" s="227"/>
      <c r="AK2345" s="227"/>
      <c r="AL2345" s="227"/>
      <c r="AM2345" s="225"/>
      <c r="AN2345" s="227"/>
      <c r="AO2345" s="227"/>
      <c r="AP2345" s="227"/>
      <c r="AQ2345" s="227"/>
    </row>
    <row r="2346" spans="35:43">
      <c r="AI2346" s="227"/>
      <c r="AJ2346" s="227"/>
      <c r="AK2346" s="227"/>
      <c r="AL2346" s="227"/>
      <c r="AM2346" s="225"/>
      <c r="AN2346" s="227"/>
      <c r="AO2346" s="227"/>
      <c r="AP2346" s="227"/>
      <c r="AQ2346" s="227"/>
    </row>
    <row r="2347" spans="35:43">
      <c r="AI2347" s="227"/>
      <c r="AJ2347" s="227"/>
      <c r="AK2347" s="227"/>
      <c r="AL2347" s="227"/>
      <c r="AM2347" s="225"/>
      <c r="AN2347" s="227"/>
      <c r="AO2347" s="227"/>
      <c r="AP2347" s="227"/>
      <c r="AQ2347" s="227"/>
    </row>
    <row r="2348" spans="35:43">
      <c r="AI2348" s="227"/>
      <c r="AJ2348" s="227"/>
      <c r="AK2348" s="227"/>
      <c r="AL2348" s="227"/>
      <c r="AM2348" s="225"/>
      <c r="AN2348" s="227"/>
      <c r="AO2348" s="227"/>
      <c r="AP2348" s="227"/>
      <c r="AQ2348" s="227"/>
    </row>
    <row r="2349" spans="35:43">
      <c r="AI2349" s="227"/>
      <c r="AJ2349" s="227"/>
      <c r="AK2349" s="227"/>
      <c r="AL2349" s="227"/>
      <c r="AM2349" s="225"/>
      <c r="AN2349" s="227"/>
      <c r="AO2349" s="227"/>
      <c r="AP2349" s="227"/>
      <c r="AQ2349" s="227"/>
    </row>
    <row r="2350" spans="35:43">
      <c r="AI2350" s="227"/>
      <c r="AJ2350" s="227"/>
      <c r="AK2350" s="227"/>
      <c r="AL2350" s="227"/>
      <c r="AM2350" s="225"/>
      <c r="AN2350" s="227"/>
      <c r="AO2350" s="227"/>
      <c r="AP2350" s="227"/>
      <c r="AQ2350" s="227"/>
    </row>
    <row r="2351" spans="35:43">
      <c r="AI2351" s="227"/>
      <c r="AJ2351" s="227"/>
      <c r="AK2351" s="227"/>
      <c r="AL2351" s="227"/>
      <c r="AM2351" s="225"/>
      <c r="AN2351" s="227"/>
      <c r="AO2351" s="227"/>
      <c r="AP2351" s="227"/>
      <c r="AQ2351" s="227"/>
    </row>
    <row r="2352" spans="35:43">
      <c r="AI2352" s="227"/>
      <c r="AJ2352" s="227"/>
      <c r="AK2352" s="227"/>
      <c r="AL2352" s="227"/>
      <c r="AM2352" s="225"/>
      <c r="AN2352" s="227"/>
      <c r="AO2352" s="227"/>
      <c r="AP2352" s="227"/>
      <c r="AQ2352" s="227"/>
    </row>
    <row r="2353" spans="35:43">
      <c r="AI2353" s="227"/>
      <c r="AJ2353" s="227"/>
      <c r="AK2353" s="227"/>
      <c r="AL2353" s="227"/>
      <c r="AM2353" s="225"/>
      <c r="AN2353" s="227"/>
      <c r="AO2353" s="227"/>
      <c r="AP2353" s="227"/>
      <c r="AQ2353" s="227"/>
    </row>
    <row r="2354" spans="35:43">
      <c r="AI2354" s="227"/>
      <c r="AJ2354" s="227"/>
      <c r="AK2354" s="227"/>
      <c r="AL2354" s="227"/>
      <c r="AM2354" s="225"/>
      <c r="AN2354" s="227"/>
      <c r="AO2354" s="227"/>
      <c r="AP2354" s="227"/>
      <c r="AQ2354" s="227"/>
    </row>
    <row r="2355" spans="35:43">
      <c r="AI2355" s="227"/>
      <c r="AJ2355" s="227"/>
      <c r="AK2355" s="227"/>
      <c r="AL2355" s="227"/>
      <c r="AM2355" s="225"/>
      <c r="AN2355" s="227"/>
      <c r="AO2355" s="227"/>
      <c r="AP2355" s="227"/>
      <c r="AQ2355" s="227"/>
    </row>
    <row r="2356" spans="35:43">
      <c r="AI2356" s="227"/>
      <c r="AJ2356" s="227"/>
      <c r="AK2356" s="227"/>
      <c r="AL2356" s="227"/>
      <c r="AM2356" s="225"/>
      <c r="AN2356" s="227"/>
      <c r="AO2356" s="227"/>
      <c r="AP2356" s="227"/>
      <c r="AQ2356" s="227"/>
    </row>
    <row r="2357" spans="35:43">
      <c r="AI2357" s="227"/>
      <c r="AJ2357" s="227"/>
      <c r="AK2357" s="227"/>
      <c r="AL2357" s="227"/>
      <c r="AM2357" s="225"/>
      <c r="AN2357" s="227"/>
      <c r="AO2357" s="227"/>
      <c r="AP2357" s="227"/>
      <c r="AQ2357" s="227"/>
    </row>
    <row r="2358" spans="35:43">
      <c r="AI2358" s="227"/>
      <c r="AJ2358" s="227"/>
      <c r="AK2358" s="227"/>
      <c r="AL2358" s="227"/>
      <c r="AM2358" s="225"/>
      <c r="AN2358" s="227"/>
      <c r="AO2358" s="227"/>
      <c r="AP2358" s="227"/>
      <c r="AQ2358" s="227"/>
    </row>
    <row r="2359" spans="35:43">
      <c r="AI2359" s="227"/>
      <c r="AJ2359" s="227"/>
      <c r="AK2359" s="227"/>
      <c r="AL2359" s="227"/>
      <c r="AM2359" s="225"/>
      <c r="AN2359" s="227"/>
      <c r="AO2359" s="227"/>
      <c r="AP2359" s="227"/>
      <c r="AQ2359" s="227"/>
    </row>
    <row r="2360" spans="35:43">
      <c r="AI2360" s="227"/>
      <c r="AJ2360" s="227"/>
      <c r="AK2360" s="227"/>
      <c r="AL2360" s="227"/>
      <c r="AM2360" s="225"/>
      <c r="AN2360" s="227"/>
      <c r="AO2360" s="227"/>
      <c r="AP2360" s="227"/>
      <c r="AQ2360" s="227"/>
    </row>
    <row r="2361" spans="35:43">
      <c r="AI2361" s="227"/>
      <c r="AJ2361" s="227"/>
      <c r="AK2361" s="227"/>
      <c r="AL2361" s="227"/>
      <c r="AM2361" s="225"/>
      <c r="AN2361" s="227"/>
      <c r="AO2361" s="227"/>
      <c r="AP2361" s="227"/>
      <c r="AQ2361" s="227"/>
    </row>
    <row r="2362" spans="35:43">
      <c r="AI2362" s="227"/>
      <c r="AJ2362" s="227"/>
      <c r="AK2362" s="227"/>
      <c r="AL2362" s="227"/>
      <c r="AM2362" s="225"/>
      <c r="AN2362" s="227"/>
      <c r="AO2362" s="227"/>
      <c r="AP2362" s="227"/>
      <c r="AQ2362" s="227"/>
    </row>
    <row r="2363" spans="35:43">
      <c r="AI2363" s="227"/>
      <c r="AJ2363" s="227"/>
      <c r="AK2363" s="227"/>
      <c r="AL2363" s="227"/>
      <c r="AM2363" s="225"/>
      <c r="AN2363" s="227"/>
      <c r="AO2363" s="227"/>
      <c r="AP2363" s="227"/>
      <c r="AQ2363" s="227"/>
    </row>
    <row r="2364" spans="35:43">
      <c r="AI2364" s="227"/>
      <c r="AJ2364" s="227"/>
      <c r="AK2364" s="227"/>
      <c r="AL2364" s="227"/>
      <c r="AM2364" s="225"/>
      <c r="AN2364" s="227"/>
      <c r="AO2364" s="227"/>
      <c r="AP2364" s="227"/>
      <c r="AQ2364" s="227"/>
    </row>
    <row r="2365" spans="35:43">
      <c r="AI2365" s="227"/>
      <c r="AJ2365" s="227"/>
      <c r="AK2365" s="227"/>
      <c r="AL2365" s="227"/>
      <c r="AM2365" s="225"/>
      <c r="AN2365" s="227"/>
      <c r="AO2365" s="227"/>
      <c r="AP2365" s="227"/>
      <c r="AQ2365" s="227"/>
    </row>
    <row r="2366" spans="35:43">
      <c r="AI2366" s="227"/>
      <c r="AJ2366" s="227"/>
      <c r="AK2366" s="227"/>
      <c r="AL2366" s="227"/>
      <c r="AM2366" s="225"/>
      <c r="AN2366" s="227"/>
      <c r="AO2366" s="227"/>
      <c r="AP2366" s="227"/>
      <c r="AQ2366" s="227"/>
    </row>
    <row r="2367" spans="35:43">
      <c r="AI2367" s="227"/>
      <c r="AJ2367" s="227"/>
      <c r="AK2367" s="227"/>
      <c r="AL2367" s="227"/>
      <c r="AM2367" s="225"/>
      <c r="AN2367" s="227"/>
      <c r="AO2367" s="227"/>
      <c r="AP2367" s="227"/>
      <c r="AQ2367" s="227"/>
    </row>
    <row r="2368" spans="35:43">
      <c r="AI2368" s="227"/>
      <c r="AJ2368" s="227"/>
      <c r="AK2368" s="227"/>
      <c r="AL2368" s="227"/>
      <c r="AM2368" s="225"/>
      <c r="AN2368" s="227"/>
      <c r="AO2368" s="227"/>
      <c r="AP2368" s="227"/>
      <c r="AQ2368" s="227"/>
    </row>
    <row r="2369" spans="35:43">
      <c r="AI2369" s="227"/>
      <c r="AJ2369" s="227"/>
      <c r="AK2369" s="227"/>
      <c r="AL2369" s="227"/>
      <c r="AM2369" s="225"/>
      <c r="AN2369" s="227"/>
      <c r="AO2369" s="227"/>
      <c r="AP2369" s="227"/>
      <c r="AQ2369" s="227"/>
    </row>
    <row r="2370" spans="35:43">
      <c r="AI2370" s="227"/>
      <c r="AJ2370" s="227"/>
      <c r="AK2370" s="227"/>
      <c r="AL2370" s="227"/>
      <c r="AM2370" s="225"/>
      <c r="AN2370" s="227"/>
      <c r="AO2370" s="227"/>
      <c r="AP2370" s="227"/>
      <c r="AQ2370" s="227"/>
    </row>
    <row r="2371" spans="35:43">
      <c r="AI2371" s="227"/>
      <c r="AJ2371" s="227"/>
      <c r="AK2371" s="227"/>
      <c r="AL2371" s="227"/>
      <c r="AM2371" s="225"/>
      <c r="AN2371" s="227"/>
      <c r="AO2371" s="227"/>
      <c r="AP2371" s="227"/>
      <c r="AQ2371" s="227"/>
    </row>
    <row r="2372" spans="35:43">
      <c r="AI2372" s="227"/>
      <c r="AJ2372" s="227"/>
      <c r="AK2372" s="227"/>
      <c r="AL2372" s="227"/>
      <c r="AM2372" s="225"/>
      <c r="AN2372" s="227"/>
      <c r="AO2372" s="227"/>
      <c r="AP2372" s="227"/>
      <c r="AQ2372" s="227"/>
    </row>
    <row r="2373" spans="35:43">
      <c r="AI2373" s="227"/>
      <c r="AJ2373" s="227"/>
      <c r="AK2373" s="227"/>
      <c r="AL2373" s="227"/>
      <c r="AM2373" s="225"/>
      <c r="AN2373" s="227"/>
      <c r="AO2373" s="227"/>
      <c r="AP2373" s="227"/>
      <c r="AQ2373" s="227"/>
    </row>
    <row r="2374" spans="35:43">
      <c r="AI2374" s="227"/>
      <c r="AJ2374" s="227"/>
      <c r="AK2374" s="227"/>
      <c r="AL2374" s="227"/>
      <c r="AM2374" s="225"/>
      <c r="AN2374" s="227"/>
      <c r="AO2374" s="227"/>
      <c r="AP2374" s="227"/>
      <c r="AQ2374" s="227"/>
    </row>
    <row r="2375" spans="35:43">
      <c r="AI2375" s="227"/>
      <c r="AJ2375" s="227"/>
      <c r="AK2375" s="227"/>
      <c r="AL2375" s="227"/>
      <c r="AM2375" s="225"/>
      <c r="AN2375" s="227"/>
      <c r="AO2375" s="227"/>
      <c r="AP2375" s="227"/>
      <c r="AQ2375" s="227"/>
    </row>
    <row r="2376" spans="35:43">
      <c r="AI2376" s="227"/>
      <c r="AJ2376" s="227"/>
      <c r="AK2376" s="227"/>
      <c r="AL2376" s="227"/>
      <c r="AM2376" s="225"/>
      <c r="AN2376" s="227"/>
      <c r="AO2376" s="227"/>
      <c r="AP2376" s="227"/>
      <c r="AQ2376" s="227"/>
    </row>
    <row r="2377" spans="35:43">
      <c r="AI2377" s="227"/>
      <c r="AJ2377" s="227"/>
      <c r="AK2377" s="227"/>
      <c r="AL2377" s="227"/>
      <c r="AM2377" s="225"/>
      <c r="AN2377" s="227"/>
      <c r="AO2377" s="227"/>
      <c r="AP2377" s="227"/>
      <c r="AQ2377" s="227"/>
    </row>
    <row r="2378" spans="35:43">
      <c r="AI2378" s="227"/>
      <c r="AJ2378" s="227"/>
      <c r="AK2378" s="227"/>
      <c r="AL2378" s="227"/>
      <c r="AM2378" s="225"/>
      <c r="AN2378" s="227"/>
      <c r="AO2378" s="227"/>
      <c r="AP2378" s="227"/>
      <c r="AQ2378" s="227"/>
    </row>
    <row r="2379" spans="35:43">
      <c r="AI2379" s="227"/>
      <c r="AJ2379" s="227"/>
      <c r="AK2379" s="227"/>
      <c r="AL2379" s="227"/>
      <c r="AM2379" s="225"/>
      <c r="AN2379" s="227"/>
      <c r="AO2379" s="227"/>
      <c r="AP2379" s="227"/>
      <c r="AQ2379" s="227"/>
    </row>
    <row r="2380" spans="35:43">
      <c r="AI2380" s="227"/>
      <c r="AJ2380" s="227"/>
      <c r="AK2380" s="227"/>
      <c r="AL2380" s="227"/>
      <c r="AM2380" s="225"/>
      <c r="AN2380" s="227"/>
      <c r="AO2380" s="227"/>
      <c r="AP2380" s="227"/>
      <c r="AQ2380" s="227"/>
    </row>
    <row r="2381" spans="35:43">
      <c r="AI2381" s="227"/>
      <c r="AJ2381" s="227"/>
      <c r="AK2381" s="227"/>
      <c r="AL2381" s="227"/>
      <c r="AM2381" s="225"/>
      <c r="AN2381" s="227"/>
      <c r="AO2381" s="227"/>
      <c r="AP2381" s="227"/>
      <c r="AQ2381" s="227"/>
    </row>
    <row r="2382" spans="35:43">
      <c r="AI2382" s="227"/>
      <c r="AJ2382" s="227"/>
      <c r="AK2382" s="227"/>
      <c r="AL2382" s="227"/>
      <c r="AM2382" s="225"/>
      <c r="AN2382" s="227"/>
      <c r="AO2382" s="227"/>
      <c r="AP2382" s="227"/>
      <c r="AQ2382" s="227"/>
    </row>
    <row r="2383" spans="35:43">
      <c r="AI2383" s="227"/>
      <c r="AJ2383" s="227"/>
      <c r="AK2383" s="227"/>
      <c r="AL2383" s="227"/>
      <c r="AM2383" s="225"/>
      <c r="AN2383" s="227"/>
      <c r="AO2383" s="227"/>
      <c r="AP2383" s="227"/>
      <c r="AQ2383" s="227"/>
    </row>
    <row r="2384" spans="35:43">
      <c r="AI2384" s="227"/>
      <c r="AJ2384" s="227"/>
      <c r="AK2384" s="227"/>
      <c r="AL2384" s="227"/>
      <c r="AM2384" s="225"/>
      <c r="AN2384" s="227"/>
      <c r="AO2384" s="227"/>
      <c r="AP2384" s="227"/>
      <c r="AQ2384" s="227"/>
    </row>
    <row r="2385" spans="35:43">
      <c r="AI2385" s="227"/>
      <c r="AJ2385" s="227"/>
      <c r="AK2385" s="227"/>
      <c r="AL2385" s="227"/>
      <c r="AM2385" s="225"/>
      <c r="AN2385" s="227"/>
      <c r="AO2385" s="227"/>
      <c r="AP2385" s="227"/>
      <c r="AQ2385" s="227"/>
    </row>
    <row r="2386" spans="35:43">
      <c r="AI2386" s="227"/>
      <c r="AJ2386" s="227"/>
      <c r="AK2386" s="227"/>
      <c r="AL2386" s="227"/>
      <c r="AM2386" s="225"/>
      <c r="AN2386" s="227"/>
      <c r="AO2386" s="227"/>
      <c r="AP2386" s="227"/>
      <c r="AQ2386" s="227"/>
    </row>
    <row r="2387" spans="35:43">
      <c r="AI2387" s="227"/>
      <c r="AJ2387" s="227"/>
      <c r="AK2387" s="227"/>
      <c r="AL2387" s="227"/>
      <c r="AM2387" s="225"/>
      <c r="AN2387" s="227"/>
      <c r="AO2387" s="227"/>
      <c r="AP2387" s="227"/>
      <c r="AQ2387" s="227"/>
    </row>
    <row r="2388" spans="35:43">
      <c r="AI2388" s="227"/>
      <c r="AJ2388" s="227"/>
      <c r="AK2388" s="227"/>
      <c r="AL2388" s="227"/>
      <c r="AM2388" s="225"/>
      <c r="AN2388" s="227"/>
      <c r="AO2388" s="227"/>
      <c r="AP2388" s="227"/>
      <c r="AQ2388" s="227"/>
    </row>
    <row r="2389" spans="35:43">
      <c r="AI2389" s="227"/>
      <c r="AJ2389" s="227"/>
      <c r="AK2389" s="227"/>
      <c r="AL2389" s="227"/>
      <c r="AM2389" s="225"/>
      <c r="AN2389" s="227"/>
      <c r="AO2389" s="227"/>
      <c r="AP2389" s="227"/>
      <c r="AQ2389" s="227"/>
    </row>
    <row r="2390" spans="35:43">
      <c r="AI2390" s="227"/>
      <c r="AJ2390" s="227"/>
      <c r="AK2390" s="227"/>
      <c r="AL2390" s="227"/>
      <c r="AM2390" s="225"/>
      <c r="AN2390" s="227"/>
      <c r="AO2390" s="227"/>
      <c r="AP2390" s="227"/>
      <c r="AQ2390" s="227"/>
    </row>
    <row r="2391" spans="35:43">
      <c r="AI2391" s="227"/>
      <c r="AJ2391" s="227"/>
      <c r="AK2391" s="227"/>
      <c r="AL2391" s="227"/>
      <c r="AM2391" s="225"/>
      <c r="AN2391" s="227"/>
      <c r="AO2391" s="227"/>
      <c r="AP2391" s="227"/>
      <c r="AQ2391" s="227"/>
    </row>
    <row r="2392" spans="35:43">
      <c r="AI2392" s="227"/>
      <c r="AJ2392" s="227"/>
      <c r="AK2392" s="227"/>
      <c r="AL2392" s="227"/>
      <c r="AM2392" s="225"/>
      <c r="AN2392" s="227"/>
      <c r="AO2392" s="227"/>
      <c r="AP2392" s="227"/>
      <c r="AQ2392" s="227"/>
    </row>
    <row r="2393" spans="35:43">
      <c r="AI2393" s="227"/>
      <c r="AJ2393" s="227"/>
      <c r="AK2393" s="227"/>
      <c r="AL2393" s="227"/>
      <c r="AM2393" s="225"/>
      <c r="AN2393" s="227"/>
      <c r="AO2393" s="227"/>
      <c r="AP2393" s="227"/>
      <c r="AQ2393" s="227"/>
    </row>
    <row r="2394" spans="35:43">
      <c r="AI2394" s="227"/>
      <c r="AJ2394" s="227"/>
      <c r="AK2394" s="227"/>
      <c r="AL2394" s="227"/>
      <c r="AM2394" s="225"/>
      <c r="AN2394" s="227"/>
      <c r="AO2394" s="227"/>
      <c r="AP2394" s="227"/>
      <c r="AQ2394" s="227"/>
    </row>
    <row r="2395" spans="35:43">
      <c r="AI2395" s="227"/>
      <c r="AJ2395" s="227"/>
      <c r="AK2395" s="227"/>
      <c r="AL2395" s="227"/>
      <c r="AM2395" s="225"/>
      <c r="AN2395" s="227"/>
      <c r="AO2395" s="227"/>
      <c r="AP2395" s="227"/>
      <c r="AQ2395" s="227"/>
    </row>
    <row r="2396" spans="35:43">
      <c r="AI2396" s="227"/>
      <c r="AJ2396" s="227"/>
      <c r="AK2396" s="227"/>
      <c r="AL2396" s="227"/>
      <c r="AM2396" s="225"/>
      <c r="AN2396" s="227"/>
      <c r="AO2396" s="227"/>
      <c r="AP2396" s="227"/>
      <c r="AQ2396" s="227"/>
    </row>
    <row r="2397" spans="35:43">
      <c r="AI2397" s="227"/>
      <c r="AJ2397" s="227"/>
      <c r="AK2397" s="227"/>
      <c r="AL2397" s="227"/>
      <c r="AM2397" s="225"/>
      <c r="AN2397" s="227"/>
      <c r="AO2397" s="227"/>
      <c r="AP2397" s="227"/>
      <c r="AQ2397" s="227"/>
    </row>
    <row r="2398" spans="35:43">
      <c r="AI2398" s="227"/>
      <c r="AJ2398" s="227"/>
      <c r="AK2398" s="227"/>
      <c r="AL2398" s="227"/>
      <c r="AM2398" s="225"/>
      <c r="AN2398" s="227"/>
      <c r="AO2398" s="227"/>
      <c r="AP2398" s="227"/>
      <c r="AQ2398" s="227"/>
    </row>
    <row r="2399" spans="35:43">
      <c r="AI2399" s="227"/>
      <c r="AJ2399" s="227"/>
      <c r="AK2399" s="227"/>
      <c r="AL2399" s="227"/>
      <c r="AM2399" s="225"/>
      <c r="AN2399" s="227"/>
      <c r="AO2399" s="227"/>
      <c r="AP2399" s="227"/>
      <c r="AQ2399" s="227"/>
    </row>
    <row r="2400" spans="35:43">
      <c r="AI2400" s="227"/>
      <c r="AJ2400" s="227"/>
      <c r="AK2400" s="227"/>
      <c r="AL2400" s="227"/>
      <c r="AM2400" s="225"/>
      <c r="AN2400" s="227"/>
      <c r="AO2400" s="227"/>
      <c r="AP2400" s="227"/>
      <c r="AQ2400" s="227"/>
    </row>
    <row r="2401" spans="35:43">
      <c r="AI2401" s="227"/>
      <c r="AJ2401" s="227"/>
      <c r="AK2401" s="227"/>
      <c r="AL2401" s="227"/>
      <c r="AM2401" s="225"/>
      <c r="AN2401" s="227"/>
      <c r="AO2401" s="227"/>
      <c r="AP2401" s="227"/>
      <c r="AQ2401" s="227"/>
    </row>
    <row r="2402" spans="35:43">
      <c r="AI2402" s="227"/>
      <c r="AJ2402" s="227"/>
      <c r="AK2402" s="227"/>
      <c r="AL2402" s="227"/>
      <c r="AM2402" s="225"/>
      <c r="AN2402" s="227"/>
      <c r="AO2402" s="227"/>
      <c r="AP2402" s="227"/>
      <c r="AQ2402" s="227"/>
    </row>
    <row r="2403" spans="35:43">
      <c r="AI2403" s="227"/>
      <c r="AJ2403" s="227"/>
      <c r="AK2403" s="227"/>
      <c r="AL2403" s="227"/>
      <c r="AM2403" s="225"/>
      <c r="AN2403" s="227"/>
      <c r="AO2403" s="227"/>
      <c r="AP2403" s="227"/>
      <c r="AQ2403" s="227"/>
    </row>
    <row r="2404" spans="35:43">
      <c r="AI2404" s="227"/>
      <c r="AJ2404" s="227"/>
      <c r="AK2404" s="227"/>
      <c r="AL2404" s="227"/>
      <c r="AM2404" s="225"/>
      <c r="AN2404" s="227"/>
      <c r="AO2404" s="227"/>
      <c r="AP2404" s="227"/>
      <c r="AQ2404" s="227"/>
    </row>
    <row r="2405" spans="35:43">
      <c r="AI2405" s="227"/>
      <c r="AJ2405" s="227"/>
      <c r="AK2405" s="227"/>
      <c r="AL2405" s="227"/>
      <c r="AM2405" s="225"/>
      <c r="AN2405" s="227"/>
      <c r="AO2405" s="227"/>
      <c r="AP2405" s="227"/>
      <c r="AQ2405" s="227"/>
    </row>
    <row r="2406" spans="35:43">
      <c r="AI2406" s="227"/>
      <c r="AJ2406" s="227"/>
      <c r="AK2406" s="227"/>
      <c r="AL2406" s="227"/>
      <c r="AM2406" s="225"/>
      <c r="AN2406" s="227"/>
      <c r="AO2406" s="227"/>
      <c r="AP2406" s="227"/>
      <c r="AQ2406" s="227"/>
    </row>
    <row r="2407" spans="35:43">
      <c r="AI2407" s="227"/>
      <c r="AJ2407" s="227"/>
      <c r="AK2407" s="227"/>
      <c r="AL2407" s="227"/>
      <c r="AM2407" s="225"/>
      <c r="AN2407" s="227"/>
      <c r="AO2407" s="227"/>
      <c r="AP2407" s="227"/>
      <c r="AQ2407" s="227"/>
    </row>
    <row r="2408" spans="35:43">
      <c r="AI2408" s="227"/>
      <c r="AJ2408" s="227"/>
      <c r="AK2408" s="227"/>
      <c r="AL2408" s="227"/>
      <c r="AM2408" s="225"/>
      <c r="AN2408" s="227"/>
      <c r="AO2408" s="227"/>
      <c r="AP2408" s="227"/>
      <c r="AQ2408" s="227"/>
    </row>
    <row r="2409" spans="35:43">
      <c r="AI2409" s="227"/>
      <c r="AJ2409" s="227"/>
      <c r="AK2409" s="227"/>
      <c r="AL2409" s="227"/>
      <c r="AM2409" s="225"/>
      <c r="AN2409" s="227"/>
      <c r="AO2409" s="227"/>
      <c r="AP2409" s="227"/>
      <c r="AQ2409" s="227"/>
    </row>
    <row r="2410" spans="35:43">
      <c r="AI2410" s="227"/>
      <c r="AJ2410" s="227"/>
      <c r="AK2410" s="227"/>
      <c r="AL2410" s="227"/>
      <c r="AM2410" s="225"/>
      <c r="AN2410" s="227"/>
      <c r="AO2410" s="227"/>
      <c r="AP2410" s="227"/>
      <c r="AQ2410" s="227"/>
    </row>
    <row r="2411" spans="35:43">
      <c r="AI2411" s="227"/>
      <c r="AJ2411" s="227"/>
      <c r="AK2411" s="227"/>
      <c r="AL2411" s="227"/>
      <c r="AM2411" s="225"/>
      <c r="AN2411" s="227"/>
      <c r="AO2411" s="227"/>
      <c r="AP2411" s="227"/>
      <c r="AQ2411" s="227"/>
    </row>
    <row r="2412" spans="35:43">
      <c r="AI2412" s="227"/>
      <c r="AJ2412" s="227"/>
      <c r="AK2412" s="227"/>
      <c r="AL2412" s="227"/>
      <c r="AM2412" s="225"/>
      <c r="AN2412" s="227"/>
      <c r="AO2412" s="227"/>
      <c r="AP2412" s="227"/>
      <c r="AQ2412" s="227"/>
    </row>
    <row r="2413" spans="35:43">
      <c r="AI2413" s="227"/>
      <c r="AJ2413" s="227"/>
      <c r="AK2413" s="227"/>
      <c r="AL2413" s="227"/>
      <c r="AM2413" s="225"/>
      <c r="AN2413" s="227"/>
      <c r="AO2413" s="227"/>
      <c r="AP2413" s="227"/>
      <c r="AQ2413" s="227"/>
    </row>
    <row r="2414" spans="35:43">
      <c r="AI2414" s="227"/>
      <c r="AJ2414" s="227"/>
      <c r="AK2414" s="227"/>
      <c r="AL2414" s="227"/>
      <c r="AM2414" s="225"/>
      <c r="AN2414" s="227"/>
      <c r="AO2414" s="227"/>
      <c r="AP2414" s="227"/>
      <c r="AQ2414" s="227"/>
    </row>
    <row r="2415" spans="35:43">
      <c r="AI2415" s="227"/>
      <c r="AJ2415" s="227"/>
      <c r="AK2415" s="227"/>
      <c r="AL2415" s="227"/>
      <c r="AM2415" s="225"/>
      <c r="AN2415" s="227"/>
      <c r="AO2415" s="227"/>
      <c r="AP2415" s="227"/>
      <c r="AQ2415" s="227"/>
    </row>
    <row r="2416" spans="35:43">
      <c r="AI2416" s="227"/>
      <c r="AJ2416" s="227"/>
      <c r="AK2416" s="227"/>
      <c r="AL2416" s="227"/>
      <c r="AM2416" s="225"/>
      <c r="AN2416" s="227"/>
      <c r="AO2416" s="227"/>
      <c r="AP2416" s="227"/>
      <c r="AQ2416" s="227"/>
    </row>
    <row r="2417" spans="35:43">
      <c r="AI2417" s="227"/>
      <c r="AJ2417" s="227"/>
      <c r="AK2417" s="227"/>
      <c r="AL2417" s="227"/>
      <c r="AM2417" s="225"/>
      <c r="AN2417" s="227"/>
      <c r="AO2417" s="227"/>
      <c r="AP2417" s="227"/>
      <c r="AQ2417" s="227"/>
    </row>
    <row r="2418" spans="35:43">
      <c r="AI2418" s="227"/>
      <c r="AJ2418" s="227"/>
      <c r="AK2418" s="227"/>
      <c r="AL2418" s="227"/>
      <c r="AM2418" s="225"/>
      <c r="AN2418" s="227"/>
      <c r="AO2418" s="227"/>
      <c r="AP2418" s="227"/>
      <c r="AQ2418" s="227"/>
    </row>
    <row r="2419" spans="35:43">
      <c r="AI2419" s="227"/>
      <c r="AJ2419" s="227"/>
      <c r="AK2419" s="227"/>
      <c r="AL2419" s="227"/>
      <c r="AM2419" s="225"/>
      <c r="AN2419" s="227"/>
      <c r="AO2419" s="227"/>
      <c r="AP2419" s="227"/>
      <c r="AQ2419" s="227"/>
    </row>
    <row r="2420" spans="35:43">
      <c r="AI2420" s="227"/>
      <c r="AJ2420" s="227"/>
      <c r="AK2420" s="227"/>
      <c r="AL2420" s="227"/>
      <c r="AM2420" s="225"/>
      <c r="AN2420" s="227"/>
      <c r="AO2420" s="227"/>
      <c r="AP2420" s="227"/>
      <c r="AQ2420" s="227"/>
    </row>
    <row r="2421" spans="35:43">
      <c r="AI2421" s="227"/>
      <c r="AJ2421" s="227"/>
      <c r="AK2421" s="227"/>
      <c r="AL2421" s="227"/>
      <c r="AM2421" s="225"/>
      <c r="AN2421" s="227"/>
      <c r="AO2421" s="227"/>
      <c r="AP2421" s="227"/>
      <c r="AQ2421" s="227"/>
    </row>
    <row r="2422" spans="35:43">
      <c r="AI2422" s="227"/>
      <c r="AJ2422" s="227"/>
      <c r="AK2422" s="227"/>
      <c r="AL2422" s="227"/>
      <c r="AM2422" s="225"/>
      <c r="AN2422" s="227"/>
      <c r="AO2422" s="227"/>
      <c r="AP2422" s="227"/>
      <c r="AQ2422" s="227"/>
    </row>
    <row r="2423" spans="35:43">
      <c r="AI2423" s="227"/>
      <c r="AJ2423" s="227"/>
      <c r="AK2423" s="227"/>
      <c r="AL2423" s="227"/>
      <c r="AM2423" s="225"/>
      <c r="AN2423" s="227"/>
      <c r="AO2423" s="227"/>
      <c r="AP2423" s="227"/>
      <c r="AQ2423" s="227"/>
    </row>
    <row r="2424" spans="35:43">
      <c r="AI2424" s="227"/>
      <c r="AJ2424" s="227"/>
      <c r="AK2424" s="227"/>
      <c r="AL2424" s="227"/>
      <c r="AM2424" s="225"/>
      <c r="AN2424" s="227"/>
      <c r="AO2424" s="227"/>
      <c r="AP2424" s="227"/>
      <c r="AQ2424" s="227"/>
    </row>
    <row r="2425" spans="35:43">
      <c r="AI2425" s="227"/>
      <c r="AJ2425" s="227"/>
      <c r="AK2425" s="227"/>
      <c r="AL2425" s="227"/>
      <c r="AM2425" s="225"/>
      <c r="AN2425" s="227"/>
      <c r="AO2425" s="227"/>
      <c r="AP2425" s="227"/>
      <c r="AQ2425" s="227"/>
    </row>
    <row r="2426" spans="35:43">
      <c r="AI2426" s="227"/>
      <c r="AJ2426" s="227"/>
      <c r="AK2426" s="227"/>
      <c r="AL2426" s="227"/>
      <c r="AM2426" s="225"/>
      <c r="AN2426" s="227"/>
      <c r="AO2426" s="227"/>
      <c r="AP2426" s="227"/>
      <c r="AQ2426" s="227"/>
    </row>
    <row r="2427" spans="35:43">
      <c r="AI2427" s="227"/>
      <c r="AJ2427" s="227"/>
      <c r="AK2427" s="227"/>
      <c r="AL2427" s="227"/>
      <c r="AM2427" s="225"/>
      <c r="AN2427" s="227"/>
      <c r="AO2427" s="227"/>
      <c r="AP2427" s="227"/>
      <c r="AQ2427" s="227"/>
    </row>
    <row r="2428" spans="35:43">
      <c r="AI2428" s="227"/>
      <c r="AJ2428" s="227"/>
      <c r="AK2428" s="227"/>
      <c r="AL2428" s="227"/>
      <c r="AM2428" s="225"/>
      <c r="AN2428" s="227"/>
      <c r="AO2428" s="227"/>
      <c r="AP2428" s="227"/>
      <c r="AQ2428" s="227"/>
    </row>
    <row r="2429" spans="35:43">
      <c r="AI2429" s="227"/>
      <c r="AJ2429" s="227"/>
      <c r="AK2429" s="227"/>
      <c r="AL2429" s="227"/>
      <c r="AM2429" s="225"/>
      <c r="AN2429" s="227"/>
      <c r="AO2429" s="227"/>
      <c r="AP2429" s="227"/>
      <c r="AQ2429" s="227"/>
    </row>
    <row r="2430" spans="35:43">
      <c r="AI2430" s="227"/>
      <c r="AJ2430" s="227"/>
      <c r="AK2430" s="227"/>
      <c r="AL2430" s="227"/>
      <c r="AM2430" s="225"/>
      <c r="AN2430" s="227"/>
      <c r="AO2430" s="227"/>
      <c r="AP2430" s="227"/>
      <c r="AQ2430" s="227"/>
    </row>
    <row r="2431" spans="35:43">
      <c r="AI2431" s="227"/>
      <c r="AJ2431" s="227"/>
      <c r="AK2431" s="227"/>
      <c r="AL2431" s="227"/>
      <c r="AM2431" s="225"/>
      <c r="AN2431" s="227"/>
      <c r="AO2431" s="227"/>
      <c r="AP2431" s="227"/>
      <c r="AQ2431" s="227"/>
    </row>
    <row r="2432" spans="35:43">
      <c r="AI2432" s="227"/>
      <c r="AJ2432" s="227"/>
      <c r="AK2432" s="227"/>
      <c r="AL2432" s="227"/>
      <c r="AM2432" s="225"/>
      <c r="AN2432" s="227"/>
      <c r="AO2432" s="227"/>
      <c r="AP2432" s="227"/>
      <c r="AQ2432" s="227"/>
    </row>
    <row r="2433" spans="35:43">
      <c r="AI2433" s="227"/>
      <c r="AJ2433" s="227"/>
      <c r="AK2433" s="227"/>
      <c r="AL2433" s="227"/>
      <c r="AM2433" s="225"/>
      <c r="AN2433" s="227"/>
      <c r="AO2433" s="227"/>
      <c r="AP2433" s="227"/>
      <c r="AQ2433" s="227"/>
    </row>
    <row r="2434" spans="35:43">
      <c r="AI2434" s="227"/>
      <c r="AJ2434" s="227"/>
      <c r="AK2434" s="227"/>
      <c r="AL2434" s="227"/>
      <c r="AM2434" s="225"/>
      <c r="AN2434" s="227"/>
      <c r="AO2434" s="227"/>
      <c r="AP2434" s="227"/>
      <c r="AQ2434" s="227"/>
    </row>
    <row r="2435" spans="35:43">
      <c r="AI2435" s="227"/>
      <c r="AJ2435" s="227"/>
      <c r="AK2435" s="227"/>
      <c r="AL2435" s="227"/>
      <c r="AM2435" s="225"/>
      <c r="AN2435" s="227"/>
      <c r="AO2435" s="227"/>
      <c r="AP2435" s="227"/>
      <c r="AQ2435" s="227"/>
    </row>
    <row r="2436" spans="35:43">
      <c r="AI2436" s="227"/>
      <c r="AJ2436" s="227"/>
      <c r="AK2436" s="227"/>
      <c r="AL2436" s="227"/>
      <c r="AM2436" s="225"/>
      <c r="AN2436" s="227"/>
      <c r="AO2436" s="227"/>
      <c r="AP2436" s="227"/>
      <c r="AQ2436" s="227"/>
    </row>
    <row r="2437" spans="35:43">
      <c r="AI2437" s="227"/>
      <c r="AJ2437" s="227"/>
      <c r="AK2437" s="227"/>
      <c r="AL2437" s="227"/>
      <c r="AM2437" s="225"/>
      <c r="AN2437" s="227"/>
      <c r="AO2437" s="227"/>
      <c r="AP2437" s="227"/>
      <c r="AQ2437" s="227"/>
    </row>
    <row r="2438" spans="35:43">
      <c r="AI2438" s="227"/>
      <c r="AJ2438" s="227"/>
      <c r="AK2438" s="227"/>
      <c r="AL2438" s="227"/>
      <c r="AM2438" s="225"/>
      <c r="AN2438" s="227"/>
      <c r="AO2438" s="227"/>
      <c r="AP2438" s="227"/>
      <c r="AQ2438" s="227"/>
    </row>
    <row r="2439" spans="35:43">
      <c r="AI2439" s="227"/>
      <c r="AJ2439" s="227"/>
      <c r="AK2439" s="227"/>
      <c r="AL2439" s="227"/>
      <c r="AM2439" s="225"/>
      <c r="AN2439" s="227"/>
      <c r="AO2439" s="227"/>
      <c r="AP2439" s="227"/>
      <c r="AQ2439" s="227"/>
    </row>
    <row r="2440" spans="35:43">
      <c r="AI2440" s="227"/>
      <c r="AJ2440" s="227"/>
      <c r="AK2440" s="227"/>
      <c r="AL2440" s="227"/>
      <c r="AM2440" s="225"/>
      <c r="AN2440" s="227"/>
      <c r="AO2440" s="227"/>
      <c r="AP2440" s="227"/>
      <c r="AQ2440" s="227"/>
    </row>
    <row r="2441" spans="35:43">
      <c r="AI2441" s="227"/>
      <c r="AJ2441" s="227"/>
      <c r="AK2441" s="227"/>
      <c r="AL2441" s="227"/>
      <c r="AM2441" s="225"/>
      <c r="AN2441" s="227"/>
      <c r="AO2441" s="227"/>
      <c r="AP2441" s="227"/>
      <c r="AQ2441" s="227"/>
    </row>
    <row r="2442" spans="35:43">
      <c r="AI2442" s="227"/>
      <c r="AJ2442" s="227"/>
      <c r="AK2442" s="227"/>
      <c r="AL2442" s="227"/>
      <c r="AM2442" s="225"/>
      <c r="AN2442" s="227"/>
      <c r="AO2442" s="227"/>
      <c r="AP2442" s="227"/>
      <c r="AQ2442" s="227"/>
    </row>
    <row r="2443" spans="35:43">
      <c r="AI2443" s="227"/>
      <c r="AJ2443" s="227"/>
      <c r="AK2443" s="227"/>
      <c r="AL2443" s="227"/>
      <c r="AM2443" s="225"/>
      <c r="AN2443" s="227"/>
      <c r="AO2443" s="227"/>
      <c r="AP2443" s="227"/>
      <c r="AQ2443" s="227"/>
    </row>
    <row r="2444" spans="35:43">
      <c r="AI2444" s="227"/>
      <c r="AJ2444" s="227"/>
      <c r="AK2444" s="227"/>
      <c r="AL2444" s="227"/>
      <c r="AM2444" s="225"/>
      <c r="AN2444" s="227"/>
      <c r="AO2444" s="227"/>
      <c r="AP2444" s="227"/>
      <c r="AQ2444" s="227"/>
    </row>
    <row r="2445" spans="35:43">
      <c r="AI2445" s="227"/>
      <c r="AJ2445" s="227"/>
      <c r="AK2445" s="227"/>
      <c r="AL2445" s="227"/>
      <c r="AM2445" s="225"/>
      <c r="AN2445" s="227"/>
      <c r="AO2445" s="227"/>
      <c r="AP2445" s="227"/>
      <c r="AQ2445" s="227"/>
    </row>
    <row r="2446" spans="35:43">
      <c r="AI2446" s="227"/>
      <c r="AJ2446" s="227"/>
      <c r="AK2446" s="227"/>
      <c r="AL2446" s="227"/>
      <c r="AM2446" s="225"/>
      <c r="AN2446" s="227"/>
      <c r="AO2446" s="227"/>
      <c r="AP2446" s="227"/>
      <c r="AQ2446" s="227"/>
    </row>
    <row r="2447" spans="35:43">
      <c r="AI2447" s="227"/>
      <c r="AJ2447" s="227"/>
      <c r="AK2447" s="227"/>
      <c r="AL2447" s="227"/>
      <c r="AM2447" s="225"/>
      <c r="AN2447" s="227"/>
      <c r="AO2447" s="227"/>
      <c r="AP2447" s="227"/>
      <c r="AQ2447" s="227"/>
    </row>
    <row r="2448" spans="35:43">
      <c r="AI2448" s="227"/>
      <c r="AJ2448" s="227"/>
      <c r="AK2448" s="227"/>
      <c r="AL2448" s="227"/>
      <c r="AM2448" s="225"/>
      <c r="AN2448" s="227"/>
      <c r="AO2448" s="227"/>
      <c r="AP2448" s="227"/>
      <c r="AQ2448" s="227"/>
    </row>
    <row r="2449" spans="35:43">
      <c r="AI2449" s="227"/>
      <c r="AJ2449" s="227"/>
      <c r="AK2449" s="227"/>
      <c r="AL2449" s="227"/>
      <c r="AM2449" s="225"/>
      <c r="AN2449" s="227"/>
      <c r="AO2449" s="227"/>
      <c r="AP2449" s="227"/>
      <c r="AQ2449" s="227"/>
    </row>
    <row r="2450" spans="35:43">
      <c r="AI2450" s="227"/>
      <c r="AJ2450" s="227"/>
      <c r="AK2450" s="227"/>
      <c r="AL2450" s="227"/>
      <c r="AM2450" s="225"/>
      <c r="AN2450" s="227"/>
      <c r="AO2450" s="227"/>
      <c r="AP2450" s="227"/>
      <c r="AQ2450" s="227"/>
    </row>
    <row r="2451" spans="35:43">
      <c r="AI2451" s="227"/>
      <c r="AJ2451" s="227"/>
      <c r="AK2451" s="227"/>
      <c r="AL2451" s="227"/>
      <c r="AM2451" s="225"/>
      <c r="AN2451" s="227"/>
      <c r="AO2451" s="227"/>
      <c r="AP2451" s="227"/>
      <c r="AQ2451" s="227"/>
    </row>
    <row r="2452" spans="35:43">
      <c r="AI2452" s="227"/>
      <c r="AJ2452" s="227"/>
      <c r="AK2452" s="227"/>
      <c r="AL2452" s="227"/>
      <c r="AM2452" s="225"/>
      <c r="AN2452" s="227"/>
      <c r="AO2452" s="227"/>
      <c r="AP2452" s="227"/>
      <c r="AQ2452" s="227"/>
    </row>
    <row r="2453" spans="35:43">
      <c r="AI2453" s="227"/>
      <c r="AJ2453" s="227"/>
      <c r="AK2453" s="227"/>
      <c r="AL2453" s="227"/>
      <c r="AM2453" s="225"/>
      <c r="AN2453" s="227"/>
      <c r="AO2453" s="227"/>
      <c r="AP2453" s="227"/>
      <c r="AQ2453" s="227"/>
    </row>
    <row r="2454" spans="35:43">
      <c r="AI2454" s="227"/>
      <c r="AJ2454" s="227"/>
      <c r="AK2454" s="227"/>
      <c r="AL2454" s="227"/>
      <c r="AM2454" s="225"/>
      <c r="AN2454" s="227"/>
      <c r="AO2454" s="227"/>
      <c r="AP2454" s="227"/>
      <c r="AQ2454" s="227"/>
    </row>
    <row r="2455" spans="35:43">
      <c r="AI2455" s="227"/>
      <c r="AJ2455" s="227"/>
      <c r="AK2455" s="227"/>
      <c r="AL2455" s="227"/>
      <c r="AM2455" s="225"/>
      <c r="AN2455" s="227"/>
      <c r="AO2455" s="227"/>
      <c r="AP2455" s="227"/>
      <c r="AQ2455" s="227"/>
    </row>
    <row r="2456" spans="35:43">
      <c r="AI2456" s="227"/>
      <c r="AJ2456" s="227"/>
      <c r="AK2456" s="227"/>
      <c r="AL2456" s="227"/>
      <c r="AM2456" s="225"/>
      <c r="AN2456" s="227"/>
      <c r="AO2456" s="227"/>
      <c r="AP2456" s="227"/>
      <c r="AQ2456" s="227"/>
    </row>
    <row r="2457" spans="35:43">
      <c r="AI2457" s="227"/>
      <c r="AJ2457" s="227"/>
      <c r="AK2457" s="227"/>
      <c r="AL2457" s="227"/>
      <c r="AM2457" s="225"/>
      <c r="AN2457" s="227"/>
      <c r="AO2457" s="227"/>
      <c r="AP2457" s="227"/>
      <c r="AQ2457" s="227"/>
    </row>
    <row r="2458" spans="35:43">
      <c r="AI2458" s="227"/>
      <c r="AJ2458" s="227"/>
      <c r="AK2458" s="227"/>
      <c r="AL2458" s="227"/>
      <c r="AM2458" s="225"/>
      <c r="AN2458" s="227"/>
      <c r="AO2458" s="227"/>
      <c r="AP2458" s="227"/>
      <c r="AQ2458" s="227"/>
    </row>
    <row r="2459" spans="35:43">
      <c r="AI2459" s="227"/>
      <c r="AJ2459" s="227"/>
      <c r="AK2459" s="227"/>
      <c r="AL2459" s="227"/>
      <c r="AM2459" s="225"/>
      <c r="AN2459" s="227"/>
      <c r="AO2459" s="227"/>
      <c r="AP2459" s="227"/>
      <c r="AQ2459" s="227"/>
    </row>
    <row r="2460" spans="35:43">
      <c r="AI2460" s="227"/>
      <c r="AJ2460" s="227"/>
      <c r="AK2460" s="227"/>
      <c r="AL2460" s="227"/>
      <c r="AM2460" s="225"/>
      <c r="AN2460" s="227"/>
      <c r="AO2460" s="227"/>
      <c r="AP2460" s="227"/>
      <c r="AQ2460" s="227"/>
    </row>
    <row r="2461" spans="35:43">
      <c r="AI2461" s="227"/>
      <c r="AJ2461" s="227"/>
      <c r="AK2461" s="227"/>
      <c r="AL2461" s="227"/>
      <c r="AM2461" s="225"/>
      <c r="AN2461" s="227"/>
      <c r="AO2461" s="227"/>
      <c r="AP2461" s="227"/>
      <c r="AQ2461" s="227"/>
    </row>
    <row r="2462" spans="35:43">
      <c r="AI2462" s="227"/>
      <c r="AJ2462" s="227"/>
      <c r="AK2462" s="227"/>
      <c r="AL2462" s="227"/>
      <c r="AM2462" s="225"/>
      <c r="AN2462" s="227"/>
      <c r="AO2462" s="227"/>
      <c r="AP2462" s="227"/>
      <c r="AQ2462" s="227"/>
    </row>
    <row r="2463" spans="35:43">
      <c r="AI2463" s="227"/>
      <c r="AJ2463" s="227"/>
      <c r="AK2463" s="227"/>
      <c r="AL2463" s="227"/>
      <c r="AM2463" s="225"/>
      <c r="AN2463" s="227"/>
      <c r="AO2463" s="227"/>
      <c r="AP2463" s="227"/>
      <c r="AQ2463" s="227"/>
    </row>
    <row r="2464" spans="35:43">
      <c r="AI2464" s="227"/>
      <c r="AJ2464" s="227"/>
      <c r="AK2464" s="227"/>
      <c r="AL2464" s="227"/>
      <c r="AM2464" s="225"/>
      <c r="AN2464" s="227"/>
      <c r="AO2464" s="227"/>
      <c r="AP2464" s="227"/>
      <c r="AQ2464" s="227"/>
    </row>
    <row r="2465" spans="35:43">
      <c r="AI2465" s="227"/>
      <c r="AJ2465" s="227"/>
      <c r="AK2465" s="227"/>
      <c r="AL2465" s="227"/>
      <c r="AM2465" s="225"/>
      <c r="AN2465" s="227"/>
      <c r="AO2465" s="227"/>
      <c r="AP2465" s="227"/>
      <c r="AQ2465" s="227"/>
    </row>
    <row r="2466" spans="35:43">
      <c r="AI2466" s="227"/>
      <c r="AJ2466" s="227"/>
      <c r="AK2466" s="227"/>
      <c r="AL2466" s="227"/>
      <c r="AM2466" s="225"/>
      <c r="AN2466" s="227"/>
      <c r="AO2466" s="227"/>
      <c r="AP2466" s="227"/>
      <c r="AQ2466" s="227"/>
    </row>
    <row r="2467" spans="35:43">
      <c r="AI2467" s="227"/>
      <c r="AJ2467" s="227"/>
      <c r="AK2467" s="227"/>
      <c r="AL2467" s="227"/>
      <c r="AM2467" s="225"/>
      <c r="AN2467" s="227"/>
      <c r="AO2467" s="227"/>
      <c r="AP2467" s="227"/>
      <c r="AQ2467" s="227"/>
    </row>
    <row r="2468" spans="35:43">
      <c r="AI2468" s="227"/>
      <c r="AJ2468" s="227"/>
      <c r="AK2468" s="227"/>
      <c r="AL2468" s="227"/>
      <c r="AM2468" s="225"/>
      <c r="AN2468" s="227"/>
      <c r="AO2468" s="227"/>
      <c r="AP2468" s="227"/>
      <c r="AQ2468" s="227"/>
    </row>
    <row r="2469" spans="35:43">
      <c r="AI2469" s="227"/>
      <c r="AJ2469" s="227"/>
      <c r="AK2469" s="227"/>
      <c r="AL2469" s="227"/>
      <c r="AM2469" s="225"/>
      <c r="AN2469" s="227"/>
      <c r="AO2469" s="227"/>
      <c r="AP2469" s="227"/>
      <c r="AQ2469" s="227"/>
    </row>
    <row r="2470" spans="35:43">
      <c r="AI2470" s="227"/>
      <c r="AJ2470" s="227"/>
      <c r="AK2470" s="227"/>
      <c r="AL2470" s="227"/>
      <c r="AM2470" s="225"/>
      <c r="AN2470" s="227"/>
      <c r="AO2470" s="227"/>
      <c r="AP2470" s="227"/>
      <c r="AQ2470" s="227"/>
    </row>
    <row r="2471" spans="35:43">
      <c r="AI2471" s="227"/>
      <c r="AJ2471" s="227"/>
      <c r="AK2471" s="227"/>
      <c r="AL2471" s="227"/>
      <c r="AM2471" s="225"/>
      <c r="AN2471" s="227"/>
      <c r="AO2471" s="227"/>
      <c r="AP2471" s="227"/>
      <c r="AQ2471" s="227"/>
    </row>
    <row r="2472" spans="35:43">
      <c r="AI2472" s="227"/>
      <c r="AJ2472" s="227"/>
      <c r="AK2472" s="227"/>
      <c r="AL2472" s="227"/>
      <c r="AM2472" s="225"/>
      <c r="AN2472" s="227"/>
      <c r="AO2472" s="227"/>
      <c r="AP2472" s="227"/>
      <c r="AQ2472" s="227"/>
    </row>
    <row r="2473" spans="35:43">
      <c r="AI2473" s="227"/>
      <c r="AJ2473" s="227"/>
      <c r="AK2473" s="227"/>
      <c r="AL2473" s="227"/>
      <c r="AM2473" s="225"/>
      <c r="AN2473" s="227"/>
      <c r="AO2473" s="227"/>
      <c r="AP2473" s="227"/>
      <c r="AQ2473" s="227"/>
    </row>
    <row r="2474" spans="35:43">
      <c r="AI2474" s="227"/>
      <c r="AJ2474" s="227"/>
      <c r="AK2474" s="227"/>
      <c r="AL2474" s="227"/>
      <c r="AM2474" s="225"/>
      <c r="AN2474" s="227"/>
      <c r="AO2474" s="227"/>
      <c r="AP2474" s="227"/>
      <c r="AQ2474" s="227"/>
    </row>
    <row r="2475" spans="35:43">
      <c r="AI2475" s="227"/>
      <c r="AJ2475" s="227"/>
      <c r="AK2475" s="227"/>
      <c r="AL2475" s="227"/>
      <c r="AM2475" s="225"/>
      <c r="AN2475" s="227"/>
      <c r="AO2475" s="227"/>
      <c r="AP2475" s="227"/>
      <c r="AQ2475" s="227"/>
    </row>
    <row r="2476" spans="35:43">
      <c r="AI2476" s="227"/>
      <c r="AJ2476" s="227"/>
      <c r="AK2476" s="227"/>
      <c r="AL2476" s="227"/>
      <c r="AM2476" s="225"/>
      <c r="AN2476" s="227"/>
      <c r="AO2476" s="227"/>
      <c r="AP2476" s="227"/>
      <c r="AQ2476" s="227"/>
    </row>
    <row r="2477" spans="35:43">
      <c r="AI2477" s="227"/>
      <c r="AJ2477" s="227"/>
      <c r="AK2477" s="227"/>
      <c r="AL2477" s="227"/>
      <c r="AM2477" s="225"/>
      <c r="AN2477" s="227"/>
      <c r="AO2477" s="227"/>
      <c r="AP2477" s="227"/>
      <c r="AQ2477" s="227"/>
    </row>
    <row r="2478" spans="35:43">
      <c r="AI2478" s="227"/>
      <c r="AJ2478" s="227"/>
      <c r="AK2478" s="227"/>
      <c r="AL2478" s="227"/>
      <c r="AM2478" s="225"/>
      <c r="AN2478" s="227"/>
      <c r="AO2478" s="227"/>
      <c r="AP2478" s="227"/>
      <c r="AQ2478" s="227"/>
    </row>
    <row r="2479" spans="35:43">
      <c r="AI2479" s="227"/>
      <c r="AJ2479" s="227"/>
      <c r="AK2479" s="227"/>
      <c r="AL2479" s="227"/>
      <c r="AM2479" s="225"/>
      <c r="AN2479" s="227"/>
      <c r="AO2479" s="227"/>
      <c r="AP2479" s="227"/>
      <c r="AQ2479" s="227"/>
    </row>
    <row r="2480" spans="35:43">
      <c r="AI2480" s="227"/>
      <c r="AJ2480" s="227"/>
      <c r="AK2480" s="227"/>
      <c r="AL2480" s="227"/>
      <c r="AM2480" s="225"/>
      <c r="AN2480" s="227"/>
      <c r="AO2480" s="227"/>
      <c r="AP2480" s="227"/>
      <c r="AQ2480" s="227"/>
    </row>
    <row r="2481" spans="35:43">
      <c r="AI2481" s="227"/>
      <c r="AJ2481" s="227"/>
      <c r="AK2481" s="227"/>
      <c r="AL2481" s="227"/>
      <c r="AM2481" s="225"/>
      <c r="AN2481" s="227"/>
      <c r="AO2481" s="227"/>
      <c r="AP2481" s="227"/>
      <c r="AQ2481" s="227"/>
    </row>
    <row r="2482" spans="35:43">
      <c r="AI2482" s="227"/>
      <c r="AJ2482" s="227"/>
      <c r="AK2482" s="227"/>
      <c r="AL2482" s="227"/>
      <c r="AM2482" s="225"/>
      <c r="AN2482" s="227"/>
      <c r="AO2482" s="227"/>
      <c r="AP2482" s="227"/>
      <c r="AQ2482" s="227"/>
    </row>
    <row r="2483" spans="35:43">
      <c r="AI2483" s="227"/>
      <c r="AJ2483" s="227"/>
      <c r="AK2483" s="227"/>
      <c r="AL2483" s="227"/>
      <c r="AM2483" s="225"/>
      <c r="AN2483" s="227"/>
      <c r="AO2483" s="227"/>
      <c r="AP2483" s="227"/>
      <c r="AQ2483" s="227"/>
    </row>
    <row r="2484" spans="35:43">
      <c r="AI2484" s="227"/>
      <c r="AJ2484" s="227"/>
      <c r="AK2484" s="227"/>
      <c r="AL2484" s="227"/>
      <c r="AM2484" s="225"/>
      <c r="AN2484" s="227"/>
      <c r="AO2484" s="227"/>
      <c r="AP2484" s="227"/>
      <c r="AQ2484" s="227"/>
    </row>
    <row r="2485" spans="35:43">
      <c r="AI2485" s="227"/>
      <c r="AJ2485" s="227"/>
      <c r="AK2485" s="227"/>
      <c r="AL2485" s="227"/>
      <c r="AM2485" s="225"/>
      <c r="AN2485" s="227"/>
      <c r="AO2485" s="227"/>
      <c r="AP2485" s="227"/>
      <c r="AQ2485" s="227"/>
    </row>
    <row r="2486" spans="35:43">
      <c r="AI2486" s="227"/>
      <c r="AJ2486" s="227"/>
      <c r="AK2486" s="227"/>
      <c r="AL2486" s="227"/>
      <c r="AM2486" s="225"/>
      <c r="AN2486" s="227"/>
      <c r="AO2486" s="227"/>
      <c r="AP2486" s="227"/>
      <c r="AQ2486" s="227"/>
    </row>
    <row r="2487" spans="35:43">
      <c r="AI2487" s="227"/>
      <c r="AJ2487" s="227"/>
      <c r="AK2487" s="227"/>
      <c r="AL2487" s="227"/>
      <c r="AM2487" s="225"/>
      <c r="AN2487" s="227"/>
      <c r="AO2487" s="227"/>
      <c r="AP2487" s="227"/>
      <c r="AQ2487" s="227"/>
    </row>
    <row r="2488" spans="35:43">
      <c r="AI2488" s="227"/>
      <c r="AJ2488" s="227"/>
      <c r="AK2488" s="227"/>
      <c r="AL2488" s="227"/>
      <c r="AM2488" s="225"/>
      <c r="AN2488" s="227"/>
      <c r="AO2488" s="227"/>
      <c r="AP2488" s="227"/>
      <c r="AQ2488" s="227"/>
    </row>
    <row r="2489" spans="35:43">
      <c r="AI2489" s="227"/>
      <c r="AJ2489" s="227"/>
      <c r="AK2489" s="227"/>
      <c r="AL2489" s="227"/>
      <c r="AM2489" s="225"/>
      <c r="AN2489" s="227"/>
      <c r="AO2489" s="227"/>
      <c r="AP2489" s="227"/>
      <c r="AQ2489" s="227"/>
    </row>
    <row r="2490" spans="35:43">
      <c r="AI2490" s="227"/>
      <c r="AJ2490" s="227"/>
      <c r="AK2490" s="227"/>
      <c r="AL2490" s="227"/>
      <c r="AM2490" s="225"/>
      <c r="AN2490" s="227"/>
      <c r="AO2490" s="227"/>
      <c r="AP2490" s="227"/>
      <c r="AQ2490" s="227"/>
    </row>
    <row r="2491" spans="35:43">
      <c r="AI2491" s="227"/>
      <c r="AJ2491" s="227"/>
      <c r="AK2491" s="227"/>
      <c r="AL2491" s="227"/>
      <c r="AM2491" s="225"/>
      <c r="AN2491" s="227"/>
      <c r="AO2491" s="227"/>
      <c r="AP2491" s="227"/>
      <c r="AQ2491" s="227"/>
    </row>
    <row r="2492" spans="35:43">
      <c r="AI2492" s="227"/>
      <c r="AJ2492" s="227"/>
      <c r="AK2492" s="227"/>
      <c r="AL2492" s="227"/>
      <c r="AM2492" s="225"/>
      <c r="AN2492" s="227"/>
      <c r="AO2492" s="227"/>
      <c r="AP2492" s="227"/>
      <c r="AQ2492" s="227"/>
    </row>
    <row r="2493" spans="35:43">
      <c r="AI2493" s="227"/>
      <c r="AJ2493" s="227"/>
      <c r="AK2493" s="227"/>
      <c r="AL2493" s="227"/>
      <c r="AM2493" s="225"/>
      <c r="AN2493" s="227"/>
      <c r="AO2493" s="227"/>
      <c r="AP2493" s="227"/>
      <c r="AQ2493" s="227"/>
    </row>
    <row r="2494" spans="35:43">
      <c r="AI2494" s="227"/>
      <c r="AJ2494" s="227"/>
      <c r="AK2494" s="227"/>
      <c r="AL2494" s="227"/>
      <c r="AM2494" s="225"/>
      <c r="AN2494" s="227"/>
      <c r="AO2494" s="227"/>
      <c r="AP2494" s="227"/>
      <c r="AQ2494" s="227"/>
    </row>
    <row r="2495" spans="35:43">
      <c r="AI2495" s="227"/>
      <c r="AJ2495" s="227"/>
      <c r="AK2495" s="227"/>
      <c r="AL2495" s="227"/>
      <c r="AM2495" s="225"/>
      <c r="AN2495" s="227"/>
      <c r="AO2495" s="227"/>
      <c r="AP2495" s="227"/>
      <c r="AQ2495" s="227"/>
    </row>
    <row r="2496" spans="35:43">
      <c r="AI2496" s="227"/>
      <c r="AJ2496" s="227"/>
      <c r="AK2496" s="227"/>
      <c r="AL2496" s="227"/>
      <c r="AM2496" s="225"/>
      <c r="AN2496" s="227"/>
      <c r="AO2496" s="227"/>
      <c r="AP2496" s="227"/>
      <c r="AQ2496" s="227"/>
    </row>
    <row r="2497" spans="35:43">
      <c r="AI2497" s="227"/>
      <c r="AJ2497" s="227"/>
      <c r="AK2497" s="227"/>
      <c r="AL2497" s="227"/>
      <c r="AM2497" s="225"/>
      <c r="AN2497" s="227"/>
      <c r="AO2497" s="227"/>
      <c r="AP2497" s="227"/>
      <c r="AQ2497" s="227"/>
    </row>
    <row r="2498" spans="35:43">
      <c r="AI2498" s="227"/>
      <c r="AJ2498" s="227"/>
      <c r="AK2498" s="227"/>
      <c r="AL2498" s="227"/>
      <c r="AM2498" s="225"/>
      <c r="AN2498" s="227"/>
      <c r="AO2498" s="227"/>
      <c r="AP2498" s="227"/>
      <c r="AQ2498" s="227"/>
    </row>
    <row r="2499" spans="35:43">
      <c r="AI2499" s="227"/>
      <c r="AJ2499" s="227"/>
      <c r="AK2499" s="227"/>
      <c r="AL2499" s="227"/>
      <c r="AM2499" s="225"/>
      <c r="AN2499" s="227"/>
      <c r="AO2499" s="227"/>
      <c r="AP2499" s="227"/>
      <c r="AQ2499" s="227"/>
    </row>
    <row r="2500" spans="35:43">
      <c r="AI2500" s="227"/>
      <c r="AJ2500" s="227"/>
      <c r="AK2500" s="227"/>
      <c r="AL2500" s="227"/>
      <c r="AM2500" s="225"/>
      <c r="AN2500" s="227"/>
      <c r="AO2500" s="227"/>
      <c r="AP2500" s="227"/>
      <c r="AQ2500" s="227"/>
    </row>
    <row r="2501" spans="35:43">
      <c r="AI2501" s="227"/>
      <c r="AJ2501" s="227"/>
      <c r="AK2501" s="227"/>
      <c r="AL2501" s="227"/>
      <c r="AM2501" s="225"/>
      <c r="AN2501" s="227"/>
      <c r="AO2501" s="227"/>
      <c r="AP2501" s="227"/>
      <c r="AQ2501" s="227"/>
    </row>
    <row r="2502" spans="35:43">
      <c r="AI2502" s="227"/>
      <c r="AJ2502" s="227"/>
      <c r="AK2502" s="227"/>
      <c r="AL2502" s="227"/>
      <c r="AM2502" s="225"/>
      <c r="AN2502" s="227"/>
      <c r="AO2502" s="227"/>
      <c r="AP2502" s="227"/>
      <c r="AQ2502" s="227"/>
    </row>
    <row r="2503" spans="35:43">
      <c r="AI2503" s="227"/>
      <c r="AJ2503" s="227"/>
      <c r="AK2503" s="227"/>
      <c r="AL2503" s="227"/>
      <c r="AM2503" s="225"/>
      <c r="AN2503" s="227"/>
      <c r="AO2503" s="227"/>
      <c r="AP2503" s="227"/>
      <c r="AQ2503" s="227"/>
    </row>
    <row r="2504" spans="35:43">
      <c r="AI2504" s="227"/>
      <c r="AJ2504" s="227"/>
      <c r="AK2504" s="227"/>
      <c r="AL2504" s="227"/>
      <c r="AM2504" s="225"/>
      <c r="AN2504" s="227"/>
      <c r="AO2504" s="227"/>
      <c r="AP2504" s="227"/>
      <c r="AQ2504" s="227"/>
    </row>
    <row r="2505" spans="35:43">
      <c r="AI2505" s="227"/>
      <c r="AJ2505" s="227"/>
      <c r="AK2505" s="227"/>
      <c r="AL2505" s="227"/>
      <c r="AM2505" s="225"/>
      <c r="AN2505" s="227"/>
      <c r="AO2505" s="227"/>
      <c r="AP2505" s="227"/>
      <c r="AQ2505" s="227"/>
    </row>
    <row r="2506" spans="35:43">
      <c r="AI2506" s="227"/>
      <c r="AJ2506" s="227"/>
      <c r="AK2506" s="227"/>
      <c r="AL2506" s="227"/>
      <c r="AM2506" s="225"/>
      <c r="AN2506" s="227"/>
      <c r="AO2506" s="227"/>
      <c r="AP2506" s="227"/>
      <c r="AQ2506" s="227"/>
    </row>
    <row r="2507" spans="35:43">
      <c r="AI2507" s="227"/>
      <c r="AJ2507" s="227"/>
      <c r="AK2507" s="227"/>
      <c r="AL2507" s="227"/>
      <c r="AM2507" s="225"/>
      <c r="AN2507" s="227"/>
      <c r="AO2507" s="227"/>
      <c r="AP2507" s="227"/>
      <c r="AQ2507" s="227"/>
    </row>
    <row r="2508" spans="35:43">
      <c r="AI2508" s="227"/>
      <c r="AJ2508" s="227"/>
      <c r="AK2508" s="227"/>
      <c r="AL2508" s="227"/>
      <c r="AM2508" s="225"/>
      <c r="AN2508" s="227"/>
      <c r="AO2508" s="227"/>
      <c r="AP2508" s="227"/>
      <c r="AQ2508" s="227"/>
    </row>
    <row r="2509" spans="35:43">
      <c r="AI2509" s="227"/>
      <c r="AJ2509" s="227"/>
      <c r="AK2509" s="227"/>
      <c r="AL2509" s="227"/>
      <c r="AM2509" s="225"/>
      <c r="AN2509" s="227"/>
      <c r="AO2509" s="227"/>
      <c r="AP2509" s="227"/>
      <c r="AQ2509" s="227"/>
    </row>
    <row r="2510" spans="35:43">
      <c r="AI2510" s="227"/>
      <c r="AJ2510" s="227"/>
      <c r="AK2510" s="227"/>
      <c r="AL2510" s="227"/>
      <c r="AM2510" s="225"/>
      <c r="AN2510" s="227"/>
      <c r="AO2510" s="227"/>
      <c r="AP2510" s="227"/>
      <c r="AQ2510" s="227"/>
    </row>
    <row r="2511" spans="35:43">
      <c r="AI2511" s="227"/>
      <c r="AJ2511" s="227"/>
      <c r="AK2511" s="227"/>
      <c r="AL2511" s="227"/>
      <c r="AM2511" s="225"/>
      <c r="AN2511" s="227"/>
      <c r="AO2511" s="227"/>
      <c r="AP2511" s="227"/>
      <c r="AQ2511" s="227"/>
    </row>
    <row r="2512" spans="35:43">
      <c r="AI2512" s="227"/>
      <c r="AJ2512" s="227"/>
      <c r="AK2512" s="227"/>
      <c r="AL2512" s="227"/>
      <c r="AM2512" s="225"/>
      <c r="AN2512" s="227"/>
      <c r="AO2512" s="227"/>
      <c r="AP2512" s="227"/>
      <c r="AQ2512" s="227"/>
    </row>
    <row r="2513" spans="35:43">
      <c r="AI2513" s="227"/>
      <c r="AJ2513" s="227"/>
      <c r="AK2513" s="227"/>
      <c r="AL2513" s="227"/>
      <c r="AM2513" s="225"/>
      <c r="AN2513" s="227"/>
      <c r="AO2513" s="227"/>
      <c r="AP2513" s="227"/>
      <c r="AQ2513" s="227"/>
    </row>
    <row r="2514" spans="35:43">
      <c r="AI2514" s="227"/>
      <c r="AJ2514" s="227"/>
      <c r="AK2514" s="227"/>
      <c r="AL2514" s="227"/>
      <c r="AM2514" s="225"/>
      <c r="AN2514" s="227"/>
      <c r="AO2514" s="227"/>
      <c r="AP2514" s="227"/>
      <c r="AQ2514" s="227"/>
    </row>
    <row r="2515" spans="35:43">
      <c r="AI2515" s="227"/>
      <c r="AJ2515" s="227"/>
      <c r="AK2515" s="227"/>
      <c r="AL2515" s="227"/>
      <c r="AM2515" s="225"/>
      <c r="AN2515" s="227"/>
      <c r="AO2515" s="227"/>
      <c r="AP2515" s="227"/>
      <c r="AQ2515" s="227"/>
    </row>
    <row r="2516" spans="35:43">
      <c r="AI2516" s="227"/>
      <c r="AJ2516" s="227"/>
      <c r="AK2516" s="227"/>
      <c r="AL2516" s="227"/>
      <c r="AM2516" s="225"/>
      <c r="AN2516" s="227"/>
      <c r="AO2516" s="227"/>
      <c r="AP2516" s="227"/>
      <c r="AQ2516" s="227"/>
    </row>
    <row r="2517" spans="35:43">
      <c r="AI2517" s="227"/>
      <c r="AJ2517" s="227"/>
      <c r="AK2517" s="227"/>
      <c r="AL2517" s="227"/>
      <c r="AM2517" s="225"/>
      <c r="AN2517" s="227"/>
      <c r="AO2517" s="227"/>
      <c r="AP2517" s="227"/>
      <c r="AQ2517" s="227"/>
    </row>
    <row r="2518" spans="35:43">
      <c r="AI2518" s="227"/>
      <c r="AJ2518" s="227"/>
      <c r="AK2518" s="227"/>
      <c r="AL2518" s="227"/>
      <c r="AM2518" s="225"/>
      <c r="AN2518" s="227"/>
      <c r="AO2518" s="227"/>
      <c r="AP2518" s="227"/>
      <c r="AQ2518" s="227"/>
    </row>
    <row r="2519" spans="35:43">
      <c r="AI2519" s="227"/>
      <c r="AJ2519" s="227"/>
      <c r="AK2519" s="227"/>
      <c r="AL2519" s="227"/>
      <c r="AM2519" s="225"/>
      <c r="AN2519" s="227"/>
      <c r="AO2519" s="227"/>
      <c r="AP2519" s="227"/>
      <c r="AQ2519" s="227"/>
    </row>
    <row r="2520" spans="35:43">
      <c r="AI2520" s="227"/>
      <c r="AJ2520" s="227"/>
      <c r="AK2520" s="227"/>
      <c r="AL2520" s="227"/>
      <c r="AM2520" s="225"/>
      <c r="AN2520" s="227"/>
      <c r="AO2520" s="227"/>
      <c r="AP2520" s="227"/>
      <c r="AQ2520" s="227"/>
    </row>
    <row r="2521" spans="35:43">
      <c r="AI2521" s="227"/>
      <c r="AJ2521" s="227"/>
      <c r="AK2521" s="227"/>
      <c r="AL2521" s="227"/>
      <c r="AM2521" s="225"/>
      <c r="AN2521" s="227"/>
      <c r="AO2521" s="227"/>
      <c r="AP2521" s="227"/>
      <c r="AQ2521" s="227"/>
    </row>
    <row r="2522" spans="35:43">
      <c r="AI2522" s="227"/>
      <c r="AJ2522" s="227"/>
      <c r="AK2522" s="227"/>
      <c r="AL2522" s="227"/>
      <c r="AM2522" s="225"/>
      <c r="AN2522" s="227"/>
      <c r="AO2522" s="227"/>
      <c r="AP2522" s="227"/>
      <c r="AQ2522" s="227"/>
    </row>
    <row r="2523" spans="35:43">
      <c r="AI2523" s="227"/>
      <c r="AJ2523" s="227"/>
      <c r="AK2523" s="227"/>
      <c r="AL2523" s="227"/>
      <c r="AM2523" s="225"/>
      <c r="AN2523" s="227"/>
      <c r="AO2523" s="227"/>
      <c r="AP2523" s="227"/>
      <c r="AQ2523" s="227"/>
    </row>
    <row r="2524" spans="35:43">
      <c r="AI2524" s="227"/>
      <c r="AJ2524" s="227"/>
      <c r="AK2524" s="227"/>
      <c r="AL2524" s="227"/>
      <c r="AM2524" s="225"/>
      <c r="AN2524" s="227"/>
      <c r="AO2524" s="227"/>
      <c r="AP2524" s="227"/>
      <c r="AQ2524" s="227"/>
    </row>
    <row r="2525" spans="35:43">
      <c r="AI2525" s="227"/>
      <c r="AJ2525" s="227"/>
      <c r="AK2525" s="227"/>
      <c r="AL2525" s="227"/>
      <c r="AM2525" s="225"/>
      <c r="AN2525" s="227"/>
      <c r="AO2525" s="227"/>
      <c r="AP2525" s="227"/>
      <c r="AQ2525" s="227"/>
    </row>
    <row r="2526" spans="35:43">
      <c r="AI2526" s="227"/>
      <c r="AJ2526" s="227"/>
      <c r="AK2526" s="227"/>
      <c r="AL2526" s="227"/>
      <c r="AM2526" s="225"/>
      <c r="AN2526" s="227"/>
      <c r="AO2526" s="227"/>
      <c r="AP2526" s="227"/>
      <c r="AQ2526" s="227"/>
    </row>
    <row r="2527" spans="35:43">
      <c r="AI2527" s="227"/>
      <c r="AJ2527" s="227"/>
      <c r="AK2527" s="227"/>
      <c r="AL2527" s="227"/>
      <c r="AM2527" s="225"/>
      <c r="AN2527" s="227"/>
      <c r="AO2527" s="227"/>
      <c r="AP2527" s="227"/>
      <c r="AQ2527" s="227"/>
    </row>
    <row r="2528" spans="35:43">
      <c r="AI2528" s="227"/>
      <c r="AJ2528" s="227"/>
      <c r="AK2528" s="227"/>
      <c r="AL2528" s="227"/>
      <c r="AM2528" s="225"/>
      <c r="AN2528" s="227"/>
      <c r="AO2528" s="227"/>
      <c r="AP2528" s="227"/>
      <c r="AQ2528" s="227"/>
    </row>
    <row r="2529" spans="35:43">
      <c r="AI2529" s="227"/>
      <c r="AJ2529" s="227"/>
      <c r="AK2529" s="227"/>
      <c r="AL2529" s="227"/>
      <c r="AM2529" s="225"/>
      <c r="AN2529" s="227"/>
      <c r="AO2529" s="227"/>
      <c r="AP2529" s="227"/>
      <c r="AQ2529" s="227"/>
    </row>
    <row r="2530" spans="35:43">
      <c r="AI2530" s="227"/>
      <c r="AJ2530" s="227"/>
      <c r="AK2530" s="227"/>
      <c r="AL2530" s="227"/>
      <c r="AM2530" s="225"/>
      <c r="AN2530" s="227"/>
      <c r="AO2530" s="227"/>
      <c r="AP2530" s="227"/>
      <c r="AQ2530" s="227"/>
    </row>
    <row r="2531" spans="35:43">
      <c r="AI2531" s="227"/>
      <c r="AJ2531" s="227"/>
      <c r="AK2531" s="227"/>
      <c r="AL2531" s="227"/>
      <c r="AM2531" s="225"/>
      <c r="AN2531" s="227"/>
      <c r="AO2531" s="227"/>
      <c r="AP2531" s="227"/>
      <c r="AQ2531" s="227"/>
    </row>
    <row r="2532" spans="35:43">
      <c r="AI2532" s="227"/>
      <c r="AJ2532" s="227"/>
      <c r="AK2532" s="227"/>
      <c r="AL2532" s="227"/>
      <c r="AM2532" s="225"/>
      <c r="AN2532" s="227"/>
      <c r="AO2532" s="227"/>
      <c r="AP2532" s="227"/>
      <c r="AQ2532" s="227"/>
    </row>
    <row r="2533" spans="35:43">
      <c r="AI2533" s="227"/>
      <c r="AJ2533" s="227"/>
      <c r="AK2533" s="227"/>
      <c r="AL2533" s="227"/>
      <c r="AM2533" s="225"/>
      <c r="AN2533" s="227"/>
      <c r="AO2533" s="227"/>
      <c r="AP2533" s="227"/>
      <c r="AQ2533" s="227"/>
    </row>
    <row r="2534" spans="35:43">
      <c r="AI2534" s="227"/>
      <c r="AJ2534" s="227"/>
      <c r="AK2534" s="227"/>
      <c r="AL2534" s="227"/>
      <c r="AM2534" s="225"/>
      <c r="AN2534" s="227"/>
      <c r="AO2534" s="227"/>
      <c r="AP2534" s="227"/>
      <c r="AQ2534" s="227"/>
    </row>
    <row r="2535" spans="35:43">
      <c r="AI2535" s="227"/>
      <c r="AJ2535" s="227"/>
      <c r="AK2535" s="227"/>
      <c r="AL2535" s="227"/>
      <c r="AM2535" s="225"/>
      <c r="AN2535" s="227"/>
      <c r="AO2535" s="227"/>
      <c r="AP2535" s="227"/>
      <c r="AQ2535" s="227"/>
    </row>
    <row r="2536" spans="35:43">
      <c r="AI2536" s="227"/>
      <c r="AJ2536" s="227"/>
      <c r="AK2536" s="227"/>
      <c r="AL2536" s="227"/>
      <c r="AM2536" s="225"/>
      <c r="AN2536" s="227"/>
      <c r="AO2536" s="227"/>
      <c r="AP2536" s="227"/>
      <c r="AQ2536" s="227"/>
    </row>
    <row r="2537" spans="35:43">
      <c r="AI2537" s="227"/>
      <c r="AJ2537" s="227"/>
      <c r="AK2537" s="227"/>
      <c r="AL2537" s="227"/>
      <c r="AM2537" s="225"/>
      <c r="AN2537" s="227"/>
      <c r="AO2537" s="227"/>
      <c r="AP2537" s="227"/>
      <c r="AQ2537" s="227"/>
    </row>
    <row r="2538" spans="35:43">
      <c r="AI2538" s="227"/>
      <c r="AJ2538" s="227"/>
      <c r="AK2538" s="227"/>
      <c r="AL2538" s="227"/>
      <c r="AM2538" s="225"/>
      <c r="AN2538" s="227"/>
      <c r="AO2538" s="227"/>
      <c r="AP2538" s="227"/>
      <c r="AQ2538" s="227"/>
    </row>
    <row r="2539" spans="35:43">
      <c r="AI2539" s="227"/>
      <c r="AJ2539" s="227"/>
      <c r="AK2539" s="227"/>
      <c r="AL2539" s="227"/>
      <c r="AM2539" s="225"/>
      <c r="AN2539" s="227"/>
      <c r="AO2539" s="227"/>
      <c r="AP2539" s="227"/>
      <c r="AQ2539" s="227"/>
    </row>
    <row r="2540" spans="35:43">
      <c r="AI2540" s="227"/>
      <c r="AJ2540" s="227"/>
      <c r="AK2540" s="227"/>
      <c r="AL2540" s="227"/>
      <c r="AM2540" s="225"/>
      <c r="AN2540" s="227"/>
      <c r="AO2540" s="227"/>
      <c r="AP2540" s="227"/>
      <c r="AQ2540" s="227"/>
    </row>
    <row r="2541" spans="35:43">
      <c r="AI2541" s="227"/>
      <c r="AJ2541" s="227"/>
      <c r="AK2541" s="227"/>
      <c r="AL2541" s="227"/>
      <c r="AM2541" s="225"/>
      <c r="AN2541" s="227"/>
      <c r="AO2541" s="227"/>
      <c r="AP2541" s="227"/>
      <c r="AQ2541" s="227"/>
    </row>
    <row r="2542" spans="35:43">
      <c r="AI2542" s="227"/>
      <c r="AJ2542" s="227"/>
      <c r="AK2542" s="227"/>
      <c r="AL2542" s="227"/>
      <c r="AM2542" s="225"/>
      <c r="AN2542" s="227"/>
      <c r="AO2542" s="227"/>
      <c r="AP2542" s="227"/>
      <c r="AQ2542" s="227"/>
    </row>
    <row r="2543" spans="35:43">
      <c r="AI2543" s="227"/>
      <c r="AJ2543" s="227"/>
      <c r="AK2543" s="227"/>
      <c r="AL2543" s="227"/>
      <c r="AM2543" s="225"/>
      <c r="AN2543" s="227"/>
      <c r="AO2543" s="227"/>
      <c r="AP2543" s="227"/>
      <c r="AQ2543" s="227"/>
    </row>
    <row r="2544" spans="35:43">
      <c r="AI2544" s="227"/>
      <c r="AJ2544" s="227"/>
      <c r="AK2544" s="227"/>
      <c r="AL2544" s="227"/>
      <c r="AM2544" s="225"/>
      <c r="AN2544" s="227"/>
      <c r="AO2544" s="227"/>
      <c r="AP2544" s="227"/>
      <c r="AQ2544" s="227"/>
    </row>
    <row r="2545" spans="35:43">
      <c r="AI2545" s="227"/>
      <c r="AJ2545" s="227"/>
      <c r="AK2545" s="227"/>
      <c r="AL2545" s="227"/>
      <c r="AM2545" s="225"/>
      <c r="AN2545" s="227"/>
      <c r="AO2545" s="227"/>
      <c r="AP2545" s="227"/>
      <c r="AQ2545" s="227"/>
    </row>
    <row r="2546" spans="35:43">
      <c r="AI2546" s="227"/>
      <c r="AJ2546" s="227"/>
      <c r="AK2546" s="227"/>
      <c r="AL2546" s="227"/>
      <c r="AM2546" s="225"/>
      <c r="AN2546" s="227"/>
      <c r="AO2546" s="227"/>
      <c r="AP2546" s="227"/>
      <c r="AQ2546" s="227"/>
    </row>
    <row r="2547" spans="35:43">
      <c r="AI2547" s="227"/>
      <c r="AJ2547" s="227"/>
      <c r="AK2547" s="227"/>
      <c r="AL2547" s="227"/>
      <c r="AM2547" s="225"/>
      <c r="AN2547" s="227"/>
      <c r="AO2547" s="227"/>
      <c r="AP2547" s="227"/>
      <c r="AQ2547" s="227"/>
    </row>
    <row r="2548" spans="35:43">
      <c r="AI2548" s="227"/>
      <c r="AJ2548" s="227"/>
      <c r="AK2548" s="227"/>
      <c r="AL2548" s="227"/>
      <c r="AM2548" s="225"/>
      <c r="AN2548" s="227"/>
      <c r="AO2548" s="227"/>
      <c r="AP2548" s="227"/>
      <c r="AQ2548" s="227"/>
    </row>
    <row r="2549" spans="35:43">
      <c r="AI2549" s="227"/>
      <c r="AJ2549" s="227"/>
      <c r="AK2549" s="227"/>
      <c r="AL2549" s="227"/>
      <c r="AM2549" s="225"/>
      <c r="AN2549" s="227"/>
      <c r="AO2549" s="227"/>
      <c r="AP2549" s="227"/>
      <c r="AQ2549" s="227"/>
    </row>
    <row r="2550" spans="35:43">
      <c r="AI2550" s="227"/>
      <c r="AJ2550" s="227"/>
      <c r="AK2550" s="227"/>
      <c r="AL2550" s="227"/>
      <c r="AM2550" s="225"/>
      <c r="AN2550" s="227"/>
      <c r="AO2550" s="227"/>
      <c r="AP2550" s="227"/>
      <c r="AQ2550" s="227"/>
    </row>
    <row r="2551" spans="35:43">
      <c r="AI2551" s="227"/>
      <c r="AJ2551" s="227"/>
      <c r="AK2551" s="227"/>
      <c r="AL2551" s="227"/>
      <c r="AM2551" s="225"/>
      <c r="AN2551" s="227"/>
      <c r="AO2551" s="227"/>
      <c r="AP2551" s="227"/>
      <c r="AQ2551" s="227"/>
    </row>
    <row r="2552" spans="35:43">
      <c r="AI2552" s="227"/>
      <c r="AJ2552" s="227"/>
      <c r="AK2552" s="227"/>
      <c r="AL2552" s="227"/>
      <c r="AM2552" s="225"/>
      <c r="AN2552" s="227"/>
      <c r="AO2552" s="227"/>
      <c r="AP2552" s="227"/>
      <c r="AQ2552" s="227"/>
    </row>
    <row r="2553" spans="35:43">
      <c r="AI2553" s="227"/>
      <c r="AJ2553" s="227"/>
      <c r="AK2553" s="227"/>
      <c r="AL2553" s="227"/>
      <c r="AM2553" s="225"/>
      <c r="AN2553" s="227"/>
      <c r="AO2553" s="227"/>
      <c r="AP2553" s="227"/>
      <c r="AQ2553" s="227"/>
    </row>
    <row r="2554" spans="35:43">
      <c r="AI2554" s="227"/>
      <c r="AJ2554" s="227"/>
      <c r="AK2554" s="227"/>
      <c r="AL2554" s="227"/>
      <c r="AM2554" s="225"/>
      <c r="AN2554" s="227"/>
      <c r="AO2554" s="227"/>
      <c r="AP2554" s="227"/>
      <c r="AQ2554" s="227"/>
    </row>
    <row r="2555" spans="35:43">
      <c r="AI2555" s="227"/>
      <c r="AJ2555" s="227"/>
      <c r="AK2555" s="227"/>
      <c r="AL2555" s="227"/>
      <c r="AM2555" s="225"/>
      <c r="AN2555" s="227"/>
      <c r="AO2555" s="227"/>
      <c r="AP2555" s="227"/>
      <c r="AQ2555" s="227"/>
    </row>
    <row r="2556" spans="35:43">
      <c r="AI2556" s="227"/>
      <c r="AJ2556" s="227"/>
      <c r="AK2556" s="227"/>
      <c r="AL2556" s="227"/>
      <c r="AM2556" s="225"/>
      <c r="AN2556" s="227"/>
      <c r="AO2556" s="227"/>
      <c r="AP2556" s="227"/>
      <c r="AQ2556" s="227"/>
    </row>
    <row r="2557" spans="35:43">
      <c r="AI2557" s="227"/>
      <c r="AJ2557" s="227"/>
      <c r="AK2557" s="227"/>
      <c r="AL2557" s="227"/>
      <c r="AM2557" s="225"/>
      <c r="AN2557" s="227"/>
      <c r="AO2557" s="227"/>
      <c r="AP2557" s="227"/>
      <c r="AQ2557" s="227"/>
    </row>
    <row r="2558" spans="35:43">
      <c r="AI2558" s="227"/>
      <c r="AJ2558" s="227"/>
      <c r="AK2558" s="227"/>
      <c r="AL2558" s="227"/>
      <c r="AM2558" s="225"/>
      <c r="AN2558" s="227"/>
      <c r="AO2558" s="227"/>
      <c r="AP2558" s="227"/>
      <c r="AQ2558" s="227"/>
    </row>
    <row r="2559" spans="35:43">
      <c r="AI2559" s="227"/>
      <c r="AJ2559" s="227"/>
      <c r="AK2559" s="227"/>
      <c r="AL2559" s="227"/>
      <c r="AM2559" s="225"/>
      <c r="AN2559" s="227"/>
      <c r="AO2559" s="227"/>
      <c r="AP2559" s="227"/>
      <c r="AQ2559" s="227"/>
    </row>
    <row r="2560" spans="35:43">
      <c r="AI2560" s="227"/>
      <c r="AJ2560" s="227"/>
      <c r="AK2560" s="227"/>
      <c r="AL2560" s="227"/>
      <c r="AM2560" s="225"/>
      <c r="AN2560" s="227"/>
      <c r="AO2560" s="227"/>
      <c r="AP2560" s="227"/>
      <c r="AQ2560" s="227"/>
    </row>
    <row r="2561" spans="35:43">
      <c r="AI2561" s="227"/>
      <c r="AJ2561" s="227"/>
      <c r="AK2561" s="227"/>
      <c r="AL2561" s="227"/>
      <c r="AM2561" s="225"/>
      <c r="AN2561" s="227"/>
      <c r="AO2561" s="227"/>
      <c r="AP2561" s="227"/>
      <c r="AQ2561" s="227"/>
    </row>
    <row r="2562" spans="35:43">
      <c r="AI2562" s="227"/>
      <c r="AJ2562" s="227"/>
      <c r="AK2562" s="227"/>
      <c r="AL2562" s="227"/>
      <c r="AM2562" s="225"/>
      <c r="AN2562" s="227"/>
      <c r="AO2562" s="227"/>
      <c r="AP2562" s="227"/>
      <c r="AQ2562" s="227"/>
    </row>
    <row r="2563" spans="35:43">
      <c r="AI2563" s="227"/>
      <c r="AJ2563" s="227"/>
      <c r="AK2563" s="227"/>
      <c r="AL2563" s="227"/>
      <c r="AM2563" s="225"/>
      <c r="AN2563" s="227"/>
      <c r="AO2563" s="227"/>
      <c r="AP2563" s="227"/>
      <c r="AQ2563" s="227"/>
    </row>
    <row r="2564" spans="35:43">
      <c r="AI2564" s="227"/>
      <c r="AJ2564" s="227"/>
      <c r="AK2564" s="227"/>
      <c r="AL2564" s="227"/>
      <c r="AM2564" s="225"/>
      <c r="AN2564" s="227"/>
      <c r="AO2564" s="227"/>
      <c r="AP2564" s="227"/>
      <c r="AQ2564" s="227"/>
    </row>
    <row r="2565" spans="35:43">
      <c r="AI2565" s="227"/>
      <c r="AJ2565" s="227"/>
      <c r="AK2565" s="227"/>
      <c r="AL2565" s="227"/>
      <c r="AM2565" s="225"/>
      <c r="AN2565" s="227"/>
      <c r="AO2565" s="227"/>
      <c r="AP2565" s="227"/>
      <c r="AQ2565" s="227"/>
    </row>
    <row r="2566" spans="35:43">
      <c r="AI2566" s="227"/>
      <c r="AJ2566" s="227"/>
      <c r="AK2566" s="227"/>
      <c r="AL2566" s="227"/>
      <c r="AM2566" s="225"/>
      <c r="AN2566" s="227"/>
      <c r="AO2566" s="227"/>
      <c r="AP2566" s="227"/>
      <c r="AQ2566" s="227"/>
    </row>
    <row r="2567" spans="35:43">
      <c r="AI2567" s="227"/>
      <c r="AJ2567" s="227"/>
      <c r="AK2567" s="227"/>
      <c r="AL2567" s="227"/>
      <c r="AM2567" s="225"/>
      <c r="AN2567" s="227"/>
      <c r="AO2567" s="227"/>
      <c r="AP2567" s="227"/>
      <c r="AQ2567" s="227"/>
    </row>
    <row r="2568" spans="35:43">
      <c r="AI2568" s="227"/>
      <c r="AJ2568" s="227"/>
      <c r="AK2568" s="227"/>
      <c r="AL2568" s="227"/>
      <c r="AM2568" s="225"/>
      <c r="AN2568" s="227"/>
      <c r="AO2568" s="227"/>
      <c r="AP2568" s="227"/>
      <c r="AQ2568" s="227"/>
    </row>
    <row r="2569" spans="35:43">
      <c r="AI2569" s="227"/>
      <c r="AJ2569" s="227"/>
      <c r="AK2569" s="227"/>
      <c r="AL2569" s="227"/>
      <c r="AM2569" s="225"/>
      <c r="AN2569" s="227"/>
      <c r="AO2569" s="227"/>
      <c r="AP2569" s="227"/>
      <c r="AQ2569" s="227"/>
    </row>
    <row r="2570" spans="35:43">
      <c r="AI2570" s="227"/>
      <c r="AJ2570" s="227"/>
      <c r="AK2570" s="227"/>
      <c r="AL2570" s="227"/>
      <c r="AM2570" s="225"/>
      <c r="AN2570" s="227"/>
      <c r="AO2570" s="227"/>
      <c r="AP2570" s="227"/>
      <c r="AQ2570" s="227"/>
    </row>
    <row r="2571" spans="35:43">
      <c r="AI2571" s="227"/>
      <c r="AJ2571" s="227"/>
      <c r="AK2571" s="227"/>
      <c r="AL2571" s="227"/>
      <c r="AM2571" s="225"/>
      <c r="AN2571" s="227"/>
      <c r="AO2571" s="227"/>
      <c r="AP2571" s="227"/>
      <c r="AQ2571" s="227"/>
    </row>
    <row r="2572" spans="35:43">
      <c r="AI2572" s="227"/>
      <c r="AJ2572" s="227"/>
      <c r="AK2572" s="227"/>
      <c r="AL2572" s="227"/>
      <c r="AM2572" s="225"/>
      <c r="AN2572" s="227"/>
      <c r="AO2572" s="227"/>
      <c r="AP2572" s="227"/>
      <c r="AQ2572" s="227"/>
    </row>
    <row r="2573" spans="35:43">
      <c r="AI2573" s="227"/>
      <c r="AJ2573" s="227"/>
      <c r="AK2573" s="227"/>
      <c r="AL2573" s="227"/>
      <c r="AM2573" s="225"/>
      <c r="AN2573" s="227"/>
      <c r="AO2573" s="227"/>
      <c r="AP2573" s="227"/>
      <c r="AQ2573" s="227"/>
    </row>
    <row r="2574" spans="35:43">
      <c r="AI2574" s="227"/>
      <c r="AJ2574" s="227"/>
      <c r="AK2574" s="227"/>
      <c r="AL2574" s="227"/>
      <c r="AM2574" s="225"/>
      <c r="AN2574" s="227"/>
      <c r="AO2574" s="227"/>
      <c r="AP2574" s="227"/>
      <c r="AQ2574" s="227"/>
    </row>
    <row r="2575" spans="35:43">
      <c r="AI2575" s="227"/>
      <c r="AJ2575" s="227"/>
      <c r="AK2575" s="227"/>
      <c r="AL2575" s="227"/>
      <c r="AM2575" s="225"/>
      <c r="AN2575" s="227"/>
      <c r="AO2575" s="227"/>
      <c r="AP2575" s="227"/>
      <c r="AQ2575" s="227"/>
    </row>
    <row r="2576" spans="35:43">
      <c r="AI2576" s="227"/>
      <c r="AJ2576" s="227"/>
      <c r="AK2576" s="227"/>
      <c r="AL2576" s="227"/>
      <c r="AM2576" s="225"/>
      <c r="AN2576" s="227"/>
      <c r="AO2576" s="227"/>
      <c r="AP2576" s="227"/>
      <c r="AQ2576" s="227"/>
    </row>
    <row r="2577" spans="35:43">
      <c r="AI2577" s="227"/>
      <c r="AJ2577" s="227"/>
      <c r="AK2577" s="227"/>
      <c r="AL2577" s="227"/>
      <c r="AM2577" s="225"/>
      <c r="AN2577" s="227"/>
      <c r="AO2577" s="227"/>
      <c r="AP2577" s="227"/>
      <c r="AQ2577" s="227"/>
    </row>
    <row r="2578" spans="35:43">
      <c r="AI2578" s="227"/>
      <c r="AJ2578" s="227"/>
      <c r="AK2578" s="227"/>
      <c r="AL2578" s="227"/>
      <c r="AM2578" s="225"/>
      <c r="AN2578" s="227"/>
      <c r="AO2578" s="227"/>
      <c r="AP2578" s="227"/>
      <c r="AQ2578" s="227"/>
    </row>
    <row r="2579" spans="35:43">
      <c r="AI2579" s="227"/>
      <c r="AJ2579" s="227"/>
      <c r="AK2579" s="227"/>
      <c r="AL2579" s="227"/>
      <c r="AM2579" s="225"/>
      <c r="AN2579" s="227"/>
      <c r="AO2579" s="227"/>
      <c r="AP2579" s="227"/>
      <c r="AQ2579" s="227"/>
    </row>
    <row r="2580" spans="35:43">
      <c r="AI2580" s="227"/>
      <c r="AJ2580" s="227"/>
      <c r="AK2580" s="227"/>
      <c r="AL2580" s="227"/>
      <c r="AM2580" s="225"/>
      <c r="AN2580" s="227"/>
      <c r="AO2580" s="227"/>
      <c r="AP2580" s="227"/>
      <c r="AQ2580" s="227"/>
    </row>
    <row r="2581" spans="35:43">
      <c r="AI2581" s="227"/>
      <c r="AJ2581" s="227"/>
      <c r="AK2581" s="227"/>
      <c r="AL2581" s="227"/>
      <c r="AM2581" s="225"/>
      <c r="AN2581" s="227"/>
      <c r="AO2581" s="227"/>
      <c r="AP2581" s="227"/>
      <c r="AQ2581" s="227"/>
    </row>
    <row r="2582" spans="35:43">
      <c r="AI2582" s="227"/>
      <c r="AJ2582" s="227"/>
      <c r="AK2582" s="227"/>
      <c r="AL2582" s="227"/>
      <c r="AM2582" s="225"/>
      <c r="AN2582" s="227"/>
      <c r="AO2582" s="227"/>
      <c r="AP2582" s="227"/>
      <c r="AQ2582" s="227"/>
    </row>
    <row r="2583" spans="35:43">
      <c r="AI2583" s="227"/>
      <c r="AJ2583" s="227"/>
      <c r="AK2583" s="227"/>
      <c r="AL2583" s="227"/>
      <c r="AM2583" s="225"/>
      <c r="AN2583" s="227"/>
      <c r="AO2583" s="227"/>
      <c r="AP2583" s="227"/>
      <c r="AQ2583" s="227"/>
    </row>
    <row r="2584" spans="35:43">
      <c r="AI2584" s="227"/>
      <c r="AJ2584" s="227"/>
      <c r="AK2584" s="227"/>
      <c r="AL2584" s="227"/>
      <c r="AM2584" s="225"/>
      <c r="AN2584" s="227"/>
      <c r="AO2584" s="227"/>
      <c r="AP2584" s="227"/>
      <c r="AQ2584" s="227"/>
    </row>
    <row r="2585" spans="35:43">
      <c r="AI2585" s="227"/>
      <c r="AJ2585" s="227"/>
      <c r="AK2585" s="227"/>
      <c r="AL2585" s="227"/>
      <c r="AM2585" s="225"/>
      <c r="AN2585" s="227"/>
      <c r="AO2585" s="227"/>
      <c r="AP2585" s="227"/>
      <c r="AQ2585" s="227"/>
    </row>
    <row r="2586" spans="35:43">
      <c r="AI2586" s="227"/>
      <c r="AJ2586" s="227"/>
      <c r="AK2586" s="227"/>
      <c r="AL2586" s="227"/>
      <c r="AM2586" s="225"/>
      <c r="AN2586" s="227"/>
      <c r="AO2586" s="227"/>
      <c r="AP2586" s="227"/>
      <c r="AQ2586" s="227"/>
    </row>
    <row r="2587" spans="35:43">
      <c r="AI2587" s="227"/>
      <c r="AJ2587" s="227"/>
      <c r="AK2587" s="227"/>
      <c r="AL2587" s="227"/>
      <c r="AM2587" s="225"/>
      <c r="AN2587" s="227"/>
      <c r="AO2587" s="227"/>
      <c r="AP2587" s="227"/>
      <c r="AQ2587" s="227"/>
    </row>
    <row r="2588" spans="35:43">
      <c r="AI2588" s="227"/>
      <c r="AJ2588" s="227"/>
      <c r="AK2588" s="227"/>
      <c r="AL2588" s="227"/>
      <c r="AM2588" s="225"/>
      <c r="AN2588" s="227"/>
      <c r="AO2588" s="227"/>
      <c r="AP2588" s="227"/>
      <c r="AQ2588" s="227"/>
    </row>
    <row r="2589" spans="35:43">
      <c r="AI2589" s="227"/>
      <c r="AJ2589" s="227"/>
      <c r="AK2589" s="227"/>
      <c r="AL2589" s="227"/>
      <c r="AM2589" s="225"/>
      <c r="AN2589" s="227"/>
      <c r="AO2589" s="227"/>
      <c r="AP2589" s="227"/>
      <c r="AQ2589" s="227"/>
    </row>
    <row r="2590" spans="35:43">
      <c r="AI2590" s="227"/>
      <c r="AJ2590" s="227"/>
      <c r="AK2590" s="227"/>
      <c r="AL2590" s="227"/>
      <c r="AM2590" s="225"/>
      <c r="AN2590" s="227"/>
      <c r="AO2590" s="227"/>
      <c r="AP2590" s="227"/>
      <c r="AQ2590" s="227"/>
    </row>
    <row r="2591" spans="35:43">
      <c r="AI2591" s="227"/>
      <c r="AJ2591" s="227"/>
      <c r="AK2591" s="227"/>
      <c r="AL2591" s="227"/>
      <c r="AM2591" s="225"/>
      <c r="AN2591" s="227"/>
      <c r="AO2591" s="227"/>
      <c r="AP2591" s="227"/>
      <c r="AQ2591" s="227"/>
    </row>
    <row r="2592" spans="35:43">
      <c r="AI2592" s="227"/>
      <c r="AJ2592" s="227"/>
      <c r="AK2592" s="227"/>
      <c r="AL2592" s="227"/>
      <c r="AM2592" s="225"/>
      <c r="AN2592" s="227"/>
      <c r="AO2592" s="227"/>
      <c r="AP2592" s="227"/>
      <c r="AQ2592" s="227"/>
    </row>
    <row r="2593" spans="35:43">
      <c r="AI2593" s="227"/>
      <c r="AJ2593" s="227"/>
      <c r="AK2593" s="227"/>
      <c r="AL2593" s="227"/>
      <c r="AM2593" s="225"/>
      <c r="AN2593" s="227"/>
      <c r="AO2593" s="227"/>
      <c r="AP2593" s="227"/>
      <c r="AQ2593" s="227"/>
    </row>
    <row r="2594" spans="35:43">
      <c r="AI2594" s="227"/>
      <c r="AJ2594" s="227"/>
      <c r="AK2594" s="227"/>
      <c r="AL2594" s="227"/>
      <c r="AM2594" s="225"/>
      <c r="AN2594" s="227"/>
      <c r="AO2594" s="227"/>
      <c r="AP2594" s="227"/>
      <c r="AQ2594" s="227"/>
    </row>
    <row r="2595" spans="35:43">
      <c r="AI2595" s="227"/>
      <c r="AJ2595" s="227"/>
      <c r="AK2595" s="227"/>
      <c r="AL2595" s="227"/>
      <c r="AM2595" s="225"/>
      <c r="AN2595" s="227"/>
      <c r="AO2595" s="227"/>
      <c r="AP2595" s="227"/>
      <c r="AQ2595" s="227"/>
    </row>
    <row r="2596" spans="35:43">
      <c r="AI2596" s="227"/>
      <c r="AJ2596" s="227"/>
      <c r="AK2596" s="227"/>
      <c r="AL2596" s="227"/>
      <c r="AM2596" s="225"/>
      <c r="AN2596" s="227"/>
      <c r="AO2596" s="227"/>
      <c r="AP2596" s="227"/>
      <c r="AQ2596" s="227"/>
    </row>
    <row r="2597" spans="35:43">
      <c r="AI2597" s="227"/>
      <c r="AJ2597" s="227"/>
      <c r="AK2597" s="227"/>
      <c r="AL2597" s="227"/>
      <c r="AM2597" s="225"/>
      <c r="AN2597" s="227"/>
      <c r="AO2597" s="227"/>
      <c r="AP2597" s="227"/>
      <c r="AQ2597" s="227"/>
    </row>
    <row r="2598" spans="35:43">
      <c r="AI2598" s="227"/>
      <c r="AJ2598" s="227"/>
      <c r="AK2598" s="227"/>
      <c r="AL2598" s="227"/>
      <c r="AM2598" s="225"/>
      <c r="AN2598" s="227"/>
      <c r="AO2598" s="227"/>
      <c r="AP2598" s="227"/>
      <c r="AQ2598" s="227"/>
    </row>
    <row r="2599" spans="35:43">
      <c r="AI2599" s="227"/>
      <c r="AJ2599" s="227"/>
      <c r="AK2599" s="227"/>
      <c r="AL2599" s="227"/>
      <c r="AM2599" s="225"/>
      <c r="AN2599" s="227"/>
      <c r="AO2599" s="227"/>
      <c r="AP2599" s="227"/>
      <c r="AQ2599" s="227"/>
    </row>
    <row r="2600" spans="35:43">
      <c r="AI2600" s="227"/>
      <c r="AJ2600" s="227"/>
      <c r="AK2600" s="227"/>
      <c r="AL2600" s="227"/>
      <c r="AM2600" s="225"/>
      <c r="AN2600" s="227"/>
      <c r="AO2600" s="227"/>
      <c r="AP2600" s="227"/>
      <c r="AQ2600" s="227"/>
    </row>
    <row r="2601" spans="35:43">
      <c r="AI2601" s="227"/>
      <c r="AJ2601" s="227"/>
      <c r="AK2601" s="227"/>
      <c r="AL2601" s="227"/>
      <c r="AM2601" s="225"/>
      <c r="AN2601" s="227"/>
      <c r="AO2601" s="227"/>
      <c r="AP2601" s="227"/>
      <c r="AQ2601" s="227"/>
    </row>
    <row r="2602" spans="35:43">
      <c r="AI2602" s="227"/>
      <c r="AJ2602" s="227"/>
      <c r="AK2602" s="227"/>
      <c r="AL2602" s="227"/>
      <c r="AM2602" s="225"/>
      <c r="AN2602" s="227"/>
      <c r="AO2602" s="227"/>
      <c r="AP2602" s="227"/>
      <c r="AQ2602" s="227"/>
    </row>
    <row r="2603" spans="35:43">
      <c r="AI2603" s="227"/>
      <c r="AJ2603" s="227"/>
      <c r="AK2603" s="227"/>
      <c r="AL2603" s="227"/>
      <c r="AM2603" s="225"/>
      <c r="AN2603" s="227"/>
      <c r="AO2603" s="227"/>
      <c r="AP2603" s="227"/>
      <c r="AQ2603" s="227"/>
    </row>
    <row r="2604" spans="35:43">
      <c r="AI2604" s="227"/>
      <c r="AJ2604" s="227"/>
      <c r="AK2604" s="227"/>
      <c r="AL2604" s="227"/>
      <c r="AM2604" s="225"/>
      <c r="AN2604" s="227"/>
      <c r="AO2604" s="227"/>
      <c r="AP2604" s="227"/>
      <c r="AQ2604" s="227"/>
    </row>
    <row r="2605" spans="35:43">
      <c r="AI2605" s="227"/>
      <c r="AJ2605" s="227"/>
      <c r="AK2605" s="227"/>
      <c r="AL2605" s="227"/>
      <c r="AM2605" s="225"/>
      <c r="AN2605" s="227"/>
      <c r="AO2605" s="227"/>
      <c r="AP2605" s="227"/>
      <c r="AQ2605" s="227"/>
    </row>
    <row r="2606" spans="35:43">
      <c r="AI2606" s="227"/>
      <c r="AJ2606" s="227"/>
      <c r="AK2606" s="227"/>
      <c r="AL2606" s="227"/>
      <c r="AM2606" s="225"/>
      <c r="AN2606" s="227"/>
      <c r="AO2606" s="227"/>
      <c r="AP2606" s="227"/>
      <c r="AQ2606" s="227"/>
    </row>
    <row r="2607" spans="35:43">
      <c r="AI2607" s="227"/>
      <c r="AJ2607" s="227"/>
      <c r="AK2607" s="227"/>
      <c r="AL2607" s="227"/>
      <c r="AM2607" s="225"/>
      <c r="AN2607" s="227"/>
      <c r="AO2607" s="227"/>
      <c r="AP2607" s="227"/>
      <c r="AQ2607" s="227"/>
    </row>
    <row r="2608" spans="35:43">
      <c r="AI2608" s="227"/>
      <c r="AJ2608" s="227"/>
      <c r="AK2608" s="227"/>
      <c r="AL2608" s="227"/>
      <c r="AM2608" s="225"/>
      <c r="AN2608" s="227"/>
      <c r="AO2608" s="227"/>
      <c r="AP2608" s="227"/>
      <c r="AQ2608" s="227"/>
    </row>
    <row r="2609" spans="35:43">
      <c r="AI2609" s="227"/>
      <c r="AJ2609" s="227"/>
      <c r="AK2609" s="227"/>
      <c r="AL2609" s="227"/>
      <c r="AM2609" s="225"/>
      <c r="AN2609" s="227"/>
      <c r="AO2609" s="227"/>
      <c r="AP2609" s="227"/>
      <c r="AQ2609" s="227"/>
    </row>
    <row r="2610" spans="35:43">
      <c r="AI2610" s="227"/>
      <c r="AJ2610" s="227"/>
      <c r="AK2610" s="227"/>
      <c r="AL2610" s="227"/>
      <c r="AM2610" s="225"/>
      <c r="AN2610" s="227"/>
      <c r="AO2610" s="227"/>
      <c r="AP2610" s="227"/>
      <c r="AQ2610" s="227"/>
    </row>
    <row r="2611" spans="35:43">
      <c r="AI2611" s="227"/>
      <c r="AJ2611" s="227"/>
      <c r="AK2611" s="227"/>
      <c r="AL2611" s="227"/>
      <c r="AM2611" s="225"/>
      <c r="AN2611" s="227"/>
      <c r="AO2611" s="227"/>
      <c r="AP2611" s="227"/>
      <c r="AQ2611" s="227"/>
    </row>
    <row r="2612" spans="35:43">
      <c r="AI2612" s="227"/>
      <c r="AJ2612" s="227"/>
      <c r="AK2612" s="227"/>
      <c r="AL2612" s="227"/>
      <c r="AM2612" s="225"/>
      <c r="AN2612" s="227"/>
      <c r="AO2612" s="227"/>
      <c r="AP2612" s="227"/>
      <c r="AQ2612" s="227"/>
    </row>
    <row r="2613" spans="35:43">
      <c r="AI2613" s="227"/>
      <c r="AJ2613" s="227"/>
      <c r="AK2613" s="227"/>
      <c r="AL2613" s="227"/>
      <c r="AM2613" s="225"/>
      <c r="AN2613" s="227"/>
      <c r="AO2613" s="227"/>
      <c r="AP2613" s="227"/>
      <c r="AQ2613" s="227"/>
    </row>
    <row r="2614" spans="35:43">
      <c r="AI2614" s="227"/>
      <c r="AJ2614" s="227"/>
      <c r="AK2614" s="227"/>
      <c r="AL2614" s="227"/>
      <c r="AM2614" s="225"/>
      <c r="AN2614" s="227"/>
      <c r="AO2614" s="227"/>
      <c r="AP2614" s="227"/>
      <c r="AQ2614" s="227"/>
    </row>
    <row r="2615" spans="35:43">
      <c r="AI2615" s="227"/>
      <c r="AJ2615" s="227"/>
      <c r="AK2615" s="227"/>
      <c r="AL2615" s="227"/>
      <c r="AM2615" s="225"/>
      <c r="AN2615" s="227"/>
      <c r="AO2615" s="227"/>
      <c r="AP2615" s="227"/>
      <c r="AQ2615" s="227"/>
    </row>
    <row r="2616" spans="35:43">
      <c r="AI2616" s="227"/>
      <c r="AJ2616" s="227"/>
      <c r="AK2616" s="227"/>
      <c r="AL2616" s="227"/>
      <c r="AM2616" s="225"/>
      <c r="AN2616" s="227"/>
      <c r="AO2616" s="227"/>
      <c r="AP2616" s="227"/>
      <c r="AQ2616" s="227"/>
    </row>
    <row r="2617" spans="35:43">
      <c r="AI2617" s="227"/>
      <c r="AJ2617" s="227"/>
      <c r="AK2617" s="227"/>
      <c r="AL2617" s="227"/>
      <c r="AM2617" s="225"/>
      <c r="AN2617" s="227"/>
      <c r="AO2617" s="227"/>
      <c r="AP2617" s="227"/>
      <c r="AQ2617" s="227"/>
    </row>
    <row r="2618" spans="35:43">
      <c r="AI2618" s="227"/>
      <c r="AJ2618" s="227"/>
      <c r="AK2618" s="227"/>
      <c r="AL2618" s="227"/>
      <c r="AM2618" s="225"/>
      <c r="AN2618" s="227"/>
      <c r="AO2618" s="227"/>
      <c r="AP2618" s="227"/>
      <c r="AQ2618" s="227"/>
    </row>
    <row r="2619" spans="35:43">
      <c r="AI2619" s="227"/>
      <c r="AJ2619" s="227"/>
      <c r="AK2619" s="227"/>
      <c r="AL2619" s="227"/>
      <c r="AM2619" s="225"/>
      <c r="AN2619" s="227"/>
      <c r="AO2619" s="227"/>
      <c r="AP2619" s="227"/>
      <c r="AQ2619" s="227"/>
    </row>
    <row r="2620" spans="35:43">
      <c r="AI2620" s="227"/>
      <c r="AJ2620" s="227"/>
      <c r="AK2620" s="227"/>
      <c r="AL2620" s="227"/>
      <c r="AM2620" s="225"/>
      <c r="AN2620" s="227"/>
      <c r="AO2620" s="227"/>
      <c r="AP2620" s="227"/>
      <c r="AQ2620" s="227"/>
    </row>
    <row r="2621" spans="35:43">
      <c r="AI2621" s="227"/>
      <c r="AJ2621" s="227"/>
      <c r="AK2621" s="227"/>
      <c r="AL2621" s="227"/>
      <c r="AM2621" s="225"/>
      <c r="AN2621" s="227"/>
      <c r="AO2621" s="227"/>
      <c r="AP2621" s="227"/>
      <c r="AQ2621" s="227"/>
    </row>
    <row r="2622" spans="35:43">
      <c r="AI2622" s="227"/>
      <c r="AJ2622" s="227"/>
      <c r="AK2622" s="227"/>
      <c r="AL2622" s="227"/>
      <c r="AM2622" s="225"/>
      <c r="AN2622" s="227"/>
      <c r="AO2622" s="227"/>
      <c r="AP2622" s="227"/>
      <c r="AQ2622" s="227"/>
    </row>
    <row r="2623" spans="35:43">
      <c r="AI2623" s="227"/>
      <c r="AJ2623" s="227"/>
      <c r="AK2623" s="227"/>
      <c r="AL2623" s="227"/>
      <c r="AM2623" s="225"/>
      <c r="AN2623" s="227"/>
      <c r="AO2623" s="227"/>
      <c r="AP2623" s="227"/>
      <c r="AQ2623" s="227"/>
    </row>
    <row r="2624" spans="35:43">
      <c r="AI2624" s="227"/>
      <c r="AJ2624" s="227"/>
      <c r="AK2624" s="227"/>
      <c r="AL2624" s="227"/>
      <c r="AM2624" s="225"/>
      <c r="AN2624" s="227"/>
      <c r="AO2624" s="227"/>
      <c r="AP2624" s="227"/>
      <c r="AQ2624" s="227"/>
    </row>
    <row r="2625" spans="35:43">
      <c r="AI2625" s="227"/>
      <c r="AJ2625" s="227"/>
      <c r="AK2625" s="227"/>
      <c r="AL2625" s="227"/>
      <c r="AM2625" s="225"/>
      <c r="AN2625" s="227"/>
      <c r="AO2625" s="227"/>
      <c r="AP2625" s="227"/>
      <c r="AQ2625" s="227"/>
    </row>
    <row r="2626" spans="35:43">
      <c r="AI2626" s="227"/>
      <c r="AJ2626" s="227"/>
      <c r="AK2626" s="227"/>
      <c r="AL2626" s="227"/>
      <c r="AM2626" s="225"/>
      <c r="AN2626" s="227"/>
      <c r="AO2626" s="227"/>
      <c r="AP2626" s="227"/>
      <c r="AQ2626" s="227"/>
    </row>
    <row r="2627" spans="35:43">
      <c r="AI2627" s="227"/>
      <c r="AJ2627" s="227"/>
      <c r="AK2627" s="227"/>
      <c r="AL2627" s="227"/>
      <c r="AM2627" s="225"/>
      <c r="AN2627" s="227"/>
      <c r="AO2627" s="227"/>
      <c r="AP2627" s="227"/>
      <c r="AQ2627" s="227"/>
    </row>
    <row r="2628" spans="35:43">
      <c r="AI2628" s="227"/>
      <c r="AJ2628" s="227"/>
      <c r="AK2628" s="227"/>
      <c r="AL2628" s="227"/>
      <c r="AM2628" s="225"/>
      <c r="AN2628" s="227"/>
      <c r="AO2628" s="227"/>
      <c r="AP2628" s="227"/>
      <c r="AQ2628" s="227"/>
    </row>
    <row r="2629" spans="35:43">
      <c r="AI2629" s="227"/>
      <c r="AJ2629" s="227"/>
      <c r="AK2629" s="227"/>
      <c r="AL2629" s="227"/>
      <c r="AM2629" s="225"/>
      <c r="AN2629" s="227"/>
      <c r="AO2629" s="227"/>
      <c r="AP2629" s="227"/>
      <c r="AQ2629" s="227"/>
    </row>
    <row r="2630" spans="35:43">
      <c r="AI2630" s="227"/>
      <c r="AJ2630" s="227"/>
      <c r="AK2630" s="227"/>
      <c r="AL2630" s="227"/>
      <c r="AM2630" s="225"/>
      <c r="AN2630" s="227"/>
      <c r="AO2630" s="227"/>
      <c r="AP2630" s="227"/>
      <c r="AQ2630" s="227"/>
    </row>
    <row r="2631" spans="35:43">
      <c r="AI2631" s="227"/>
      <c r="AJ2631" s="227"/>
      <c r="AK2631" s="227"/>
      <c r="AL2631" s="227"/>
      <c r="AM2631" s="225"/>
      <c r="AN2631" s="227"/>
      <c r="AO2631" s="227"/>
      <c r="AP2631" s="227"/>
      <c r="AQ2631" s="227"/>
    </row>
    <row r="2632" spans="35:43">
      <c r="AI2632" s="227"/>
      <c r="AJ2632" s="227"/>
      <c r="AK2632" s="227"/>
      <c r="AL2632" s="227"/>
      <c r="AM2632" s="225"/>
      <c r="AN2632" s="227"/>
      <c r="AO2632" s="227"/>
      <c r="AP2632" s="227"/>
      <c r="AQ2632" s="227"/>
    </row>
    <row r="2633" spans="35:43">
      <c r="AI2633" s="227"/>
      <c r="AJ2633" s="227"/>
      <c r="AK2633" s="227"/>
      <c r="AL2633" s="227"/>
      <c r="AM2633" s="225"/>
      <c r="AN2633" s="227"/>
      <c r="AO2633" s="227"/>
      <c r="AP2633" s="227"/>
      <c r="AQ2633" s="227"/>
    </row>
    <row r="2634" spans="35:43">
      <c r="AI2634" s="227"/>
      <c r="AJ2634" s="227"/>
      <c r="AK2634" s="227"/>
      <c r="AL2634" s="227"/>
      <c r="AM2634" s="225"/>
      <c r="AN2634" s="227"/>
      <c r="AO2634" s="227"/>
      <c r="AP2634" s="227"/>
      <c r="AQ2634" s="227"/>
    </row>
    <row r="2635" spans="35:43">
      <c r="AI2635" s="227"/>
      <c r="AJ2635" s="227"/>
      <c r="AK2635" s="227"/>
      <c r="AL2635" s="227"/>
      <c r="AM2635" s="225"/>
      <c r="AN2635" s="227"/>
      <c r="AO2635" s="227"/>
      <c r="AP2635" s="227"/>
      <c r="AQ2635" s="227"/>
    </row>
    <row r="2636" spans="35:43">
      <c r="AI2636" s="227"/>
      <c r="AJ2636" s="227"/>
      <c r="AK2636" s="227"/>
      <c r="AL2636" s="227"/>
      <c r="AM2636" s="225"/>
      <c r="AN2636" s="227"/>
      <c r="AO2636" s="227"/>
      <c r="AP2636" s="227"/>
      <c r="AQ2636" s="227"/>
    </row>
    <row r="2637" spans="35:43">
      <c r="AI2637" s="227"/>
      <c r="AJ2637" s="227"/>
      <c r="AK2637" s="227"/>
      <c r="AL2637" s="227"/>
      <c r="AM2637" s="225"/>
      <c r="AN2637" s="227"/>
      <c r="AO2637" s="227"/>
      <c r="AP2637" s="227"/>
      <c r="AQ2637" s="227"/>
    </row>
    <row r="2638" spans="35:43">
      <c r="AI2638" s="227"/>
      <c r="AJ2638" s="227"/>
      <c r="AK2638" s="227"/>
      <c r="AL2638" s="227"/>
      <c r="AM2638" s="225"/>
      <c r="AN2638" s="227"/>
      <c r="AO2638" s="227"/>
      <c r="AP2638" s="227"/>
      <c r="AQ2638" s="227"/>
    </row>
    <row r="2639" spans="35:43">
      <c r="AI2639" s="227"/>
      <c r="AJ2639" s="227"/>
      <c r="AK2639" s="227"/>
      <c r="AL2639" s="227"/>
      <c r="AM2639" s="225"/>
      <c r="AN2639" s="227"/>
      <c r="AO2639" s="227"/>
      <c r="AP2639" s="227"/>
      <c r="AQ2639" s="227"/>
    </row>
    <row r="2640" spans="35:43">
      <c r="AI2640" s="227"/>
      <c r="AJ2640" s="227"/>
      <c r="AK2640" s="227"/>
      <c r="AL2640" s="227"/>
      <c r="AM2640" s="225"/>
      <c r="AN2640" s="227"/>
      <c r="AO2640" s="227"/>
      <c r="AP2640" s="227"/>
      <c r="AQ2640" s="227"/>
    </row>
    <row r="2641" spans="35:43">
      <c r="AI2641" s="227"/>
      <c r="AJ2641" s="227"/>
      <c r="AK2641" s="227"/>
      <c r="AL2641" s="227"/>
      <c r="AM2641" s="225"/>
      <c r="AN2641" s="227"/>
      <c r="AO2641" s="227"/>
      <c r="AP2641" s="227"/>
      <c r="AQ2641" s="227"/>
    </row>
    <row r="2642" spans="35:43">
      <c r="AI2642" s="227"/>
      <c r="AJ2642" s="227"/>
      <c r="AK2642" s="227"/>
      <c r="AL2642" s="227"/>
      <c r="AM2642" s="225"/>
      <c r="AN2642" s="227"/>
      <c r="AO2642" s="227"/>
      <c r="AP2642" s="227"/>
      <c r="AQ2642" s="227"/>
    </row>
    <row r="2643" spans="35:43">
      <c r="AI2643" s="227"/>
      <c r="AJ2643" s="227"/>
      <c r="AK2643" s="227"/>
      <c r="AL2643" s="227"/>
      <c r="AM2643" s="225"/>
      <c r="AN2643" s="227"/>
      <c r="AO2643" s="227"/>
      <c r="AP2643" s="227"/>
      <c r="AQ2643" s="227"/>
    </row>
    <row r="2644" spans="35:43">
      <c r="AI2644" s="227"/>
      <c r="AJ2644" s="227"/>
      <c r="AK2644" s="227"/>
      <c r="AL2644" s="227"/>
      <c r="AM2644" s="225"/>
      <c r="AN2644" s="227"/>
      <c r="AO2644" s="227"/>
      <c r="AP2644" s="227"/>
      <c r="AQ2644" s="227"/>
    </row>
    <row r="2645" spans="35:43">
      <c r="AI2645" s="227"/>
      <c r="AJ2645" s="227"/>
      <c r="AK2645" s="227"/>
      <c r="AL2645" s="227"/>
      <c r="AM2645" s="225"/>
      <c r="AN2645" s="227"/>
      <c r="AO2645" s="227"/>
      <c r="AP2645" s="227"/>
      <c r="AQ2645" s="227"/>
    </row>
    <row r="2646" spans="35:43">
      <c r="AI2646" s="227"/>
      <c r="AJ2646" s="227"/>
      <c r="AK2646" s="227"/>
      <c r="AL2646" s="227"/>
      <c r="AM2646" s="225"/>
      <c r="AN2646" s="227"/>
      <c r="AO2646" s="227"/>
      <c r="AP2646" s="227"/>
      <c r="AQ2646" s="227"/>
    </row>
    <row r="2647" spans="35:43">
      <c r="AI2647" s="227"/>
      <c r="AJ2647" s="227"/>
      <c r="AK2647" s="227"/>
      <c r="AL2647" s="227"/>
      <c r="AM2647" s="225"/>
      <c r="AN2647" s="227"/>
      <c r="AO2647" s="227"/>
      <c r="AP2647" s="227"/>
      <c r="AQ2647" s="227"/>
    </row>
    <row r="2648" spans="35:43">
      <c r="AI2648" s="227"/>
      <c r="AJ2648" s="227"/>
      <c r="AK2648" s="227"/>
      <c r="AL2648" s="227"/>
      <c r="AM2648" s="225"/>
      <c r="AN2648" s="227"/>
      <c r="AO2648" s="227"/>
      <c r="AP2648" s="227"/>
      <c r="AQ2648" s="227"/>
    </row>
    <row r="2649" spans="35:43">
      <c r="AI2649" s="227"/>
      <c r="AJ2649" s="227"/>
      <c r="AK2649" s="227"/>
      <c r="AL2649" s="227"/>
      <c r="AM2649" s="225"/>
      <c r="AN2649" s="227"/>
      <c r="AO2649" s="227"/>
      <c r="AP2649" s="227"/>
      <c r="AQ2649" s="227"/>
    </row>
    <row r="2650" spans="35:43">
      <c r="AI2650" s="227"/>
      <c r="AJ2650" s="227"/>
      <c r="AK2650" s="227"/>
      <c r="AL2650" s="227"/>
      <c r="AM2650" s="225"/>
      <c r="AN2650" s="227"/>
      <c r="AO2650" s="227"/>
      <c r="AP2650" s="227"/>
      <c r="AQ2650" s="227"/>
    </row>
    <row r="2651" spans="35:43">
      <c r="AI2651" s="227"/>
      <c r="AJ2651" s="227"/>
      <c r="AK2651" s="227"/>
      <c r="AL2651" s="227"/>
      <c r="AM2651" s="225"/>
      <c r="AN2651" s="227"/>
      <c r="AO2651" s="227"/>
      <c r="AP2651" s="227"/>
      <c r="AQ2651" s="227"/>
    </row>
    <row r="2652" spans="35:43">
      <c r="AI2652" s="227"/>
      <c r="AJ2652" s="227"/>
      <c r="AK2652" s="227"/>
      <c r="AL2652" s="227"/>
      <c r="AM2652" s="225"/>
      <c r="AN2652" s="227"/>
      <c r="AO2652" s="227"/>
      <c r="AP2652" s="227"/>
      <c r="AQ2652" s="227"/>
    </row>
    <row r="2653" spans="35:43">
      <c r="AI2653" s="227"/>
      <c r="AJ2653" s="227"/>
      <c r="AK2653" s="227"/>
      <c r="AL2653" s="227"/>
      <c r="AM2653" s="225"/>
      <c r="AN2653" s="227"/>
      <c r="AO2653" s="227"/>
      <c r="AP2653" s="227"/>
      <c r="AQ2653" s="227"/>
    </row>
    <row r="2654" spans="35:43">
      <c r="AI2654" s="227"/>
      <c r="AJ2654" s="227"/>
      <c r="AK2654" s="227"/>
      <c r="AL2654" s="227"/>
      <c r="AM2654" s="225"/>
      <c r="AN2654" s="227"/>
      <c r="AO2654" s="227"/>
      <c r="AP2654" s="227"/>
      <c r="AQ2654" s="227"/>
    </row>
    <row r="2655" spans="35:43">
      <c r="AI2655" s="227"/>
      <c r="AJ2655" s="227"/>
      <c r="AK2655" s="227"/>
      <c r="AL2655" s="227"/>
      <c r="AM2655" s="225"/>
      <c r="AN2655" s="227"/>
      <c r="AO2655" s="227"/>
      <c r="AP2655" s="227"/>
      <c r="AQ2655" s="227"/>
    </row>
    <row r="2656" spans="35:43">
      <c r="AI2656" s="227"/>
      <c r="AJ2656" s="227"/>
      <c r="AK2656" s="227"/>
      <c r="AL2656" s="227"/>
      <c r="AM2656" s="225"/>
      <c r="AN2656" s="227"/>
      <c r="AO2656" s="227"/>
      <c r="AP2656" s="227"/>
      <c r="AQ2656" s="227"/>
    </row>
    <row r="2657" spans="35:43">
      <c r="AI2657" s="227"/>
      <c r="AJ2657" s="227"/>
      <c r="AK2657" s="227"/>
      <c r="AL2657" s="227"/>
      <c r="AM2657" s="225"/>
      <c r="AN2657" s="227"/>
      <c r="AO2657" s="227"/>
      <c r="AP2657" s="227"/>
      <c r="AQ2657" s="227"/>
    </row>
    <row r="2658" spans="35:43">
      <c r="AI2658" s="227"/>
      <c r="AJ2658" s="227"/>
      <c r="AK2658" s="227"/>
      <c r="AL2658" s="227"/>
      <c r="AM2658" s="225"/>
      <c r="AN2658" s="227"/>
      <c r="AO2658" s="227"/>
      <c r="AP2658" s="227"/>
      <c r="AQ2658" s="227"/>
    </row>
    <row r="2659" spans="35:43">
      <c r="AI2659" s="227"/>
      <c r="AJ2659" s="227"/>
      <c r="AK2659" s="227"/>
      <c r="AL2659" s="227"/>
      <c r="AM2659" s="225"/>
      <c r="AN2659" s="227"/>
      <c r="AO2659" s="227"/>
      <c r="AP2659" s="227"/>
      <c r="AQ2659" s="227"/>
    </row>
    <row r="2660" spans="35:43">
      <c r="AI2660" s="227"/>
      <c r="AJ2660" s="227"/>
      <c r="AK2660" s="227"/>
      <c r="AL2660" s="227"/>
      <c r="AM2660" s="225"/>
      <c r="AN2660" s="227"/>
      <c r="AO2660" s="227"/>
      <c r="AP2660" s="227"/>
      <c r="AQ2660" s="227"/>
    </row>
    <row r="2661" spans="35:43">
      <c r="AI2661" s="227"/>
      <c r="AJ2661" s="227"/>
      <c r="AK2661" s="227"/>
      <c r="AL2661" s="227"/>
      <c r="AM2661" s="225"/>
      <c r="AN2661" s="227"/>
      <c r="AO2661" s="227"/>
      <c r="AP2661" s="227"/>
      <c r="AQ2661" s="227"/>
    </row>
    <row r="2662" spans="35:43">
      <c r="AI2662" s="227"/>
      <c r="AJ2662" s="227"/>
      <c r="AK2662" s="227"/>
      <c r="AL2662" s="227"/>
      <c r="AM2662" s="225"/>
      <c r="AN2662" s="227"/>
      <c r="AO2662" s="227"/>
      <c r="AP2662" s="227"/>
      <c r="AQ2662" s="227"/>
    </row>
    <row r="2663" spans="35:43">
      <c r="AI2663" s="227"/>
      <c r="AJ2663" s="227"/>
      <c r="AK2663" s="227"/>
      <c r="AL2663" s="227"/>
      <c r="AM2663" s="225"/>
      <c r="AN2663" s="227"/>
      <c r="AO2663" s="227"/>
      <c r="AP2663" s="227"/>
      <c r="AQ2663" s="227"/>
    </row>
    <row r="2664" spans="35:43">
      <c r="AI2664" s="227"/>
      <c r="AJ2664" s="227"/>
      <c r="AK2664" s="227"/>
      <c r="AL2664" s="227"/>
      <c r="AM2664" s="225"/>
      <c r="AN2664" s="227"/>
      <c r="AO2664" s="227"/>
      <c r="AP2664" s="227"/>
      <c r="AQ2664" s="227"/>
    </row>
    <row r="2665" spans="35:43">
      <c r="AI2665" s="227"/>
      <c r="AJ2665" s="227"/>
      <c r="AK2665" s="227"/>
      <c r="AL2665" s="227"/>
      <c r="AM2665" s="225"/>
      <c r="AN2665" s="227"/>
      <c r="AO2665" s="227"/>
      <c r="AP2665" s="227"/>
      <c r="AQ2665" s="227"/>
    </row>
    <row r="2666" spans="35:43">
      <c r="AI2666" s="227"/>
      <c r="AJ2666" s="227"/>
      <c r="AK2666" s="227"/>
      <c r="AL2666" s="227"/>
      <c r="AM2666" s="225"/>
      <c r="AN2666" s="227"/>
      <c r="AO2666" s="227"/>
      <c r="AP2666" s="227"/>
      <c r="AQ2666" s="227"/>
    </row>
    <row r="2667" spans="35:43">
      <c r="AI2667" s="227"/>
      <c r="AJ2667" s="227"/>
      <c r="AK2667" s="227"/>
      <c r="AL2667" s="227"/>
      <c r="AM2667" s="225"/>
      <c r="AN2667" s="227"/>
      <c r="AO2667" s="227"/>
      <c r="AP2667" s="227"/>
      <c r="AQ2667" s="227"/>
    </row>
    <row r="2668" spans="35:43">
      <c r="AI2668" s="227"/>
      <c r="AJ2668" s="227"/>
      <c r="AK2668" s="227"/>
      <c r="AL2668" s="227"/>
      <c r="AM2668" s="225"/>
      <c r="AN2668" s="227"/>
      <c r="AO2668" s="227"/>
      <c r="AP2668" s="227"/>
      <c r="AQ2668" s="227"/>
    </row>
    <row r="2669" spans="35:43">
      <c r="AI2669" s="227"/>
      <c r="AJ2669" s="227"/>
      <c r="AK2669" s="227"/>
      <c r="AL2669" s="227"/>
      <c r="AM2669" s="225"/>
      <c r="AN2669" s="227"/>
      <c r="AO2669" s="227"/>
      <c r="AP2669" s="227"/>
      <c r="AQ2669" s="227"/>
    </row>
    <row r="2670" spans="35:43">
      <c r="AI2670" s="227"/>
      <c r="AJ2670" s="227"/>
      <c r="AK2670" s="227"/>
      <c r="AL2670" s="227"/>
      <c r="AM2670" s="225"/>
      <c r="AN2670" s="227"/>
      <c r="AO2670" s="227"/>
      <c r="AP2670" s="227"/>
      <c r="AQ2670" s="227"/>
    </row>
    <row r="2671" spans="35:43">
      <c r="AI2671" s="227"/>
      <c r="AJ2671" s="227"/>
      <c r="AK2671" s="227"/>
      <c r="AL2671" s="227"/>
      <c r="AM2671" s="225"/>
      <c r="AN2671" s="227"/>
      <c r="AO2671" s="227"/>
      <c r="AP2671" s="227"/>
      <c r="AQ2671" s="227"/>
    </row>
    <row r="2672" spans="35:43">
      <c r="AI2672" s="227"/>
      <c r="AJ2672" s="227"/>
      <c r="AK2672" s="227"/>
      <c r="AL2672" s="227"/>
      <c r="AM2672" s="225"/>
      <c r="AN2672" s="227"/>
      <c r="AO2672" s="227"/>
      <c r="AP2672" s="227"/>
      <c r="AQ2672" s="227"/>
    </row>
    <row r="2673" spans="35:43">
      <c r="AI2673" s="227"/>
      <c r="AJ2673" s="227"/>
      <c r="AK2673" s="227"/>
      <c r="AL2673" s="227"/>
      <c r="AM2673" s="225"/>
      <c r="AN2673" s="227"/>
      <c r="AO2673" s="227"/>
      <c r="AP2673" s="227"/>
      <c r="AQ2673" s="227"/>
    </row>
    <row r="2674" spans="35:43">
      <c r="AI2674" s="227"/>
      <c r="AJ2674" s="227"/>
      <c r="AK2674" s="227"/>
      <c r="AL2674" s="227"/>
      <c r="AM2674" s="225"/>
      <c r="AN2674" s="227"/>
      <c r="AO2674" s="227"/>
      <c r="AP2674" s="227"/>
      <c r="AQ2674" s="227"/>
    </row>
    <row r="2675" spans="35:43">
      <c r="AI2675" s="227"/>
      <c r="AJ2675" s="227"/>
      <c r="AK2675" s="227"/>
      <c r="AL2675" s="227"/>
      <c r="AM2675" s="225"/>
      <c r="AN2675" s="227"/>
      <c r="AO2675" s="227"/>
      <c r="AP2675" s="227"/>
      <c r="AQ2675" s="227"/>
    </row>
    <row r="2676" spans="35:43">
      <c r="AI2676" s="227"/>
      <c r="AJ2676" s="227"/>
      <c r="AK2676" s="227"/>
      <c r="AL2676" s="227"/>
      <c r="AM2676" s="225"/>
      <c r="AN2676" s="227"/>
      <c r="AO2676" s="227"/>
      <c r="AP2676" s="227"/>
      <c r="AQ2676" s="227"/>
    </row>
    <row r="2677" spans="35:43">
      <c r="AI2677" s="227"/>
      <c r="AJ2677" s="227"/>
      <c r="AK2677" s="227"/>
      <c r="AL2677" s="227"/>
      <c r="AM2677" s="225"/>
      <c r="AN2677" s="227"/>
      <c r="AO2677" s="227"/>
      <c r="AP2677" s="227"/>
      <c r="AQ2677" s="227"/>
    </row>
    <row r="2678" spans="35:43">
      <c r="AI2678" s="227"/>
      <c r="AJ2678" s="227"/>
      <c r="AK2678" s="227"/>
      <c r="AL2678" s="227"/>
      <c r="AM2678" s="225"/>
      <c r="AN2678" s="227"/>
      <c r="AO2678" s="227"/>
      <c r="AP2678" s="227"/>
      <c r="AQ2678" s="227"/>
    </row>
    <row r="2679" spans="35:43">
      <c r="AI2679" s="227"/>
      <c r="AJ2679" s="227"/>
      <c r="AK2679" s="227"/>
      <c r="AL2679" s="227"/>
      <c r="AM2679" s="225"/>
      <c r="AN2679" s="227"/>
      <c r="AO2679" s="227"/>
      <c r="AP2679" s="227"/>
      <c r="AQ2679" s="227"/>
    </row>
    <row r="2680" spans="35:43">
      <c r="AI2680" s="227"/>
      <c r="AJ2680" s="227"/>
      <c r="AK2680" s="227"/>
      <c r="AL2680" s="227"/>
      <c r="AM2680" s="225"/>
      <c r="AN2680" s="227"/>
      <c r="AO2680" s="227"/>
      <c r="AP2680" s="227"/>
      <c r="AQ2680" s="227"/>
    </row>
    <row r="2681" spans="35:43">
      <c r="AI2681" s="227"/>
      <c r="AJ2681" s="227"/>
      <c r="AK2681" s="227"/>
      <c r="AL2681" s="227"/>
      <c r="AM2681" s="225"/>
      <c r="AN2681" s="227"/>
      <c r="AO2681" s="227"/>
      <c r="AP2681" s="227"/>
      <c r="AQ2681" s="227"/>
    </row>
    <row r="2682" spans="35:43">
      <c r="AI2682" s="227"/>
      <c r="AJ2682" s="227"/>
      <c r="AK2682" s="227"/>
      <c r="AL2682" s="227"/>
      <c r="AM2682" s="225"/>
      <c r="AN2682" s="227"/>
      <c r="AO2682" s="227"/>
      <c r="AP2682" s="227"/>
      <c r="AQ2682" s="227"/>
    </row>
    <row r="2683" spans="35:43">
      <c r="AI2683" s="227"/>
      <c r="AJ2683" s="227"/>
      <c r="AK2683" s="227"/>
      <c r="AL2683" s="227"/>
      <c r="AM2683" s="225"/>
      <c r="AN2683" s="227"/>
      <c r="AO2683" s="227"/>
      <c r="AP2683" s="227"/>
      <c r="AQ2683" s="227"/>
    </row>
    <row r="2684" spans="35:43">
      <c r="AI2684" s="227"/>
      <c r="AJ2684" s="227"/>
      <c r="AK2684" s="227"/>
      <c r="AL2684" s="227"/>
      <c r="AM2684" s="225"/>
      <c r="AN2684" s="227"/>
      <c r="AO2684" s="227"/>
      <c r="AP2684" s="227"/>
      <c r="AQ2684" s="227"/>
    </row>
    <row r="2685" spans="35:43">
      <c r="AI2685" s="227"/>
      <c r="AJ2685" s="227"/>
      <c r="AK2685" s="227"/>
      <c r="AL2685" s="227"/>
      <c r="AM2685" s="225"/>
      <c r="AN2685" s="227"/>
      <c r="AO2685" s="227"/>
      <c r="AP2685" s="227"/>
      <c r="AQ2685" s="227"/>
    </row>
    <row r="2686" spans="35:43">
      <c r="AI2686" s="227"/>
      <c r="AJ2686" s="227"/>
      <c r="AK2686" s="227"/>
      <c r="AL2686" s="227"/>
      <c r="AM2686" s="225"/>
      <c r="AN2686" s="227"/>
      <c r="AO2686" s="227"/>
      <c r="AP2686" s="227"/>
      <c r="AQ2686" s="227"/>
    </row>
    <row r="2687" spans="35:43">
      <c r="AI2687" s="227"/>
      <c r="AJ2687" s="227"/>
      <c r="AK2687" s="227"/>
      <c r="AL2687" s="227"/>
      <c r="AM2687" s="225"/>
      <c r="AN2687" s="227"/>
      <c r="AO2687" s="227"/>
      <c r="AP2687" s="227"/>
      <c r="AQ2687" s="227"/>
    </row>
    <row r="2688" spans="35:43">
      <c r="AI2688" s="227"/>
      <c r="AJ2688" s="227"/>
      <c r="AK2688" s="227"/>
      <c r="AL2688" s="227"/>
      <c r="AM2688" s="225"/>
      <c r="AN2688" s="227"/>
      <c r="AO2688" s="227"/>
      <c r="AP2688" s="227"/>
      <c r="AQ2688" s="227"/>
    </row>
    <row r="2689" spans="35:43">
      <c r="AI2689" s="227"/>
      <c r="AJ2689" s="227"/>
      <c r="AK2689" s="227"/>
      <c r="AL2689" s="227"/>
      <c r="AM2689" s="225"/>
      <c r="AN2689" s="227"/>
      <c r="AO2689" s="227"/>
      <c r="AP2689" s="227"/>
      <c r="AQ2689" s="227"/>
    </row>
    <row r="2690" spans="35:43">
      <c r="AI2690" s="227"/>
      <c r="AJ2690" s="227"/>
      <c r="AK2690" s="227"/>
      <c r="AL2690" s="227"/>
      <c r="AM2690" s="225"/>
      <c r="AN2690" s="227"/>
      <c r="AO2690" s="227"/>
      <c r="AP2690" s="227"/>
      <c r="AQ2690" s="227"/>
    </row>
    <row r="2691" spans="35:43">
      <c r="AI2691" s="227"/>
      <c r="AJ2691" s="227"/>
      <c r="AK2691" s="227"/>
      <c r="AL2691" s="227"/>
      <c r="AM2691" s="225"/>
      <c r="AN2691" s="227"/>
      <c r="AO2691" s="227"/>
      <c r="AP2691" s="227"/>
      <c r="AQ2691" s="227"/>
    </row>
    <row r="2692" spans="35:43">
      <c r="AI2692" s="227"/>
      <c r="AJ2692" s="227"/>
      <c r="AK2692" s="227"/>
      <c r="AL2692" s="227"/>
      <c r="AM2692" s="225"/>
      <c r="AN2692" s="227"/>
      <c r="AO2692" s="227"/>
      <c r="AP2692" s="227"/>
      <c r="AQ2692" s="227"/>
    </row>
    <row r="2693" spans="35:43">
      <c r="AI2693" s="227"/>
      <c r="AJ2693" s="227"/>
      <c r="AK2693" s="227"/>
      <c r="AL2693" s="227"/>
      <c r="AM2693" s="225"/>
      <c r="AN2693" s="227"/>
      <c r="AO2693" s="227"/>
      <c r="AP2693" s="227"/>
      <c r="AQ2693" s="227"/>
    </row>
    <row r="2694" spans="35:43">
      <c r="AI2694" s="227"/>
      <c r="AJ2694" s="227"/>
      <c r="AK2694" s="227"/>
      <c r="AL2694" s="227"/>
      <c r="AM2694" s="225"/>
      <c r="AN2694" s="227"/>
      <c r="AO2694" s="227"/>
      <c r="AP2694" s="227"/>
      <c r="AQ2694" s="227"/>
    </row>
    <row r="2695" spans="35:43">
      <c r="AI2695" s="227"/>
      <c r="AJ2695" s="227"/>
      <c r="AK2695" s="227"/>
      <c r="AL2695" s="227"/>
      <c r="AM2695" s="225"/>
      <c r="AN2695" s="227"/>
      <c r="AO2695" s="227"/>
      <c r="AP2695" s="227"/>
      <c r="AQ2695" s="227"/>
    </row>
    <row r="2696" spans="35:43">
      <c r="AI2696" s="227"/>
      <c r="AJ2696" s="227"/>
      <c r="AK2696" s="227"/>
      <c r="AL2696" s="227"/>
      <c r="AM2696" s="225"/>
      <c r="AN2696" s="227"/>
      <c r="AO2696" s="227"/>
      <c r="AP2696" s="227"/>
      <c r="AQ2696" s="227"/>
    </row>
    <row r="2697" spans="35:43">
      <c r="AI2697" s="227"/>
      <c r="AJ2697" s="227"/>
      <c r="AK2697" s="227"/>
      <c r="AL2697" s="227"/>
      <c r="AM2697" s="225"/>
      <c r="AN2697" s="227"/>
      <c r="AO2697" s="227"/>
      <c r="AP2697" s="227"/>
      <c r="AQ2697" s="227"/>
    </row>
    <row r="2698" spans="35:43">
      <c r="AI2698" s="227"/>
      <c r="AJ2698" s="227"/>
      <c r="AK2698" s="227"/>
      <c r="AL2698" s="227"/>
      <c r="AM2698" s="225"/>
      <c r="AN2698" s="227"/>
      <c r="AO2698" s="227"/>
      <c r="AP2698" s="227"/>
      <c r="AQ2698" s="227"/>
    </row>
    <row r="2699" spans="35:43">
      <c r="AI2699" s="227"/>
      <c r="AJ2699" s="227"/>
      <c r="AK2699" s="227"/>
      <c r="AL2699" s="227"/>
      <c r="AM2699" s="225"/>
      <c r="AN2699" s="227"/>
      <c r="AO2699" s="227"/>
      <c r="AP2699" s="227"/>
      <c r="AQ2699" s="227"/>
    </row>
    <row r="2700" spans="35:43">
      <c r="AI2700" s="227"/>
      <c r="AJ2700" s="227"/>
      <c r="AK2700" s="227"/>
      <c r="AL2700" s="227"/>
      <c r="AM2700" s="225"/>
      <c r="AN2700" s="227"/>
      <c r="AO2700" s="227"/>
      <c r="AP2700" s="227"/>
      <c r="AQ2700" s="227"/>
    </row>
    <row r="2701" spans="35:43">
      <c r="AI2701" s="227"/>
      <c r="AJ2701" s="227"/>
      <c r="AK2701" s="227"/>
      <c r="AL2701" s="227"/>
      <c r="AM2701" s="225"/>
      <c r="AN2701" s="227"/>
      <c r="AO2701" s="227"/>
      <c r="AP2701" s="227"/>
      <c r="AQ2701" s="227"/>
    </row>
    <row r="2702" spans="35:43">
      <c r="AI2702" s="227"/>
      <c r="AJ2702" s="227"/>
      <c r="AK2702" s="227"/>
      <c r="AL2702" s="227"/>
      <c r="AM2702" s="225"/>
      <c r="AN2702" s="227"/>
      <c r="AO2702" s="227"/>
      <c r="AP2702" s="227"/>
      <c r="AQ2702" s="227"/>
    </row>
    <row r="2703" spans="35:43">
      <c r="AI2703" s="227"/>
      <c r="AJ2703" s="227"/>
      <c r="AK2703" s="227"/>
      <c r="AL2703" s="227"/>
      <c r="AM2703" s="225"/>
      <c r="AN2703" s="227"/>
      <c r="AO2703" s="227"/>
      <c r="AP2703" s="227"/>
      <c r="AQ2703" s="227"/>
    </row>
    <row r="2704" spans="35:43">
      <c r="AI2704" s="227"/>
      <c r="AJ2704" s="227"/>
      <c r="AK2704" s="227"/>
      <c r="AL2704" s="227"/>
      <c r="AM2704" s="225"/>
      <c r="AN2704" s="227"/>
      <c r="AO2704" s="227"/>
      <c r="AP2704" s="227"/>
      <c r="AQ2704" s="227"/>
    </row>
    <row r="2705" spans="1:43">
      <c r="AI2705" s="227"/>
      <c r="AJ2705" s="227"/>
      <c r="AK2705" s="227"/>
      <c r="AL2705" s="227"/>
      <c r="AM2705" s="225"/>
      <c r="AN2705" s="227"/>
      <c r="AO2705" s="227"/>
      <c r="AP2705" s="227"/>
      <c r="AQ2705" s="227"/>
    </row>
    <row r="2706" spans="1:43">
      <c r="AI2706" s="227"/>
      <c r="AJ2706" s="227"/>
      <c r="AK2706" s="227"/>
      <c r="AL2706" s="227"/>
      <c r="AM2706" s="225"/>
      <c r="AN2706" s="227"/>
      <c r="AO2706" s="227"/>
      <c r="AP2706" s="227"/>
      <c r="AQ2706" s="227"/>
    </row>
    <row r="2707" spans="1:43">
      <c r="AI2707" s="227"/>
      <c r="AJ2707" s="227"/>
      <c r="AK2707" s="227"/>
      <c r="AL2707" s="227"/>
      <c r="AM2707" s="225"/>
      <c r="AN2707" s="227"/>
      <c r="AO2707" s="227"/>
      <c r="AP2707" s="227"/>
      <c r="AQ2707" s="227"/>
    </row>
    <row r="2708" spans="1:43">
      <c r="AI2708" s="227"/>
      <c r="AJ2708" s="227"/>
      <c r="AK2708" s="227"/>
      <c r="AL2708" s="227"/>
      <c r="AM2708" s="225"/>
      <c r="AN2708" s="227"/>
      <c r="AO2708" s="227"/>
      <c r="AP2708" s="227"/>
      <c r="AQ2708" s="227"/>
    </row>
    <row r="2709" spans="1:43">
      <c r="AI2709" s="227"/>
      <c r="AJ2709" s="227"/>
      <c r="AK2709" s="227"/>
      <c r="AL2709" s="227"/>
      <c r="AM2709" s="225"/>
      <c r="AN2709" s="227"/>
      <c r="AO2709" s="227"/>
      <c r="AP2709" s="227"/>
      <c r="AQ2709" s="227"/>
    </row>
    <row r="2710" spans="1:43">
      <c r="AI2710" s="227"/>
      <c r="AJ2710" s="227"/>
      <c r="AK2710" s="227"/>
      <c r="AL2710" s="227"/>
      <c r="AM2710" s="225"/>
      <c r="AN2710" s="227"/>
      <c r="AO2710" s="227"/>
      <c r="AP2710" s="227"/>
      <c r="AQ2710" s="227"/>
    </row>
    <row r="2711" spans="1:43">
      <c r="AI2711" s="430"/>
      <c r="AJ2711" s="430"/>
      <c r="AK2711" s="430"/>
      <c r="AL2711" s="430"/>
      <c r="AM2711" s="431"/>
      <c r="AN2711" s="430"/>
      <c r="AO2711" s="430"/>
      <c r="AP2711" s="430"/>
      <c r="AQ2711" s="430"/>
    </row>
    <row r="2712" spans="1:43">
      <c r="AI2712" s="430"/>
      <c r="AJ2712" s="430"/>
      <c r="AK2712" s="430"/>
      <c r="AL2712" s="430"/>
      <c r="AM2712" s="431"/>
      <c r="AN2712" s="430"/>
      <c r="AO2712" s="430"/>
      <c r="AP2712" s="430"/>
      <c r="AQ2712" s="430"/>
    </row>
    <row r="2713" spans="1:43">
      <c r="AI2713" s="227"/>
      <c r="AJ2713" s="227"/>
      <c r="AK2713" s="227"/>
      <c r="AL2713" s="227"/>
      <c r="AM2713" s="225"/>
      <c r="AN2713" s="227"/>
      <c r="AO2713" s="227"/>
      <c r="AP2713" s="227"/>
      <c r="AQ2713" s="227"/>
    </row>
    <row r="2714" spans="1:43">
      <c r="A2714" s="430"/>
      <c r="B2714" s="430"/>
      <c r="AI2714" s="227"/>
      <c r="AJ2714" s="227"/>
      <c r="AK2714" s="227"/>
      <c r="AL2714" s="227"/>
      <c r="AM2714" s="225"/>
      <c r="AN2714" s="227"/>
      <c r="AO2714" s="227"/>
      <c r="AP2714" s="227"/>
      <c r="AQ2714" s="227"/>
    </row>
    <row r="2715" spans="1:43">
      <c r="A2715" s="430"/>
      <c r="B2715" s="430"/>
      <c r="AI2715" s="227"/>
      <c r="AJ2715" s="227"/>
      <c r="AK2715" s="227"/>
      <c r="AL2715" s="227"/>
      <c r="AM2715" s="225"/>
      <c r="AN2715" s="227"/>
      <c r="AO2715" s="227"/>
      <c r="AP2715" s="227"/>
      <c r="AQ2715" s="227"/>
    </row>
    <row r="2716" spans="1:43">
      <c r="AI2716" s="227"/>
      <c r="AJ2716" s="227"/>
      <c r="AK2716" s="227"/>
      <c r="AL2716" s="227"/>
      <c r="AM2716" s="225"/>
      <c r="AN2716" s="227"/>
      <c r="AO2716" s="227"/>
      <c r="AP2716" s="227"/>
      <c r="AQ2716" s="227"/>
    </row>
    <row r="2717" spans="1:43">
      <c r="AI2717" s="227"/>
      <c r="AJ2717" s="227"/>
      <c r="AK2717" s="227"/>
      <c r="AL2717" s="227"/>
      <c r="AM2717" s="225"/>
      <c r="AN2717" s="227"/>
      <c r="AO2717" s="227"/>
      <c r="AP2717" s="227"/>
      <c r="AQ2717" s="227"/>
    </row>
    <row r="2718" spans="1:43">
      <c r="AI2718" s="227"/>
      <c r="AJ2718" s="227"/>
      <c r="AK2718" s="227"/>
      <c r="AL2718" s="227"/>
      <c r="AM2718" s="225"/>
      <c r="AN2718" s="227"/>
      <c r="AO2718" s="227"/>
      <c r="AP2718" s="227"/>
      <c r="AQ2718" s="227"/>
    </row>
    <row r="2719" spans="1:43">
      <c r="AI2719" s="430"/>
      <c r="AJ2719" s="430"/>
      <c r="AK2719" s="430"/>
      <c r="AL2719" s="430"/>
      <c r="AM2719" s="431"/>
      <c r="AN2719" s="430"/>
      <c r="AO2719" s="430"/>
      <c r="AP2719" s="430"/>
      <c r="AQ2719" s="430"/>
    </row>
    <row r="2720" spans="1:43">
      <c r="AI2720" s="430"/>
      <c r="AJ2720" s="430"/>
      <c r="AK2720" s="430"/>
      <c r="AL2720" s="430"/>
      <c r="AM2720" s="431"/>
      <c r="AN2720" s="430"/>
      <c r="AO2720" s="430"/>
      <c r="AP2720" s="430"/>
      <c r="AQ2720" s="430"/>
    </row>
    <row r="2721" spans="23:43">
      <c r="AI2721" s="227"/>
      <c r="AJ2721" s="227"/>
      <c r="AK2721" s="227"/>
      <c r="AL2721" s="227"/>
      <c r="AM2721" s="225"/>
      <c r="AN2721" s="227"/>
      <c r="AO2721" s="227"/>
      <c r="AP2721" s="227"/>
      <c r="AQ2721" s="227"/>
    </row>
    <row r="2722" spans="23:43">
      <c r="W2722" s="430"/>
      <c r="X2722" s="430"/>
      <c r="AI2722" s="227"/>
      <c r="AJ2722" s="227"/>
      <c r="AK2722" s="227"/>
      <c r="AL2722" s="227"/>
      <c r="AM2722" s="225"/>
      <c r="AN2722" s="227"/>
      <c r="AO2722" s="227"/>
      <c r="AP2722" s="227"/>
      <c r="AQ2722" s="227"/>
    </row>
    <row r="2723" spans="23:43">
      <c r="W2723" s="430"/>
      <c r="X2723" s="430"/>
      <c r="AI2723" s="227"/>
      <c r="AJ2723" s="227"/>
      <c r="AK2723" s="227"/>
      <c r="AL2723" s="227"/>
      <c r="AM2723" s="225"/>
      <c r="AN2723" s="227"/>
      <c r="AO2723" s="227"/>
      <c r="AP2723" s="227"/>
      <c r="AQ2723" s="227"/>
    </row>
    <row r="2724" spans="23:43">
      <c r="AI2724" s="227"/>
      <c r="AJ2724" s="227"/>
      <c r="AK2724" s="227"/>
      <c r="AL2724" s="227"/>
      <c r="AM2724" s="225"/>
      <c r="AN2724" s="227"/>
      <c r="AO2724" s="227"/>
      <c r="AP2724" s="227"/>
      <c r="AQ2724" s="227"/>
    </row>
    <row r="2725" spans="23:43">
      <c r="AI2725" s="227"/>
      <c r="AJ2725" s="227"/>
      <c r="AK2725" s="227"/>
      <c r="AL2725" s="227"/>
      <c r="AM2725" s="225"/>
      <c r="AN2725" s="227"/>
      <c r="AO2725" s="227"/>
      <c r="AP2725" s="227"/>
      <c r="AQ2725" s="227"/>
    </row>
    <row r="2726" spans="23:43">
      <c r="AI2726" s="227"/>
      <c r="AJ2726" s="227"/>
      <c r="AK2726" s="227"/>
      <c r="AL2726" s="227"/>
      <c r="AM2726" s="225"/>
      <c r="AN2726" s="227"/>
      <c r="AO2726" s="227"/>
      <c r="AP2726" s="227"/>
      <c r="AQ2726" s="227"/>
    </row>
    <row r="2727" spans="23:43">
      <c r="AI2727" s="227"/>
      <c r="AJ2727" s="227"/>
      <c r="AK2727" s="227"/>
      <c r="AL2727" s="227"/>
      <c r="AM2727" s="225"/>
      <c r="AN2727" s="227"/>
      <c r="AO2727" s="227"/>
      <c r="AP2727" s="227"/>
      <c r="AQ2727" s="227"/>
    </row>
    <row r="2728" spans="23:43">
      <c r="AI2728" s="227"/>
      <c r="AJ2728" s="227"/>
      <c r="AK2728" s="227"/>
      <c r="AL2728" s="227"/>
      <c r="AM2728" s="225"/>
      <c r="AN2728" s="227"/>
      <c r="AO2728" s="227"/>
      <c r="AP2728" s="227"/>
      <c r="AQ2728" s="227"/>
    </row>
    <row r="2729" spans="23:43">
      <c r="AI2729" s="227"/>
      <c r="AJ2729" s="227"/>
      <c r="AK2729" s="227"/>
      <c r="AL2729" s="227"/>
      <c r="AM2729" s="225"/>
      <c r="AN2729" s="227"/>
      <c r="AO2729" s="227"/>
      <c r="AP2729" s="227"/>
      <c r="AQ2729" s="227"/>
    </row>
    <row r="2730" spans="23:43">
      <c r="AI2730" s="227"/>
      <c r="AJ2730" s="227"/>
      <c r="AK2730" s="227"/>
      <c r="AL2730" s="227"/>
      <c r="AM2730" s="225"/>
      <c r="AN2730" s="227"/>
      <c r="AO2730" s="227"/>
      <c r="AP2730" s="227"/>
      <c r="AQ2730" s="227"/>
    </row>
    <row r="2731" spans="23:43">
      <c r="AI2731" s="227"/>
      <c r="AJ2731" s="227"/>
      <c r="AK2731" s="227"/>
      <c r="AL2731" s="227"/>
      <c r="AM2731" s="225"/>
      <c r="AN2731" s="227"/>
      <c r="AO2731" s="227"/>
      <c r="AP2731" s="227"/>
      <c r="AQ2731" s="227"/>
    </row>
    <row r="2732" spans="23:43">
      <c r="AI2732" s="227"/>
      <c r="AJ2732" s="227"/>
      <c r="AK2732" s="227"/>
      <c r="AL2732" s="227"/>
      <c r="AM2732" s="225"/>
      <c r="AN2732" s="227"/>
      <c r="AO2732" s="227"/>
      <c r="AP2732" s="227"/>
      <c r="AQ2732" s="227"/>
    </row>
    <row r="2733" spans="23:43">
      <c r="AI2733" s="227"/>
      <c r="AJ2733" s="227"/>
      <c r="AK2733" s="227"/>
      <c r="AL2733" s="227"/>
      <c r="AM2733" s="225"/>
      <c r="AN2733" s="227"/>
      <c r="AO2733" s="227"/>
      <c r="AP2733" s="227"/>
      <c r="AQ2733" s="227"/>
    </row>
    <row r="2734" spans="23:43">
      <c r="AI2734" s="227"/>
      <c r="AJ2734" s="227"/>
      <c r="AK2734" s="227"/>
      <c r="AL2734" s="227"/>
      <c r="AM2734" s="225"/>
      <c r="AN2734" s="227"/>
      <c r="AO2734" s="227"/>
      <c r="AP2734" s="227"/>
      <c r="AQ2734" s="227"/>
    </row>
    <row r="2735" spans="23:43">
      <c r="AI2735" s="227"/>
      <c r="AJ2735" s="227"/>
      <c r="AK2735" s="227"/>
      <c r="AL2735" s="227"/>
      <c r="AM2735" s="225"/>
      <c r="AN2735" s="227"/>
      <c r="AO2735" s="227"/>
      <c r="AP2735" s="227"/>
      <c r="AQ2735" s="227"/>
    </row>
    <row r="2736" spans="23:43">
      <c r="AI2736" s="227"/>
      <c r="AJ2736" s="227"/>
      <c r="AK2736" s="227"/>
      <c r="AL2736" s="227"/>
      <c r="AM2736" s="225"/>
      <c r="AN2736" s="227"/>
      <c r="AO2736" s="227"/>
      <c r="AP2736" s="227"/>
      <c r="AQ2736" s="227"/>
    </row>
    <row r="2737" spans="35:43">
      <c r="AI2737" s="227"/>
      <c r="AJ2737" s="227"/>
      <c r="AK2737" s="227"/>
      <c r="AL2737" s="227"/>
      <c r="AM2737" s="225"/>
      <c r="AN2737" s="227"/>
      <c r="AO2737" s="227"/>
      <c r="AP2737" s="227"/>
      <c r="AQ2737" s="227"/>
    </row>
    <row r="2738" spans="35:43">
      <c r="AI2738" s="227"/>
      <c r="AJ2738" s="227"/>
      <c r="AK2738" s="227"/>
      <c r="AL2738" s="227"/>
      <c r="AM2738" s="225"/>
      <c r="AN2738" s="227"/>
      <c r="AO2738" s="227"/>
      <c r="AP2738" s="227"/>
      <c r="AQ2738" s="227"/>
    </row>
    <row r="2739" spans="35:43">
      <c r="AI2739" s="227"/>
      <c r="AJ2739" s="227"/>
      <c r="AK2739" s="227"/>
      <c r="AL2739" s="227"/>
      <c r="AM2739" s="225"/>
      <c r="AN2739" s="227"/>
      <c r="AO2739" s="227"/>
      <c r="AP2739" s="227"/>
      <c r="AQ2739" s="227"/>
    </row>
    <row r="2740" spans="35:43">
      <c r="AI2740" s="227"/>
      <c r="AJ2740" s="227"/>
      <c r="AK2740" s="227"/>
      <c r="AL2740" s="227"/>
      <c r="AM2740" s="225"/>
      <c r="AN2740" s="227"/>
      <c r="AO2740" s="227"/>
      <c r="AP2740" s="227"/>
      <c r="AQ2740" s="227"/>
    </row>
    <row r="2741" spans="35:43">
      <c r="AI2741" s="227"/>
      <c r="AJ2741" s="227"/>
      <c r="AK2741" s="227"/>
      <c r="AL2741" s="227"/>
      <c r="AM2741" s="225"/>
      <c r="AN2741" s="227"/>
      <c r="AO2741" s="227"/>
      <c r="AP2741" s="227"/>
      <c r="AQ2741" s="227"/>
    </row>
    <row r="2742" spans="35:43">
      <c r="AI2742" s="227"/>
      <c r="AJ2742" s="227"/>
      <c r="AK2742" s="227"/>
      <c r="AL2742" s="227"/>
      <c r="AM2742" s="225"/>
      <c r="AN2742" s="227"/>
      <c r="AO2742" s="227"/>
      <c r="AP2742" s="227"/>
      <c r="AQ2742" s="227"/>
    </row>
    <row r="2743" spans="35:43">
      <c r="AI2743" s="227"/>
      <c r="AJ2743" s="227"/>
      <c r="AK2743" s="227"/>
      <c r="AL2743" s="227"/>
      <c r="AM2743" s="225"/>
      <c r="AN2743" s="227"/>
      <c r="AO2743" s="227"/>
      <c r="AP2743" s="227"/>
      <c r="AQ2743" s="227"/>
    </row>
    <row r="2744" spans="35:43">
      <c r="AI2744" s="227"/>
      <c r="AJ2744" s="227"/>
      <c r="AK2744" s="227"/>
      <c r="AL2744" s="227"/>
      <c r="AM2744" s="225"/>
      <c r="AN2744" s="227"/>
      <c r="AO2744" s="227"/>
      <c r="AP2744" s="227"/>
      <c r="AQ2744" s="227"/>
    </row>
    <row r="2745" spans="35:43">
      <c r="AI2745" s="227"/>
      <c r="AJ2745" s="227"/>
      <c r="AK2745" s="227"/>
      <c r="AL2745" s="227"/>
      <c r="AM2745" s="225"/>
      <c r="AN2745" s="227"/>
      <c r="AO2745" s="227"/>
      <c r="AP2745" s="227"/>
      <c r="AQ2745" s="227"/>
    </row>
    <row r="2746" spans="35:43">
      <c r="AI2746" s="227"/>
      <c r="AJ2746" s="227"/>
      <c r="AK2746" s="227"/>
      <c r="AL2746" s="227"/>
      <c r="AM2746" s="225"/>
      <c r="AN2746" s="227"/>
      <c r="AO2746" s="227"/>
      <c r="AP2746" s="227"/>
      <c r="AQ2746" s="227"/>
    </row>
    <row r="2747" spans="35:43">
      <c r="AI2747" s="227"/>
      <c r="AJ2747" s="227"/>
      <c r="AK2747" s="227"/>
      <c r="AL2747" s="227"/>
      <c r="AM2747" s="225"/>
      <c r="AN2747" s="227"/>
      <c r="AO2747" s="227"/>
      <c r="AP2747" s="227"/>
      <c r="AQ2747" s="227"/>
    </row>
    <row r="2748" spans="35:43">
      <c r="AI2748" s="227"/>
      <c r="AJ2748" s="227"/>
      <c r="AK2748" s="227"/>
      <c r="AL2748" s="227"/>
      <c r="AM2748" s="225"/>
      <c r="AN2748" s="227"/>
      <c r="AO2748" s="227"/>
      <c r="AP2748" s="227"/>
      <c r="AQ2748" s="227"/>
    </row>
    <row r="2749" spans="35:43">
      <c r="AI2749" s="227"/>
      <c r="AJ2749" s="227"/>
      <c r="AK2749" s="227"/>
      <c r="AL2749" s="227"/>
      <c r="AM2749" s="225"/>
      <c r="AN2749" s="227"/>
      <c r="AO2749" s="227"/>
      <c r="AP2749" s="227"/>
      <c r="AQ2749" s="227"/>
    </row>
    <row r="2750" spans="35:43">
      <c r="AI2750" s="227"/>
      <c r="AJ2750" s="227"/>
      <c r="AK2750" s="227"/>
      <c r="AL2750" s="227"/>
      <c r="AM2750" s="225"/>
      <c r="AN2750" s="227"/>
      <c r="AO2750" s="227"/>
      <c r="AP2750" s="227"/>
      <c r="AQ2750" s="227"/>
    </row>
    <row r="2751" spans="35:43">
      <c r="AI2751" s="227"/>
      <c r="AJ2751" s="227"/>
      <c r="AK2751" s="227"/>
      <c r="AL2751" s="227"/>
      <c r="AM2751" s="225"/>
      <c r="AN2751" s="227"/>
      <c r="AO2751" s="227"/>
      <c r="AP2751" s="227"/>
      <c r="AQ2751" s="227"/>
    </row>
    <row r="2752" spans="35:43">
      <c r="AI2752" s="227"/>
      <c r="AJ2752" s="227"/>
      <c r="AK2752" s="227"/>
      <c r="AL2752" s="227"/>
      <c r="AM2752" s="225"/>
      <c r="AN2752" s="227"/>
      <c r="AO2752" s="227"/>
      <c r="AP2752" s="227"/>
      <c r="AQ2752" s="227"/>
    </row>
    <row r="2753" spans="35:43">
      <c r="AI2753" s="227"/>
      <c r="AJ2753" s="227"/>
      <c r="AK2753" s="227"/>
      <c r="AL2753" s="227"/>
      <c r="AM2753" s="225"/>
      <c r="AN2753" s="227"/>
      <c r="AO2753" s="227"/>
      <c r="AP2753" s="227"/>
      <c r="AQ2753" s="227"/>
    </row>
    <row r="2754" spans="35:43">
      <c r="AI2754" s="227"/>
      <c r="AJ2754" s="227"/>
      <c r="AK2754" s="227"/>
      <c r="AL2754" s="227"/>
      <c r="AM2754" s="225"/>
      <c r="AN2754" s="227"/>
      <c r="AO2754" s="227"/>
      <c r="AP2754" s="227"/>
      <c r="AQ2754" s="227"/>
    </row>
    <row r="2755" spans="35:43">
      <c r="AI2755" s="227"/>
      <c r="AJ2755" s="227"/>
      <c r="AK2755" s="227"/>
      <c r="AL2755" s="227"/>
      <c r="AM2755" s="225"/>
      <c r="AN2755" s="227"/>
      <c r="AO2755" s="227"/>
      <c r="AP2755" s="227"/>
      <c r="AQ2755" s="227"/>
    </row>
    <row r="2756" spans="35:43">
      <c r="AI2756" s="227"/>
      <c r="AJ2756" s="227"/>
      <c r="AK2756" s="227"/>
      <c r="AL2756" s="227"/>
      <c r="AM2756" s="225"/>
      <c r="AN2756" s="227"/>
      <c r="AO2756" s="227"/>
      <c r="AP2756" s="227"/>
      <c r="AQ2756" s="227"/>
    </row>
    <row r="2757" spans="35:43">
      <c r="AI2757" s="227"/>
      <c r="AJ2757" s="227"/>
      <c r="AK2757" s="227"/>
      <c r="AL2757" s="227"/>
      <c r="AM2757" s="225"/>
      <c r="AN2757" s="227"/>
      <c r="AO2757" s="227"/>
      <c r="AP2757" s="227"/>
      <c r="AQ2757" s="227"/>
    </row>
    <row r="2758" spans="35:43">
      <c r="AI2758" s="227"/>
      <c r="AJ2758" s="227"/>
      <c r="AK2758" s="227"/>
      <c r="AL2758" s="227"/>
      <c r="AM2758" s="225"/>
      <c r="AN2758" s="227"/>
      <c r="AO2758" s="227"/>
      <c r="AP2758" s="227"/>
      <c r="AQ2758" s="227"/>
    </row>
    <row r="2759" spans="35:43">
      <c r="AI2759" s="227"/>
      <c r="AJ2759" s="227"/>
      <c r="AK2759" s="227"/>
      <c r="AL2759" s="227"/>
      <c r="AM2759" s="225"/>
      <c r="AN2759" s="227"/>
      <c r="AO2759" s="227"/>
      <c r="AP2759" s="227"/>
      <c r="AQ2759" s="227"/>
    </row>
    <row r="2760" spans="35:43">
      <c r="AI2760" s="227"/>
      <c r="AJ2760" s="227"/>
      <c r="AK2760" s="227"/>
      <c r="AL2760" s="227"/>
      <c r="AM2760" s="225"/>
      <c r="AN2760" s="227"/>
      <c r="AO2760" s="227"/>
      <c r="AP2760" s="227"/>
      <c r="AQ2760" s="227"/>
    </row>
    <row r="2761" spans="35:43">
      <c r="AI2761" s="227"/>
      <c r="AJ2761" s="227"/>
      <c r="AK2761" s="227"/>
      <c r="AL2761" s="227"/>
      <c r="AM2761" s="225"/>
      <c r="AN2761" s="227"/>
      <c r="AO2761" s="227"/>
      <c r="AP2761" s="227"/>
      <c r="AQ2761" s="227"/>
    </row>
    <row r="2762" spans="35:43">
      <c r="AI2762" s="227"/>
      <c r="AJ2762" s="227"/>
      <c r="AK2762" s="227"/>
      <c r="AL2762" s="227"/>
      <c r="AM2762" s="225"/>
      <c r="AN2762" s="227"/>
      <c r="AO2762" s="227"/>
      <c r="AP2762" s="227"/>
      <c r="AQ2762" s="227"/>
    </row>
    <row r="2763" spans="35:43">
      <c r="AI2763" s="227"/>
      <c r="AJ2763" s="227"/>
      <c r="AK2763" s="227"/>
      <c r="AL2763" s="227"/>
      <c r="AM2763" s="225"/>
      <c r="AN2763" s="227"/>
      <c r="AO2763" s="227"/>
      <c r="AP2763" s="227"/>
      <c r="AQ2763" s="227"/>
    </row>
    <row r="2764" spans="35:43">
      <c r="AI2764" s="227"/>
      <c r="AJ2764" s="227"/>
      <c r="AK2764" s="227"/>
      <c r="AL2764" s="227"/>
      <c r="AM2764" s="225"/>
      <c r="AN2764" s="227"/>
      <c r="AO2764" s="227"/>
      <c r="AP2764" s="227"/>
      <c r="AQ2764" s="227"/>
    </row>
    <row r="2765" spans="35:43">
      <c r="AI2765" s="227"/>
      <c r="AJ2765" s="227"/>
      <c r="AK2765" s="227"/>
      <c r="AL2765" s="227"/>
      <c r="AM2765" s="225"/>
      <c r="AN2765" s="227"/>
      <c r="AO2765" s="227"/>
      <c r="AP2765" s="227"/>
      <c r="AQ2765" s="227"/>
    </row>
    <row r="2766" spans="35:43">
      <c r="AI2766" s="227"/>
      <c r="AJ2766" s="227"/>
      <c r="AK2766" s="227"/>
      <c r="AL2766" s="227"/>
      <c r="AM2766" s="225"/>
      <c r="AN2766" s="227"/>
      <c r="AO2766" s="227"/>
      <c r="AP2766" s="227"/>
      <c r="AQ2766" s="227"/>
    </row>
    <row r="2767" spans="35:43">
      <c r="AI2767" s="227"/>
      <c r="AJ2767" s="227"/>
      <c r="AK2767" s="227"/>
      <c r="AL2767" s="227"/>
      <c r="AM2767" s="225"/>
      <c r="AN2767" s="227"/>
      <c r="AO2767" s="227"/>
      <c r="AP2767" s="227"/>
      <c r="AQ2767" s="227"/>
    </row>
    <row r="2768" spans="35:43">
      <c r="AI2768" s="227"/>
      <c r="AJ2768" s="227"/>
      <c r="AK2768" s="227"/>
      <c r="AL2768" s="227"/>
      <c r="AM2768" s="225"/>
      <c r="AN2768" s="227"/>
      <c r="AO2768" s="227"/>
      <c r="AP2768" s="227"/>
      <c r="AQ2768" s="227"/>
    </row>
    <row r="2769" spans="35:43">
      <c r="AI2769" s="227"/>
      <c r="AJ2769" s="227"/>
      <c r="AK2769" s="227"/>
      <c r="AL2769" s="227"/>
      <c r="AM2769" s="225"/>
      <c r="AN2769" s="227"/>
      <c r="AO2769" s="227"/>
      <c r="AP2769" s="227"/>
      <c r="AQ2769" s="227"/>
    </row>
    <row r="2770" spans="35:43">
      <c r="AI2770" s="227"/>
      <c r="AJ2770" s="227"/>
      <c r="AK2770" s="227"/>
      <c r="AL2770" s="227"/>
      <c r="AM2770" s="225"/>
      <c r="AN2770" s="227"/>
      <c r="AO2770" s="227"/>
      <c r="AP2770" s="227"/>
      <c r="AQ2770" s="227"/>
    </row>
    <row r="2771" spans="35:43">
      <c r="AI2771" s="227"/>
      <c r="AJ2771" s="227"/>
      <c r="AK2771" s="227"/>
      <c r="AL2771" s="227"/>
      <c r="AM2771" s="225"/>
      <c r="AN2771" s="227"/>
      <c r="AO2771" s="227"/>
      <c r="AP2771" s="227"/>
      <c r="AQ2771" s="227"/>
    </row>
    <row r="2772" spans="35:43">
      <c r="AI2772" s="227"/>
      <c r="AJ2772" s="227"/>
      <c r="AK2772" s="227"/>
      <c r="AL2772" s="227"/>
      <c r="AM2772" s="225"/>
      <c r="AN2772" s="227"/>
      <c r="AO2772" s="227"/>
      <c r="AP2772" s="227"/>
      <c r="AQ2772" s="227"/>
    </row>
    <row r="2773" spans="35:43">
      <c r="AI2773" s="227"/>
      <c r="AJ2773" s="227"/>
      <c r="AK2773" s="227"/>
      <c r="AL2773" s="227"/>
      <c r="AM2773" s="225"/>
      <c r="AN2773" s="227"/>
      <c r="AO2773" s="227"/>
      <c r="AP2773" s="227"/>
      <c r="AQ2773" s="227"/>
    </row>
    <row r="2774" spans="35:43">
      <c r="AI2774" s="227"/>
      <c r="AJ2774" s="227"/>
      <c r="AK2774" s="227"/>
      <c r="AL2774" s="227"/>
      <c r="AM2774" s="225"/>
      <c r="AN2774" s="227"/>
      <c r="AO2774" s="227"/>
      <c r="AP2774" s="227"/>
      <c r="AQ2774" s="227"/>
    </row>
    <row r="2775" spans="35:43">
      <c r="AI2775" s="227"/>
      <c r="AJ2775" s="227"/>
      <c r="AK2775" s="227"/>
      <c r="AL2775" s="227"/>
      <c r="AM2775" s="225"/>
      <c r="AN2775" s="227"/>
      <c r="AO2775" s="227"/>
      <c r="AP2775" s="227"/>
      <c r="AQ2775" s="227"/>
    </row>
    <row r="2776" spans="35:43">
      <c r="AI2776" s="227"/>
      <c r="AJ2776" s="227"/>
      <c r="AK2776" s="227"/>
      <c r="AL2776" s="227"/>
      <c r="AM2776" s="225"/>
      <c r="AN2776" s="227"/>
      <c r="AO2776" s="227"/>
      <c r="AP2776" s="227"/>
      <c r="AQ2776" s="227"/>
    </row>
    <row r="2777" spans="35:43">
      <c r="AI2777" s="227"/>
      <c r="AJ2777" s="227"/>
      <c r="AK2777" s="227"/>
      <c r="AL2777" s="227"/>
      <c r="AM2777" s="225"/>
      <c r="AN2777" s="227"/>
      <c r="AO2777" s="227"/>
      <c r="AP2777" s="227"/>
      <c r="AQ2777" s="227"/>
    </row>
    <row r="2778" spans="35:43">
      <c r="AI2778" s="227"/>
      <c r="AJ2778" s="227"/>
      <c r="AK2778" s="227"/>
      <c r="AL2778" s="227"/>
      <c r="AM2778" s="225"/>
      <c r="AN2778" s="227"/>
      <c r="AO2778" s="227"/>
      <c r="AP2778" s="227"/>
      <c r="AQ2778" s="227"/>
    </row>
    <row r="2779" spans="35:43">
      <c r="AI2779" s="227"/>
      <c r="AJ2779" s="227"/>
      <c r="AK2779" s="227"/>
      <c r="AL2779" s="227"/>
      <c r="AM2779" s="225"/>
      <c r="AN2779" s="227"/>
      <c r="AO2779" s="227"/>
      <c r="AP2779" s="227"/>
      <c r="AQ2779" s="227"/>
    </row>
    <row r="2780" spans="35:43">
      <c r="AI2780" s="227"/>
      <c r="AJ2780" s="227"/>
      <c r="AK2780" s="227"/>
      <c r="AL2780" s="227"/>
      <c r="AM2780" s="225"/>
      <c r="AN2780" s="227"/>
      <c r="AO2780" s="227"/>
      <c r="AP2780" s="227"/>
      <c r="AQ2780" s="227"/>
    </row>
    <row r="2781" spans="35:43">
      <c r="AI2781" s="227"/>
      <c r="AJ2781" s="227"/>
      <c r="AK2781" s="227"/>
      <c r="AL2781" s="227"/>
      <c r="AM2781" s="225"/>
      <c r="AN2781" s="227"/>
      <c r="AO2781" s="227"/>
      <c r="AP2781" s="227"/>
      <c r="AQ2781" s="227"/>
    </row>
    <row r="2782" spans="35:43">
      <c r="AI2782" s="227"/>
      <c r="AJ2782" s="227"/>
      <c r="AK2782" s="227"/>
      <c r="AL2782" s="227"/>
      <c r="AM2782" s="225"/>
      <c r="AN2782" s="227"/>
      <c r="AO2782" s="227"/>
      <c r="AP2782" s="227"/>
      <c r="AQ2782" s="227"/>
    </row>
    <row r="2783" spans="35:43">
      <c r="AI2783" s="227"/>
      <c r="AJ2783" s="227"/>
      <c r="AK2783" s="227"/>
      <c r="AL2783" s="227"/>
      <c r="AM2783" s="225"/>
      <c r="AN2783" s="227"/>
      <c r="AO2783" s="227"/>
      <c r="AP2783" s="227"/>
      <c r="AQ2783" s="227"/>
    </row>
    <row r="2784" spans="35:43">
      <c r="AI2784" s="227"/>
      <c r="AJ2784" s="227"/>
      <c r="AK2784" s="227"/>
      <c r="AL2784" s="227"/>
      <c r="AM2784" s="225"/>
      <c r="AN2784" s="227"/>
      <c r="AO2784" s="227"/>
      <c r="AP2784" s="227"/>
      <c r="AQ2784" s="227"/>
    </row>
    <row r="2785" spans="35:43">
      <c r="AI2785" s="227"/>
      <c r="AJ2785" s="227"/>
      <c r="AK2785" s="227"/>
      <c r="AL2785" s="227"/>
      <c r="AM2785" s="225"/>
      <c r="AN2785" s="227"/>
      <c r="AO2785" s="227"/>
      <c r="AP2785" s="227"/>
      <c r="AQ2785" s="227"/>
    </row>
    <row r="2786" spans="35:43">
      <c r="AI2786" s="227"/>
      <c r="AJ2786" s="227"/>
      <c r="AK2786" s="227"/>
      <c r="AL2786" s="227"/>
      <c r="AM2786" s="225"/>
      <c r="AN2786" s="227"/>
      <c r="AO2786" s="227"/>
      <c r="AP2786" s="227"/>
      <c r="AQ2786" s="227"/>
    </row>
    <row r="2787" spans="35:43">
      <c r="AI2787" s="227"/>
      <c r="AJ2787" s="227"/>
      <c r="AK2787" s="227"/>
      <c r="AL2787" s="227"/>
      <c r="AM2787" s="225"/>
      <c r="AN2787" s="227"/>
      <c r="AO2787" s="227"/>
      <c r="AP2787" s="227"/>
      <c r="AQ2787" s="227"/>
    </row>
    <row r="2788" spans="35:43">
      <c r="AI2788" s="227"/>
      <c r="AJ2788" s="227"/>
      <c r="AK2788" s="227"/>
      <c r="AL2788" s="227"/>
      <c r="AM2788" s="225"/>
      <c r="AN2788" s="227"/>
      <c r="AO2788" s="227"/>
      <c r="AP2788" s="227"/>
      <c r="AQ2788" s="227"/>
    </row>
    <row r="2789" spans="35:43">
      <c r="AI2789" s="227"/>
      <c r="AJ2789" s="227"/>
      <c r="AK2789" s="227"/>
      <c r="AL2789" s="227"/>
      <c r="AM2789" s="225"/>
      <c r="AN2789" s="227"/>
      <c r="AO2789" s="227"/>
      <c r="AP2789" s="227"/>
      <c r="AQ2789" s="227"/>
    </row>
    <row r="2790" spans="35:43">
      <c r="AI2790" s="227"/>
      <c r="AJ2790" s="227"/>
      <c r="AK2790" s="227"/>
      <c r="AL2790" s="227"/>
      <c r="AM2790" s="225"/>
      <c r="AN2790" s="227"/>
      <c r="AO2790" s="227"/>
      <c r="AP2790" s="227"/>
      <c r="AQ2790" s="227"/>
    </row>
    <row r="2791" spans="35:43">
      <c r="AI2791" s="227"/>
      <c r="AJ2791" s="227"/>
      <c r="AK2791" s="227"/>
      <c r="AL2791" s="227"/>
      <c r="AM2791" s="225"/>
      <c r="AN2791" s="227"/>
      <c r="AO2791" s="227"/>
      <c r="AP2791" s="227"/>
      <c r="AQ2791" s="227"/>
    </row>
    <row r="2792" spans="35:43">
      <c r="AI2792" s="227"/>
      <c r="AJ2792" s="227"/>
      <c r="AK2792" s="227"/>
      <c r="AL2792" s="227"/>
      <c r="AM2792" s="225"/>
      <c r="AN2792" s="227"/>
      <c r="AO2792" s="227"/>
      <c r="AP2792" s="227"/>
      <c r="AQ2792" s="227"/>
    </row>
    <row r="2793" spans="35:43">
      <c r="AI2793" s="227"/>
      <c r="AJ2793" s="227"/>
      <c r="AK2793" s="227"/>
      <c r="AL2793" s="227"/>
      <c r="AM2793" s="225"/>
      <c r="AN2793" s="227"/>
      <c r="AO2793" s="227"/>
      <c r="AP2793" s="227"/>
      <c r="AQ2793" s="227"/>
    </row>
    <row r="2794" spans="35:43">
      <c r="AI2794" s="227"/>
      <c r="AJ2794" s="227"/>
      <c r="AK2794" s="227"/>
      <c r="AL2794" s="227"/>
      <c r="AM2794" s="225"/>
      <c r="AN2794" s="227"/>
      <c r="AO2794" s="227"/>
      <c r="AP2794" s="227"/>
      <c r="AQ2794" s="227"/>
    </row>
    <row r="2795" spans="35:43">
      <c r="AI2795" s="227"/>
      <c r="AJ2795" s="227"/>
      <c r="AK2795" s="227"/>
      <c r="AL2795" s="227"/>
      <c r="AM2795" s="225"/>
      <c r="AN2795" s="227"/>
      <c r="AO2795" s="227"/>
      <c r="AP2795" s="227"/>
      <c r="AQ2795" s="227"/>
    </row>
    <row r="2796" spans="35:43">
      <c r="AI2796" s="227"/>
      <c r="AJ2796" s="227"/>
      <c r="AK2796" s="227"/>
      <c r="AL2796" s="227"/>
      <c r="AM2796" s="225"/>
      <c r="AN2796" s="227"/>
      <c r="AO2796" s="227"/>
      <c r="AP2796" s="227"/>
      <c r="AQ2796" s="227"/>
    </row>
    <row r="2797" spans="35:43">
      <c r="AI2797" s="227"/>
      <c r="AJ2797" s="227"/>
      <c r="AK2797" s="227"/>
      <c r="AL2797" s="227"/>
      <c r="AM2797" s="225"/>
      <c r="AN2797" s="227"/>
      <c r="AO2797" s="227"/>
      <c r="AP2797" s="227"/>
      <c r="AQ2797" s="227"/>
    </row>
    <row r="2798" spans="35:43">
      <c r="AI2798" s="227"/>
      <c r="AJ2798" s="227"/>
      <c r="AK2798" s="227"/>
      <c r="AL2798" s="227"/>
      <c r="AM2798" s="225"/>
      <c r="AN2798" s="227"/>
      <c r="AO2798" s="227"/>
      <c r="AP2798" s="227"/>
      <c r="AQ2798" s="227"/>
    </row>
    <row r="2799" spans="35:43">
      <c r="AI2799" s="227"/>
      <c r="AJ2799" s="227"/>
      <c r="AK2799" s="227"/>
      <c r="AL2799" s="227"/>
      <c r="AM2799" s="225"/>
      <c r="AN2799" s="227"/>
      <c r="AO2799" s="227"/>
      <c r="AP2799" s="227"/>
      <c r="AQ2799" s="227"/>
    </row>
    <row r="2800" spans="35:43">
      <c r="AI2800" s="227"/>
      <c r="AJ2800" s="227"/>
      <c r="AK2800" s="227"/>
      <c r="AL2800" s="227"/>
      <c r="AM2800" s="225"/>
      <c r="AN2800" s="227"/>
      <c r="AO2800" s="227"/>
      <c r="AP2800" s="227"/>
      <c r="AQ2800" s="227"/>
    </row>
    <row r="2801" spans="35:43">
      <c r="AI2801" s="227"/>
      <c r="AJ2801" s="227"/>
      <c r="AK2801" s="227"/>
      <c r="AL2801" s="227"/>
      <c r="AM2801" s="225"/>
      <c r="AN2801" s="227"/>
      <c r="AO2801" s="227"/>
      <c r="AP2801" s="227"/>
      <c r="AQ2801" s="227"/>
    </row>
    <row r="2802" spans="35:43">
      <c r="AI2802" s="227"/>
      <c r="AJ2802" s="227"/>
      <c r="AK2802" s="227"/>
      <c r="AL2802" s="227"/>
      <c r="AM2802" s="225"/>
      <c r="AN2802" s="227"/>
      <c r="AO2802" s="227"/>
      <c r="AP2802" s="227"/>
      <c r="AQ2802" s="227"/>
    </row>
    <row r="2803" spans="35:43">
      <c r="AI2803" s="227"/>
      <c r="AJ2803" s="227"/>
      <c r="AK2803" s="227"/>
      <c r="AL2803" s="227"/>
      <c r="AM2803" s="225"/>
      <c r="AN2803" s="227"/>
      <c r="AO2803" s="227"/>
      <c r="AP2803" s="227"/>
      <c r="AQ2803" s="227"/>
    </row>
    <row r="2804" spans="35:43">
      <c r="AI2804" s="227"/>
      <c r="AJ2804" s="227"/>
      <c r="AK2804" s="227"/>
      <c r="AL2804" s="227"/>
      <c r="AM2804" s="225"/>
      <c r="AN2804" s="227"/>
      <c r="AO2804" s="227"/>
      <c r="AP2804" s="227"/>
      <c r="AQ2804" s="227"/>
    </row>
    <row r="2805" spans="35:43">
      <c r="AI2805" s="227"/>
      <c r="AJ2805" s="227"/>
      <c r="AK2805" s="227"/>
      <c r="AL2805" s="227"/>
      <c r="AM2805" s="225"/>
      <c r="AN2805" s="227"/>
      <c r="AO2805" s="227"/>
      <c r="AP2805" s="227"/>
      <c r="AQ2805" s="227"/>
    </row>
    <row r="2806" spans="35:43">
      <c r="AI2806" s="227"/>
      <c r="AJ2806" s="227"/>
      <c r="AK2806" s="227"/>
      <c r="AL2806" s="227"/>
      <c r="AM2806" s="225"/>
      <c r="AN2806" s="227"/>
      <c r="AO2806" s="227"/>
      <c r="AP2806" s="227"/>
      <c r="AQ2806" s="227"/>
    </row>
    <row r="2807" spans="35:43">
      <c r="AI2807" s="227"/>
      <c r="AJ2807" s="227"/>
      <c r="AK2807" s="227"/>
      <c r="AL2807" s="227"/>
      <c r="AM2807" s="225"/>
      <c r="AN2807" s="227"/>
      <c r="AO2807" s="227"/>
      <c r="AP2807" s="227"/>
      <c r="AQ2807" s="227"/>
    </row>
    <row r="2808" spans="35:43">
      <c r="AI2808" s="227"/>
      <c r="AJ2808" s="227"/>
      <c r="AK2808" s="227"/>
      <c r="AL2808" s="227"/>
      <c r="AM2808" s="225"/>
      <c r="AN2808" s="227"/>
      <c r="AO2808" s="227"/>
      <c r="AP2808" s="227"/>
      <c r="AQ2808" s="227"/>
    </row>
    <row r="2809" spans="35:43">
      <c r="AI2809" s="227"/>
      <c r="AJ2809" s="227"/>
      <c r="AK2809" s="227"/>
      <c r="AL2809" s="227"/>
      <c r="AM2809" s="225"/>
      <c r="AN2809" s="227"/>
      <c r="AO2809" s="227"/>
      <c r="AP2809" s="227"/>
      <c r="AQ2809" s="227"/>
    </row>
    <row r="2810" spans="35:43">
      <c r="AI2810" s="227"/>
      <c r="AJ2810" s="227"/>
      <c r="AK2810" s="227"/>
      <c r="AL2810" s="227"/>
      <c r="AM2810" s="225"/>
      <c r="AN2810" s="227"/>
      <c r="AO2810" s="227"/>
      <c r="AP2810" s="227"/>
      <c r="AQ2810" s="227"/>
    </row>
    <row r="2811" spans="35:43">
      <c r="AI2811" s="227"/>
      <c r="AJ2811" s="227"/>
      <c r="AK2811" s="227"/>
      <c r="AL2811" s="227"/>
      <c r="AM2811" s="225"/>
      <c r="AN2811" s="227"/>
      <c r="AO2811" s="227"/>
      <c r="AP2811" s="227"/>
      <c r="AQ2811" s="227"/>
    </row>
    <row r="2812" spans="35:43">
      <c r="AI2812" s="227"/>
      <c r="AJ2812" s="227"/>
      <c r="AK2812" s="227"/>
      <c r="AL2812" s="227"/>
      <c r="AM2812" s="225"/>
      <c r="AN2812" s="227"/>
      <c r="AO2812" s="227"/>
      <c r="AP2812" s="227"/>
      <c r="AQ2812" s="227"/>
    </row>
    <row r="2813" spans="35:43">
      <c r="AI2813" s="227"/>
      <c r="AJ2813" s="227"/>
      <c r="AK2813" s="227"/>
      <c r="AL2813" s="227"/>
      <c r="AM2813" s="225"/>
      <c r="AN2813" s="227"/>
      <c r="AO2813" s="227"/>
      <c r="AP2813" s="227"/>
      <c r="AQ2813" s="227"/>
    </row>
    <row r="2814" spans="35:43">
      <c r="AI2814" s="227"/>
      <c r="AJ2814" s="227"/>
      <c r="AK2814" s="227"/>
      <c r="AL2814" s="227"/>
      <c r="AM2814" s="225"/>
      <c r="AN2814" s="227"/>
      <c r="AO2814" s="227"/>
      <c r="AP2814" s="227"/>
      <c r="AQ2814" s="227"/>
    </row>
    <row r="2815" spans="35:43">
      <c r="AI2815" s="227"/>
      <c r="AJ2815" s="227"/>
      <c r="AK2815" s="227"/>
      <c r="AL2815" s="227"/>
      <c r="AM2815" s="225"/>
      <c r="AN2815" s="227"/>
      <c r="AO2815" s="227"/>
      <c r="AP2815" s="227"/>
      <c r="AQ2815" s="227"/>
    </row>
    <row r="2816" spans="35:43">
      <c r="AI2816" s="227"/>
      <c r="AJ2816" s="227"/>
      <c r="AK2816" s="227"/>
      <c r="AL2816" s="227"/>
      <c r="AM2816" s="225"/>
      <c r="AN2816" s="227"/>
      <c r="AO2816" s="227"/>
      <c r="AP2816" s="227"/>
      <c r="AQ2816" s="227"/>
    </row>
    <row r="2817" spans="35:43">
      <c r="AI2817" s="227"/>
      <c r="AJ2817" s="227"/>
      <c r="AK2817" s="227"/>
      <c r="AL2817" s="227"/>
      <c r="AM2817" s="225"/>
      <c r="AN2817" s="227"/>
      <c r="AO2817" s="227"/>
      <c r="AP2817" s="227"/>
      <c r="AQ2817" s="227"/>
    </row>
    <row r="2818" spans="35:43">
      <c r="AI2818" s="227"/>
      <c r="AJ2818" s="227"/>
      <c r="AK2818" s="227"/>
      <c r="AL2818" s="227"/>
      <c r="AM2818" s="225"/>
      <c r="AN2818" s="227"/>
      <c r="AO2818" s="227"/>
      <c r="AP2818" s="227"/>
      <c r="AQ2818" s="227"/>
    </row>
    <row r="2819" spans="35:43">
      <c r="AI2819" s="227"/>
      <c r="AJ2819" s="227"/>
      <c r="AK2819" s="227"/>
      <c r="AL2819" s="227"/>
      <c r="AM2819" s="225"/>
      <c r="AN2819" s="227"/>
      <c r="AO2819" s="227"/>
      <c r="AP2819" s="227"/>
      <c r="AQ2819" s="227"/>
    </row>
    <row r="2820" spans="35:43">
      <c r="AI2820" s="227"/>
      <c r="AJ2820" s="227"/>
      <c r="AK2820" s="227"/>
      <c r="AL2820" s="227"/>
      <c r="AM2820" s="225"/>
      <c r="AN2820" s="227"/>
      <c r="AO2820" s="227"/>
      <c r="AP2820" s="227"/>
      <c r="AQ2820" s="227"/>
    </row>
    <row r="2821" spans="35:43">
      <c r="AI2821" s="227"/>
      <c r="AJ2821" s="227"/>
      <c r="AK2821" s="227"/>
      <c r="AL2821" s="227"/>
      <c r="AM2821" s="225"/>
      <c r="AN2821" s="227"/>
      <c r="AO2821" s="227"/>
      <c r="AP2821" s="227"/>
      <c r="AQ2821" s="227"/>
    </row>
    <row r="2822" spans="35:43">
      <c r="AI2822" s="227"/>
      <c r="AJ2822" s="227"/>
      <c r="AK2822" s="227"/>
      <c r="AL2822" s="227"/>
      <c r="AM2822" s="225"/>
      <c r="AN2822" s="227"/>
      <c r="AO2822" s="227"/>
      <c r="AP2822" s="227"/>
      <c r="AQ2822" s="227"/>
    </row>
    <row r="2823" spans="35:43">
      <c r="AI2823" s="227"/>
      <c r="AJ2823" s="227"/>
      <c r="AK2823" s="227"/>
      <c r="AL2823" s="227"/>
      <c r="AM2823" s="225"/>
      <c r="AN2823" s="227"/>
      <c r="AO2823" s="227"/>
      <c r="AP2823" s="227"/>
      <c r="AQ2823" s="227"/>
    </row>
    <row r="2824" spans="35:43">
      <c r="AI2824" s="227"/>
      <c r="AJ2824" s="227"/>
      <c r="AK2824" s="227"/>
      <c r="AL2824" s="227"/>
      <c r="AM2824" s="225"/>
      <c r="AN2824" s="227"/>
      <c r="AO2824" s="227"/>
      <c r="AP2824" s="227"/>
      <c r="AQ2824" s="227"/>
    </row>
    <row r="2825" spans="35:43">
      <c r="AI2825" s="227"/>
      <c r="AJ2825" s="227"/>
      <c r="AK2825" s="227"/>
      <c r="AL2825" s="227"/>
      <c r="AM2825" s="225"/>
      <c r="AN2825" s="227"/>
      <c r="AO2825" s="227"/>
      <c r="AP2825" s="227"/>
      <c r="AQ2825" s="227"/>
    </row>
    <row r="2826" spans="35:43">
      <c r="AI2826" s="227"/>
      <c r="AJ2826" s="227"/>
      <c r="AK2826" s="227"/>
      <c r="AL2826" s="227"/>
      <c r="AM2826" s="225"/>
      <c r="AN2826" s="227"/>
      <c r="AO2826" s="227"/>
      <c r="AP2826" s="227"/>
      <c r="AQ2826" s="227"/>
    </row>
    <row r="2827" spans="35:43">
      <c r="AI2827" s="227"/>
      <c r="AJ2827" s="227"/>
      <c r="AK2827" s="227"/>
      <c r="AL2827" s="227"/>
      <c r="AM2827" s="225"/>
      <c r="AN2827" s="227"/>
      <c r="AO2827" s="227"/>
      <c r="AP2827" s="227"/>
      <c r="AQ2827" s="227"/>
    </row>
    <row r="2828" spans="35:43">
      <c r="AI2828" s="227"/>
      <c r="AJ2828" s="227"/>
      <c r="AK2828" s="227"/>
      <c r="AL2828" s="227"/>
      <c r="AM2828" s="225"/>
      <c r="AN2828" s="227"/>
      <c r="AO2828" s="227"/>
      <c r="AP2828" s="227"/>
      <c r="AQ2828" s="227"/>
    </row>
    <row r="2829" spans="35:43">
      <c r="AI2829" s="227"/>
      <c r="AJ2829" s="227"/>
      <c r="AK2829" s="227"/>
      <c r="AL2829" s="227"/>
      <c r="AM2829" s="225"/>
      <c r="AN2829" s="227"/>
      <c r="AO2829" s="227"/>
      <c r="AP2829" s="227"/>
      <c r="AQ2829" s="227"/>
    </row>
    <row r="2830" spans="35:43">
      <c r="AI2830" s="227"/>
      <c r="AJ2830" s="227"/>
      <c r="AK2830" s="227"/>
      <c r="AL2830" s="227"/>
      <c r="AM2830" s="225"/>
      <c r="AN2830" s="227"/>
      <c r="AO2830" s="227"/>
      <c r="AP2830" s="227"/>
      <c r="AQ2830" s="227"/>
    </row>
    <row r="2831" spans="35:43">
      <c r="AI2831" s="227"/>
      <c r="AJ2831" s="227"/>
      <c r="AK2831" s="227"/>
      <c r="AL2831" s="227"/>
      <c r="AM2831" s="225"/>
      <c r="AN2831" s="227"/>
      <c r="AO2831" s="227"/>
      <c r="AP2831" s="227"/>
      <c r="AQ2831" s="227"/>
    </row>
    <row r="2832" spans="35:43">
      <c r="AI2832" s="227"/>
      <c r="AJ2832" s="227"/>
      <c r="AK2832" s="227"/>
      <c r="AL2832" s="227"/>
      <c r="AM2832" s="225"/>
      <c r="AN2832" s="227"/>
      <c r="AO2832" s="227"/>
      <c r="AP2832" s="227"/>
      <c r="AQ2832" s="227"/>
    </row>
    <row r="2833" spans="35:43">
      <c r="AI2833" s="227"/>
      <c r="AJ2833" s="227"/>
      <c r="AK2833" s="227"/>
      <c r="AL2833" s="227"/>
      <c r="AM2833" s="225"/>
      <c r="AN2833" s="227"/>
      <c r="AO2833" s="227"/>
      <c r="AP2833" s="227"/>
      <c r="AQ2833" s="227"/>
    </row>
    <row r="2834" spans="35:43">
      <c r="AI2834" s="227"/>
      <c r="AJ2834" s="227"/>
      <c r="AK2834" s="227"/>
      <c r="AL2834" s="227"/>
      <c r="AM2834" s="225"/>
      <c r="AN2834" s="227"/>
      <c r="AO2834" s="227"/>
      <c r="AP2834" s="227"/>
      <c r="AQ2834" s="227"/>
    </row>
    <row r="2835" spans="35:43">
      <c r="AI2835" s="227"/>
      <c r="AJ2835" s="227"/>
      <c r="AK2835" s="227"/>
      <c r="AL2835" s="227"/>
      <c r="AM2835" s="225"/>
      <c r="AN2835" s="227"/>
      <c r="AO2835" s="227"/>
      <c r="AP2835" s="227"/>
      <c r="AQ2835" s="227"/>
    </row>
    <row r="2836" spans="35:43">
      <c r="AI2836" s="227"/>
      <c r="AJ2836" s="227"/>
      <c r="AK2836" s="227"/>
      <c r="AL2836" s="227"/>
      <c r="AM2836" s="225"/>
      <c r="AN2836" s="227"/>
      <c r="AO2836" s="227"/>
      <c r="AP2836" s="227"/>
      <c r="AQ2836" s="227"/>
    </row>
    <row r="2837" spans="35:43">
      <c r="AI2837" s="227"/>
      <c r="AJ2837" s="227"/>
      <c r="AK2837" s="227"/>
      <c r="AL2837" s="227"/>
      <c r="AM2837" s="225"/>
      <c r="AN2837" s="227"/>
      <c r="AO2837" s="227"/>
      <c r="AP2837" s="227"/>
      <c r="AQ2837" s="227"/>
    </row>
    <row r="2838" spans="35:43">
      <c r="AI2838" s="227"/>
      <c r="AJ2838" s="227"/>
      <c r="AK2838" s="227"/>
      <c r="AL2838" s="227"/>
      <c r="AM2838" s="225"/>
      <c r="AN2838" s="227"/>
      <c r="AO2838" s="227"/>
      <c r="AP2838" s="227"/>
      <c r="AQ2838" s="227"/>
    </row>
    <row r="2839" spans="35:43">
      <c r="AI2839" s="227"/>
      <c r="AJ2839" s="227"/>
      <c r="AK2839" s="227"/>
      <c r="AL2839" s="227"/>
      <c r="AM2839" s="225"/>
      <c r="AN2839" s="227"/>
      <c r="AO2839" s="227"/>
      <c r="AP2839" s="227"/>
      <c r="AQ2839" s="227"/>
    </row>
    <row r="2840" spans="35:43">
      <c r="AI2840" s="227"/>
      <c r="AJ2840" s="227"/>
      <c r="AK2840" s="227"/>
      <c r="AL2840" s="227"/>
      <c r="AM2840" s="225"/>
      <c r="AN2840" s="227"/>
      <c r="AO2840" s="227"/>
      <c r="AP2840" s="227"/>
      <c r="AQ2840" s="227"/>
    </row>
    <row r="2841" spans="35:43">
      <c r="AI2841" s="227"/>
      <c r="AJ2841" s="227"/>
      <c r="AK2841" s="227"/>
      <c r="AL2841" s="227"/>
      <c r="AM2841" s="225"/>
      <c r="AN2841" s="227"/>
      <c r="AO2841" s="227"/>
      <c r="AP2841" s="227"/>
      <c r="AQ2841" s="227"/>
    </row>
    <row r="2842" spans="35:43">
      <c r="AI2842" s="227"/>
      <c r="AJ2842" s="227"/>
      <c r="AK2842" s="227"/>
      <c r="AL2842" s="227"/>
      <c r="AM2842" s="225"/>
      <c r="AN2842" s="227"/>
      <c r="AO2842" s="227"/>
      <c r="AP2842" s="227"/>
      <c r="AQ2842" s="227"/>
    </row>
    <row r="2843" spans="35:43">
      <c r="AI2843" s="227"/>
      <c r="AJ2843" s="227"/>
      <c r="AK2843" s="227"/>
      <c r="AL2843" s="227"/>
      <c r="AM2843" s="225"/>
      <c r="AN2843" s="227"/>
      <c r="AO2843" s="227"/>
      <c r="AP2843" s="227"/>
      <c r="AQ2843" s="227"/>
    </row>
    <row r="2844" spans="35:43">
      <c r="AI2844" s="227"/>
      <c r="AJ2844" s="227"/>
      <c r="AK2844" s="227"/>
      <c r="AL2844" s="227"/>
      <c r="AM2844" s="225"/>
      <c r="AN2844" s="227"/>
      <c r="AO2844" s="227"/>
      <c r="AP2844" s="227"/>
      <c r="AQ2844" s="227"/>
    </row>
    <row r="2845" spans="35:43">
      <c r="AI2845" s="227"/>
      <c r="AJ2845" s="227"/>
      <c r="AK2845" s="227"/>
      <c r="AL2845" s="227"/>
      <c r="AM2845" s="225"/>
      <c r="AN2845" s="227"/>
      <c r="AO2845" s="227"/>
      <c r="AP2845" s="227"/>
      <c r="AQ2845" s="227"/>
    </row>
    <row r="2846" spans="35:43">
      <c r="AI2846" s="227"/>
      <c r="AJ2846" s="227"/>
      <c r="AK2846" s="227"/>
      <c r="AL2846" s="227"/>
      <c r="AM2846" s="225"/>
      <c r="AN2846" s="227"/>
      <c r="AO2846" s="227"/>
      <c r="AP2846" s="227"/>
      <c r="AQ2846" s="227"/>
    </row>
    <row r="2847" spans="35:43">
      <c r="AI2847" s="227"/>
      <c r="AJ2847" s="227"/>
      <c r="AK2847" s="227"/>
      <c r="AL2847" s="227"/>
      <c r="AM2847" s="225"/>
      <c r="AN2847" s="227"/>
      <c r="AO2847" s="227"/>
      <c r="AP2847" s="227"/>
      <c r="AQ2847" s="227"/>
    </row>
    <row r="2848" spans="35:43">
      <c r="AI2848" s="227"/>
      <c r="AJ2848" s="227"/>
      <c r="AK2848" s="227"/>
      <c r="AL2848" s="227"/>
      <c r="AM2848" s="225"/>
      <c r="AN2848" s="227"/>
      <c r="AO2848" s="227"/>
      <c r="AP2848" s="227"/>
      <c r="AQ2848" s="227"/>
    </row>
    <row r="2849" spans="35:43">
      <c r="AI2849" s="227"/>
      <c r="AJ2849" s="227"/>
      <c r="AK2849" s="227"/>
      <c r="AL2849" s="227"/>
      <c r="AM2849" s="225"/>
      <c r="AN2849" s="227"/>
      <c r="AO2849" s="227"/>
      <c r="AP2849" s="227"/>
      <c r="AQ2849" s="227"/>
    </row>
    <row r="2850" spans="35:43">
      <c r="AI2850" s="227"/>
      <c r="AJ2850" s="227"/>
      <c r="AK2850" s="227"/>
      <c r="AL2850" s="227"/>
      <c r="AM2850" s="225"/>
      <c r="AN2850" s="227"/>
      <c r="AO2850" s="227"/>
      <c r="AP2850" s="227"/>
      <c r="AQ2850" s="227"/>
    </row>
    <row r="2851" spans="35:43">
      <c r="AI2851" s="227"/>
      <c r="AJ2851" s="227"/>
      <c r="AK2851" s="227"/>
      <c r="AL2851" s="227"/>
      <c r="AM2851" s="225"/>
      <c r="AN2851" s="227"/>
      <c r="AO2851" s="227"/>
      <c r="AP2851" s="227"/>
      <c r="AQ2851" s="227"/>
    </row>
    <row r="2852" spans="35:43">
      <c r="AI2852" s="227"/>
      <c r="AJ2852" s="227"/>
      <c r="AK2852" s="227"/>
      <c r="AL2852" s="227"/>
      <c r="AM2852" s="225"/>
      <c r="AN2852" s="227"/>
      <c r="AO2852" s="227"/>
      <c r="AP2852" s="227"/>
      <c r="AQ2852" s="227"/>
    </row>
    <row r="2853" spans="35:43">
      <c r="AI2853" s="227"/>
      <c r="AJ2853" s="227"/>
      <c r="AK2853" s="227"/>
      <c r="AL2853" s="227"/>
      <c r="AM2853" s="225"/>
      <c r="AN2853" s="227"/>
      <c r="AO2853" s="227"/>
      <c r="AP2853" s="227"/>
      <c r="AQ2853" s="227"/>
    </row>
    <row r="2854" spans="35:43">
      <c r="AI2854" s="227"/>
      <c r="AJ2854" s="227"/>
      <c r="AK2854" s="227"/>
      <c r="AL2854" s="227"/>
      <c r="AM2854" s="225"/>
      <c r="AN2854" s="227"/>
      <c r="AO2854" s="227"/>
      <c r="AP2854" s="227"/>
      <c r="AQ2854" s="227"/>
    </row>
    <row r="2855" spans="35:43">
      <c r="AI2855" s="227"/>
      <c r="AJ2855" s="227"/>
      <c r="AK2855" s="227"/>
      <c r="AL2855" s="227"/>
      <c r="AM2855" s="225"/>
      <c r="AN2855" s="227"/>
      <c r="AO2855" s="227"/>
      <c r="AP2855" s="227"/>
      <c r="AQ2855" s="227"/>
    </row>
    <row r="2856" spans="35:43">
      <c r="AI2856" s="227"/>
      <c r="AJ2856" s="227"/>
      <c r="AK2856" s="227"/>
      <c r="AL2856" s="227"/>
      <c r="AM2856" s="225"/>
      <c r="AN2856" s="227"/>
      <c r="AO2856" s="227"/>
      <c r="AP2856" s="227"/>
      <c r="AQ2856" s="227"/>
    </row>
    <row r="2857" spans="35:43">
      <c r="AI2857" s="227"/>
      <c r="AJ2857" s="227"/>
      <c r="AK2857" s="227"/>
      <c r="AL2857" s="227"/>
      <c r="AM2857" s="225"/>
      <c r="AN2857" s="227"/>
      <c r="AO2857" s="227"/>
      <c r="AP2857" s="227"/>
      <c r="AQ2857" s="227"/>
    </row>
    <row r="2858" spans="35:43">
      <c r="AI2858" s="227"/>
      <c r="AJ2858" s="227"/>
      <c r="AK2858" s="227"/>
      <c r="AL2858" s="227"/>
      <c r="AM2858" s="225"/>
      <c r="AN2858" s="227"/>
      <c r="AO2858" s="227"/>
      <c r="AP2858" s="227"/>
      <c r="AQ2858" s="227"/>
    </row>
    <row r="2859" spans="35:43">
      <c r="AI2859" s="227"/>
      <c r="AJ2859" s="227"/>
      <c r="AK2859" s="227"/>
      <c r="AL2859" s="227"/>
      <c r="AM2859" s="225"/>
      <c r="AN2859" s="227"/>
      <c r="AO2859" s="227"/>
      <c r="AP2859" s="227"/>
      <c r="AQ2859" s="227"/>
    </row>
    <row r="2860" spans="35:43">
      <c r="AI2860" s="227"/>
      <c r="AJ2860" s="227"/>
      <c r="AK2860" s="227"/>
      <c r="AL2860" s="227"/>
      <c r="AM2860" s="225"/>
      <c r="AN2860" s="227"/>
      <c r="AO2860" s="227"/>
      <c r="AP2860" s="227"/>
      <c r="AQ2860" s="227"/>
    </row>
    <row r="2861" spans="35:43">
      <c r="AI2861" s="227"/>
      <c r="AJ2861" s="227"/>
      <c r="AK2861" s="227"/>
      <c r="AL2861" s="227"/>
      <c r="AM2861" s="225"/>
      <c r="AN2861" s="227"/>
      <c r="AO2861" s="227"/>
      <c r="AP2861" s="227"/>
      <c r="AQ2861" s="227"/>
    </row>
    <row r="2862" spans="35:43">
      <c r="AI2862" s="227"/>
      <c r="AJ2862" s="227"/>
      <c r="AK2862" s="227"/>
      <c r="AL2862" s="227"/>
      <c r="AM2862" s="225"/>
      <c r="AN2862" s="227"/>
      <c r="AO2862" s="227"/>
      <c r="AP2862" s="227"/>
      <c r="AQ2862" s="227"/>
    </row>
    <row r="2863" spans="35:43">
      <c r="AI2863" s="227"/>
      <c r="AJ2863" s="227"/>
      <c r="AK2863" s="227"/>
      <c r="AL2863" s="227"/>
      <c r="AM2863" s="225"/>
      <c r="AN2863" s="227"/>
      <c r="AO2863" s="227"/>
      <c r="AP2863" s="227"/>
      <c r="AQ2863" s="227"/>
    </row>
    <row r="2864" spans="35:43">
      <c r="AI2864" s="227"/>
      <c r="AJ2864" s="227"/>
      <c r="AK2864" s="227"/>
      <c r="AL2864" s="227"/>
      <c r="AM2864" s="225"/>
      <c r="AN2864" s="227"/>
      <c r="AO2864" s="227"/>
      <c r="AP2864" s="227"/>
      <c r="AQ2864" s="227"/>
    </row>
    <row r="2865" spans="35:43">
      <c r="AI2865" s="227"/>
      <c r="AJ2865" s="227"/>
      <c r="AK2865" s="227"/>
      <c r="AL2865" s="227"/>
      <c r="AM2865" s="225"/>
      <c r="AN2865" s="227"/>
      <c r="AO2865" s="227"/>
      <c r="AP2865" s="227"/>
      <c r="AQ2865" s="227"/>
    </row>
    <row r="2866" spans="35:43">
      <c r="AI2866" s="227"/>
      <c r="AJ2866" s="227"/>
      <c r="AK2866" s="227"/>
      <c r="AL2866" s="227"/>
      <c r="AM2866" s="225"/>
      <c r="AN2866" s="227"/>
      <c r="AO2866" s="227"/>
      <c r="AP2866" s="227"/>
      <c r="AQ2866" s="227"/>
    </row>
    <row r="2867" spans="35:43">
      <c r="AI2867" s="227"/>
      <c r="AJ2867" s="227"/>
      <c r="AK2867" s="227"/>
      <c r="AL2867" s="227"/>
      <c r="AM2867" s="225"/>
      <c r="AN2867" s="227"/>
      <c r="AO2867" s="227"/>
      <c r="AP2867" s="227"/>
      <c r="AQ2867" s="227"/>
    </row>
    <row r="2868" spans="35:43">
      <c r="AI2868" s="227"/>
      <c r="AJ2868" s="227"/>
      <c r="AK2868" s="227"/>
      <c r="AL2868" s="227"/>
      <c r="AM2868" s="225"/>
      <c r="AN2868" s="227"/>
      <c r="AO2868" s="227"/>
      <c r="AP2868" s="227"/>
      <c r="AQ2868" s="227"/>
    </row>
    <row r="2869" spans="35:43">
      <c r="AI2869" s="227"/>
      <c r="AJ2869" s="227"/>
      <c r="AK2869" s="227"/>
      <c r="AL2869" s="227"/>
      <c r="AM2869" s="225"/>
      <c r="AN2869" s="227"/>
      <c r="AO2869" s="227"/>
      <c r="AP2869" s="227"/>
      <c r="AQ2869" s="227"/>
    </row>
    <row r="2870" spans="35:43">
      <c r="AI2870" s="227"/>
      <c r="AJ2870" s="227"/>
      <c r="AK2870" s="227"/>
      <c r="AL2870" s="227"/>
      <c r="AM2870" s="225"/>
      <c r="AN2870" s="227"/>
      <c r="AO2870" s="227"/>
      <c r="AP2870" s="227"/>
      <c r="AQ2870" s="227"/>
    </row>
    <row r="2871" spans="35:43">
      <c r="AI2871" s="227"/>
      <c r="AJ2871" s="227"/>
      <c r="AK2871" s="227"/>
      <c r="AL2871" s="227"/>
      <c r="AM2871" s="225"/>
      <c r="AN2871" s="227"/>
      <c r="AO2871" s="227"/>
      <c r="AP2871" s="227"/>
      <c r="AQ2871" s="227"/>
    </row>
    <row r="2872" spans="35:43">
      <c r="AI2872" s="227"/>
      <c r="AJ2872" s="227"/>
      <c r="AK2872" s="227"/>
      <c r="AL2872" s="227"/>
      <c r="AM2872" s="225"/>
      <c r="AN2872" s="227"/>
      <c r="AO2872" s="227"/>
      <c r="AP2872" s="227"/>
      <c r="AQ2872" s="227"/>
    </row>
    <row r="2873" spans="35:43">
      <c r="AI2873" s="227"/>
      <c r="AJ2873" s="227"/>
      <c r="AK2873" s="227"/>
      <c r="AL2873" s="227"/>
      <c r="AM2873" s="225"/>
      <c r="AN2873" s="227"/>
      <c r="AO2873" s="227"/>
      <c r="AP2873" s="227"/>
      <c r="AQ2873" s="227"/>
    </row>
    <row r="2874" spans="35:43">
      <c r="AI2874" s="227"/>
      <c r="AJ2874" s="227"/>
      <c r="AK2874" s="227"/>
      <c r="AL2874" s="227"/>
      <c r="AM2874" s="225"/>
      <c r="AN2874" s="227"/>
      <c r="AO2874" s="227"/>
      <c r="AP2874" s="227"/>
      <c r="AQ2874" s="227"/>
    </row>
    <row r="2875" spans="35:43">
      <c r="AI2875" s="227"/>
      <c r="AJ2875" s="227"/>
      <c r="AK2875" s="227"/>
      <c r="AL2875" s="227"/>
      <c r="AM2875" s="225"/>
      <c r="AN2875" s="227"/>
      <c r="AO2875" s="227"/>
      <c r="AP2875" s="227"/>
      <c r="AQ2875" s="227"/>
    </row>
    <row r="2876" spans="35:43">
      <c r="AI2876" s="227"/>
      <c r="AJ2876" s="227"/>
      <c r="AK2876" s="227"/>
      <c r="AL2876" s="227"/>
      <c r="AM2876" s="225"/>
      <c r="AN2876" s="227"/>
      <c r="AO2876" s="227"/>
      <c r="AP2876" s="227"/>
      <c r="AQ2876" s="227"/>
    </row>
    <row r="2877" spans="35:43">
      <c r="AI2877" s="227"/>
      <c r="AJ2877" s="227"/>
      <c r="AK2877" s="227"/>
      <c r="AL2877" s="227"/>
      <c r="AM2877" s="225"/>
      <c r="AN2877" s="227"/>
      <c r="AO2877" s="227"/>
      <c r="AP2877" s="227"/>
      <c r="AQ2877" s="227"/>
    </row>
    <row r="2878" spans="35:43">
      <c r="AI2878" s="227"/>
      <c r="AJ2878" s="227"/>
      <c r="AK2878" s="227"/>
      <c r="AL2878" s="227"/>
      <c r="AM2878" s="225"/>
      <c r="AN2878" s="227"/>
      <c r="AO2878" s="227"/>
      <c r="AP2878" s="227"/>
      <c r="AQ2878" s="227"/>
    </row>
    <row r="2879" spans="35:43">
      <c r="AI2879" s="227"/>
      <c r="AJ2879" s="227"/>
      <c r="AK2879" s="227"/>
      <c r="AL2879" s="227"/>
      <c r="AM2879" s="225"/>
      <c r="AN2879" s="227"/>
      <c r="AO2879" s="227"/>
      <c r="AP2879" s="227"/>
      <c r="AQ2879" s="227"/>
    </row>
    <row r="2880" spans="35:43">
      <c r="AI2880" s="227"/>
      <c r="AJ2880" s="227"/>
      <c r="AK2880" s="227"/>
      <c r="AL2880" s="227"/>
      <c r="AM2880" s="225"/>
      <c r="AN2880" s="227"/>
      <c r="AO2880" s="227"/>
      <c r="AP2880" s="227"/>
      <c r="AQ2880" s="227"/>
    </row>
    <row r="2881" spans="35:43">
      <c r="AI2881" s="227"/>
      <c r="AJ2881" s="227"/>
      <c r="AK2881" s="227"/>
      <c r="AL2881" s="227"/>
      <c r="AM2881" s="225"/>
      <c r="AN2881" s="227"/>
      <c r="AO2881" s="227"/>
      <c r="AP2881" s="227"/>
      <c r="AQ2881" s="227"/>
    </row>
    <row r="2882" spans="35:43">
      <c r="AI2882" s="227"/>
      <c r="AJ2882" s="227"/>
      <c r="AK2882" s="227"/>
      <c r="AL2882" s="227"/>
      <c r="AM2882" s="225"/>
      <c r="AN2882" s="227"/>
      <c r="AO2882" s="227"/>
      <c r="AP2882" s="227"/>
      <c r="AQ2882" s="227"/>
    </row>
    <row r="2883" spans="35:43">
      <c r="AI2883" s="227"/>
      <c r="AJ2883" s="227"/>
      <c r="AK2883" s="227"/>
      <c r="AL2883" s="227"/>
      <c r="AM2883" s="225"/>
      <c r="AN2883" s="227"/>
      <c r="AO2883" s="227"/>
      <c r="AP2883" s="227"/>
      <c r="AQ2883" s="227"/>
    </row>
    <row r="2884" spans="35:43">
      <c r="AI2884" s="227"/>
      <c r="AJ2884" s="227"/>
      <c r="AK2884" s="227"/>
      <c r="AL2884" s="227"/>
      <c r="AM2884" s="225"/>
      <c r="AN2884" s="227"/>
      <c r="AO2884" s="227"/>
      <c r="AP2884" s="227"/>
      <c r="AQ2884" s="227"/>
    </row>
    <row r="2885" spans="35:43">
      <c r="AI2885" s="227"/>
      <c r="AJ2885" s="227"/>
      <c r="AK2885" s="227"/>
      <c r="AL2885" s="227"/>
      <c r="AM2885" s="225"/>
      <c r="AN2885" s="227"/>
      <c r="AO2885" s="227"/>
      <c r="AP2885" s="227"/>
      <c r="AQ2885" s="227"/>
    </row>
    <row r="2886" spans="35:43">
      <c r="AI2886" s="227"/>
      <c r="AJ2886" s="227"/>
      <c r="AK2886" s="227"/>
      <c r="AL2886" s="227"/>
      <c r="AM2886" s="225"/>
      <c r="AN2886" s="227"/>
      <c r="AO2886" s="227"/>
      <c r="AP2886" s="227"/>
      <c r="AQ2886" s="227"/>
    </row>
    <row r="2887" spans="35:43">
      <c r="AI2887" s="227"/>
      <c r="AJ2887" s="227"/>
      <c r="AK2887" s="227"/>
      <c r="AL2887" s="227"/>
      <c r="AM2887" s="225"/>
      <c r="AN2887" s="227"/>
      <c r="AO2887" s="227"/>
      <c r="AP2887" s="227"/>
      <c r="AQ2887" s="227"/>
    </row>
    <row r="2888" spans="35:43">
      <c r="AI2888" s="227"/>
      <c r="AJ2888" s="227"/>
      <c r="AK2888" s="227"/>
      <c r="AL2888" s="227"/>
      <c r="AM2888" s="225"/>
      <c r="AN2888" s="227"/>
      <c r="AO2888" s="227"/>
      <c r="AP2888" s="227"/>
      <c r="AQ2888" s="227"/>
    </row>
    <row r="2889" spans="35:43">
      <c r="AI2889" s="227"/>
      <c r="AJ2889" s="227"/>
      <c r="AK2889" s="227"/>
      <c r="AL2889" s="227"/>
      <c r="AM2889" s="225"/>
      <c r="AN2889" s="227"/>
      <c r="AO2889" s="227"/>
      <c r="AP2889" s="227"/>
      <c r="AQ2889" s="227"/>
    </row>
    <row r="2890" spans="35:43">
      <c r="AI2890" s="227"/>
      <c r="AJ2890" s="227"/>
      <c r="AK2890" s="227"/>
      <c r="AL2890" s="227"/>
      <c r="AM2890" s="225"/>
      <c r="AN2890" s="227"/>
      <c r="AO2890" s="227"/>
      <c r="AP2890" s="227"/>
      <c r="AQ2890" s="227"/>
    </row>
    <row r="2891" spans="35:43">
      <c r="AI2891" s="227"/>
      <c r="AJ2891" s="227"/>
      <c r="AK2891" s="227"/>
      <c r="AL2891" s="227"/>
      <c r="AM2891" s="225"/>
      <c r="AN2891" s="227"/>
      <c r="AO2891" s="227"/>
      <c r="AP2891" s="227"/>
      <c r="AQ2891" s="227"/>
    </row>
    <row r="2892" spans="35:43">
      <c r="AI2892" s="227"/>
      <c r="AJ2892" s="227"/>
      <c r="AK2892" s="227"/>
      <c r="AL2892" s="227"/>
      <c r="AM2892" s="225"/>
      <c r="AN2892" s="227"/>
      <c r="AO2892" s="227"/>
      <c r="AP2892" s="227"/>
      <c r="AQ2892" s="227"/>
    </row>
    <row r="2893" spans="35:43">
      <c r="AI2893" s="227"/>
      <c r="AJ2893" s="227"/>
      <c r="AK2893" s="227"/>
      <c r="AL2893" s="227"/>
      <c r="AM2893" s="225"/>
      <c r="AN2893" s="227"/>
      <c r="AO2893" s="227"/>
      <c r="AP2893" s="227"/>
      <c r="AQ2893" s="227"/>
    </row>
    <row r="2894" spans="35:43">
      <c r="AI2894" s="227"/>
      <c r="AJ2894" s="227"/>
      <c r="AK2894" s="227"/>
      <c r="AL2894" s="227"/>
      <c r="AM2894" s="225"/>
      <c r="AN2894" s="227"/>
      <c r="AO2894" s="227"/>
      <c r="AP2894" s="227"/>
      <c r="AQ2894" s="227"/>
    </row>
    <row r="2895" spans="35:43">
      <c r="AI2895" s="227"/>
      <c r="AJ2895" s="227"/>
      <c r="AK2895" s="227"/>
      <c r="AL2895" s="227"/>
      <c r="AM2895" s="225"/>
      <c r="AN2895" s="227"/>
      <c r="AO2895" s="227"/>
      <c r="AP2895" s="227"/>
      <c r="AQ2895" s="227"/>
    </row>
    <row r="2896" spans="35:43">
      <c r="AI2896" s="227"/>
      <c r="AJ2896" s="227"/>
      <c r="AK2896" s="227"/>
      <c r="AL2896" s="227"/>
      <c r="AM2896" s="225"/>
      <c r="AN2896" s="227"/>
      <c r="AO2896" s="227"/>
      <c r="AP2896" s="227"/>
      <c r="AQ2896" s="227"/>
    </row>
    <row r="2897" spans="35:43">
      <c r="AI2897" s="227"/>
      <c r="AJ2897" s="227"/>
      <c r="AK2897" s="227"/>
      <c r="AL2897" s="227"/>
      <c r="AM2897" s="225"/>
      <c r="AN2897" s="227"/>
      <c r="AO2897" s="227"/>
      <c r="AP2897" s="227"/>
      <c r="AQ2897" s="227"/>
    </row>
    <row r="2898" spans="35:43">
      <c r="AI2898" s="227"/>
      <c r="AJ2898" s="227"/>
      <c r="AK2898" s="227"/>
      <c r="AL2898" s="227"/>
      <c r="AM2898" s="225"/>
      <c r="AN2898" s="227"/>
      <c r="AO2898" s="227"/>
      <c r="AP2898" s="227"/>
      <c r="AQ2898" s="227"/>
    </row>
    <row r="2899" spans="35:43">
      <c r="AI2899" s="227"/>
      <c r="AJ2899" s="227"/>
      <c r="AK2899" s="227"/>
      <c r="AL2899" s="227"/>
      <c r="AM2899" s="225"/>
      <c r="AN2899" s="227"/>
      <c r="AO2899" s="227"/>
      <c r="AP2899" s="227"/>
      <c r="AQ2899" s="227"/>
    </row>
    <row r="2900" spans="35:43">
      <c r="AI2900" s="227"/>
      <c r="AJ2900" s="227"/>
      <c r="AK2900" s="227"/>
      <c r="AL2900" s="227"/>
      <c r="AM2900" s="225"/>
      <c r="AN2900" s="227"/>
      <c r="AO2900" s="227"/>
      <c r="AP2900" s="227"/>
      <c r="AQ2900" s="227"/>
    </row>
    <row r="2901" spans="35:43">
      <c r="AI2901" s="227"/>
      <c r="AJ2901" s="227"/>
      <c r="AK2901" s="227"/>
      <c r="AL2901" s="227"/>
      <c r="AM2901" s="225"/>
      <c r="AN2901" s="227"/>
      <c r="AO2901" s="227"/>
      <c r="AP2901" s="227"/>
      <c r="AQ2901" s="227"/>
    </row>
    <row r="2902" spans="35:43">
      <c r="AI2902" s="227"/>
      <c r="AJ2902" s="227"/>
      <c r="AK2902" s="227"/>
      <c r="AL2902" s="227"/>
      <c r="AM2902" s="225"/>
      <c r="AN2902" s="227"/>
      <c r="AO2902" s="227"/>
      <c r="AP2902" s="227"/>
      <c r="AQ2902" s="227"/>
    </row>
    <row r="2903" spans="35:43">
      <c r="AI2903" s="227"/>
      <c r="AJ2903" s="227"/>
      <c r="AK2903" s="227"/>
      <c r="AL2903" s="227"/>
      <c r="AM2903" s="225"/>
      <c r="AN2903" s="227"/>
      <c r="AO2903" s="227"/>
      <c r="AP2903" s="227"/>
      <c r="AQ2903" s="227"/>
    </row>
    <row r="2904" spans="35:43">
      <c r="AI2904" s="227"/>
      <c r="AJ2904" s="227"/>
      <c r="AK2904" s="227"/>
      <c r="AL2904" s="227"/>
      <c r="AM2904" s="225"/>
      <c r="AN2904" s="227"/>
      <c r="AO2904" s="227"/>
      <c r="AP2904" s="227"/>
      <c r="AQ2904" s="227"/>
    </row>
    <row r="2905" spans="35:43">
      <c r="AI2905" s="227"/>
      <c r="AJ2905" s="227"/>
      <c r="AK2905" s="227"/>
      <c r="AL2905" s="227"/>
      <c r="AM2905" s="225"/>
      <c r="AN2905" s="227"/>
      <c r="AO2905" s="227"/>
      <c r="AP2905" s="227"/>
      <c r="AQ2905" s="227"/>
    </row>
    <row r="2906" spans="35:43">
      <c r="AI2906" s="227"/>
      <c r="AJ2906" s="227"/>
      <c r="AK2906" s="227"/>
      <c r="AL2906" s="227"/>
      <c r="AM2906" s="225"/>
      <c r="AN2906" s="227"/>
      <c r="AO2906" s="227"/>
      <c r="AP2906" s="227"/>
      <c r="AQ2906" s="227"/>
    </row>
    <row r="2907" spans="35:43">
      <c r="AI2907" s="227"/>
      <c r="AJ2907" s="227"/>
      <c r="AK2907" s="227"/>
      <c r="AL2907" s="227"/>
      <c r="AM2907" s="225"/>
      <c r="AN2907" s="227"/>
      <c r="AO2907" s="227"/>
      <c r="AP2907" s="227"/>
      <c r="AQ2907" s="227"/>
    </row>
    <row r="2908" spans="35:43">
      <c r="AI2908" s="227"/>
      <c r="AJ2908" s="227"/>
      <c r="AK2908" s="227"/>
      <c r="AL2908" s="227"/>
      <c r="AM2908" s="225"/>
      <c r="AN2908" s="227"/>
      <c r="AO2908" s="227"/>
      <c r="AP2908" s="227"/>
      <c r="AQ2908" s="227"/>
    </row>
    <row r="2909" spans="35:43">
      <c r="AI2909" s="227"/>
      <c r="AJ2909" s="227"/>
      <c r="AK2909" s="227"/>
      <c r="AL2909" s="227"/>
      <c r="AM2909" s="225"/>
      <c r="AN2909" s="227"/>
      <c r="AO2909" s="227"/>
      <c r="AP2909" s="227"/>
      <c r="AQ2909" s="227"/>
    </row>
    <row r="2910" spans="35:43">
      <c r="AI2910" s="227"/>
      <c r="AJ2910" s="227"/>
      <c r="AK2910" s="227"/>
      <c r="AL2910" s="227"/>
      <c r="AM2910" s="225"/>
      <c r="AN2910" s="227"/>
      <c r="AO2910" s="227"/>
      <c r="AP2910" s="227"/>
      <c r="AQ2910" s="227"/>
    </row>
    <row r="2911" spans="35:43">
      <c r="AI2911" s="227"/>
      <c r="AJ2911" s="227"/>
      <c r="AK2911" s="227"/>
      <c r="AL2911" s="227"/>
      <c r="AM2911" s="225"/>
      <c r="AN2911" s="227"/>
      <c r="AO2911" s="227"/>
      <c r="AP2911" s="227"/>
      <c r="AQ2911" s="227"/>
    </row>
    <row r="2912" spans="35:43">
      <c r="AI2912" s="227"/>
      <c r="AJ2912" s="227"/>
      <c r="AK2912" s="227"/>
      <c r="AL2912" s="227"/>
      <c r="AM2912" s="225"/>
      <c r="AN2912" s="227"/>
      <c r="AO2912" s="227"/>
      <c r="AP2912" s="227"/>
      <c r="AQ2912" s="227"/>
    </row>
    <row r="2913" spans="35:43">
      <c r="AI2913" s="227"/>
      <c r="AJ2913" s="227"/>
      <c r="AK2913" s="227"/>
      <c r="AL2913" s="227"/>
      <c r="AM2913" s="225"/>
      <c r="AN2913" s="227"/>
      <c r="AO2913" s="227"/>
      <c r="AP2913" s="227"/>
      <c r="AQ2913" s="227"/>
    </row>
    <row r="2914" spans="35:43">
      <c r="AI2914" s="227"/>
      <c r="AJ2914" s="227"/>
      <c r="AK2914" s="227"/>
      <c r="AL2914" s="227"/>
      <c r="AM2914" s="225"/>
      <c r="AN2914" s="227"/>
      <c r="AO2914" s="227"/>
      <c r="AP2914" s="227"/>
      <c r="AQ2914" s="227"/>
    </row>
    <row r="2915" spans="35:43">
      <c r="AI2915" s="227"/>
      <c r="AJ2915" s="227"/>
      <c r="AK2915" s="227"/>
      <c r="AL2915" s="227"/>
      <c r="AM2915" s="225"/>
      <c r="AN2915" s="227"/>
      <c r="AO2915" s="227"/>
      <c r="AP2915" s="227"/>
      <c r="AQ2915" s="227"/>
    </row>
    <row r="2916" spans="35:43">
      <c r="AI2916" s="227"/>
      <c r="AJ2916" s="227"/>
      <c r="AK2916" s="227"/>
      <c r="AL2916" s="227"/>
      <c r="AM2916" s="225"/>
      <c r="AN2916" s="227"/>
      <c r="AO2916" s="227"/>
      <c r="AP2916" s="227"/>
      <c r="AQ2916" s="227"/>
    </row>
    <row r="2917" spans="35:43">
      <c r="AI2917" s="227"/>
      <c r="AJ2917" s="227"/>
      <c r="AK2917" s="227"/>
      <c r="AL2917" s="227"/>
      <c r="AM2917" s="225"/>
      <c r="AN2917" s="227"/>
      <c r="AO2917" s="227"/>
      <c r="AP2917" s="227"/>
      <c r="AQ2917" s="227"/>
    </row>
    <row r="2918" spans="35:43">
      <c r="AI2918" s="227"/>
      <c r="AJ2918" s="227"/>
      <c r="AK2918" s="227"/>
      <c r="AL2918" s="227"/>
      <c r="AM2918" s="225"/>
      <c r="AN2918" s="227"/>
      <c r="AO2918" s="227"/>
      <c r="AP2918" s="227"/>
      <c r="AQ2918" s="227"/>
    </row>
    <row r="2919" spans="35:43">
      <c r="AI2919" s="227"/>
      <c r="AJ2919" s="227"/>
      <c r="AK2919" s="227"/>
      <c r="AL2919" s="227"/>
      <c r="AM2919" s="225"/>
      <c r="AN2919" s="227"/>
      <c r="AO2919" s="227"/>
      <c r="AP2919" s="227"/>
      <c r="AQ2919" s="227"/>
    </row>
    <row r="2920" spans="35:43">
      <c r="AI2920" s="227"/>
      <c r="AJ2920" s="227"/>
      <c r="AK2920" s="227"/>
      <c r="AL2920" s="227"/>
      <c r="AM2920" s="225"/>
      <c r="AN2920" s="227"/>
      <c r="AO2920" s="227"/>
      <c r="AP2920" s="227"/>
      <c r="AQ2920" s="227"/>
    </row>
    <row r="2921" spans="35:43">
      <c r="AI2921" s="227"/>
      <c r="AJ2921" s="227"/>
      <c r="AK2921" s="227"/>
      <c r="AL2921" s="227"/>
      <c r="AM2921" s="225"/>
      <c r="AN2921" s="227"/>
      <c r="AO2921" s="227"/>
      <c r="AP2921" s="227"/>
      <c r="AQ2921" s="227"/>
    </row>
    <row r="2922" spans="35:43">
      <c r="AI2922" s="227"/>
      <c r="AJ2922" s="227"/>
      <c r="AK2922" s="227"/>
      <c r="AL2922" s="227"/>
      <c r="AM2922" s="225"/>
      <c r="AN2922" s="227"/>
      <c r="AO2922" s="227"/>
      <c r="AP2922" s="227"/>
      <c r="AQ2922" s="227"/>
    </row>
    <row r="2923" spans="35:43">
      <c r="AI2923" s="227"/>
      <c r="AJ2923" s="227"/>
      <c r="AK2923" s="227"/>
      <c r="AL2923" s="227"/>
      <c r="AM2923" s="225"/>
      <c r="AN2923" s="227"/>
      <c r="AO2923" s="227"/>
      <c r="AP2923" s="227"/>
      <c r="AQ2923" s="227"/>
    </row>
    <row r="2924" spans="35:43">
      <c r="AI2924" s="227"/>
      <c r="AJ2924" s="227"/>
      <c r="AK2924" s="227"/>
      <c r="AL2924" s="227"/>
      <c r="AM2924" s="225"/>
      <c r="AN2924" s="227"/>
      <c r="AO2924" s="227"/>
      <c r="AP2924" s="227"/>
      <c r="AQ2924" s="227"/>
    </row>
    <row r="2925" spans="35:43">
      <c r="AI2925" s="227"/>
      <c r="AJ2925" s="227"/>
      <c r="AK2925" s="227"/>
      <c r="AL2925" s="227"/>
      <c r="AM2925" s="225"/>
      <c r="AN2925" s="227"/>
      <c r="AO2925" s="227"/>
      <c r="AP2925" s="227"/>
      <c r="AQ2925" s="227"/>
    </row>
    <row r="2926" spans="35:43">
      <c r="AI2926" s="227"/>
      <c r="AJ2926" s="227"/>
      <c r="AK2926" s="227"/>
      <c r="AL2926" s="227"/>
      <c r="AM2926" s="225"/>
      <c r="AN2926" s="227"/>
      <c r="AO2926" s="227"/>
      <c r="AP2926" s="227"/>
      <c r="AQ2926" s="227"/>
    </row>
    <row r="2927" spans="35:43">
      <c r="AI2927" s="227"/>
      <c r="AJ2927" s="227"/>
      <c r="AK2927" s="227"/>
      <c r="AL2927" s="227"/>
      <c r="AM2927" s="225"/>
      <c r="AN2927" s="227"/>
      <c r="AO2927" s="227"/>
      <c r="AP2927" s="227"/>
      <c r="AQ2927" s="227"/>
    </row>
    <row r="2928" spans="35:43">
      <c r="AI2928" s="227"/>
      <c r="AJ2928" s="227"/>
      <c r="AK2928" s="227"/>
      <c r="AL2928" s="227"/>
      <c r="AM2928" s="225"/>
      <c r="AN2928" s="227"/>
      <c r="AO2928" s="227"/>
      <c r="AP2928" s="227"/>
      <c r="AQ2928" s="227"/>
    </row>
    <row r="2929" spans="35:43">
      <c r="AI2929" s="227"/>
      <c r="AJ2929" s="227"/>
      <c r="AK2929" s="227"/>
      <c r="AL2929" s="227"/>
      <c r="AM2929" s="225"/>
      <c r="AN2929" s="227"/>
      <c r="AO2929" s="227"/>
      <c r="AP2929" s="227"/>
      <c r="AQ2929" s="227"/>
    </row>
    <row r="2930" spans="35:43">
      <c r="AI2930" s="227"/>
      <c r="AJ2930" s="227"/>
      <c r="AK2930" s="227"/>
      <c r="AL2930" s="227"/>
      <c r="AM2930" s="225"/>
      <c r="AN2930" s="227"/>
      <c r="AO2930" s="227"/>
      <c r="AP2930" s="227"/>
      <c r="AQ2930" s="227"/>
    </row>
    <row r="2931" spans="35:43">
      <c r="AI2931" s="227"/>
      <c r="AJ2931" s="227"/>
      <c r="AK2931" s="227"/>
      <c r="AL2931" s="227"/>
      <c r="AM2931" s="225"/>
      <c r="AN2931" s="227"/>
      <c r="AO2931" s="227"/>
      <c r="AP2931" s="227"/>
      <c r="AQ2931" s="227"/>
    </row>
    <row r="2932" spans="35:43">
      <c r="AI2932" s="227"/>
      <c r="AJ2932" s="227"/>
      <c r="AK2932" s="227"/>
      <c r="AL2932" s="227"/>
      <c r="AM2932" s="225"/>
      <c r="AN2932" s="227"/>
      <c r="AO2932" s="227"/>
      <c r="AP2932" s="227"/>
      <c r="AQ2932" s="227"/>
    </row>
    <row r="2933" spans="35:43">
      <c r="AI2933" s="227"/>
      <c r="AJ2933" s="227"/>
      <c r="AK2933" s="227"/>
      <c r="AL2933" s="227"/>
      <c r="AM2933" s="225"/>
      <c r="AN2933" s="227"/>
      <c r="AO2933" s="227"/>
      <c r="AP2933" s="227"/>
      <c r="AQ2933" s="227"/>
    </row>
    <row r="2934" spans="35:43">
      <c r="AI2934" s="227"/>
      <c r="AJ2934" s="227"/>
      <c r="AK2934" s="227"/>
      <c r="AL2934" s="227"/>
      <c r="AM2934" s="225"/>
      <c r="AN2934" s="227"/>
      <c r="AO2934" s="227"/>
      <c r="AP2934" s="227"/>
      <c r="AQ2934" s="227"/>
    </row>
    <row r="2935" spans="35:43">
      <c r="AI2935" s="227"/>
      <c r="AJ2935" s="227"/>
      <c r="AK2935" s="227"/>
      <c r="AL2935" s="227"/>
      <c r="AM2935" s="225"/>
      <c r="AN2935" s="227"/>
      <c r="AO2935" s="227"/>
      <c r="AP2935" s="227"/>
      <c r="AQ2935" s="227"/>
    </row>
    <row r="2936" spans="35:43">
      <c r="AI2936" s="227"/>
      <c r="AJ2936" s="227"/>
      <c r="AK2936" s="227"/>
      <c r="AL2936" s="227"/>
      <c r="AM2936" s="225"/>
      <c r="AN2936" s="227"/>
      <c r="AO2936" s="227"/>
      <c r="AP2936" s="227"/>
      <c r="AQ2936" s="227"/>
    </row>
    <row r="2937" spans="35:43">
      <c r="AI2937" s="227"/>
      <c r="AJ2937" s="227"/>
      <c r="AK2937" s="227"/>
      <c r="AL2937" s="227"/>
      <c r="AM2937" s="225"/>
      <c r="AN2937" s="227"/>
      <c r="AO2937" s="227"/>
      <c r="AP2937" s="227"/>
      <c r="AQ2937" s="227"/>
    </row>
    <row r="2938" spans="35:43">
      <c r="AI2938" s="227"/>
      <c r="AJ2938" s="227"/>
      <c r="AK2938" s="227"/>
      <c r="AL2938" s="227"/>
      <c r="AM2938" s="225"/>
      <c r="AN2938" s="227"/>
      <c r="AO2938" s="227"/>
      <c r="AP2938" s="227"/>
      <c r="AQ2938" s="227"/>
    </row>
    <row r="2939" spans="35:43">
      <c r="AI2939" s="227"/>
      <c r="AJ2939" s="227"/>
      <c r="AK2939" s="227"/>
      <c r="AL2939" s="227"/>
      <c r="AM2939" s="225"/>
      <c r="AN2939" s="227"/>
      <c r="AO2939" s="227"/>
      <c r="AP2939" s="227"/>
      <c r="AQ2939" s="227"/>
    </row>
    <row r="2940" spans="35:43">
      <c r="AI2940" s="227"/>
      <c r="AJ2940" s="227"/>
      <c r="AK2940" s="227"/>
      <c r="AL2940" s="227"/>
      <c r="AM2940" s="225"/>
      <c r="AN2940" s="227"/>
      <c r="AO2940" s="227"/>
      <c r="AP2940" s="227"/>
      <c r="AQ2940" s="227"/>
    </row>
    <row r="2941" spans="35:43">
      <c r="AI2941" s="227"/>
      <c r="AJ2941" s="227"/>
      <c r="AK2941" s="227"/>
      <c r="AL2941" s="227"/>
      <c r="AM2941" s="225"/>
      <c r="AN2941" s="227"/>
      <c r="AO2941" s="227"/>
      <c r="AP2941" s="227"/>
      <c r="AQ2941" s="227"/>
    </row>
    <row r="2942" spans="35:43">
      <c r="AI2942" s="227"/>
      <c r="AJ2942" s="227"/>
      <c r="AK2942" s="227"/>
      <c r="AL2942" s="227"/>
      <c r="AM2942" s="225"/>
      <c r="AN2942" s="227"/>
      <c r="AO2942" s="227"/>
      <c r="AP2942" s="227"/>
      <c r="AQ2942" s="227"/>
    </row>
    <row r="2943" spans="35:43">
      <c r="AI2943" s="227"/>
      <c r="AJ2943" s="227"/>
      <c r="AK2943" s="227"/>
      <c r="AL2943" s="227"/>
      <c r="AM2943" s="225"/>
      <c r="AN2943" s="227"/>
      <c r="AO2943" s="227"/>
      <c r="AP2943" s="227"/>
      <c r="AQ2943" s="227"/>
    </row>
    <row r="2944" spans="35:43">
      <c r="AI2944" s="227"/>
      <c r="AJ2944" s="227"/>
      <c r="AK2944" s="227"/>
      <c r="AL2944" s="227"/>
      <c r="AM2944" s="225"/>
      <c r="AN2944" s="227"/>
      <c r="AO2944" s="227"/>
      <c r="AP2944" s="227"/>
      <c r="AQ2944" s="227"/>
    </row>
    <row r="2945" spans="35:43">
      <c r="AI2945" s="227"/>
      <c r="AJ2945" s="227"/>
      <c r="AK2945" s="227"/>
      <c r="AL2945" s="227"/>
      <c r="AM2945" s="225"/>
      <c r="AN2945" s="227"/>
      <c r="AO2945" s="227"/>
      <c r="AP2945" s="227"/>
      <c r="AQ2945" s="227"/>
    </row>
    <row r="2946" spans="35:43">
      <c r="AI2946" s="227"/>
      <c r="AJ2946" s="227"/>
      <c r="AK2946" s="227"/>
      <c r="AL2946" s="227"/>
      <c r="AM2946" s="225"/>
      <c r="AN2946" s="227"/>
      <c r="AO2946" s="227"/>
      <c r="AP2946" s="227"/>
      <c r="AQ2946" s="227"/>
    </row>
    <row r="2947" spans="35:43">
      <c r="AI2947" s="227"/>
      <c r="AJ2947" s="227"/>
      <c r="AK2947" s="227"/>
      <c r="AL2947" s="227"/>
      <c r="AM2947" s="225"/>
      <c r="AN2947" s="227"/>
      <c r="AO2947" s="227"/>
      <c r="AP2947" s="227"/>
      <c r="AQ2947" s="227"/>
    </row>
    <row r="2948" spans="35:43">
      <c r="AI2948" s="227"/>
      <c r="AJ2948" s="227"/>
      <c r="AK2948" s="227"/>
      <c r="AL2948" s="227"/>
      <c r="AM2948" s="225"/>
      <c r="AN2948" s="227"/>
      <c r="AO2948" s="227"/>
      <c r="AP2948" s="227"/>
      <c r="AQ2948" s="227"/>
    </row>
    <row r="2949" spans="35:43">
      <c r="AI2949" s="227"/>
      <c r="AJ2949" s="227"/>
      <c r="AK2949" s="227"/>
      <c r="AL2949" s="227"/>
      <c r="AM2949" s="225"/>
      <c r="AN2949" s="227"/>
      <c r="AO2949" s="227"/>
      <c r="AP2949" s="227"/>
      <c r="AQ2949" s="227"/>
    </row>
    <row r="2950" spans="35:43">
      <c r="AI2950" s="227"/>
      <c r="AJ2950" s="227"/>
      <c r="AK2950" s="227"/>
      <c r="AL2950" s="227"/>
      <c r="AM2950" s="225"/>
      <c r="AN2950" s="227"/>
      <c r="AO2950" s="227"/>
      <c r="AP2950" s="227"/>
      <c r="AQ2950" s="227"/>
    </row>
    <row r="2951" spans="35:43">
      <c r="AI2951" s="227"/>
      <c r="AJ2951" s="227"/>
      <c r="AK2951" s="227"/>
      <c r="AL2951" s="227"/>
      <c r="AM2951" s="225"/>
      <c r="AN2951" s="227"/>
      <c r="AO2951" s="227"/>
      <c r="AP2951" s="227"/>
      <c r="AQ2951" s="227"/>
    </row>
    <row r="2952" spans="35:43">
      <c r="AI2952" s="227"/>
      <c r="AJ2952" s="227"/>
      <c r="AK2952" s="227"/>
      <c r="AL2952" s="227"/>
      <c r="AM2952" s="225"/>
      <c r="AN2952" s="227"/>
      <c r="AO2952" s="227"/>
      <c r="AP2952" s="227"/>
      <c r="AQ2952" s="227"/>
    </row>
    <row r="2953" spans="35:43">
      <c r="AI2953" s="227"/>
      <c r="AJ2953" s="227"/>
      <c r="AK2953" s="227"/>
      <c r="AL2953" s="227"/>
      <c r="AM2953" s="225"/>
      <c r="AN2953" s="227"/>
      <c r="AO2953" s="227"/>
      <c r="AP2953" s="227"/>
      <c r="AQ2953" s="227"/>
    </row>
    <row r="2954" spans="35:43">
      <c r="AI2954" s="227"/>
      <c r="AJ2954" s="227"/>
      <c r="AK2954" s="227"/>
      <c r="AL2954" s="227"/>
      <c r="AM2954" s="225"/>
      <c r="AN2954" s="227"/>
      <c r="AO2954" s="227"/>
      <c r="AP2954" s="227"/>
      <c r="AQ2954" s="227"/>
    </row>
    <row r="2955" spans="35:43">
      <c r="AI2955" s="227"/>
      <c r="AJ2955" s="227"/>
      <c r="AK2955" s="227"/>
      <c r="AL2955" s="227"/>
      <c r="AM2955" s="225"/>
      <c r="AN2955" s="227"/>
      <c r="AO2955" s="227"/>
      <c r="AP2955" s="227"/>
      <c r="AQ2955" s="227"/>
    </row>
    <row r="2956" spans="35:43">
      <c r="AI2956" s="227"/>
      <c r="AJ2956" s="227"/>
      <c r="AK2956" s="227"/>
      <c r="AL2956" s="227"/>
      <c r="AM2956" s="225"/>
      <c r="AN2956" s="227"/>
      <c r="AO2956" s="227"/>
      <c r="AP2956" s="227"/>
      <c r="AQ2956" s="227"/>
    </row>
    <row r="2957" spans="35:43">
      <c r="AI2957" s="227"/>
      <c r="AJ2957" s="227"/>
      <c r="AK2957" s="227"/>
      <c r="AL2957" s="227"/>
      <c r="AM2957" s="225"/>
      <c r="AN2957" s="227"/>
      <c r="AO2957" s="227"/>
      <c r="AP2957" s="227"/>
      <c r="AQ2957" s="227"/>
    </row>
    <row r="2958" spans="35:43">
      <c r="AI2958" s="227"/>
      <c r="AJ2958" s="227"/>
      <c r="AK2958" s="227"/>
      <c r="AL2958" s="227"/>
      <c r="AM2958" s="225"/>
      <c r="AN2958" s="227"/>
      <c r="AO2958" s="227"/>
      <c r="AP2958" s="227"/>
      <c r="AQ2958" s="227"/>
    </row>
    <row r="2959" spans="35:43">
      <c r="AI2959" s="227"/>
      <c r="AJ2959" s="227"/>
      <c r="AK2959" s="227"/>
      <c r="AL2959" s="227"/>
      <c r="AM2959" s="225"/>
      <c r="AN2959" s="227"/>
      <c r="AO2959" s="227"/>
      <c r="AP2959" s="227"/>
      <c r="AQ2959" s="227"/>
    </row>
    <row r="2960" spans="35:43">
      <c r="AI2960" s="227"/>
      <c r="AJ2960" s="227"/>
      <c r="AK2960" s="227"/>
      <c r="AL2960" s="227"/>
      <c r="AM2960" s="225"/>
      <c r="AN2960" s="227"/>
      <c r="AO2960" s="227"/>
      <c r="AP2960" s="227"/>
      <c r="AQ2960" s="227"/>
    </row>
    <row r="2961" spans="35:43">
      <c r="AI2961" s="227"/>
      <c r="AJ2961" s="227"/>
      <c r="AK2961" s="227"/>
      <c r="AL2961" s="227"/>
      <c r="AM2961" s="225"/>
      <c r="AN2961" s="227"/>
      <c r="AO2961" s="227"/>
      <c r="AP2961" s="227"/>
      <c r="AQ2961" s="227"/>
    </row>
    <row r="2962" spans="35:43">
      <c r="AI2962" s="227"/>
      <c r="AJ2962" s="227"/>
      <c r="AK2962" s="227"/>
      <c r="AL2962" s="227"/>
      <c r="AM2962" s="225"/>
      <c r="AN2962" s="227"/>
      <c r="AO2962" s="227"/>
      <c r="AP2962" s="227"/>
      <c r="AQ2962" s="227"/>
    </row>
    <row r="2963" spans="35:43">
      <c r="AI2963" s="227"/>
      <c r="AJ2963" s="227"/>
      <c r="AK2963" s="227"/>
      <c r="AL2963" s="227"/>
      <c r="AM2963" s="225"/>
      <c r="AN2963" s="227"/>
      <c r="AO2963" s="227"/>
      <c r="AP2963" s="227"/>
      <c r="AQ2963" s="227"/>
    </row>
    <row r="2964" spans="35:43">
      <c r="AI2964" s="227"/>
      <c r="AJ2964" s="227"/>
      <c r="AK2964" s="227"/>
      <c r="AL2964" s="227"/>
      <c r="AM2964" s="225"/>
      <c r="AN2964" s="227"/>
      <c r="AO2964" s="227"/>
      <c r="AP2964" s="227"/>
      <c r="AQ2964" s="227"/>
    </row>
    <row r="2965" spans="35:43">
      <c r="AI2965" s="227"/>
      <c r="AJ2965" s="227"/>
      <c r="AK2965" s="227"/>
      <c r="AL2965" s="227"/>
      <c r="AM2965" s="225"/>
      <c r="AN2965" s="227"/>
      <c r="AO2965" s="227"/>
      <c r="AP2965" s="227"/>
      <c r="AQ2965" s="227"/>
    </row>
    <row r="2966" spans="35:43">
      <c r="AI2966" s="227"/>
      <c r="AJ2966" s="227"/>
      <c r="AK2966" s="227"/>
      <c r="AL2966" s="227"/>
      <c r="AM2966" s="225"/>
      <c r="AN2966" s="227"/>
      <c r="AO2966" s="227"/>
      <c r="AP2966" s="227"/>
      <c r="AQ2966" s="227"/>
    </row>
    <row r="2967" spans="35:43">
      <c r="AI2967" s="227"/>
      <c r="AJ2967" s="227"/>
      <c r="AK2967" s="227"/>
      <c r="AL2967" s="227"/>
      <c r="AM2967" s="225"/>
      <c r="AN2967" s="227"/>
      <c r="AO2967" s="227"/>
      <c r="AP2967" s="227"/>
      <c r="AQ2967" s="227"/>
    </row>
    <row r="2968" spans="35:43">
      <c r="AI2968" s="227"/>
      <c r="AJ2968" s="227"/>
      <c r="AK2968" s="227"/>
      <c r="AL2968" s="227"/>
      <c r="AM2968" s="225"/>
      <c r="AN2968" s="227"/>
      <c r="AO2968" s="227"/>
      <c r="AP2968" s="227"/>
      <c r="AQ2968" s="227"/>
    </row>
    <row r="2969" spans="35:43">
      <c r="AI2969" s="227"/>
      <c r="AJ2969" s="227"/>
      <c r="AK2969" s="227"/>
      <c r="AL2969" s="227"/>
      <c r="AM2969" s="225"/>
      <c r="AN2969" s="227"/>
      <c r="AO2969" s="227"/>
      <c r="AP2969" s="227"/>
      <c r="AQ2969" s="227"/>
    </row>
    <row r="2970" spans="35:43">
      <c r="AI2970" s="227"/>
      <c r="AJ2970" s="227"/>
      <c r="AK2970" s="227"/>
      <c r="AL2970" s="227"/>
      <c r="AM2970" s="225"/>
      <c r="AN2970" s="227"/>
      <c r="AO2970" s="227"/>
      <c r="AP2970" s="227"/>
      <c r="AQ2970" s="227"/>
    </row>
    <row r="2971" spans="35:43">
      <c r="AI2971" s="227"/>
      <c r="AJ2971" s="227"/>
      <c r="AK2971" s="227"/>
      <c r="AL2971" s="227"/>
      <c r="AM2971" s="225"/>
      <c r="AN2971" s="227"/>
      <c r="AO2971" s="227"/>
      <c r="AP2971" s="227"/>
      <c r="AQ2971" s="227"/>
    </row>
    <row r="2972" spans="35:43">
      <c r="AI2972" s="227"/>
      <c r="AJ2972" s="227"/>
      <c r="AK2972" s="227"/>
      <c r="AL2972" s="227"/>
      <c r="AM2972" s="225"/>
      <c r="AN2972" s="227"/>
      <c r="AO2972" s="227"/>
      <c r="AP2972" s="227"/>
      <c r="AQ2972" s="227"/>
    </row>
    <row r="2973" spans="35:43">
      <c r="AI2973" s="227"/>
      <c r="AJ2973" s="227"/>
      <c r="AK2973" s="227"/>
      <c r="AL2973" s="227"/>
      <c r="AM2973" s="225"/>
      <c r="AN2973" s="227"/>
      <c r="AO2973" s="227"/>
      <c r="AP2973" s="227"/>
      <c r="AQ2973" s="227"/>
    </row>
    <row r="2974" spans="35:43">
      <c r="AI2974" s="227"/>
      <c r="AJ2974" s="227"/>
      <c r="AK2974" s="227"/>
      <c r="AL2974" s="227"/>
      <c r="AM2974" s="225"/>
      <c r="AN2974" s="227"/>
      <c r="AO2974" s="227"/>
      <c r="AP2974" s="227"/>
      <c r="AQ2974" s="227"/>
    </row>
    <row r="2975" spans="35:43">
      <c r="AI2975" s="227"/>
      <c r="AJ2975" s="227"/>
      <c r="AK2975" s="227"/>
      <c r="AL2975" s="227"/>
      <c r="AM2975" s="225"/>
      <c r="AN2975" s="227"/>
      <c r="AO2975" s="227"/>
      <c r="AP2975" s="227"/>
      <c r="AQ2975" s="227"/>
    </row>
    <row r="2976" spans="35:43">
      <c r="AI2976" s="227"/>
      <c r="AJ2976" s="227"/>
      <c r="AK2976" s="227"/>
      <c r="AL2976" s="227"/>
      <c r="AM2976" s="225"/>
      <c r="AN2976" s="227"/>
      <c r="AO2976" s="227"/>
      <c r="AP2976" s="227"/>
      <c r="AQ2976" s="227"/>
    </row>
    <row r="2977" spans="35:43">
      <c r="AI2977" s="227"/>
      <c r="AJ2977" s="227"/>
      <c r="AK2977" s="227"/>
      <c r="AL2977" s="227"/>
      <c r="AM2977" s="225"/>
      <c r="AN2977" s="227"/>
      <c r="AO2977" s="227"/>
      <c r="AP2977" s="227"/>
      <c r="AQ2977" s="227"/>
    </row>
    <row r="2978" spans="35:43">
      <c r="AI2978" s="227"/>
      <c r="AJ2978" s="227"/>
      <c r="AK2978" s="227"/>
      <c r="AL2978" s="227"/>
      <c r="AM2978" s="225"/>
      <c r="AN2978" s="227"/>
      <c r="AO2978" s="227"/>
      <c r="AP2978" s="227"/>
      <c r="AQ2978" s="227"/>
    </row>
    <row r="2979" spans="35:43">
      <c r="AI2979" s="227"/>
      <c r="AJ2979" s="227"/>
      <c r="AK2979" s="227"/>
      <c r="AL2979" s="227"/>
      <c r="AM2979" s="225"/>
      <c r="AN2979" s="227"/>
      <c r="AO2979" s="227"/>
      <c r="AP2979" s="227"/>
      <c r="AQ2979" s="227"/>
    </row>
    <row r="2980" spans="35:43">
      <c r="AI2980" s="227"/>
      <c r="AJ2980" s="227"/>
      <c r="AK2980" s="227"/>
      <c r="AL2980" s="227"/>
      <c r="AM2980" s="225"/>
      <c r="AN2980" s="227"/>
      <c r="AO2980" s="227"/>
      <c r="AP2980" s="227"/>
      <c r="AQ2980" s="227"/>
    </row>
    <row r="2981" spans="35:43">
      <c r="AI2981" s="227"/>
      <c r="AJ2981" s="227"/>
      <c r="AK2981" s="227"/>
      <c r="AL2981" s="227"/>
      <c r="AM2981" s="225"/>
      <c r="AN2981" s="227"/>
      <c r="AO2981" s="227"/>
      <c r="AP2981" s="227"/>
      <c r="AQ2981" s="227"/>
    </row>
    <row r="2982" spans="35:43">
      <c r="AI2982" s="227"/>
      <c r="AJ2982" s="227"/>
      <c r="AK2982" s="227"/>
      <c r="AL2982" s="227"/>
      <c r="AM2982" s="225"/>
      <c r="AN2982" s="227"/>
      <c r="AO2982" s="227"/>
      <c r="AP2982" s="227"/>
      <c r="AQ2982" s="227"/>
    </row>
    <row r="2983" spans="35:43">
      <c r="AI2983" s="227"/>
      <c r="AJ2983" s="227"/>
      <c r="AK2983" s="227"/>
      <c r="AL2983" s="227"/>
      <c r="AM2983" s="225"/>
      <c r="AN2983" s="227"/>
      <c r="AO2983" s="227"/>
      <c r="AP2983" s="227"/>
      <c r="AQ2983" s="227"/>
    </row>
    <row r="2984" spans="35:43">
      <c r="AI2984" s="227"/>
      <c r="AJ2984" s="227"/>
      <c r="AK2984" s="227"/>
      <c r="AL2984" s="227"/>
      <c r="AM2984" s="225"/>
      <c r="AN2984" s="227"/>
      <c r="AO2984" s="227"/>
      <c r="AP2984" s="227"/>
      <c r="AQ2984" s="227"/>
    </row>
    <row r="2985" spans="35:43">
      <c r="AI2985" s="227"/>
      <c r="AJ2985" s="227"/>
      <c r="AK2985" s="227"/>
      <c r="AL2985" s="227"/>
      <c r="AM2985" s="225"/>
      <c r="AN2985" s="227"/>
      <c r="AO2985" s="227"/>
      <c r="AP2985" s="227"/>
      <c r="AQ2985" s="227"/>
    </row>
    <row r="2986" spans="35:43">
      <c r="AI2986" s="227"/>
      <c r="AJ2986" s="227"/>
      <c r="AK2986" s="227"/>
      <c r="AL2986" s="227"/>
      <c r="AM2986" s="225"/>
      <c r="AN2986" s="227"/>
      <c r="AO2986" s="227"/>
      <c r="AP2986" s="227"/>
      <c r="AQ2986" s="227"/>
    </row>
    <row r="2987" spans="35:43">
      <c r="AI2987" s="227"/>
      <c r="AJ2987" s="227"/>
      <c r="AK2987" s="227"/>
      <c r="AL2987" s="227"/>
      <c r="AM2987" s="225"/>
      <c r="AN2987" s="227"/>
      <c r="AO2987" s="227"/>
      <c r="AP2987" s="227"/>
      <c r="AQ2987" s="227"/>
    </row>
    <row r="2988" spans="35:43">
      <c r="AI2988" s="227"/>
      <c r="AJ2988" s="227"/>
      <c r="AK2988" s="227"/>
      <c r="AL2988" s="227"/>
      <c r="AM2988" s="225"/>
      <c r="AN2988" s="227"/>
      <c r="AO2988" s="227"/>
      <c r="AP2988" s="227"/>
      <c r="AQ2988" s="227"/>
    </row>
    <row r="2989" spans="35:43">
      <c r="AI2989" s="227"/>
      <c r="AJ2989" s="227"/>
      <c r="AK2989" s="227"/>
      <c r="AL2989" s="227"/>
      <c r="AM2989" s="225"/>
      <c r="AN2989" s="227"/>
      <c r="AO2989" s="227"/>
      <c r="AP2989" s="227"/>
      <c r="AQ2989" s="227"/>
    </row>
    <row r="2990" spans="35:43">
      <c r="AI2990" s="227"/>
      <c r="AJ2990" s="227"/>
      <c r="AK2990" s="227"/>
      <c r="AL2990" s="227"/>
      <c r="AM2990" s="225"/>
      <c r="AN2990" s="227"/>
      <c r="AO2990" s="227"/>
      <c r="AP2990" s="227"/>
      <c r="AQ2990" s="227"/>
    </row>
    <row r="2991" spans="35:43">
      <c r="AI2991" s="227"/>
      <c r="AJ2991" s="227"/>
      <c r="AK2991" s="227"/>
      <c r="AL2991" s="227"/>
      <c r="AM2991" s="225"/>
      <c r="AN2991" s="227"/>
      <c r="AO2991" s="227"/>
      <c r="AP2991" s="227"/>
      <c r="AQ2991" s="227"/>
    </row>
    <row r="2992" spans="35:43">
      <c r="AI2992" s="227"/>
      <c r="AJ2992" s="227"/>
      <c r="AK2992" s="227"/>
      <c r="AL2992" s="227"/>
      <c r="AM2992" s="225"/>
      <c r="AN2992" s="227"/>
      <c r="AO2992" s="227"/>
      <c r="AP2992" s="227"/>
      <c r="AQ2992" s="227"/>
    </row>
    <row r="2993" spans="35:43">
      <c r="AI2993" s="227"/>
      <c r="AJ2993" s="227"/>
      <c r="AK2993" s="227"/>
      <c r="AL2993" s="227"/>
      <c r="AM2993" s="225"/>
      <c r="AN2993" s="227"/>
      <c r="AO2993" s="227"/>
      <c r="AP2993" s="227"/>
      <c r="AQ2993" s="227"/>
    </row>
    <row r="2994" spans="35:43">
      <c r="AI2994" s="227"/>
      <c r="AJ2994" s="227"/>
      <c r="AK2994" s="227"/>
      <c r="AL2994" s="227"/>
      <c r="AM2994" s="225"/>
      <c r="AN2994" s="227"/>
      <c r="AO2994" s="227"/>
      <c r="AP2994" s="227"/>
      <c r="AQ2994" s="227"/>
    </row>
    <row r="2995" spans="35:43">
      <c r="AI2995" s="227"/>
      <c r="AJ2995" s="227"/>
      <c r="AK2995" s="227"/>
      <c r="AL2995" s="227"/>
      <c r="AM2995" s="225"/>
      <c r="AN2995" s="227"/>
      <c r="AO2995" s="227"/>
      <c r="AP2995" s="227"/>
      <c r="AQ2995" s="227"/>
    </row>
    <row r="2996" spans="35:43">
      <c r="AI2996" s="227"/>
      <c r="AJ2996" s="227"/>
      <c r="AK2996" s="227"/>
      <c r="AL2996" s="227"/>
      <c r="AM2996" s="225"/>
      <c r="AN2996" s="227"/>
      <c r="AO2996" s="227"/>
      <c r="AP2996" s="227"/>
      <c r="AQ2996" s="227"/>
    </row>
    <row r="2997" spans="35:43">
      <c r="AI2997" s="227"/>
      <c r="AJ2997" s="227"/>
      <c r="AK2997" s="227"/>
      <c r="AL2997" s="227"/>
      <c r="AM2997" s="225"/>
      <c r="AN2997" s="227"/>
      <c r="AO2997" s="227"/>
      <c r="AP2997" s="227"/>
      <c r="AQ2997" s="227"/>
    </row>
    <row r="2998" spans="35:43">
      <c r="AI2998" s="227"/>
      <c r="AJ2998" s="227"/>
      <c r="AK2998" s="227"/>
      <c r="AL2998" s="227"/>
      <c r="AM2998" s="225"/>
      <c r="AN2998" s="227"/>
      <c r="AO2998" s="227"/>
      <c r="AP2998" s="227"/>
      <c r="AQ2998" s="227"/>
    </row>
    <row r="2999" spans="35:43">
      <c r="AI2999" s="227"/>
      <c r="AJ2999" s="227"/>
      <c r="AK2999" s="227"/>
      <c r="AL2999" s="227"/>
      <c r="AM2999" s="225"/>
      <c r="AN2999" s="227"/>
      <c r="AO2999" s="227"/>
      <c r="AP2999" s="227"/>
      <c r="AQ2999" s="227"/>
    </row>
    <row r="3000" spans="35:43">
      <c r="AI3000" s="227"/>
      <c r="AJ3000" s="227"/>
      <c r="AK3000" s="227"/>
      <c r="AL3000" s="227"/>
      <c r="AM3000" s="225"/>
      <c r="AN3000" s="227"/>
      <c r="AO3000" s="227"/>
      <c r="AP3000" s="227"/>
      <c r="AQ3000" s="227"/>
    </row>
    <row r="3001" spans="35:43">
      <c r="AI3001" s="227"/>
      <c r="AJ3001" s="227"/>
      <c r="AK3001" s="227"/>
      <c r="AL3001" s="227"/>
      <c r="AM3001" s="225"/>
      <c r="AN3001" s="227"/>
      <c r="AO3001" s="227"/>
      <c r="AP3001" s="227"/>
      <c r="AQ3001" s="227"/>
    </row>
    <row r="3002" spans="35:43">
      <c r="AI3002" s="227"/>
      <c r="AJ3002" s="227"/>
      <c r="AK3002" s="227"/>
      <c r="AL3002" s="227"/>
      <c r="AM3002" s="225"/>
      <c r="AN3002" s="227"/>
      <c r="AO3002" s="227"/>
      <c r="AP3002" s="227"/>
      <c r="AQ3002" s="227"/>
    </row>
    <row r="3003" spans="35:43">
      <c r="AI3003" s="227"/>
      <c r="AJ3003" s="227"/>
      <c r="AK3003" s="227"/>
      <c r="AL3003" s="227"/>
      <c r="AM3003" s="225"/>
      <c r="AN3003" s="227"/>
      <c r="AO3003" s="227"/>
      <c r="AP3003" s="227"/>
      <c r="AQ3003" s="227"/>
    </row>
    <row r="3004" spans="35:43">
      <c r="AI3004" s="227"/>
      <c r="AJ3004" s="227"/>
      <c r="AK3004" s="227"/>
      <c r="AL3004" s="227"/>
      <c r="AM3004" s="225"/>
      <c r="AN3004" s="227"/>
      <c r="AO3004" s="227"/>
      <c r="AP3004" s="227"/>
      <c r="AQ3004" s="227"/>
    </row>
    <row r="3005" spans="35:43">
      <c r="AI3005" s="227"/>
      <c r="AJ3005" s="227"/>
      <c r="AK3005" s="227"/>
      <c r="AL3005" s="227"/>
      <c r="AM3005" s="225"/>
      <c r="AN3005" s="227"/>
      <c r="AO3005" s="227"/>
      <c r="AP3005" s="227"/>
      <c r="AQ3005" s="227"/>
    </row>
    <row r="3006" spans="35:43">
      <c r="AI3006" s="227"/>
      <c r="AJ3006" s="227"/>
      <c r="AK3006" s="227"/>
      <c r="AL3006" s="227"/>
      <c r="AM3006" s="225"/>
      <c r="AN3006" s="227"/>
      <c r="AO3006" s="227"/>
      <c r="AP3006" s="227"/>
      <c r="AQ3006" s="227"/>
    </row>
    <row r="3007" spans="35:43">
      <c r="AI3007" s="227"/>
      <c r="AJ3007" s="227"/>
      <c r="AK3007" s="227"/>
      <c r="AL3007" s="227"/>
      <c r="AM3007" s="225"/>
      <c r="AN3007" s="227"/>
      <c r="AO3007" s="227"/>
      <c r="AP3007" s="227"/>
      <c r="AQ3007" s="227"/>
    </row>
    <row r="3008" spans="35:43">
      <c r="AI3008" s="227"/>
      <c r="AJ3008" s="227"/>
      <c r="AK3008" s="227"/>
      <c r="AL3008" s="227"/>
      <c r="AM3008" s="225"/>
      <c r="AN3008" s="227"/>
      <c r="AO3008" s="227"/>
      <c r="AP3008" s="227"/>
      <c r="AQ3008" s="227"/>
    </row>
    <row r="3009" spans="35:43">
      <c r="AI3009" s="227"/>
      <c r="AJ3009" s="227"/>
      <c r="AK3009" s="227"/>
      <c r="AL3009" s="227"/>
      <c r="AM3009" s="225"/>
      <c r="AN3009" s="227"/>
      <c r="AO3009" s="227"/>
      <c r="AP3009" s="227"/>
      <c r="AQ3009" s="227"/>
    </row>
    <row r="3010" spans="35:43">
      <c r="AI3010" s="227"/>
      <c r="AJ3010" s="227"/>
      <c r="AK3010" s="227"/>
      <c r="AL3010" s="227"/>
      <c r="AM3010" s="225"/>
      <c r="AN3010" s="227"/>
      <c r="AO3010" s="227"/>
      <c r="AP3010" s="227"/>
      <c r="AQ3010" s="227"/>
    </row>
    <row r="3011" spans="35:43">
      <c r="AI3011" s="227"/>
      <c r="AJ3011" s="227"/>
      <c r="AK3011" s="227"/>
      <c r="AL3011" s="227"/>
      <c r="AM3011" s="225"/>
      <c r="AN3011" s="227"/>
      <c r="AO3011" s="227"/>
      <c r="AP3011" s="227"/>
      <c r="AQ3011" s="227"/>
    </row>
    <row r="3012" spans="35:43">
      <c r="AI3012" s="227"/>
      <c r="AJ3012" s="227"/>
      <c r="AK3012" s="227"/>
      <c r="AL3012" s="227"/>
      <c r="AM3012" s="225"/>
      <c r="AN3012" s="227"/>
      <c r="AO3012" s="227"/>
      <c r="AP3012" s="227"/>
      <c r="AQ3012" s="227"/>
    </row>
    <row r="3013" spans="35:43">
      <c r="AI3013" s="227"/>
      <c r="AJ3013" s="227"/>
      <c r="AK3013" s="227"/>
      <c r="AL3013" s="227"/>
      <c r="AM3013" s="225"/>
      <c r="AN3013" s="227"/>
      <c r="AO3013" s="227"/>
      <c r="AP3013" s="227"/>
      <c r="AQ3013" s="227"/>
    </row>
    <row r="3014" spans="35:43">
      <c r="AI3014" s="227"/>
      <c r="AJ3014" s="227"/>
      <c r="AK3014" s="227"/>
      <c r="AL3014" s="227"/>
      <c r="AM3014" s="225"/>
      <c r="AN3014" s="227"/>
      <c r="AO3014" s="227"/>
      <c r="AP3014" s="227"/>
      <c r="AQ3014" s="227"/>
    </row>
    <row r="3015" spans="35:43">
      <c r="AI3015" s="227"/>
      <c r="AJ3015" s="227"/>
      <c r="AK3015" s="227"/>
      <c r="AL3015" s="227"/>
      <c r="AM3015" s="225"/>
      <c r="AN3015" s="227"/>
      <c r="AO3015" s="227"/>
      <c r="AP3015" s="227"/>
      <c r="AQ3015" s="227"/>
    </row>
    <row r="3016" spans="35:43">
      <c r="AI3016" s="227"/>
      <c r="AJ3016" s="227"/>
      <c r="AK3016" s="227"/>
      <c r="AL3016" s="227"/>
      <c r="AM3016" s="225"/>
      <c r="AN3016" s="227"/>
      <c r="AO3016" s="227"/>
      <c r="AP3016" s="227"/>
      <c r="AQ3016" s="227"/>
    </row>
    <row r="3017" spans="35:43">
      <c r="AI3017" s="227"/>
      <c r="AJ3017" s="227"/>
      <c r="AK3017" s="227"/>
      <c r="AL3017" s="227"/>
      <c r="AM3017" s="225"/>
      <c r="AN3017" s="227"/>
      <c r="AO3017" s="227"/>
      <c r="AP3017" s="227"/>
      <c r="AQ3017" s="227"/>
    </row>
    <row r="3018" spans="35:43">
      <c r="AI3018" s="227"/>
      <c r="AJ3018" s="227"/>
      <c r="AK3018" s="227"/>
      <c r="AL3018" s="227"/>
      <c r="AM3018" s="225"/>
      <c r="AN3018" s="227"/>
      <c r="AO3018" s="227"/>
      <c r="AP3018" s="227"/>
      <c r="AQ3018" s="227"/>
    </row>
    <row r="3019" spans="35:43">
      <c r="AI3019" s="227"/>
      <c r="AJ3019" s="227"/>
      <c r="AK3019" s="227"/>
      <c r="AL3019" s="227"/>
      <c r="AM3019" s="225"/>
      <c r="AN3019" s="227"/>
      <c r="AO3019" s="227"/>
      <c r="AP3019" s="227"/>
      <c r="AQ3019" s="227"/>
    </row>
    <row r="3020" spans="35:43">
      <c r="AI3020" s="227"/>
      <c r="AJ3020" s="227"/>
      <c r="AK3020" s="227"/>
      <c r="AL3020" s="227"/>
      <c r="AM3020" s="225"/>
      <c r="AN3020" s="227"/>
      <c r="AO3020" s="227"/>
      <c r="AP3020" s="227"/>
      <c r="AQ3020" s="227"/>
    </row>
    <row r="3021" spans="35:43">
      <c r="AI3021" s="227"/>
      <c r="AJ3021" s="227"/>
      <c r="AK3021" s="227"/>
      <c r="AL3021" s="227"/>
      <c r="AM3021" s="225"/>
      <c r="AN3021" s="227"/>
      <c r="AO3021" s="227"/>
      <c r="AP3021" s="227"/>
      <c r="AQ3021" s="227"/>
    </row>
    <row r="3022" spans="35:43">
      <c r="AI3022" s="227"/>
      <c r="AJ3022" s="227"/>
      <c r="AK3022" s="227"/>
      <c r="AL3022" s="227"/>
      <c r="AM3022" s="225"/>
      <c r="AN3022" s="227"/>
      <c r="AO3022" s="227"/>
      <c r="AP3022" s="227"/>
      <c r="AQ3022" s="227"/>
    </row>
    <row r="3023" spans="35:43">
      <c r="AI3023" s="227"/>
      <c r="AJ3023" s="227"/>
      <c r="AK3023" s="227"/>
      <c r="AL3023" s="227"/>
      <c r="AM3023" s="225"/>
      <c r="AN3023" s="227"/>
      <c r="AO3023" s="227"/>
      <c r="AP3023" s="227"/>
      <c r="AQ3023" s="227"/>
    </row>
    <row r="3024" spans="35:43">
      <c r="AI3024" s="227"/>
      <c r="AJ3024" s="227"/>
      <c r="AK3024" s="227"/>
      <c r="AL3024" s="227"/>
      <c r="AM3024" s="225"/>
      <c r="AN3024" s="227"/>
      <c r="AO3024" s="227"/>
      <c r="AP3024" s="227"/>
      <c r="AQ3024" s="227"/>
    </row>
    <row r="3025" spans="35:43">
      <c r="AI3025" s="227"/>
      <c r="AJ3025" s="227"/>
      <c r="AK3025" s="227"/>
      <c r="AL3025" s="227"/>
      <c r="AM3025" s="225"/>
      <c r="AN3025" s="227"/>
      <c r="AO3025" s="227"/>
      <c r="AP3025" s="227"/>
      <c r="AQ3025" s="227"/>
    </row>
    <row r="3026" spans="35:43">
      <c r="AI3026" s="227"/>
      <c r="AJ3026" s="227"/>
      <c r="AK3026" s="227"/>
      <c r="AL3026" s="227"/>
      <c r="AM3026" s="225"/>
      <c r="AN3026" s="227"/>
      <c r="AO3026" s="227"/>
      <c r="AP3026" s="227"/>
      <c r="AQ3026" s="227"/>
    </row>
    <row r="3027" spans="35:43">
      <c r="AI3027" s="227"/>
      <c r="AJ3027" s="227"/>
      <c r="AK3027" s="227"/>
      <c r="AL3027" s="227"/>
      <c r="AM3027" s="225"/>
      <c r="AN3027" s="227"/>
      <c r="AO3027" s="227"/>
      <c r="AP3027" s="227"/>
      <c r="AQ3027" s="227"/>
    </row>
    <row r="3028" spans="35:43">
      <c r="AI3028" s="227"/>
      <c r="AJ3028" s="227"/>
      <c r="AK3028" s="227"/>
      <c r="AL3028" s="227"/>
      <c r="AM3028" s="225"/>
      <c r="AN3028" s="227"/>
      <c r="AO3028" s="227"/>
      <c r="AP3028" s="227"/>
      <c r="AQ3028" s="227"/>
    </row>
    <row r="3029" spans="35:43">
      <c r="AI3029" s="227"/>
      <c r="AJ3029" s="227"/>
      <c r="AK3029" s="227"/>
      <c r="AL3029" s="227"/>
      <c r="AM3029" s="225"/>
      <c r="AN3029" s="227"/>
      <c r="AO3029" s="227"/>
      <c r="AP3029" s="227"/>
      <c r="AQ3029" s="227"/>
    </row>
    <row r="3030" spans="35:43">
      <c r="AI3030" s="227"/>
      <c r="AJ3030" s="227"/>
      <c r="AK3030" s="227"/>
      <c r="AL3030" s="227"/>
      <c r="AM3030" s="225"/>
      <c r="AN3030" s="227"/>
      <c r="AO3030" s="227"/>
      <c r="AP3030" s="227"/>
      <c r="AQ3030" s="227"/>
    </row>
    <row r="3031" spans="35:43">
      <c r="AI3031" s="227"/>
      <c r="AJ3031" s="227"/>
      <c r="AK3031" s="227"/>
      <c r="AL3031" s="227"/>
      <c r="AM3031" s="225"/>
      <c r="AN3031" s="227"/>
      <c r="AO3031" s="227"/>
      <c r="AP3031" s="227"/>
      <c r="AQ3031" s="227"/>
    </row>
    <row r="3032" spans="35:43">
      <c r="AI3032" s="227"/>
      <c r="AJ3032" s="227"/>
      <c r="AK3032" s="227"/>
      <c r="AL3032" s="227"/>
      <c r="AM3032" s="225"/>
      <c r="AN3032" s="227"/>
      <c r="AO3032" s="227"/>
      <c r="AP3032" s="227"/>
      <c r="AQ3032" s="227"/>
    </row>
    <row r="3033" spans="35:43">
      <c r="AI3033" s="227"/>
      <c r="AJ3033" s="227"/>
      <c r="AK3033" s="227"/>
      <c r="AL3033" s="227"/>
      <c r="AM3033" s="225"/>
      <c r="AN3033" s="227"/>
      <c r="AO3033" s="227"/>
      <c r="AP3033" s="227"/>
      <c r="AQ3033" s="227"/>
    </row>
    <row r="3034" spans="35:43">
      <c r="AI3034" s="227"/>
      <c r="AJ3034" s="227"/>
      <c r="AK3034" s="227"/>
      <c r="AL3034" s="227"/>
      <c r="AM3034" s="225"/>
      <c r="AN3034" s="227"/>
      <c r="AO3034" s="227"/>
      <c r="AP3034" s="227"/>
      <c r="AQ3034" s="227"/>
    </row>
    <row r="3035" spans="35:43">
      <c r="AI3035" s="227"/>
      <c r="AJ3035" s="227"/>
      <c r="AK3035" s="227"/>
      <c r="AL3035" s="227"/>
      <c r="AM3035" s="225"/>
      <c r="AN3035" s="227"/>
      <c r="AO3035" s="227"/>
      <c r="AP3035" s="227"/>
      <c r="AQ3035" s="227"/>
    </row>
    <row r="3036" spans="35:43">
      <c r="AI3036" s="227"/>
      <c r="AJ3036" s="227"/>
      <c r="AK3036" s="227"/>
      <c r="AL3036" s="227"/>
      <c r="AM3036" s="225"/>
      <c r="AN3036" s="227"/>
      <c r="AO3036" s="227"/>
      <c r="AP3036" s="227"/>
      <c r="AQ3036" s="227"/>
    </row>
    <row r="3037" spans="35:43">
      <c r="AI3037" s="227"/>
      <c r="AJ3037" s="227"/>
      <c r="AK3037" s="227"/>
      <c r="AL3037" s="227"/>
      <c r="AM3037" s="225"/>
      <c r="AN3037" s="227"/>
      <c r="AO3037" s="227"/>
      <c r="AP3037" s="227"/>
      <c r="AQ3037" s="227"/>
    </row>
    <row r="3038" spans="35:43">
      <c r="AI3038" s="227"/>
      <c r="AJ3038" s="227"/>
      <c r="AK3038" s="227"/>
      <c r="AL3038" s="227"/>
      <c r="AM3038" s="225"/>
      <c r="AN3038" s="227"/>
      <c r="AO3038" s="227"/>
      <c r="AP3038" s="227"/>
      <c r="AQ3038" s="227"/>
    </row>
    <row r="3039" spans="35:43">
      <c r="AI3039" s="227"/>
      <c r="AJ3039" s="227"/>
      <c r="AK3039" s="227"/>
      <c r="AL3039" s="227"/>
      <c r="AM3039" s="225"/>
      <c r="AN3039" s="227"/>
      <c r="AO3039" s="227"/>
      <c r="AP3039" s="227"/>
      <c r="AQ3039" s="227"/>
    </row>
    <row r="3040" spans="35:43">
      <c r="AI3040" s="227"/>
      <c r="AJ3040" s="227"/>
      <c r="AK3040" s="227"/>
      <c r="AL3040" s="227"/>
      <c r="AM3040" s="225"/>
      <c r="AN3040" s="227"/>
      <c r="AO3040" s="227"/>
      <c r="AP3040" s="227"/>
      <c r="AQ3040" s="227"/>
    </row>
    <row r="3041" spans="35:43">
      <c r="AI3041" s="227"/>
      <c r="AJ3041" s="227"/>
      <c r="AK3041" s="227"/>
      <c r="AL3041" s="227"/>
      <c r="AM3041" s="225"/>
      <c r="AN3041" s="227"/>
      <c r="AO3041" s="227"/>
      <c r="AP3041" s="227"/>
      <c r="AQ3041" s="227"/>
    </row>
    <row r="3042" spans="35:43">
      <c r="AI3042" s="227"/>
      <c r="AJ3042" s="227"/>
      <c r="AK3042" s="227"/>
      <c r="AL3042" s="227"/>
      <c r="AM3042" s="225"/>
      <c r="AN3042" s="227"/>
      <c r="AO3042" s="227"/>
      <c r="AP3042" s="227"/>
      <c r="AQ3042" s="227"/>
    </row>
    <row r="3043" spans="35:43">
      <c r="AI3043" s="227"/>
      <c r="AJ3043" s="227"/>
      <c r="AK3043" s="227"/>
      <c r="AL3043" s="227"/>
      <c r="AM3043" s="225"/>
      <c r="AN3043" s="227"/>
      <c r="AO3043" s="227"/>
      <c r="AP3043" s="227"/>
      <c r="AQ3043" s="227"/>
    </row>
    <row r="3044" spans="35:43">
      <c r="AI3044" s="227"/>
      <c r="AJ3044" s="227"/>
      <c r="AK3044" s="227"/>
      <c r="AL3044" s="227"/>
      <c r="AM3044" s="225"/>
      <c r="AN3044" s="227"/>
      <c r="AO3044" s="227"/>
      <c r="AP3044" s="227"/>
      <c r="AQ3044" s="227"/>
    </row>
    <row r="3045" spans="35:43">
      <c r="AI3045" s="227"/>
      <c r="AJ3045" s="227"/>
      <c r="AK3045" s="227"/>
      <c r="AL3045" s="227"/>
      <c r="AM3045" s="225"/>
      <c r="AN3045" s="227"/>
      <c r="AO3045" s="227"/>
      <c r="AP3045" s="227"/>
      <c r="AQ3045" s="227"/>
    </row>
    <row r="3046" spans="35:43">
      <c r="AI3046" s="227"/>
      <c r="AJ3046" s="227"/>
      <c r="AK3046" s="227"/>
      <c r="AL3046" s="227"/>
      <c r="AM3046" s="225"/>
      <c r="AN3046" s="227"/>
      <c r="AO3046" s="227"/>
      <c r="AP3046" s="227"/>
      <c r="AQ3046" s="227"/>
    </row>
    <row r="3047" spans="35:43">
      <c r="AI3047" s="227"/>
      <c r="AJ3047" s="227"/>
      <c r="AK3047" s="227"/>
      <c r="AL3047" s="227"/>
      <c r="AM3047" s="225"/>
      <c r="AN3047" s="227"/>
      <c r="AO3047" s="227"/>
      <c r="AP3047" s="227"/>
      <c r="AQ3047" s="227"/>
    </row>
    <row r="3048" spans="35:43">
      <c r="AI3048" s="227"/>
      <c r="AJ3048" s="227"/>
      <c r="AK3048" s="227"/>
      <c r="AL3048" s="227"/>
      <c r="AM3048" s="225"/>
      <c r="AN3048" s="227"/>
      <c r="AO3048" s="227"/>
      <c r="AP3048" s="227"/>
      <c r="AQ3048" s="227"/>
    </row>
    <row r="3049" spans="35:43">
      <c r="AI3049" s="227"/>
      <c r="AJ3049" s="227"/>
      <c r="AK3049" s="227"/>
      <c r="AL3049" s="227"/>
      <c r="AM3049" s="225"/>
      <c r="AN3049" s="227"/>
      <c r="AO3049" s="227"/>
      <c r="AP3049" s="227"/>
      <c r="AQ3049" s="227"/>
    </row>
    <row r="3050" spans="35:43">
      <c r="AI3050" s="227"/>
      <c r="AJ3050" s="227"/>
      <c r="AK3050" s="227"/>
      <c r="AL3050" s="227"/>
      <c r="AM3050" s="225"/>
      <c r="AN3050" s="227"/>
      <c r="AO3050" s="227"/>
      <c r="AP3050" s="227"/>
      <c r="AQ3050" s="227"/>
    </row>
    <row r="3051" spans="35:43">
      <c r="AI3051" s="227"/>
      <c r="AJ3051" s="227"/>
      <c r="AK3051" s="227"/>
      <c r="AL3051" s="227"/>
      <c r="AM3051" s="225"/>
      <c r="AN3051" s="227"/>
      <c r="AO3051" s="227"/>
      <c r="AP3051" s="227"/>
      <c r="AQ3051" s="227"/>
    </row>
    <row r="3052" spans="35:43">
      <c r="AI3052" s="227"/>
      <c r="AJ3052" s="227"/>
      <c r="AK3052" s="227"/>
      <c r="AL3052" s="227"/>
      <c r="AM3052" s="225"/>
      <c r="AN3052" s="227"/>
      <c r="AO3052" s="227"/>
      <c r="AP3052" s="227"/>
      <c r="AQ3052" s="227"/>
    </row>
    <row r="3053" spans="35:43">
      <c r="AI3053" s="227"/>
      <c r="AJ3053" s="227"/>
      <c r="AK3053" s="227"/>
      <c r="AL3053" s="227"/>
      <c r="AM3053" s="225"/>
      <c r="AN3053" s="227"/>
      <c r="AO3053" s="227"/>
      <c r="AP3053" s="227"/>
      <c r="AQ3053" s="227"/>
    </row>
    <row r="3054" spans="35:43">
      <c r="AI3054" s="227"/>
      <c r="AJ3054" s="227"/>
      <c r="AK3054" s="227"/>
      <c r="AL3054" s="227"/>
      <c r="AM3054" s="225"/>
      <c r="AN3054" s="227"/>
      <c r="AO3054" s="227"/>
      <c r="AP3054" s="227"/>
      <c r="AQ3054" s="227"/>
    </row>
    <row r="3055" spans="35:43">
      <c r="AI3055" s="227"/>
      <c r="AJ3055" s="227"/>
      <c r="AK3055" s="227"/>
      <c r="AL3055" s="227"/>
      <c r="AM3055" s="225"/>
      <c r="AN3055" s="227"/>
      <c r="AO3055" s="227"/>
      <c r="AP3055" s="227"/>
      <c r="AQ3055" s="227"/>
    </row>
    <row r="3056" spans="35:43">
      <c r="AI3056" s="227"/>
      <c r="AJ3056" s="227"/>
      <c r="AK3056" s="227"/>
      <c r="AL3056" s="227"/>
      <c r="AM3056" s="225"/>
      <c r="AN3056" s="227"/>
      <c r="AO3056" s="227"/>
      <c r="AP3056" s="227"/>
      <c r="AQ3056" s="227"/>
    </row>
    <row r="3057" spans="35:43">
      <c r="AI3057" s="227"/>
      <c r="AJ3057" s="227"/>
      <c r="AK3057" s="227"/>
      <c r="AL3057" s="227"/>
      <c r="AM3057" s="225"/>
      <c r="AN3057" s="227"/>
      <c r="AO3057" s="227"/>
      <c r="AP3057" s="227"/>
      <c r="AQ3057" s="227"/>
    </row>
    <row r="3058" spans="35:43">
      <c r="AI3058" s="227"/>
      <c r="AJ3058" s="227"/>
      <c r="AK3058" s="227"/>
      <c r="AL3058" s="227"/>
      <c r="AM3058" s="225"/>
      <c r="AN3058" s="227"/>
      <c r="AO3058" s="227"/>
      <c r="AP3058" s="227"/>
      <c r="AQ3058" s="227"/>
    </row>
    <row r="3059" spans="35:43">
      <c r="AI3059" s="227"/>
      <c r="AJ3059" s="227"/>
      <c r="AK3059" s="227"/>
      <c r="AL3059" s="227"/>
      <c r="AM3059" s="225"/>
      <c r="AN3059" s="227"/>
      <c r="AO3059" s="227"/>
      <c r="AP3059" s="227"/>
      <c r="AQ3059" s="227"/>
    </row>
    <row r="3060" spans="35:43">
      <c r="AI3060" s="227"/>
      <c r="AJ3060" s="227"/>
      <c r="AK3060" s="227"/>
      <c r="AL3060" s="227"/>
      <c r="AM3060" s="225"/>
      <c r="AN3060" s="227"/>
      <c r="AO3060" s="227"/>
      <c r="AP3060" s="227"/>
      <c r="AQ3060" s="227"/>
    </row>
    <row r="3061" spans="35:43">
      <c r="AI3061" s="227"/>
      <c r="AJ3061" s="227"/>
      <c r="AK3061" s="227"/>
      <c r="AL3061" s="227"/>
      <c r="AM3061" s="225"/>
      <c r="AN3061" s="227"/>
      <c r="AO3061" s="227"/>
      <c r="AP3061" s="227"/>
      <c r="AQ3061" s="227"/>
    </row>
    <row r="3062" spans="35:43">
      <c r="AI3062" s="227"/>
      <c r="AJ3062" s="227"/>
      <c r="AK3062" s="227"/>
      <c r="AL3062" s="227"/>
      <c r="AM3062" s="225"/>
      <c r="AN3062" s="227"/>
      <c r="AO3062" s="227"/>
      <c r="AP3062" s="227"/>
      <c r="AQ3062" s="227"/>
    </row>
    <row r="3063" spans="35:43">
      <c r="AI3063" s="227"/>
      <c r="AJ3063" s="227"/>
      <c r="AK3063" s="227"/>
      <c r="AL3063" s="227"/>
      <c r="AM3063" s="225"/>
      <c r="AN3063" s="227"/>
      <c r="AO3063" s="227"/>
      <c r="AP3063" s="227"/>
      <c r="AQ3063" s="227"/>
    </row>
    <row r="3064" spans="35:43">
      <c r="AI3064" s="227"/>
      <c r="AJ3064" s="227"/>
      <c r="AK3064" s="227"/>
      <c r="AL3064" s="227"/>
      <c r="AM3064" s="225"/>
      <c r="AN3064" s="227"/>
      <c r="AO3064" s="227"/>
      <c r="AP3064" s="227"/>
      <c r="AQ3064" s="227"/>
    </row>
    <row r="3065" spans="35:43">
      <c r="AI3065" s="227"/>
      <c r="AJ3065" s="227"/>
      <c r="AK3065" s="227"/>
      <c r="AL3065" s="227"/>
      <c r="AM3065" s="225"/>
      <c r="AN3065" s="227"/>
      <c r="AO3065" s="227"/>
      <c r="AP3065" s="227"/>
      <c r="AQ3065" s="227"/>
    </row>
    <row r="3066" spans="35:43">
      <c r="AI3066" s="227"/>
      <c r="AJ3066" s="227"/>
      <c r="AK3066" s="227"/>
      <c r="AL3066" s="227"/>
      <c r="AM3066" s="225"/>
      <c r="AN3066" s="227"/>
      <c r="AO3066" s="227"/>
      <c r="AP3066" s="227"/>
      <c r="AQ3066" s="227"/>
    </row>
    <row r="3067" spans="35:43">
      <c r="AI3067" s="227"/>
      <c r="AJ3067" s="227"/>
      <c r="AK3067" s="227"/>
      <c r="AL3067" s="227"/>
      <c r="AM3067" s="225"/>
      <c r="AN3067" s="227"/>
      <c r="AO3067" s="227"/>
      <c r="AP3067" s="227"/>
      <c r="AQ3067" s="227"/>
    </row>
    <row r="3068" spans="35:43">
      <c r="AI3068" s="227"/>
      <c r="AJ3068" s="227"/>
      <c r="AK3068" s="227"/>
      <c r="AL3068" s="227"/>
      <c r="AM3068" s="225"/>
      <c r="AN3068" s="227"/>
      <c r="AO3068" s="227"/>
      <c r="AP3068" s="227"/>
      <c r="AQ3068" s="227"/>
    </row>
    <row r="3069" spans="35:43">
      <c r="AI3069" s="227"/>
      <c r="AJ3069" s="227"/>
      <c r="AK3069" s="227"/>
      <c r="AL3069" s="227"/>
      <c r="AM3069" s="225"/>
      <c r="AN3069" s="227"/>
      <c r="AO3069" s="227"/>
      <c r="AP3069" s="227"/>
      <c r="AQ3069" s="227"/>
    </row>
    <row r="3070" spans="35:43">
      <c r="AI3070" s="227"/>
      <c r="AJ3070" s="227"/>
      <c r="AK3070" s="227"/>
      <c r="AL3070" s="227"/>
      <c r="AM3070" s="225"/>
      <c r="AN3070" s="227"/>
      <c r="AO3070" s="227"/>
      <c r="AP3070" s="227"/>
      <c r="AQ3070" s="227"/>
    </row>
    <row r="3071" spans="35:43">
      <c r="AI3071" s="227"/>
      <c r="AJ3071" s="227"/>
      <c r="AK3071" s="227"/>
      <c r="AL3071" s="227"/>
      <c r="AM3071" s="225"/>
      <c r="AN3071" s="227"/>
      <c r="AO3071" s="227"/>
      <c r="AP3071" s="227"/>
      <c r="AQ3071" s="227"/>
    </row>
    <row r="3072" spans="35:43">
      <c r="AI3072" s="227"/>
      <c r="AJ3072" s="227"/>
      <c r="AK3072" s="227"/>
      <c r="AL3072" s="227"/>
      <c r="AM3072" s="225"/>
      <c r="AN3072" s="227"/>
      <c r="AO3072" s="227"/>
      <c r="AP3072" s="227"/>
      <c r="AQ3072" s="227"/>
    </row>
    <row r="3073" spans="35:43">
      <c r="AI3073" s="227"/>
      <c r="AJ3073" s="227"/>
      <c r="AK3073" s="227"/>
      <c r="AL3073" s="227"/>
      <c r="AM3073" s="225"/>
      <c r="AN3073" s="227"/>
      <c r="AO3073" s="227"/>
      <c r="AP3073" s="227"/>
      <c r="AQ3073" s="227"/>
    </row>
    <row r="3074" spans="35:43">
      <c r="AI3074" s="227"/>
      <c r="AJ3074" s="227"/>
      <c r="AK3074" s="227"/>
      <c r="AL3074" s="227"/>
      <c r="AM3074" s="225"/>
      <c r="AN3074" s="227"/>
      <c r="AO3074" s="227"/>
      <c r="AP3074" s="227"/>
      <c r="AQ3074" s="227"/>
    </row>
    <row r="3075" spans="35:43">
      <c r="AI3075" s="227"/>
      <c r="AJ3075" s="227"/>
      <c r="AK3075" s="227"/>
      <c r="AL3075" s="227"/>
      <c r="AM3075" s="225"/>
      <c r="AN3075" s="227"/>
      <c r="AO3075" s="227"/>
      <c r="AP3075" s="227"/>
      <c r="AQ3075" s="227"/>
    </row>
    <row r="3076" spans="35:43">
      <c r="AI3076" s="227"/>
      <c r="AJ3076" s="227"/>
      <c r="AK3076" s="227"/>
      <c r="AL3076" s="227"/>
      <c r="AM3076" s="225"/>
      <c r="AN3076" s="227"/>
      <c r="AO3076" s="227"/>
      <c r="AP3076" s="227"/>
      <c r="AQ3076" s="227"/>
    </row>
    <row r="3077" spans="35:43">
      <c r="AI3077" s="227"/>
      <c r="AJ3077" s="227"/>
      <c r="AK3077" s="227"/>
      <c r="AL3077" s="227"/>
      <c r="AM3077" s="225"/>
      <c r="AN3077" s="227"/>
      <c r="AO3077" s="227"/>
      <c r="AP3077" s="227"/>
      <c r="AQ3077" s="227"/>
    </row>
    <row r="3078" spans="35:43">
      <c r="AI3078" s="227"/>
      <c r="AJ3078" s="227"/>
      <c r="AK3078" s="227"/>
      <c r="AL3078" s="227"/>
      <c r="AM3078" s="225"/>
      <c r="AN3078" s="227"/>
      <c r="AO3078" s="227"/>
      <c r="AP3078" s="227"/>
      <c r="AQ3078" s="227"/>
    </row>
    <row r="3079" spans="35:43">
      <c r="AI3079" s="227"/>
      <c r="AJ3079" s="227"/>
      <c r="AK3079" s="227"/>
      <c r="AL3079" s="227"/>
      <c r="AM3079" s="225"/>
      <c r="AN3079" s="227"/>
      <c r="AO3079" s="227"/>
      <c r="AP3079" s="227"/>
      <c r="AQ3079" s="227"/>
    </row>
    <row r="3080" spans="35:43">
      <c r="AI3080" s="227"/>
      <c r="AJ3080" s="227"/>
      <c r="AK3080" s="227"/>
      <c r="AL3080" s="227"/>
      <c r="AM3080" s="225"/>
      <c r="AN3080" s="227"/>
      <c r="AO3080" s="227"/>
      <c r="AP3080" s="227"/>
      <c r="AQ3080" s="227"/>
    </row>
    <row r="3081" spans="35:43">
      <c r="AI3081" s="227"/>
      <c r="AJ3081" s="227"/>
      <c r="AK3081" s="227"/>
      <c r="AL3081" s="227"/>
      <c r="AM3081" s="225"/>
      <c r="AN3081" s="227"/>
      <c r="AO3081" s="227"/>
      <c r="AP3081" s="227"/>
      <c r="AQ3081" s="227"/>
    </row>
    <row r="3082" spans="35:43">
      <c r="AI3082" s="227"/>
      <c r="AJ3082" s="227"/>
      <c r="AK3082" s="227"/>
      <c r="AL3082" s="227"/>
      <c r="AM3082" s="225"/>
      <c r="AN3082" s="227"/>
      <c r="AO3082" s="227"/>
      <c r="AP3082" s="227"/>
      <c r="AQ3082" s="227"/>
    </row>
    <row r="3083" spans="35:43">
      <c r="AI3083" s="227"/>
      <c r="AJ3083" s="227"/>
      <c r="AK3083" s="227"/>
      <c r="AL3083" s="227"/>
      <c r="AM3083" s="225"/>
      <c r="AN3083" s="227"/>
      <c r="AO3083" s="227"/>
      <c r="AP3083" s="227"/>
      <c r="AQ3083" s="227"/>
    </row>
    <row r="3084" spans="35:43">
      <c r="AI3084" s="227"/>
      <c r="AJ3084" s="227"/>
      <c r="AK3084" s="227"/>
      <c r="AL3084" s="227"/>
      <c r="AM3084" s="225"/>
      <c r="AN3084" s="227"/>
      <c r="AO3084" s="227"/>
      <c r="AP3084" s="227"/>
      <c r="AQ3084" s="227"/>
    </row>
    <row r="3085" spans="35:43">
      <c r="AI3085" s="227"/>
      <c r="AJ3085" s="227"/>
      <c r="AK3085" s="227"/>
      <c r="AL3085" s="227"/>
      <c r="AM3085" s="225"/>
      <c r="AN3085" s="227"/>
      <c r="AO3085" s="227"/>
      <c r="AP3085" s="227"/>
      <c r="AQ3085" s="227"/>
    </row>
    <row r="3086" spans="35:43">
      <c r="AI3086" s="227"/>
      <c r="AJ3086" s="227"/>
      <c r="AK3086" s="227"/>
      <c r="AL3086" s="227"/>
      <c r="AM3086" s="225"/>
      <c r="AN3086" s="227"/>
      <c r="AO3086" s="227"/>
      <c r="AP3086" s="227"/>
      <c r="AQ3086" s="227"/>
    </row>
    <row r="3087" spans="35:43">
      <c r="AI3087" s="227"/>
      <c r="AJ3087" s="227"/>
      <c r="AK3087" s="227"/>
      <c r="AL3087" s="227"/>
      <c r="AM3087" s="225"/>
      <c r="AN3087" s="227"/>
      <c r="AO3087" s="227"/>
      <c r="AP3087" s="227"/>
      <c r="AQ3087" s="227"/>
    </row>
    <row r="3088" spans="35:43">
      <c r="AI3088" s="227"/>
      <c r="AJ3088" s="227"/>
      <c r="AK3088" s="227"/>
      <c r="AL3088" s="227"/>
      <c r="AM3088" s="225"/>
      <c r="AN3088" s="227"/>
      <c r="AO3088" s="227"/>
      <c r="AP3088" s="227"/>
      <c r="AQ3088" s="227"/>
    </row>
    <row r="3089" spans="35:43">
      <c r="AI3089" s="227"/>
      <c r="AJ3089" s="227"/>
      <c r="AK3089" s="227"/>
      <c r="AL3089" s="227"/>
      <c r="AM3089" s="225"/>
      <c r="AN3089" s="227"/>
      <c r="AO3089" s="227"/>
      <c r="AP3089" s="227"/>
      <c r="AQ3089" s="227"/>
    </row>
    <row r="3090" spans="35:43">
      <c r="AI3090" s="227"/>
      <c r="AJ3090" s="227"/>
      <c r="AK3090" s="227"/>
      <c r="AL3090" s="227"/>
      <c r="AM3090" s="225"/>
      <c r="AN3090" s="227"/>
      <c r="AO3090" s="227"/>
      <c r="AP3090" s="227"/>
      <c r="AQ3090" s="227"/>
    </row>
    <row r="3091" spans="35:43">
      <c r="AI3091" s="227"/>
      <c r="AJ3091" s="227"/>
      <c r="AK3091" s="227"/>
      <c r="AL3091" s="227"/>
      <c r="AM3091" s="225"/>
      <c r="AN3091" s="227"/>
      <c r="AO3091" s="227"/>
      <c r="AP3091" s="227"/>
      <c r="AQ3091" s="227"/>
    </row>
    <row r="3092" spans="35:43">
      <c r="AI3092" s="227"/>
      <c r="AJ3092" s="227"/>
      <c r="AK3092" s="227"/>
      <c r="AL3092" s="227"/>
      <c r="AM3092" s="225"/>
      <c r="AN3092" s="227"/>
      <c r="AO3092" s="227"/>
      <c r="AP3092" s="227"/>
      <c r="AQ3092" s="227"/>
    </row>
    <row r="3093" spans="35:43">
      <c r="AI3093" s="227"/>
      <c r="AJ3093" s="227"/>
      <c r="AK3093" s="227"/>
      <c r="AL3093" s="227"/>
      <c r="AM3093" s="225"/>
      <c r="AN3093" s="227"/>
      <c r="AO3093" s="227"/>
      <c r="AP3093" s="227"/>
      <c r="AQ3093" s="227"/>
    </row>
    <row r="3094" spans="35:43">
      <c r="AI3094" s="227"/>
      <c r="AJ3094" s="227"/>
      <c r="AK3094" s="227"/>
      <c r="AL3094" s="227"/>
      <c r="AM3094" s="225"/>
      <c r="AN3094" s="227"/>
      <c r="AO3094" s="227"/>
      <c r="AP3094" s="227"/>
      <c r="AQ3094" s="227"/>
    </row>
    <row r="3095" spans="35:43">
      <c r="AI3095" s="227"/>
      <c r="AJ3095" s="227"/>
      <c r="AK3095" s="227"/>
      <c r="AL3095" s="227"/>
      <c r="AM3095" s="225"/>
      <c r="AN3095" s="227"/>
      <c r="AO3095" s="227"/>
      <c r="AP3095" s="227"/>
      <c r="AQ3095" s="227"/>
    </row>
    <row r="3096" spans="35:43">
      <c r="AI3096" s="227"/>
      <c r="AJ3096" s="227"/>
      <c r="AK3096" s="227"/>
      <c r="AL3096" s="227"/>
      <c r="AM3096" s="225"/>
      <c r="AN3096" s="227"/>
      <c r="AO3096" s="227"/>
      <c r="AP3096" s="227"/>
      <c r="AQ3096" s="227"/>
    </row>
    <row r="3097" spans="35:43">
      <c r="AI3097" s="227"/>
      <c r="AJ3097" s="227"/>
      <c r="AK3097" s="227"/>
      <c r="AL3097" s="227"/>
      <c r="AM3097" s="225"/>
      <c r="AN3097" s="227"/>
      <c r="AO3097" s="227"/>
      <c r="AP3097" s="227"/>
      <c r="AQ3097" s="227"/>
    </row>
    <row r="3098" spans="35:43">
      <c r="AI3098" s="227"/>
      <c r="AJ3098" s="227"/>
      <c r="AK3098" s="227"/>
      <c r="AL3098" s="227"/>
      <c r="AM3098" s="225"/>
      <c r="AN3098" s="227"/>
      <c r="AO3098" s="227"/>
      <c r="AP3098" s="227"/>
      <c r="AQ3098" s="227"/>
    </row>
    <row r="3099" spans="35:43">
      <c r="AI3099" s="227"/>
      <c r="AJ3099" s="227"/>
      <c r="AK3099" s="227"/>
      <c r="AL3099" s="227"/>
      <c r="AM3099" s="225"/>
      <c r="AN3099" s="227"/>
      <c r="AO3099" s="227"/>
      <c r="AP3099" s="227"/>
      <c r="AQ3099" s="227"/>
    </row>
    <row r="3100" spans="35:43">
      <c r="AI3100" s="227"/>
      <c r="AJ3100" s="227"/>
      <c r="AK3100" s="227"/>
      <c r="AL3100" s="227"/>
      <c r="AM3100" s="225"/>
      <c r="AN3100" s="227"/>
      <c r="AO3100" s="227"/>
      <c r="AP3100" s="227"/>
      <c r="AQ3100" s="227"/>
    </row>
    <row r="3101" spans="35:43">
      <c r="AI3101" s="227"/>
      <c r="AJ3101" s="227"/>
      <c r="AK3101" s="227"/>
      <c r="AL3101" s="227"/>
      <c r="AM3101" s="225"/>
      <c r="AN3101" s="227"/>
      <c r="AO3101" s="227"/>
      <c r="AP3101" s="227"/>
      <c r="AQ3101" s="227"/>
    </row>
    <row r="3102" spans="35:43">
      <c r="AI3102" s="227"/>
      <c r="AJ3102" s="227"/>
      <c r="AK3102" s="227"/>
      <c r="AL3102" s="227"/>
      <c r="AM3102" s="225"/>
      <c r="AN3102" s="227"/>
      <c r="AO3102" s="227"/>
      <c r="AP3102" s="227"/>
      <c r="AQ3102" s="227"/>
    </row>
    <row r="3103" spans="35:43">
      <c r="AI3103" s="227"/>
      <c r="AJ3103" s="227"/>
      <c r="AK3103" s="227"/>
      <c r="AL3103" s="227"/>
      <c r="AM3103" s="225"/>
      <c r="AN3103" s="227"/>
      <c r="AO3103" s="227"/>
      <c r="AP3103" s="227"/>
      <c r="AQ3103" s="227"/>
    </row>
    <row r="3104" spans="35:43">
      <c r="AI3104" s="227"/>
      <c r="AJ3104" s="227"/>
      <c r="AK3104" s="227"/>
      <c r="AL3104" s="227"/>
      <c r="AM3104" s="225"/>
      <c r="AN3104" s="227"/>
      <c r="AO3104" s="227"/>
      <c r="AP3104" s="227"/>
      <c r="AQ3104" s="227"/>
    </row>
    <row r="3105" spans="35:43">
      <c r="AI3105" s="227"/>
      <c r="AJ3105" s="227"/>
      <c r="AK3105" s="227"/>
      <c r="AL3105" s="227"/>
      <c r="AM3105" s="225"/>
      <c r="AN3105" s="227"/>
      <c r="AO3105" s="227"/>
      <c r="AP3105" s="227"/>
      <c r="AQ3105" s="227"/>
    </row>
    <row r="3106" spans="35:43">
      <c r="AI3106" s="227"/>
      <c r="AJ3106" s="227"/>
      <c r="AK3106" s="227"/>
      <c r="AL3106" s="227"/>
      <c r="AM3106" s="225"/>
      <c r="AN3106" s="227"/>
      <c r="AO3106" s="227"/>
      <c r="AP3106" s="227"/>
      <c r="AQ3106" s="227"/>
    </row>
    <row r="3107" spans="35:43">
      <c r="AI3107" s="227"/>
      <c r="AJ3107" s="227"/>
      <c r="AK3107" s="227"/>
      <c r="AL3107" s="227"/>
      <c r="AM3107" s="225"/>
      <c r="AN3107" s="227"/>
      <c r="AO3107" s="227"/>
      <c r="AP3107" s="227"/>
      <c r="AQ3107" s="227"/>
    </row>
    <row r="3108" spans="35:43">
      <c r="AI3108" s="227"/>
      <c r="AJ3108" s="227"/>
      <c r="AK3108" s="227"/>
      <c r="AL3108" s="227"/>
      <c r="AM3108" s="225"/>
      <c r="AN3108" s="227"/>
      <c r="AO3108" s="227"/>
      <c r="AP3108" s="227"/>
      <c r="AQ3108" s="227"/>
    </row>
    <row r="3109" spans="35:43">
      <c r="AI3109" s="227"/>
      <c r="AJ3109" s="227"/>
      <c r="AK3109" s="227"/>
      <c r="AL3109" s="227"/>
      <c r="AM3109" s="225"/>
      <c r="AN3109" s="227"/>
      <c r="AO3109" s="227"/>
      <c r="AP3109" s="227"/>
      <c r="AQ3109" s="227"/>
    </row>
    <row r="3110" spans="35:43">
      <c r="AI3110" s="227"/>
      <c r="AJ3110" s="227"/>
      <c r="AK3110" s="227"/>
      <c r="AL3110" s="227"/>
      <c r="AM3110" s="225"/>
      <c r="AN3110" s="227"/>
      <c r="AO3110" s="227"/>
      <c r="AP3110" s="227"/>
      <c r="AQ3110" s="227"/>
    </row>
    <row r="3111" spans="35:43">
      <c r="AI3111" s="227"/>
      <c r="AJ3111" s="227"/>
      <c r="AK3111" s="227"/>
      <c r="AL3111" s="227"/>
      <c r="AM3111" s="225"/>
      <c r="AN3111" s="227"/>
      <c r="AO3111" s="227"/>
      <c r="AP3111" s="227"/>
      <c r="AQ3111" s="227"/>
    </row>
    <row r="3112" spans="35:43">
      <c r="AI3112" s="227"/>
      <c r="AJ3112" s="227"/>
      <c r="AK3112" s="227"/>
      <c r="AL3112" s="227"/>
      <c r="AM3112" s="225"/>
      <c r="AN3112" s="227"/>
      <c r="AO3112" s="227"/>
      <c r="AP3112" s="227"/>
      <c r="AQ3112" s="227"/>
    </row>
    <row r="3113" spans="35:43">
      <c r="AI3113" s="227"/>
      <c r="AJ3113" s="227"/>
      <c r="AK3113" s="227"/>
      <c r="AL3113" s="227"/>
      <c r="AM3113" s="225"/>
      <c r="AN3113" s="227"/>
      <c r="AO3113" s="227"/>
      <c r="AP3113" s="227"/>
      <c r="AQ3113" s="227"/>
    </row>
    <row r="3114" spans="35:43">
      <c r="AI3114" s="227"/>
      <c r="AJ3114" s="227"/>
      <c r="AK3114" s="227"/>
      <c r="AL3114" s="227"/>
      <c r="AM3114" s="225"/>
      <c r="AN3114" s="227"/>
      <c r="AO3114" s="227"/>
      <c r="AP3114" s="227"/>
      <c r="AQ3114" s="227"/>
    </row>
    <row r="3115" spans="35:43">
      <c r="AI3115" s="227"/>
      <c r="AJ3115" s="227"/>
      <c r="AK3115" s="227"/>
      <c r="AL3115" s="227"/>
      <c r="AM3115" s="225"/>
      <c r="AN3115" s="227"/>
      <c r="AO3115" s="227"/>
      <c r="AP3115" s="227"/>
      <c r="AQ3115" s="227"/>
    </row>
    <row r="3116" spans="35:43">
      <c r="AI3116" s="227"/>
      <c r="AJ3116" s="227"/>
      <c r="AK3116" s="227"/>
      <c r="AL3116" s="227"/>
      <c r="AM3116" s="225"/>
      <c r="AN3116" s="227"/>
      <c r="AO3116" s="227"/>
      <c r="AP3116" s="227"/>
      <c r="AQ3116" s="227"/>
    </row>
    <row r="3117" spans="35:43">
      <c r="AI3117" s="227"/>
      <c r="AJ3117" s="227"/>
      <c r="AK3117" s="227"/>
      <c r="AL3117" s="227"/>
      <c r="AM3117" s="225"/>
      <c r="AN3117" s="227"/>
      <c r="AO3117" s="227"/>
      <c r="AP3117" s="227"/>
      <c r="AQ3117" s="227"/>
    </row>
    <row r="3118" spans="35:43">
      <c r="AI3118" s="227"/>
      <c r="AJ3118" s="227"/>
      <c r="AK3118" s="227"/>
      <c r="AL3118" s="227"/>
      <c r="AM3118" s="225"/>
      <c r="AN3118" s="227"/>
      <c r="AO3118" s="227"/>
      <c r="AP3118" s="227"/>
      <c r="AQ3118" s="227"/>
    </row>
    <row r="3119" spans="35:43">
      <c r="AI3119" s="227"/>
      <c r="AJ3119" s="227"/>
      <c r="AK3119" s="227"/>
      <c r="AL3119" s="227"/>
      <c r="AM3119" s="225"/>
      <c r="AN3119" s="227"/>
      <c r="AO3119" s="227"/>
      <c r="AP3119" s="227"/>
      <c r="AQ3119" s="227"/>
    </row>
    <row r="3120" spans="35:43">
      <c r="AI3120" s="227"/>
      <c r="AJ3120" s="227"/>
      <c r="AK3120" s="227"/>
      <c r="AL3120" s="227"/>
      <c r="AM3120" s="225"/>
      <c r="AN3120" s="227"/>
      <c r="AO3120" s="227"/>
      <c r="AP3120" s="227"/>
      <c r="AQ3120" s="227"/>
    </row>
    <row r="3121" spans="35:43">
      <c r="AI3121" s="227"/>
      <c r="AJ3121" s="227"/>
      <c r="AK3121" s="227"/>
      <c r="AL3121" s="227"/>
      <c r="AM3121" s="225"/>
      <c r="AN3121" s="227"/>
      <c r="AO3121" s="227"/>
      <c r="AP3121" s="227"/>
      <c r="AQ3121" s="227"/>
    </row>
    <row r="3122" spans="35:43">
      <c r="AI3122" s="227"/>
      <c r="AJ3122" s="227"/>
      <c r="AK3122" s="227"/>
      <c r="AL3122" s="227"/>
      <c r="AM3122" s="225"/>
      <c r="AN3122" s="227"/>
      <c r="AO3122" s="227"/>
      <c r="AP3122" s="227"/>
      <c r="AQ3122" s="227"/>
    </row>
    <row r="3123" spans="35:43">
      <c r="AI3123" s="227"/>
      <c r="AJ3123" s="227"/>
      <c r="AK3123" s="227"/>
      <c r="AL3123" s="227"/>
      <c r="AM3123" s="225"/>
      <c r="AN3123" s="227"/>
      <c r="AO3123" s="227"/>
      <c r="AP3123" s="227"/>
      <c r="AQ3123" s="227"/>
    </row>
    <row r="3124" spans="35:43">
      <c r="AI3124" s="227"/>
      <c r="AJ3124" s="227"/>
      <c r="AK3124" s="227"/>
      <c r="AL3124" s="227"/>
      <c r="AM3124" s="225"/>
      <c r="AN3124" s="227"/>
      <c r="AO3124" s="227"/>
      <c r="AP3124" s="227"/>
      <c r="AQ3124" s="227"/>
    </row>
    <row r="3125" spans="35:43">
      <c r="AI3125" s="227"/>
      <c r="AJ3125" s="227"/>
      <c r="AK3125" s="227"/>
      <c r="AL3125" s="227"/>
      <c r="AM3125" s="225"/>
      <c r="AN3125" s="227"/>
      <c r="AO3125" s="227"/>
      <c r="AP3125" s="227"/>
      <c r="AQ3125" s="227"/>
    </row>
    <row r="3126" spans="35:43">
      <c r="AI3126" s="227"/>
      <c r="AJ3126" s="227"/>
      <c r="AK3126" s="227"/>
      <c r="AL3126" s="227"/>
      <c r="AM3126" s="225"/>
      <c r="AN3126" s="227"/>
      <c r="AO3126" s="227"/>
      <c r="AP3126" s="227"/>
      <c r="AQ3126" s="227"/>
    </row>
    <row r="3127" spans="35:43">
      <c r="AI3127" s="227"/>
      <c r="AJ3127" s="227"/>
      <c r="AK3127" s="227"/>
      <c r="AL3127" s="227"/>
      <c r="AM3127" s="225"/>
      <c r="AN3127" s="227"/>
      <c r="AO3127" s="227"/>
      <c r="AP3127" s="227"/>
      <c r="AQ3127" s="227"/>
    </row>
    <row r="3128" spans="35:43">
      <c r="AI3128" s="227"/>
      <c r="AJ3128" s="227"/>
      <c r="AK3128" s="227"/>
      <c r="AL3128" s="227"/>
      <c r="AM3128" s="225"/>
      <c r="AN3128" s="227"/>
      <c r="AO3128" s="227"/>
      <c r="AP3128" s="227"/>
      <c r="AQ3128" s="227"/>
    </row>
    <row r="3129" spans="35:43">
      <c r="AI3129" s="227"/>
      <c r="AJ3129" s="227"/>
      <c r="AK3129" s="227"/>
      <c r="AL3129" s="227"/>
      <c r="AM3129" s="225"/>
      <c r="AN3129" s="227"/>
      <c r="AO3129" s="227"/>
      <c r="AP3129" s="227"/>
      <c r="AQ3129" s="227"/>
    </row>
    <row r="3130" spans="35:43">
      <c r="AI3130" s="227"/>
      <c r="AJ3130" s="227"/>
      <c r="AK3130" s="227"/>
      <c r="AL3130" s="227"/>
      <c r="AM3130" s="225"/>
      <c r="AN3130" s="227"/>
      <c r="AO3130" s="227"/>
      <c r="AP3130" s="227"/>
      <c r="AQ3130" s="227"/>
    </row>
    <row r="3131" spans="35:43">
      <c r="AI3131" s="227"/>
      <c r="AJ3131" s="227"/>
      <c r="AK3131" s="227"/>
      <c r="AL3131" s="227"/>
      <c r="AM3131" s="225"/>
      <c r="AN3131" s="227"/>
      <c r="AO3131" s="227"/>
      <c r="AP3131" s="227"/>
      <c r="AQ3131" s="227"/>
    </row>
    <row r="3132" spans="35:43">
      <c r="AI3132" s="227"/>
      <c r="AJ3132" s="227"/>
      <c r="AK3132" s="227"/>
      <c r="AL3132" s="227"/>
      <c r="AM3132" s="225"/>
      <c r="AN3132" s="227"/>
      <c r="AO3132" s="227"/>
      <c r="AP3132" s="227"/>
      <c r="AQ3132" s="227"/>
    </row>
    <row r="3133" spans="35:43">
      <c r="AI3133" s="227"/>
      <c r="AJ3133" s="227"/>
      <c r="AK3133" s="227"/>
      <c r="AL3133" s="227"/>
      <c r="AM3133" s="225"/>
      <c r="AN3133" s="227"/>
      <c r="AO3133" s="227"/>
      <c r="AP3133" s="227"/>
      <c r="AQ3133" s="227"/>
    </row>
    <row r="3134" spans="35:43">
      <c r="AI3134" s="227"/>
      <c r="AJ3134" s="227"/>
      <c r="AK3134" s="227"/>
      <c r="AL3134" s="227"/>
      <c r="AM3134" s="225"/>
      <c r="AN3134" s="227"/>
      <c r="AO3134" s="227"/>
      <c r="AP3134" s="227"/>
      <c r="AQ3134" s="227"/>
    </row>
    <row r="3135" spans="35:43">
      <c r="AI3135" s="227"/>
      <c r="AJ3135" s="227"/>
      <c r="AK3135" s="227"/>
      <c r="AL3135" s="227"/>
      <c r="AM3135" s="225"/>
      <c r="AN3135" s="227"/>
      <c r="AO3135" s="227"/>
      <c r="AP3135" s="227"/>
      <c r="AQ3135" s="227"/>
    </row>
    <row r="3136" spans="35:43">
      <c r="AI3136" s="227"/>
      <c r="AJ3136" s="227"/>
      <c r="AK3136" s="227"/>
      <c r="AL3136" s="227"/>
      <c r="AM3136" s="225"/>
      <c r="AN3136" s="227"/>
      <c r="AO3136" s="227"/>
      <c r="AP3136" s="227"/>
      <c r="AQ3136" s="227"/>
    </row>
    <row r="3137" spans="35:43">
      <c r="AI3137" s="227"/>
      <c r="AJ3137" s="227"/>
      <c r="AK3137" s="227"/>
      <c r="AL3137" s="227"/>
      <c r="AM3137" s="225"/>
      <c r="AN3137" s="227"/>
      <c r="AO3137" s="227"/>
      <c r="AP3137" s="227"/>
      <c r="AQ3137" s="227"/>
    </row>
    <row r="3138" spans="35:43">
      <c r="AI3138" s="227"/>
      <c r="AJ3138" s="227"/>
      <c r="AK3138" s="227"/>
      <c r="AL3138" s="227"/>
      <c r="AM3138" s="225"/>
      <c r="AN3138" s="227"/>
      <c r="AO3138" s="227"/>
      <c r="AP3138" s="227"/>
      <c r="AQ3138" s="227"/>
    </row>
    <row r="3139" spans="35:43">
      <c r="AI3139" s="227"/>
      <c r="AJ3139" s="227"/>
      <c r="AK3139" s="227"/>
      <c r="AL3139" s="227"/>
      <c r="AM3139" s="225"/>
      <c r="AN3139" s="227"/>
      <c r="AO3139" s="227"/>
      <c r="AP3139" s="227"/>
      <c r="AQ3139" s="227"/>
    </row>
    <row r="3140" spans="35:43">
      <c r="AI3140" s="227"/>
      <c r="AJ3140" s="227"/>
      <c r="AK3140" s="227"/>
      <c r="AL3140" s="227"/>
      <c r="AM3140" s="225"/>
      <c r="AN3140" s="227"/>
      <c r="AO3140" s="227"/>
      <c r="AP3140" s="227"/>
      <c r="AQ3140" s="227"/>
    </row>
    <row r="3141" spans="35:43">
      <c r="AI3141" s="227"/>
      <c r="AJ3141" s="227"/>
      <c r="AK3141" s="227"/>
      <c r="AL3141" s="227"/>
      <c r="AM3141" s="225"/>
      <c r="AN3141" s="227"/>
      <c r="AO3141" s="227"/>
      <c r="AP3141" s="227"/>
      <c r="AQ3141" s="227"/>
    </row>
    <row r="3142" spans="35:43">
      <c r="AI3142" s="227"/>
      <c r="AJ3142" s="227"/>
      <c r="AK3142" s="227"/>
      <c r="AL3142" s="227"/>
      <c r="AM3142" s="225"/>
      <c r="AN3142" s="227"/>
      <c r="AO3142" s="227"/>
      <c r="AP3142" s="227"/>
      <c r="AQ3142" s="227"/>
    </row>
    <row r="3143" spans="35:43">
      <c r="AI3143" s="227"/>
      <c r="AJ3143" s="227"/>
      <c r="AK3143" s="227"/>
      <c r="AL3143" s="227"/>
      <c r="AM3143" s="225"/>
      <c r="AN3143" s="227"/>
      <c r="AO3143" s="227"/>
      <c r="AP3143" s="227"/>
      <c r="AQ3143" s="227"/>
    </row>
    <row r="3144" spans="35:43">
      <c r="AI3144" s="227"/>
      <c r="AJ3144" s="227"/>
      <c r="AK3144" s="227"/>
      <c r="AL3144" s="227"/>
      <c r="AM3144" s="225"/>
      <c r="AN3144" s="227"/>
      <c r="AO3144" s="227"/>
      <c r="AP3144" s="227"/>
      <c r="AQ3144" s="227"/>
    </row>
    <row r="3145" spans="35:43">
      <c r="AI3145" s="227"/>
      <c r="AJ3145" s="227"/>
      <c r="AK3145" s="227"/>
      <c r="AL3145" s="227"/>
      <c r="AM3145" s="225"/>
      <c r="AN3145" s="227"/>
      <c r="AO3145" s="227"/>
      <c r="AP3145" s="227"/>
      <c r="AQ3145" s="227"/>
    </row>
    <row r="3146" spans="35:43">
      <c r="AI3146" s="227"/>
      <c r="AJ3146" s="227"/>
      <c r="AK3146" s="227"/>
      <c r="AL3146" s="227"/>
      <c r="AM3146" s="225"/>
      <c r="AN3146" s="227"/>
      <c r="AO3146" s="227"/>
      <c r="AP3146" s="227"/>
      <c r="AQ3146" s="227"/>
    </row>
    <row r="3147" spans="35:43">
      <c r="AI3147" s="227"/>
      <c r="AJ3147" s="227"/>
      <c r="AK3147" s="227"/>
      <c r="AL3147" s="227"/>
      <c r="AM3147" s="225"/>
      <c r="AN3147" s="227"/>
      <c r="AO3147" s="227"/>
      <c r="AP3147" s="227"/>
      <c r="AQ3147" s="227"/>
    </row>
    <row r="3148" spans="35:43">
      <c r="AI3148" s="227"/>
      <c r="AJ3148" s="227"/>
      <c r="AK3148" s="227"/>
      <c r="AL3148" s="227"/>
      <c r="AM3148" s="225"/>
      <c r="AN3148" s="227"/>
      <c r="AO3148" s="227"/>
      <c r="AP3148" s="227"/>
      <c r="AQ3148" s="227"/>
    </row>
    <row r="3149" spans="35:43">
      <c r="AI3149" s="227"/>
      <c r="AJ3149" s="227"/>
      <c r="AK3149" s="227"/>
      <c r="AL3149" s="227"/>
      <c r="AM3149" s="225"/>
      <c r="AN3149" s="227"/>
      <c r="AO3149" s="227"/>
      <c r="AP3149" s="227"/>
      <c r="AQ3149" s="227"/>
    </row>
    <row r="3150" spans="35:43">
      <c r="AI3150" s="227"/>
      <c r="AJ3150" s="227"/>
      <c r="AK3150" s="227"/>
      <c r="AL3150" s="227"/>
      <c r="AM3150" s="225"/>
      <c r="AN3150" s="227"/>
      <c r="AO3150" s="227"/>
      <c r="AP3150" s="227"/>
      <c r="AQ3150" s="227"/>
    </row>
    <row r="3151" spans="35:43">
      <c r="AI3151" s="227"/>
      <c r="AJ3151" s="227"/>
      <c r="AK3151" s="227"/>
      <c r="AL3151" s="227"/>
      <c r="AM3151" s="225"/>
      <c r="AN3151" s="227"/>
      <c r="AO3151" s="227"/>
      <c r="AP3151" s="227"/>
      <c r="AQ3151" s="227"/>
    </row>
    <row r="3152" spans="35:43">
      <c r="AI3152" s="227"/>
      <c r="AJ3152" s="227"/>
      <c r="AK3152" s="227"/>
      <c r="AL3152" s="227"/>
      <c r="AM3152" s="225"/>
      <c r="AN3152" s="227"/>
      <c r="AO3152" s="227"/>
      <c r="AP3152" s="227"/>
      <c r="AQ3152" s="227"/>
    </row>
    <row r="3153" spans="35:43">
      <c r="AI3153" s="227"/>
      <c r="AJ3153" s="227"/>
      <c r="AK3153" s="227"/>
      <c r="AL3153" s="227"/>
      <c r="AM3153" s="225"/>
      <c r="AN3153" s="227"/>
      <c r="AO3153" s="227"/>
      <c r="AP3153" s="227"/>
      <c r="AQ3153" s="227"/>
    </row>
    <row r="3154" spans="35:43">
      <c r="AI3154" s="227"/>
      <c r="AJ3154" s="227"/>
      <c r="AK3154" s="227"/>
      <c r="AL3154" s="227"/>
      <c r="AM3154" s="225"/>
      <c r="AN3154" s="227"/>
      <c r="AO3154" s="227"/>
      <c r="AP3154" s="227"/>
      <c r="AQ3154" s="227"/>
    </row>
    <row r="3155" spans="35:43">
      <c r="AI3155" s="227"/>
      <c r="AJ3155" s="227"/>
      <c r="AK3155" s="227"/>
      <c r="AL3155" s="227"/>
      <c r="AM3155" s="225"/>
      <c r="AN3155" s="227"/>
      <c r="AO3155" s="227"/>
      <c r="AP3155" s="227"/>
      <c r="AQ3155" s="227"/>
    </row>
    <row r="3156" spans="35:43">
      <c r="AI3156" s="227"/>
      <c r="AJ3156" s="227"/>
      <c r="AK3156" s="227"/>
      <c r="AL3156" s="227"/>
      <c r="AM3156" s="225"/>
      <c r="AN3156" s="227"/>
      <c r="AO3156" s="227"/>
      <c r="AP3156" s="227"/>
      <c r="AQ3156" s="227"/>
    </row>
    <row r="3157" spans="35:43">
      <c r="AI3157" s="227"/>
      <c r="AJ3157" s="227"/>
      <c r="AK3157" s="227"/>
      <c r="AL3157" s="227"/>
      <c r="AM3157" s="225"/>
      <c r="AN3157" s="227"/>
      <c r="AO3157" s="227"/>
      <c r="AP3157" s="227"/>
      <c r="AQ3157" s="227"/>
    </row>
    <row r="3158" spans="35:43">
      <c r="AI3158" s="227"/>
      <c r="AJ3158" s="227"/>
      <c r="AK3158" s="227"/>
      <c r="AL3158" s="227"/>
      <c r="AM3158" s="225"/>
      <c r="AN3158" s="227"/>
      <c r="AO3158" s="227"/>
      <c r="AP3158" s="227"/>
      <c r="AQ3158" s="227"/>
    </row>
    <row r="3159" spans="35:43">
      <c r="AI3159" s="227"/>
      <c r="AJ3159" s="227"/>
      <c r="AK3159" s="227"/>
      <c r="AL3159" s="227"/>
      <c r="AM3159" s="225"/>
      <c r="AN3159" s="227"/>
      <c r="AO3159" s="227"/>
      <c r="AP3159" s="227"/>
      <c r="AQ3159" s="227"/>
    </row>
    <row r="3160" spans="35:43">
      <c r="AI3160" s="227"/>
      <c r="AJ3160" s="227"/>
      <c r="AK3160" s="227"/>
      <c r="AL3160" s="227"/>
      <c r="AM3160" s="225"/>
      <c r="AN3160" s="227"/>
      <c r="AO3160" s="227"/>
      <c r="AP3160" s="227"/>
      <c r="AQ3160" s="227"/>
    </row>
    <row r="3161" spans="35:43">
      <c r="AI3161" s="227"/>
      <c r="AJ3161" s="227"/>
      <c r="AK3161" s="227"/>
      <c r="AL3161" s="227"/>
      <c r="AM3161" s="225"/>
      <c r="AN3161" s="227"/>
      <c r="AO3161" s="227"/>
      <c r="AP3161" s="227"/>
      <c r="AQ3161" s="227"/>
    </row>
    <row r="3162" spans="35:43">
      <c r="AI3162" s="227"/>
      <c r="AJ3162" s="227"/>
      <c r="AK3162" s="227"/>
      <c r="AL3162" s="227"/>
      <c r="AM3162" s="225"/>
      <c r="AN3162" s="227"/>
      <c r="AO3162" s="227"/>
      <c r="AP3162" s="227"/>
      <c r="AQ3162" s="227"/>
    </row>
    <row r="3163" spans="35:43">
      <c r="AI3163" s="227"/>
      <c r="AJ3163" s="227"/>
      <c r="AK3163" s="227"/>
      <c r="AL3163" s="227"/>
      <c r="AM3163" s="225"/>
      <c r="AN3163" s="227"/>
      <c r="AO3163" s="227"/>
      <c r="AP3163" s="227"/>
      <c r="AQ3163" s="227"/>
    </row>
    <row r="3164" spans="35:43">
      <c r="AI3164" s="227"/>
      <c r="AJ3164" s="227"/>
      <c r="AK3164" s="227"/>
      <c r="AL3164" s="227"/>
      <c r="AM3164" s="225"/>
      <c r="AN3164" s="227"/>
      <c r="AO3164" s="227"/>
      <c r="AP3164" s="227"/>
      <c r="AQ3164" s="227"/>
    </row>
    <row r="3165" spans="35:43">
      <c r="AI3165" s="227"/>
      <c r="AJ3165" s="227"/>
      <c r="AK3165" s="227"/>
      <c r="AL3165" s="227"/>
      <c r="AM3165" s="225"/>
      <c r="AN3165" s="227"/>
      <c r="AO3165" s="227"/>
      <c r="AP3165" s="227"/>
      <c r="AQ3165" s="227"/>
    </row>
    <row r="3166" spans="35:43">
      <c r="AI3166" s="227"/>
      <c r="AJ3166" s="227"/>
      <c r="AK3166" s="227"/>
      <c r="AL3166" s="227"/>
      <c r="AM3166" s="225"/>
      <c r="AN3166" s="227"/>
      <c r="AO3166" s="227"/>
      <c r="AP3166" s="227"/>
      <c r="AQ3166" s="227"/>
    </row>
    <row r="3167" spans="35:43">
      <c r="AI3167" s="227"/>
      <c r="AJ3167" s="227"/>
      <c r="AK3167" s="227"/>
      <c r="AL3167" s="227"/>
      <c r="AM3167" s="225"/>
      <c r="AN3167" s="227"/>
      <c r="AO3167" s="227"/>
      <c r="AP3167" s="227"/>
      <c r="AQ3167" s="227"/>
    </row>
    <row r="3168" spans="35:43">
      <c r="AI3168" s="227"/>
      <c r="AJ3168" s="227"/>
      <c r="AK3168" s="227"/>
      <c r="AL3168" s="227"/>
      <c r="AM3168" s="225"/>
      <c r="AN3168" s="227"/>
      <c r="AO3168" s="227"/>
      <c r="AP3168" s="227"/>
      <c r="AQ3168" s="227"/>
    </row>
    <row r="3169" spans="35:43">
      <c r="AI3169" s="227"/>
      <c r="AJ3169" s="227"/>
      <c r="AK3169" s="227"/>
      <c r="AL3169" s="227"/>
      <c r="AM3169" s="225"/>
      <c r="AN3169" s="227"/>
      <c r="AO3169" s="227"/>
      <c r="AP3169" s="227"/>
      <c r="AQ3169" s="227"/>
    </row>
    <row r="3170" spans="35:43">
      <c r="AI3170" s="227"/>
      <c r="AJ3170" s="227"/>
      <c r="AK3170" s="227"/>
      <c r="AL3170" s="227"/>
      <c r="AM3170" s="225"/>
      <c r="AN3170" s="227"/>
      <c r="AO3170" s="227"/>
      <c r="AP3170" s="227"/>
      <c r="AQ3170" s="227"/>
    </row>
    <row r="3171" spans="35:43">
      <c r="AI3171" s="227"/>
      <c r="AJ3171" s="227"/>
      <c r="AK3171" s="227"/>
      <c r="AL3171" s="227"/>
      <c r="AM3171" s="225"/>
      <c r="AN3171" s="227"/>
      <c r="AO3171" s="227"/>
      <c r="AP3171" s="227"/>
      <c r="AQ3171" s="227"/>
    </row>
    <row r="3172" spans="35:43">
      <c r="AI3172" s="227"/>
      <c r="AJ3172" s="227"/>
      <c r="AK3172" s="227"/>
      <c r="AL3172" s="227"/>
      <c r="AM3172" s="225"/>
      <c r="AN3172" s="227"/>
      <c r="AO3172" s="227"/>
      <c r="AP3172" s="227"/>
      <c r="AQ3172" s="227"/>
    </row>
    <row r="3173" spans="35:43">
      <c r="AI3173" s="227"/>
      <c r="AJ3173" s="227"/>
      <c r="AK3173" s="227"/>
      <c r="AL3173" s="227"/>
      <c r="AM3173" s="225"/>
      <c r="AN3173" s="227"/>
      <c r="AO3173" s="227"/>
      <c r="AP3173" s="227"/>
      <c r="AQ3173" s="227"/>
    </row>
    <row r="3174" spans="35:43">
      <c r="AI3174" s="227"/>
      <c r="AJ3174" s="227"/>
      <c r="AK3174" s="227"/>
      <c r="AL3174" s="227"/>
      <c r="AM3174" s="225"/>
      <c r="AN3174" s="227"/>
      <c r="AO3174" s="227"/>
      <c r="AP3174" s="227"/>
      <c r="AQ3174" s="227"/>
    </row>
    <row r="3175" spans="35:43">
      <c r="AI3175" s="227"/>
      <c r="AJ3175" s="227"/>
      <c r="AK3175" s="227"/>
      <c r="AL3175" s="227"/>
      <c r="AM3175" s="225"/>
      <c r="AN3175" s="227"/>
      <c r="AO3175" s="227"/>
      <c r="AP3175" s="227"/>
      <c r="AQ3175" s="227"/>
    </row>
    <row r="3176" spans="35:43">
      <c r="AI3176" s="227"/>
      <c r="AJ3176" s="227"/>
      <c r="AK3176" s="227"/>
      <c r="AL3176" s="227"/>
      <c r="AM3176" s="225"/>
      <c r="AN3176" s="227"/>
      <c r="AO3176" s="227"/>
      <c r="AP3176" s="227"/>
      <c r="AQ3176" s="227"/>
    </row>
    <row r="3177" spans="35:43">
      <c r="AI3177" s="227"/>
      <c r="AJ3177" s="227"/>
      <c r="AK3177" s="227"/>
      <c r="AL3177" s="227"/>
      <c r="AM3177" s="225"/>
      <c r="AN3177" s="227"/>
      <c r="AO3177" s="227"/>
      <c r="AP3177" s="227"/>
      <c r="AQ3177" s="227"/>
    </row>
    <row r="3178" spans="35:43">
      <c r="AI3178" s="227"/>
      <c r="AJ3178" s="227"/>
      <c r="AK3178" s="227"/>
      <c r="AL3178" s="227"/>
      <c r="AM3178" s="225"/>
      <c r="AN3178" s="227"/>
      <c r="AO3178" s="227"/>
      <c r="AP3178" s="227"/>
      <c r="AQ3178" s="227"/>
    </row>
    <row r="3179" spans="35:43">
      <c r="AI3179" s="227"/>
      <c r="AJ3179" s="227"/>
      <c r="AK3179" s="227"/>
      <c r="AL3179" s="227"/>
      <c r="AM3179" s="225"/>
      <c r="AN3179" s="227"/>
      <c r="AO3179" s="227"/>
      <c r="AP3179" s="227"/>
      <c r="AQ3179" s="227"/>
    </row>
    <row r="3180" spans="35:43">
      <c r="AI3180" s="227"/>
      <c r="AJ3180" s="227"/>
      <c r="AK3180" s="227"/>
      <c r="AL3180" s="227"/>
      <c r="AM3180" s="225"/>
      <c r="AN3180" s="227"/>
      <c r="AO3180" s="227"/>
      <c r="AP3180" s="227"/>
      <c r="AQ3180" s="227"/>
    </row>
    <row r="3181" spans="35:43">
      <c r="AI3181" s="227"/>
      <c r="AJ3181" s="227"/>
      <c r="AK3181" s="227"/>
      <c r="AL3181" s="227"/>
      <c r="AM3181" s="225"/>
      <c r="AN3181" s="227"/>
      <c r="AO3181" s="227"/>
      <c r="AP3181" s="227"/>
      <c r="AQ3181" s="227"/>
    </row>
    <row r="3182" spans="35:43">
      <c r="AI3182" s="227"/>
      <c r="AJ3182" s="227"/>
      <c r="AK3182" s="227"/>
      <c r="AL3182" s="227"/>
      <c r="AM3182" s="225"/>
      <c r="AN3182" s="227"/>
      <c r="AO3182" s="227"/>
      <c r="AP3182" s="227"/>
      <c r="AQ3182" s="227"/>
    </row>
    <row r="3183" spans="35:43">
      <c r="AI3183" s="227"/>
      <c r="AJ3183" s="227"/>
      <c r="AK3183" s="227"/>
      <c r="AL3183" s="227"/>
      <c r="AM3183" s="225"/>
      <c r="AN3183" s="227"/>
      <c r="AO3183" s="227"/>
      <c r="AP3183" s="227"/>
      <c r="AQ3183" s="227"/>
    </row>
    <row r="3184" spans="35:43">
      <c r="AI3184" s="227"/>
      <c r="AJ3184" s="227"/>
      <c r="AK3184" s="227"/>
      <c r="AL3184" s="227"/>
      <c r="AM3184" s="225"/>
      <c r="AN3184" s="227"/>
      <c r="AO3184" s="227"/>
      <c r="AP3184" s="227"/>
      <c r="AQ3184" s="227"/>
    </row>
    <row r="3185" spans="35:43">
      <c r="AI3185" s="227"/>
      <c r="AJ3185" s="227"/>
      <c r="AK3185" s="227"/>
      <c r="AL3185" s="227"/>
      <c r="AM3185" s="225"/>
      <c r="AN3185" s="227"/>
      <c r="AO3185" s="227"/>
      <c r="AP3185" s="227"/>
      <c r="AQ3185" s="227"/>
    </row>
    <row r="3186" spans="35:43">
      <c r="AI3186" s="227"/>
      <c r="AJ3186" s="227"/>
      <c r="AK3186" s="227"/>
      <c r="AL3186" s="227"/>
      <c r="AM3186" s="225"/>
      <c r="AN3186" s="227"/>
      <c r="AO3186" s="227"/>
      <c r="AP3186" s="227"/>
      <c r="AQ3186" s="227"/>
    </row>
    <row r="3187" spans="35:43">
      <c r="AI3187" s="227"/>
      <c r="AJ3187" s="227"/>
      <c r="AK3187" s="227"/>
      <c r="AL3187" s="227"/>
      <c r="AM3187" s="225"/>
      <c r="AN3187" s="227"/>
      <c r="AO3187" s="227"/>
      <c r="AP3187" s="227"/>
      <c r="AQ3187" s="227"/>
    </row>
    <row r="3188" spans="35:43">
      <c r="AI3188" s="227"/>
      <c r="AJ3188" s="227"/>
      <c r="AK3188" s="227"/>
      <c r="AL3188" s="227"/>
      <c r="AM3188" s="225"/>
      <c r="AN3188" s="227"/>
      <c r="AO3188" s="227"/>
      <c r="AP3188" s="227"/>
      <c r="AQ3188" s="227"/>
    </row>
    <row r="3189" spans="35:43">
      <c r="AI3189" s="227"/>
      <c r="AJ3189" s="227"/>
      <c r="AK3189" s="227"/>
      <c r="AL3189" s="227"/>
      <c r="AM3189" s="225"/>
      <c r="AN3189" s="227"/>
      <c r="AO3189" s="227"/>
      <c r="AP3189" s="227"/>
      <c r="AQ3189" s="227"/>
    </row>
    <row r="3190" spans="35:43">
      <c r="AI3190" s="227"/>
      <c r="AJ3190" s="227"/>
      <c r="AK3190" s="227"/>
      <c r="AL3190" s="227"/>
      <c r="AM3190" s="225"/>
      <c r="AN3190" s="227"/>
      <c r="AO3190" s="227"/>
      <c r="AP3190" s="227"/>
      <c r="AQ3190" s="227"/>
    </row>
    <row r="3191" spans="35:43">
      <c r="AI3191" s="227"/>
      <c r="AJ3191" s="227"/>
      <c r="AK3191" s="227"/>
      <c r="AL3191" s="227"/>
      <c r="AM3191" s="225"/>
      <c r="AN3191" s="227"/>
      <c r="AO3191" s="227"/>
      <c r="AP3191" s="227"/>
      <c r="AQ3191" s="227"/>
    </row>
    <row r="3192" spans="35:43">
      <c r="AI3192" s="227"/>
      <c r="AJ3192" s="227"/>
      <c r="AK3192" s="227"/>
      <c r="AL3192" s="227"/>
      <c r="AM3192" s="225"/>
      <c r="AN3192" s="227"/>
      <c r="AO3192" s="227"/>
      <c r="AP3192" s="227"/>
      <c r="AQ3192" s="227"/>
    </row>
    <row r="3193" spans="35:43">
      <c r="AI3193" s="227"/>
      <c r="AJ3193" s="227"/>
      <c r="AK3193" s="227"/>
      <c r="AL3193" s="227"/>
      <c r="AM3193" s="225"/>
      <c r="AN3193" s="227"/>
      <c r="AO3193" s="227"/>
      <c r="AP3193" s="227"/>
      <c r="AQ3193" s="227"/>
    </row>
    <row r="3194" spans="35:43">
      <c r="AI3194" s="227"/>
      <c r="AJ3194" s="227"/>
      <c r="AK3194" s="227"/>
      <c r="AL3194" s="227"/>
      <c r="AM3194" s="225"/>
      <c r="AN3194" s="227"/>
      <c r="AO3194" s="227"/>
      <c r="AP3194" s="227"/>
      <c r="AQ3194" s="227"/>
    </row>
    <row r="3195" spans="35:43">
      <c r="AI3195" s="227"/>
      <c r="AJ3195" s="227"/>
      <c r="AK3195" s="227"/>
      <c r="AL3195" s="227"/>
      <c r="AM3195" s="225"/>
      <c r="AN3195" s="227"/>
      <c r="AO3195" s="227"/>
      <c r="AP3195" s="227"/>
      <c r="AQ3195" s="227"/>
    </row>
    <row r="3196" spans="35:43">
      <c r="AI3196" s="227"/>
      <c r="AJ3196" s="227"/>
      <c r="AK3196" s="227"/>
      <c r="AL3196" s="227"/>
      <c r="AM3196" s="225"/>
      <c r="AN3196" s="227"/>
      <c r="AO3196" s="227"/>
      <c r="AP3196" s="227"/>
      <c r="AQ3196" s="227"/>
    </row>
    <row r="3197" spans="35:43">
      <c r="AI3197" s="227"/>
      <c r="AJ3197" s="227"/>
      <c r="AK3197" s="227"/>
      <c r="AL3197" s="227"/>
      <c r="AM3197" s="225"/>
      <c r="AN3197" s="227"/>
      <c r="AO3197" s="227"/>
      <c r="AP3197" s="227"/>
      <c r="AQ3197" s="227"/>
    </row>
    <row r="3198" spans="35:43">
      <c r="AI3198" s="227"/>
      <c r="AJ3198" s="227"/>
      <c r="AK3198" s="227"/>
      <c r="AL3198" s="227"/>
      <c r="AM3198" s="225"/>
      <c r="AN3198" s="227"/>
      <c r="AO3198" s="227"/>
      <c r="AP3198" s="227"/>
      <c r="AQ3198" s="227"/>
    </row>
    <row r="3199" spans="35:43">
      <c r="AI3199" s="227"/>
      <c r="AJ3199" s="227"/>
      <c r="AK3199" s="227"/>
      <c r="AL3199" s="227"/>
      <c r="AM3199" s="225"/>
      <c r="AN3199" s="227"/>
      <c r="AO3199" s="227"/>
      <c r="AP3199" s="227"/>
      <c r="AQ3199" s="227"/>
    </row>
    <row r="3200" spans="35:43">
      <c r="AI3200" s="227"/>
      <c r="AJ3200" s="227"/>
      <c r="AK3200" s="227"/>
      <c r="AL3200" s="227"/>
      <c r="AM3200" s="225"/>
      <c r="AN3200" s="227"/>
      <c r="AO3200" s="227"/>
      <c r="AP3200" s="227"/>
      <c r="AQ3200" s="227"/>
    </row>
    <row r="3201" spans="35:43">
      <c r="AI3201" s="227"/>
      <c r="AJ3201" s="227"/>
      <c r="AK3201" s="227"/>
      <c r="AL3201" s="227"/>
      <c r="AM3201" s="225"/>
      <c r="AN3201" s="227"/>
      <c r="AO3201" s="227"/>
      <c r="AP3201" s="227"/>
      <c r="AQ3201" s="227"/>
    </row>
    <row r="3202" spans="35:43">
      <c r="AI3202" s="227"/>
      <c r="AJ3202" s="227"/>
      <c r="AK3202" s="227"/>
      <c r="AL3202" s="227"/>
      <c r="AM3202" s="225"/>
      <c r="AN3202" s="227"/>
      <c r="AO3202" s="227"/>
      <c r="AP3202" s="227"/>
      <c r="AQ3202" s="227"/>
    </row>
    <row r="3203" spans="35:43">
      <c r="AI3203" s="227"/>
      <c r="AJ3203" s="227"/>
      <c r="AK3203" s="227"/>
      <c r="AL3203" s="227"/>
      <c r="AM3203" s="225"/>
      <c r="AN3203" s="227"/>
      <c r="AO3203" s="227"/>
      <c r="AP3203" s="227"/>
      <c r="AQ3203" s="227"/>
    </row>
    <row r="3204" spans="35:43">
      <c r="AI3204" s="227"/>
      <c r="AJ3204" s="227"/>
      <c r="AK3204" s="227"/>
      <c r="AL3204" s="227"/>
      <c r="AM3204" s="225"/>
      <c r="AN3204" s="227"/>
      <c r="AO3204" s="227"/>
      <c r="AP3204" s="227"/>
      <c r="AQ3204" s="227"/>
    </row>
    <row r="3205" spans="35:43">
      <c r="AI3205" s="227"/>
      <c r="AJ3205" s="227"/>
      <c r="AK3205" s="227"/>
      <c r="AL3205" s="227"/>
      <c r="AM3205" s="225"/>
      <c r="AN3205" s="227"/>
      <c r="AO3205" s="227"/>
      <c r="AP3205" s="227"/>
      <c r="AQ3205" s="227"/>
    </row>
    <row r="3206" spans="35:43">
      <c r="AI3206" s="227"/>
      <c r="AJ3206" s="227"/>
      <c r="AK3206" s="227"/>
      <c r="AL3206" s="227"/>
      <c r="AM3206" s="225"/>
      <c r="AN3206" s="227"/>
      <c r="AO3206" s="227"/>
      <c r="AP3206" s="227"/>
      <c r="AQ3206" s="227"/>
    </row>
    <row r="3207" spans="35:43">
      <c r="AI3207" s="227"/>
      <c r="AJ3207" s="227"/>
      <c r="AK3207" s="227"/>
      <c r="AL3207" s="227"/>
      <c r="AM3207" s="225"/>
      <c r="AN3207" s="227"/>
      <c r="AO3207" s="227"/>
      <c r="AP3207" s="227"/>
      <c r="AQ3207" s="227"/>
    </row>
    <row r="3208" spans="35:43">
      <c r="AI3208" s="227"/>
      <c r="AJ3208" s="227"/>
      <c r="AK3208" s="227"/>
      <c r="AL3208" s="227"/>
      <c r="AM3208" s="225"/>
      <c r="AN3208" s="227"/>
      <c r="AO3208" s="227"/>
      <c r="AP3208" s="227"/>
      <c r="AQ3208" s="227"/>
    </row>
    <row r="3209" spans="35:43">
      <c r="AI3209" s="227"/>
      <c r="AJ3209" s="227"/>
      <c r="AK3209" s="227"/>
      <c r="AL3209" s="227"/>
      <c r="AM3209" s="225"/>
      <c r="AN3209" s="227"/>
      <c r="AO3209" s="227"/>
      <c r="AP3209" s="227"/>
      <c r="AQ3209" s="227"/>
    </row>
    <row r="3210" spans="35:43">
      <c r="AI3210" s="227"/>
      <c r="AJ3210" s="227"/>
      <c r="AK3210" s="227"/>
      <c r="AL3210" s="227"/>
      <c r="AM3210" s="225"/>
      <c r="AN3210" s="227"/>
      <c r="AO3210" s="227"/>
      <c r="AP3210" s="227"/>
      <c r="AQ3210" s="227"/>
    </row>
    <row r="3211" spans="35:43">
      <c r="AI3211" s="227"/>
      <c r="AJ3211" s="227"/>
      <c r="AK3211" s="227"/>
      <c r="AL3211" s="227"/>
      <c r="AM3211" s="225"/>
      <c r="AN3211" s="227"/>
      <c r="AO3211" s="227"/>
      <c r="AP3211" s="227"/>
      <c r="AQ3211" s="227"/>
    </row>
    <row r="3212" spans="35:43">
      <c r="AI3212" s="227"/>
      <c r="AJ3212" s="227"/>
      <c r="AK3212" s="227"/>
      <c r="AL3212" s="227"/>
      <c r="AM3212" s="225"/>
      <c r="AN3212" s="227"/>
      <c r="AO3212" s="227"/>
      <c r="AP3212" s="227"/>
      <c r="AQ3212" s="227"/>
    </row>
    <row r="3213" spans="35:43">
      <c r="AI3213" s="227"/>
      <c r="AJ3213" s="227"/>
      <c r="AK3213" s="227"/>
      <c r="AL3213" s="227"/>
      <c r="AM3213" s="225"/>
      <c r="AN3213" s="227"/>
      <c r="AO3213" s="227"/>
      <c r="AP3213" s="227"/>
      <c r="AQ3213" s="227"/>
    </row>
    <row r="3214" spans="35:43">
      <c r="AI3214" s="227"/>
      <c r="AJ3214" s="227"/>
      <c r="AK3214" s="227"/>
      <c r="AL3214" s="227"/>
      <c r="AM3214" s="225"/>
      <c r="AN3214" s="227"/>
      <c r="AO3214" s="227"/>
      <c r="AP3214" s="227"/>
      <c r="AQ3214" s="227"/>
    </row>
    <row r="3215" spans="35:43">
      <c r="AI3215" s="227"/>
      <c r="AJ3215" s="227"/>
      <c r="AK3215" s="227"/>
      <c r="AL3215" s="227"/>
      <c r="AM3215" s="225"/>
      <c r="AN3215" s="227"/>
      <c r="AO3215" s="227"/>
      <c r="AP3215" s="227"/>
      <c r="AQ3215" s="227"/>
    </row>
    <row r="3216" spans="35:43">
      <c r="AI3216" s="227"/>
      <c r="AJ3216" s="227"/>
      <c r="AK3216" s="227"/>
      <c r="AL3216" s="227"/>
      <c r="AM3216" s="225"/>
      <c r="AN3216" s="227"/>
      <c r="AO3216" s="227"/>
      <c r="AP3216" s="227"/>
      <c r="AQ3216" s="227"/>
    </row>
    <row r="3217" spans="35:43">
      <c r="AI3217" s="227"/>
      <c r="AJ3217" s="227"/>
      <c r="AK3217" s="227"/>
      <c r="AL3217" s="227"/>
      <c r="AM3217" s="225"/>
      <c r="AN3217" s="227"/>
      <c r="AO3217" s="227"/>
      <c r="AP3217" s="227"/>
      <c r="AQ3217" s="227"/>
    </row>
    <row r="3218" spans="35:43">
      <c r="AI3218" s="227"/>
      <c r="AJ3218" s="227"/>
      <c r="AK3218" s="227"/>
      <c r="AL3218" s="227"/>
      <c r="AM3218" s="225"/>
      <c r="AN3218" s="227"/>
      <c r="AO3218" s="227"/>
      <c r="AP3218" s="227"/>
      <c r="AQ3218" s="227"/>
    </row>
    <row r="3219" spans="35:43">
      <c r="AI3219" s="227"/>
      <c r="AJ3219" s="227"/>
      <c r="AK3219" s="227"/>
      <c r="AL3219" s="227"/>
      <c r="AM3219" s="225"/>
      <c r="AN3219" s="227"/>
      <c r="AO3219" s="227"/>
      <c r="AP3219" s="227"/>
      <c r="AQ3219" s="227"/>
    </row>
    <row r="3220" spans="35:43">
      <c r="AI3220" s="227"/>
      <c r="AJ3220" s="227"/>
      <c r="AK3220" s="227"/>
      <c r="AL3220" s="227"/>
      <c r="AM3220" s="225"/>
      <c r="AN3220" s="227"/>
      <c r="AO3220" s="227"/>
      <c r="AP3220" s="227"/>
      <c r="AQ3220" s="227"/>
    </row>
    <row r="3221" spans="35:43">
      <c r="AI3221" s="227"/>
      <c r="AJ3221" s="227"/>
      <c r="AK3221" s="227"/>
      <c r="AL3221" s="227"/>
      <c r="AM3221" s="225"/>
      <c r="AN3221" s="227"/>
      <c r="AO3221" s="227"/>
      <c r="AP3221" s="227"/>
      <c r="AQ3221" s="227"/>
    </row>
    <row r="3222" spans="35:43">
      <c r="AI3222" s="227"/>
      <c r="AJ3222" s="227"/>
      <c r="AK3222" s="227"/>
      <c r="AL3222" s="227"/>
      <c r="AM3222" s="225"/>
      <c r="AN3222" s="227"/>
      <c r="AO3222" s="227"/>
      <c r="AP3222" s="227"/>
      <c r="AQ3222" s="227"/>
    </row>
    <row r="3223" spans="35:43">
      <c r="AI3223" s="227"/>
      <c r="AJ3223" s="227"/>
      <c r="AK3223" s="227"/>
      <c r="AL3223" s="227"/>
      <c r="AM3223" s="225"/>
      <c r="AN3223" s="227"/>
      <c r="AO3223" s="227"/>
      <c r="AP3223" s="227"/>
      <c r="AQ3223" s="227"/>
    </row>
    <row r="3224" spans="35:43">
      <c r="AI3224" s="227"/>
      <c r="AJ3224" s="227"/>
      <c r="AK3224" s="227"/>
      <c r="AL3224" s="227"/>
      <c r="AM3224" s="225"/>
      <c r="AN3224" s="227"/>
      <c r="AO3224" s="227"/>
      <c r="AP3224" s="227"/>
      <c r="AQ3224" s="227"/>
    </row>
    <row r="3225" spans="35:43">
      <c r="AI3225" s="227"/>
      <c r="AJ3225" s="227"/>
      <c r="AK3225" s="227"/>
      <c r="AL3225" s="227"/>
      <c r="AM3225" s="225"/>
      <c r="AN3225" s="227"/>
      <c r="AO3225" s="227"/>
      <c r="AP3225" s="227"/>
      <c r="AQ3225" s="227"/>
    </row>
    <row r="3226" spans="35:43">
      <c r="AI3226" s="227"/>
      <c r="AJ3226" s="227"/>
      <c r="AK3226" s="227"/>
      <c r="AL3226" s="227"/>
      <c r="AM3226" s="225"/>
      <c r="AN3226" s="227"/>
      <c r="AO3226" s="227"/>
      <c r="AP3226" s="227"/>
      <c r="AQ3226" s="227"/>
    </row>
    <row r="3227" spans="35:43">
      <c r="AI3227" s="227"/>
      <c r="AJ3227" s="227"/>
      <c r="AK3227" s="227"/>
      <c r="AL3227" s="227"/>
      <c r="AM3227" s="225"/>
      <c r="AN3227" s="227"/>
      <c r="AO3227" s="227"/>
      <c r="AP3227" s="227"/>
      <c r="AQ3227" s="227"/>
    </row>
    <row r="3228" spans="35:43">
      <c r="AI3228" s="227"/>
      <c r="AJ3228" s="227"/>
      <c r="AK3228" s="227"/>
      <c r="AL3228" s="227"/>
      <c r="AM3228" s="225"/>
      <c r="AN3228" s="227"/>
      <c r="AO3228" s="227"/>
      <c r="AP3228" s="227"/>
      <c r="AQ3228" s="227"/>
    </row>
    <row r="3229" spans="35:43">
      <c r="AI3229" s="227"/>
      <c r="AJ3229" s="227"/>
      <c r="AK3229" s="227"/>
      <c r="AL3229" s="227"/>
      <c r="AM3229" s="225"/>
      <c r="AN3229" s="227"/>
      <c r="AO3229" s="227"/>
      <c r="AP3229" s="227"/>
      <c r="AQ3229" s="227"/>
    </row>
    <row r="3230" spans="35:43">
      <c r="AI3230" s="227"/>
      <c r="AJ3230" s="227"/>
      <c r="AK3230" s="227"/>
      <c r="AL3230" s="227"/>
      <c r="AM3230" s="225"/>
      <c r="AN3230" s="227"/>
      <c r="AO3230" s="227"/>
      <c r="AP3230" s="227"/>
      <c r="AQ3230" s="227"/>
    </row>
    <row r="3231" spans="35:43">
      <c r="AI3231" s="227"/>
      <c r="AJ3231" s="227"/>
      <c r="AK3231" s="227"/>
      <c r="AL3231" s="227"/>
      <c r="AM3231" s="225"/>
      <c r="AN3231" s="227"/>
      <c r="AO3231" s="227"/>
      <c r="AP3231" s="227"/>
      <c r="AQ3231" s="227"/>
    </row>
    <row r="3232" spans="35:43">
      <c r="AI3232" s="227"/>
      <c r="AJ3232" s="227"/>
      <c r="AK3232" s="227"/>
      <c r="AL3232" s="227"/>
      <c r="AM3232" s="225"/>
      <c r="AN3232" s="227"/>
      <c r="AO3232" s="227"/>
      <c r="AP3232" s="227"/>
      <c r="AQ3232" s="227"/>
    </row>
    <row r="3233" spans="35:43">
      <c r="AI3233" s="227"/>
      <c r="AJ3233" s="227"/>
      <c r="AK3233" s="227"/>
      <c r="AL3233" s="227"/>
      <c r="AM3233" s="225"/>
      <c r="AN3233" s="227"/>
      <c r="AO3233" s="227"/>
      <c r="AP3233" s="227"/>
      <c r="AQ3233" s="227"/>
    </row>
    <row r="3234" spans="35:43">
      <c r="AI3234" s="227"/>
      <c r="AJ3234" s="227"/>
      <c r="AK3234" s="227"/>
      <c r="AL3234" s="227"/>
      <c r="AM3234" s="225"/>
      <c r="AN3234" s="227"/>
      <c r="AO3234" s="227"/>
      <c r="AP3234" s="227"/>
      <c r="AQ3234" s="227"/>
    </row>
    <row r="3235" spans="35:43">
      <c r="AI3235" s="227"/>
      <c r="AJ3235" s="227"/>
      <c r="AK3235" s="227"/>
      <c r="AL3235" s="227"/>
      <c r="AM3235" s="225"/>
      <c r="AN3235" s="227"/>
      <c r="AO3235" s="227"/>
      <c r="AP3235" s="227"/>
      <c r="AQ3235" s="227"/>
    </row>
    <row r="3236" spans="35:43">
      <c r="AI3236" s="227"/>
      <c r="AJ3236" s="227"/>
      <c r="AK3236" s="227"/>
      <c r="AL3236" s="227"/>
      <c r="AM3236" s="225"/>
      <c r="AN3236" s="227"/>
      <c r="AO3236" s="227"/>
      <c r="AP3236" s="227"/>
      <c r="AQ3236" s="227"/>
    </row>
    <row r="3237" spans="35:43">
      <c r="AI3237" s="227"/>
      <c r="AJ3237" s="227"/>
      <c r="AK3237" s="227"/>
      <c r="AL3237" s="227"/>
      <c r="AM3237" s="225"/>
      <c r="AN3237" s="227"/>
      <c r="AO3237" s="227"/>
      <c r="AP3237" s="227"/>
      <c r="AQ3237" s="227"/>
    </row>
    <row r="3238" spans="35:43">
      <c r="AI3238" s="227"/>
      <c r="AJ3238" s="227"/>
      <c r="AK3238" s="227"/>
      <c r="AL3238" s="227"/>
      <c r="AM3238" s="225"/>
      <c r="AN3238" s="227"/>
      <c r="AO3238" s="227"/>
      <c r="AP3238" s="227"/>
      <c r="AQ3238" s="227"/>
    </row>
    <row r="3239" spans="35:43">
      <c r="AI3239" s="227"/>
      <c r="AJ3239" s="227"/>
      <c r="AK3239" s="227"/>
      <c r="AL3239" s="227"/>
      <c r="AM3239" s="225"/>
      <c r="AN3239" s="227"/>
      <c r="AO3239" s="227"/>
      <c r="AP3239" s="227"/>
      <c r="AQ3239" s="227"/>
    </row>
    <row r="3240" spans="35:43">
      <c r="AI3240" s="227"/>
      <c r="AJ3240" s="227"/>
      <c r="AK3240" s="227"/>
      <c r="AL3240" s="227"/>
      <c r="AM3240" s="225"/>
      <c r="AN3240" s="227"/>
      <c r="AO3240" s="227"/>
      <c r="AP3240" s="227"/>
      <c r="AQ3240" s="227"/>
    </row>
    <row r="3241" spans="35:43">
      <c r="AI3241" s="227"/>
      <c r="AJ3241" s="227"/>
      <c r="AK3241" s="227"/>
      <c r="AL3241" s="227"/>
      <c r="AM3241" s="225"/>
      <c r="AN3241" s="227"/>
      <c r="AO3241" s="227"/>
      <c r="AP3241" s="227"/>
      <c r="AQ3241" s="227"/>
    </row>
    <row r="3242" spans="35:43">
      <c r="AI3242" s="227"/>
      <c r="AJ3242" s="227"/>
      <c r="AK3242" s="227"/>
      <c r="AL3242" s="227"/>
      <c r="AM3242" s="225"/>
      <c r="AN3242" s="227"/>
      <c r="AO3242" s="227"/>
      <c r="AP3242" s="227"/>
      <c r="AQ3242" s="227"/>
    </row>
    <row r="3243" spans="35:43">
      <c r="AI3243" s="227"/>
      <c r="AJ3243" s="227"/>
      <c r="AK3243" s="227"/>
      <c r="AL3243" s="227"/>
      <c r="AM3243" s="225"/>
      <c r="AN3243" s="227"/>
      <c r="AO3243" s="227"/>
      <c r="AP3243" s="227"/>
      <c r="AQ3243" s="227"/>
    </row>
    <row r="3244" spans="35:43">
      <c r="AI3244" s="227"/>
      <c r="AJ3244" s="227"/>
      <c r="AK3244" s="227"/>
      <c r="AL3244" s="227"/>
      <c r="AM3244" s="225"/>
      <c r="AN3244" s="227"/>
      <c r="AO3244" s="227"/>
      <c r="AP3244" s="227"/>
      <c r="AQ3244" s="227"/>
    </row>
    <row r="3245" spans="35:43">
      <c r="AI3245" s="227"/>
      <c r="AJ3245" s="227"/>
      <c r="AK3245" s="227"/>
      <c r="AL3245" s="227"/>
      <c r="AM3245" s="225"/>
      <c r="AN3245" s="227"/>
      <c r="AO3245" s="227"/>
      <c r="AP3245" s="227"/>
      <c r="AQ3245" s="227"/>
    </row>
    <row r="3246" spans="35:43">
      <c r="AI3246" s="227"/>
      <c r="AJ3246" s="227"/>
      <c r="AK3246" s="227"/>
      <c r="AL3246" s="227"/>
      <c r="AM3246" s="225"/>
      <c r="AN3246" s="227"/>
      <c r="AO3246" s="227"/>
      <c r="AP3246" s="227"/>
      <c r="AQ3246" s="227"/>
    </row>
    <row r="3247" spans="35:43">
      <c r="AI3247" s="227"/>
      <c r="AJ3247" s="227"/>
      <c r="AK3247" s="227"/>
      <c r="AL3247" s="227"/>
      <c r="AM3247" s="225"/>
      <c r="AN3247" s="227"/>
      <c r="AO3247" s="227"/>
      <c r="AP3247" s="227"/>
      <c r="AQ3247" s="227"/>
    </row>
    <row r="3248" spans="35:43">
      <c r="AI3248" s="227"/>
      <c r="AJ3248" s="227"/>
      <c r="AK3248" s="227"/>
      <c r="AL3248" s="227"/>
      <c r="AM3248" s="225"/>
      <c r="AN3248" s="227"/>
      <c r="AO3248" s="227"/>
      <c r="AP3248" s="227"/>
      <c r="AQ3248" s="227"/>
    </row>
    <row r="3249" spans="35:43">
      <c r="AI3249" s="227"/>
      <c r="AJ3249" s="227"/>
      <c r="AK3249" s="227"/>
      <c r="AL3249" s="227"/>
      <c r="AM3249" s="225"/>
      <c r="AN3249" s="227"/>
      <c r="AO3249" s="227"/>
      <c r="AP3249" s="227"/>
      <c r="AQ3249" s="227"/>
    </row>
    <row r="3250" spans="35:43">
      <c r="AI3250" s="227"/>
      <c r="AJ3250" s="227"/>
      <c r="AK3250" s="227"/>
      <c r="AL3250" s="227"/>
      <c r="AM3250" s="225"/>
      <c r="AN3250" s="227"/>
      <c r="AO3250" s="227"/>
      <c r="AP3250" s="227"/>
      <c r="AQ3250" s="227"/>
    </row>
    <row r="3251" spans="35:43">
      <c r="AI3251" s="227"/>
      <c r="AJ3251" s="227"/>
      <c r="AK3251" s="227"/>
      <c r="AL3251" s="227"/>
      <c r="AM3251" s="225"/>
      <c r="AN3251" s="227"/>
      <c r="AO3251" s="227"/>
      <c r="AP3251" s="227"/>
      <c r="AQ3251" s="227"/>
    </row>
    <row r="3252" spans="35:43">
      <c r="AI3252" s="227"/>
      <c r="AJ3252" s="227"/>
      <c r="AK3252" s="227"/>
      <c r="AL3252" s="227"/>
      <c r="AM3252" s="225"/>
      <c r="AN3252" s="227"/>
      <c r="AO3252" s="227"/>
      <c r="AP3252" s="227"/>
      <c r="AQ3252" s="227"/>
    </row>
    <row r="3253" spans="35:43">
      <c r="AI3253" s="227"/>
      <c r="AJ3253" s="227"/>
      <c r="AK3253" s="227"/>
      <c r="AL3253" s="227"/>
      <c r="AM3253" s="225"/>
      <c r="AN3253" s="227"/>
      <c r="AO3253" s="227"/>
      <c r="AP3253" s="227"/>
      <c r="AQ3253" s="227"/>
    </row>
    <row r="3254" spans="35:43">
      <c r="AI3254" s="227"/>
      <c r="AJ3254" s="227"/>
      <c r="AK3254" s="227"/>
      <c r="AL3254" s="227"/>
      <c r="AM3254" s="225"/>
      <c r="AN3254" s="227"/>
      <c r="AO3254" s="227"/>
      <c r="AP3254" s="227"/>
      <c r="AQ3254" s="227"/>
    </row>
    <row r="3255" spans="35:43">
      <c r="AI3255" s="227"/>
      <c r="AJ3255" s="227"/>
      <c r="AK3255" s="227"/>
      <c r="AL3255" s="227"/>
      <c r="AM3255" s="225"/>
      <c r="AN3255" s="227"/>
      <c r="AO3255" s="227"/>
      <c r="AP3255" s="227"/>
      <c r="AQ3255" s="227"/>
    </row>
    <row r="3256" spans="35:43">
      <c r="AI3256" s="227"/>
      <c r="AJ3256" s="227"/>
      <c r="AK3256" s="227"/>
      <c r="AL3256" s="227"/>
      <c r="AM3256" s="225"/>
      <c r="AN3256" s="227"/>
      <c r="AO3256" s="227"/>
      <c r="AP3256" s="227"/>
      <c r="AQ3256" s="227"/>
    </row>
    <row r="3257" spans="35:43">
      <c r="AI3257" s="227"/>
      <c r="AJ3257" s="227"/>
      <c r="AK3257" s="227"/>
      <c r="AL3257" s="227"/>
      <c r="AM3257" s="225"/>
      <c r="AN3257" s="227"/>
      <c r="AO3257" s="227"/>
      <c r="AP3257" s="227"/>
      <c r="AQ3257" s="227"/>
    </row>
    <row r="3258" spans="35:43">
      <c r="AI3258" s="227"/>
      <c r="AJ3258" s="227"/>
      <c r="AK3258" s="227"/>
      <c r="AL3258" s="227"/>
      <c r="AM3258" s="225"/>
      <c r="AN3258" s="227"/>
      <c r="AO3258" s="227"/>
      <c r="AP3258" s="227"/>
      <c r="AQ3258" s="227"/>
    </row>
    <row r="3259" spans="35:43">
      <c r="AI3259" s="227"/>
      <c r="AJ3259" s="227"/>
      <c r="AK3259" s="227"/>
      <c r="AL3259" s="227"/>
      <c r="AM3259" s="225"/>
      <c r="AN3259" s="227"/>
      <c r="AO3259" s="227"/>
      <c r="AP3259" s="227"/>
      <c r="AQ3259" s="227"/>
    </row>
    <row r="3260" spans="35:43">
      <c r="AI3260" s="227"/>
      <c r="AJ3260" s="227"/>
      <c r="AK3260" s="227"/>
      <c r="AL3260" s="227"/>
      <c r="AM3260" s="225"/>
      <c r="AN3260" s="227"/>
      <c r="AO3260" s="227"/>
      <c r="AP3260" s="227"/>
      <c r="AQ3260" s="227"/>
    </row>
    <row r="3261" spans="35:43">
      <c r="AI3261" s="227"/>
      <c r="AJ3261" s="227"/>
      <c r="AK3261" s="227"/>
      <c r="AL3261" s="227"/>
      <c r="AM3261" s="225"/>
      <c r="AN3261" s="227"/>
      <c r="AO3261" s="227"/>
      <c r="AP3261" s="227"/>
      <c r="AQ3261" s="227"/>
    </row>
    <row r="3262" spans="35:43">
      <c r="AI3262" s="227"/>
      <c r="AJ3262" s="227"/>
      <c r="AK3262" s="227"/>
      <c r="AL3262" s="227"/>
      <c r="AM3262" s="225"/>
      <c r="AN3262" s="227"/>
      <c r="AO3262" s="227"/>
      <c r="AP3262" s="227"/>
      <c r="AQ3262" s="227"/>
    </row>
    <row r="3263" spans="35:43">
      <c r="AI3263" s="227"/>
      <c r="AJ3263" s="227"/>
      <c r="AK3263" s="227"/>
      <c r="AL3263" s="227"/>
      <c r="AM3263" s="225"/>
      <c r="AN3263" s="227"/>
      <c r="AO3263" s="227"/>
      <c r="AP3263" s="227"/>
      <c r="AQ3263" s="227"/>
    </row>
    <row r="3264" spans="35:43">
      <c r="AI3264" s="227"/>
      <c r="AJ3264" s="227"/>
      <c r="AK3264" s="227"/>
      <c r="AL3264" s="227"/>
      <c r="AM3264" s="225"/>
      <c r="AN3264" s="227"/>
      <c r="AO3264" s="227"/>
      <c r="AP3264" s="227"/>
      <c r="AQ3264" s="227"/>
    </row>
    <row r="3265" spans="35:43">
      <c r="AI3265" s="227"/>
      <c r="AJ3265" s="227"/>
      <c r="AK3265" s="227"/>
      <c r="AL3265" s="227"/>
      <c r="AM3265" s="225"/>
      <c r="AN3265" s="227"/>
      <c r="AO3265" s="227"/>
      <c r="AP3265" s="227"/>
      <c r="AQ3265" s="227"/>
    </row>
    <row r="3266" spans="35:43">
      <c r="AI3266" s="227"/>
      <c r="AJ3266" s="227"/>
      <c r="AK3266" s="227"/>
      <c r="AL3266" s="227"/>
      <c r="AM3266" s="225"/>
      <c r="AN3266" s="227"/>
      <c r="AO3266" s="227"/>
      <c r="AP3266" s="227"/>
      <c r="AQ3266" s="227"/>
    </row>
    <row r="3267" spans="35:43">
      <c r="AI3267" s="227"/>
      <c r="AJ3267" s="227"/>
      <c r="AK3267" s="227"/>
      <c r="AL3267" s="227"/>
      <c r="AM3267" s="225"/>
      <c r="AN3267" s="227"/>
      <c r="AO3267" s="227"/>
      <c r="AP3267" s="227"/>
      <c r="AQ3267" s="227"/>
    </row>
    <row r="3268" spans="35:43">
      <c r="AI3268" s="227"/>
      <c r="AJ3268" s="227"/>
      <c r="AK3268" s="227"/>
      <c r="AL3268" s="227"/>
      <c r="AM3268" s="225"/>
      <c r="AN3268" s="227"/>
      <c r="AO3268" s="227"/>
      <c r="AP3268" s="227"/>
      <c r="AQ3268" s="227"/>
    </row>
    <row r="3269" spans="35:43">
      <c r="AI3269" s="227"/>
      <c r="AJ3269" s="227"/>
      <c r="AK3269" s="227"/>
      <c r="AL3269" s="227"/>
      <c r="AM3269" s="225"/>
      <c r="AN3269" s="227"/>
      <c r="AO3269" s="227"/>
      <c r="AP3269" s="227"/>
      <c r="AQ3269" s="227"/>
    </row>
    <row r="3270" spans="35:43">
      <c r="AI3270" s="227"/>
      <c r="AJ3270" s="227"/>
      <c r="AK3270" s="227"/>
      <c r="AL3270" s="227"/>
      <c r="AM3270" s="225"/>
      <c r="AN3270" s="227"/>
      <c r="AO3270" s="227"/>
      <c r="AP3270" s="227"/>
      <c r="AQ3270" s="227"/>
    </row>
    <row r="3271" spans="35:43">
      <c r="AI3271" s="227"/>
      <c r="AJ3271" s="227"/>
      <c r="AK3271" s="227"/>
      <c r="AL3271" s="227"/>
      <c r="AM3271" s="225"/>
      <c r="AN3271" s="227"/>
      <c r="AO3271" s="227"/>
      <c r="AP3271" s="227"/>
      <c r="AQ3271" s="227"/>
    </row>
    <row r="3272" spans="35:43">
      <c r="AI3272" s="227"/>
      <c r="AJ3272" s="227"/>
      <c r="AK3272" s="227"/>
      <c r="AL3272" s="227"/>
      <c r="AM3272" s="225"/>
      <c r="AN3272" s="227"/>
      <c r="AO3272" s="227"/>
      <c r="AP3272" s="227"/>
      <c r="AQ3272" s="227"/>
    </row>
    <row r="3273" spans="35:43">
      <c r="AI3273" s="227"/>
      <c r="AJ3273" s="227"/>
      <c r="AK3273" s="227"/>
      <c r="AL3273" s="227"/>
      <c r="AM3273" s="225"/>
      <c r="AN3273" s="227"/>
      <c r="AO3273" s="227"/>
      <c r="AP3273" s="227"/>
      <c r="AQ3273" s="227"/>
    </row>
    <row r="3274" spans="35:43">
      <c r="AI3274" s="227"/>
      <c r="AJ3274" s="227"/>
      <c r="AK3274" s="227"/>
      <c r="AL3274" s="227"/>
      <c r="AM3274" s="225"/>
      <c r="AN3274" s="227"/>
      <c r="AO3274" s="227"/>
      <c r="AP3274" s="227"/>
      <c r="AQ3274" s="227"/>
    </row>
    <row r="3275" spans="35:43">
      <c r="AI3275" s="227"/>
      <c r="AJ3275" s="227"/>
      <c r="AK3275" s="227"/>
      <c r="AL3275" s="227"/>
      <c r="AM3275" s="225"/>
      <c r="AN3275" s="227"/>
      <c r="AO3275" s="227"/>
      <c r="AP3275" s="227"/>
      <c r="AQ3275" s="227"/>
    </row>
    <row r="3276" spans="35:43">
      <c r="AI3276" s="227"/>
      <c r="AJ3276" s="227"/>
      <c r="AK3276" s="227"/>
      <c r="AL3276" s="227"/>
      <c r="AM3276" s="225"/>
      <c r="AN3276" s="227"/>
      <c r="AO3276" s="227"/>
      <c r="AP3276" s="227"/>
      <c r="AQ3276" s="227"/>
    </row>
    <row r="3277" spans="35:43">
      <c r="AI3277" s="227"/>
      <c r="AJ3277" s="227"/>
      <c r="AK3277" s="227"/>
      <c r="AL3277" s="227"/>
      <c r="AM3277" s="225"/>
      <c r="AN3277" s="227"/>
      <c r="AO3277" s="227"/>
      <c r="AP3277" s="227"/>
      <c r="AQ3277" s="227"/>
    </row>
    <row r="3278" spans="35:43">
      <c r="AI3278" s="227"/>
      <c r="AJ3278" s="227"/>
      <c r="AK3278" s="227"/>
      <c r="AL3278" s="227"/>
      <c r="AM3278" s="225"/>
      <c r="AN3278" s="227"/>
      <c r="AO3278" s="227"/>
      <c r="AP3278" s="227"/>
      <c r="AQ3278" s="227"/>
    </row>
    <row r="3279" spans="35:43">
      <c r="AI3279" s="227"/>
      <c r="AJ3279" s="227"/>
      <c r="AK3279" s="227"/>
      <c r="AL3279" s="227"/>
      <c r="AM3279" s="225"/>
      <c r="AN3279" s="227"/>
      <c r="AO3279" s="227"/>
      <c r="AP3279" s="227"/>
      <c r="AQ3279" s="227"/>
    </row>
    <row r="3280" spans="35:43">
      <c r="AI3280" s="227"/>
      <c r="AJ3280" s="227"/>
      <c r="AK3280" s="227"/>
      <c r="AL3280" s="227"/>
      <c r="AM3280" s="225"/>
      <c r="AN3280" s="227"/>
      <c r="AO3280" s="227"/>
      <c r="AP3280" s="227"/>
      <c r="AQ3280" s="227"/>
    </row>
    <row r="3281" spans="35:43">
      <c r="AI3281" s="227"/>
      <c r="AJ3281" s="227"/>
      <c r="AK3281" s="227"/>
      <c r="AL3281" s="227"/>
      <c r="AM3281" s="225"/>
      <c r="AN3281" s="227"/>
      <c r="AO3281" s="227"/>
      <c r="AP3281" s="227"/>
      <c r="AQ3281" s="227"/>
    </row>
    <row r="3282" spans="35:43">
      <c r="AI3282" s="227"/>
      <c r="AJ3282" s="227"/>
      <c r="AK3282" s="227"/>
      <c r="AL3282" s="227"/>
      <c r="AM3282" s="225"/>
      <c r="AN3282" s="227"/>
      <c r="AO3282" s="227"/>
      <c r="AP3282" s="227"/>
      <c r="AQ3282" s="227"/>
    </row>
    <row r="3283" spans="35:43">
      <c r="AI3283" s="227"/>
      <c r="AJ3283" s="227"/>
      <c r="AK3283" s="227"/>
      <c r="AL3283" s="227"/>
      <c r="AM3283" s="225"/>
      <c r="AN3283" s="227"/>
      <c r="AO3283" s="227"/>
      <c r="AP3283" s="227"/>
      <c r="AQ3283" s="227"/>
    </row>
    <row r="3284" spans="35:43">
      <c r="AI3284" s="227"/>
      <c r="AJ3284" s="227"/>
      <c r="AK3284" s="227"/>
      <c r="AL3284" s="227"/>
      <c r="AM3284" s="225"/>
      <c r="AN3284" s="227"/>
      <c r="AO3284" s="227"/>
      <c r="AP3284" s="227"/>
      <c r="AQ3284" s="227"/>
    </row>
    <row r="3285" spans="35:43">
      <c r="AI3285" s="227"/>
      <c r="AJ3285" s="227"/>
      <c r="AK3285" s="227"/>
      <c r="AL3285" s="227"/>
      <c r="AM3285" s="225"/>
      <c r="AN3285" s="227"/>
      <c r="AO3285" s="227"/>
      <c r="AP3285" s="227"/>
      <c r="AQ3285" s="227"/>
    </row>
    <row r="3286" spans="35:43">
      <c r="AI3286" s="227"/>
      <c r="AJ3286" s="227"/>
      <c r="AK3286" s="227"/>
      <c r="AL3286" s="227"/>
      <c r="AM3286" s="225"/>
      <c r="AN3286" s="227"/>
      <c r="AO3286" s="227"/>
      <c r="AP3286" s="227"/>
      <c r="AQ3286" s="227"/>
    </row>
    <row r="3287" spans="35:43">
      <c r="AI3287" s="227"/>
      <c r="AJ3287" s="227"/>
      <c r="AK3287" s="227"/>
      <c r="AL3287" s="227"/>
      <c r="AM3287" s="225"/>
      <c r="AN3287" s="227"/>
      <c r="AO3287" s="227"/>
      <c r="AP3287" s="227"/>
      <c r="AQ3287" s="227"/>
    </row>
    <row r="3288" spans="35:43">
      <c r="AI3288" s="227"/>
      <c r="AJ3288" s="227"/>
      <c r="AK3288" s="227"/>
      <c r="AL3288" s="227"/>
      <c r="AM3288" s="225"/>
      <c r="AN3288" s="227"/>
      <c r="AO3288" s="227"/>
      <c r="AP3288" s="227"/>
      <c r="AQ3288" s="227"/>
    </row>
    <row r="3289" spans="35:43">
      <c r="AI3289" s="227"/>
      <c r="AJ3289" s="227"/>
      <c r="AK3289" s="227"/>
      <c r="AL3289" s="227"/>
      <c r="AM3289" s="225"/>
      <c r="AN3289" s="227"/>
      <c r="AO3289" s="227"/>
      <c r="AP3289" s="227"/>
      <c r="AQ3289" s="227"/>
    </row>
    <row r="3290" spans="35:43">
      <c r="AI3290" s="227"/>
      <c r="AJ3290" s="227"/>
      <c r="AK3290" s="227"/>
      <c r="AL3290" s="227"/>
      <c r="AM3290" s="225"/>
      <c r="AN3290" s="227"/>
      <c r="AO3290" s="227"/>
      <c r="AP3290" s="227"/>
      <c r="AQ3290" s="227"/>
    </row>
    <row r="3291" spans="35:43">
      <c r="AI3291" s="227"/>
      <c r="AJ3291" s="227"/>
      <c r="AK3291" s="227"/>
      <c r="AL3291" s="227"/>
      <c r="AM3291" s="225"/>
      <c r="AN3291" s="227"/>
      <c r="AO3291" s="227"/>
      <c r="AP3291" s="227"/>
      <c r="AQ3291" s="227"/>
    </row>
    <row r="3292" spans="35:43">
      <c r="AI3292" s="227"/>
      <c r="AJ3292" s="227"/>
      <c r="AK3292" s="227"/>
      <c r="AL3292" s="227"/>
      <c r="AM3292" s="225"/>
      <c r="AN3292" s="227"/>
      <c r="AO3292" s="227"/>
      <c r="AP3292" s="227"/>
      <c r="AQ3292" s="227"/>
    </row>
    <row r="3293" spans="35:43">
      <c r="AI3293" s="227"/>
      <c r="AJ3293" s="227"/>
      <c r="AK3293" s="227"/>
      <c r="AL3293" s="227"/>
      <c r="AM3293" s="225"/>
      <c r="AN3293" s="227"/>
      <c r="AO3293" s="227"/>
      <c r="AP3293" s="227"/>
      <c r="AQ3293" s="227"/>
    </row>
    <row r="3294" spans="35:43">
      <c r="AI3294" s="227"/>
      <c r="AJ3294" s="227"/>
      <c r="AK3294" s="227"/>
      <c r="AL3294" s="227"/>
      <c r="AM3294" s="225"/>
      <c r="AN3294" s="227"/>
      <c r="AO3294" s="227"/>
      <c r="AP3294" s="227"/>
      <c r="AQ3294" s="227"/>
    </row>
    <row r="3295" spans="35:43">
      <c r="AI3295" s="227"/>
      <c r="AJ3295" s="227"/>
      <c r="AK3295" s="227"/>
      <c r="AL3295" s="227"/>
      <c r="AM3295" s="225"/>
      <c r="AN3295" s="227"/>
      <c r="AO3295" s="227"/>
      <c r="AP3295" s="227"/>
      <c r="AQ3295" s="227"/>
    </row>
    <row r="3296" spans="35:43">
      <c r="AI3296" s="227"/>
      <c r="AJ3296" s="227"/>
      <c r="AK3296" s="227"/>
      <c r="AL3296" s="227"/>
      <c r="AM3296" s="225"/>
      <c r="AN3296" s="227"/>
      <c r="AO3296" s="227"/>
      <c r="AP3296" s="227"/>
      <c r="AQ3296" s="227"/>
    </row>
    <row r="3297" spans="35:43">
      <c r="AI3297" s="227"/>
      <c r="AJ3297" s="227"/>
      <c r="AK3297" s="227"/>
      <c r="AL3297" s="227"/>
      <c r="AM3297" s="225"/>
      <c r="AN3297" s="227"/>
      <c r="AO3297" s="227"/>
      <c r="AP3297" s="227"/>
      <c r="AQ3297" s="227"/>
    </row>
    <row r="3298" spans="35:43">
      <c r="AI3298" s="227"/>
      <c r="AJ3298" s="227"/>
      <c r="AK3298" s="227"/>
      <c r="AL3298" s="227"/>
      <c r="AM3298" s="225"/>
      <c r="AN3298" s="227"/>
      <c r="AO3298" s="227"/>
      <c r="AP3298" s="227"/>
      <c r="AQ3298" s="227"/>
    </row>
    <row r="3299" spans="35:43">
      <c r="AI3299" s="227"/>
      <c r="AJ3299" s="227"/>
      <c r="AK3299" s="227"/>
      <c r="AL3299" s="227"/>
      <c r="AM3299" s="225"/>
      <c r="AN3299" s="227"/>
      <c r="AO3299" s="227"/>
      <c r="AP3299" s="227"/>
      <c r="AQ3299" s="227"/>
    </row>
    <row r="3300" spans="35:43">
      <c r="AI3300" s="227"/>
      <c r="AJ3300" s="227"/>
      <c r="AK3300" s="227"/>
      <c r="AL3300" s="227"/>
      <c r="AM3300" s="225"/>
      <c r="AN3300" s="227"/>
      <c r="AO3300" s="227"/>
      <c r="AP3300" s="227"/>
      <c r="AQ3300" s="227"/>
    </row>
    <row r="3301" spans="35:43">
      <c r="AI3301" s="227"/>
      <c r="AJ3301" s="227"/>
      <c r="AK3301" s="227"/>
      <c r="AL3301" s="227"/>
      <c r="AM3301" s="225"/>
      <c r="AN3301" s="227"/>
      <c r="AO3301" s="227"/>
      <c r="AP3301" s="227"/>
      <c r="AQ3301" s="227"/>
    </row>
    <row r="3302" spans="35:43">
      <c r="AI3302" s="227"/>
      <c r="AJ3302" s="227"/>
      <c r="AK3302" s="227"/>
      <c r="AL3302" s="227"/>
      <c r="AM3302" s="225"/>
      <c r="AN3302" s="227"/>
      <c r="AO3302" s="227"/>
      <c r="AP3302" s="227"/>
      <c r="AQ3302" s="227"/>
    </row>
    <row r="3303" spans="35:43">
      <c r="AI3303" s="227"/>
      <c r="AJ3303" s="227"/>
      <c r="AK3303" s="227"/>
      <c r="AL3303" s="227"/>
      <c r="AM3303" s="225"/>
      <c r="AN3303" s="227"/>
      <c r="AO3303" s="227"/>
      <c r="AP3303" s="227"/>
      <c r="AQ3303" s="227"/>
    </row>
    <row r="3304" spans="35:43">
      <c r="AI3304" s="227"/>
      <c r="AJ3304" s="227"/>
      <c r="AK3304" s="227"/>
      <c r="AL3304" s="227"/>
      <c r="AM3304" s="225"/>
      <c r="AN3304" s="227"/>
      <c r="AO3304" s="227"/>
      <c r="AP3304" s="227"/>
      <c r="AQ3304" s="227"/>
    </row>
    <row r="3305" spans="35:43">
      <c r="AI3305" s="227"/>
      <c r="AJ3305" s="227"/>
      <c r="AK3305" s="227"/>
      <c r="AL3305" s="227"/>
      <c r="AM3305" s="225"/>
      <c r="AN3305" s="227"/>
      <c r="AO3305" s="227"/>
      <c r="AP3305" s="227"/>
      <c r="AQ3305" s="227"/>
    </row>
    <row r="3306" spans="35:43">
      <c r="AI3306" s="227"/>
      <c r="AJ3306" s="227"/>
      <c r="AK3306" s="227"/>
      <c r="AL3306" s="227"/>
      <c r="AM3306" s="225"/>
      <c r="AN3306" s="227"/>
      <c r="AO3306" s="227"/>
      <c r="AP3306" s="227"/>
      <c r="AQ3306" s="227"/>
    </row>
    <row r="3307" spans="35:43">
      <c r="AI3307" s="227"/>
      <c r="AJ3307" s="227"/>
      <c r="AK3307" s="227"/>
      <c r="AL3307" s="227"/>
      <c r="AM3307" s="225"/>
      <c r="AN3307" s="227"/>
      <c r="AO3307" s="227"/>
      <c r="AP3307" s="227"/>
      <c r="AQ3307" s="227"/>
    </row>
    <row r="3308" spans="35:43">
      <c r="AI3308" s="227"/>
      <c r="AJ3308" s="227"/>
      <c r="AK3308" s="227"/>
      <c r="AL3308" s="227"/>
      <c r="AM3308" s="225"/>
      <c r="AN3308" s="227"/>
      <c r="AO3308" s="227"/>
      <c r="AP3308" s="227"/>
      <c r="AQ3308" s="227"/>
    </row>
    <row r="3309" spans="35:43">
      <c r="AI3309" s="227"/>
      <c r="AJ3309" s="227"/>
      <c r="AK3309" s="227"/>
      <c r="AL3309" s="227"/>
      <c r="AM3309" s="225"/>
      <c r="AN3309" s="227"/>
      <c r="AO3309" s="227"/>
      <c r="AP3309" s="227"/>
      <c r="AQ3309" s="227"/>
    </row>
    <row r="3310" spans="35:43">
      <c r="AI3310" s="227"/>
      <c r="AJ3310" s="227"/>
      <c r="AK3310" s="227"/>
      <c r="AL3310" s="227"/>
      <c r="AM3310" s="225"/>
      <c r="AN3310" s="227"/>
      <c r="AO3310" s="227"/>
      <c r="AP3310" s="227"/>
      <c r="AQ3310" s="227"/>
    </row>
    <row r="3311" spans="35:43">
      <c r="AI3311" s="227"/>
      <c r="AJ3311" s="227"/>
      <c r="AK3311" s="227"/>
      <c r="AL3311" s="227"/>
      <c r="AM3311" s="225"/>
      <c r="AN3311" s="227"/>
      <c r="AO3311" s="227"/>
      <c r="AP3311" s="227"/>
      <c r="AQ3311" s="227"/>
    </row>
    <row r="3312" spans="35:43">
      <c r="AI3312" s="227"/>
      <c r="AJ3312" s="227"/>
      <c r="AK3312" s="227"/>
      <c r="AL3312" s="227"/>
      <c r="AM3312" s="225"/>
      <c r="AN3312" s="227"/>
      <c r="AO3312" s="227"/>
      <c r="AP3312" s="227"/>
      <c r="AQ3312" s="227"/>
    </row>
    <row r="3313" spans="35:43">
      <c r="AI3313" s="227"/>
      <c r="AJ3313" s="227"/>
      <c r="AK3313" s="227"/>
      <c r="AL3313" s="227"/>
      <c r="AM3313" s="225"/>
      <c r="AN3313" s="227"/>
      <c r="AO3313" s="227"/>
      <c r="AP3313" s="227"/>
      <c r="AQ3313" s="227"/>
    </row>
    <row r="3314" spans="35:43">
      <c r="AI3314" s="227"/>
      <c r="AJ3314" s="227"/>
      <c r="AK3314" s="227"/>
      <c r="AL3314" s="227"/>
      <c r="AM3314" s="225"/>
      <c r="AN3314" s="227"/>
      <c r="AO3314" s="227"/>
      <c r="AP3314" s="227"/>
      <c r="AQ3314" s="227"/>
    </row>
    <row r="3315" spans="35:43">
      <c r="AI3315" s="227"/>
      <c r="AJ3315" s="227"/>
      <c r="AK3315" s="227"/>
      <c r="AL3315" s="227"/>
      <c r="AM3315" s="225"/>
      <c r="AN3315" s="227"/>
      <c r="AO3315" s="227"/>
      <c r="AP3315" s="227"/>
      <c r="AQ3315" s="227"/>
    </row>
    <row r="3316" spans="35:43">
      <c r="AI3316" s="227"/>
      <c r="AJ3316" s="227"/>
      <c r="AK3316" s="227"/>
      <c r="AL3316" s="227"/>
      <c r="AM3316" s="225"/>
      <c r="AN3316" s="227"/>
      <c r="AO3316" s="227"/>
      <c r="AP3316" s="227"/>
      <c r="AQ3316" s="227"/>
    </row>
    <row r="3317" spans="35:43">
      <c r="AI3317" s="227"/>
      <c r="AJ3317" s="227"/>
      <c r="AK3317" s="227"/>
      <c r="AL3317" s="227"/>
      <c r="AM3317" s="225"/>
      <c r="AN3317" s="227"/>
      <c r="AO3317" s="227"/>
      <c r="AP3317" s="227"/>
      <c r="AQ3317" s="227"/>
    </row>
    <row r="3318" spans="35:43">
      <c r="AI3318" s="227"/>
      <c r="AJ3318" s="227"/>
      <c r="AK3318" s="227"/>
      <c r="AL3318" s="227"/>
      <c r="AM3318" s="225"/>
      <c r="AN3318" s="227"/>
      <c r="AO3318" s="227"/>
      <c r="AP3318" s="227"/>
      <c r="AQ3318" s="227"/>
    </row>
    <row r="3319" spans="35:43">
      <c r="AI3319" s="227"/>
      <c r="AJ3319" s="227"/>
      <c r="AK3319" s="227"/>
      <c r="AL3319" s="227"/>
      <c r="AM3319" s="225"/>
      <c r="AN3319" s="227"/>
      <c r="AO3319" s="227"/>
      <c r="AP3319" s="227"/>
      <c r="AQ3319" s="227"/>
    </row>
    <row r="3320" spans="35:43">
      <c r="AI3320" s="227"/>
      <c r="AJ3320" s="227"/>
      <c r="AK3320" s="227"/>
      <c r="AL3320" s="227"/>
      <c r="AM3320" s="225"/>
      <c r="AN3320" s="227"/>
      <c r="AO3320" s="227"/>
      <c r="AP3320" s="227"/>
      <c r="AQ3320" s="227"/>
    </row>
    <row r="3321" spans="35:43">
      <c r="AI3321" s="227"/>
      <c r="AJ3321" s="227"/>
      <c r="AK3321" s="227"/>
      <c r="AL3321" s="227"/>
      <c r="AM3321" s="225"/>
      <c r="AN3321" s="227"/>
      <c r="AO3321" s="227"/>
      <c r="AP3321" s="227"/>
      <c r="AQ3321" s="227"/>
    </row>
    <row r="3322" spans="35:43">
      <c r="AI3322" s="227"/>
      <c r="AJ3322" s="227"/>
      <c r="AK3322" s="227"/>
      <c r="AL3322" s="227"/>
      <c r="AM3322" s="225"/>
      <c r="AN3322" s="227"/>
      <c r="AO3322" s="227"/>
      <c r="AP3322" s="227"/>
      <c r="AQ3322" s="227"/>
    </row>
    <row r="3323" spans="35:43">
      <c r="AI3323" s="227"/>
      <c r="AJ3323" s="227"/>
      <c r="AK3323" s="227"/>
      <c r="AL3323" s="227"/>
      <c r="AM3323" s="225"/>
      <c r="AN3323" s="227"/>
      <c r="AO3323" s="227"/>
      <c r="AP3323" s="227"/>
      <c r="AQ3323" s="227"/>
    </row>
    <row r="3324" spans="35:43">
      <c r="AI3324" s="227"/>
      <c r="AJ3324" s="227"/>
      <c r="AK3324" s="227"/>
      <c r="AL3324" s="227"/>
      <c r="AM3324" s="225"/>
      <c r="AN3324" s="227"/>
      <c r="AO3324" s="227"/>
      <c r="AP3324" s="227"/>
      <c r="AQ3324" s="227"/>
    </row>
    <row r="3325" spans="35:43">
      <c r="AI3325" s="227"/>
      <c r="AJ3325" s="227"/>
      <c r="AK3325" s="227"/>
      <c r="AL3325" s="227"/>
      <c r="AM3325" s="225"/>
      <c r="AN3325" s="227"/>
      <c r="AO3325" s="227"/>
      <c r="AP3325" s="227"/>
      <c r="AQ3325" s="227"/>
    </row>
    <row r="3326" spans="35:43">
      <c r="AI3326" s="227"/>
      <c r="AJ3326" s="227"/>
      <c r="AK3326" s="227"/>
      <c r="AL3326" s="227"/>
      <c r="AM3326" s="225"/>
      <c r="AN3326" s="227"/>
      <c r="AO3326" s="227"/>
      <c r="AP3326" s="227"/>
      <c r="AQ3326" s="227"/>
    </row>
    <row r="3327" spans="35:43">
      <c r="AI3327" s="227"/>
      <c r="AJ3327" s="227"/>
      <c r="AK3327" s="227"/>
      <c r="AL3327" s="227"/>
      <c r="AM3327" s="225"/>
      <c r="AN3327" s="227"/>
      <c r="AO3327" s="227"/>
      <c r="AP3327" s="227"/>
      <c r="AQ3327" s="227"/>
    </row>
    <row r="3328" spans="35:43">
      <c r="AI3328" s="227"/>
      <c r="AJ3328" s="227"/>
      <c r="AK3328" s="227"/>
      <c r="AL3328" s="227"/>
      <c r="AM3328" s="225"/>
      <c r="AN3328" s="227"/>
      <c r="AO3328" s="227"/>
      <c r="AP3328" s="227"/>
      <c r="AQ3328" s="227"/>
    </row>
    <row r="3329" spans="35:43">
      <c r="AI3329" s="227"/>
      <c r="AJ3329" s="227"/>
      <c r="AK3329" s="227"/>
      <c r="AL3329" s="227"/>
      <c r="AM3329" s="225"/>
      <c r="AN3329" s="227"/>
      <c r="AO3329" s="227"/>
      <c r="AP3329" s="227"/>
      <c r="AQ3329" s="227"/>
    </row>
    <row r="3330" spans="35:43">
      <c r="AI3330" s="227"/>
      <c r="AJ3330" s="227"/>
      <c r="AK3330" s="227"/>
      <c r="AL3330" s="227"/>
      <c r="AM3330" s="225"/>
      <c r="AN3330" s="227"/>
      <c r="AO3330" s="227"/>
      <c r="AP3330" s="227"/>
      <c r="AQ3330" s="227"/>
    </row>
    <row r="3331" spans="35:43">
      <c r="AI3331" s="227"/>
      <c r="AJ3331" s="227"/>
      <c r="AK3331" s="227"/>
      <c r="AL3331" s="227"/>
      <c r="AM3331" s="225"/>
      <c r="AN3331" s="227"/>
      <c r="AO3331" s="227"/>
      <c r="AP3331" s="227"/>
      <c r="AQ3331" s="227"/>
    </row>
    <row r="3332" spans="35:43">
      <c r="AI3332" s="227"/>
      <c r="AJ3332" s="227"/>
      <c r="AK3332" s="227"/>
      <c r="AL3332" s="227"/>
      <c r="AM3332" s="225"/>
      <c r="AN3332" s="227"/>
      <c r="AO3332" s="227"/>
      <c r="AP3332" s="227"/>
      <c r="AQ3332" s="227"/>
    </row>
    <row r="3333" spans="35:43">
      <c r="AI3333" s="227"/>
      <c r="AJ3333" s="227"/>
      <c r="AK3333" s="227"/>
      <c r="AL3333" s="227"/>
      <c r="AM3333" s="225"/>
      <c r="AN3333" s="227"/>
      <c r="AO3333" s="227"/>
      <c r="AP3333" s="227"/>
      <c r="AQ3333" s="227"/>
    </row>
    <row r="3334" spans="35:43">
      <c r="AI3334" s="227"/>
      <c r="AJ3334" s="227"/>
      <c r="AK3334" s="227"/>
      <c r="AL3334" s="227"/>
      <c r="AM3334" s="225"/>
      <c r="AN3334" s="227"/>
      <c r="AO3334" s="227"/>
      <c r="AP3334" s="227"/>
      <c r="AQ3334" s="227"/>
    </row>
    <row r="3335" spans="35:43">
      <c r="AI3335" s="227"/>
      <c r="AJ3335" s="227"/>
      <c r="AK3335" s="227"/>
      <c r="AL3335" s="227"/>
      <c r="AM3335" s="225"/>
      <c r="AN3335" s="227"/>
      <c r="AO3335" s="227"/>
      <c r="AP3335" s="227"/>
      <c r="AQ3335" s="227"/>
    </row>
    <row r="3336" spans="35:43">
      <c r="AI3336" s="227"/>
      <c r="AJ3336" s="227"/>
      <c r="AK3336" s="227"/>
      <c r="AL3336" s="227"/>
      <c r="AM3336" s="225"/>
      <c r="AN3336" s="227"/>
      <c r="AO3336" s="227"/>
      <c r="AP3336" s="227"/>
      <c r="AQ3336" s="227"/>
    </row>
    <row r="3337" spans="35:43">
      <c r="AI3337" s="227"/>
      <c r="AJ3337" s="227"/>
      <c r="AK3337" s="227"/>
      <c r="AL3337" s="227"/>
      <c r="AM3337" s="225"/>
      <c r="AN3337" s="227"/>
      <c r="AO3337" s="227"/>
      <c r="AP3337" s="227"/>
      <c r="AQ3337" s="227"/>
    </row>
    <row r="3338" spans="35:43">
      <c r="AI3338" s="227"/>
      <c r="AJ3338" s="227"/>
      <c r="AK3338" s="227"/>
      <c r="AL3338" s="227"/>
      <c r="AM3338" s="225"/>
      <c r="AN3338" s="227"/>
      <c r="AO3338" s="227"/>
      <c r="AP3338" s="227"/>
      <c r="AQ3338" s="227"/>
    </row>
    <row r="3339" spans="35:43">
      <c r="AI3339" s="227"/>
      <c r="AJ3339" s="227"/>
      <c r="AK3339" s="227"/>
      <c r="AL3339" s="227"/>
      <c r="AM3339" s="225"/>
      <c r="AN3339" s="227"/>
      <c r="AO3339" s="227"/>
      <c r="AP3339" s="227"/>
      <c r="AQ3339" s="227"/>
    </row>
    <row r="3340" spans="35:43">
      <c r="AI3340" s="227"/>
      <c r="AJ3340" s="227"/>
      <c r="AK3340" s="227"/>
      <c r="AL3340" s="227"/>
      <c r="AM3340" s="225"/>
      <c r="AN3340" s="227"/>
      <c r="AO3340" s="227"/>
      <c r="AP3340" s="227"/>
      <c r="AQ3340" s="227"/>
    </row>
    <row r="3341" spans="35:43">
      <c r="AI3341" s="227"/>
      <c r="AJ3341" s="227"/>
      <c r="AK3341" s="227"/>
      <c r="AL3341" s="227"/>
      <c r="AM3341" s="225"/>
      <c r="AN3341" s="227"/>
      <c r="AO3341" s="227"/>
      <c r="AP3341" s="227"/>
      <c r="AQ3341" s="227"/>
    </row>
    <row r="3342" spans="35:43">
      <c r="AI3342" s="227"/>
      <c r="AJ3342" s="227"/>
      <c r="AK3342" s="227"/>
      <c r="AL3342" s="227"/>
      <c r="AM3342" s="225"/>
      <c r="AN3342" s="227"/>
      <c r="AO3342" s="227"/>
      <c r="AP3342" s="227"/>
      <c r="AQ3342" s="227"/>
    </row>
    <row r="3343" spans="35:43">
      <c r="AI3343" s="227"/>
      <c r="AJ3343" s="227"/>
      <c r="AK3343" s="227"/>
      <c r="AL3343" s="227"/>
      <c r="AM3343" s="225"/>
      <c r="AN3343" s="227"/>
      <c r="AO3343" s="227"/>
      <c r="AP3343" s="227"/>
      <c r="AQ3343" s="227"/>
    </row>
    <row r="3344" spans="35:43">
      <c r="AI3344" s="227"/>
      <c r="AJ3344" s="227"/>
      <c r="AK3344" s="227"/>
      <c r="AL3344" s="227"/>
      <c r="AM3344" s="225"/>
      <c r="AN3344" s="227"/>
      <c r="AO3344" s="227"/>
      <c r="AP3344" s="227"/>
      <c r="AQ3344" s="227"/>
    </row>
    <row r="3345" spans="35:43">
      <c r="AI3345" s="227"/>
      <c r="AJ3345" s="227"/>
      <c r="AK3345" s="227"/>
      <c r="AL3345" s="227"/>
      <c r="AM3345" s="225"/>
      <c r="AN3345" s="227"/>
      <c r="AO3345" s="227"/>
      <c r="AP3345" s="227"/>
      <c r="AQ3345" s="227"/>
    </row>
    <row r="3346" spans="35:43">
      <c r="AI3346" s="227"/>
      <c r="AJ3346" s="227"/>
      <c r="AK3346" s="227"/>
      <c r="AL3346" s="227"/>
      <c r="AM3346" s="225"/>
      <c r="AN3346" s="227"/>
      <c r="AO3346" s="227"/>
      <c r="AP3346" s="227"/>
      <c r="AQ3346" s="227"/>
    </row>
    <row r="3347" spans="35:43">
      <c r="AI3347" s="227"/>
      <c r="AJ3347" s="227"/>
      <c r="AK3347" s="227"/>
      <c r="AL3347" s="227"/>
      <c r="AM3347" s="225"/>
      <c r="AN3347" s="227"/>
      <c r="AO3347" s="227"/>
      <c r="AP3347" s="227"/>
      <c r="AQ3347" s="227"/>
    </row>
    <row r="3348" spans="35:43">
      <c r="AI3348" s="227"/>
      <c r="AJ3348" s="227"/>
      <c r="AK3348" s="227"/>
      <c r="AL3348" s="227"/>
      <c r="AM3348" s="225"/>
      <c r="AN3348" s="227"/>
      <c r="AO3348" s="227"/>
      <c r="AP3348" s="227"/>
      <c r="AQ3348" s="227"/>
    </row>
    <row r="3349" spans="35:43">
      <c r="AI3349" s="227"/>
      <c r="AJ3349" s="227"/>
      <c r="AK3349" s="227"/>
      <c r="AL3349" s="227"/>
      <c r="AM3349" s="225"/>
      <c r="AN3349" s="227"/>
      <c r="AO3349" s="227"/>
      <c r="AP3349" s="227"/>
      <c r="AQ3349" s="227"/>
    </row>
    <row r="3350" spans="35:43">
      <c r="AI3350" s="227"/>
      <c r="AJ3350" s="227"/>
      <c r="AK3350" s="227"/>
      <c r="AL3350" s="227"/>
      <c r="AM3350" s="225"/>
      <c r="AN3350" s="227"/>
      <c r="AO3350" s="227"/>
      <c r="AP3350" s="227"/>
      <c r="AQ3350" s="227"/>
    </row>
    <row r="3351" spans="35:43">
      <c r="AI3351" s="227"/>
      <c r="AJ3351" s="227"/>
      <c r="AK3351" s="227"/>
      <c r="AL3351" s="227"/>
      <c r="AM3351" s="225"/>
      <c r="AN3351" s="227"/>
      <c r="AO3351" s="227"/>
      <c r="AP3351" s="227"/>
      <c r="AQ3351" s="227"/>
    </row>
    <row r="3352" spans="35:43">
      <c r="AI3352" s="227"/>
      <c r="AJ3352" s="227"/>
      <c r="AK3352" s="227"/>
      <c r="AL3352" s="227"/>
      <c r="AM3352" s="225"/>
      <c r="AN3352" s="227"/>
      <c r="AO3352" s="227"/>
      <c r="AP3352" s="227"/>
      <c r="AQ3352" s="227"/>
    </row>
    <row r="3353" spans="35:43">
      <c r="AI3353" s="227"/>
      <c r="AJ3353" s="227"/>
      <c r="AK3353" s="227"/>
      <c r="AL3353" s="227"/>
      <c r="AM3353" s="225"/>
      <c r="AN3353" s="227"/>
      <c r="AO3353" s="227"/>
      <c r="AP3353" s="227"/>
      <c r="AQ3353" s="227"/>
    </row>
    <row r="3354" spans="35:43">
      <c r="AI3354" s="227"/>
      <c r="AJ3354" s="227"/>
      <c r="AK3354" s="227"/>
      <c r="AL3354" s="227"/>
      <c r="AM3354" s="225"/>
      <c r="AN3354" s="227"/>
      <c r="AO3354" s="227"/>
      <c r="AP3354" s="227"/>
      <c r="AQ3354" s="227"/>
    </row>
    <row r="3355" spans="35:43">
      <c r="AI3355" s="227"/>
      <c r="AJ3355" s="227"/>
      <c r="AK3355" s="227"/>
      <c r="AL3355" s="227"/>
      <c r="AM3355" s="225"/>
      <c r="AN3355" s="227"/>
      <c r="AO3355" s="227"/>
      <c r="AP3355" s="227"/>
      <c r="AQ3355" s="227"/>
    </row>
    <row r="3356" spans="35:43">
      <c r="AI3356" s="227"/>
      <c r="AJ3356" s="227"/>
      <c r="AK3356" s="227"/>
      <c r="AL3356" s="227"/>
      <c r="AM3356" s="225"/>
      <c r="AN3356" s="227"/>
      <c r="AO3356" s="227"/>
      <c r="AP3356" s="227"/>
      <c r="AQ3356" s="227"/>
    </row>
    <row r="3357" spans="35:43">
      <c r="AI3357" s="227"/>
      <c r="AJ3357" s="227"/>
      <c r="AK3357" s="227"/>
      <c r="AL3357" s="227"/>
      <c r="AM3357" s="225"/>
      <c r="AN3357" s="227"/>
      <c r="AO3357" s="227"/>
      <c r="AP3357" s="227"/>
      <c r="AQ3357" s="227"/>
    </row>
    <row r="3358" spans="35:43">
      <c r="AI3358" s="227"/>
      <c r="AJ3358" s="227"/>
      <c r="AK3358" s="227"/>
      <c r="AL3358" s="227"/>
      <c r="AM3358" s="225"/>
      <c r="AN3358" s="227"/>
      <c r="AO3358" s="227"/>
      <c r="AP3358" s="227"/>
      <c r="AQ3358" s="227"/>
    </row>
    <row r="3359" spans="35:43">
      <c r="AI3359" s="227"/>
      <c r="AJ3359" s="227"/>
      <c r="AK3359" s="227"/>
      <c r="AL3359" s="227"/>
      <c r="AM3359" s="225"/>
      <c r="AN3359" s="227"/>
      <c r="AO3359" s="227"/>
      <c r="AP3359" s="227"/>
      <c r="AQ3359" s="227"/>
    </row>
    <row r="3360" spans="35:43">
      <c r="AI3360" s="227"/>
      <c r="AJ3360" s="227"/>
      <c r="AK3360" s="227"/>
      <c r="AL3360" s="227"/>
      <c r="AM3360" s="225"/>
      <c r="AN3360" s="227"/>
      <c r="AO3360" s="227"/>
      <c r="AP3360" s="227"/>
      <c r="AQ3360" s="227"/>
    </row>
    <row r="3361" spans="35:43">
      <c r="AI3361" s="227"/>
      <c r="AJ3361" s="227"/>
      <c r="AK3361" s="227"/>
      <c r="AL3361" s="227"/>
      <c r="AM3361" s="225"/>
      <c r="AN3361" s="227"/>
      <c r="AO3361" s="227"/>
      <c r="AP3361" s="227"/>
      <c r="AQ3361" s="227"/>
    </row>
    <row r="3362" spans="35:43">
      <c r="AI3362" s="227"/>
      <c r="AJ3362" s="227"/>
      <c r="AK3362" s="227"/>
      <c r="AL3362" s="227"/>
      <c r="AM3362" s="225"/>
      <c r="AN3362" s="227"/>
      <c r="AO3362" s="227"/>
      <c r="AP3362" s="227"/>
      <c r="AQ3362" s="227"/>
    </row>
    <row r="3363" spans="35:43">
      <c r="AI3363" s="227"/>
      <c r="AJ3363" s="227"/>
      <c r="AK3363" s="227"/>
      <c r="AL3363" s="227"/>
      <c r="AM3363" s="225"/>
      <c r="AN3363" s="227"/>
      <c r="AO3363" s="227"/>
      <c r="AP3363" s="227"/>
      <c r="AQ3363" s="227"/>
    </row>
    <row r="3364" spans="35:43">
      <c r="AI3364" s="227"/>
      <c r="AJ3364" s="227"/>
      <c r="AK3364" s="227"/>
      <c r="AL3364" s="227"/>
      <c r="AM3364" s="225"/>
      <c r="AN3364" s="227"/>
      <c r="AO3364" s="227"/>
      <c r="AP3364" s="227"/>
      <c r="AQ3364" s="227"/>
    </row>
    <row r="3365" spans="35:43">
      <c r="AI3365" s="227"/>
      <c r="AJ3365" s="227"/>
      <c r="AK3365" s="227"/>
      <c r="AL3365" s="227"/>
      <c r="AM3365" s="225"/>
      <c r="AN3365" s="227"/>
      <c r="AO3365" s="227"/>
      <c r="AP3365" s="227"/>
      <c r="AQ3365" s="227"/>
    </row>
    <row r="3366" spans="35:43">
      <c r="AI3366" s="227"/>
      <c r="AJ3366" s="227"/>
      <c r="AK3366" s="227"/>
      <c r="AL3366" s="227"/>
      <c r="AM3366" s="225"/>
      <c r="AN3366" s="227"/>
      <c r="AO3366" s="227"/>
      <c r="AP3366" s="227"/>
      <c r="AQ3366" s="227"/>
    </row>
    <row r="3367" spans="35:43">
      <c r="AI3367" s="227"/>
      <c r="AJ3367" s="227"/>
      <c r="AK3367" s="227"/>
      <c r="AL3367" s="227"/>
      <c r="AM3367" s="225"/>
      <c r="AN3367" s="227"/>
      <c r="AO3367" s="227"/>
      <c r="AP3367" s="227"/>
      <c r="AQ3367" s="227"/>
    </row>
    <row r="3368" spans="35:43">
      <c r="AI3368" s="227"/>
      <c r="AJ3368" s="227"/>
      <c r="AK3368" s="227"/>
      <c r="AL3368" s="227"/>
      <c r="AM3368" s="225"/>
      <c r="AN3368" s="227"/>
      <c r="AO3368" s="227"/>
      <c r="AP3368" s="227"/>
      <c r="AQ3368" s="227"/>
    </row>
    <row r="3369" spans="35:43">
      <c r="AI3369" s="227"/>
      <c r="AJ3369" s="227"/>
      <c r="AK3369" s="227"/>
      <c r="AL3369" s="227"/>
      <c r="AM3369" s="225"/>
      <c r="AN3369" s="227"/>
      <c r="AO3369" s="227"/>
      <c r="AP3369" s="227"/>
      <c r="AQ3369" s="227"/>
    </row>
    <row r="3370" spans="35:43">
      <c r="AI3370" s="227"/>
      <c r="AJ3370" s="227"/>
      <c r="AK3370" s="227"/>
      <c r="AL3370" s="227"/>
      <c r="AM3370" s="225"/>
      <c r="AN3370" s="227"/>
      <c r="AO3370" s="227"/>
      <c r="AP3370" s="227"/>
      <c r="AQ3370" s="227"/>
    </row>
    <row r="3371" spans="35:43">
      <c r="AI3371" s="227"/>
      <c r="AJ3371" s="227"/>
      <c r="AK3371" s="227"/>
      <c r="AL3371" s="227"/>
      <c r="AM3371" s="225"/>
      <c r="AN3371" s="227"/>
      <c r="AO3371" s="227"/>
      <c r="AP3371" s="227"/>
      <c r="AQ3371" s="227"/>
    </row>
    <row r="3372" spans="35:43">
      <c r="AI3372" s="227"/>
      <c r="AJ3372" s="227"/>
      <c r="AK3372" s="227"/>
      <c r="AL3372" s="227"/>
      <c r="AM3372" s="225"/>
      <c r="AN3372" s="227"/>
      <c r="AO3372" s="227"/>
      <c r="AP3372" s="227"/>
      <c r="AQ3372" s="227"/>
    </row>
    <row r="3373" spans="35:43">
      <c r="AI3373" s="227"/>
      <c r="AJ3373" s="227"/>
      <c r="AK3373" s="227"/>
      <c r="AL3373" s="227"/>
      <c r="AM3373" s="225"/>
      <c r="AN3373" s="227"/>
      <c r="AO3373" s="227"/>
      <c r="AP3373" s="227"/>
      <c r="AQ3373" s="227"/>
    </row>
    <row r="3374" spans="35:43">
      <c r="AI3374" s="227"/>
      <c r="AJ3374" s="227"/>
      <c r="AK3374" s="227"/>
      <c r="AL3374" s="227"/>
      <c r="AM3374" s="225"/>
      <c r="AN3374" s="227"/>
      <c r="AO3374" s="227"/>
      <c r="AP3374" s="227"/>
      <c r="AQ3374" s="227"/>
    </row>
    <row r="3375" spans="35:43">
      <c r="AI3375" s="227"/>
      <c r="AJ3375" s="227"/>
      <c r="AK3375" s="227"/>
      <c r="AL3375" s="227"/>
      <c r="AM3375" s="225"/>
      <c r="AN3375" s="227"/>
      <c r="AO3375" s="227"/>
      <c r="AP3375" s="227"/>
      <c r="AQ3375" s="227"/>
    </row>
    <row r="3376" spans="35:43">
      <c r="AI3376" s="227"/>
      <c r="AJ3376" s="227"/>
      <c r="AK3376" s="227"/>
      <c r="AL3376" s="227"/>
      <c r="AM3376" s="225"/>
      <c r="AN3376" s="227"/>
      <c r="AO3376" s="227"/>
      <c r="AP3376" s="227"/>
      <c r="AQ3376" s="227"/>
    </row>
    <row r="3377" spans="35:43">
      <c r="AI3377" s="227"/>
      <c r="AJ3377" s="227"/>
      <c r="AK3377" s="227"/>
      <c r="AL3377" s="227"/>
      <c r="AM3377" s="225"/>
      <c r="AN3377" s="227"/>
      <c r="AO3377" s="227"/>
      <c r="AP3377" s="227"/>
      <c r="AQ3377" s="227"/>
    </row>
    <row r="3378" spans="35:43">
      <c r="AI3378" s="227"/>
      <c r="AJ3378" s="227"/>
      <c r="AK3378" s="227"/>
      <c r="AL3378" s="227"/>
      <c r="AM3378" s="225"/>
      <c r="AN3378" s="227"/>
      <c r="AO3378" s="227"/>
      <c r="AP3378" s="227"/>
      <c r="AQ3378" s="227"/>
    </row>
    <row r="3379" spans="35:43">
      <c r="AI3379" s="227"/>
      <c r="AJ3379" s="227"/>
      <c r="AK3379" s="227"/>
      <c r="AL3379" s="227"/>
      <c r="AM3379" s="225"/>
      <c r="AN3379" s="227"/>
      <c r="AO3379" s="227"/>
      <c r="AP3379" s="227"/>
      <c r="AQ3379" s="227"/>
    </row>
    <row r="3380" spans="35:43">
      <c r="AI3380" s="227"/>
      <c r="AJ3380" s="227"/>
      <c r="AK3380" s="227"/>
      <c r="AL3380" s="227"/>
      <c r="AM3380" s="225"/>
      <c r="AN3380" s="227"/>
      <c r="AO3380" s="227"/>
      <c r="AP3380" s="227"/>
      <c r="AQ3380" s="227"/>
    </row>
    <row r="3381" spans="35:43">
      <c r="AI3381" s="227"/>
      <c r="AJ3381" s="227"/>
      <c r="AK3381" s="227"/>
      <c r="AL3381" s="227"/>
      <c r="AM3381" s="225"/>
      <c r="AN3381" s="227"/>
      <c r="AO3381" s="227"/>
      <c r="AP3381" s="227"/>
      <c r="AQ3381" s="227"/>
    </row>
    <row r="3382" spans="35:43">
      <c r="AI3382" s="227"/>
      <c r="AJ3382" s="227"/>
      <c r="AK3382" s="227"/>
      <c r="AL3382" s="227"/>
      <c r="AM3382" s="225"/>
      <c r="AN3382" s="227"/>
      <c r="AO3382" s="227"/>
      <c r="AP3382" s="227"/>
      <c r="AQ3382" s="227"/>
    </row>
    <row r="3383" spans="35:43">
      <c r="AI3383" s="227"/>
      <c r="AJ3383" s="227"/>
      <c r="AK3383" s="227"/>
      <c r="AL3383" s="227"/>
      <c r="AM3383" s="225"/>
      <c r="AN3383" s="227"/>
      <c r="AO3383" s="227"/>
      <c r="AP3383" s="227"/>
      <c r="AQ3383" s="227"/>
    </row>
    <row r="3384" spans="35:43">
      <c r="AI3384" s="227"/>
      <c r="AJ3384" s="227"/>
      <c r="AK3384" s="227"/>
      <c r="AL3384" s="227"/>
      <c r="AM3384" s="225"/>
      <c r="AN3384" s="227"/>
      <c r="AO3384" s="227"/>
      <c r="AP3384" s="227"/>
      <c r="AQ3384" s="227"/>
    </row>
    <row r="3385" spans="35:43">
      <c r="AI3385" s="227"/>
      <c r="AJ3385" s="227"/>
      <c r="AK3385" s="227"/>
      <c r="AL3385" s="227"/>
      <c r="AM3385" s="225"/>
      <c r="AN3385" s="227"/>
      <c r="AO3385" s="227"/>
      <c r="AP3385" s="227"/>
      <c r="AQ3385" s="227"/>
    </row>
    <row r="3386" spans="35:43">
      <c r="AI3386" s="227"/>
      <c r="AJ3386" s="227"/>
      <c r="AK3386" s="227"/>
      <c r="AL3386" s="227"/>
      <c r="AM3386" s="225"/>
      <c r="AN3386" s="227"/>
      <c r="AO3386" s="227"/>
      <c r="AP3386" s="227"/>
      <c r="AQ3386" s="227"/>
    </row>
    <row r="3387" spans="35:43">
      <c r="AI3387" s="227"/>
      <c r="AJ3387" s="227"/>
      <c r="AK3387" s="227"/>
      <c r="AL3387" s="227"/>
      <c r="AM3387" s="225"/>
      <c r="AN3387" s="227"/>
      <c r="AO3387" s="227"/>
      <c r="AP3387" s="227"/>
      <c r="AQ3387" s="227"/>
    </row>
    <row r="3388" spans="35:43">
      <c r="AI3388" s="227"/>
      <c r="AJ3388" s="227"/>
      <c r="AK3388" s="227"/>
      <c r="AL3388" s="227"/>
      <c r="AM3388" s="225"/>
      <c r="AN3388" s="227"/>
      <c r="AO3388" s="227"/>
      <c r="AP3388" s="227"/>
      <c r="AQ3388" s="227"/>
    </row>
    <row r="3389" spans="35:43">
      <c r="AI3389" s="227"/>
      <c r="AJ3389" s="227"/>
      <c r="AK3389" s="227"/>
      <c r="AL3389" s="227"/>
      <c r="AM3389" s="225"/>
      <c r="AN3389" s="227"/>
      <c r="AO3389" s="227"/>
      <c r="AP3389" s="227"/>
      <c r="AQ3389" s="227"/>
    </row>
    <row r="3390" spans="35:43">
      <c r="AI3390" s="227"/>
      <c r="AJ3390" s="227"/>
      <c r="AK3390" s="227"/>
      <c r="AL3390" s="227"/>
      <c r="AM3390" s="225"/>
      <c r="AN3390" s="227"/>
      <c r="AO3390" s="227"/>
      <c r="AP3390" s="227"/>
      <c r="AQ3390" s="227"/>
    </row>
    <row r="3391" spans="35:43">
      <c r="AI3391" s="227"/>
      <c r="AJ3391" s="227"/>
      <c r="AK3391" s="227"/>
      <c r="AL3391" s="227"/>
      <c r="AM3391" s="225"/>
      <c r="AN3391" s="227"/>
      <c r="AO3391" s="227"/>
      <c r="AP3391" s="227"/>
      <c r="AQ3391" s="227"/>
    </row>
    <row r="3392" spans="35:43">
      <c r="AI3392" s="227"/>
      <c r="AJ3392" s="227"/>
      <c r="AK3392" s="227"/>
      <c r="AL3392" s="227"/>
      <c r="AM3392" s="225"/>
      <c r="AN3392" s="227"/>
      <c r="AO3392" s="227"/>
      <c r="AP3392" s="227"/>
      <c r="AQ3392" s="227"/>
    </row>
    <row r="3393" spans="35:43">
      <c r="AI3393" s="227"/>
      <c r="AJ3393" s="227"/>
      <c r="AK3393" s="227"/>
      <c r="AL3393" s="227"/>
      <c r="AM3393" s="225"/>
      <c r="AN3393" s="227"/>
      <c r="AO3393" s="227"/>
      <c r="AP3393" s="227"/>
      <c r="AQ3393" s="227"/>
    </row>
    <row r="3394" spans="35:43">
      <c r="AI3394" s="227"/>
      <c r="AJ3394" s="227"/>
      <c r="AK3394" s="227"/>
      <c r="AL3394" s="227"/>
      <c r="AM3394" s="225"/>
      <c r="AN3394" s="227"/>
      <c r="AO3394" s="227"/>
      <c r="AP3394" s="227"/>
      <c r="AQ3394" s="227"/>
    </row>
    <row r="3395" spans="35:43">
      <c r="AI3395" s="227"/>
      <c r="AJ3395" s="227"/>
      <c r="AK3395" s="227"/>
      <c r="AL3395" s="227"/>
      <c r="AM3395" s="225"/>
      <c r="AN3395" s="227"/>
      <c r="AO3395" s="227"/>
      <c r="AP3395" s="227"/>
      <c r="AQ3395" s="227"/>
    </row>
    <row r="3396" spans="35:43">
      <c r="AI3396" s="227"/>
      <c r="AJ3396" s="227"/>
      <c r="AK3396" s="227"/>
      <c r="AL3396" s="227"/>
      <c r="AM3396" s="225"/>
      <c r="AN3396" s="227"/>
      <c r="AO3396" s="227"/>
      <c r="AP3396" s="227"/>
      <c r="AQ3396" s="227"/>
    </row>
    <row r="3397" spans="35:43">
      <c r="AI3397" s="227"/>
      <c r="AJ3397" s="227"/>
      <c r="AK3397" s="227"/>
      <c r="AL3397" s="227"/>
      <c r="AM3397" s="225"/>
      <c r="AN3397" s="227"/>
      <c r="AO3397" s="227"/>
      <c r="AP3397" s="227"/>
      <c r="AQ3397" s="227"/>
    </row>
    <row r="3398" spans="35:43">
      <c r="AI3398" s="227"/>
      <c r="AJ3398" s="227"/>
      <c r="AK3398" s="227"/>
      <c r="AL3398" s="227"/>
      <c r="AM3398" s="225"/>
      <c r="AN3398" s="227"/>
      <c r="AO3398" s="227"/>
      <c r="AP3398" s="227"/>
      <c r="AQ3398" s="227"/>
    </row>
    <row r="3399" spans="35:43">
      <c r="AI3399" s="227"/>
      <c r="AJ3399" s="227"/>
      <c r="AK3399" s="227"/>
      <c r="AL3399" s="227"/>
      <c r="AM3399" s="225"/>
      <c r="AN3399" s="227"/>
      <c r="AO3399" s="227"/>
      <c r="AP3399" s="227"/>
      <c r="AQ3399" s="227"/>
    </row>
    <row r="3400" spans="35:43">
      <c r="AI3400" s="227"/>
      <c r="AJ3400" s="227"/>
      <c r="AK3400" s="227"/>
      <c r="AL3400" s="227"/>
      <c r="AM3400" s="225"/>
      <c r="AN3400" s="227"/>
      <c r="AO3400" s="227"/>
      <c r="AP3400" s="227"/>
      <c r="AQ3400" s="227"/>
    </row>
    <row r="3401" spans="35:43">
      <c r="AI3401" s="227"/>
      <c r="AJ3401" s="227"/>
      <c r="AK3401" s="227"/>
      <c r="AL3401" s="227"/>
      <c r="AM3401" s="225"/>
      <c r="AN3401" s="227"/>
      <c r="AO3401" s="227"/>
      <c r="AP3401" s="227"/>
      <c r="AQ3401" s="227"/>
    </row>
    <row r="3402" spans="35:43">
      <c r="AI3402" s="227"/>
      <c r="AJ3402" s="227"/>
      <c r="AK3402" s="227"/>
      <c r="AL3402" s="227"/>
      <c r="AM3402" s="225"/>
      <c r="AN3402" s="227"/>
      <c r="AO3402" s="227"/>
      <c r="AP3402" s="227"/>
      <c r="AQ3402" s="227"/>
    </row>
    <row r="3403" spans="35:43">
      <c r="AI3403" s="227"/>
      <c r="AJ3403" s="227"/>
      <c r="AK3403" s="227"/>
      <c r="AL3403" s="227"/>
      <c r="AM3403" s="225"/>
      <c r="AN3403" s="227"/>
      <c r="AO3403" s="227"/>
      <c r="AP3403" s="227"/>
      <c r="AQ3403" s="227"/>
    </row>
    <row r="3404" spans="35:43">
      <c r="AI3404" s="227"/>
      <c r="AJ3404" s="227"/>
      <c r="AK3404" s="227"/>
      <c r="AL3404" s="227"/>
      <c r="AM3404" s="225"/>
      <c r="AN3404" s="227"/>
      <c r="AO3404" s="227"/>
      <c r="AP3404" s="227"/>
      <c r="AQ3404" s="227"/>
    </row>
    <row r="3405" spans="35:43">
      <c r="AI3405" s="227"/>
      <c r="AJ3405" s="227"/>
      <c r="AK3405" s="227"/>
      <c r="AL3405" s="227"/>
      <c r="AM3405" s="225"/>
      <c r="AN3405" s="227"/>
      <c r="AO3405" s="227"/>
      <c r="AP3405" s="227"/>
      <c r="AQ3405" s="227"/>
    </row>
    <row r="3406" spans="35:43">
      <c r="AI3406" s="227"/>
      <c r="AJ3406" s="227"/>
      <c r="AK3406" s="227"/>
      <c r="AL3406" s="227"/>
      <c r="AM3406" s="225"/>
      <c r="AN3406" s="227"/>
      <c r="AO3406" s="227"/>
      <c r="AP3406" s="227"/>
      <c r="AQ3406" s="227"/>
    </row>
    <row r="3407" spans="35:43">
      <c r="AI3407" s="227"/>
      <c r="AJ3407" s="227"/>
      <c r="AK3407" s="227"/>
      <c r="AL3407" s="227"/>
      <c r="AM3407" s="225"/>
      <c r="AN3407" s="227"/>
      <c r="AO3407" s="227"/>
      <c r="AP3407" s="227"/>
      <c r="AQ3407" s="227"/>
    </row>
    <row r="3408" spans="35:43">
      <c r="AI3408" s="227"/>
      <c r="AJ3408" s="227"/>
      <c r="AK3408" s="227"/>
      <c r="AL3408" s="227"/>
      <c r="AM3408" s="225"/>
      <c r="AN3408" s="227"/>
      <c r="AO3408" s="227"/>
      <c r="AP3408" s="227"/>
      <c r="AQ3408" s="227"/>
    </row>
    <row r="3409" spans="35:43">
      <c r="AI3409" s="227"/>
      <c r="AJ3409" s="227"/>
      <c r="AK3409" s="227"/>
      <c r="AL3409" s="227"/>
      <c r="AM3409" s="225"/>
      <c r="AN3409" s="227"/>
      <c r="AO3409" s="227"/>
      <c r="AP3409" s="227"/>
      <c r="AQ3409" s="227"/>
    </row>
    <row r="3410" spans="35:43">
      <c r="AI3410" s="227"/>
      <c r="AJ3410" s="227"/>
      <c r="AK3410" s="227"/>
      <c r="AL3410" s="227"/>
      <c r="AM3410" s="225"/>
      <c r="AN3410" s="227"/>
      <c r="AO3410" s="227"/>
      <c r="AP3410" s="227"/>
      <c r="AQ3410" s="227"/>
    </row>
    <row r="3411" spans="35:43">
      <c r="AI3411" s="227"/>
      <c r="AJ3411" s="227"/>
      <c r="AK3411" s="227"/>
      <c r="AL3411" s="227"/>
      <c r="AM3411" s="225"/>
      <c r="AN3411" s="227"/>
      <c r="AO3411" s="227"/>
      <c r="AP3411" s="227"/>
      <c r="AQ3411" s="227"/>
    </row>
    <row r="3412" spans="35:43">
      <c r="AI3412" s="227"/>
      <c r="AJ3412" s="227"/>
      <c r="AK3412" s="227"/>
      <c r="AL3412" s="227"/>
      <c r="AM3412" s="225"/>
      <c r="AN3412" s="227"/>
      <c r="AO3412" s="227"/>
      <c r="AP3412" s="227"/>
      <c r="AQ3412" s="227"/>
    </row>
    <row r="3413" spans="35:43">
      <c r="AI3413" s="227"/>
      <c r="AJ3413" s="227"/>
      <c r="AK3413" s="227"/>
      <c r="AL3413" s="227"/>
      <c r="AM3413" s="225"/>
      <c r="AN3413" s="227"/>
      <c r="AO3413" s="227"/>
      <c r="AP3413" s="227"/>
      <c r="AQ3413" s="227"/>
    </row>
    <row r="3414" spans="35:43">
      <c r="AI3414" s="227"/>
      <c r="AJ3414" s="227"/>
      <c r="AK3414" s="227"/>
      <c r="AL3414" s="227"/>
      <c r="AM3414" s="225"/>
      <c r="AN3414" s="227"/>
      <c r="AO3414" s="227"/>
      <c r="AP3414" s="227"/>
      <c r="AQ3414" s="227"/>
    </row>
    <row r="3415" spans="35:43">
      <c r="AI3415" s="227"/>
      <c r="AJ3415" s="227"/>
      <c r="AK3415" s="227"/>
      <c r="AL3415" s="227"/>
      <c r="AM3415" s="225"/>
      <c r="AN3415" s="227"/>
      <c r="AO3415" s="227"/>
      <c r="AP3415" s="227"/>
      <c r="AQ3415" s="227"/>
    </row>
    <row r="3416" spans="35:43">
      <c r="AI3416" s="227"/>
      <c r="AJ3416" s="227"/>
      <c r="AK3416" s="227"/>
      <c r="AL3416" s="227"/>
      <c r="AM3416" s="225"/>
      <c r="AN3416" s="227"/>
      <c r="AO3416" s="227"/>
      <c r="AP3416" s="227"/>
      <c r="AQ3416" s="227"/>
    </row>
    <row r="3417" spans="35:43">
      <c r="AI3417" s="227"/>
      <c r="AJ3417" s="227"/>
      <c r="AK3417" s="227"/>
      <c r="AL3417" s="227"/>
      <c r="AM3417" s="225"/>
      <c r="AN3417" s="227"/>
      <c r="AO3417" s="227"/>
      <c r="AP3417" s="227"/>
      <c r="AQ3417" s="227"/>
    </row>
    <row r="3418" spans="35:43">
      <c r="AI3418" s="227"/>
      <c r="AJ3418" s="227"/>
      <c r="AK3418" s="227"/>
      <c r="AL3418" s="227"/>
      <c r="AM3418" s="225"/>
      <c r="AN3418" s="227"/>
      <c r="AO3418" s="227"/>
      <c r="AP3418" s="227"/>
      <c r="AQ3418" s="227"/>
    </row>
    <row r="3419" spans="35:43">
      <c r="AI3419" s="227"/>
      <c r="AJ3419" s="227"/>
      <c r="AK3419" s="227"/>
      <c r="AL3419" s="227"/>
      <c r="AM3419" s="225"/>
      <c r="AN3419" s="227"/>
      <c r="AO3419" s="227"/>
      <c r="AP3419" s="227"/>
      <c r="AQ3419" s="227"/>
    </row>
    <row r="3420" spans="35:43">
      <c r="AI3420" s="227"/>
      <c r="AJ3420" s="227"/>
      <c r="AK3420" s="227"/>
      <c r="AL3420" s="227"/>
      <c r="AM3420" s="225"/>
      <c r="AN3420" s="227"/>
      <c r="AO3420" s="227"/>
      <c r="AP3420" s="227"/>
      <c r="AQ3420" s="227"/>
    </row>
    <row r="3421" spans="35:43">
      <c r="AI3421" s="227"/>
      <c r="AJ3421" s="227"/>
      <c r="AK3421" s="227"/>
      <c r="AL3421" s="227"/>
      <c r="AM3421" s="225"/>
      <c r="AN3421" s="227"/>
      <c r="AO3421" s="227"/>
      <c r="AP3421" s="227"/>
      <c r="AQ3421" s="227"/>
    </row>
    <row r="3422" spans="35:43">
      <c r="AI3422" s="227"/>
      <c r="AJ3422" s="227"/>
      <c r="AK3422" s="227"/>
      <c r="AL3422" s="227"/>
      <c r="AM3422" s="225"/>
      <c r="AN3422" s="227"/>
      <c r="AO3422" s="227"/>
      <c r="AP3422" s="227"/>
      <c r="AQ3422" s="227"/>
    </row>
    <row r="3423" spans="35:43">
      <c r="AI3423" s="227"/>
      <c r="AJ3423" s="227"/>
      <c r="AK3423" s="227"/>
      <c r="AL3423" s="227"/>
      <c r="AM3423" s="225"/>
      <c r="AN3423" s="227"/>
      <c r="AO3423" s="227"/>
      <c r="AP3423" s="227"/>
      <c r="AQ3423" s="227"/>
    </row>
    <row r="3424" spans="35:43">
      <c r="AI3424" s="227"/>
      <c r="AJ3424" s="227"/>
      <c r="AK3424" s="227"/>
      <c r="AL3424" s="227"/>
      <c r="AM3424" s="225"/>
      <c r="AN3424" s="227"/>
      <c r="AO3424" s="227"/>
      <c r="AP3424" s="227"/>
      <c r="AQ3424" s="227"/>
    </row>
    <row r="3425" spans="35:43">
      <c r="AI3425" s="227"/>
      <c r="AJ3425" s="227"/>
      <c r="AK3425" s="227"/>
      <c r="AL3425" s="227"/>
      <c r="AM3425" s="225"/>
      <c r="AN3425" s="227"/>
      <c r="AO3425" s="227"/>
      <c r="AP3425" s="227"/>
      <c r="AQ3425" s="227"/>
    </row>
    <row r="3426" spans="35:43">
      <c r="AI3426" s="227"/>
      <c r="AJ3426" s="227"/>
      <c r="AK3426" s="227"/>
      <c r="AL3426" s="227"/>
      <c r="AM3426" s="225"/>
      <c r="AN3426" s="227"/>
      <c r="AO3426" s="227"/>
      <c r="AP3426" s="227"/>
      <c r="AQ3426" s="227"/>
    </row>
    <row r="3427" spans="35:43">
      <c r="AI3427" s="227"/>
      <c r="AJ3427" s="227"/>
      <c r="AK3427" s="227"/>
      <c r="AL3427" s="227"/>
      <c r="AM3427" s="225"/>
      <c r="AN3427" s="227"/>
      <c r="AO3427" s="227"/>
      <c r="AP3427" s="227"/>
      <c r="AQ3427" s="227"/>
    </row>
    <row r="3428" spans="35:43">
      <c r="AI3428" s="227"/>
      <c r="AJ3428" s="227"/>
      <c r="AK3428" s="227"/>
      <c r="AL3428" s="227"/>
      <c r="AM3428" s="225"/>
      <c r="AN3428" s="227"/>
      <c r="AO3428" s="227"/>
      <c r="AP3428" s="227"/>
      <c r="AQ3428" s="227"/>
    </row>
    <row r="3429" spans="35:43">
      <c r="AI3429" s="227"/>
      <c r="AJ3429" s="227"/>
      <c r="AK3429" s="227"/>
      <c r="AL3429" s="227"/>
      <c r="AM3429" s="225"/>
      <c r="AN3429" s="227"/>
      <c r="AO3429" s="227"/>
      <c r="AP3429" s="227"/>
      <c r="AQ3429" s="227"/>
    </row>
    <row r="3430" spans="35:43">
      <c r="AI3430" s="227"/>
      <c r="AJ3430" s="227"/>
      <c r="AK3430" s="227"/>
      <c r="AL3430" s="227"/>
      <c r="AM3430" s="225"/>
      <c r="AN3430" s="227"/>
      <c r="AO3430" s="227"/>
      <c r="AP3430" s="227"/>
      <c r="AQ3430" s="227"/>
    </row>
    <row r="3431" spans="35:43">
      <c r="AI3431" s="227"/>
      <c r="AJ3431" s="227"/>
      <c r="AK3431" s="227"/>
      <c r="AL3431" s="227"/>
      <c r="AM3431" s="225"/>
      <c r="AN3431" s="227"/>
      <c r="AO3431" s="227"/>
      <c r="AP3431" s="227"/>
      <c r="AQ3431" s="227"/>
    </row>
    <row r="3432" spans="35:43">
      <c r="AI3432" s="227"/>
      <c r="AJ3432" s="227"/>
      <c r="AK3432" s="227"/>
      <c r="AL3432" s="227"/>
      <c r="AM3432" s="225"/>
      <c r="AN3432" s="227"/>
      <c r="AO3432" s="227"/>
      <c r="AP3432" s="227"/>
      <c r="AQ3432" s="227"/>
    </row>
    <row r="3433" spans="35:43">
      <c r="AI3433" s="227"/>
      <c r="AJ3433" s="227"/>
      <c r="AK3433" s="227"/>
      <c r="AL3433" s="227"/>
      <c r="AM3433" s="225"/>
      <c r="AN3433" s="227"/>
      <c r="AO3433" s="227"/>
      <c r="AP3433" s="227"/>
      <c r="AQ3433" s="227"/>
    </row>
    <row r="3434" spans="35:43">
      <c r="AI3434" s="227"/>
      <c r="AJ3434" s="227"/>
      <c r="AK3434" s="227"/>
      <c r="AL3434" s="227"/>
      <c r="AM3434" s="225"/>
      <c r="AN3434" s="227"/>
      <c r="AO3434" s="227"/>
      <c r="AP3434" s="227"/>
      <c r="AQ3434" s="227"/>
    </row>
    <row r="3435" spans="35:43">
      <c r="AI3435" s="227"/>
      <c r="AJ3435" s="227"/>
      <c r="AK3435" s="227"/>
      <c r="AL3435" s="227"/>
      <c r="AM3435" s="225"/>
      <c r="AN3435" s="227"/>
      <c r="AO3435" s="227"/>
      <c r="AP3435" s="227"/>
      <c r="AQ3435" s="227"/>
    </row>
    <row r="3436" spans="35:43">
      <c r="AI3436" s="227"/>
      <c r="AJ3436" s="227"/>
      <c r="AK3436" s="227"/>
      <c r="AL3436" s="227"/>
      <c r="AM3436" s="225"/>
      <c r="AN3436" s="227"/>
      <c r="AO3436" s="227"/>
      <c r="AP3436" s="227"/>
      <c r="AQ3436" s="227"/>
    </row>
    <row r="3437" spans="35:43">
      <c r="AI3437" s="227"/>
      <c r="AJ3437" s="227"/>
      <c r="AK3437" s="227"/>
      <c r="AL3437" s="227"/>
      <c r="AM3437" s="225"/>
      <c r="AN3437" s="227"/>
      <c r="AO3437" s="227"/>
      <c r="AP3437" s="227"/>
      <c r="AQ3437" s="227"/>
    </row>
    <row r="3438" spans="35:43">
      <c r="AI3438" s="227"/>
      <c r="AJ3438" s="227"/>
      <c r="AK3438" s="227"/>
      <c r="AL3438" s="227"/>
      <c r="AM3438" s="225"/>
      <c r="AN3438" s="227"/>
      <c r="AO3438" s="227"/>
      <c r="AP3438" s="227"/>
      <c r="AQ3438" s="227"/>
    </row>
    <row r="3439" spans="35:43">
      <c r="AI3439" s="227"/>
      <c r="AJ3439" s="227"/>
      <c r="AK3439" s="227"/>
      <c r="AL3439" s="227"/>
      <c r="AM3439" s="225"/>
      <c r="AN3439" s="227"/>
      <c r="AO3439" s="227"/>
      <c r="AP3439" s="227"/>
      <c r="AQ3439" s="227"/>
    </row>
    <row r="3440" spans="35:43">
      <c r="AI3440" s="227"/>
      <c r="AJ3440" s="227"/>
      <c r="AK3440" s="227"/>
      <c r="AL3440" s="227"/>
      <c r="AM3440" s="225"/>
      <c r="AN3440" s="227"/>
      <c r="AO3440" s="227"/>
      <c r="AP3440" s="227"/>
      <c r="AQ3440" s="227"/>
    </row>
    <row r="3441" spans="35:43">
      <c r="AI3441" s="227"/>
      <c r="AJ3441" s="227"/>
      <c r="AK3441" s="227"/>
      <c r="AL3441" s="227"/>
      <c r="AM3441" s="225"/>
      <c r="AN3441" s="227"/>
      <c r="AO3441" s="227"/>
      <c r="AP3441" s="227"/>
      <c r="AQ3441" s="227"/>
    </row>
    <row r="3442" spans="35:43">
      <c r="AI3442" s="227"/>
      <c r="AJ3442" s="227"/>
      <c r="AK3442" s="227"/>
      <c r="AL3442" s="227"/>
      <c r="AM3442" s="225"/>
      <c r="AN3442" s="227"/>
      <c r="AO3442" s="227"/>
      <c r="AP3442" s="227"/>
      <c r="AQ3442" s="227"/>
    </row>
    <row r="3443" spans="35:43">
      <c r="AI3443" s="227"/>
      <c r="AJ3443" s="227"/>
      <c r="AK3443" s="227"/>
      <c r="AL3443" s="227"/>
      <c r="AM3443" s="225"/>
      <c r="AN3443" s="227"/>
      <c r="AO3443" s="227"/>
      <c r="AP3443" s="227"/>
      <c r="AQ3443" s="227"/>
    </row>
    <row r="3444" spans="35:43">
      <c r="AI3444" s="227"/>
      <c r="AJ3444" s="227"/>
      <c r="AK3444" s="227"/>
      <c r="AL3444" s="227"/>
      <c r="AM3444" s="225"/>
      <c r="AN3444" s="227"/>
      <c r="AO3444" s="227"/>
      <c r="AP3444" s="227"/>
      <c r="AQ3444" s="227"/>
    </row>
    <row r="3445" spans="35:43">
      <c r="AI3445" s="227"/>
      <c r="AJ3445" s="227"/>
      <c r="AK3445" s="227"/>
      <c r="AL3445" s="227"/>
      <c r="AM3445" s="225"/>
      <c r="AN3445" s="227"/>
      <c r="AO3445" s="227"/>
      <c r="AP3445" s="227"/>
      <c r="AQ3445" s="227"/>
    </row>
    <row r="3446" spans="35:43">
      <c r="AI3446" s="227"/>
      <c r="AJ3446" s="227"/>
      <c r="AK3446" s="227"/>
      <c r="AL3446" s="227"/>
      <c r="AM3446" s="225"/>
      <c r="AN3446" s="227"/>
      <c r="AO3446" s="227"/>
      <c r="AP3446" s="227"/>
      <c r="AQ3446" s="227"/>
    </row>
    <row r="3447" spans="35:43">
      <c r="AI3447" s="227"/>
      <c r="AJ3447" s="227"/>
      <c r="AK3447" s="227"/>
      <c r="AL3447" s="227"/>
      <c r="AM3447" s="225"/>
      <c r="AN3447" s="227"/>
      <c r="AO3447" s="227"/>
      <c r="AP3447" s="227"/>
      <c r="AQ3447" s="227"/>
    </row>
    <row r="3448" spans="35:43">
      <c r="AI3448" s="227"/>
      <c r="AJ3448" s="227"/>
      <c r="AK3448" s="227"/>
      <c r="AL3448" s="227"/>
      <c r="AM3448" s="225"/>
      <c r="AN3448" s="227"/>
      <c r="AO3448" s="227"/>
      <c r="AP3448" s="227"/>
      <c r="AQ3448" s="227"/>
    </row>
    <row r="3449" spans="35:43">
      <c r="AI3449" s="227"/>
      <c r="AJ3449" s="227"/>
      <c r="AK3449" s="227"/>
      <c r="AL3449" s="227"/>
      <c r="AM3449" s="225"/>
      <c r="AN3449" s="227"/>
      <c r="AO3449" s="227"/>
      <c r="AP3449" s="227"/>
      <c r="AQ3449" s="227"/>
    </row>
    <row r="3450" spans="35:43">
      <c r="AI3450" s="227"/>
      <c r="AJ3450" s="227"/>
      <c r="AK3450" s="227"/>
      <c r="AL3450" s="227"/>
      <c r="AM3450" s="225"/>
      <c r="AN3450" s="227"/>
      <c r="AO3450" s="227"/>
      <c r="AP3450" s="227"/>
      <c r="AQ3450" s="227"/>
    </row>
    <row r="3451" spans="35:43">
      <c r="AI3451" s="227"/>
      <c r="AJ3451" s="227"/>
      <c r="AK3451" s="227"/>
      <c r="AL3451" s="227"/>
      <c r="AM3451" s="225"/>
      <c r="AN3451" s="227"/>
      <c r="AO3451" s="227"/>
      <c r="AP3451" s="227"/>
      <c r="AQ3451" s="227"/>
    </row>
    <row r="3452" spans="35:43">
      <c r="AI3452" s="227"/>
      <c r="AJ3452" s="227"/>
      <c r="AK3452" s="227"/>
      <c r="AL3452" s="227"/>
      <c r="AM3452" s="225"/>
      <c r="AN3452" s="227"/>
      <c r="AO3452" s="227"/>
      <c r="AP3452" s="227"/>
      <c r="AQ3452" s="227"/>
    </row>
    <row r="3453" spans="35:43">
      <c r="AI3453" s="227"/>
      <c r="AJ3453" s="227"/>
      <c r="AK3453" s="227"/>
      <c r="AL3453" s="227"/>
      <c r="AM3453" s="225"/>
      <c r="AN3453" s="227"/>
      <c r="AO3453" s="227"/>
      <c r="AP3453" s="227"/>
      <c r="AQ3453" s="227"/>
    </row>
    <row r="3454" spans="35:43">
      <c r="AI3454" s="227"/>
      <c r="AJ3454" s="227"/>
      <c r="AK3454" s="227"/>
      <c r="AL3454" s="227"/>
      <c r="AM3454" s="225"/>
      <c r="AN3454" s="227"/>
      <c r="AO3454" s="227"/>
      <c r="AP3454" s="227"/>
      <c r="AQ3454" s="227"/>
    </row>
    <row r="3455" spans="35:43">
      <c r="AI3455" s="227"/>
      <c r="AJ3455" s="227"/>
      <c r="AK3455" s="227"/>
      <c r="AL3455" s="227"/>
      <c r="AM3455" s="225"/>
      <c r="AN3455" s="227"/>
      <c r="AO3455" s="227"/>
      <c r="AP3455" s="227"/>
      <c r="AQ3455" s="227"/>
    </row>
    <row r="3456" spans="35:43">
      <c r="AI3456" s="227"/>
      <c r="AJ3456" s="227"/>
      <c r="AK3456" s="227"/>
      <c r="AL3456" s="227"/>
      <c r="AM3456" s="225"/>
      <c r="AN3456" s="227"/>
      <c r="AO3456" s="227"/>
      <c r="AP3456" s="227"/>
      <c r="AQ3456" s="227"/>
    </row>
    <row r="3457" spans="35:43">
      <c r="AI3457" s="227"/>
      <c r="AJ3457" s="227"/>
      <c r="AK3457" s="227"/>
      <c r="AL3457" s="227"/>
      <c r="AM3457" s="225"/>
      <c r="AN3457" s="227"/>
      <c r="AO3457" s="227"/>
      <c r="AP3457" s="227"/>
      <c r="AQ3457" s="227"/>
    </row>
    <row r="3458" spans="35:43">
      <c r="AI3458" s="227"/>
      <c r="AJ3458" s="227"/>
      <c r="AK3458" s="227"/>
      <c r="AL3458" s="227"/>
      <c r="AM3458" s="225"/>
      <c r="AN3458" s="227"/>
      <c r="AO3458" s="227"/>
      <c r="AP3458" s="227"/>
      <c r="AQ3458" s="227"/>
    </row>
    <row r="3459" spans="35:43">
      <c r="AI3459" s="227"/>
      <c r="AJ3459" s="227"/>
      <c r="AK3459" s="227"/>
      <c r="AL3459" s="227"/>
      <c r="AM3459" s="225"/>
      <c r="AN3459" s="227"/>
      <c r="AO3459" s="227"/>
      <c r="AP3459" s="227"/>
      <c r="AQ3459" s="227"/>
    </row>
    <row r="3460" spans="35:43">
      <c r="AI3460" s="227"/>
      <c r="AJ3460" s="227"/>
      <c r="AK3460" s="227"/>
      <c r="AL3460" s="227"/>
      <c r="AM3460" s="225"/>
      <c r="AN3460" s="227"/>
      <c r="AO3460" s="227"/>
      <c r="AP3460" s="227"/>
      <c r="AQ3460" s="227"/>
    </row>
    <row r="3461" spans="35:43">
      <c r="AI3461" s="227"/>
      <c r="AJ3461" s="227"/>
      <c r="AK3461" s="227"/>
      <c r="AL3461" s="227"/>
      <c r="AM3461" s="225"/>
      <c r="AN3461" s="227"/>
      <c r="AO3461" s="227"/>
      <c r="AP3461" s="227"/>
      <c r="AQ3461" s="227"/>
    </row>
    <row r="3462" spans="35:43">
      <c r="AI3462" s="227"/>
      <c r="AJ3462" s="227"/>
      <c r="AK3462" s="227"/>
      <c r="AL3462" s="227"/>
      <c r="AM3462" s="225"/>
      <c r="AN3462" s="227"/>
      <c r="AO3462" s="227"/>
      <c r="AP3462" s="227"/>
      <c r="AQ3462" s="227"/>
    </row>
    <row r="3463" spans="35:43">
      <c r="AI3463" s="227"/>
      <c r="AJ3463" s="227"/>
      <c r="AK3463" s="227"/>
      <c r="AL3463" s="227"/>
      <c r="AM3463" s="225"/>
      <c r="AN3463" s="227"/>
      <c r="AO3463" s="227"/>
      <c r="AP3463" s="227"/>
      <c r="AQ3463" s="227"/>
    </row>
    <row r="3464" spans="35:43">
      <c r="AI3464" s="227"/>
      <c r="AJ3464" s="227"/>
      <c r="AK3464" s="227"/>
      <c r="AL3464" s="227"/>
      <c r="AM3464" s="225"/>
      <c r="AN3464" s="227"/>
      <c r="AO3464" s="227"/>
      <c r="AP3464" s="227"/>
      <c r="AQ3464" s="227"/>
    </row>
    <row r="3465" spans="35:43">
      <c r="AI3465" s="227"/>
      <c r="AJ3465" s="227"/>
      <c r="AK3465" s="227"/>
      <c r="AL3465" s="227"/>
      <c r="AM3465" s="225"/>
      <c r="AN3465" s="227"/>
      <c r="AO3465" s="227"/>
      <c r="AP3465" s="227"/>
      <c r="AQ3465" s="227"/>
    </row>
    <row r="3466" spans="35:43">
      <c r="AI3466" s="227"/>
      <c r="AJ3466" s="227"/>
      <c r="AK3466" s="227"/>
      <c r="AL3466" s="227"/>
      <c r="AM3466" s="225"/>
      <c r="AN3466" s="227"/>
      <c r="AO3466" s="227"/>
      <c r="AP3466" s="227"/>
      <c r="AQ3466" s="227"/>
    </row>
    <row r="3467" spans="35:43">
      <c r="AI3467" s="227"/>
      <c r="AJ3467" s="227"/>
      <c r="AK3467" s="227"/>
      <c r="AL3467" s="227"/>
      <c r="AM3467" s="225"/>
      <c r="AN3467" s="227"/>
      <c r="AO3467" s="227"/>
      <c r="AP3467" s="227"/>
      <c r="AQ3467" s="227"/>
    </row>
    <row r="3468" spans="35:43">
      <c r="AI3468" s="227"/>
      <c r="AJ3468" s="227"/>
      <c r="AK3468" s="227"/>
      <c r="AL3468" s="227"/>
      <c r="AM3468" s="225"/>
      <c r="AN3468" s="227"/>
      <c r="AO3468" s="227"/>
      <c r="AP3468" s="227"/>
      <c r="AQ3468" s="227"/>
    </row>
    <row r="3469" spans="35:43">
      <c r="AI3469" s="227"/>
      <c r="AJ3469" s="227"/>
      <c r="AK3469" s="227"/>
      <c r="AL3469" s="227"/>
      <c r="AM3469" s="225"/>
      <c r="AN3469" s="227"/>
      <c r="AO3469" s="227"/>
      <c r="AP3469" s="227"/>
      <c r="AQ3469" s="227"/>
    </row>
    <row r="3470" spans="35:43">
      <c r="AI3470" s="227"/>
      <c r="AJ3470" s="227"/>
      <c r="AK3470" s="227"/>
      <c r="AL3470" s="227"/>
      <c r="AM3470" s="225"/>
      <c r="AN3470" s="227"/>
      <c r="AO3470" s="227"/>
      <c r="AP3470" s="227"/>
      <c r="AQ3470" s="227"/>
    </row>
    <row r="3471" spans="35:43">
      <c r="AI3471" s="227"/>
      <c r="AJ3471" s="227"/>
      <c r="AK3471" s="227"/>
      <c r="AL3471" s="227"/>
      <c r="AM3471" s="225"/>
      <c r="AN3471" s="227"/>
      <c r="AO3471" s="227"/>
      <c r="AP3471" s="227"/>
      <c r="AQ3471" s="227"/>
    </row>
    <row r="3472" spans="35:43">
      <c r="AI3472" s="227"/>
      <c r="AJ3472" s="227"/>
      <c r="AK3472" s="227"/>
      <c r="AL3472" s="227"/>
      <c r="AM3472" s="225"/>
      <c r="AN3472" s="227"/>
      <c r="AO3472" s="227"/>
      <c r="AP3472" s="227"/>
      <c r="AQ3472" s="227"/>
    </row>
    <row r="3473" spans="35:43">
      <c r="AI3473" s="227"/>
      <c r="AJ3473" s="227"/>
      <c r="AK3473" s="227"/>
      <c r="AL3473" s="227"/>
      <c r="AM3473" s="225"/>
      <c r="AN3473" s="227"/>
      <c r="AO3473" s="227"/>
      <c r="AP3473" s="227"/>
      <c r="AQ3473" s="227"/>
    </row>
    <row r="3474" spans="35:43">
      <c r="AI3474" s="227"/>
      <c r="AJ3474" s="227"/>
      <c r="AK3474" s="227"/>
      <c r="AL3474" s="227"/>
      <c r="AM3474" s="225"/>
      <c r="AN3474" s="227"/>
      <c r="AO3474" s="227"/>
      <c r="AP3474" s="227"/>
      <c r="AQ3474" s="227"/>
    </row>
    <row r="3475" spans="35:43">
      <c r="AI3475" s="227"/>
      <c r="AJ3475" s="227"/>
      <c r="AK3475" s="227"/>
      <c r="AL3475" s="227"/>
      <c r="AM3475" s="225"/>
      <c r="AN3475" s="227"/>
      <c r="AO3475" s="227"/>
      <c r="AP3475" s="227"/>
      <c r="AQ3475" s="227"/>
    </row>
    <row r="3476" spans="35:43">
      <c r="AI3476" s="227"/>
      <c r="AJ3476" s="227"/>
      <c r="AK3476" s="227"/>
      <c r="AL3476" s="227"/>
      <c r="AM3476" s="225"/>
      <c r="AN3476" s="227"/>
      <c r="AO3476" s="227"/>
      <c r="AP3476" s="227"/>
      <c r="AQ3476" s="227"/>
    </row>
    <row r="3477" spans="35:43">
      <c r="AI3477" s="227"/>
      <c r="AJ3477" s="227"/>
      <c r="AK3477" s="227"/>
      <c r="AL3477" s="227"/>
      <c r="AM3477" s="225"/>
      <c r="AN3477" s="227"/>
      <c r="AO3477" s="227"/>
      <c r="AP3477" s="227"/>
      <c r="AQ3477" s="227"/>
    </row>
    <row r="3478" spans="35:43">
      <c r="AI3478" s="227"/>
      <c r="AJ3478" s="227"/>
      <c r="AK3478" s="227"/>
      <c r="AL3478" s="227"/>
      <c r="AM3478" s="225"/>
      <c r="AN3478" s="227"/>
      <c r="AO3478" s="227"/>
      <c r="AP3478" s="227"/>
      <c r="AQ3478" s="227"/>
    </row>
    <row r="3479" spans="35:43">
      <c r="AI3479" s="227"/>
      <c r="AJ3479" s="227"/>
      <c r="AK3479" s="227"/>
      <c r="AL3479" s="227"/>
      <c r="AM3479" s="225"/>
      <c r="AN3479" s="227"/>
      <c r="AO3479" s="227"/>
      <c r="AP3479" s="227"/>
      <c r="AQ3479" s="227"/>
    </row>
    <row r="3480" spans="35:43">
      <c r="AI3480" s="227"/>
      <c r="AJ3480" s="227"/>
      <c r="AK3480" s="227"/>
      <c r="AL3480" s="227"/>
      <c r="AM3480" s="225"/>
      <c r="AN3480" s="227"/>
      <c r="AO3480" s="227"/>
      <c r="AP3480" s="227"/>
      <c r="AQ3480" s="227"/>
    </row>
    <row r="3481" spans="35:43">
      <c r="AI3481" s="227"/>
      <c r="AJ3481" s="227"/>
      <c r="AK3481" s="227"/>
      <c r="AL3481" s="227"/>
      <c r="AM3481" s="225"/>
      <c r="AN3481" s="227"/>
      <c r="AO3481" s="227"/>
      <c r="AP3481" s="227"/>
      <c r="AQ3481" s="227"/>
    </row>
    <row r="3482" spans="35:43">
      <c r="AI3482" s="227"/>
      <c r="AJ3482" s="227"/>
      <c r="AK3482" s="227"/>
      <c r="AL3482" s="227"/>
      <c r="AM3482" s="225"/>
      <c r="AN3482" s="227"/>
      <c r="AO3482" s="227"/>
      <c r="AP3482" s="227"/>
      <c r="AQ3482" s="227"/>
    </row>
    <row r="3483" spans="35:43">
      <c r="AI3483" s="227"/>
      <c r="AJ3483" s="227"/>
      <c r="AK3483" s="227"/>
      <c r="AL3483" s="227"/>
      <c r="AM3483" s="225"/>
      <c r="AN3483" s="227"/>
      <c r="AO3483" s="227"/>
      <c r="AP3483" s="227"/>
      <c r="AQ3483" s="227"/>
    </row>
    <row r="3484" spans="35:43">
      <c r="AI3484" s="227"/>
      <c r="AJ3484" s="227"/>
      <c r="AK3484" s="227"/>
      <c r="AL3484" s="227"/>
      <c r="AM3484" s="225"/>
      <c r="AN3484" s="227"/>
      <c r="AO3484" s="227"/>
      <c r="AP3484" s="227"/>
      <c r="AQ3484" s="227"/>
    </row>
    <row r="3485" spans="35:43">
      <c r="AI3485" s="227"/>
      <c r="AJ3485" s="227"/>
      <c r="AK3485" s="227"/>
      <c r="AL3485" s="227"/>
      <c r="AM3485" s="225"/>
      <c r="AN3485" s="227"/>
      <c r="AO3485" s="227"/>
      <c r="AP3485" s="227"/>
      <c r="AQ3485" s="227"/>
    </row>
    <row r="3486" spans="35:43">
      <c r="AI3486" s="227"/>
      <c r="AJ3486" s="227"/>
      <c r="AK3486" s="227"/>
      <c r="AL3486" s="227"/>
      <c r="AM3486" s="225"/>
      <c r="AN3486" s="227"/>
      <c r="AO3486" s="227"/>
      <c r="AP3486" s="227"/>
      <c r="AQ3486" s="227"/>
    </row>
    <row r="3487" spans="35:43">
      <c r="AI3487" s="227"/>
      <c r="AJ3487" s="227"/>
      <c r="AK3487" s="227"/>
      <c r="AL3487" s="227"/>
      <c r="AM3487" s="225"/>
      <c r="AN3487" s="227"/>
      <c r="AO3487" s="227"/>
      <c r="AP3487" s="227"/>
      <c r="AQ3487" s="227"/>
    </row>
    <row r="3488" spans="35:43">
      <c r="AI3488" s="227"/>
      <c r="AJ3488" s="227"/>
      <c r="AK3488" s="227"/>
      <c r="AL3488" s="227"/>
      <c r="AM3488" s="225"/>
      <c r="AN3488" s="227"/>
      <c r="AO3488" s="227"/>
      <c r="AP3488" s="227"/>
      <c r="AQ3488" s="227"/>
    </row>
    <row r="3489" spans="35:43">
      <c r="AI3489" s="227"/>
      <c r="AJ3489" s="227"/>
      <c r="AK3489" s="227"/>
      <c r="AL3489" s="227"/>
      <c r="AM3489" s="225"/>
      <c r="AN3489" s="227"/>
      <c r="AO3489" s="227"/>
      <c r="AP3489" s="227"/>
      <c r="AQ3489" s="227"/>
    </row>
    <row r="3490" spans="35:43">
      <c r="AI3490" s="227"/>
      <c r="AJ3490" s="227"/>
      <c r="AK3490" s="227"/>
      <c r="AL3490" s="227"/>
      <c r="AM3490" s="225"/>
      <c r="AN3490" s="227"/>
      <c r="AO3490" s="227"/>
      <c r="AP3490" s="227"/>
      <c r="AQ3490" s="227"/>
    </row>
    <row r="3491" spans="35:43">
      <c r="AI3491" s="227"/>
      <c r="AJ3491" s="227"/>
      <c r="AK3491" s="227"/>
      <c r="AL3491" s="227"/>
      <c r="AM3491" s="225"/>
      <c r="AN3491" s="227"/>
      <c r="AO3491" s="227"/>
      <c r="AP3491" s="227"/>
      <c r="AQ3491" s="227"/>
    </row>
    <row r="3492" spans="35:43">
      <c r="AI3492" s="227"/>
      <c r="AJ3492" s="227"/>
      <c r="AK3492" s="227"/>
      <c r="AL3492" s="227"/>
      <c r="AM3492" s="225"/>
      <c r="AN3492" s="227"/>
      <c r="AO3492" s="227"/>
      <c r="AP3492" s="227"/>
      <c r="AQ3492" s="227"/>
    </row>
    <row r="3493" spans="35:43">
      <c r="AI3493" s="227"/>
      <c r="AJ3493" s="227"/>
      <c r="AK3493" s="227"/>
      <c r="AL3493" s="227"/>
      <c r="AM3493" s="225"/>
      <c r="AN3493" s="227"/>
      <c r="AO3493" s="227"/>
      <c r="AP3493" s="227"/>
      <c r="AQ3493" s="227"/>
    </row>
    <row r="3494" spans="35:43">
      <c r="AI3494" s="227"/>
      <c r="AJ3494" s="227"/>
      <c r="AK3494" s="227"/>
      <c r="AL3494" s="227"/>
      <c r="AM3494" s="225"/>
      <c r="AN3494" s="227"/>
      <c r="AO3494" s="227"/>
      <c r="AP3494" s="227"/>
      <c r="AQ3494" s="227"/>
    </row>
    <row r="3495" spans="35:43">
      <c r="AI3495" s="227"/>
      <c r="AJ3495" s="227"/>
      <c r="AK3495" s="227"/>
      <c r="AL3495" s="227"/>
      <c r="AM3495" s="225"/>
      <c r="AN3495" s="227"/>
      <c r="AO3495" s="227"/>
      <c r="AP3495" s="227"/>
      <c r="AQ3495" s="227"/>
    </row>
    <row r="3496" spans="35:43">
      <c r="AI3496" s="227"/>
      <c r="AJ3496" s="227"/>
      <c r="AK3496" s="227"/>
      <c r="AL3496" s="227"/>
      <c r="AM3496" s="225"/>
      <c r="AN3496" s="227"/>
      <c r="AO3496" s="227"/>
      <c r="AP3496" s="227"/>
      <c r="AQ3496" s="227"/>
    </row>
    <row r="3497" spans="35:43">
      <c r="AI3497" s="227"/>
      <c r="AJ3497" s="227"/>
      <c r="AK3497" s="227"/>
      <c r="AL3497" s="227"/>
      <c r="AM3497" s="225"/>
      <c r="AN3497" s="227"/>
      <c r="AO3497" s="227"/>
      <c r="AP3497" s="227"/>
      <c r="AQ3497" s="227"/>
    </row>
    <row r="3498" spans="35:43">
      <c r="AI3498" s="227"/>
      <c r="AJ3498" s="227"/>
      <c r="AK3498" s="227"/>
      <c r="AL3498" s="227"/>
      <c r="AM3498" s="225"/>
      <c r="AN3498" s="227"/>
      <c r="AO3498" s="227"/>
      <c r="AP3498" s="227"/>
      <c r="AQ3498" s="227"/>
    </row>
    <row r="3499" spans="35:43">
      <c r="AI3499" s="227"/>
      <c r="AJ3499" s="227"/>
      <c r="AK3499" s="227"/>
      <c r="AL3499" s="227"/>
      <c r="AM3499" s="225"/>
      <c r="AN3499" s="227"/>
      <c r="AO3499" s="227"/>
      <c r="AP3499" s="227"/>
      <c r="AQ3499" s="227"/>
    </row>
    <row r="3500" spans="35:43">
      <c r="AI3500" s="227"/>
      <c r="AJ3500" s="227"/>
      <c r="AK3500" s="227"/>
      <c r="AL3500" s="227"/>
      <c r="AM3500" s="225"/>
      <c r="AN3500" s="227"/>
      <c r="AO3500" s="227"/>
      <c r="AP3500" s="227"/>
      <c r="AQ3500" s="227"/>
    </row>
    <row r="3501" spans="35:43">
      <c r="AI3501" s="227"/>
      <c r="AJ3501" s="227"/>
      <c r="AK3501" s="227"/>
      <c r="AL3501" s="227"/>
      <c r="AM3501" s="225"/>
      <c r="AN3501" s="227"/>
      <c r="AO3501" s="227"/>
      <c r="AP3501" s="227"/>
      <c r="AQ3501" s="227"/>
    </row>
    <row r="3502" spans="35:43">
      <c r="AI3502" s="227"/>
      <c r="AJ3502" s="227"/>
      <c r="AK3502" s="227"/>
      <c r="AL3502" s="227"/>
      <c r="AM3502" s="225"/>
      <c r="AN3502" s="227"/>
      <c r="AO3502" s="227"/>
      <c r="AP3502" s="227"/>
      <c r="AQ3502" s="227"/>
    </row>
    <row r="3503" spans="35:43">
      <c r="AI3503" s="227"/>
      <c r="AJ3503" s="227"/>
      <c r="AK3503" s="227"/>
      <c r="AL3503" s="227"/>
      <c r="AM3503" s="225"/>
      <c r="AN3503" s="227"/>
      <c r="AO3503" s="227"/>
      <c r="AP3503" s="227"/>
      <c r="AQ3503" s="227"/>
    </row>
    <row r="3504" spans="35:43">
      <c r="AI3504" s="227"/>
      <c r="AJ3504" s="227"/>
      <c r="AK3504" s="227"/>
      <c r="AL3504" s="227"/>
      <c r="AM3504" s="225"/>
      <c r="AN3504" s="227"/>
      <c r="AO3504" s="227"/>
      <c r="AP3504" s="227"/>
      <c r="AQ3504" s="227"/>
    </row>
    <row r="3505" spans="35:43">
      <c r="AI3505" s="227"/>
      <c r="AJ3505" s="227"/>
      <c r="AK3505" s="227"/>
      <c r="AL3505" s="227"/>
      <c r="AM3505" s="225"/>
      <c r="AN3505" s="227"/>
      <c r="AO3505" s="227"/>
      <c r="AP3505" s="227"/>
      <c r="AQ3505" s="227"/>
    </row>
    <row r="3506" spans="35:43">
      <c r="AI3506" s="227"/>
      <c r="AJ3506" s="227"/>
      <c r="AK3506" s="227"/>
      <c r="AL3506" s="227"/>
      <c r="AM3506" s="225"/>
      <c r="AN3506" s="227"/>
      <c r="AO3506" s="227"/>
      <c r="AP3506" s="227"/>
      <c r="AQ3506" s="227"/>
    </row>
    <row r="3507" spans="35:43">
      <c r="AI3507" s="227"/>
      <c r="AJ3507" s="227"/>
      <c r="AK3507" s="227"/>
      <c r="AL3507" s="227"/>
      <c r="AM3507" s="225"/>
      <c r="AN3507" s="227"/>
      <c r="AO3507" s="227"/>
      <c r="AP3507" s="227"/>
      <c r="AQ3507" s="227"/>
    </row>
    <row r="3508" spans="35:43">
      <c r="AI3508" s="227"/>
      <c r="AJ3508" s="227"/>
      <c r="AK3508" s="227"/>
      <c r="AL3508" s="227"/>
      <c r="AM3508" s="225"/>
      <c r="AN3508" s="227"/>
      <c r="AO3508" s="227"/>
      <c r="AP3508" s="227"/>
      <c r="AQ3508" s="227"/>
    </row>
    <row r="3509" spans="35:43">
      <c r="AI3509" s="227"/>
      <c r="AJ3509" s="227"/>
      <c r="AK3509" s="227"/>
      <c r="AL3509" s="227"/>
      <c r="AM3509" s="225"/>
      <c r="AN3509" s="227"/>
      <c r="AO3509" s="227"/>
      <c r="AP3509" s="227"/>
      <c r="AQ3509" s="227"/>
    </row>
    <row r="3510" spans="35:43">
      <c r="AI3510" s="227"/>
      <c r="AJ3510" s="227"/>
      <c r="AK3510" s="227"/>
      <c r="AL3510" s="227"/>
      <c r="AM3510" s="225"/>
      <c r="AN3510" s="227"/>
      <c r="AO3510" s="227"/>
      <c r="AP3510" s="227"/>
      <c r="AQ3510" s="227"/>
    </row>
    <row r="3511" spans="35:43">
      <c r="AI3511" s="227"/>
      <c r="AJ3511" s="227"/>
      <c r="AK3511" s="227"/>
      <c r="AL3511" s="227"/>
      <c r="AM3511" s="225"/>
      <c r="AN3511" s="227"/>
      <c r="AO3511" s="227"/>
      <c r="AP3511" s="227"/>
      <c r="AQ3511" s="227"/>
    </row>
    <row r="3512" spans="35:43">
      <c r="AI3512" s="227"/>
      <c r="AJ3512" s="227"/>
      <c r="AK3512" s="227"/>
      <c r="AL3512" s="227"/>
      <c r="AM3512" s="225"/>
      <c r="AN3512" s="227"/>
      <c r="AO3512" s="227"/>
      <c r="AP3512" s="227"/>
      <c r="AQ3512" s="227"/>
    </row>
    <row r="3513" spans="35:43">
      <c r="AI3513" s="227"/>
      <c r="AJ3513" s="227"/>
      <c r="AK3513" s="227"/>
      <c r="AL3513" s="227"/>
      <c r="AM3513" s="225"/>
      <c r="AN3513" s="227"/>
      <c r="AO3513" s="227"/>
      <c r="AP3513" s="227"/>
      <c r="AQ3513" s="227"/>
    </row>
    <row r="3514" spans="35:43">
      <c r="AI3514" s="227"/>
      <c r="AJ3514" s="227"/>
      <c r="AK3514" s="227"/>
      <c r="AL3514" s="227"/>
      <c r="AM3514" s="225"/>
      <c r="AN3514" s="227"/>
      <c r="AO3514" s="227"/>
      <c r="AP3514" s="227"/>
      <c r="AQ3514" s="227"/>
    </row>
    <row r="3515" spans="35:43">
      <c r="AI3515" s="227"/>
      <c r="AJ3515" s="227"/>
      <c r="AK3515" s="227"/>
      <c r="AL3515" s="227"/>
      <c r="AM3515" s="225"/>
      <c r="AN3515" s="227"/>
      <c r="AO3515" s="227"/>
      <c r="AP3515" s="227"/>
      <c r="AQ3515" s="227"/>
    </row>
    <row r="3516" spans="35:43">
      <c r="AI3516" s="227"/>
      <c r="AJ3516" s="227"/>
      <c r="AK3516" s="227"/>
      <c r="AL3516" s="227"/>
      <c r="AM3516" s="225"/>
      <c r="AN3516" s="227"/>
      <c r="AO3516" s="227"/>
      <c r="AP3516" s="227"/>
      <c r="AQ3516" s="227"/>
    </row>
    <row r="3517" spans="35:43">
      <c r="AI3517" s="227"/>
      <c r="AJ3517" s="227"/>
      <c r="AK3517" s="227"/>
      <c r="AL3517" s="227"/>
      <c r="AM3517" s="225"/>
      <c r="AN3517" s="227"/>
      <c r="AO3517" s="227"/>
      <c r="AP3517" s="227"/>
      <c r="AQ3517" s="227"/>
    </row>
    <row r="3518" spans="35:43">
      <c r="AI3518" s="227"/>
      <c r="AJ3518" s="227"/>
      <c r="AK3518" s="227"/>
      <c r="AL3518" s="227"/>
      <c r="AM3518" s="225"/>
      <c r="AN3518" s="227"/>
      <c r="AO3518" s="227"/>
      <c r="AP3518" s="227"/>
      <c r="AQ3518" s="227"/>
    </row>
    <row r="3519" spans="35:43">
      <c r="AI3519" s="227"/>
      <c r="AJ3519" s="227"/>
      <c r="AK3519" s="227"/>
      <c r="AL3519" s="227"/>
      <c r="AM3519" s="225"/>
      <c r="AN3519" s="227"/>
      <c r="AO3519" s="227"/>
      <c r="AP3519" s="227"/>
      <c r="AQ3519" s="227"/>
    </row>
    <row r="3520" spans="35:43">
      <c r="AI3520" s="227"/>
      <c r="AJ3520" s="227"/>
      <c r="AK3520" s="227"/>
      <c r="AL3520" s="227"/>
      <c r="AM3520" s="225"/>
      <c r="AN3520" s="227"/>
      <c r="AO3520" s="227"/>
      <c r="AP3520" s="227"/>
      <c r="AQ3520" s="227"/>
    </row>
    <row r="3521" spans="35:43">
      <c r="AI3521" s="227"/>
      <c r="AJ3521" s="227"/>
      <c r="AK3521" s="227"/>
      <c r="AL3521" s="227"/>
      <c r="AM3521" s="225"/>
      <c r="AN3521" s="227"/>
      <c r="AO3521" s="227"/>
      <c r="AP3521" s="227"/>
      <c r="AQ3521" s="227"/>
    </row>
    <row r="3522" spans="35:43">
      <c r="AI3522" s="227"/>
      <c r="AJ3522" s="227"/>
      <c r="AK3522" s="227"/>
      <c r="AL3522" s="227"/>
      <c r="AM3522" s="225"/>
      <c r="AN3522" s="227"/>
      <c r="AO3522" s="227"/>
      <c r="AP3522" s="227"/>
      <c r="AQ3522" s="227"/>
    </row>
    <row r="3523" spans="35:43">
      <c r="AI3523" s="227"/>
      <c r="AJ3523" s="227"/>
      <c r="AK3523" s="227"/>
      <c r="AL3523" s="227"/>
      <c r="AM3523" s="225"/>
      <c r="AN3523" s="227"/>
      <c r="AO3523" s="227"/>
      <c r="AP3523" s="227"/>
      <c r="AQ3523" s="227"/>
    </row>
    <row r="3524" spans="35:43">
      <c r="AI3524" s="227"/>
      <c r="AJ3524" s="227"/>
      <c r="AK3524" s="227"/>
      <c r="AL3524" s="227"/>
      <c r="AM3524" s="225"/>
      <c r="AN3524" s="227"/>
      <c r="AO3524" s="227"/>
      <c r="AP3524" s="227"/>
      <c r="AQ3524" s="227"/>
    </row>
    <row r="3525" spans="35:43">
      <c r="AI3525" s="227"/>
      <c r="AJ3525" s="227"/>
      <c r="AK3525" s="227"/>
      <c r="AL3525" s="227"/>
      <c r="AM3525" s="225"/>
      <c r="AN3525" s="227"/>
      <c r="AO3525" s="227"/>
      <c r="AP3525" s="227"/>
      <c r="AQ3525" s="227"/>
    </row>
    <row r="3526" spans="35:43">
      <c r="AI3526" s="227"/>
      <c r="AJ3526" s="227"/>
      <c r="AK3526" s="227"/>
      <c r="AL3526" s="227"/>
      <c r="AM3526" s="225"/>
      <c r="AN3526" s="227"/>
      <c r="AO3526" s="227"/>
      <c r="AP3526" s="227"/>
      <c r="AQ3526" s="227"/>
    </row>
    <row r="3527" spans="35:43">
      <c r="AI3527" s="227"/>
      <c r="AJ3527" s="227"/>
      <c r="AK3527" s="227"/>
      <c r="AL3527" s="227"/>
      <c r="AM3527" s="225"/>
      <c r="AN3527" s="227"/>
      <c r="AO3527" s="227"/>
      <c r="AP3527" s="227"/>
      <c r="AQ3527" s="227"/>
    </row>
    <row r="3528" spans="35:43">
      <c r="AI3528" s="227"/>
      <c r="AJ3528" s="227"/>
      <c r="AK3528" s="227"/>
      <c r="AL3528" s="227"/>
      <c r="AM3528" s="225"/>
      <c r="AN3528" s="227"/>
      <c r="AO3528" s="227"/>
      <c r="AP3528" s="227"/>
      <c r="AQ3528" s="227"/>
    </row>
    <row r="3529" spans="35:43">
      <c r="AI3529" s="227"/>
      <c r="AJ3529" s="227"/>
      <c r="AK3529" s="227"/>
      <c r="AL3529" s="227"/>
      <c r="AM3529" s="225"/>
      <c r="AN3529" s="227"/>
      <c r="AO3529" s="227"/>
      <c r="AP3529" s="227"/>
      <c r="AQ3529" s="227"/>
    </row>
    <row r="3530" spans="35:43">
      <c r="AI3530" s="227"/>
      <c r="AJ3530" s="227"/>
      <c r="AK3530" s="227"/>
      <c r="AL3530" s="227"/>
      <c r="AM3530" s="225"/>
      <c r="AN3530" s="227"/>
      <c r="AO3530" s="227"/>
      <c r="AP3530" s="227"/>
      <c r="AQ3530" s="227"/>
    </row>
    <row r="3531" spans="35:43">
      <c r="AI3531" s="227"/>
      <c r="AJ3531" s="227"/>
      <c r="AK3531" s="227"/>
      <c r="AL3531" s="227"/>
      <c r="AM3531" s="225"/>
      <c r="AN3531" s="227"/>
      <c r="AO3531" s="227"/>
      <c r="AP3531" s="227"/>
      <c r="AQ3531" s="227"/>
    </row>
    <row r="3532" spans="35:43">
      <c r="AI3532" s="227"/>
      <c r="AJ3532" s="227"/>
      <c r="AK3532" s="227"/>
      <c r="AL3532" s="227"/>
      <c r="AM3532" s="225"/>
      <c r="AN3532" s="227"/>
      <c r="AO3532" s="227"/>
      <c r="AP3532" s="227"/>
      <c r="AQ3532" s="227"/>
    </row>
    <row r="3533" spans="35:43">
      <c r="AI3533" s="227"/>
      <c r="AJ3533" s="227"/>
      <c r="AK3533" s="227"/>
      <c r="AL3533" s="227"/>
      <c r="AM3533" s="225"/>
      <c r="AN3533" s="227"/>
      <c r="AO3533" s="227"/>
      <c r="AP3533" s="227"/>
      <c r="AQ3533" s="227"/>
    </row>
    <row r="3534" spans="35:43">
      <c r="AI3534" s="227"/>
      <c r="AJ3534" s="227"/>
      <c r="AK3534" s="227"/>
      <c r="AL3534" s="227"/>
      <c r="AM3534" s="225"/>
      <c r="AN3534" s="227"/>
      <c r="AO3534" s="227"/>
      <c r="AP3534" s="227"/>
      <c r="AQ3534" s="227"/>
    </row>
    <row r="3535" spans="35:43">
      <c r="AI3535" s="227"/>
      <c r="AJ3535" s="227"/>
      <c r="AK3535" s="227"/>
      <c r="AL3535" s="227"/>
      <c r="AM3535" s="225"/>
      <c r="AN3535" s="227"/>
      <c r="AO3535" s="227"/>
      <c r="AP3535" s="227"/>
      <c r="AQ3535" s="227"/>
    </row>
    <row r="3536" spans="35:43">
      <c r="AI3536" s="227"/>
      <c r="AJ3536" s="227"/>
      <c r="AK3536" s="227"/>
      <c r="AL3536" s="227"/>
      <c r="AM3536" s="225"/>
      <c r="AN3536" s="227"/>
      <c r="AO3536" s="227"/>
      <c r="AP3536" s="227"/>
      <c r="AQ3536" s="227"/>
    </row>
    <row r="3537" spans="35:43">
      <c r="AI3537" s="227"/>
      <c r="AJ3537" s="227"/>
      <c r="AK3537" s="227"/>
      <c r="AL3537" s="227"/>
      <c r="AM3537" s="225"/>
      <c r="AN3537" s="227"/>
      <c r="AO3537" s="227"/>
      <c r="AP3537" s="227"/>
      <c r="AQ3537" s="227"/>
    </row>
    <row r="3538" spans="35:43">
      <c r="AI3538" s="227"/>
      <c r="AJ3538" s="227"/>
      <c r="AK3538" s="227"/>
      <c r="AL3538" s="227"/>
      <c r="AM3538" s="225"/>
      <c r="AN3538" s="227"/>
      <c r="AO3538" s="227"/>
      <c r="AP3538" s="227"/>
      <c r="AQ3538" s="227"/>
    </row>
    <row r="3539" spans="35:43">
      <c r="AI3539" s="227"/>
      <c r="AJ3539" s="227"/>
      <c r="AK3539" s="227"/>
      <c r="AL3539" s="227"/>
      <c r="AM3539" s="225"/>
      <c r="AN3539" s="227"/>
      <c r="AO3539" s="227"/>
      <c r="AP3539" s="227"/>
      <c r="AQ3539" s="227"/>
    </row>
    <row r="3540" spans="35:43">
      <c r="AI3540" s="227"/>
      <c r="AJ3540" s="227"/>
      <c r="AK3540" s="227"/>
      <c r="AL3540" s="227"/>
      <c r="AM3540" s="225"/>
      <c r="AN3540" s="227"/>
      <c r="AO3540" s="227"/>
      <c r="AP3540" s="227"/>
      <c r="AQ3540" s="227"/>
    </row>
    <row r="3541" spans="35:43">
      <c r="AI3541" s="227"/>
      <c r="AJ3541" s="227"/>
      <c r="AK3541" s="227"/>
      <c r="AL3541" s="227"/>
      <c r="AM3541" s="225"/>
      <c r="AN3541" s="227"/>
      <c r="AO3541" s="227"/>
      <c r="AP3541" s="227"/>
      <c r="AQ3541" s="227"/>
    </row>
    <row r="3542" spans="35:43">
      <c r="AI3542" s="227"/>
      <c r="AJ3542" s="227"/>
      <c r="AK3542" s="227"/>
      <c r="AL3542" s="227"/>
      <c r="AM3542" s="225"/>
      <c r="AN3542" s="227"/>
      <c r="AO3542" s="227"/>
      <c r="AP3542" s="227"/>
      <c r="AQ3542" s="227"/>
    </row>
    <row r="3543" spans="35:43">
      <c r="AI3543" s="227"/>
      <c r="AJ3543" s="227"/>
      <c r="AK3543" s="227"/>
      <c r="AL3543" s="227"/>
      <c r="AM3543" s="225"/>
      <c r="AN3543" s="227"/>
      <c r="AO3543" s="227"/>
      <c r="AP3543" s="227"/>
      <c r="AQ3543" s="227"/>
    </row>
    <row r="3544" spans="35:43">
      <c r="AI3544" s="227"/>
      <c r="AJ3544" s="227"/>
      <c r="AK3544" s="227"/>
      <c r="AL3544" s="227"/>
      <c r="AM3544" s="225"/>
      <c r="AN3544" s="227"/>
      <c r="AO3544" s="227"/>
      <c r="AP3544" s="227"/>
      <c r="AQ3544" s="227"/>
    </row>
    <row r="3545" spans="35:43">
      <c r="AI3545" s="227"/>
      <c r="AJ3545" s="227"/>
      <c r="AK3545" s="227"/>
      <c r="AL3545" s="227"/>
      <c r="AM3545" s="225"/>
      <c r="AN3545" s="227"/>
      <c r="AO3545" s="227"/>
      <c r="AP3545" s="227"/>
      <c r="AQ3545" s="227"/>
    </row>
    <row r="3546" spans="35:43">
      <c r="AI3546" s="227"/>
      <c r="AJ3546" s="227"/>
      <c r="AK3546" s="227"/>
      <c r="AL3546" s="227"/>
      <c r="AM3546" s="225"/>
      <c r="AN3546" s="227"/>
      <c r="AO3546" s="227"/>
      <c r="AP3546" s="227"/>
      <c r="AQ3546" s="227"/>
    </row>
    <row r="3547" spans="35:43">
      <c r="AI3547" s="227"/>
      <c r="AJ3547" s="227"/>
      <c r="AK3547" s="227"/>
      <c r="AL3547" s="227"/>
      <c r="AM3547" s="225"/>
      <c r="AN3547" s="227"/>
      <c r="AO3547" s="227"/>
      <c r="AP3547" s="227"/>
      <c r="AQ3547" s="227"/>
    </row>
    <row r="3548" spans="35:43">
      <c r="AI3548" s="227"/>
      <c r="AJ3548" s="227"/>
      <c r="AK3548" s="227"/>
      <c r="AL3548" s="227"/>
      <c r="AM3548" s="225"/>
      <c r="AN3548" s="227"/>
      <c r="AO3548" s="227"/>
      <c r="AP3548" s="227"/>
      <c r="AQ3548" s="227"/>
    </row>
    <row r="3549" spans="35:43">
      <c r="AI3549" s="227"/>
      <c r="AJ3549" s="227"/>
      <c r="AK3549" s="227"/>
      <c r="AL3549" s="227"/>
      <c r="AM3549" s="225"/>
      <c r="AN3549" s="227"/>
      <c r="AO3549" s="227"/>
      <c r="AP3549" s="227"/>
      <c r="AQ3549" s="227"/>
    </row>
    <row r="3550" spans="35:43">
      <c r="AI3550" s="227"/>
      <c r="AJ3550" s="227"/>
      <c r="AK3550" s="227"/>
      <c r="AL3550" s="227"/>
      <c r="AM3550" s="225"/>
      <c r="AN3550" s="227"/>
      <c r="AO3550" s="227"/>
      <c r="AP3550" s="227"/>
      <c r="AQ3550" s="227"/>
    </row>
    <row r="3551" spans="35:43">
      <c r="AI3551" s="227"/>
      <c r="AJ3551" s="227"/>
      <c r="AK3551" s="227"/>
      <c r="AL3551" s="227"/>
      <c r="AM3551" s="225"/>
      <c r="AN3551" s="227"/>
      <c r="AO3551" s="227"/>
      <c r="AP3551" s="227"/>
      <c r="AQ3551" s="227"/>
    </row>
    <row r="3552" spans="35:43">
      <c r="AI3552" s="227"/>
      <c r="AJ3552" s="227"/>
      <c r="AK3552" s="227"/>
      <c r="AL3552" s="227"/>
      <c r="AM3552" s="225"/>
      <c r="AN3552" s="227"/>
      <c r="AO3552" s="227"/>
      <c r="AP3552" s="227"/>
      <c r="AQ3552" s="227"/>
    </row>
    <row r="3553" spans="35:43">
      <c r="AI3553" s="227"/>
      <c r="AJ3553" s="227"/>
      <c r="AK3553" s="227"/>
      <c r="AL3553" s="227"/>
      <c r="AM3553" s="225"/>
      <c r="AN3553" s="227"/>
      <c r="AO3553" s="227"/>
      <c r="AP3553" s="227"/>
      <c r="AQ3553" s="227"/>
    </row>
    <row r="3554" spans="35:43">
      <c r="AI3554" s="227"/>
      <c r="AJ3554" s="227"/>
      <c r="AK3554" s="227"/>
      <c r="AL3554" s="227"/>
      <c r="AM3554" s="225"/>
      <c r="AN3554" s="227"/>
      <c r="AO3554" s="227"/>
      <c r="AP3554" s="227"/>
      <c r="AQ3554" s="227"/>
    </row>
    <row r="3555" spans="35:43">
      <c r="AI3555" s="227"/>
      <c r="AJ3555" s="227"/>
      <c r="AK3555" s="227"/>
      <c r="AL3555" s="227"/>
      <c r="AM3555" s="225"/>
      <c r="AN3555" s="227"/>
      <c r="AO3555" s="227"/>
      <c r="AP3555" s="227"/>
      <c r="AQ3555" s="227"/>
    </row>
    <row r="3556" spans="35:43">
      <c r="AI3556" s="227"/>
      <c r="AJ3556" s="227"/>
      <c r="AK3556" s="227"/>
      <c r="AL3556" s="227"/>
      <c r="AM3556" s="225"/>
      <c r="AN3556" s="227"/>
      <c r="AO3556" s="227"/>
      <c r="AP3556" s="227"/>
      <c r="AQ3556" s="227"/>
    </row>
    <row r="3557" spans="35:43">
      <c r="AI3557" s="227"/>
      <c r="AJ3557" s="227"/>
      <c r="AK3557" s="227"/>
      <c r="AL3557" s="227"/>
      <c r="AM3557" s="225"/>
      <c r="AN3557" s="227"/>
      <c r="AO3557" s="227"/>
      <c r="AP3557" s="227"/>
      <c r="AQ3557" s="227"/>
    </row>
    <row r="3558" spans="35:43">
      <c r="AI3558" s="227"/>
      <c r="AJ3558" s="227"/>
      <c r="AK3558" s="227"/>
      <c r="AL3558" s="227"/>
      <c r="AM3558" s="225"/>
      <c r="AN3558" s="227"/>
      <c r="AO3558" s="227"/>
      <c r="AP3558" s="227"/>
      <c r="AQ3558" s="227"/>
    </row>
    <row r="3559" spans="35:43">
      <c r="AI3559" s="227"/>
      <c r="AJ3559" s="227"/>
      <c r="AK3559" s="227"/>
      <c r="AL3559" s="227"/>
      <c r="AM3559" s="225"/>
      <c r="AN3559" s="227"/>
      <c r="AO3559" s="227"/>
      <c r="AP3559" s="227"/>
      <c r="AQ3559" s="227"/>
    </row>
    <row r="3560" spans="35:43">
      <c r="AI3560" s="227"/>
      <c r="AJ3560" s="227"/>
      <c r="AK3560" s="227"/>
      <c r="AL3560" s="227"/>
      <c r="AM3560" s="225"/>
      <c r="AN3560" s="227"/>
      <c r="AO3560" s="227"/>
      <c r="AP3560" s="227"/>
      <c r="AQ3560" s="227"/>
    </row>
    <row r="3561" spans="35:43">
      <c r="AI3561" s="227"/>
      <c r="AJ3561" s="227"/>
      <c r="AK3561" s="227"/>
      <c r="AL3561" s="227"/>
      <c r="AM3561" s="225"/>
      <c r="AN3561" s="227"/>
      <c r="AO3561" s="227"/>
      <c r="AP3561" s="227"/>
      <c r="AQ3561" s="227"/>
    </row>
    <row r="3562" spans="35:43">
      <c r="AI3562" s="227"/>
      <c r="AJ3562" s="227"/>
      <c r="AK3562" s="227"/>
      <c r="AL3562" s="227"/>
      <c r="AM3562" s="225"/>
      <c r="AN3562" s="227"/>
      <c r="AO3562" s="227"/>
      <c r="AP3562" s="227"/>
      <c r="AQ3562" s="227"/>
    </row>
    <row r="3563" spans="35:43">
      <c r="AI3563" s="227"/>
      <c r="AJ3563" s="227"/>
      <c r="AK3563" s="227"/>
      <c r="AL3563" s="227"/>
      <c r="AM3563" s="225"/>
      <c r="AN3563" s="227"/>
      <c r="AO3563" s="227"/>
      <c r="AP3563" s="227"/>
      <c r="AQ3563" s="227"/>
    </row>
    <row r="3564" spans="35:43">
      <c r="AI3564" s="227"/>
      <c r="AJ3564" s="227"/>
      <c r="AK3564" s="227"/>
      <c r="AL3564" s="227"/>
      <c r="AM3564" s="225"/>
      <c r="AN3564" s="227"/>
      <c r="AO3564" s="227"/>
      <c r="AP3564" s="227"/>
      <c r="AQ3564" s="227"/>
    </row>
    <row r="3565" spans="35:43">
      <c r="AI3565" s="227"/>
      <c r="AJ3565" s="227"/>
      <c r="AK3565" s="227"/>
      <c r="AL3565" s="227"/>
      <c r="AM3565" s="225"/>
      <c r="AN3565" s="227"/>
      <c r="AO3565" s="227"/>
      <c r="AP3565" s="227"/>
      <c r="AQ3565" s="227"/>
    </row>
    <row r="3566" spans="35:43">
      <c r="AI3566" s="227"/>
      <c r="AJ3566" s="227"/>
      <c r="AK3566" s="227"/>
      <c r="AL3566" s="227"/>
      <c r="AM3566" s="225"/>
      <c r="AN3566" s="227"/>
      <c r="AO3566" s="227"/>
      <c r="AP3566" s="227"/>
      <c r="AQ3566" s="227"/>
    </row>
    <row r="3567" spans="35:43">
      <c r="AI3567" s="227"/>
      <c r="AJ3567" s="227"/>
      <c r="AK3567" s="227"/>
      <c r="AL3567" s="227"/>
      <c r="AM3567" s="225"/>
      <c r="AN3567" s="227"/>
      <c r="AO3567" s="227"/>
      <c r="AP3567" s="227"/>
      <c r="AQ3567" s="227"/>
    </row>
    <row r="3568" spans="35:43">
      <c r="AI3568" s="227"/>
      <c r="AJ3568" s="227"/>
      <c r="AK3568" s="227"/>
      <c r="AL3568" s="227"/>
      <c r="AM3568" s="225"/>
      <c r="AN3568" s="227"/>
      <c r="AO3568" s="227"/>
      <c r="AP3568" s="227"/>
      <c r="AQ3568" s="227"/>
    </row>
    <row r="3569" spans="35:43">
      <c r="AI3569" s="227"/>
      <c r="AJ3569" s="227"/>
      <c r="AK3569" s="227"/>
      <c r="AL3569" s="227"/>
      <c r="AM3569" s="225"/>
      <c r="AN3569" s="227"/>
      <c r="AO3569" s="227"/>
      <c r="AP3569" s="227"/>
      <c r="AQ3569" s="227"/>
    </row>
    <row r="3570" spans="35:43">
      <c r="AI3570" s="227"/>
      <c r="AJ3570" s="227"/>
      <c r="AK3570" s="227"/>
      <c r="AL3570" s="227"/>
      <c r="AM3570" s="225"/>
      <c r="AN3570" s="227"/>
      <c r="AO3570" s="227"/>
      <c r="AP3570" s="227"/>
      <c r="AQ3570" s="227"/>
    </row>
    <row r="3571" spans="35:43">
      <c r="AI3571" s="227"/>
      <c r="AJ3571" s="227"/>
      <c r="AK3571" s="227"/>
      <c r="AL3571" s="227"/>
      <c r="AM3571" s="225"/>
      <c r="AN3571" s="227"/>
      <c r="AO3571" s="227"/>
      <c r="AP3571" s="227"/>
      <c r="AQ3571" s="227"/>
    </row>
    <row r="3572" spans="35:43">
      <c r="AI3572" s="227"/>
      <c r="AJ3572" s="227"/>
      <c r="AK3572" s="227"/>
      <c r="AL3572" s="227"/>
      <c r="AM3572" s="225"/>
      <c r="AN3572" s="227"/>
      <c r="AO3572" s="227"/>
      <c r="AP3572" s="227"/>
      <c r="AQ3572" s="227"/>
    </row>
    <row r="3573" spans="35:43">
      <c r="AI3573" s="227"/>
      <c r="AJ3573" s="227"/>
      <c r="AK3573" s="227"/>
      <c r="AL3573" s="227"/>
      <c r="AM3573" s="225"/>
      <c r="AN3573" s="227"/>
      <c r="AO3573" s="227"/>
      <c r="AP3573" s="227"/>
      <c r="AQ3573" s="227"/>
    </row>
    <row r="3574" spans="35:43">
      <c r="AI3574" s="227"/>
      <c r="AJ3574" s="227"/>
      <c r="AK3574" s="227"/>
      <c r="AL3574" s="227"/>
      <c r="AM3574" s="225"/>
      <c r="AN3574" s="227"/>
      <c r="AO3574" s="227"/>
      <c r="AP3574" s="227"/>
      <c r="AQ3574" s="227"/>
    </row>
    <row r="3575" spans="35:43">
      <c r="AI3575" s="227"/>
      <c r="AJ3575" s="227"/>
      <c r="AK3575" s="227"/>
      <c r="AL3575" s="227"/>
      <c r="AM3575" s="225"/>
      <c r="AN3575" s="227"/>
      <c r="AO3575" s="227"/>
      <c r="AP3575" s="227"/>
      <c r="AQ3575" s="227"/>
    </row>
    <row r="3576" spans="35:43">
      <c r="AI3576" s="227"/>
      <c r="AJ3576" s="227"/>
      <c r="AK3576" s="227"/>
      <c r="AL3576" s="227"/>
      <c r="AM3576" s="225"/>
      <c r="AN3576" s="227"/>
      <c r="AO3576" s="227"/>
      <c r="AP3576" s="227"/>
      <c r="AQ3576" s="227"/>
    </row>
    <row r="3577" spans="35:43">
      <c r="AI3577" s="227"/>
      <c r="AJ3577" s="227"/>
      <c r="AK3577" s="227"/>
      <c r="AL3577" s="227"/>
      <c r="AM3577" s="225"/>
      <c r="AN3577" s="227"/>
      <c r="AO3577" s="227"/>
      <c r="AP3577" s="227"/>
      <c r="AQ3577" s="227"/>
    </row>
    <row r="3578" spans="35:43">
      <c r="AI3578" s="227"/>
      <c r="AJ3578" s="227"/>
      <c r="AK3578" s="227"/>
      <c r="AL3578" s="227"/>
      <c r="AM3578" s="225"/>
      <c r="AN3578" s="227"/>
      <c r="AO3578" s="227"/>
      <c r="AP3578" s="227"/>
      <c r="AQ3578" s="227"/>
    </row>
    <row r="3579" spans="35:43">
      <c r="AI3579" s="227"/>
      <c r="AJ3579" s="227"/>
      <c r="AK3579" s="227"/>
      <c r="AL3579" s="227"/>
      <c r="AM3579" s="225"/>
      <c r="AN3579" s="227"/>
      <c r="AO3579" s="227"/>
      <c r="AP3579" s="227"/>
      <c r="AQ3579" s="227"/>
    </row>
    <row r="3580" spans="35:43">
      <c r="AI3580" s="227"/>
      <c r="AJ3580" s="227"/>
      <c r="AK3580" s="227"/>
      <c r="AL3580" s="227"/>
      <c r="AM3580" s="225"/>
      <c r="AN3580" s="227"/>
      <c r="AO3580" s="227"/>
      <c r="AP3580" s="227"/>
      <c r="AQ3580" s="227"/>
    </row>
    <row r="3581" spans="35:43">
      <c r="AI3581" s="227"/>
      <c r="AJ3581" s="227"/>
      <c r="AK3581" s="227"/>
      <c r="AL3581" s="227"/>
      <c r="AM3581" s="225"/>
      <c r="AN3581" s="227"/>
      <c r="AO3581" s="227"/>
      <c r="AP3581" s="227"/>
      <c r="AQ3581" s="227"/>
    </row>
    <row r="3582" spans="35:43">
      <c r="AI3582" s="227"/>
      <c r="AJ3582" s="227"/>
      <c r="AK3582" s="227"/>
      <c r="AL3582" s="227"/>
      <c r="AM3582" s="225"/>
      <c r="AN3582" s="227"/>
      <c r="AO3582" s="227"/>
      <c r="AP3582" s="227"/>
      <c r="AQ3582" s="227"/>
    </row>
    <row r="3583" spans="35:43">
      <c r="AI3583" s="227"/>
      <c r="AJ3583" s="227"/>
      <c r="AK3583" s="227"/>
      <c r="AL3583" s="227"/>
      <c r="AM3583" s="225"/>
      <c r="AN3583" s="227"/>
      <c r="AO3583" s="227"/>
      <c r="AP3583" s="227"/>
      <c r="AQ3583" s="227"/>
    </row>
    <row r="3584" spans="35:43">
      <c r="AI3584" s="227"/>
      <c r="AJ3584" s="227"/>
      <c r="AK3584" s="227"/>
      <c r="AL3584" s="227"/>
      <c r="AM3584" s="225"/>
      <c r="AN3584" s="227"/>
      <c r="AO3584" s="227"/>
      <c r="AP3584" s="227"/>
      <c r="AQ3584" s="227"/>
    </row>
    <row r="3585" spans="35:43">
      <c r="AI3585" s="227"/>
      <c r="AJ3585" s="227"/>
      <c r="AK3585" s="227"/>
      <c r="AL3585" s="227"/>
      <c r="AM3585" s="225"/>
      <c r="AN3585" s="227"/>
      <c r="AO3585" s="227"/>
      <c r="AP3585" s="227"/>
      <c r="AQ3585" s="227"/>
    </row>
    <row r="3586" spans="35:43">
      <c r="AI3586" s="227"/>
      <c r="AJ3586" s="227"/>
      <c r="AK3586" s="227"/>
      <c r="AL3586" s="227"/>
      <c r="AM3586" s="225"/>
      <c r="AN3586" s="227"/>
      <c r="AO3586" s="227"/>
      <c r="AP3586" s="227"/>
      <c r="AQ3586" s="227"/>
    </row>
    <row r="3587" spans="35:43">
      <c r="AI3587" s="227"/>
      <c r="AJ3587" s="227"/>
      <c r="AK3587" s="227"/>
      <c r="AL3587" s="227"/>
      <c r="AM3587" s="225"/>
      <c r="AN3587" s="227"/>
      <c r="AO3587" s="227"/>
      <c r="AP3587" s="227"/>
      <c r="AQ3587" s="227"/>
    </row>
    <row r="3588" spans="35:43">
      <c r="AI3588" s="227"/>
      <c r="AJ3588" s="227"/>
      <c r="AK3588" s="227"/>
      <c r="AL3588" s="227"/>
      <c r="AM3588" s="225"/>
      <c r="AN3588" s="227"/>
      <c r="AO3588" s="227"/>
      <c r="AP3588" s="227"/>
      <c r="AQ3588" s="227"/>
    </row>
    <row r="3589" spans="35:43">
      <c r="AI3589" s="227"/>
      <c r="AJ3589" s="227"/>
      <c r="AK3589" s="227"/>
      <c r="AL3589" s="227"/>
      <c r="AM3589" s="225"/>
      <c r="AN3589" s="227"/>
      <c r="AO3589" s="227"/>
      <c r="AP3589" s="227"/>
      <c r="AQ3589" s="227"/>
    </row>
    <row r="3590" spans="35:43">
      <c r="AI3590" s="227"/>
      <c r="AJ3590" s="227"/>
      <c r="AK3590" s="227"/>
      <c r="AL3590" s="227"/>
      <c r="AM3590" s="225"/>
      <c r="AN3590" s="227"/>
      <c r="AO3590" s="227"/>
      <c r="AP3590" s="227"/>
      <c r="AQ3590" s="227"/>
    </row>
    <row r="3591" spans="35:43">
      <c r="AI3591" s="227"/>
      <c r="AJ3591" s="227"/>
      <c r="AK3591" s="227"/>
      <c r="AL3591" s="227"/>
      <c r="AM3591" s="225"/>
      <c r="AN3591" s="227"/>
      <c r="AO3591" s="227"/>
      <c r="AP3591" s="227"/>
      <c r="AQ3591" s="227"/>
    </row>
    <row r="3592" spans="35:43">
      <c r="AI3592" s="227"/>
      <c r="AJ3592" s="227"/>
      <c r="AK3592" s="227"/>
      <c r="AL3592" s="227"/>
      <c r="AM3592" s="225"/>
      <c r="AN3592" s="227"/>
      <c r="AO3592" s="227"/>
      <c r="AP3592" s="227"/>
      <c r="AQ3592" s="227"/>
    </row>
    <row r="3593" spans="35:43">
      <c r="AI3593" s="227"/>
      <c r="AJ3593" s="227"/>
      <c r="AK3593" s="227"/>
      <c r="AL3593" s="227"/>
      <c r="AM3593" s="225"/>
      <c r="AN3593" s="227"/>
      <c r="AO3593" s="227"/>
      <c r="AP3593" s="227"/>
      <c r="AQ3593" s="227"/>
    </row>
    <row r="3594" spans="35:43">
      <c r="AI3594" s="227"/>
      <c r="AJ3594" s="227"/>
      <c r="AK3594" s="227"/>
      <c r="AL3594" s="227"/>
      <c r="AM3594" s="225"/>
      <c r="AN3594" s="227"/>
      <c r="AO3594" s="227"/>
      <c r="AP3594" s="227"/>
      <c r="AQ3594" s="227"/>
    </row>
    <row r="3595" spans="35:43">
      <c r="AI3595" s="227"/>
      <c r="AJ3595" s="227"/>
      <c r="AK3595" s="227"/>
      <c r="AL3595" s="227"/>
      <c r="AM3595" s="225"/>
      <c r="AN3595" s="227"/>
      <c r="AO3595" s="227"/>
      <c r="AP3595" s="227"/>
      <c r="AQ3595" s="227"/>
    </row>
    <row r="3596" spans="35:43">
      <c r="AI3596" s="227"/>
      <c r="AJ3596" s="227"/>
      <c r="AK3596" s="227"/>
      <c r="AL3596" s="227"/>
      <c r="AM3596" s="225"/>
      <c r="AN3596" s="227"/>
      <c r="AO3596" s="227"/>
      <c r="AP3596" s="227"/>
      <c r="AQ3596" s="227"/>
    </row>
    <row r="3597" spans="35:43">
      <c r="AI3597" s="227"/>
      <c r="AJ3597" s="227"/>
      <c r="AK3597" s="227"/>
      <c r="AL3597" s="227"/>
      <c r="AM3597" s="225"/>
      <c r="AN3597" s="227"/>
      <c r="AO3597" s="227"/>
      <c r="AP3597" s="227"/>
      <c r="AQ3597" s="227"/>
    </row>
    <row r="3598" spans="35:43">
      <c r="AI3598" s="227"/>
      <c r="AJ3598" s="227"/>
      <c r="AK3598" s="227"/>
      <c r="AL3598" s="227"/>
      <c r="AM3598" s="225"/>
      <c r="AN3598" s="227"/>
      <c r="AO3598" s="227"/>
      <c r="AP3598" s="227"/>
      <c r="AQ3598" s="227"/>
    </row>
    <row r="3599" spans="35:43">
      <c r="AI3599" s="227"/>
      <c r="AJ3599" s="227"/>
      <c r="AK3599" s="227"/>
      <c r="AL3599" s="227"/>
      <c r="AM3599" s="225"/>
      <c r="AN3599" s="227"/>
      <c r="AO3599" s="227"/>
      <c r="AP3599" s="227"/>
      <c r="AQ3599" s="227"/>
    </row>
    <row r="3600" spans="35:43">
      <c r="AI3600" s="227"/>
      <c r="AJ3600" s="227"/>
      <c r="AK3600" s="227"/>
      <c r="AL3600" s="227"/>
      <c r="AM3600" s="225"/>
      <c r="AN3600" s="227"/>
      <c r="AO3600" s="227"/>
      <c r="AP3600" s="227"/>
      <c r="AQ3600" s="227"/>
    </row>
    <row r="3601" spans="35:43">
      <c r="AI3601" s="227"/>
      <c r="AJ3601" s="227"/>
      <c r="AK3601" s="227"/>
      <c r="AL3601" s="227"/>
      <c r="AM3601" s="225"/>
      <c r="AN3601" s="227"/>
      <c r="AO3601" s="227"/>
      <c r="AP3601" s="227"/>
      <c r="AQ3601" s="227"/>
    </row>
    <row r="3602" spans="35:43">
      <c r="AI3602" s="227"/>
      <c r="AJ3602" s="227"/>
      <c r="AK3602" s="227"/>
      <c r="AL3602" s="227"/>
      <c r="AM3602" s="225"/>
      <c r="AN3602" s="227"/>
      <c r="AO3602" s="227"/>
      <c r="AP3602" s="227"/>
      <c r="AQ3602" s="227"/>
    </row>
    <row r="3603" spans="35:43">
      <c r="AI3603" s="227"/>
      <c r="AJ3603" s="227"/>
      <c r="AK3603" s="227"/>
      <c r="AL3603" s="227"/>
      <c r="AM3603" s="225"/>
      <c r="AN3603" s="227"/>
      <c r="AO3603" s="227"/>
      <c r="AP3603" s="227"/>
      <c r="AQ3603" s="227"/>
    </row>
    <row r="3604" spans="35:43">
      <c r="AI3604" s="227"/>
      <c r="AJ3604" s="227"/>
      <c r="AK3604" s="227"/>
      <c r="AL3604" s="227"/>
      <c r="AM3604" s="225"/>
      <c r="AN3604" s="227"/>
      <c r="AO3604" s="227"/>
      <c r="AP3604" s="227"/>
      <c r="AQ3604" s="227"/>
    </row>
    <row r="3605" spans="35:43">
      <c r="AI3605" s="227"/>
      <c r="AJ3605" s="227"/>
      <c r="AK3605" s="227"/>
      <c r="AL3605" s="227"/>
      <c r="AM3605" s="225"/>
      <c r="AN3605" s="227"/>
      <c r="AO3605" s="227"/>
      <c r="AP3605" s="227"/>
      <c r="AQ3605" s="227"/>
    </row>
    <row r="3606" spans="35:43">
      <c r="AI3606" s="227"/>
      <c r="AJ3606" s="227"/>
      <c r="AK3606" s="227"/>
      <c r="AL3606" s="227"/>
      <c r="AM3606" s="225"/>
      <c r="AN3606" s="227"/>
      <c r="AO3606" s="227"/>
      <c r="AP3606" s="227"/>
      <c r="AQ3606" s="227"/>
    </row>
    <row r="3607" spans="35:43">
      <c r="AI3607" s="227"/>
      <c r="AJ3607" s="227"/>
      <c r="AK3607" s="227"/>
      <c r="AL3607" s="227"/>
      <c r="AM3607" s="225"/>
      <c r="AN3607" s="227"/>
      <c r="AO3607" s="227"/>
      <c r="AP3607" s="227"/>
      <c r="AQ3607" s="227"/>
    </row>
    <row r="3608" spans="35:43">
      <c r="AI3608" s="227"/>
      <c r="AJ3608" s="227"/>
      <c r="AK3608" s="227"/>
      <c r="AL3608" s="227"/>
      <c r="AM3608" s="225"/>
      <c r="AN3608" s="227"/>
      <c r="AO3608" s="227"/>
      <c r="AP3608" s="227"/>
      <c r="AQ3608" s="227"/>
    </row>
    <row r="3609" spans="35:43">
      <c r="AI3609" s="227"/>
      <c r="AJ3609" s="227"/>
      <c r="AK3609" s="227"/>
      <c r="AL3609" s="227"/>
      <c r="AM3609" s="225"/>
      <c r="AN3609" s="227"/>
      <c r="AO3609" s="227"/>
      <c r="AP3609" s="227"/>
      <c r="AQ3609" s="227"/>
    </row>
    <row r="3610" spans="35:43">
      <c r="AI3610" s="227"/>
      <c r="AJ3610" s="227"/>
      <c r="AK3610" s="227"/>
      <c r="AL3610" s="227"/>
      <c r="AM3610" s="225"/>
      <c r="AN3610" s="227"/>
      <c r="AO3610" s="227"/>
      <c r="AP3610" s="227"/>
      <c r="AQ3610" s="227"/>
    </row>
    <row r="3611" spans="35:43">
      <c r="AI3611" s="227"/>
      <c r="AJ3611" s="227"/>
      <c r="AK3611" s="227"/>
      <c r="AL3611" s="227"/>
      <c r="AM3611" s="225"/>
      <c r="AN3611" s="227"/>
      <c r="AO3611" s="227"/>
      <c r="AP3611" s="227"/>
      <c r="AQ3611" s="227"/>
    </row>
    <row r="3612" spans="35:43">
      <c r="AI3612" s="227"/>
      <c r="AJ3612" s="227"/>
      <c r="AK3612" s="227"/>
      <c r="AL3612" s="227"/>
      <c r="AM3612" s="225"/>
      <c r="AN3612" s="227"/>
      <c r="AO3612" s="227"/>
      <c r="AP3612" s="227"/>
      <c r="AQ3612" s="227"/>
    </row>
    <row r="3613" spans="35:43">
      <c r="AI3613" s="227"/>
      <c r="AJ3613" s="227"/>
      <c r="AK3613" s="227"/>
      <c r="AL3613" s="227"/>
      <c r="AM3613" s="225"/>
      <c r="AN3613" s="227"/>
      <c r="AO3613" s="227"/>
      <c r="AP3613" s="227"/>
      <c r="AQ3613" s="227"/>
    </row>
    <row r="3614" spans="35:43">
      <c r="AI3614" s="227"/>
      <c r="AJ3614" s="227"/>
      <c r="AK3614" s="227"/>
      <c r="AL3614" s="227"/>
      <c r="AM3614" s="225"/>
      <c r="AN3614" s="227"/>
      <c r="AO3614" s="227"/>
      <c r="AP3614" s="227"/>
      <c r="AQ3614" s="227"/>
    </row>
    <row r="3615" spans="35:43">
      <c r="AI3615" s="227"/>
      <c r="AJ3615" s="227"/>
      <c r="AK3615" s="227"/>
      <c r="AL3615" s="227"/>
      <c r="AM3615" s="225"/>
      <c r="AN3615" s="227"/>
      <c r="AO3615" s="227"/>
      <c r="AP3615" s="227"/>
      <c r="AQ3615" s="227"/>
    </row>
    <row r="3616" spans="35:43">
      <c r="AI3616" s="227"/>
      <c r="AJ3616" s="227"/>
      <c r="AK3616" s="227"/>
      <c r="AL3616" s="227"/>
      <c r="AM3616" s="225"/>
      <c r="AN3616" s="227"/>
      <c r="AO3616" s="227"/>
      <c r="AP3616" s="227"/>
      <c r="AQ3616" s="227"/>
    </row>
    <row r="3617" spans="35:43">
      <c r="AI3617" s="227"/>
      <c r="AJ3617" s="227"/>
      <c r="AK3617" s="227"/>
      <c r="AL3617" s="227"/>
      <c r="AM3617" s="225"/>
      <c r="AN3617" s="227"/>
      <c r="AO3617" s="227"/>
      <c r="AP3617" s="227"/>
      <c r="AQ3617" s="227"/>
    </row>
    <row r="3618" spans="35:43">
      <c r="AI3618" s="227"/>
      <c r="AJ3618" s="227"/>
      <c r="AK3618" s="227"/>
      <c r="AL3618" s="227"/>
      <c r="AM3618" s="225"/>
      <c r="AN3618" s="227"/>
      <c r="AO3618" s="227"/>
      <c r="AP3618" s="227"/>
      <c r="AQ3618" s="227"/>
    </row>
    <row r="3619" spans="35:43">
      <c r="AI3619" s="227"/>
      <c r="AJ3619" s="227"/>
      <c r="AK3619" s="227"/>
      <c r="AL3619" s="227"/>
      <c r="AM3619" s="225"/>
      <c r="AN3619" s="227"/>
      <c r="AO3619" s="227"/>
      <c r="AP3619" s="227"/>
      <c r="AQ3619" s="227"/>
    </row>
    <row r="3620" spans="35:43">
      <c r="AI3620" s="227"/>
      <c r="AJ3620" s="227"/>
      <c r="AK3620" s="227"/>
      <c r="AL3620" s="227"/>
      <c r="AM3620" s="225"/>
      <c r="AN3620" s="227"/>
      <c r="AO3620" s="227"/>
      <c r="AP3620" s="227"/>
      <c r="AQ3620" s="227"/>
    </row>
    <row r="3621" spans="35:43">
      <c r="AI3621" s="227"/>
      <c r="AJ3621" s="227"/>
      <c r="AK3621" s="227"/>
      <c r="AL3621" s="227"/>
      <c r="AM3621" s="225"/>
      <c r="AN3621" s="227"/>
      <c r="AO3621" s="227"/>
      <c r="AP3621" s="227"/>
      <c r="AQ3621" s="227"/>
    </row>
    <row r="3622" spans="35:43">
      <c r="AI3622" s="227"/>
      <c r="AJ3622" s="227"/>
      <c r="AK3622" s="227"/>
      <c r="AL3622" s="227"/>
      <c r="AM3622" s="225"/>
      <c r="AN3622" s="227"/>
      <c r="AO3622" s="227"/>
      <c r="AP3622" s="227"/>
      <c r="AQ3622" s="227"/>
    </row>
    <row r="3623" spans="35:43">
      <c r="AI3623" s="227"/>
      <c r="AJ3623" s="227"/>
      <c r="AK3623" s="227"/>
      <c r="AL3623" s="227"/>
      <c r="AM3623" s="225"/>
      <c r="AN3623" s="227"/>
      <c r="AO3623" s="227"/>
      <c r="AP3623" s="227"/>
      <c r="AQ3623" s="227"/>
    </row>
    <row r="3624" spans="35:43">
      <c r="AI3624" s="227"/>
      <c r="AJ3624" s="227"/>
      <c r="AK3624" s="227"/>
      <c r="AL3624" s="227"/>
      <c r="AM3624" s="225"/>
      <c r="AN3624" s="227"/>
      <c r="AO3624" s="227"/>
      <c r="AP3624" s="227"/>
      <c r="AQ3624" s="227"/>
    </row>
    <row r="3625" spans="35:43">
      <c r="AI3625" s="227"/>
      <c r="AJ3625" s="227"/>
      <c r="AK3625" s="227"/>
      <c r="AL3625" s="227"/>
      <c r="AM3625" s="225"/>
      <c r="AN3625" s="227"/>
      <c r="AO3625" s="227"/>
      <c r="AP3625" s="227"/>
      <c r="AQ3625" s="227"/>
    </row>
    <row r="3626" spans="35:43">
      <c r="AI3626" s="227"/>
      <c r="AJ3626" s="227"/>
      <c r="AK3626" s="227"/>
      <c r="AL3626" s="227"/>
      <c r="AM3626" s="225"/>
      <c r="AN3626" s="227"/>
      <c r="AO3626" s="227"/>
      <c r="AP3626" s="227"/>
      <c r="AQ3626" s="227"/>
    </row>
    <row r="3627" spans="35:43">
      <c r="AI3627" s="227"/>
      <c r="AJ3627" s="227"/>
      <c r="AK3627" s="227"/>
      <c r="AL3627" s="227"/>
      <c r="AM3627" s="225"/>
      <c r="AN3627" s="227"/>
      <c r="AO3627" s="227"/>
      <c r="AP3627" s="227"/>
      <c r="AQ3627" s="227"/>
    </row>
    <row r="3628" spans="35:43">
      <c r="AI3628" s="227"/>
      <c r="AJ3628" s="227"/>
      <c r="AK3628" s="227"/>
      <c r="AL3628" s="227"/>
      <c r="AM3628" s="225"/>
      <c r="AN3628" s="227"/>
      <c r="AO3628" s="227"/>
      <c r="AP3628" s="227"/>
      <c r="AQ3628" s="227"/>
    </row>
    <row r="3629" spans="35:43">
      <c r="AI3629" s="227"/>
      <c r="AJ3629" s="227"/>
      <c r="AK3629" s="227"/>
      <c r="AL3629" s="227"/>
      <c r="AM3629" s="225"/>
      <c r="AN3629" s="227"/>
      <c r="AO3629" s="227"/>
      <c r="AP3629" s="227"/>
      <c r="AQ3629" s="227"/>
    </row>
    <row r="3630" spans="35:43">
      <c r="AI3630" s="227"/>
      <c r="AJ3630" s="227"/>
      <c r="AK3630" s="227"/>
      <c r="AL3630" s="227"/>
      <c r="AM3630" s="225"/>
      <c r="AN3630" s="227"/>
      <c r="AO3630" s="227"/>
      <c r="AP3630" s="227"/>
      <c r="AQ3630" s="227"/>
    </row>
    <row r="3631" spans="35:43">
      <c r="AI3631" s="227"/>
      <c r="AJ3631" s="227"/>
      <c r="AK3631" s="227"/>
      <c r="AL3631" s="227"/>
      <c r="AM3631" s="225"/>
      <c r="AN3631" s="227"/>
      <c r="AO3631" s="227"/>
      <c r="AP3631" s="227"/>
      <c r="AQ3631" s="227"/>
    </row>
    <row r="3632" spans="35:43">
      <c r="AI3632" s="227"/>
      <c r="AJ3632" s="227"/>
      <c r="AK3632" s="227"/>
      <c r="AL3632" s="227"/>
      <c r="AM3632" s="225"/>
      <c r="AN3632" s="227"/>
      <c r="AO3632" s="227"/>
      <c r="AP3632" s="227"/>
      <c r="AQ3632" s="227"/>
    </row>
    <row r="3633" spans="35:43">
      <c r="AI3633" s="227"/>
      <c r="AJ3633" s="227"/>
      <c r="AK3633" s="227"/>
      <c r="AL3633" s="227"/>
      <c r="AM3633" s="225"/>
      <c r="AN3633" s="227"/>
      <c r="AO3633" s="227"/>
      <c r="AP3633" s="227"/>
      <c r="AQ3633" s="227"/>
    </row>
    <row r="3634" spans="35:43">
      <c r="AI3634" s="227"/>
      <c r="AJ3634" s="227"/>
      <c r="AK3634" s="227"/>
      <c r="AL3634" s="227"/>
      <c r="AM3634" s="225"/>
      <c r="AN3634" s="227"/>
      <c r="AO3634" s="227"/>
      <c r="AP3634" s="227"/>
      <c r="AQ3634" s="227"/>
    </row>
    <row r="3635" spans="35:43">
      <c r="AI3635" s="227"/>
      <c r="AJ3635" s="227"/>
      <c r="AK3635" s="227"/>
      <c r="AL3635" s="227"/>
      <c r="AM3635" s="225"/>
      <c r="AN3635" s="227"/>
      <c r="AO3635" s="227"/>
      <c r="AP3635" s="227"/>
      <c r="AQ3635" s="227"/>
    </row>
    <row r="3636" spans="35:43">
      <c r="AI3636" s="227"/>
      <c r="AJ3636" s="227"/>
      <c r="AK3636" s="227"/>
      <c r="AL3636" s="227"/>
      <c r="AM3636" s="225"/>
      <c r="AN3636" s="227"/>
      <c r="AO3636" s="227"/>
      <c r="AP3636" s="227"/>
      <c r="AQ3636" s="227"/>
    </row>
    <row r="3637" spans="35:43">
      <c r="AI3637" s="227"/>
      <c r="AJ3637" s="227"/>
      <c r="AK3637" s="227"/>
      <c r="AL3637" s="227"/>
      <c r="AM3637" s="225"/>
      <c r="AN3637" s="227"/>
      <c r="AO3637" s="227"/>
      <c r="AP3637" s="227"/>
      <c r="AQ3637" s="227"/>
    </row>
    <row r="3638" spans="35:43">
      <c r="AI3638" s="227"/>
      <c r="AJ3638" s="227"/>
      <c r="AK3638" s="227"/>
      <c r="AL3638" s="227"/>
      <c r="AM3638" s="225"/>
      <c r="AN3638" s="227"/>
      <c r="AO3638" s="227"/>
      <c r="AP3638" s="227"/>
      <c r="AQ3638" s="227"/>
    </row>
    <row r="3639" spans="35:43">
      <c r="AI3639" s="227"/>
      <c r="AJ3639" s="227"/>
      <c r="AK3639" s="227"/>
      <c r="AL3639" s="227"/>
      <c r="AM3639" s="225"/>
      <c r="AN3639" s="227"/>
      <c r="AO3639" s="227"/>
      <c r="AP3639" s="227"/>
      <c r="AQ3639" s="227"/>
    </row>
    <row r="3640" spans="35:43">
      <c r="AI3640" s="227"/>
      <c r="AJ3640" s="227"/>
      <c r="AK3640" s="227"/>
      <c r="AL3640" s="227"/>
      <c r="AM3640" s="225"/>
      <c r="AN3640" s="227"/>
      <c r="AO3640" s="227"/>
      <c r="AP3640" s="227"/>
      <c r="AQ3640" s="227"/>
    </row>
    <row r="3641" spans="35:43">
      <c r="AI3641" s="227"/>
      <c r="AJ3641" s="227"/>
      <c r="AK3641" s="227"/>
      <c r="AL3641" s="227"/>
      <c r="AM3641" s="225"/>
      <c r="AN3641" s="227"/>
      <c r="AO3641" s="227"/>
      <c r="AP3641" s="227"/>
      <c r="AQ3641" s="227"/>
    </row>
    <row r="3642" spans="35:43">
      <c r="AI3642" s="227"/>
      <c r="AJ3642" s="227"/>
      <c r="AK3642" s="227"/>
      <c r="AL3642" s="227"/>
      <c r="AM3642" s="225"/>
      <c r="AN3642" s="227"/>
      <c r="AO3642" s="227"/>
      <c r="AP3642" s="227"/>
      <c r="AQ3642" s="227"/>
    </row>
    <row r="3643" spans="35:43">
      <c r="AI3643" s="227"/>
      <c r="AJ3643" s="227"/>
      <c r="AK3643" s="227"/>
      <c r="AL3643" s="227"/>
      <c r="AM3643" s="225"/>
      <c r="AN3643" s="227"/>
      <c r="AO3643" s="227"/>
      <c r="AP3643" s="227"/>
      <c r="AQ3643" s="227"/>
    </row>
    <row r="3644" spans="35:43">
      <c r="AI3644" s="227"/>
      <c r="AJ3644" s="227"/>
      <c r="AK3644" s="227"/>
      <c r="AL3644" s="227"/>
      <c r="AM3644" s="225"/>
      <c r="AN3644" s="227"/>
      <c r="AO3644" s="227"/>
      <c r="AP3644" s="227"/>
      <c r="AQ3644" s="227"/>
    </row>
    <row r="3645" spans="35:43">
      <c r="AI3645" s="227"/>
      <c r="AJ3645" s="227"/>
      <c r="AK3645" s="227"/>
      <c r="AL3645" s="227"/>
      <c r="AM3645" s="225"/>
      <c r="AN3645" s="227"/>
      <c r="AO3645" s="227"/>
      <c r="AP3645" s="227"/>
      <c r="AQ3645" s="227"/>
    </row>
    <row r="3646" spans="35:43">
      <c r="AI3646" s="227"/>
      <c r="AJ3646" s="227"/>
      <c r="AK3646" s="227"/>
      <c r="AL3646" s="227"/>
      <c r="AM3646" s="225"/>
      <c r="AN3646" s="227"/>
      <c r="AO3646" s="227"/>
      <c r="AP3646" s="227"/>
      <c r="AQ3646" s="227"/>
    </row>
    <row r="3647" spans="35:43">
      <c r="AI3647" s="227"/>
      <c r="AJ3647" s="227"/>
      <c r="AK3647" s="227"/>
      <c r="AL3647" s="227"/>
      <c r="AM3647" s="225"/>
      <c r="AN3647" s="227"/>
      <c r="AO3647" s="227"/>
      <c r="AP3647" s="227"/>
      <c r="AQ3647" s="227"/>
    </row>
    <row r="3648" spans="35:43">
      <c r="AI3648" s="227"/>
      <c r="AJ3648" s="227"/>
      <c r="AK3648" s="227"/>
      <c r="AL3648" s="227"/>
      <c r="AM3648" s="225"/>
      <c r="AN3648" s="227"/>
      <c r="AO3648" s="227"/>
      <c r="AP3648" s="227"/>
      <c r="AQ3648" s="227"/>
    </row>
    <row r="3649" spans="35:43">
      <c r="AI3649" s="227"/>
      <c r="AJ3649" s="227"/>
      <c r="AK3649" s="227"/>
      <c r="AL3649" s="227"/>
      <c r="AM3649" s="225"/>
      <c r="AN3649" s="227"/>
      <c r="AO3649" s="227"/>
      <c r="AP3649" s="227"/>
      <c r="AQ3649" s="227"/>
    </row>
    <row r="3650" spans="35:43">
      <c r="AI3650" s="227"/>
      <c r="AJ3650" s="227"/>
      <c r="AK3650" s="227"/>
      <c r="AL3650" s="227"/>
      <c r="AM3650" s="225"/>
      <c r="AN3650" s="227"/>
      <c r="AO3650" s="227"/>
      <c r="AP3650" s="227"/>
      <c r="AQ3650" s="227"/>
    </row>
    <row r="3651" spans="35:43">
      <c r="AI3651" s="227"/>
      <c r="AJ3651" s="227"/>
      <c r="AK3651" s="227"/>
      <c r="AL3651" s="227"/>
      <c r="AM3651" s="225"/>
      <c r="AN3651" s="227"/>
      <c r="AO3651" s="227"/>
      <c r="AP3651" s="227"/>
      <c r="AQ3651" s="227"/>
    </row>
    <row r="3652" spans="35:43">
      <c r="AI3652" s="227"/>
      <c r="AJ3652" s="227"/>
      <c r="AK3652" s="227"/>
      <c r="AL3652" s="227"/>
      <c r="AM3652" s="225"/>
      <c r="AN3652" s="227"/>
      <c r="AO3652" s="227"/>
      <c r="AP3652" s="227"/>
      <c r="AQ3652" s="227"/>
    </row>
    <row r="3653" spans="35:43">
      <c r="AI3653" s="227"/>
      <c r="AJ3653" s="227"/>
      <c r="AK3653" s="227"/>
      <c r="AL3653" s="227"/>
      <c r="AM3653" s="225"/>
      <c r="AN3653" s="227"/>
      <c r="AO3653" s="227"/>
      <c r="AP3653" s="227"/>
      <c r="AQ3653" s="227"/>
    </row>
    <row r="3654" spans="35:43">
      <c r="AI3654" s="227"/>
      <c r="AJ3654" s="227"/>
      <c r="AK3654" s="227"/>
      <c r="AL3654" s="227"/>
      <c r="AM3654" s="225"/>
      <c r="AN3654" s="227"/>
      <c r="AO3654" s="227"/>
      <c r="AP3654" s="227"/>
      <c r="AQ3654" s="227"/>
    </row>
    <row r="3655" spans="35:43">
      <c r="AI3655" s="227"/>
      <c r="AJ3655" s="227"/>
      <c r="AK3655" s="227"/>
      <c r="AL3655" s="227"/>
      <c r="AM3655" s="225"/>
      <c r="AN3655" s="227"/>
      <c r="AO3655" s="227"/>
      <c r="AP3655" s="227"/>
      <c r="AQ3655" s="227"/>
    </row>
    <row r="3656" spans="35:43">
      <c r="AI3656" s="227"/>
      <c r="AJ3656" s="227"/>
      <c r="AK3656" s="227"/>
      <c r="AL3656" s="227"/>
      <c r="AM3656" s="225"/>
      <c r="AN3656" s="227"/>
      <c r="AO3656" s="227"/>
      <c r="AP3656" s="227"/>
      <c r="AQ3656" s="227"/>
    </row>
    <row r="3657" spans="35:43">
      <c r="AI3657" s="227"/>
      <c r="AJ3657" s="227"/>
      <c r="AK3657" s="227"/>
      <c r="AL3657" s="227"/>
      <c r="AM3657" s="225"/>
      <c r="AN3657" s="227"/>
      <c r="AO3657" s="227"/>
      <c r="AP3657" s="227"/>
      <c r="AQ3657" s="227"/>
    </row>
    <row r="3658" spans="35:43">
      <c r="AI3658" s="227"/>
      <c r="AJ3658" s="227"/>
      <c r="AK3658" s="227"/>
      <c r="AL3658" s="227"/>
      <c r="AM3658" s="225"/>
      <c r="AN3658" s="227"/>
      <c r="AO3658" s="227"/>
      <c r="AP3658" s="227"/>
      <c r="AQ3658" s="227"/>
    </row>
    <row r="3659" spans="35:43">
      <c r="AI3659" s="227"/>
      <c r="AJ3659" s="227"/>
      <c r="AK3659" s="227"/>
      <c r="AL3659" s="227"/>
      <c r="AM3659" s="225"/>
      <c r="AN3659" s="227"/>
      <c r="AO3659" s="227"/>
      <c r="AP3659" s="227"/>
      <c r="AQ3659" s="227"/>
    </row>
    <row r="3660" spans="35:43">
      <c r="AI3660" s="227"/>
      <c r="AJ3660" s="227"/>
      <c r="AK3660" s="227"/>
      <c r="AL3660" s="227"/>
      <c r="AM3660" s="225"/>
      <c r="AN3660" s="227"/>
      <c r="AO3660" s="227"/>
      <c r="AP3660" s="227"/>
      <c r="AQ3660" s="227"/>
    </row>
    <row r="3661" spans="35:43">
      <c r="AI3661" s="227"/>
      <c r="AJ3661" s="227"/>
      <c r="AK3661" s="227"/>
      <c r="AL3661" s="227"/>
      <c r="AM3661" s="225"/>
      <c r="AN3661" s="227"/>
      <c r="AO3661" s="227"/>
      <c r="AP3661" s="227"/>
      <c r="AQ3661" s="227"/>
    </row>
    <row r="3662" spans="35:43">
      <c r="AI3662" s="227"/>
      <c r="AJ3662" s="227"/>
      <c r="AK3662" s="227"/>
      <c r="AL3662" s="227"/>
      <c r="AM3662" s="225"/>
      <c r="AN3662" s="227"/>
      <c r="AO3662" s="227"/>
      <c r="AP3662" s="227"/>
      <c r="AQ3662" s="227"/>
    </row>
    <row r="3663" spans="35:43">
      <c r="AI3663" s="227"/>
      <c r="AJ3663" s="227"/>
      <c r="AK3663" s="227"/>
      <c r="AL3663" s="227"/>
      <c r="AM3663" s="225"/>
      <c r="AN3663" s="227"/>
      <c r="AO3663" s="227"/>
      <c r="AP3663" s="227"/>
      <c r="AQ3663" s="227"/>
    </row>
    <row r="3664" spans="35:43">
      <c r="AI3664" s="227"/>
      <c r="AJ3664" s="227"/>
      <c r="AK3664" s="227"/>
      <c r="AL3664" s="227"/>
      <c r="AM3664" s="225"/>
      <c r="AN3664" s="227"/>
      <c r="AO3664" s="227"/>
      <c r="AP3664" s="227"/>
      <c r="AQ3664" s="227"/>
    </row>
    <row r="3665" spans="35:43">
      <c r="AI3665" s="227"/>
      <c r="AJ3665" s="227"/>
      <c r="AK3665" s="227"/>
      <c r="AL3665" s="227"/>
      <c r="AM3665" s="225"/>
      <c r="AN3665" s="227"/>
      <c r="AO3665" s="227"/>
      <c r="AP3665" s="227"/>
      <c r="AQ3665" s="227"/>
    </row>
    <row r="3666" spans="35:43">
      <c r="AI3666" s="227"/>
      <c r="AJ3666" s="227"/>
      <c r="AK3666" s="227"/>
      <c r="AL3666" s="227"/>
      <c r="AM3666" s="225"/>
      <c r="AN3666" s="227"/>
      <c r="AO3666" s="227"/>
      <c r="AP3666" s="227"/>
      <c r="AQ3666" s="227"/>
    </row>
    <row r="3667" spans="35:43">
      <c r="AI3667" s="227"/>
      <c r="AJ3667" s="227"/>
      <c r="AK3667" s="227"/>
      <c r="AL3667" s="227"/>
      <c r="AM3667" s="225"/>
      <c r="AN3667" s="227"/>
      <c r="AO3667" s="227"/>
      <c r="AP3667" s="227"/>
      <c r="AQ3667" s="227"/>
    </row>
    <row r="3668" spans="35:43">
      <c r="AI3668" s="227"/>
      <c r="AJ3668" s="227"/>
      <c r="AK3668" s="227"/>
      <c r="AL3668" s="227"/>
      <c r="AM3668" s="225"/>
      <c r="AN3668" s="227"/>
      <c r="AO3668" s="227"/>
      <c r="AP3668" s="227"/>
      <c r="AQ3668" s="227"/>
    </row>
    <row r="3669" spans="35:43">
      <c r="AI3669" s="227"/>
      <c r="AJ3669" s="227"/>
      <c r="AK3669" s="227"/>
      <c r="AL3669" s="227"/>
      <c r="AM3669" s="225"/>
      <c r="AN3669" s="227"/>
      <c r="AO3669" s="227"/>
      <c r="AP3669" s="227"/>
      <c r="AQ3669" s="227"/>
    </row>
    <row r="3670" spans="35:43">
      <c r="AI3670" s="227"/>
      <c r="AJ3670" s="227"/>
      <c r="AK3670" s="227"/>
      <c r="AL3670" s="227"/>
      <c r="AM3670" s="225"/>
      <c r="AN3670" s="227"/>
      <c r="AO3670" s="227"/>
      <c r="AP3670" s="227"/>
      <c r="AQ3670" s="227"/>
    </row>
    <row r="3671" spans="35:43">
      <c r="AI3671" s="227"/>
      <c r="AJ3671" s="227"/>
      <c r="AK3671" s="227"/>
      <c r="AL3671" s="227"/>
      <c r="AM3671" s="225"/>
      <c r="AN3671" s="227"/>
      <c r="AO3671" s="227"/>
      <c r="AP3671" s="227"/>
      <c r="AQ3671" s="227"/>
    </row>
    <row r="3672" spans="35:43">
      <c r="AI3672" s="227"/>
      <c r="AJ3672" s="227"/>
      <c r="AK3672" s="227"/>
      <c r="AL3672" s="227"/>
      <c r="AM3672" s="225"/>
      <c r="AN3672" s="227"/>
      <c r="AO3672" s="227"/>
      <c r="AP3672" s="227"/>
      <c r="AQ3672" s="227"/>
    </row>
    <row r="3673" spans="35:43">
      <c r="AI3673" s="227"/>
      <c r="AJ3673" s="227"/>
      <c r="AK3673" s="227"/>
      <c r="AL3673" s="227"/>
      <c r="AM3673" s="225"/>
      <c r="AN3673" s="227"/>
      <c r="AO3673" s="227"/>
      <c r="AP3673" s="227"/>
      <c r="AQ3673" s="227"/>
    </row>
    <row r="3674" spans="35:43">
      <c r="AI3674" s="227"/>
      <c r="AJ3674" s="227"/>
      <c r="AK3674" s="227"/>
      <c r="AL3674" s="227"/>
      <c r="AM3674" s="225"/>
      <c r="AN3674" s="227"/>
      <c r="AO3674" s="227"/>
      <c r="AP3674" s="227"/>
      <c r="AQ3674" s="227"/>
    </row>
    <row r="3675" spans="35:43">
      <c r="AI3675" s="227"/>
      <c r="AJ3675" s="227"/>
      <c r="AK3675" s="227"/>
      <c r="AL3675" s="227"/>
      <c r="AM3675" s="225"/>
      <c r="AN3675" s="227"/>
      <c r="AO3675" s="227"/>
      <c r="AP3675" s="227"/>
      <c r="AQ3675" s="227"/>
    </row>
    <row r="3676" spans="35:43">
      <c r="AI3676" s="227"/>
      <c r="AJ3676" s="227"/>
      <c r="AK3676" s="227"/>
      <c r="AL3676" s="227"/>
      <c r="AM3676" s="225"/>
      <c r="AN3676" s="227"/>
      <c r="AO3676" s="227"/>
      <c r="AP3676" s="227"/>
      <c r="AQ3676" s="227"/>
    </row>
    <row r="3677" spans="35:43">
      <c r="AI3677" s="227"/>
      <c r="AJ3677" s="227"/>
      <c r="AK3677" s="227"/>
      <c r="AL3677" s="227"/>
      <c r="AM3677" s="225"/>
      <c r="AN3677" s="227"/>
      <c r="AO3677" s="227"/>
      <c r="AP3677" s="227"/>
      <c r="AQ3677" s="227"/>
    </row>
    <row r="3678" spans="35:43">
      <c r="AI3678" s="227"/>
      <c r="AJ3678" s="227"/>
      <c r="AK3678" s="227"/>
      <c r="AL3678" s="227"/>
      <c r="AM3678" s="225"/>
      <c r="AN3678" s="227"/>
      <c r="AO3678" s="227"/>
      <c r="AP3678" s="227"/>
      <c r="AQ3678" s="227"/>
    </row>
    <row r="3679" spans="35:43">
      <c r="AI3679" s="227"/>
      <c r="AJ3679" s="227"/>
      <c r="AK3679" s="227"/>
      <c r="AL3679" s="227"/>
      <c r="AM3679" s="225"/>
      <c r="AN3679" s="227"/>
      <c r="AO3679" s="227"/>
      <c r="AP3679" s="227"/>
      <c r="AQ3679" s="227"/>
    </row>
    <row r="3680" spans="35:43">
      <c r="AI3680" s="227"/>
      <c r="AJ3680" s="227"/>
      <c r="AK3680" s="227"/>
      <c r="AL3680" s="227"/>
      <c r="AM3680" s="225"/>
      <c r="AN3680" s="227"/>
      <c r="AO3680" s="227"/>
      <c r="AP3680" s="227"/>
      <c r="AQ3680" s="227"/>
    </row>
    <row r="3681" spans="35:43">
      <c r="AI3681" s="227"/>
      <c r="AJ3681" s="227"/>
      <c r="AK3681" s="227"/>
      <c r="AL3681" s="227"/>
      <c r="AM3681" s="225"/>
      <c r="AN3681" s="227"/>
      <c r="AO3681" s="227"/>
      <c r="AP3681" s="227"/>
      <c r="AQ3681" s="227"/>
    </row>
    <row r="3682" spans="35:43">
      <c r="AI3682" s="227"/>
      <c r="AJ3682" s="227"/>
      <c r="AK3682" s="227"/>
      <c r="AL3682" s="227"/>
      <c r="AM3682" s="225"/>
      <c r="AN3682" s="227"/>
      <c r="AO3682" s="227"/>
      <c r="AP3682" s="227"/>
      <c r="AQ3682" s="227"/>
    </row>
    <row r="3683" spans="35:43">
      <c r="AI3683" s="227"/>
      <c r="AJ3683" s="227"/>
      <c r="AK3683" s="227"/>
      <c r="AL3683" s="227"/>
      <c r="AM3683" s="225"/>
      <c r="AN3683" s="227"/>
      <c r="AO3683" s="227"/>
      <c r="AP3683" s="227"/>
      <c r="AQ3683" s="227"/>
    </row>
    <row r="3684" spans="35:43">
      <c r="AI3684" s="227"/>
      <c r="AJ3684" s="227"/>
      <c r="AK3684" s="227"/>
      <c r="AL3684" s="227"/>
      <c r="AM3684" s="225"/>
      <c r="AN3684" s="227"/>
      <c r="AO3684" s="227"/>
      <c r="AP3684" s="227"/>
      <c r="AQ3684" s="227"/>
    </row>
    <row r="3685" spans="35:43">
      <c r="AI3685" s="227"/>
      <c r="AJ3685" s="227"/>
      <c r="AK3685" s="227"/>
      <c r="AL3685" s="227"/>
      <c r="AM3685" s="225"/>
      <c r="AN3685" s="227"/>
      <c r="AO3685" s="227"/>
      <c r="AP3685" s="227"/>
      <c r="AQ3685" s="227"/>
    </row>
    <row r="3686" spans="35:43">
      <c r="AI3686" s="227"/>
      <c r="AJ3686" s="227"/>
      <c r="AK3686" s="227"/>
      <c r="AL3686" s="227"/>
      <c r="AM3686" s="225"/>
      <c r="AN3686" s="227"/>
      <c r="AO3686" s="227"/>
      <c r="AP3686" s="227"/>
      <c r="AQ3686" s="227"/>
    </row>
    <row r="3687" spans="35:43">
      <c r="AI3687" s="227"/>
      <c r="AJ3687" s="227"/>
      <c r="AK3687" s="227"/>
      <c r="AL3687" s="227"/>
      <c r="AM3687" s="225"/>
      <c r="AN3687" s="227"/>
      <c r="AO3687" s="227"/>
      <c r="AP3687" s="227"/>
      <c r="AQ3687" s="227"/>
    </row>
    <row r="3688" spans="35:43">
      <c r="AI3688" s="227"/>
      <c r="AJ3688" s="227"/>
      <c r="AK3688" s="227"/>
      <c r="AL3688" s="227"/>
      <c r="AM3688" s="225"/>
      <c r="AN3688" s="227"/>
      <c r="AO3688" s="227"/>
      <c r="AP3688" s="227"/>
      <c r="AQ3688" s="227"/>
    </row>
    <row r="3689" spans="35:43">
      <c r="AI3689" s="227"/>
      <c r="AJ3689" s="227"/>
      <c r="AK3689" s="227"/>
      <c r="AL3689" s="227"/>
      <c r="AM3689" s="225"/>
      <c r="AN3689" s="227"/>
      <c r="AO3689" s="227"/>
      <c r="AP3689" s="227"/>
      <c r="AQ3689" s="227"/>
    </row>
    <row r="3690" spans="35:43">
      <c r="AI3690" s="227"/>
      <c r="AJ3690" s="227"/>
      <c r="AK3690" s="227"/>
      <c r="AL3690" s="227"/>
      <c r="AM3690" s="225"/>
      <c r="AN3690" s="227"/>
      <c r="AO3690" s="227"/>
      <c r="AP3690" s="227"/>
      <c r="AQ3690" s="227"/>
    </row>
    <row r="3691" spans="35:43">
      <c r="AI3691" s="227"/>
      <c r="AJ3691" s="227"/>
      <c r="AK3691" s="227"/>
      <c r="AL3691" s="227"/>
      <c r="AM3691" s="225"/>
      <c r="AN3691" s="227"/>
      <c r="AO3691" s="227"/>
      <c r="AP3691" s="227"/>
      <c r="AQ3691" s="227"/>
    </row>
    <row r="3692" spans="35:43">
      <c r="AI3692" s="227"/>
      <c r="AJ3692" s="227"/>
      <c r="AK3692" s="227"/>
      <c r="AL3692" s="227"/>
      <c r="AM3692" s="225"/>
      <c r="AN3692" s="227"/>
      <c r="AO3692" s="227"/>
      <c r="AP3692" s="227"/>
      <c r="AQ3692" s="227"/>
    </row>
    <row r="3693" spans="35:43">
      <c r="AI3693" s="227"/>
      <c r="AJ3693" s="227"/>
      <c r="AK3693" s="227"/>
      <c r="AL3693" s="227"/>
      <c r="AM3693" s="225"/>
      <c r="AN3693" s="227"/>
      <c r="AO3693" s="227"/>
      <c r="AP3693" s="227"/>
      <c r="AQ3693" s="227"/>
    </row>
    <row r="3694" spans="35:43">
      <c r="AI3694" s="227"/>
      <c r="AJ3694" s="227"/>
      <c r="AK3694" s="227"/>
      <c r="AL3694" s="227"/>
      <c r="AM3694" s="225"/>
      <c r="AN3694" s="227"/>
      <c r="AO3694" s="227"/>
      <c r="AP3694" s="227"/>
      <c r="AQ3694" s="227"/>
    </row>
    <row r="3695" spans="35:43">
      <c r="AI3695" s="227"/>
      <c r="AJ3695" s="227"/>
      <c r="AK3695" s="227"/>
      <c r="AL3695" s="227"/>
      <c r="AM3695" s="225"/>
      <c r="AN3695" s="227"/>
      <c r="AO3695" s="227"/>
      <c r="AP3695" s="227"/>
      <c r="AQ3695" s="227"/>
    </row>
    <row r="3696" spans="35:43">
      <c r="AI3696" s="227"/>
      <c r="AJ3696" s="227"/>
      <c r="AK3696" s="227"/>
      <c r="AL3696" s="227"/>
      <c r="AM3696" s="225"/>
      <c r="AN3696" s="227"/>
      <c r="AO3696" s="227"/>
      <c r="AP3696" s="227"/>
      <c r="AQ3696" s="227"/>
    </row>
    <row r="3697" spans="35:43">
      <c r="AI3697" s="227"/>
      <c r="AJ3697" s="227"/>
      <c r="AK3697" s="227"/>
      <c r="AL3697" s="227"/>
      <c r="AM3697" s="225"/>
      <c r="AN3697" s="227"/>
      <c r="AO3697" s="227"/>
      <c r="AP3697" s="227"/>
      <c r="AQ3697" s="227"/>
    </row>
    <row r="3698" spans="35:43">
      <c r="AI3698" s="227"/>
      <c r="AJ3698" s="227"/>
      <c r="AK3698" s="227"/>
      <c r="AL3698" s="227"/>
      <c r="AM3698" s="225"/>
      <c r="AN3698" s="227"/>
      <c r="AO3698" s="227"/>
      <c r="AP3698" s="227"/>
      <c r="AQ3698" s="227"/>
    </row>
    <row r="3699" spans="35:43">
      <c r="AI3699" s="227"/>
      <c r="AJ3699" s="227"/>
      <c r="AK3699" s="227"/>
      <c r="AL3699" s="227"/>
      <c r="AM3699" s="225"/>
      <c r="AN3699" s="227"/>
      <c r="AO3699" s="227"/>
      <c r="AP3699" s="227"/>
      <c r="AQ3699" s="227"/>
    </row>
    <row r="3700" spans="35:43">
      <c r="AI3700" s="227"/>
      <c r="AJ3700" s="227"/>
      <c r="AK3700" s="227"/>
      <c r="AL3700" s="227"/>
      <c r="AM3700" s="225"/>
      <c r="AN3700" s="227"/>
      <c r="AO3700" s="227"/>
      <c r="AP3700" s="227"/>
      <c r="AQ3700" s="227"/>
    </row>
    <row r="3701" spans="35:43">
      <c r="AI3701" s="227"/>
      <c r="AJ3701" s="227"/>
      <c r="AK3701" s="227"/>
      <c r="AL3701" s="227"/>
      <c r="AM3701" s="225"/>
      <c r="AN3701" s="227"/>
      <c r="AO3701" s="227"/>
      <c r="AP3701" s="227"/>
      <c r="AQ3701" s="227"/>
    </row>
    <row r="3702" spans="35:43">
      <c r="AI3702" s="227"/>
      <c r="AJ3702" s="227"/>
      <c r="AK3702" s="227"/>
      <c r="AL3702" s="227"/>
      <c r="AM3702" s="225"/>
      <c r="AN3702" s="227"/>
      <c r="AO3702" s="227"/>
      <c r="AP3702" s="227"/>
      <c r="AQ3702" s="227"/>
    </row>
    <row r="3703" spans="35:43">
      <c r="AI3703" s="227"/>
      <c r="AJ3703" s="227"/>
      <c r="AK3703" s="227"/>
      <c r="AL3703" s="227"/>
      <c r="AM3703" s="225"/>
      <c r="AN3703" s="227"/>
      <c r="AO3703" s="227"/>
      <c r="AP3703" s="227"/>
      <c r="AQ3703" s="227"/>
    </row>
    <row r="3704" spans="35:43">
      <c r="AI3704" s="227"/>
      <c r="AJ3704" s="227"/>
      <c r="AK3704" s="227"/>
      <c r="AL3704" s="227"/>
      <c r="AM3704" s="225"/>
      <c r="AN3704" s="227"/>
      <c r="AO3704" s="227"/>
      <c r="AP3704" s="227"/>
      <c r="AQ3704" s="227"/>
    </row>
    <row r="3705" spans="35:43">
      <c r="AI3705" s="227"/>
      <c r="AJ3705" s="227"/>
      <c r="AK3705" s="227"/>
      <c r="AL3705" s="227"/>
      <c r="AM3705" s="225"/>
      <c r="AN3705" s="227"/>
      <c r="AO3705" s="227"/>
      <c r="AP3705" s="227"/>
      <c r="AQ3705" s="227"/>
    </row>
    <row r="3706" spans="35:43">
      <c r="AI3706" s="227"/>
      <c r="AJ3706" s="227"/>
      <c r="AK3706" s="227"/>
      <c r="AL3706" s="227"/>
      <c r="AM3706" s="225"/>
      <c r="AN3706" s="227"/>
      <c r="AO3706" s="227"/>
      <c r="AP3706" s="227"/>
      <c r="AQ3706" s="227"/>
    </row>
    <row r="3707" spans="35:43">
      <c r="AI3707" s="227"/>
      <c r="AJ3707" s="227"/>
      <c r="AK3707" s="227"/>
      <c r="AL3707" s="227"/>
      <c r="AM3707" s="225"/>
      <c r="AN3707" s="227"/>
      <c r="AO3707" s="227"/>
      <c r="AP3707" s="227"/>
      <c r="AQ3707" s="227"/>
    </row>
    <row r="3708" spans="35:43">
      <c r="AI3708" s="227"/>
      <c r="AJ3708" s="227"/>
      <c r="AK3708" s="227"/>
      <c r="AL3708" s="227"/>
      <c r="AM3708" s="225"/>
      <c r="AN3708" s="227"/>
      <c r="AO3708" s="227"/>
      <c r="AP3708" s="227"/>
      <c r="AQ3708" s="227"/>
    </row>
    <row r="3709" spans="35:43">
      <c r="AI3709" s="227"/>
      <c r="AJ3709" s="227"/>
      <c r="AK3709" s="227"/>
      <c r="AL3709" s="227"/>
      <c r="AM3709" s="225"/>
      <c r="AN3709" s="227"/>
      <c r="AO3709" s="227"/>
      <c r="AP3709" s="227"/>
      <c r="AQ3709" s="227"/>
    </row>
    <row r="3710" spans="35:43">
      <c r="AI3710" s="227"/>
      <c r="AJ3710" s="227"/>
      <c r="AK3710" s="227"/>
      <c r="AL3710" s="227"/>
      <c r="AM3710" s="225"/>
      <c r="AN3710" s="227"/>
      <c r="AO3710" s="227"/>
      <c r="AP3710" s="227"/>
      <c r="AQ3710" s="227"/>
    </row>
    <row r="3711" spans="35:43">
      <c r="AI3711" s="227"/>
      <c r="AJ3711" s="227"/>
      <c r="AK3711" s="227"/>
      <c r="AL3711" s="227"/>
      <c r="AM3711" s="225"/>
      <c r="AN3711" s="227"/>
      <c r="AO3711" s="227"/>
      <c r="AP3711" s="227"/>
      <c r="AQ3711" s="227"/>
    </row>
    <row r="3712" spans="35:43">
      <c r="AI3712" s="227"/>
      <c r="AJ3712" s="227"/>
      <c r="AK3712" s="227"/>
      <c r="AL3712" s="227"/>
      <c r="AM3712" s="225"/>
      <c r="AN3712" s="227"/>
      <c r="AO3712" s="227"/>
      <c r="AP3712" s="227"/>
      <c r="AQ3712" s="227"/>
    </row>
    <row r="3713" spans="35:43">
      <c r="AI3713" s="227"/>
      <c r="AJ3713" s="227"/>
      <c r="AK3713" s="227"/>
      <c r="AL3713" s="227"/>
      <c r="AM3713" s="225"/>
      <c r="AN3713" s="227"/>
      <c r="AO3713" s="227"/>
      <c r="AP3713" s="227"/>
      <c r="AQ3713" s="227"/>
    </row>
    <row r="3714" spans="35:43">
      <c r="AI3714" s="227"/>
      <c r="AJ3714" s="227"/>
      <c r="AK3714" s="227"/>
      <c r="AL3714" s="227"/>
      <c r="AM3714" s="225"/>
      <c r="AN3714" s="227"/>
      <c r="AO3714" s="227"/>
      <c r="AP3714" s="227"/>
      <c r="AQ3714" s="227"/>
    </row>
    <row r="3715" spans="35:43">
      <c r="AI3715" s="227"/>
      <c r="AJ3715" s="227"/>
      <c r="AK3715" s="227"/>
      <c r="AL3715" s="227"/>
      <c r="AM3715" s="225"/>
      <c r="AN3715" s="227"/>
      <c r="AO3715" s="227"/>
      <c r="AP3715" s="227"/>
      <c r="AQ3715" s="227"/>
    </row>
    <row r="3716" spans="35:43">
      <c r="AI3716" s="227"/>
      <c r="AJ3716" s="227"/>
      <c r="AK3716" s="227"/>
      <c r="AL3716" s="227"/>
      <c r="AM3716" s="225"/>
      <c r="AN3716" s="227"/>
      <c r="AO3716" s="227"/>
      <c r="AP3716" s="227"/>
      <c r="AQ3716" s="227"/>
    </row>
    <row r="3717" spans="35:43">
      <c r="AI3717" s="227"/>
      <c r="AJ3717" s="227"/>
      <c r="AK3717" s="227"/>
      <c r="AL3717" s="227"/>
      <c r="AM3717" s="225"/>
      <c r="AN3717" s="227"/>
      <c r="AO3717" s="227"/>
      <c r="AP3717" s="227"/>
      <c r="AQ3717" s="227"/>
    </row>
    <row r="3718" spans="35:43">
      <c r="AI3718" s="227"/>
      <c r="AJ3718" s="227"/>
      <c r="AK3718" s="227"/>
      <c r="AL3718" s="227"/>
      <c r="AM3718" s="225"/>
      <c r="AN3718" s="227"/>
      <c r="AO3718" s="227"/>
      <c r="AP3718" s="227"/>
      <c r="AQ3718" s="227"/>
    </row>
    <row r="3719" spans="35:43">
      <c r="AI3719" s="227"/>
      <c r="AJ3719" s="227"/>
      <c r="AK3719" s="227"/>
      <c r="AL3719" s="227"/>
      <c r="AM3719" s="225"/>
      <c r="AN3719" s="227"/>
      <c r="AO3719" s="227"/>
      <c r="AP3719" s="227"/>
      <c r="AQ3719" s="227"/>
    </row>
    <row r="3720" spans="35:43">
      <c r="AI3720" s="227"/>
      <c r="AJ3720" s="227"/>
      <c r="AK3720" s="227"/>
      <c r="AL3720" s="227"/>
      <c r="AM3720" s="225"/>
      <c r="AN3720" s="227"/>
      <c r="AO3720" s="227"/>
      <c r="AP3720" s="227"/>
      <c r="AQ3720" s="227"/>
    </row>
    <row r="3721" spans="35:43">
      <c r="AI3721" s="227"/>
      <c r="AJ3721" s="227"/>
      <c r="AK3721" s="227"/>
      <c r="AL3721" s="227"/>
      <c r="AM3721" s="225"/>
      <c r="AN3721" s="227"/>
      <c r="AO3721" s="227"/>
      <c r="AP3721" s="227"/>
      <c r="AQ3721" s="227"/>
    </row>
    <row r="3722" spans="35:43">
      <c r="AI3722" s="227"/>
      <c r="AJ3722" s="227"/>
      <c r="AK3722" s="227"/>
      <c r="AL3722" s="227"/>
      <c r="AM3722" s="225"/>
      <c r="AN3722" s="227"/>
      <c r="AO3722" s="227"/>
      <c r="AP3722" s="227"/>
      <c r="AQ3722" s="227"/>
    </row>
    <row r="3723" spans="35:43">
      <c r="AI3723" s="227"/>
      <c r="AJ3723" s="227"/>
      <c r="AK3723" s="227"/>
      <c r="AL3723" s="227"/>
      <c r="AM3723" s="225"/>
      <c r="AN3723" s="227"/>
      <c r="AO3723" s="227"/>
      <c r="AP3723" s="227"/>
      <c r="AQ3723" s="227"/>
    </row>
    <row r="3724" spans="35:43">
      <c r="AI3724" s="227"/>
      <c r="AJ3724" s="227"/>
      <c r="AK3724" s="227"/>
      <c r="AL3724" s="227"/>
      <c r="AM3724" s="225"/>
      <c r="AN3724" s="227"/>
      <c r="AO3724" s="227"/>
      <c r="AP3724" s="227"/>
      <c r="AQ3724" s="227"/>
    </row>
    <row r="3725" spans="35:43">
      <c r="AI3725" s="227"/>
      <c r="AJ3725" s="227"/>
      <c r="AK3725" s="227"/>
      <c r="AL3725" s="227"/>
      <c r="AM3725" s="225"/>
      <c r="AN3725" s="227"/>
      <c r="AO3725" s="227"/>
      <c r="AP3725" s="227"/>
      <c r="AQ3725" s="227"/>
    </row>
    <row r="3726" spans="35:43">
      <c r="AI3726" s="227"/>
      <c r="AJ3726" s="227"/>
      <c r="AK3726" s="227"/>
      <c r="AL3726" s="227"/>
      <c r="AM3726" s="225"/>
      <c r="AN3726" s="227"/>
      <c r="AO3726" s="227"/>
      <c r="AP3726" s="227"/>
      <c r="AQ3726" s="227"/>
    </row>
    <row r="3727" spans="35:43">
      <c r="AI3727" s="227"/>
      <c r="AJ3727" s="227"/>
      <c r="AK3727" s="227"/>
      <c r="AL3727" s="227"/>
      <c r="AM3727" s="225"/>
      <c r="AN3727" s="227"/>
      <c r="AO3727" s="227"/>
      <c r="AP3727" s="227"/>
      <c r="AQ3727" s="227"/>
    </row>
    <row r="3728" spans="35:43">
      <c r="AI3728" s="227"/>
      <c r="AJ3728" s="227"/>
      <c r="AK3728" s="227"/>
      <c r="AL3728" s="227"/>
      <c r="AM3728" s="225"/>
      <c r="AN3728" s="227"/>
      <c r="AO3728" s="227"/>
      <c r="AP3728" s="227"/>
      <c r="AQ3728" s="227"/>
    </row>
    <row r="3729" spans="35:43">
      <c r="AI3729" s="227"/>
      <c r="AJ3729" s="227"/>
      <c r="AK3729" s="227"/>
      <c r="AL3729" s="227"/>
      <c r="AM3729" s="225"/>
      <c r="AN3729" s="227"/>
      <c r="AO3729" s="227"/>
      <c r="AP3729" s="227"/>
      <c r="AQ3729" s="227"/>
    </row>
    <row r="3730" spans="35:43">
      <c r="AI3730" s="227"/>
      <c r="AJ3730" s="227"/>
      <c r="AK3730" s="227"/>
      <c r="AL3730" s="227"/>
      <c r="AM3730" s="225"/>
      <c r="AN3730" s="227"/>
      <c r="AO3730" s="227"/>
      <c r="AP3730" s="227"/>
      <c r="AQ3730" s="227"/>
    </row>
    <row r="3731" spans="35:43">
      <c r="AI3731" s="227"/>
      <c r="AJ3731" s="227"/>
      <c r="AK3731" s="227"/>
      <c r="AL3731" s="227"/>
      <c r="AM3731" s="225"/>
      <c r="AN3731" s="227"/>
      <c r="AO3731" s="227"/>
      <c r="AP3731" s="227"/>
      <c r="AQ3731" s="227"/>
    </row>
    <row r="3732" spans="35:43">
      <c r="AI3732" s="227"/>
      <c r="AJ3732" s="227"/>
      <c r="AK3732" s="227"/>
      <c r="AL3732" s="227"/>
      <c r="AM3732" s="225"/>
      <c r="AN3732" s="227"/>
      <c r="AO3732" s="227"/>
      <c r="AP3732" s="227"/>
      <c r="AQ3732" s="227"/>
    </row>
    <row r="3733" spans="35:43">
      <c r="AI3733" s="227"/>
      <c r="AJ3733" s="227"/>
      <c r="AK3733" s="227"/>
      <c r="AL3733" s="227"/>
      <c r="AM3733" s="225"/>
      <c r="AN3733" s="227"/>
      <c r="AO3733" s="227"/>
      <c r="AP3733" s="227"/>
      <c r="AQ3733" s="227"/>
    </row>
    <row r="3734" spans="35:43">
      <c r="AI3734" s="227"/>
      <c r="AJ3734" s="227"/>
      <c r="AK3734" s="227"/>
      <c r="AL3734" s="227"/>
      <c r="AM3734" s="225"/>
      <c r="AN3734" s="227"/>
      <c r="AO3734" s="227"/>
      <c r="AP3734" s="227"/>
      <c r="AQ3734" s="227"/>
    </row>
    <row r="3735" spans="35:43">
      <c r="AI3735" s="227"/>
      <c r="AJ3735" s="227"/>
      <c r="AK3735" s="227"/>
      <c r="AL3735" s="227"/>
      <c r="AM3735" s="225"/>
      <c r="AN3735" s="227"/>
      <c r="AO3735" s="227"/>
      <c r="AP3735" s="227"/>
      <c r="AQ3735" s="227"/>
    </row>
    <row r="3736" spans="35:43">
      <c r="AI3736" s="227"/>
      <c r="AJ3736" s="227"/>
      <c r="AK3736" s="227"/>
      <c r="AL3736" s="227"/>
      <c r="AM3736" s="225"/>
      <c r="AN3736" s="227"/>
      <c r="AO3736" s="227"/>
      <c r="AP3736" s="227"/>
      <c r="AQ3736" s="227"/>
    </row>
    <row r="3737" spans="35:43">
      <c r="AI3737" s="227"/>
      <c r="AJ3737" s="227"/>
      <c r="AK3737" s="227"/>
      <c r="AL3737" s="227"/>
      <c r="AM3737" s="225"/>
      <c r="AN3737" s="227"/>
      <c r="AO3737" s="227"/>
      <c r="AP3737" s="227"/>
      <c r="AQ3737" s="227"/>
    </row>
    <row r="3738" spans="35:43">
      <c r="AI3738" s="227"/>
      <c r="AJ3738" s="227"/>
      <c r="AK3738" s="227"/>
      <c r="AL3738" s="227"/>
      <c r="AM3738" s="225"/>
      <c r="AN3738" s="227"/>
      <c r="AO3738" s="227"/>
      <c r="AP3738" s="227"/>
      <c r="AQ3738" s="227"/>
    </row>
    <row r="3739" spans="35:43">
      <c r="AI3739" s="227"/>
      <c r="AJ3739" s="227"/>
      <c r="AK3739" s="227"/>
      <c r="AL3739" s="227"/>
      <c r="AM3739" s="225"/>
      <c r="AN3739" s="227"/>
      <c r="AO3739" s="227"/>
      <c r="AP3739" s="227"/>
      <c r="AQ3739" s="227"/>
    </row>
    <row r="3740" spans="35:43">
      <c r="AI3740" s="227"/>
      <c r="AJ3740" s="227"/>
      <c r="AK3740" s="227"/>
      <c r="AL3740" s="227"/>
      <c r="AM3740" s="225"/>
      <c r="AN3740" s="227"/>
      <c r="AO3740" s="227"/>
      <c r="AP3740" s="227"/>
      <c r="AQ3740" s="227"/>
    </row>
    <row r="3741" spans="35:43">
      <c r="AI3741" s="227"/>
      <c r="AJ3741" s="227"/>
      <c r="AK3741" s="227"/>
      <c r="AL3741" s="227"/>
      <c r="AM3741" s="225"/>
      <c r="AN3741" s="227"/>
      <c r="AO3741" s="227"/>
      <c r="AP3741" s="227"/>
      <c r="AQ3741" s="227"/>
    </row>
    <row r="3742" spans="35:43">
      <c r="AI3742" s="227"/>
      <c r="AJ3742" s="227"/>
      <c r="AK3742" s="227"/>
      <c r="AL3742" s="227"/>
      <c r="AM3742" s="225"/>
      <c r="AN3742" s="227"/>
      <c r="AO3742" s="227"/>
      <c r="AP3742" s="227"/>
      <c r="AQ3742" s="227"/>
    </row>
    <row r="3743" spans="35:43">
      <c r="AI3743" s="227"/>
      <c r="AJ3743" s="227"/>
      <c r="AK3743" s="227"/>
      <c r="AL3743" s="227"/>
      <c r="AM3743" s="225"/>
      <c r="AN3743" s="227"/>
      <c r="AO3743" s="227"/>
      <c r="AP3743" s="227"/>
      <c r="AQ3743" s="227"/>
    </row>
    <row r="3744" spans="35:43">
      <c r="AI3744" s="227"/>
      <c r="AJ3744" s="227"/>
      <c r="AK3744" s="227"/>
      <c r="AL3744" s="227"/>
      <c r="AM3744" s="225"/>
      <c r="AN3744" s="227"/>
      <c r="AO3744" s="227"/>
      <c r="AP3744" s="227"/>
      <c r="AQ3744" s="227"/>
    </row>
    <row r="3745" spans="35:43">
      <c r="AI3745" s="227"/>
      <c r="AJ3745" s="227"/>
      <c r="AK3745" s="227"/>
      <c r="AL3745" s="227"/>
      <c r="AM3745" s="225"/>
      <c r="AN3745" s="227"/>
      <c r="AO3745" s="227"/>
      <c r="AP3745" s="227"/>
      <c r="AQ3745" s="227"/>
    </row>
    <row r="3746" spans="35:43">
      <c r="AI3746" s="227"/>
      <c r="AJ3746" s="227"/>
      <c r="AK3746" s="227"/>
      <c r="AL3746" s="227"/>
      <c r="AM3746" s="225"/>
      <c r="AN3746" s="227"/>
      <c r="AO3746" s="227"/>
      <c r="AP3746" s="227"/>
      <c r="AQ3746" s="227"/>
    </row>
    <row r="3747" spans="35:43">
      <c r="AI3747" s="227"/>
      <c r="AJ3747" s="227"/>
      <c r="AK3747" s="227"/>
      <c r="AL3747" s="227"/>
      <c r="AM3747" s="225"/>
      <c r="AN3747" s="227"/>
      <c r="AO3747" s="227"/>
      <c r="AP3747" s="227"/>
      <c r="AQ3747" s="227"/>
    </row>
    <row r="3748" spans="35:43">
      <c r="AI3748" s="227"/>
      <c r="AJ3748" s="227"/>
      <c r="AK3748" s="227"/>
      <c r="AL3748" s="227"/>
      <c r="AM3748" s="225"/>
      <c r="AN3748" s="227"/>
      <c r="AO3748" s="227"/>
      <c r="AP3748" s="227"/>
      <c r="AQ3748" s="227"/>
    </row>
    <row r="3749" spans="35:43">
      <c r="AI3749" s="227"/>
      <c r="AJ3749" s="227"/>
      <c r="AK3749" s="227"/>
      <c r="AL3749" s="227"/>
      <c r="AM3749" s="225"/>
      <c r="AN3749" s="227"/>
      <c r="AO3749" s="227"/>
      <c r="AP3749" s="227"/>
      <c r="AQ3749" s="227"/>
    </row>
    <row r="3750" spans="35:43">
      <c r="AI3750" s="227"/>
      <c r="AJ3750" s="227"/>
      <c r="AK3750" s="227"/>
      <c r="AL3750" s="227"/>
      <c r="AM3750" s="225"/>
      <c r="AN3750" s="227"/>
      <c r="AO3750" s="227"/>
      <c r="AP3750" s="227"/>
      <c r="AQ3750" s="227"/>
    </row>
    <row r="3751" spans="35:43">
      <c r="AI3751" s="227"/>
      <c r="AJ3751" s="227"/>
      <c r="AK3751" s="227"/>
      <c r="AL3751" s="227"/>
      <c r="AM3751" s="225"/>
      <c r="AN3751" s="227"/>
      <c r="AO3751" s="227"/>
      <c r="AP3751" s="227"/>
      <c r="AQ3751" s="227"/>
    </row>
    <row r="3752" spans="35:43">
      <c r="AI3752" s="227"/>
      <c r="AJ3752" s="227"/>
      <c r="AK3752" s="227"/>
      <c r="AL3752" s="227"/>
      <c r="AM3752" s="225"/>
      <c r="AN3752" s="227"/>
      <c r="AO3752" s="227"/>
      <c r="AP3752" s="227"/>
      <c r="AQ3752" s="227"/>
    </row>
    <row r="3753" spans="35:43">
      <c r="AI3753" s="227"/>
      <c r="AJ3753" s="227"/>
      <c r="AK3753" s="227"/>
      <c r="AL3753" s="227"/>
      <c r="AM3753" s="225"/>
      <c r="AN3753" s="227"/>
      <c r="AO3753" s="227"/>
      <c r="AP3753" s="227"/>
      <c r="AQ3753" s="227"/>
    </row>
    <row r="3754" spans="35:43">
      <c r="AI3754" s="227"/>
      <c r="AJ3754" s="227"/>
      <c r="AK3754" s="227"/>
      <c r="AL3754" s="227"/>
      <c r="AM3754" s="225"/>
      <c r="AN3754" s="227"/>
      <c r="AO3754" s="227"/>
      <c r="AP3754" s="227"/>
      <c r="AQ3754" s="227"/>
    </row>
    <row r="3755" spans="35:43">
      <c r="AI3755" s="227"/>
      <c r="AJ3755" s="227"/>
      <c r="AK3755" s="227"/>
      <c r="AL3755" s="227"/>
      <c r="AM3755" s="225"/>
      <c r="AN3755" s="227"/>
      <c r="AO3755" s="227"/>
      <c r="AP3755" s="227"/>
      <c r="AQ3755" s="227"/>
    </row>
    <row r="3756" spans="35:43">
      <c r="AI3756" s="227"/>
      <c r="AJ3756" s="227"/>
      <c r="AK3756" s="227"/>
      <c r="AL3756" s="227"/>
      <c r="AM3756" s="225"/>
      <c r="AN3756" s="227"/>
      <c r="AO3756" s="227"/>
      <c r="AP3756" s="227"/>
      <c r="AQ3756" s="227"/>
    </row>
    <row r="3757" spans="35:43">
      <c r="AI3757" s="227"/>
      <c r="AJ3757" s="227"/>
      <c r="AK3757" s="227"/>
      <c r="AL3757" s="227"/>
      <c r="AM3757" s="225"/>
      <c r="AN3757" s="227"/>
      <c r="AO3757" s="227"/>
      <c r="AP3757" s="227"/>
      <c r="AQ3757" s="227"/>
    </row>
    <row r="3758" spans="35:43">
      <c r="AI3758" s="227"/>
      <c r="AJ3758" s="227"/>
      <c r="AK3758" s="227"/>
      <c r="AL3758" s="227"/>
      <c r="AM3758" s="225"/>
      <c r="AN3758" s="227"/>
      <c r="AO3758" s="227"/>
      <c r="AP3758" s="227"/>
      <c r="AQ3758" s="227"/>
    </row>
    <row r="3759" spans="35:43">
      <c r="AI3759" s="227"/>
      <c r="AJ3759" s="227"/>
      <c r="AK3759" s="227"/>
      <c r="AL3759" s="227"/>
      <c r="AM3759" s="225"/>
      <c r="AN3759" s="227"/>
      <c r="AO3759" s="227"/>
      <c r="AP3759" s="227"/>
      <c r="AQ3759" s="227"/>
    </row>
    <row r="3760" spans="35:43">
      <c r="AI3760" s="227"/>
      <c r="AJ3760" s="227"/>
      <c r="AK3760" s="227"/>
      <c r="AL3760" s="227"/>
      <c r="AM3760" s="225"/>
      <c r="AN3760" s="227"/>
      <c r="AO3760" s="227"/>
      <c r="AP3760" s="227"/>
      <c r="AQ3760" s="227"/>
    </row>
    <row r="3761" spans="35:43">
      <c r="AI3761" s="227"/>
      <c r="AJ3761" s="227"/>
      <c r="AK3761" s="227"/>
      <c r="AL3761" s="227"/>
      <c r="AM3761" s="225"/>
      <c r="AN3761" s="227"/>
      <c r="AO3761" s="227"/>
      <c r="AP3761" s="227"/>
      <c r="AQ3761" s="227"/>
    </row>
    <row r="3762" spans="35:43">
      <c r="AI3762" s="227"/>
      <c r="AJ3762" s="227"/>
      <c r="AK3762" s="227"/>
      <c r="AL3762" s="227"/>
      <c r="AM3762" s="225"/>
      <c r="AN3762" s="227"/>
      <c r="AO3762" s="227"/>
      <c r="AP3762" s="227"/>
      <c r="AQ3762" s="227"/>
    </row>
    <row r="3763" spans="35:43">
      <c r="AI3763" s="227"/>
      <c r="AJ3763" s="227"/>
      <c r="AK3763" s="227"/>
      <c r="AL3763" s="227"/>
      <c r="AM3763" s="225"/>
      <c r="AN3763" s="227"/>
      <c r="AO3763" s="227"/>
      <c r="AP3763" s="227"/>
      <c r="AQ3763" s="227"/>
    </row>
    <row r="3764" spans="35:43">
      <c r="AI3764" s="227"/>
      <c r="AJ3764" s="227"/>
      <c r="AK3764" s="227"/>
      <c r="AL3764" s="227"/>
      <c r="AM3764" s="225"/>
      <c r="AN3764" s="227"/>
      <c r="AO3764" s="227"/>
      <c r="AP3764" s="227"/>
      <c r="AQ3764" s="227"/>
    </row>
    <row r="3765" spans="35:43">
      <c r="AI3765" s="227"/>
      <c r="AJ3765" s="227"/>
      <c r="AK3765" s="227"/>
      <c r="AL3765" s="227"/>
      <c r="AM3765" s="225"/>
      <c r="AN3765" s="227"/>
      <c r="AO3765" s="227"/>
      <c r="AP3765" s="227"/>
      <c r="AQ3765" s="227"/>
    </row>
    <row r="3766" spans="35:43">
      <c r="AI3766" s="227"/>
      <c r="AJ3766" s="227"/>
      <c r="AK3766" s="227"/>
      <c r="AL3766" s="227"/>
      <c r="AM3766" s="225"/>
      <c r="AN3766" s="227"/>
      <c r="AO3766" s="227"/>
      <c r="AP3766" s="227"/>
      <c r="AQ3766" s="227"/>
    </row>
    <row r="3767" spans="35:43">
      <c r="AI3767" s="227"/>
      <c r="AJ3767" s="227"/>
      <c r="AK3767" s="227"/>
      <c r="AL3767" s="227"/>
      <c r="AM3767" s="225"/>
      <c r="AN3767" s="227"/>
      <c r="AO3767" s="227"/>
      <c r="AP3767" s="227"/>
      <c r="AQ3767" s="227"/>
    </row>
    <row r="3768" spans="35:43">
      <c r="AI3768" s="227"/>
      <c r="AJ3768" s="227"/>
      <c r="AK3768" s="227"/>
      <c r="AL3768" s="227"/>
      <c r="AM3768" s="225"/>
      <c r="AN3768" s="227"/>
      <c r="AO3768" s="227"/>
      <c r="AP3768" s="227"/>
      <c r="AQ3768" s="227"/>
    </row>
    <row r="3769" spans="35:43">
      <c r="AI3769" s="227"/>
      <c r="AJ3769" s="227"/>
      <c r="AK3769" s="227"/>
      <c r="AL3769" s="227"/>
      <c r="AM3769" s="225"/>
      <c r="AN3769" s="227"/>
      <c r="AO3769" s="227"/>
      <c r="AP3769" s="227"/>
      <c r="AQ3769" s="227"/>
    </row>
    <row r="3770" spans="35:43">
      <c r="AI3770" s="227"/>
      <c r="AJ3770" s="227"/>
      <c r="AK3770" s="227"/>
      <c r="AL3770" s="227"/>
      <c r="AM3770" s="225"/>
      <c r="AN3770" s="227"/>
      <c r="AO3770" s="227"/>
      <c r="AP3770" s="227"/>
      <c r="AQ3770" s="227"/>
    </row>
    <row r="3771" spans="35:43">
      <c r="AI3771" s="227"/>
      <c r="AJ3771" s="227"/>
      <c r="AK3771" s="227"/>
      <c r="AL3771" s="227"/>
      <c r="AM3771" s="225"/>
      <c r="AN3771" s="227"/>
      <c r="AO3771" s="227"/>
      <c r="AP3771" s="227"/>
      <c r="AQ3771" s="227"/>
    </row>
    <row r="3772" spans="35:43">
      <c r="AI3772" s="227"/>
      <c r="AJ3772" s="227"/>
      <c r="AK3772" s="227"/>
      <c r="AL3772" s="227"/>
      <c r="AM3772" s="225"/>
      <c r="AN3772" s="227"/>
      <c r="AO3772" s="227"/>
      <c r="AP3772" s="227"/>
      <c r="AQ3772" s="227"/>
    </row>
    <row r="3773" spans="35:43">
      <c r="AI3773" s="227"/>
      <c r="AJ3773" s="227"/>
      <c r="AK3773" s="227"/>
      <c r="AL3773" s="227"/>
      <c r="AM3773" s="225"/>
      <c r="AN3773" s="227"/>
      <c r="AO3773" s="227"/>
      <c r="AP3773" s="227"/>
      <c r="AQ3773" s="227"/>
    </row>
    <row r="3774" spans="35:43">
      <c r="AI3774" s="227"/>
      <c r="AJ3774" s="227"/>
      <c r="AK3774" s="227"/>
      <c r="AL3774" s="227"/>
      <c r="AM3774" s="225"/>
      <c r="AN3774" s="227"/>
      <c r="AO3774" s="227"/>
      <c r="AP3774" s="227"/>
      <c r="AQ3774" s="227"/>
    </row>
    <row r="3775" spans="35:43">
      <c r="AI3775" s="227"/>
      <c r="AJ3775" s="227"/>
      <c r="AK3775" s="227"/>
      <c r="AL3775" s="227"/>
      <c r="AM3775" s="225"/>
      <c r="AN3775" s="227"/>
      <c r="AO3775" s="227"/>
      <c r="AP3775" s="227"/>
      <c r="AQ3775" s="227"/>
    </row>
    <row r="3776" spans="35:43">
      <c r="AI3776" s="227"/>
      <c r="AJ3776" s="227"/>
      <c r="AK3776" s="227"/>
      <c r="AL3776" s="227"/>
      <c r="AM3776" s="225"/>
      <c r="AN3776" s="227"/>
      <c r="AO3776" s="227"/>
      <c r="AP3776" s="227"/>
      <c r="AQ3776" s="227"/>
    </row>
    <row r="3777" spans="35:43">
      <c r="AI3777" s="227"/>
      <c r="AJ3777" s="227"/>
      <c r="AK3777" s="227"/>
      <c r="AL3777" s="227"/>
      <c r="AM3777" s="225"/>
      <c r="AN3777" s="227"/>
      <c r="AO3777" s="227"/>
      <c r="AP3777" s="227"/>
      <c r="AQ3777" s="227"/>
    </row>
    <row r="3778" spans="35:43">
      <c r="AI3778" s="227"/>
      <c r="AJ3778" s="227"/>
      <c r="AK3778" s="227"/>
      <c r="AL3778" s="227"/>
      <c r="AM3778" s="225"/>
      <c r="AN3778" s="227"/>
      <c r="AO3778" s="227"/>
      <c r="AP3778" s="227"/>
      <c r="AQ3778" s="227"/>
    </row>
    <row r="3779" spans="35:43">
      <c r="AI3779" s="227"/>
      <c r="AJ3779" s="227"/>
      <c r="AK3779" s="227"/>
      <c r="AL3779" s="227"/>
      <c r="AM3779" s="225"/>
      <c r="AN3779" s="227"/>
      <c r="AO3779" s="227"/>
      <c r="AP3779" s="227"/>
      <c r="AQ3779" s="227"/>
    </row>
    <row r="3780" spans="35:43">
      <c r="AI3780" s="227"/>
      <c r="AJ3780" s="227"/>
      <c r="AK3780" s="227"/>
      <c r="AL3780" s="227"/>
      <c r="AM3780" s="225"/>
      <c r="AN3780" s="227"/>
      <c r="AO3780" s="227"/>
      <c r="AP3780" s="227"/>
      <c r="AQ3780" s="227"/>
    </row>
    <row r="3781" spans="35:43">
      <c r="AI3781" s="227"/>
      <c r="AJ3781" s="227"/>
      <c r="AK3781" s="227"/>
      <c r="AL3781" s="227"/>
      <c r="AM3781" s="225"/>
      <c r="AN3781" s="227"/>
      <c r="AO3781" s="227"/>
      <c r="AP3781" s="227"/>
      <c r="AQ3781" s="227"/>
    </row>
    <row r="3782" spans="35:43">
      <c r="AI3782" s="227"/>
      <c r="AJ3782" s="227"/>
      <c r="AK3782" s="227"/>
      <c r="AL3782" s="227"/>
      <c r="AM3782" s="225"/>
      <c r="AN3782" s="227"/>
      <c r="AO3782" s="227"/>
      <c r="AP3782" s="227"/>
      <c r="AQ3782" s="227"/>
    </row>
    <row r="3783" spans="35:43">
      <c r="AI3783" s="227"/>
      <c r="AJ3783" s="227"/>
      <c r="AK3783" s="227"/>
      <c r="AL3783" s="227"/>
      <c r="AM3783" s="225"/>
      <c r="AN3783" s="227"/>
      <c r="AO3783" s="227"/>
      <c r="AP3783" s="227"/>
      <c r="AQ3783" s="227"/>
    </row>
    <row r="3784" spans="35:43">
      <c r="AI3784" s="227"/>
      <c r="AJ3784" s="227"/>
      <c r="AK3784" s="227"/>
      <c r="AL3784" s="227"/>
      <c r="AM3784" s="225"/>
      <c r="AN3784" s="227"/>
      <c r="AO3784" s="227"/>
      <c r="AP3784" s="227"/>
      <c r="AQ3784" s="227"/>
    </row>
    <row r="3785" spans="35:43">
      <c r="AI3785" s="227"/>
      <c r="AJ3785" s="227"/>
      <c r="AK3785" s="227"/>
      <c r="AL3785" s="227"/>
      <c r="AM3785" s="225"/>
      <c r="AN3785" s="227"/>
      <c r="AO3785" s="227"/>
      <c r="AP3785" s="227"/>
      <c r="AQ3785" s="227"/>
    </row>
    <row r="3786" spans="35:43">
      <c r="AI3786" s="227"/>
      <c r="AJ3786" s="227"/>
      <c r="AK3786" s="227"/>
      <c r="AL3786" s="227"/>
      <c r="AM3786" s="225"/>
      <c r="AN3786" s="227"/>
      <c r="AO3786" s="227"/>
      <c r="AP3786" s="227"/>
      <c r="AQ3786" s="227"/>
    </row>
    <row r="3787" spans="35:43">
      <c r="AI3787" s="227"/>
      <c r="AJ3787" s="227"/>
      <c r="AK3787" s="227"/>
      <c r="AL3787" s="227"/>
      <c r="AM3787" s="225"/>
      <c r="AN3787" s="227"/>
      <c r="AO3787" s="227"/>
      <c r="AP3787" s="227"/>
      <c r="AQ3787" s="227"/>
    </row>
    <row r="3788" spans="35:43">
      <c r="AI3788" s="227"/>
      <c r="AJ3788" s="227"/>
      <c r="AK3788" s="227"/>
      <c r="AL3788" s="227"/>
      <c r="AM3788" s="225"/>
      <c r="AN3788" s="227"/>
      <c r="AO3788" s="227"/>
      <c r="AP3788" s="227"/>
      <c r="AQ3788" s="227"/>
    </row>
    <row r="3789" spans="35:43">
      <c r="AI3789" s="227"/>
      <c r="AJ3789" s="227"/>
      <c r="AK3789" s="227"/>
      <c r="AL3789" s="227"/>
      <c r="AM3789" s="225"/>
      <c r="AN3789" s="227"/>
      <c r="AO3789" s="227"/>
      <c r="AP3789" s="227"/>
      <c r="AQ3789" s="227"/>
    </row>
    <row r="3790" spans="35:43">
      <c r="AI3790" s="227"/>
      <c r="AJ3790" s="227"/>
      <c r="AK3790" s="227"/>
      <c r="AL3790" s="227"/>
      <c r="AM3790" s="225"/>
      <c r="AN3790" s="227"/>
      <c r="AO3790" s="227"/>
      <c r="AP3790" s="227"/>
      <c r="AQ3790" s="227"/>
    </row>
    <row r="3791" spans="35:43">
      <c r="AI3791" s="227"/>
      <c r="AJ3791" s="227"/>
      <c r="AK3791" s="227"/>
      <c r="AL3791" s="227"/>
      <c r="AM3791" s="225"/>
      <c r="AN3791" s="227"/>
      <c r="AO3791" s="227"/>
      <c r="AP3791" s="227"/>
      <c r="AQ3791" s="227"/>
    </row>
    <row r="3792" spans="35:43">
      <c r="AI3792" s="227"/>
      <c r="AJ3792" s="227"/>
      <c r="AK3792" s="227"/>
      <c r="AL3792" s="227"/>
      <c r="AM3792" s="225"/>
      <c r="AN3792" s="227"/>
      <c r="AO3792" s="227"/>
      <c r="AP3792" s="227"/>
      <c r="AQ3792" s="227"/>
    </row>
    <row r="3793" spans="35:43">
      <c r="AI3793" s="227"/>
      <c r="AJ3793" s="227"/>
      <c r="AK3793" s="227"/>
      <c r="AL3793" s="227"/>
      <c r="AM3793" s="225"/>
      <c r="AN3793" s="227"/>
      <c r="AO3793" s="227"/>
      <c r="AP3793" s="227"/>
      <c r="AQ3793" s="227"/>
    </row>
    <row r="3794" spans="35:43">
      <c r="AI3794" s="227"/>
      <c r="AJ3794" s="227"/>
      <c r="AK3794" s="227"/>
      <c r="AL3794" s="227"/>
      <c r="AM3794" s="225"/>
      <c r="AN3794" s="227"/>
      <c r="AO3794" s="227"/>
      <c r="AP3794" s="227"/>
      <c r="AQ3794" s="227"/>
    </row>
    <row r="3795" spans="35:43">
      <c r="AI3795" s="227"/>
      <c r="AJ3795" s="227"/>
      <c r="AK3795" s="227"/>
      <c r="AL3795" s="227"/>
      <c r="AM3795" s="225"/>
      <c r="AN3795" s="227"/>
      <c r="AO3795" s="227"/>
      <c r="AP3795" s="227"/>
      <c r="AQ3795" s="227"/>
    </row>
    <row r="3796" spans="35:43">
      <c r="AI3796" s="227"/>
      <c r="AJ3796" s="227"/>
      <c r="AK3796" s="227"/>
      <c r="AL3796" s="227"/>
      <c r="AM3796" s="225"/>
      <c r="AN3796" s="227"/>
      <c r="AO3796" s="227"/>
      <c r="AP3796" s="227"/>
      <c r="AQ3796" s="227"/>
    </row>
    <row r="3797" spans="35:43">
      <c r="AI3797" s="227"/>
      <c r="AJ3797" s="227"/>
      <c r="AK3797" s="227"/>
      <c r="AL3797" s="227"/>
      <c r="AM3797" s="225"/>
      <c r="AN3797" s="227"/>
      <c r="AO3797" s="227"/>
      <c r="AP3797" s="227"/>
      <c r="AQ3797" s="227"/>
    </row>
    <row r="3798" spans="35:43">
      <c r="AI3798" s="227"/>
      <c r="AJ3798" s="227"/>
      <c r="AK3798" s="227"/>
      <c r="AL3798" s="227"/>
      <c r="AM3798" s="225"/>
      <c r="AN3798" s="227"/>
      <c r="AO3798" s="227"/>
      <c r="AP3798" s="227"/>
      <c r="AQ3798" s="227"/>
    </row>
    <row r="3799" spans="35:43">
      <c r="AI3799" s="227"/>
      <c r="AJ3799" s="227"/>
      <c r="AK3799" s="227"/>
      <c r="AL3799" s="227"/>
      <c r="AM3799" s="225"/>
      <c r="AN3799" s="227"/>
      <c r="AO3799" s="227"/>
      <c r="AP3799" s="227"/>
      <c r="AQ3799" s="227"/>
    </row>
    <row r="3800" spans="35:43">
      <c r="AI3800" s="227"/>
      <c r="AJ3800" s="227"/>
      <c r="AK3800" s="227"/>
      <c r="AL3800" s="227"/>
      <c r="AM3800" s="225"/>
      <c r="AN3800" s="227"/>
      <c r="AO3800" s="227"/>
      <c r="AP3800" s="227"/>
      <c r="AQ3800" s="227"/>
    </row>
    <row r="3801" spans="35:43">
      <c r="AI3801" s="227"/>
      <c r="AJ3801" s="227"/>
      <c r="AK3801" s="227"/>
      <c r="AL3801" s="227"/>
      <c r="AM3801" s="225"/>
      <c r="AN3801" s="227"/>
      <c r="AO3801" s="227"/>
      <c r="AP3801" s="227"/>
      <c r="AQ3801" s="227"/>
    </row>
    <row r="3802" spans="35:43">
      <c r="AI3802" s="227"/>
      <c r="AJ3802" s="227"/>
      <c r="AK3802" s="227"/>
      <c r="AL3802" s="227"/>
      <c r="AM3802" s="225"/>
      <c r="AN3802" s="227"/>
      <c r="AO3802" s="227"/>
      <c r="AP3802" s="227"/>
      <c r="AQ3802" s="227"/>
    </row>
    <row r="3803" spans="35:43">
      <c r="AI3803" s="227"/>
      <c r="AJ3803" s="227"/>
      <c r="AK3803" s="227"/>
      <c r="AL3803" s="227"/>
      <c r="AM3803" s="225"/>
      <c r="AN3803" s="227"/>
      <c r="AO3803" s="227"/>
      <c r="AP3803" s="227"/>
      <c r="AQ3803" s="227"/>
    </row>
    <row r="3804" spans="35:43">
      <c r="AI3804" s="227"/>
      <c r="AJ3804" s="227"/>
      <c r="AK3804" s="227"/>
      <c r="AL3804" s="227"/>
      <c r="AM3804" s="225"/>
      <c r="AN3804" s="227"/>
      <c r="AO3804" s="227"/>
      <c r="AP3804" s="227"/>
      <c r="AQ3804" s="227"/>
    </row>
    <row r="3805" spans="35:43">
      <c r="AI3805" s="227"/>
      <c r="AJ3805" s="227"/>
      <c r="AK3805" s="227"/>
      <c r="AL3805" s="227"/>
      <c r="AM3805" s="225"/>
      <c r="AN3805" s="227"/>
      <c r="AO3805" s="227"/>
      <c r="AP3805" s="227"/>
      <c r="AQ3805" s="227"/>
    </row>
    <row r="3806" spans="35:43">
      <c r="AI3806" s="227"/>
      <c r="AJ3806" s="227"/>
      <c r="AK3806" s="227"/>
      <c r="AL3806" s="227"/>
      <c r="AM3806" s="225"/>
      <c r="AN3806" s="227"/>
      <c r="AO3806" s="227"/>
      <c r="AP3806" s="227"/>
      <c r="AQ3806" s="227"/>
    </row>
    <row r="3807" spans="35:43">
      <c r="AI3807" s="227"/>
      <c r="AJ3807" s="227"/>
      <c r="AK3807" s="227"/>
      <c r="AL3807" s="227"/>
      <c r="AM3807" s="225"/>
      <c r="AN3807" s="227"/>
      <c r="AO3807" s="227"/>
      <c r="AP3807" s="227"/>
      <c r="AQ3807" s="227"/>
    </row>
    <row r="3808" spans="35:43">
      <c r="AI3808" s="227"/>
      <c r="AJ3808" s="227"/>
      <c r="AK3808" s="227"/>
      <c r="AL3808" s="227"/>
      <c r="AM3808" s="225"/>
      <c r="AN3808" s="227"/>
      <c r="AO3808" s="227"/>
      <c r="AP3808" s="227"/>
      <c r="AQ3808" s="227"/>
    </row>
    <row r="3809" spans="35:43">
      <c r="AI3809" s="227"/>
      <c r="AJ3809" s="227"/>
      <c r="AK3809" s="227"/>
      <c r="AL3809" s="227"/>
      <c r="AM3809" s="225"/>
      <c r="AN3809" s="227"/>
      <c r="AO3809" s="227"/>
      <c r="AP3809" s="227"/>
      <c r="AQ3809" s="227"/>
    </row>
    <row r="3810" spans="35:43">
      <c r="AI3810" s="227"/>
      <c r="AJ3810" s="227"/>
      <c r="AK3810" s="227"/>
      <c r="AL3810" s="227"/>
      <c r="AM3810" s="225"/>
      <c r="AN3810" s="227"/>
      <c r="AO3810" s="227"/>
      <c r="AP3810" s="227"/>
      <c r="AQ3810" s="227"/>
    </row>
    <row r="3811" spans="35:43">
      <c r="AI3811" s="227"/>
      <c r="AJ3811" s="227"/>
      <c r="AK3811" s="227"/>
      <c r="AL3811" s="227"/>
      <c r="AM3811" s="225"/>
      <c r="AN3811" s="227"/>
      <c r="AO3811" s="227"/>
      <c r="AP3811" s="227"/>
      <c r="AQ3811" s="227"/>
    </row>
    <row r="3812" spans="35:43">
      <c r="AI3812" s="227"/>
      <c r="AJ3812" s="227"/>
      <c r="AK3812" s="227"/>
      <c r="AL3812" s="227"/>
      <c r="AM3812" s="225"/>
      <c r="AN3812" s="227"/>
      <c r="AO3812" s="227"/>
      <c r="AP3812" s="227"/>
      <c r="AQ3812" s="227"/>
    </row>
    <row r="3813" spans="35:43">
      <c r="AI3813" s="227"/>
      <c r="AJ3813" s="227"/>
      <c r="AK3813" s="227"/>
      <c r="AL3813" s="227"/>
      <c r="AM3813" s="225"/>
      <c r="AN3813" s="227"/>
      <c r="AO3813" s="227"/>
      <c r="AP3813" s="227"/>
      <c r="AQ3813" s="227"/>
    </row>
    <row r="3814" spans="35:43">
      <c r="AI3814" s="227"/>
      <c r="AJ3814" s="227"/>
      <c r="AK3814" s="227"/>
      <c r="AL3814" s="227"/>
      <c r="AM3814" s="225"/>
      <c r="AN3814" s="227"/>
      <c r="AO3814" s="227"/>
      <c r="AP3814" s="227"/>
      <c r="AQ3814" s="227"/>
    </row>
    <row r="3815" spans="35:43">
      <c r="AI3815" s="227"/>
      <c r="AJ3815" s="227"/>
      <c r="AK3815" s="227"/>
      <c r="AL3815" s="227"/>
      <c r="AM3815" s="225"/>
      <c r="AN3815" s="227"/>
      <c r="AO3815" s="227"/>
      <c r="AP3815" s="227"/>
      <c r="AQ3815" s="227"/>
    </row>
    <row r="3816" spans="35:43">
      <c r="AI3816" s="227"/>
      <c r="AJ3816" s="227"/>
      <c r="AK3816" s="227"/>
      <c r="AL3816" s="227"/>
      <c r="AM3816" s="225"/>
      <c r="AN3816" s="227"/>
      <c r="AO3816" s="227"/>
      <c r="AP3816" s="227"/>
      <c r="AQ3816" s="227"/>
    </row>
    <row r="3817" spans="35:43">
      <c r="AI3817" s="227"/>
      <c r="AJ3817" s="227"/>
      <c r="AK3817" s="227"/>
      <c r="AL3817" s="227"/>
      <c r="AM3817" s="225"/>
      <c r="AN3817" s="227"/>
      <c r="AO3817" s="227"/>
      <c r="AP3817" s="227"/>
      <c r="AQ3817" s="227"/>
    </row>
    <row r="3818" spans="35:43">
      <c r="AI3818" s="227"/>
      <c r="AJ3818" s="227"/>
      <c r="AK3818" s="227"/>
      <c r="AL3818" s="227"/>
      <c r="AM3818" s="225"/>
      <c r="AN3818" s="227"/>
      <c r="AO3818" s="227"/>
      <c r="AP3818" s="227"/>
      <c r="AQ3818" s="227"/>
    </row>
    <row r="3819" spans="35:43">
      <c r="AI3819" s="227"/>
      <c r="AJ3819" s="227"/>
      <c r="AK3819" s="227"/>
      <c r="AL3819" s="227"/>
      <c r="AM3819" s="225"/>
      <c r="AN3819" s="227"/>
      <c r="AO3819" s="227"/>
      <c r="AP3819" s="227"/>
      <c r="AQ3819" s="227"/>
    </row>
    <row r="3820" spans="35:43">
      <c r="AI3820" s="227"/>
      <c r="AJ3820" s="227"/>
      <c r="AK3820" s="227"/>
      <c r="AL3820" s="227"/>
      <c r="AM3820" s="225"/>
      <c r="AN3820" s="227"/>
      <c r="AO3820" s="227"/>
      <c r="AP3820" s="227"/>
      <c r="AQ3820" s="227"/>
    </row>
    <row r="3821" spans="35:43">
      <c r="AI3821" s="227"/>
      <c r="AJ3821" s="227"/>
      <c r="AK3821" s="227"/>
      <c r="AL3821" s="227"/>
      <c r="AM3821" s="225"/>
      <c r="AN3821" s="227"/>
      <c r="AO3821" s="227"/>
      <c r="AP3821" s="227"/>
      <c r="AQ3821" s="227"/>
    </row>
    <row r="3822" spans="35:43">
      <c r="AI3822" s="227"/>
      <c r="AJ3822" s="227"/>
      <c r="AK3822" s="227"/>
      <c r="AL3822" s="227"/>
      <c r="AM3822" s="225"/>
      <c r="AN3822" s="227"/>
      <c r="AO3822" s="227"/>
      <c r="AP3822" s="227"/>
      <c r="AQ3822" s="227"/>
    </row>
    <row r="3823" spans="35:43">
      <c r="AI3823" s="227"/>
      <c r="AJ3823" s="227"/>
      <c r="AK3823" s="227"/>
      <c r="AL3823" s="227"/>
      <c r="AM3823" s="225"/>
      <c r="AN3823" s="227"/>
      <c r="AO3823" s="227"/>
      <c r="AP3823" s="227"/>
      <c r="AQ3823" s="227"/>
    </row>
    <row r="3824" spans="35:43">
      <c r="AI3824" s="227"/>
      <c r="AJ3824" s="227"/>
      <c r="AK3824" s="227"/>
      <c r="AL3824" s="227"/>
      <c r="AM3824" s="225"/>
      <c r="AN3824" s="227"/>
      <c r="AO3824" s="227"/>
      <c r="AP3824" s="227"/>
      <c r="AQ3824" s="227"/>
    </row>
    <row r="3825" spans="35:43">
      <c r="AI3825" s="227"/>
      <c r="AJ3825" s="227"/>
      <c r="AK3825" s="227"/>
      <c r="AL3825" s="227"/>
      <c r="AM3825" s="225"/>
      <c r="AN3825" s="227"/>
      <c r="AO3825" s="227"/>
      <c r="AP3825" s="227"/>
      <c r="AQ3825" s="227"/>
    </row>
    <row r="3826" spans="35:43">
      <c r="AI3826" s="227"/>
      <c r="AJ3826" s="227"/>
      <c r="AK3826" s="227"/>
      <c r="AL3826" s="227"/>
      <c r="AM3826" s="225"/>
      <c r="AN3826" s="227"/>
      <c r="AO3826" s="227"/>
      <c r="AP3826" s="227"/>
      <c r="AQ3826" s="227"/>
    </row>
    <row r="3827" spans="35:43">
      <c r="AI3827" s="227"/>
      <c r="AJ3827" s="227"/>
      <c r="AK3827" s="227"/>
      <c r="AL3827" s="227"/>
      <c r="AM3827" s="225"/>
      <c r="AN3827" s="227"/>
      <c r="AO3827" s="227"/>
      <c r="AP3827" s="227"/>
      <c r="AQ3827" s="227"/>
    </row>
    <row r="3828" spans="35:43">
      <c r="AI3828" s="227"/>
      <c r="AJ3828" s="227"/>
      <c r="AK3828" s="227"/>
      <c r="AL3828" s="227"/>
      <c r="AM3828" s="225"/>
      <c r="AN3828" s="227"/>
      <c r="AO3828" s="227"/>
      <c r="AP3828" s="227"/>
      <c r="AQ3828" s="227"/>
    </row>
    <row r="3829" spans="35:43">
      <c r="AI3829" s="227"/>
      <c r="AJ3829" s="227"/>
      <c r="AK3829" s="227"/>
      <c r="AL3829" s="227"/>
      <c r="AM3829" s="225"/>
      <c r="AN3829" s="227"/>
      <c r="AO3829" s="227"/>
      <c r="AP3829" s="227"/>
      <c r="AQ3829" s="227"/>
    </row>
    <row r="3830" spans="35:43">
      <c r="AI3830" s="227"/>
      <c r="AJ3830" s="227"/>
      <c r="AK3830" s="227"/>
      <c r="AL3830" s="227"/>
      <c r="AM3830" s="225"/>
      <c r="AN3830" s="227"/>
      <c r="AO3830" s="227"/>
      <c r="AP3830" s="227"/>
      <c r="AQ3830" s="227"/>
    </row>
    <row r="3831" spans="35:43">
      <c r="AI3831" s="227"/>
      <c r="AJ3831" s="227"/>
      <c r="AK3831" s="227"/>
      <c r="AL3831" s="227"/>
      <c r="AM3831" s="225"/>
      <c r="AN3831" s="227"/>
      <c r="AO3831" s="227"/>
      <c r="AP3831" s="227"/>
      <c r="AQ3831" s="227"/>
    </row>
    <row r="3832" spans="35:43">
      <c r="AI3832" s="227"/>
      <c r="AJ3832" s="227"/>
      <c r="AK3832" s="227"/>
      <c r="AL3832" s="227"/>
      <c r="AM3832" s="225"/>
      <c r="AN3832" s="227"/>
      <c r="AO3832" s="227"/>
      <c r="AP3832" s="227"/>
      <c r="AQ3832" s="227"/>
    </row>
    <row r="3833" spans="35:43">
      <c r="AI3833" s="227"/>
      <c r="AJ3833" s="227"/>
      <c r="AK3833" s="227"/>
      <c r="AL3833" s="227"/>
      <c r="AM3833" s="225"/>
      <c r="AN3833" s="227"/>
      <c r="AO3833" s="227"/>
      <c r="AP3833" s="227"/>
      <c r="AQ3833" s="227"/>
    </row>
    <row r="3834" spans="35:43">
      <c r="AI3834" s="227"/>
      <c r="AJ3834" s="227"/>
      <c r="AK3834" s="227"/>
      <c r="AL3834" s="227"/>
      <c r="AM3834" s="225"/>
      <c r="AN3834" s="227"/>
      <c r="AO3834" s="227"/>
      <c r="AP3834" s="227"/>
      <c r="AQ3834" s="227"/>
    </row>
    <row r="3835" spans="35:43">
      <c r="AI3835" s="227"/>
      <c r="AJ3835" s="227"/>
      <c r="AK3835" s="227"/>
      <c r="AL3835" s="227"/>
      <c r="AM3835" s="225"/>
      <c r="AN3835" s="227"/>
      <c r="AO3835" s="227"/>
      <c r="AP3835" s="227"/>
      <c r="AQ3835" s="227"/>
    </row>
    <row r="3836" spans="35:43">
      <c r="AI3836" s="227"/>
      <c r="AJ3836" s="227"/>
      <c r="AK3836" s="227"/>
      <c r="AL3836" s="227"/>
      <c r="AM3836" s="225"/>
      <c r="AN3836" s="227"/>
      <c r="AO3836" s="227"/>
      <c r="AP3836" s="227"/>
      <c r="AQ3836" s="227"/>
    </row>
    <row r="3837" spans="35:43">
      <c r="AI3837" s="227"/>
      <c r="AJ3837" s="227"/>
      <c r="AK3837" s="227"/>
      <c r="AL3837" s="227"/>
      <c r="AM3837" s="225"/>
      <c r="AN3837" s="227"/>
      <c r="AO3837" s="227"/>
      <c r="AP3837" s="227"/>
      <c r="AQ3837" s="227"/>
    </row>
    <row r="3838" spans="35:43">
      <c r="AI3838" s="227"/>
      <c r="AJ3838" s="227"/>
      <c r="AK3838" s="227"/>
      <c r="AL3838" s="227"/>
      <c r="AM3838" s="225"/>
      <c r="AN3838" s="227"/>
      <c r="AO3838" s="227"/>
      <c r="AP3838" s="227"/>
      <c r="AQ3838" s="227"/>
    </row>
    <row r="3839" spans="35:43">
      <c r="AI3839" s="227"/>
      <c r="AJ3839" s="227"/>
      <c r="AK3839" s="227"/>
      <c r="AL3839" s="227"/>
      <c r="AM3839" s="225"/>
      <c r="AN3839" s="227"/>
      <c r="AO3839" s="227"/>
      <c r="AP3839" s="227"/>
      <c r="AQ3839" s="227"/>
    </row>
    <row r="3840" spans="35:43">
      <c r="AI3840" s="227"/>
      <c r="AJ3840" s="227"/>
      <c r="AK3840" s="227"/>
      <c r="AL3840" s="227"/>
      <c r="AM3840" s="225"/>
      <c r="AN3840" s="227"/>
      <c r="AO3840" s="227"/>
      <c r="AP3840" s="227"/>
      <c r="AQ3840" s="227"/>
    </row>
    <row r="3841" spans="35:43">
      <c r="AI3841" s="227"/>
      <c r="AJ3841" s="227"/>
      <c r="AK3841" s="227"/>
      <c r="AL3841" s="227"/>
      <c r="AM3841" s="225"/>
      <c r="AN3841" s="227"/>
      <c r="AO3841" s="227"/>
      <c r="AP3841" s="227"/>
      <c r="AQ3841" s="227"/>
    </row>
    <row r="3842" spans="35:43">
      <c r="AI3842" s="227"/>
      <c r="AJ3842" s="227"/>
      <c r="AK3842" s="227"/>
      <c r="AL3842" s="227"/>
      <c r="AM3842" s="225"/>
      <c r="AN3842" s="227"/>
      <c r="AO3842" s="227"/>
      <c r="AP3842" s="227"/>
      <c r="AQ3842" s="227"/>
    </row>
    <row r="3843" spans="35:43">
      <c r="AI3843" s="227"/>
      <c r="AJ3843" s="227"/>
      <c r="AK3843" s="227"/>
      <c r="AL3843" s="227"/>
      <c r="AM3843" s="225"/>
      <c r="AN3843" s="227"/>
      <c r="AO3843" s="227"/>
      <c r="AP3843" s="227"/>
      <c r="AQ3843" s="227"/>
    </row>
    <row r="3844" spans="35:43">
      <c r="AI3844" s="227"/>
      <c r="AJ3844" s="227"/>
      <c r="AK3844" s="227"/>
      <c r="AL3844" s="227"/>
      <c r="AM3844" s="225"/>
      <c r="AN3844" s="227"/>
      <c r="AO3844" s="227"/>
      <c r="AP3844" s="227"/>
      <c r="AQ3844" s="227"/>
    </row>
    <row r="3845" spans="35:43">
      <c r="AI3845" s="227"/>
      <c r="AJ3845" s="227"/>
      <c r="AK3845" s="227"/>
      <c r="AL3845" s="227"/>
      <c r="AM3845" s="225"/>
      <c r="AN3845" s="227"/>
      <c r="AO3845" s="227"/>
      <c r="AP3845" s="227"/>
      <c r="AQ3845" s="227"/>
    </row>
    <row r="3846" spans="35:43">
      <c r="AI3846" s="227"/>
      <c r="AJ3846" s="227"/>
      <c r="AK3846" s="227"/>
      <c r="AL3846" s="227"/>
      <c r="AM3846" s="225"/>
      <c r="AN3846" s="227"/>
      <c r="AO3846" s="227"/>
      <c r="AP3846" s="227"/>
      <c r="AQ3846" s="227"/>
    </row>
    <row r="3847" spans="35:43">
      <c r="AI3847" s="227"/>
      <c r="AJ3847" s="227"/>
      <c r="AK3847" s="227"/>
      <c r="AL3847" s="227"/>
      <c r="AM3847" s="225"/>
      <c r="AN3847" s="227"/>
      <c r="AO3847" s="227"/>
      <c r="AP3847" s="227"/>
      <c r="AQ3847" s="227"/>
    </row>
    <row r="3848" spans="35:43">
      <c r="AI3848" s="227"/>
      <c r="AJ3848" s="227"/>
      <c r="AK3848" s="227"/>
      <c r="AL3848" s="227"/>
      <c r="AM3848" s="225"/>
      <c r="AN3848" s="227"/>
      <c r="AO3848" s="227"/>
      <c r="AP3848" s="227"/>
      <c r="AQ3848" s="227"/>
    </row>
    <row r="3849" spans="35:43">
      <c r="AI3849" s="227"/>
      <c r="AJ3849" s="227"/>
      <c r="AK3849" s="227"/>
      <c r="AL3849" s="227"/>
      <c r="AM3849" s="225"/>
      <c r="AN3849" s="227"/>
      <c r="AO3849" s="227"/>
      <c r="AP3849" s="227"/>
      <c r="AQ3849" s="227"/>
    </row>
    <row r="3850" spans="35:43">
      <c r="AI3850" s="227"/>
      <c r="AJ3850" s="227"/>
      <c r="AK3850" s="227"/>
      <c r="AL3850" s="227"/>
      <c r="AM3850" s="225"/>
      <c r="AN3850" s="227"/>
      <c r="AO3850" s="227"/>
      <c r="AP3850" s="227"/>
      <c r="AQ3850" s="227"/>
    </row>
    <row r="3851" spans="35:43">
      <c r="AI3851" s="227"/>
      <c r="AJ3851" s="227"/>
      <c r="AK3851" s="227"/>
      <c r="AL3851" s="227"/>
      <c r="AM3851" s="225"/>
      <c r="AN3851" s="227"/>
      <c r="AO3851" s="227"/>
      <c r="AP3851" s="227"/>
      <c r="AQ3851" s="227"/>
    </row>
    <row r="3852" spans="35:43">
      <c r="AI3852" s="227"/>
      <c r="AJ3852" s="227"/>
      <c r="AK3852" s="227"/>
      <c r="AL3852" s="227"/>
      <c r="AM3852" s="225"/>
      <c r="AN3852" s="227"/>
      <c r="AO3852" s="227"/>
      <c r="AP3852" s="227"/>
      <c r="AQ3852" s="227"/>
    </row>
    <row r="3853" spans="35:43">
      <c r="AI3853" s="227"/>
      <c r="AJ3853" s="227"/>
      <c r="AK3853" s="227"/>
      <c r="AL3853" s="227"/>
      <c r="AM3853" s="225"/>
      <c r="AN3853" s="227"/>
      <c r="AO3853" s="227"/>
      <c r="AP3853" s="227"/>
      <c r="AQ3853" s="227"/>
    </row>
    <row r="3854" spans="35:43">
      <c r="AI3854" s="227"/>
      <c r="AJ3854" s="227"/>
      <c r="AK3854" s="227"/>
      <c r="AL3854" s="227"/>
      <c r="AM3854" s="225"/>
      <c r="AN3854" s="227"/>
      <c r="AO3854" s="227"/>
      <c r="AP3854" s="227"/>
      <c r="AQ3854" s="227"/>
    </row>
    <row r="3855" spans="35:43">
      <c r="AI3855" s="227"/>
      <c r="AJ3855" s="227"/>
      <c r="AK3855" s="227"/>
      <c r="AL3855" s="227"/>
      <c r="AM3855" s="225"/>
      <c r="AN3855" s="227"/>
      <c r="AO3855" s="227"/>
      <c r="AP3855" s="227"/>
      <c r="AQ3855" s="227"/>
    </row>
    <row r="3856" spans="35:43">
      <c r="AI3856" s="227"/>
      <c r="AJ3856" s="227"/>
      <c r="AK3856" s="227"/>
      <c r="AL3856" s="227"/>
      <c r="AM3856" s="225"/>
      <c r="AN3856" s="227"/>
      <c r="AO3856" s="227"/>
      <c r="AP3856" s="227"/>
      <c r="AQ3856" s="227"/>
    </row>
    <row r="3857" spans="35:43">
      <c r="AI3857" s="227"/>
      <c r="AJ3857" s="227"/>
      <c r="AK3857" s="227"/>
      <c r="AL3857" s="227"/>
      <c r="AM3857" s="225"/>
      <c r="AN3857" s="227"/>
      <c r="AO3857" s="227"/>
      <c r="AP3857" s="227"/>
      <c r="AQ3857" s="227"/>
    </row>
    <row r="3858" spans="35:43">
      <c r="AI3858" s="227"/>
      <c r="AJ3858" s="227"/>
      <c r="AK3858" s="227"/>
      <c r="AL3858" s="227"/>
      <c r="AM3858" s="225"/>
      <c r="AN3858" s="227"/>
      <c r="AO3858" s="227"/>
      <c r="AP3858" s="227"/>
      <c r="AQ3858" s="227"/>
    </row>
    <row r="3859" spans="35:43">
      <c r="AI3859" s="227"/>
      <c r="AJ3859" s="227"/>
      <c r="AK3859" s="227"/>
      <c r="AL3859" s="227"/>
      <c r="AM3859" s="225"/>
      <c r="AN3859" s="227"/>
      <c r="AO3859" s="227"/>
      <c r="AP3859" s="227"/>
      <c r="AQ3859" s="227"/>
    </row>
    <row r="3860" spans="35:43">
      <c r="AI3860" s="227"/>
      <c r="AJ3860" s="227"/>
      <c r="AK3860" s="227"/>
      <c r="AL3860" s="227"/>
      <c r="AM3860" s="225"/>
      <c r="AN3860" s="227"/>
      <c r="AO3860" s="227"/>
      <c r="AP3860" s="227"/>
      <c r="AQ3860" s="227"/>
    </row>
    <row r="3861" spans="35:43">
      <c r="AI3861" s="227"/>
      <c r="AJ3861" s="227"/>
      <c r="AK3861" s="227"/>
      <c r="AL3861" s="227"/>
      <c r="AM3861" s="225"/>
      <c r="AN3861" s="227"/>
      <c r="AO3861" s="227"/>
      <c r="AP3861" s="227"/>
      <c r="AQ3861" s="227"/>
    </row>
    <row r="3862" spans="35:43">
      <c r="AI3862" s="227"/>
      <c r="AJ3862" s="227"/>
      <c r="AK3862" s="227"/>
      <c r="AL3862" s="227"/>
      <c r="AM3862" s="225"/>
      <c r="AN3862" s="227"/>
      <c r="AO3862" s="227"/>
      <c r="AP3862" s="227"/>
      <c r="AQ3862" s="227"/>
    </row>
    <row r="3863" spans="35:43">
      <c r="AI3863" s="227"/>
      <c r="AJ3863" s="227"/>
      <c r="AK3863" s="227"/>
      <c r="AL3863" s="227"/>
      <c r="AM3863" s="225"/>
      <c r="AN3863" s="227"/>
      <c r="AO3863" s="227"/>
      <c r="AP3863" s="227"/>
      <c r="AQ3863" s="227"/>
    </row>
    <row r="3864" spans="35:43">
      <c r="AI3864" s="227"/>
      <c r="AJ3864" s="227"/>
      <c r="AK3864" s="227"/>
      <c r="AL3864" s="227"/>
      <c r="AM3864" s="225"/>
      <c r="AN3864" s="227"/>
      <c r="AO3864" s="227"/>
      <c r="AP3864" s="227"/>
      <c r="AQ3864" s="227"/>
    </row>
    <row r="3865" spans="35:43">
      <c r="AI3865" s="227"/>
      <c r="AJ3865" s="227"/>
      <c r="AK3865" s="227"/>
      <c r="AL3865" s="227"/>
      <c r="AM3865" s="225"/>
      <c r="AN3865" s="227"/>
      <c r="AO3865" s="227"/>
      <c r="AP3865" s="227"/>
      <c r="AQ3865" s="227"/>
    </row>
    <row r="3866" spans="35:43">
      <c r="AI3866" s="227"/>
      <c r="AJ3866" s="227"/>
      <c r="AK3866" s="227"/>
      <c r="AL3866" s="227"/>
      <c r="AM3866" s="225"/>
      <c r="AN3866" s="227"/>
      <c r="AO3866" s="227"/>
      <c r="AP3866" s="227"/>
      <c r="AQ3866" s="227"/>
    </row>
    <row r="3867" spans="35:43">
      <c r="AI3867" s="227"/>
      <c r="AJ3867" s="227"/>
      <c r="AK3867" s="227"/>
      <c r="AL3867" s="227"/>
      <c r="AM3867" s="225"/>
      <c r="AN3867" s="227"/>
      <c r="AO3867" s="227"/>
      <c r="AP3867" s="227"/>
      <c r="AQ3867" s="227"/>
    </row>
    <row r="3868" spans="35:43">
      <c r="AI3868" s="227"/>
      <c r="AJ3868" s="227"/>
      <c r="AK3868" s="227"/>
      <c r="AL3868" s="227"/>
      <c r="AM3868" s="225"/>
      <c r="AN3868" s="227"/>
      <c r="AO3868" s="227"/>
      <c r="AP3868" s="227"/>
      <c r="AQ3868" s="227"/>
    </row>
    <row r="3869" spans="35:43">
      <c r="AI3869" s="227"/>
      <c r="AJ3869" s="227"/>
      <c r="AK3869" s="227"/>
      <c r="AL3869" s="227"/>
      <c r="AM3869" s="225"/>
      <c r="AN3869" s="227"/>
      <c r="AO3869" s="227"/>
      <c r="AP3869" s="227"/>
      <c r="AQ3869" s="227"/>
    </row>
    <row r="3870" spans="35:43">
      <c r="AI3870" s="227"/>
      <c r="AJ3870" s="227"/>
      <c r="AK3870" s="227"/>
      <c r="AL3870" s="227"/>
      <c r="AM3870" s="225"/>
      <c r="AN3870" s="227"/>
      <c r="AO3870" s="227"/>
      <c r="AP3870" s="227"/>
      <c r="AQ3870" s="227"/>
    </row>
    <row r="3871" spans="35:43">
      <c r="AI3871" s="227"/>
      <c r="AJ3871" s="227"/>
      <c r="AK3871" s="227"/>
      <c r="AL3871" s="227"/>
      <c r="AM3871" s="225"/>
      <c r="AN3871" s="227"/>
      <c r="AO3871" s="227"/>
      <c r="AP3871" s="227"/>
      <c r="AQ3871" s="227"/>
    </row>
    <row r="3872" spans="35:43">
      <c r="AI3872" s="227"/>
      <c r="AJ3872" s="227"/>
      <c r="AK3872" s="227"/>
      <c r="AL3872" s="227"/>
      <c r="AM3872" s="225"/>
      <c r="AN3872" s="227"/>
      <c r="AO3872" s="227"/>
      <c r="AP3872" s="227"/>
      <c r="AQ3872" s="227"/>
    </row>
    <row r="3873" spans="35:43">
      <c r="AI3873" s="227"/>
      <c r="AJ3873" s="227"/>
      <c r="AK3873" s="227"/>
      <c r="AL3873" s="227"/>
      <c r="AM3873" s="225"/>
      <c r="AN3873" s="227"/>
      <c r="AO3873" s="227"/>
      <c r="AP3873" s="227"/>
      <c r="AQ3873" s="227"/>
    </row>
    <row r="3874" spans="35:43">
      <c r="AI3874" s="227"/>
      <c r="AJ3874" s="227"/>
      <c r="AK3874" s="227"/>
      <c r="AL3874" s="227"/>
      <c r="AM3874" s="225"/>
      <c r="AN3874" s="227"/>
      <c r="AO3874" s="227"/>
      <c r="AP3874" s="227"/>
      <c r="AQ3874" s="227"/>
    </row>
    <row r="3875" spans="35:43">
      <c r="AI3875" s="227"/>
      <c r="AJ3875" s="227"/>
      <c r="AK3875" s="227"/>
      <c r="AL3875" s="227"/>
      <c r="AM3875" s="225"/>
      <c r="AN3875" s="227"/>
      <c r="AO3875" s="227"/>
      <c r="AP3875" s="227"/>
      <c r="AQ3875" s="227"/>
    </row>
    <row r="3876" spans="35:43">
      <c r="AI3876" s="227"/>
      <c r="AJ3876" s="227"/>
      <c r="AK3876" s="227"/>
      <c r="AL3876" s="227"/>
      <c r="AM3876" s="225"/>
      <c r="AN3876" s="227"/>
      <c r="AO3876" s="227"/>
      <c r="AP3876" s="227"/>
      <c r="AQ3876" s="227"/>
    </row>
    <row r="3877" spans="35:43">
      <c r="AI3877" s="227"/>
      <c r="AJ3877" s="227"/>
      <c r="AK3877" s="227"/>
      <c r="AL3877" s="227"/>
      <c r="AM3877" s="225"/>
      <c r="AN3877" s="227"/>
      <c r="AO3877" s="227"/>
      <c r="AP3877" s="227"/>
      <c r="AQ3877" s="227"/>
    </row>
    <row r="3878" spans="35:43">
      <c r="AI3878" s="227"/>
      <c r="AJ3878" s="227"/>
      <c r="AK3878" s="227"/>
      <c r="AL3878" s="227"/>
      <c r="AM3878" s="225"/>
      <c r="AN3878" s="227"/>
      <c r="AO3878" s="227"/>
      <c r="AP3878" s="227"/>
      <c r="AQ3878" s="227"/>
    </row>
    <row r="3879" spans="35:43">
      <c r="AI3879" s="227"/>
      <c r="AJ3879" s="227"/>
      <c r="AK3879" s="227"/>
      <c r="AL3879" s="227"/>
      <c r="AM3879" s="225"/>
      <c r="AN3879" s="227"/>
      <c r="AO3879" s="227"/>
      <c r="AP3879" s="227"/>
      <c r="AQ3879" s="227"/>
    </row>
    <row r="3880" spans="35:43">
      <c r="AI3880" s="227"/>
      <c r="AJ3880" s="227"/>
      <c r="AK3880" s="227"/>
      <c r="AL3880" s="227"/>
      <c r="AM3880" s="225"/>
      <c r="AN3880" s="227"/>
      <c r="AO3880" s="227"/>
      <c r="AP3880" s="227"/>
      <c r="AQ3880" s="227"/>
    </row>
    <row r="3881" spans="35:43">
      <c r="AI3881" s="227"/>
      <c r="AJ3881" s="227"/>
      <c r="AK3881" s="227"/>
      <c r="AL3881" s="227"/>
      <c r="AM3881" s="225"/>
      <c r="AN3881" s="227"/>
      <c r="AO3881" s="227"/>
      <c r="AP3881" s="227"/>
      <c r="AQ3881" s="227"/>
    </row>
    <row r="3882" spans="35:43">
      <c r="AI3882" s="227"/>
      <c r="AJ3882" s="227"/>
      <c r="AK3882" s="227"/>
      <c r="AL3882" s="227"/>
      <c r="AM3882" s="225"/>
      <c r="AN3882" s="227"/>
      <c r="AO3882" s="227"/>
      <c r="AP3882" s="227"/>
      <c r="AQ3882" s="227"/>
    </row>
    <row r="3883" spans="35:43">
      <c r="AI3883" s="227"/>
      <c r="AJ3883" s="227"/>
      <c r="AK3883" s="227"/>
      <c r="AL3883" s="227"/>
      <c r="AM3883" s="225"/>
      <c r="AN3883" s="227"/>
      <c r="AO3883" s="227"/>
      <c r="AP3883" s="227"/>
      <c r="AQ3883" s="227"/>
    </row>
    <row r="3884" spans="35:43">
      <c r="AI3884" s="227"/>
      <c r="AJ3884" s="227"/>
      <c r="AK3884" s="227"/>
      <c r="AL3884" s="227"/>
      <c r="AM3884" s="225"/>
      <c r="AN3884" s="227"/>
      <c r="AO3884" s="227"/>
      <c r="AP3884" s="227"/>
      <c r="AQ3884" s="227"/>
    </row>
    <row r="3885" spans="35:43">
      <c r="AI3885" s="227"/>
      <c r="AJ3885" s="227"/>
      <c r="AK3885" s="227"/>
      <c r="AL3885" s="227"/>
      <c r="AM3885" s="225"/>
      <c r="AN3885" s="227"/>
      <c r="AO3885" s="227"/>
      <c r="AP3885" s="227"/>
      <c r="AQ3885" s="227"/>
    </row>
    <row r="3886" spans="35:43">
      <c r="AI3886" s="227"/>
      <c r="AJ3886" s="227"/>
      <c r="AK3886" s="227"/>
      <c r="AL3886" s="227"/>
      <c r="AM3886" s="225"/>
      <c r="AN3886" s="227"/>
      <c r="AO3886" s="227"/>
      <c r="AP3886" s="227"/>
      <c r="AQ3886" s="227"/>
    </row>
    <row r="3887" spans="35:43">
      <c r="AI3887" s="227"/>
      <c r="AJ3887" s="227"/>
      <c r="AK3887" s="227"/>
      <c r="AL3887" s="227"/>
      <c r="AM3887" s="225"/>
      <c r="AN3887" s="227"/>
      <c r="AO3887" s="227"/>
      <c r="AP3887" s="227"/>
      <c r="AQ3887" s="227"/>
    </row>
    <row r="3888" spans="35:43">
      <c r="AI3888" s="227"/>
      <c r="AJ3888" s="227"/>
      <c r="AK3888" s="227"/>
      <c r="AL3888" s="227"/>
      <c r="AM3888" s="225"/>
      <c r="AN3888" s="227"/>
      <c r="AO3888" s="227"/>
      <c r="AP3888" s="227"/>
      <c r="AQ3888" s="227"/>
    </row>
    <row r="3889" spans="35:43">
      <c r="AI3889" s="227"/>
      <c r="AJ3889" s="227"/>
      <c r="AK3889" s="227"/>
      <c r="AL3889" s="227"/>
      <c r="AM3889" s="225"/>
      <c r="AN3889" s="227"/>
      <c r="AO3889" s="227"/>
      <c r="AP3889" s="227"/>
      <c r="AQ3889" s="227"/>
    </row>
    <row r="3890" spans="35:43">
      <c r="AI3890" s="227"/>
      <c r="AJ3890" s="227"/>
      <c r="AK3890" s="227"/>
      <c r="AL3890" s="227"/>
      <c r="AM3890" s="225"/>
      <c r="AN3890" s="227"/>
      <c r="AO3890" s="227"/>
      <c r="AP3890" s="227"/>
      <c r="AQ3890" s="227"/>
    </row>
    <row r="3891" spans="35:43">
      <c r="AI3891" s="227"/>
      <c r="AJ3891" s="227"/>
      <c r="AK3891" s="227"/>
      <c r="AL3891" s="227"/>
      <c r="AM3891" s="225"/>
      <c r="AN3891" s="227"/>
      <c r="AO3891" s="227"/>
      <c r="AP3891" s="227"/>
      <c r="AQ3891" s="227"/>
    </row>
    <row r="3892" spans="35:43">
      <c r="AI3892" s="227"/>
      <c r="AJ3892" s="227"/>
      <c r="AK3892" s="227"/>
      <c r="AL3892" s="227"/>
      <c r="AM3892" s="225"/>
      <c r="AN3892" s="227"/>
      <c r="AO3892" s="227"/>
      <c r="AP3892" s="227"/>
      <c r="AQ3892" s="227"/>
    </row>
    <row r="3893" spans="35:43">
      <c r="AI3893" s="227"/>
      <c r="AJ3893" s="227"/>
      <c r="AK3893" s="227"/>
      <c r="AL3893" s="227"/>
      <c r="AM3893" s="225"/>
      <c r="AN3893" s="227"/>
      <c r="AO3893" s="227"/>
      <c r="AP3893" s="227"/>
      <c r="AQ3893" s="227"/>
    </row>
    <row r="3894" spans="35:43">
      <c r="AI3894" s="227"/>
      <c r="AJ3894" s="227"/>
      <c r="AK3894" s="227"/>
      <c r="AL3894" s="227"/>
      <c r="AM3894" s="225"/>
      <c r="AN3894" s="227"/>
      <c r="AO3894" s="227"/>
      <c r="AP3894" s="227"/>
      <c r="AQ3894" s="227"/>
    </row>
    <row r="3895" spans="35:43">
      <c r="AI3895" s="227"/>
      <c r="AJ3895" s="227"/>
      <c r="AK3895" s="227"/>
      <c r="AL3895" s="227"/>
      <c r="AM3895" s="225"/>
      <c r="AN3895" s="227"/>
      <c r="AO3895" s="227"/>
      <c r="AP3895" s="227"/>
      <c r="AQ3895" s="227"/>
    </row>
    <row r="3896" spans="35:43">
      <c r="AI3896" s="227"/>
      <c r="AJ3896" s="227"/>
      <c r="AK3896" s="227"/>
      <c r="AL3896" s="227"/>
      <c r="AM3896" s="225"/>
      <c r="AN3896" s="227"/>
      <c r="AO3896" s="227"/>
      <c r="AP3896" s="227"/>
      <c r="AQ3896" s="227"/>
    </row>
    <row r="3897" spans="35:43">
      <c r="AI3897" s="227"/>
      <c r="AJ3897" s="227"/>
      <c r="AK3897" s="227"/>
      <c r="AL3897" s="227"/>
      <c r="AM3897" s="225"/>
      <c r="AN3897" s="227"/>
      <c r="AO3897" s="227"/>
      <c r="AP3897" s="227"/>
      <c r="AQ3897" s="227"/>
    </row>
    <row r="3898" spans="35:43">
      <c r="AI3898" s="227"/>
      <c r="AJ3898" s="227"/>
      <c r="AK3898" s="227"/>
      <c r="AL3898" s="227"/>
      <c r="AM3898" s="225"/>
      <c r="AN3898" s="227"/>
      <c r="AO3898" s="227"/>
      <c r="AP3898" s="227"/>
      <c r="AQ3898" s="227"/>
    </row>
    <row r="3899" spans="35:43">
      <c r="AI3899" s="227"/>
      <c r="AJ3899" s="227"/>
      <c r="AK3899" s="227"/>
      <c r="AL3899" s="227"/>
      <c r="AM3899" s="225"/>
      <c r="AN3899" s="227"/>
      <c r="AO3899" s="227"/>
      <c r="AP3899" s="227"/>
      <c r="AQ3899" s="227"/>
    </row>
    <row r="3900" spans="35:43">
      <c r="AI3900" s="227"/>
      <c r="AJ3900" s="227"/>
      <c r="AK3900" s="227"/>
      <c r="AL3900" s="227"/>
      <c r="AM3900" s="225"/>
      <c r="AN3900" s="227"/>
      <c r="AO3900" s="227"/>
      <c r="AP3900" s="227"/>
      <c r="AQ3900" s="227"/>
    </row>
    <row r="3901" spans="35:43">
      <c r="AI3901" s="227"/>
      <c r="AJ3901" s="227"/>
      <c r="AK3901" s="227"/>
      <c r="AL3901" s="227"/>
      <c r="AM3901" s="225"/>
      <c r="AN3901" s="227"/>
      <c r="AO3901" s="227"/>
      <c r="AP3901" s="227"/>
      <c r="AQ3901" s="227"/>
    </row>
    <row r="3902" spans="35:43">
      <c r="AI3902" s="227"/>
      <c r="AJ3902" s="227"/>
      <c r="AK3902" s="227"/>
      <c r="AL3902" s="227"/>
      <c r="AM3902" s="225"/>
      <c r="AN3902" s="227"/>
      <c r="AO3902" s="227"/>
      <c r="AP3902" s="227"/>
      <c r="AQ3902" s="227"/>
    </row>
    <row r="3903" spans="35:43">
      <c r="AI3903" s="227"/>
      <c r="AJ3903" s="227"/>
      <c r="AK3903" s="227"/>
      <c r="AL3903" s="227"/>
      <c r="AM3903" s="225"/>
      <c r="AN3903" s="227"/>
      <c r="AO3903" s="227"/>
      <c r="AP3903" s="227"/>
      <c r="AQ3903" s="227"/>
    </row>
    <row r="3904" spans="35:43">
      <c r="AI3904" s="227"/>
      <c r="AJ3904" s="227"/>
      <c r="AK3904" s="227"/>
      <c r="AL3904" s="227"/>
      <c r="AM3904" s="225"/>
      <c r="AN3904" s="227"/>
      <c r="AO3904" s="227"/>
      <c r="AP3904" s="227"/>
      <c r="AQ3904" s="227"/>
    </row>
    <row r="3905" spans="35:43">
      <c r="AI3905" s="227"/>
      <c r="AJ3905" s="227"/>
      <c r="AK3905" s="227"/>
      <c r="AL3905" s="227"/>
      <c r="AM3905" s="225"/>
      <c r="AN3905" s="227"/>
      <c r="AO3905" s="227"/>
      <c r="AP3905" s="227"/>
      <c r="AQ3905" s="227"/>
    </row>
    <row r="3906" spans="35:43">
      <c r="AI3906" s="227"/>
      <c r="AJ3906" s="227"/>
      <c r="AK3906" s="227"/>
      <c r="AL3906" s="227"/>
      <c r="AM3906" s="225"/>
      <c r="AN3906" s="227"/>
      <c r="AO3906" s="227"/>
      <c r="AP3906" s="227"/>
      <c r="AQ3906" s="227"/>
    </row>
    <row r="3907" spans="35:43">
      <c r="AI3907" s="227"/>
      <c r="AJ3907" s="227"/>
      <c r="AK3907" s="227"/>
      <c r="AL3907" s="227"/>
      <c r="AM3907" s="225"/>
      <c r="AN3907" s="227"/>
      <c r="AO3907" s="227"/>
      <c r="AP3907" s="227"/>
      <c r="AQ3907" s="227"/>
    </row>
    <row r="3908" spans="35:43">
      <c r="AI3908" s="227"/>
      <c r="AJ3908" s="227"/>
      <c r="AK3908" s="227"/>
      <c r="AL3908" s="227"/>
      <c r="AM3908" s="225"/>
      <c r="AN3908" s="227"/>
      <c r="AO3908" s="227"/>
      <c r="AP3908" s="227"/>
      <c r="AQ3908" s="227"/>
    </row>
    <row r="3909" spans="35:43">
      <c r="AI3909" s="227"/>
      <c r="AJ3909" s="227"/>
      <c r="AK3909" s="227"/>
      <c r="AL3909" s="227"/>
      <c r="AM3909" s="225"/>
      <c r="AN3909" s="227"/>
      <c r="AO3909" s="227"/>
      <c r="AP3909" s="227"/>
      <c r="AQ3909" s="227"/>
    </row>
    <row r="3910" spans="35:43">
      <c r="AI3910" s="227"/>
      <c r="AJ3910" s="227"/>
      <c r="AK3910" s="227"/>
      <c r="AL3910" s="227"/>
      <c r="AM3910" s="225"/>
      <c r="AN3910" s="227"/>
      <c r="AO3910" s="227"/>
      <c r="AP3910" s="227"/>
      <c r="AQ3910" s="227"/>
    </row>
    <row r="3911" spans="35:43">
      <c r="AI3911" s="227"/>
      <c r="AJ3911" s="227"/>
      <c r="AK3911" s="227"/>
      <c r="AL3911" s="227"/>
      <c r="AM3911" s="225"/>
      <c r="AN3911" s="227"/>
      <c r="AO3911" s="227"/>
      <c r="AP3911" s="227"/>
      <c r="AQ3911" s="227"/>
    </row>
    <row r="3912" spans="35:43">
      <c r="AI3912" s="227"/>
      <c r="AJ3912" s="227"/>
      <c r="AK3912" s="227"/>
      <c r="AL3912" s="227"/>
      <c r="AM3912" s="225"/>
      <c r="AN3912" s="227"/>
      <c r="AO3912" s="227"/>
      <c r="AP3912" s="227"/>
      <c r="AQ3912" s="227"/>
    </row>
    <row r="3913" spans="35:43">
      <c r="AI3913" s="227"/>
      <c r="AJ3913" s="227"/>
      <c r="AK3913" s="227"/>
      <c r="AL3913" s="227"/>
      <c r="AM3913" s="225"/>
      <c r="AN3913" s="227"/>
      <c r="AO3913" s="227"/>
      <c r="AP3913" s="227"/>
      <c r="AQ3913" s="227"/>
    </row>
    <row r="3914" spans="35:43">
      <c r="AI3914" s="227"/>
      <c r="AJ3914" s="227"/>
      <c r="AK3914" s="227"/>
      <c r="AL3914" s="227"/>
      <c r="AM3914" s="225"/>
      <c r="AN3914" s="227"/>
      <c r="AO3914" s="227"/>
      <c r="AP3914" s="227"/>
      <c r="AQ3914" s="227"/>
    </row>
    <row r="3915" spans="35:43">
      <c r="AI3915" s="227"/>
      <c r="AJ3915" s="227"/>
      <c r="AK3915" s="227"/>
      <c r="AL3915" s="227"/>
      <c r="AM3915" s="225"/>
      <c r="AN3915" s="227"/>
      <c r="AO3915" s="227"/>
      <c r="AP3915" s="227"/>
      <c r="AQ3915" s="227"/>
    </row>
    <row r="3916" spans="35:43">
      <c r="AI3916" s="227"/>
      <c r="AJ3916" s="227"/>
      <c r="AK3916" s="227"/>
      <c r="AL3916" s="227"/>
      <c r="AM3916" s="225"/>
      <c r="AN3916" s="227"/>
      <c r="AO3916" s="227"/>
      <c r="AP3916" s="227"/>
      <c r="AQ3916" s="227"/>
    </row>
    <row r="3917" spans="35:43">
      <c r="AI3917" s="227"/>
      <c r="AJ3917" s="227"/>
      <c r="AK3917" s="227"/>
      <c r="AL3917" s="227"/>
      <c r="AM3917" s="225"/>
      <c r="AN3917" s="227"/>
      <c r="AO3917" s="227"/>
      <c r="AP3917" s="227"/>
      <c r="AQ3917" s="227"/>
    </row>
    <row r="3918" spans="35:43">
      <c r="AI3918" s="227"/>
      <c r="AJ3918" s="227"/>
      <c r="AK3918" s="227"/>
      <c r="AL3918" s="227"/>
      <c r="AM3918" s="225"/>
      <c r="AN3918" s="227"/>
      <c r="AO3918" s="227"/>
      <c r="AP3918" s="227"/>
      <c r="AQ3918" s="227"/>
    </row>
    <row r="3919" spans="35:43">
      <c r="AI3919" s="227"/>
      <c r="AJ3919" s="227"/>
      <c r="AK3919" s="227"/>
      <c r="AL3919" s="227"/>
      <c r="AM3919" s="225"/>
      <c r="AN3919" s="227"/>
      <c r="AO3919" s="227"/>
      <c r="AP3919" s="227"/>
      <c r="AQ3919" s="227"/>
    </row>
    <row r="3920" spans="35:43">
      <c r="AI3920" s="227"/>
      <c r="AJ3920" s="227"/>
      <c r="AK3920" s="227"/>
      <c r="AL3920" s="227"/>
      <c r="AM3920" s="225"/>
      <c r="AN3920" s="227"/>
      <c r="AO3920" s="227"/>
      <c r="AP3920" s="227"/>
      <c r="AQ3920" s="227"/>
    </row>
    <row r="3921" spans="35:43">
      <c r="AI3921" s="227"/>
      <c r="AJ3921" s="227"/>
      <c r="AK3921" s="227"/>
      <c r="AL3921" s="227"/>
      <c r="AM3921" s="225"/>
      <c r="AN3921" s="227"/>
      <c r="AO3921" s="227"/>
      <c r="AP3921" s="227"/>
      <c r="AQ3921" s="227"/>
    </row>
    <row r="3922" spans="35:43">
      <c r="AI3922" s="227"/>
      <c r="AJ3922" s="227"/>
      <c r="AK3922" s="227"/>
      <c r="AL3922" s="227"/>
      <c r="AM3922" s="225"/>
      <c r="AN3922" s="227"/>
      <c r="AO3922" s="227"/>
      <c r="AP3922" s="227"/>
      <c r="AQ3922" s="227"/>
    </row>
    <row r="3923" spans="35:43">
      <c r="AI3923" s="227"/>
      <c r="AJ3923" s="227"/>
      <c r="AK3923" s="227"/>
      <c r="AL3923" s="227"/>
      <c r="AM3923" s="225"/>
      <c r="AN3923" s="227"/>
      <c r="AO3923" s="227"/>
      <c r="AP3923" s="227"/>
      <c r="AQ3923" s="227"/>
    </row>
    <row r="3924" spans="35:43">
      <c r="AI3924" s="227"/>
      <c r="AJ3924" s="227"/>
      <c r="AK3924" s="227"/>
      <c r="AL3924" s="227"/>
      <c r="AM3924" s="225"/>
      <c r="AN3924" s="227"/>
      <c r="AO3924" s="227"/>
      <c r="AP3924" s="227"/>
      <c r="AQ3924" s="227"/>
    </row>
    <row r="3925" spans="35:43">
      <c r="AI3925" s="227"/>
      <c r="AJ3925" s="227"/>
      <c r="AK3925" s="227"/>
      <c r="AL3925" s="227"/>
      <c r="AM3925" s="225"/>
      <c r="AN3925" s="227"/>
      <c r="AO3925" s="227"/>
      <c r="AP3925" s="227"/>
      <c r="AQ3925" s="227"/>
    </row>
    <row r="3926" spans="35:43">
      <c r="AI3926" s="227"/>
      <c r="AJ3926" s="227"/>
      <c r="AK3926" s="227"/>
      <c r="AL3926" s="227"/>
      <c r="AM3926" s="225"/>
      <c r="AN3926" s="227"/>
      <c r="AO3926" s="227"/>
      <c r="AP3926" s="227"/>
      <c r="AQ3926" s="227"/>
    </row>
    <row r="3927" spans="35:43">
      <c r="AI3927" s="227"/>
      <c r="AJ3927" s="227"/>
      <c r="AK3927" s="227"/>
      <c r="AL3927" s="227"/>
      <c r="AM3927" s="225"/>
      <c r="AN3927" s="227"/>
      <c r="AO3927" s="227"/>
      <c r="AP3927" s="227"/>
      <c r="AQ3927" s="227"/>
    </row>
    <row r="3928" spans="35:43">
      <c r="AI3928" s="227"/>
      <c r="AJ3928" s="227"/>
      <c r="AK3928" s="227"/>
      <c r="AL3928" s="227"/>
      <c r="AM3928" s="225"/>
      <c r="AN3928" s="227"/>
      <c r="AO3928" s="227"/>
      <c r="AP3928" s="227"/>
      <c r="AQ3928" s="227"/>
    </row>
    <row r="3929" spans="35:43">
      <c r="AI3929" s="227"/>
      <c r="AJ3929" s="227"/>
      <c r="AK3929" s="227"/>
      <c r="AL3929" s="227"/>
      <c r="AM3929" s="225"/>
      <c r="AN3929" s="227"/>
      <c r="AO3929" s="227"/>
      <c r="AP3929" s="227"/>
      <c r="AQ3929" s="227"/>
    </row>
    <row r="3930" spans="35:43">
      <c r="AI3930" s="227"/>
      <c r="AJ3930" s="227"/>
      <c r="AK3930" s="227"/>
      <c r="AL3930" s="227"/>
      <c r="AM3930" s="225"/>
      <c r="AN3930" s="227"/>
      <c r="AO3930" s="227"/>
      <c r="AP3930" s="227"/>
      <c r="AQ3930" s="227"/>
    </row>
    <row r="3931" spans="35:43">
      <c r="AI3931" s="227"/>
      <c r="AJ3931" s="227"/>
      <c r="AK3931" s="227"/>
      <c r="AL3931" s="227"/>
      <c r="AM3931" s="225"/>
      <c r="AN3931" s="227"/>
      <c r="AO3931" s="227"/>
      <c r="AP3931" s="227"/>
      <c r="AQ3931" s="227"/>
    </row>
    <row r="3932" spans="35:43">
      <c r="AI3932" s="227"/>
      <c r="AJ3932" s="227"/>
      <c r="AK3932" s="227"/>
      <c r="AL3932" s="227"/>
      <c r="AM3932" s="225"/>
      <c r="AN3932" s="227"/>
      <c r="AO3932" s="227"/>
      <c r="AP3932" s="227"/>
      <c r="AQ3932" s="227"/>
    </row>
    <row r="3933" spans="35:43">
      <c r="AI3933" s="227"/>
      <c r="AJ3933" s="227"/>
      <c r="AK3933" s="227"/>
      <c r="AL3933" s="227"/>
      <c r="AM3933" s="225"/>
      <c r="AN3933" s="227"/>
      <c r="AO3933" s="227"/>
      <c r="AP3933" s="227"/>
      <c r="AQ3933" s="227"/>
    </row>
    <row r="3934" spans="35:43">
      <c r="AI3934" s="227"/>
      <c r="AJ3934" s="227"/>
      <c r="AK3934" s="227"/>
      <c r="AL3934" s="227"/>
      <c r="AM3934" s="225"/>
      <c r="AN3934" s="227"/>
      <c r="AO3934" s="227"/>
      <c r="AP3934" s="227"/>
      <c r="AQ3934" s="227"/>
    </row>
    <row r="3935" spans="35:43">
      <c r="AI3935" s="227"/>
      <c r="AJ3935" s="227"/>
      <c r="AK3935" s="227"/>
      <c r="AL3935" s="227"/>
      <c r="AM3935" s="225"/>
      <c r="AN3935" s="227"/>
      <c r="AO3935" s="227"/>
      <c r="AP3935" s="227"/>
      <c r="AQ3935" s="227"/>
    </row>
    <row r="3936" spans="35:43">
      <c r="AI3936" s="227"/>
      <c r="AJ3936" s="227"/>
      <c r="AK3936" s="227"/>
      <c r="AL3936" s="227"/>
      <c r="AM3936" s="225"/>
      <c r="AN3936" s="227"/>
      <c r="AO3936" s="227"/>
      <c r="AP3936" s="227"/>
      <c r="AQ3936" s="227"/>
    </row>
    <row r="3937" spans="35:43">
      <c r="AI3937" s="227"/>
      <c r="AJ3937" s="227"/>
      <c r="AK3937" s="227"/>
      <c r="AL3937" s="227"/>
      <c r="AM3937" s="225"/>
      <c r="AN3937" s="227"/>
      <c r="AO3937" s="227"/>
      <c r="AP3937" s="227"/>
      <c r="AQ3937" s="227"/>
    </row>
    <row r="3938" spans="35:43">
      <c r="AI3938" s="227"/>
      <c r="AJ3938" s="227"/>
      <c r="AK3938" s="227"/>
      <c r="AL3938" s="227"/>
      <c r="AM3938" s="225"/>
      <c r="AN3938" s="227"/>
      <c r="AO3938" s="227"/>
      <c r="AP3938" s="227"/>
      <c r="AQ3938" s="227"/>
    </row>
    <row r="3939" spans="35:43">
      <c r="AI3939" s="227"/>
      <c r="AJ3939" s="227"/>
      <c r="AK3939" s="227"/>
      <c r="AL3939" s="227"/>
      <c r="AM3939" s="225"/>
      <c r="AN3939" s="227"/>
      <c r="AO3939" s="227"/>
      <c r="AP3939" s="227"/>
      <c r="AQ3939" s="227"/>
    </row>
    <row r="3940" spans="35:43">
      <c r="AI3940" s="227"/>
      <c r="AJ3940" s="227"/>
      <c r="AK3940" s="227"/>
      <c r="AL3940" s="227"/>
      <c r="AM3940" s="225"/>
      <c r="AN3940" s="227"/>
      <c r="AO3940" s="227"/>
      <c r="AP3940" s="227"/>
      <c r="AQ3940" s="227"/>
    </row>
    <row r="3941" spans="35:43">
      <c r="AI3941" s="227"/>
      <c r="AJ3941" s="227"/>
      <c r="AK3941" s="227"/>
      <c r="AL3941" s="227"/>
      <c r="AM3941" s="225"/>
      <c r="AN3941" s="227"/>
      <c r="AO3941" s="227"/>
      <c r="AP3941" s="227"/>
      <c r="AQ3941" s="227"/>
    </row>
    <row r="3942" spans="35:43">
      <c r="AI3942" s="227"/>
      <c r="AJ3942" s="227"/>
      <c r="AK3942" s="227"/>
      <c r="AL3942" s="227"/>
      <c r="AM3942" s="225"/>
      <c r="AN3942" s="227"/>
      <c r="AO3942" s="227"/>
      <c r="AP3942" s="227"/>
      <c r="AQ3942" s="227"/>
    </row>
    <row r="3943" spans="35:43">
      <c r="AI3943" s="227"/>
      <c r="AJ3943" s="227"/>
      <c r="AK3943" s="227"/>
      <c r="AL3943" s="227"/>
      <c r="AM3943" s="225"/>
      <c r="AN3943" s="227"/>
      <c r="AO3943" s="227"/>
      <c r="AP3943" s="227"/>
      <c r="AQ3943" s="227"/>
    </row>
    <row r="3944" spans="35:43">
      <c r="AI3944" s="227"/>
      <c r="AJ3944" s="227"/>
      <c r="AK3944" s="227"/>
      <c r="AL3944" s="227"/>
      <c r="AM3944" s="225"/>
      <c r="AN3944" s="227"/>
      <c r="AO3944" s="227"/>
      <c r="AP3944" s="227"/>
      <c r="AQ3944" s="227"/>
    </row>
    <row r="3945" spans="35:43">
      <c r="AI3945" s="227"/>
      <c r="AJ3945" s="227"/>
      <c r="AK3945" s="227"/>
      <c r="AL3945" s="227"/>
      <c r="AM3945" s="225"/>
      <c r="AN3945" s="227"/>
      <c r="AO3945" s="227"/>
      <c r="AP3945" s="227"/>
      <c r="AQ3945" s="227"/>
    </row>
    <row r="3946" spans="35:43">
      <c r="AI3946" s="227"/>
      <c r="AJ3946" s="227"/>
      <c r="AK3946" s="227"/>
      <c r="AL3946" s="227"/>
      <c r="AM3946" s="225"/>
      <c r="AN3946" s="227"/>
      <c r="AO3946" s="227"/>
      <c r="AP3946" s="227"/>
      <c r="AQ3946" s="227"/>
    </row>
    <row r="3947" spans="35:43">
      <c r="AI3947" s="227"/>
      <c r="AJ3947" s="227"/>
      <c r="AK3947" s="227"/>
      <c r="AL3947" s="227"/>
      <c r="AM3947" s="225"/>
      <c r="AN3947" s="227"/>
      <c r="AO3947" s="227"/>
      <c r="AP3947" s="227"/>
      <c r="AQ3947" s="227"/>
    </row>
    <row r="3948" spans="35:43">
      <c r="AI3948" s="227"/>
      <c r="AJ3948" s="227"/>
      <c r="AK3948" s="227"/>
      <c r="AL3948" s="227"/>
      <c r="AM3948" s="225"/>
      <c r="AN3948" s="227"/>
      <c r="AO3948" s="227"/>
      <c r="AP3948" s="227"/>
      <c r="AQ3948" s="227"/>
    </row>
    <row r="3949" spans="35:43">
      <c r="AI3949" s="227"/>
      <c r="AJ3949" s="227"/>
      <c r="AK3949" s="227"/>
      <c r="AL3949" s="227"/>
      <c r="AM3949" s="225"/>
      <c r="AN3949" s="227"/>
      <c r="AO3949" s="227"/>
      <c r="AP3949" s="227"/>
      <c r="AQ3949" s="227"/>
    </row>
    <row r="3950" spans="35:43">
      <c r="AI3950" s="227"/>
      <c r="AJ3950" s="227"/>
      <c r="AK3950" s="227"/>
      <c r="AL3950" s="227"/>
      <c r="AM3950" s="225"/>
      <c r="AN3950" s="227"/>
      <c r="AO3950" s="227"/>
      <c r="AP3950" s="227"/>
      <c r="AQ3950" s="227"/>
    </row>
    <row r="3951" spans="35:43">
      <c r="AI3951" s="227"/>
      <c r="AJ3951" s="227"/>
      <c r="AK3951" s="227"/>
      <c r="AL3951" s="227"/>
      <c r="AM3951" s="225"/>
      <c r="AN3951" s="227"/>
      <c r="AO3951" s="227"/>
      <c r="AP3951" s="227"/>
      <c r="AQ3951" s="227"/>
    </row>
    <row r="3952" spans="35:43">
      <c r="AI3952" s="227"/>
      <c r="AJ3952" s="227"/>
      <c r="AK3952" s="227"/>
      <c r="AL3952" s="227"/>
      <c r="AM3952" s="225"/>
      <c r="AN3952" s="227"/>
      <c r="AO3952" s="227"/>
      <c r="AP3952" s="227"/>
      <c r="AQ3952" s="227"/>
    </row>
    <row r="3953" spans="35:43">
      <c r="AI3953" s="227"/>
      <c r="AJ3953" s="227"/>
      <c r="AK3953" s="227"/>
      <c r="AL3953" s="227"/>
      <c r="AM3953" s="225"/>
      <c r="AN3953" s="227"/>
      <c r="AO3953" s="227"/>
      <c r="AP3953" s="227"/>
      <c r="AQ3953" s="227"/>
    </row>
    <row r="3954" spans="35:43">
      <c r="AI3954" s="227"/>
      <c r="AJ3954" s="227"/>
      <c r="AK3954" s="227"/>
      <c r="AL3954" s="227"/>
      <c r="AM3954" s="225"/>
      <c r="AN3954" s="227"/>
      <c r="AO3954" s="227"/>
      <c r="AP3954" s="227"/>
      <c r="AQ3954" s="227"/>
    </row>
    <row r="3955" spans="35:43">
      <c r="AI3955" s="227"/>
      <c r="AJ3955" s="227"/>
      <c r="AK3955" s="227"/>
      <c r="AL3955" s="227"/>
      <c r="AM3955" s="225"/>
      <c r="AN3955" s="227"/>
      <c r="AO3955" s="227"/>
      <c r="AP3955" s="227"/>
      <c r="AQ3955" s="227"/>
    </row>
    <row r="3956" spans="35:43">
      <c r="AI3956" s="227"/>
      <c r="AJ3956" s="227"/>
      <c r="AK3956" s="227"/>
      <c r="AL3956" s="227"/>
      <c r="AM3956" s="225"/>
      <c r="AN3956" s="227"/>
      <c r="AO3956" s="227"/>
      <c r="AP3956" s="227"/>
      <c r="AQ3956" s="227"/>
    </row>
    <row r="3957" spans="35:43">
      <c r="AI3957" s="227"/>
      <c r="AJ3957" s="227"/>
      <c r="AK3957" s="227"/>
      <c r="AL3957" s="227"/>
      <c r="AM3957" s="225"/>
      <c r="AN3957" s="227"/>
      <c r="AO3957" s="227"/>
      <c r="AP3957" s="227"/>
      <c r="AQ3957" s="227"/>
    </row>
    <row r="3958" spans="35:43">
      <c r="AI3958" s="227"/>
      <c r="AJ3958" s="227"/>
      <c r="AK3958" s="227"/>
      <c r="AL3958" s="227"/>
      <c r="AM3958" s="225"/>
      <c r="AN3958" s="227"/>
      <c r="AO3958" s="227"/>
      <c r="AP3958" s="227"/>
      <c r="AQ3958" s="227"/>
    </row>
    <row r="3959" spans="35:43">
      <c r="AI3959" s="227"/>
      <c r="AJ3959" s="227"/>
      <c r="AK3959" s="227"/>
      <c r="AL3959" s="227"/>
      <c r="AM3959" s="225"/>
      <c r="AN3959" s="227"/>
      <c r="AO3959" s="227"/>
      <c r="AP3959" s="227"/>
      <c r="AQ3959" s="227"/>
    </row>
    <row r="3960" spans="35:43">
      <c r="AI3960" s="227"/>
      <c r="AJ3960" s="227"/>
      <c r="AK3960" s="227"/>
      <c r="AL3960" s="227"/>
      <c r="AM3960" s="225"/>
      <c r="AN3960" s="227"/>
      <c r="AO3960" s="227"/>
      <c r="AP3960" s="227"/>
      <c r="AQ3960" s="227"/>
    </row>
    <row r="3961" spans="35:43">
      <c r="AI3961" s="227"/>
      <c r="AJ3961" s="227"/>
      <c r="AK3961" s="227"/>
      <c r="AL3961" s="227"/>
      <c r="AM3961" s="225"/>
      <c r="AN3961" s="227"/>
      <c r="AO3961" s="227"/>
      <c r="AP3961" s="227"/>
      <c r="AQ3961" s="227"/>
    </row>
    <row r="3962" spans="35:43">
      <c r="AI3962" s="227"/>
      <c r="AJ3962" s="227"/>
      <c r="AK3962" s="227"/>
      <c r="AL3962" s="227"/>
      <c r="AM3962" s="225"/>
      <c r="AN3962" s="227"/>
      <c r="AO3962" s="227"/>
      <c r="AP3962" s="227"/>
      <c r="AQ3962" s="227"/>
    </row>
    <row r="3963" spans="35:43">
      <c r="AI3963" s="227"/>
      <c r="AJ3963" s="227"/>
      <c r="AK3963" s="227"/>
      <c r="AL3963" s="227"/>
      <c r="AM3963" s="225"/>
      <c r="AN3963" s="227"/>
      <c r="AO3963" s="227"/>
      <c r="AP3963" s="227"/>
      <c r="AQ3963" s="227"/>
    </row>
    <row r="3964" spans="35:43">
      <c r="AI3964" s="227"/>
      <c r="AJ3964" s="227"/>
      <c r="AK3964" s="227"/>
      <c r="AL3964" s="227"/>
      <c r="AM3964" s="225"/>
      <c r="AN3964" s="227"/>
      <c r="AO3964" s="227"/>
      <c r="AP3964" s="227"/>
      <c r="AQ3964" s="227"/>
    </row>
    <row r="3965" spans="35:43">
      <c r="AI3965" s="227"/>
      <c r="AJ3965" s="227"/>
      <c r="AK3965" s="227"/>
      <c r="AL3965" s="227"/>
      <c r="AM3965" s="225"/>
      <c r="AN3965" s="227"/>
      <c r="AO3965" s="227"/>
      <c r="AP3965" s="227"/>
      <c r="AQ3965" s="227"/>
    </row>
    <row r="3966" spans="35:43">
      <c r="AI3966" s="227"/>
      <c r="AJ3966" s="227"/>
      <c r="AK3966" s="227"/>
      <c r="AL3966" s="227"/>
      <c r="AM3966" s="225"/>
      <c r="AN3966" s="227"/>
      <c r="AO3966" s="227"/>
      <c r="AP3966" s="227"/>
      <c r="AQ3966" s="227"/>
    </row>
    <row r="3967" spans="35:43">
      <c r="AI3967" s="227"/>
      <c r="AJ3967" s="227"/>
      <c r="AK3967" s="227"/>
      <c r="AL3967" s="227"/>
      <c r="AM3967" s="225"/>
      <c r="AN3967" s="227"/>
      <c r="AO3967" s="227"/>
      <c r="AP3967" s="227"/>
      <c r="AQ3967" s="227"/>
    </row>
    <row r="3968" spans="35:43">
      <c r="AI3968" s="227"/>
      <c r="AJ3968" s="227"/>
      <c r="AK3968" s="227"/>
      <c r="AL3968" s="227"/>
      <c r="AM3968" s="225"/>
      <c r="AN3968" s="227"/>
      <c r="AO3968" s="227"/>
      <c r="AP3968" s="227"/>
      <c r="AQ3968" s="227"/>
    </row>
    <row r="3969" spans="35:43">
      <c r="AI3969" s="227"/>
      <c r="AJ3969" s="227"/>
      <c r="AK3969" s="227"/>
      <c r="AL3969" s="227"/>
      <c r="AM3969" s="225"/>
      <c r="AN3969" s="227"/>
      <c r="AO3969" s="227"/>
      <c r="AP3969" s="227"/>
      <c r="AQ3969" s="227"/>
    </row>
    <row r="3970" spans="35:43">
      <c r="AI3970" s="227"/>
      <c r="AJ3970" s="227"/>
      <c r="AK3970" s="227"/>
      <c r="AL3970" s="227"/>
      <c r="AM3970" s="225"/>
      <c r="AN3970" s="227"/>
      <c r="AO3970" s="227"/>
      <c r="AP3970" s="227"/>
      <c r="AQ3970" s="227"/>
    </row>
    <row r="3971" spans="35:43">
      <c r="AI3971" s="227"/>
      <c r="AJ3971" s="227"/>
      <c r="AK3971" s="227"/>
      <c r="AL3971" s="227"/>
      <c r="AM3971" s="225"/>
      <c r="AN3971" s="227"/>
      <c r="AO3971" s="227"/>
      <c r="AP3971" s="227"/>
      <c r="AQ3971" s="227"/>
    </row>
    <row r="3972" spans="35:43">
      <c r="AI3972" s="227"/>
      <c r="AJ3972" s="227"/>
      <c r="AK3972" s="227"/>
      <c r="AL3972" s="227"/>
      <c r="AM3972" s="225"/>
      <c r="AN3972" s="227"/>
      <c r="AO3972" s="227"/>
      <c r="AP3972" s="227"/>
      <c r="AQ3972" s="227"/>
    </row>
    <row r="3973" spans="35:43">
      <c r="AI3973" s="227"/>
      <c r="AJ3973" s="227"/>
      <c r="AK3973" s="227"/>
      <c r="AL3973" s="227"/>
      <c r="AM3973" s="225"/>
      <c r="AN3973" s="227"/>
      <c r="AO3973" s="227"/>
      <c r="AP3973" s="227"/>
      <c r="AQ3973" s="227"/>
    </row>
    <row r="3974" spans="35:43">
      <c r="AI3974" s="227"/>
      <c r="AJ3974" s="227"/>
      <c r="AK3974" s="227"/>
      <c r="AL3974" s="227"/>
      <c r="AM3974" s="225"/>
      <c r="AN3974" s="227"/>
      <c r="AO3974" s="227"/>
      <c r="AP3974" s="227"/>
      <c r="AQ3974" s="227"/>
    </row>
    <row r="3975" spans="35:43">
      <c r="AI3975" s="227"/>
      <c r="AJ3975" s="227"/>
      <c r="AK3975" s="227"/>
      <c r="AL3975" s="227"/>
      <c r="AM3975" s="225"/>
      <c r="AN3975" s="227"/>
      <c r="AO3975" s="227"/>
      <c r="AP3975" s="227"/>
      <c r="AQ3975" s="227"/>
    </row>
    <row r="3976" spans="35:43">
      <c r="AI3976" s="227"/>
      <c r="AJ3976" s="227"/>
      <c r="AK3976" s="227"/>
      <c r="AL3976" s="227"/>
      <c r="AM3976" s="225"/>
      <c r="AN3976" s="227"/>
      <c r="AO3976" s="227"/>
      <c r="AP3976" s="227"/>
      <c r="AQ3976" s="227"/>
    </row>
    <row r="3977" spans="35:43">
      <c r="AI3977" s="227"/>
      <c r="AJ3977" s="227"/>
      <c r="AK3977" s="227"/>
      <c r="AL3977" s="227"/>
      <c r="AM3977" s="225"/>
      <c r="AN3977" s="227"/>
      <c r="AO3977" s="227"/>
      <c r="AP3977" s="227"/>
      <c r="AQ3977" s="227"/>
    </row>
    <row r="3978" spans="35:43">
      <c r="AI3978" s="227"/>
      <c r="AJ3978" s="227"/>
      <c r="AK3978" s="227"/>
      <c r="AL3978" s="227"/>
      <c r="AM3978" s="225"/>
      <c r="AN3978" s="227"/>
      <c r="AO3978" s="227"/>
      <c r="AP3978" s="227"/>
      <c r="AQ3978" s="227"/>
    </row>
    <row r="3979" spans="35:43">
      <c r="AI3979" s="227"/>
      <c r="AJ3979" s="227"/>
      <c r="AK3979" s="227"/>
      <c r="AL3979" s="227"/>
      <c r="AM3979" s="225"/>
      <c r="AN3979" s="227"/>
      <c r="AO3979" s="227"/>
      <c r="AP3979" s="227"/>
      <c r="AQ3979" s="227"/>
    </row>
    <row r="3980" spans="35:43">
      <c r="AI3980" s="227"/>
      <c r="AJ3980" s="227"/>
      <c r="AK3980" s="227"/>
      <c r="AL3980" s="227"/>
      <c r="AM3980" s="225"/>
      <c r="AN3980" s="227"/>
      <c r="AO3980" s="227"/>
      <c r="AP3980" s="227"/>
      <c r="AQ3980" s="227"/>
    </row>
    <row r="3981" spans="35:43">
      <c r="AI3981" s="227"/>
      <c r="AJ3981" s="227"/>
      <c r="AK3981" s="227"/>
      <c r="AL3981" s="227"/>
      <c r="AM3981" s="225"/>
      <c r="AN3981" s="227"/>
      <c r="AO3981" s="227"/>
      <c r="AP3981" s="227"/>
      <c r="AQ3981" s="227"/>
    </row>
    <row r="3982" spans="35:43">
      <c r="AI3982" s="227"/>
      <c r="AJ3982" s="227"/>
      <c r="AK3982" s="227"/>
      <c r="AL3982" s="227"/>
      <c r="AM3982" s="225"/>
      <c r="AN3982" s="227"/>
      <c r="AO3982" s="227"/>
      <c r="AP3982" s="227"/>
      <c r="AQ3982" s="227"/>
    </row>
    <row r="3983" spans="35:43">
      <c r="AI3983" s="227"/>
      <c r="AJ3983" s="227"/>
      <c r="AK3983" s="227"/>
      <c r="AL3983" s="227"/>
      <c r="AM3983" s="225"/>
      <c r="AN3983" s="227"/>
      <c r="AO3983" s="227"/>
      <c r="AP3983" s="227"/>
      <c r="AQ3983" s="227"/>
    </row>
    <row r="3984" spans="35:43">
      <c r="AI3984" s="227"/>
      <c r="AJ3984" s="227"/>
      <c r="AK3984" s="227"/>
      <c r="AL3984" s="227"/>
      <c r="AM3984" s="225"/>
      <c r="AN3984" s="227"/>
      <c r="AO3984" s="227"/>
      <c r="AP3984" s="227"/>
      <c r="AQ3984" s="227"/>
    </row>
    <row r="3985" spans="35:43">
      <c r="AI3985" s="227"/>
      <c r="AJ3985" s="227"/>
      <c r="AK3985" s="227"/>
      <c r="AL3985" s="227"/>
      <c r="AM3985" s="225"/>
      <c r="AN3985" s="227"/>
      <c r="AO3985" s="227"/>
      <c r="AP3985" s="227"/>
      <c r="AQ3985" s="227"/>
    </row>
    <row r="3986" spans="35:43">
      <c r="AI3986" s="227"/>
      <c r="AJ3986" s="227"/>
      <c r="AK3986" s="227"/>
      <c r="AL3986" s="227"/>
      <c r="AM3986" s="225"/>
      <c r="AN3986" s="227"/>
      <c r="AO3986" s="227"/>
      <c r="AP3986" s="227"/>
      <c r="AQ3986" s="227"/>
    </row>
    <row r="3987" spans="35:43">
      <c r="AI3987" s="227"/>
      <c r="AJ3987" s="227"/>
      <c r="AK3987" s="227"/>
      <c r="AL3987" s="227"/>
      <c r="AM3987" s="225"/>
      <c r="AN3987" s="227"/>
      <c r="AO3987" s="227"/>
      <c r="AP3987" s="227"/>
      <c r="AQ3987" s="227"/>
    </row>
    <row r="3988" spans="35:43">
      <c r="AI3988" s="227"/>
      <c r="AJ3988" s="227"/>
      <c r="AK3988" s="227"/>
      <c r="AL3988" s="227"/>
      <c r="AM3988" s="225"/>
      <c r="AN3988" s="227"/>
      <c r="AO3988" s="227"/>
      <c r="AP3988" s="227"/>
      <c r="AQ3988" s="227"/>
    </row>
    <row r="3989" spans="35:43">
      <c r="AI3989" s="227"/>
      <c r="AJ3989" s="227"/>
      <c r="AK3989" s="227"/>
      <c r="AL3989" s="227"/>
      <c r="AM3989" s="225"/>
      <c r="AN3989" s="227"/>
      <c r="AO3989" s="227"/>
      <c r="AP3989" s="227"/>
      <c r="AQ3989" s="227"/>
    </row>
    <row r="3990" spans="35:43">
      <c r="AI3990" s="227"/>
      <c r="AJ3990" s="227"/>
      <c r="AK3990" s="227"/>
      <c r="AL3990" s="227"/>
      <c r="AM3990" s="225"/>
      <c r="AN3990" s="227"/>
      <c r="AO3990" s="227"/>
      <c r="AP3990" s="227"/>
      <c r="AQ3990" s="227"/>
    </row>
    <row r="3991" spans="35:43">
      <c r="AI3991" s="227"/>
      <c r="AJ3991" s="227"/>
      <c r="AK3991" s="227"/>
      <c r="AL3991" s="227"/>
      <c r="AM3991" s="225"/>
      <c r="AN3991" s="227"/>
      <c r="AO3991" s="227"/>
      <c r="AP3991" s="227"/>
      <c r="AQ3991" s="227"/>
    </row>
    <row r="3992" spans="35:43">
      <c r="AI3992" s="227"/>
      <c r="AJ3992" s="227"/>
      <c r="AK3992" s="227"/>
      <c r="AL3992" s="227"/>
      <c r="AM3992" s="225"/>
      <c r="AN3992" s="227"/>
      <c r="AO3992" s="227"/>
      <c r="AP3992" s="227"/>
      <c r="AQ3992" s="227"/>
    </row>
    <row r="3993" spans="35:43">
      <c r="AI3993" s="227"/>
      <c r="AJ3993" s="227"/>
      <c r="AK3993" s="227"/>
      <c r="AL3993" s="227"/>
      <c r="AM3993" s="225"/>
      <c r="AN3993" s="227"/>
      <c r="AO3993" s="227"/>
      <c r="AP3993" s="227"/>
      <c r="AQ3993" s="227"/>
    </row>
    <row r="3994" spans="35:43">
      <c r="AI3994" s="227"/>
      <c r="AJ3994" s="227"/>
      <c r="AK3994" s="227"/>
      <c r="AL3994" s="227"/>
      <c r="AM3994" s="225"/>
      <c r="AN3994" s="227"/>
      <c r="AO3994" s="227"/>
      <c r="AP3994" s="227"/>
      <c r="AQ3994" s="227"/>
    </row>
    <row r="3995" spans="35:43">
      <c r="AI3995" s="227"/>
      <c r="AJ3995" s="227"/>
      <c r="AK3995" s="227"/>
      <c r="AL3995" s="227"/>
      <c r="AM3995" s="225"/>
      <c r="AN3995" s="227"/>
      <c r="AO3995" s="227"/>
      <c r="AP3995" s="227"/>
      <c r="AQ3995" s="227"/>
    </row>
    <row r="3996" spans="35:43">
      <c r="AI3996" s="227"/>
      <c r="AJ3996" s="227"/>
      <c r="AK3996" s="227"/>
      <c r="AL3996" s="227"/>
      <c r="AM3996" s="225"/>
      <c r="AN3996" s="227"/>
      <c r="AO3996" s="227"/>
      <c r="AP3996" s="227"/>
      <c r="AQ3996" s="227"/>
    </row>
    <row r="3997" spans="35:43">
      <c r="AI3997" s="227"/>
      <c r="AJ3997" s="227"/>
      <c r="AK3997" s="227"/>
      <c r="AL3997" s="227"/>
      <c r="AM3997" s="225"/>
      <c r="AN3997" s="227"/>
      <c r="AO3997" s="227"/>
      <c r="AP3997" s="227"/>
      <c r="AQ3997" s="227"/>
    </row>
    <row r="3998" spans="35:43">
      <c r="AI3998" s="227"/>
      <c r="AJ3998" s="227"/>
      <c r="AK3998" s="227"/>
      <c r="AL3998" s="227"/>
      <c r="AM3998" s="225"/>
      <c r="AN3998" s="227"/>
      <c r="AO3998" s="227"/>
      <c r="AP3998" s="227"/>
      <c r="AQ3998" s="227"/>
    </row>
    <row r="3999" spans="35:43">
      <c r="AI3999" s="227"/>
      <c r="AJ3999" s="227"/>
      <c r="AK3999" s="227"/>
      <c r="AL3999" s="227"/>
      <c r="AM3999" s="225"/>
      <c r="AN3999" s="227"/>
      <c r="AO3999" s="227"/>
      <c r="AP3999" s="227"/>
      <c r="AQ3999" s="227"/>
    </row>
    <row r="4000" spans="35:43">
      <c r="AI4000" s="227"/>
      <c r="AJ4000" s="227"/>
      <c r="AK4000" s="227"/>
      <c r="AL4000" s="227"/>
      <c r="AM4000" s="225"/>
      <c r="AN4000" s="227"/>
      <c r="AO4000" s="227"/>
      <c r="AP4000" s="227"/>
      <c r="AQ4000" s="227"/>
    </row>
    <row r="4001" spans="35:43">
      <c r="AI4001" s="227"/>
      <c r="AJ4001" s="227"/>
      <c r="AK4001" s="227"/>
      <c r="AL4001" s="227"/>
      <c r="AM4001" s="225"/>
      <c r="AN4001" s="227"/>
      <c r="AO4001" s="227"/>
      <c r="AP4001" s="227"/>
      <c r="AQ4001" s="227"/>
    </row>
    <row r="4002" spans="35:43">
      <c r="AI4002" s="227"/>
      <c r="AJ4002" s="227"/>
      <c r="AK4002" s="227"/>
      <c r="AL4002" s="227"/>
      <c r="AM4002" s="225"/>
      <c r="AN4002" s="227"/>
      <c r="AO4002" s="227"/>
      <c r="AP4002" s="227"/>
      <c r="AQ4002" s="227"/>
    </row>
    <row r="4003" spans="35:43">
      <c r="AI4003" s="227"/>
      <c r="AJ4003" s="227"/>
      <c r="AK4003" s="227"/>
      <c r="AL4003" s="227"/>
      <c r="AM4003" s="225"/>
      <c r="AN4003" s="227"/>
      <c r="AO4003" s="227"/>
      <c r="AP4003" s="227"/>
      <c r="AQ4003" s="227"/>
    </row>
    <row r="4004" spans="35:43">
      <c r="AI4004" s="227"/>
      <c r="AJ4004" s="227"/>
      <c r="AK4004" s="227"/>
      <c r="AL4004" s="227"/>
      <c r="AM4004" s="225"/>
      <c r="AN4004" s="227"/>
      <c r="AO4004" s="227"/>
      <c r="AP4004" s="227"/>
      <c r="AQ4004" s="227"/>
    </row>
    <row r="4005" spans="35:43">
      <c r="AI4005" s="227"/>
      <c r="AJ4005" s="227"/>
      <c r="AK4005" s="227"/>
      <c r="AL4005" s="227"/>
      <c r="AM4005" s="225"/>
      <c r="AN4005" s="227"/>
      <c r="AO4005" s="227"/>
      <c r="AP4005" s="227"/>
      <c r="AQ4005" s="227"/>
    </row>
    <row r="4006" spans="35:43">
      <c r="AI4006" s="227"/>
      <c r="AJ4006" s="227"/>
      <c r="AK4006" s="227"/>
      <c r="AL4006" s="227"/>
      <c r="AM4006" s="225"/>
      <c r="AN4006" s="227"/>
      <c r="AO4006" s="227"/>
      <c r="AP4006" s="227"/>
      <c r="AQ4006" s="227"/>
    </row>
    <row r="4007" spans="35:43">
      <c r="AI4007" s="227"/>
      <c r="AJ4007" s="227"/>
      <c r="AK4007" s="227"/>
      <c r="AL4007" s="227"/>
      <c r="AM4007" s="225"/>
      <c r="AN4007" s="227"/>
      <c r="AO4007" s="227"/>
      <c r="AP4007" s="227"/>
      <c r="AQ4007" s="227"/>
    </row>
    <row r="4008" spans="35:43">
      <c r="AI4008" s="227"/>
      <c r="AJ4008" s="227"/>
      <c r="AK4008" s="227"/>
      <c r="AL4008" s="227"/>
      <c r="AM4008" s="225"/>
      <c r="AN4008" s="227"/>
      <c r="AO4008" s="227"/>
      <c r="AP4008" s="227"/>
      <c r="AQ4008" s="227"/>
    </row>
    <row r="4009" spans="35:43">
      <c r="AI4009" s="227"/>
      <c r="AJ4009" s="227"/>
      <c r="AK4009" s="227"/>
      <c r="AL4009" s="227"/>
      <c r="AM4009" s="225"/>
      <c r="AN4009" s="227"/>
      <c r="AO4009" s="227"/>
      <c r="AP4009" s="227"/>
      <c r="AQ4009" s="227"/>
    </row>
    <row r="4010" spans="35:43">
      <c r="AI4010" s="227"/>
      <c r="AJ4010" s="227"/>
      <c r="AK4010" s="227"/>
      <c r="AL4010" s="227"/>
      <c r="AM4010" s="225"/>
      <c r="AN4010" s="227"/>
      <c r="AO4010" s="227"/>
      <c r="AP4010" s="227"/>
      <c r="AQ4010" s="227"/>
    </row>
    <row r="4011" spans="35:43">
      <c r="AI4011" s="227"/>
      <c r="AJ4011" s="227"/>
      <c r="AK4011" s="227"/>
      <c r="AL4011" s="227"/>
      <c r="AM4011" s="225"/>
      <c r="AN4011" s="227"/>
      <c r="AO4011" s="227"/>
      <c r="AP4011" s="227"/>
      <c r="AQ4011" s="227"/>
    </row>
    <row r="4012" spans="35:43">
      <c r="AI4012" s="227"/>
      <c r="AJ4012" s="227"/>
      <c r="AK4012" s="227"/>
      <c r="AL4012" s="227"/>
      <c r="AM4012" s="225"/>
      <c r="AN4012" s="227"/>
      <c r="AO4012" s="227"/>
      <c r="AP4012" s="227"/>
      <c r="AQ4012" s="227"/>
    </row>
    <row r="4013" spans="35:43">
      <c r="AI4013" s="227"/>
      <c r="AJ4013" s="227"/>
      <c r="AK4013" s="227"/>
      <c r="AL4013" s="227"/>
      <c r="AM4013" s="225"/>
      <c r="AN4013" s="227"/>
      <c r="AO4013" s="227"/>
      <c r="AP4013" s="227"/>
      <c r="AQ4013" s="227"/>
    </row>
    <row r="4014" spans="35:43">
      <c r="AI4014" s="227"/>
      <c r="AJ4014" s="227"/>
      <c r="AK4014" s="227"/>
      <c r="AL4014" s="227"/>
      <c r="AM4014" s="225"/>
      <c r="AN4014" s="227"/>
      <c r="AO4014" s="227"/>
      <c r="AP4014" s="227"/>
      <c r="AQ4014" s="227"/>
    </row>
    <row r="4015" spans="35:43">
      <c r="AI4015" s="227"/>
      <c r="AJ4015" s="227"/>
      <c r="AK4015" s="227"/>
      <c r="AL4015" s="227"/>
      <c r="AM4015" s="225"/>
      <c r="AN4015" s="227"/>
      <c r="AO4015" s="227"/>
      <c r="AP4015" s="227"/>
      <c r="AQ4015" s="227"/>
    </row>
    <row r="4016" spans="35:43">
      <c r="AI4016" s="227"/>
      <c r="AJ4016" s="227"/>
      <c r="AK4016" s="227"/>
      <c r="AL4016" s="227"/>
      <c r="AM4016" s="225"/>
      <c r="AN4016" s="227"/>
      <c r="AO4016" s="227"/>
      <c r="AP4016" s="227"/>
      <c r="AQ4016" s="227"/>
    </row>
    <row r="4017" spans="35:43">
      <c r="AI4017" s="227"/>
      <c r="AJ4017" s="227"/>
      <c r="AK4017" s="227"/>
      <c r="AL4017" s="227"/>
      <c r="AM4017" s="225"/>
      <c r="AN4017" s="227"/>
      <c r="AO4017" s="227"/>
      <c r="AP4017" s="227"/>
      <c r="AQ4017" s="227"/>
    </row>
    <row r="4018" spans="35:43">
      <c r="AI4018" s="227"/>
      <c r="AJ4018" s="227"/>
      <c r="AK4018" s="227"/>
      <c r="AL4018" s="227"/>
      <c r="AM4018" s="225"/>
      <c r="AN4018" s="227"/>
      <c r="AO4018" s="227"/>
      <c r="AP4018" s="227"/>
      <c r="AQ4018" s="227"/>
    </row>
    <row r="4019" spans="35:43">
      <c r="AI4019" s="227"/>
      <c r="AJ4019" s="227"/>
      <c r="AK4019" s="227"/>
      <c r="AL4019" s="227"/>
      <c r="AM4019" s="225"/>
      <c r="AN4019" s="227"/>
      <c r="AO4019" s="227"/>
      <c r="AP4019" s="227"/>
      <c r="AQ4019" s="227"/>
    </row>
    <row r="4020" spans="35:43">
      <c r="AI4020" s="227"/>
      <c r="AJ4020" s="227"/>
      <c r="AK4020" s="227"/>
      <c r="AL4020" s="227"/>
      <c r="AM4020" s="225"/>
      <c r="AN4020" s="227"/>
      <c r="AO4020" s="227"/>
      <c r="AP4020" s="227"/>
      <c r="AQ4020" s="227"/>
    </row>
    <row r="4021" spans="35:43">
      <c r="AI4021" s="227"/>
      <c r="AJ4021" s="227"/>
      <c r="AK4021" s="227"/>
      <c r="AL4021" s="227"/>
      <c r="AM4021" s="225"/>
      <c r="AN4021" s="227"/>
      <c r="AO4021" s="227"/>
      <c r="AP4021" s="227"/>
      <c r="AQ4021" s="227"/>
    </row>
    <row r="4022" spans="35:43">
      <c r="AI4022" s="227"/>
      <c r="AJ4022" s="227"/>
      <c r="AK4022" s="227"/>
      <c r="AL4022" s="227"/>
      <c r="AM4022" s="225"/>
      <c r="AN4022" s="227"/>
      <c r="AO4022" s="227"/>
      <c r="AP4022" s="227"/>
      <c r="AQ4022" s="227"/>
    </row>
    <row r="4023" spans="35:43">
      <c r="AI4023" s="227"/>
      <c r="AJ4023" s="227"/>
      <c r="AK4023" s="227"/>
      <c r="AL4023" s="227"/>
      <c r="AM4023" s="225"/>
      <c r="AN4023" s="227"/>
      <c r="AO4023" s="227"/>
      <c r="AP4023" s="227"/>
      <c r="AQ4023" s="227"/>
    </row>
    <row r="4024" spans="35:43">
      <c r="AI4024" s="227"/>
      <c r="AJ4024" s="227"/>
      <c r="AK4024" s="227"/>
      <c r="AL4024" s="227"/>
      <c r="AM4024" s="225"/>
      <c r="AN4024" s="227"/>
      <c r="AO4024" s="227"/>
      <c r="AP4024" s="227"/>
      <c r="AQ4024" s="227"/>
    </row>
    <row r="4025" spans="35:43">
      <c r="AI4025" s="227"/>
      <c r="AJ4025" s="227"/>
      <c r="AK4025" s="227"/>
      <c r="AL4025" s="227"/>
      <c r="AM4025" s="225"/>
      <c r="AN4025" s="227"/>
      <c r="AO4025" s="227"/>
      <c r="AP4025" s="227"/>
      <c r="AQ4025" s="227"/>
    </row>
    <row r="4026" spans="35:43">
      <c r="AI4026" s="227"/>
      <c r="AJ4026" s="227"/>
      <c r="AK4026" s="227"/>
      <c r="AL4026" s="227"/>
      <c r="AM4026" s="225"/>
      <c r="AN4026" s="227"/>
      <c r="AO4026" s="227"/>
      <c r="AP4026" s="227"/>
      <c r="AQ4026" s="227"/>
    </row>
    <row r="4027" spans="35:43">
      <c r="AI4027" s="227"/>
      <c r="AJ4027" s="227"/>
      <c r="AK4027" s="227"/>
      <c r="AL4027" s="227"/>
      <c r="AM4027" s="225"/>
      <c r="AN4027" s="227"/>
      <c r="AO4027" s="227"/>
      <c r="AP4027" s="227"/>
      <c r="AQ4027" s="227"/>
    </row>
    <row r="4028" spans="35:43">
      <c r="AI4028" s="227"/>
      <c r="AJ4028" s="227"/>
      <c r="AK4028" s="227"/>
      <c r="AL4028" s="227"/>
      <c r="AM4028" s="225"/>
      <c r="AN4028" s="227"/>
      <c r="AO4028" s="227"/>
      <c r="AP4028" s="227"/>
      <c r="AQ4028" s="227"/>
    </row>
    <row r="4029" spans="35:43">
      <c r="AI4029" s="227"/>
      <c r="AJ4029" s="227"/>
      <c r="AK4029" s="227"/>
      <c r="AL4029" s="227"/>
      <c r="AM4029" s="225"/>
      <c r="AN4029" s="227"/>
      <c r="AO4029" s="227"/>
      <c r="AP4029" s="227"/>
      <c r="AQ4029" s="227"/>
    </row>
    <row r="4030" spans="35:43">
      <c r="AI4030" s="227"/>
      <c r="AJ4030" s="227"/>
      <c r="AK4030" s="227"/>
      <c r="AL4030" s="227"/>
      <c r="AM4030" s="225"/>
      <c r="AN4030" s="227"/>
      <c r="AO4030" s="227"/>
      <c r="AP4030" s="227"/>
      <c r="AQ4030" s="227"/>
    </row>
    <row r="4031" spans="35:43">
      <c r="AI4031" s="227"/>
      <c r="AJ4031" s="227"/>
      <c r="AK4031" s="227"/>
      <c r="AL4031" s="227"/>
      <c r="AM4031" s="225"/>
      <c r="AN4031" s="227"/>
      <c r="AO4031" s="227"/>
      <c r="AP4031" s="227"/>
      <c r="AQ4031" s="227"/>
    </row>
    <row r="4032" spans="35:43">
      <c r="AI4032" s="227"/>
      <c r="AJ4032" s="227"/>
      <c r="AK4032" s="227"/>
      <c r="AL4032" s="227"/>
      <c r="AM4032" s="225"/>
      <c r="AN4032" s="227"/>
      <c r="AO4032" s="227"/>
      <c r="AP4032" s="227"/>
      <c r="AQ4032" s="227"/>
    </row>
    <row r="4033" spans="35:43">
      <c r="AI4033" s="227"/>
      <c r="AJ4033" s="227"/>
      <c r="AK4033" s="227"/>
      <c r="AL4033" s="227"/>
      <c r="AM4033" s="225"/>
      <c r="AN4033" s="227"/>
      <c r="AO4033" s="227"/>
      <c r="AP4033" s="227"/>
      <c r="AQ4033" s="227"/>
    </row>
    <row r="4034" spans="35:43">
      <c r="AI4034" s="227"/>
      <c r="AJ4034" s="227"/>
      <c r="AK4034" s="227"/>
      <c r="AL4034" s="227"/>
      <c r="AM4034" s="225"/>
      <c r="AN4034" s="227"/>
      <c r="AO4034" s="227"/>
      <c r="AP4034" s="227"/>
      <c r="AQ4034" s="227"/>
    </row>
    <row r="4035" spans="35:43">
      <c r="AI4035" s="227"/>
      <c r="AJ4035" s="227"/>
      <c r="AK4035" s="227"/>
      <c r="AL4035" s="227"/>
      <c r="AM4035" s="225"/>
      <c r="AN4035" s="227"/>
      <c r="AO4035" s="227"/>
      <c r="AP4035" s="227"/>
      <c r="AQ4035" s="227"/>
    </row>
    <row r="4036" spans="35:43">
      <c r="AI4036" s="227"/>
      <c r="AJ4036" s="227"/>
      <c r="AK4036" s="227"/>
      <c r="AL4036" s="227"/>
      <c r="AM4036" s="225"/>
      <c r="AN4036" s="227"/>
      <c r="AO4036" s="227"/>
      <c r="AP4036" s="227"/>
      <c r="AQ4036" s="227"/>
    </row>
    <row r="4037" spans="35:43">
      <c r="AI4037" s="227"/>
      <c r="AJ4037" s="227"/>
      <c r="AK4037" s="227"/>
      <c r="AL4037" s="227"/>
      <c r="AM4037" s="225"/>
      <c r="AN4037" s="227"/>
      <c r="AO4037" s="227"/>
      <c r="AP4037" s="227"/>
      <c r="AQ4037" s="227"/>
    </row>
    <row r="4038" spans="35:43">
      <c r="AI4038" s="227"/>
      <c r="AJ4038" s="227"/>
      <c r="AK4038" s="227"/>
      <c r="AL4038" s="227"/>
      <c r="AM4038" s="225"/>
      <c r="AN4038" s="227"/>
      <c r="AO4038" s="227"/>
      <c r="AP4038" s="227"/>
      <c r="AQ4038" s="227"/>
    </row>
    <row r="4039" spans="35:43">
      <c r="AI4039" s="227"/>
      <c r="AJ4039" s="227"/>
      <c r="AK4039" s="227"/>
      <c r="AL4039" s="227"/>
      <c r="AM4039" s="225"/>
      <c r="AN4039" s="227"/>
      <c r="AO4039" s="227"/>
      <c r="AP4039" s="227"/>
      <c r="AQ4039" s="227"/>
    </row>
    <row r="4040" spans="35:43">
      <c r="AI4040" s="227"/>
      <c r="AJ4040" s="227"/>
      <c r="AK4040" s="227"/>
      <c r="AL4040" s="227"/>
      <c r="AM4040" s="225"/>
      <c r="AN4040" s="227"/>
      <c r="AO4040" s="227"/>
      <c r="AP4040" s="227"/>
      <c r="AQ4040" s="227"/>
    </row>
    <row r="4041" spans="35:43">
      <c r="AI4041" s="227"/>
      <c r="AJ4041" s="227"/>
      <c r="AK4041" s="227"/>
      <c r="AL4041" s="227"/>
      <c r="AM4041" s="225"/>
      <c r="AN4041" s="227"/>
      <c r="AO4041" s="227"/>
      <c r="AP4041" s="227"/>
      <c r="AQ4041" s="227"/>
    </row>
    <row r="4042" spans="35:43">
      <c r="AI4042" s="227"/>
      <c r="AJ4042" s="227"/>
      <c r="AK4042" s="227"/>
      <c r="AL4042" s="227"/>
      <c r="AM4042" s="225"/>
      <c r="AN4042" s="227"/>
      <c r="AO4042" s="227"/>
      <c r="AP4042" s="227"/>
      <c r="AQ4042" s="227"/>
    </row>
    <row r="4043" spans="35:43">
      <c r="AI4043" s="227"/>
      <c r="AJ4043" s="227"/>
      <c r="AK4043" s="227"/>
      <c r="AL4043" s="227"/>
      <c r="AM4043" s="225"/>
      <c r="AN4043" s="227"/>
      <c r="AO4043" s="227"/>
      <c r="AP4043" s="227"/>
      <c r="AQ4043" s="227"/>
    </row>
    <row r="4044" spans="35:43">
      <c r="AI4044" s="227"/>
      <c r="AJ4044" s="227"/>
      <c r="AK4044" s="227"/>
      <c r="AL4044" s="227"/>
      <c r="AM4044" s="225"/>
      <c r="AN4044" s="227"/>
      <c r="AO4044" s="227"/>
      <c r="AP4044" s="227"/>
      <c r="AQ4044" s="227"/>
    </row>
    <row r="4045" spans="35:43">
      <c r="AI4045" s="227"/>
      <c r="AJ4045" s="227"/>
      <c r="AK4045" s="227"/>
      <c r="AL4045" s="227"/>
      <c r="AM4045" s="225"/>
      <c r="AN4045" s="227"/>
      <c r="AO4045" s="227"/>
      <c r="AP4045" s="227"/>
      <c r="AQ4045" s="227"/>
    </row>
    <row r="4046" spans="35:43">
      <c r="AI4046" s="227"/>
      <c r="AJ4046" s="227"/>
      <c r="AK4046" s="227"/>
      <c r="AL4046" s="227"/>
      <c r="AM4046" s="225"/>
      <c r="AN4046" s="227"/>
      <c r="AO4046" s="227"/>
      <c r="AP4046" s="227"/>
      <c r="AQ4046" s="227"/>
    </row>
    <row r="4047" spans="35:43">
      <c r="AI4047" s="227"/>
      <c r="AJ4047" s="227"/>
      <c r="AK4047" s="227"/>
      <c r="AL4047" s="227"/>
      <c r="AM4047" s="225"/>
      <c r="AN4047" s="227"/>
      <c r="AO4047" s="227"/>
      <c r="AP4047" s="227"/>
      <c r="AQ4047" s="227"/>
    </row>
    <row r="4048" spans="35:43">
      <c r="AI4048" s="227"/>
      <c r="AJ4048" s="227"/>
      <c r="AK4048" s="227"/>
      <c r="AL4048" s="227"/>
      <c r="AM4048" s="225"/>
      <c r="AN4048" s="227"/>
      <c r="AO4048" s="227"/>
      <c r="AP4048" s="227"/>
      <c r="AQ4048" s="227"/>
    </row>
    <row r="4049" spans="35:43">
      <c r="AI4049" s="227"/>
      <c r="AJ4049" s="227"/>
      <c r="AK4049" s="227"/>
      <c r="AL4049" s="227"/>
      <c r="AM4049" s="225"/>
      <c r="AN4049" s="227"/>
      <c r="AO4049" s="227"/>
      <c r="AP4049" s="227"/>
      <c r="AQ4049" s="227"/>
    </row>
    <row r="4050" spans="35:43">
      <c r="AI4050" s="227"/>
      <c r="AJ4050" s="227"/>
      <c r="AK4050" s="227"/>
      <c r="AL4050" s="227"/>
      <c r="AM4050" s="225"/>
      <c r="AN4050" s="227"/>
      <c r="AO4050" s="227"/>
      <c r="AP4050" s="227"/>
      <c r="AQ4050" s="227"/>
    </row>
    <row r="4051" spans="35:43">
      <c r="AI4051" s="227"/>
      <c r="AJ4051" s="227"/>
      <c r="AK4051" s="227"/>
      <c r="AL4051" s="227"/>
      <c r="AM4051" s="225"/>
      <c r="AN4051" s="227"/>
      <c r="AO4051" s="227"/>
      <c r="AP4051" s="227"/>
      <c r="AQ4051" s="227"/>
    </row>
    <row r="4052" spans="35:43">
      <c r="AI4052" s="227"/>
      <c r="AJ4052" s="227"/>
      <c r="AK4052" s="227"/>
      <c r="AL4052" s="227"/>
      <c r="AM4052" s="225"/>
      <c r="AN4052" s="227"/>
      <c r="AO4052" s="227"/>
      <c r="AP4052" s="227"/>
      <c r="AQ4052" s="227"/>
    </row>
    <row r="4053" spans="35:43">
      <c r="AI4053" s="227"/>
      <c r="AJ4053" s="227"/>
      <c r="AK4053" s="227"/>
      <c r="AL4053" s="227"/>
      <c r="AM4053" s="225"/>
      <c r="AN4053" s="227"/>
      <c r="AO4053" s="227"/>
      <c r="AP4053" s="227"/>
      <c r="AQ4053" s="227"/>
    </row>
    <row r="4054" spans="35:43">
      <c r="AI4054" s="227"/>
      <c r="AJ4054" s="227"/>
      <c r="AK4054" s="227"/>
      <c r="AL4054" s="227"/>
      <c r="AM4054" s="225"/>
      <c r="AN4054" s="227"/>
      <c r="AO4054" s="227"/>
      <c r="AP4054" s="227"/>
      <c r="AQ4054" s="227"/>
    </row>
    <row r="4055" spans="35:43">
      <c r="AI4055" s="227"/>
      <c r="AJ4055" s="227"/>
      <c r="AK4055" s="227"/>
      <c r="AL4055" s="227"/>
      <c r="AM4055" s="225"/>
      <c r="AN4055" s="227"/>
      <c r="AO4055" s="227"/>
      <c r="AP4055" s="227"/>
      <c r="AQ4055" s="227"/>
    </row>
    <row r="4056" spans="35:43">
      <c r="AI4056" s="227"/>
      <c r="AJ4056" s="227"/>
      <c r="AK4056" s="227"/>
      <c r="AL4056" s="227"/>
      <c r="AM4056" s="225"/>
      <c r="AN4056" s="227"/>
      <c r="AO4056" s="227"/>
      <c r="AP4056" s="227"/>
      <c r="AQ4056" s="227"/>
    </row>
    <row r="4057" spans="35:43">
      <c r="AI4057" s="227"/>
      <c r="AJ4057" s="227"/>
      <c r="AK4057" s="227"/>
      <c r="AL4057" s="227"/>
      <c r="AM4057" s="225"/>
      <c r="AN4057" s="227"/>
      <c r="AO4057" s="227"/>
      <c r="AP4057" s="227"/>
      <c r="AQ4057" s="227"/>
    </row>
    <row r="4058" spans="35:43">
      <c r="AI4058" s="227"/>
      <c r="AJ4058" s="227"/>
      <c r="AK4058" s="227"/>
      <c r="AL4058" s="227"/>
      <c r="AM4058" s="225"/>
      <c r="AN4058" s="227"/>
      <c r="AO4058" s="227"/>
      <c r="AP4058" s="227"/>
      <c r="AQ4058" s="227"/>
    </row>
    <row r="4059" spans="35:43">
      <c r="AI4059" s="227"/>
      <c r="AJ4059" s="227"/>
      <c r="AK4059" s="227"/>
      <c r="AL4059" s="227"/>
      <c r="AM4059" s="225"/>
      <c r="AN4059" s="227"/>
      <c r="AO4059" s="227"/>
      <c r="AP4059" s="227"/>
      <c r="AQ4059" s="227"/>
    </row>
    <row r="4060" spans="35:43">
      <c r="AI4060" s="227"/>
      <c r="AJ4060" s="227"/>
      <c r="AK4060" s="227"/>
      <c r="AL4060" s="227"/>
      <c r="AM4060" s="225"/>
      <c r="AN4060" s="227"/>
      <c r="AO4060" s="227"/>
      <c r="AP4060" s="227"/>
      <c r="AQ4060" s="227"/>
    </row>
    <row r="4061" spans="35:43">
      <c r="AI4061" s="227"/>
      <c r="AJ4061" s="227"/>
      <c r="AK4061" s="227"/>
      <c r="AL4061" s="227"/>
      <c r="AM4061" s="225"/>
      <c r="AN4061" s="227"/>
      <c r="AO4061" s="227"/>
      <c r="AP4061" s="227"/>
      <c r="AQ4061" s="227"/>
    </row>
    <row r="4062" spans="35:43">
      <c r="AI4062" s="227"/>
      <c r="AJ4062" s="227"/>
      <c r="AK4062" s="227"/>
      <c r="AL4062" s="227"/>
      <c r="AM4062" s="225"/>
      <c r="AN4062" s="227"/>
      <c r="AO4062" s="227"/>
      <c r="AP4062" s="227"/>
      <c r="AQ4062" s="227"/>
    </row>
    <row r="4063" spans="35:43">
      <c r="AI4063" s="227"/>
      <c r="AJ4063" s="227"/>
      <c r="AK4063" s="227"/>
      <c r="AL4063" s="227"/>
      <c r="AM4063" s="225"/>
      <c r="AN4063" s="227"/>
      <c r="AO4063" s="227"/>
      <c r="AP4063" s="227"/>
      <c r="AQ4063" s="227"/>
    </row>
    <row r="4064" spans="35:43">
      <c r="AI4064" s="227"/>
      <c r="AJ4064" s="227"/>
      <c r="AK4064" s="227"/>
      <c r="AL4064" s="227"/>
      <c r="AM4064" s="225"/>
      <c r="AN4064" s="227"/>
      <c r="AO4064" s="227"/>
      <c r="AP4064" s="227"/>
      <c r="AQ4064" s="227"/>
    </row>
    <row r="4065" spans="35:43">
      <c r="AI4065" s="227"/>
      <c r="AJ4065" s="227"/>
      <c r="AK4065" s="227"/>
      <c r="AL4065" s="227"/>
      <c r="AM4065" s="225"/>
      <c r="AN4065" s="227"/>
      <c r="AO4065" s="227"/>
      <c r="AP4065" s="227"/>
      <c r="AQ4065" s="227"/>
    </row>
    <row r="4066" spans="35:43">
      <c r="AI4066" s="227"/>
      <c r="AJ4066" s="227"/>
      <c r="AK4066" s="227"/>
      <c r="AL4066" s="227"/>
      <c r="AM4066" s="225"/>
      <c r="AN4066" s="227"/>
      <c r="AO4066" s="227"/>
      <c r="AP4066" s="227"/>
      <c r="AQ4066" s="227"/>
    </row>
    <row r="4067" spans="35:43">
      <c r="AI4067" s="227"/>
      <c r="AJ4067" s="227"/>
      <c r="AK4067" s="227"/>
      <c r="AL4067" s="227"/>
      <c r="AM4067" s="225"/>
      <c r="AN4067" s="227"/>
      <c r="AO4067" s="227"/>
      <c r="AP4067" s="227"/>
      <c r="AQ4067" s="227"/>
    </row>
    <row r="4068" spans="35:43">
      <c r="AI4068" s="227"/>
      <c r="AJ4068" s="227"/>
      <c r="AK4068" s="227"/>
      <c r="AL4068" s="227"/>
      <c r="AM4068" s="225"/>
      <c r="AN4068" s="227"/>
      <c r="AO4068" s="227"/>
      <c r="AP4068" s="227"/>
      <c r="AQ4068" s="227"/>
    </row>
    <row r="4069" spans="35:43">
      <c r="AI4069" s="227"/>
      <c r="AJ4069" s="227"/>
      <c r="AK4069" s="227"/>
      <c r="AL4069" s="227"/>
      <c r="AM4069" s="225"/>
      <c r="AN4069" s="227"/>
      <c r="AO4069" s="227"/>
      <c r="AP4069" s="227"/>
      <c r="AQ4069" s="227"/>
    </row>
    <row r="4070" spans="35:43">
      <c r="AI4070" s="227"/>
      <c r="AJ4070" s="227"/>
      <c r="AK4070" s="227"/>
      <c r="AL4070" s="227"/>
      <c r="AM4070" s="225"/>
      <c r="AN4070" s="227"/>
      <c r="AO4070" s="227"/>
      <c r="AP4070" s="227"/>
      <c r="AQ4070" s="227"/>
    </row>
    <row r="4071" spans="35:43">
      <c r="AI4071" s="227"/>
      <c r="AJ4071" s="227"/>
      <c r="AK4071" s="227"/>
      <c r="AL4071" s="227"/>
      <c r="AM4071" s="225"/>
      <c r="AN4071" s="227"/>
      <c r="AO4071" s="227"/>
      <c r="AP4071" s="227"/>
      <c r="AQ4071" s="227"/>
    </row>
    <row r="4072" spans="35:43">
      <c r="AI4072" s="227"/>
      <c r="AJ4072" s="227"/>
      <c r="AK4072" s="227"/>
      <c r="AL4072" s="227"/>
      <c r="AM4072" s="225"/>
      <c r="AN4072" s="227"/>
      <c r="AO4072" s="227"/>
      <c r="AP4072" s="227"/>
      <c r="AQ4072" s="227"/>
    </row>
    <row r="4073" spans="35:43">
      <c r="AI4073" s="227"/>
      <c r="AJ4073" s="227"/>
      <c r="AK4073" s="227"/>
      <c r="AL4073" s="227"/>
      <c r="AM4073" s="225"/>
      <c r="AN4073" s="227"/>
      <c r="AO4073" s="227"/>
      <c r="AP4073" s="227"/>
      <c r="AQ4073" s="227"/>
    </row>
    <row r="4074" spans="35:43">
      <c r="AI4074" s="227"/>
      <c r="AJ4074" s="227"/>
      <c r="AK4074" s="227"/>
      <c r="AL4074" s="227"/>
      <c r="AM4074" s="225"/>
      <c r="AN4074" s="227"/>
      <c r="AO4074" s="227"/>
      <c r="AP4074" s="227"/>
      <c r="AQ4074" s="227"/>
    </row>
    <row r="4075" spans="35:43">
      <c r="AI4075" s="227"/>
      <c r="AJ4075" s="227"/>
      <c r="AK4075" s="227"/>
      <c r="AL4075" s="227"/>
      <c r="AM4075" s="225"/>
      <c r="AN4075" s="227"/>
      <c r="AO4075" s="227"/>
      <c r="AP4075" s="227"/>
      <c r="AQ4075" s="227"/>
    </row>
    <row r="4076" spans="35:43">
      <c r="AI4076" s="227"/>
      <c r="AJ4076" s="227"/>
      <c r="AK4076" s="227"/>
      <c r="AL4076" s="227"/>
      <c r="AM4076" s="225"/>
      <c r="AN4076" s="227"/>
      <c r="AO4076" s="227"/>
      <c r="AP4076" s="227"/>
      <c r="AQ4076" s="227"/>
    </row>
    <row r="4077" spans="35:43">
      <c r="AI4077" s="227"/>
      <c r="AJ4077" s="227"/>
      <c r="AK4077" s="227"/>
      <c r="AL4077" s="227"/>
      <c r="AM4077" s="225"/>
      <c r="AN4077" s="227"/>
      <c r="AO4077" s="227"/>
      <c r="AP4077" s="227"/>
      <c r="AQ4077" s="227"/>
    </row>
    <row r="4078" spans="35:43">
      <c r="AI4078" s="227"/>
      <c r="AJ4078" s="227"/>
      <c r="AK4078" s="227"/>
      <c r="AL4078" s="227"/>
      <c r="AM4078" s="225"/>
      <c r="AN4078" s="227"/>
      <c r="AO4078" s="227"/>
      <c r="AP4078" s="227"/>
      <c r="AQ4078" s="227"/>
    </row>
    <row r="4079" spans="35:43">
      <c r="AI4079" s="227"/>
      <c r="AJ4079" s="227"/>
      <c r="AK4079" s="227"/>
      <c r="AL4079" s="227"/>
      <c r="AM4079" s="225"/>
      <c r="AN4079" s="227"/>
      <c r="AO4079" s="227"/>
      <c r="AP4079" s="227"/>
      <c r="AQ4079" s="227"/>
    </row>
    <row r="4080" spans="35:43">
      <c r="AI4080" s="227"/>
      <c r="AJ4080" s="227"/>
      <c r="AK4080" s="227"/>
      <c r="AL4080" s="227"/>
      <c r="AM4080" s="225"/>
      <c r="AN4080" s="227"/>
      <c r="AO4080" s="227"/>
      <c r="AP4080" s="227"/>
      <c r="AQ4080" s="227"/>
    </row>
    <row r="4081" spans="35:43">
      <c r="AI4081" s="227"/>
      <c r="AJ4081" s="227"/>
      <c r="AK4081" s="227"/>
      <c r="AL4081" s="227"/>
      <c r="AM4081" s="225"/>
      <c r="AN4081" s="227"/>
      <c r="AO4081" s="227"/>
      <c r="AP4081" s="227"/>
      <c r="AQ4081" s="227"/>
    </row>
    <row r="4082" spans="35:43">
      <c r="AI4082" s="227"/>
      <c r="AJ4082" s="227"/>
      <c r="AK4082" s="227"/>
      <c r="AL4082" s="227"/>
      <c r="AM4082" s="225"/>
      <c r="AN4082" s="227"/>
      <c r="AO4082" s="227"/>
      <c r="AP4082" s="227"/>
      <c r="AQ4082" s="227"/>
    </row>
    <row r="4083" spans="35:43">
      <c r="AI4083" s="227"/>
      <c r="AJ4083" s="227"/>
      <c r="AK4083" s="227"/>
      <c r="AL4083" s="227"/>
      <c r="AM4083" s="225"/>
      <c r="AN4083" s="227"/>
      <c r="AO4083" s="227"/>
      <c r="AP4083" s="227"/>
      <c r="AQ4083" s="227"/>
    </row>
    <row r="4084" spans="35:43">
      <c r="AI4084" s="227"/>
      <c r="AJ4084" s="227"/>
      <c r="AK4084" s="227"/>
      <c r="AL4084" s="227"/>
      <c r="AM4084" s="225"/>
      <c r="AN4084" s="227"/>
      <c r="AO4084" s="227"/>
      <c r="AP4084" s="227"/>
      <c r="AQ4084" s="227"/>
    </row>
    <row r="4085" spans="35:43">
      <c r="AI4085" s="227"/>
      <c r="AJ4085" s="227"/>
      <c r="AK4085" s="227"/>
      <c r="AL4085" s="227"/>
      <c r="AM4085" s="225"/>
      <c r="AN4085" s="227"/>
      <c r="AO4085" s="227"/>
      <c r="AP4085" s="227"/>
      <c r="AQ4085" s="227"/>
    </row>
    <row r="4086" spans="35:43">
      <c r="AI4086" s="227"/>
      <c r="AJ4086" s="227"/>
      <c r="AK4086" s="227"/>
      <c r="AL4086" s="227"/>
      <c r="AM4086" s="225"/>
      <c r="AN4086" s="227"/>
      <c r="AO4086" s="227"/>
      <c r="AP4086" s="227"/>
      <c r="AQ4086" s="227"/>
    </row>
    <row r="4087" spans="35:43">
      <c r="AI4087" s="227"/>
      <c r="AJ4087" s="227"/>
      <c r="AK4087" s="227"/>
      <c r="AL4087" s="227"/>
      <c r="AM4087" s="225"/>
      <c r="AN4087" s="227"/>
      <c r="AO4087" s="227"/>
      <c r="AP4087" s="227"/>
      <c r="AQ4087" s="227"/>
    </row>
    <row r="4088" spans="35:43">
      <c r="AI4088" s="227"/>
      <c r="AJ4088" s="227"/>
      <c r="AK4088" s="227"/>
      <c r="AL4088" s="227"/>
      <c r="AM4088" s="225"/>
      <c r="AN4088" s="227"/>
      <c r="AO4088" s="227"/>
      <c r="AP4088" s="227"/>
      <c r="AQ4088" s="227"/>
    </row>
    <row r="4089" spans="35:43">
      <c r="AI4089" s="227"/>
      <c r="AJ4089" s="227"/>
      <c r="AK4089" s="227"/>
      <c r="AL4089" s="227"/>
      <c r="AM4089" s="225"/>
      <c r="AN4089" s="227"/>
      <c r="AO4089" s="227"/>
      <c r="AP4089" s="227"/>
      <c r="AQ4089" s="227"/>
    </row>
    <row r="4090" spans="35:43">
      <c r="AI4090" s="227"/>
      <c r="AJ4090" s="227"/>
      <c r="AK4090" s="227"/>
      <c r="AL4090" s="227"/>
      <c r="AM4090" s="225"/>
      <c r="AN4090" s="227"/>
      <c r="AO4090" s="227"/>
      <c r="AP4090" s="227"/>
      <c r="AQ4090" s="227"/>
    </row>
    <row r="4091" spans="35:43">
      <c r="AI4091" s="227"/>
      <c r="AJ4091" s="227"/>
      <c r="AK4091" s="227"/>
      <c r="AL4091" s="227"/>
      <c r="AM4091" s="225"/>
      <c r="AN4091" s="227"/>
      <c r="AO4091" s="227"/>
      <c r="AP4091" s="227"/>
      <c r="AQ4091" s="227"/>
    </row>
    <row r="4092" spans="35:43">
      <c r="AI4092" s="227"/>
      <c r="AJ4092" s="227"/>
      <c r="AK4092" s="227"/>
      <c r="AL4092" s="227"/>
      <c r="AM4092" s="225"/>
      <c r="AN4092" s="227"/>
      <c r="AO4092" s="227"/>
      <c r="AP4092" s="227"/>
      <c r="AQ4092" s="227"/>
    </row>
    <row r="4093" spans="35:43">
      <c r="AI4093" s="227"/>
      <c r="AJ4093" s="227"/>
      <c r="AK4093" s="227"/>
      <c r="AL4093" s="227"/>
      <c r="AM4093" s="225"/>
      <c r="AN4093" s="227"/>
      <c r="AO4093" s="227"/>
      <c r="AP4093" s="227"/>
      <c r="AQ4093" s="227"/>
    </row>
    <row r="4094" spans="35:43">
      <c r="AI4094" s="227"/>
      <c r="AJ4094" s="227"/>
      <c r="AK4094" s="227"/>
      <c r="AL4094" s="227"/>
      <c r="AM4094" s="225"/>
      <c r="AN4094" s="227"/>
      <c r="AO4094" s="227"/>
      <c r="AP4094" s="227"/>
      <c r="AQ4094" s="227"/>
    </row>
    <row r="4095" spans="35:43">
      <c r="AI4095" s="227"/>
      <c r="AJ4095" s="227"/>
      <c r="AK4095" s="227"/>
      <c r="AL4095" s="227"/>
      <c r="AM4095" s="225"/>
      <c r="AN4095" s="227"/>
      <c r="AO4095" s="227"/>
      <c r="AP4095" s="227"/>
      <c r="AQ4095" s="227"/>
    </row>
    <row r="4096" spans="35:43">
      <c r="AI4096" s="227"/>
      <c r="AJ4096" s="227"/>
      <c r="AK4096" s="227"/>
      <c r="AL4096" s="227"/>
      <c r="AM4096" s="225"/>
      <c r="AN4096" s="227"/>
      <c r="AO4096" s="227"/>
      <c r="AP4096" s="227"/>
      <c r="AQ4096" s="227"/>
    </row>
    <row r="4097" spans="35:43">
      <c r="AI4097" s="227"/>
      <c r="AJ4097" s="227"/>
      <c r="AK4097" s="227"/>
      <c r="AL4097" s="227"/>
      <c r="AM4097" s="225"/>
      <c r="AN4097" s="227"/>
      <c r="AO4097" s="227"/>
      <c r="AP4097" s="227"/>
      <c r="AQ4097" s="227"/>
    </row>
    <row r="4098" spans="35:43">
      <c r="AI4098" s="227"/>
      <c r="AJ4098" s="227"/>
      <c r="AK4098" s="227"/>
      <c r="AL4098" s="227"/>
      <c r="AM4098" s="225"/>
      <c r="AN4098" s="227"/>
      <c r="AO4098" s="227"/>
      <c r="AP4098" s="227"/>
      <c r="AQ4098" s="227"/>
    </row>
    <row r="4099" spans="35:43">
      <c r="AI4099" s="227"/>
      <c r="AJ4099" s="227"/>
      <c r="AK4099" s="227"/>
      <c r="AL4099" s="227"/>
      <c r="AM4099" s="225"/>
      <c r="AN4099" s="227"/>
      <c r="AO4099" s="227"/>
      <c r="AP4099" s="227"/>
      <c r="AQ4099" s="227"/>
    </row>
    <row r="4100" spans="35:43">
      <c r="AI4100" s="227"/>
      <c r="AJ4100" s="227"/>
      <c r="AK4100" s="227"/>
      <c r="AL4100" s="227"/>
      <c r="AM4100" s="225"/>
      <c r="AN4100" s="227"/>
      <c r="AO4100" s="227"/>
      <c r="AP4100" s="227"/>
      <c r="AQ4100" s="227"/>
    </row>
    <row r="4101" spans="35:43">
      <c r="AI4101" s="227"/>
      <c r="AJ4101" s="227"/>
      <c r="AK4101" s="227"/>
      <c r="AL4101" s="227"/>
      <c r="AM4101" s="225"/>
      <c r="AN4101" s="227"/>
      <c r="AO4101" s="227"/>
      <c r="AP4101" s="227"/>
      <c r="AQ4101" s="227"/>
    </row>
    <row r="4102" spans="35:43">
      <c r="AI4102" s="227"/>
      <c r="AJ4102" s="227"/>
      <c r="AK4102" s="227"/>
      <c r="AL4102" s="227"/>
      <c r="AM4102" s="225"/>
      <c r="AN4102" s="227"/>
      <c r="AO4102" s="227"/>
      <c r="AP4102" s="227"/>
      <c r="AQ4102" s="227"/>
    </row>
    <row r="4103" spans="35:43">
      <c r="AI4103" s="227"/>
      <c r="AJ4103" s="227"/>
      <c r="AK4103" s="227"/>
      <c r="AL4103" s="227"/>
      <c r="AM4103" s="225"/>
      <c r="AN4103" s="227"/>
      <c r="AO4103" s="227"/>
      <c r="AP4103" s="227"/>
      <c r="AQ4103" s="227"/>
    </row>
    <row r="4104" spans="35:43">
      <c r="AI4104" s="227"/>
      <c r="AJ4104" s="227"/>
      <c r="AK4104" s="227"/>
      <c r="AL4104" s="227"/>
      <c r="AM4104" s="225"/>
      <c r="AN4104" s="227"/>
      <c r="AO4104" s="227"/>
      <c r="AP4104" s="227"/>
      <c r="AQ4104" s="227"/>
    </row>
    <row r="4105" spans="35:43">
      <c r="AI4105" s="227"/>
      <c r="AJ4105" s="227"/>
      <c r="AK4105" s="227"/>
      <c r="AL4105" s="227"/>
      <c r="AM4105" s="225"/>
      <c r="AN4105" s="227"/>
      <c r="AO4105" s="227"/>
      <c r="AP4105" s="227"/>
      <c r="AQ4105" s="227"/>
    </row>
    <row r="4106" spans="35:43">
      <c r="AI4106" s="227"/>
      <c r="AJ4106" s="227"/>
      <c r="AK4106" s="227"/>
      <c r="AL4106" s="227"/>
      <c r="AM4106" s="225"/>
      <c r="AN4106" s="227"/>
      <c r="AO4106" s="227"/>
      <c r="AP4106" s="227"/>
      <c r="AQ4106" s="227"/>
    </row>
    <row r="4107" spans="35:43">
      <c r="AI4107" s="227"/>
      <c r="AJ4107" s="227"/>
      <c r="AK4107" s="227"/>
      <c r="AL4107" s="227"/>
      <c r="AM4107" s="225"/>
      <c r="AN4107" s="227"/>
      <c r="AO4107" s="227"/>
      <c r="AP4107" s="227"/>
      <c r="AQ4107" s="227"/>
    </row>
    <row r="4108" spans="35:43">
      <c r="AI4108" s="227"/>
      <c r="AJ4108" s="227"/>
      <c r="AK4108" s="227"/>
      <c r="AL4108" s="227"/>
      <c r="AM4108" s="225"/>
      <c r="AN4108" s="227"/>
      <c r="AO4108" s="227"/>
      <c r="AP4108" s="227"/>
      <c r="AQ4108" s="227"/>
    </row>
    <row r="4109" spans="35:43">
      <c r="AI4109" s="227"/>
      <c r="AJ4109" s="227"/>
      <c r="AK4109" s="227"/>
      <c r="AL4109" s="227"/>
      <c r="AM4109" s="225"/>
      <c r="AN4109" s="227"/>
      <c r="AO4109" s="227"/>
      <c r="AP4109" s="227"/>
      <c r="AQ4109" s="227"/>
    </row>
    <row r="4110" spans="35:43">
      <c r="AI4110" s="227"/>
      <c r="AJ4110" s="227"/>
      <c r="AK4110" s="227"/>
      <c r="AL4110" s="227"/>
      <c r="AM4110" s="225"/>
      <c r="AN4110" s="227"/>
      <c r="AO4110" s="227"/>
      <c r="AP4110" s="227"/>
      <c r="AQ4110" s="227"/>
    </row>
    <row r="4111" spans="35:43">
      <c r="AI4111" s="227"/>
      <c r="AJ4111" s="227"/>
      <c r="AK4111" s="227"/>
      <c r="AL4111" s="227"/>
      <c r="AM4111" s="225"/>
      <c r="AN4111" s="227"/>
      <c r="AO4111" s="227"/>
      <c r="AP4111" s="227"/>
      <c r="AQ4111" s="227"/>
    </row>
    <row r="4112" spans="35:43">
      <c r="AI4112" s="227"/>
      <c r="AJ4112" s="227"/>
      <c r="AK4112" s="227"/>
      <c r="AL4112" s="227"/>
      <c r="AM4112" s="225"/>
      <c r="AN4112" s="227"/>
      <c r="AO4112" s="227"/>
      <c r="AP4112" s="227"/>
      <c r="AQ4112" s="227"/>
    </row>
    <row r="4113" spans="35:43">
      <c r="AI4113" s="227"/>
      <c r="AJ4113" s="227"/>
      <c r="AK4113" s="227"/>
      <c r="AL4113" s="227"/>
      <c r="AM4113" s="225"/>
      <c r="AN4113" s="227"/>
      <c r="AO4113" s="227"/>
      <c r="AP4113" s="227"/>
      <c r="AQ4113" s="227"/>
    </row>
    <row r="4114" spans="35:43">
      <c r="AI4114" s="227"/>
      <c r="AJ4114" s="227"/>
      <c r="AK4114" s="227"/>
      <c r="AL4114" s="227"/>
      <c r="AM4114" s="225"/>
      <c r="AN4114" s="227"/>
      <c r="AO4114" s="227"/>
      <c r="AP4114" s="227"/>
      <c r="AQ4114" s="227"/>
    </row>
    <row r="4115" spans="35:43">
      <c r="AI4115" s="227"/>
      <c r="AJ4115" s="227"/>
      <c r="AK4115" s="227"/>
      <c r="AL4115" s="227"/>
      <c r="AM4115" s="225"/>
      <c r="AN4115" s="227"/>
      <c r="AO4115" s="227"/>
      <c r="AP4115" s="227"/>
      <c r="AQ4115" s="227"/>
    </row>
    <row r="4116" spans="35:43">
      <c r="AI4116" s="227"/>
      <c r="AJ4116" s="227"/>
      <c r="AK4116" s="227"/>
      <c r="AL4116" s="227"/>
      <c r="AM4116" s="225"/>
      <c r="AN4116" s="227"/>
      <c r="AO4116" s="227"/>
      <c r="AP4116" s="227"/>
      <c r="AQ4116" s="227"/>
    </row>
    <row r="4117" spans="35:43">
      <c r="AI4117" s="227"/>
      <c r="AJ4117" s="227"/>
      <c r="AK4117" s="227"/>
      <c r="AL4117" s="227"/>
      <c r="AM4117" s="225"/>
      <c r="AN4117" s="227"/>
      <c r="AO4117" s="227"/>
      <c r="AP4117" s="227"/>
      <c r="AQ4117" s="227"/>
    </row>
    <row r="4118" spans="35:43">
      <c r="AI4118" s="227"/>
      <c r="AJ4118" s="227"/>
      <c r="AK4118" s="227"/>
      <c r="AL4118" s="227"/>
      <c r="AM4118" s="225"/>
      <c r="AN4118" s="227"/>
      <c r="AO4118" s="227"/>
      <c r="AP4118" s="227"/>
      <c r="AQ4118" s="227"/>
    </row>
    <row r="4119" spans="35:43">
      <c r="AI4119" s="227"/>
      <c r="AJ4119" s="227"/>
      <c r="AK4119" s="227"/>
      <c r="AL4119" s="227"/>
      <c r="AM4119" s="225"/>
      <c r="AN4119" s="227"/>
      <c r="AO4119" s="227"/>
      <c r="AP4119" s="227"/>
      <c r="AQ4119" s="227"/>
    </row>
    <row r="4120" spans="35:43">
      <c r="AI4120" s="227"/>
      <c r="AJ4120" s="227"/>
      <c r="AK4120" s="227"/>
      <c r="AL4120" s="227"/>
      <c r="AM4120" s="225"/>
      <c r="AN4120" s="227"/>
      <c r="AO4120" s="227"/>
      <c r="AP4120" s="227"/>
      <c r="AQ4120" s="227"/>
    </row>
    <row r="4121" spans="35:43">
      <c r="AI4121" s="227"/>
      <c r="AJ4121" s="227"/>
      <c r="AK4121" s="227"/>
      <c r="AL4121" s="227"/>
      <c r="AM4121" s="225"/>
      <c r="AN4121" s="227"/>
      <c r="AO4121" s="227"/>
      <c r="AP4121" s="227"/>
      <c r="AQ4121" s="227"/>
    </row>
    <row r="4122" spans="35:43">
      <c r="AI4122" s="227"/>
      <c r="AJ4122" s="227"/>
      <c r="AK4122" s="227"/>
      <c r="AL4122" s="227"/>
      <c r="AM4122" s="225"/>
      <c r="AN4122" s="227"/>
      <c r="AO4122" s="227"/>
      <c r="AP4122" s="227"/>
      <c r="AQ4122" s="227"/>
    </row>
    <row r="4123" spans="35:43">
      <c r="AI4123" s="227"/>
      <c r="AJ4123" s="227"/>
      <c r="AK4123" s="227"/>
      <c r="AL4123" s="227"/>
      <c r="AM4123" s="225"/>
      <c r="AN4123" s="227"/>
      <c r="AO4123" s="227"/>
      <c r="AP4123" s="227"/>
      <c r="AQ4123" s="227"/>
    </row>
    <row r="4124" spans="35:43">
      <c r="AI4124" s="227"/>
      <c r="AJ4124" s="227"/>
      <c r="AK4124" s="227"/>
      <c r="AL4124" s="227"/>
      <c r="AM4124" s="225"/>
      <c r="AN4124" s="227"/>
      <c r="AO4124" s="227"/>
      <c r="AP4124" s="227"/>
      <c r="AQ4124" s="227"/>
    </row>
    <row r="4125" spans="35:43">
      <c r="AI4125" s="227"/>
      <c r="AJ4125" s="227"/>
      <c r="AK4125" s="227"/>
      <c r="AL4125" s="227"/>
      <c r="AM4125" s="225"/>
      <c r="AN4125" s="227"/>
      <c r="AO4125" s="227"/>
      <c r="AP4125" s="227"/>
      <c r="AQ4125" s="227"/>
    </row>
    <row r="4126" spans="35:43">
      <c r="AI4126" s="227"/>
      <c r="AJ4126" s="227"/>
      <c r="AK4126" s="227"/>
      <c r="AL4126" s="227"/>
      <c r="AM4126" s="225"/>
      <c r="AN4126" s="227"/>
      <c r="AO4126" s="227"/>
      <c r="AP4126" s="227"/>
      <c r="AQ4126" s="227"/>
    </row>
    <row r="4127" spans="35:43">
      <c r="AI4127" s="227"/>
      <c r="AJ4127" s="227"/>
      <c r="AK4127" s="227"/>
      <c r="AL4127" s="227"/>
      <c r="AM4127" s="225"/>
      <c r="AN4127" s="227"/>
      <c r="AO4127" s="227"/>
      <c r="AP4127" s="227"/>
      <c r="AQ4127" s="227"/>
    </row>
    <row r="4128" spans="35:43">
      <c r="AI4128" s="227"/>
      <c r="AJ4128" s="227"/>
      <c r="AK4128" s="227"/>
      <c r="AL4128" s="227"/>
      <c r="AM4128" s="225"/>
      <c r="AN4128" s="227"/>
      <c r="AO4128" s="227"/>
      <c r="AP4128" s="227"/>
      <c r="AQ4128" s="227"/>
    </row>
    <row r="4129" spans="35:43">
      <c r="AI4129" s="227"/>
      <c r="AJ4129" s="227"/>
      <c r="AK4129" s="227"/>
      <c r="AL4129" s="227"/>
      <c r="AM4129" s="225"/>
      <c r="AN4129" s="227"/>
      <c r="AO4129" s="227"/>
      <c r="AP4129" s="227"/>
      <c r="AQ4129" s="227"/>
    </row>
    <row r="4130" spans="35:43">
      <c r="AI4130" s="227"/>
      <c r="AJ4130" s="227"/>
      <c r="AK4130" s="227"/>
      <c r="AL4130" s="227"/>
      <c r="AM4130" s="225"/>
      <c r="AN4130" s="227"/>
      <c r="AO4130" s="227"/>
      <c r="AP4130" s="227"/>
      <c r="AQ4130" s="227"/>
    </row>
    <row r="4131" spans="35:43">
      <c r="AI4131" s="227"/>
      <c r="AJ4131" s="227"/>
      <c r="AK4131" s="227"/>
      <c r="AL4131" s="227"/>
      <c r="AM4131" s="225"/>
      <c r="AN4131" s="227"/>
      <c r="AO4131" s="227"/>
      <c r="AP4131" s="227"/>
      <c r="AQ4131" s="227"/>
    </row>
    <row r="4132" spans="35:43">
      <c r="AI4132" s="227"/>
      <c r="AJ4132" s="227"/>
      <c r="AK4132" s="227"/>
      <c r="AL4132" s="227"/>
      <c r="AM4132" s="225"/>
      <c r="AN4132" s="227"/>
      <c r="AO4132" s="227"/>
      <c r="AP4132" s="227"/>
      <c r="AQ4132" s="227"/>
    </row>
    <row r="4133" spans="35:43">
      <c r="AI4133" s="227"/>
      <c r="AJ4133" s="227"/>
      <c r="AK4133" s="227"/>
      <c r="AL4133" s="227"/>
      <c r="AM4133" s="225"/>
      <c r="AN4133" s="227"/>
      <c r="AO4133" s="227"/>
      <c r="AP4133" s="227"/>
      <c r="AQ4133" s="227"/>
    </row>
    <row r="4134" spans="35:43">
      <c r="AI4134" s="227"/>
      <c r="AJ4134" s="227"/>
      <c r="AK4134" s="227"/>
      <c r="AL4134" s="227"/>
      <c r="AM4134" s="225"/>
      <c r="AN4134" s="227"/>
      <c r="AO4134" s="227"/>
      <c r="AP4134" s="227"/>
      <c r="AQ4134" s="227"/>
    </row>
    <row r="4135" spans="35:43">
      <c r="AI4135" s="227"/>
      <c r="AJ4135" s="227"/>
      <c r="AK4135" s="227"/>
      <c r="AL4135" s="227"/>
      <c r="AM4135" s="225"/>
      <c r="AN4135" s="227"/>
      <c r="AO4135" s="227"/>
      <c r="AP4135" s="227"/>
      <c r="AQ4135" s="227"/>
    </row>
    <row r="4136" spans="35:43">
      <c r="AI4136" s="227"/>
      <c r="AJ4136" s="227"/>
      <c r="AK4136" s="227"/>
      <c r="AL4136" s="227"/>
      <c r="AM4136" s="225"/>
      <c r="AN4136" s="227"/>
      <c r="AO4136" s="227"/>
      <c r="AP4136" s="227"/>
      <c r="AQ4136" s="227"/>
    </row>
    <row r="4137" spans="35:43">
      <c r="AI4137" s="227"/>
      <c r="AJ4137" s="227"/>
      <c r="AK4137" s="227"/>
      <c r="AL4137" s="227"/>
      <c r="AM4137" s="225"/>
      <c r="AN4137" s="227"/>
      <c r="AO4137" s="227"/>
      <c r="AP4137" s="227"/>
      <c r="AQ4137" s="227"/>
    </row>
    <row r="4138" spans="35:43">
      <c r="AI4138" s="227"/>
      <c r="AJ4138" s="227"/>
      <c r="AK4138" s="227"/>
      <c r="AL4138" s="227"/>
      <c r="AM4138" s="225"/>
      <c r="AN4138" s="227"/>
      <c r="AO4138" s="227"/>
      <c r="AP4138" s="227"/>
      <c r="AQ4138" s="227"/>
    </row>
    <row r="4139" spans="35:43">
      <c r="AI4139" s="227"/>
      <c r="AJ4139" s="227"/>
      <c r="AK4139" s="227"/>
      <c r="AL4139" s="227"/>
      <c r="AM4139" s="225"/>
      <c r="AN4139" s="227"/>
      <c r="AO4139" s="227"/>
      <c r="AP4139" s="227"/>
      <c r="AQ4139" s="227"/>
    </row>
    <row r="4140" spans="35:43">
      <c r="AI4140" s="227"/>
      <c r="AJ4140" s="227"/>
      <c r="AK4140" s="227"/>
      <c r="AL4140" s="227"/>
      <c r="AM4140" s="225"/>
      <c r="AN4140" s="227"/>
      <c r="AO4140" s="227"/>
      <c r="AP4140" s="227"/>
      <c r="AQ4140" s="227"/>
    </row>
    <row r="4141" spans="35:43">
      <c r="AI4141" s="227"/>
      <c r="AJ4141" s="227"/>
      <c r="AK4141" s="227"/>
      <c r="AL4141" s="227"/>
      <c r="AM4141" s="225"/>
      <c r="AN4141" s="227"/>
      <c r="AO4141" s="227"/>
      <c r="AP4141" s="227"/>
      <c r="AQ4141" s="227"/>
    </row>
    <row r="4142" spans="35:43">
      <c r="AI4142" s="227"/>
      <c r="AJ4142" s="227"/>
      <c r="AK4142" s="227"/>
      <c r="AL4142" s="227"/>
      <c r="AM4142" s="225"/>
      <c r="AN4142" s="227"/>
      <c r="AO4142" s="227"/>
      <c r="AP4142" s="227"/>
      <c r="AQ4142" s="227"/>
    </row>
    <row r="4143" spans="35:43">
      <c r="AI4143" s="227"/>
      <c r="AJ4143" s="227"/>
      <c r="AK4143" s="227"/>
      <c r="AL4143" s="227"/>
      <c r="AM4143" s="225"/>
      <c r="AN4143" s="227"/>
      <c r="AO4143" s="227"/>
      <c r="AP4143" s="227"/>
      <c r="AQ4143" s="227"/>
    </row>
    <row r="4144" spans="35:43">
      <c r="AI4144" s="227"/>
      <c r="AJ4144" s="227"/>
      <c r="AK4144" s="227"/>
      <c r="AL4144" s="227"/>
      <c r="AM4144" s="225"/>
      <c r="AN4144" s="227"/>
      <c r="AO4144" s="227"/>
      <c r="AP4144" s="227"/>
      <c r="AQ4144" s="227"/>
    </row>
    <row r="4145" spans="35:43">
      <c r="AI4145" s="227"/>
      <c r="AJ4145" s="227"/>
      <c r="AK4145" s="227"/>
      <c r="AL4145" s="227"/>
      <c r="AM4145" s="225"/>
      <c r="AN4145" s="227"/>
      <c r="AO4145" s="227"/>
      <c r="AP4145" s="227"/>
      <c r="AQ4145" s="227"/>
    </row>
    <row r="4146" spans="35:43">
      <c r="AI4146" s="227"/>
      <c r="AJ4146" s="227"/>
      <c r="AK4146" s="227"/>
      <c r="AL4146" s="227"/>
      <c r="AM4146" s="225"/>
      <c r="AN4146" s="227"/>
      <c r="AO4146" s="227"/>
      <c r="AP4146" s="227"/>
      <c r="AQ4146" s="227"/>
    </row>
    <row r="4147" spans="35:43">
      <c r="AI4147" s="227"/>
      <c r="AJ4147" s="227"/>
      <c r="AK4147" s="227"/>
      <c r="AL4147" s="227"/>
      <c r="AM4147" s="225"/>
      <c r="AN4147" s="227"/>
      <c r="AO4147" s="227"/>
      <c r="AP4147" s="227"/>
      <c r="AQ4147" s="227"/>
    </row>
    <row r="4148" spans="35:43">
      <c r="AI4148" s="227"/>
      <c r="AJ4148" s="227"/>
      <c r="AK4148" s="227"/>
      <c r="AL4148" s="227"/>
      <c r="AM4148" s="225"/>
      <c r="AN4148" s="227"/>
      <c r="AO4148" s="227"/>
      <c r="AP4148" s="227"/>
      <c r="AQ4148" s="227"/>
    </row>
    <row r="4149" spans="35:43">
      <c r="AI4149" s="227"/>
      <c r="AJ4149" s="227"/>
      <c r="AK4149" s="227"/>
      <c r="AL4149" s="227"/>
      <c r="AM4149" s="225"/>
      <c r="AN4149" s="227"/>
      <c r="AO4149" s="227"/>
      <c r="AP4149" s="227"/>
      <c r="AQ4149" s="227"/>
    </row>
    <row r="4150" spans="35:43">
      <c r="AI4150" s="227"/>
      <c r="AJ4150" s="227"/>
      <c r="AK4150" s="227"/>
      <c r="AL4150" s="227"/>
      <c r="AM4150" s="225"/>
      <c r="AN4150" s="227"/>
      <c r="AO4150" s="227"/>
      <c r="AP4150" s="227"/>
      <c r="AQ4150" s="227"/>
    </row>
    <row r="4151" spans="35:43">
      <c r="AI4151" s="227"/>
      <c r="AJ4151" s="227"/>
      <c r="AK4151" s="227"/>
      <c r="AL4151" s="227"/>
      <c r="AM4151" s="225"/>
      <c r="AN4151" s="227"/>
      <c r="AO4151" s="227"/>
      <c r="AP4151" s="227"/>
      <c r="AQ4151" s="227"/>
    </row>
    <row r="4152" spans="35:43">
      <c r="AI4152" s="227"/>
      <c r="AJ4152" s="227"/>
      <c r="AK4152" s="227"/>
      <c r="AL4152" s="227"/>
      <c r="AM4152" s="225"/>
      <c r="AN4152" s="227"/>
      <c r="AO4152" s="227"/>
      <c r="AP4152" s="227"/>
      <c r="AQ4152" s="227"/>
    </row>
    <row r="4153" spans="35:43">
      <c r="AI4153" s="227"/>
      <c r="AJ4153" s="227"/>
      <c r="AK4153" s="227"/>
      <c r="AL4153" s="227"/>
      <c r="AM4153" s="225"/>
      <c r="AN4153" s="227"/>
      <c r="AO4153" s="227"/>
      <c r="AP4153" s="227"/>
      <c r="AQ4153" s="227"/>
    </row>
    <row r="4154" spans="35:43">
      <c r="AI4154" s="227"/>
      <c r="AJ4154" s="227"/>
      <c r="AK4154" s="227"/>
      <c r="AL4154" s="227"/>
      <c r="AM4154" s="225"/>
      <c r="AN4154" s="227"/>
      <c r="AO4154" s="227"/>
      <c r="AP4154" s="227"/>
      <c r="AQ4154" s="227"/>
    </row>
    <row r="4155" spans="35:43">
      <c r="AI4155" s="227"/>
      <c r="AJ4155" s="227"/>
      <c r="AK4155" s="227"/>
      <c r="AL4155" s="227"/>
      <c r="AM4155" s="225"/>
      <c r="AN4155" s="227"/>
      <c r="AO4155" s="227"/>
      <c r="AP4155" s="227"/>
      <c r="AQ4155" s="227"/>
    </row>
    <row r="4156" spans="35:43">
      <c r="AI4156" s="227"/>
      <c r="AJ4156" s="227"/>
      <c r="AK4156" s="227"/>
      <c r="AL4156" s="227"/>
      <c r="AM4156" s="225"/>
      <c r="AN4156" s="227"/>
      <c r="AO4156" s="227"/>
      <c r="AP4156" s="227"/>
      <c r="AQ4156" s="227"/>
    </row>
    <row r="4157" spans="35:43">
      <c r="AI4157" s="227"/>
      <c r="AJ4157" s="227"/>
      <c r="AK4157" s="227"/>
      <c r="AL4157" s="227"/>
      <c r="AM4157" s="225"/>
      <c r="AN4157" s="227"/>
      <c r="AO4157" s="227"/>
      <c r="AP4157" s="227"/>
      <c r="AQ4157" s="227"/>
    </row>
    <row r="4158" spans="35:43">
      <c r="AI4158" s="227"/>
      <c r="AJ4158" s="227"/>
      <c r="AK4158" s="227"/>
      <c r="AL4158" s="227"/>
      <c r="AM4158" s="225"/>
      <c r="AN4158" s="227"/>
      <c r="AO4158" s="227"/>
      <c r="AP4158" s="227"/>
      <c r="AQ4158" s="227"/>
    </row>
    <row r="4159" spans="35:43">
      <c r="AI4159" s="227"/>
      <c r="AJ4159" s="227"/>
      <c r="AK4159" s="227"/>
      <c r="AL4159" s="227"/>
      <c r="AM4159" s="225"/>
      <c r="AN4159" s="227"/>
      <c r="AO4159" s="227"/>
      <c r="AP4159" s="227"/>
      <c r="AQ4159" s="227"/>
    </row>
    <row r="4160" spans="35:43">
      <c r="AI4160" s="227"/>
      <c r="AJ4160" s="227"/>
      <c r="AK4160" s="227"/>
      <c r="AL4160" s="227"/>
      <c r="AM4160" s="225"/>
      <c r="AN4160" s="227"/>
      <c r="AO4160" s="227"/>
      <c r="AP4160" s="227"/>
      <c r="AQ4160" s="227"/>
    </row>
    <row r="4161" spans="35:43">
      <c r="AI4161" s="227"/>
      <c r="AJ4161" s="227"/>
      <c r="AK4161" s="227"/>
      <c r="AL4161" s="227"/>
      <c r="AM4161" s="225"/>
      <c r="AN4161" s="227"/>
      <c r="AO4161" s="227"/>
      <c r="AP4161" s="227"/>
      <c r="AQ4161" s="227"/>
    </row>
    <row r="4162" spans="35:43">
      <c r="AI4162" s="227"/>
      <c r="AJ4162" s="227"/>
      <c r="AK4162" s="227"/>
      <c r="AL4162" s="227"/>
      <c r="AM4162" s="225"/>
      <c r="AN4162" s="227"/>
      <c r="AO4162" s="227"/>
      <c r="AP4162" s="227"/>
      <c r="AQ4162" s="227"/>
    </row>
    <row r="4163" spans="35:43">
      <c r="AI4163" s="227"/>
      <c r="AJ4163" s="227"/>
      <c r="AK4163" s="227"/>
      <c r="AL4163" s="227"/>
      <c r="AM4163" s="225"/>
      <c r="AN4163" s="227"/>
      <c r="AO4163" s="227"/>
      <c r="AP4163" s="227"/>
      <c r="AQ4163" s="227"/>
    </row>
    <row r="4164" spans="35:43">
      <c r="AI4164" s="227"/>
      <c r="AJ4164" s="227"/>
      <c r="AK4164" s="227"/>
      <c r="AL4164" s="227"/>
      <c r="AM4164" s="225"/>
      <c r="AN4164" s="227"/>
      <c r="AO4164" s="227"/>
      <c r="AP4164" s="227"/>
      <c r="AQ4164" s="227"/>
    </row>
    <row r="4165" spans="35:43">
      <c r="AI4165" s="227"/>
      <c r="AJ4165" s="227"/>
      <c r="AK4165" s="227"/>
      <c r="AL4165" s="227"/>
      <c r="AM4165" s="225"/>
      <c r="AN4165" s="227"/>
      <c r="AO4165" s="227"/>
      <c r="AP4165" s="227"/>
      <c r="AQ4165" s="227"/>
    </row>
    <row r="4166" spans="35:43">
      <c r="AI4166" s="227"/>
      <c r="AJ4166" s="227"/>
      <c r="AK4166" s="227"/>
      <c r="AL4166" s="227"/>
      <c r="AM4166" s="225"/>
      <c r="AN4166" s="227"/>
      <c r="AO4166" s="227"/>
      <c r="AP4166" s="227"/>
      <c r="AQ4166" s="227"/>
    </row>
    <row r="4167" spans="35:43">
      <c r="AI4167" s="227"/>
      <c r="AJ4167" s="227"/>
      <c r="AK4167" s="227"/>
      <c r="AL4167" s="227"/>
      <c r="AM4167" s="225"/>
      <c r="AN4167" s="227"/>
      <c r="AO4167" s="227"/>
      <c r="AP4167" s="227"/>
      <c r="AQ4167" s="227"/>
    </row>
    <row r="4168" spans="35:43">
      <c r="AI4168" s="227"/>
      <c r="AJ4168" s="227"/>
      <c r="AK4168" s="227"/>
      <c r="AL4168" s="227"/>
      <c r="AM4168" s="225"/>
      <c r="AN4168" s="227"/>
      <c r="AO4168" s="227"/>
      <c r="AP4168" s="227"/>
      <c r="AQ4168" s="227"/>
    </row>
    <row r="4169" spans="35:43">
      <c r="AI4169" s="227"/>
      <c r="AJ4169" s="227"/>
      <c r="AK4169" s="227"/>
      <c r="AL4169" s="227"/>
      <c r="AM4169" s="225"/>
      <c r="AN4169" s="227"/>
      <c r="AO4169" s="227"/>
      <c r="AP4169" s="227"/>
      <c r="AQ4169" s="227"/>
    </row>
    <row r="4170" spans="35:43">
      <c r="AI4170" s="227"/>
      <c r="AJ4170" s="227"/>
      <c r="AK4170" s="227"/>
      <c r="AL4170" s="227"/>
      <c r="AM4170" s="225"/>
      <c r="AN4170" s="227"/>
      <c r="AO4170" s="227"/>
      <c r="AP4170" s="227"/>
      <c r="AQ4170" s="227"/>
    </row>
    <row r="4171" spans="35:43">
      <c r="AI4171" s="227"/>
      <c r="AJ4171" s="227"/>
      <c r="AK4171" s="227"/>
      <c r="AL4171" s="227"/>
      <c r="AM4171" s="225"/>
      <c r="AN4171" s="227"/>
      <c r="AO4171" s="227"/>
      <c r="AP4171" s="227"/>
      <c r="AQ4171" s="227"/>
    </row>
    <row r="4172" spans="35:43">
      <c r="AI4172" s="227"/>
      <c r="AJ4172" s="227"/>
      <c r="AK4172" s="227"/>
      <c r="AL4172" s="227"/>
      <c r="AM4172" s="225"/>
      <c r="AN4172" s="227"/>
      <c r="AO4172" s="227"/>
      <c r="AP4172" s="227"/>
      <c r="AQ4172" s="227"/>
    </row>
    <row r="4173" spans="35:43">
      <c r="AI4173" s="227"/>
      <c r="AJ4173" s="227"/>
      <c r="AK4173" s="227"/>
      <c r="AL4173" s="227"/>
      <c r="AM4173" s="225"/>
      <c r="AN4173" s="227"/>
      <c r="AO4173" s="227"/>
      <c r="AP4173" s="227"/>
      <c r="AQ4173" s="227"/>
    </row>
    <row r="4174" spans="35:43">
      <c r="AI4174" s="227"/>
      <c r="AJ4174" s="227"/>
      <c r="AK4174" s="227"/>
      <c r="AL4174" s="227"/>
      <c r="AM4174" s="225"/>
      <c r="AN4174" s="227"/>
      <c r="AO4174" s="227"/>
      <c r="AP4174" s="227"/>
      <c r="AQ4174" s="227"/>
    </row>
    <row r="4175" spans="35:43">
      <c r="AI4175" s="227"/>
      <c r="AJ4175" s="227"/>
      <c r="AK4175" s="227"/>
      <c r="AL4175" s="227"/>
      <c r="AM4175" s="225"/>
      <c r="AN4175" s="227"/>
      <c r="AO4175" s="227"/>
      <c r="AP4175" s="227"/>
      <c r="AQ4175" s="227"/>
    </row>
    <row r="4176" spans="35:43">
      <c r="AI4176" s="227"/>
      <c r="AJ4176" s="227"/>
      <c r="AK4176" s="227"/>
      <c r="AL4176" s="227"/>
      <c r="AM4176" s="225"/>
      <c r="AN4176" s="227"/>
      <c r="AO4176" s="227"/>
      <c r="AP4176" s="227"/>
      <c r="AQ4176" s="227"/>
    </row>
    <row r="4177" spans="35:43">
      <c r="AI4177" s="227"/>
      <c r="AJ4177" s="227"/>
      <c r="AK4177" s="227"/>
      <c r="AL4177" s="227"/>
      <c r="AM4177" s="225"/>
      <c r="AN4177" s="227"/>
      <c r="AO4177" s="227"/>
      <c r="AP4177" s="227"/>
      <c r="AQ4177" s="227"/>
    </row>
    <row r="4178" spans="35:43">
      <c r="AI4178" s="227"/>
      <c r="AJ4178" s="227"/>
      <c r="AK4178" s="227"/>
      <c r="AL4178" s="227"/>
      <c r="AM4178" s="225"/>
      <c r="AN4178" s="227"/>
      <c r="AO4178" s="227"/>
      <c r="AP4178" s="227"/>
      <c r="AQ4178" s="227"/>
    </row>
    <row r="4179" spans="35:43">
      <c r="AI4179" s="227"/>
      <c r="AJ4179" s="227"/>
      <c r="AK4179" s="227"/>
      <c r="AL4179" s="227"/>
      <c r="AM4179" s="225"/>
      <c r="AN4179" s="227"/>
      <c r="AO4179" s="227"/>
      <c r="AP4179" s="227"/>
      <c r="AQ4179" s="227"/>
    </row>
    <row r="4180" spans="35:43">
      <c r="AI4180" s="227"/>
      <c r="AJ4180" s="227"/>
      <c r="AK4180" s="227"/>
      <c r="AL4180" s="227"/>
      <c r="AM4180" s="225"/>
      <c r="AN4180" s="227"/>
      <c r="AO4180" s="227"/>
      <c r="AP4180" s="227"/>
      <c r="AQ4180" s="227"/>
    </row>
    <row r="4181" spans="35:43">
      <c r="AI4181" s="227"/>
      <c r="AJ4181" s="227"/>
      <c r="AK4181" s="227"/>
      <c r="AL4181" s="227"/>
      <c r="AM4181" s="225"/>
      <c r="AN4181" s="227"/>
      <c r="AO4181" s="227"/>
      <c r="AP4181" s="227"/>
      <c r="AQ4181" s="227"/>
    </row>
    <row r="4182" spans="35:43">
      <c r="AI4182" s="227"/>
      <c r="AJ4182" s="227"/>
      <c r="AK4182" s="227"/>
      <c r="AL4182" s="227"/>
      <c r="AM4182" s="225"/>
      <c r="AN4182" s="227"/>
      <c r="AO4182" s="227"/>
      <c r="AP4182" s="227"/>
      <c r="AQ4182" s="227"/>
    </row>
    <row r="4183" spans="35:43">
      <c r="AI4183" s="227"/>
      <c r="AJ4183" s="227"/>
      <c r="AK4183" s="227"/>
      <c r="AL4183" s="227"/>
      <c r="AM4183" s="225"/>
      <c r="AN4183" s="227"/>
      <c r="AO4183" s="227"/>
      <c r="AP4183" s="227"/>
      <c r="AQ4183" s="227"/>
    </row>
    <row r="4184" spans="35:43">
      <c r="AI4184" s="227"/>
      <c r="AJ4184" s="227"/>
      <c r="AK4184" s="227"/>
      <c r="AL4184" s="227"/>
      <c r="AM4184" s="225"/>
      <c r="AN4184" s="227"/>
      <c r="AO4184" s="227"/>
      <c r="AP4184" s="227"/>
      <c r="AQ4184" s="227"/>
    </row>
    <row r="4185" spans="35:43">
      <c r="AI4185" s="227"/>
      <c r="AJ4185" s="227"/>
      <c r="AK4185" s="227"/>
      <c r="AL4185" s="227"/>
      <c r="AM4185" s="225"/>
      <c r="AN4185" s="227"/>
      <c r="AO4185" s="227"/>
      <c r="AP4185" s="227"/>
      <c r="AQ4185" s="227"/>
    </row>
    <row r="4186" spans="35:43">
      <c r="AI4186" s="227"/>
      <c r="AJ4186" s="227"/>
      <c r="AK4186" s="227"/>
      <c r="AL4186" s="227"/>
      <c r="AM4186" s="225"/>
      <c r="AN4186" s="227"/>
      <c r="AO4186" s="227"/>
      <c r="AP4186" s="227"/>
      <c r="AQ4186" s="227"/>
    </row>
    <row r="4187" spans="35:43">
      <c r="AI4187" s="227"/>
      <c r="AJ4187" s="227"/>
      <c r="AK4187" s="227"/>
      <c r="AL4187" s="227"/>
      <c r="AM4187" s="225"/>
      <c r="AN4187" s="227"/>
      <c r="AO4187" s="227"/>
      <c r="AP4187" s="227"/>
      <c r="AQ4187" s="227"/>
    </row>
    <row r="4188" spans="35:43">
      <c r="AI4188" s="227"/>
      <c r="AJ4188" s="227"/>
      <c r="AK4188" s="227"/>
      <c r="AL4188" s="227"/>
      <c r="AM4188" s="225"/>
      <c r="AN4188" s="227"/>
      <c r="AO4188" s="227"/>
      <c r="AP4188" s="227"/>
      <c r="AQ4188" s="227"/>
    </row>
    <row r="4189" spans="35:43">
      <c r="AI4189" s="227"/>
      <c r="AJ4189" s="227"/>
      <c r="AK4189" s="227"/>
      <c r="AL4189" s="227"/>
      <c r="AM4189" s="225"/>
      <c r="AN4189" s="227"/>
      <c r="AO4189" s="227"/>
      <c r="AP4189" s="227"/>
      <c r="AQ4189" s="227"/>
    </row>
    <row r="4190" spans="35:43">
      <c r="AI4190" s="227"/>
      <c r="AJ4190" s="227"/>
      <c r="AK4190" s="227"/>
      <c r="AL4190" s="227"/>
      <c r="AM4190" s="225"/>
      <c r="AN4190" s="227"/>
      <c r="AO4190" s="227"/>
      <c r="AP4190" s="227"/>
      <c r="AQ4190" s="227"/>
    </row>
    <row r="4191" spans="35:43">
      <c r="AI4191" s="227"/>
      <c r="AJ4191" s="227"/>
      <c r="AK4191" s="227"/>
      <c r="AL4191" s="227"/>
      <c r="AM4191" s="225"/>
      <c r="AN4191" s="227"/>
      <c r="AO4191" s="227"/>
      <c r="AP4191" s="227"/>
      <c r="AQ4191" s="227"/>
    </row>
    <row r="4192" spans="35:43">
      <c r="AI4192" s="227"/>
      <c r="AJ4192" s="227"/>
      <c r="AK4192" s="227"/>
      <c r="AL4192" s="227"/>
      <c r="AM4192" s="225"/>
      <c r="AN4192" s="227"/>
      <c r="AO4192" s="227"/>
      <c r="AP4192" s="227"/>
      <c r="AQ4192" s="227"/>
    </row>
    <row r="4193" spans="35:43">
      <c r="AI4193" s="227"/>
      <c r="AJ4193" s="227"/>
      <c r="AK4193" s="227"/>
      <c r="AL4193" s="227"/>
      <c r="AM4193" s="225"/>
      <c r="AN4193" s="227"/>
      <c r="AO4193" s="227"/>
      <c r="AP4193" s="227"/>
      <c r="AQ4193" s="227"/>
    </row>
    <row r="4194" spans="35:43">
      <c r="AI4194" s="227"/>
      <c r="AJ4194" s="227"/>
      <c r="AK4194" s="227"/>
      <c r="AL4194" s="227"/>
      <c r="AM4194" s="225"/>
      <c r="AN4194" s="227"/>
      <c r="AO4194" s="227"/>
      <c r="AP4194" s="227"/>
      <c r="AQ4194" s="227"/>
    </row>
    <row r="4195" spans="35:43">
      <c r="AI4195" s="227"/>
      <c r="AJ4195" s="227"/>
      <c r="AK4195" s="227"/>
      <c r="AL4195" s="227"/>
      <c r="AM4195" s="225"/>
      <c r="AN4195" s="227"/>
      <c r="AO4195" s="227"/>
      <c r="AP4195" s="227"/>
      <c r="AQ4195" s="227"/>
    </row>
    <row r="4196" spans="35:43">
      <c r="AI4196" s="227"/>
      <c r="AJ4196" s="227"/>
      <c r="AK4196" s="227"/>
      <c r="AL4196" s="227"/>
      <c r="AM4196" s="225"/>
      <c r="AN4196" s="227"/>
      <c r="AO4196" s="227"/>
      <c r="AP4196" s="227"/>
      <c r="AQ4196" s="227"/>
    </row>
    <row r="4197" spans="35:43">
      <c r="AI4197" s="227"/>
      <c r="AJ4197" s="227"/>
      <c r="AK4197" s="227"/>
      <c r="AL4197" s="227"/>
      <c r="AM4197" s="225"/>
      <c r="AN4197" s="227"/>
      <c r="AO4197" s="227"/>
      <c r="AP4197" s="227"/>
      <c r="AQ4197" s="227"/>
    </row>
    <row r="4198" spans="35:43">
      <c r="AI4198" s="227"/>
      <c r="AJ4198" s="227"/>
      <c r="AK4198" s="227"/>
      <c r="AL4198" s="227"/>
      <c r="AM4198" s="225"/>
      <c r="AN4198" s="227"/>
      <c r="AO4198" s="227"/>
      <c r="AP4198" s="227"/>
      <c r="AQ4198" s="227"/>
    </row>
    <row r="4199" spans="35:43">
      <c r="AI4199" s="227"/>
      <c r="AJ4199" s="227"/>
      <c r="AK4199" s="227"/>
      <c r="AL4199" s="227"/>
      <c r="AM4199" s="225"/>
      <c r="AN4199" s="227"/>
      <c r="AO4199" s="227"/>
      <c r="AP4199" s="227"/>
      <c r="AQ4199" s="227"/>
    </row>
    <row r="4200" spans="35:43">
      <c r="AI4200" s="227"/>
      <c r="AJ4200" s="227"/>
      <c r="AK4200" s="227"/>
      <c r="AL4200" s="227"/>
      <c r="AM4200" s="225"/>
      <c r="AN4200" s="227"/>
      <c r="AO4200" s="227"/>
      <c r="AP4200" s="227"/>
      <c r="AQ4200" s="227"/>
    </row>
    <row r="4201" spans="35:43">
      <c r="AI4201" s="227"/>
      <c r="AJ4201" s="227"/>
      <c r="AK4201" s="227"/>
      <c r="AL4201" s="227"/>
      <c r="AM4201" s="225"/>
      <c r="AN4201" s="227"/>
      <c r="AO4201" s="227"/>
      <c r="AP4201" s="227"/>
      <c r="AQ4201" s="227"/>
    </row>
    <row r="4202" spans="35:43">
      <c r="AI4202" s="227"/>
      <c r="AJ4202" s="227"/>
      <c r="AK4202" s="227"/>
      <c r="AL4202" s="227"/>
      <c r="AM4202" s="225"/>
      <c r="AN4202" s="227"/>
      <c r="AO4202" s="227"/>
      <c r="AP4202" s="227"/>
      <c r="AQ4202" s="227"/>
    </row>
    <row r="4203" spans="35:43">
      <c r="AI4203" s="227"/>
      <c r="AJ4203" s="227"/>
      <c r="AK4203" s="227"/>
      <c r="AL4203" s="227"/>
      <c r="AM4203" s="225"/>
      <c r="AN4203" s="227"/>
      <c r="AO4203" s="227"/>
      <c r="AP4203" s="227"/>
      <c r="AQ4203" s="227"/>
    </row>
    <row r="4204" spans="35:43">
      <c r="AI4204" s="227"/>
      <c r="AJ4204" s="227"/>
      <c r="AK4204" s="227"/>
      <c r="AL4204" s="227"/>
      <c r="AM4204" s="225"/>
      <c r="AN4204" s="227"/>
      <c r="AO4204" s="227"/>
      <c r="AP4204" s="227"/>
      <c r="AQ4204" s="227"/>
    </row>
    <row r="4205" spans="35:43">
      <c r="AI4205" s="227"/>
      <c r="AJ4205" s="227"/>
      <c r="AK4205" s="227"/>
      <c r="AL4205" s="227"/>
      <c r="AM4205" s="225"/>
      <c r="AN4205" s="227"/>
      <c r="AO4205" s="227"/>
      <c r="AP4205" s="227"/>
      <c r="AQ4205" s="227"/>
    </row>
    <row r="4206" spans="35:43">
      <c r="AI4206" s="227"/>
      <c r="AJ4206" s="227"/>
      <c r="AK4206" s="227"/>
      <c r="AL4206" s="227"/>
      <c r="AM4206" s="225"/>
      <c r="AN4206" s="227"/>
      <c r="AO4206" s="227"/>
      <c r="AP4206" s="227"/>
      <c r="AQ4206" s="227"/>
    </row>
    <row r="4207" spans="35:43">
      <c r="AI4207" s="227"/>
      <c r="AJ4207" s="227"/>
      <c r="AK4207" s="227"/>
      <c r="AL4207" s="227"/>
      <c r="AM4207" s="225"/>
      <c r="AN4207" s="227"/>
      <c r="AO4207" s="227"/>
      <c r="AP4207" s="227"/>
      <c r="AQ4207" s="227"/>
    </row>
    <row r="4208" spans="35:43">
      <c r="AI4208" s="227"/>
      <c r="AJ4208" s="227"/>
      <c r="AK4208" s="227"/>
      <c r="AL4208" s="227"/>
      <c r="AM4208" s="225"/>
      <c r="AN4208" s="227"/>
      <c r="AO4208" s="227"/>
      <c r="AP4208" s="227"/>
      <c r="AQ4208" s="227"/>
    </row>
    <row r="4209" spans="35:43">
      <c r="AI4209" s="227"/>
      <c r="AJ4209" s="227"/>
      <c r="AK4209" s="227"/>
      <c r="AL4209" s="227"/>
      <c r="AM4209" s="225"/>
      <c r="AN4209" s="227"/>
      <c r="AO4209" s="227"/>
      <c r="AP4209" s="227"/>
      <c r="AQ4209" s="227"/>
    </row>
    <row r="4210" spans="35:43">
      <c r="AI4210" s="227"/>
      <c r="AJ4210" s="227"/>
      <c r="AK4210" s="227"/>
      <c r="AL4210" s="227"/>
      <c r="AM4210" s="225"/>
      <c r="AN4210" s="227"/>
      <c r="AO4210" s="227"/>
      <c r="AP4210" s="227"/>
      <c r="AQ4210" s="227"/>
    </row>
    <row r="4211" spans="35:43">
      <c r="AI4211" s="227"/>
      <c r="AJ4211" s="227"/>
      <c r="AK4211" s="227"/>
      <c r="AL4211" s="227"/>
      <c r="AM4211" s="225"/>
      <c r="AN4211" s="227"/>
      <c r="AO4211" s="227"/>
      <c r="AP4211" s="227"/>
      <c r="AQ4211" s="227"/>
    </row>
    <row r="4212" spans="35:43">
      <c r="AI4212" s="227"/>
      <c r="AJ4212" s="227"/>
      <c r="AK4212" s="227"/>
      <c r="AL4212" s="227"/>
      <c r="AM4212" s="225"/>
      <c r="AN4212" s="227"/>
      <c r="AO4212" s="227"/>
      <c r="AP4212" s="227"/>
      <c r="AQ4212" s="227"/>
    </row>
    <row r="4213" spans="35:43">
      <c r="AI4213" s="227"/>
      <c r="AJ4213" s="227"/>
      <c r="AK4213" s="227"/>
      <c r="AL4213" s="227"/>
      <c r="AM4213" s="225"/>
      <c r="AN4213" s="227"/>
      <c r="AO4213" s="227"/>
      <c r="AP4213" s="227"/>
      <c r="AQ4213" s="227"/>
    </row>
    <row r="4214" spans="35:43">
      <c r="AI4214" s="227"/>
      <c r="AJ4214" s="227"/>
      <c r="AK4214" s="227"/>
      <c r="AL4214" s="227"/>
      <c r="AM4214" s="225"/>
      <c r="AN4214" s="227"/>
      <c r="AO4214" s="227"/>
      <c r="AP4214" s="227"/>
      <c r="AQ4214" s="227"/>
    </row>
    <row r="4215" spans="35:43">
      <c r="AI4215" s="227"/>
      <c r="AJ4215" s="227"/>
      <c r="AK4215" s="227"/>
      <c r="AL4215" s="227"/>
      <c r="AM4215" s="225"/>
      <c r="AN4215" s="227"/>
      <c r="AO4215" s="227"/>
      <c r="AP4215" s="227"/>
      <c r="AQ4215" s="227"/>
    </row>
    <row r="4216" spans="35:43">
      <c r="AI4216" s="227"/>
      <c r="AJ4216" s="227"/>
      <c r="AK4216" s="227"/>
      <c r="AL4216" s="227"/>
      <c r="AM4216" s="225"/>
      <c r="AN4216" s="227"/>
      <c r="AO4216" s="227"/>
      <c r="AP4216" s="227"/>
      <c r="AQ4216" s="227"/>
    </row>
    <row r="4217" spans="35:43">
      <c r="AI4217" s="227"/>
      <c r="AJ4217" s="227"/>
      <c r="AK4217" s="227"/>
      <c r="AL4217" s="227"/>
      <c r="AM4217" s="225"/>
      <c r="AN4217" s="227"/>
      <c r="AO4217" s="227"/>
      <c r="AP4217" s="227"/>
      <c r="AQ4217" s="227"/>
    </row>
    <row r="4218" spans="35:43">
      <c r="AI4218" s="227"/>
      <c r="AJ4218" s="227"/>
      <c r="AK4218" s="227"/>
      <c r="AL4218" s="227"/>
      <c r="AM4218" s="225"/>
      <c r="AN4218" s="227"/>
      <c r="AO4218" s="227"/>
      <c r="AP4218" s="227"/>
      <c r="AQ4218" s="227"/>
    </row>
    <row r="4219" spans="35:43">
      <c r="AI4219" s="227"/>
      <c r="AJ4219" s="227"/>
      <c r="AK4219" s="227"/>
      <c r="AL4219" s="227"/>
      <c r="AM4219" s="225"/>
      <c r="AN4219" s="227"/>
      <c r="AO4219" s="227"/>
      <c r="AP4219" s="227"/>
      <c r="AQ4219" s="227"/>
    </row>
    <row r="4220" spans="35:43">
      <c r="AI4220" s="227"/>
      <c r="AJ4220" s="227"/>
      <c r="AK4220" s="227"/>
      <c r="AL4220" s="227"/>
      <c r="AM4220" s="225"/>
      <c r="AN4220" s="227"/>
      <c r="AO4220" s="227"/>
      <c r="AP4220" s="227"/>
      <c r="AQ4220" s="227"/>
    </row>
    <row r="4221" spans="35:43">
      <c r="AI4221" s="227"/>
      <c r="AJ4221" s="227"/>
      <c r="AK4221" s="227"/>
      <c r="AL4221" s="227"/>
      <c r="AM4221" s="225"/>
      <c r="AN4221" s="227"/>
      <c r="AO4221" s="227"/>
      <c r="AP4221" s="227"/>
      <c r="AQ4221" s="227"/>
    </row>
    <row r="4222" spans="35:43">
      <c r="AI4222" s="227"/>
      <c r="AJ4222" s="227"/>
      <c r="AK4222" s="227"/>
      <c r="AL4222" s="227"/>
      <c r="AM4222" s="225"/>
      <c r="AN4222" s="227"/>
      <c r="AO4222" s="227"/>
      <c r="AP4222" s="227"/>
      <c r="AQ4222" s="227"/>
    </row>
    <row r="4223" spans="35:43">
      <c r="AI4223" s="227"/>
      <c r="AJ4223" s="227"/>
      <c r="AK4223" s="227"/>
      <c r="AL4223" s="227"/>
      <c r="AM4223" s="225"/>
      <c r="AN4223" s="227"/>
      <c r="AO4223" s="227"/>
      <c r="AP4223" s="227"/>
      <c r="AQ4223" s="227"/>
    </row>
    <row r="4224" spans="35:43">
      <c r="AI4224" s="227"/>
      <c r="AJ4224" s="227"/>
      <c r="AK4224" s="227"/>
      <c r="AL4224" s="227"/>
      <c r="AM4224" s="225"/>
      <c r="AN4224" s="227"/>
      <c r="AO4224" s="227"/>
      <c r="AP4224" s="227"/>
      <c r="AQ4224" s="227"/>
    </row>
    <row r="4225" spans="35:43">
      <c r="AI4225" s="227"/>
      <c r="AJ4225" s="227"/>
      <c r="AK4225" s="227"/>
      <c r="AL4225" s="227"/>
      <c r="AM4225" s="225"/>
      <c r="AN4225" s="227"/>
      <c r="AO4225" s="227"/>
      <c r="AP4225" s="227"/>
      <c r="AQ4225" s="227"/>
    </row>
    <row r="4226" spans="35:43">
      <c r="AI4226" s="227"/>
      <c r="AJ4226" s="227"/>
      <c r="AK4226" s="227"/>
      <c r="AL4226" s="227"/>
      <c r="AM4226" s="225"/>
      <c r="AN4226" s="227"/>
      <c r="AO4226" s="227"/>
      <c r="AP4226" s="227"/>
      <c r="AQ4226" s="227"/>
    </row>
    <row r="4227" spans="35:43">
      <c r="AI4227" s="227"/>
      <c r="AJ4227" s="227"/>
      <c r="AK4227" s="227"/>
      <c r="AL4227" s="227"/>
      <c r="AM4227" s="225"/>
      <c r="AN4227" s="227"/>
      <c r="AO4227" s="227"/>
      <c r="AP4227" s="227"/>
      <c r="AQ4227" s="227"/>
    </row>
    <row r="4228" spans="35:43">
      <c r="AI4228" s="227"/>
      <c r="AJ4228" s="227"/>
      <c r="AK4228" s="227"/>
      <c r="AL4228" s="227"/>
      <c r="AM4228" s="225"/>
      <c r="AN4228" s="227"/>
      <c r="AO4228" s="227"/>
      <c r="AP4228" s="227"/>
      <c r="AQ4228" s="227"/>
    </row>
    <row r="4229" spans="35:43">
      <c r="AI4229" s="227"/>
      <c r="AJ4229" s="227"/>
      <c r="AK4229" s="227"/>
      <c r="AL4229" s="227"/>
      <c r="AM4229" s="225"/>
      <c r="AN4229" s="227"/>
      <c r="AO4229" s="227"/>
      <c r="AP4229" s="227"/>
      <c r="AQ4229" s="227"/>
    </row>
    <row r="4230" spans="35:43">
      <c r="AI4230" s="227"/>
      <c r="AJ4230" s="227"/>
      <c r="AK4230" s="227"/>
      <c r="AL4230" s="227"/>
      <c r="AM4230" s="225"/>
      <c r="AN4230" s="227"/>
      <c r="AO4230" s="227"/>
      <c r="AP4230" s="227"/>
      <c r="AQ4230" s="227"/>
    </row>
    <row r="4231" spans="35:43">
      <c r="AI4231" s="227"/>
      <c r="AJ4231" s="227"/>
      <c r="AK4231" s="227"/>
      <c r="AL4231" s="227"/>
      <c r="AM4231" s="225"/>
      <c r="AN4231" s="227"/>
      <c r="AO4231" s="227"/>
      <c r="AP4231" s="227"/>
      <c r="AQ4231" s="227"/>
    </row>
    <row r="4232" spans="35:43">
      <c r="AI4232" s="227"/>
      <c r="AJ4232" s="227"/>
      <c r="AK4232" s="227"/>
      <c r="AL4232" s="227"/>
      <c r="AM4232" s="225"/>
      <c r="AN4232" s="227"/>
      <c r="AO4232" s="227"/>
      <c r="AP4232" s="227"/>
      <c r="AQ4232" s="227"/>
    </row>
    <row r="4233" spans="35:43">
      <c r="AI4233" s="227"/>
      <c r="AJ4233" s="227"/>
      <c r="AK4233" s="227"/>
      <c r="AL4233" s="227"/>
      <c r="AM4233" s="225"/>
      <c r="AN4233" s="227"/>
      <c r="AO4233" s="227"/>
      <c r="AP4233" s="227"/>
      <c r="AQ4233" s="227"/>
    </row>
    <row r="4234" spans="35:43">
      <c r="AI4234" s="227"/>
      <c r="AJ4234" s="227"/>
      <c r="AK4234" s="227"/>
      <c r="AL4234" s="227"/>
      <c r="AM4234" s="225"/>
      <c r="AN4234" s="227"/>
      <c r="AO4234" s="227"/>
      <c r="AP4234" s="227"/>
      <c r="AQ4234" s="227"/>
    </row>
    <row r="4235" spans="35:43">
      <c r="AI4235" s="227"/>
      <c r="AJ4235" s="227"/>
      <c r="AK4235" s="227"/>
      <c r="AL4235" s="227"/>
      <c r="AM4235" s="225"/>
      <c r="AN4235" s="227"/>
      <c r="AO4235" s="227"/>
      <c r="AP4235" s="227"/>
      <c r="AQ4235" s="227"/>
    </row>
    <row r="4236" spans="35:43">
      <c r="AI4236" s="227"/>
      <c r="AJ4236" s="227"/>
      <c r="AK4236" s="227"/>
      <c r="AL4236" s="227"/>
      <c r="AM4236" s="225"/>
      <c r="AN4236" s="227"/>
      <c r="AO4236" s="227"/>
      <c r="AP4236" s="227"/>
      <c r="AQ4236" s="227"/>
    </row>
    <row r="4237" spans="35:43">
      <c r="AI4237" s="227"/>
      <c r="AJ4237" s="227"/>
      <c r="AK4237" s="227"/>
      <c r="AL4237" s="227"/>
      <c r="AM4237" s="225"/>
      <c r="AN4237" s="227"/>
      <c r="AO4237" s="227"/>
      <c r="AP4237" s="227"/>
      <c r="AQ4237" s="227"/>
    </row>
    <row r="4238" spans="35:43">
      <c r="AI4238" s="227"/>
      <c r="AJ4238" s="227"/>
      <c r="AK4238" s="227"/>
      <c r="AL4238" s="227"/>
      <c r="AM4238" s="225"/>
      <c r="AN4238" s="227"/>
      <c r="AO4238" s="227"/>
      <c r="AP4238" s="227"/>
      <c r="AQ4238" s="227"/>
    </row>
    <row r="4239" spans="35:43">
      <c r="AI4239" s="227"/>
      <c r="AJ4239" s="227"/>
      <c r="AK4239" s="227"/>
      <c r="AL4239" s="227"/>
      <c r="AM4239" s="225"/>
      <c r="AN4239" s="227"/>
      <c r="AO4239" s="227"/>
      <c r="AP4239" s="227"/>
      <c r="AQ4239" s="227"/>
    </row>
    <row r="4240" spans="35:43">
      <c r="AI4240" s="227"/>
      <c r="AJ4240" s="227"/>
      <c r="AK4240" s="227"/>
      <c r="AL4240" s="227"/>
      <c r="AM4240" s="225"/>
      <c r="AN4240" s="227"/>
      <c r="AO4240" s="227"/>
      <c r="AP4240" s="227"/>
      <c r="AQ4240" s="227"/>
    </row>
    <row r="4241" spans="35:43">
      <c r="AI4241" s="227"/>
      <c r="AJ4241" s="227"/>
      <c r="AK4241" s="227"/>
      <c r="AL4241" s="227"/>
      <c r="AM4241" s="225"/>
      <c r="AN4241" s="227"/>
      <c r="AO4241" s="227"/>
      <c r="AP4241" s="227"/>
      <c r="AQ4241" s="227"/>
    </row>
    <row r="4242" spans="35:43">
      <c r="AI4242" s="227"/>
      <c r="AJ4242" s="227"/>
      <c r="AK4242" s="227"/>
      <c r="AL4242" s="227"/>
      <c r="AM4242" s="225"/>
      <c r="AN4242" s="227"/>
      <c r="AO4242" s="227"/>
      <c r="AP4242" s="227"/>
      <c r="AQ4242" s="227"/>
    </row>
    <row r="4243" spans="35:43">
      <c r="AI4243" s="227"/>
      <c r="AJ4243" s="227"/>
      <c r="AK4243" s="227"/>
      <c r="AL4243" s="227"/>
      <c r="AM4243" s="225"/>
      <c r="AN4243" s="227"/>
      <c r="AO4243" s="227"/>
      <c r="AP4243" s="227"/>
      <c r="AQ4243" s="227"/>
    </row>
    <row r="4244" spans="35:43">
      <c r="AI4244" s="227"/>
      <c r="AJ4244" s="227"/>
      <c r="AK4244" s="227"/>
      <c r="AL4244" s="227"/>
      <c r="AM4244" s="225"/>
      <c r="AN4244" s="227"/>
      <c r="AO4244" s="227"/>
      <c r="AP4244" s="227"/>
      <c r="AQ4244" s="227"/>
    </row>
    <row r="4245" spans="35:43">
      <c r="AI4245" s="227"/>
      <c r="AJ4245" s="227"/>
      <c r="AK4245" s="227"/>
      <c r="AL4245" s="227"/>
      <c r="AM4245" s="225"/>
      <c r="AN4245" s="227"/>
      <c r="AO4245" s="227"/>
      <c r="AP4245" s="227"/>
      <c r="AQ4245" s="227"/>
    </row>
    <row r="4246" spans="35:43">
      <c r="AI4246" s="227"/>
      <c r="AJ4246" s="227"/>
      <c r="AK4246" s="227"/>
      <c r="AL4246" s="227"/>
      <c r="AM4246" s="225"/>
      <c r="AN4246" s="227"/>
      <c r="AO4246" s="227"/>
      <c r="AP4246" s="227"/>
      <c r="AQ4246" s="227"/>
    </row>
    <row r="4247" spans="35:43">
      <c r="AI4247" s="227"/>
      <c r="AJ4247" s="227"/>
      <c r="AK4247" s="227"/>
      <c r="AL4247" s="227"/>
      <c r="AM4247" s="225"/>
      <c r="AN4247" s="227"/>
      <c r="AO4247" s="227"/>
      <c r="AP4247" s="227"/>
      <c r="AQ4247" s="227"/>
    </row>
    <row r="4248" spans="35:43">
      <c r="AI4248" s="227"/>
      <c r="AJ4248" s="227"/>
      <c r="AK4248" s="227"/>
      <c r="AL4248" s="227"/>
      <c r="AM4248" s="225"/>
      <c r="AN4248" s="227"/>
      <c r="AO4248" s="227"/>
      <c r="AP4248" s="227"/>
      <c r="AQ4248" s="227"/>
    </row>
    <row r="4249" spans="35:43">
      <c r="AI4249" s="227"/>
      <c r="AJ4249" s="227"/>
      <c r="AK4249" s="227"/>
      <c r="AL4249" s="227"/>
      <c r="AM4249" s="225"/>
      <c r="AN4249" s="227"/>
      <c r="AO4249" s="227"/>
      <c r="AP4249" s="227"/>
      <c r="AQ4249" s="227"/>
    </row>
    <row r="4250" spans="35:43">
      <c r="AI4250" s="227"/>
      <c r="AJ4250" s="227"/>
      <c r="AK4250" s="227"/>
      <c r="AL4250" s="227"/>
      <c r="AM4250" s="225"/>
      <c r="AN4250" s="227"/>
      <c r="AO4250" s="227"/>
      <c r="AP4250" s="227"/>
      <c r="AQ4250" s="227"/>
    </row>
    <row r="4251" spans="35:43">
      <c r="AI4251" s="227"/>
      <c r="AJ4251" s="227"/>
      <c r="AK4251" s="227"/>
      <c r="AL4251" s="227"/>
      <c r="AM4251" s="225"/>
      <c r="AN4251" s="227"/>
      <c r="AO4251" s="227"/>
      <c r="AP4251" s="227"/>
      <c r="AQ4251" s="227"/>
    </row>
    <row r="4252" spans="35:43">
      <c r="AI4252" s="227"/>
      <c r="AJ4252" s="227"/>
      <c r="AK4252" s="227"/>
      <c r="AL4252" s="227"/>
      <c r="AM4252" s="225"/>
      <c r="AN4252" s="227"/>
      <c r="AO4252" s="227"/>
      <c r="AP4252" s="227"/>
      <c r="AQ4252" s="227"/>
    </row>
    <row r="4253" spans="35:43">
      <c r="AI4253" s="227"/>
      <c r="AJ4253" s="227"/>
      <c r="AK4253" s="227"/>
      <c r="AL4253" s="227"/>
      <c r="AM4253" s="225"/>
      <c r="AN4253" s="227"/>
      <c r="AO4253" s="227"/>
      <c r="AP4253" s="227"/>
      <c r="AQ4253" s="227"/>
    </row>
    <row r="4254" spans="35:43">
      <c r="AI4254" s="227"/>
      <c r="AJ4254" s="227"/>
      <c r="AK4254" s="227"/>
      <c r="AL4254" s="227"/>
      <c r="AM4254" s="225"/>
      <c r="AN4254" s="227"/>
      <c r="AO4254" s="227"/>
      <c r="AP4254" s="227"/>
      <c r="AQ4254" s="227"/>
    </row>
    <row r="4255" spans="35:43">
      <c r="AI4255" s="227"/>
      <c r="AJ4255" s="227"/>
      <c r="AK4255" s="227"/>
      <c r="AL4255" s="227"/>
      <c r="AM4255" s="225"/>
      <c r="AN4255" s="227"/>
      <c r="AO4255" s="227"/>
      <c r="AP4255" s="227"/>
      <c r="AQ4255" s="227"/>
    </row>
    <row r="4256" spans="35:43">
      <c r="AI4256" s="227"/>
      <c r="AJ4256" s="227"/>
      <c r="AK4256" s="227"/>
      <c r="AL4256" s="227"/>
      <c r="AM4256" s="225"/>
      <c r="AN4256" s="227"/>
      <c r="AO4256" s="227"/>
      <c r="AP4256" s="227"/>
      <c r="AQ4256" s="227"/>
    </row>
    <row r="4257" spans="35:43">
      <c r="AI4257" s="227"/>
      <c r="AJ4257" s="227"/>
      <c r="AK4257" s="227"/>
      <c r="AL4257" s="227"/>
      <c r="AM4257" s="225"/>
      <c r="AN4257" s="227"/>
      <c r="AO4257" s="227"/>
      <c r="AP4257" s="227"/>
      <c r="AQ4257" s="227"/>
    </row>
    <row r="4258" spans="35:43">
      <c r="AI4258" s="227"/>
      <c r="AJ4258" s="227"/>
      <c r="AK4258" s="227"/>
      <c r="AL4258" s="227"/>
      <c r="AM4258" s="225"/>
      <c r="AN4258" s="227"/>
      <c r="AO4258" s="227"/>
      <c r="AP4258" s="227"/>
      <c r="AQ4258" s="227"/>
    </row>
    <row r="4259" spans="35:43">
      <c r="AI4259" s="227"/>
      <c r="AJ4259" s="227"/>
      <c r="AK4259" s="227"/>
      <c r="AL4259" s="227"/>
      <c r="AM4259" s="225"/>
      <c r="AN4259" s="227"/>
      <c r="AO4259" s="227"/>
      <c r="AP4259" s="227"/>
      <c r="AQ4259" s="227"/>
    </row>
    <row r="4260" spans="35:43">
      <c r="AI4260" s="227"/>
      <c r="AJ4260" s="227"/>
      <c r="AK4260" s="227"/>
      <c r="AL4260" s="227"/>
      <c r="AM4260" s="225"/>
      <c r="AN4260" s="227"/>
      <c r="AO4260" s="227"/>
      <c r="AP4260" s="227"/>
      <c r="AQ4260" s="227"/>
    </row>
    <row r="4261" spans="35:43">
      <c r="AI4261" s="227"/>
      <c r="AJ4261" s="227"/>
      <c r="AK4261" s="227"/>
      <c r="AL4261" s="227"/>
      <c r="AM4261" s="225"/>
      <c r="AN4261" s="227"/>
      <c r="AO4261" s="227"/>
      <c r="AP4261" s="227"/>
      <c r="AQ4261" s="227"/>
    </row>
    <row r="4262" spans="35:43">
      <c r="AI4262" s="227"/>
      <c r="AJ4262" s="227"/>
      <c r="AK4262" s="227"/>
      <c r="AL4262" s="227"/>
      <c r="AM4262" s="225"/>
      <c r="AN4262" s="227"/>
      <c r="AO4262" s="227"/>
      <c r="AP4262" s="227"/>
      <c r="AQ4262" s="227"/>
    </row>
    <row r="4263" spans="35:43">
      <c r="AI4263" s="227"/>
      <c r="AJ4263" s="227"/>
      <c r="AK4263" s="227"/>
      <c r="AL4263" s="227"/>
      <c r="AM4263" s="225"/>
      <c r="AN4263" s="227"/>
      <c r="AO4263" s="227"/>
      <c r="AP4263" s="227"/>
      <c r="AQ4263" s="227"/>
    </row>
    <row r="4264" spans="35:43">
      <c r="AI4264" s="227"/>
      <c r="AJ4264" s="227"/>
      <c r="AK4264" s="227"/>
      <c r="AL4264" s="227"/>
      <c r="AM4264" s="225"/>
      <c r="AN4264" s="227"/>
      <c r="AO4264" s="227"/>
      <c r="AP4264" s="227"/>
      <c r="AQ4264" s="227"/>
    </row>
    <row r="4265" spans="35:43">
      <c r="AI4265" s="227"/>
      <c r="AJ4265" s="227"/>
      <c r="AK4265" s="227"/>
      <c r="AL4265" s="227"/>
      <c r="AM4265" s="225"/>
      <c r="AN4265" s="227"/>
      <c r="AO4265" s="227"/>
      <c r="AP4265" s="227"/>
      <c r="AQ4265" s="227"/>
    </row>
    <row r="4266" spans="35:43">
      <c r="AI4266" s="227"/>
      <c r="AJ4266" s="227"/>
      <c r="AK4266" s="227"/>
      <c r="AL4266" s="227"/>
      <c r="AM4266" s="225"/>
      <c r="AN4266" s="227"/>
      <c r="AO4266" s="227"/>
      <c r="AP4266" s="227"/>
      <c r="AQ4266" s="227"/>
    </row>
    <row r="4267" spans="35:43">
      <c r="AI4267" s="227"/>
      <c r="AJ4267" s="227"/>
      <c r="AK4267" s="227"/>
      <c r="AL4267" s="227"/>
      <c r="AM4267" s="225"/>
      <c r="AN4267" s="227"/>
      <c r="AO4267" s="227"/>
      <c r="AP4267" s="227"/>
      <c r="AQ4267" s="227"/>
    </row>
    <row r="4268" spans="35:43">
      <c r="AI4268" s="227"/>
      <c r="AJ4268" s="227"/>
      <c r="AK4268" s="227"/>
      <c r="AL4268" s="227"/>
      <c r="AM4268" s="225"/>
      <c r="AN4268" s="227"/>
      <c r="AO4268" s="227"/>
      <c r="AP4268" s="227"/>
      <c r="AQ4268" s="227"/>
    </row>
    <row r="4269" spans="35:43">
      <c r="AI4269" s="227"/>
      <c r="AJ4269" s="227"/>
      <c r="AK4269" s="227"/>
      <c r="AL4269" s="227"/>
      <c r="AM4269" s="225"/>
      <c r="AN4269" s="227"/>
      <c r="AO4269" s="227"/>
      <c r="AP4269" s="227"/>
      <c r="AQ4269" s="227"/>
    </row>
    <row r="4270" spans="35:43">
      <c r="AI4270" s="227"/>
      <c r="AJ4270" s="227"/>
      <c r="AK4270" s="227"/>
      <c r="AL4270" s="227"/>
      <c r="AM4270" s="225"/>
      <c r="AN4270" s="227"/>
      <c r="AO4270" s="227"/>
      <c r="AP4270" s="227"/>
      <c r="AQ4270" s="227"/>
    </row>
    <row r="4271" spans="35:43">
      <c r="AI4271" s="227"/>
      <c r="AJ4271" s="227"/>
      <c r="AK4271" s="227"/>
      <c r="AL4271" s="227"/>
      <c r="AM4271" s="225"/>
      <c r="AN4271" s="227"/>
      <c r="AO4271" s="227"/>
      <c r="AP4271" s="227"/>
      <c r="AQ4271" s="227"/>
    </row>
    <row r="4272" spans="35:43">
      <c r="AI4272" s="227"/>
      <c r="AJ4272" s="227"/>
      <c r="AK4272" s="227"/>
      <c r="AL4272" s="227"/>
      <c r="AM4272" s="225"/>
      <c r="AN4272" s="227"/>
      <c r="AO4272" s="227"/>
      <c r="AP4272" s="227"/>
      <c r="AQ4272" s="227"/>
    </row>
    <row r="4273" spans="35:43">
      <c r="AI4273" s="227"/>
      <c r="AJ4273" s="227"/>
      <c r="AK4273" s="227"/>
      <c r="AL4273" s="227"/>
      <c r="AM4273" s="225"/>
      <c r="AN4273" s="227"/>
      <c r="AO4273" s="227"/>
      <c r="AP4273" s="227"/>
      <c r="AQ4273" s="227"/>
    </row>
    <row r="4274" spans="35:43">
      <c r="AI4274" s="227"/>
      <c r="AJ4274" s="227"/>
      <c r="AK4274" s="227"/>
      <c r="AL4274" s="227"/>
      <c r="AM4274" s="225"/>
      <c r="AN4274" s="227"/>
      <c r="AO4274" s="227"/>
      <c r="AP4274" s="227"/>
      <c r="AQ4274" s="227"/>
    </row>
    <row r="4275" spans="35:43">
      <c r="AI4275" s="227"/>
      <c r="AJ4275" s="227"/>
      <c r="AK4275" s="227"/>
      <c r="AL4275" s="227"/>
      <c r="AM4275" s="225"/>
      <c r="AN4275" s="227"/>
      <c r="AO4275" s="227"/>
      <c r="AP4275" s="227"/>
      <c r="AQ4275" s="227"/>
    </row>
    <row r="4276" spans="35:43">
      <c r="AI4276" s="227"/>
      <c r="AJ4276" s="227"/>
      <c r="AK4276" s="227"/>
      <c r="AL4276" s="227"/>
      <c r="AM4276" s="225"/>
      <c r="AN4276" s="227"/>
      <c r="AO4276" s="227"/>
      <c r="AP4276" s="227"/>
      <c r="AQ4276" s="227"/>
    </row>
    <row r="4277" spans="35:43">
      <c r="AI4277" s="227"/>
      <c r="AJ4277" s="227"/>
      <c r="AK4277" s="227"/>
      <c r="AL4277" s="227"/>
      <c r="AM4277" s="225"/>
      <c r="AN4277" s="227"/>
      <c r="AO4277" s="227"/>
      <c r="AP4277" s="227"/>
      <c r="AQ4277" s="227"/>
    </row>
    <row r="4278" spans="35:43">
      <c r="AI4278" s="227"/>
      <c r="AJ4278" s="227"/>
      <c r="AK4278" s="227"/>
      <c r="AL4278" s="227"/>
      <c r="AM4278" s="225"/>
      <c r="AN4278" s="227"/>
      <c r="AO4278" s="227"/>
      <c r="AP4278" s="227"/>
      <c r="AQ4278" s="227"/>
    </row>
    <row r="4279" spans="35:43">
      <c r="AI4279" s="227"/>
      <c r="AJ4279" s="227"/>
      <c r="AK4279" s="227"/>
      <c r="AL4279" s="227"/>
      <c r="AM4279" s="225"/>
      <c r="AN4279" s="227"/>
      <c r="AO4279" s="227"/>
      <c r="AP4279" s="227"/>
      <c r="AQ4279" s="227"/>
    </row>
    <row r="4280" spans="35:43">
      <c r="AI4280" s="227"/>
      <c r="AJ4280" s="227"/>
      <c r="AK4280" s="227"/>
      <c r="AL4280" s="227"/>
      <c r="AM4280" s="225"/>
      <c r="AN4280" s="227"/>
      <c r="AO4280" s="227"/>
      <c r="AP4280" s="227"/>
      <c r="AQ4280" s="227"/>
    </row>
    <row r="4281" spans="35:43">
      <c r="AI4281" s="227"/>
      <c r="AJ4281" s="227"/>
      <c r="AK4281" s="227"/>
      <c r="AL4281" s="227"/>
      <c r="AM4281" s="225"/>
      <c r="AN4281" s="227"/>
      <c r="AO4281" s="227"/>
      <c r="AP4281" s="227"/>
      <c r="AQ4281" s="227"/>
    </row>
    <row r="4282" spans="35:43">
      <c r="AI4282" s="227"/>
      <c r="AJ4282" s="227"/>
      <c r="AK4282" s="227"/>
      <c r="AL4282" s="227"/>
      <c r="AM4282" s="225"/>
      <c r="AN4282" s="227"/>
      <c r="AO4282" s="227"/>
      <c r="AP4282" s="227"/>
      <c r="AQ4282" s="227"/>
    </row>
    <row r="4283" spans="35:43">
      <c r="AI4283" s="227"/>
      <c r="AJ4283" s="227"/>
      <c r="AK4283" s="227"/>
      <c r="AL4283" s="227"/>
      <c r="AM4283" s="225"/>
      <c r="AN4283" s="227"/>
      <c r="AO4283" s="227"/>
      <c r="AP4283" s="227"/>
      <c r="AQ4283" s="227"/>
    </row>
    <row r="4284" spans="35:43">
      <c r="AI4284" s="227"/>
      <c r="AJ4284" s="227"/>
      <c r="AK4284" s="227"/>
      <c r="AL4284" s="227"/>
      <c r="AM4284" s="225"/>
      <c r="AN4284" s="227"/>
      <c r="AO4284" s="227"/>
      <c r="AP4284" s="227"/>
      <c r="AQ4284" s="227"/>
    </row>
    <row r="4285" spans="35:43">
      <c r="AI4285" s="227"/>
      <c r="AJ4285" s="227"/>
      <c r="AK4285" s="227"/>
      <c r="AL4285" s="227"/>
      <c r="AM4285" s="225"/>
      <c r="AN4285" s="227"/>
      <c r="AO4285" s="227"/>
      <c r="AP4285" s="227"/>
      <c r="AQ4285" s="227"/>
    </row>
    <row r="4286" spans="35:43">
      <c r="AI4286" s="227"/>
      <c r="AJ4286" s="227"/>
      <c r="AK4286" s="227"/>
      <c r="AL4286" s="227"/>
      <c r="AM4286" s="225"/>
      <c r="AN4286" s="227"/>
      <c r="AO4286" s="227"/>
      <c r="AP4286" s="227"/>
      <c r="AQ4286" s="227"/>
    </row>
    <row r="4287" spans="35:43">
      <c r="AI4287" s="227"/>
      <c r="AJ4287" s="227"/>
      <c r="AK4287" s="227"/>
      <c r="AL4287" s="227"/>
      <c r="AM4287" s="225"/>
      <c r="AN4287" s="227"/>
      <c r="AO4287" s="227"/>
      <c r="AP4287" s="227"/>
      <c r="AQ4287" s="227"/>
    </row>
    <row r="4288" spans="35:43">
      <c r="AI4288" s="227"/>
      <c r="AJ4288" s="227"/>
      <c r="AK4288" s="227"/>
      <c r="AL4288" s="227"/>
      <c r="AM4288" s="225"/>
      <c r="AN4288" s="227"/>
      <c r="AO4288" s="227"/>
      <c r="AP4288" s="227"/>
      <c r="AQ4288" s="227"/>
    </row>
    <row r="4289" spans="35:43">
      <c r="AI4289" s="227"/>
      <c r="AJ4289" s="227"/>
      <c r="AK4289" s="227"/>
      <c r="AL4289" s="227"/>
      <c r="AM4289" s="225"/>
      <c r="AN4289" s="227"/>
      <c r="AO4289" s="227"/>
      <c r="AP4289" s="227"/>
      <c r="AQ4289" s="227"/>
    </row>
    <row r="4290" spans="35:43">
      <c r="AI4290" s="227"/>
      <c r="AJ4290" s="227"/>
      <c r="AK4290" s="227"/>
      <c r="AL4290" s="227"/>
      <c r="AM4290" s="225"/>
      <c r="AN4290" s="227"/>
      <c r="AO4290" s="227"/>
      <c r="AP4290" s="227"/>
      <c r="AQ4290" s="227"/>
    </row>
    <row r="4291" spans="35:43">
      <c r="AI4291" s="227"/>
      <c r="AJ4291" s="227"/>
      <c r="AK4291" s="227"/>
      <c r="AL4291" s="227"/>
      <c r="AM4291" s="225"/>
      <c r="AN4291" s="227"/>
      <c r="AO4291" s="227"/>
      <c r="AP4291" s="227"/>
      <c r="AQ4291" s="227"/>
    </row>
    <row r="4292" spans="35:43">
      <c r="AI4292" s="227"/>
      <c r="AJ4292" s="227"/>
      <c r="AK4292" s="227"/>
      <c r="AL4292" s="227"/>
      <c r="AM4292" s="225"/>
      <c r="AN4292" s="227"/>
      <c r="AO4292" s="227"/>
      <c r="AP4292" s="227"/>
      <c r="AQ4292" s="227"/>
    </row>
    <row r="4293" spans="35:43">
      <c r="AI4293" s="227"/>
      <c r="AJ4293" s="227"/>
      <c r="AK4293" s="227"/>
      <c r="AL4293" s="227"/>
      <c r="AM4293" s="225"/>
      <c r="AN4293" s="227"/>
      <c r="AO4293" s="227"/>
      <c r="AP4293" s="227"/>
      <c r="AQ4293" s="227"/>
    </row>
    <row r="4294" spans="35:43">
      <c r="AI4294" s="227"/>
      <c r="AJ4294" s="227"/>
      <c r="AK4294" s="227"/>
      <c r="AL4294" s="227"/>
      <c r="AM4294" s="225"/>
      <c r="AN4294" s="227"/>
      <c r="AO4294" s="227"/>
      <c r="AP4294" s="227"/>
      <c r="AQ4294" s="227"/>
    </row>
    <row r="4295" spans="35:43">
      <c r="AI4295" s="227"/>
      <c r="AJ4295" s="227"/>
      <c r="AK4295" s="227"/>
      <c r="AL4295" s="227"/>
      <c r="AM4295" s="225"/>
      <c r="AN4295" s="227"/>
      <c r="AO4295" s="227"/>
      <c r="AP4295" s="227"/>
      <c r="AQ4295" s="227"/>
    </row>
    <row r="4296" spans="35:43">
      <c r="AI4296" s="227"/>
      <c r="AJ4296" s="227"/>
      <c r="AK4296" s="227"/>
      <c r="AL4296" s="227"/>
      <c r="AM4296" s="225"/>
      <c r="AN4296" s="227"/>
      <c r="AO4296" s="227"/>
      <c r="AP4296" s="227"/>
      <c r="AQ4296" s="227"/>
    </row>
    <row r="4297" spans="35:43">
      <c r="AI4297" s="227"/>
      <c r="AJ4297" s="227"/>
      <c r="AK4297" s="227"/>
      <c r="AL4297" s="227"/>
      <c r="AM4297" s="225"/>
      <c r="AN4297" s="227"/>
      <c r="AO4297" s="227"/>
      <c r="AP4297" s="227"/>
      <c r="AQ4297" s="227"/>
    </row>
    <row r="4298" spans="35:43">
      <c r="AI4298" s="227"/>
      <c r="AJ4298" s="227"/>
      <c r="AK4298" s="227"/>
      <c r="AL4298" s="227"/>
      <c r="AM4298" s="225"/>
      <c r="AN4298" s="227"/>
      <c r="AO4298" s="227"/>
      <c r="AP4298" s="227"/>
      <c r="AQ4298" s="227"/>
    </row>
    <row r="4299" spans="35:43">
      <c r="AI4299" s="227"/>
      <c r="AJ4299" s="227"/>
      <c r="AK4299" s="227"/>
      <c r="AL4299" s="227"/>
      <c r="AM4299" s="225"/>
      <c r="AN4299" s="227"/>
      <c r="AO4299" s="227"/>
      <c r="AP4299" s="227"/>
      <c r="AQ4299" s="227"/>
    </row>
    <row r="4300" spans="35:43">
      <c r="AI4300" s="227"/>
      <c r="AJ4300" s="227"/>
      <c r="AK4300" s="227"/>
      <c r="AL4300" s="227"/>
      <c r="AM4300" s="225"/>
      <c r="AN4300" s="227"/>
      <c r="AO4300" s="227"/>
      <c r="AP4300" s="227"/>
      <c r="AQ4300" s="227"/>
    </row>
    <row r="4301" spans="35:43">
      <c r="AI4301" s="227"/>
      <c r="AJ4301" s="227"/>
      <c r="AK4301" s="227"/>
      <c r="AL4301" s="227"/>
      <c r="AM4301" s="225"/>
      <c r="AN4301" s="227"/>
      <c r="AO4301" s="227"/>
      <c r="AP4301" s="227"/>
      <c r="AQ4301" s="227"/>
    </row>
    <row r="4302" spans="35:43">
      <c r="AI4302" s="227"/>
      <c r="AJ4302" s="227"/>
      <c r="AK4302" s="227"/>
      <c r="AL4302" s="227"/>
      <c r="AM4302" s="225"/>
      <c r="AN4302" s="227"/>
      <c r="AO4302" s="227"/>
      <c r="AP4302" s="227"/>
      <c r="AQ4302" s="227"/>
    </row>
    <row r="4303" spans="35:43">
      <c r="AI4303" s="227"/>
      <c r="AJ4303" s="227"/>
      <c r="AK4303" s="227"/>
      <c r="AL4303" s="227"/>
      <c r="AM4303" s="225"/>
      <c r="AN4303" s="227"/>
      <c r="AO4303" s="227"/>
      <c r="AP4303" s="227"/>
      <c r="AQ4303" s="227"/>
    </row>
    <row r="4304" spans="35:43">
      <c r="AI4304" s="227"/>
      <c r="AJ4304" s="227"/>
      <c r="AK4304" s="227"/>
      <c r="AL4304" s="227"/>
      <c r="AM4304" s="225"/>
      <c r="AN4304" s="227"/>
      <c r="AO4304" s="227"/>
      <c r="AP4304" s="227"/>
      <c r="AQ4304" s="227"/>
    </row>
    <row r="4305" spans="35:43">
      <c r="AI4305" s="227"/>
      <c r="AJ4305" s="227"/>
      <c r="AK4305" s="227"/>
      <c r="AL4305" s="227"/>
      <c r="AM4305" s="225"/>
      <c r="AN4305" s="227"/>
      <c r="AO4305" s="227"/>
      <c r="AP4305" s="227"/>
      <c r="AQ4305" s="227"/>
    </row>
    <row r="4306" spans="35:43">
      <c r="AI4306" s="227"/>
      <c r="AJ4306" s="227"/>
      <c r="AK4306" s="227"/>
      <c r="AL4306" s="227"/>
      <c r="AM4306" s="225"/>
      <c r="AN4306" s="227"/>
      <c r="AO4306" s="227"/>
      <c r="AP4306" s="227"/>
      <c r="AQ4306" s="227"/>
    </row>
    <row r="4307" spans="35:43">
      <c r="AI4307" s="227"/>
      <c r="AJ4307" s="227"/>
      <c r="AK4307" s="227"/>
      <c r="AL4307" s="227"/>
      <c r="AM4307" s="225"/>
      <c r="AN4307" s="227"/>
      <c r="AO4307" s="227"/>
      <c r="AP4307" s="227"/>
      <c r="AQ4307" s="227"/>
    </row>
    <row r="4308" spans="35:43">
      <c r="AI4308" s="227"/>
      <c r="AJ4308" s="227"/>
      <c r="AK4308" s="227"/>
      <c r="AL4308" s="227"/>
      <c r="AM4308" s="225"/>
      <c r="AN4308" s="227"/>
      <c r="AO4308" s="227"/>
      <c r="AP4308" s="227"/>
      <c r="AQ4308" s="227"/>
    </row>
    <row r="4309" spans="35:43">
      <c r="AI4309" s="227"/>
      <c r="AJ4309" s="227"/>
      <c r="AK4309" s="227"/>
      <c r="AL4309" s="227"/>
      <c r="AM4309" s="225"/>
      <c r="AN4309" s="227"/>
      <c r="AO4309" s="227"/>
      <c r="AP4309" s="227"/>
      <c r="AQ4309" s="227"/>
    </row>
    <row r="4310" spans="35:43">
      <c r="AI4310" s="227"/>
      <c r="AJ4310" s="227"/>
      <c r="AK4310" s="227"/>
      <c r="AL4310" s="227"/>
      <c r="AM4310" s="225"/>
      <c r="AN4310" s="227"/>
      <c r="AO4310" s="227"/>
      <c r="AP4310" s="227"/>
      <c r="AQ4310" s="227"/>
    </row>
    <row r="4311" spans="35:43">
      <c r="AI4311" s="227"/>
      <c r="AJ4311" s="227"/>
      <c r="AK4311" s="227"/>
      <c r="AL4311" s="227"/>
      <c r="AM4311" s="225"/>
      <c r="AN4311" s="227"/>
      <c r="AO4311" s="227"/>
      <c r="AP4311" s="227"/>
      <c r="AQ4311" s="227"/>
    </row>
    <row r="4312" spans="35:43">
      <c r="AI4312" s="227"/>
      <c r="AJ4312" s="227"/>
      <c r="AK4312" s="227"/>
      <c r="AL4312" s="227"/>
      <c r="AM4312" s="225"/>
      <c r="AN4312" s="227"/>
      <c r="AO4312" s="227"/>
      <c r="AP4312" s="227"/>
      <c r="AQ4312" s="227"/>
    </row>
    <row r="4313" spans="35:43">
      <c r="AI4313" s="227"/>
      <c r="AJ4313" s="227"/>
      <c r="AK4313" s="227"/>
      <c r="AL4313" s="227"/>
      <c r="AM4313" s="225"/>
      <c r="AN4313" s="227"/>
      <c r="AO4313" s="227"/>
      <c r="AP4313" s="227"/>
      <c r="AQ4313" s="227"/>
    </row>
    <row r="4314" spans="35:43">
      <c r="AI4314" s="227"/>
      <c r="AJ4314" s="227"/>
      <c r="AK4314" s="227"/>
      <c r="AL4314" s="227"/>
      <c r="AM4314" s="225"/>
      <c r="AN4314" s="227"/>
      <c r="AO4314" s="227"/>
      <c r="AP4314" s="227"/>
      <c r="AQ4314" s="227"/>
    </row>
    <row r="4315" spans="35:43">
      <c r="AI4315" s="227"/>
      <c r="AJ4315" s="227"/>
      <c r="AK4315" s="227"/>
      <c r="AL4315" s="227"/>
      <c r="AM4315" s="225"/>
      <c r="AN4315" s="227"/>
      <c r="AO4315" s="227"/>
      <c r="AP4315" s="227"/>
      <c r="AQ4315" s="227"/>
    </row>
    <row r="4316" spans="35:43">
      <c r="AI4316" s="227"/>
      <c r="AJ4316" s="227"/>
      <c r="AK4316" s="227"/>
      <c r="AL4316" s="227"/>
      <c r="AM4316" s="225"/>
      <c r="AN4316" s="227"/>
      <c r="AO4316" s="227"/>
      <c r="AP4316" s="227"/>
      <c r="AQ4316" s="227"/>
    </row>
    <row r="4317" spans="35:43">
      <c r="AI4317" s="227"/>
      <c r="AJ4317" s="227"/>
      <c r="AK4317" s="227"/>
      <c r="AL4317" s="227"/>
      <c r="AM4317" s="225"/>
      <c r="AN4317" s="227"/>
      <c r="AO4317" s="227"/>
      <c r="AP4317" s="227"/>
      <c r="AQ4317" s="227"/>
    </row>
    <row r="4318" spans="35:43">
      <c r="AI4318" s="227"/>
      <c r="AJ4318" s="227"/>
      <c r="AK4318" s="227"/>
      <c r="AL4318" s="227"/>
      <c r="AM4318" s="225"/>
      <c r="AN4318" s="227"/>
      <c r="AO4318" s="227"/>
      <c r="AP4318" s="227"/>
      <c r="AQ4318" s="227"/>
    </row>
    <row r="4319" spans="35:43">
      <c r="AI4319" s="227"/>
      <c r="AJ4319" s="227"/>
      <c r="AK4319" s="227"/>
      <c r="AL4319" s="227"/>
      <c r="AM4319" s="225"/>
      <c r="AN4319" s="227"/>
      <c r="AO4319" s="227"/>
      <c r="AP4319" s="227"/>
      <c r="AQ4319" s="227"/>
    </row>
    <row r="4320" spans="35:43">
      <c r="AI4320" s="227"/>
      <c r="AJ4320" s="227"/>
      <c r="AK4320" s="227"/>
      <c r="AL4320" s="227"/>
      <c r="AM4320" s="225"/>
      <c r="AN4320" s="227"/>
      <c r="AO4320" s="227"/>
      <c r="AP4320" s="227"/>
      <c r="AQ4320" s="227"/>
    </row>
    <row r="4321" spans="35:43">
      <c r="AI4321" s="227"/>
      <c r="AJ4321" s="227"/>
      <c r="AK4321" s="227"/>
      <c r="AL4321" s="227"/>
      <c r="AM4321" s="225"/>
      <c r="AN4321" s="227"/>
      <c r="AO4321" s="227"/>
      <c r="AP4321" s="227"/>
      <c r="AQ4321" s="227"/>
    </row>
    <row r="4322" spans="35:43">
      <c r="AI4322" s="227"/>
      <c r="AJ4322" s="227"/>
      <c r="AK4322" s="227"/>
      <c r="AL4322" s="227"/>
      <c r="AM4322" s="225"/>
      <c r="AN4322" s="227"/>
      <c r="AO4322" s="227"/>
      <c r="AP4322" s="227"/>
      <c r="AQ4322" s="227"/>
    </row>
    <row r="4323" spans="35:43">
      <c r="AI4323" s="227"/>
      <c r="AJ4323" s="227"/>
      <c r="AK4323" s="227"/>
      <c r="AL4323" s="227"/>
      <c r="AM4323" s="225"/>
      <c r="AN4323" s="227"/>
      <c r="AO4323" s="227"/>
      <c r="AP4323" s="227"/>
      <c r="AQ4323" s="227"/>
    </row>
    <row r="4324" spans="35:43">
      <c r="AI4324" s="227"/>
      <c r="AJ4324" s="227"/>
      <c r="AK4324" s="227"/>
      <c r="AL4324" s="227"/>
      <c r="AM4324" s="225"/>
      <c r="AN4324" s="227"/>
      <c r="AO4324" s="227"/>
      <c r="AP4324" s="227"/>
      <c r="AQ4324" s="227"/>
    </row>
    <row r="4325" spans="35:43">
      <c r="AI4325" s="227"/>
      <c r="AJ4325" s="227"/>
      <c r="AK4325" s="227"/>
      <c r="AL4325" s="227"/>
      <c r="AM4325" s="225"/>
      <c r="AN4325" s="227"/>
      <c r="AO4325" s="227"/>
      <c r="AP4325" s="227"/>
      <c r="AQ4325" s="227"/>
    </row>
    <row r="4326" spans="35:43">
      <c r="AI4326" s="227"/>
      <c r="AJ4326" s="227"/>
      <c r="AK4326" s="227"/>
      <c r="AL4326" s="227"/>
      <c r="AM4326" s="225"/>
      <c r="AN4326" s="227"/>
      <c r="AO4326" s="227"/>
      <c r="AP4326" s="227"/>
      <c r="AQ4326" s="227"/>
    </row>
    <row r="4327" spans="35:43">
      <c r="AI4327" s="227"/>
      <c r="AJ4327" s="227"/>
      <c r="AK4327" s="227"/>
      <c r="AL4327" s="227"/>
      <c r="AM4327" s="225"/>
      <c r="AN4327" s="227"/>
      <c r="AO4327" s="227"/>
      <c r="AP4327" s="227"/>
      <c r="AQ4327" s="227"/>
    </row>
    <row r="4328" spans="35:43">
      <c r="AI4328" s="227"/>
      <c r="AJ4328" s="227"/>
      <c r="AK4328" s="227"/>
      <c r="AL4328" s="227"/>
      <c r="AM4328" s="225"/>
      <c r="AN4328" s="227"/>
      <c r="AO4328" s="227"/>
      <c r="AP4328" s="227"/>
      <c r="AQ4328" s="227"/>
    </row>
    <row r="4329" spans="35:43">
      <c r="AI4329" s="227"/>
      <c r="AJ4329" s="227"/>
      <c r="AK4329" s="227"/>
      <c r="AL4329" s="227"/>
      <c r="AM4329" s="225"/>
      <c r="AN4329" s="227"/>
      <c r="AO4329" s="227"/>
      <c r="AP4329" s="227"/>
      <c r="AQ4329" s="227"/>
    </row>
    <row r="4330" spans="35:43">
      <c r="AI4330" s="227"/>
      <c r="AJ4330" s="227"/>
      <c r="AK4330" s="227"/>
      <c r="AL4330" s="227"/>
      <c r="AM4330" s="225"/>
      <c r="AN4330" s="227"/>
      <c r="AO4330" s="227"/>
      <c r="AP4330" s="227"/>
      <c r="AQ4330" s="227"/>
    </row>
    <row r="4331" spans="35:43">
      <c r="AI4331" s="227"/>
      <c r="AJ4331" s="227"/>
      <c r="AK4331" s="227"/>
      <c r="AL4331" s="227"/>
      <c r="AM4331" s="225"/>
      <c r="AN4331" s="227"/>
      <c r="AO4331" s="227"/>
      <c r="AP4331" s="227"/>
      <c r="AQ4331" s="227"/>
    </row>
    <row r="4332" spans="35:43">
      <c r="AI4332" s="227"/>
      <c r="AJ4332" s="227"/>
      <c r="AK4332" s="227"/>
      <c r="AL4332" s="227"/>
      <c r="AM4332" s="225"/>
      <c r="AN4332" s="227"/>
      <c r="AO4332" s="227"/>
      <c r="AP4332" s="227"/>
      <c r="AQ4332" s="227"/>
    </row>
    <row r="4333" spans="35:43">
      <c r="AI4333" s="227"/>
      <c r="AJ4333" s="227"/>
      <c r="AK4333" s="227"/>
      <c r="AL4333" s="227"/>
      <c r="AM4333" s="225"/>
      <c r="AN4333" s="227"/>
      <c r="AO4333" s="227"/>
      <c r="AP4333" s="227"/>
      <c r="AQ4333" s="227"/>
    </row>
    <row r="4334" spans="35:43">
      <c r="AI4334" s="227"/>
      <c r="AJ4334" s="227"/>
      <c r="AK4334" s="227"/>
      <c r="AL4334" s="227"/>
      <c r="AM4334" s="225"/>
      <c r="AN4334" s="227"/>
      <c r="AO4334" s="227"/>
      <c r="AP4334" s="227"/>
      <c r="AQ4334" s="227"/>
    </row>
    <row r="4335" spans="35:43">
      <c r="AI4335" s="227"/>
      <c r="AJ4335" s="227"/>
      <c r="AK4335" s="227"/>
      <c r="AL4335" s="227"/>
      <c r="AM4335" s="225"/>
      <c r="AN4335" s="227"/>
      <c r="AO4335" s="227"/>
      <c r="AP4335" s="227"/>
      <c r="AQ4335" s="227"/>
    </row>
    <row r="4336" spans="35:43">
      <c r="AI4336" s="227"/>
      <c r="AJ4336" s="227"/>
      <c r="AK4336" s="227"/>
      <c r="AL4336" s="227"/>
      <c r="AM4336" s="225"/>
      <c r="AN4336" s="227"/>
      <c r="AO4336" s="227"/>
      <c r="AP4336" s="227"/>
      <c r="AQ4336" s="227"/>
    </row>
    <row r="4337" spans="35:43">
      <c r="AI4337" s="227"/>
      <c r="AJ4337" s="227"/>
      <c r="AK4337" s="227"/>
      <c r="AL4337" s="227"/>
      <c r="AM4337" s="225"/>
      <c r="AN4337" s="227"/>
      <c r="AO4337" s="227"/>
      <c r="AP4337" s="227"/>
      <c r="AQ4337" s="227"/>
    </row>
    <row r="4338" spans="35:43">
      <c r="AI4338" s="227"/>
      <c r="AJ4338" s="227"/>
      <c r="AK4338" s="227"/>
      <c r="AL4338" s="227"/>
      <c r="AM4338" s="225"/>
      <c r="AN4338" s="227"/>
      <c r="AO4338" s="227"/>
      <c r="AP4338" s="227"/>
      <c r="AQ4338" s="227"/>
    </row>
    <row r="4339" spans="35:43">
      <c r="AI4339" s="227"/>
      <c r="AJ4339" s="227"/>
      <c r="AK4339" s="227"/>
      <c r="AL4339" s="227"/>
      <c r="AM4339" s="225"/>
      <c r="AN4339" s="227"/>
      <c r="AO4339" s="227"/>
      <c r="AP4339" s="227"/>
      <c r="AQ4339" s="227"/>
    </row>
    <row r="4340" spans="35:43">
      <c r="AI4340" s="227"/>
      <c r="AJ4340" s="227"/>
      <c r="AK4340" s="227"/>
      <c r="AL4340" s="227"/>
      <c r="AM4340" s="225"/>
      <c r="AN4340" s="227"/>
      <c r="AO4340" s="227"/>
      <c r="AP4340" s="227"/>
      <c r="AQ4340" s="227"/>
    </row>
    <row r="4341" spans="35:43">
      <c r="AI4341" s="227"/>
      <c r="AJ4341" s="227"/>
      <c r="AK4341" s="227"/>
      <c r="AL4341" s="227"/>
      <c r="AM4341" s="225"/>
      <c r="AN4341" s="227"/>
      <c r="AO4341" s="227"/>
      <c r="AP4341" s="227"/>
      <c r="AQ4341" s="227"/>
    </row>
    <row r="4342" spans="35:43">
      <c r="AI4342" s="227"/>
      <c r="AJ4342" s="227"/>
      <c r="AK4342" s="227"/>
      <c r="AL4342" s="227"/>
      <c r="AM4342" s="225"/>
      <c r="AN4342" s="227"/>
      <c r="AO4342" s="227"/>
      <c r="AP4342" s="227"/>
      <c r="AQ4342" s="227"/>
    </row>
    <row r="4343" spans="35:43">
      <c r="AI4343" s="227"/>
      <c r="AJ4343" s="227"/>
      <c r="AK4343" s="227"/>
      <c r="AL4343" s="227"/>
      <c r="AM4343" s="225"/>
      <c r="AN4343" s="227"/>
      <c r="AO4343" s="227"/>
      <c r="AP4343" s="227"/>
      <c r="AQ4343" s="227"/>
    </row>
    <row r="4344" spans="35:43">
      <c r="AI4344" s="227"/>
      <c r="AJ4344" s="227"/>
      <c r="AK4344" s="227"/>
      <c r="AL4344" s="227"/>
      <c r="AM4344" s="225"/>
      <c r="AN4344" s="227"/>
      <c r="AO4344" s="227"/>
      <c r="AP4344" s="227"/>
      <c r="AQ4344" s="227"/>
    </row>
    <row r="4345" spans="35:43">
      <c r="AI4345" s="227"/>
      <c r="AJ4345" s="227"/>
      <c r="AK4345" s="227"/>
      <c r="AL4345" s="227"/>
      <c r="AM4345" s="225"/>
      <c r="AN4345" s="227"/>
      <c r="AO4345" s="227"/>
      <c r="AP4345" s="227"/>
      <c r="AQ4345" s="227"/>
    </row>
    <row r="4346" spans="35:43">
      <c r="AI4346" s="227"/>
      <c r="AJ4346" s="227"/>
      <c r="AK4346" s="227"/>
      <c r="AL4346" s="227"/>
      <c r="AM4346" s="225"/>
      <c r="AN4346" s="227"/>
      <c r="AO4346" s="227"/>
      <c r="AP4346" s="227"/>
      <c r="AQ4346" s="227"/>
    </row>
    <row r="4347" spans="35:43">
      <c r="AI4347" s="227"/>
      <c r="AJ4347" s="227"/>
      <c r="AK4347" s="227"/>
      <c r="AL4347" s="227"/>
      <c r="AM4347" s="225"/>
      <c r="AN4347" s="227"/>
      <c r="AO4347" s="227"/>
      <c r="AP4347" s="227"/>
      <c r="AQ4347" s="227"/>
    </row>
    <row r="4348" spans="35:43">
      <c r="AI4348" s="227"/>
      <c r="AJ4348" s="227"/>
      <c r="AK4348" s="227"/>
      <c r="AL4348" s="227"/>
      <c r="AM4348" s="225"/>
      <c r="AN4348" s="227"/>
      <c r="AO4348" s="227"/>
      <c r="AP4348" s="227"/>
      <c r="AQ4348" s="227"/>
    </row>
    <row r="4349" spans="35:43">
      <c r="AI4349" s="227"/>
      <c r="AJ4349" s="227"/>
      <c r="AK4349" s="227"/>
      <c r="AL4349" s="227"/>
      <c r="AM4349" s="225"/>
      <c r="AN4349" s="227"/>
      <c r="AO4349" s="227"/>
      <c r="AP4349" s="227"/>
      <c r="AQ4349" s="227"/>
    </row>
    <row r="4350" spans="35:43">
      <c r="AI4350" s="227"/>
      <c r="AJ4350" s="227"/>
      <c r="AK4350" s="227"/>
      <c r="AL4350" s="227"/>
      <c r="AM4350" s="225"/>
      <c r="AN4350" s="227"/>
      <c r="AO4350" s="227"/>
      <c r="AP4350" s="227"/>
      <c r="AQ4350" s="227"/>
    </row>
    <row r="4351" spans="35:43">
      <c r="AI4351" s="227"/>
      <c r="AJ4351" s="227"/>
      <c r="AK4351" s="227"/>
      <c r="AL4351" s="227"/>
      <c r="AM4351" s="225"/>
      <c r="AN4351" s="227"/>
      <c r="AO4351" s="227"/>
      <c r="AP4351" s="227"/>
      <c r="AQ4351" s="227"/>
    </row>
    <row r="4352" spans="35:43">
      <c r="AI4352" s="227"/>
      <c r="AJ4352" s="227"/>
      <c r="AK4352" s="227"/>
      <c r="AL4352" s="227"/>
      <c r="AM4352" s="225"/>
      <c r="AN4352" s="227"/>
      <c r="AO4352" s="227"/>
      <c r="AP4352" s="227"/>
      <c r="AQ4352" s="227"/>
    </row>
    <row r="4353" spans="35:43">
      <c r="AI4353" s="227"/>
      <c r="AJ4353" s="227"/>
      <c r="AK4353" s="227"/>
      <c r="AL4353" s="227"/>
      <c r="AM4353" s="225"/>
      <c r="AN4353" s="227"/>
      <c r="AO4353" s="227"/>
      <c r="AP4353" s="227"/>
      <c r="AQ4353" s="227"/>
    </row>
    <row r="4354" spans="35:43">
      <c r="AI4354" s="227"/>
      <c r="AJ4354" s="227"/>
      <c r="AK4354" s="227"/>
      <c r="AL4354" s="227"/>
      <c r="AM4354" s="225"/>
      <c r="AN4354" s="227"/>
      <c r="AO4354" s="227"/>
      <c r="AP4354" s="227"/>
      <c r="AQ4354" s="227"/>
    </row>
    <row r="4355" spans="35:43">
      <c r="AI4355" s="227"/>
      <c r="AJ4355" s="227"/>
      <c r="AK4355" s="227"/>
      <c r="AL4355" s="227"/>
      <c r="AM4355" s="225"/>
      <c r="AN4355" s="227"/>
      <c r="AO4355" s="227"/>
      <c r="AP4355" s="227"/>
      <c r="AQ4355" s="227"/>
    </row>
    <row r="4356" spans="35:43">
      <c r="AI4356" s="227"/>
      <c r="AJ4356" s="227"/>
      <c r="AK4356" s="227"/>
      <c r="AL4356" s="227"/>
      <c r="AM4356" s="225"/>
      <c r="AN4356" s="227"/>
      <c r="AO4356" s="227"/>
      <c r="AP4356" s="227"/>
      <c r="AQ4356" s="227"/>
    </row>
    <row r="4357" spans="35:43">
      <c r="AI4357" s="227"/>
      <c r="AJ4357" s="227"/>
      <c r="AK4357" s="227"/>
      <c r="AL4357" s="227"/>
      <c r="AM4357" s="225"/>
      <c r="AN4357" s="227"/>
      <c r="AO4357" s="227"/>
      <c r="AP4357" s="227"/>
      <c r="AQ4357" s="227"/>
    </row>
    <row r="4358" spans="35:43">
      <c r="AI4358" s="227"/>
      <c r="AJ4358" s="227"/>
      <c r="AK4358" s="227"/>
      <c r="AL4358" s="227"/>
      <c r="AM4358" s="225"/>
      <c r="AN4358" s="227"/>
      <c r="AO4358" s="227"/>
      <c r="AP4358" s="227"/>
      <c r="AQ4358" s="227"/>
    </row>
    <row r="4359" spans="35:43">
      <c r="AI4359" s="227"/>
      <c r="AJ4359" s="227"/>
      <c r="AK4359" s="227"/>
      <c r="AL4359" s="227"/>
      <c r="AM4359" s="225"/>
      <c r="AN4359" s="227"/>
      <c r="AO4359" s="227"/>
      <c r="AP4359" s="227"/>
      <c r="AQ4359" s="227"/>
    </row>
    <row r="4360" spans="35:43">
      <c r="AI4360" s="227"/>
      <c r="AJ4360" s="227"/>
      <c r="AK4360" s="227"/>
      <c r="AL4360" s="227"/>
      <c r="AM4360" s="225"/>
      <c r="AN4360" s="227"/>
      <c r="AO4360" s="227"/>
      <c r="AP4360" s="227"/>
      <c r="AQ4360" s="227"/>
    </row>
    <row r="4361" spans="35:43">
      <c r="AI4361" s="227"/>
      <c r="AJ4361" s="227"/>
      <c r="AK4361" s="227"/>
      <c r="AL4361" s="227"/>
      <c r="AM4361" s="225"/>
      <c r="AN4361" s="227"/>
      <c r="AO4361" s="227"/>
      <c r="AP4361" s="227"/>
      <c r="AQ4361" s="227"/>
    </row>
    <row r="4362" spans="35:43">
      <c r="AI4362" s="227"/>
      <c r="AJ4362" s="227"/>
      <c r="AK4362" s="227"/>
      <c r="AL4362" s="227"/>
      <c r="AM4362" s="225"/>
      <c r="AN4362" s="227"/>
      <c r="AO4362" s="227"/>
      <c r="AP4362" s="227"/>
      <c r="AQ4362" s="227"/>
    </row>
    <row r="4363" spans="35:43">
      <c r="AI4363" s="227"/>
      <c r="AJ4363" s="227"/>
      <c r="AK4363" s="227"/>
      <c r="AL4363" s="227"/>
      <c r="AM4363" s="225"/>
      <c r="AN4363" s="227"/>
      <c r="AO4363" s="227"/>
      <c r="AP4363" s="227"/>
      <c r="AQ4363" s="227"/>
    </row>
    <row r="4364" spans="35:43">
      <c r="AI4364" s="227"/>
      <c r="AJ4364" s="227"/>
      <c r="AK4364" s="227"/>
      <c r="AL4364" s="227"/>
      <c r="AM4364" s="225"/>
      <c r="AN4364" s="227"/>
      <c r="AO4364" s="227"/>
      <c r="AP4364" s="227"/>
      <c r="AQ4364" s="227"/>
    </row>
    <row r="4365" spans="35:43">
      <c r="AI4365" s="227"/>
      <c r="AJ4365" s="227"/>
      <c r="AK4365" s="227"/>
      <c r="AL4365" s="227"/>
      <c r="AM4365" s="225"/>
      <c r="AN4365" s="227"/>
      <c r="AO4365" s="227"/>
      <c r="AP4365" s="227"/>
      <c r="AQ4365" s="227"/>
    </row>
    <row r="4366" spans="35:43">
      <c r="AI4366" s="227"/>
      <c r="AJ4366" s="227"/>
      <c r="AK4366" s="227"/>
      <c r="AL4366" s="227"/>
      <c r="AM4366" s="225"/>
      <c r="AN4366" s="227"/>
      <c r="AO4366" s="227"/>
      <c r="AP4366" s="227"/>
      <c r="AQ4366" s="227"/>
    </row>
    <row r="4367" spans="35:43">
      <c r="AI4367" s="227"/>
      <c r="AJ4367" s="227"/>
      <c r="AK4367" s="227"/>
      <c r="AL4367" s="227"/>
      <c r="AM4367" s="225"/>
      <c r="AN4367" s="227"/>
      <c r="AO4367" s="227"/>
      <c r="AP4367" s="227"/>
      <c r="AQ4367" s="227"/>
    </row>
    <row r="4368" spans="35:43">
      <c r="AI4368" s="227"/>
      <c r="AJ4368" s="227"/>
      <c r="AK4368" s="227"/>
      <c r="AL4368" s="227"/>
      <c r="AM4368" s="225"/>
      <c r="AN4368" s="227"/>
      <c r="AO4368" s="227"/>
      <c r="AP4368" s="227"/>
      <c r="AQ4368" s="227"/>
    </row>
    <row r="4369" spans="35:43">
      <c r="AI4369" s="227"/>
      <c r="AJ4369" s="227"/>
      <c r="AK4369" s="227"/>
      <c r="AL4369" s="227"/>
      <c r="AM4369" s="225"/>
      <c r="AN4369" s="227"/>
      <c r="AO4369" s="227"/>
      <c r="AP4369" s="227"/>
      <c r="AQ4369" s="227"/>
    </row>
    <row r="4370" spans="35:43">
      <c r="AI4370" s="227"/>
      <c r="AJ4370" s="227"/>
      <c r="AK4370" s="227"/>
      <c r="AL4370" s="227"/>
      <c r="AM4370" s="225"/>
      <c r="AN4370" s="227"/>
      <c r="AO4370" s="227"/>
      <c r="AP4370" s="227"/>
      <c r="AQ4370" s="227"/>
    </row>
    <row r="4371" spans="35:43">
      <c r="AI4371" s="227"/>
      <c r="AJ4371" s="227"/>
      <c r="AK4371" s="227"/>
      <c r="AL4371" s="227"/>
      <c r="AM4371" s="225"/>
      <c r="AN4371" s="227"/>
      <c r="AO4371" s="227"/>
      <c r="AP4371" s="227"/>
      <c r="AQ4371" s="227"/>
    </row>
    <row r="4372" spans="35:43">
      <c r="AI4372" s="227"/>
      <c r="AJ4372" s="227"/>
      <c r="AK4372" s="227"/>
      <c r="AL4372" s="227"/>
      <c r="AM4372" s="225"/>
      <c r="AN4372" s="227"/>
      <c r="AO4372" s="227"/>
      <c r="AP4372" s="227"/>
      <c r="AQ4372" s="227"/>
    </row>
    <row r="4373" spans="35:43">
      <c r="AI4373" s="227"/>
      <c r="AJ4373" s="227"/>
      <c r="AK4373" s="227"/>
      <c r="AL4373" s="227"/>
      <c r="AM4373" s="225"/>
      <c r="AN4373" s="227"/>
      <c r="AO4373" s="227"/>
      <c r="AP4373" s="227"/>
      <c r="AQ4373" s="227"/>
    </row>
    <row r="4374" spans="35:43">
      <c r="AI4374" s="227"/>
      <c r="AJ4374" s="227"/>
      <c r="AK4374" s="227"/>
      <c r="AL4374" s="227"/>
      <c r="AM4374" s="225"/>
      <c r="AN4374" s="227"/>
      <c r="AO4374" s="227"/>
      <c r="AP4374" s="227"/>
      <c r="AQ4374" s="227"/>
    </row>
    <row r="4375" spans="35:43">
      <c r="AI4375" s="227"/>
      <c r="AJ4375" s="227"/>
      <c r="AK4375" s="227"/>
      <c r="AL4375" s="227"/>
      <c r="AM4375" s="225"/>
      <c r="AN4375" s="227"/>
      <c r="AO4375" s="227"/>
      <c r="AP4375" s="227"/>
      <c r="AQ4375" s="227"/>
    </row>
    <row r="4376" spans="35:43">
      <c r="AI4376" s="227"/>
      <c r="AJ4376" s="227"/>
      <c r="AK4376" s="227"/>
      <c r="AL4376" s="227"/>
      <c r="AM4376" s="225"/>
      <c r="AN4376" s="227"/>
      <c r="AO4376" s="227"/>
      <c r="AP4376" s="227"/>
      <c r="AQ4376" s="227"/>
    </row>
    <row r="4377" spans="35:43">
      <c r="AI4377" s="227"/>
      <c r="AJ4377" s="227"/>
      <c r="AK4377" s="227"/>
      <c r="AL4377" s="227"/>
      <c r="AM4377" s="225"/>
      <c r="AN4377" s="227"/>
      <c r="AO4377" s="227"/>
      <c r="AP4377" s="227"/>
      <c r="AQ4377" s="227"/>
    </row>
    <row r="4378" spans="35:43">
      <c r="AI4378" s="227"/>
      <c r="AJ4378" s="227"/>
      <c r="AK4378" s="227"/>
      <c r="AL4378" s="227"/>
      <c r="AM4378" s="225"/>
      <c r="AN4378" s="227"/>
      <c r="AO4378" s="227"/>
      <c r="AP4378" s="227"/>
      <c r="AQ4378" s="227"/>
    </row>
    <row r="4379" spans="35:43">
      <c r="AI4379" s="227"/>
      <c r="AJ4379" s="227"/>
      <c r="AK4379" s="227"/>
      <c r="AL4379" s="227"/>
      <c r="AM4379" s="225"/>
      <c r="AN4379" s="227"/>
      <c r="AO4379" s="227"/>
      <c r="AP4379" s="227"/>
      <c r="AQ4379" s="227"/>
    </row>
    <row r="4380" spans="35:43">
      <c r="AI4380" s="227"/>
      <c r="AJ4380" s="227"/>
      <c r="AK4380" s="227"/>
      <c r="AL4380" s="227"/>
      <c r="AM4380" s="225"/>
      <c r="AN4380" s="227"/>
      <c r="AO4380" s="227"/>
      <c r="AP4380" s="227"/>
      <c r="AQ4380" s="227"/>
    </row>
    <row r="4381" spans="35:43">
      <c r="AI4381" s="227"/>
      <c r="AJ4381" s="227"/>
      <c r="AK4381" s="227"/>
      <c r="AL4381" s="227"/>
      <c r="AM4381" s="225"/>
      <c r="AN4381" s="227"/>
      <c r="AO4381" s="227"/>
      <c r="AP4381" s="227"/>
      <c r="AQ4381" s="227"/>
    </row>
    <row r="4382" spans="35:43">
      <c r="AI4382" s="227"/>
      <c r="AJ4382" s="227"/>
      <c r="AK4382" s="227"/>
      <c r="AL4382" s="227"/>
      <c r="AM4382" s="225"/>
      <c r="AN4382" s="227"/>
      <c r="AO4382" s="227"/>
      <c r="AP4382" s="227"/>
      <c r="AQ4382" s="227"/>
    </row>
    <row r="4383" spans="35:43">
      <c r="AI4383" s="227"/>
      <c r="AJ4383" s="227"/>
      <c r="AK4383" s="227"/>
      <c r="AL4383" s="227"/>
      <c r="AM4383" s="225"/>
      <c r="AN4383" s="227"/>
      <c r="AO4383" s="227"/>
      <c r="AP4383" s="227"/>
      <c r="AQ4383" s="227"/>
    </row>
    <row r="4384" spans="35:43">
      <c r="AI4384" s="227"/>
      <c r="AJ4384" s="227"/>
      <c r="AK4384" s="227"/>
      <c r="AL4384" s="227"/>
      <c r="AM4384" s="225"/>
      <c r="AN4384" s="227"/>
      <c r="AO4384" s="227"/>
      <c r="AP4384" s="227"/>
      <c r="AQ4384" s="227"/>
    </row>
    <row r="4385" spans="35:43">
      <c r="AI4385" s="227"/>
      <c r="AJ4385" s="227"/>
      <c r="AK4385" s="227"/>
      <c r="AL4385" s="227"/>
      <c r="AM4385" s="225"/>
      <c r="AN4385" s="227"/>
      <c r="AO4385" s="227"/>
      <c r="AP4385" s="227"/>
      <c r="AQ4385" s="227"/>
    </row>
    <row r="4386" spans="35:43">
      <c r="AI4386" s="227"/>
      <c r="AJ4386" s="227"/>
      <c r="AK4386" s="227"/>
      <c r="AL4386" s="227"/>
      <c r="AM4386" s="225"/>
      <c r="AN4386" s="227"/>
      <c r="AO4386" s="227"/>
      <c r="AP4386" s="227"/>
      <c r="AQ4386" s="227"/>
    </row>
    <row r="4387" spans="35:43">
      <c r="AI4387" s="227"/>
      <c r="AJ4387" s="227"/>
      <c r="AK4387" s="227"/>
      <c r="AL4387" s="227"/>
      <c r="AM4387" s="225"/>
      <c r="AN4387" s="227"/>
      <c r="AO4387" s="227"/>
      <c r="AP4387" s="227"/>
      <c r="AQ4387" s="227"/>
    </row>
    <row r="4388" spans="35:43">
      <c r="AI4388" s="227"/>
      <c r="AJ4388" s="227"/>
      <c r="AK4388" s="227"/>
      <c r="AL4388" s="227"/>
      <c r="AM4388" s="225"/>
      <c r="AN4388" s="227"/>
      <c r="AO4388" s="227"/>
      <c r="AP4388" s="227"/>
      <c r="AQ4388" s="227"/>
    </row>
    <row r="4389" spans="35:43">
      <c r="AI4389" s="227"/>
      <c r="AJ4389" s="227"/>
      <c r="AK4389" s="227"/>
      <c r="AL4389" s="227"/>
      <c r="AM4389" s="225"/>
      <c r="AN4389" s="227"/>
      <c r="AO4389" s="227"/>
      <c r="AP4389" s="227"/>
      <c r="AQ4389" s="227"/>
    </row>
    <row r="4390" spans="35:43">
      <c r="AI4390" s="227"/>
      <c r="AJ4390" s="227"/>
      <c r="AK4390" s="227"/>
      <c r="AL4390" s="227"/>
      <c r="AM4390" s="225"/>
      <c r="AN4390" s="227"/>
      <c r="AO4390" s="227"/>
      <c r="AP4390" s="227"/>
      <c r="AQ4390" s="227"/>
    </row>
    <row r="4391" spans="35:43">
      <c r="AI4391" s="227"/>
      <c r="AJ4391" s="227"/>
      <c r="AK4391" s="227"/>
      <c r="AL4391" s="227"/>
      <c r="AM4391" s="225"/>
      <c r="AN4391" s="227"/>
      <c r="AO4391" s="227"/>
      <c r="AP4391" s="227"/>
      <c r="AQ4391" s="227"/>
    </row>
    <row r="4392" spans="35:43">
      <c r="AI4392" s="227"/>
      <c r="AJ4392" s="227"/>
      <c r="AK4392" s="227"/>
      <c r="AL4392" s="227"/>
      <c r="AM4392" s="225"/>
      <c r="AN4392" s="227"/>
      <c r="AO4392" s="227"/>
      <c r="AP4392" s="227"/>
      <c r="AQ4392" s="227"/>
    </row>
    <row r="4393" spans="35:43">
      <c r="AI4393" s="227"/>
      <c r="AJ4393" s="227"/>
      <c r="AK4393" s="227"/>
      <c r="AL4393" s="227"/>
      <c r="AM4393" s="225"/>
      <c r="AN4393" s="227"/>
      <c r="AO4393" s="227"/>
      <c r="AP4393" s="227"/>
      <c r="AQ4393" s="227"/>
    </row>
    <row r="4394" spans="35:43">
      <c r="AI4394" s="227"/>
      <c r="AJ4394" s="227"/>
      <c r="AK4394" s="227"/>
      <c r="AL4394" s="227"/>
      <c r="AM4394" s="225"/>
      <c r="AN4394" s="227"/>
      <c r="AO4394" s="227"/>
      <c r="AP4394" s="227"/>
      <c r="AQ4394" s="227"/>
    </row>
    <row r="4395" spans="35:43">
      <c r="AI4395" s="227"/>
      <c r="AJ4395" s="227"/>
      <c r="AK4395" s="227"/>
      <c r="AL4395" s="227"/>
      <c r="AM4395" s="225"/>
      <c r="AN4395" s="227"/>
      <c r="AO4395" s="227"/>
      <c r="AP4395" s="227"/>
      <c r="AQ4395" s="227"/>
    </row>
    <row r="4396" spans="35:43">
      <c r="AI4396" s="227"/>
      <c r="AJ4396" s="227"/>
      <c r="AK4396" s="227"/>
      <c r="AL4396" s="227"/>
      <c r="AM4396" s="225"/>
      <c r="AN4396" s="227"/>
      <c r="AO4396" s="227"/>
      <c r="AP4396" s="227"/>
      <c r="AQ4396" s="227"/>
    </row>
    <row r="4397" spans="35:43">
      <c r="AI4397" s="227"/>
      <c r="AJ4397" s="227"/>
      <c r="AK4397" s="227"/>
      <c r="AL4397" s="227"/>
      <c r="AM4397" s="225"/>
      <c r="AN4397" s="227"/>
      <c r="AO4397" s="227"/>
      <c r="AP4397" s="227"/>
      <c r="AQ4397" s="227"/>
    </row>
    <row r="4398" spans="35:43">
      <c r="AI4398" s="227"/>
      <c r="AJ4398" s="227"/>
      <c r="AK4398" s="227"/>
      <c r="AL4398" s="227"/>
      <c r="AM4398" s="225"/>
      <c r="AN4398" s="227"/>
      <c r="AO4398" s="227"/>
      <c r="AP4398" s="227"/>
      <c r="AQ4398" s="227"/>
    </row>
    <row r="4399" spans="35:43">
      <c r="AI4399" s="227"/>
      <c r="AJ4399" s="227"/>
      <c r="AK4399" s="227"/>
      <c r="AL4399" s="227"/>
      <c r="AM4399" s="225"/>
      <c r="AN4399" s="227"/>
      <c r="AO4399" s="227"/>
      <c r="AP4399" s="227"/>
      <c r="AQ4399" s="227"/>
    </row>
    <row r="4400" spans="35:43">
      <c r="AI4400" s="227"/>
      <c r="AJ4400" s="227"/>
      <c r="AK4400" s="227"/>
      <c r="AL4400" s="227"/>
      <c r="AM4400" s="225"/>
      <c r="AN4400" s="227"/>
      <c r="AO4400" s="227"/>
      <c r="AP4400" s="227"/>
      <c r="AQ4400" s="227"/>
    </row>
    <row r="4401" spans="35:43">
      <c r="AI4401" s="227"/>
      <c r="AJ4401" s="227"/>
      <c r="AK4401" s="227"/>
      <c r="AL4401" s="227"/>
      <c r="AM4401" s="225"/>
      <c r="AN4401" s="227"/>
      <c r="AO4401" s="227"/>
      <c r="AP4401" s="227"/>
      <c r="AQ4401" s="227"/>
    </row>
    <row r="4402" spans="35:43">
      <c r="AI4402" s="227"/>
      <c r="AJ4402" s="227"/>
      <c r="AK4402" s="227"/>
      <c r="AL4402" s="227"/>
      <c r="AM4402" s="225"/>
      <c r="AN4402" s="227"/>
      <c r="AO4402" s="227"/>
      <c r="AP4402" s="227"/>
      <c r="AQ4402" s="227"/>
    </row>
    <row r="4403" spans="35:43">
      <c r="AI4403" s="227"/>
      <c r="AJ4403" s="227"/>
      <c r="AK4403" s="227"/>
      <c r="AL4403" s="227"/>
      <c r="AM4403" s="225"/>
      <c r="AN4403" s="227"/>
      <c r="AO4403" s="227"/>
      <c r="AP4403" s="227"/>
      <c r="AQ4403" s="227"/>
    </row>
    <row r="4404" spans="35:43">
      <c r="AI4404" s="227"/>
      <c r="AJ4404" s="227"/>
      <c r="AK4404" s="227"/>
      <c r="AL4404" s="227"/>
      <c r="AM4404" s="225"/>
      <c r="AN4404" s="227"/>
      <c r="AO4404" s="227"/>
      <c r="AP4404" s="227"/>
      <c r="AQ4404" s="227"/>
    </row>
    <row r="4405" spans="35:43">
      <c r="AI4405" s="227"/>
      <c r="AJ4405" s="227"/>
      <c r="AK4405" s="227"/>
      <c r="AL4405" s="227"/>
      <c r="AM4405" s="225"/>
      <c r="AN4405" s="227"/>
      <c r="AO4405" s="227"/>
      <c r="AP4405" s="227"/>
      <c r="AQ4405" s="227"/>
    </row>
    <row r="4406" spans="35:43">
      <c r="AI4406" s="227"/>
      <c r="AJ4406" s="227"/>
      <c r="AK4406" s="227"/>
      <c r="AL4406" s="227"/>
      <c r="AM4406" s="225"/>
      <c r="AN4406" s="227"/>
      <c r="AO4406" s="227"/>
      <c r="AP4406" s="227"/>
      <c r="AQ4406" s="227"/>
    </row>
    <row r="4407" spans="35:43">
      <c r="AI4407" s="227"/>
      <c r="AJ4407" s="227"/>
      <c r="AK4407" s="227"/>
      <c r="AL4407" s="227"/>
      <c r="AM4407" s="225"/>
      <c r="AN4407" s="227"/>
      <c r="AO4407" s="227"/>
      <c r="AP4407" s="227"/>
      <c r="AQ4407" s="227"/>
    </row>
    <row r="4408" spans="35:43">
      <c r="AI4408" s="227"/>
      <c r="AJ4408" s="227"/>
      <c r="AK4408" s="227"/>
      <c r="AL4408" s="227"/>
      <c r="AM4408" s="225"/>
      <c r="AN4408" s="227"/>
      <c r="AO4408" s="227"/>
      <c r="AP4408" s="227"/>
      <c r="AQ4408" s="227"/>
    </row>
    <row r="4409" spans="35:43">
      <c r="AI4409" s="227"/>
      <c r="AJ4409" s="227"/>
      <c r="AK4409" s="227"/>
      <c r="AL4409" s="227"/>
      <c r="AM4409" s="225"/>
      <c r="AN4409" s="227"/>
      <c r="AO4409" s="227"/>
      <c r="AP4409" s="227"/>
      <c r="AQ4409" s="227"/>
    </row>
    <row r="4410" spans="35:43">
      <c r="AI4410" s="227"/>
      <c r="AJ4410" s="227"/>
      <c r="AK4410" s="227"/>
      <c r="AL4410" s="227"/>
      <c r="AM4410" s="225"/>
      <c r="AN4410" s="227"/>
      <c r="AO4410" s="227"/>
      <c r="AP4410" s="227"/>
      <c r="AQ4410" s="227"/>
    </row>
    <row r="4411" spans="35:43">
      <c r="AI4411" s="227"/>
      <c r="AJ4411" s="227"/>
      <c r="AK4411" s="227"/>
      <c r="AL4411" s="227"/>
      <c r="AM4411" s="225"/>
      <c r="AN4411" s="227"/>
      <c r="AO4411" s="227"/>
      <c r="AP4411" s="227"/>
      <c r="AQ4411" s="227"/>
    </row>
    <row r="4412" spans="35:43">
      <c r="AI4412" s="227"/>
      <c r="AJ4412" s="227"/>
      <c r="AK4412" s="227"/>
      <c r="AL4412" s="227"/>
      <c r="AM4412" s="225"/>
      <c r="AN4412" s="227"/>
      <c r="AO4412" s="227"/>
      <c r="AP4412" s="227"/>
      <c r="AQ4412" s="227"/>
    </row>
    <row r="4413" spans="35:43">
      <c r="AI4413" s="227"/>
      <c r="AJ4413" s="227"/>
      <c r="AK4413" s="227"/>
      <c r="AL4413" s="227"/>
      <c r="AM4413" s="225"/>
      <c r="AN4413" s="227"/>
      <c r="AO4413" s="227"/>
      <c r="AP4413" s="227"/>
      <c r="AQ4413" s="227"/>
    </row>
    <row r="4414" spans="35:43">
      <c r="AI4414" s="227"/>
      <c r="AJ4414" s="227"/>
      <c r="AK4414" s="227"/>
      <c r="AL4414" s="227"/>
      <c r="AM4414" s="225"/>
      <c r="AN4414" s="227"/>
      <c r="AO4414" s="227"/>
      <c r="AP4414" s="227"/>
      <c r="AQ4414" s="227"/>
    </row>
    <row r="4415" spans="35:43">
      <c r="AI4415" s="227"/>
      <c r="AJ4415" s="227"/>
      <c r="AK4415" s="227"/>
      <c r="AL4415" s="227"/>
      <c r="AM4415" s="225"/>
      <c r="AN4415" s="227"/>
      <c r="AO4415" s="227"/>
      <c r="AP4415" s="227"/>
      <c r="AQ4415" s="227"/>
    </row>
    <row r="4416" spans="35:43">
      <c r="AI4416" s="227"/>
      <c r="AJ4416" s="227"/>
      <c r="AK4416" s="227"/>
      <c r="AL4416" s="227"/>
      <c r="AM4416" s="225"/>
      <c r="AN4416" s="227"/>
      <c r="AO4416" s="227"/>
      <c r="AP4416" s="227"/>
      <c r="AQ4416" s="227"/>
    </row>
    <row r="4417" spans="35:43">
      <c r="AI4417" s="227"/>
      <c r="AJ4417" s="227"/>
      <c r="AK4417" s="227"/>
      <c r="AL4417" s="227"/>
      <c r="AM4417" s="225"/>
      <c r="AN4417" s="227"/>
      <c r="AO4417" s="227"/>
      <c r="AP4417" s="227"/>
      <c r="AQ4417" s="227"/>
    </row>
    <row r="4418" spans="35:43">
      <c r="AI4418" s="227"/>
      <c r="AJ4418" s="227"/>
      <c r="AK4418" s="227"/>
      <c r="AL4418" s="227"/>
      <c r="AM4418" s="225"/>
      <c r="AN4418" s="227"/>
      <c r="AO4418" s="227"/>
      <c r="AP4418" s="227"/>
      <c r="AQ4418" s="227"/>
    </row>
    <row r="4419" spans="35:43">
      <c r="AI4419" s="227"/>
      <c r="AJ4419" s="227"/>
      <c r="AK4419" s="227"/>
      <c r="AL4419" s="227"/>
      <c r="AM4419" s="225"/>
      <c r="AN4419" s="227"/>
      <c r="AO4419" s="227"/>
      <c r="AP4419" s="227"/>
      <c r="AQ4419" s="227"/>
    </row>
    <row r="4420" spans="35:43">
      <c r="AI4420" s="227"/>
      <c r="AJ4420" s="227"/>
      <c r="AK4420" s="227"/>
      <c r="AL4420" s="227"/>
      <c r="AM4420" s="225"/>
      <c r="AN4420" s="227"/>
      <c r="AO4420" s="227"/>
      <c r="AP4420" s="227"/>
      <c r="AQ4420" s="227"/>
    </row>
    <row r="4421" spans="35:43">
      <c r="AI4421" s="227"/>
      <c r="AJ4421" s="227"/>
      <c r="AK4421" s="227"/>
      <c r="AL4421" s="227"/>
      <c r="AM4421" s="225"/>
      <c r="AN4421" s="227"/>
      <c r="AO4421" s="227"/>
      <c r="AP4421" s="227"/>
      <c r="AQ4421" s="227"/>
    </row>
    <row r="4422" spans="35:43">
      <c r="AI4422" s="227"/>
      <c r="AJ4422" s="227"/>
      <c r="AK4422" s="227"/>
      <c r="AL4422" s="227"/>
      <c r="AM4422" s="225"/>
      <c r="AN4422" s="227"/>
      <c r="AO4422" s="227"/>
      <c r="AP4422" s="227"/>
      <c r="AQ4422" s="227"/>
    </row>
    <row r="4423" spans="35:43">
      <c r="AI4423" s="227"/>
      <c r="AJ4423" s="227"/>
      <c r="AK4423" s="227"/>
      <c r="AL4423" s="227"/>
      <c r="AM4423" s="225"/>
      <c r="AN4423" s="227"/>
      <c r="AO4423" s="227"/>
      <c r="AP4423" s="227"/>
      <c r="AQ4423" s="227"/>
    </row>
    <row r="4424" spans="35:43">
      <c r="AI4424" s="227"/>
      <c r="AJ4424" s="227"/>
      <c r="AK4424" s="227"/>
      <c r="AL4424" s="227"/>
      <c r="AM4424" s="225"/>
      <c r="AN4424" s="227"/>
      <c r="AO4424" s="227"/>
      <c r="AP4424" s="227"/>
      <c r="AQ4424" s="227"/>
    </row>
    <row r="4425" spans="35:43">
      <c r="AI4425" s="227"/>
      <c r="AJ4425" s="227"/>
      <c r="AK4425" s="227"/>
      <c r="AL4425" s="227"/>
      <c r="AM4425" s="225"/>
      <c r="AN4425" s="227"/>
      <c r="AO4425" s="227"/>
      <c r="AP4425" s="227"/>
      <c r="AQ4425" s="227"/>
    </row>
    <row r="4426" spans="35:43">
      <c r="AI4426" s="227"/>
      <c r="AJ4426" s="227"/>
      <c r="AK4426" s="227"/>
      <c r="AL4426" s="227"/>
      <c r="AM4426" s="225"/>
      <c r="AN4426" s="227"/>
      <c r="AO4426" s="227"/>
      <c r="AP4426" s="227"/>
      <c r="AQ4426" s="227"/>
    </row>
    <row r="4427" spans="35:43">
      <c r="AI4427" s="227"/>
      <c r="AJ4427" s="227"/>
      <c r="AK4427" s="227"/>
      <c r="AL4427" s="227"/>
      <c r="AM4427" s="225"/>
      <c r="AN4427" s="227"/>
      <c r="AO4427" s="227"/>
      <c r="AP4427" s="227"/>
      <c r="AQ4427" s="227"/>
    </row>
    <row r="4428" spans="35:43">
      <c r="AI4428" s="227"/>
      <c r="AJ4428" s="227"/>
      <c r="AK4428" s="227"/>
      <c r="AL4428" s="227"/>
      <c r="AM4428" s="225"/>
      <c r="AN4428" s="227"/>
      <c r="AO4428" s="227"/>
      <c r="AP4428" s="227"/>
      <c r="AQ4428" s="227"/>
    </row>
    <row r="4429" spans="35:43">
      <c r="AI4429" s="227"/>
      <c r="AJ4429" s="227"/>
      <c r="AK4429" s="227"/>
      <c r="AL4429" s="227"/>
      <c r="AM4429" s="225"/>
      <c r="AN4429" s="227"/>
      <c r="AO4429" s="227"/>
      <c r="AP4429" s="227"/>
      <c r="AQ4429" s="227"/>
    </row>
    <row r="4430" spans="35:43">
      <c r="AI4430" s="227"/>
      <c r="AJ4430" s="227"/>
      <c r="AK4430" s="227"/>
      <c r="AL4430" s="227"/>
      <c r="AM4430" s="225"/>
      <c r="AN4430" s="227"/>
      <c r="AO4430" s="227"/>
      <c r="AP4430" s="227"/>
      <c r="AQ4430" s="227"/>
    </row>
    <row r="4431" spans="35:43">
      <c r="AI4431" s="227"/>
      <c r="AJ4431" s="227"/>
      <c r="AK4431" s="227"/>
      <c r="AL4431" s="227"/>
      <c r="AM4431" s="225"/>
      <c r="AN4431" s="227"/>
      <c r="AO4431" s="227"/>
      <c r="AP4431" s="227"/>
      <c r="AQ4431" s="227"/>
    </row>
    <row r="4432" spans="35:43">
      <c r="AI4432" s="227"/>
      <c r="AJ4432" s="227"/>
      <c r="AK4432" s="227"/>
      <c r="AL4432" s="227"/>
      <c r="AM4432" s="225"/>
      <c r="AN4432" s="227"/>
      <c r="AO4432" s="227"/>
      <c r="AP4432" s="227"/>
      <c r="AQ4432" s="227"/>
    </row>
    <row r="4433" spans="35:43">
      <c r="AI4433" s="227"/>
      <c r="AJ4433" s="227"/>
      <c r="AK4433" s="227"/>
      <c r="AL4433" s="227"/>
      <c r="AM4433" s="225"/>
      <c r="AN4433" s="227"/>
      <c r="AO4433" s="227"/>
      <c r="AP4433" s="227"/>
      <c r="AQ4433" s="227"/>
    </row>
    <row r="4434" spans="35:43">
      <c r="AI4434" s="227"/>
      <c r="AJ4434" s="227"/>
      <c r="AK4434" s="227"/>
      <c r="AL4434" s="227"/>
      <c r="AM4434" s="225"/>
      <c r="AN4434" s="227"/>
      <c r="AO4434" s="227"/>
      <c r="AP4434" s="227"/>
      <c r="AQ4434" s="227"/>
    </row>
    <row r="4435" spans="35:43">
      <c r="AI4435" s="227"/>
      <c r="AJ4435" s="227"/>
      <c r="AK4435" s="227"/>
      <c r="AL4435" s="227"/>
      <c r="AM4435" s="225"/>
      <c r="AN4435" s="227"/>
      <c r="AO4435" s="227"/>
      <c r="AP4435" s="227"/>
      <c r="AQ4435" s="227"/>
    </row>
    <row r="4436" spans="35:43">
      <c r="AI4436" s="227"/>
      <c r="AJ4436" s="227"/>
      <c r="AK4436" s="227"/>
      <c r="AL4436" s="227"/>
      <c r="AM4436" s="225"/>
      <c r="AN4436" s="227"/>
      <c r="AO4436" s="227"/>
      <c r="AP4436" s="227"/>
      <c r="AQ4436" s="227"/>
    </row>
    <row r="4437" spans="35:43">
      <c r="AI4437" s="227"/>
      <c r="AJ4437" s="227"/>
      <c r="AK4437" s="227"/>
      <c r="AL4437" s="227"/>
      <c r="AM4437" s="225"/>
      <c r="AN4437" s="227"/>
      <c r="AO4437" s="227"/>
      <c r="AP4437" s="227"/>
      <c r="AQ4437" s="227"/>
    </row>
    <row r="4438" spans="35:43">
      <c r="AI4438" s="227"/>
      <c r="AJ4438" s="227"/>
      <c r="AK4438" s="227"/>
      <c r="AL4438" s="227"/>
      <c r="AM4438" s="225"/>
      <c r="AN4438" s="227"/>
      <c r="AO4438" s="227"/>
      <c r="AP4438" s="227"/>
      <c r="AQ4438" s="227"/>
    </row>
    <row r="4439" spans="35:43">
      <c r="AI4439" s="227"/>
      <c r="AJ4439" s="227"/>
      <c r="AK4439" s="227"/>
      <c r="AL4439" s="227"/>
      <c r="AM4439" s="225"/>
      <c r="AN4439" s="227"/>
      <c r="AO4439" s="227"/>
      <c r="AP4439" s="227"/>
      <c r="AQ4439" s="227"/>
    </row>
    <row r="4440" spans="35:43">
      <c r="AI4440" s="227"/>
      <c r="AJ4440" s="227"/>
      <c r="AK4440" s="227"/>
      <c r="AL4440" s="227"/>
      <c r="AM4440" s="225"/>
      <c r="AN4440" s="227"/>
      <c r="AO4440" s="227"/>
      <c r="AP4440" s="227"/>
      <c r="AQ4440" s="227"/>
    </row>
    <row r="4441" spans="35:43">
      <c r="AI4441" s="227"/>
      <c r="AJ4441" s="227"/>
      <c r="AK4441" s="227"/>
      <c r="AL4441" s="227"/>
      <c r="AM4441" s="225"/>
      <c r="AN4441" s="227"/>
      <c r="AO4441" s="227"/>
      <c r="AP4441" s="227"/>
      <c r="AQ4441" s="227"/>
    </row>
    <row r="4442" spans="35:43">
      <c r="AI4442" s="227"/>
      <c r="AJ4442" s="227"/>
      <c r="AK4442" s="227"/>
      <c r="AL4442" s="227"/>
      <c r="AM4442" s="225"/>
      <c r="AN4442" s="227"/>
      <c r="AO4442" s="227"/>
      <c r="AP4442" s="227"/>
      <c r="AQ4442" s="227"/>
    </row>
    <row r="4443" spans="35:43">
      <c r="AI4443" s="227"/>
      <c r="AJ4443" s="227"/>
      <c r="AK4443" s="227"/>
      <c r="AL4443" s="227"/>
      <c r="AM4443" s="225"/>
      <c r="AN4443" s="227"/>
      <c r="AO4443" s="227"/>
      <c r="AP4443" s="227"/>
      <c r="AQ4443" s="227"/>
    </row>
    <row r="4444" spans="35:43">
      <c r="AI4444" s="227"/>
      <c r="AJ4444" s="227"/>
      <c r="AK4444" s="227"/>
      <c r="AL4444" s="227"/>
      <c r="AM4444" s="225"/>
      <c r="AN4444" s="227"/>
      <c r="AO4444" s="227"/>
      <c r="AP4444" s="227"/>
      <c r="AQ4444" s="227"/>
    </row>
    <row r="4445" spans="35:43">
      <c r="AI4445" s="227"/>
      <c r="AJ4445" s="227"/>
      <c r="AK4445" s="227"/>
      <c r="AL4445" s="227"/>
      <c r="AM4445" s="225"/>
      <c r="AN4445" s="227"/>
      <c r="AO4445" s="227"/>
      <c r="AP4445" s="227"/>
      <c r="AQ4445" s="227"/>
    </row>
    <row r="4446" spans="35:43">
      <c r="AI4446" s="227"/>
      <c r="AJ4446" s="227"/>
      <c r="AK4446" s="227"/>
      <c r="AL4446" s="227"/>
      <c r="AM4446" s="225"/>
      <c r="AN4446" s="227"/>
      <c r="AO4446" s="227"/>
      <c r="AP4446" s="227"/>
      <c r="AQ4446" s="227"/>
    </row>
    <row r="4447" spans="35:43">
      <c r="AI4447" s="227"/>
      <c r="AJ4447" s="227"/>
      <c r="AK4447" s="227"/>
      <c r="AL4447" s="227"/>
      <c r="AM4447" s="225"/>
      <c r="AN4447" s="227"/>
      <c r="AO4447" s="227"/>
      <c r="AP4447" s="227"/>
      <c r="AQ4447" s="227"/>
    </row>
    <row r="4448" spans="35:43">
      <c r="AI4448" s="227"/>
      <c r="AJ4448" s="227"/>
      <c r="AK4448" s="227"/>
      <c r="AL4448" s="227"/>
      <c r="AM4448" s="225"/>
      <c r="AN4448" s="227"/>
      <c r="AO4448" s="227"/>
      <c r="AP4448" s="227"/>
      <c r="AQ4448" s="227"/>
    </row>
    <row r="4449" spans="35:43">
      <c r="AI4449" s="227"/>
      <c r="AJ4449" s="227"/>
      <c r="AK4449" s="227"/>
      <c r="AL4449" s="227"/>
      <c r="AM4449" s="225"/>
      <c r="AN4449" s="227"/>
      <c r="AO4449" s="227"/>
      <c r="AP4449" s="227"/>
      <c r="AQ4449" s="227"/>
    </row>
    <row r="4450" spans="35:43">
      <c r="AI4450" s="227"/>
      <c r="AJ4450" s="227"/>
      <c r="AK4450" s="227"/>
      <c r="AL4450" s="227"/>
      <c r="AM4450" s="225"/>
      <c r="AN4450" s="227"/>
      <c r="AO4450" s="227"/>
      <c r="AP4450" s="227"/>
      <c r="AQ4450" s="227"/>
    </row>
    <row r="4451" spans="35:43">
      <c r="AI4451" s="227"/>
      <c r="AJ4451" s="227"/>
      <c r="AK4451" s="227"/>
      <c r="AL4451" s="227"/>
      <c r="AM4451" s="225"/>
      <c r="AN4451" s="227"/>
      <c r="AO4451" s="227"/>
      <c r="AP4451" s="227"/>
      <c r="AQ4451" s="227"/>
    </row>
    <row r="4452" spans="35:43">
      <c r="AI4452" s="227"/>
      <c r="AJ4452" s="227"/>
      <c r="AK4452" s="227"/>
      <c r="AL4452" s="227"/>
      <c r="AM4452" s="225"/>
      <c r="AN4452" s="227"/>
      <c r="AO4452" s="227"/>
      <c r="AP4452" s="227"/>
      <c r="AQ4452" s="227"/>
    </row>
    <row r="4453" spans="35:43">
      <c r="AI4453" s="227"/>
      <c r="AJ4453" s="227"/>
      <c r="AK4453" s="227"/>
      <c r="AL4453" s="227"/>
      <c r="AM4453" s="225"/>
      <c r="AN4453" s="227"/>
      <c r="AO4453" s="227"/>
      <c r="AP4453" s="227"/>
      <c r="AQ4453" s="227"/>
    </row>
    <row r="4454" spans="35:43">
      <c r="AI4454" s="227"/>
      <c r="AJ4454" s="227"/>
      <c r="AK4454" s="227"/>
      <c r="AL4454" s="227"/>
      <c r="AM4454" s="225"/>
      <c r="AN4454" s="227"/>
      <c r="AO4454" s="227"/>
      <c r="AP4454" s="227"/>
      <c r="AQ4454" s="227"/>
    </row>
    <row r="4455" spans="35:43">
      <c r="AI4455" s="227"/>
      <c r="AJ4455" s="227"/>
      <c r="AK4455" s="227"/>
      <c r="AL4455" s="227"/>
      <c r="AM4455" s="225"/>
      <c r="AN4455" s="227"/>
      <c r="AO4455" s="227"/>
      <c r="AP4455" s="227"/>
      <c r="AQ4455" s="227"/>
    </row>
    <row r="4456" spans="35:43">
      <c r="AI4456" s="227"/>
      <c r="AJ4456" s="227"/>
      <c r="AK4456" s="227"/>
      <c r="AL4456" s="227"/>
      <c r="AM4456" s="225"/>
      <c r="AN4456" s="227"/>
      <c r="AO4456" s="227"/>
      <c r="AP4456" s="227"/>
      <c r="AQ4456" s="227"/>
    </row>
    <row r="4457" spans="35:43">
      <c r="AI4457" s="227"/>
      <c r="AJ4457" s="227"/>
      <c r="AK4457" s="227"/>
      <c r="AL4457" s="227"/>
      <c r="AM4457" s="225"/>
      <c r="AN4457" s="227"/>
      <c r="AO4457" s="227"/>
      <c r="AP4457" s="227"/>
      <c r="AQ4457" s="227"/>
    </row>
    <row r="4458" spans="35:43">
      <c r="AI4458" s="227"/>
      <c r="AJ4458" s="227"/>
      <c r="AK4458" s="227"/>
      <c r="AL4458" s="227"/>
      <c r="AM4458" s="225"/>
      <c r="AN4458" s="227"/>
      <c r="AO4458" s="227"/>
      <c r="AP4458" s="227"/>
      <c r="AQ4458" s="227"/>
    </row>
    <row r="4459" spans="35:43">
      <c r="AI4459" s="227"/>
      <c r="AJ4459" s="227"/>
      <c r="AK4459" s="227"/>
      <c r="AL4459" s="227"/>
      <c r="AM4459" s="225"/>
      <c r="AN4459" s="227"/>
      <c r="AO4459" s="227"/>
      <c r="AP4459" s="227"/>
      <c r="AQ4459" s="227"/>
    </row>
    <row r="4460" spans="35:43">
      <c r="AI4460" s="227"/>
      <c r="AJ4460" s="227"/>
      <c r="AK4460" s="227"/>
      <c r="AL4460" s="227"/>
      <c r="AM4460" s="225"/>
      <c r="AN4460" s="227"/>
      <c r="AO4460" s="227"/>
      <c r="AP4460" s="227"/>
      <c r="AQ4460" s="227"/>
    </row>
    <row r="4461" spans="35:43">
      <c r="AI4461" s="227"/>
      <c r="AJ4461" s="227"/>
      <c r="AK4461" s="227"/>
      <c r="AL4461" s="227"/>
      <c r="AM4461" s="225"/>
      <c r="AN4461" s="227"/>
      <c r="AO4461" s="227"/>
      <c r="AP4461" s="227"/>
      <c r="AQ4461" s="227"/>
    </row>
    <row r="4462" spans="35:43">
      <c r="AI4462" s="227"/>
      <c r="AJ4462" s="227"/>
      <c r="AK4462" s="227"/>
      <c r="AL4462" s="227"/>
      <c r="AM4462" s="225"/>
      <c r="AN4462" s="227"/>
      <c r="AO4462" s="227"/>
      <c r="AP4462" s="227"/>
      <c r="AQ4462" s="227"/>
    </row>
    <row r="4463" spans="35:43">
      <c r="AI4463" s="227"/>
      <c r="AJ4463" s="227"/>
      <c r="AK4463" s="227"/>
      <c r="AL4463" s="227"/>
      <c r="AM4463" s="225"/>
      <c r="AN4463" s="227"/>
      <c r="AO4463" s="227"/>
      <c r="AP4463" s="227"/>
      <c r="AQ4463" s="227"/>
    </row>
    <row r="4464" spans="35:43">
      <c r="AI4464" s="227"/>
      <c r="AJ4464" s="227"/>
      <c r="AK4464" s="227"/>
      <c r="AL4464" s="227"/>
      <c r="AM4464" s="225"/>
      <c r="AN4464" s="227"/>
      <c r="AO4464" s="227"/>
      <c r="AP4464" s="227"/>
      <c r="AQ4464" s="227"/>
    </row>
    <row r="4465" spans="35:43">
      <c r="AI4465" s="227"/>
      <c r="AJ4465" s="227"/>
      <c r="AK4465" s="227"/>
      <c r="AL4465" s="227"/>
      <c r="AM4465" s="225"/>
      <c r="AN4465" s="227"/>
      <c r="AO4465" s="227"/>
      <c r="AP4465" s="227"/>
      <c r="AQ4465" s="227"/>
    </row>
    <row r="4466" spans="35:43">
      <c r="AI4466" s="227"/>
      <c r="AJ4466" s="227"/>
      <c r="AK4466" s="227"/>
      <c r="AL4466" s="227"/>
      <c r="AM4466" s="225"/>
      <c r="AN4466" s="227"/>
      <c r="AO4466" s="227"/>
      <c r="AP4466" s="227"/>
      <c r="AQ4466" s="227"/>
    </row>
    <row r="4467" spans="35:43">
      <c r="AI4467" s="227"/>
      <c r="AJ4467" s="227"/>
      <c r="AK4467" s="227"/>
      <c r="AL4467" s="227"/>
      <c r="AM4467" s="225"/>
      <c r="AN4467" s="227"/>
      <c r="AO4467" s="227"/>
      <c r="AP4467" s="227"/>
      <c r="AQ4467" s="227"/>
    </row>
    <row r="4468" spans="35:43">
      <c r="AI4468" s="227"/>
      <c r="AJ4468" s="227"/>
      <c r="AK4468" s="227"/>
      <c r="AL4468" s="227"/>
      <c r="AM4468" s="225"/>
      <c r="AN4468" s="227"/>
      <c r="AO4468" s="227"/>
      <c r="AP4468" s="227"/>
      <c r="AQ4468" s="227"/>
    </row>
    <row r="4469" spans="35:43">
      <c r="AI4469" s="227"/>
      <c r="AJ4469" s="227"/>
      <c r="AK4469" s="227"/>
      <c r="AL4469" s="227"/>
      <c r="AM4469" s="225"/>
      <c r="AN4469" s="227"/>
      <c r="AO4469" s="227"/>
      <c r="AP4469" s="227"/>
      <c r="AQ4469" s="227"/>
    </row>
    <row r="4470" spans="35:43">
      <c r="AI4470" s="227"/>
      <c r="AJ4470" s="227"/>
      <c r="AK4470" s="227"/>
      <c r="AL4470" s="227"/>
      <c r="AM4470" s="225"/>
      <c r="AN4470" s="227"/>
      <c r="AO4470" s="227"/>
      <c r="AP4470" s="227"/>
      <c r="AQ4470" s="227"/>
    </row>
    <row r="4471" spans="35:43">
      <c r="AI4471" s="227"/>
      <c r="AJ4471" s="227"/>
      <c r="AK4471" s="227"/>
      <c r="AL4471" s="227"/>
      <c r="AM4471" s="225"/>
      <c r="AN4471" s="227"/>
      <c r="AO4471" s="227"/>
      <c r="AP4471" s="227"/>
      <c r="AQ4471" s="227"/>
    </row>
    <row r="4472" spans="35:43">
      <c r="AI4472" s="227"/>
      <c r="AJ4472" s="227"/>
      <c r="AK4472" s="227"/>
      <c r="AL4472" s="227"/>
      <c r="AM4472" s="225"/>
      <c r="AN4472" s="227"/>
      <c r="AO4472" s="227"/>
      <c r="AP4472" s="227"/>
      <c r="AQ4472" s="227"/>
    </row>
    <row r="4473" spans="35:43">
      <c r="AI4473" s="227"/>
      <c r="AJ4473" s="227"/>
      <c r="AK4473" s="227"/>
      <c r="AL4473" s="227"/>
      <c r="AM4473" s="225"/>
      <c r="AN4473" s="227"/>
      <c r="AO4473" s="227"/>
      <c r="AP4473" s="227"/>
      <c r="AQ4473" s="227"/>
    </row>
    <row r="4474" spans="35:43">
      <c r="AI4474" s="227"/>
      <c r="AJ4474" s="227"/>
      <c r="AK4474" s="227"/>
      <c r="AL4474" s="227"/>
      <c r="AM4474" s="225"/>
      <c r="AN4474" s="227"/>
      <c r="AO4474" s="227"/>
      <c r="AP4474" s="227"/>
      <c r="AQ4474" s="227"/>
    </row>
    <row r="4475" spans="35:43">
      <c r="AI4475" s="227"/>
      <c r="AJ4475" s="227"/>
      <c r="AK4475" s="227"/>
      <c r="AL4475" s="227"/>
      <c r="AM4475" s="225"/>
      <c r="AN4475" s="227"/>
      <c r="AO4475" s="227"/>
      <c r="AP4475" s="227"/>
      <c r="AQ4475" s="227"/>
    </row>
    <row r="4476" spans="35:43">
      <c r="AI4476" s="227"/>
      <c r="AJ4476" s="227"/>
      <c r="AK4476" s="227"/>
      <c r="AL4476" s="227"/>
      <c r="AM4476" s="225"/>
      <c r="AN4476" s="227"/>
      <c r="AO4476" s="227"/>
      <c r="AP4476" s="227"/>
      <c r="AQ4476" s="227"/>
    </row>
    <row r="4477" spans="35:43">
      <c r="AI4477" s="227"/>
      <c r="AJ4477" s="227"/>
      <c r="AK4477" s="227"/>
      <c r="AL4477" s="227"/>
      <c r="AM4477" s="225"/>
      <c r="AN4477" s="227"/>
      <c r="AO4477" s="227"/>
      <c r="AP4477" s="227"/>
      <c r="AQ4477" s="227"/>
    </row>
    <row r="4478" spans="35:43">
      <c r="AI4478" s="227"/>
      <c r="AJ4478" s="227"/>
      <c r="AK4478" s="227"/>
      <c r="AL4478" s="227"/>
      <c r="AM4478" s="225"/>
      <c r="AN4478" s="227"/>
      <c r="AO4478" s="227"/>
      <c r="AP4478" s="227"/>
      <c r="AQ4478" s="227"/>
    </row>
    <row r="4479" spans="35:43">
      <c r="AI4479" s="227"/>
      <c r="AJ4479" s="227"/>
      <c r="AK4479" s="227"/>
      <c r="AL4479" s="227"/>
      <c r="AM4479" s="225"/>
      <c r="AN4479" s="227"/>
      <c r="AO4479" s="227"/>
      <c r="AP4479" s="227"/>
      <c r="AQ4479" s="227"/>
    </row>
    <row r="4480" spans="35:43">
      <c r="AI4480" s="227"/>
      <c r="AJ4480" s="227"/>
      <c r="AK4480" s="227"/>
      <c r="AL4480" s="227"/>
      <c r="AM4480" s="225"/>
      <c r="AN4480" s="227"/>
      <c r="AO4480" s="227"/>
      <c r="AP4480" s="227"/>
      <c r="AQ4480" s="227"/>
    </row>
    <row r="4481" spans="35:43">
      <c r="AI4481" s="227"/>
      <c r="AJ4481" s="227"/>
      <c r="AK4481" s="227"/>
      <c r="AL4481" s="227"/>
      <c r="AM4481" s="225"/>
      <c r="AN4481" s="227"/>
      <c r="AO4481" s="227"/>
      <c r="AP4481" s="227"/>
      <c r="AQ4481" s="227"/>
    </row>
    <row r="4482" spans="35:43">
      <c r="AI4482" s="227"/>
      <c r="AJ4482" s="227"/>
      <c r="AK4482" s="227"/>
      <c r="AL4482" s="227"/>
      <c r="AM4482" s="225"/>
      <c r="AN4482" s="227"/>
      <c r="AO4482" s="227"/>
      <c r="AP4482" s="227"/>
      <c r="AQ4482" s="227"/>
    </row>
    <row r="4483" spans="35:43">
      <c r="AI4483" s="227"/>
      <c r="AJ4483" s="227"/>
      <c r="AK4483" s="227"/>
      <c r="AL4483" s="227"/>
      <c r="AM4483" s="225"/>
      <c r="AN4483" s="227"/>
      <c r="AO4483" s="227"/>
      <c r="AP4483" s="227"/>
      <c r="AQ4483" s="227"/>
    </row>
    <row r="4484" spans="35:43">
      <c r="AI4484" s="227"/>
      <c r="AJ4484" s="227"/>
      <c r="AK4484" s="227"/>
      <c r="AL4484" s="227"/>
      <c r="AM4484" s="225"/>
      <c r="AN4484" s="227"/>
      <c r="AO4484" s="227"/>
      <c r="AP4484" s="227"/>
      <c r="AQ4484" s="227"/>
    </row>
    <row r="4485" spans="35:43">
      <c r="AI4485" s="227"/>
      <c r="AJ4485" s="227"/>
      <c r="AK4485" s="227"/>
      <c r="AL4485" s="227"/>
      <c r="AM4485" s="225"/>
      <c r="AN4485" s="227"/>
      <c r="AO4485" s="227"/>
      <c r="AP4485" s="227"/>
      <c r="AQ4485" s="227"/>
    </row>
    <row r="4486" spans="35:43">
      <c r="AI4486" s="227"/>
      <c r="AJ4486" s="227"/>
      <c r="AK4486" s="227"/>
      <c r="AL4486" s="227"/>
      <c r="AM4486" s="225"/>
      <c r="AN4486" s="227"/>
      <c r="AO4486" s="227"/>
      <c r="AP4486" s="227"/>
      <c r="AQ4486" s="227"/>
    </row>
    <row r="4487" spans="35:43">
      <c r="AI4487" s="227"/>
      <c r="AJ4487" s="227"/>
      <c r="AK4487" s="227"/>
      <c r="AL4487" s="227"/>
      <c r="AM4487" s="225"/>
      <c r="AN4487" s="227"/>
      <c r="AO4487" s="227"/>
      <c r="AP4487" s="227"/>
      <c r="AQ4487" s="227"/>
    </row>
    <row r="4488" spans="35:43">
      <c r="AI4488" s="227"/>
      <c r="AJ4488" s="227"/>
      <c r="AK4488" s="227"/>
      <c r="AL4488" s="227"/>
      <c r="AM4488" s="225"/>
      <c r="AN4488" s="227"/>
      <c r="AO4488" s="227"/>
      <c r="AP4488" s="227"/>
      <c r="AQ4488" s="227"/>
    </row>
    <row r="4489" spans="35:43">
      <c r="AI4489" s="227"/>
      <c r="AJ4489" s="227"/>
      <c r="AK4489" s="227"/>
      <c r="AL4489" s="227"/>
      <c r="AM4489" s="225"/>
      <c r="AN4489" s="227"/>
      <c r="AO4489" s="227"/>
      <c r="AP4489" s="227"/>
      <c r="AQ4489" s="227"/>
    </row>
    <row r="4490" spans="35:43">
      <c r="AI4490" s="227"/>
      <c r="AJ4490" s="227"/>
      <c r="AK4490" s="227"/>
      <c r="AL4490" s="227"/>
      <c r="AM4490" s="225"/>
      <c r="AN4490" s="227"/>
      <c r="AO4490" s="227"/>
      <c r="AP4490" s="227"/>
      <c r="AQ4490" s="227"/>
    </row>
    <row r="4491" spans="35:43">
      <c r="AI4491" s="227"/>
      <c r="AJ4491" s="227"/>
      <c r="AK4491" s="227"/>
      <c r="AL4491" s="227"/>
      <c r="AM4491" s="225"/>
      <c r="AN4491" s="227"/>
      <c r="AO4491" s="227"/>
      <c r="AP4491" s="227"/>
      <c r="AQ4491" s="227"/>
    </row>
    <row r="4492" spans="35:43">
      <c r="AI4492" s="227"/>
      <c r="AJ4492" s="227"/>
      <c r="AK4492" s="227"/>
      <c r="AL4492" s="227"/>
      <c r="AM4492" s="225"/>
      <c r="AN4492" s="227"/>
      <c r="AO4492" s="227"/>
      <c r="AP4492" s="227"/>
      <c r="AQ4492" s="227"/>
    </row>
    <row r="4493" spans="35:43">
      <c r="AI4493" s="227"/>
      <c r="AJ4493" s="227"/>
      <c r="AK4493" s="227"/>
      <c r="AL4493" s="227"/>
      <c r="AM4493" s="225"/>
      <c r="AN4493" s="227"/>
      <c r="AO4493" s="227"/>
      <c r="AP4493" s="227"/>
      <c r="AQ4493" s="227"/>
    </row>
    <row r="4494" spans="35:43">
      <c r="AI4494" s="227"/>
      <c r="AJ4494" s="227"/>
      <c r="AK4494" s="227"/>
      <c r="AL4494" s="227"/>
      <c r="AM4494" s="225"/>
      <c r="AN4494" s="227"/>
      <c r="AO4494" s="227"/>
      <c r="AP4494" s="227"/>
      <c r="AQ4494" s="227"/>
    </row>
    <row r="4495" spans="35:43">
      <c r="AI4495" s="227"/>
      <c r="AJ4495" s="227"/>
      <c r="AK4495" s="227"/>
      <c r="AL4495" s="227"/>
      <c r="AM4495" s="225"/>
      <c r="AN4495" s="227"/>
      <c r="AO4495" s="227"/>
      <c r="AP4495" s="227"/>
      <c r="AQ4495" s="227"/>
    </row>
    <row r="4496" spans="35:43">
      <c r="AI4496" s="227"/>
      <c r="AJ4496" s="227"/>
      <c r="AK4496" s="227"/>
      <c r="AL4496" s="227"/>
      <c r="AM4496" s="225"/>
      <c r="AN4496" s="227"/>
      <c r="AO4496" s="227"/>
      <c r="AP4496" s="227"/>
      <c r="AQ4496" s="227"/>
    </row>
    <row r="4497" spans="35:43">
      <c r="AI4497" s="227"/>
      <c r="AJ4497" s="227"/>
      <c r="AK4497" s="227"/>
      <c r="AL4497" s="227"/>
      <c r="AM4497" s="225"/>
      <c r="AN4497" s="227"/>
      <c r="AO4497" s="227"/>
      <c r="AP4497" s="227"/>
      <c r="AQ4497" s="227"/>
    </row>
    <row r="4498" spans="35:43">
      <c r="AI4498" s="227"/>
      <c r="AJ4498" s="227"/>
      <c r="AK4498" s="227"/>
      <c r="AL4498" s="227"/>
      <c r="AM4498" s="225"/>
      <c r="AN4498" s="227"/>
      <c r="AO4498" s="227"/>
      <c r="AP4498" s="227"/>
      <c r="AQ4498" s="227"/>
    </row>
    <row r="4499" spans="35:43">
      <c r="AI4499" s="227"/>
      <c r="AJ4499" s="227"/>
      <c r="AK4499" s="227"/>
      <c r="AL4499" s="227"/>
      <c r="AM4499" s="225"/>
      <c r="AN4499" s="227"/>
      <c r="AO4499" s="227"/>
      <c r="AP4499" s="227"/>
      <c r="AQ4499" s="227"/>
    </row>
    <row r="4500" spans="35:43">
      <c r="AI4500" s="227"/>
      <c r="AJ4500" s="227"/>
      <c r="AK4500" s="227"/>
      <c r="AL4500" s="227"/>
      <c r="AM4500" s="225"/>
      <c r="AN4500" s="227"/>
      <c r="AO4500" s="227"/>
      <c r="AP4500" s="227"/>
      <c r="AQ4500" s="227"/>
    </row>
    <row r="4501" spans="35:43">
      <c r="AI4501" s="227"/>
      <c r="AJ4501" s="227"/>
      <c r="AK4501" s="227"/>
      <c r="AL4501" s="227"/>
      <c r="AM4501" s="225"/>
      <c r="AN4501" s="227"/>
      <c r="AO4501" s="227"/>
      <c r="AP4501" s="227"/>
      <c r="AQ4501" s="227"/>
    </row>
    <row r="4502" spans="35:43">
      <c r="AI4502" s="227"/>
      <c r="AJ4502" s="227"/>
      <c r="AK4502" s="227"/>
      <c r="AL4502" s="227"/>
      <c r="AM4502" s="225"/>
      <c r="AN4502" s="227"/>
      <c r="AO4502" s="227"/>
      <c r="AP4502" s="227"/>
      <c r="AQ4502" s="227"/>
    </row>
    <row r="4503" spans="35:43">
      <c r="AI4503" s="227"/>
      <c r="AJ4503" s="227"/>
      <c r="AK4503" s="227"/>
      <c r="AL4503" s="227"/>
      <c r="AM4503" s="225"/>
      <c r="AN4503" s="227"/>
      <c r="AO4503" s="227"/>
      <c r="AP4503" s="227"/>
      <c r="AQ4503" s="227"/>
    </row>
    <row r="4504" spans="35:43">
      <c r="AI4504" s="227"/>
      <c r="AJ4504" s="227"/>
      <c r="AK4504" s="227"/>
      <c r="AL4504" s="227"/>
      <c r="AM4504" s="225"/>
      <c r="AN4504" s="227"/>
      <c r="AO4504" s="227"/>
      <c r="AP4504" s="227"/>
      <c r="AQ4504" s="227"/>
    </row>
    <row r="4505" spans="35:43">
      <c r="AI4505" s="227"/>
      <c r="AJ4505" s="227"/>
      <c r="AK4505" s="227"/>
      <c r="AL4505" s="227"/>
      <c r="AM4505" s="225"/>
      <c r="AN4505" s="227"/>
      <c r="AO4505" s="227"/>
      <c r="AP4505" s="227"/>
      <c r="AQ4505" s="227"/>
    </row>
    <row r="4506" spans="35:43">
      <c r="AI4506" s="227"/>
      <c r="AJ4506" s="227"/>
      <c r="AK4506" s="227"/>
      <c r="AL4506" s="227"/>
      <c r="AM4506" s="225"/>
      <c r="AN4506" s="227"/>
      <c r="AO4506" s="227"/>
      <c r="AP4506" s="227"/>
      <c r="AQ4506" s="227"/>
    </row>
    <row r="4507" spans="35:43">
      <c r="AI4507" s="227"/>
      <c r="AJ4507" s="227"/>
      <c r="AK4507" s="227"/>
      <c r="AL4507" s="227"/>
      <c r="AM4507" s="225"/>
      <c r="AN4507" s="227"/>
      <c r="AO4507" s="227"/>
      <c r="AP4507" s="227"/>
      <c r="AQ4507" s="227"/>
    </row>
    <row r="4508" spans="35:43">
      <c r="AI4508" s="227"/>
      <c r="AJ4508" s="227"/>
      <c r="AK4508" s="227"/>
      <c r="AL4508" s="227"/>
      <c r="AM4508" s="225"/>
      <c r="AN4508" s="227"/>
      <c r="AO4508" s="227"/>
      <c r="AP4508" s="227"/>
      <c r="AQ4508" s="227"/>
    </row>
    <row r="4509" spans="35:43">
      <c r="AI4509" s="227"/>
      <c r="AJ4509" s="227"/>
      <c r="AK4509" s="227"/>
      <c r="AL4509" s="227"/>
      <c r="AM4509" s="225"/>
      <c r="AN4509" s="227"/>
      <c r="AO4509" s="227"/>
      <c r="AP4509" s="227"/>
      <c r="AQ4509" s="227"/>
    </row>
    <row r="4510" spans="35:43">
      <c r="AI4510" s="227"/>
      <c r="AJ4510" s="227"/>
      <c r="AK4510" s="227"/>
      <c r="AL4510" s="227"/>
      <c r="AM4510" s="225"/>
      <c r="AN4510" s="227"/>
      <c r="AO4510" s="227"/>
      <c r="AP4510" s="227"/>
      <c r="AQ4510" s="227"/>
    </row>
    <row r="4511" spans="35:43">
      <c r="AI4511" s="227"/>
      <c r="AJ4511" s="227"/>
      <c r="AK4511" s="227"/>
      <c r="AL4511" s="227"/>
      <c r="AM4511" s="225"/>
      <c r="AN4511" s="227"/>
      <c r="AO4511" s="227"/>
      <c r="AP4511" s="227"/>
      <c r="AQ4511" s="227"/>
    </row>
    <row r="4512" spans="35:43">
      <c r="AI4512" s="227"/>
      <c r="AJ4512" s="227"/>
      <c r="AK4512" s="227"/>
      <c r="AL4512" s="227"/>
      <c r="AM4512" s="225"/>
      <c r="AN4512" s="227"/>
      <c r="AO4512" s="227"/>
      <c r="AP4512" s="227"/>
      <c r="AQ4512" s="227"/>
    </row>
    <row r="4513" spans="35:43">
      <c r="AI4513" s="227"/>
      <c r="AJ4513" s="227"/>
      <c r="AK4513" s="227"/>
      <c r="AL4513" s="227"/>
      <c r="AM4513" s="225"/>
      <c r="AN4513" s="227"/>
      <c r="AO4513" s="227"/>
      <c r="AP4513" s="227"/>
      <c r="AQ4513" s="227"/>
    </row>
    <row r="4514" spans="35:43">
      <c r="AI4514" s="227"/>
      <c r="AJ4514" s="227"/>
      <c r="AK4514" s="227"/>
      <c r="AL4514" s="227"/>
      <c r="AM4514" s="225"/>
      <c r="AN4514" s="227"/>
      <c r="AO4514" s="227"/>
      <c r="AP4514" s="227"/>
      <c r="AQ4514" s="227"/>
    </row>
    <row r="4515" spans="35:43">
      <c r="AI4515" s="227"/>
      <c r="AJ4515" s="227"/>
      <c r="AK4515" s="227"/>
      <c r="AL4515" s="227"/>
      <c r="AM4515" s="225"/>
      <c r="AN4515" s="227"/>
      <c r="AO4515" s="227"/>
      <c r="AP4515" s="227"/>
      <c r="AQ4515" s="227"/>
    </row>
    <row r="4516" spans="35:43">
      <c r="AI4516" s="227"/>
      <c r="AJ4516" s="227"/>
      <c r="AK4516" s="227"/>
      <c r="AL4516" s="227"/>
      <c r="AM4516" s="225"/>
      <c r="AN4516" s="227"/>
      <c r="AO4516" s="227"/>
      <c r="AP4516" s="227"/>
      <c r="AQ4516" s="227"/>
    </row>
    <row r="4517" spans="35:43">
      <c r="AI4517" s="227"/>
      <c r="AJ4517" s="227"/>
      <c r="AK4517" s="227"/>
      <c r="AL4517" s="227"/>
      <c r="AM4517" s="225"/>
      <c r="AN4517" s="227"/>
      <c r="AO4517" s="227"/>
      <c r="AP4517" s="227"/>
      <c r="AQ4517" s="227"/>
    </row>
    <row r="4518" spans="35:43">
      <c r="AI4518" s="227"/>
      <c r="AJ4518" s="227"/>
      <c r="AK4518" s="227"/>
      <c r="AL4518" s="227"/>
      <c r="AM4518" s="225"/>
      <c r="AN4518" s="227"/>
      <c r="AO4518" s="227"/>
      <c r="AP4518" s="227"/>
      <c r="AQ4518" s="227"/>
    </row>
    <row r="4519" spans="35:43">
      <c r="AI4519" s="227"/>
      <c r="AJ4519" s="227"/>
      <c r="AK4519" s="227"/>
      <c r="AL4519" s="227"/>
      <c r="AM4519" s="225"/>
      <c r="AN4519" s="227"/>
      <c r="AO4519" s="227"/>
      <c r="AP4519" s="227"/>
      <c r="AQ4519" s="227"/>
    </row>
    <row r="4520" spans="35:43">
      <c r="AI4520" s="227"/>
      <c r="AJ4520" s="227"/>
      <c r="AK4520" s="227"/>
      <c r="AL4520" s="227"/>
      <c r="AM4520" s="225"/>
      <c r="AN4520" s="227"/>
      <c r="AO4520" s="227"/>
      <c r="AP4520" s="227"/>
      <c r="AQ4520" s="227"/>
    </row>
    <row r="4521" spans="35:43">
      <c r="AI4521" s="227"/>
      <c r="AJ4521" s="227"/>
      <c r="AK4521" s="227"/>
      <c r="AL4521" s="227"/>
      <c r="AM4521" s="225"/>
      <c r="AN4521" s="227"/>
      <c r="AO4521" s="227"/>
      <c r="AP4521" s="227"/>
      <c r="AQ4521" s="227"/>
    </row>
    <row r="4522" spans="35:43">
      <c r="AI4522" s="227"/>
      <c r="AJ4522" s="227"/>
      <c r="AK4522" s="227"/>
      <c r="AL4522" s="227"/>
      <c r="AM4522" s="225"/>
      <c r="AN4522" s="227"/>
      <c r="AO4522" s="227"/>
      <c r="AP4522" s="227"/>
      <c r="AQ4522" s="227"/>
    </row>
    <row r="4523" spans="35:43">
      <c r="AI4523" s="227"/>
      <c r="AJ4523" s="227"/>
      <c r="AK4523" s="227"/>
      <c r="AL4523" s="227"/>
      <c r="AM4523" s="225"/>
      <c r="AN4523" s="227"/>
      <c r="AO4523" s="227"/>
      <c r="AP4523" s="227"/>
      <c r="AQ4523" s="227"/>
    </row>
    <row r="4524" spans="35:43">
      <c r="AI4524" s="227"/>
      <c r="AJ4524" s="227"/>
      <c r="AK4524" s="227"/>
      <c r="AL4524" s="227"/>
      <c r="AM4524" s="225"/>
      <c r="AN4524" s="227"/>
      <c r="AO4524" s="227"/>
      <c r="AP4524" s="227"/>
      <c r="AQ4524" s="227"/>
    </row>
    <row r="4525" spans="35:43">
      <c r="AI4525" s="227"/>
      <c r="AJ4525" s="227"/>
      <c r="AK4525" s="227"/>
      <c r="AL4525" s="227"/>
      <c r="AM4525" s="225"/>
      <c r="AN4525" s="227"/>
      <c r="AO4525" s="227"/>
      <c r="AP4525" s="227"/>
      <c r="AQ4525" s="227"/>
    </row>
    <row r="4526" spans="35:43">
      <c r="AI4526" s="227"/>
      <c r="AJ4526" s="227"/>
      <c r="AK4526" s="227"/>
      <c r="AL4526" s="227"/>
      <c r="AM4526" s="225"/>
      <c r="AN4526" s="227"/>
      <c r="AO4526" s="227"/>
      <c r="AP4526" s="227"/>
      <c r="AQ4526" s="227"/>
    </row>
    <row r="4527" spans="35:43">
      <c r="AI4527" s="227"/>
      <c r="AJ4527" s="227"/>
      <c r="AK4527" s="227"/>
      <c r="AL4527" s="227"/>
      <c r="AM4527" s="225"/>
      <c r="AN4527" s="227"/>
      <c r="AO4527" s="227"/>
      <c r="AP4527" s="227"/>
      <c r="AQ4527" s="227"/>
    </row>
    <row r="4528" spans="35:43">
      <c r="AI4528" s="227"/>
      <c r="AJ4528" s="227"/>
      <c r="AK4528" s="227"/>
      <c r="AL4528" s="227"/>
      <c r="AM4528" s="225"/>
      <c r="AN4528" s="227"/>
      <c r="AO4528" s="227"/>
      <c r="AP4528" s="227"/>
      <c r="AQ4528" s="227"/>
    </row>
    <row r="4529" spans="35:43">
      <c r="AI4529" s="227"/>
      <c r="AJ4529" s="227"/>
      <c r="AK4529" s="227"/>
      <c r="AL4529" s="227"/>
      <c r="AM4529" s="225"/>
      <c r="AN4529" s="227"/>
      <c r="AO4529" s="227"/>
      <c r="AP4529" s="227"/>
      <c r="AQ4529" s="227"/>
    </row>
    <row r="4530" spans="35:43">
      <c r="AI4530" s="227"/>
      <c r="AJ4530" s="227"/>
      <c r="AK4530" s="227"/>
      <c r="AL4530" s="227"/>
      <c r="AM4530" s="225"/>
      <c r="AN4530" s="227"/>
      <c r="AO4530" s="227"/>
      <c r="AP4530" s="227"/>
      <c r="AQ4530" s="227"/>
    </row>
    <row r="4531" spans="35:43">
      <c r="AI4531" s="227"/>
      <c r="AJ4531" s="227"/>
      <c r="AK4531" s="227"/>
      <c r="AL4531" s="227"/>
      <c r="AM4531" s="225"/>
      <c r="AN4531" s="227"/>
      <c r="AO4531" s="227"/>
      <c r="AP4531" s="227"/>
      <c r="AQ4531" s="227"/>
    </row>
    <row r="4532" spans="35:43">
      <c r="AI4532" s="227"/>
      <c r="AJ4532" s="227"/>
      <c r="AK4532" s="227"/>
      <c r="AL4532" s="227"/>
      <c r="AM4532" s="225"/>
      <c r="AN4532" s="227"/>
      <c r="AO4532" s="227"/>
      <c r="AP4532" s="227"/>
      <c r="AQ4532" s="227"/>
    </row>
    <row r="4533" spans="35:43">
      <c r="AI4533" s="227"/>
      <c r="AJ4533" s="227"/>
      <c r="AK4533" s="227"/>
      <c r="AL4533" s="227"/>
      <c r="AM4533" s="225"/>
      <c r="AN4533" s="227"/>
      <c r="AO4533" s="227"/>
      <c r="AP4533" s="227"/>
      <c r="AQ4533" s="227"/>
    </row>
    <row r="4534" spans="35:43">
      <c r="AI4534" s="227"/>
      <c r="AJ4534" s="227"/>
      <c r="AK4534" s="227"/>
      <c r="AL4534" s="227"/>
      <c r="AM4534" s="225"/>
      <c r="AN4534" s="227"/>
      <c r="AO4534" s="227"/>
      <c r="AP4534" s="227"/>
      <c r="AQ4534" s="227"/>
    </row>
    <row r="4535" spans="35:43">
      <c r="AI4535" s="227"/>
      <c r="AJ4535" s="227"/>
      <c r="AK4535" s="227"/>
      <c r="AL4535" s="227"/>
      <c r="AM4535" s="225"/>
      <c r="AN4535" s="227"/>
      <c r="AO4535" s="227"/>
      <c r="AP4535" s="227"/>
      <c r="AQ4535" s="227"/>
    </row>
    <row r="4536" spans="35:43">
      <c r="AI4536" s="227"/>
      <c r="AJ4536" s="227"/>
      <c r="AK4536" s="227"/>
      <c r="AL4536" s="227"/>
      <c r="AM4536" s="225"/>
      <c r="AN4536" s="227"/>
      <c r="AO4536" s="227"/>
      <c r="AP4536" s="227"/>
      <c r="AQ4536" s="227"/>
    </row>
    <row r="4537" spans="35:43">
      <c r="AI4537" s="227"/>
      <c r="AJ4537" s="227"/>
      <c r="AK4537" s="227"/>
      <c r="AL4537" s="227"/>
      <c r="AM4537" s="225"/>
      <c r="AN4537" s="227"/>
      <c r="AO4537" s="227"/>
      <c r="AP4537" s="227"/>
      <c r="AQ4537" s="227"/>
    </row>
    <row r="4538" spans="35:43">
      <c r="AI4538" s="227"/>
      <c r="AJ4538" s="227"/>
      <c r="AK4538" s="227"/>
      <c r="AL4538" s="227"/>
      <c r="AM4538" s="225"/>
      <c r="AN4538" s="227"/>
      <c r="AO4538" s="227"/>
      <c r="AP4538" s="227"/>
      <c r="AQ4538" s="227"/>
    </row>
    <row r="4539" spans="35:43">
      <c r="AI4539" s="227"/>
      <c r="AJ4539" s="227"/>
      <c r="AK4539" s="227"/>
      <c r="AL4539" s="227"/>
      <c r="AM4539" s="225"/>
      <c r="AN4539" s="227"/>
      <c r="AO4539" s="227"/>
      <c r="AP4539" s="227"/>
      <c r="AQ4539" s="227"/>
    </row>
    <row r="4540" spans="35:43">
      <c r="AI4540" s="227"/>
      <c r="AJ4540" s="227"/>
      <c r="AK4540" s="227"/>
      <c r="AL4540" s="227"/>
      <c r="AM4540" s="225"/>
      <c r="AN4540" s="227"/>
      <c r="AO4540" s="227"/>
      <c r="AP4540" s="227"/>
      <c r="AQ4540" s="227"/>
    </row>
    <row r="4541" spans="35:43">
      <c r="AI4541" s="227"/>
      <c r="AJ4541" s="227"/>
      <c r="AK4541" s="227"/>
      <c r="AL4541" s="227"/>
      <c r="AM4541" s="225"/>
      <c r="AN4541" s="227"/>
      <c r="AO4541" s="227"/>
      <c r="AP4541" s="227"/>
      <c r="AQ4541" s="227"/>
    </row>
    <row r="4542" spans="35:43">
      <c r="AI4542" s="227"/>
      <c r="AJ4542" s="227"/>
      <c r="AK4542" s="227"/>
      <c r="AL4542" s="227"/>
      <c r="AM4542" s="225"/>
      <c r="AN4542" s="227"/>
      <c r="AO4542" s="227"/>
      <c r="AP4542" s="227"/>
      <c r="AQ4542" s="227"/>
    </row>
    <row r="4543" spans="35:43">
      <c r="AI4543" s="227"/>
      <c r="AJ4543" s="227"/>
      <c r="AK4543" s="227"/>
      <c r="AL4543" s="227"/>
      <c r="AM4543" s="225"/>
      <c r="AN4543" s="227"/>
      <c r="AO4543" s="227"/>
      <c r="AP4543" s="227"/>
      <c r="AQ4543" s="227"/>
    </row>
    <row r="4544" spans="35:43">
      <c r="AI4544" s="227"/>
      <c r="AJ4544" s="227"/>
      <c r="AK4544" s="227"/>
      <c r="AL4544" s="227"/>
      <c r="AM4544" s="225"/>
      <c r="AN4544" s="227"/>
      <c r="AO4544" s="227"/>
      <c r="AP4544" s="227"/>
      <c r="AQ4544" s="227"/>
    </row>
    <row r="4545" spans="35:43">
      <c r="AI4545" s="227"/>
      <c r="AJ4545" s="227"/>
      <c r="AK4545" s="227"/>
      <c r="AL4545" s="227"/>
      <c r="AM4545" s="225"/>
      <c r="AN4545" s="227"/>
      <c r="AO4545" s="227"/>
      <c r="AP4545" s="227"/>
      <c r="AQ4545" s="227"/>
    </row>
    <row r="4546" spans="35:43">
      <c r="AI4546" s="227"/>
      <c r="AJ4546" s="227"/>
      <c r="AK4546" s="227"/>
      <c r="AL4546" s="227"/>
      <c r="AM4546" s="225"/>
      <c r="AN4546" s="227"/>
      <c r="AO4546" s="227"/>
      <c r="AP4546" s="227"/>
      <c r="AQ4546" s="227"/>
    </row>
    <row r="4547" spans="35:43">
      <c r="AI4547" s="227"/>
      <c r="AJ4547" s="227"/>
      <c r="AK4547" s="227"/>
      <c r="AL4547" s="227"/>
      <c r="AM4547" s="225"/>
      <c r="AN4547" s="227"/>
      <c r="AO4547" s="227"/>
      <c r="AP4547" s="227"/>
      <c r="AQ4547" s="227"/>
    </row>
    <row r="4548" spans="35:43">
      <c r="AI4548" s="227"/>
      <c r="AJ4548" s="227"/>
      <c r="AK4548" s="227"/>
      <c r="AL4548" s="227"/>
      <c r="AM4548" s="225"/>
      <c r="AN4548" s="227"/>
      <c r="AO4548" s="227"/>
      <c r="AP4548" s="227"/>
      <c r="AQ4548" s="227"/>
    </row>
    <row r="4549" spans="35:43">
      <c r="AI4549" s="227"/>
      <c r="AJ4549" s="227"/>
      <c r="AK4549" s="227"/>
      <c r="AL4549" s="227"/>
      <c r="AM4549" s="225"/>
      <c r="AN4549" s="227"/>
      <c r="AO4549" s="227"/>
      <c r="AP4549" s="227"/>
      <c r="AQ4549" s="227"/>
    </row>
    <row r="4550" spans="35:43">
      <c r="AI4550" s="227"/>
      <c r="AJ4550" s="227"/>
      <c r="AK4550" s="227"/>
      <c r="AL4550" s="227"/>
      <c r="AM4550" s="225"/>
      <c r="AN4550" s="227"/>
      <c r="AO4550" s="227"/>
      <c r="AP4550" s="227"/>
      <c r="AQ4550" s="227"/>
    </row>
    <row r="4551" spans="35:43">
      <c r="AI4551" s="227"/>
      <c r="AJ4551" s="227"/>
      <c r="AK4551" s="227"/>
      <c r="AL4551" s="227"/>
      <c r="AM4551" s="225"/>
      <c r="AN4551" s="227"/>
      <c r="AO4551" s="227"/>
      <c r="AP4551" s="227"/>
      <c r="AQ4551" s="227"/>
    </row>
    <row r="4552" spans="35:43">
      <c r="AI4552" s="227"/>
      <c r="AJ4552" s="227"/>
      <c r="AK4552" s="227"/>
      <c r="AL4552" s="227"/>
      <c r="AM4552" s="225"/>
      <c r="AN4552" s="227"/>
      <c r="AO4552" s="227"/>
      <c r="AP4552" s="227"/>
      <c r="AQ4552" s="227"/>
    </row>
    <row r="4553" spans="35:43">
      <c r="AI4553" s="227"/>
      <c r="AJ4553" s="227"/>
      <c r="AK4553" s="227"/>
      <c r="AL4553" s="227"/>
      <c r="AM4553" s="225"/>
      <c r="AN4553" s="227"/>
      <c r="AO4553" s="227"/>
      <c r="AP4553" s="227"/>
      <c r="AQ4553" s="227"/>
    </row>
    <row r="4554" spans="35:43">
      <c r="AI4554" s="227"/>
      <c r="AJ4554" s="227"/>
      <c r="AK4554" s="227"/>
      <c r="AL4554" s="227"/>
      <c r="AM4554" s="225"/>
      <c r="AN4554" s="227"/>
      <c r="AO4554" s="227"/>
      <c r="AP4554" s="227"/>
      <c r="AQ4554" s="227"/>
    </row>
    <row r="4555" spans="35:43">
      <c r="AI4555" s="227"/>
      <c r="AJ4555" s="227"/>
      <c r="AK4555" s="227"/>
      <c r="AL4555" s="227"/>
      <c r="AM4555" s="225"/>
      <c r="AN4555" s="227"/>
      <c r="AO4555" s="227"/>
      <c r="AP4555" s="227"/>
      <c r="AQ4555" s="227"/>
    </row>
    <row r="4556" spans="35:43">
      <c r="AI4556" s="227"/>
      <c r="AJ4556" s="227"/>
      <c r="AK4556" s="227"/>
      <c r="AL4556" s="227"/>
      <c r="AM4556" s="225"/>
      <c r="AN4556" s="227"/>
      <c r="AO4556" s="227"/>
      <c r="AP4556" s="227"/>
      <c r="AQ4556" s="227"/>
    </row>
    <row r="4557" spans="35:43">
      <c r="AI4557" s="227"/>
      <c r="AJ4557" s="227"/>
      <c r="AK4557" s="227"/>
      <c r="AL4557" s="227"/>
      <c r="AM4557" s="225"/>
      <c r="AN4557" s="227"/>
      <c r="AO4557" s="227"/>
      <c r="AP4557" s="227"/>
      <c r="AQ4557" s="227"/>
    </row>
    <row r="4558" spans="35:43">
      <c r="AI4558" s="227"/>
      <c r="AJ4558" s="227"/>
      <c r="AK4558" s="227"/>
      <c r="AL4558" s="227"/>
      <c r="AM4558" s="225"/>
      <c r="AN4558" s="227"/>
      <c r="AO4558" s="227"/>
      <c r="AP4558" s="227"/>
      <c r="AQ4558" s="227"/>
    </row>
    <row r="4559" spans="35:43">
      <c r="AI4559" s="227"/>
      <c r="AJ4559" s="227"/>
      <c r="AK4559" s="227"/>
      <c r="AL4559" s="227"/>
      <c r="AM4559" s="225"/>
      <c r="AN4559" s="227"/>
      <c r="AO4559" s="227"/>
      <c r="AP4559" s="227"/>
      <c r="AQ4559" s="227"/>
    </row>
    <row r="4560" spans="35:43">
      <c r="AI4560" s="227"/>
      <c r="AJ4560" s="227"/>
      <c r="AK4560" s="227"/>
      <c r="AL4560" s="227"/>
      <c r="AM4560" s="225"/>
      <c r="AN4560" s="227"/>
      <c r="AO4560" s="227"/>
      <c r="AP4560" s="227"/>
      <c r="AQ4560" s="227"/>
    </row>
    <row r="4561" spans="35:43">
      <c r="AI4561" s="227"/>
      <c r="AJ4561" s="227"/>
      <c r="AK4561" s="227"/>
      <c r="AL4561" s="227"/>
      <c r="AM4561" s="225"/>
      <c r="AN4561" s="227"/>
      <c r="AO4561" s="227"/>
      <c r="AP4561" s="227"/>
      <c r="AQ4561" s="227"/>
    </row>
    <row r="4562" spans="35:43">
      <c r="AI4562" s="227"/>
      <c r="AJ4562" s="227"/>
      <c r="AK4562" s="227"/>
      <c r="AL4562" s="227"/>
      <c r="AM4562" s="225"/>
      <c r="AN4562" s="227"/>
      <c r="AO4562" s="227"/>
      <c r="AP4562" s="227"/>
      <c r="AQ4562" s="227"/>
    </row>
    <row r="4563" spans="35:43">
      <c r="AI4563" s="227"/>
      <c r="AJ4563" s="227"/>
      <c r="AK4563" s="227"/>
      <c r="AL4563" s="227"/>
      <c r="AM4563" s="225"/>
      <c r="AN4563" s="227"/>
      <c r="AO4563" s="227"/>
      <c r="AP4563" s="227"/>
      <c r="AQ4563" s="227"/>
    </row>
    <row r="4564" spans="35:43">
      <c r="AI4564" s="227"/>
      <c r="AJ4564" s="227"/>
      <c r="AK4564" s="227"/>
      <c r="AL4564" s="227"/>
      <c r="AM4564" s="225"/>
      <c r="AN4564" s="227"/>
      <c r="AO4564" s="227"/>
      <c r="AP4564" s="227"/>
      <c r="AQ4564" s="227"/>
    </row>
    <row r="4565" spans="35:43">
      <c r="AI4565" s="227"/>
      <c r="AJ4565" s="227"/>
      <c r="AK4565" s="227"/>
      <c r="AL4565" s="227"/>
      <c r="AM4565" s="225"/>
      <c r="AN4565" s="227"/>
      <c r="AO4565" s="227"/>
      <c r="AP4565" s="227"/>
      <c r="AQ4565" s="227"/>
    </row>
    <row r="4566" spans="35:43">
      <c r="AI4566" s="227"/>
      <c r="AJ4566" s="227"/>
      <c r="AK4566" s="227"/>
      <c r="AL4566" s="227"/>
      <c r="AM4566" s="225"/>
      <c r="AN4566" s="227"/>
      <c r="AO4566" s="227"/>
      <c r="AP4566" s="227"/>
      <c r="AQ4566" s="227"/>
    </row>
    <row r="4567" spans="35:43">
      <c r="AI4567" s="227"/>
      <c r="AJ4567" s="227"/>
      <c r="AK4567" s="227"/>
      <c r="AL4567" s="227"/>
      <c r="AM4567" s="225"/>
      <c r="AN4567" s="227"/>
      <c r="AO4567" s="227"/>
      <c r="AP4567" s="227"/>
      <c r="AQ4567" s="227"/>
    </row>
    <row r="4568" spans="35:43">
      <c r="AI4568" s="227"/>
      <c r="AJ4568" s="227"/>
      <c r="AK4568" s="227"/>
      <c r="AL4568" s="227"/>
      <c r="AM4568" s="225"/>
      <c r="AN4568" s="227"/>
      <c r="AO4568" s="227"/>
      <c r="AP4568" s="227"/>
      <c r="AQ4568" s="227"/>
    </row>
    <row r="4569" spans="35:43">
      <c r="AI4569" s="227"/>
      <c r="AJ4569" s="227"/>
      <c r="AK4569" s="227"/>
      <c r="AL4569" s="227"/>
      <c r="AM4569" s="225"/>
      <c r="AN4569" s="227"/>
      <c r="AO4569" s="227"/>
      <c r="AP4569" s="227"/>
      <c r="AQ4569" s="227"/>
    </row>
    <row r="4570" spans="35:43">
      <c r="AI4570" s="227"/>
      <c r="AJ4570" s="227"/>
      <c r="AK4570" s="227"/>
      <c r="AL4570" s="227"/>
      <c r="AM4570" s="225"/>
      <c r="AN4570" s="227"/>
      <c r="AO4570" s="227"/>
      <c r="AP4570" s="227"/>
      <c r="AQ4570" s="227"/>
    </row>
    <row r="4571" spans="35:43">
      <c r="AI4571" s="227"/>
      <c r="AJ4571" s="227"/>
      <c r="AK4571" s="227"/>
      <c r="AL4571" s="227"/>
      <c r="AM4571" s="225"/>
      <c r="AN4571" s="227"/>
      <c r="AO4571" s="227"/>
      <c r="AP4571" s="227"/>
      <c r="AQ4571" s="227"/>
    </row>
    <row r="4572" spans="35:43">
      <c r="AI4572" s="227"/>
      <c r="AJ4572" s="227"/>
      <c r="AK4572" s="227"/>
      <c r="AL4572" s="227"/>
      <c r="AM4572" s="225"/>
      <c r="AN4572" s="227"/>
      <c r="AO4572" s="227"/>
      <c r="AP4572" s="227"/>
      <c r="AQ4572" s="227"/>
    </row>
    <row r="4573" spans="35:43">
      <c r="AI4573" s="227"/>
      <c r="AJ4573" s="227"/>
      <c r="AK4573" s="227"/>
      <c r="AL4573" s="227"/>
      <c r="AM4573" s="225"/>
      <c r="AN4573" s="227"/>
      <c r="AO4573" s="227"/>
      <c r="AP4573" s="227"/>
      <c r="AQ4573" s="227"/>
    </row>
    <row r="4574" spans="35:43">
      <c r="AI4574" s="227"/>
      <c r="AJ4574" s="227"/>
      <c r="AK4574" s="227"/>
      <c r="AL4574" s="227"/>
      <c r="AM4574" s="225"/>
      <c r="AN4574" s="227"/>
      <c r="AO4574" s="227"/>
      <c r="AP4574" s="227"/>
      <c r="AQ4574" s="227"/>
    </row>
    <row r="4575" spans="35:43">
      <c r="AI4575" s="227"/>
      <c r="AJ4575" s="227"/>
      <c r="AK4575" s="227"/>
      <c r="AL4575" s="227"/>
      <c r="AM4575" s="225"/>
      <c r="AN4575" s="227"/>
      <c r="AO4575" s="227"/>
      <c r="AP4575" s="227"/>
      <c r="AQ4575" s="227"/>
    </row>
    <row r="4576" spans="35:43">
      <c r="AI4576" s="227"/>
      <c r="AJ4576" s="227"/>
      <c r="AK4576" s="227"/>
      <c r="AL4576" s="227"/>
      <c r="AM4576" s="225"/>
      <c r="AN4576" s="227"/>
      <c r="AO4576" s="227"/>
      <c r="AP4576" s="227"/>
      <c r="AQ4576" s="227"/>
    </row>
    <row r="4577" spans="35:43">
      <c r="AI4577" s="227"/>
      <c r="AJ4577" s="227"/>
      <c r="AK4577" s="227"/>
      <c r="AL4577" s="227"/>
      <c r="AM4577" s="225"/>
      <c r="AN4577" s="227"/>
      <c r="AO4577" s="227"/>
      <c r="AP4577" s="227"/>
      <c r="AQ4577" s="227"/>
    </row>
    <row r="4578" spans="35:43">
      <c r="AI4578" s="227"/>
      <c r="AJ4578" s="227"/>
      <c r="AK4578" s="227"/>
      <c r="AL4578" s="227"/>
      <c r="AM4578" s="225"/>
      <c r="AN4578" s="227"/>
      <c r="AO4578" s="227"/>
      <c r="AP4578" s="227"/>
      <c r="AQ4578" s="227"/>
    </row>
    <row r="4579" spans="35:43">
      <c r="AI4579" s="227"/>
      <c r="AJ4579" s="227"/>
      <c r="AK4579" s="227"/>
      <c r="AL4579" s="227"/>
      <c r="AM4579" s="225"/>
      <c r="AN4579" s="227"/>
      <c r="AO4579" s="227"/>
      <c r="AP4579" s="227"/>
      <c r="AQ4579" s="227"/>
    </row>
    <row r="4580" spans="35:43">
      <c r="AI4580" s="227"/>
      <c r="AJ4580" s="227"/>
      <c r="AK4580" s="227"/>
      <c r="AL4580" s="227"/>
      <c r="AM4580" s="225"/>
      <c r="AN4580" s="227"/>
      <c r="AO4580" s="227"/>
      <c r="AP4580" s="227"/>
      <c r="AQ4580" s="227"/>
    </row>
    <row r="4581" spans="35:43">
      <c r="AI4581" s="227"/>
      <c r="AJ4581" s="227"/>
      <c r="AK4581" s="227"/>
      <c r="AL4581" s="227"/>
      <c r="AM4581" s="225"/>
      <c r="AN4581" s="227"/>
      <c r="AO4581" s="227"/>
      <c r="AP4581" s="227"/>
      <c r="AQ4581" s="227"/>
    </row>
    <row r="4582" spans="35:43">
      <c r="AI4582" s="227"/>
      <c r="AJ4582" s="227"/>
      <c r="AK4582" s="227"/>
      <c r="AL4582" s="227"/>
      <c r="AM4582" s="225"/>
      <c r="AN4582" s="227"/>
      <c r="AO4582" s="227"/>
      <c r="AP4582" s="227"/>
      <c r="AQ4582" s="227"/>
    </row>
    <row r="4583" spans="35:43">
      <c r="AI4583" s="227"/>
      <c r="AJ4583" s="227"/>
      <c r="AK4583" s="227"/>
      <c r="AL4583" s="227"/>
      <c r="AM4583" s="225"/>
      <c r="AN4583" s="227"/>
      <c r="AO4583" s="227"/>
      <c r="AP4583" s="227"/>
      <c r="AQ4583" s="227"/>
    </row>
    <row r="4584" spans="35:43">
      <c r="AI4584" s="227"/>
      <c r="AJ4584" s="227"/>
      <c r="AK4584" s="227"/>
      <c r="AL4584" s="227"/>
      <c r="AM4584" s="225"/>
      <c r="AN4584" s="227"/>
      <c r="AO4584" s="227"/>
      <c r="AP4584" s="227"/>
      <c r="AQ4584" s="227"/>
    </row>
    <row r="4585" spans="35:43">
      <c r="AI4585" s="227"/>
      <c r="AJ4585" s="227"/>
      <c r="AK4585" s="227"/>
      <c r="AL4585" s="227"/>
      <c r="AM4585" s="225"/>
      <c r="AN4585" s="227"/>
      <c r="AO4585" s="227"/>
      <c r="AP4585" s="227"/>
      <c r="AQ4585" s="227"/>
    </row>
    <row r="4586" spans="35:43">
      <c r="AI4586" s="227"/>
      <c r="AJ4586" s="227"/>
      <c r="AK4586" s="227"/>
      <c r="AL4586" s="227"/>
      <c r="AM4586" s="225"/>
      <c r="AN4586" s="227"/>
      <c r="AO4586" s="227"/>
      <c r="AP4586" s="227"/>
      <c r="AQ4586" s="227"/>
    </row>
    <row r="4587" spans="35:43">
      <c r="AI4587" s="227"/>
      <c r="AJ4587" s="227"/>
      <c r="AK4587" s="227"/>
      <c r="AL4587" s="227"/>
      <c r="AM4587" s="225"/>
      <c r="AN4587" s="227"/>
      <c r="AO4587" s="227"/>
      <c r="AP4587" s="227"/>
      <c r="AQ4587" s="227"/>
    </row>
    <row r="4588" spans="35:43">
      <c r="AI4588" s="227"/>
      <c r="AJ4588" s="227"/>
      <c r="AK4588" s="227"/>
      <c r="AL4588" s="227"/>
      <c r="AM4588" s="225"/>
      <c r="AN4588" s="227"/>
      <c r="AO4588" s="227"/>
      <c r="AP4588" s="227"/>
      <c r="AQ4588" s="227"/>
    </row>
    <row r="4589" spans="35:43">
      <c r="AI4589" s="227"/>
      <c r="AJ4589" s="227"/>
      <c r="AK4589" s="227"/>
      <c r="AL4589" s="227"/>
      <c r="AM4589" s="225"/>
      <c r="AN4589" s="227"/>
      <c r="AO4589" s="227"/>
      <c r="AP4589" s="227"/>
      <c r="AQ4589" s="227"/>
    </row>
    <row r="4590" spans="35:43">
      <c r="AI4590" s="227"/>
      <c r="AJ4590" s="227"/>
      <c r="AK4590" s="227"/>
      <c r="AL4590" s="227"/>
      <c r="AM4590" s="225"/>
      <c r="AN4590" s="227"/>
      <c r="AO4590" s="227"/>
      <c r="AP4590" s="227"/>
      <c r="AQ4590" s="227"/>
    </row>
    <row r="4591" spans="35:43">
      <c r="AI4591" s="227"/>
      <c r="AJ4591" s="227"/>
      <c r="AK4591" s="227"/>
      <c r="AL4591" s="227"/>
      <c r="AM4591" s="225"/>
      <c r="AN4591" s="227"/>
      <c r="AO4591" s="227"/>
      <c r="AP4591" s="227"/>
      <c r="AQ4591" s="227"/>
    </row>
    <row r="4592" spans="35:43">
      <c r="AI4592" s="227"/>
      <c r="AJ4592" s="227"/>
      <c r="AK4592" s="227"/>
      <c r="AL4592" s="227"/>
      <c r="AM4592" s="225"/>
      <c r="AN4592" s="227"/>
      <c r="AO4592" s="227"/>
      <c r="AP4592" s="227"/>
      <c r="AQ4592" s="227"/>
    </row>
    <row r="4593" spans="35:43">
      <c r="AI4593" s="227"/>
      <c r="AJ4593" s="227"/>
      <c r="AK4593" s="227"/>
      <c r="AL4593" s="227"/>
      <c r="AM4593" s="225"/>
      <c r="AN4593" s="227"/>
      <c r="AO4593" s="227"/>
      <c r="AP4593" s="227"/>
      <c r="AQ4593" s="227"/>
    </row>
  </sheetData>
  <autoFilter ref="A8:XEK1767"/>
  <conditionalFormatting sqref="C7 F7 AV7:AW7">
    <cfRule type="cellIs" dxfId="19" priority="19" stopIfTrue="1" operator="equal">
      <formula>"NOT OK!"</formula>
    </cfRule>
    <cfRule type="cellIs" dxfId="18" priority="20" stopIfTrue="1" operator="equal">
      <formula>"OK!"</formula>
    </cfRule>
  </conditionalFormatting>
  <conditionalFormatting sqref="AN2">
    <cfRule type="cellIs" dxfId="17" priority="17" operator="equal">
      <formula>0</formula>
    </cfRule>
    <cfRule type="cellIs" dxfId="16" priority="18" operator="notEqual">
      <formula>0</formula>
    </cfRule>
  </conditionalFormatting>
  <conditionalFormatting sqref="AO2">
    <cfRule type="cellIs" dxfId="15" priority="15" operator="equal">
      <formula>0</formula>
    </cfRule>
    <cfRule type="cellIs" dxfId="14" priority="16" operator="notEqual">
      <formula>0</formula>
    </cfRule>
  </conditionalFormatting>
  <conditionalFormatting sqref="AD2">
    <cfRule type="cellIs" dxfId="13" priority="13" operator="equal">
      <formula>0</formula>
    </cfRule>
    <cfRule type="cellIs" dxfId="12" priority="14" operator="notEqual">
      <formula>0</formula>
    </cfRule>
  </conditionalFormatting>
  <conditionalFormatting sqref="AE2">
    <cfRule type="cellIs" dxfId="11" priority="11" operator="equal">
      <formula>0</formula>
    </cfRule>
    <cfRule type="cellIs" dxfId="10" priority="12" operator="notEqual">
      <formula>0</formula>
    </cfRule>
  </conditionalFormatting>
  <conditionalFormatting sqref="AX7">
    <cfRule type="cellIs" dxfId="9" priority="9" stopIfTrue="1" operator="equal">
      <formula>"NOT OK!"</formula>
    </cfRule>
    <cfRule type="cellIs" dxfId="8" priority="10" stopIfTrue="1" operator="equal">
      <formula>"OK!"</formula>
    </cfRule>
  </conditionalFormatting>
  <conditionalFormatting sqref="AY7">
    <cfRule type="cellIs" dxfId="7" priority="7" stopIfTrue="1" operator="equal">
      <formula>"NOT OK!"</formula>
    </cfRule>
    <cfRule type="cellIs" dxfId="6" priority="8" stopIfTrue="1" operator="equal">
      <formula>"OK!"</formula>
    </cfRule>
  </conditionalFormatting>
  <conditionalFormatting sqref="AZ7:BA7">
    <cfRule type="cellIs" dxfId="5" priority="5" stopIfTrue="1" operator="equal">
      <formula>"NOT OK!"</formula>
    </cfRule>
    <cfRule type="cellIs" dxfId="4" priority="6" stopIfTrue="1" operator="equal">
      <formula>"OK!"</formula>
    </cfRule>
  </conditionalFormatting>
  <conditionalFormatting sqref="A7">
    <cfRule type="cellIs" dxfId="3" priority="3" operator="equal">
      <formula>"ERROR"</formula>
    </cfRule>
    <cfRule type="cellIs" dxfId="2" priority="4" operator="equal">
      <formula>"OK"</formula>
    </cfRule>
  </conditionalFormatting>
  <conditionalFormatting sqref="B7">
    <cfRule type="cellIs" dxfId="1" priority="1" operator="equal">
      <formula>"ERROR"</formula>
    </cfRule>
    <cfRule type="cellIs" dxfId="0" priority="2" operator="equal">
      <formula>"OK"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  <customProperties>
    <customPr name="_pios_id" r:id="rId2"/>
  </customProperties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38"/>
  <sheetViews>
    <sheetView zoomScaleNormal="100" workbookViewId="0">
      <pane xSplit="1" ySplit="4" topLeftCell="B5" activePane="bottomRight" state="frozen"/>
      <selection activeCell="C58" sqref="C58"/>
      <selection pane="topRight" activeCell="C58" sqref="C58"/>
      <selection pane="bottomLeft" activeCell="C58" sqref="C58"/>
      <selection pane="bottomRight" activeCell="C8" sqref="C8"/>
    </sheetView>
  </sheetViews>
  <sheetFormatPr defaultRowHeight="10.5"/>
  <cols>
    <col min="1" max="1" width="61.5" style="11" customWidth="1"/>
    <col min="2" max="2" width="21" style="11" bestFit="1" customWidth="1"/>
    <col min="3" max="3" width="18.83203125" style="11" customWidth="1"/>
    <col min="4" max="4" width="22.33203125" style="11" bestFit="1" customWidth="1"/>
    <col min="5" max="5" width="19.5" style="11" customWidth="1"/>
    <col min="6" max="6" width="19.83203125" customWidth="1"/>
    <col min="7" max="7" width="21" style="1" bestFit="1" customWidth="1"/>
    <col min="8" max="8" width="16" customWidth="1"/>
    <col min="9" max="10" width="15.5" bestFit="1" customWidth="1"/>
    <col min="11" max="11" width="55.33203125" bestFit="1" customWidth="1"/>
    <col min="12" max="13" width="21" bestFit="1" customWidth="1"/>
    <col min="15" max="15" width="49.33203125" customWidth="1"/>
    <col min="16" max="16" width="14.6640625" bestFit="1" customWidth="1"/>
    <col min="17" max="17" width="15.5" customWidth="1"/>
    <col min="18" max="18" width="14.5" customWidth="1"/>
  </cols>
  <sheetData>
    <row r="1" spans="1:7" ht="12.75">
      <c r="A1" s="749" t="s">
        <v>45</v>
      </c>
      <c r="B1" s="749"/>
      <c r="C1" s="749"/>
      <c r="D1" s="749"/>
      <c r="E1" s="749"/>
      <c r="F1" s="24"/>
    </row>
    <row r="2" spans="1:7" ht="12.75">
      <c r="A2" s="749" t="s">
        <v>258</v>
      </c>
      <c r="B2" s="749"/>
      <c r="C2" s="749"/>
      <c r="D2" s="749"/>
      <c r="E2" s="749"/>
      <c r="F2" s="24"/>
    </row>
    <row r="3" spans="1:7" ht="12.75">
      <c r="A3" s="749" t="str">
        <f>Lead!A3</f>
        <v>FOR THE TWELVE MONTHS ENDED DECEMBER 31, 2022</v>
      </c>
      <c r="B3" s="749"/>
      <c r="C3" s="749"/>
      <c r="D3" s="749"/>
      <c r="E3" s="749"/>
      <c r="F3" s="32"/>
    </row>
    <row r="4" spans="1:7">
      <c r="A4" s="53"/>
      <c r="D4" s="45"/>
      <c r="E4" s="45"/>
      <c r="F4" s="45"/>
      <c r="G4"/>
    </row>
    <row r="5" spans="1:7" ht="11.25">
      <c r="B5" s="588" t="s">
        <v>3074</v>
      </c>
      <c r="C5" s="588" t="s">
        <v>3075</v>
      </c>
    </row>
    <row r="6" spans="1:7" ht="12.75">
      <c r="A6" s="22" t="s">
        <v>317</v>
      </c>
      <c r="B6" s="20">
        <f>'[3]Allocated (CBR)'!$B$25+'[3]Allocated (CBR)'!$B$26</f>
        <v>126392724.41</v>
      </c>
      <c r="C6" s="20">
        <f>'[3]Allocated (CBR)'!$C$25+'[3]Allocated (CBR)'!$C$26</f>
        <v>62267781.539999992</v>
      </c>
      <c r="D6" s="19"/>
      <c r="E6" s="19"/>
      <c r="G6"/>
    </row>
    <row r="7" spans="1:7" ht="12.75">
      <c r="A7" s="22" t="s">
        <v>316</v>
      </c>
      <c r="B7" s="20">
        <f>'SAP DL Downld'!H9</f>
        <v>42307764.659999996</v>
      </c>
      <c r="C7" s="20">
        <f>'SAP DL Downld'!H10</f>
        <v>24067741.089999996</v>
      </c>
      <c r="D7" s="19"/>
      <c r="E7" s="19"/>
      <c r="G7"/>
    </row>
    <row r="8" spans="1:7" ht="12.75">
      <c r="A8" s="22" t="s">
        <v>318</v>
      </c>
      <c r="B8" s="20">
        <f>+B6-B7</f>
        <v>84084959.75</v>
      </c>
      <c r="C8" s="20">
        <f>+C6-C7</f>
        <v>38200040.449999996</v>
      </c>
      <c r="D8" s="19"/>
      <c r="E8" s="19"/>
      <c r="G8"/>
    </row>
    <row r="9" spans="1:7" ht="12.75" hidden="1">
      <c r="A9" s="25"/>
      <c r="B9" s="11">
        <v>2009</v>
      </c>
      <c r="G9"/>
    </row>
    <row r="10" spans="1:7" ht="12.75" hidden="1">
      <c r="A10" s="26" t="s">
        <v>316</v>
      </c>
      <c r="B10" s="17">
        <v>25020269.410863623</v>
      </c>
      <c r="C10" s="17">
        <v>21401482.71584532</v>
      </c>
      <c r="G10"/>
    </row>
    <row r="11" spans="1:7" hidden="1">
      <c r="A11" s="17" t="s">
        <v>317</v>
      </c>
      <c r="B11" s="17">
        <v>87024477.129999906</v>
      </c>
      <c r="C11" s="17">
        <v>50094612.769999996</v>
      </c>
      <c r="G11"/>
    </row>
    <row r="12" spans="1:7" hidden="1">
      <c r="A12" s="17" t="s">
        <v>318</v>
      </c>
      <c r="B12" s="17">
        <v>62004207.719136283</v>
      </c>
      <c r="C12" s="17">
        <v>28693130.054154675</v>
      </c>
      <c r="G12"/>
    </row>
    <row r="13" spans="1:7" hidden="1">
      <c r="G13"/>
    </row>
    <row r="14" spans="1:7" hidden="1">
      <c r="G14"/>
    </row>
    <row r="15" spans="1:7" hidden="1">
      <c r="G15"/>
    </row>
    <row r="16" spans="1:7" hidden="1">
      <c r="G16"/>
    </row>
    <row r="17" spans="1:7" hidden="1">
      <c r="G17"/>
    </row>
    <row r="18" spans="1:7">
      <c r="B18" s="107"/>
      <c r="C18" s="107"/>
      <c r="G18"/>
    </row>
    <row r="19" spans="1:7" ht="33.75" hidden="1">
      <c r="A19" s="27" t="s">
        <v>106</v>
      </c>
      <c r="B19" s="27" t="s">
        <v>107</v>
      </c>
      <c r="G19"/>
    </row>
    <row r="20" spans="1:7" ht="11.25" hidden="1">
      <c r="A20" s="27" t="s">
        <v>108</v>
      </c>
      <c r="B20" s="27"/>
    </row>
    <row r="21" spans="1:7" ht="11.25" hidden="1">
      <c r="A21" s="27"/>
      <c r="B21" s="27"/>
    </row>
    <row r="22" spans="1:7" ht="22.5" hidden="1">
      <c r="A22" s="27" t="s">
        <v>109</v>
      </c>
      <c r="B22" s="27" t="s">
        <v>110</v>
      </c>
    </row>
    <row r="23" spans="1:7" ht="22.5" hidden="1">
      <c r="A23" s="27" t="s">
        <v>111</v>
      </c>
      <c r="B23" s="27" t="s">
        <v>112</v>
      </c>
    </row>
    <row r="24" spans="1:7" ht="11.25" hidden="1">
      <c r="A24" s="27" t="s">
        <v>113</v>
      </c>
      <c r="B24" s="27" t="s">
        <v>114</v>
      </c>
    </row>
    <row r="25" spans="1:7" ht="11.25" hidden="1">
      <c r="A25" s="27" t="s">
        <v>115</v>
      </c>
      <c r="B25" s="27"/>
    </row>
    <row r="26" spans="1:7" ht="11.25" hidden="1">
      <c r="A26" s="27"/>
      <c r="B26" s="27"/>
    </row>
    <row r="27" spans="1:7" ht="22.5" hidden="1">
      <c r="A27" s="27" t="s">
        <v>116</v>
      </c>
      <c r="B27" s="27" t="s">
        <v>117</v>
      </c>
    </row>
    <row r="28" spans="1:7" ht="22.5" hidden="1">
      <c r="A28" s="27" t="s">
        <v>118</v>
      </c>
      <c r="B28" s="27" t="s">
        <v>119</v>
      </c>
    </row>
    <row r="29" spans="1:7" ht="11.25" hidden="1">
      <c r="A29" s="27"/>
      <c r="B29" s="27"/>
    </row>
    <row r="30" spans="1:7" ht="11.25" hidden="1">
      <c r="A30" s="27" t="s">
        <v>120</v>
      </c>
      <c r="B30" s="27" t="s">
        <v>121</v>
      </c>
    </row>
    <row r="31" spans="1:7" ht="11.25" hidden="1">
      <c r="A31" s="27"/>
      <c r="B31" s="27"/>
    </row>
    <row r="32" spans="1:7" ht="11.25" hidden="1">
      <c r="A32" s="27" t="s">
        <v>122</v>
      </c>
      <c r="B32" s="27" t="s">
        <v>123</v>
      </c>
    </row>
    <row r="33" spans="1:2" ht="22.5" hidden="1">
      <c r="A33" s="27" t="s">
        <v>124</v>
      </c>
      <c r="B33" s="27" t="s">
        <v>125</v>
      </c>
    </row>
    <row r="34" spans="1:2" ht="22.5" hidden="1">
      <c r="A34" s="27" t="s">
        <v>126</v>
      </c>
      <c r="B34" s="27" t="s">
        <v>127</v>
      </c>
    </row>
    <row r="35" spans="1:2" ht="22.5" hidden="1">
      <c r="A35" s="27" t="s">
        <v>128</v>
      </c>
      <c r="B35" s="27" t="s">
        <v>129</v>
      </c>
    </row>
    <row r="36" spans="1:2" ht="22.5" hidden="1">
      <c r="A36" s="27" t="s">
        <v>130</v>
      </c>
      <c r="B36" s="27" t="s">
        <v>131</v>
      </c>
    </row>
    <row r="37" spans="1:2" ht="11.25" hidden="1">
      <c r="A37" s="27" t="s">
        <v>132</v>
      </c>
      <c r="B37" s="27" t="s">
        <v>133</v>
      </c>
    </row>
    <row r="38" spans="1:2" ht="11.25" hidden="1">
      <c r="A38" s="27" t="s">
        <v>134</v>
      </c>
      <c r="B38" s="27" t="s">
        <v>135</v>
      </c>
    </row>
  </sheetData>
  <mergeCells count="3">
    <mergeCell ref="A1:E1"/>
    <mergeCell ref="A2:E2"/>
    <mergeCell ref="A3:E3"/>
  </mergeCells>
  <phoneticPr fontId="0" type="noConversion"/>
  <pageMargins left="0.66" right="0.24" top="0.47" bottom="0.31" header="0.16" footer="0.17"/>
  <pageSetup scale="82" orientation="landscape" r:id="rId1"/>
  <headerFooter alignWithMargins="0"/>
  <colBreaks count="2" manualBreakCount="2">
    <brk id="5" max="46" man="1"/>
    <brk id="9" max="1048575" man="1"/>
  </colBreaks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49"/>
  <sheetViews>
    <sheetView zoomScale="90" zoomScaleNormal="90" workbookViewId="0">
      <pane xSplit="2" ySplit="7" topLeftCell="C12" activePane="bottomRight" state="frozen"/>
      <selection activeCell="C58" sqref="C58"/>
      <selection pane="topRight" activeCell="C58" sqref="C58"/>
      <selection pane="bottomLeft" activeCell="C58" sqref="C58"/>
      <selection pane="bottomRight" activeCell="G30" sqref="G30"/>
    </sheetView>
  </sheetViews>
  <sheetFormatPr defaultColWidth="9.33203125" defaultRowHeight="15"/>
  <cols>
    <col min="1" max="1" width="19.5" style="119" customWidth="1"/>
    <col min="2" max="2" width="55.33203125" style="119" bestFit="1" customWidth="1"/>
    <col min="3" max="3" width="20.33203125" style="119" customWidth="1"/>
    <col min="4" max="4" width="27.83203125" style="164" bestFit="1" customWidth="1"/>
    <col min="5" max="5" width="1.83203125" style="167" customWidth="1"/>
    <col min="6" max="6" width="52.5" style="167" customWidth="1"/>
    <col min="7" max="7" width="22" style="167" bestFit="1" customWidth="1"/>
    <col min="8" max="8" width="31" style="167" customWidth="1"/>
    <col min="9" max="9" width="14.33203125" style="116" bestFit="1" customWidth="1"/>
    <col min="10" max="10" width="16.1640625" style="116" bestFit="1" customWidth="1"/>
    <col min="11" max="11" width="18.5" style="116" bestFit="1" customWidth="1"/>
    <col min="12" max="12" width="15.83203125" style="116" bestFit="1" customWidth="1"/>
    <col min="13" max="14" width="15.6640625" style="116" bestFit="1" customWidth="1"/>
    <col min="15" max="15" width="14" style="116" bestFit="1" customWidth="1"/>
    <col min="16" max="16384" width="9.33203125" style="116"/>
  </cols>
  <sheetData>
    <row r="1" spans="1:15">
      <c r="A1" s="113" t="s">
        <v>45</v>
      </c>
      <c r="B1" s="114"/>
      <c r="C1" s="113"/>
      <c r="D1" s="115"/>
      <c r="F1" s="116"/>
      <c r="G1" s="116"/>
      <c r="H1" s="116"/>
    </row>
    <row r="2" spans="1:15">
      <c r="A2" s="113" t="s">
        <v>46</v>
      </c>
      <c r="B2" s="114"/>
      <c r="C2" s="113"/>
      <c r="D2" s="115"/>
      <c r="F2" s="117"/>
      <c r="G2" s="167" t="s">
        <v>2520</v>
      </c>
      <c r="H2" s="167" t="s">
        <v>2521</v>
      </c>
    </row>
    <row r="3" spans="1:15">
      <c r="A3" s="118" t="str">
        <f>+D7</f>
        <v>001/2022 - 012/2022</v>
      </c>
      <c r="B3" s="415"/>
      <c r="C3" s="416"/>
      <c r="D3" s="417"/>
      <c r="F3" s="740"/>
      <c r="G3" s="167" t="s">
        <v>2522</v>
      </c>
      <c r="H3" s="167" t="s">
        <v>2523</v>
      </c>
    </row>
    <row r="4" spans="1:15">
      <c r="B4" s="418"/>
      <c r="C4" s="418"/>
      <c r="D4" s="419"/>
      <c r="G4" s="167" t="s">
        <v>2524</v>
      </c>
      <c r="H4" s="167" t="s">
        <v>3177</v>
      </c>
    </row>
    <row r="5" spans="1:15">
      <c r="B5" s="420"/>
      <c r="C5" s="420"/>
      <c r="D5" s="421" t="s">
        <v>47</v>
      </c>
      <c r="G5" s="167" t="s">
        <v>2525</v>
      </c>
      <c r="H5" s="167" t="s">
        <v>2526</v>
      </c>
    </row>
    <row r="6" spans="1:15">
      <c r="B6" s="420"/>
      <c r="C6" s="420"/>
      <c r="D6" s="422" t="s">
        <v>2491</v>
      </c>
      <c r="G6" s="167" t="s">
        <v>2527</v>
      </c>
      <c r="H6" s="167" t="s">
        <v>2528</v>
      </c>
    </row>
    <row r="7" spans="1:15">
      <c r="B7" s="423" t="s">
        <v>48</v>
      </c>
      <c r="C7" s="423" t="s">
        <v>49</v>
      </c>
      <c r="D7" s="424" t="str">
        <f>+H4</f>
        <v>001/2022 - 012/2022</v>
      </c>
      <c r="J7" s="168" t="s">
        <v>799</v>
      </c>
      <c r="K7" s="168" t="s">
        <v>800</v>
      </c>
      <c r="L7" s="120" t="s">
        <v>2531</v>
      </c>
      <c r="M7" s="120" t="s">
        <v>2534</v>
      </c>
      <c r="N7" s="120" t="s">
        <v>762</v>
      </c>
      <c r="O7" s="120" t="s">
        <v>763</v>
      </c>
    </row>
    <row r="8" spans="1:15" ht="15.75" thickBot="1">
      <c r="C8" s="121"/>
      <c r="D8" s="122"/>
      <c r="G8" s="168" t="s">
        <v>799</v>
      </c>
      <c r="H8" s="168" t="s">
        <v>800</v>
      </c>
      <c r="J8" s="168"/>
      <c r="K8" s="168"/>
      <c r="L8" s="120"/>
      <c r="M8" s="120"/>
      <c r="N8" s="120"/>
      <c r="O8" s="120"/>
    </row>
    <row r="9" spans="1:15">
      <c r="A9" s="123">
        <v>500</v>
      </c>
      <c r="B9" s="124" t="s">
        <v>2492</v>
      </c>
      <c r="C9" s="125" t="s">
        <v>343</v>
      </c>
      <c r="D9" s="126">
        <v>22044330.109999999</v>
      </c>
      <c r="F9" s="169" t="s">
        <v>296</v>
      </c>
      <c r="G9" s="170">
        <f>J30</f>
        <v>68062508.599999994</v>
      </c>
      <c r="H9" s="171">
        <f>K30</f>
        <v>42307764.659999996</v>
      </c>
      <c r="J9" s="127">
        <f>D9</f>
        <v>22044330.109999999</v>
      </c>
      <c r="L9" s="127">
        <f>D9</f>
        <v>22044330.109999999</v>
      </c>
      <c r="M9" s="127">
        <f>D9</f>
        <v>22044330.109999999</v>
      </c>
      <c r="N9" s="127"/>
      <c r="O9" s="127"/>
    </row>
    <row r="10" spans="1:15" ht="17.25">
      <c r="A10" s="128">
        <v>500</v>
      </c>
      <c r="B10" s="129" t="s">
        <v>2493</v>
      </c>
      <c r="C10" s="130" t="s">
        <v>344</v>
      </c>
      <c r="D10" s="425">
        <v>9154117.1699999999</v>
      </c>
      <c r="F10" s="172" t="s">
        <v>295</v>
      </c>
      <c r="G10" s="173">
        <f>J55</f>
        <v>27795573.469999999</v>
      </c>
      <c r="H10" s="174">
        <f>K55</f>
        <v>24067741.089999996</v>
      </c>
      <c r="J10" s="127">
        <f>D10</f>
        <v>9154117.1699999999</v>
      </c>
      <c r="K10" s="127">
        <f>D10</f>
        <v>9154117.1699999999</v>
      </c>
      <c r="L10" s="127">
        <f>D10</f>
        <v>9154117.1699999999</v>
      </c>
      <c r="M10" s="127">
        <f t="shared" ref="M10:M11" si="0">D10</f>
        <v>9154117.1699999999</v>
      </c>
      <c r="N10" s="127"/>
      <c r="O10" s="127"/>
    </row>
    <row r="11" spans="1:15" ht="18" thickBot="1">
      <c r="A11" s="128">
        <v>500</v>
      </c>
      <c r="B11" s="129" t="s">
        <v>2494</v>
      </c>
      <c r="C11" s="130" t="s">
        <v>345</v>
      </c>
      <c r="D11" s="425">
        <v>23395858.219999999</v>
      </c>
      <c r="F11" s="175"/>
      <c r="G11" s="176">
        <f>SUM(G9:G10)</f>
        <v>95858082.069999993</v>
      </c>
      <c r="H11" s="177">
        <f>SUM(H9:H10)</f>
        <v>66375505.749999993</v>
      </c>
      <c r="J11" s="127">
        <f>D11</f>
        <v>23395858.219999999</v>
      </c>
      <c r="K11" s="127">
        <f>D11</f>
        <v>23395858.219999999</v>
      </c>
      <c r="L11" s="127">
        <f>D11</f>
        <v>23395858.219999999</v>
      </c>
      <c r="M11" s="127">
        <f t="shared" si="0"/>
        <v>23395858.219999999</v>
      </c>
      <c r="N11" s="127"/>
      <c r="O11" s="127"/>
    </row>
    <row r="12" spans="1:15" ht="15.75" thickBot="1">
      <c r="A12" s="131"/>
      <c r="B12" s="132" t="s">
        <v>2529</v>
      </c>
      <c r="C12" s="133"/>
      <c r="D12" s="178">
        <f>SUM(D9:D11)</f>
        <v>54594305.5</v>
      </c>
      <c r="F12" s="179"/>
      <c r="G12" s="180"/>
      <c r="H12" s="181"/>
    </row>
    <row r="13" spans="1:15" ht="15.75" thickBot="1">
      <c r="B13" s="124"/>
      <c r="C13" s="125"/>
      <c r="D13" s="126"/>
    </row>
    <row r="14" spans="1:15">
      <c r="A14" s="123">
        <v>900</v>
      </c>
      <c r="B14" s="124" t="s">
        <v>2495</v>
      </c>
      <c r="C14" s="125" t="s">
        <v>346</v>
      </c>
      <c r="D14" s="126">
        <v>466779.22</v>
      </c>
      <c r="F14" s="182"/>
      <c r="G14" s="183"/>
      <c r="H14" s="184" t="s">
        <v>719</v>
      </c>
      <c r="I14" s="134"/>
      <c r="L14" s="127">
        <f>D14</f>
        <v>466779.22</v>
      </c>
      <c r="M14" s="127">
        <f t="shared" ref="M14:M17" si="1">D14</f>
        <v>466779.22</v>
      </c>
      <c r="N14" s="127"/>
      <c r="O14" s="127"/>
    </row>
    <row r="15" spans="1:15">
      <c r="A15" s="123">
        <v>900</v>
      </c>
      <c r="B15" s="124" t="s">
        <v>2496</v>
      </c>
      <c r="C15" s="125" t="s">
        <v>347</v>
      </c>
      <c r="D15" s="126">
        <v>852308.03</v>
      </c>
      <c r="F15" s="175" t="s">
        <v>716</v>
      </c>
      <c r="G15" s="185">
        <f>M121</f>
        <v>163681478.09</v>
      </c>
      <c r="H15" s="186">
        <f>G15/G18</f>
        <v>0.47584930938870212</v>
      </c>
      <c r="I15" s="134"/>
      <c r="L15" s="127">
        <f t="shared" ref="L15:L17" si="2">D15</f>
        <v>852308.03</v>
      </c>
      <c r="M15" s="127">
        <f t="shared" si="1"/>
        <v>852308.03</v>
      </c>
      <c r="N15" s="127"/>
      <c r="O15" s="127"/>
    </row>
    <row r="16" spans="1:15">
      <c r="A16" s="123">
        <v>900</v>
      </c>
      <c r="B16" s="124" t="s">
        <v>2497</v>
      </c>
      <c r="C16" s="125" t="s">
        <v>348</v>
      </c>
      <c r="D16" s="126">
        <v>756753.58</v>
      </c>
      <c r="F16" s="175" t="s">
        <v>717</v>
      </c>
      <c r="G16" s="187">
        <f>+D71+D110</f>
        <v>2403018.8499999992</v>
      </c>
      <c r="H16" s="186">
        <f>G16/G18</f>
        <v>6.9859758939358734E-3</v>
      </c>
      <c r="I16" s="134"/>
      <c r="L16" s="127">
        <f t="shared" si="2"/>
        <v>756753.58</v>
      </c>
      <c r="M16" s="127">
        <f t="shared" si="1"/>
        <v>756753.58</v>
      </c>
      <c r="N16" s="127"/>
      <c r="O16" s="127"/>
    </row>
    <row r="17" spans="1:15">
      <c r="A17" s="123">
        <v>900</v>
      </c>
      <c r="B17" s="124" t="s">
        <v>2498</v>
      </c>
      <c r="C17" s="125" t="s">
        <v>349</v>
      </c>
      <c r="D17" s="126">
        <v>7438182.5599999996</v>
      </c>
      <c r="F17" s="175" t="s">
        <v>718</v>
      </c>
      <c r="G17" s="188">
        <f>N121</f>
        <v>177893049.86000004</v>
      </c>
      <c r="H17" s="189">
        <f>G17/G18</f>
        <v>0.51716471471736192</v>
      </c>
      <c r="I17" s="134"/>
      <c r="L17" s="127">
        <f t="shared" si="2"/>
        <v>7438182.5599999996</v>
      </c>
      <c r="M17" s="127">
        <f t="shared" si="1"/>
        <v>7438182.5599999996</v>
      </c>
      <c r="N17" s="127"/>
      <c r="O17" s="127"/>
    </row>
    <row r="18" spans="1:15">
      <c r="B18" s="124"/>
      <c r="C18" s="125"/>
      <c r="D18" s="135">
        <f>SUM(D14:D17)</f>
        <v>9514023.3900000006</v>
      </c>
      <c r="F18" s="175" t="s">
        <v>94</v>
      </c>
      <c r="G18" s="190">
        <f>SUM(G15:G17)</f>
        <v>343977546.80000007</v>
      </c>
      <c r="H18" s="186">
        <f>SUM(H15:H17)</f>
        <v>0.99999999999999989</v>
      </c>
      <c r="I18" s="134"/>
    </row>
    <row r="19" spans="1:15">
      <c r="B19" s="124"/>
      <c r="C19" s="125"/>
      <c r="D19" s="136">
        <f>+D12+D18</f>
        <v>64108328.890000001</v>
      </c>
      <c r="F19" s="175" t="s">
        <v>386</v>
      </c>
      <c r="G19" s="191">
        <f>D116</f>
        <v>43784023.32</v>
      </c>
      <c r="H19" s="186"/>
      <c r="I19" s="134"/>
    </row>
    <row r="20" spans="1:15" ht="15.75" thickBot="1">
      <c r="B20" s="124"/>
      <c r="C20" s="125"/>
      <c r="D20" s="126"/>
      <c r="F20" s="175" t="s">
        <v>95</v>
      </c>
      <c r="G20" s="192">
        <f>SUM(G18:G19)</f>
        <v>387761570.12000006</v>
      </c>
      <c r="H20" s="193"/>
      <c r="I20" s="134"/>
    </row>
    <row r="21" spans="1:15" ht="15.75" thickTop="1">
      <c r="A21" s="123">
        <v>500</v>
      </c>
      <c r="B21" s="124" t="s">
        <v>2499</v>
      </c>
      <c r="C21" s="125" t="s">
        <v>350</v>
      </c>
      <c r="D21" s="126">
        <v>3710413.83</v>
      </c>
      <c r="F21" s="194" t="s">
        <v>721</v>
      </c>
      <c r="G21" s="195">
        <f>+D118</f>
        <v>387761570.12000006</v>
      </c>
      <c r="H21" s="193"/>
      <c r="I21" s="134"/>
      <c r="J21" s="127">
        <f>D21</f>
        <v>3710413.83</v>
      </c>
      <c r="L21" s="127">
        <f>D21</f>
        <v>3710413.83</v>
      </c>
      <c r="M21" s="127">
        <f t="shared" ref="M21:M23" si="3">D21</f>
        <v>3710413.83</v>
      </c>
      <c r="N21" s="127"/>
      <c r="O21" s="127"/>
    </row>
    <row r="22" spans="1:15" ht="15.75" thickBot="1">
      <c r="A22" s="128">
        <v>500</v>
      </c>
      <c r="B22" s="129" t="s">
        <v>2500</v>
      </c>
      <c r="C22" s="130" t="s">
        <v>351</v>
      </c>
      <c r="D22" s="425">
        <v>1918991.08</v>
      </c>
      <c r="F22" s="196" t="s">
        <v>720</v>
      </c>
      <c r="G22" s="197">
        <f>G20-G21</f>
        <v>0</v>
      </c>
      <c r="H22" s="181"/>
      <c r="J22" s="127">
        <f>D22</f>
        <v>1918991.08</v>
      </c>
      <c r="K22" s="127">
        <f>D22</f>
        <v>1918991.08</v>
      </c>
      <c r="L22" s="127">
        <f>D22</f>
        <v>1918991.08</v>
      </c>
      <c r="M22" s="127">
        <f t="shared" si="3"/>
        <v>1918991.08</v>
      </c>
      <c r="N22" s="127"/>
      <c r="O22" s="127"/>
    </row>
    <row r="23" spans="1:15" ht="15.75" thickBot="1">
      <c r="A23" s="128">
        <v>500</v>
      </c>
      <c r="B23" s="129" t="s">
        <v>2501</v>
      </c>
      <c r="C23" s="130" t="s">
        <v>352</v>
      </c>
      <c r="D23" s="425">
        <v>7838798.1900000004</v>
      </c>
      <c r="F23" s="198"/>
      <c r="G23" s="198"/>
      <c r="H23" s="199"/>
      <c r="J23" s="127">
        <f>D23</f>
        <v>7838798.1900000004</v>
      </c>
      <c r="K23" s="127">
        <f>D23</f>
        <v>7838798.1900000004</v>
      </c>
      <c r="L23" s="127">
        <f>D23</f>
        <v>7838798.1900000004</v>
      </c>
      <c r="M23" s="127">
        <f t="shared" si="3"/>
        <v>7838798.1900000004</v>
      </c>
      <c r="N23" s="127"/>
      <c r="O23" s="127"/>
    </row>
    <row r="24" spans="1:15">
      <c r="A24" s="137"/>
      <c r="B24" s="132" t="s">
        <v>2530</v>
      </c>
      <c r="C24" s="133"/>
      <c r="D24" s="200">
        <f>SUM(D21:D23)</f>
        <v>13468203.100000001</v>
      </c>
      <c r="F24" s="201" t="s">
        <v>2535</v>
      </c>
      <c r="G24" s="183"/>
      <c r="H24" s="202"/>
    </row>
    <row r="25" spans="1:15">
      <c r="A25" s="123">
        <v>900</v>
      </c>
      <c r="B25" s="124" t="s">
        <v>2502</v>
      </c>
      <c r="C25" s="125" t="s">
        <v>353</v>
      </c>
      <c r="D25" s="126">
        <v>440.31</v>
      </c>
      <c r="F25" s="203" t="s">
        <v>725</v>
      </c>
      <c r="G25" s="199"/>
      <c r="H25" s="204">
        <f>L9</f>
        <v>22044330.109999999</v>
      </c>
      <c r="L25" s="127">
        <f>D25</f>
        <v>440.31</v>
      </c>
      <c r="M25" s="127">
        <f>D25</f>
        <v>440.31</v>
      </c>
      <c r="N25" s="127"/>
      <c r="O25" s="127"/>
    </row>
    <row r="26" spans="1:15">
      <c r="B26" s="124"/>
      <c r="C26" s="125"/>
      <c r="D26" s="136">
        <f>SUM(D24:D25)</f>
        <v>13468643.410000002</v>
      </c>
      <c r="F26" s="203" t="s">
        <v>724</v>
      </c>
      <c r="G26" s="199"/>
      <c r="H26" s="205">
        <f>L21</f>
        <v>3710413.83</v>
      </c>
    </row>
    <row r="27" spans="1:15" ht="15.75" thickBot="1">
      <c r="B27" s="124"/>
      <c r="C27" s="125"/>
      <c r="D27" s="138"/>
      <c r="F27" s="203" t="s">
        <v>728</v>
      </c>
      <c r="G27" s="199"/>
      <c r="H27" s="206">
        <f>SUM(H25:H26)</f>
        <v>25754743.939999998</v>
      </c>
    </row>
    <row r="28" spans="1:15" ht="15.75" thickTop="1">
      <c r="A28" s="123">
        <v>500</v>
      </c>
      <c r="B28" s="123" t="s">
        <v>485</v>
      </c>
      <c r="C28" s="125"/>
      <c r="D28" s="139">
        <f>+D12+D24</f>
        <v>68062508.599999994</v>
      </c>
      <c r="F28" s="203"/>
      <c r="G28" s="199"/>
      <c r="H28" s="193"/>
    </row>
    <row r="29" spans="1:15">
      <c r="A29" s="123"/>
      <c r="B29" s="123"/>
      <c r="C29" s="125"/>
      <c r="D29" s="140"/>
      <c r="F29" s="203" t="s">
        <v>722</v>
      </c>
      <c r="G29" s="141"/>
      <c r="H29" s="205">
        <f>L30</f>
        <v>77576972.299999997</v>
      </c>
    </row>
    <row r="30" spans="1:15" ht="15.75" thickBot="1">
      <c r="A30" s="123" t="s">
        <v>723</v>
      </c>
      <c r="B30" s="123" t="s">
        <v>722</v>
      </c>
      <c r="C30" s="125"/>
      <c r="D30" s="142">
        <f>+D19+D26</f>
        <v>77576972.299999997</v>
      </c>
      <c r="F30" s="203" t="s">
        <v>726</v>
      </c>
      <c r="G30" s="741">
        <f>Lead!E35</f>
        <v>0.65659999999999996</v>
      </c>
      <c r="H30" s="193"/>
      <c r="I30" s="116" t="s">
        <v>2532</v>
      </c>
      <c r="J30" s="143">
        <f>SUM(J9:J29)</f>
        <v>68062508.599999994</v>
      </c>
      <c r="K30" s="143">
        <f>SUM(K9:K29)</f>
        <v>42307764.659999996</v>
      </c>
      <c r="L30" s="143">
        <f>SUM(L9:L29)</f>
        <v>77576972.299999997</v>
      </c>
    </row>
    <row r="31" spans="1:15" ht="15.75" thickTop="1">
      <c r="B31" s="124"/>
      <c r="C31" s="125"/>
      <c r="D31" s="126"/>
      <c r="F31" s="203" t="s">
        <v>732</v>
      </c>
      <c r="G31" s="190">
        <f>+D106</f>
        <v>57079403.170000002</v>
      </c>
      <c r="H31" s="144"/>
      <c r="L31" s="145"/>
      <c r="M31" s="145"/>
      <c r="N31" s="145"/>
      <c r="O31" s="145"/>
    </row>
    <row r="32" spans="1:15">
      <c r="A32" s="123">
        <v>700800</v>
      </c>
      <c r="B32" s="124" t="s">
        <v>2503</v>
      </c>
      <c r="C32" s="125" t="s">
        <v>354</v>
      </c>
      <c r="D32" s="126">
        <v>57971.92</v>
      </c>
      <c r="F32" s="203" t="s">
        <v>731</v>
      </c>
      <c r="G32" s="207">
        <f>+D138</f>
        <v>0</v>
      </c>
      <c r="H32" s="144"/>
      <c r="J32" s="127">
        <f>D32</f>
        <v>57971.92</v>
      </c>
      <c r="L32" s="127">
        <f>D32</f>
        <v>57971.92</v>
      </c>
      <c r="M32" s="127">
        <f t="shared" ref="M32:M34" si="4">D32</f>
        <v>57971.92</v>
      </c>
      <c r="N32" s="127"/>
      <c r="O32" s="127"/>
    </row>
    <row r="33" spans="1:15">
      <c r="A33" s="123">
        <v>700800</v>
      </c>
      <c r="B33" s="124" t="s">
        <v>2504</v>
      </c>
      <c r="C33" s="125" t="s">
        <v>355</v>
      </c>
      <c r="D33" s="126">
        <v>2425424.62</v>
      </c>
      <c r="F33" s="208" t="s">
        <v>730</v>
      </c>
      <c r="G33" s="190">
        <f>SUM(G31:G32)</f>
        <v>57079403.170000002</v>
      </c>
      <c r="H33" s="209">
        <f>+G33*G30</f>
        <v>37478336.121422</v>
      </c>
      <c r="J33" s="127">
        <f>D33</f>
        <v>2425424.62</v>
      </c>
      <c r="L33" s="127">
        <f>D33</f>
        <v>2425424.62</v>
      </c>
      <c r="M33" s="127">
        <f t="shared" si="4"/>
        <v>2425424.62</v>
      </c>
      <c r="N33" s="127"/>
      <c r="O33" s="127"/>
    </row>
    <row r="34" spans="1:15" ht="15.75" thickBot="1">
      <c r="A34" s="123">
        <v>700800</v>
      </c>
      <c r="B34" s="124" t="s">
        <v>2505</v>
      </c>
      <c r="C34" s="125" t="s">
        <v>356</v>
      </c>
      <c r="D34" s="126">
        <v>975518.98</v>
      </c>
      <c r="F34" s="203" t="s">
        <v>727</v>
      </c>
      <c r="G34" s="141"/>
      <c r="H34" s="210">
        <f>SUM(H29:H33)</f>
        <v>115055308.421422</v>
      </c>
      <c r="J34" s="127">
        <f>D34</f>
        <v>975518.98</v>
      </c>
      <c r="L34" s="127">
        <f>D34</f>
        <v>975518.98</v>
      </c>
      <c r="M34" s="127">
        <f t="shared" si="4"/>
        <v>975518.98</v>
      </c>
      <c r="N34" s="127"/>
      <c r="O34" s="127"/>
    </row>
    <row r="35" spans="1:15" ht="15.75" thickBot="1">
      <c r="A35" s="128">
        <v>700800</v>
      </c>
      <c r="B35" s="129" t="s">
        <v>2506</v>
      </c>
      <c r="C35" s="130" t="s">
        <v>357</v>
      </c>
      <c r="D35" s="425">
        <v>0</v>
      </c>
      <c r="F35" s="211" t="s">
        <v>729</v>
      </c>
      <c r="G35" s="141"/>
      <c r="H35" s="146">
        <f>+H27/H34</f>
        <v>0.22384663770285243</v>
      </c>
      <c r="J35" s="127">
        <f>D35</f>
        <v>0</v>
      </c>
      <c r="K35" s="127">
        <f>D35</f>
        <v>0</v>
      </c>
      <c r="L35" s="127">
        <f>D35</f>
        <v>0</v>
      </c>
      <c r="M35" s="127">
        <f>D35</f>
        <v>0</v>
      </c>
      <c r="N35" s="127"/>
      <c r="O35" s="127"/>
    </row>
    <row r="36" spans="1:15" ht="15.75" thickBot="1">
      <c r="A36" s="128">
        <v>700800</v>
      </c>
      <c r="B36" s="129" t="s">
        <v>2507</v>
      </c>
      <c r="C36" s="130" t="s">
        <v>358</v>
      </c>
      <c r="D36" s="425">
        <v>19282336.329999998</v>
      </c>
      <c r="F36" s="147"/>
      <c r="G36" s="148"/>
      <c r="H36" s="149"/>
      <c r="J36" s="127">
        <f>D36</f>
        <v>19282336.329999998</v>
      </c>
      <c r="K36" s="127">
        <f>D36</f>
        <v>19282336.329999998</v>
      </c>
      <c r="L36" s="127">
        <f>D36</f>
        <v>19282336.329999998</v>
      </c>
      <c r="M36" s="127">
        <f>D36</f>
        <v>19282336.329999998</v>
      </c>
      <c r="N36" s="127"/>
      <c r="O36" s="127"/>
    </row>
    <row r="37" spans="1:15" ht="15.75" thickBot="1">
      <c r="A37" s="131"/>
      <c r="B37" s="132" t="s">
        <v>2529</v>
      </c>
      <c r="C37" s="133"/>
      <c r="D37" s="150">
        <f>SUM(D32:D36)</f>
        <v>22741251.849999998</v>
      </c>
      <c r="I37" s="212"/>
    </row>
    <row r="38" spans="1:15">
      <c r="B38" s="124"/>
      <c r="C38" s="125"/>
      <c r="D38" s="126"/>
      <c r="F38" s="213"/>
      <c r="G38" s="183"/>
      <c r="H38" s="202"/>
      <c r="I38" s="212"/>
    </row>
    <row r="39" spans="1:15">
      <c r="A39" s="123">
        <v>900</v>
      </c>
      <c r="B39" s="124" t="s">
        <v>2508</v>
      </c>
      <c r="C39" s="125" t="s">
        <v>359</v>
      </c>
      <c r="D39" s="126">
        <v>348626.56</v>
      </c>
      <c r="F39" s="175" t="s">
        <v>153</v>
      </c>
      <c r="G39" s="199"/>
      <c r="H39" s="193"/>
      <c r="I39" s="212"/>
      <c r="L39" s="127">
        <f>D39</f>
        <v>348626.56</v>
      </c>
      <c r="M39" s="127">
        <f t="shared" ref="M39:M41" si="5">D39</f>
        <v>348626.56</v>
      </c>
      <c r="N39" s="127"/>
      <c r="O39" s="127"/>
    </row>
    <row r="40" spans="1:15">
      <c r="A40" s="123">
        <v>900</v>
      </c>
      <c r="B40" s="124" t="s">
        <v>2509</v>
      </c>
      <c r="C40" s="125" t="s">
        <v>360</v>
      </c>
      <c r="D40" s="126">
        <v>52603.34</v>
      </c>
      <c r="F40" s="175" t="s">
        <v>2536</v>
      </c>
      <c r="G40" s="214">
        <f>L30</f>
        <v>77576972.299999997</v>
      </c>
      <c r="H40" s="186">
        <f>ROUND(G40/$G$42,4)</f>
        <v>0.72770000000000001</v>
      </c>
      <c r="I40" s="212"/>
      <c r="L40" s="127">
        <f>D40</f>
        <v>52603.34</v>
      </c>
      <c r="M40" s="127">
        <f t="shared" si="5"/>
        <v>52603.34</v>
      </c>
      <c r="N40" s="127"/>
      <c r="O40" s="127"/>
    </row>
    <row r="41" spans="1:15">
      <c r="A41" s="123">
        <v>900</v>
      </c>
      <c r="B41" s="124" t="s">
        <v>2510</v>
      </c>
      <c r="C41" s="125" t="s">
        <v>361</v>
      </c>
      <c r="D41" s="126">
        <v>0</v>
      </c>
      <c r="F41" s="175" t="s">
        <v>2537</v>
      </c>
      <c r="G41" s="215">
        <f>L55</f>
        <v>29025102.619999997</v>
      </c>
      <c r="H41" s="186">
        <f>ROUND(G41/$G$42,4)</f>
        <v>0.27229999999999999</v>
      </c>
      <c r="I41" s="212"/>
      <c r="L41" s="127">
        <f>D41</f>
        <v>0</v>
      </c>
      <c r="M41" s="127">
        <f t="shared" si="5"/>
        <v>0</v>
      </c>
      <c r="N41" s="127"/>
      <c r="O41" s="127"/>
    </row>
    <row r="42" spans="1:15" ht="15.75" thickBot="1">
      <c r="A42" s="123">
        <v>900</v>
      </c>
      <c r="B42" s="124" t="s">
        <v>2511</v>
      </c>
      <c r="C42" s="125" t="s">
        <v>362</v>
      </c>
      <c r="D42" s="126">
        <v>792058.79</v>
      </c>
      <c r="F42" s="175" t="s">
        <v>2538</v>
      </c>
      <c r="G42" s="216">
        <f>SUM(G40:G41)</f>
        <v>106602074.91999999</v>
      </c>
      <c r="H42" s="217">
        <f>SUM(H40:H41)</f>
        <v>1</v>
      </c>
      <c r="I42" s="212"/>
      <c r="L42" s="127">
        <f>D42</f>
        <v>792058.79</v>
      </c>
      <c r="M42" s="127">
        <f>D42</f>
        <v>792058.79</v>
      </c>
      <c r="N42" s="127"/>
      <c r="O42" s="127"/>
    </row>
    <row r="43" spans="1:15" ht="16.5" thickTop="1" thickBot="1">
      <c r="B43" s="124"/>
      <c r="C43" s="125"/>
      <c r="D43" s="135">
        <f>SUM(D39:D42)</f>
        <v>1193288.69</v>
      </c>
      <c r="F43" s="179"/>
      <c r="G43" s="180"/>
      <c r="H43" s="181"/>
      <c r="I43" s="212"/>
    </row>
    <row r="44" spans="1:15">
      <c r="B44" s="124"/>
      <c r="C44" s="125"/>
      <c r="D44" s="136">
        <f>D37+D43</f>
        <v>23934540.539999999</v>
      </c>
      <c r="I44" s="212"/>
    </row>
    <row r="45" spans="1:15">
      <c r="B45" s="124"/>
      <c r="C45" s="125"/>
      <c r="D45" s="126"/>
      <c r="I45" s="212"/>
    </row>
    <row r="46" spans="1:15">
      <c r="A46" s="123">
        <v>700800</v>
      </c>
      <c r="B46" s="124" t="s">
        <v>81</v>
      </c>
      <c r="C46" s="121" t="s">
        <v>380</v>
      </c>
      <c r="D46" s="126">
        <v>0</v>
      </c>
      <c r="I46" s="212"/>
    </row>
    <row r="47" spans="1:15">
      <c r="A47" s="123">
        <v>700800</v>
      </c>
      <c r="B47" s="124" t="s">
        <v>82</v>
      </c>
      <c r="C47" s="121" t="s">
        <v>379</v>
      </c>
      <c r="D47" s="151">
        <v>0</v>
      </c>
      <c r="I47" s="212"/>
    </row>
    <row r="48" spans="1:15">
      <c r="A48" s="123">
        <v>700800</v>
      </c>
      <c r="B48" s="124" t="s">
        <v>2512</v>
      </c>
      <c r="C48" s="125" t="s">
        <v>363</v>
      </c>
      <c r="D48" s="152">
        <v>0</v>
      </c>
      <c r="I48" s="212"/>
    </row>
    <row r="49" spans="1:15">
      <c r="A49" s="137">
        <v>700800</v>
      </c>
      <c r="B49" s="132" t="s">
        <v>2513</v>
      </c>
      <c r="C49" s="153" t="str">
        <f>LEFT(B49,6)</f>
        <v xml:space="preserve">43G   </v>
      </c>
      <c r="D49" s="154">
        <v>268916.86</v>
      </c>
      <c r="F49" s="124" t="s">
        <v>2530</v>
      </c>
      <c r="I49" s="212"/>
      <c r="J49" s="127">
        <f>D49</f>
        <v>268916.86</v>
      </c>
      <c r="L49" s="127">
        <f>D49</f>
        <v>268916.86</v>
      </c>
      <c r="M49" s="127">
        <f>D49</f>
        <v>268916.86</v>
      </c>
      <c r="N49" s="127"/>
      <c r="O49" s="127"/>
    </row>
    <row r="50" spans="1:15">
      <c r="A50" s="123">
        <v>700800</v>
      </c>
      <c r="B50" s="124" t="s">
        <v>2514</v>
      </c>
      <c r="C50" s="125" t="s">
        <v>364</v>
      </c>
      <c r="D50" s="126">
        <v>0</v>
      </c>
      <c r="F50" s="124"/>
      <c r="I50" s="212"/>
    </row>
    <row r="51" spans="1:15">
      <c r="A51" s="137">
        <v>700800</v>
      </c>
      <c r="B51" s="132" t="s">
        <v>2515</v>
      </c>
      <c r="C51" s="133" t="s">
        <v>365</v>
      </c>
      <c r="D51" s="154">
        <v>4785404.76</v>
      </c>
      <c r="F51" s="124" t="s">
        <v>2530</v>
      </c>
      <c r="I51" s="212"/>
      <c r="J51" s="127">
        <f>D51</f>
        <v>4785404.76</v>
      </c>
      <c r="K51" s="127">
        <f>D51</f>
        <v>4785404.76</v>
      </c>
      <c r="L51" s="127">
        <f>D51</f>
        <v>4785404.76</v>
      </c>
      <c r="M51" s="127">
        <f>D51</f>
        <v>4785404.76</v>
      </c>
      <c r="N51" s="127"/>
      <c r="O51" s="127"/>
    </row>
    <row r="52" spans="1:15">
      <c r="B52" s="124"/>
      <c r="C52" s="125"/>
      <c r="D52" s="135">
        <f>SUM(D46:D51)</f>
        <v>5054321.62</v>
      </c>
      <c r="I52" s="212"/>
    </row>
    <row r="53" spans="1:15">
      <c r="A53" s="123">
        <v>900</v>
      </c>
      <c r="B53" s="124" t="s">
        <v>2516</v>
      </c>
      <c r="C53" s="125" t="s">
        <v>366</v>
      </c>
      <c r="D53" s="155">
        <v>36240.46</v>
      </c>
      <c r="I53" s="212"/>
      <c r="L53" s="127">
        <f>D53</f>
        <v>36240.46</v>
      </c>
      <c r="M53" s="127">
        <f>D53</f>
        <v>36240.46</v>
      </c>
      <c r="N53" s="127"/>
      <c r="O53" s="127"/>
    </row>
    <row r="54" spans="1:15" ht="15.75" thickBot="1">
      <c r="B54" s="124"/>
      <c r="C54" s="125"/>
      <c r="D54" s="156">
        <f>SUM(D52:D53)</f>
        <v>5090562.08</v>
      </c>
      <c r="I54" s="212"/>
    </row>
    <row r="55" spans="1:15" ht="16.5" thickTop="1" thickBot="1">
      <c r="B55" s="124"/>
      <c r="C55" s="125"/>
      <c r="D55" s="126"/>
      <c r="I55" s="116" t="s">
        <v>2533</v>
      </c>
      <c r="J55" s="143">
        <f>SUM(J32:J54)</f>
        <v>27795573.469999999</v>
      </c>
      <c r="K55" s="143">
        <f>SUM(K32:K54)</f>
        <v>24067741.089999996</v>
      </c>
      <c r="L55" s="143">
        <f>SUM(L32:L54)</f>
        <v>29025102.619999997</v>
      </c>
    </row>
    <row r="56" spans="1:15" ht="15.75" thickTop="1">
      <c r="A56" s="123">
        <v>700800</v>
      </c>
      <c r="B56" s="123" t="s">
        <v>278</v>
      </c>
      <c r="C56" s="125"/>
      <c r="D56" s="135">
        <f>D37+D52</f>
        <v>27795573.469999999</v>
      </c>
      <c r="I56" s="212"/>
      <c r="L56" s="157"/>
    </row>
    <row r="57" spans="1:15">
      <c r="B57" s="124"/>
      <c r="C57" s="125"/>
      <c r="D57" s="126"/>
      <c r="I57" s="212"/>
    </row>
    <row r="58" spans="1:15">
      <c r="A58" s="123">
        <v>107</v>
      </c>
      <c r="B58" s="124" t="s">
        <v>55</v>
      </c>
      <c r="C58" s="125" t="s">
        <v>367</v>
      </c>
      <c r="D58" s="126">
        <v>67621453.090000004</v>
      </c>
      <c r="N58" s="127">
        <f>D58</f>
        <v>67621453.090000004</v>
      </c>
    </row>
    <row r="59" spans="1:15">
      <c r="A59" s="123">
        <v>107</v>
      </c>
      <c r="B59" s="124" t="s">
        <v>56</v>
      </c>
      <c r="C59" s="125" t="s">
        <v>368</v>
      </c>
      <c r="D59" s="126">
        <v>27251858.629999999</v>
      </c>
      <c r="F59" s="218"/>
      <c r="N59" s="127">
        <f>D59</f>
        <v>27251858.629999999</v>
      </c>
    </row>
    <row r="60" spans="1:15">
      <c r="A60" s="123">
        <v>107</v>
      </c>
      <c r="B60" s="124" t="s">
        <v>57</v>
      </c>
      <c r="C60" s="125" t="s">
        <v>369</v>
      </c>
      <c r="D60" s="126">
        <v>53055939.719999999</v>
      </c>
      <c r="N60" s="127">
        <f>D60</f>
        <v>53055939.719999999</v>
      </c>
    </row>
    <row r="61" spans="1:15">
      <c r="B61" s="124"/>
      <c r="C61" s="125"/>
      <c r="D61" s="158">
        <f>SUM(D58:D60)</f>
        <v>147929251.44</v>
      </c>
    </row>
    <row r="62" spans="1:15">
      <c r="B62" s="124"/>
      <c r="C62" s="125"/>
      <c r="D62" s="126"/>
    </row>
    <row r="63" spans="1:15">
      <c r="A63" s="123">
        <v>107</v>
      </c>
      <c r="B63" s="124" t="s">
        <v>61</v>
      </c>
      <c r="C63" s="125" t="s">
        <v>62</v>
      </c>
      <c r="D63" s="126">
        <v>0</v>
      </c>
    </row>
    <row r="64" spans="1:15">
      <c r="A64" s="123">
        <v>107</v>
      </c>
      <c r="B64" s="124" t="s">
        <v>84</v>
      </c>
      <c r="C64" s="125" t="s">
        <v>387</v>
      </c>
      <c r="D64" s="151">
        <v>0</v>
      </c>
    </row>
    <row r="65" spans="1:14">
      <c r="B65" s="124"/>
      <c r="C65" s="125"/>
      <c r="D65" s="159">
        <f>SUM(D63:D64)</f>
        <v>0</v>
      </c>
    </row>
    <row r="66" spans="1:14">
      <c r="B66" s="124"/>
      <c r="C66" s="125"/>
      <c r="D66" s="126"/>
    </row>
    <row r="67" spans="1:14">
      <c r="A67" s="123">
        <v>108</v>
      </c>
      <c r="B67" s="124" t="s">
        <v>58</v>
      </c>
      <c r="C67" s="125" t="s">
        <v>370</v>
      </c>
      <c r="D67" s="126">
        <v>2266489.88</v>
      </c>
      <c r="N67" s="127">
        <f t="shared" ref="N67:N69" si="6">D67</f>
        <v>2266489.88</v>
      </c>
    </row>
    <row r="68" spans="1:14">
      <c r="A68" s="123">
        <v>108</v>
      </c>
      <c r="B68" s="124" t="s">
        <v>59</v>
      </c>
      <c r="C68" s="125" t="s">
        <v>371</v>
      </c>
      <c r="D68" s="126">
        <v>2061838.37</v>
      </c>
      <c r="N68" s="127">
        <f t="shared" si="6"/>
        <v>2061838.37</v>
      </c>
    </row>
    <row r="69" spans="1:14">
      <c r="A69" s="123">
        <v>108</v>
      </c>
      <c r="B69" s="124" t="s">
        <v>60</v>
      </c>
      <c r="C69" s="125" t="s">
        <v>372</v>
      </c>
      <c r="D69" s="126">
        <v>245339.36</v>
      </c>
      <c r="N69" s="127">
        <f t="shared" si="6"/>
        <v>245339.36</v>
      </c>
    </row>
    <row r="70" spans="1:14">
      <c r="B70" s="124"/>
      <c r="C70" s="125"/>
      <c r="D70" s="158">
        <f>SUM(D67:D69)</f>
        <v>4573667.6100000003</v>
      </c>
    </row>
    <row r="71" spans="1:14">
      <c r="A71" s="123">
        <v>108</v>
      </c>
      <c r="B71" s="124" t="s">
        <v>63</v>
      </c>
      <c r="C71" s="125" t="s">
        <v>62</v>
      </c>
      <c r="D71" s="126">
        <v>3997.51</v>
      </c>
    </row>
    <row r="72" spans="1:14" ht="15.75" thickBot="1">
      <c r="B72" s="124"/>
      <c r="C72" s="125"/>
      <c r="D72" s="156">
        <f>SUM(D70:D71)</f>
        <v>4577665.12</v>
      </c>
    </row>
    <row r="73" spans="1:14" ht="15.75" thickTop="1">
      <c r="B73" s="124"/>
      <c r="C73" s="125"/>
      <c r="D73" s="126"/>
    </row>
    <row r="74" spans="1:14">
      <c r="A74" s="123">
        <v>163</v>
      </c>
      <c r="B74" s="124" t="s">
        <v>65</v>
      </c>
      <c r="C74" s="125" t="s">
        <v>66</v>
      </c>
      <c r="D74" s="126">
        <v>0</v>
      </c>
    </row>
    <row r="75" spans="1:14">
      <c r="A75" s="123">
        <v>163</v>
      </c>
      <c r="B75" s="124" t="s">
        <v>67</v>
      </c>
      <c r="C75" s="125" t="s">
        <v>66</v>
      </c>
      <c r="D75" s="126">
        <v>0</v>
      </c>
    </row>
    <row r="76" spans="1:14">
      <c r="A76" s="123">
        <v>163</v>
      </c>
      <c r="B76" s="124" t="s">
        <v>68</v>
      </c>
      <c r="C76" s="125" t="s">
        <v>66</v>
      </c>
      <c r="D76" s="126">
        <v>0</v>
      </c>
    </row>
    <row r="77" spans="1:14">
      <c r="A77" s="123">
        <v>163</v>
      </c>
      <c r="B77" s="124" t="s">
        <v>69</v>
      </c>
      <c r="C77" s="125" t="s">
        <v>66</v>
      </c>
      <c r="D77" s="126">
        <v>0</v>
      </c>
    </row>
    <row r="78" spans="1:14">
      <c r="A78" s="123">
        <v>163</v>
      </c>
      <c r="B78" s="124" t="s">
        <v>788</v>
      </c>
      <c r="C78" s="125" t="s">
        <v>66</v>
      </c>
      <c r="D78" s="126">
        <v>3833997.16</v>
      </c>
      <c r="N78" s="127">
        <f t="shared" ref="N78" si="7">D78</f>
        <v>3833997.16</v>
      </c>
    </row>
    <row r="79" spans="1:14">
      <c r="B79" s="124" t="s">
        <v>70</v>
      </c>
      <c r="C79" s="125" t="s">
        <v>374</v>
      </c>
      <c r="D79" s="158">
        <f>SUM(D74:D78)</f>
        <v>3833997.16</v>
      </c>
    </row>
    <row r="80" spans="1:14">
      <c r="B80" s="124"/>
      <c r="C80" s="125"/>
      <c r="D80" s="126"/>
    </row>
    <row r="81" spans="1:14">
      <c r="A81" s="123">
        <v>100200</v>
      </c>
      <c r="B81" s="124" t="s">
        <v>79</v>
      </c>
      <c r="C81" s="121" t="s">
        <v>80</v>
      </c>
      <c r="D81" s="126">
        <v>819.95000000298023</v>
      </c>
      <c r="N81" s="127">
        <f t="shared" ref="N81:N84" si="8">D81</f>
        <v>819.95000000298023</v>
      </c>
    </row>
    <row r="82" spans="1:14">
      <c r="A82" s="123">
        <v>100200</v>
      </c>
      <c r="B82" s="124" t="s">
        <v>72</v>
      </c>
      <c r="C82" s="125" t="s">
        <v>376</v>
      </c>
      <c r="D82" s="126">
        <v>22125.88</v>
      </c>
      <c r="N82" s="127">
        <f t="shared" si="8"/>
        <v>22125.88</v>
      </c>
    </row>
    <row r="83" spans="1:14">
      <c r="A83" s="123">
        <v>100200</v>
      </c>
      <c r="B83" s="160" t="s">
        <v>854</v>
      </c>
      <c r="C83" s="125" t="s">
        <v>377</v>
      </c>
      <c r="D83" s="126">
        <v>1391463.37</v>
      </c>
      <c r="N83" s="127">
        <f t="shared" si="8"/>
        <v>1391463.37</v>
      </c>
    </row>
    <row r="84" spans="1:14">
      <c r="A84" s="123">
        <v>100200</v>
      </c>
      <c r="B84" s="124" t="s">
        <v>73</v>
      </c>
      <c r="C84" s="125" t="s">
        <v>377</v>
      </c>
      <c r="D84" s="126">
        <v>2608192.5999999996</v>
      </c>
      <c r="N84" s="127">
        <f t="shared" si="8"/>
        <v>2608192.5999999996</v>
      </c>
    </row>
    <row r="85" spans="1:14">
      <c r="B85" s="124"/>
      <c r="C85" s="125"/>
      <c r="D85" s="158">
        <f>SUM(D81:D84)</f>
        <v>4022601.8000000026</v>
      </c>
    </row>
    <row r="86" spans="1:14">
      <c r="B86" s="124"/>
      <c r="C86" s="125"/>
      <c r="D86" s="126"/>
    </row>
    <row r="87" spans="1:14">
      <c r="A87" s="123">
        <v>1823</v>
      </c>
      <c r="B87" s="124" t="s">
        <v>71</v>
      </c>
      <c r="C87" s="125" t="s">
        <v>375</v>
      </c>
      <c r="D87" s="126">
        <v>12286786.33</v>
      </c>
      <c r="N87" s="127">
        <f t="shared" ref="N87:N88" si="9">D87</f>
        <v>12286786.33</v>
      </c>
    </row>
    <row r="88" spans="1:14">
      <c r="A88" s="123">
        <v>1821</v>
      </c>
      <c r="B88" s="124" t="s">
        <v>96</v>
      </c>
      <c r="C88" s="125">
        <v>74.03</v>
      </c>
      <c r="D88" s="126">
        <v>2495970.9</v>
      </c>
      <c r="N88" s="127">
        <f t="shared" si="9"/>
        <v>2495970.9</v>
      </c>
    </row>
    <row r="89" spans="1:14">
      <c r="B89" s="124" t="s">
        <v>97</v>
      </c>
      <c r="C89" s="125" t="s">
        <v>98</v>
      </c>
      <c r="D89" s="158">
        <f>SUM(D87:D88)</f>
        <v>14782757.23</v>
      </c>
    </row>
    <row r="90" spans="1:14">
      <c r="B90" s="124"/>
      <c r="C90" s="125"/>
      <c r="D90" s="126"/>
    </row>
    <row r="91" spans="1:14">
      <c r="A91" s="123">
        <v>184</v>
      </c>
      <c r="B91" s="124" t="s">
        <v>77</v>
      </c>
      <c r="C91" s="125" t="s">
        <v>76</v>
      </c>
      <c r="D91" s="151"/>
    </row>
    <row r="92" spans="1:14">
      <c r="A92" s="123">
        <v>184</v>
      </c>
      <c r="B92" s="124" t="s">
        <v>486</v>
      </c>
      <c r="C92" s="125" t="s">
        <v>487</v>
      </c>
      <c r="D92" s="151">
        <v>5680.5</v>
      </c>
      <c r="N92" s="127">
        <f t="shared" ref="N92" si="10">D92</f>
        <v>5680.5</v>
      </c>
    </row>
    <row r="93" spans="1:14">
      <c r="A93" s="123">
        <v>184</v>
      </c>
      <c r="B93" s="124" t="s">
        <v>85</v>
      </c>
      <c r="C93" s="125" t="s">
        <v>86</v>
      </c>
      <c r="D93" s="126"/>
    </row>
    <row r="94" spans="1:14">
      <c r="A94" s="123">
        <v>184</v>
      </c>
      <c r="B94" s="124" t="s">
        <v>87</v>
      </c>
      <c r="C94" s="125" t="s">
        <v>86</v>
      </c>
      <c r="D94" s="126"/>
    </row>
    <row r="95" spans="1:14">
      <c r="A95" s="123">
        <v>184</v>
      </c>
      <c r="B95" s="124" t="s">
        <v>88</v>
      </c>
      <c r="C95" s="125" t="s">
        <v>86</v>
      </c>
      <c r="D95" s="126">
        <v>2745094.12</v>
      </c>
      <c r="N95" s="127">
        <f t="shared" ref="N95" si="11">D95</f>
        <v>2745094.12</v>
      </c>
    </row>
    <row r="96" spans="1:14">
      <c r="A96" s="123">
        <v>184</v>
      </c>
      <c r="B96" s="124" t="s">
        <v>89</v>
      </c>
      <c r="C96" s="125" t="s">
        <v>86</v>
      </c>
      <c r="D96" s="126"/>
      <c r="N96" s="127"/>
    </row>
    <row r="97" spans="1:15">
      <c r="A97" s="123">
        <v>184</v>
      </c>
      <c r="B97" s="124" t="s">
        <v>90</v>
      </c>
      <c r="C97" s="125" t="s">
        <v>86</v>
      </c>
      <c r="D97" s="126"/>
    </row>
    <row r="98" spans="1:15">
      <c r="A98" s="123">
        <v>184</v>
      </c>
      <c r="B98" s="124" t="s">
        <v>91</v>
      </c>
      <c r="C98" s="125" t="s">
        <v>86</v>
      </c>
      <c r="D98" s="126"/>
    </row>
    <row r="99" spans="1:15">
      <c r="B99" s="124"/>
      <c r="C99" s="125"/>
      <c r="D99" s="159">
        <f>SUM(D91:D98)</f>
        <v>2750774.62</v>
      </c>
    </row>
    <row r="100" spans="1:15">
      <c r="B100" s="124"/>
      <c r="C100" s="125"/>
      <c r="D100" s="126"/>
    </row>
    <row r="101" spans="1:15">
      <c r="A101" s="123">
        <v>900</v>
      </c>
      <c r="B101" s="124" t="s">
        <v>50</v>
      </c>
      <c r="C101" s="125" t="s">
        <v>381</v>
      </c>
      <c r="D101" s="126">
        <v>11569304.15</v>
      </c>
      <c r="M101" s="127">
        <f>D101</f>
        <v>11569304.15</v>
      </c>
    </row>
    <row r="102" spans="1:15">
      <c r="A102" s="123">
        <v>900</v>
      </c>
      <c r="B102" s="124" t="s">
        <v>51</v>
      </c>
      <c r="C102" s="125" t="s">
        <v>382</v>
      </c>
      <c r="D102" s="126">
        <v>2183531.0299999998</v>
      </c>
      <c r="M102" s="127">
        <f>D102</f>
        <v>2183531.0299999998</v>
      </c>
    </row>
    <row r="103" spans="1:15">
      <c r="A103" s="123">
        <v>900</v>
      </c>
      <c r="B103" s="124" t="s">
        <v>52</v>
      </c>
      <c r="C103" s="125" t="s">
        <v>383</v>
      </c>
      <c r="D103" s="126">
        <v>-144473.9</v>
      </c>
      <c r="M103" s="127">
        <f>D103</f>
        <v>-144473.9</v>
      </c>
    </row>
    <row r="104" spans="1:15">
      <c r="A104" s="123">
        <v>900</v>
      </c>
      <c r="B104" s="124" t="s">
        <v>53</v>
      </c>
      <c r="C104" s="125" t="s">
        <v>384</v>
      </c>
      <c r="D104" s="126">
        <v>43339946.75</v>
      </c>
      <c r="M104" s="127">
        <f>D104</f>
        <v>43339946.75</v>
      </c>
    </row>
    <row r="105" spans="1:15">
      <c r="A105" s="123">
        <v>900</v>
      </c>
      <c r="B105" s="124" t="s">
        <v>54</v>
      </c>
      <c r="C105" s="125" t="s">
        <v>385</v>
      </c>
      <c r="D105" s="126">
        <v>131095.14000000001</v>
      </c>
      <c r="M105" s="127">
        <f>D105</f>
        <v>131095.14000000001</v>
      </c>
    </row>
    <row r="106" spans="1:15">
      <c r="B106" s="124"/>
      <c r="C106" s="125"/>
      <c r="D106" s="161">
        <f>SUM(D101:D105)</f>
        <v>57079403.170000002</v>
      </c>
      <c r="F106" s="218"/>
    </row>
    <row r="107" spans="1:15">
      <c r="B107" s="124"/>
      <c r="C107" s="125"/>
      <c r="D107" s="126"/>
      <c r="H107" s="212"/>
    </row>
    <row r="108" spans="1:15" ht="15.75" thickBot="1">
      <c r="A108" s="123">
        <v>900</v>
      </c>
      <c r="B108" s="123" t="s">
        <v>279</v>
      </c>
      <c r="C108" s="125"/>
      <c r="D108" s="162">
        <f>D18+D25+D43+D53+D106</f>
        <v>67823396.020000011</v>
      </c>
      <c r="H108" s="212"/>
    </row>
    <row r="109" spans="1:15" ht="15.75" thickTop="1">
      <c r="B109" s="124"/>
      <c r="C109" s="125"/>
      <c r="D109" s="126"/>
      <c r="H109" s="212"/>
    </row>
    <row r="110" spans="1:15">
      <c r="A110" s="123">
        <v>400</v>
      </c>
      <c r="B110" s="124" t="s">
        <v>74</v>
      </c>
      <c r="C110" s="125" t="s">
        <v>378</v>
      </c>
      <c r="D110" s="155">
        <v>2399021.3399999994</v>
      </c>
      <c r="H110" s="212"/>
      <c r="O110" s="127">
        <f>D110</f>
        <v>2399021.3399999994</v>
      </c>
    </row>
    <row r="111" spans="1:15">
      <c r="A111" s="123">
        <v>400</v>
      </c>
      <c r="B111" s="124" t="s">
        <v>75</v>
      </c>
      <c r="C111" s="125" t="s">
        <v>76</v>
      </c>
      <c r="D111" s="126"/>
      <c r="H111" s="212"/>
    </row>
    <row r="112" spans="1:15">
      <c r="A112" s="123">
        <v>400</v>
      </c>
      <c r="B112" s="109" t="s">
        <v>78</v>
      </c>
      <c r="C112" s="125" t="s">
        <v>76</v>
      </c>
      <c r="D112" s="126"/>
      <c r="H112" s="212"/>
    </row>
    <row r="113" spans="1:15">
      <c r="B113" s="124"/>
      <c r="C113" s="125"/>
      <c r="D113" s="159">
        <f>SUM(D110:D112)</f>
        <v>2399021.3399999994</v>
      </c>
      <c r="H113" s="212"/>
    </row>
    <row r="114" spans="1:15">
      <c r="B114" s="124"/>
      <c r="C114" s="125"/>
      <c r="D114" s="126"/>
      <c r="H114" s="212"/>
    </row>
    <row r="115" spans="1:15">
      <c r="A115" s="123" t="s">
        <v>386</v>
      </c>
      <c r="B115" s="124" t="s">
        <v>83</v>
      </c>
      <c r="C115" s="125" t="s">
        <v>386</v>
      </c>
      <c r="D115" s="126"/>
      <c r="H115" s="212"/>
    </row>
    <row r="116" spans="1:15">
      <c r="B116" s="124" t="s">
        <v>789</v>
      </c>
      <c r="C116" s="125" t="s">
        <v>386</v>
      </c>
      <c r="D116" s="163">
        <v>43784023.32</v>
      </c>
      <c r="H116" s="212"/>
    </row>
    <row r="117" spans="1:15">
      <c r="B117" s="124"/>
      <c r="C117" s="125"/>
      <c r="H117" s="212"/>
    </row>
    <row r="118" spans="1:15">
      <c r="B118" s="165" t="s">
        <v>92</v>
      </c>
      <c r="C118" s="125"/>
      <c r="D118" s="166">
        <f>D115+D113+D108+D99+D89+D85+D79+D72+D65+D61+D56+D28+D116</f>
        <v>387761570.12000006</v>
      </c>
      <c r="F118" s="219">
        <v>0</v>
      </c>
      <c r="G118" s="220" t="s">
        <v>2517</v>
      </c>
      <c r="H118" s="212"/>
    </row>
    <row r="119" spans="1:15">
      <c r="B119" s="124"/>
      <c r="C119" s="125"/>
      <c r="D119" s="126"/>
      <c r="H119" s="212"/>
    </row>
    <row r="120" spans="1:15">
      <c r="B120" s="109" t="s">
        <v>64</v>
      </c>
      <c r="C120" s="125" t="s">
        <v>373</v>
      </c>
      <c r="D120" s="155">
        <f>+D71+D63</f>
        <v>3997.51</v>
      </c>
      <c r="H120" s="212"/>
      <c r="O120" s="127">
        <f>D120</f>
        <v>3997.51</v>
      </c>
    </row>
    <row r="121" spans="1:15" ht="15.75" thickBot="1">
      <c r="B121" s="124"/>
      <c r="C121" s="125"/>
      <c r="D121" s="126"/>
      <c r="H121" s="212"/>
      <c r="M121" s="143">
        <f>SUM(M9:M120)</f>
        <v>163681478.09</v>
      </c>
      <c r="N121" s="143">
        <f>SUM(N9:N120)</f>
        <v>177893049.86000004</v>
      </c>
      <c r="O121" s="143">
        <f>SUM(O9:O120)</f>
        <v>2403018.8499999992</v>
      </c>
    </row>
    <row r="122" spans="1:15" ht="15.75" thickTop="1">
      <c r="A122" s="123"/>
      <c r="B122" s="123"/>
      <c r="C122" s="123"/>
      <c r="D122" s="123"/>
      <c r="H122" s="212"/>
    </row>
    <row r="123" spans="1:15">
      <c r="A123" s="123"/>
      <c r="B123" s="123"/>
      <c r="C123" s="123"/>
      <c r="D123" s="123"/>
    </row>
    <row r="124" spans="1:15">
      <c r="A124" s="123"/>
      <c r="B124" s="123"/>
      <c r="C124" s="123"/>
      <c r="D124" s="123"/>
    </row>
    <row r="125" spans="1:15">
      <c r="A125" s="123"/>
      <c r="B125" s="123"/>
      <c r="C125" s="123"/>
      <c r="D125" s="123"/>
    </row>
    <row r="126" spans="1:15">
      <c r="A126" s="123"/>
      <c r="B126" s="123"/>
      <c r="C126" s="123"/>
      <c r="D126" s="123"/>
    </row>
    <row r="127" spans="1:15">
      <c r="A127" s="123"/>
      <c r="B127" s="123"/>
      <c r="C127" s="123"/>
      <c r="D127" s="123"/>
    </row>
    <row r="128" spans="1:15">
      <c r="A128" s="123"/>
      <c r="B128" s="123"/>
      <c r="C128" s="123"/>
      <c r="D128" s="123"/>
    </row>
    <row r="129" spans="1:4">
      <c r="A129" s="123"/>
      <c r="B129" s="123"/>
      <c r="C129" s="123"/>
      <c r="D129" s="123"/>
    </row>
    <row r="130" spans="1:4">
      <c r="A130" s="123"/>
      <c r="B130" s="123"/>
      <c r="C130" s="123"/>
      <c r="D130" s="123"/>
    </row>
    <row r="131" spans="1:4">
      <c r="A131" s="123"/>
      <c r="B131" s="123"/>
      <c r="C131" s="123"/>
      <c r="D131" s="123"/>
    </row>
    <row r="132" spans="1:4" ht="7.5" customHeight="1">
      <c r="A132" s="123"/>
      <c r="B132" s="123"/>
      <c r="C132" s="123"/>
      <c r="D132" s="123"/>
    </row>
    <row r="133" spans="1:4">
      <c r="A133" s="123"/>
      <c r="B133" s="123"/>
      <c r="C133" s="123"/>
      <c r="D133" s="123"/>
    </row>
    <row r="134" spans="1:4">
      <c r="A134" s="123"/>
      <c r="B134" s="123"/>
      <c r="C134" s="123"/>
      <c r="D134" s="123"/>
    </row>
    <row r="135" spans="1:4">
      <c r="A135" s="123"/>
      <c r="B135" s="123"/>
      <c r="C135" s="123"/>
      <c r="D135" s="123"/>
    </row>
    <row r="136" spans="1:4">
      <c r="A136" s="123"/>
      <c r="B136" s="123"/>
      <c r="C136" s="123"/>
      <c r="D136" s="123"/>
    </row>
    <row r="137" spans="1:4">
      <c r="A137" s="123"/>
      <c r="B137" s="123"/>
      <c r="C137" s="123"/>
      <c r="D137" s="123"/>
    </row>
    <row r="138" spans="1:4">
      <c r="A138" s="123"/>
      <c r="B138" s="123"/>
      <c r="C138" s="123"/>
      <c r="D138" s="123"/>
    </row>
    <row r="139" spans="1:4">
      <c r="A139" s="123"/>
      <c r="B139" s="123"/>
      <c r="C139" s="123"/>
      <c r="D139" s="123"/>
    </row>
    <row r="140" spans="1:4" ht="12.75" customHeight="1">
      <c r="A140" s="123"/>
      <c r="B140" s="123"/>
      <c r="C140" s="123"/>
      <c r="D140" s="123"/>
    </row>
    <row r="141" spans="1:4">
      <c r="A141" s="123"/>
      <c r="B141" s="123"/>
      <c r="C141" s="123"/>
      <c r="D141" s="123"/>
    </row>
    <row r="142" spans="1:4">
      <c r="A142" s="123"/>
      <c r="B142" s="123"/>
      <c r="C142" s="123"/>
      <c r="D142" s="123"/>
    </row>
    <row r="143" spans="1:4">
      <c r="A143" s="123"/>
      <c r="B143" s="123"/>
      <c r="C143" s="123"/>
      <c r="D143" s="123"/>
    </row>
    <row r="144" spans="1:4">
      <c r="A144" s="123"/>
      <c r="B144" s="123"/>
      <c r="C144" s="123"/>
      <c r="D144" s="123"/>
    </row>
    <row r="145" spans="1:6">
      <c r="A145" s="123"/>
      <c r="B145" s="123"/>
      <c r="C145" s="123"/>
      <c r="D145" s="123"/>
    </row>
    <row r="146" spans="1:6">
      <c r="A146" s="123"/>
      <c r="B146" s="123"/>
      <c r="C146" s="123"/>
      <c r="D146" s="123"/>
    </row>
    <row r="147" spans="1:6">
      <c r="A147" s="123"/>
      <c r="B147" s="123"/>
      <c r="C147" s="123"/>
      <c r="D147" s="123"/>
    </row>
    <row r="148" spans="1:6">
      <c r="A148" s="123"/>
      <c r="B148" s="123"/>
      <c r="C148" s="123"/>
      <c r="D148" s="123"/>
      <c r="F148" s="218"/>
    </row>
    <row r="149" spans="1:6">
      <c r="A149" s="123"/>
      <c r="B149" s="123"/>
      <c r="C149" s="123"/>
      <c r="D149" s="123"/>
    </row>
  </sheetData>
  <printOptions horizontalCentered="1"/>
  <pageMargins left="0.5" right="0.5" top="0.35" bottom="0.21" header="0.17" footer="0"/>
  <pageSetup scale="57" fitToHeight="0" orientation="portrait" r:id="rId1"/>
  <headerFooter alignWithMargins="0"/>
  <customProperties>
    <customPr name="_pios_id" r:id="rId2"/>
    <customPr name="CofWorksheetType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808"/>
  <sheetViews>
    <sheetView workbookViewId="0">
      <pane ySplit="3" topLeftCell="A1780" activePane="bottomLeft" state="frozen"/>
      <selection activeCell="C58" sqref="C58"/>
      <selection pane="bottomLeft" activeCell="S1800" sqref="S1800"/>
    </sheetView>
  </sheetViews>
  <sheetFormatPr defaultColWidth="9.33203125" defaultRowHeight="15"/>
  <cols>
    <col min="1" max="1" width="9.33203125" style="104"/>
    <col min="2" max="2" width="14.6640625" style="401" bestFit="1" customWidth="1"/>
    <col min="3" max="3" width="15.83203125" style="609" bestFit="1" customWidth="1"/>
    <col min="4" max="5" width="11.6640625" style="609" bestFit="1" customWidth="1"/>
    <col min="6" max="16384" width="9.33203125" style="104"/>
  </cols>
  <sheetData>
    <row r="1" spans="2:5">
      <c r="B1" s="401" t="s">
        <v>3077</v>
      </c>
    </row>
    <row r="2" spans="2:5">
      <c r="B2" s="401" t="s">
        <v>684</v>
      </c>
      <c r="C2" s="609" t="s">
        <v>3078</v>
      </c>
      <c r="D2" s="609" t="s">
        <v>3079</v>
      </c>
      <c r="E2" s="609" t="s">
        <v>3080</v>
      </c>
    </row>
    <row r="3" spans="2:5">
      <c r="B3" s="401" t="s">
        <v>2090</v>
      </c>
      <c r="C3" s="609" t="s">
        <v>3081</v>
      </c>
      <c r="D3" s="609" t="s">
        <v>3082</v>
      </c>
      <c r="E3" s="609" t="s">
        <v>3082</v>
      </c>
    </row>
    <row r="4" spans="2:5">
      <c r="B4" s="401" t="s">
        <v>685</v>
      </c>
      <c r="C4" s="609">
        <v>8166588</v>
      </c>
      <c r="D4" s="609">
        <v>354</v>
      </c>
      <c r="E4" s="609">
        <v>1</v>
      </c>
    </row>
    <row r="5" spans="2:5">
      <c r="B5" s="401" t="s">
        <v>764</v>
      </c>
      <c r="C5" s="609">
        <v>1003126</v>
      </c>
      <c r="D5" s="609">
        <v>411</v>
      </c>
      <c r="E5" s="609">
        <v>247</v>
      </c>
    </row>
    <row r="6" spans="2:5">
      <c r="B6" s="401" t="s">
        <v>764</v>
      </c>
      <c r="C6" s="609">
        <v>1003430</v>
      </c>
      <c r="D6" s="609">
        <v>356</v>
      </c>
      <c r="E6" s="609">
        <v>295</v>
      </c>
    </row>
    <row r="7" spans="2:5">
      <c r="B7" s="401" t="s">
        <v>764</v>
      </c>
      <c r="C7" s="609">
        <v>1005530</v>
      </c>
      <c r="D7" s="609">
        <v>1</v>
      </c>
      <c r="E7" s="609">
        <v>160</v>
      </c>
    </row>
    <row r="8" spans="2:5">
      <c r="B8" s="401" t="s">
        <v>764</v>
      </c>
      <c r="C8" s="609">
        <v>1005620</v>
      </c>
      <c r="D8" s="609">
        <v>2</v>
      </c>
      <c r="E8" s="609">
        <v>444</v>
      </c>
    </row>
    <row r="9" spans="2:5">
      <c r="B9" s="401" t="s">
        <v>764</v>
      </c>
      <c r="C9" s="609">
        <v>1013430</v>
      </c>
      <c r="D9" s="609">
        <v>398</v>
      </c>
      <c r="E9" s="609">
        <v>224</v>
      </c>
    </row>
    <row r="10" spans="2:5">
      <c r="B10" s="401" t="s">
        <v>764</v>
      </c>
      <c r="C10" s="609">
        <v>1014440</v>
      </c>
      <c r="D10" s="609">
        <v>503</v>
      </c>
      <c r="E10" s="609">
        <v>104</v>
      </c>
    </row>
    <row r="11" spans="2:5">
      <c r="B11" s="401" t="s">
        <v>764</v>
      </c>
      <c r="C11" s="609">
        <v>1023430</v>
      </c>
      <c r="D11" s="609">
        <v>686</v>
      </c>
      <c r="E11" s="609">
        <v>500</v>
      </c>
    </row>
    <row r="12" spans="2:5">
      <c r="B12" s="401" t="s">
        <v>764</v>
      </c>
      <c r="C12" s="609">
        <v>1024440</v>
      </c>
      <c r="D12" s="609">
        <v>329</v>
      </c>
      <c r="E12" s="609">
        <v>170</v>
      </c>
    </row>
    <row r="13" spans="2:5">
      <c r="B13" s="401" t="s">
        <v>764</v>
      </c>
      <c r="C13" s="609">
        <v>1033126</v>
      </c>
      <c r="D13" s="609">
        <v>137</v>
      </c>
      <c r="E13" s="609">
        <v>4</v>
      </c>
    </row>
    <row r="14" spans="2:5">
      <c r="B14" s="401" t="s">
        <v>764</v>
      </c>
      <c r="C14" s="609">
        <v>1033430</v>
      </c>
      <c r="D14" s="609">
        <v>235</v>
      </c>
      <c r="E14" s="609">
        <v>190</v>
      </c>
    </row>
    <row r="15" spans="2:5">
      <c r="B15" s="401" t="s">
        <v>764</v>
      </c>
      <c r="C15" s="609">
        <v>1034440</v>
      </c>
      <c r="D15" s="609">
        <v>936</v>
      </c>
      <c r="E15" s="609">
        <v>423</v>
      </c>
    </row>
    <row r="16" spans="2:5">
      <c r="B16" s="401" t="s">
        <v>764</v>
      </c>
      <c r="C16" s="609">
        <v>1043430</v>
      </c>
      <c r="D16" s="609">
        <v>482</v>
      </c>
      <c r="E16" s="609">
        <v>239</v>
      </c>
    </row>
    <row r="17" spans="2:5">
      <c r="B17" s="401" t="s">
        <v>764</v>
      </c>
      <c r="C17" s="609">
        <v>1044440</v>
      </c>
      <c r="D17" s="609">
        <v>772</v>
      </c>
      <c r="E17" s="609">
        <v>153</v>
      </c>
    </row>
    <row r="18" spans="2:5">
      <c r="B18" s="401" t="s">
        <v>764</v>
      </c>
      <c r="C18" s="609">
        <v>1053126</v>
      </c>
      <c r="D18" s="609">
        <v>150</v>
      </c>
      <c r="E18" s="609">
        <v>28</v>
      </c>
    </row>
    <row r="19" spans="2:5">
      <c r="B19" s="401" t="s">
        <v>764</v>
      </c>
      <c r="C19" s="609">
        <v>1053430</v>
      </c>
      <c r="D19" s="609">
        <v>236</v>
      </c>
      <c r="E19" s="609">
        <v>125</v>
      </c>
    </row>
    <row r="20" spans="2:5">
      <c r="B20" s="401" t="s">
        <v>764</v>
      </c>
      <c r="C20" s="609">
        <v>1054440</v>
      </c>
      <c r="D20" s="609">
        <v>514</v>
      </c>
      <c r="E20" s="609">
        <v>206</v>
      </c>
    </row>
    <row r="21" spans="2:5">
      <c r="B21" s="401" t="s">
        <v>764</v>
      </c>
      <c r="C21" s="609">
        <v>1063126</v>
      </c>
      <c r="D21" s="609">
        <v>166</v>
      </c>
      <c r="E21" s="609">
        <v>40</v>
      </c>
    </row>
    <row r="22" spans="2:5">
      <c r="B22" s="401" t="s">
        <v>764</v>
      </c>
      <c r="C22" s="609">
        <v>1063430</v>
      </c>
      <c r="D22" s="609">
        <v>498</v>
      </c>
      <c r="E22" s="609">
        <v>441</v>
      </c>
    </row>
    <row r="23" spans="2:5">
      <c r="B23" s="401" t="s">
        <v>764</v>
      </c>
      <c r="C23" s="609">
        <v>1064440</v>
      </c>
      <c r="D23" s="609">
        <v>1162</v>
      </c>
      <c r="E23" s="609">
        <v>436</v>
      </c>
    </row>
    <row r="24" spans="2:5">
      <c r="B24" s="401" t="s">
        <v>764</v>
      </c>
      <c r="C24" s="609">
        <v>1073126</v>
      </c>
      <c r="D24" s="609">
        <v>165</v>
      </c>
      <c r="E24" s="609">
        <v>5</v>
      </c>
    </row>
    <row r="25" spans="2:5">
      <c r="B25" s="401" t="s">
        <v>764</v>
      </c>
      <c r="C25" s="609">
        <v>1073430</v>
      </c>
      <c r="D25" s="609">
        <v>232</v>
      </c>
      <c r="E25" s="609">
        <v>85</v>
      </c>
    </row>
    <row r="26" spans="2:5">
      <c r="B26" s="401" t="s">
        <v>764</v>
      </c>
      <c r="C26" s="609">
        <v>1074440</v>
      </c>
      <c r="D26" s="609">
        <v>1568</v>
      </c>
      <c r="E26" s="609">
        <v>1382</v>
      </c>
    </row>
    <row r="27" spans="2:5">
      <c r="B27" s="401" t="s">
        <v>764</v>
      </c>
      <c r="C27" s="609">
        <v>1083430</v>
      </c>
      <c r="D27" s="609">
        <v>247</v>
      </c>
      <c r="E27" s="609">
        <v>1</v>
      </c>
    </row>
    <row r="28" spans="2:5">
      <c r="B28" s="401" t="s">
        <v>764</v>
      </c>
      <c r="C28" s="609">
        <v>1084440</v>
      </c>
      <c r="D28" s="609">
        <v>325</v>
      </c>
      <c r="E28" s="609">
        <v>312</v>
      </c>
    </row>
    <row r="29" spans="2:5">
      <c r="B29" s="401" t="s">
        <v>764</v>
      </c>
      <c r="C29" s="609">
        <v>1094440</v>
      </c>
      <c r="D29" s="609">
        <v>250</v>
      </c>
      <c r="E29" s="609">
        <v>239</v>
      </c>
    </row>
    <row r="30" spans="2:5">
      <c r="B30" s="401" t="s">
        <v>764</v>
      </c>
      <c r="C30" s="609">
        <v>1103430</v>
      </c>
      <c r="D30" s="609">
        <v>239</v>
      </c>
      <c r="E30" s="609">
        <v>28</v>
      </c>
    </row>
    <row r="31" spans="2:5">
      <c r="B31" s="401" t="s">
        <v>764</v>
      </c>
      <c r="C31" s="609">
        <v>1104440</v>
      </c>
      <c r="D31" s="609">
        <v>276</v>
      </c>
      <c r="E31" s="609">
        <v>153</v>
      </c>
    </row>
    <row r="32" spans="2:5">
      <c r="B32" s="401" t="s">
        <v>764</v>
      </c>
      <c r="C32" s="609">
        <v>1113430</v>
      </c>
      <c r="D32" s="609">
        <v>250</v>
      </c>
      <c r="E32" s="609">
        <v>25</v>
      </c>
    </row>
    <row r="33" spans="2:5">
      <c r="B33" s="401" t="s">
        <v>764</v>
      </c>
      <c r="C33" s="609">
        <v>1114440</v>
      </c>
      <c r="D33" s="609">
        <v>214</v>
      </c>
      <c r="E33" s="609">
        <v>206</v>
      </c>
    </row>
    <row r="34" spans="2:5">
      <c r="B34" s="401" t="s">
        <v>764</v>
      </c>
      <c r="C34" s="609">
        <v>1123430</v>
      </c>
      <c r="D34" s="609">
        <v>592</v>
      </c>
      <c r="E34" s="609">
        <v>438</v>
      </c>
    </row>
    <row r="35" spans="2:5">
      <c r="B35" s="401" t="s">
        <v>764</v>
      </c>
      <c r="C35" s="609">
        <v>1124440</v>
      </c>
      <c r="D35" s="609">
        <v>884</v>
      </c>
      <c r="E35" s="609">
        <v>264</v>
      </c>
    </row>
    <row r="36" spans="2:5">
      <c r="B36" s="401" t="s">
        <v>764</v>
      </c>
      <c r="C36" s="609">
        <v>1133430</v>
      </c>
      <c r="D36" s="609">
        <v>672</v>
      </c>
      <c r="E36" s="609">
        <v>609</v>
      </c>
    </row>
    <row r="37" spans="2:5">
      <c r="B37" s="401" t="s">
        <v>764</v>
      </c>
      <c r="C37" s="609">
        <v>1134440</v>
      </c>
      <c r="D37" s="609">
        <v>453</v>
      </c>
      <c r="E37" s="609">
        <v>166</v>
      </c>
    </row>
    <row r="38" spans="2:5">
      <c r="B38" s="401" t="s">
        <v>764</v>
      </c>
      <c r="C38" s="609">
        <v>1143430</v>
      </c>
      <c r="D38" s="609">
        <v>606</v>
      </c>
      <c r="E38" s="609">
        <v>533</v>
      </c>
    </row>
    <row r="39" spans="2:5">
      <c r="B39" s="401" t="s">
        <v>764</v>
      </c>
      <c r="C39" s="609">
        <v>1144440</v>
      </c>
      <c r="D39" s="609">
        <v>868</v>
      </c>
      <c r="E39" s="609">
        <v>594</v>
      </c>
    </row>
    <row r="40" spans="2:5">
      <c r="B40" s="401" t="s">
        <v>764</v>
      </c>
      <c r="C40" s="609">
        <v>1153430</v>
      </c>
      <c r="D40" s="609">
        <v>390</v>
      </c>
      <c r="E40" s="609">
        <v>230</v>
      </c>
    </row>
    <row r="41" spans="2:5">
      <c r="B41" s="401" t="s">
        <v>764</v>
      </c>
      <c r="C41" s="609">
        <v>1154440</v>
      </c>
      <c r="D41" s="609">
        <v>644</v>
      </c>
      <c r="E41" s="609">
        <v>159</v>
      </c>
    </row>
    <row r="42" spans="2:5">
      <c r="B42" s="401" t="s">
        <v>764</v>
      </c>
      <c r="C42" s="609">
        <v>1163430</v>
      </c>
      <c r="D42" s="609">
        <v>414</v>
      </c>
      <c r="E42" s="609">
        <v>389</v>
      </c>
    </row>
    <row r="43" spans="2:5">
      <c r="B43" s="401" t="s">
        <v>764</v>
      </c>
      <c r="C43" s="609">
        <v>1164440</v>
      </c>
      <c r="D43" s="609">
        <v>210</v>
      </c>
      <c r="E43" s="609">
        <v>133</v>
      </c>
    </row>
    <row r="44" spans="2:5">
      <c r="B44" s="401" t="s">
        <v>764</v>
      </c>
      <c r="C44" s="609">
        <v>1173430</v>
      </c>
      <c r="D44" s="609">
        <v>293</v>
      </c>
      <c r="E44" s="609">
        <v>277</v>
      </c>
    </row>
    <row r="45" spans="2:5">
      <c r="B45" s="401" t="s">
        <v>764</v>
      </c>
      <c r="C45" s="609">
        <v>1174440</v>
      </c>
      <c r="D45" s="609">
        <v>245</v>
      </c>
      <c r="E45" s="609">
        <v>116</v>
      </c>
    </row>
    <row r="46" spans="2:5">
      <c r="B46" s="401" t="s">
        <v>764</v>
      </c>
      <c r="C46" s="609">
        <v>1183430</v>
      </c>
      <c r="D46" s="609">
        <v>415</v>
      </c>
      <c r="E46" s="609">
        <v>319</v>
      </c>
    </row>
    <row r="47" spans="2:5">
      <c r="B47" s="401" t="s">
        <v>764</v>
      </c>
      <c r="C47" s="609">
        <v>1184440</v>
      </c>
      <c r="D47" s="609">
        <v>308</v>
      </c>
      <c r="E47" s="609">
        <v>4</v>
      </c>
    </row>
    <row r="48" spans="2:5">
      <c r="B48" s="401" t="s">
        <v>764</v>
      </c>
      <c r="C48" s="609">
        <v>1193430</v>
      </c>
      <c r="D48" s="609">
        <v>589</v>
      </c>
      <c r="E48" s="609">
        <v>486</v>
      </c>
    </row>
    <row r="49" spans="2:5">
      <c r="B49" s="401" t="s">
        <v>764</v>
      </c>
      <c r="C49" s="609">
        <v>1194440</v>
      </c>
      <c r="D49" s="609">
        <v>213</v>
      </c>
      <c r="E49" s="609">
        <v>28</v>
      </c>
    </row>
    <row r="50" spans="2:5">
      <c r="B50" s="401" t="s">
        <v>764</v>
      </c>
      <c r="C50" s="609">
        <v>1199999</v>
      </c>
      <c r="D50" s="609">
        <v>8</v>
      </c>
      <c r="E50" s="609">
        <v>2</v>
      </c>
    </row>
    <row r="51" spans="2:5">
      <c r="B51" s="401" t="s">
        <v>764</v>
      </c>
      <c r="C51" s="609">
        <v>1203430</v>
      </c>
      <c r="D51" s="609">
        <v>221</v>
      </c>
      <c r="E51" s="609">
        <v>59</v>
      </c>
    </row>
    <row r="52" spans="2:5">
      <c r="B52" s="401" t="s">
        <v>764</v>
      </c>
      <c r="C52" s="609">
        <v>1204440</v>
      </c>
      <c r="D52" s="609">
        <v>285</v>
      </c>
      <c r="E52" s="609">
        <v>71</v>
      </c>
    </row>
    <row r="53" spans="2:5">
      <c r="B53" s="401" t="s">
        <v>764</v>
      </c>
      <c r="C53" s="609">
        <v>1213430</v>
      </c>
      <c r="D53" s="609">
        <v>292</v>
      </c>
      <c r="E53" s="609">
        <v>114</v>
      </c>
    </row>
    <row r="54" spans="2:5">
      <c r="B54" s="401" t="s">
        <v>764</v>
      </c>
      <c r="C54" s="609">
        <v>1214440</v>
      </c>
      <c r="D54" s="609">
        <v>272</v>
      </c>
      <c r="E54" s="609">
        <v>159</v>
      </c>
    </row>
    <row r="55" spans="2:5">
      <c r="B55" s="401" t="s">
        <v>764</v>
      </c>
      <c r="C55" s="609">
        <v>1224440</v>
      </c>
      <c r="D55" s="609">
        <v>215</v>
      </c>
      <c r="E55" s="609">
        <v>177</v>
      </c>
    </row>
    <row r="56" spans="2:5">
      <c r="B56" s="401" t="s">
        <v>764</v>
      </c>
      <c r="C56" s="609">
        <v>1234440</v>
      </c>
      <c r="D56" s="609">
        <v>198</v>
      </c>
      <c r="E56" s="609">
        <v>177</v>
      </c>
    </row>
    <row r="57" spans="2:5">
      <c r="B57" s="401" t="s">
        <v>764</v>
      </c>
      <c r="C57" s="609">
        <v>1244440</v>
      </c>
      <c r="D57" s="609">
        <v>191</v>
      </c>
      <c r="E57" s="609">
        <v>108</v>
      </c>
    </row>
    <row r="58" spans="2:5">
      <c r="B58" s="401" t="s">
        <v>764</v>
      </c>
      <c r="C58" s="609">
        <v>1254440</v>
      </c>
      <c r="D58" s="609">
        <v>258</v>
      </c>
      <c r="E58" s="609">
        <v>54</v>
      </c>
    </row>
    <row r="59" spans="2:5">
      <c r="B59" s="401" t="s">
        <v>764</v>
      </c>
      <c r="C59" s="609">
        <v>1264440</v>
      </c>
      <c r="D59" s="609">
        <v>222</v>
      </c>
      <c r="E59" s="609">
        <v>3</v>
      </c>
    </row>
    <row r="60" spans="2:5">
      <c r="B60" s="401" t="s">
        <v>764</v>
      </c>
      <c r="C60" s="609">
        <v>1274440</v>
      </c>
      <c r="D60" s="609">
        <v>5257</v>
      </c>
      <c r="E60" s="609">
        <v>2919</v>
      </c>
    </row>
    <row r="61" spans="2:5">
      <c r="B61" s="401" t="s">
        <v>764</v>
      </c>
      <c r="C61" s="609">
        <v>1284440</v>
      </c>
      <c r="D61" s="609">
        <v>138</v>
      </c>
      <c r="E61" s="609">
        <v>95</v>
      </c>
    </row>
    <row r="62" spans="2:5">
      <c r="B62" s="401" t="s">
        <v>764</v>
      </c>
      <c r="C62" s="609">
        <v>1294440</v>
      </c>
      <c r="D62" s="609">
        <v>169</v>
      </c>
      <c r="E62" s="609">
        <v>128</v>
      </c>
    </row>
    <row r="63" spans="2:5">
      <c r="B63" s="401" t="s">
        <v>764</v>
      </c>
      <c r="C63" s="609">
        <v>1304440</v>
      </c>
      <c r="D63" s="609">
        <v>357</v>
      </c>
      <c r="E63" s="609">
        <v>353</v>
      </c>
    </row>
    <row r="64" spans="2:5">
      <c r="B64" s="401" t="s">
        <v>764</v>
      </c>
      <c r="C64" s="609">
        <v>1314440</v>
      </c>
      <c r="D64" s="609">
        <v>336</v>
      </c>
      <c r="E64" s="609">
        <v>322</v>
      </c>
    </row>
    <row r="65" spans="2:5">
      <c r="B65" s="401" t="s">
        <v>764</v>
      </c>
      <c r="C65" s="609">
        <v>1324440</v>
      </c>
      <c r="D65" s="609">
        <v>530</v>
      </c>
      <c r="E65" s="609">
        <v>259</v>
      </c>
    </row>
    <row r="66" spans="2:5">
      <c r="B66" s="401" t="s">
        <v>764</v>
      </c>
      <c r="C66" s="609">
        <v>1999999</v>
      </c>
      <c r="D66" s="609">
        <v>1</v>
      </c>
      <c r="E66" s="609">
        <v>1</v>
      </c>
    </row>
    <row r="67" spans="2:5">
      <c r="B67" s="401" t="s">
        <v>764</v>
      </c>
      <c r="C67" s="609">
        <v>2003126</v>
      </c>
      <c r="D67" s="609">
        <v>295</v>
      </c>
      <c r="E67" s="609">
        <v>39</v>
      </c>
    </row>
    <row r="68" spans="2:5">
      <c r="B68" s="401" t="s">
        <v>764</v>
      </c>
      <c r="C68" s="609">
        <v>2003128</v>
      </c>
      <c r="D68" s="609">
        <v>1039</v>
      </c>
      <c r="E68" s="609">
        <v>677</v>
      </c>
    </row>
    <row r="69" spans="2:5">
      <c r="B69" s="401" t="s">
        <v>764</v>
      </c>
      <c r="C69" s="609">
        <v>2005620</v>
      </c>
      <c r="D69" s="609">
        <v>1</v>
      </c>
      <c r="E69" s="609">
        <v>268</v>
      </c>
    </row>
    <row r="70" spans="2:5">
      <c r="B70" s="401" t="s">
        <v>764</v>
      </c>
      <c r="C70" s="609">
        <v>2013126</v>
      </c>
      <c r="D70" s="609">
        <v>231</v>
      </c>
      <c r="E70" s="609">
        <v>18</v>
      </c>
    </row>
    <row r="71" spans="2:5">
      <c r="B71" s="401" t="s">
        <v>764</v>
      </c>
      <c r="C71" s="609">
        <v>2013128</v>
      </c>
      <c r="D71" s="609">
        <v>354</v>
      </c>
      <c r="E71" s="609">
        <v>4</v>
      </c>
    </row>
    <row r="72" spans="2:5">
      <c r="B72" s="401" t="s">
        <v>764</v>
      </c>
      <c r="C72" s="609">
        <v>2023126</v>
      </c>
      <c r="D72" s="609">
        <v>287</v>
      </c>
      <c r="E72" s="609">
        <v>186</v>
      </c>
    </row>
    <row r="73" spans="2:5">
      <c r="B73" s="401" t="s">
        <v>764</v>
      </c>
      <c r="C73" s="609">
        <v>2024341</v>
      </c>
      <c r="D73" s="609">
        <v>28</v>
      </c>
      <c r="E73" s="609">
        <v>8</v>
      </c>
    </row>
    <row r="74" spans="2:5">
      <c r="B74" s="401" t="s">
        <v>764</v>
      </c>
      <c r="C74" s="609">
        <v>2033126</v>
      </c>
      <c r="D74" s="609">
        <v>213</v>
      </c>
      <c r="E74" s="609">
        <v>101</v>
      </c>
    </row>
    <row r="75" spans="2:5">
      <c r="B75" s="401" t="s">
        <v>764</v>
      </c>
      <c r="C75" s="609">
        <v>2034339</v>
      </c>
      <c r="D75" s="609">
        <v>143</v>
      </c>
      <c r="E75" s="609">
        <v>33</v>
      </c>
    </row>
    <row r="76" spans="2:5">
      <c r="B76" s="401" t="s">
        <v>764</v>
      </c>
      <c r="C76" s="609">
        <v>2034341</v>
      </c>
      <c r="D76" s="609">
        <v>262</v>
      </c>
      <c r="E76" s="609">
        <v>184</v>
      </c>
    </row>
    <row r="77" spans="2:5">
      <c r="B77" s="401" t="s">
        <v>764</v>
      </c>
      <c r="C77" s="609">
        <v>2043126</v>
      </c>
      <c r="D77" s="609">
        <v>269</v>
      </c>
      <c r="E77" s="609">
        <v>226</v>
      </c>
    </row>
    <row r="78" spans="2:5">
      <c r="B78" s="401" t="s">
        <v>764</v>
      </c>
      <c r="C78" s="609">
        <v>2043128</v>
      </c>
      <c r="D78" s="609">
        <v>147</v>
      </c>
      <c r="E78" s="609">
        <v>1</v>
      </c>
    </row>
    <row r="79" spans="2:5">
      <c r="B79" s="401" t="s">
        <v>764</v>
      </c>
      <c r="C79" s="609">
        <v>2044341</v>
      </c>
      <c r="D79" s="609">
        <v>256</v>
      </c>
      <c r="E79" s="609">
        <v>134</v>
      </c>
    </row>
    <row r="80" spans="2:5">
      <c r="B80" s="401" t="s">
        <v>764</v>
      </c>
      <c r="C80" s="609">
        <v>2053126</v>
      </c>
      <c r="D80" s="609">
        <v>245</v>
      </c>
      <c r="E80" s="609">
        <v>2</v>
      </c>
    </row>
    <row r="81" spans="2:5">
      <c r="B81" s="401" t="s">
        <v>764</v>
      </c>
      <c r="C81" s="609">
        <v>2054341</v>
      </c>
      <c r="D81" s="609">
        <v>353</v>
      </c>
      <c r="E81" s="609">
        <v>213</v>
      </c>
    </row>
    <row r="82" spans="2:5">
      <c r="B82" s="401" t="s">
        <v>764</v>
      </c>
      <c r="C82" s="609">
        <v>2063126</v>
      </c>
      <c r="D82" s="609">
        <v>172</v>
      </c>
      <c r="E82" s="609">
        <v>1</v>
      </c>
    </row>
    <row r="83" spans="2:5">
      <c r="B83" s="401" t="s">
        <v>764</v>
      </c>
      <c r="C83" s="609">
        <v>2064341</v>
      </c>
      <c r="D83" s="609">
        <v>204</v>
      </c>
      <c r="E83" s="609">
        <v>163</v>
      </c>
    </row>
    <row r="84" spans="2:5">
      <c r="B84" s="401" t="s">
        <v>764</v>
      </c>
      <c r="C84" s="609">
        <v>2073126</v>
      </c>
      <c r="D84" s="609">
        <v>744</v>
      </c>
      <c r="E84" s="609">
        <v>560</v>
      </c>
    </row>
    <row r="85" spans="2:5">
      <c r="B85" s="401" t="s">
        <v>764</v>
      </c>
      <c r="C85" s="609">
        <v>2074341</v>
      </c>
      <c r="D85" s="609">
        <v>172</v>
      </c>
      <c r="E85" s="609">
        <v>93</v>
      </c>
    </row>
    <row r="86" spans="2:5">
      <c r="B86" s="401" t="s">
        <v>764</v>
      </c>
      <c r="C86" s="609">
        <v>2083126</v>
      </c>
      <c r="D86" s="609">
        <v>805</v>
      </c>
      <c r="E86" s="609">
        <v>635</v>
      </c>
    </row>
    <row r="87" spans="2:5">
      <c r="B87" s="401" t="s">
        <v>764</v>
      </c>
      <c r="C87" s="609">
        <v>2084341</v>
      </c>
      <c r="D87" s="609">
        <v>167</v>
      </c>
      <c r="E87" s="609">
        <v>72</v>
      </c>
    </row>
    <row r="88" spans="2:5">
      <c r="B88" s="401" t="s">
        <v>764</v>
      </c>
      <c r="C88" s="609">
        <v>2093126</v>
      </c>
      <c r="D88" s="609">
        <v>458</v>
      </c>
      <c r="E88" s="609">
        <v>147</v>
      </c>
    </row>
    <row r="89" spans="2:5">
      <c r="B89" s="401" t="s">
        <v>764</v>
      </c>
      <c r="C89" s="609">
        <v>2094341</v>
      </c>
      <c r="D89" s="609">
        <v>255</v>
      </c>
      <c r="E89" s="609">
        <v>63</v>
      </c>
    </row>
    <row r="90" spans="2:5">
      <c r="B90" s="401" t="s">
        <v>764</v>
      </c>
      <c r="C90" s="609">
        <v>2103126</v>
      </c>
      <c r="D90" s="609">
        <v>254</v>
      </c>
      <c r="E90" s="609">
        <v>114</v>
      </c>
    </row>
    <row r="91" spans="2:5">
      <c r="B91" s="401" t="s">
        <v>764</v>
      </c>
      <c r="C91" s="609">
        <v>2113126</v>
      </c>
      <c r="D91" s="609">
        <v>397</v>
      </c>
      <c r="E91" s="609">
        <v>363</v>
      </c>
    </row>
    <row r="92" spans="2:5">
      <c r="B92" s="401" t="s">
        <v>764</v>
      </c>
      <c r="C92" s="609">
        <v>2123126</v>
      </c>
      <c r="D92" s="609">
        <v>763</v>
      </c>
      <c r="E92" s="609">
        <v>691</v>
      </c>
    </row>
    <row r="93" spans="2:5">
      <c r="B93" s="401" t="s">
        <v>764</v>
      </c>
      <c r="C93" s="609">
        <v>2133126</v>
      </c>
      <c r="D93" s="609">
        <v>321</v>
      </c>
      <c r="E93" s="609">
        <v>296</v>
      </c>
    </row>
    <row r="94" spans="2:5">
      <c r="B94" s="401" t="s">
        <v>764</v>
      </c>
      <c r="C94" s="609">
        <v>2143126</v>
      </c>
      <c r="D94" s="609">
        <v>528</v>
      </c>
      <c r="E94" s="609">
        <v>310</v>
      </c>
    </row>
    <row r="95" spans="2:5">
      <c r="B95" s="401" t="s">
        <v>764</v>
      </c>
      <c r="C95" s="609">
        <v>2153126</v>
      </c>
      <c r="D95" s="609">
        <v>854</v>
      </c>
      <c r="E95" s="609">
        <v>566</v>
      </c>
    </row>
    <row r="96" spans="2:5">
      <c r="B96" s="401" t="s">
        <v>764</v>
      </c>
      <c r="C96" s="609">
        <v>2163126</v>
      </c>
      <c r="D96" s="609">
        <v>462</v>
      </c>
      <c r="E96" s="609">
        <v>376</v>
      </c>
    </row>
    <row r="97" spans="2:5">
      <c r="B97" s="401" t="s">
        <v>764</v>
      </c>
      <c r="C97" s="609">
        <v>2803125</v>
      </c>
      <c r="D97" s="609">
        <v>118</v>
      </c>
      <c r="E97" s="609">
        <v>2</v>
      </c>
    </row>
    <row r="98" spans="2:5">
      <c r="B98" s="401" t="s">
        <v>764</v>
      </c>
      <c r="C98" s="609">
        <v>2903125</v>
      </c>
      <c r="D98" s="609">
        <v>101</v>
      </c>
      <c r="E98" s="609">
        <v>1</v>
      </c>
    </row>
    <row r="99" spans="2:5">
      <c r="B99" s="401" t="s">
        <v>764</v>
      </c>
      <c r="C99" s="609">
        <v>3003127</v>
      </c>
      <c r="D99" s="609">
        <v>392</v>
      </c>
      <c r="E99" s="609">
        <v>324</v>
      </c>
    </row>
    <row r="100" spans="2:5">
      <c r="B100" s="401" t="s">
        <v>764</v>
      </c>
      <c r="C100" s="609">
        <v>3003128</v>
      </c>
      <c r="D100" s="609">
        <v>191</v>
      </c>
      <c r="E100" s="609">
        <v>147</v>
      </c>
    </row>
    <row r="101" spans="2:5">
      <c r="B101" s="401" t="s">
        <v>764</v>
      </c>
      <c r="C101" s="609">
        <v>3013127</v>
      </c>
      <c r="D101" s="609">
        <v>361</v>
      </c>
      <c r="E101" s="609">
        <v>349</v>
      </c>
    </row>
    <row r="102" spans="2:5">
      <c r="B102" s="401" t="s">
        <v>764</v>
      </c>
      <c r="C102" s="609">
        <v>3013128</v>
      </c>
      <c r="D102" s="609">
        <v>184</v>
      </c>
      <c r="E102" s="609">
        <v>157</v>
      </c>
    </row>
    <row r="103" spans="2:5">
      <c r="B103" s="401" t="s">
        <v>764</v>
      </c>
      <c r="C103" s="609">
        <v>3014342</v>
      </c>
      <c r="D103" s="609">
        <v>393</v>
      </c>
      <c r="E103" s="609">
        <v>240</v>
      </c>
    </row>
    <row r="104" spans="2:5">
      <c r="B104" s="401" t="s">
        <v>764</v>
      </c>
      <c r="C104" s="609">
        <v>3015537</v>
      </c>
      <c r="D104" s="609">
        <v>1</v>
      </c>
      <c r="E104" s="609">
        <v>582</v>
      </c>
    </row>
    <row r="105" spans="2:5">
      <c r="B105" s="401" t="s">
        <v>764</v>
      </c>
      <c r="C105" s="609">
        <v>3023127</v>
      </c>
      <c r="D105" s="609">
        <v>610</v>
      </c>
      <c r="E105" s="609">
        <v>497</v>
      </c>
    </row>
    <row r="106" spans="2:5">
      <c r="B106" s="401" t="s">
        <v>764</v>
      </c>
      <c r="C106" s="609">
        <v>3023128</v>
      </c>
      <c r="D106" s="609">
        <v>190</v>
      </c>
      <c r="E106" s="609">
        <v>136</v>
      </c>
    </row>
    <row r="107" spans="2:5">
      <c r="B107" s="401" t="s">
        <v>764</v>
      </c>
      <c r="C107" s="609">
        <v>3024342</v>
      </c>
      <c r="D107" s="609">
        <v>4216</v>
      </c>
      <c r="E107" s="609">
        <v>3561</v>
      </c>
    </row>
    <row r="108" spans="2:5">
      <c r="B108" s="401" t="s">
        <v>764</v>
      </c>
      <c r="C108" s="609">
        <v>3033127</v>
      </c>
      <c r="D108" s="609">
        <v>488</v>
      </c>
      <c r="E108" s="609">
        <v>424</v>
      </c>
    </row>
    <row r="109" spans="2:5">
      <c r="B109" s="401" t="s">
        <v>764</v>
      </c>
      <c r="C109" s="609">
        <v>3033128</v>
      </c>
      <c r="D109" s="609">
        <v>198</v>
      </c>
      <c r="E109" s="609">
        <v>105</v>
      </c>
    </row>
    <row r="110" spans="2:5">
      <c r="B110" s="401" t="s">
        <v>764</v>
      </c>
      <c r="C110" s="609">
        <v>3034342</v>
      </c>
      <c r="D110" s="609">
        <v>152</v>
      </c>
      <c r="E110" s="609">
        <v>92</v>
      </c>
    </row>
    <row r="111" spans="2:5">
      <c r="B111" s="401" t="s">
        <v>764</v>
      </c>
      <c r="C111" s="609">
        <v>3043127</v>
      </c>
      <c r="D111" s="609">
        <v>700</v>
      </c>
      <c r="E111" s="609">
        <v>569</v>
      </c>
    </row>
    <row r="112" spans="2:5">
      <c r="B112" s="401" t="s">
        <v>764</v>
      </c>
      <c r="C112" s="609">
        <v>3043128</v>
      </c>
      <c r="D112" s="609">
        <v>201</v>
      </c>
      <c r="E112" s="609">
        <v>122</v>
      </c>
    </row>
    <row r="113" spans="2:5">
      <c r="B113" s="401" t="s">
        <v>764</v>
      </c>
      <c r="C113" s="609">
        <v>3044342</v>
      </c>
      <c r="D113" s="609">
        <v>300</v>
      </c>
      <c r="E113" s="609">
        <v>180</v>
      </c>
    </row>
    <row r="114" spans="2:5">
      <c r="B114" s="401" t="s">
        <v>764</v>
      </c>
      <c r="C114" s="609">
        <v>3053127</v>
      </c>
      <c r="D114" s="609">
        <v>300</v>
      </c>
      <c r="E114" s="609">
        <v>247</v>
      </c>
    </row>
    <row r="115" spans="2:5">
      <c r="B115" s="401" t="s">
        <v>764</v>
      </c>
      <c r="C115" s="609">
        <v>3053128</v>
      </c>
      <c r="D115" s="609">
        <v>505</v>
      </c>
      <c r="E115" s="609">
        <v>398</v>
      </c>
    </row>
    <row r="116" spans="2:5">
      <c r="B116" s="401" t="s">
        <v>764</v>
      </c>
      <c r="C116" s="609">
        <v>3054342</v>
      </c>
      <c r="D116" s="609">
        <v>295</v>
      </c>
      <c r="E116" s="609">
        <v>160</v>
      </c>
    </row>
    <row r="117" spans="2:5">
      <c r="B117" s="401" t="s">
        <v>764</v>
      </c>
      <c r="C117" s="609">
        <v>3063127</v>
      </c>
      <c r="D117" s="609">
        <v>321</v>
      </c>
      <c r="E117" s="609">
        <v>260</v>
      </c>
    </row>
    <row r="118" spans="2:5">
      <c r="B118" s="401" t="s">
        <v>764</v>
      </c>
      <c r="C118" s="609">
        <v>3063128</v>
      </c>
      <c r="D118" s="609">
        <v>266</v>
      </c>
      <c r="E118" s="609">
        <v>214</v>
      </c>
    </row>
    <row r="119" spans="2:5">
      <c r="B119" s="401" t="s">
        <v>764</v>
      </c>
      <c r="C119" s="609">
        <v>3064342</v>
      </c>
      <c r="D119" s="609">
        <v>214</v>
      </c>
      <c r="E119" s="609">
        <v>169</v>
      </c>
    </row>
    <row r="120" spans="2:5">
      <c r="B120" s="401" t="s">
        <v>764</v>
      </c>
      <c r="C120" s="609">
        <v>3073127</v>
      </c>
      <c r="D120" s="609">
        <v>263</v>
      </c>
      <c r="E120" s="609">
        <v>203</v>
      </c>
    </row>
    <row r="121" spans="2:5">
      <c r="B121" s="401" t="s">
        <v>764</v>
      </c>
      <c r="C121" s="609">
        <v>3073128</v>
      </c>
      <c r="D121" s="609">
        <v>328</v>
      </c>
      <c r="E121" s="609">
        <v>199</v>
      </c>
    </row>
    <row r="122" spans="2:5">
      <c r="B122" s="401" t="s">
        <v>764</v>
      </c>
      <c r="C122" s="609">
        <v>3074342</v>
      </c>
      <c r="D122" s="609">
        <v>244</v>
      </c>
      <c r="E122" s="609">
        <v>135</v>
      </c>
    </row>
    <row r="123" spans="2:5">
      <c r="B123" s="401" t="s">
        <v>764</v>
      </c>
      <c r="C123" s="609">
        <v>3083127</v>
      </c>
      <c r="D123" s="609">
        <v>383</v>
      </c>
      <c r="E123" s="609">
        <v>289</v>
      </c>
    </row>
    <row r="124" spans="2:5">
      <c r="B124" s="401" t="s">
        <v>764</v>
      </c>
      <c r="C124" s="609">
        <v>3083128</v>
      </c>
      <c r="D124" s="609">
        <v>715</v>
      </c>
      <c r="E124" s="609">
        <v>327</v>
      </c>
    </row>
    <row r="125" spans="2:5">
      <c r="B125" s="401" t="s">
        <v>764</v>
      </c>
      <c r="C125" s="609">
        <v>3093127</v>
      </c>
      <c r="D125" s="609">
        <v>299</v>
      </c>
      <c r="E125" s="609">
        <v>211</v>
      </c>
    </row>
    <row r="126" spans="2:5">
      <c r="B126" s="401" t="s">
        <v>764</v>
      </c>
      <c r="C126" s="609">
        <v>3093128</v>
      </c>
      <c r="D126" s="609">
        <v>734</v>
      </c>
      <c r="E126" s="609">
        <v>486</v>
      </c>
    </row>
    <row r="127" spans="2:5">
      <c r="B127" s="401" t="s">
        <v>764</v>
      </c>
      <c r="C127" s="609">
        <v>3094342</v>
      </c>
      <c r="D127" s="609">
        <v>309</v>
      </c>
      <c r="E127" s="609">
        <v>29</v>
      </c>
    </row>
    <row r="128" spans="2:5">
      <c r="B128" s="401" t="s">
        <v>764</v>
      </c>
      <c r="C128" s="609">
        <v>3103127</v>
      </c>
      <c r="D128" s="609">
        <v>603</v>
      </c>
      <c r="E128" s="609">
        <v>488</v>
      </c>
    </row>
    <row r="129" spans="2:5">
      <c r="B129" s="401" t="s">
        <v>764</v>
      </c>
      <c r="C129" s="609">
        <v>3103128</v>
      </c>
      <c r="D129" s="609">
        <v>361</v>
      </c>
      <c r="E129" s="609">
        <v>313</v>
      </c>
    </row>
    <row r="130" spans="2:5">
      <c r="B130" s="401" t="s">
        <v>764</v>
      </c>
      <c r="C130" s="609">
        <v>3113127</v>
      </c>
      <c r="D130" s="609">
        <v>392</v>
      </c>
      <c r="E130" s="609">
        <v>359</v>
      </c>
    </row>
    <row r="131" spans="2:5">
      <c r="B131" s="401" t="s">
        <v>764</v>
      </c>
      <c r="C131" s="609">
        <v>3113128</v>
      </c>
      <c r="D131" s="609">
        <v>346</v>
      </c>
      <c r="E131" s="609">
        <v>244</v>
      </c>
    </row>
    <row r="132" spans="2:5">
      <c r="B132" s="401" t="s">
        <v>764</v>
      </c>
      <c r="C132" s="609">
        <v>3123127</v>
      </c>
      <c r="D132" s="609">
        <v>297</v>
      </c>
      <c r="E132" s="609">
        <v>269</v>
      </c>
    </row>
    <row r="133" spans="2:5">
      <c r="B133" s="401" t="s">
        <v>764</v>
      </c>
      <c r="C133" s="609">
        <v>3123128</v>
      </c>
      <c r="D133" s="609">
        <v>287</v>
      </c>
      <c r="E133" s="609">
        <v>236</v>
      </c>
    </row>
    <row r="134" spans="2:5">
      <c r="B134" s="401" t="s">
        <v>764</v>
      </c>
      <c r="C134" s="609">
        <v>3133127</v>
      </c>
      <c r="D134" s="609">
        <v>323</v>
      </c>
      <c r="E134" s="609">
        <v>297</v>
      </c>
    </row>
    <row r="135" spans="2:5">
      <c r="B135" s="401" t="s">
        <v>764</v>
      </c>
      <c r="C135" s="609">
        <v>3133128</v>
      </c>
      <c r="D135" s="609">
        <v>250</v>
      </c>
      <c r="E135" s="609">
        <v>165</v>
      </c>
    </row>
    <row r="136" spans="2:5">
      <c r="B136" s="401" t="s">
        <v>764</v>
      </c>
      <c r="C136" s="609">
        <v>3143127</v>
      </c>
      <c r="D136" s="609">
        <v>228</v>
      </c>
      <c r="E136" s="609">
        <v>107</v>
      </c>
    </row>
    <row r="137" spans="2:5">
      <c r="B137" s="401" t="s">
        <v>764</v>
      </c>
      <c r="C137" s="609">
        <v>3143128</v>
      </c>
      <c r="D137" s="609">
        <v>488</v>
      </c>
      <c r="E137" s="609">
        <v>451</v>
      </c>
    </row>
    <row r="138" spans="2:5">
      <c r="B138" s="401" t="s">
        <v>764</v>
      </c>
      <c r="C138" s="609">
        <v>3153127</v>
      </c>
      <c r="D138" s="609">
        <v>288</v>
      </c>
      <c r="E138" s="609">
        <v>272</v>
      </c>
    </row>
    <row r="139" spans="2:5">
      <c r="B139" s="401" t="s">
        <v>764</v>
      </c>
      <c r="C139" s="609">
        <v>3153128</v>
      </c>
      <c r="D139" s="609">
        <v>640</v>
      </c>
      <c r="E139" s="609">
        <v>549</v>
      </c>
    </row>
    <row r="140" spans="2:5">
      <c r="B140" s="401" t="s">
        <v>764</v>
      </c>
      <c r="C140" s="609">
        <v>3163127</v>
      </c>
      <c r="D140" s="609">
        <v>361</v>
      </c>
      <c r="E140" s="609">
        <v>198</v>
      </c>
    </row>
    <row r="141" spans="2:5">
      <c r="B141" s="401" t="s">
        <v>764</v>
      </c>
      <c r="C141" s="609">
        <v>3163128</v>
      </c>
      <c r="D141" s="609">
        <v>257</v>
      </c>
      <c r="E141" s="609">
        <v>138</v>
      </c>
    </row>
    <row r="142" spans="2:5">
      <c r="B142" s="401" t="s">
        <v>764</v>
      </c>
      <c r="C142" s="609">
        <v>3173127</v>
      </c>
      <c r="D142" s="609">
        <v>468</v>
      </c>
      <c r="E142" s="609">
        <v>271</v>
      </c>
    </row>
    <row r="143" spans="2:5">
      <c r="B143" s="401" t="s">
        <v>764</v>
      </c>
      <c r="C143" s="609">
        <v>3173128</v>
      </c>
      <c r="D143" s="609">
        <v>231</v>
      </c>
      <c r="E143" s="609">
        <v>133</v>
      </c>
    </row>
    <row r="144" spans="2:5">
      <c r="B144" s="401" t="s">
        <v>764</v>
      </c>
      <c r="C144" s="609">
        <v>3183127</v>
      </c>
      <c r="D144" s="609">
        <v>229</v>
      </c>
      <c r="E144" s="609">
        <v>173</v>
      </c>
    </row>
    <row r="145" spans="2:5">
      <c r="B145" s="401" t="s">
        <v>764</v>
      </c>
      <c r="C145" s="609">
        <v>3183128</v>
      </c>
      <c r="D145" s="609">
        <v>262</v>
      </c>
      <c r="E145" s="609">
        <v>189</v>
      </c>
    </row>
    <row r="146" spans="2:5">
      <c r="B146" s="401" t="s">
        <v>764</v>
      </c>
      <c r="C146" s="609">
        <v>3193127</v>
      </c>
      <c r="D146" s="609">
        <v>237</v>
      </c>
      <c r="E146" s="609">
        <v>186</v>
      </c>
    </row>
    <row r="147" spans="2:5">
      <c r="B147" s="401" t="s">
        <v>764</v>
      </c>
      <c r="C147" s="609">
        <v>3193128</v>
      </c>
      <c r="D147" s="609">
        <v>183</v>
      </c>
      <c r="E147" s="609">
        <v>96</v>
      </c>
    </row>
    <row r="148" spans="2:5">
      <c r="B148" s="401" t="s">
        <v>764</v>
      </c>
      <c r="C148" s="609">
        <v>3203127</v>
      </c>
      <c r="D148" s="609">
        <v>718</v>
      </c>
      <c r="E148" s="609">
        <v>163</v>
      </c>
    </row>
    <row r="149" spans="2:5">
      <c r="B149" s="401" t="s">
        <v>764</v>
      </c>
      <c r="C149" s="609">
        <v>3203128</v>
      </c>
      <c r="D149" s="609">
        <v>149</v>
      </c>
      <c r="E149" s="609">
        <v>23</v>
      </c>
    </row>
    <row r="150" spans="2:5">
      <c r="B150" s="401" t="s">
        <v>764</v>
      </c>
      <c r="C150" s="609">
        <v>3213128</v>
      </c>
      <c r="D150" s="609">
        <v>195</v>
      </c>
      <c r="E150" s="609">
        <v>191</v>
      </c>
    </row>
    <row r="151" spans="2:5">
      <c r="B151" s="401" t="s">
        <v>764</v>
      </c>
      <c r="C151" s="609">
        <v>3804339</v>
      </c>
      <c r="D151" s="609">
        <v>330</v>
      </c>
      <c r="E151" s="609">
        <v>2</v>
      </c>
    </row>
    <row r="152" spans="2:5">
      <c r="B152" s="401" t="s">
        <v>764</v>
      </c>
      <c r="C152" s="609">
        <v>3904339</v>
      </c>
      <c r="D152" s="609">
        <v>595</v>
      </c>
      <c r="E152" s="609">
        <v>6</v>
      </c>
    </row>
    <row r="153" spans="2:5">
      <c r="B153" s="401" t="s">
        <v>764</v>
      </c>
      <c r="C153" s="609">
        <v>4003231</v>
      </c>
      <c r="D153" s="609">
        <v>479</v>
      </c>
      <c r="E153" s="609">
        <v>134</v>
      </c>
    </row>
    <row r="154" spans="2:5">
      <c r="B154" s="401" t="s">
        <v>764</v>
      </c>
      <c r="C154" s="609">
        <v>4003431</v>
      </c>
      <c r="D154" s="609">
        <v>1136</v>
      </c>
      <c r="E154" s="609">
        <v>194</v>
      </c>
    </row>
    <row r="155" spans="2:5">
      <c r="B155" s="401" t="s">
        <v>764</v>
      </c>
      <c r="C155" s="609">
        <v>4003438</v>
      </c>
      <c r="D155" s="609">
        <v>157</v>
      </c>
      <c r="E155" s="609">
        <v>45</v>
      </c>
    </row>
    <row r="156" spans="2:5">
      <c r="B156" s="401" t="s">
        <v>764</v>
      </c>
      <c r="C156" s="609">
        <v>4013128</v>
      </c>
      <c r="D156" s="609">
        <v>243</v>
      </c>
      <c r="E156" s="609">
        <v>18</v>
      </c>
    </row>
    <row r="157" spans="2:5">
      <c r="B157" s="401" t="s">
        <v>764</v>
      </c>
      <c r="C157" s="609">
        <v>4013231</v>
      </c>
      <c r="D157" s="609">
        <v>581</v>
      </c>
      <c r="E157" s="609">
        <v>519</v>
      </c>
    </row>
    <row r="158" spans="2:5">
      <c r="B158" s="401" t="s">
        <v>764</v>
      </c>
      <c r="C158" s="609">
        <v>4013431</v>
      </c>
      <c r="D158" s="609">
        <v>600</v>
      </c>
      <c r="E158" s="609">
        <v>153</v>
      </c>
    </row>
    <row r="159" spans="2:5">
      <c r="B159" s="401" t="s">
        <v>764</v>
      </c>
      <c r="C159" s="609">
        <v>4014343</v>
      </c>
      <c r="D159" s="609">
        <v>256</v>
      </c>
      <c r="E159" s="609">
        <v>402</v>
      </c>
    </row>
    <row r="160" spans="2:5">
      <c r="B160" s="401" t="s">
        <v>764</v>
      </c>
      <c r="C160" s="609">
        <v>4023128</v>
      </c>
      <c r="D160" s="609">
        <v>222</v>
      </c>
      <c r="E160" s="609">
        <v>84</v>
      </c>
    </row>
    <row r="161" spans="2:5">
      <c r="B161" s="401" t="s">
        <v>764</v>
      </c>
      <c r="C161" s="609">
        <v>4023231</v>
      </c>
      <c r="D161" s="609">
        <v>400</v>
      </c>
      <c r="E161" s="609">
        <v>109</v>
      </c>
    </row>
    <row r="162" spans="2:5">
      <c r="B162" s="401" t="s">
        <v>764</v>
      </c>
      <c r="C162" s="609">
        <v>4023431</v>
      </c>
      <c r="D162" s="609">
        <v>423</v>
      </c>
      <c r="E162" s="609">
        <v>392</v>
      </c>
    </row>
    <row r="163" spans="2:5">
      <c r="B163" s="401" t="s">
        <v>764</v>
      </c>
      <c r="C163" s="609">
        <v>4024343</v>
      </c>
      <c r="D163" s="609">
        <v>387</v>
      </c>
      <c r="E163" s="609">
        <v>205</v>
      </c>
    </row>
    <row r="164" spans="2:5">
      <c r="B164" s="401" t="s">
        <v>764</v>
      </c>
      <c r="C164" s="609">
        <v>4033128</v>
      </c>
      <c r="D164" s="609">
        <v>249</v>
      </c>
      <c r="E164" s="609">
        <v>90</v>
      </c>
    </row>
    <row r="165" spans="2:5">
      <c r="B165" s="401" t="s">
        <v>764</v>
      </c>
      <c r="C165" s="609">
        <v>4033231</v>
      </c>
      <c r="D165" s="609">
        <v>228</v>
      </c>
      <c r="E165" s="609">
        <v>207</v>
      </c>
    </row>
    <row r="166" spans="2:5">
      <c r="B166" s="401" t="s">
        <v>764</v>
      </c>
      <c r="C166" s="609">
        <v>4033431</v>
      </c>
      <c r="D166" s="609">
        <v>565</v>
      </c>
      <c r="E166" s="609">
        <v>187</v>
      </c>
    </row>
    <row r="167" spans="2:5">
      <c r="B167" s="401" t="s">
        <v>764</v>
      </c>
      <c r="C167" s="609">
        <v>4034343</v>
      </c>
      <c r="D167" s="609">
        <v>354</v>
      </c>
      <c r="E167" s="609">
        <v>208</v>
      </c>
    </row>
    <row r="168" spans="2:5">
      <c r="B168" s="401" t="s">
        <v>764</v>
      </c>
      <c r="C168" s="609">
        <v>4043128</v>
      </c>
      <c r="D168" s="609">
        <v>249</v>
      </c>
      <c r="E168" s="609">
        <v>203</v>
      </c>
    </row>
    <row r="169" spans="2:5">
      <c r="B169" s="401" t="s">
        <v>764</v>
      </c>
      <c r="C169" s="609">
        <v>4043231</v>
      </c>
      <c r="D169" s="609">
        <v>242</v>
      </c>
      <c r="E169" s="609">
        <v>216</v>
      </c>
    </row>
    <row r="170" spans="2:5">
      <c r="B170" s="401" t="s">
        <v>764</v>
      </c>
      <c r="C170" s="609">
        <v>4043431</v>
      </c>
      <c r="D170" s="609">
        <v>616</v>
      </c>
      <c r="E170" s="609">
        <v>560</v>
      </c>
    </row>
    <row r="171" spans="2:5">
      <c r="B171" s="401" t="s">
        <v>764</v>
      </c>
      <c r="C171" s="609">
        <v>4044343</v>
      </c>
      <c r="D171" s="609">
        <v>346</v>
      </c>
      <c r="E171" s="609">
        <v>4</v>
      </c>
    </row>
    <row r="172" spans="2:5">
      <c r="B172" s="401" t="s">
        <v>764</v>
      </c>
      <c r="C172" s="609">
        <v>4053128</v>
      </c>
      <c r="D172" s="609">
        <v>263</v>
      </c>
      <c r="E172" s="609">
        <v>5</v>
      </c>
    </row>
    <row r="173" spans="2:5">
      <c r="B173" s="401" t="s">
        <v>764</v>
      </c>
      <c r="C173" s="609">
        <v>4053231</v>
      </c>
      <c r="D173" s="609">
        <v>1057</v>
      </c>
      <c r="E173" s="609">
        <v>145</v>
      </c>
    </row>
    <row r="174" spans="2:5">
      <c r="B174" s="401" t="s">
        <v>764</v>
      </c>
      <c r="C174" s="609">
        <v>4053431</v>
      </c>
      <c r="D174" s="609">
        <v>322</v>
      </c>
      <c r="E174" s="609">
        <v>301</v>
      </c>
    </row>
    <row r="175" spans="2:5">
      <c r="B175" s="401" t="s">
        <v>764</v>
      </c>
      <c r="C175" s="609">
        <v>4054343</v>
      </c>
      <c r="D175" s="609">
        <v>375</v>
      </c>
      <c r="E175" s="609">
        <v>195</v>
      </c>
    </row>
    <row r="176" spans="2:5">
      <c r="B176" s="401" t="s">
        <v>764</v>
      </c>
      <c r="C176" s="609">
        <v>4063431</v>
      </c>
      <c r="D176" s="609">
        <v>361</v>
      </c>
      <c r="E176" s="609">
        <v>347</v>
      </c>
    </row>
    <row r="177" spans="2:5">
      <c r="B177" s="401" t="s">
        <v>764</v>
      </c>
      <c r="C177" s="609">
        <v>4064343</v>
      </c>
      <c r="D177" s="609">
        <v>64</v>
      </c>
      <c r="E177" s="609">
        <v>543</v>
      </c>
    </row>
    <row r="178" spans="2:5">
      <c r="B178" s="401" t="s">
        <v>764</v>
      </c>
      <c r="C178" s="609">
        <v>4073431</v>
      </c>
      <c r="D178" s="609">
        <v>225</v>
      </c>
      <c r="E178" s="609">
        <v>183</v>
      </c>
    </row>
    <row r="179" spans="2:5">
      <c r="B179" s="401" t="s">
        <v>764</v>
      </c>
      <c r="C179" s="609">
        <v>4074343</v>
      </c>
      <c r="D179" s="609">
        <v>278</v>
      </c>
      <c r="E179" s="609">
        <v>272</v>
      </c>
    </row>
    <row r="180" spans="2:5">
      <c r="B180" s="401" t="s">
        <v>764</v>
      </c>
      <c r="C180" s="609">
        <v>4083431</v>
      </c>
      <c r="D180" s="609">
        <v>413</v>
      </c>
      <c r="E180" s="609">
        <v>356</v>
      </c>
    </row>
    <row r="181" spans="2:5">
      <c r="B181" s="401" t="s">
        <v>764</v>
      </c>
      <c r="C181" s="609">
        <v>4084343</v>
      </c>
      <c r="D181" s="609">
        <v>704</v>
      </c>
      <c r="E181" s="609">
        <v>558</v>
      </c>
    </row>
    <row r="182" spans="2:5">
      <c r="B182" s="401" t="s">
        <v>764</v>
      </c>
      <c r="C182" s="609">
        <v>4093431</v>
      </c>
      <c r="D182" s="609">
        <v>331</v>
      </c>
      <c r="E182" s="609">
        <v>277</v>
      </c>
    </row>
    <row r="183" spans="2:5">
      <c r="B183" s="401" t="s">
        <v>764</v>
      </c>
      <c r="C183" s="609">
        <v>4094343</v>
      </c>
      <c r="D183" s="609">
        <v>464</v>
      </c>
      <c r="E183" s="609">
        <v>383</v>
      </c>
    </row>
    <row r="184" spans="2:5">
      <c r="B184" s="401" t="s">
        <v>764</v>
      </c>
      <c r="C184" s="609">
        <v>4103431</v>
      </c>
      <c r="D184" s="609">
        <v>429</v>
      </c>
      <c r="E184" s="609">
        <v>248</v>
      </c>
    </row>
    <row r="185" spans="2:5">
      <c r="B185" s="401" t="s">
        <v>764</v>
      </c>
      <c r="C185" s="609">
        <v>4104343</v>
      </c>
      <c r="D185" s="609">
        <v>229</v>
      </c>
      <c r="E185" s="609">
        <v>86</v>
      </c>
    </row>
    <row r="186" spans="2:5">
      <c r="B186" s="401" t="s">
        <v>764</v>
      </c>
      <c r="C186" s="609">
        <v>4113431</v>
      </c>
      <c r="D186" s="609">
        <v>709</v>
      </c>
      <c r="E186" s="609">
        <v>585</v>
      </c>
    </row>
    <row r="187" spans="2:5">
      <c r="B187" s="401" t="s">
        <v>764</v>
      </c>
      <c r="C187" s="609">
        <v>4114343</v>
      </c>
      <c r="D187" s="609">
        <v>602</v>
      </c>
      <c r="E187" s="609">
        <v>258</v>
      </c>
    </row>
    <row r="188" spans="2:5">
      <c r="B188" s="401" t="s">
        <v>764</v>
      </c>
      <c r="C188" s="609">
        <v>4123431</v>
      </c>
      <c r="D188" s="609">
        <v>1361</v>
      </c>
      <c r="E188" s="609">
        <v>1311</v>
      </c>
    </row>
    <row r="189" spans="2:5">
      <c r="B189" s="401" t="s">
        <v>764</v>
      </c>
      <c r="C189" s="609">
        <v>4124343</v>
      </c>
      <c r="D189" s="609">
        <v>164</v>
      </c>
      <c r="E189" s="609">
        <v>102</v>
      </c>
    </row>
    <row r="190" spans="2:5">
      <c r="B190" s="401" t="s">
        <v>764</v>
      </c>
      <c r="C190" s="609">
        <v>4133431</v>
      </c>
      <c r="D190" s="609">
        <v>583</v>
      </c>
      <c r="E190" s="609">
        <v>119</v>
      </c>
    </row>
    <row r="191" spans="2:5">
      <c r="B191" s="401" t="s">
        <v>764</v>
      </c>
      <c r="C191" s="609">
        <v>4134343</v>
      </c>
      <c r="D191" s="609">
        <v>290</v>
      </c>
      <c r="E191" s="609">
        <v>241</v>
      </c>
    </row>
    <row r="192" spans="2:5">
      <c r="B192" s="401" t="s">
        <v>764</v>
      </c>
      <c r="C192" s="609">
        <v>4143431</v>
      </c>
      <c r="D192" s="609">
        <v>356</v>
      </c>
      <c r="E192" s="609">
        <v>292</v>
      </c>
    </row>
    <row r="193" spans="2:5">
      <c r="B193" s="401" t="s">
        <v>764</v>
      </c>
      <c r="C193" s="609">
        <v>4144343</v>
      </c>
      <c r="D193" s="609">
        <v>229</v>
      </c>
      <c r="E193" s="609">
        <v>131</v>
      </c>
    </row>
    <row r="194" spans="2:5">
      <c r="B194" s="401" t="s">
        <v>764</v>
      </c>
      <c r="C194" s="609">
        <v>4153431</v>
      </c>
      <c r="D194" s="609">
        <v>207</v>
      </c>
      <c r="E194" s="609">
        <v>185</v>
      </c>
    </row>
    <row r="195" spans="2:5">
      <c r="B195" s="401" t="s">
        <v>764</v>
      </c>
      <c r="C195" s="609">
        <v>4154343</v>
      </c>
      <c r="D195" s="609">
        <v>257</v>
      </c>
      <c r="E195" s="609">
        <v>79</v>
      </c>
    </row>
    <row r="196" spans="2:5">
      <c r="B196" s="401" t="s">
        <v>764</v>
      </c>
      <c r="C196" s="609">
        <v>4163431</v>
      </c>
      <c r="D196" s="609">
        <v>617</v>
      </c>
      <c r="E196" s="609">
        <v>360</v>
      </c>
    </row>
    <row r="197" spans="2:5">
      <c r="B197" s="401" t="s">
        <v>764</v>
      </c>
      <c r="C197" s="609">
        <v>4173431</v>
      </c>
      <c r="D197" s="609">
        <v>738</v>
      </c>
      <c r="E197" s="609">
        <v>427</v>
      </c>
    </row>
    <row r="198" spans="2:5">
      <c r="B198" s="401" t="s">
        <v>764</v>
      </c>
      <c r="C198" s="609">
        <v>4183431</v>
      </c>
      <c r="D198" s="609">
        <v>666</v>
      </c>
      <c r="E198" s="609">
        <v>403</v>
      </c>
    </row>
    <row r="199" spans="2:5">
      <c r="B199" s="401" t="s">
        <v>764</v>
      </c>
      <c r="C199" s="609">
        <v>4199999</v>
      </c>
      <c r="D199" s="609">
        <v>1</v>
      </c>
      <c r="E199" s="609">
        <v>4</v>
      </c>
    </row>
    <row r="200" spans="2:5">
      <c r="B200" s="401" t="s">
        <v>764</v>
      </c>
      <c r="C200" s="609">
        <v>5003232</v>
      </c>
      <c r="D200" s="609">
        <v>407</v>
      </c>
      <c r="E200" s="609">
        <v>201</v>
      </c>
    </row>
    <row r="201" spans="2:5">
      <c r="B201" s="401" t="s">
        <v>764</v>
      </c>
      <c r="C201" s="609">
        <v>5013128</v>
      </c>
      <c r="D201" s="609">
        <v>417</v>
      </c>
      <c r="E201" s="609">
        <v>185</v>
      </c>
    </row>
    <row r="202" spans="2:5">
      <c r="B202" s="401" t="s">
        <v>764</v>
      </c>
      <c r="C202" s="609">
        <v>5014544</v>
      </c>
      <c r="D202" s="609">
        <v>371</v>
      </c>
      <c r="E202" s="609">
        <v>279</v>
      </c>
    </row>
    <row r="203" spans="2:5">
      <c r="B203" s="401" t="s">
        <v>764</v>
      </c>
      <c r="C203" s="609">
        <v>5024544</v>
      </c>
      <c r="D203" s="609">
        <v>456</v>
      </c>
      <c r="E203" s="609">
        <v>301</v>
      </c>
    </row>
    <row r="204" spans="2:5">
      <c r="B204" s="401" t="s">
        <v>764</v>
      </c>
      <c r="C204" s="609">
        <v>5033128</v>
      </c>
      <c r="D204" s="609">
        <v>223</v>
      </c>
      <c r="E204" s="609">
        <v>200</v>
      </c>
    </row>
    <row r="205" spans="2:5">
      <c r="B205" s="401" t="s">
        <v>764</v>
      </c>
      <c r="C205" s="609">
        <v>5034544</v>
      </c>
      <c r="D205" s="609">
        <v>341</v>
      </c>
      <c r="E205" s="609">
        <v>316</v>
      </c>
    </row>
    <row r="206" spans="2:5">
      <c r="B206" s="401" t="s">
        <v>764</v>
      </c>
      <c r="C206" s="609">
        <v>5043128</v>
      </c>
      <c r="D206" s="609">
        <v>214</v>
      </c>
      <c r="E206" s="609">
        <v>69</v>
      </c>
    </row>
    <row r="207" spans="2:5">
      <c r="B207" s="401" t="s">
        <v>764</v>
      </c>
      <c r="C207" s="609">
        <v>5044544</v>
      </c>
      <c r="D207" s="609">
        <v>380</v>
      </c>
      <c r="E207" s="609">
        <v>358</v>
      </c>
    </row>
    <row r="208" spans="2:5">
      <c r="B208" s="401" t="s">
        <v>764</v>
      </c>
      <c r="C208" s="609">
        <v>5054544</v>
      </c>
      <c r="D208" s="609">
        <v>534</v>
      </c>
      <c r="E208" s="609">
        <v>295</v>
      </c>
    </row>
    <row r="209" spans="2:5">
      <c r="B209" s="401" t="s">
        <v>764</v>
      </c>
      <c r="C209" s="609">
        <v>5063128</v>
      </c>
      <c r="D209" s="609">
        <v>251</v>
      </c>
      <c r="E209" s="609">
        <v>80</v>
      </c>
    </row>
    <row r="210" spans="2:5">
      <c r="B210" s="401" t="s">
        <v>764</v>
      </c>
      <c r="C210" s="609">
        <v>5064544</v>
      </c>
      <c r="D210" s="609">
        <v>845</v>
      </c>
      <c r="E210" s="609">
        <v>559</v>
      </c>
    </row>
    <row r="211" spans="2:5">
      <c r="B211" s="401" t="s">
        <v>764</v>
      </c>
      <c r="C211" s="609">
        <v>5073128</v>
      </c>
      <c r="D211" s="609">
        <v>194</v>
      </c>
      <c r="E211" s="609">
        <v>11</v>
      </c>
    </row>
    <row r="212" spans="2:5">
      <c r="B212" s="401" t="s">
        <v>764</v>
      </c>
      <c r="C212" s="609">
        <v>5074544</v>
      </c>
      <c r="D212" s="609">
        <v>362</v>
      </c>
      <c r="E212" s="609">
        <v>338</v>
      </c>
    </row>
    <row r="213" spans="2:5">
      <c r="B213" s="401" t="s">
        <v>764</v>
      </c>
      <c r="C213" s="609">
        <v>5084544</v>
      </c>
      <c r="D213" s="609">
        <v>537</v>
      </c>
      <c r="E213" s="609">
        <v>504</v>
      </c>
    </row>
    <row r="214" spans="2:5">
      <c r="B214" s="401" t="s">
        <v>764</v>
      </c>
      <c r="C214" s="609">
        <v>5094544</v>
      </c>
      <c r="D214" s="609">
        <v>844</v>
      </c>
      <c r="E214" s="609">
        <v>775</v>
      </c>
    </row>
    <row r="215" spans="2:5">
      <c r="B215" s="401" t="s">
        <v>764</v>
      </c>
      <c r="C215" s="609">
        <v>5104544</v>
      </c>
      <c r="D215" s="609">
        <v>262</v>
      </c>
      <c r="E215" s="609">
        <v>232</v>
      </c>
    </row>
    <row r="216" spans="2:5">
      <c r="B216" s="401" t="s">
        <v>764</v>
      </c>
      <c r="C216" s="609">
        <v>5114544</v>
      </c>
      <c r="D216" s="609">
        <v>384</v>
      </c>
      <c r="E216" s="609">
        <v>307</v>
      </c>
    </row>
    <row r="217" spans="2:5">
      <c r="B217" s="401" t="s">
        <v>764</v>
      </c>
      <c r="C217" s="609">
        <v>5124544</v>
      </c>
      <c r="D217" s="609">
        <v>409</v>
      </c>
      <c r="E217" s="609">
        <v>366</v>
      </c>
    </row>
    <row r="218" spans="2:5">
      <c r="B218" s="401" t="s">
        <v>764</v>
      </c>
      <c r="C218" s="609">
        <v>5134544</v>
      </c>
      <c r="D218" s="609">
        <v>321</v>
      </c>
      <c r="E218" s="609">
        <v>281</v>
      </c>
    </row>
    <row r="219" spans="2:5">
      <c r="B219" s="401" t="s">
        <v>764</v>
      </c>
      <c r="C219" s="609">
        <v>5144544</v>
      </c>
      <c r="D219" s="609">
        <v>243</v>
      </c>
      <c r="E219" s="609">
        <v>205</v>
      </c>
    </row>
    <row r="220" spans="2:5">
      <c r="B220" s="401" t="s">
        <v>764</v>
      </c>
      <c r="C220" s="609">
        <v>5164544</v>
      </c>
      <c r="D220" s="609">
        <v>782</v>
      </c>
      <c r="E220" s="609">
        <v>732</v>
      </c>
    </row>
    <row r="221" spans="2:5">
      <c r="B221" s="401" t="s">
        <v>764</v>
      </c>
      <c r="C221" s="609">
        <v>5174544</v>
      </c>
      <c r="D221" s="609">
        <v>694</v>
      </c>
      <c r="E221" s="609">
        <v>209</v>
      </c>
    </row>
    <row r="222" spans="2:5">
      <c r="B222" s="401" t="s">
        <v>764</v>
      </c>
      <c r="C222" s="609">
        <v>5184544</v>
      </c>
      <c r="D222" s="609">
        <v>707</v>
      </c>
      <c r="E222" s="609">
        <v>422</v>
      </c>
    </row>
    <row r="223" spans="2:5">
      <c r="B223" s="401" t="s">
        <v>764</v>
      </c>
      <c r="C223" s="609">
        <v>5194544</v>
      </c>
      <c r="D223" s="609">
        <v>391</v>
      </c>
      <c r="E223" s="609">
        <v>329</v>
      </c>
    </row>
    <row r="224" spans="2:5">
      <c r="B224" s="401" t="s">
        <v>764</v>
      </c>
      <c r="C224" s="609">
        <v>5204544</v>
      </c>
      <c r="D224" s="609">
        <v>609</v>
      </c>
      <c r="E224" s="609">
        <v>322</v>
      </c>
    </row>
    <row r="225" spans="2:5">
      <c r="B225" s="401" t="s">
        <v>764</v>
      </c>
      <c r="C225" s="609">
        <v>5214544</v>
      </c>
      <c r="D225" s="609">
        <v>1080</v>
      </c>
      <c r="E225" s="609">
        <v>715</v>
      </c>
    </row>
    <row r="226" spans="2:5">
      <c r="B226" s="401" t="s">
        <v>764</v>
      </c>
      <c r="C226" s="609">
        <v>5224544</v>
      </c>
      <c r="D226" s="609">
        <v>1596</v>
      </c>
      <c r="E226" s="609">
        <v>1198</v>
      </c>
    </row>
    <row r="227" spans="2:5">
      <c r="B227" s="401" t="s">
        <v>764</v>
      </c>
      <c r="C227" s="609">
        <v>5234544</v>
      </c>
      <c r="D227" s="609">
        <v>482</v>
      </c>
      <c r="E227" s="609">
        <v>458</v>
      </c>
    </row>
    <row r="228" spans="2:5">
      <c r="B228" s="401" t="s">
        <v>764</v>
      </c>
      <c r="C228" s="609">
        <v>5244544</v>
      </c>
      <c r="D228" s="609">
        <v>453</v>
      </c>
      <c r="E228" s="609">
        <v>443</v>
      </c>
    </row>
    <row r="229" spans="2:5">
      <c r="B229" s="401" t="s">
        <v>764</v>
      </c>
      <c r="C229" s="609">
        <v>5254544</v>
      </c>
      <c r="D229" s="609">
        <v>429</v>
      </c>
      <c r="E229" s="609">
        <v>421</v>
      </c>
    </row>
    <row r="230" spans="2:5">
      <c r="B230" s="401" t="s">
        <v>764</v>
      </c>
      <c r="C230" s="609">
        <v>5264544</v>
      </c>
      <c r="D230" s="609">
        <v>472</v>
      </c>
      <c r="E230" s="609">
        <v>462</v>
      </c>
    </row>
    <row r="231" spans="2:5">
      <c r="B231" s="401" t="s">
        <v>764</v>
      </c>
      <c r="C231" s="609">
        <v>5274544</v>
      </c>
      <c r="D231" s="609">
        <v>746</v>
      </c>
      <c r="E231" s="609">
        <v>220</v>
      </c>
    </row>
    <row r="232" spans="2:5">
      <c r="B232" s="401" t="s">
        <v>764</v>
      </c>
      <c r="C232" s="609">
        <v>5284544</v>
      </c>
      <c r="D232" s="609">
        <v>381</v>
      </c>
      <c r="E232" s="609">
        <v>369</v>
      </c>
    </row>
    <row r="233" spans="2:5">
      <c r="B233" s="401" t="s">
        <v>764</v>
      </c>
      <c r="C233" s="609">
        <v>5294544</v>
      </c>
      <c r="D233" s="609">
        <v>539</v>
      </c>
      <c r="E233" s="609">
        <v>444</v>
      </c>
    </row>
    <row r="234" spans="2:5">
      <c r="B234" s="401" t="s">
        <v>764</v>
      </c>
      <c r="C234" s="609">
        <v>5304544</v>
      </c>
      <c r="D234" s="609">
        <v>456</v>
      </c>
      <c r="E234" s="609">
        <v>445</v>
      </c>
    </row>
    <row r="235" spans="2:5">
      <c r="B235" s="401" t="s">
        <v>764</v>
      </c>
      <c r="C235" s="609">
        <v>5314544</v>
      </c>
      <c r="D235" s="609">
        <v>353</v>
      </c>
      <c r="E235" s="609">
        <v>350</v>
      </c>
    </row>
    <row r="236" spans="2:5">
      <c r="B236" s="401" t="s">
        <v>764</v>
      </c>
      <c r="C236" s="609">
        <v>5324544</v>
      </c>
      <c r="D236" s="609">
        <v>199</v>
      </c>
      <c r="E236" s="609">
        <v>181</v>
      </c>
    </row>
    <row r="237" spans="2:5">
      <c r="B237" s="401" t="s">
        <v>764</v>
      </c>
      <c r="C237" s="609">
        <v>5334544</v>
      </c>
      <c r="D237" s="609">
        <v>1462</v>
      </c>
      <c r="E237" s="609">
        <v>1388</v>
      </c>
    </row>
    <row r="238" spans="2:5">
      <c r="B238" s="401" t="s">
        <v>764</v>
      </c>
      <c r="C238" s="609">
        <v>5344544</v>
      </c>
      <c r="D238" s="609">
        <v>421</v>
      </c>
      <c r="E238" s="609">
        <v>374</v>
      </c>
    </row>
    <row r="239" spans="2:5">
      <c r="B239" s="401" t="s">
        <v>764</v>
      </c>
      <c r="C239" s="609">
        <v>5354544</v>
      </c>
      <c r="D239" s="609">
        <v>200</v>
      </c>
      <c r="E239" s="609">
        <v>173</v>
      </c>
    </row>
    <row r="240" spans="2:5">
      <c r="B240" s="401" t="s">
        <v>764</v>
      </c>
      <c r="C240" s="609">
        <v>5364544</v>
      </c>
      <c r="D240" s="609">
        <v>587</v>
      </c>
      <c r="E240" s="609">
        <v>532</v>
      </c>
    </row>
    <row r="241" spans="2:5">
      <c r="B241" s="401" t="s">
        <v>764</v>
      </c>
      <c r="C241" s="609">
        <v>5374544</v>
      </c>
      <c r="D241" s="609">
        <v>458</v>
      </c>
      <c r="E241" s="609">
        <v>435</v>
      </c>
    </row>
    <row r="242" spans="2:5">
      <c r="B242" s="401" t="s">
        <v>764</v>
      </c>
      <c r="C242" s="609">
        <v>5384544</v>
      </c>
      <c r="D242" s="609">
        <v>339</v>
      </c>
      <c r="E242" s="609">
        <v>313</v>
      </c>
    </row>
    <row r="243" spans="2:5">
      <c r="B243" s="401" t="s">
        <v>764</v>
      </c>
      <c r="C243" s="609">
        <v>5394544</v>
      </c>
      <c r="D243" s="609">
        <v>1650</v>
      </c>
      <c r="E243" s="609">
        <v>1556</v>
      </c>
    </row>
    <row r="244" spans="2:5">
      <c r="B244" s="401" t="s">
        <v>764</v>
      </c>
      <c r="C244" s="609">
        <v>5404544</v>
      </c>
      <c r="D244" s="609">
        <v>654</v>
      </c>
      <c r="E244" s="609">
        <v>482</v>
      </c>
    </row>
    <row r="245" spans="2:5">
      <c r="B245" s="401" t="s">
        <v>764</v>
      </c>
      <c r="C245" s="609">
        <v>5414544</v>
      </c>
      <c r="D245" s="609">
        <v>936</v>
      </c>
      <c r="E245" s="609">
        <v>854</v>
      </c>
    </row>
    <row r="246" spans="2:5">
      <c r="B246" s="401" t="s">
        <v>764</v>
      </c>
      <c r="C246" s="609">
        <v>5424544</v>
      </c>
      <c r="D246" s="609">
        <v>766</v>
      </c>
      <c r="E246" s="609">
        <v>679</v>
      </c>
    </row>
    <row r="247" spans="2:5">
      <c r="B247" s="401" t="s">
        <v>764</v>
      </c>
      <c r="C247" s="609">
        <v>6003129</v>
      </c>
      <c r="D247" s="609">
        <v>296</v>
      </c>
      <c r="E247" s="609">
        <v>15</v>
      </c>
    </row>
    <row r="248" spans="2:5">
      <c r="B248" s="401" t="s">
        <v>764</v>
      </c>
      <c r="C248" s="609">
        <v>6003232</v>
      </c>
      <c r="D248" s="609">
        <v>511</v>
      </c>
      <c r="E248" s="609">
        <v>231</v>
      </c>
    </row>
    <row r="249" spans="2:5">
      <c r="B249" s="401" t="s">
        <v>764</v>
      </c>
      <c r="C249" s="609">
        <v>6013232</v>
      </c>
      <c r="D249" s="609">
        <v>517</v>
      </c>
      <c r="E249" s="609">
        <v>66</v>
      </c>
    </row>
    <row r="250" spans="2:5">
      <c r="B250" s="401" t="s">
        <v>764</v>
      </c>
      <c r="C250" s="609">
        <v>6014544</v>
      </c>
      <c r="D250" s="609">
        <v>881</v>
      </c>
      <c r="E250" s="609">
        <v>392</v>
      </c>
    </row>
    <row r="251" spans="2:5">
      <c r="B251" s="401" t="s">
        <v>764</v>
      </c>
      <c r="C251" s="609">
        <v>6015539</v>
      </c>
      <c r="D251" s="609">
        <v>1</v>
      </c>
      <c r="E251" s="609">
        <v>650</v>
      </c>
    </row>
    <row r="252" spans="2:5">
      <c r="B252" s="401" t="s">
        <v>764</v>
      </c>
      <c r="C252" s="609">
        <v>6015543</v>
      </c>
      <c r="D252" s="609">
        <v>1</v>
      </c>
      <c r="E252" s="609">
        <v>486</v>
      </c>
    </row>
    <row r="253" spans="2:5">
      <c r="B253" s="401" t="s">
        <v>764</v>
      </c>
      <c r="C253" s="609">
        <v>6023232</v>
      </c>
      <c r="D253" s="609">
        <v>330</v>
      </c>
      <c r="E253" s="609">
        <v>144</v>
      </c>
    </row>
    <row r="254" spans="2:5">
      <c r="B254" s="401" t="s">
        <v>764</v>
      </c>
      <c r="C254" s="609">
        <v>6024544</v>
      </c>
      <c r="D254" s="609">
        <v>304</v>
      </c>
      <c r="E254" s="609">
        <v>264</v>
      </c>
    </row>
    <row r="255" spans="2:5">
      <c r="B255" s="401" t="s">
        <v>764</v>
      </c>
      <c r="C255" s="609">
        <v>6033232</v>
      </c>
      <c r="D255" s="609">
        <v>528</v>
      </c>
      <c r="E255" s="609">
        <v>252</v>
      </c>
    </row>
    <row r="256" spans="2:5">
      <c r="B256" s="401" t="s">
        <v>764</v>
      </c>
      <c r="C256" s="609">
        <v>6034544</v>
      </c>
      <c r="D256" s="609">
        <v>694</v>
      </c>
      <c r="E256" s="609">
        <v>677</v>
      </c>
    </row>
    <row r="257" spans="2:5">
      <c r="B257" s="401" t="s">
        <v>764</v>
      </c>
      <c r="C257" s="609">
        <v>6043232</v>
      </c>
      <c r="D257" s="609">
        <v>277</v>
      </c>
      <c r="E257" s="609">
        <v>273</v>
      </c>
    </row>
    <row r="258" spans="2:5">
      <c r="B258" s="401" t="s">
        <v>764</v>
      </c>
      <c r="C258" s="609">
        <v>6044544</v>
      </c>
      <c r="D258" s="609">
        <v>284</v>
      </c>
      <c r="E258" s="609">
        <v>278</v>
      </c>
    </row>
    <row r="259" spans="2:5">
      <c r="B259" s="401" t="s">
        <v>764</v>
      </c>
      <c r="C259" s="609">
        <v>6053232</v>
      </c>
      <c r="D259" s="609">
        <v>547</v>
      </c>
      <c r="E259" s="609">
        <v>152</v>
      </c>
    </row>
    <row r="260" spans="2:5">
      <c r="B260" s="401" t="s">
        <v>764</v>
      </c>
      <c r="C260" s="609">
        <v>6054544</v>
      </c>
      <c r="D260" s="609">
        <v>301</v>
      </c>
      <c r="E260" s="609">
        <v>288</v>
      </c>
    </row>
    <row r="261" spans="2:5">
      <c r="B261" s="401" t="s">
        <v>764</v>
      </c>
      <c r="C261" s="609">
        <v>6064544</v>
      </c>
      <c r="D261" s="609">
        <v>265</v>
      </c>
      <c r="E261" s="609">
        <v>262</v>
      </c>
    </row>
    <row r="262" spans="2:5">
      <c r="B262" s="401" t="s">
        <v>764</v>
      </c>
      <c r="C262" s="609">
        <v>6074544</v>
      </c>
      <c r="D262" s="609">
        <v>238</v>
      </c>
      <c r="E262" s="609">
        <v>233</v>
      </c>
    </row>
    <row r="263" spans="2:5">
      <c r="B263" s="401" t="s">
        <v>764</v>
      </c>
      <c r="C263" s="609">
        <v>6084544</v>
      </c>
      <c r="D263" s="609">
        <v>259</v>
      </c>
      <c r="E263" s="609">
        <v>258</v>
      </c>
    </row>
    <row r="264" spans="2:5">
      <c r="B264" s="401" t="s">
        <v>764</v>
      </c>
      <c r="C264" s="609">
        <v>6094544</v>
      </c>
      <c r="D264" s="609">
        <v>292</v>
      </c>
      <c r="E264" s="609">
        <v>271</v>
      </c>
    </row>
    <row r="265" spans="2:5">
      <c r="B265" s="401" t="s">
        <v>764</v>
      </c>
      <c r="C265" s="609">
        <v>6104544</v>
      </c>
      <c r="D265" s="609">
        <v>401</v>
      </c>
      <c r="E265" s="609">
        <v>400</v>
      </c>
    </row>
    <row r="266" spans="2:5">
      <c r="B266" s="401" t="s">
        <v>764</v>
      </c>
      <c r="C266" s="609">
        <v>6114544</v>
      </c>
      <c r="D266" s="609">
        <v>311</v>
      </c>
      <c r="E266" s="609">
        <v>304</v>
      </c>
    </row>
    <row r="267" spans="2:5">
      <c r="B267" s="401" t="s">
        <v>764</v>
      </c>
      <c r="C267" s="609">
        <v>6124544</v>
      </c>
      <c r="D267" s="609">
        <v>339</v>
      </c>
      <c r="E267" s="609">
        <v>321</v>
      </c>
    </row>
    <row r="268" spans="2:5">
      <c r="B268" s="401" t="s">
        <v>764</v>
      </c>
      <c r="C268" s="609">
        <v>6134545</v>
      </c>
      <c r="D268" s="609">
        <v>204</v>
      </c>
      <c r="E268" s="609">
        <v>91</v>
      </c>
    </row>
    <row r="269" spans="2:5">
      <c r="B269" s="401" t="s">
        <v>764</v>
      </c>
      <c r="C269" s="609">
        <v>6144545</v>
      </c>
      <c r="D269" s="609">
        <v>288</v>
      </c>
      <c r="E269" s="609">
        <v>131</v>
      </c>
    </row>
    <row r="270" spans="2:5">
      <c r="B270" s="401" t="s">
        <v>764</v>
      </c>
      <c r="C270" s="609">
        <v>6154545</v>
      </c>
      <c r="D270" s="609">
        <v>193</v>
      </c>
      <c r="E270" s="609">
        <v>240</v>
      </c>
    </row>
    <row r="271" spans="2:5">
      <c r="B271" s="401" t="s">
        <v>764</v>
      </c>
      <c r="C271" s="609">
        <v>6164545</v>
      </c>
      <c r="D271" s="609">
        <v>21</v>
      </c>
      <c r="E271" s="609">
        <v>433</v>
      </c>
    </row>
    <row r="272" spans="2:5">
      <c r="B272" s="401" t="s">
        <v>764</v>
      </c>
      <c r="C272" s="609">
        <v>6174545</v>
      </c>
      <c r="D272" s="609">
        <v>60</v>
      </c>
      <c r="E272" s="609">
        <v>498</v>
      </c>
    </row>
    <row r="273" spans="2:5">
      <c r="B273" s="401" t="s">
        <v>764</v>
      </c>
      <c r="C273" s="609">
        <v>6184545</v>
      </c>
      <c r="D273" s="609">
        <v>251</v>
      </c>
      <c r="E273" s="609">
        <v>228</v>
      </c>
    </row>
    <row r="274" spans="2:5">
      <c r="B274" s="401" t="s">
        <v>764</v>
      </c>
      <c r="C274" s="609">
        <v>6194545</v>
      </c>
      <c r="D274" s="609">
        <v>222</v>
      </c>
      <c r="E274" s="609">
        <v>177</v>
      </c>
    </row>
    <row r="275" spans="2:5">
      <c r="B275" s="401" t="s">
        <v>764</v>
      </c>
      <c r="C275" s="609">
        <v>6203129</v>
      </c>
      <c r="D275" s="609">
        <v>267</v>
      </c>
      <c r="E275" s="609">
        <v>1</v>
      </c>
    </row>
    <row r="276" spans="2:5">
      <c r="B276" s="401" t="s">
        <v>764</v>
      </c>
      <c r="C276" s="609">
        <v>6204545</v>
      </c>
      <c r="D276" s="609">
        <v>610</v>
      </c>
      <c r="E276" s="609">
        <v>229</v>
      </c>
    </row>
    <row r="277" spans="2:5">
      <c r="B277" s="401" t="s">
        <v>764</v>
      </c>
      <c r="C277" s="609">
        <v>6214545</v>
      </c>
      <c r="D277" s="609">
        <v>240</v>
      </c>
      <c r="E277" s="609">
        <v>116</v>
      </c>
    </row>
    <row r="278" spans="2:5">
      <c r="B278" s="401" t="s">
        <v>764</v>
      </c>
      <c r="C278" s="609">
        <v>6224545</v>
      </c>
      <c r="D278" s="609">
        <v>202</v>
      </c>
      <c r="E278" s="609">
        <v>128</v>
      </c>
    </row>
    <row r="279" spans="2:5">
      <c r="B279" s="401" t="s">
        <v>764</v>
      </c>
      <c r="C279" s="609">
        <v>6234545</v>
      </c>
      <c r="D279" s="609">
        <v>1701</v>
      </c>
      <c r="E279" s="609">
        <v>454</v>
      </c>
    </row>
    <row r="280" spans="2:5">
      <c r="B280" s="401" t="s">
        <v>764</v>
      </c>
      <c r="C280" s="609">
        <v>6244545</v>
      </c>
      <c r="D280" s="609">
        <v>464</v>
      </c>
      <c r="E280" s="609">
        <v>226</v>
      </c>
    </row>
    <row r="281" spans="2:5">
      <c r="B281" s="401" t="s">
        <v>764</v>
      </c>
      <c r="C281" s="609">
        <v>6254545</v>
      </c>
      <c r="D281" s="609">
        <v>393</v>
      </c>
      <c r="E281" s="609">
        <v>244</v>
      </c>
    </row>
    <row r="282" spans="2:5">
      <c r="B282" s="401" t="s">
        <v>764</v>
      </c>
      <c r="C282" s="609">
        <v>6264545</v>
      </c>
      <c r="D282" s="609">
        <v>264</v>
      </c>
      <c r="E282" s="609">
        <v>200</v>
      </c>
    </row>
    <row r="283" spans="2:5">
      <c r="B283" s="401" t="s">
        <v>764</v>
      </c>
      <c r="C283" s="609">
        <v>6274545</v>
      </c>
      <c r="D283" s="609">
        <v>247</v>
      </c>
      <c r="E283" s="609">
        <v>209</v>
      </c>
    </row>
    <row r="284" spans="2:5">
      <c r="B284" s="401" t="s">
        <v>764</v>
      </c>
      <c r="C284" s="609">
        <v>6284545</v>
      </c>
      <c r="D284" s="609">
        <v>326</v>
      </c>
      <c r="E284" s="609">
        <v>283</v>
      </c>
    </row>
    <row r="285" spans="2:5">
      <c r="B285" s="401" t="s">
        <v>764</v>
      </c>
      <c r="C285" s="609">
        <v>6294545</v>
      </c>
      <c r="D285" s="609">
        <v>445</v>
      </c>
      <c r="E285" s="609">
        <v>358</v>
      </c>
    </row>
    <row r="286" spans="2:5">
      <c r="B286" s="401" t="s">
        <v>764</v>
      </c>
      <c r="C286" s="609">
        <v>7003232</v>
      </c>
      <c r="D286" s="609">
        <v>284</v>
      </c>
      <c r="E286" s="609">
        <v>191</v>
      </c>
    </row>
    <row r="287" spans="2:5">
      <c r="B287" s="401" t="s">
        <v>764</v>
      </c>
      <c r="C287" s="609">
        <v>7013232</v>
      </c>
      <c r="D287" s="609">
        <v>395</v>
      </c>
      <c r="E287" s="609">
        <v>252</v>
      </c>
    </row>
    <row r="288" spans="2:5">
      <c r="B288" s="401" t="s">
        <v>764</v>
      </c>
      <c r="C288" s="609">
        <v>7015535</v>
      </c>
      <c r="D288" s="609">
        <v>3</v>
      </c>
      <c r="E288" s="609">
        <v>973</v>
      </c>
    </row>
    <row r="289" spans="2:5">
      <c r="B289" s="401" t="s">
        <v>764</v>
      </c>
      <c r="C289" s="609">
        <v>7015540</v>
      </c>
      <c r="D289" s="609">
        <v>3</v>
      </c>
      <c r="E289" s="609">
        <v>673</v>
      </c>
    </row>
    <row r="290" spans="2:5">
      <c r="B290" s="401" t="s">
        <v>764</v>
      </c>
      <c r="C290" s="609">
        <v>7023232</v>
      </c>
      <c r="D290" s="609">
        <v>486</v>
      </c>
      <c r="E290" s="609">
        <v>262</v>
      </c>
    </row>
    <row r="291" spans="2:5">
      <c r="B291" s="401" t="s">
        <v>764</v>
      </c>
      <c r="C291" s="609">
        <v>7024545</v>
      </c>
      <c r="D291" s="609">
        <v>282</v>
      </c>
      <c r="E291" s="609">
        <v>13</v>
      </c>
    </row>
    <row r="292" spans="2:5">
      <c r="B292" s="401" t="s">
        <v>764</v>
      </c>
      <c r="C292" s="609">
        <v>7033129</v>
      </c>
      <c r="D292" s="609">
        <v>234</v>
      </c>
      <c r="E292" s="609">
        <v>1</v>
      </c>
    </row>
    <row r="293" spans="2:5">
      <c r="B293" s="401" t="s">
        <v>764</v>
      </c>
      <c r="C293" s="609">
        <v>7033232</v>
      </c>
      <c r="D293" s="609">
        <v>817</v>
      </c>
      <c r="E293" s="609">
        <v>51</v>
      </c>
    </row>
    <row r="294" spans="2:5">
      <c r="B294" s="401" t="s">
        <v>764</v>
      </c>
      <c r="C294" s="609">
        <v>7034545</v>
      </c>
      <c r="D294" s="609">
        <v>398</v>
      </c>
      <c r="E294" s="609">
        <v>93</v>
      </c>
    </row>
    <row r="295" spans="2:5">
      <c r="B295" s="401" t="s">
        <v>764</v>
      </c>
      <c r="C295" s="609">
        <v>7043232</v>
      </c>
      <c r="D295" s="609">
        <v>383</v>
      </c>
      <c r="E295" s="609">
        <v>150</v>
      </c>
    </row>
    <row r="296" spans="2:5">
      <c r="B296" s="401" t="s">
        <v>764</v>
      </c>
      <c r="C296" s="609">
        <v>7044545</v>
      </c>
      <c r="D296" s="609">
        <v>289</v>
      </c>
      <c r="E296" s="609">
        <v>249</v>
      </c>
    </row>
    <row r="297" spans="2:5">
      <c r="B297" s="401" t="s">
        <v>764</v>
      </c>
      <c r="C297" s="609">
        <v>7053232</v>
      </c>
      <c r="D297" s="609">
        <v>410</v>
      </c>
      <c r="E297" s="609">
        <v>72</v>
      </c>
    </row>
    <row r="298" spans="2:5">
      <c r="B298" s="401" t="s">
        <v>764</v>
      </c>
      <c r="C298" s="609">
        <v>7054545</v>
      </c>
      <c r="D298" s="609">
        <v>388</v>
      </c>
      <c r="E298" s="609">
        <v>108</v>
      </c>
    </row>
    <row r="299" spans="2:5">
      <c r="B299" s="401" t="s">
        <v>764</v>
      </c>
      <c r="C299" s="609">
        <v>7063232</v>
      </c>
      <c r="D299" s="609">
        <v>472</v>
      </c>
      <c r="E299" s="609">
        <v>80</v>
      </c>
    </row>
    <row r="300" spans="2:5">
      <c r="B300" s="401" t="s">
        <v>764</v>
      </c>
      <c r="C300" s="609">
        <v>7073232</v>
      </c>
      <c r="D300" s="609">
        <v>549</v>
      </c>
      <c r="E300" s="609">
        <v>73</v>
      </c>
    </row>
    <row r="301" spans="2:5">
      <c r="B301" s="401" t="s">
        <v>764</v>
      </c>
      <c r="C301" s="609">
        <v>7074546</v>
      </c>
      <c r="D301" s="609">
        <v>217</v>
      </c>
      <c r="E301" s="609">
        <v>118</v>
      </c>
    </row>
    <row r="302" spans="2:5">
      <c r="B302" s="401" t="s">
        <v>764</v>
      </c>
      <c r="C302" s="609">
        <v>7083232</v>
      </c>
      <c r="D302" s="609">
        <v>2068</v>
      </c>
      <c r="E302" s="609">
        <v>932</v>
      </c>
    </row>
    <row r="303" spans="2:5">
      <c r="B303" s="401" t="s">
        <v>764</v>
      </c>
      <c r="C303" s="609">
        <v>7084546</v>
      </c>
      <c r="D303" s="609">
        <v>247</v>
      </c>
      <c r="E303" s="609">
        <v>165</v>
      </c>
    </row>
    <row r="304" spans="2:5">
      <c r="B304" s="401" t="s">
        <v>764</v>
      </c>
      <c r="C304" s="609">
        <v>7093232</v>
      </c>
      <c r="D304" s="609">
        <v>2673</v>
      </c>
      <c r="E304" s="609">
        <v>1936</v>
      </c>
    </row>
    <row r="305" spans="2:5">
      <c r="B305" s="401" t="s">
        <v>764</v>
      </c>
      <c r="C305" s="609">
        <v>7094546</v>
      </c>
      <c r="D305" s="609">
        <v>269</v>
      </c>
      <c r="E305" s="609">
        <v>68</v>
      </c>
    </row>
    <row r="306" spans="2:5">
      <c r="B306" s="401" t="s">
        <v>764</v>
      </c>
      <c r="C306" s="609">
        <v>7103232</v>
      </c>
      <c r="D306" s="609">
        <v>532</v>
      </c>
      <c r="E306" s="609">
        <v>316</v>
      </c>
    </row>
    <row r="307" spans="2:5">
      <c r="B307" s="401" t="s">
        <v>764</v>
      </c>
      <c r="C307" s="609">
        <v>7104546</v>
      </c>
      <c r="D307" s="609">
        <v>259</v>
      </c>
      <c r="E307" s="609">
        <v>30</v>
      </c>
    </row>
    <row r="308" spans="2:5">
      <c r="B308" s="401" t="s">
        <v>764</v>
      </c>
      <c r="C308" s="609">
        <v>7113232</v>
      </c>
      <c r="D308" s="609">
        <v>552</v>
      </c>
      <c r="E308" s="609">
        <v>423</v>
      </c>
    </row>
    <row r="309" spans="2:5">
      <c r="B309" s="401" t="s">
        <v>764</v>
      </c>
      <c r="C309" s="609">
        <v>7123232</v>
      </c>
      <c r="D309" s="609">
        <v>163</v>
      </c>
      <c r="E309" s="609">
        <v>155</v>
      </c>
    </row>
    <row r="310" spans="2:5">
      <c r="B310" s="401" t="s">
        <v>764</v>
      </c>
      <c r="C310" s="609">
        <v>7133232</v>
      </c>
      <c r="D310" s="609">
        <v>450</v>
      </c>
      <c r="E310" s="609">
        <v>161</v>
      </c>
    </row>
    <row r="311" spans="2:5">
      <c r="B311" s="401" t="s">
        <v>764</v>
      </c>
      <c r="C311" s="609">
        <v>7143232</v>
      </c>
      <c r="D311" s="609">
        <v>701</v>
      </c>
      <c r="E311" s="609">
        <v>51</v>
      </c>
    </row>
    <row r="312" spans="2:5">
      <c r="B312" s="401" t="s">
        <v>764</v>
      </c>
      <c r="C312" s="609">
        <v>7153232</v>
      </c>
      <c r="D312" s="609">
        <v>192</v>
      </c>
      <c r="E312" s="609">
        <v>169</v>
      </c>
    </row>
    <row r="313" spans="2:5">
      <c r="B313" s="401" t="s">
        <v>764</v>
      </c>
      <c r="C313" s="609">
        <v>7163232</v>
      </c>
      <c r="D313" s="609">
        <v>313</v>
      </c>
      <c r="E313" s="609">
        <v>285</v>
      </c>
    </row>
    <row r="314" spans="2:5">
      <c r="B314" s="401" t="s">
        <v>764</v>
      </c>
      <c r="C314" s="609">
        <v>7173232</v>
      </c>
      <c r="D314" s="609">
        <v>254</v>
      </c>
      <c r="E314" s="609">
        <v>371</v>
      </c>
    </row>
    <row r="315" spans="2:5">
      <c r="B315" s="401" t="s">
        <v>764</v>
      </c>
      <c r="C315" s="609">
        <v>7183232</v>
      </c>
      <c r="D315" s="609">
        <v>443</v>
      </c>
      <c r="E315" s="609">
        <v>159</v>
      </c>
    </row>
    <row r="316" spans="2:5">
      <c r="B316" s="401" t="s">
        <v>764</v>
      </c>
      <c r="C316" s="609">
        <v>7193232</v>
      </c>
      <c r="D316" s="609">
        <v>301</v>
      </c>
      <c r="E316" s="609">
        <v>222</v>
      </c>
    </row>
    <row r="317" spans="2:5">
      <c r="B317" s="401" t="s">
        <v>764</v>
      </c>
      <c r="C317" s="609">
        <v>7203232</v>
      </c>
      <c r="D317" s="609">
        <v>574</v>
      </c>
      <c r="E317" s="609">
        <v>108</v>
      </c>
    </row>
    <row r="318" spans="2:5">
      <c r="B318" s="401" t="s">
        <v>764</v>
      </c>
      <c r="C318" s="609">
        <v>7213232</v>
      </c>
      <c r="D318" s="609">
        <v>290</v>
      </c>
      <c r="E318" s="609">
        <v>199</v>
      </c>
    </row>
    <row r="319" spans="2:5">
      <c r="B319" s="401" t="s">
        <v>764</v>
      </c>
      <c r="C319" s="609">
        <v>7223232</v>
      </c>
      <c r="D319" s="609">
        <v>280</v>
      </c>
      <c r="E319" s="609">
        <v>213</v>
      </c>
    </row>
    <row r="320" spans="2:5">
      <c r="B320" s="401" t="s">
        <v>764</v>
      </c>
      <c r="C320" s="609">
        <v>7803125</v>
      </c>
      <c r="D320" s="609">
        <v>196</v>
      </c>
      <c r="E320" s="609">
        <v>1</v>
      </c>
    </row>
    <row r="321" spans="2:5">
      <c r="B321" s="401" t="s">
        <v>764</v>
      </c>
      <c r="C321" s="609">
        <v>8003232</v>
      </c>
      <c r="D321" s="609">
        <v>469</v>
      </c>
      <c r="E321" s="609">
        <v>108</v>
      </c>
    </row>
    <row r="322" spans="2:5">
      <c r="B322" s="401" t="s">
        <v>764</v>
      </c>
      <c r="C322" s="609">
        <v>8013232</v>
      </c>
      <c r="D322" s="609">
        <v>538</v>
      </c>
      <c r="E322" s="609">
        <v>155</v>
      </c>
    </row>
    <row r="323" spans="2:5">
      <c r="B323" s="401" t="s">
        <v>764</v>
      </c>
      <c r="C323" s="609">
        <v>8014546</v>
      </c>
      <c r="D323" s="609">
        <v>173</v>
      </c>
      <c r="E323" s="609">
        <v>42</v>
      </c>
    </row>
    <row r="324" spans="2:5">
      <c r="B324" s="401" t="s">
        <v>764</v>
      </c>
      <c r="C324" s="609">
        <v>8023232</v>
      </c>
      <c r="D324" s="609">
        <v>336</v>
      </c>
      <c r="E324" s="609">
        <v>208</v>
      </c>
    </row>
    <row r="325" spans="2:5">
      <c r="B325" s="401" t="s">
        <v>764</v>
      </c>
      <c r="C325" s="609">
        <v>8024546</v>
      </c>
      <c r="D325" s="609">
        <v>851</v>
      </c>
      <c r="E325" s="609">
        <v>606</v>
      </c>
    </row>
    <row r="326" spans="2:5">
      <c r="B326" s="401" t="s">
        <v>764</v>
      </c>
      <c r="C326" s="609">
        <v>8033232</v>
      </c>
      <c r="D326" s="609">
        <v>308</v>
      </c>
      <c r="E326" s="609">
        <v>225</v>
      </c>
    </row>
    <row r="327" spans="2:5">
      <c r="B327" s="401" t="s">
        <v>764</v>
      </c>
      <c r="C327" s="609">
        <v>8034546</v>
      </c>
      <c r="D327" s="609">
        <v>321</v>
      </c>
      <c r="E327" s="609">
        <v>278</v>
      </c>
    </row>
    <row r="328" spans="2:5">
      <c r="B328" s="401" t="s">
        <v>764</v>
      </c>
      <c r="C328" s="609">
        <v>8043232</v>
      </c>
      <c r="D328" s="609">
        <v>524</v>
      </c>
      <c r="E328" s="609">
        <v>147</v>
      </c>
    </row>
    <row r="329" spans="2:5">
      <c r="B329" s="401" t="s">
        <v>764</v>
      </c>
      <c r="C329" s="609">
        <v>8044546</v>
      </c>
      <c r="D329" s="609">
        <v>556</v>
      </c>
      <c r="E329" s="609">
        <v>295</v>
      </c>
    </row>
    <row r="330" spans="2:5">
      <c r="B330" s="401" t="s">
        <v>764</v>
      </c>
      <c r="C330" s="609">
        <v>8053232</v>
      </c>
      <c r="D330" s="609">
        <v>401</v>
      </c>
      <c r="E330" s="609">
        <v>114</v>
      </c>
    </row>
    <row r="331" spans="2:5">
      <c r="B331" s="401" t="s">
        <v>764</v>
      </c>
      <c r="C331" s="609">
        <v>8054546</v>
      </c>
      <c r="D331" s="609">
        <v>766</v>
      </c>
      <c r="E331" s="609">
        <v>737</v>
      </c>
    </row>
    <row r="332" spans="2:5">
      <c r="B332" s="401" t="s">
        <v>764</v>
      </c>
      <c r="C332" s="609">
        <v>8063232</v>
      </c>
      <c r="D332" s="609">
        <v>1001</v>
      </c>
      <c r="E332" s="609">
        <v>168</v>
      </c>
    </row>
    <row r="333" spans="2:5">
      <c r="B333" s="401" t="s">
        <v>764</v>
      </c>
      <c r="C333" s="609">
        <v>8064546</v>
      </c>
      <c r="D333" s="609">
        <v>344</v>
      </c>
      <c r="E333" s="609">
        <v>166</v>
      </c>
    </row>
    <row r="334" spans="2:5">
      <c r="B334" s="401" t="s">
        <v>764</v>
      </c>
      <c r="C334" s="609">
        <v>8073232</v>
      </c>
      <c r="D334" s="609">
        <v>180</v>
      </c>
      <c r="E334" s="609">
        <v>124</v>
      </c>
    </row>
    <row r="335" spans="2:5">
      <c r="B335" s="401" t="s">
        <v>764</v>
      </c>
      <c r="C335" s="609">
        <v>8074546</v>
      </c>
      <c r="D335" s="609">
        <v>481</v>
      </c>
      <c r="E335" s="609">
        <v>342</v>
      </c>
    </row>
    <row r="336" spans="2:5">
      <c r="B336" s="401" t="s">
        <v>764</v>
      </c>
      <c r="C336" s="609">
        <v>8083232</v>
      </c>
      <c r="D336" s="609">
        <v>273</v>
      </c>
      <c r="E336" s="609">
        <v>178</v>
      </c>
    </row>
    <row r="337" spans="2:5">
      <c r="B337" s="401" t="s">
        <v>764</v>
      </c>
      <c r="C337" s="609">
        <v>8084546</v>
      </c>
      <c r="D337" s="609">
        <v>207</v>
      </c>
      <c r="E337" s="609">
        <v>15</v>
      </c>
    </row>
    <row r="338" spans="2:5">
      <c r="B338" s="401" t="s">
        <v>764</v>
      </c>
      <c r="C338" s="609">
        <v>8093232</v>
      </c>
      <c r="D338" s="609">
        <v>443</v>
      </c>
      <c r="E338" s="609">
        <v>236</v>
      </c>
    </row>
    <row r="339" spans="2:5">
      <c r="B339" s="401" t="s">
        <v>764</v>
      </c>
      <c r="C339" s="609">
        <v>8103232</v>
      </c>
      <c r="D339" s="609">
        <v>443</v>
      </c>
      <c r="E339" s="609">
        <v>188</v>
      </c>
    </row>
    <row r="340" spans="2:5">
      <c r="B340" s="401" t="s">
        <v>764</v>
      </c>
      <c r="C340" s="609">
        <v>8113232</v>
      </c>
      <c r="D340" s="609">
        <v>397</v>
      </c>
      <c r="E340" s="609">
        <v>215</v>
      </c>
    </row>
    <row r="341" spans="2:5">
      <c r="B341" s="401" t="s">
        <v>764</v>
      </c>
      <c r="C341" s="609">
        <v>8123232</v>
      </c>
      <c r="D341" s="609">
        <v>596</v>
      </c>
      <c r="E341" s="609">
        <v>365</v>
      </c>
    </row>
    <row r="342" spans="2:5">
      <c r="B342" s="401" t="s">
        <v>764</v>
      </c>
      <c r="C342" s="609">
        <v>8124546</v>
      </c>
      <c r="D342" s="609">
        <v>257</v>
      </c>
      <c r="E342" s="609">
        <v>68</v>
      </c>
    </row>
    <row r="343" spans="2:5">
      <c r="B343" s="401" t="s">
        <v>764</v>
      </c>
      <c r="C343" s="609">
        <v>8133232</v>
      </c>
      <c r="D343" s="609">
        <v>459</v>
      </c>
      <c r="E343" s="609">
        <v>207</v>
      </c>
    </row>
    <row r="344" spans="2:5">
      <c r="B344" s="401" t="s">
        <v>764</v>
      </c>
      <c r="C344" s="609">
        <v>8143232</v>
      </c>
      <c r="D344" s="609">
        <v>342</v>
      </c>
      <c r="E344" s="609">
        <v>209</v>
      </c>
    </row>
    <row r="345" spans="2:5">
      <c r="B345" s="401" t="s">
        <v>764</v>
      </c>
      <c r="C345" s="609">
        <v>8153232</v>
      </c>
      <c r="D345" s="609">
        <v>656</v>
      </c>
      <c r="E345" s="609">
        <v>187</v>
      </c>
    </row>
    <row r="346" spans="2:5">
      <c r="B346" s="401" t="s">
        <v>764</v>
      </c>
      <c r="C346" s="609">
        <v>8163232</v>
      </c>
      <c r="D346" s="609">
        <v>261</v>
      </c>
      <c r="E346" s="609">
        <v>206</v>
      </c>
    </row>
    <row r="347" spans="2:5">
      <c r="B347" s="401" t="s">
        <v>764</v>
      </c>
      <c r="C347" s="609">
        <v>8173232</v>
      </c>
      <c r="D347" s="609">
        <v>443</v>
      </c>
      <c r="E347" s="609">
        <v>247</v>
      </c>
    </row>
    <row r="348" spans="2:5">
      <c r="B348" s="401" t="s">
        <v>764</v>
      </c>
      <c r="C348" s="609">
        <v>8903125</v>
      </c>
      <c r="D348" s="609">
        <v>164</v>
      </c>
      <c r="E348" s="609">
        <v>1</v>
      </c>
    </row>
    <row r="349" spans="2:5">
      <c r="B349" s="401" t="s">
        <v>764</v>
      </c>
      <c r="C349" s="609">
        <v>9003232</v>
      </c>
      <c r="D349" s="609">
        <v>437</v>
      </c>
      <c r="E349" s="609">
        <v>225</v>
      </c>
    </row>
    <row r="350" spans="2:5">
      <c r="B350" s="401" t="s">
        <v>764</v>
      </c>
      <c r="C350" s="609">
        <v>9003437</v>
      </c>
      <c r="D350" s="609">
        <v>694</v>
      </c>
      <c r="E350" s="609">
        <v>64</v>
      </c>
    </row>
    <row r="351" spans="2:5">
      <c r="B351" s="401" t="s">
        <v>764</v>
      </c>
      <c r="C351" s="609">
        <v>9005724</v>
      </c>
      <c r="D351" s="609">
        <v>1</v>
      </c>
      <c r="E351" s="609">
        <v>1154</v>
      </c>
    </row>
    <row r="352" spans="2:5">
      <c r="B352" s="401" t="s">
        <v>764</v>
      </c>
      <c r="C352" s="609">
        <v>9013232</v>
      </c>
      <c r="D352" s="609">
        <v>400</v>
      </c>
      <c r="E352" s="609">
        <v>124</v>
      </c>
    </row>
    <row r="353" spans="2:5">
      <c r="B353" s="401" t="s">
        <v>764</v>
      </c>
      <c r="C353" s="609">
        <v>9013437</v>
      </c>
      <c r="D353" s="609">
        <v>506</v>
      </c>
      <c r="E353" s="609">
        <v>166</v>
      </c>
    </row>
    <row r="354" spans="2:5">
      <c r="B354" s="401" t="s">
        <v>764</v>
      </c>
      <c r="C354" s="609">
        <v>9014539</v>
      </c>
      <c r="D354" s="609">
        <v>2334</v>
      </c>
      <c r="E354" s="609">
        <v>1516</v>
      </c>
    </row>
    <row r="355" spans="2:5">
      <c r="B355" s="401" t="s">
        <v>764</v>
      </c>
      <c r="C355" s="609">
        <v>9014547</v>
      </c>
      <c r="D355" s="609">
        <v>948</v>
      </c>
      <c r="E355" s="609">
        <v>725</v>
      </c>
    </row>
    <row r="356" spans="2:5">
      <c r="B356" s="401" t="s">
        <v>764</v>
      </c>
      <c r="C356" s="609">
        <v>9015537</v>
      </c>
      <c r="D356" s="609">
        <v>1</v>
      </c>
      <c r="E356" s="609">
        <v>606</v>
      </c>
    </row>
    <row r="357" spans="2:5">
      <c r="B357" s="401" t="s">
        <v>764</v>
      </c>
      <c r="C357" s="609">
        <v>9023232</v>
      </c>
      <c r="D357" s="609">
        <v>666</v>
      </c>
      <c r="E357" s="609">
        <v>148</v>
      </c>
    </row>
    <row r="358" spans="2:5">
      <c r="B358" s="401" t="s">
        <v>764</v>
      </c>
      <c r="C358" s="609">
        <v>9023437</v>
      </c>
      <c r="D358" s="609">
        <v>412</v>
      </c>
      <c r="E358" s="609">
        <v>152</v>
      </c>
    </row>
    <row r="359" spans="2:5">
      <c r="B359" s="401" t="s">
        <v>764</v>
      </c>
      <c r="C359" s="609">
        <v>9024547</v>
      </c>
      <c r="D359" s="609">
        <v>1946</v>
      </c>
      <c r="E359" s="609">
        <v>1479</v>
      </c>
    </row>
    <row r="360" spans="2:5">
      <c r="B360" s="401" t="s">
        <v>764</v>
      </c>
      <c r="C360" s="609">
        <v>9033232</v>
      </c>
      <c r="D360" s="609">
        <v>717</v>
      </c>
      <c r="E360" s="609">
        <v>292</v>
      </c>
    </row>
    <row r="361" spans="2:5">
      <c r="B361" s="401" t="s">
        <v>764</v>
      </c>
      <c r="C361" s="609">
        <v>9033437</v>
      </c>
      <c r="D361" s="609">
        <v>294</v>
      </c>
      <c r="E361" s="609">
        <v>148</v>
      </c>
    </row>
    <row r="362" spans="2:5">
      <c r="B362" s="401" t="s">
        <v>764</v>
      </c>
      <c r="C362" s="609">
        <v>9034547</v>
      </c>
      <c r="D362" s="609">
        <v>300</v>
      </c>
      <c r="E362" s="609">
        <v>115</v>
      </c>
    </row>
    <row r="363" spans="2:5">
      <c r="B363" s="401" t="s">
        <v>764</v>
      </c>
      <c r="C363" s="609">
        <v>9043232</v>
      </c>
      <c r="D363" s="609">
        <v>618</v>
      </c>
      <c r="E363" s="609">
        <v>42</v>
      </c>
    </row>
    <row r="364" spans="2:5">
      <c r="B364" s="401" t="s">
        <v>764</v>
      </c>
      <c r="C364" s="609">
        <v>9043437</v>
      </c>
      <c r="D364" s="609">
        <v>407</v>
      </c>
      <c r="E364" s="609">
        <v>180</v>
      </c>
    </row>
    <row r="365" spans="2:5">
      <c r="B365" s="401" t="s">
        <v>764</v>
      </c>
      <c r="C365" s="609">
        <v>9044547</v>
      </c>
      <c r="D365" s="609">
        <v>223</v>
      </c>
      <c r="E365" s="609">
        <v>81</v>
      </c>
    </row>
    <row r="366" spans="2:5">
      <c r="B366" s="401" t="s">
        <v>764</v>
      </c>
      <c r="C366" s="609">
        <v>9053232</v>
      </c>
      <c r="D366" s="609">
        <v>436</v>
      </c>
      <c r="E366" s="609">
        <v>348</v>
      </c>
    </row>
    <row r="367" spans="2:5">
      <c r="B367" s="401" t="s">
        <v>764</v>
      </c>
      <c r="C367" s="609">
        <v>9053437</v>
      </c>
      <c r="D367" s="609">
        <v>283</v>
      </c>
      <c r="E367" s="609">
        <v>235</v>
      </c>
    </row>
    <row r="368" spans="2:5">
      <c r="B368" s="401" t="s">
        <v>764</v>
      </c>
      <c r="C368" s="609">
        <v>9054547</v>
      </c>
      <c r="D368" s="609">
        <v>334</v>
      </c>
      <c r="E368" s="609">
        <v>299</v>
      </c>
    </row>
    <row r="369" spans="2:5">
      <c r="B369" s="401" t="s">
        <v>764</v>
      </c>
      <c r="C369" s="609">
        <v>9063232</v>
      </c>
      <c r="D369" s="609">
        <v>206</v>
      </c>
      <c r="E369" s="609">
        <v>97</v>
      </c>
    </row>
    <row r="370" spans="2:5">
      <c r="B370" s="401" t="s">
        <v>764</v>
      </c>
      <c r="C370" s="609">
        <v>9063437</v>
      </c>
      <c r="D370" s="609">
        <v>275</v>
      </c>
      <c r="E370" s="609">
        <v>251</v>
      </c>
    </row>
    <row r="371" spans="2:5">
      <c r="B371" s="401" t="s">
        <v>764</v>
      </c>
      <c r="C371" s="609">
        <v>9064547</v>
      </c>
      <c r="D371" s="609">
        <v>331</v>
      </c>
      <c r="E371" s="609">
        <v>310</v>
      </c>
    </row>
    <row r="372" spans="2:5">
      <c r="B372" s="401" t="s">
        <v>764</v>
      </c>
      <c r="C372" s="609">
        <v>9073232</v>
      </c>
      <c r="D372" s="609">
        <v>438</v>
      </c>
      <c r="E372" s="609">
        <v>317</v>
      </c>
    </row>
    <row r="373" spans="2:5">
      <c r="B373" s="401" t="s">
        <v>764</v>
      </c>
      <c r="C373" s="609">
        <v>9074547</v>
      </c>
      <c r="D373" s="609">
        <v>284</v>
      </c>
      <c r="E373" s="609">
        <v>248</v>
      </c>
    </row>
    <row r="374" spans="2:5">
      <c r="B374" s="401" t="s">
        <v>764</v>
      </c>
      <c r="C374" s="609">
        <v>9083232</v>
      </c>
      <c r="D374" s="609">
        <v>408</v>
      </c>
      <c r="E374" s="609">
        <v>291</v>
      </c>
    </row>
    <row r="375" spans="2:5">
      <c r="B375" s="401" t="s">
        <v>764</v>
      </c>
      <c r="C375" s="609">
        <v>9084547</v>
      </c>
      <c r="D375" s="609">
        <v>189</v>
      </c>
      <c r="E375" s="609">
        <v>133</v>
      </c>
    </row>
    <row r="376" spans="2:5">
      <c r="B376" s="401" t="s">
        <v>764</v>
      </c>
      <c r="C376" s="609">
        <v>9093232</v>
      </c>
      <c r="D376" s="609">
        <v>1651</v>
      </c>
      <c r="E376" s="609">
        <v>630</v>
      </c>
    </row>
    <row r="377" spans="2:5">
      <c r="B377" s="401" t="s">
        <v>764</v>
      </c>
      <c r="C377" s="609">
        <v>9094547</v>
      </c>
      <c r="D377" s="609">
        <v>251</v>
      </c>
      <c r="E377" s="609">
        <v>201</v>
      </c>
    </row>
    <row r="378" spans="2:5">
      <c r="B378" s="401" t="s">
        <v>764</v>
      </c>
      <c r="C378" s="609">
        <v>9104547</v>
      </c>
      <c r="D378" s="609">
        <v>249</v>
      </c>
      <c r="E378" s="609">
        <v>180</v>
      </c>
    </row>
    <row r="379" spans="2:5">
      <c r="B379" s="401" t="s">
        <v>764</v>
      </c>
      <c r="C379" s="609">
        <v>9114547</v>
      </c>
      <c r="D379" s="609">
        <v>210</v>
      </c>
      <c r="E379" s="609">
        <v>155</v>
      </c>
    </row>
    <row r="380" spans="2:5">
      <c r="B380" s="401" t="s">
        <v>764</v>
      </c>
      <c r="C380" s="609">
        <v>9124547</v>
      </c>
      <c r="D380" s="609">
        <v>224</v>
      </c>
      <c r="E380" s="609">
        <v>171</v>
      </c>
    </row>
    <row r="381" spans="2:5">
      <c r="B381" s="401" t="s">
        <v>764</v>
      </c>
      <c r="C381" s="609">
        <v>9134547</v>
      </c>
      <c r="D381" s="609">
        <v>260</v>
      </c>
      <c r="E381" s="609">
        <v>216</v>
      </c>
    </row>
    <row r="382" spans="2:5">
      <c r="B382" s="401" t="s">
        <v>764</v>
      </c>
      <c r="C382" s="609">
        <v>9144547</v>
      </c>
      <c r="D382" s="609">
        <v>237</v>
      </c>
      <c r="E382" s="609">
        <v>186</v>
      </c>
    </row>
    <row r="383" spans="2:5">
      <c r="B383" s="401" t="s">
        <v>764</v>
      </c>
      <c r="C383" s="609">
        <v>9154547</v>
      </c>
      <c r="D383" s="609">
        <v>346</v>
      </c>
      <c r="E383" s="609">
        <v>247</v>
      </c>
    </row>
    <row r="384" spans="2:5">
      <c r="B384" s="401" t="s">
        <v>764</v>
      </c>
      <c r="C384" s="609">
        <v>9164547</v>
      </c>
      <c r="D384" s="609">
        <v>222</v>
      </c>
      <c r="E384" s="609">
        <v>66</v>
      </c>
    </row>
    <row r="385" spans="2:5">
      <c r="B385" s="401" t="s">
        <v>764</v>
      </c>
      <c r="C385" s="609">
        <v>9174547</v>
      </c>
      <c r="D385" s="609">
        <v>208</v>
      </c>
      <c r="E385" s="609">
        <v>173</v>
      </c>
    </row>
    <row r="386" spans="2:5">
      <c r="B386" s="401" t="s">
        <v>764</v>
      </c>
      <c r="C386" s="609">
        <v>9184547</v>
      </c>
      <c r="D386" s="609">
        <v>240</v>
      </c>
      <c r="E386" s="609">
        <v>202</v>
      </c>
    </row>
    <row r="387" spans="2:5">
      <c r="B387" s="401" t="s">
        <v>764</v>
      </c>
      <c r="C387" s="609">
        <v>9194547</v>
      </c>
      <c r="D387" s="609">
        <v>243</v>
      </c>
      <c r="E387" s="609">
        <v>176</v>
      </c>
    </row>
    <row r="388" spans="2:5">
      <c r="B388" s="401" t="s">
        <v>764</v>
      </c>
      <c r="C388" s="609">
        <v>9204547</v>
      </c>
      <c r="D388" s="609">
        <v>236</v>
      </c>
      <c r="E388" s="609">
        <v>158</v>
      </c>
    </row>
    <row r="389" spans="2:5">
      <c r="B389" s="401" t="s">
        <v>764</v>
      </c>
      <c r="C389" s="609">
        <v>9214547</v>
      </c>
      <c r="D389" s="609">
        <v>232</v>
      </c>
      <c r="E389" s="609">
        <v>196</v>
      </c>
    </row>
    <row r="390" spans="2:5">
      <c r="B390" s="401" t="s">
        <v>764</v>
      </c>
      <c r="C390" s="609">
        <v>10003334</v>
      </c>
      <c r="D390" s="609">
        <v>1327</v>
      </c>
      <c r="E390" s="609">
        <v>13</v>
      </c>
    </row>
    <row r="391" spans="2:5">
      <c r="B391" s="401" t="s">
        <v>764</v>
      </c>
      <c r="C391" s="609">
        <v>10013334</v>
      </c>
      <c r="D391" s="609">
        <v>1074</v>
      </c>
      <c r="E391" s="609">
        <v>13</v>
      </c>
    </row>
    <row r="392" spans="2:5">
      <c r="B392" s="401" t="s">
        <v>764</v>
      </c>
      <c r="C392" s="609">
        <v>10014548</v>
      </c>
      <c r="D392" s="609">
        <v>263</v>
      </c>
      <c r="E392" s="609">
        <v>261</v>
      </c>
    </row>
    <row r="393" spans="2:5">
      <c r="B393" s="401" t="s">
        <v>764</v>
      </c>
      <c r="C393" s="609">
        <v>10015507</v>
      </c>
      <c r="D393" s="609">
        <v>9</v>
      </c>
      <c r="E393" s="609">
        <v>415</v>
      </c>
    </row>
    <row r="394" spans="2:5">
      <c r="B394" s="401" t="s">
        <v>764</v>
      </c>
      <c r="C394" s="609">
        <v>10015508</v>
      </c>
      <c r="D394" s="609">
        <v>4</v>
      </c>
      <c r="E394" s="609">
        <v>817</v>
      </c>
    </row>
    <row r="395" spans="2:5">
      <c r="B395" s="401" t="s">
        <v>764</v>
      </c>
      <c r="C395" s="609">
        <v>10015509</v>
      </c>
      <c r="D395" s="609">
        <v>2</v>
      </c>
      <c r="E395" s="609">
        <v>534</v>
      </c>
    </row>
    <row r="396" spans="2:5">
      <c r="B396" s="401" t="s">
        <v>764</v>
      </c>
      <c r="C396" s="609">
        <v>10015534</v>
      </c>
      <c r="D396" s="609">
        <v>1</v>
      </c>
      <c r="E396" s="609">
        <v>750</v>
      </c>
    </row>
    <row r="397" spans="2:5">
      <c r="B397" s="401" t="s">
        <v>764</v>
      </c>
      <c r="C397" s="609">
        <v>10023334</v>
      </c>
      <c r="D397" s="609">
        <v>250</v>
      </c>
      <c r="E397" s="609">
        <v>152</v>
      </c>
    </row>
    <row r="398" spans="2:5">
      <c r="B398" s="401" t="s">
        <v>764</v>
      </c>
      <c r="C398" s="609">
        <v>10024548</v>
      </c>
      <c r="D398" s="609">
        <v>259</v>
      </c>
      <c r="E398" s="609">
        <v>244</v>
      </c>
    </row>
    <row r="399" spans="2:5">
      <c r="B399" s="401" t="s">
        <v>764</v>
      </c>
      <c r="C399" s="609">
        <v>10033334</v>
      </c>
      <c r="D399" s="609">
        <v>350</v>
      </c>
      <c r="E399" s="609">
        <v>368</v>
      </c>
    </row>
    <row r="400" spans="2:5">
      <c r="B400" s="401" t="s">
        <v>764</v>
      </c>
      <c r="C400" s="609">
        <v>10034548</v>
      </c>
      <c r="D400" s="609">
        <v>230</v>
      </c>
      <c r="E400" s="609">
        <v>179</v>
      </c>
    </row>
    <row r="401" spans="2:5">
      <c r="B401" s="401" t="s">
        <v>764</v>
      </c>
      <c r="C401" s="609">
        <v>10043334</v>
      </c>
      <c r="D401" s="609">
        <v>256</v>
      </c>
      <c r="E401" s="609">
        <v>216</v>
      </c>
    </row>
    <row r="402" spans="2:5">
      <c r="B402" s="401" t="s">
        <v>764</v>
      </c>
      <c r="C402" s="609">
        <v>10044548</v>
      </c>
      <c r="D402" s="609">
        <v>285</v>
      </c>
      <c r="E402" s="609">
        <v>198</v>
      </c>
    </row>
    <row r="403" spans="2:5">
      <c r="B403" s="401" t="s">
        <v>764</v>
      </c>
      <c r="C403" s="609">
        <v>10053334</v>
      </c>
      <c r="D403" s="609">
        <v>570</v>
      </c>
      <c r="E403" s="609">
        <v>121</v>
      </c>
    </row>
    <row r="404" spans="2:5">
      <c r="B404" s="401" t="s">
        <v>764</v>
      </c>
      <c r="C404" s="609">
        <v>10054548</v>
      </c>
      <c r="D404" s="609">
        <v>257</v>
      </c>
      <c r="E404" s="609">
        <v>244</v>
      </c>
    </row>
    <row r="405" spans="2:5">
      <c r="B405" s="401" t="s">
        <v>764</v>
      </c>
      <c r="C405" s="609">
        <v>10063334</v>
      </c>
      <c r="D405" s="609">
        <v>229</v>
      </c>
      <c r="E405" s="609">
        <v>225</v>
      </c>
    </row>
    <row r="406" spans="2:5">
      <c r="B406" s="401" t="s">
        <v>764</v>
      </c>
      <c r="C406" s="609">
        <v>10064548</v>
      </c>
      <c r="D406" s="609">
        <v>241</v>
      </c>
      <c r="E406" s="609">
        <v>214</v>
      </c>
    </row>
    <row r="407" spans="2:5">
      <c r="B407" s="401" t="s">
        <v>764</v>
      </c>
      <c r="C407" s="609">
        <v>10073334</v>
      </c>
      <c r="D407" s="609">
        <v>417</v>
      </c>
      <c r="E407" s="609">
        <v>170</v>
      </c>
    </row>
    <row r="408" spans="2:5">
      <c r="B408" s="401" t="s">
        <v>764</v>
      </c>
      <c r="C408" s="609">
        <v>10074548</v>
      </c>
      <c r="D408" s="609">
        <v>729</v>
      </c>
      <c r="E408" s="609">
        <v>420</v>
      </c>
    </row>
    <row r="409" spans="2:5">
      <c r="B409" s="401" t="s">
        <v>764</v>
      </c>
      <c r="C409" s="609">
        <v>10083334</v>
      </c>
      <c r="D409" s="609">
        <v>295</v>
      </c>
      <c r="E409" s="609">
        <v>234</v>
      </c>
    </row>
    <row r="410" spans="2:5">
      <c r="B410" s="401" t="s">
        <v>764</v>
      </c>
      <c r="C410" s="609">
        <v>10084548</v>
      </c>
      <c r="D410" s="609">
        <v>380</v>
      </c>
      <c r="E410" s="609">
        <v>300</v>
      </c>
    </row>
    <row r="411" spans="2:5">
      <c r="B411" s="401" t="s">
        <v>764</v>
      </c>
      <c r="C411" s="609">
        <v>10093334</v>
      </c>
      <c r="D411" s="609">
        <v>236</v>
      </c>
      <c r="E411" s="609">
        <v>214</v>
      </c>
    </row>
    <row r="412" spans="2:5">
      <c r="B412" s="401" t="s">
        <v>764</v>
      </c>
      <c r="C412" s="609">
        <v>10094548</v>
      </c>
      <c r="D412" s="609">
        <v>1203</v>
      </c>
      <c r="E412" s="609">
        <v>62</v>
      </c>
    </row>
    <row r="413" spans="2:5">
      <c r="B413" s="401" t="s">
        <v>764</v>
      </c>
      <c r="C413" s="609">
        <v>10103334</v>
      </c>
      <c r="D413" s="609">
        <v>630</v>
      </c>
      <c r="E413" s="609">
        <v>131</v>
      </c>
    </row>
    <row r="414" spans="2:5">
      <c r="B414" s="401" t="s">
        <v>764</v>
      </c>
      <c r="C414" s="609">
        <v>10104548</v>
      </c>
      <c r="D414" s="609">
        <v>521</v>
      </c>
      <c r="E414" s="609">
        <v>310</v>
      </c>
    </row>
    <row r="415" spans="2:5">
      <c r="B415" s="401" t="s">
        <v>764</v>
      </c>
      <c r="C415" s="609">
        <v>10113334</v>
      </c>
      <c r="D415" s="609">
        <v>322</v>
      </c>
      <c r="E415" s="609">
        <v>266</v>
      </c>
    </row>
    <row r="416" spans="2:5">
      <c r="B416" s="401" t="s">
        <v>764</v>
      </c>
      <c r="C416" s="609">
        <v>10114548</v>
      </c>
      <c r="D416" s="609">
        <v>1634</v>
      </c>
      <c r="E416" s="609">
        <v>93</v>
      </c>
    </row>
    <row r="417" spans="2:5">
      <c r="B417" s="401" t="s">
        <v>764</v>
      </c>
      <c r="C417" s="609">
        <v>10123334</v>
      </c>
      <c r="D417" s="609">
        <v>255</v>
      </c>
      <c r="E417" s="609">
        <v>200</v>
      </c>
    </row>
    <row r="418" spans="2:5">
      <c r="B418" s="401" t="s">
        <v>764</v>
      </c>
      <c r="C418" s="609">
        <v>10124548</v>
      </c>
      <c r="D418" s="609">
        <v>238</v>
      </c>
      <c r="E418" s="609">
        <v>205</v>
      </c>
    </row>
    <row r="419" spans="2:5">
      <c r="B419" s="401" t="s">
        <v>764</v>
      </c>
      <c r="C419" s="609">
        <v>10133334</v>
      </c>
      <c r="D419" s="609">
        <v>413</v>
      </c>
      <c r="E419" s="609">
        <v>358</v>
      </c>
    </row>
    <row r="420" spans="2:5">
      <c r="B420" s="401" t="s">
        <v>764</v>
      </c>
      <c r="C420" s="609">
        <v>10134548</v>
      </c>
      <c r="D420" s="609">
        <v>216</v>
      </c>
      <c r="E420" s="609">
        <v>189</v>
      </c>
    </row>
    <row r="421" spans="2:5">
      <c r="B421" s="401" t="s">
        <v>764</v>
      </c>
      <c r="C421" s="609">
        <v>10143334</v>
      </c>
      <c r="D421" s="609">
        <v>440</v>
      </c>
      <c r="E421" s="609">
        <v>355</v>
      </c>
    </row>
    <row r="422" spans="2:5">
      <c r="B422" s="401" t="s">
        <v>764</v>
      </c>
      <c r="C422" s="609">
        <v>10144548</v>
      </c>
      <c r="D422" s="609">
        <v>240</v>
      </c>
      <c r="E422" s="609">
        <v>208</v>
      </c>
    </row>
    <row r="423" spans="2:5">
      <c r="B423" s="401" t="s">
        <v>764</v>
      </c>
      <c r="C423" s="609">
        <v>10153334</v>
      </c>
      <c r="D423" s="609">
        <v>236</v>
      </c>
      <c r="E423" s="609">
        <v>220</v>
      </c>
    </row>
    <row r="424" spans="2:5">
      <c r="B424" s="401" t="s">
        <v>764</v>
      </c>
      <c r="C424" s="609">
        <v>10154548</v>
      </c>
      <c r="D424" s="609">
        <v>244</v>
      </c>
      <c r="E424" s="609">
        <v>218</v>
      </c>
    </row>
    <row r="425" spans="2:5">
      <c r="B425" s="401" t="s">
        <v>764</v>
      </c>
      <c r="C425" s="609">
        <v>10163334</v>
      </c>
      <c r="D425" s="609">
        <v>328</v>
      </c>
      <c r="E425" s="609">
        <v>301</v>
      </c>
    </row>
    <row r="426" spans="2:5">
      <c r="B426" s="401" t="s">
        <v>764</v>
      </c>
      <c r="C426" s="609">
        <v>10164548</v>
      </c>
      <c r="D426" s="609">
        <v>254</v>
      </c>
      <c r="E426" s="609">
        <v>221</v>
      </c>
    </row>
    <row r="427" spans="2:5">
      <c r="B427" s="401" t="s">
        <v>764</v>
      </c>
      <c r="C427" s="609">
        <v>10173334</v>
      </c>
      <c r="D427" s="609">
        <v>608</v>
      </c>
      <c r="E427" s="609">
        <v>562</v>
      </c>
    </row>
    <row r="428" spans="2:5">
      <c r="B428" s="401" t="s">
        <v>764</v>
      </c>
      <c r="C428" s="609">
        <v>10174548</v>
      </c>
      <c r="D428" s="609">
        <v>233</v>
      </c>
      <c r="E428" s="609">
        <v>173</v>
      </c>
    </row>
    <row r="429" spans="2:5">
      <c r="B429" s="401" t="s">
        <v>764</v>
      </c>
      <c r="C429" s="609">
        <v>10183334</v>
      </c>
      <c r="D429" s="609">
        <v>311</v>
      </c>
      <c r="E429" s="609">
        <v>303</v>
      </c>
    </row>
    <row r="430" spans="2:5">
      <c r="B430" s="401" t="s">
        <v>764</v>
      </c>
      <c r="C430" s="609">
        <v>10184548</v>
      </c>
      <c r="D430" s="609">
        <v>253</v>
      </c>
      <c r="E430" s="609">
        <v>210</v>
      </c>
    </row>
    <row r="431" spans="2:5">
      <c r="B431" s="401" t="s">
        <v>764</v>
      </c>
      <c r="C431" s="609">
        <v>10193334</v>
      </c>
      <c r="D431" s="609">
        <v>244</v>
      </c>
      <c r="E431" s="609">
        <v>230</v>
      </c>
    </row>
    <row r="432" spans="2:5">
      <c r="B432" s="401" t="s">
        <v>764</v>
      </c>
      <c r="C432" s="609">
        <v>10194548</v>
      </c>
      <c r="D432" s="609">
        <v>277</v>
      </c>
      <c r="E432" s="609">
        <v>221</v>
      </c>
    </row>
    <row r="433" spans="2:5">
      <c r="B433" s="401" t="s">
        <v>764</v>
      </c>
      <c r="C433" s="609">
        <v>10203334</v>
      </c>
      <c r="D433" s="609">
        <v>204</v>
      </c>
      <c r="E433" s="609">
        <v>204</v>
      </c>
    </row>
    <row r="434" spans="2:5">
      <c r="B434" s="401" t="s">
        <v>764</v>
      </c>
      <c r="C434" s="609">
        <v>10204548</v>
      </c>
      <c r="D434" s="609">
        <v>305</v>
      </c>
      <c r="E434" s="609">
        <v>270</v>
      </c>
    </row>
    <row r="435" spans="2:5">
      <c r="B435" s="401" t="s">
        <v>764</v>
      </c>
      <c r="C435" s="609">
        <v>10213334</v>
      </c>
      <c r="D435" s="609">
        <v>375</v>
      </c>
      <c r="E435" s="609">
        <v>198</v>
      </c>
    </row>
    <row r="436" spans="2:5">
      <c r="B436" s="401" t="s">
        <v>764</v>
      </c>
      <c r="C436" s="609">
        <v>10214548</v>
      </c>
      <c r="D436" s="609">
        <v>264</v>
      </c>
      <c r="E436" s="609">
        <v>237</v>
      </c>
    </row>
    <row r="437" spans="2:5">
      <c r="B437" s="401" t="s">
        <v>764</v>
      </c>
      <c r="C437" s="609">
        <v>10223334</v>
      </c>
      <c r="D437" s="609">
        <v>428</v>
      </c>
      <c r="E437" s="609">
        <v>360</v>
      </c>
    </row>
    <row r="438" spans="2:5">
      <c r="B438" s="401" t="s">
        <v>764</v>
      </c>
      <c r="C438" s="609">
        <v>10224548</v>
      </c>
      <c r="D438" s="609">
        <v>370</v>
      </c>
      <c r="E438" s="609">
        <v>323</v>
      </c>
    </row>
    <row r="439" spans="2:5">
      <c r="B439" s="401" t="s">
        <v>764</v>
      </c>
      <c r="C439" s="609">
        <v>10233334</v>
      </c>
      <c r="D439" s="609">
        <v>488</v>
      </c>
      <c r="E439" s="609">
        <v>460</v>
      </c>
    </row>
    <row r="440" spans="2:5">
      <c r="B440" s="401" t="s">
        <v>764</v>
      </c>
      <c r="C440" s="609">
        <v>10234548</v>
      </c>
      <c r="D440" s="609">
        <v>303</v>
      </c>
      <c r="E440" s="609">
        <v>292</v>
      </c>
    </row>
    <row r="441" spans="2:5">
      <c r="B441" s="401" t="s">
        <v>764</v>
      </c>
      <c r="C441" s="609">
        <v>10243334</v>
      </c>
      <c r="D441" s="609">
        <v>464</v>
      </c>
      <c r="E441" s="609">
        <v>304</v>
      </c>
    </row>
    <row r="442" spans="2:5">
      <c r="B442" s="401" t="s">
        <v>764</v>
      </c>
      <c r="C442" s="609">
        <v>10244548</v>
      </c>
      <c r="D442" s="609">
        <v>303</v>
      </c>
      <c r="E442" s="609">
        <v>298</v>
      </c>
    </row>
    <row r="443" spans="2:5">
      <c r="B443" s="401" t="s">
        <v>764</v>
      </c>
      <c r="C443" s="609">
        <v>10253334</v>
      </c>
      <c r="D443" s="609">
        <v>288</v>
      </c>
      <c r="E443" s="609">
        <v>190</v>
      </c>
    </row>
    <row r="444" spans="2:5">
      <c r="B444" s="401" t="s">
        <v>764</v>
      </c>
      <c r="C444" s="609">
        <v>10254548</v>
      </c>
      <c r="D444" s="609">
        <v>289</v>
      </c>
      <c r="E444" s="609">
        <v>281</v>
      </c>
    </row>
    <row r="445" spans="2:5">
      <c r="B445" s="401" t="s">
        <v>764</v>
      </c>
      <c r="C445" s="609">
        <v>10263334</v>
      </c>
      <c r="D445" s="609">
        <v>608</v>
      </c>
      <c r="E445" s="609">
        <v>303</v>
      </c>
    </row>
    <row r="446" spans="2:5">
      <c r="B446" s="401" t="s">
        <v>764</v>
      </c>
      <c r="C446" s="609">
        <v>10264548</v>
      </c>
      <c r="D446" s="609">
        <v>258</v>
      </c>
      <c r="E446" s="609">
        <v>228</v>
      </c>
    </row>
    <row r="447" spans="2:5">
      <c r="B447" s="401" t="s">
        <v>764</v>
      </c>
      <c r="C447" s="609">
        <v>10273334</v>
      </c>
      <c r="D447" s="609">
        <v>335</v>
      </c>
      <c r="E447" s="609">
        <v>252</v>
      </c>
    </row>
    <row r="448" spans="2:5">
      <c r="B448" s="401" t="s">
        <v>764</v>
      </c>
      <c r="C448" s="609">
        <v>10274548</v>
      </c>
      <c r="D448" s="609">
        <v>279</v>
      </c>
      <c r="E448" s="609">
        <v>230</v>
      </c>
    </row>
    <row r="449" spans="2:5">
      <c r="B449" s="401" t="s">
        <v>764</v>
      </c>
      <c r="C449" s="609">
        <v>10283334</v>
      </c>
      <c r="D449" s="609">
        <v>394</v>
      </c>
      <c r="E449" s="609">
        <v>111</v>
      </c>
    </row>
    <row r="450" spans="2:5">
      <c r="B450" s="401" t="s">
        <v>764</v>
      </c>
      <c r="C450" s="609">
        <v>10284548</v>
      </c>
      <c r="D450" s="609">
        <v>229</v>
      </c>
      <c r="E450" s="609">
        <v>207</v>
      </c>
    </row>
    <row r="451" spans="2:5">
      <c r="B451" s="401" t="s">
        <v>764</v>
      </c>
      <c r="C451" s="609">
        <v>10293334</v>
      </c>
      <c r="D451" s="609">
        <v>499</v>
      </c>
      <c r="E451" s="609">
        <v>174</v>
      </c>
    </row>
    <row r="452" spans="2:5">
      <c r="B452" s="401" t="s">
        <v>764</v>
      </c>
      <c r="C452" s="609">
        <v>10294548</v>
      </c>
      <c r="D452" s="609">
        <v>394</v>
      </c>
      <c r="E452" s="609">
        <v>232</v>
      </c>
    </row>
    <row r="453" spans="2:5">
      <c r="B453" s="401" t="s">
        <v>764</v>
      </c>
      <c r="C453" s="609">
        <v>10303334</v>
      </c>
      <c r="D453" s="609">
        <v>386</v>
      </c>
      <c r="E453" s="609">
        <v>169</v>
      </c>
    </row>
    <row r="454" spans="2:5">
      <c r="B454" s="401" t="s">
        <v>764</v>
      </c>
      <c r="C454" s="609">
        <v>10304648</v>
      </c>
      <c r="D454" s="609">
        <v>520</v>
      </c>
      <c r="E454" s="609">
        <v>466</v>
      </c>
    </row>
    <row r="455" spans="2:5">
      <c r="B455" s="401" t="s">
        <v>764</v>
      </c>
      <c r="C455" s="609">
        <v>10313334</v>
      </c>
      <c r="D455" s="609">
        <v>669</v>
      </c>
      <c r="E455" s="609">
        <v>54</v>
      </c>
    </row>
    <row r="456" spans="2:5">
      <c r="B456" s="401" t="s">
        <v>764</v>
      </c>
      <c r="C456" s="609">
        <v>10314648</v>
      </c>
      <c r="D456" s="609">
        <v>331</v>
      </c>
      <c r="E456" s="609">
        <v>322</v>
      </c>
    </row>
    <row r="457" spans="2:5">
      <c r="B457" s="401" t="s">
        <v>764</v>
      </c>
      <c r="C457" s="609">
        <v>10323334</v>
      </c>
      <c r="D457" s="609">
        <v>1062</v>
      </c>
      <c r="E457" s="609">
        <v>120</v>
      </c>
    </row>
    <row r="458" spans="2:5">
      <c r="B458" s="401" t="s">
        <v>764</v>
      </c>
      <c r="C458" s="609">
        <v>10324648</v>
      </c>
      <c r="D458" s="609">
        <v>921</v>
      </c>
      <c r="E458" s="609">
        <v>195</v>
      </c>
    </row>
    <row r="459" spans="2:5">
      <c r="B459" s="401" t="s">
        <v>764</v>
      </c>
      <c r="C459" s="609">
        <v>10334648</v>
      </c>
      <c r="D459" s="609">
        <v>449</v>
      </c>
      <c r="E459" s="609">
        <v>261</v>
      </c>
    </row>
    <row r="460" spans="2:5">
      <c r="B460" s="401" t="s">
        <v>764</v>
      </c>
      <c r="C460" s="609">
        <v>10344648</v>
      </c>
      <c r="D460" s="609">
        <v>690</v>
      </c>
      <c r="E460" s="609">
        <v>382</v>
      </c>
    </row>
    <row r="461" spans="2:5">
      <c r="B461" s="401" t="s">
        <v>764</v>
      </c>
      <c r="C461" s="609">
        <v>10354648</v>
      </c>
      <c r="D461" s="609">
        <v>547</v>
      </c>
      <c r="E461" s="609">
        <v>480</v>
      </c>
    </row>
    <row r="462" spans="2:5">
      <c r="B462" s="401" t="s">
        <v>764</v>
      </c>
      <c r="C462" s="609">
        <v>10364648</v>
      </c>
      <c r="D462" s="609">
        <v>640</v>
      </c>
      <c r="E462" s="609">
        <v>581</v>
      </c>
    </row>
    <row r="463" spans="2:5">
      <c r="B463" s="401" t="s">
        <v>764</v>
      </c>
      <c r="C463" s="609">
        <v>10374648</v>
      </c>
      <c r="D463" s="609">
        <v>579</v>
      </c>
      <c r="E463" s="609">
        <v>537</v>
      </c>
    </row>
    <row r="464" spans="2:5">
      <c r="B464" s="401" t="s">
        <v>764</v>
      </c>
      <c r="C464" s="609">
        <v>10384648</v>
      </c>
      <c r="D464" s="609">
        <v>303</v>
      </c>
      <c r="E464" s="609">
        <v>297</v>
      </c>
    </row>
    <row r="465" spans="2:5">
      <c r="B465" s="401" t="s">
        <v>764</v>
      </c>
      <c r="C465" s="609">
        <v>10394648</v>
      </c>
      <c r="D465" s="609">
        <v>432</v>
      </c>
      <c r="E465" s="609">
        <v>310</v>
      </c>
    </row>
    <row r="466" spans="2:5">
      <c r="B466" s="401" t="s">
        <v>764</v>
      </c>
      <c r="C466" s="609">
        <v>10404648</v>
      </c>
      <c r="D466" s="609">
        <v>299</v>
      </c>
      <c r="E466" s="609">
        <v>287</v>
      </c>
    </row>
    <row r="467" spans="2:5">
      <c r="B467" s="401" t="s">
        <v>764</v>
      </c>
      <c r="C467" s="609">
        <v>10414648</v>
      </c>
      <c r="D467" s="609">
        <v>309</v>
      </c>
      <c r="E467" s="609">
        <v>280</v>
      </c>
    </row>
    <row r="468" spans="2:5">
      <c r="B468" s="401" t="s">
        <v>764</v>
      </c>
      <c r="C468" s="609">
        <v>10424648</v>
      </c>
      <c r="D468" s="609">
        <v>295</v>
      </c>
      <c r="E468" s="609">
        <v>284</v>
      </c>
    </row>
    <row r="469" spans="2:5">
      <c r="B469" s="401" t="s">
        <v>764</v>
      </c>
      <c r="C469" s="609">
        <v>10434648</v>
      </c>
      <c r="D469" s="609">
        <v>291</v>
      </c>
      <c r="E469" s="609">
        <v>267</v>
      </c>
    </row>
    <row r="470" spans="2:5">
      <c r="B470" s="401" t="s">
        <v>764</v>
      </c>
      <c r="C470" s="609">
        <v>10444648</v>
      </c>
      <c r="D470" s="609">
        <v>332</v>
      </c>
      <c r="E470" s="609">
        <v>291</v>
      </c>
    </row>
    <row r="471" spans="2:5">
      <c r="B471" s="401" t="s">
        <v>764</v>
      </c>
      <c r="C471" s="609">
        <v>10454648</v>
      </c>
      <c r="D471" s="609">
        <v>969</v>
      </c>
      <c r="E471" s="609">
        <v>713</v>
      </c>
    </row>
    <row r="472" spans="2:5">
      <c r="B472" s="401" t="s">
        <v>764</v>
      </c>
      <c r="C472" s="609">
        <v>11003233</v>
      </c>
      <c r="D472" s="609">
        <v>415</v>
      </c>
      <c r="E472" s="609">
        <v>410</v>
      </c>
    </row>
    <row r="473" spans="2:5">
      <c r="B473" s="401" t="s">
        <v>764</v>
      </c>
      <c r="C473" s="609">
        <v>11003333</v>
      </c>
      <c r="D473" s="609">
        <v>1097</v>
      </c>
      <c r="E473" s="609">
        <v>433</v>
      </c>
    </row>
    <row r="474" spans="2:5">
      <c r="B474" s="401" t="s">
        <v>764</v>
      </c>
      <c r="C474" s="609">
        <v>11005724</v>
      </c>
      <c r="D474" s="609">
        <v>3</v>
      </c>
      <c r="E474" s="609">
        <v>723</v>
      </c>
    </row>
    <row r="475" spans="2:5">
      <c r="B475" s="401" t="s">
        <v>764</v>
      </c>
      <c r="C475" s="609">
        <v>11013233</v>
      </c>
      <c r="D475" s="609">
        <v>385</v>
      </c>
      <c r="E475" s="609">
        <v>327</v>
      </c>
    </row>
    <row r="476" spans="2:5">
      <c r="B476" s="401" t="s">
        <v>764</v>
      </c>
      <c r="C476" s="609">
        <v>11013333</v>
      </c>
      <c r="D476" s="609">
        <v>793</v>
      </c>
      <c r="E476" s="609">
        <v>133</v>
      </c>
    </row>
    <row r="477" spans="2:5">
      <c r="B477" s="401" t="s">
        <v>764</v>
      </c>
      <c r="C477" s="609">
        <v>11014650</v>
      </c>
      <c r="D477" s="609">
        <v>608</v>
      </c>
      <c r="E477" s="609">
        <v>573</v>
      </c>
    </row>
    <row r="478" spans="2:5">
      <c r="B478" s="401" t="s">
        <v>764</v>
      </c>
      <c r="C478" s="609">
        <v>11023233</v>
      </c>
      <c r="D478" s="609">
        <v>557</v>
      </c>
      <c r="E478" s="609">
        <v>174</v>
      </c>
    </row>
    <row r="479" spans="2:5">
      <c r="B479" s="401" t="s">
        <v>764</v>
      </c>
      <c r="C479" s="609">
        <v>11023333</v>
      </c>
      <c r="D479" s="609">
        <v>438</v>
      </c>
      <c r="E479" s="609">
        <v>80</v>
      </c>
    </row>
    <row r="480" spans="2:5">
      <c r="B480" s="401" t="s">
        <v>764</v>
      </c>
      <c r="C480" s="609">
        <v>11024650</v>
      </c>
      <c r="D480" s="609">
        <v>648</v>
      </c>
      <c r="E480" s="609">
        <v>378</v>
      </c>
    </row>
    <row r="481" spans="2:5">
      <c r="B481" s="401" t="s">
        <v>764</v>
      </c>
      <c r="C481" s="609">
        <v>11033233</v>
      </c>
      <c r="D481" s="609">
        <v>312</v>
      </c>
      <c r="E481" s="609">
        <v>264</v>
      </c>
    </row>
    <row r="482" spans="2:5">
      <c r="B482" s="401" t="s">
        <v>764</v>
      </c>
      <c r="C482" s="609">
        <v>11033333</v>
      </c>
      <c r="D482" s="609">
        <v>606</v>
      </c>
      <c r="E482" s="609">
        <v>99</v>
      </c>
    </row>
    <row r="483" spans="2:5">
      <c r="B483" s="401" t="s">
        <v>764</v>
      </c>
      <c r="C483" s="609">
        <v>11043233</v>
      </c>
      <c r="D483" s="609">
        <v>602</v>
      </c>
      <c r="E483" s="609">
        <v>163</v>
      </c>
    </row>
    <row r="484" spans="2:5">
      <c r="B484" s="401" t="s">
        <v>764</v>
      </c>
      <c r="C484" s="609">
        <v>11043333</v>
      </c>
      <c r="D484" s="609">
        <v>761</v>
      </c>
      <c r="E484" s="609">
        <v>107</v>
      </c>
    </row>
    <row r="485" spans="2:5">
      <c r="B485" s="401" t="s">
        <v>764</v>
      </c>
      <c r="C485" s="609">
        <v>11044650</v>
      </c>
      <c r="D485" s="609">
        <v>1418</v>
      </c>
      <c r="E485" s="609">
        <v>427</v>
      </c>
    </row>
    <row r="486" spans="2:5">
      <c r="B486" s="401" t="s">
        <v>764</v>
      </c>
      <c r="C486" s="609">
        <v>11053233</v>
      </c>
      <c r="D486" s="609">
        <v>324</v>
      </c>
      <c r="E486" s="609">
        <v>254</v>
      </c>
    </row>
    <row r="487" spans="2:5">
      <c r="B487" s="401" t="s">
        <v>764</v>
      </c>
      <c r="C487" s="609">
        <v>11053333</v>
      </c>
      <c r="D487" s="609">
        <v>603</v>
      </c>
      <c r="E487" s="609">
        <v>245</v>
      </c>
    </row>
    <row r="488" spans="2:5">
      <c r="B488" s="401" t="s">
        <v>764</v>
      </c>
      <c r="C488" s="609">
        <v>11054650</v>
      </c>
      <c r="D488" s="609">
        <v>863</v>
      </c>
      <c r="E488" s="609">
        <v>297</v>
      </c>
    </row>
    <row r="489" spans="2:5">
      <c r="B489" s="401" t="s">
        <v>764</v>
      </c>
      <c r="C489" s="609">
        <v>11063233</v>
      </c>
      <c r="D489" s="609">
        <v>349</v>
      </c>
      <c r="E489" s="609">
        <v>294</v>
      </c>
    </row>
    <row r="490" spans="2:5">
      <c r="B490" s="401" t="s">
        <v>764</v>
      </c>
      <c r="C490" s="609">
        <v>11063333</v>
      </c>
      <c r="D490" s="609">
        <v>635</v>
      </c>
      <c r="E490" s="609">
        <v>38</v>
      </c>
    </row>
    <row r="491" spans="2:5">
      <c r="B491" s="401" t="s">
        <v>764</v>
      </c>
      <c r="C491" s="609">
        <v>11064650</v>
      </c>
      <c r="D491" s="609">
        <v>475</v>
      </c>
      <c r="E491" s="609">
        <v>444</v>
      </c>
    </row>
    <row r="492" spans="2:5">
      <c r="B492" s="401" t="s">
        <v>764</v>
      </c>
      <c r="C492" s="609">
        <v>11073233</v>
      </c>
      <c r="D492" s="609">
        <v>544</v>
      </c>
      <c r="E492" s="609">
        <v>413</v>
      </c>
    </row>
    <row r="493" spans="2:5">
      <c r="B493" s="401" t="s">
        <v>764</v>
      </c>
      <c r="C493" s="609">
        <v>11074650</v>
      </c>
      <c r="D493" s="609">
        <v>430</v>
      </c>
      <c r="E493" s="609">
        <v>367</v>
      </c>
    </row>
    <row r="494" spans="2:5">
      <c r="B494" s="401" t="s">
        <v>764</v>
      </c>
      <c r="C494" s="609">
        <v>11083233</v>
      </c>
      <c r="D494" s="609">
        <v>110</v>
      </c>
      <c r="E494" s="609">
        <v>25</v>
      </c>
    </row>
    <row r="495" spans="2:5">
      <c r="B495" s="401" t="s">
        <v>764</v>
      </c>
      <c r="C495" s="609">
        <v>11084650</v>
      </c>
      <c r="D495" s="609">
        <v>342</v>
      </c>
      <c r="E495" s="609">
        <v>250</v>
      </c>
    </row>
    <row r="496" spans="2:5">
      <c r="B496" s="401" t="s">
        <v>764</v>
      </c>
      <c r="C496" s="609">
        <v>11093233</v>
      </c>
      <c r="D496" s="609">
        <v>497</v>
      </c>
      <c r="E496" s="609">
        <v>160</v>
      </c>
    </row>
    <row r="497" spans="2:5">
      <c r="B497" s="401" t="s">
        <v>764</v>
      </c>
      <c r="C497" s="609">
        <v>11094650</v>
      </c>
      <c r="D497" s="609">
        <v>928</v>
      </c>
      <c r="E497" s="609">
        <v>224</v>
      </c>
    </row>
    <row r="498" spans="2:5">
      <c r="B498" s="401" t="s">
        <v>764</v>
      </c>
      <c r="C498" s="609">
        <v>11103233</v>
      </c>
      <c r="D498" s="609">
        <v>329</v>
      </c>
      <c r="E498" s="609">
        <v>106</v>
      </c>
    </row>
    <row r="499" spans="2:5">
      <c r="B499" s="401" t="s">
        <v>764</v>
      </c>
      <c r="C499" s="609">
        <v>11104650</v>
      </c>
      <c r="D499" s="609">
        <v>681</v>
      </c>
      <c r="E499" s="609">
        <v>186</v>
      </c>
    </row>
    <row r="500" spans="2:5">
      <c r="B500" s="401" t="s">
        <v>764</v>
      </c>
      <c r="C500" s="609">
        <v>11113233</v>
      </c>
      <c r="D500" s="609">
        <v>289</v>
      </c>
      <c r="E500" s="609">
        <v>171</v>
      </c>
    </row>
    <row r="501" spans="2:5">
      <c r="B501" s="401" t="s">
        <v>764</v>
      </c>
      <c r="C501" s="609">
        <v>11114650</v>
      </c>
      <c r="D501" s="609">
        <v>440</v>
      </c>
      <c r="E501" s="609">
        <v>402</v>
      </c>
    </row>
    <row r="502" spans="2:5">
      <c r="B502" s="401" t="s">
        <v>764</v>
      </c>
      <c r="C502" s="609">
        <v>11123233</v>
      </c>
      <c r="D502" s="609">
        <v>242</v>
      </c>
      <c r="E502" s="609">
        <v>207</v>
      </c>
    </row>
    <row r="503" spans="2:5">
      <c r="B503" s="401" t="s">
        <v>764</v>
      </c>
      <c r="C503" s="609">
        <v>11124650</v>
      </c>
      <c r="D503" s="609">
        <v>1293</v>
      </c>
      <c r="E503" s="609">
        <v>261</v>
      </c>
    </row>
    <row r="504" spans="2:5">
      <c r="B504" s="401" t="s">
        <v>764</v>
      </c>
      <c r="C504" s="609">
        <v>11133233</v>
      </c>
      <c r="D504" s="609">
        <v>543</v>
      </c>
      <c r="E504" s="609">
        <v>384</v>
      </c>
    </row>
    <row r="505" spans="2:5">
      <c r="B505" s="401" t="s">
        <v>764</v>
      </c>
      <c r="C505" s="609">
        <v>11134650</v>
      </c>
      <c r="D505" s="609">
        <v>604</v>
      </c>
      <c r="E505" s="609">
        <v>371</v>
      </c>
    </row>
    <row r="506" spans="2:5">
      <c r="B506" s="401" t="s">
        <v>764</v>
      </c>
      <c r="C506" s="609">
        <v>11143233</v>
      </c>
      <c r="D506" s="609">
        <v>262</v>
      </c>
      <c r="E506" s="609">
        <v>208</v>
      </c>
    </row>
    <row r="507" spans="2:5">
      <c r="B507" s="401" t="s">
        <v>764</v>
      </c>
      <c r="C507" s="609">
        <v>11144650</v>
      </c>
      <c r="D507" s="609">
        <v>885</v>
      </c>
      <c r="E507" s="609">
        <v>361</v>
      </c>
    </row>
    <row r="508" spans="2:5">
      <c r="B508" s="401" t="s">
        <v>764</v>
      </c>
      <c r="C508" s="609">
        <v>11154650</v>
      </c>
      <c r="D508" s="609">
        <v>875</v>
      </c>
      <c r="E508" s="609">
        <v>837</v>
      </c>
    </row>
    <row r="509" spans="2:5">
      <c r="B509" s="401" t="s">
        <v>764</v>
      </c>
      <c r="C509" s="609">
        <v>11164650</v>
      </c>
      <c r="D509" s="609">
        <v>591</v>
      </c>
      <c r="E509" s="609">
        <v>347</v>
      </c>
    </row>
    <row r="510" spans="2:5">
      <c r="B510" s="401" t="s">
        <v>764</v>
      </c>
      <c r="C510" s="609">
        <v>11174650</v>
      </c>
      <c r="D510" s="609">
        <v>1097</v>
      </c>
      <c r="E510" s="609">
        <v>98</v>
      </c>
    </row>
    <row r="511" spans="2:5">
      <c r="B511" s="401" t="s">
        <v>764</v>
      </c>
      <c r="C511" s="609">
        <v>11184650</v>
      </c>
      <c r="D511" s="609">
        <v>513</v>
      </c>
      <c r="E511" s="609">
        <v>213</v>
      </c>
    </row>
    <row r="512" spans="2:5">
      <c r="B512" s="401" t="s">
        <v>764</v>
      </c>
      <c r="C512" s="609">
        <v>11194650</v>
      </c>
      <c r="D512" s="609">
        <v>297</v>
      </c>
      <c r="E512" s="609">
        <v>259</v>
      </c>
    </row>
    <row r="513" spans="2:5">
      <c r="B513" s="401" t="s">
        <v>764</v>
      </c>
      <c r="C513" s="609">
        <v>11204650</v>
      </c>
      <c r="D513" s="609">
        <v>365</v>
      </c>
      <c r="E513" s="609">
        <v>265</v>
      </c>
    </row>
    <row r="514" spans="2:5">
      <c r="B514" s="401" t="s">
        <v>764</v>
      </c>
      <c r="C514" s="609">
        <v>11214650</v>
      </c>
      <c r="D514" s="609">
        <v>335</v>
      </c>
      <c r="E514" s="609">
        <v>200</v>
      </c>
    </row>
    <row r="515" spans="2:5">
      <c r="B515" s="401" t="s">
        <v>764</v>
      </c>
      <c r="C515" s="609">
        <v>11224650</v>
      </c>
      <c r="D515" s="609">
        <v>396</v>
      </c>
      <c r="E515" s="609">
        <v>333</v>
      </c>
    </row>
    <row r="516" spans="2:5">
      <c r="B516" s="401" t="s">
        <v>764</v>
      </c>
      <c r="C516" s="609">
        <v>11234650</v>
      </c>
      <c r="D516" s="609">
        <v>309</v>
      </c>
      <c r="E516" s="609">
        <v>263</v>
      </c>
    </row>
    <row r="517" spans="2:5">
      <c r="B517" s="401" t="s">
        <v>764</v>
      </c>
      <c r="C517" s="609">
        <v>11244650</v>
      </c>
      <c r="D517" s="609">
        <v>620</v>
      </c>
      <c r="E517" s="609">
        <v>227</v>
      </c>
    </row>
    <row r="518" spans="2:5">
      <c r="B518" s="401" t="s">
        <v>764</v>
      </c>
      <c r="C518" s="609">
        <v>11254650</v>
      </c>
      <c r="D518" s="609">
        <v>855</v>
      </c>
      <c r="E518" s="609">
        <v>142</v>
      </c>
    </row>
    <row r="519" spans="2:5">
      <c r="B519" s="401" t="s">
        <v>764</v>
      </c>
      <c r="C519" s="609">
        <v>11264650</v>
      </c>
      <c r="D519" s="609">
        <v>391</v>
      </c>
      <c r="E519" s="609">
        <v>300</v>
      </c>
    </row>
    <row r="520" spans="2:5">
      <c r="B520" s="401" t="s">
        <v>764</v>
      </c>
      <c r="C520" s="609">
        <v>11274650</v>
      </c>
      <c r="D520" s="609">
        <v>381</v>
      </c>
      <c r="E520" s="609">
        <v>321</v>
      </c>
    </row>
    <row r="521" spans="2:5">
      <c r="B521" s="401" t="s">
        <v>764</v>
      </c>
      <c r="C521" s="609">
        <v>11284650</v>
      </c>
      <c r="D521" s="609">
        <v>466</v>
      </c>
      <c r="E521" s="609">
        <v>732</v>
      </c>
    </row>
    <row r="522" spans="2:5">
      <c r="B522" s="401" t="s">
        <v>764</v>
      </c>
      <c r="C522" s="609">
        <v>11294650</v>
      </c>
      <c r="D522" s="609">
        <v>430</v>
      </c>
      <c r="E522" s="609">
        <v>186</v>
      </c>
    </row>
    <row r="523" spans="2:5">
      <c r="B523" s="401" t="s">
        <v>764</v>
      </c>
      <c r="C523" s="609">
        <v>11304650</v>
      </c>
      <c r="D523" s="609">
        <v>271</v>
      </c>
      <c r="E523" s="609">
        <v>242</v>
      </c>
    </row>
    <row r="524" spans="2:5">
      <c r="B524" s="401" t="s">
        <v>764</v>
      </c>
      <c r="C524" s="609">
        <v>11314650</v>
      </c>
      <c r="D524" s="609">
        <v>397</v>
      </c>
      <c r="E524" s="609">
        <v>340</v>
      </c>
    </row>
    <row r="525" spans="2:5">
      <c r="B525" s="401" t="s">
        <v>764</v>
      </c>
      <c r="C525" s="609">
        <v>11324650</v>
      </c>
      <c r="D525" s="609">
        <v>414</v>
      </c>
      <c r="E525" s="609">
        <v>319</v>
      </c>
    </row>
    <row r="526" spans="2:5">
      <c r="B526" s="401" t="s">
        <v>764</v>
      </c>
      <c r="C526" s="609">
        <v>11334650</v>
      </c>
      <c r="D526" s="609">
        <v>527</v>
      </c>
      <c r="E526" s="609">
        <v>456</v>
      </c>
    </row>
    <row r="527" spans="2:5">
      <c r="B527" s="401" t="s">
        <v>764</v>
      </c>
      <c r="C527" s="609">
        <v>11344650</v>
      </c>
      <c r="D527" s="609">
        <v>484</v>
      </c>
      <c r="E527" s="609">
        <v>415</v>
      </c>
    </row>
    <row r="528" spans="2:5">
      <c r="B528" s="401" t="s">
        <v>764</v>
      </c>
      <c r="C528" s="609">
        <v>11354650</v>
      </c>
      <c r="D528" s="609">
        <v>599</v>
      </c>
      <c r="E528" s="609">
        <v>518</v>
      </c>
    </row>
    <row r="529" spans="2:5">
      <c r="B529" s="401" t="s">
        <v>764</v>
      </c>
      <c r="C529" s="609">
        <v>11364650</v>
      </c>
      <c r="D529" s="609">
        <v>773</v>
      </c>
      <c r="E529" s="609">
        <v>570</v>
      </c>
    </row>
    <row r="530" spans="2:5">
      <c r="B530" s="401" t="s">
        <v>764</v>
      </c>
      <c r="C530" s="609">
        <v>11374650</v>
      </c>
      <c r="D530" s="609">
        <v>557</v>
      </c>
      <c r="E530" s="609">
        <v>503</v>
      </c>
    </row>
    <row r="531" spans="2:5">
      <c r="B531" s="401" t="s">
        <v>764</v>
      </c>
      <c r="C531" s="609">
        <v>11384650</v>
      </c>
      <c r="D531" s="609">
        <v>521</v>
      </c>
      <c r="E531" s="609">
        <v>390</v>
      </c>
    </row>
    <row r="532" spans="2:5">
      <c r="B532" s="401" t="s">
        <v>764</v>
      </c>
      <c r="C532" s="609">
        <v>11394650</v>
      </c>
      <c r="D532" s="609">
        <v>650</v>
      </c>
      <c r="E532" s="609">
        <v>182</v>
      </c>
    </row>
    <row r="533" spans="2:5">
      <c r="B533" s="401" t="s">
        <v>764</v>
      </c>
      <c r="C533" s="609">
        <v>12003333</v>
      </c>
      <c r="D533" s="609">
        <v>830</v>
      </c>
      <c r="E533" s="609">
        <v>112</v>
      </c>
    </row>
    <row r="534" spans="2:5">
      <c r="B534" s="401" t="s">
        <v>764</v>
      </c>
      <c r="C534" s="609">
        <v>12003415</v>
      </c>
      <c r="D534" s="609">
        <v>2</v>
      </c>
      <c r="E534" s="609">
        <v>2</v>
      </c>
    </row>
    <row r="535" spans="2:5">
      <c r="B535" s="401" t="s">
        <v>764</v>
      </c>
      <c r="C535" s="609">
        <v>12004515</v>
      </c>
      <c r="D535" s="609">
        <v>56</v>
      </c>
      <c r="E535" s="609">
        <v>48</v>
      </c>
    </row>
    <row r="536" spans="2:5">
      <c r="B536" s="401" t="s">
        <v>764</v>
      </c>
      <c r="C536" s="609">
        <v>12013333</v>
      </c>
      <c r="D536" s="609">
        <v>1237</v>
      </c>
      <c r="E536" s="609">
        <v>5</v>
      </c>
    </row>
    <row r="537" spans="2:5">
      <c r="B537" s="401" t="s">
        <v>764</v>
      </c>
      <c r="C537" s="609">
        <v>12014650</v>
      </c>
      <c r="D537" s="609">
        <v>350</v>
      </c>
      <c r="E537" s="609">
        <v>345</v>
      </c>
    </row>
    <row r="538" spans="2:5">
      <c r="B538" s="401" t="s">
        <v>764</v>
      </c>
      <c r="C538" s="609">
        <v>12015139</v>
      </c>
      <c r="D538" s="609">
        <v>192</v>
      </c>
      <c r="E538" s="609">
        <v>178</v>
      </c>
    </row>
    <row r="539" spans="2:5">
      <c r="B539" s="401" t="s">
        <v>764</v>
      </c>
      <c r="C539" s="609">
        <v>12023333</v>
      </c>
      <c r="D539" s="609">
        <v>755</v>
      </c>
      <c r="E539" s="609">
        <v>29</v>
      </c>
    </row>
    <row r="540" spans="2:5">
      <c r="B540" s="401" t="s">
        <v>764</v>
      </c>
      <c r="C540" s="609">
        <v>12024650</v>
      </c>
      <c r="D540" s="609">
        <v>357</v>
      </c>
      <c r="E540" s="609">
        <v>347</v>
      </c>
    </row>
    <row r="541" spans="2:5">
      <c r="B541" s="401" t="s">
        <v>764</v>
      </c>
      <c r="C541" s="609">
        <v>12033333</v>
      </c>
      <c r="D541" s="609">
        <v>658</v>
      </c>
      <c r="E541" s="609">
        <v>218</v>
      </c>
    </row>
    <row r="542" spans="2:5">
      <c r="B542" s="401" t="s">
        <v>764</v>
      </c>
      <c r="C542" s="609">
        <v>12034650</v>
      </c>
      <c r="D542" s="609">
        <v>343</v>
      </c>
      <c r="E542" s="609">
        <v>334</v>
      </c>
    </row>
    <row r="543" spans="2:5">
      <c r="B543" s="401" t="s">
        <v>764</v>
      </c>
      <c r="C543" s="609">
        <v>12043333</v>
      </c>
      <c r="D543" s="609">
        <v>373</v>
      </c>
      <c r="E543" s="609">
        <v>355</v>
      </c>
    </row>
    <row r="544" spans="2:5">
      <c r="B544" s="401" t="s">
        <v>764</v>
      </c>
      <c r="C544" s="609">
        <v>12044650</v>
      </c>
      <c r="D544" s="609">
        <v>376</v>
      </c>
      <c r="E544" s="609">
        <v>298</v>
      </c>
    </row>
    <row r="545" spans="2:5">
      <c r="B545" s="401" t="s">
        <v>764</v>
      </c>
      <c r="C545" s="609">
        <v>12053333</v>
      </c>
      <c r="D545" s="609">
        <v>341</v>
      </c>
      <c r="E545" s="609">
        <v>328</v>
      </c>
    </row>
    <row r="546" spans="2:5">
      <c r="B546" s="401" t="s">
        <v>764</v>
      </c>
      <c r="C546" s="609">
        <v>12054650</v>
      </c>
      <c r="D546" s="609">
        <v>793</v>
      </c>
      <c r="E546" s="609">
        <v>117</v>
      </c>
    </row>
    <row r="547" spans="2:5">
      <c r="B547" s="401" t="s">
        <v>764</v>
      </c>
      <c r="C547" s="609">
        <v>12063333</v>
      </c>
      <c r="D547" s="609">
        <v>360</v>
      </c>
      <c r="E547" s="609">
        <v>202</v>
      </c>
    </row>
    <row r="548" spans="2:5">
      <c r="B548" s="401" t="s">
        <v>764</v>
      </c>
      <c r="C548" s="609">
        <v>12064650</v>
      </c>
      <c r="D548" s="609">
        <v>404</v>
      </c>
      <c r="E548" s="609">
        <v>293</v>
      </c>
    </row>
    <row r="549" spans="2:5">
      <c r="B549" s="401" t="s">
        <v>764</v>
      </c>
      <c r="C549" s="609">
        <v>12073333</v>
      </c>
      <c r="D549" s="609">
        <v>261</v>
      </c>
      <c r="E549" s="609">
        <v>169</v>
      </c>
    </row>
    <row r="550" spans="2:5">
      <c r="B550" s="401" t="s">
        <v>764</v>
      </c>
      <c r="C550" s="609">
        <v>12074650</v>
      </c>
      <c r="D550" s="609">
        <v>669</v>
      </c>
      <c r="E550" s="609">
        <v>249</v>
      </c>
    </row>
    <row r="551" spans="2:5">
      <c r="B551" s="401" t="s">
        <v>764</v>
      </c>
      <c r="C551" s="609">
        <v>12083333</v>
      </c>
      <c r="D551" s="609">
        <v>461</v>
      </c>
      <c r="E551" s="609">
        <v>370</v>
      </c>
    </row>
    <row r="552" spans="2:5">
      <c r="B552" s="401" t="s">
        <v>764</v>
      </c>
      <c r="C552" s="609">
        <v>12084650</v>
      </c>
      <c r="D552" s="609">
        <v>272</v>
      </c>
      <c r="E552" s="609">
        <v>263</v>
      </c>
    </row>
    <row r="553" spans="2:5">
      <c r="B553" s="401" t="s">
        <v>764</v>
      </c>
      <c r="C553" s="609">
        <v>12093333</v>
      </c>
      <c r="D553" s="609">
        <v>340</v>
      </c>
      <c r="E553" s="609">
        <v>297</v>
      </c>
    </row>
    <row r="554" spans="2:5">
      <c r="B554" s="401" t="s">
        <v>764</v>
      </c>
      <c r="C554" s="609">
        <v>12094650</v>
      </c>
      <c r="D554" s="609">
        <v>393</v>
      </c>
      <c r="E554" s="609">
        <v>315</v>
      </c>
    </row>
    <row r="555" spans="2:5">
      <c r="B555" s="401" t="s">
        <v>764</v>
      </c>
      <c r="C555" s="609">
        <v>12103333</v>
      </c>
      <c r="D555" s="609">
        <v>1003</v>
      </c>
      <c r="E555" s="609">
        <v>107</v>
      </c>
    </row>
    <row r="556" spans="2:5">
      <c r="B556" s="401" t="s">
        <v>764</v>
      </c>
      <c r="C556" s="609">
        <v>12104650</v>
      </c>
      <c r="D556" s="609">
        <v>313</v>
      </c>
      <c r="E556" s="609">
        <v>291</v>
      </c>
    </row>
    <row r="557" spans="2:5">
      <c r="B557" s="401" t="s">
        <v>764</v>
      </c>
      <c r="C557" s="609">
        <v>12113333</v>
      </c>
      <c r="D557" s="609">
        <v>493</v>
      </c>
      <c r="E557" s="609">
        <v>234</v>
      </c>
    </row>
    <row r="558" spans="2:5">
      <c r="B558" s="401" t="s">
        <v>764</v>
      </c>
      <c r="C558" s="609">
        <v>12114650</v>
      </c>
      <c r="D558" s="609">
        <v>320</v>
      </c>
      <c r="E558" s="609">
        <v>288</v>
      </c>
    </row>
    <row r="559" spans="2:5">
      <c r="B559" s="401" t="s">
        <v>764</v>
      </c>
      <c r="C559" s="609">
        <v>12123333</v>
      </c>
      <c r="D559" s="609">
        <v>312</v>
      </c>
      <c r="E559" s="609">
        <v>306</v>
      </c>
    </row>
    <row r="560" spans="2:5">
      <c r="B560" s="401" t="s">
        <v>764</v>
      </c>
      <c r="C560" s="609">
        <v>12124650</v>
      </c>
      <c r="D560" s="609">
        <v>405</v>
      </c>
      <c r="E560" s="609">
        <v>375</v>
      </c>
    </row>
    <row r="561" spans="2:5">
      <c r="B561" s="401" t="s">
        <v>764</v>
      </c>
      <c r="C561" s="609">
        <v>12133333</v>
      </c>
      <c r="D561" s="609">
        <v>293</v>
      </c>
      <c r="E561" s="609">
        <v>264</v>
      </c>
    </row>
    <row r="562" spans="2:5">
      <c r="B562" s="401" t="s">
        <v>764</v>
      </c>
      <c r="C562" s="609">
        <v>12134650</v>
      </c>
      <c r="D562" s="609">
        <v>480</v>
      </c>
      <c r="E562" s="609">
        <v>445</v>
      </c>
    </row>
    <row r="563" spans="2:5">
      <c r="B563" s="401" t="s">
        <v>764</v>
      </c>
      <c r="C563" s="609">
        <v>12143333</v>
      </c>
      <c r="D563" s="609">
        <v>386</v>
      </c>
      <c r="E563" s="609">
        <v>327</v>
      </c>
    </row>
    <row r="564" spans="2:5">
      <c r="B564" s="401" t="s">
        <v>764</v>
      </c>
      <c r="C564" s="609">
        <v>12144650</v>
      </c>
      <c r="D564" s="609">
        <v>499</v>
      </c>
      <c r="E564" s="609">
        <v>464</v>
      </c>
    </row>
    <row r="565" spans="2:5">
      <c r="B565" s="401" t="s">
        <v>764</v>
      </c>
      <c r="C565" s="609">
        <v>12153333</v>
      </c>
      <c r="D565" s="609">
        <v>304</v>
      </c>
      <c r="E565" s="609">
        <v>297</v>
      </c>
    </row>
    <row r="566" spans="2:5">
      <c r="B566" s="401" t="s">
        <v>764</v>
      </c>
      <c r="C566" s="609">
        <v>12154650</v>
      </c>
      <c r="D566" s="609">
        <v>394</v>
      </c>
      <c r="E566" s="609">
        <v>270</v>
      </c>
    </row>
    <row r="567" spans="2:5">
      <c r="B567" s="401" t="s">
        <v>764</v>
      </c>
      <c r="C567" s="609">
        <v>12163333</v>
      </c>
      <c r="D567" s="609">
        <v>286</v>
      </c>
      <c r="E567" s="609">
        <v>277</v>
      </c>
    </row>
    <row r="568" spans="2:5">
      <c r="B568" s="401" t="s">
        <v>764</v>
      </c>
      <c r="C568" s="609">
        <v>12164650</v>
      </c>
      <c r="D568" s="609">
        <v>584</v>
      </c>
      <c r="E568" s="609">
        <v>202</v>
      </c>
    </row>
    <row r="569" spans="2:5">
      <c r="B569" s="401" t="s">
        <v>764</v>
      </c>
      <c r="C569" s="609">
        <v>12173333</v>
      </c>
      <c r="D569" s="609">
        <v>928</v>
      </c>
      <c r="E569" s="609">
        <v>99</v>
      </c>
    </row>
    <row r="570" spans="2:5">
      <c r="B570" s="401" t="s">
        <v>764</v>
      </c>
      <c r="C570" s="609">
        <v>12174650</v>
      </c>
      <c r="D570" s="609">
        <v>354</v>
      </c>
      <c r="E570" s="609">
        <v>323</v>
      </c>
    </row>
    <row r="571" spans="2:5">
      <c r="B571" s="401" t="s">
        <v>764</v>
      </c>
      <c r="C571" s="609">
        <v>12183333</v>
      </c>
      <c r="D571" s="609">
        <v>551</v>
      </c>
      <c r="E571" s="609">
        <v>107</v>
      </c>
    </row>
    <row r="572" spans="2:5">
      <c r="B572" s="401" t="s">
        <v>764</v>
      </c>
      <c r="C572" s="609">
        <v>12184650</v>
      </c>
      <c r="D572" s="609">
        <v>278</v>
      </c>
      <c r="E572" s="609">
        <v>235</v>
      </c>
    </row>
    <row r="573" spans="2:5">
      <c r="B573" s="401" t="s">
        <v>764</v>
      </c>
      <c r="C573" s="609">
        <v>12193333</v>
      </c>
      <c r="D573" s="609">
        <v>453</v>
      </c>
      <c r="E573" s="609">
        <v>260</v>
      </c>
    </row>
    <row r="574" spans="2:5">
      <c r="B574" s="401" t="s">
        <v>764</v>
      </c>
      <c r="C574" s="609">
        <v>12194650</v>
      </c>
      <c r="D574" s="609">
        <v>300</v>
      </c>
      <c r="E574" s="609">
        <v>237</v>
      </c>
    </row>
    <row r="575" spans="2:5">
      <c r="B575" s="401" t="s">
        <v>764</v>
      </c>
      <c r="C575" s="609">
        <v>12204650</v>
      </c>
      <c r="D575" s="609">
        <v>387</v>
      </c>
      <c r="E575" s="609">
        <v>339</v>
      </c>
    </row>
    <row r="576" spans="2:5">
      <c r="B576" s="401" t="s">
        <v>764</v>
      </c>
      <c r="C576" s="609">
        <v>12214650</v>
      </c>
      <c r="D576" s="609">
        <v>398</v>
      </c>
      <c r="E576" s="609">
        <v>351</v>
      </c>
    </row>
    <row r="577" spans="2:5">
      <c r="B577" s="401" t="s">
        <v>764</v>
      </c>
      <c r="C577" s="609">
        <v>12224650</v>
      </c>
      <c r="D577" s="609">
        <v>519</v>
      </c>
      <c r="E577" s="609">
        <v>276</v>
      </c>
    </row>
    <row r="578" spans="2:5">
      <c r="B578" s="401" t="s">
        <v>764</v>
      </c>
      <c r="C578" s="609">
        <v>12235150</v>
      </c>
      <c r="D578" s="609">
        <v>1800</v>
      </c>
      <c r="E578" s="609">
        <v>131</v>
      </c>
    </row>
    <row r="579" spans="2:5">
      <c r="B579" s="401" t="s">
        <v>764</v>
      </c>
      <c r="C579" s="609">
        <v>12245150</v>
      </c>
      <c r="D579" s="609">
        <v>505</v>
      </c>
      <c r="E579" s="609">
        <v>236</v>
      </c>
    </row>
    <row r="580" spans="2:5">
      <c r="B580" s="401" t="s">
        <v>764</v>
      </c>
      <c r="C580" s="609">
        <v>12255150</v>
      </c>
      <c r="D580" s="609">
        <v>318</v>
      </c>
      <c r="E580" s="609">
        <v>301</v>
      </c>
    </row>
    <row r="581" spans="2:5">
      <c r="B581" s="401" t="s">
        <v>764</v>
      </c>
      <c r="C581" s="609">
        <v>12265150</v>
      </c>
      <c r="D581" s="609">
        <v>607</v>
      </c>
      <c r="E581" s="609">
        <v>381</v>
      </c>
    </row>
    <row r="582" spans="2:5">
      <c r="B582" s="401" t="s">
        <v>764</v>
      </c>
      <c r="C582" s="609">
        <v>12275150</v>
      </c>
      <c r="D582" s="609">
        <v>985</v>
      </c>
      <c r="E582" s="609">
        <v>111</v>
      </c>
    </row>
    <row r="583" spans="2:5">
      <c r="B583" s="401" t="s">
        <v>764</v>
      </c>
      <c r="C583" s="609">
        <v>12285150</v>
      </c>
      <c r="D583" s="609">
        <v>695</v>
      </c>
      <c r="E583" s="609">
        <v>178</v>
      </c>
    </row>
    <row r="584" spans="2:5">
      <c r="B584" s="401" t="s">
        <v>764</v>
      </c>
      <c r="C584" s="609">
        <v>12295150</v>
      </c>
      <c r="D584" s="609">
        <v>467</v>
      </c>
      <c r="E584" s="609">
        <v>251</v>
      </c>
    </row>
    <row r="585" spans="2:5">
      <c r="B585" s="401" t="s">
        <v>764</v>
      </c>
      <c r="C585" s="609">
        <v>12305150</v>
      </c>
      <c r="D585" s="609">
        <v>572</v>
      </c>
      <c r="E585" s="609">
        <v>416</v>
      </c>
    </row>
    <row r="586" spans="2:5">
      <c r="B586" s="401" t="s">
        <v>764</v>
      </c>
      <c r="C586" s="609">
        <v>12315150</v>
      </c>
      <c r="D586" s="609">
        <v>887</v>
      </c>
      <c r="E586" s="609">
        <v>367</v>
      </c>
    </row>
    <row r="587" spans="2:5">
      <c r="B587" s="401" t="s">
        <v>764</v>
      </c>
      <c r="C587" s="609">
        <v>12325150</v>
      </c>
      <c r="D587" s="609">
        <v>1311</v>
      </c>
      <c r="E587" s="609">
        <v>129</v>
      </c>
    </row>
    <row r="588" spans="2:5">
      <c r="B588" s="401" t="s">
        <v>764</v>
      </c>
      <c r="C588" s="609">
        <v>12335150</v>
      </c>
      <c r="D588" s="609">
        <v>1959</v>
      </c>
      <c r="E588" s="609">
        <v>197</v>
      </c>
    </row>
    <row r="589" spans="2:5">
      <c r="B589" s="401" t="s">
        <v>764</v>
      </c>
      <c r="C589" s="609">
        <v>12345150</v>
      </c>
      <c r="D589" s="609">
        <v>813</v>
      </c>
      <c r="E589" s="609">
        <v>89</v>
      </c>
    </row>
    <row r="590" spans="2:5">
      <c r="B590" s="401" t="s">
        <v>764</v>
      </c>
      <c r="C590" s="609">
        <v>12355150</v>
      </c>
      <c r="D590" s="609">
        <v>890</v>
      </c>
      <c r="E590" s="609">
        <v>23</v>
      </c>
    </row>
    <row r="591" spans="2:5">
      <c r="B591" s="401" t="s">
        <v>764</v>
      </c>
      <c r="C591" s="609">
        <v>12803125</v>
      </c>
      <c r="D591" s="609">
        <v>283</v>
      </c>
      <c r="E591" s="609">
        <v>1</v>
      </c>
    </row>
    <row r="592" spans="2:5">
      <c r="B592" s="401" t="s">
        <v>764</v>
      </c>
      <c r="C592" s="609">
        <v>13003333</v>
      </c>
      <c r="D592" s="609">
        <v>274</v>
      </c>
      <c r="E592" s="609">
        <v>260</v>
      </c>
    </row>
    <row r="593" spans="2:5">
      <c r="B593" s="401" t="s">
        <v>764</v>
      </c>
      <c r="C593" s="609">
        <v>13003334</v>
      </c>
      <c r="D593" s="609">
        <v>232</v>
      </c>
      <c r="E593" s="609">
        <v>205</v>
      </c>
    </row>
    <row r="594" spans="2:5">
      <c r="B594" s="401" t="s">
        <v>764</v>
      </c>
      <c r="C594" s="609">
        <v>13013333</v>
      </c>
      <c r="D594" s="609">
        <v>381</v>
      </c>
      <c r="E594" s="609">
        <v>341</v>
      </c>
    </row>
    <row r="595" spans="2:5">
      <c r="B595" s="401" t="s">
        <v>764</v>
      </c>
      <c r="C595" s="609">
        <v>13013334</v>
      </c>
      <c r="D595" s="609">
        <v>237</v>
      </c>
      <c r="E595" s="609">
        <v>190</v>
      </c>
    </row>
    <row r="596" spans="2:5">
      <c r="B596" s="401" t="s">
        <v>764</v>
      </c>
      <c r="C596" s="609">
        <v>13014551</v>
      </c>
      <c r="D596" s="609">
        <v>318</v>
      </c>
      <c r="E596" s="609">
        <v>113</v>
      </c>
    </row>
    <row r="597" spans="2:5">
      <c r="B597" s="401" t="s">
        <v>764</v>
      </c>
      <c r="C597" s="609">
        <v>13015139</v>
      </c>
      <c r="D597" s="609">
        <v>189</v>
      </c>
      <c r="E597" s="609">
        <v>162</v>
      </c>
    </row>
    <row r="598" spans="2:5">
      <c r="B598" s="401" t="s">
        <v>764</v>
      </c>
      <c r="C598" s="609">
        <v>13023333</v>
      </c>
      <c r="D598" s="609">
        <v>488</v>
      </c>
      <c r="E598" s="609">
        <v>285</v>
      </c>
    </row>
    <row r="599" spans="2:5">
      <c r="B599" s="401" t="s">
        <v>764</v>
      </c>
      <c r="C599" s="609">
        <v>13023334</v>
      </c>
      <c r="D599" s="609">
        <v>626</v>
      </c>
      <c r="E599" s="609">
        <v>155</v>
      </c>
    </row>
    <row r="600" spans="2:5">
      <c r="B600" s="401" t="s">
        <v>764</v>
      </c>
      <c r="C600" s="609">
        <v>13024551</v>
      </c>
      <c r="D600" s="609">
        <v>915</v>
      </c>
      <c r="E600" s="609">
        <v>491</v>
      </c>
    </row>
    <row r="601" spans="2:5">
      <c r="B601" s="401" t="s">
        <v>764</v>
      </c>
      <c r="C601" s="609">
        <v>13033333</v>
      </c>
      <c r="D601" s="609">
        <v>331</v>
      </c>
      <c r="E601" s="609">
        <v>282</v>
      </c>
    </row>
    <row r="602" spans="2:5">
      <c r="B602" s="401" t="s">
        <v>764</v>
      </c>
      <c r="C602" s="609">
        <v>13033334</v>
      </c>
      <c r="D602" s="609">
        <v>280</v>
      </c>
      <c r="E602" s="609">
        <v>258</v>
      </c>
    </row>
    <row r="603" spans="2:5">
      <c r="B603" s="401" t="s">
        <v>764</v>
      </c>
      <c r="C603" s="609">
        <v>13034551</v>
      </c>
      <c r="D603" s="609">
        <v>1192</v>
      </c>
      <c r="E603" s="609">
        <v>109</v>
      </c>
    </row>
    <row r="604" spans="2:5">
      <c r="B604" s="401" t="s">
        <v>764</v>
      </c>
      <c r="C604" s="609">
        <v>13043333</v>
      </c>
      <c r="D604" s="609">
        <v>285</v>
      </c>
      <c r="E604" s="609">
        <v>280</v>
      </c>
    </row>
    <row r="605" spans="2:5">
      <c r="B605" s="401" t="s">
        <v>764</v>
      </c>
      <c r="C605" s="609">
        <v>13043334</v>
      </c>
      <c r="D605" s="609">
        <v>706</v>
      </c>
      <c r="E605" s="609">
        <v>141</v>
      </c>
    </row>
    <row r="606" spans="2:5">
      <c r="B606" s="401" t="s">
        <v>764</v>
      </c>
      <c r="C606" s="609">
        <v>13044551</v>
      </c>
      <c r="D606" s="609">
        <v>336</v>
      </c>
      <c r="E606" s="609">
        <v>267</v>
      </c>
    </row>
    <row r="607" spans="2:5">
      <c r="B607" s="401" t="s">
        <v>764</v>
      </c>
      <c r="C607" s="609">
        <v>13053333</v>
      </c>
      <c r="D607" s="609">
        <v>229</v>
      </c>
      <c r="E607" s="609">
        <v>188</v>
      </c>
    </row>
    <row r="608" spans="2:5">
      <c r="B608" s="401" t="s">
        <v>764</v>
      </c>
      <c r="C608" s="609">
        <v>13053334</v>
      </c>
      <c r="D608" s="609">
        <v>390</v>
      </c>
      <c r="E608" s="609">
        <v>282</v>
      </c>
    </row>
    <row r="609" spans="2:5">
      <c r="B609" s="401" t="s">
        <v>764</v>
      </c>
      <c r="C609" s="609">
        <v>13054551</v>
      </c>
      <c r="D609" s="609">
        <v>394</v>
      </c>
      <c r="E609" s="609">
        <v>363</v>
      </c>
    </row>
    <row r="610" spans="2:5">
      <c r="B610" s="401" t="s">
        <v>764</v>
      </c>
      <c r="C610" s="609">
        <v>13063333</v>
      </c>
      <c r="D610" s="609">
        <v>262</v>
      </c>
      <c r="E610" s="609">
        <v>226</v>
      </c>
    </row>
    <row r="611" spans="2:5">
      <c r="B611" s="401" t="s">
        <v>764</v>
      </c>
      <c r="C611" s="609">
        <v>13063334</v>
      </c>
      <c r="D611" s="609">
        <v>417</v>
      </c>
      <c r="E611" s="609">
        <v>199</v>
      </c>
    </row>
    <row r="612" spans="2:5">
      <c r="B612" s="401" t="s">
        <v>764</v>
      </c>
      <c r="C612" s="609">
        <v>13064551</v>
      </c>
      <c r="D612" s="609">
        <v>456</v>
      </c>
      <c r="E612" s="609">
        <v>419</v>
      </c>
    </row>
    <row r="613" spans="2:5">
      <c r="B613" s="401" t="s">
        <v>764</v>
      </c>
      <c r="C613" s="609">
        <v>13073333</v>
      </c>
      <c r="D613" s="609">
        <v>251</v>
      </c>
      <c r="E613" s="609">
        <v>247</v>
      </c>
    </row>
    <row r="614" spans="2:5">
      <c r="B614" s="401" t="s">
        <v>764</v>
      </c>
      <c r="C614" s="609">
        <v>13073334</v>
      </c>
      <c r="D614" s="609">
        <v>268</v>
      </c>
      <c r="E614" s="609">
        <v>257</v>
      </c>
    </row>
    <row r="615" spans="2:5">
      <c r="B615" s="401" t="s">
        <v>764</v>
      </c>
      <c r="C615" s="609">
        <v>13074551</v>
      </c>
      <c r="D615" s="609">
        <v>467</v>
      </c>
      <c r="E615" s="609">
        <v>325</v>
      </c>
    </row>
    <row r="616" spans="2:5">
      <c r="B616" s="401" t="s">
        <v>764</v>
      </c>
      <c r="C616" s="609">
        <v>13083333</v>
      </c>
      <c r="D616" s="609">
        <v>258</v>
      </c>
      <c r="E616" s="609">
        <v>244</v>
      </c>
    </row>
    <row r="617" spans="2:5">
      <c r="B617" s="401" t="s">
        <v>764</v>
      </c>
      <c r="C617" s="609">
        <v>13083334</v>
      </c>
      <c r="D617" s="609">
        <v>242</v>
      </c>
      <c r="E617" s="609">
        <v>168</v>
      </c>
    </row>
    <row r="618" spans="2:5">
      <c r="B618" s="401" t="s">
        <v>764</v>
      </c>
      <c r="C618" s="609">
        <v>13084551</v>
      </c>
      <c r="D618" s="609">
        <v>441</v>
      </c>
      <c r="E618" s="609">
        <v>402</v>
      </c>
    </row>
    <row r="619" spans="2:5">
      <c r="B619" s="401" t="s">
        <v>764</v>
      </c>
      <c r="C619" s="609">
        <v>13093333</v>
      </c>
      <c r="D619" s="609">
        <v>243</v>
      </c>
      <c r="E619" s="609">
        <v>234</v>
      </c>
    </row>
    <row r="620" spans="2:5">
      <c r="B620" s="401" t="s">
        <v>764</v>
      </c>
      <c r="C620" s="609">
        <v>13093334</v>
      </c>
      <c r="D620" s="609">
        <v>274</v>
      </c>
      <c r="E620" s="609">
        <v>228</v>
      </c>
    </row>
    <row r="621" spans="2:5">
      <c r="B621" s="401" t="s">
        <v>764</v>
      </c>
      <c r="C621" s="609">
        <v>13094551</v>
      </c>
      <c r="D621" s="609">
        <v>1647</v>
      </c>
      <c r="E621" s="609">
        <v>1608</v>
      </c>
    </row>
    <row r="622" spans="2:5">
      <c r="B622" s="401" t="s">
        <v>764</v>
      </c>
      <c r="C622" s="609">
        <v>13103333</v>
      </c>
      <c r="D622" s="609">
        <v>319</v>
      </c>
      <c r="E622" s="609">
        <v>175</v>
      </c>
    </row>
    <row r="623" spans="2:5">
      <c r="B623" s="401" t="s">
        <v>764</v>
      </c>
      <c r="C623" s="609">
        <v>13103334</v>
      </c>
      <c r="D623" s="609">
        <v>597</v>
      </c>
      <c r="E623" s="609">
        <v>235</v>
      </c>
    </row>
    <row r="624" spans="2:5">
      <c r="B624" s="401" t="s">
        <v>764</v>
      </c>
      <c r="C624" s="609">
        <v>13104551</v>
      </c>
      <c r="D624" s="609">
        <v>468</v>
      </c>
      <c r="E624" s="609">
        <v>427</v>
      </c>
    </row>
    <row r="625" spans="2:5">
      <c r="B625" s="401" t="s">
        <v>764</v>
      </c>
      <c r="C625" s="609">
        <v>13113333</v>
      </c>
      <c r="D625" s="609">
        <v>267</v>
      </c>
      <c r="E625" s="609">
        <v>261</v>
      </c>
    </row>
    <row r="626" spans="2:5">
      <c r="B626" s="401" t="s">
        <v>764</v>
      </c>
      <c r="C626" s="609">
        <v>13113334</v>
      </c>
      <c r="D626" s="609">
        <v>212</v>
      </c>
      <c r="E626" s="609">
        <v>139</v>
      </c>
    </row>
    <row r="627" spans="2:5">
      <c r="B627" s="401" t="s">
        <v>764</v>
      </c>
      <c r="C627" s="609">
        <v>13114551</v>
      </c>
      <c r="D627" s="609">
        <v>295</v>
      </c>
      <c r="E627" s="609">
        <v>240</v>
      </c>
    </row>
    <row r="628" spans="2:5">
      <c r="B628" s="401" t="s">
        <v>764</v>
      </c>
      <c r="C628" s="609">
        <v>13123333</v>
      </c>
      <c r="D628" s="609">
        <v>274</v>
      </c>
      <c r="E628" s="609">
        <v>263</v>
      </c>
    </row>
    <row r="629" spans="2:5">
      <c r="B629" s="401" t="s">
        <v>764</v>
      </c>
      <c r="C629" s="609">
        <v>13124551</v>
      </c>
      <c r="D629" s="609">
        <v>778</v>
      </c>
      <c r="E629" s="609">
        <v>391</v>
      </c>
    </row>
    <row r="630" spans="2:5">
      <c r="B630" s="401" t="s">
        <v>764</v>
      </c>
      <c r="C630" s="609">
        <v>13133333</v>
      </c>
      <c r="D630" s="609">
        <v>284</v>
      </c>
      <c r="E630" s="609">
        <v>274</v>
      </c>
    </row>
    <row r="631" spans="2:5">
      <c r="B631" s="401" t="s">
        <v>764</v>
      </c>
      <c r="C631" s="609">
        <v>13134551</v>
      </c>
      <c r="D631" s="609">
        <v>359</v>
      </c>
      <c r="E631" s="609">
        <v>345</v>
      </c>
    </row>
    <row r="632" spans="2:5">
      <c r="B632" s="401" t="s">
        <v>764</v>
      </c>
      <c r="C632" s="609">
        <v>13143333</v>
      </c>
      <c r="D632" s="609">
        <v>599</v>
      </c>
      <c r="E632" s="609">
        <v>151</v>
      </c>
    </row>
    <row r="633" spans="2:5">
      <c r="B633" s="401" t="s">
        <v>764</v>
      </c>
      <c r="C633" s="609">
        <v>13144551</v>
      </c>
      <c r="D633" s="609">
        <v>1304</v>
      </c>
      <c r="E633" s="609">
        <v>400</v>
      </c>
    </row>
    <row r="634" spans="2:5">
      <c r="B634" s="401" t="s">
        <v>764</v>
      </c>
      <c r="C634" s="609">
        <v>13153333</v>
      </c>
      <c r="D634" s="609">
        <v>745</v>
      </c>
      <c r="E634" s="609">
        <v>263</v>
      </c>
    </row>
    <row r="635" spans="2:5">
      <c r="B635" s="401" t="s">
        <v>764</v>
      </c>
      <c r="C635" s="609">
        <v>13154551</v>
      </c>
      <c r="D635" s="609">
        <v>1108</v>
      </c>
      <c r="E635" s="609">
        <v>130</v>
      </c>
    </row>
    <row r="636" spans="2:5">
      <c r="B636" s="401" t="s">
        <v>764</v>
      </c>
      <c r="C636" s="609">
        <v>13163333</v>
      </c>
      <c r="D636" s="609">
        <v>294</v>
      </c>
      <c r="E636" s="609">
        <v>301</v>
      </c>
    </row>
    <row r="637" spans="2:5">
      <c r="B637" s="401" t="s">
        <v>764</v>
      </c>
      <c r="C637" s="609">
        <v>13164551</v>
      </c>
      <c r="D637" s="609">
        <v>556</v>
      </c>
      <c r="E637" s="609">
        <v>254</v>
      </c>
    </row>
    <row r="638" spans="2:5">
      <c r="B638" s="401" t="s">
        <v>764</v>
      </c>
      <c r="C638" s="609">
        <v>13174551</v>
      </c>
      <c r="D638" s="609">
        <v>1689</v>
      </c>
      <c r="E638" s="609">
        <v>167</v>
      </c>
    </row>
    <row r="639" spans="2:5">
      <c r="B639" s="401" t="s">
        <v>764</v>
      </c>
      <c r="C639" s="609">
        <v>13184551</v>
      </c>
      <c r="D639" s="609">
        <v>4305</v>
      </c>
      <c r="E639" s="609">
        <v>155</v>
      </c>
    </row>
    <row r="640" spans="2:5">
      <c r="B640" s="401" t="s">
        <v>764</v>
      </c>
      <c r="C640" s="609">
        <v>13194551</v>
      </c>
      <c r="D640" s="609">
        <v>831</v>
      </c>
      <c r="E640" s="609">
        <v>159</v>
      </c>
    </row>
    <row r="641" spans="2:5">
      <c r="B641" s="401" t="s">
        <v>764</v>
      </c>
      <c r="C641" s="609">
        <v>13204551</v>
      </c>
      <c r="D641" s="609">
        <v>390</v>
      </c>
      <c r="E641" s="609">
        <v>267</v>
      </c>
    </row>
    <row r="642" spans="2:5">
      <c r="B642" s="401" t="s">
        <v>764</v>
      </c>
      <c r="C642" s="609">
        <v>13214551</v>
      </c>
      <c r="D642" s="609">
        <v>1104</v>
      </c>
      <c r="E642" s="609">
        <v>201</v>
      </c>
    </row>
    <row r="643" spans="2:5">
      <c r="B643" s="401" t="s">
        <v>764</v>
      </c>
      <c r="C643" s="609">
        <v>13224551</v>
      </c>
      <c r="D643" s="609">
        <v>636</v>
      </c>
      <c r="E643" s="609">
        <v>200</v>
      </c>
    </row>
    <row r="644" spans="2:5">
      <c r="B644" s="401" t="s">
        <v>764</v>
      </c>
      <c r="C644" s="609">
        <v>13235151</v>
      </c>
      <c r="D644" s="609">
        <v>340</v>
      </c>
      <c r="E644" s="609">
        <v>275</v>
      </c>
    </row>
    <row r="645" spans="2:5">
      <c r="B645" s="401" t="s">
        <v>764</v>
      </c>
      <c r="C645" s="609">
        <v>13245151</v>
      </c>
      <c r="D645" s="609">
        <v>467</v>
      </c>
      <c r="E645" s="609">
        <v>426</v>
      </c>
    </row>
    <row r="646" spans="2:5">
      <c r="B646" s="401" t="s">
        <v>764</v>
      </c>
      <c r="C646" s="609">
        <v>13255151</v>
      </c>
      <c r="D646" s="609">
        <v>370</v>
      </c>
      <c r="E646" s="609">
        <v>326</v>
      </c>
    </row>
    <row r="647" spans="2:5">
      <c r="B647" s="401" t="s">
        <v>764</v>
      </c>
      <c r="C647" s="609">
        <v>13265151</v>
      </c>
      <c r="D647" s="609">
        <v>316</v>
      </c>
      <c r="E647" s="609">
        <v>300</v>
      </c>
    </row>
    <row r="648" spans="2:5">
      <c r="B648" s="401" t="s">
        <v>764</v>
      </c>
      <c r="C648" s="609">
        <v>13275151</v>
      </c>
      <c r="D648" s="609">
        <v>924</v>
      </c>
      <c r="E648" s="609">
        <v>390</v>
      </c>
    </row>
    <row r="649" spans="2:5">
      <c r="B649" s="401" t="s">
        <v>764</v>
      </c>
      <c r="C649" s="609">
        <v>13285151</v>
      </c>
      <c r="D649" s="609">
        <v>722</v>
      </c>
      <c r="E649" s="609">
        <v>673</v>
      </c>
    </row>
    <row r="650" spans="2:5">
      <c r="B650" s="401" t="s">
        <v>764</v>
      </c>
      <c r="C650" s="609">
        <v>13295151</v>
      </c>
      <c r="D650" s="609">
        <v>790</v>
      </c>
      <c r="E650" s="609">
        <v>488</v>
      </c>
    </row>
    <row r="651" spans="2:5">
      <c r="B651" s="401" t="s">
        <v>764</v>
      </c>
      <c r="C651" s="609">
        <v>13305151</v>
      </c>
      <c r="D651" s="609">
        <v>487</v>
      </c>
      <c r="E651" s="609">
        <v>406</v>
      </c>
    </row>
    <row r="652" spans="2:5">
      <c r="B652" s="401" t="s">
        <v>764</v>
      </c>
      <c r="C652" s="609">
        <v>13315151</v>
      </c>
      <c r="D652" s="609">
        <v>412</v>
      </c>
      <c r="E652" s="609">
        <v>368</v>
      </c>
    </row>
    <row r="653" spans="2:5">
      <c r="B653" s="401" t="s">
        <v>764</v>
      </c>
      <c r="C653" s="609">
        <v>13325151</v>
      </c>
      <c r="D653" s="609">
        <v>360</v>
      </c>
      <c r="E653" s="609">
        <v>326</v>
      </c>
    </row>
    <row r="654" spans="2:5">
      <c r="B654" s="401" t="s">
        <v>764</v>
      </c>
      <c r="C654" s="609">
        <v>13335151</v>
      </c>
      <c r="D654" s="609">
        <v>758</v>
      </c>
      <c r="E654" s="609">
        <v>215</v>
      </c>
    </row>
    <row r="655" spans="2:5">
      <c r="B655" s="401" t="s">
        <v>764</v>
      </c>
      <c r="C655" s="609">
        <v>13345151</v>
      </c>
      <c r="D655" s="609">
        <v>320</v>
      </c>
      <c r="E655" s="609">
        <v>292</v>
      </c>
    </row>
    <row r="656" spans="2:5">
      <c r="B656" s="401" t="s">
        <v>764</v>
      </c>
      <c r="C656" s="609">
        <v>13355151</v>
      </c>
      <c r="D656" s="609">
        <v>288</v>
      </c>
      <c r="E656" s="609">
        <v>257</v>
      </c>
    </row>
    <row r="657" spans="2:5">
      <c r="B657" s="401" t="s">
        <v>764</v>
      </c>
      <c r="C657" s="609">
        <v>13365151</v>
      </c>
      <c r="D657" s="609">
        <v>425</v>
      </c>
      <c r="E657" s="609">
        <v>373</v>
      </c>
    </row>
    <row r="658" spans="2:5">
      <c r="B658" s="401" t="s">
        <v>764</v>
      </c>
      <c r="C658" s="609">
        <v>13375151</v>
      </c>
      <c r="D658" s="609">
        <v>283</v>
      </c>
      <c r="E658" s="609">
        <v>238</v>
      </c>
    </row>
    <row r="659" spans="2:5">
      <c r="B659" s="401" t="s">
        <v>764</v>
      </c>
      <c r="C659" s="609">
        <v>13385151</v>
      </c>
      <c r="D659" s="609">
        <v>335</v>
      </c>
      <c r="E659" s="609">
        <v>309</v>
      </c>
    </row>
    <row r="660" spans="2:5">
      <c r="B660" s="401" t="s">
        <v>764</v>
      </c>
      <c r="C660" s="609">
        <v>13395151</v>
      </c>
      <c r="D660" s="609">
        <v>320</v>
      </c>
      <c r="E660" s="609">
        <v>197</v>
      </c>
    </row>
    <row r="661" spans="2:5">
      <c r="B661" s="401" t="s">
        <v>764</v>
      </c>
      <c r="C661" s="609">
        <v>13405151</v>
      </c>
      <c r="D661" s="609">
        <v>347</v>
      </c>
      <c r="E661" s="609">
        <v>221</v>
      </c>
    </row>
    <row r="662" spans="2:5">
      <c r="B662" s="401" t="s">
        <v>764</v>
      </c>
      <c r="C662" s="609">
        <v>13415151</v>
      </c>
      <c r="D662" s="609">
        <v>1259</v>
      </c>
      <c r="E662" s="609">
        <v>339</v>
      </c>
    </row>
    <row r="663" spans="2:5">
      <c r="B663" s="401" t="s">
        <v>764</v>
      </c>
      <c r="C663" s="609">
        <v>13425151</v>
      </c>
      <c r="D663" s="609">
        <v>383</v>
      </c>
      <c r="E663" s="609">
        <v>335</v>
      </c>
    </row>
    <row r="664" spans="2:5">
      <c r="B664" s="401" t="s">
        <v>764</v>
      </c>
      <c r="C664" s="609">
        <v>14003334</v>
      </c>
      <c r="D664" s="609">
        <v>269</v>
      </c>
      <c r="E664" s="609">
        <v>180</v>
      </c>
    </row>
    <row r="665" spans="2:5">
      <c r="B665" s="401" t="s">
        <v>764</v>
      </c>
      <c r="C665" s="609">
        <v>14003335</v>
      </c>
      <c r="D665" s="609">
        <v>291</v>
      </c>
      <c r="E665" s="609">
        <v>225</v>
      </c>
    </row>
    <row r="666" spans="2:5">
      <c r="B666" s="401" t="s">
        <v>764</v>
      </c>
      <c r="C666" s="609">
        <v>14013334</v>
      </c>
      <c r="D666" s="609">
        <v>281</v>
      </c>
      <c r="E666" s="609">
        <v>269</v>
      </c>
    </row>
    <row r="667" spans="2:5">
      <c r="B667" s="401" t="s">
        <v>764</v>
      </c>
      <c r="C667" s="609">
        <v>14013335</v>
      </c>
      <c r="D667" s="609">
        <v>341</v>
      </c>
      <c r="E667" s="609">
        <v>196</v>
      </c>
    </row>
    <row r="668" spans="2:5">
      <c r="B668" s="401" t="s">
        <v>764</v>
      </c>
      <c r="C668" s="609">
        <v>14014552</v>
      </c>
      <c r="D668" s="609">
        <v>299</v>
      </c>
      <c r="E668" s="609">
        <v>279</v>
      </c>
    </row>
    <row r="669" spans="2:5">
      <c r="B669" s="401" t="s">
        <v>764</v>
      </c>
      <c r="C669" s="609">
        <v>14015139</v>
      </c>
      <c r="D669" s="609">
        <v>115</v>
      </c>
      <c r="E669" s="609">
        <v>100</v>
      </c>
    </row>
    <row r="670" spans="2:5">
      <c r="B670" s="401" t="s">
        <v>764</v>
      </c>
      <c r="C670" s="609">
        <v>14023334</v>
      </c>
      <c r="D670" s="609">
        <v>284</v>
      </c>
      <c r="E670" s="609">
        <v>227</v>
      </c>
    </row>
    <row r="671" spans="2:5">
      <c r="B671" s="401" t="s">
        <v>764</v>
      </c>
      <c r="C671" s="609">
        <v>14023335</v>
      </c>
      <c r="D671" s="609">
        <v>339</v>
      </c>
      <c r="E671" s="609">
        <v>310</v>
      </c>
    </row>
    <row r="672" spans="2:5">
      <c r="B672" s="401" t="s">
        <v>764</v>
      </c>
      <c r="C672" s="609">
        <v>14024552</v>
      </c>
      <c r="D672" s="609">
        <v>294</v>
      </c>
      <c r="E672" s="609">
        <v>267</v>
      </c>
    </row>
    <row r="673" spans="2:5">
      <c r="B673" s="401" t="s">
        <v>764</v>
      </c>
      <c r="C673" s="609">
        <v>14025139</v>
      </c>
      <c r="D673" s="609">
        <v>199</v>
      </c>
      <c r="E673" s="609">
        <v>186</v>
      </c>
    </row>
    <row r="674" spans="2:5">
      <c r="B674" s="401" t="s">
        <v>764</v>
      </c>
      <c r="C674" s="609">
        <v>14033334</v>
      </c>
      <c r="D674" s="609">
        <v>282</v>
      </c>
      <c r="E674" s="609">
        <v>274</v>
      </c>
    </row>
    <row r="675" spans="2:5">
      <c r="B675" s="401" t="s">
        <v>764</v>
      </c>
      <c r="C675" s="609">
        <v>14033335</v>
      </c>
      <c r="D675" s="609">
        <v>269</v>
      </c>
      <c r="E675" s="609">
        <v>260</v>
      </c>
    </row>
    <row r="676" spans="2:5">
      <c r="B676" s="401" t="s">
        <v>764</v>
      </c>
      <c r="C676" s="609">
        <v>14034552</v>
      </c>
      <c r="D676" s="609">
        <v>843</v>
      </c>
      <c r="E676" s="609">
        <v>12</v>
      </c>
    </row>
    <row r="677" spans="2:5">
      <c r="B677" s="401" t="s">
        <v>764</v>
      </c>
      <c r="C677" s="609">
        <v>14043334</v>
      </c>
      <c r="D677" s="609">
        <v>384</v>
      </c>
      <c r="E677" s="609">
        <v>235</v>
      </c>
    </row>
    <row r="678" spans="2:5">
      <c r="B678" s="401" t="s">
        <v>764</v>
      </c>
      <c r="C678" s="609">
        <v>14043335</v>
      </c>
      <c r="D678" s="609">
        <v>285</v>
      </c>
      <c r="E678" s="609">
        <v>225</v>
      </c>
    </row>
    <row r="679" spans="2:5">
      <c r="B679" s="401" t="s">
        <v>764</v>
      </c>
      <c r="C679" s="609">
        <v>14044552</v>
      </c>
      <c r="D679" s="609">
        <v>338</v>
      </c>
      <c r="E679" s="609">
        <v>329</v>
      </c>
    </row>
    <row r="680" spans="2:5">
      <c r="B680" s="401" t="s">
        <v>764</v>
      </c>
      <c r="C680" s="609">
        <v>14053334</v>
      </c>
      <c r="D680" s="609">
        <v>635</v>
      </c>
      <c r="E680" s="609">
        <v>128</v>
      </c>
    </row>
    <row r="681" spans="2:5">
      <c r="B681" s="401" t="s">
        <v>764</v>
      </c>
      <c r="C681" s="609">
        <v>14053335</v>
      </c>
      <c r="D681" s="609">
        <v>580</v>
      </c>
      <c r="E681" s="609">
        <v>503</v>
      </c>
    </row>
    <row r="682" spans="2:5">
      <c r="B682" s="401" t="s">
        <v>764</v>
      </c>
      <c r="C682" s="609">
        <v>14054552</v>
      </c>
      <c r="D682" s="609">
        <v>317</v>
      </c>
      <c r="E682" s="609">
        <v>298</v>
      </c>
    </row>
    <row r="683" spans="2:5">
      <c r="B683" s="401" t="s">
        <v>764</v>
      </c>
      <c r="C683" s="609">
        <v>14063334</v>
      </c>
      <c r="D683" s="609">
        <v>289</v>
      </c>
      <c r="E683" s="609">
        <v>249</v>
      </c>
    </row>
    <row r="684" spans="2:5">
      <c r="B684" s="401" t="s">
        <v>764</v>
      </c>
      <c r="C684" s="609">
        <v>14063335</v>
      </c>
      <c r="D684" s="609">
        <v>480</v>
      </c>
      <c r="E684" s="609">
        <v>332</v>
      </c>
    </row>
    <row r="685" spans="2:5">
      <c r="B685" s="401" t="s">
        <v>764</v>
      </c>
      <c r="C685" s="609">
        <v>14064552</v>
      </c>
      <c r="D685" s="609">
        <v>472</v>
      </c>
      <c r="E685" s="609">
        <v>377</v>
      </c>
    </row>
    <row r="686" spans="2:5">
      <c r="B686" s="401" t="s">
        <v>764</v>
      </c>
      <c r="C686" s="609">
        <v>14073334</v>
      </c>
      <c r="D686" s="609">
        <v>560</v>
      </c>
      <c r="E686" s="609">
        <v>231</v>
      </c>
    </row>
    <row r="687" spans="2:5">
      <c r="B687" s="401" t="s">
        <v>764</v>
      </c>
      <c r="C687" s="609">
        <v>14073335</v>
      </c>
      <c r="D687" s="609">
        <v>490</v>
      </c>
      <c r="E687" s="609">
        <v>154</v>
      </c>
    </row>
    <row r="688" spans="2:5">
      <c r="B688" s="401" t="s">
        <v>764</v>
      </c>
      <c r="C688" s="609">
        <v>14074552</v>
      </c>
      <c r="D688" s="609">
        <v>403</v>
      </c>
      <c r="E688" s="609">
        <v>352</v>
      </c>
    </row>
    <row r="689" spans="2:5">
      <c r="B689" s="401" t="s">
        <v>764</v>
      </c>
      <c r="C689" s="609">
        <v>14083334</v>
      </c>
      <c r="D689" s="609">
        <v>851</v>
      </c>
      <c r="E689" s="609">
        <v>85</v>
      </c>
    </row>
    <row r="690" spans="2:5">
      <c r="B690" s="401" t="s">
        <v>764</v>
      </c>
      <c r="C690" s="609">
        <v>14083335</v>
      </c>
      <c r="D690" s="609">
        <v>318</v>
      </c>
      <c r="E690" s="609">
        <v>232</v>
      </c>
    </row>
    <row r="691" spans="2:5">
      <c r="B691" s="401" t="s">
        <v>764</v>
      </c>
      <c r="C691" s="609">
        <v>14084552</v>
      </c>
      <c r="D691" s="609">
        <v>330</v>
      </c>
      <c r="E691" s="609">
        <v>313</v>
      </c>
    </row>
    <row r="692" spans="2:5">
      <c r="B692" s="401" t="s">
        <v>764</v>
      </c>
      <c r="C692" s="609">
        <v>14093334</v>
      </c>
      <c r="D692" s="609">
        <v>263</v>
      </c>
      <c r="E692" s="609">
        <v>244</v>
      </c>
    </row>
    <row r="693" spans="2:5">
      <c r="B693" s="401" t="s">
        <v>764</v>
      </c>
      <c r="C693" s="609">
        <v>14093335</v>
      </c>
      <c r="D693" s="609">
        <v>308</v>
      </c>
      <c r="E693" s="609">
        <v>246</v>
      </c>
    </row>
    <row r="694" spans="2:5">
      <c r="B694" s="401" t="s">
        <v>764</v>
      </c>
      <c r="C694" s="609">
        <v>14094552</v>
      </c>
      <c r="D694" s="609">
        <v>332</v>
      </c>
      <c r="E694" s="609">
        <v>315</v>
      </c>
    </row>
    <row r="695" spans="2:5">
      <c r="B695" s="401" t="s">
        <v>764</v>
      </c>
      <c r="C695" s="609">
        <v>14103334</v>
      </c>
      <c r="D695" s="609">
        <v>278</v>
      </c>
      <c r="E695" s="609">
        <v>241</v>
      </c>
    </row>
    <row r="696" spans="2:5">
      <c r="B696" s="401" t="s">
        <v>764</v>
      </c>
      <c r="C696" s="609">
        <v>14103335</v>
      </c>
      <c r="D696" s="609">
        <v>362</v>
      </c>
      <c r="E696" s="609">
        <v>268</v>
      </c>
    </row>
    <row r="697" spans="2:5">
      <c r="B697" s="401" t="s">
        <v>764</v>
      </c>
      <c r="C697" s="609">
        <v>14104552</v>
      </c>
      <c r="D697" s="609">
        <v>623</v>
      </c>
      <c r="E697" s="609">
        <v>179</v>
      </c>
    </row>
    <row r="698" spans="2:5">
      <c r="B698" s="401" t="s">
        <v>764</v>
      </c>
      <c r="C698" s="609">
        <v>14113334</v>
      </c>
      <c r="D698" s="609">
        <v>415</v>
      </c>
      <c r="E698" s="609">
        <v>183</v>
      </c>
    </row>
    <row r="699" spans="2:5">
      <c r="B699" s="401" t="s">
        <v>764</v>
      </c>
      <c r="C699" s="609">
        <v>14113335</v>
      </c>
      <c r="D699" s="609">
        <v>261</v>
      </c>
      <c r="E699" s="609">
        <v>209</v>
      </c>
    </row>
    <row r="700" spans="2:5">
      <c r="B700" s="401" t="s">
        <v>764</v>
      </c>
      <c r="C700" s="609">
        <v>14114552</v>
      </c>
      <c r="D700" s="609">
        <v>575</v>
      </c>
      <c r="E700" s="609">
        <v>67</v>
      </c>
    </row>
    <row r="701" spans="2:5">
      <c r="B701" s="401" t="s">
        <v>764</v>
      </c>
      <c r="C701" s="609">
        <v>14123334</v>
      </c>
      <c r="D701" s="609">
        <v>232</v>
      </c>
      <c r="E701" s="609">
        <v>208</v>
      </c>
    </row>
    <row r="702" spans="2:5">
      <c r="B702" s="401" t="s">
        <v>764</v>
      </c>
      <c r="C702" s="609">
        <v>14123335</v>
      </c>
      <c r="D702" s="609">
        <v>456</v>
      </c>
      <c r="E702" s="609">
        <v>184</v>
      </c>
    </row>
    <row r="703" spans="2:5">
      <c r="B703" s="401" t="s">
        <v>764</v>
      </c>
      <c r="C703" s="609">
        <v>14124552</v>
      </c>
      <c r="D703" s="609">
        <v>340</v>
      </c>
      <c r="E703" s="609">
        <v>325</v>
      </c>
    </row>
    <row r="704" spans="2:5">
      <c r="B704" s="401" t="s">
        <v>764</v>
      </c>
      <c r="C704" s="609">
        <v>14133334</v>
      </c>
      <c r="D704" s="609">
        <v>234</v>
      </c>
      <c r="E704" s="609">
        <v>224</v>
      </c>
    </row>
    <row r="705" spans="2:5">
      <c r="B705" s="401" t="s">
        <v>764</v>
      </c>
      <c r="C705" s="609">
        <v>14133335</v>
      </c>
      <c r="D705" s="609">
        <v>668</v>
      </c>
      <c r="E705" s="609">
        <v>173</v>
      </c>
    </row>
    <row r="706" spans="2:5">
      <c r="B706" s="401" t="s">
        <v>764</v>
      </c>
      <c r="C706" s="609">
        <v>14134552</v>
      </c>
      <c r="D706" s="609">
        <v>1091</v>
      </c>
      <c r="E706" s="609">
        <v>89</v>
      </c>
    </row>
    <row r="707" spans="2:5">
      <c r="B707" s="401" t="s">
        <v>764</v>
      </c>
      <c r="C707" s="609">
        <v>14143334</v>
      </c>
      <c r="D707" s="609">
        <v>261</v>
      </c>
      <c r="E707" s="609">
        <v>227</v>
      </c>
    </row>
    <row r="708" spans="2:5">
      <c r="B708" s="401" t="s">
        <v>764</v>
      </c>
      <c r="C708" s="609">
        <v>14143335</v>
      </c>
      <c r="D708" s="609">
        <v>487</v>
      </c>
      <c r="E708" s="609">
        <v>199</v>
      </c>
    </row>
    <row r="709" spans="2:5">
      <c r="B709" s="401" t="s">
        <v>764</v>
      </c>
      <c r="C709" s="609">
        <v>14144552</v>
      </c>
      <c r="D709" s="609">
        <v>940</v>
      </c>
      <c r="E709" s="609">
        <v>144</v>
      </c>
    </row>
    <row r="710" spans="2:5">
      <c r="B710" s="401" t="s">
        <v>764</v>
      </c>
      <c r="C710" s="609">
        <v>14153334</v>
      </c>
      <c r="D710" s="609">
        <v>264</v>
      </c>
      <c r="E710" s="609">
        <v>254</v>
      </c>
    </row>
    <row r="711" spans="2:5">
      <c r="B711" s="401" t="s">
        <v>764</v>
      </c>
      <c r="C711" s="609">
        <v>14153335</v>
      </c>
      <c r="D711" s="609">
        <v>537</v>
      </c>
      <c r="E711" s="609">
        <v>94</v>
      </c>
    </row>
    <row r="712" spans="2:5">
      <c r="B712" s="401" t="s">
        <v>764</v>
      </c>
      <c r="C712" s="609">
        <v>14154552</v>
      </c>
      <c r="D712" s="609">
        <v>352</v>
      </c>
      <c r="E712" s="609">
        <v>319</v>
      </c>
    </row>
    <row r="713" spans="2:5">
      <c r="B713" s="401" t="s">
        <v>764</v>
      </c>
      <c r="C713" s="609">
        <v>14163334</v>
      </c>
      <c r="D713" s="609">
        <v>226</v>
      </c>
      <c r="E713" s="609">
        <v>212</v>
      </c>
    </row>
    <row r="714" spans="2:5">
      <c r="B714" s="401" t="s">
        <v>764</v>
      </c>
      <c r="C714" s="609">
        <v>14163335</v>
      </c>
      <c r="D714" s="609">
        <v>858</v>
      </c>
      <c r="E714" s="609">
        <v>100</v>
      </c>
    </row>
    <row r="715" spans="2:5">
      <c r="B715" s="401" t="s">
        <v>764</v>
      </c>
      <c r="C715" s="609">
        <v>14164552</v>
      </c>
      <c r="D715" s="609">
        <v>361</v>
      </c>
      <c r="E715" s="609">
        <v>332</v>
      </c>
    </row>
    <row r="716" spans="2:5">
      <c r="B716" s="401" t="s">
        <v>764</v>
      </c>
      <c r="C716" s="609">
        <v>14173334</v>
      </c>
      <c r="D716" s="609">
        <v>257</v>
      </c>
      <c r="E716" s="609">
        <v>250</v>
      </c>
    </row>
    <row r="717" spans="2:5">
      <c r="B717" s="401" t="s">
        <v>764</v>
      </c>
      <c r="C717" s="609">
        <v>14173335</v>
      </c>
      <c r="D717" s="609">
        <v>788</v>
      </c>
      <c r="E717" s="609">
        <v>234</v>
      </c>
    </row>
    <row r="718" spans="2:5">
      <c r="B718" s="401" t="s">
        <v>764</v>
      </c>
      <c r="C718" s="609">
        <v>14174552</v>
      </c>
      <c r="D718" s="609">
        <v>337</v>
      </c>
      <c r="E718" s="609">
        <v>323</v>
      </c>
    </row>
    <row r="719" spans="2:5">
      <c r="B719" s="401" t="s">
        <v>764</v>
      </c>
      <c r="C719" s="609">
        <v>14183334</v>
      </c>
      <c r="D719" s="609">
        <v>249</v>
      </c>
      <c r="E719" s="609">
        <v>241</v>
      </c>
    </row>
    <row r="720" spans="2:5">
      <c r="B720" s="401" t="s">
        <v>764</v>
      </c>
      <c r="C720" s="609">
        <v>14183335</v>
      </c>
      <c r="D720" s="609">
        <v>286</v>
      </c>
      <c r="E720" s="609">
        <v>211</v>
      </c>
    </row>
    <row r="721" spans="2:5">
      <c r="B721" s="401" t="s">
        <v>764</v>
      </c>
      <c r="C721" s="609">
        <v>14184552</v>
      </c>
      <c r="D721" s="609">
        <v>432</v>
      </c>
      <c r="E721" s="609">
        <v>357</v>
      </c>
    </row>
    <row r="722" spans="2:5">
      <c r="B722" s="401" t="s">
        <v>764</v>
      </c>
      <c r="C722" s="609">
        <v>14193334</v>
      </c>
      <c r="D722" s="609">
        <v>530</v>
      </c>
      <c r="E722" s="609">
        <v>218</v>
      </c>
    </row>
    <row r="723" spans="2:5">
      <c r="B723" s="401" t="s">
        <v>764</v>
      </c>
      <c r="C723" s="609">
        <v>14193335</v>
      </c>
      <c r="D723" s="609">
        <v>231</v>
      </c>
      <c r="E723" s="609">
        <v>226</v>
      </c>
    </row>
    <row r="724" spans="2:5">
      <c r="B724" s="401" t="s">
        <v>764</v>
      </c>
      <c r="C724" s="609">
        <v>14194552</v>
      </c>
      <c r="D724" s="609">
        <v>254</v>
      </c>
      <c r="E724" s="609">
        <v>253</v>
      </c>
    </row>
    <row r="725" spans="2:5">
      <c r="B725" s="401" t="s">
        <v>764</v>
      </c>
      <c r="C725" s="609">
        <v>14199999</v>
      </c>
      <c r="D725" s="609">
        <v>1</v>
      </c>
      <c r="E725" s="609">
        <v>2</v>
      </c>
    </row>
    <row r="726" spans="2:5">
      <c r="B726" s="401" t="s">
        <v>764</v>
      </c>
      <c r="C726" s="609">
        <v>14203334</v>
      </c>
      <c r="D726" s="609">
        <v>406</v>
      </c>
      <c r="E726" s="609">
        <v>231</v>
      </c>
    </row>
    <row r="727" spans="2:5">
      <c r="B727" s="401" t="s">
        <v>764</v>
      </c>
      <c r="C727" s="609">
        <v>14203335</v>
      </c>
      <c r="D727" s="609">
        <v>267</v>
      </c>
      <c r="E727" s="609">
        <v>235</v>
      </c>
    </row>
    <row r="728" spans="2:5">
      <c r="B728" s="401" t="s">
        <v>764</v>
      </c>
      <c r="C728" s="609">
        <v>14204552</v>
      </c>
      <c r="D728" s="609">
        <v>326</v>
      </c>
      <c r="E728" s="609">
        <v>318</v>
      </c>
    </row>
    <row r="729" spans="2:5">
      <c r="B729" s="401" t="s">
        <v>764</v>
      </c>
      <c r="C729" s="609">
        <v>14213334</v>
      </c>
      <c r="D729" s="609">
        <v>340</v>
      </c>
      <c r="E729" s="609">
        <v>262</v>
      </c>
    </row>
    <row r="730" spans="2:5">
      <c r="B730" s="401" t="s">
        <v>764</v>
      </c>
      <c r="C730" s="609">
        <v>14213335</v>
      </c>
      <c r="D730" s="609">
        <v>498</v>
      </c>
      <c r="E730" s="609">
        <v>211</v>
      </c>
    </row>
    <row r="731" spans="2:5">
      <c r="B731" s="401" t="s">
        <v>764</v>
      </c>
      <c r="C731" s="609">
        <v>14214552</v>
      </c>
      <c r="D731" s="609">
        <v>250</v>
      </c>
      <c r="E731" s="609">
        <v>237</v>
      </c>
    </row>
    <row r="732" spans="2:5">
      <c r="B732" s="401" t="s">
        <v>764</v>
      </c>
      <c r="C732" s="609">
        <v>14223335</v>
      </c>
      <c r="D732" s="609">
        <v>291</v>
      </c>
      <c r="E732" s="609">
        <v>266</v>
      </c>
    </row>
    <row r="733" spans="2:5">
      <c r="B733" s="401" t="s">
        <v>764</v>
      </c>
      <c r="C733" s="609">
        <v>14224552</v>
      </c>
      <c r="D733" s="609">
        <v>211</v>
      </c>
      <c r="E733" s="609">
        <v>170</v>
      </c>
    </row>
    <row r="734" spans="2:5">
      <c r="B734" s="401" t="s">
        <v>764</v>
      </c>
      <c r="C734" s="609">
        <v>14233335</v>
      </c>
      <c r="D734" s="609">
        <v>1473</v>
      </c>
      <c r="E734" s="609">
        <v>906</v>
      </c>
    </row>
    <row r="735" spans="2:5">
      <c r="B735" s="401" t="s">
        <v>764</v>
      </c>
      <c r="C735" s="609">
        <v>14234552</v>
      </c>
      <c r="D735" s="609">
        <v>2893</v>
      </c>
      <c r="E735" s="609">
        <v>124</v>
      </c>
    </row>
    <row r="736" spans="2:5">
      <c r="B736" s="401" t="s">
        <v>764</v>
      </c>
      <c r="C736" s="609">
        <v>14243335</v>
      </c>
      <c r="D736" s="609">
        <v>272</v>
      </c>
      <c r="E736" s="609">
        <v>268</v>
      </c>
    </row>
    <row r="737" spans="2:5">
      <c r="B737" s="401" t="s">
        <v>764</v>
      </c>
      <c r="C737" s="609">
        <v>14244552</v>
      </c>
      <c r="D737" s="609">
        <v>1786</v>
      </c>
      <c r="E737" s="609">
        <v>10</v>
      </c>
    </row>
    <row r="738" spans="2:5">
      <c r="B738" s="401" t="s">
        <v>764</v>
      </c>
      <c r="C738" s="609">
        <v>14253335</v>
      </c>
      <c r="D738" s="609">
        <v>288</v>
      </c>
      <c r="E738" s="609">
        <v>270</v>
      </c>
    </row>
    <row r="739" spans="2:5">
      <c r="B739" s="401" t="s">
        <v>764</v>
      </c>
      <c r="C739" s="609">
        <v>14254552</v>
      </c>
      <c r="D739" s="609">
        <v>1413</v>
      </c>
      <c r="E739" s="609">
        <v>8</v>
      </c>
    </row>
    <row r="740" spans="2:5">
      <c r="B740" s="401" t="s">
        <v>764</v>
      </c>
      <c r="C740" s="609">
        <v>14263335</v>
      </c>
      <c r="D740" s="609">
        <v>229</v>
      </c>
      <c r="E740" s="609">
        <v>203</v>
      </c>
    </row>
    <row r="741" spans="2:5">
      <c r="B741" s="401" t="s">
        <v>764</v>
      </c>
      <c r="C741" s="609">
        <v>14264552</v>
      </c>
      <c r="D741" s="609">
        <v>287</v>
      </c>
      <c r="E741" s="609">
        <v>201</v>
      </c>
    </row>
    <row r="742" spans="2:5">
      <c r="B742" s="401" t="s">
        <v>764</v>
      </c>
      <c r="C742" s="609">
        <v>14273335</v>
      </c>
      <c r="D742" s="609">
        <v>565</v>
      </c>
      <c r="E742" s="609">
        <v>421</v>
      </c>
    </row>
    <row r="743" spans="2:5">
      <c r="B743" s="401" t="s">
        <v>764</v>
      </c>
      <c r="C743" s="609">
        <v>14274552</v>
      </c>
      <c r="D743" s="609">
        <v>397</v>
      </c>
      <c r="E743" s="609">
        <v>175</v>
      </c>
    </row>
    <row r="744" spans="2:5">
      <c r="B744" s="401" t="s">
        <v>764</v>
      </c>
      <c r="C744" s="609">
        <v>14284552</v>
      </c>
      <c r="D744" s="609">
        <v>213</v>
      </c>
      <c r="E744" s="609">
        <v>185</v>
      </c>
    </row>
    <row r="745" spans="2:5">
      <c r="B745" s="401" t="s">
        <v>764</v>
      </c>
      <c r="C745" s="609">
        <v>14295152</v>
      </c>
      <c r="D745" s="609">
        <v>177</v>
      </c>
      <c r="E745" s="609">
        <v>160</v>
      </c>
    </row>
    <row r="746" spans="2:5">
      <c r="B746" s="401" t="s">
        <v>764</v>
      </c>
      <c r="C746" s="609">
        <v>14305152</v>
      </c>
      <c r="D746" s="609">
        <v>206</v>
      </c>
      <c r="E746" s="609">
        <v>199</v>
      </c>
    </row>
    <row r="747" spans="2:5">
      <c r="B747" s="401" t="s">
        <v>764</v>
      </c>
      <c r="C747" s="609">
        <v>14315152</v>
      </c>
      <c r="D747" s="609">
        <v>305</v>
      </c>
      <c r="E747" s="609">
        <v>157</v>
      </c>
    </row>
    <row r="748" spans="2:5">
      <c r="B748" s="401" t="s">
        <v>764</v>
      </c>
      <c r="C748" s="609">
        <v>14325152</v>
      </c>
      <c r="D748" s="609">
        <v>288</v>
      </c>
      <c r="E748" s="609">
        <v>281</v>
      </c>
    </row>
    <row r="749" spans="2:5">
      <c r="B749" s="401" t="s">
        <v>764</v>
      </c>
      <c r="C749" s="609">
        <v>14335152</v>
      </c>
      <c r="D749" s="609">
        <v>320</v>
      </c>
      <c r="E749" s="609">
        <v>292</v>
      </c>
    </row>
    <row r="750" spans="2:5">
      <c r="B750" s="401" t="s">
        <v>764</v>
      </c>
      <c r="C750" s="609">
        <v>14345152</v>
      </c>
      <c r="D750" s="609">
        <v>222</v>
      </c>
      <c r="E750" s="609">
        <v>123</v>
      </c>
    </row>
    <row r="751" spans="2:5">
      <c r="B751" s="401" t="s">
        <v>764</v>
      </c>
      <c r="C751" s="609">
        <v>14355152</v>
      </c>
      <c r="D751" s="609">
        <v>272</v>
      </c>
      <c r="E751" s="609">
        <v>236</v>
      </c>
    </row>
    <row r="752" spans="2:5">
      <c r="B752" s="401" t="s">
        <v>764</v>
      </c>
      <c r="C752" s="609">
        <v>14365152</v>
      </c>
      <c r="D752" s="609">
        <v>348</v>
      </c>
      <c r="E752" s="609">
        <v>323</v>
      </c>
    </row>
    <row r="753" spans="2:5">
      <c r="B753" s="401" t="s">
        <v>764</v>
      </c>
      <c r="C753" s="609">
        <v>14375152</v>
      </c>
      <c r="D753" s="609">
        <v>370</v>
      </c>
      <c r="E753" s="609">
        <v>323</v>
      </c>
    </row>
    <row r="754" spans="2:5">
      <c r="B754" s="401" t="s">
        <v>764</v>
      </c>
      <c r="C754" s="609">
        <v>14385152</v>
      </c>
      <c r="D754" s="609">
        <v>403</v>
      </c>
      <c r="E754" s="609">
        <v>341</v>
      </c>
    </row>
    <row r="755" spans="2:5">
      <c r="B755" s="401" t="s">
        <v>764</v>
      </c>
      <c r="C755" s="609">
        <v>14395152</v>
      </c>
      <c r="D755" s="609">
        <v>429</v>
      </c>
      <c r="E755" s="609">
        <v>288</v>
      </c>
    </row>
    <row r="756" spans="2:5">
      <c r="B756" s="401" t="s">
        <v>764</v>
      </c>
      <c r="C756" s="609">
        <v>14405152</v>
      </c>
      <c r="D756" s="609">
        <v>403</v>
      </c>
      <c r="E756" s="609">
        <v>327</v>
      </c>
    </row>
    <row r="757" spans="2:5">
      <c r="B757" s="401" t="s">
        <v>764</v>
      </c>
      <c r="C757" s="609">
        <v>14415152</v>
      </c>
      <c r="D757" s="609">
        <v>483</v>
      </c>
      <c r="E757" s="609">
        <v>301</v>
      </c>
    </row>
    <row r="758" spans="2:5">
      <c r="B758" s="401" t="s">
        <v>764</v>
      </c>
      <c r="C758" s="609">
        <v>14425152</v>
      </c>
      <c r="D758" s="609">
        <v>364</v>
      </c>
      <c r="E758" s="609">
        <v>287</v>
      </c>
    </row>
    <row r="759" spans="2:5">
      <c r="B759" s="401" t="s">
        <v>764</v>
      </c>
      <c r="C759" s="609">
        <v>15003437</v>
      </c>
      <c r="D759" s="609">
        <v>794</v>
      </c>
      <c r="E759" s="609">
        <v>337</v>
      </c>
    </row>
    <row r="760" spans="2:5">
      <c r="B760" s="401" t="s">
        <v>764</v>
      </c>
      <c r="C760" s="609">
        <v>15003535</v>
      </c>
      <c r="D760" s="609">
        <v>1048</v>
      </c>
      <c r="E760" s="609">
        <v>179</v>
      </c>
    </row>
    <row r="761" spans="2:5">
      <c r="B761" s="401" t="s">
        <v>764</v>
      </c>
      <c r="C761" s="609">
        <v>15013437</v>
      </c>
      <c r="D761" s="609">
        <v>1691</v>
      </c>
      <c r="E761" s="609">
        <v>276</v>
      </c>
    </row>
    <row r="762" spans="2:5">
      <c r="B762" s="401" t="s">
        <v>764</v>
      </c>
      <c r="C762" s="609">
        <v>15013535</v>
      </c>
      <c r="D762" s="609">
        <v>1373</v>
      </c>
      <c r="E762" s="609">
        <v>22</v>
      </c>
    </row>
    <row r="763" spans="2:5">
      <c r="B763" s="401" t="s">
        <v>764</v>
      </c>
      <c r="C763" s="609">
        <v>15015139</v>
      </c>
      <c r="D763" s="609">
        <v>144</v>
      </c>
      <c r="E763" s="609">
        <v>136</v>
      </c>
    </row>
    <row r="764" spans="2:5">
      <c r="B764" s="401" t="s">
        <v>764</v>
      </c>
      <c r="C764" s="609">
        <v>15015153</v>
      </c>
      <c r="D764" s="609">
        <v>785</v>
      </c>
      <c r="E764" s="609">
        <v>135</v>
      </c>
    </row>
    <row r="765" spans="2:5">
      <c r="B765" s="401" t="s">
        <v>764</v>
      </c>
      <c r="C765" s="609">
        <v>15015435</v>
      </c>
      <c r="D765" s="609">
        <v>1</v>
      </c>
      <c r="E765" s="609">
        <v>590</v>
      </c>
    </row>
    <row r="766" spans="2:5">
      <c r="B766" s="401" t="s">
        <v>764</v>
      </c>
      <c r="C766" s="609">
        <v>15023437</v>
      </c>
      <c r="D766" s="609">
        <v>903</v>
      </c>
      <c r="E766" s="609">
        <v>43</v>
      </c>
    </row>
    <row r="767" spans="2:5">
      <c r="B767" s="401" t="s">
        <v>764</v>
      </c>
      <c r="C767" s="609">
        <v>15023535</v>
      </c>
      <c r="D767" s="609">
        <v>481</v>
      </c>
      <c r="E767" s="609">
        <v>113</v>
      </c>
    </row>
    <row r="768" spans="2:5">
      <c r="B768" s="401" t="s">
        <v>764</v>
      </c>
      <c r="C768" s="609">
        <v>15025139</v>
      </c>
      <c r="D768" s="609">
        <v>133</v>
      </c>
      <c r="E768" s="609">
        <v>111</v>
      </c>
    </row>
    <row r="769" spans="2:5">
      <c r="B769" s="401" t="s">
        <v>764</v>
      </c>
      <c r="C769" s="609">
        <v>15025153</v>
      </c>
      <c r="D769" s="609">
        <v>545</v>
      </c>
      <c r="E769" s="609">
        <v>242</v>
      </c>
    </row>
    <row r="770" spans="2:5">
      <c r="B770" s="401" t="s">
        <v>764</v>
      </c>
      <c r="C770" s="609">
        <v>15033437</v>
      </c>
      <c r="D770" s="609">
        <v>2118</v>
      </c>
      <c r="E770" s="609">
        <v>64</v>
      </c>
    </row>
    <row r="771" spans="2:5">
      <c r="B771" s="401" t="s">
        <v>764</v>
      </c>
      <c r="C771" s="609">
        <v>15033535</v>
      </c>
      <c r="D771" s="609">
        <v>903</v>
      </c>
      <c r="E771" s="609">
        <v>53</v>
      </c>
    </row>
    <row r="772" spans="2:5">
      <c r="B772" s="401" t="s">
        <v>764</v>
      </c>
      <c r="C772" s="609">
        <v>15035153</v>
      </c>
      <c r="D772" s="609">
        <v>406</v>
      </c>
      <c r="E772" s="609">
        <v>278</v>
      </c>
    </row>
    <row r="773" spans="2:5">
      <c r="B773" s="401" t="s">
        <v>764</v>
      </c>
      <c r="C773" s="609">
        <v>15043437</v>
      </c>
      <c r="D773" s="609">
        <v>1032</v>
      </c>
      <c r="E773" s="609">
        <v>54</v>
      </c>
    </row>
    <row r="774" spans="2:5">
      <c r="B774" s="401" t="s">
        <v>764</v>
      </c>
      <c r="C774" s="609">
        <v>15043535</v>
      </c>
      <c r="D774" s="609">
        <v>219</v>
      </c>
      <c r="E774" s="609">
        <v>133</v>
      </c>
    </row>
    <row r="775" spans="2:5">
      <c r="B775" s="401" t="s">
        <v>764</v>
      </c>
      <c r="C775" s="609">
        <v>15045153</v>
      </c>
      <c r="D775" s="609">
        <v>391</v>
      </c>
      <c r="E775" s="609">
        <v>347</v>
      </c>
    </row>
    <row r="776" spans="2:5">
      <c r="B776" s="401" t="s">
        <v>764</v>
      </c>
      <c r="C776" s="609">
        <v>15053437</v>
      </c>
      <c r="D776" s="609">
        <v>788</v>
      </c>
      <c r="E776" s="609">
        <v>44</v>
      </c>
    </row>
    <row r="777" spans="2:5">
      <c r="B777" s="401" t="s">
        <v>764</v>
      </c>
      <c r="C777" s="609">
        <v>15053535</v>
      </c>
      <c r="D777" s="609">
        <v>47</v>
      </c>
      <c r="E777" s="609">
        <v>27</v>
      </c>
    </row>
    <row r="778" spans="2:5">
      <c r="B778" s="401" t="s">
        <v>764</v>
      </c>
      <c r="C778" s="609">
        <v>15055153</v>
      </c>
      <c r="D778" s="609">
        <v>457</v>
      </c>
      <c r="E778" s="609">
        <v>306</v>
      </c>
    </row>
    <row r="779" spans="2:5">
      <c r="B779" s="401" t="s">
        <v>764</v>
      </c>
      <c r="C779" s="609">
        <v>15063437</v>
      </c>
      <c r="D779" s="609">
        <v>721</v>
      </c>
      <c r="E779" s="609">
        <v>77</v>
      </c>
    </row>
    <row r="780" spans="2:5">
      <c r="B780" s="401" t="s">
        <v>764</v>
      </c>
      <c r="C780" s="609">
        <v>15063535</v>
      </c>
      <c r="D780" s="609">
        <v>764</v>
      </c>
      <c r="E780" s="609">
        <v>78</v>
      </c>
    </row>
    <row r="781" spans="2:5">
      <c r="B781" s="401" t="s">
        <v>764</v>
      </c>
      <c r="C781" s="609">
        <v>15065153</v>
      </c>
      <c r="D781" s="609">
        <v>633</v>
      </c>
      <c r="E781" s="609">
        <v>215</v>
      </c>
    </row>
    <row r="782" spans="2:5">
      <c r="B782" s="401" t="s">
        <v>764</v>
      </c>
      <c r="C782" s="609">
        <v>15073535</v>
      </c>
      <c r="D782" s="609">
        <v>672</v>
      </c>
      <c r="E782" s="609">
        <v>100</v>
      </c>
    </row>
    <row r="783" spans="2:5">
      <c r="B783" s="401" t="s">
        <v>764</v>
      </c>
      <c r="C783" s="609">
        <v>15075153</v>
      </c>
      <c r="D783" s="609">
        <v>400</v>
      </c>
      <c r="E783" s="609">
        <v>274</v>
      </c>
    </row>
    <row r="784" spans="2:5">
      <c r="B784" s="401" t="s">
        <v>764</v>
      </c>
      <c r="C784" s="609">
        <v>15083535</v>
      </c>
      <c r="D784" s="609">
        <v>442</v>
      </c>
      <c r="E784" s="609">
        <v>150</v>
      </c>
    </row>
    <row r="785" spans="2:5">
      <c r="B785" s="401" t="s">
        <v>764</v>
      </c>
      <c r="C785" s="609">
        <v>15085153</v>
      </c>
      <c r="D785" s="609">
        <v>1261</v>
      </c>
      <c r="E785" s="609">
        <v>142</v>
      </c>
    </row>
    <row r="786" spans="2:5">
      <c r="B786" s="401" t="s">
        <v>764</v>
      </c>
      <c r="C786" s="609">
        <v>15093535</v>
      </c>
      <c r="D786" s="609">
        <v>235</v>
      </c>
      <c r="E786" s="609">
        <v>213</v>
      </c>
    </row>
    <row r="787" spans="2:5">
      <c r="B787" s="401" t="s">
        <v>764</v>
      </c>
      <c r="C787" s="609">
        <v>15095153</v>
      </c>
      <c r="D787" s="609">
        <v>986</v>
      </c>
      <c r="E787" s="609">
        <v>285</v>
      </c>
    </row>
    <row r="788" spans="2:5">
      <c r="B788" s="401" t="s">
        <v>764</v>
      </c>
      <c r="C788" s="609">
        <v>15099999</v>
      </c>
      <c r="D788" s="609">
        <v>346</v>
      </c>
      <c r="E788" s="609">
        <v>29</v>
      </c>
    </row>
    <row r="789" spans="2:5">
      <c r="B789" s="401" t="s">
        <v>764</v>
      </c>
      <c r="C789" s="609">
        <v>15103535</v>
      </c>
      <c r="D789" s="609">
        <v>298</v>
      </c>
      <c r="E789" s="609">
        <v>195</v>
      </c>
    </row>
    <row r="790" spans="2:5">
      <c r="B790" s="401" t="s">
        <v>764</v>
      </c>
      <c r="C790" s="609">
        <v>15105153</v>
      </c>
      <c r="D790" s="609">
        <v>1053</v>
      </c>
      <c r="E790" s="609">
        <v>364</v>
      </c>
    </row>
    <row r="791" spans="2:5">
      <c r="B791" s="401" t="s">
        <v>764</v>
      </c>
      <c r="C791" s="609">
        <v>15113535</v>
      </c>
      <c r="D791" s="609">
        <v>308</v>
      </c>
      <c r="E791" s="609">
        <v>165</v>
      </c>
    </row>
    <row r="792" spans="2:5">
      <c r="B792" s="401" t="s">
        <v>764</v>
      </c>
      <c r="C792" s="609">
        <v>15115153</v>
      </c>
      <c r="D792" s="609">
        <v>697</v>
      </c>
      <c r="E792" s="609">
        <v>165</v>
      </c>
    </row>
    <row r="793" spans="2:5">
      <c r="B793" s="401" t="s">
        <v>764</v>
      </c>
      <c r="C793" s="609">
        <v>15123535</v>
      </c>
      <c r="D793" s="609">
        <v>445</v>
      </c>
      <c r="E793" s="609">
        <v>99</v>
      </c>
    </row>
    <row r="794" spans="2:5">
      <c r="B794" s="401" t="s">
        <v>764</v>
      </c>
      <c r="C794" s="609">
        <v>15125153</v>
      </c>
      <c r="D794" s="609">
        <v>596</v>
      </c>
      <c r="E794" s="609">
        <v>390</v>
      </c>
    </row>
    <row r="795" spans="2:5">
      <c r="B795" s="401" t="s">
        <v>764</v>
      </c>
      <c r="C795" s="609">
        <v>15133535</v>
      </c>
      <c r="D795" s="609">
        <v>571</v>
      </c>
      <c r="E795" s="609">
        <v>121</v>
      </c>
    </row>
    <row r="796" spans="2:5">
      <c r="B796" s="401" t="s">
        <v>764</v>
      </c>
      <c r="C796" s="609">
        <v>15135153</v>
      </c>
      <c r="D796" s="609">
        <v>693</v>
      </c>
      <c r="E796" s="609">
        <v>178</v>
      </c>
    </row>
    <row r="797" spans="2:5">
      <c r="B797" s="401" t="s">
        <v>764</v>
      </c>
      <c r="C797" s="609">
        <v>15145153</v>
      </c>
      <c r="D797" s="609">
        <v>632</v>
      </c>
      <c r="E797" s="609">
        <v>205</v>
      </c>
    </row>
    <row r="798" spans="2:5">
      <c r="B798" s="401" t="s">
        <v>764</v>
      </c>
      <c r="C798" s="609">
        <v>15155153</v>
      </c>
      <c r="D798" s="609">
        <v>311</v>
      </c>
      <c r="E798" s="609">
        <v>284</v>
      </c>
    </row>
    <row r="799" spans="2:5">
      <c r="B799" s="401" t="s">
        <v>764</v>
      </c>
      <c r="C799" s="609">
        <v>15165153</v>
      </c>
      <c r="D799" s="609">
        <v>254</v>
      </c>
      <c r="E799" s="609">
        <v>243</v>
      </c>
    </row>
    <row r="800" spans="2:5">
      <c r="B800" s="401" t="s">
        <v>764</v>
      </c>
      <c r="C800" s="609">
        <v>15175153</v>
      </c>
      <c r="D800" s="609">
        <v>342</v>
      </c>
      <c r="E800" s="609">
        <v>317</v>
      </c>
    </row>
    <row r="801" spans="2:5">
      <c r="B801" s="401" t="s">
        <v>764</v>
      </c>
      <c r="C801" s="609">
        <v>15185153</v>
      </c>
      <c r="D801" s="609">
        <v>290</v>
      </c>
      <c r="E801" s="609">
        <v>255</v>
      </c>
    </row>
    <row r="802" spans="2:5">
      <c r="B802" s="401" t="s">
        <v>764</v>
      </c>
      <c r="C802" s="609">
        <v>15195153</v>
      </c>
      <c r="D802" s="609">
        <v>197</v>
      </c>
      <c r="E802" s="609">
        <v>172</v>
      </c>
    </row>
    <row r="803" spans="2:5">
      <c r="B803" s="401" t="s">
        <v>764</v>
      </c>
      <c r="C803" s="609">
        <v>15205153</v>
      </c>
      <c r="D803" s="609">
        <v>19</v>
      </c>
      <c r="E803" s="609">
        <v>13</v>
      </c>
    </row>
    <row r="804" spans="2:5">
      <c r="B804" s="401" t="s">
        <v>764</v>
      </c>
      <c r="C804" s="609">
        <v>15215153</v>
      </c>
      <c r="D804" s="609">
        <v>247</v>
      </c>
      <c r="E804" s="609">
        <v>236</v>
      </c>
    </row>
    <row r="805" spans="2:5">
      <c r="B805" s="401" t="s">
        <v>764</v>
      </c>
      <c r="C805" s="609">
        <v>15225153</v>
      </c>
      <c r="D805" s="609">
        <v>231</v>
      </c>
      <c r="E805" s="609">
        <v>220</v>
      </c>
    </row>
    <row r="806" spans="2:5">
      <c r="B806" s="401" t="s">
        <v>764</v>
      </c>
      <c r="C806" s="609">
        <v>15235153</v>
      </c>
      <c r="D806" s="609">
        <v>215</v>
      </c>
      <c r="E806" s="609">
        <v>201</v>
      </c>
    </row>
    <row r="807" spans="2:5">
      <c r="B807" s="401" t="s">
        <v>764</v>
      </c>
      <c r="C807" s="609">
        <v>15245153</v>
      </c>
      <c r="D807" s="609">
        <v>325</v>
      </c>
      <c r="E807" s="609">
        <v>293</v>
      </c>
    </row>
    <row r="808" spans="2:5">
      <c r="B808" s="401" t="s">
        <v>764</v>
      </c>
      <c r="C808" s="609">
        <v>15255153</v>
      </c>
      <c r="D808" s="609">
        <v>611</v>
      </c>
      <c r="E808" s="609">
        <v>281</v>
      </c>
    </row>
    <row r="809" spans="2:5">
      <c r="B809" s="401" t="s">
        <v>764</v>
      </c>
      <c r="C809" s="609">
        <v>15265153</v>
      </c>
      <c r="D809" s="609">
        <v>449</v>
      </c>
      <c r="E809" s="609">
        <v>231</v>
      </c>
    </row>
    <row r="810" spans="2:5">
      <c r="B810" s="401" t="s">
        <v>764</v>
      </c>
      <c r="C810" s="609">
        <v>15275153</v>
      </c>
      <c r="D810" s="609">
        <v>297</v>
      </c>
      <c r="E810" s="609">
        <v>216</v>
      </c>
    </row>
    <row r="811" spans="2:5">
      <c r="B811" s="401" t="s">
        <v>764</v>
      </c>
      <c r="C811" s="609">
        <v>16003535</v>
      </c>
      <c r="D811" s="609">
        <v>403</v>
      </c>
      <c r="E811" s="609">
        <v>141</v>
      </c>
    </row>
    <row r="812" spans="2:5">
      <c r="B812" s="401" t="s">
        <v>764</v>
      </c>
      <c r="C812" s="609">
        <v>16003536</v>
      </c>
      <c r="D812" s="609">
        <v>292</v>
      </c>
      <c r="E812" s="609">
        <v>232</v>
      </c>
    </row>
    <row r="813" spans="2:5">
      <c r="B813" s="401" t="s">
        <v>764</v>
      </c>
      <c r="C813" s="609">
        <v>16013535</v>
      </c>
      <c r="D813" s="609">
        <v>623</v>
      </c>
      <c r="E813" s="609">
        <v>177</v>
      </c>
    </row>
    <row r="814" spans="2:5">
      <c r="B814" s="401" t="s">
        <v>764</v>
      </c>
      <c r="C814" s="609">
        <v>16013536</v>
      </c>
      <c r="D814" s="609">
        <v>354</v>
      </c>
      <c r="E814" s="609">
        <v>262</v>
      </c>
    </row>
    <row r="815" spans="2:5">
      <c r="B815" s="401" t="s">
        <v>764</v>
      </c>
      <c r="C815" s="609">
        <v>16015139</v>
      </c>
      <c r="D815" s="609">
        <v>154</v>
      </c>
      <c r="E815" s="609">
        <v>140</v>
      </c>
    </row>
    <row r="816" spans="2:5">
      <c r="B816" s="401" t="s">
        <v>764</v>
      </c>
      <c r="C816" s="609">
        <v>16015153</v>
      </c>
      <c r="D816" s="609">
        <v>2810</v>
      </c>
      <c r="E816" s="609">
        <v>75</v>
      </c>
    </row>
    <row r="817" spans="2:5">
      <c r="B817" s="401" t="s">
        <v>764</v>
      </c>
      <c r="C817" s="609">
        <v>16023535</v>
      </c>
      <c r="D817" s="609">
        <v>232</v>
      </c>
      <c r="E817" s="609">
        <v>147</v>
      </c>
    </row>
    <row r="818" spans="2:5">
      <c r="B818" s="401" t="s">
        <v>764</v>
      </c>
      <c r="C818" s="609">
        <v>16023536</v>
      </c>
      <c r="D818" s="609">
        <v>318</v>
      </c>
      <c r="E818" s="609">
        <v>208</v>
      </c>
    </row>
    <row r="819" spans="2:5">
      <c r="B819" s="401" t="s">
        <v>764</v>
      </c>
      <c r="C819" s="609">
        <v>16025139</v>
      </c>
      <c r="D819" s="609">
        <v>156</v>
      </c>
      <c r="E819" s="609">
        <v>128</v>
      </c>
    </row>
    <row r="820" spans="2:5">
      <c r="B820" s="401" t="s">
        <v>764</v>
      </c>
      <c r="C820" s="609">
        <v>16025153</v>
      </c>
      <c r="D820" s="609">
        <v>1210</v>
      </c>
      <c r="E820" s="609">
        <v>117</v>
      </c>
    </row>
    <row r="821" spans="2:5">
      <c r="B821" s="401" t="s">
        <v>764</v>
      </c>
      <c r="C821" s="609">
        <v>16033535</v>
      </c>
      <c r="D821" s="609">
        <v>243</v>
      </c>
      <c r="E821" s="609">
        <v>164</v>
      </c>
    </row>
    <row r="822" spans="2:5">
      <c r="B822" s="401" t="s">
        <v>764</v>
      </c>
      <c r="C822" s="609">
        <v>16033536</v>
      </c>
      <c r="D822" s="609">
        <v>230</v>
      </c>
      <c r="E822" s="609">
        <v>206</v>
      </c>
    </row>
    <row r="823" spans="2:5">
      <c r="B823" s="401" t="s">
        <v>764</v>
      </c>
      <c r="C823" s="609">
        <v>16035153</v>
      </c>
      <c r="D823" s="609">
        <v>275</v>
      </c>
      <c r="E823" s="609">
        <v>258</v>
      </c>
    </row>
    <row r="824" spans="2:5">
      <c r="B824" s="401" t="s">
        <v>764</v>
      </c>
      <c r="C824" s="609">
        <v>16043535</v>
      </c>
      <c r="D824" s="609">
        <v>252</v>
      </c>
      <c r="E824" s="609">
        <v>206</v>
      </c>
    </row>
    <row r="825" spans="2:5">
      <c r="B825" s="401" t="s">
        <v>764</v>
      </c>
      <c r="C825" s="609">
        <v>16043536</v>
      </c>
      <c r="D825" s="609">
        <v>209</v>
      </c>
      <c r="E825" s="609">
        <v>173</v>
      </c>
    </row>
    <row r="826" spans="2:5">
      <c r="B826" s="401" t="s">
        <v>764</v>
      </c>
      <c r="C826" s="609">
        <v>16045153</v>
      </c>
      <c r="D826" s="609">
        <v>157</v>
      </c>
      <c r="E826" s="609">
        <v>144</v>
      </c>
    </row>
    <row r="827" spans="2:5">
      <c r="B827" s="401" t="s">
        <v>764</v>
      </c>
      <c r="C827" s="609">
        <v>16053535</v>
      </c>
      <c r="D827" s="609">
        <v>280</v>
      </c>
      <c r="E827" s="609">
        <v>196</v>
      </c>
    </row>
    <row r="828" spans="2:5">
      <c r="B828" s="401" t="s">
        <v>764</v>
      </c>
      <c r="C828" s="609">
        <v>16053536</v>
      </c>
      <c r="D828" s="609">
        <v>254</v>
      </c>
      <c r="E828" s="609">
        <v>215</v>
      </c>
    </row>
    <row r="829" spans="2:5">
      <c r="B829" s="401" t="s">
        <v>764</v>
      </c>
      <c r="C829" s="609">
        <v>16055153</v>
      </c>
      <c r="D829" s="609">
        <v>454</v>
      </c>
      <c r="E829" s="609">
        <v>218</v>
      </c>
    </row>
    <row r="830" spans="2:5">
      <c r="B830" s="401" t="s">
        <v>764</v>
      </c>
      <c r="C830" s="609">
        <v>16063535</v>
      </c>
      <c r="D830" s="609">
        <v>343</v>
      </c>
      <c r="E830" s="609">
        <v>193</v>
      </c>
    </row>
    <row r="831" spans="2:5">
      <c r="B831" s="401" t="s">
        <v>764</v>
      </c>
      <c r="C831" s="609">
        <v>16063536</v>
      </c>
      <c r="D831" s="609">
        <v>498</v>
      </c>
      <c r="E831" s="609">
        <v>186</v>
      </c>
    </row>
    <row r="832" spans="2:5">
      <c r="B832" s="401" t="s">
        <v>764</v>
      </c>
      <c r="C832" s="609">
        <v>16065153</v>
      </c>
      <c r="D832" s="609">
        <v>1054</v>
      </c>
      <c r="E832" s="609">
        <v>154</v>
      </c>
    </row>
    <row r="833" spans="2:5">
      <c r="B833" s="401" t="s">
        <v>764</v>
      </c>
      <c r="C833" s="609">
        <v>16073535</v>
      </c>
      <c r="D833" s="609">
        <v>307</v>
      </c>
      <c r="E833" s="609">
        <v>185</v>
      </c>
    </row>
    <row r="834" spans="2:5">
      <c r="B834" s="401" t="s">
        <v>764</v>
      </c>
      <c r="C834" s="609">
        <v>16073536</v>
      </c>
      <c r="D834" s="609">
        <v>274</v>
      </c>
      <c r="E834" s="609">
        <v>190</v>
      </c>
    </row>
    <row r="835" spans="2:5">
      <c r="B835" s="401" t="s">
        <v>764</v>
      </c>
      <c r="C835" s="609">
        <v>16075153</v>
      </c>
      <c r="D835" s="609">
        <v>1848</v>
      </c>
      <c r="E835" s="609">
        <v>89</v>
      </c>
    </row>
    <row r="836" spans="2:5">
      <c r="B836" s="401" t="s">
        <v>764</v>
      </c>
      <c r="C836" s="609">
        <v>16083535</v>
      </c>
      <c r="D836" s="609">
        <v>319</v>
      </c>
      <c r="E836" s="609">
        <v>130</v>
      </c>
    </row>
    <row r="837" spans="2:5">
      <c r="B837" s="401" t="s">
        <v>764</v>
      </c>
      <c r="C837" s="609">
        <v>16083536</v>
      </c>
      <c r="D837" s="609">
        <v>334</v>
      </c>
      <c r="E837" s="609">
        <v>269</v>
      </c>
    </row>
    <row r="838" spans="2:5">
      <c r="B838" s="401" t="s">
        <v>764</v>
      </c>
      <c r="C838" s="609">
        <v>16085153</v>
      </c>
      <c r="D838" s="609">
        <v>1622</v>
      </c>
      <c r="E838" s="609">
        <v>79</v>
      </c>
    </row>
    <row r="839" spans="2:5">
      <c r="B839" s="401" t="s">
        <v>764</v>
      </c>
      <c r="C839" s="609">
        <v>16093536</v>
      </c>
      <c r="D839" s="609">
        <v>184</v>
      </c>
      <c r="E839" s="609">
        <v>117</v>
      </c>
    </row>
    <row r="840" spans="2:5">
      <c r="B840" s="401" t="s">
        <v>764</v>
      </c>
      <c r="C840" s="609">
        <v>16095153</v>
      </c>
      <c r="D840" s="609">
        <v>2194</v>
      </c>
      <c r="E840" s="609">
        <v>157</v>
      </c>
    </row>
    <row r="841" spans="2:5">
      <c r="B841" s="401" t="s">
        <v>764</v>
      </c>
      <c r="C841" s="609">
        <v>16103536</v>
      </c>
      <c r="D841" s="609">
        <v>83</v>
      </c>
      <c r="E841" s="609">
        <v>41</v>
      </c>
    </row>
    <row r="842" spans="2:5">
      <c r="B842" s="401" t="s">
        <v>764</v>
      </c>
      <c r="C842" s="609">
        <v>16105153</v>
      </c>
      <c r="D842" s="609">
        <v>1047</v>
      </c>
      <c r="E842" s="609">
        <v>288</v>
      </c>
    </row>
    <row r="843" spans="2:5">
      <c r="B843" s="401" t="s">
        <v>764</v>
      </c>
      <c r="C843" s="609">
        <v>16113536</v>
      </c>
      <c r="D843" s="609">
        <v>425</v>
      </c>
      <c r="E843" s="609">
        <v>327</v>
      </c>
    </row>
    <row r="844" spans="2:5">
      <c r="B844" s="401" t="s">
        <v>764</v>
      </c>
      <c r="C844" s="609">
        <v>16115153</v>
      </c>
      <c r="D844" s="609">
        <v>1025</v>
      </c>
      <c r="E844" s="609">
        <v>147</v>
      </c>
    </row>
    <row r="845" spans="2:5">
      <c r="B845" s="401" t="s">
        <v>764</v>
      </c>
      <c r="C845" s="609">
        <v>16123536</v>
      </c>
      <c r="D845" s="609">
        <v>953</v>
      </c>
      <c r="E845" s="609">
        <v>123</v>
      </c>
    </row>
    <row r="846" spans="2:5">
      <c r="B846" s="401" t="s">
        <v>764</v>
      </c>
      <c r="C846" s="609">
        <v>16125153</v>
      </c>
      <c r="D846" s="609">
        <v>301</v>
      </c>
      <c r="E846" s="609">
        <v>187</v>
      </c>
    </row>
    <row r="847" spans="2:5">
      <c r="B847" s="401" t="s">
        <v>764</v>
      </c>
      <c r="C847" s="609">
        <v>16133536</v>
      </c>
      <c r="D847" s="609">
        <v>401</v>
      </c>
      <c r="E847" s="609">
        <v>173</v>
      </c>
    </row>
    <row r="848" spans="2:5">
      <c r="B848" s="401" t="s">
        <v>764</v>
      </c>
      <c r="C848" s="609">
        <v>16135153</v>
      </c>
      <c r="D848" s="609">
        <v>316</v>
      </c>
      <c r="E848" s="609">
        <v>219</v>
      </c>
    </row>
    <row r="849" spans="2:5">
      <c r="B849" s="401" t="s">
        <v>764</v>
      </c>
      <c r="C849" s="609">
        <v>16143536</v>
      </c>
      <c r="D849" s="609">
        <v>264</v>
      </c>
      <c r="E849" s="609">
        <v>221</v>
      </c>
    </row>
    <row r="850" spans="2:5">
      <c r="B850" s="401" t="s">
        <v>764</v>
      </c>
      <c r="C850" s="609">
        <v>16145153</v>
      </c>
      <c r="D850" s="609">
        <v>694</v>
      </c>
      <c r="E850" s="609">
        <v>288</v>
      </c>
    </row>
    <row r="851" spans="2:5">
      <c r="B851" s="401" t="s">
        <v>764</v>
      </c>
      <c r="C851" s="609">
        <v>16153536</v>
      </c>
      <c r="D851" s="609">
        <v>260</v>
      </c>
      <c r="E851" s="609">
        <v>200</v>
      </c>
    </row>
    <row r="852" spans="2:5">
      <c r="B852" s="401" t="s">
        <v>764</v>
      </c>
      <c r="C852" s="609">
        <v>16155153</v>
      </c>
      <c r="D852" s="609">
        <v>267</v>
      </c>
      <c r="E852" s="609">
        <v>231</v>
      </c>
    </row>
    <row r="853" spans="2:5">
      <c r="B853" s="401" t="s">
        <v>764</v>
      </c>
      <c r="C853" s="609">
        <v>16163536</v>
      </c>
      <c r="D853" s="609">
        <v>212</v>
      </c>
      <c r="E853" s="609">
        <v>199</v>
      </c>
    </row>
    <row r="854" spans="2:5">
      <c r="B854" s="401" t="s">
        <v>764</v>
      </c>
      <c r="C854" s="609">
        <v>16165153</v>
      </c>
      <c r="D854" s="609">
        <v>295</v>
      </c>
      <c r="E854" s="609">
        <v>264</v>
      </c>
    </row>
    <row r="855" spans="2:5">
      <c r="B855" s="401" t="s">
        <v>764</v>
      </c>
      <c r="C855" s="609">
        <v>16173536</v>
      </c>
      <c r="D855" s="609">
        <v>396</v>
      </c>
      <c r="E855" s="609">
        <v>31</v>
      </c>
    </row>
    <row r="856" spans="2:5">
      <c r="B856" s="401" t="s">
        <v>764</v>
      </c>
      <c r="C856" s="609">
        <v>16175153</v>
      </c>
      <c r="D856" s="609">
        <v>258</v>
      </c>
      <c r="E856" s="609">
        <v>216</v>
      </c>
    </row>
    <row r="857" spans="2:5">
      <c r="B857" s="401" t="s">
        <v>764</v>
      </c>
      <c r="C857" s="609">
        <v>16183536</v>
      </c>
      <c r="D857" s="609">
        <v>571</v>
      </c>
      <c r="E857" s="609">
        <v>96</v>
      </c>
    </row>
    <row r="858" spans="2:5">
      <c r="B858" s="401" t="s">
        <v>764</v>
      </c>
      <c r="C858" s="609">
        <v>16185153</v>
      </c>
      <c r="D858" s="609">
        <v>379</v>
      </c>
      <c r="E858" s="609">
        <v>372</v>
      </c>
    </row>
    <row r="859" spans="2:5">
      <c r="B859" s="401" t="s">
        <v>764</v>
      </c>
      <c r="C859" s="609">
        <v>16193536</v>
      </c>
      <c r="D859" s="609">
        <v>282</v>
      </c>
      <c r="E859" s="609">
        <v>149</v>
      </c>
    </row>
    <row r="860" spans="2:5">
      <c r="B860" s="401" t="s">
        <v>764</v>
      </c>
      <c r="C860" s="609">
        <v>16195153</v>
      </c>
      <c r="D860" s="609">
        <v>968</v>
      </c>
      <c r="E860" s="609">
        <v>45</v>
      </c>
    </row>
    <row r="861" spans="2:5">
      <c r="B861" s="401" t="s">
        <v>764</v>
      </c>
      <c r="C861" s="609">
        <v>16203536</v>
      </c>
      <c r="D861" s="609">
        <v>546</v>
      </c>
      <c r="E861" s="609">
        <v>149</v>
      </c>
    </row>
    <row r="862" spans="2:5">
      <c r="B862" s="401" t="s">
        <v>764</v>
      </c>
      <c r="C862" s="609">
        <v>16205153</v>
      </c>
      <c r="D862" s="609">
        <v>338</v>
      </c>
      <c r="E862" s="609">
        <v>297</v>
      </c>
    </row>
    <row r="863" spans="2:5">
      <c r="B863" s="401" t="s">
        <v>764</v>
      </c>
      <c r="C863" s="609">
        <v>16213536</v>
      </c>
      <c r="D863" s="609">
        <v>308</v>
      </c>
      <c r="E863" s="609">
        <v>202</v>
      </c>
    </row>
    <row r="864" spans="2:5">
      <c r="B864" s="401" t="s">
        <v>764</v>
      </c>
      <c r="C864" s="609">
        <v>16215153</v>
      </c>
      <c r="D864" s="609">
        <v>210</v>
      </c>
      <c r="E864" s="609">
        <v>200</v>
      </c>
    </row>
    <row r="865" spans="2:5">
      <c r="B865" s="401" t="s">
        <v>764</v>
      </c>
      <c r="C865" s="609">
        <v>16223536</v>
      </c>
      <c r="D865" s="609">
        <v>303</v>
      </c>
      <c r="E865" s="609">
        <v>210</v>
      </c>
    </row>
    <row r="866" spans="2:5">
      <c r="B866" s="401" t="s">
        <v>764</v>
      </c>
      <c r="C866" s="609">
        <v>16233536</v>
      </c>
      <c r="D866" s="609">
        <v>293</v>
      </c>
      <c r="E866" s="609">
        <v>213</v>
      </c>
    </row>
    <row r="867" spans="2:5">
      <c r="B867" s="401" t="s">
        <v>764</v>
      </c>
      <c r="C867" s="609">
        <v>16243536</v>
      </c>
      <c r="D867" s="609">
        <v>310</v>
      </c>
      <c r="E867" s="609">
        <v>175</v>
      </c>
    </row>
    <row r="868" spans="2:5">
      <c r="B868" s="401" t="s">
        <v>764</v>
      </c>
      <c r="C868" s="609">
        <v>16253536</v>
      </c>
      <c r="D868" s="609">
        <v>260</v>
      </c>
      <c r="E868" s="609">
        <v>224</v>
      </c>
    </row>
    <row r="869" spans="2:5">
      <c r="B869" s="401" t="s">
        <v>764</v>
      </c>
      <c r="C869" s="609">
        <v>17003536</v>
      </c>
      <c r="D869" s="609">
        <v>333</v>
      </c>
      <c r="E869" s="609">
        <v>232</v>
      </c>
    </row>
    <row r="870" spans="2:5">
      <c r="B870" s="401" t="s">
        <v>764</v>
      </c>
      <c r="C870" s="609">
        <v>17003537</v>
      </c>
      <c r="D870" s="609">
        <v>330</v>
      </c>
      <c r="E870" s="609">
        <v>212</v>
      </c>
    </row>
    <row r="871" spans="2:5">
      <c r="B871" s="401" t="s">
        <v>764</v>
      </c>
      <c r="C871" s="609">
        <v>17005725</v>
      </c>
      <c r="D871" s="609">
        <v>2</v>
      </c>
      <c r="E871" s="609">
        <v>729</v>
      </c>
    </row>
    <row r="872" spans="2:5">
      <c r="B872" s="401" t="s">
        <v>764</v>
      </c>
      <c r="C872" s="609">
        <v>17013536</v>
      </c>
      <c r="D872" s="609">
        <v>385</v>
      </c>
      <c r="E872" s="609">
        <v>174</v>
      </c>
    </row>
    <row r="873" spans="2:5">
      <c r="B873" s="401" t="s">
        <v>764</v>
      </c>
      <c r="C873" s="609">
        <v>17013537</v>
      </c>
      <c r="D873" s="609">
        <v>267</v>
      </c>
      <c r="E873" s="609">
        <v>202</v>
      </c>
    </row>
    <row r="874" spans="2:5">
      <c r="B874" s="401" t="s">
        <v>764</v>
      </c>
      <c r="C874" s="609">
        <v>17015154</v>
      </c>
      <c r="D874" s="609">
        <v>495</v>
      </c>
      <c r="E874" s="609">
        <v>213</v>
      </c>
    </row>
    <row r="875" spans="2:5">
      <c r="B875" s="401" t="s">
        <v>764</v>
      </c>
      <c r="C875" s="609">
        <v>17023536</v>
      </c>
      <c r="D875" s="609">
        <v>489</v>
      </c>
      <c r="E875" s="609">
        <v>182</v>
      </c>
    </row>
    <row r="876" spans="2:5">
      <c r="B876" s="401" t="s">
        <v>764</v>
      </c>
      <c r="C876" s="609">
        <v>17023537</v>
      </c>
      <c r="D876" s="609">
        <v>274</v>
      </c>
      <c r="E876" s="609">
        <v>219</v>
      </c>
    </row>
    <row r="877" spans="2:5">
      <c r="B877" s="401" t="s">
        <v>764</v>
      </c>
      <c r="C877" s="609">
        <v>17025154</v>
      </c>
      <c r="D877" s="609">
        <v>295</v>
      </c>
      <c r="E877" s="609">
        <v>252</v>
      </c>
    </row>
    <row r="878" spans="2:5">
      <c r="B878" s="401" t="s">
        <v>764</v>
      </c>
      <c r="C878" s="609">
        <v>17033536</v>
      </c>
      <c r="D878" s="609">
        <v>380</v>
      </c>
      <c r="E878" s="609">
        <v>226</v>
      </c>
    </row>
    <row r="879" spans="2:5">
      <c r="B879" s="401" t="s">
        <v>764</v>
      </c>
      <c r="C879" s="609">
        <v>17033537</v>
      </c>
      <c r="D879" s="609">
        <v>559</v>
      </c>
      <c r="E879" s="609">
        <v>155</v>
      </c>
    </row>
    <row r="880" spans="2:5">
      <c r="B880" s="401" t="s">
        <v>764</v>
      </c>
      <c r="C880" s="609">
        <v>17035154</v>
      </c>
      <c r="D880" s="609">
        <v>1944</v>
      </c>
      <c r="E880" s="609">
        <v>168</v>
      </c>
    </row>
    <row r="881" spans="2:5">
      <c r="B881" s="401" t="s">
        <v>764</v>
      </c>
      <c r="C881" s="609">
        <v>17043536</v>
      </c>
      <c r="D881" s="609">
        <v>1284</v>
      </c>
      <c r="E881" s="609">
        <v>362</v>
      </c>
    </row>
    <row r="882" spans="2:5">
      <c r="B882" s="401" t="s">
        <v>764</v>
      </c>
      <c r="C882" s="609">
        <v>17043537</v>
      </c>
      <c r="D882" s="609">
        <v>241</v>
      </c>
      <c r="E882" s="609">
        <v>193</v>
      </c>
    </row>
    <row r="883" spans="2:5">
      <c r="B883" s="401" t="s">
        <v>764</v>
      </c>
      <c r="C883" s="609">
        <v>17045154</v>
      </c>
      <c r="D883" s="609">
        <v>1216</v>
      </c>
      <c r="E883" s="609">
        <v>1022</v>
      </c>
    </row>
    <row r="884" spans="2:5">
      <c r="B884" s="401" t="s">
        <v>764</v>
      </c>
      <c r="C884" s="609">
        <v>17053536</v>
      </c>
      <c r="D884" s="609">
        <v>486</v>
      </c>
      <c r="E884" s="609">
        <v>225</v>
      </c>
    </row>
    <row r="885" spans="2:5">
      <c r="B885" s="401" t="s">
        <v>764</v>
      </c>
      <c r="C885" s="609">
        <v>17055154</v>
      </c>
      <c r="D885" s="609">
        <v>921</v>
      </c>
      <c r="E885" s="609">
        <v>836</v>
      </c>
    </row>
    <row r="886" spans="2:5">
      <c r="B886" s="401" t="s">
        <v>764</v>
      </c>
      <c r="C886" s="609">
        <v>17063536</v>
      </c>
      <c r="D886" s="609">
        <v>386</v>
      </c>
      <c r="E886" s="609">
        <v>79</v>
      </c>
    </row>
    <row r="887" spans="2:5">
      <c r="B887" s="401" t="s">
        <v>764</v>
      </c>
      <c r="C887" s="609">
        <v>17065154</v>
      </c>
      <c r="D887" s="609">
        <v>1017</v>
      </c>
      <c r="E887" s="609">
        <v>896</v>
      </c>
    </row>
    <row r="888" spans="2:5">
      <c r="B888" s="401" t="s">
        <v>764</v>
      </c>
      <c r="C888" s="609">
        <v>17073536</v>
      </c>
      <c r="D888" s="609">
        <v>290</v>
      </c>
      <c r="E888" s="609">
        <v>162</v>
      </c>
    </row>
    <row r="889" spans="2:5">
      <c r="B889" s="401" t="s">
        <v>764</v>
      </c>
      <c r="C889" s="609">
        <v>17075154</v>
      </c>
      <c r="D889" s="609">
        <v>1005</v>
      </c>
      <c r="E889" s="609">
        <v>938</v>
      </c>
    </row>
    <row r="890" spans="2:5">
      <c r="B890" s="401" t="s">
        <v>764</v>
      </c>
      <c r="C890" s="609">
        <v>17085154</v>
      </c>
      <c r="D890" s="609">
        <v>602</v>
      </c>
      <c r="E890" s="609">
        <v>571</v>
      </c>
    </row>
    <row r="891" spans="2:5">
      <c r="B891" s="401" t="s">
        <v>764</v>
      </c>
      <c r="C891" s="609">
        <v>17095154</v>
      </c>
      <c r="D891" s="609">
        <v>678</v>
      </c>
      <c r="E891" s="609">
        <v>626</v>
      </c>
    </row>
    <row r="892" spans="2:5">
      <c r="B892" s="401" t="s">
        <v>764</v>
      </c>
      <c r="C892" s="609">
        <v>17105154</v>
      </c>
      <c r="D892" s="609">
        <v>1412</v>
      </c>
      <c r="E892" s="609">
        <v>452</v>
      </c>
    </row>
    <row r="893" spans="2:5">
      <c r="B893" s="401" t="s">
        <v>764</v>
      </c>
      <c r="C893" s="609">
        <v>17115154</v>
      </c>
      <c r="D893" s="609">
        <v>644</v>
      </c>
      <c r="E893" s="609">
        <v>562</v>
      </c>
    </row>
    <row r="894" spans="2:5">
      <c r="B894" s="401" t="s">
        <v>764</v>
      </c>
      <c r="C894" s="609">
        <v>17125154</v>
      </c>
      <c r="D894" s="609">
        <v>757</v>
      </c>
      <c r="E894" s="609">
        <v>686</v>
      </c>
    </row>
    <row r="895" spans="2:5">
      <c r="B895" s="401" t="s">
        <v>764</v>
      </c>
      <c r="C895" s="609">
        <v>18003537</v>
      </c>
      <c r="D895" s="609">
        <v>257</v>
      </c>
      <c r="E895" s="609">
        <v>205</v>
      </c>
    </row>
    <row r="896" spans="2:5">
      <c r="B896" s="401" t="s">
        <v>764</v>
      </c>
      <c r="C896" s="609">
        <v>18005721</v>
      </c>
      <c r="D896" s="609">
        <v>18</v>
      </c>
      <c r="E896" s="609">
        <v>178</v>
      </c>
    </row>
    <row r="897" spans="2:5">
      <c r="B897" s="401" t="s">
        <v>764</v>
      </c>
      <c r="C897" s="609">
        <v>18005723</v>
      </c>
      <c r="D897" s="609">
        <v>1</v>
      </c>
      <c r="E897" s="609">
        <v>1196</v>
      </c>
    </row>
    <row r="898" spans="2:5">
      <c r="B898" s="401" t="s">
        <v>764</v>
      </c>
      <c r="C898" s="609">
        <v>18013537</v>
      </c>
      <c r="D898" s="609">
        <v>370</v>
      </c>
      <c r="E898" s="609">
        <v>142</v>
      </c>
    </row>
    <row r="899" spans="2:5">
      <c r="B899" s="401" t="s">
        <v>764</v>
      </c>
      <c r="C899" s="609">
        <v>18015155</v>
      </c>
      <c r="D899" s="609">
        <v>1338</v>
      </c>
      <c r="E899" s="609">
        <v>336</v>
      </c>
    </row>
    <row r="900" spans="2:5">
      <c r="B900" s="401" t="s">
        <v>764</v>
      </c>
      <c r="C900" s="609">
        <v>18015431</v>
      </c>
      <c r="D900" s="609">
        <v>1</v>
      </c>
      <c r="E900" s="609">
        <v>382</v>
      </c>
    </row>
    <row r="901" spans="2:5">
      <c r="B901" s="401" t="s">
        <v>764</v>
      </c>
      <c r="C901" s="609">
        <v>18023537</v>
      </c>
      <c r="D901" s="609">
        <v>572</v>
      </c>
      <c r="E901" s="609">
        <v>97</v>
      </c>
    </row>
    <row r="902" spans="2:5">
      <c r="B902" s="401" t="s">
        <v>764</v>
      </c>
      <c r="C902" s="609">
        <v>18025155</v>
      </c>
      <c r="D902" s="609">
        <v>413</v>
      </c>
      <c r="E902" s="609">
        <v>310</v>
      </c>
    </row>
    <row r="903" spans="2:5">
      <c r="B903" s="401" t="s">
        <v>764</v>
      </c>
      <c r="C903" s="609">
        <v>18033537</v>
      </c>
      <c r="D903" s="609">
        <v>1073</v>
      </c>
      <c r="E903" s="609">
        <v>12</v>
      </c>
    </row>
    <row r="904" spans="2:5">
      <c r="B904" s="401" t="s">
        <v>764</v>
      </c>
      <c r="C904" s="609">
        <v>18035155</v>
      </c>
      <c r="D904" s="609">
        <v>335</v>
      </c>
      <c r="E904" s="609">
        <v>266</v>
      </c>
    </row>
    <row r="905" spans="2:5">
      <c r="B905" s="401" t="s">
        <v>764</v>
      </c>
      <c r="C905" s="609">
        <v>18043537</v>
      </c>
      <c r="D905" s="609">
        <v>825</v>
      </c>
      <c r="E905" s="609">
        <v>158</v>
      </c>
    </row>
    <row r="906" spans="2:5">
      <c r="B906" s="401" t="s">
        <v>764</v>
      </c>
      <c r="C906" s="609">
        <v>18045155</v>
      </c>
      <c r="D906" s="609">
        <v>1508</v>
      </c>
      <c r="E906" s="609">
        <v>107</v>
      </c>
    </row>
    <row r="907" spans="2:5">
      <c r="B907" s="401" t="s">
        <v>764</v>
      </c>
      <c r="C907" s="609">
        <v>18053537</v>
      </c>
      <c r="D907" s="609">
        <v>464</v>
      </c>
      <c r="E907" s="609">
        <v>319</v>
      </c>
    </row>
    <row r="908" spans="2:5">
      <c r="B908" s="401" t="s">
        <v>764</v>
      </c>
      <c r="C908" s="609">
        <v>18055155</v>
      </c>
      <c r="D908" s="609">
        <v>811</v>
      </c>
      <c r="E908" s="609">
        <v>197</v>
      </c>
    </row>
    <row r="909" spans="2:5">
      <c r="B909" s="401" t="s">
        <v>764</v>
      </c>
      <c r="C909" s="609">
        <v>18063537</v>
      </c>
      <c r="D909" s="609">
        <v>313</v>
      </c>
      <c r="E909" s="609">
        <v>232</v>
      </c>
    </row>
    <row r="910" spans="2:5">
      <c r="B910" s="401" t="s">
        <v>764</v>
      </c>
      <c r="C910" s="609">
        <v>18065155</v>
      </c>
      <c r="D910" s="609">
        <v>138</v>
      </c>
      <c r="E910" s="609">
        <v>70</v>
      </c>
    </row>
    <row r="911" spans="2:5">
      <c r="B911" s="401" t="s">
        <v>764</v>
      </c>
      <c r="C911" s="609">
        <v>18075155</v>
      </c>
      <c r="D911" s="609">
        <v>784</v>
      </c>
      <c r="E911" s="609">
        <v>246</v>
      </c>
    </row>
    <row r="912" spans="2:5">
      <c r="B912" s="401" t="s">
        <v>764</v>
      </c>
      <c r="C912" s="609">
        <v>18085155</v>
      </c>
      <c r="D912" s="609">
        <v>416</v>
      </c>
      <c r="E912" s="609">
        <v>239</v>
      </c>
    </row>
    <row r="913" spans="2:5">
      <c r="B913" s="401" t="s">
        <v>764</v>
      </c>
      <c r="C913" s="609">
        <v>18095155</v>
      </c>
      <c r="D913" s="609">
        <v>254</v>
      </c>
      <c r="E913" s="609">
        <v>129</v>
      </c>
    </row>
    <row r="914" spans="2:5">
      <c r="B914" s="401" t="s">
        <v>764</v>
      </c>
      <c r="C914" s="609">
        <v>18105155</v>
      </c>
      <c r="D914" s="609">
        <v>1009</v>
      </c>
      <c r="E914" s="609">
        <v>196</v>
      </c>
    </row>
    <row r="915" spans="2:5">
      <c r="B915" s="401" t="s">
        <v>764</v>
      </c>
      <c r="C915" s="609">
        <v>18115155</v>
      </c>
      <c r="D915" s="609">
        <v>1643</v>
      </c>
      <c r="E915" s="609">
        <v>149</v>
      </c>
    </row>
    <row r="916" spans="2:5">
      <c r="B916" s="401" t="s">
        <v>764</v>
      </c>
      <c r="C916" s="609">
        <v>18125155</v>
      </c>
      <c r="D916" s="609">
        <v>1134</v>
      </c>
      <c r="E916" s="609">
        <v>282</v>
      </c>
    </row>
    <row r="917" spans="2:5">
      <c r="B917" s="401" t="s">
        <v>764</v>
      </c>
      <c r="C917" s="609">
        <v>18135155</v>
      </c>
      <c r="D917" s="609">
        <v>939</v>
      </c>
      <c r="E917" s="609">
        <v>219</v>
      </c>
    </row>
    <row r="918" spans="2:5">
      <c r="B918" s="401" t="s">
        <v>764</v>
      </c>
      <c r="C918" s="609">
        <v>18145155</v>
      </c>
      <c r="D918" s="609">
        <v>327</v>
      </c>
      <c r="E918" s="609">
        <v>305</v>
      </c>
    </row>
    <row r="919" spans="2:5">
      <c r="B919" s="401" t="s">
        <v>764</v>
      </c>
      <c r="C919" s="609">
        <v>18165155</v>
      </c>
      <c r="D919" s="609">
        <v>328</v>
      </c>
      <c r="E919" s="609">
        <v>279</v>
      </c>
    </row>
    <row r="920" spans="2:5">
      <c r="B920" s="401" t="s">
        <v>764</v>
      </c>
      <c r="C920" s="609">
        <v>18175155</v>
      </c>
      <c r="D920" s="609">
        <v>280</v>
      </c>
      <c r="E920" s="609">
        <v>275</v>
      </c>
    </row>
    <row r="921" spans="2:5">
      <c r="B921" s="401" t="s">
        <v>764</v>
      </c>
      <c r="C921" s="609">
        <v>18185155</v>
      </c>
      <c r="D921" s="609">
        <v>298</v>
      </c>
      <c r="E921" s="609">
        <v>287</v>
      </c>
    </row>
    <row r="922" spans="2:5">
      <c r="B922" s="401" t="s">
        <v>764</v>
      </c>
      <c r="C922" s="609">
        <v>18195155</v>
      </c>
      <c r="D922" s="609">
        <v>262</v>
      </c>
      <c r="E922" s="609">
        <v>255</v>
      </c>
    </row>
    <row r="923" spans="2:5">
      <c r="B923" s="401" t="s">
        <v>764</v>
      </c>
      <c r="C923" s="609">
        <v>18205155</v>
      </c>
      <c r="D923" s="609">
        <v>308</v>
      </c>
      <c r="E923" s="609">
        <v>303</v>
      </c>
    </row>
    <row r="924" spans="2:5">
      <c r="B924" s="401" t="s">
        <v>764</v>
      </c>
      <c r="C924" s="609">
        <v>18215155</v>
      </c>
      <c r="D924" s="609">
        <v>322</v>
      </c>
      <c r="E924" s="609">
        <v>310</v>
      </c>
    </row>
    <row r="925" spans="2:5">
      <c r="B925" s="401" t="s">
        <v>764</v>
      </c>
      <c r="C925" s="609">
        <v>18225155</v>
      </c>
      <c r="D925" s="609">
        <v>127</v>
      </c>
      <c r="E925" s="609">
        <v>114</v>
      </c>
    </row>
    <row r="926" spans="2:5">
      <c r="B926" s="401" t="s">
        <v>764</v>
      </c>
      <c r="C926" s="609">
        <v>18235155</v>
      </c>
      <c r="D926" s="609">
        <v>261</v>
      </c>
      <c r="E926" s="609">
        <v>252</v>
      </c>
    </row>
    <row r="927" spans="2:5">
      <c r="B927" s="401" t="s">
        <v>764</v>
      </c>
      <c r="C927" s="609">
        <v>18245155</v>
      </c>
      <c r="D927" s="609">
        <v>429</v>
      </c>
      <c r="E927" s="609">
        <v>323</v>
      </c>
    </row>
    <row r="928" spans="2:5">
      <c r="B928" s="401" t="s">
        <v>764</v>
      </c>
      <c r="C928" s="609">
        <v>18255155</v>
      </c>
      <c r="D928" s="609">
        <v>258</v>
      </c>
      <c r="E928" s="609">
        <v>257</v>
      </c>
    </row>
    <row r="929" spans="2:5">
      <c r="B929" s="401" t="s">
        <v>764</v>
      </c>
      <c r="C929" s="609">
        <v>18265155</v>
      </c>
      <c r="D929" s="609">
        <v>246</v>
      </c>
      <c r="E929" s="609">
        <v>219</v>
      </c>
    </row>
    <row r="930" spans="2:5">
      <c r="B930" s="401" t="s">
        <v>764</v>
      </c>
      <c r="C930" s="609">
        <v>18275155</v>
      </c>
      <c r="D930" s="609">
        <v>247</v>
      </c>
      <c r="E930" s="609">
        <v>229</v>
      </c>
    </row>
    <row r="931" spans="2:5">
      <c r="B931" s="401" t="s">
        <v>764</v>
      </c>
      <c r="C931" s="609">
        <v>18285155</v>
      </c>
      <c r="D931" s="609">
        <v>253</v>
      </c>
      <c r="E931" s="609">
        <v>237</v>
      </c>
    </row>
    <row r="932" spans="2:5">
      <c r="B932" s="401" t="s">
        <v>764</v>
      </c>
      <c r="C932" s="609">
        <v>18295155</v>
      </c>
      <c r="D932" s="609">
        <v>285</v>
      </c>
      <c r="E932" s="609">
        <v>273</v>
      </c>
    </row>
    <row r="933" spans="2:5">
      <c r="B933" s="401" t="s">
        <v>764</v>
      </c>
      <c r="C933" s="609">
        <v>18305155</v>
      </c>
      <c r="D933" s="609">
        <v>213</v>
      </c>
      <c r="E933" s="609">
        <v>207</v>
      </c>
    </row>
    <row r="934" spans="2:5">
      <c r="B934" s="401" t="s">
        <v>764</v>
      </c>
      <c r="C934" s="609">
        <v>18315155</v>
      </c>
      <c r="D934" s="609">
        <v>352</v>
      </c>
      <c r="E934" s="609">
        <v>226</v>
      </c>
    </row>
    <row r="935" spans="2:5">
      <c r="B935" s="401" t="s">
        <v>764</v>
      </c>
      <c r="C935" s="609">
        <v>18325155</v>
      </c>
      <c r="D935" s="609">
        <v>298</v>
      </c>
      <c r="E935" s="609">
        <v>288</v>
      </c>
    </row>
    <row r="936" spans="2:5">
      <c r="B936" s="401" t="s">
        <v>764</v>
      </c>
      <c r="C936" s="609">
        <v>18335155</v>
      </c>
      <c r="D936" s="609">
        <v>347</v>
      </c>
      <c r="E936" s="609">
        <v>292</v>
      </c>
    </row>
    <row r="937" spans="2:5">
      <c r="B937" s="401" t="s">
        <v>764</v>
      </c>
      <c r="C937" s="609">
        <v>18345155</v>
      </c>
      <c r="D937" s="609">
        <v>367</v>
      </c>
      <c r="E937" s="609">
        <v>242</v>
      </c>
    </row>
    <row r="938" spans="2:5">
      <c r="B938" s="401" t="s">
        <v>764</v>
      </c>
      <c r="C938" s="609">
        <v>18355155</v>
      </c>
      <c r="D938" s="609">
        <v>249</v>
      </c>
      <c r="E938" s="609">
        <v>240</v>
      </c>
    </row>
    <row r="939" spans="2:5">
      <c r="B939" s="401" t="s">
        <v>764</v>
      </c>
      <c r="C939" s="609">
        <v>18365155</v>
      </c>
      <c r="D939" s="609">
        <v>273</v>
      </c>
      <c r="E939" s="609">
        <v>263</v>
      </c>
    </row>
    <row r="940" spans="2:5">
      <c r="B940" s="401" t="s">
        <v>764</v>
      </c>
      <c r="C940" s="609">
        <v>18375155</v>
      </c>
      <c r="D940" s="609">
        <v>424</v>
      </c>
      <c r="E940" s="609">
        <v>228</v>
      </c>
    </row>
    <row r="941" spans="2:5">
      <c r="B941" s="401" t="s">
        <v>764</v>
      </c>
      <c r="C941" s="609">
        <v>18385155</v>
      </c>
      <c r="D941" s="609">
        <v>978</v>
      </c>
      <c r="E941" s="609">
        <v>146</v>
      </c>
    </row>
    <row r="942" spans="2:5">
      <c r="B942" s="401" t="s">
        <v>764</v>
      </c>
      <c r="C942" s="609">
        <v>18395155</v>
      </c>
      <c r="D942" s="609">
        <v>487</v>
      </c>
      <c r="E942" s="609">
        <v>177</v>
      </c>
    </row>
    <row r="943" spans="2:5">
      <c r="B943" s="401" t="s">
        <v>764</v>
      </c>
      <c r="C943" s="609">
        <v>18405155</v>
      </c>
      <c r="D943" s="609">
        <v>296</v>
      </c>
      <c r="E943" s="609">
        <v>264</v>
      </c>
    </row>
    <row r="944" spans="2:5">
      <c r="B944" s="401" t="s">
        <v>764</v>
      </c>
      <c r="C944" s="609">
        <v>18415155</v>
      </c>
      <c r="D944" s="609">
        <v>269</v>
      </c>
      <c r="E944" s="609">
        <v>136</v>
      </c>
    </row>
    <row r="945" spans="2:5">
      <c r="B945" s="401" t="s">
        <v>764</v>
      </c>
      <c r="C945" s="609">
        <v>18425155</v>
      </c>
      <c r="D945" s="609">
        <v>303</v>
      </c>
      <c r="E945" s="609">
        <v>188</v>
      </c>
    </row>
    <row r="946" spans="2:5">
      <c r="B946" s="401" t="s">
        <v>764</v>
      </c>
      <c r="C946" s="609">
        <v>18435155</v>
      </c>
      <c r="D946" s="609">
        <v>528</v>
      </c>
      <c r="E946" s="609">
        <v>168</v>
      </c>
    </row>
    <row r="947" spans="2:5">
      <c r="B947" s="401" t="s">
        <v>764</v>
      </c>
      <c r="C947" s="609">
        <v>18445155</v>
      </c>
      <c r="D947" s="609">
        <v>418</v>
      </c>
      <c r="E947" s="609">
        <v>351</v>
      </c>
    </row>
    <row r="948" spans="2:5">
      <c r="B948" s="401" t="s">
        <v>764</v>
      </c>
      <c r="C948" s="609">
        <v>18455155</v>
      </c>
      <c r="D948" s="609">
        <v>851</v>
      </c>
      <c r="E948" s="609">
        <v>316</v>
      </c>
    </row>
    <row r="949" spans="2:5">
      <c r="B949" s="401" t="s">
        <v>764</v>
      </c>
      <c r="C949" s="609">
        <v>18465155</v>
      </c>
      <c r="D949" s="609">
        <v>529</v>
      </c>
      <c r="E949" s="609">
        <v>209</v>
      </c>
    </row>
    <row r="950" spans="2:5">
      <c r="B950" s="401" t="s">
        <v>764</v>
      </c>
      <c r="C950" s="609">
        <v>18475155</v>
      </c>
      <c r="D950" s="609">
        <v>270</v>
      </c>
      <c r="E950" s="609">
        <v>238</v>
      </c>
    </row>
    <row r="951" spans="2:5">
      <c r="B951" s="401" t="s">
        <v>764</v>
      </c>
      <c r="C951" s="609">
        <v>18485155</v>
      </c>
      <c r="D951" s="609">
        <v>340</v>
      </c>
      <c r="E951" s="609">
        <v>312</v>
      </c>
    </row>
    <row r="952" spans="2:5">
      <c r="B952" s="401" t="s">
        <v>764</v>
      </c>
      <c r="C952" s="609">
        <v>18495155</v>
      </c>
      <c r="D952" s="609">
        <v>703</v>
      </c>
      <c r="E952" s="609">
        <v>268</v>
      </c>
    </row>
    <row r="953" spans="2:5">
      <c r="B953" s="401" t="s">
        <v>764</v>
      </c>
      <c r="C953" s="609">
        <v>18505155</v>
      </c>
      <c r="D953" s="609">
        <v>224</v>
      </c>
      <c r="E953" s="609">
        <v>202</v>
      </c>
    </row>
    <row r="954" spans="2:5">
      <c r="B954" s="401" t="s">
        <v>764</v>
      </c>
      <c r="C954" s="609">
        <v>18515155</v>
      </c>
      <c r="D954" s="609">
        <v>481</v>
      </c>
      <c r="E954" s="609">
        <v>120</v>
      </c>
    </row>
    <row r="955" spans="2:5">
      <c r="B955" s="401" t="s">
        <v>764</v>
      </c>
      <c r="C955" s="609">
        <v>18525155</v>
      </c>
      <c r="D955" s="609">
        <v>637</v>
      </c>
      <c r="E955" s="609">
        <v>210</v>
      </c>
    </row>
    <row r="956" spans="2:5">
      <c r="B956" s="401" t="s">
        <v>764</v>
      </c>
      <c r="C956" s="609">
        <v>18535155</v>
      </c>
      <c r="D956" s="609">
        <v>264</v>
      </c>
      <c r="E956" s="609">
        <v>223</v>
      </c>
    </row>
    <row r="957" spans="2:5">
      <c r="B957" s="401" t="s">
        <v>764</v>
      </c>
      <c r="C957" s="609">
        <v>18545155</v>
      </c>
      <c r="D957" s="609">
        <v>690</v>
      </c>
      <c r="E957" s="609">
        <v>152</v>
      </c>
    </row>
    <row r="958" spans="2:5">
      <c r="B958" s="401" t="s">
        <v>764</v>
      </c>
      <c r="C958" s="609">
        <v>18555155</v>
      </c>
      <c r="D958" s="609">
        <v>428</v>
      </c>
      <c r="E958" s="609">
        <v>373</v>
      </c>
    </row>
    <row r="959" spans="2:5">
      <c r="B959" s="401" t="s">
        <v>764</v>
      </c>
      <c r="C959" s="609">
        <v>18565155</v>
      </c>
      <c r="D959" s="609">
        <v>484</v>
      </c>
      <c r="E959" s="609">
        <v>293</v>
      </c>
    </row>
    <row r="960" spans="2:5">
      <c r="B960" s="401" t="s">
        <v>764</v>
      </c>
      <c r="C960" s="609">
        <v>19003437</v>
      </c>
      <c r="D960" s="609">
        <v>345</v>
      </c>
      <c r="E960" s="609">
        <v>200</v>
      </c>
    </row>
    <row r="961" spans="2:5">
      <c r="B961" s="401" t="s">
        <v>764</v>
      </c>
      <c r="C961" s="609">
        <v>19003438</v>
      </c>
      <c r="D961" s="609">
        <v>624</v>
      </c>
      <c r="E961" s="609">
        <v>127</v>
      </c>
    </row>
    <row r="962" spans="2:5">
      <c r="B962" s="401" t="s">
        <v>764</v>
      </c>
      <c r="C962" s="609">
        <v>19005238</v>
      </c>
      <c r="D962" s="609">
        <v>1226</v>
      </c>
      <c r="E962" s="609">
        <v>783</v>
      </c>
    </row>
    <row r="963" spans="2:5">
      <c r="B963" s="401" t="s">
        <v>764</v>
      </c>
      <c r="C963" s="609">
        <v>19013437</v>
      </c>
      <c r="D963" s="609">
        <v>748</v>
      </c>
      <c r="E963" s="609">
        <v>139</v>
      </c>
    </row>
    <row r="964" spans="2:5">
      <c r="B964" s="401" t="s">
        <v>764</v>
      </c>
      <c r="C964" s="609">
        <v>19013438</v>
      </c>
      <c r="D964" s="609">
        <v>299</v>
      </c>
      <c r="E964" s="609">
        <v>258</v>
      </c>
    </row>
    <row r="965" spans="2:5">
      <c r="B965" s="401" t="s">
        <v>764</v>
      </c>
      <c r="C965" s="609">
        <v>19015155</v>
      </c>
      <c r="D965" s="609">
        <v>473</v>
      </c>
      <c r="E965" s="609">
        <v>228</v>
      </c>
    </row>
    <row r="966" spans="2:5">
      <c r="B966" s="401" t="s">
        <v>764</v>
      </c>
      <c r="C966" s="609">
        <v>19023437</v>
      </c>
      <c r="D966" s="609">
        <v>355</v>
      </c>
      <c r="E966" s="609">
        <v>195</v>
      </c>
    </row>
    <row r="967" spans="2:5">
      <c r="B967" s="401" t="s">
        <v>764</v>
      </c>
      <c r="C967" s="609">
        <v>19023438</v>
      </c>
      <c r="D967" s="609">
        <v>310</v>
      </c>
      <c r="E967" s="609">
        <v>131</v>
      </c>
    </row>
    <row r="968" spans="2:5">
      <c r="B968" s="401" t="s">
        <v>764</v>
      </c>
      <c r="C968" s="609">
        <v>19025155</v>
      </c>
      <c r="D968" s="609">
        <v>262</v>
      </c>
      <c r="E968" s="609">
        <v>249</v>
      </c>
    </row>
    <row r="969" spans="2:5">
      <c r="B969" s="401" t="s">
        <v>764</v>
      </c>
      <c r="C969" s="609">
        <v>19033437</v>
      </c>
      <c r="D969" s="609">
        <v>652</v>
      </c>
      <c r="E969" s="609">
        <v>201</v>
      </c>
    </row>
    <row r="970" spans="2:5">
      <c r="B970" s="401" t="s">
        <v>764</v>
      </c>
      <c r="C970" s="609">
        <v>19033438</v>
      </c>
      <c r="D970" s="609">
        <v>1611</v>
      </c>
      <c r="E970" s="609">
        <v>43</v>
      </c>
    </row>
    <row r="971" spans="2:5">
      <c r="B971" s="401" t="s">
        <v>764</v>
      </c>
      <c r="C971" s="609">
        <v>19035155</v>
      </c>
      <c r="D971" s="609">
        <v>271</v>
      </c>
      <c r="E971" s="609">
        <v>254</v>
      </c>
    </row>
    <row r="972" spans="2:5">
      <c r="B972" s="401" t="s">
        <v>764</v>
      </c>
      <c r="C972" s="609">
        <v>19043437</v>
      </c>
      <c r="D972" s="609">
        <v>390</v>
      </c>
      <c r="E972" s="609">
        <v>147</v>
      </c>
    </row>
    <row r="973" spans="2:5">
      <c r="B973" s="401" t="s">
        <v>764</v>
      </c>
      <c r="C973" s="609">
        <v>19043438</v>
      </c>
      <c r="D973" s="609">
        <v>303</v>
      </c>
      <c r="E973" s="609">
        <v>240</v>
      </c>
    </row>
    <row r="974" spans="2:5">
      <c r="B974" s="401" t="s">
        <v>764</v>
      </c>
      <c r="C974" s="609">
        <v>19045155</v>
      </c>
      <c r="D974" s="609">
        <v>268</v>
      </c>
      <c r="E974" s="609">
        <v>261</v>
      </c>
    </row>
    <row r="975" spans="2:5">
      <c r="B975" s="401" t="s">
        <v>764</v>
      </c>
      <c r="C975" s="609">
        <v>19053437</v>
      </c>
      <c r="D975" s="609">
        <v>283</v>
      </c>
      <c r="E975" s="609">
        <v>191</v>
      </c>
    </row>
    <row r="976" spans="2:5">
      <c r="B976" s="401" t="s">
        <v>764</v>
      </c>
      <c r="C976" s="609">
        <v>19053438</v>
      </c>
      <c r="D976" s="609">
        <v>607</v>
      </c>
      <c r="E976" s="609">
        <v>422</v>
      </c>
    </row>
    <row r="977" spans="2:5">
      <c r="B977" s="401" t="s">
        <v>764</v>
      </c>
      <c r="C977" s="609">
        <v>19055155</v>
      </c>
      <c r="D977" s="609">
        <v>278</v>
      </c>
      <c r="E977" s="609">
        <v>257</v>
      </c>
    </row>
    <row r="978" spans="2:5">
      <c r="B978" s="401" t="s">
        <v>764</v>
      </c>
      <c r="C978" s="609">
        <v>19063437</v>
      </c>
      <c r="D978" s="609">
        <v>300</v>
      </c>
      <c r="E978" s="609">
        <v>222</v>
      </c>
    </row>
    <row r="979" spans="2:5">
      <c r="B979" s="401" t="s">
        <v>764</v>
      </c>
      <c r="C979" s="609">
        <v>19063438</v>
      </c>
      <c r="D979" s="609">
        <v>364</v>
      </c>
      <c r="E979" s="609">
        <v>193</v>
      </c>
    </row>
    <row r="980" spans="2:5">
      <c r="B980" s="401" t="s">
        <v>764</v>
      </c>
      <c r="C980" s="609">
        <v>19065155</v>
      </c>
      <c r="D980" s="609">
        <v>329</v>
      </c>
      <c r="E980" s="609">
        <v>242</v>
      </c>
    </row>
    <row r="981" spans="2:5">
      <c r="B981" s="401" t="s">
        <v>764</v>
      </c>
      <c r="C981" s="609">
        <v>19073437</v>
      </c>
      <c r="D981" s="609">
        <v>374</v>
      </c>
      <c r="E981" s="609">
        <v>225</v>
      </c>
    </row>
    <row r="982" spans="2:5">
      <c r="B982" s="401" t="s">
        <v>764</v>
      </c>
      <c r="C982" s="609">
        <v>19073438</v>
      </c>
      <c r="D982" s="609">
        <v>305</v>
      </c>
      <c r="E982" s="609">
        <v>278</v>
      </c>
    </row>
    <row r="983" spans="2:5">
      <c r="B983" s="401" t="s">
        <v>764</v>
      </c>
      <c r="C983" s="609">
        <v>19075155</v>
      </c>
      <c r="D983" s="609">
        <v>272</v>
      </c>
      <c r="E983" s="609">
        <v>241</v>
      </c>
    </row>
    <row r="984" spans="2:5">
      <c r="B984" s="401" t="s">
        <v>764</v>
      </c>
      <c r="C984" s="609">
        <v>19083438</v>
      </c>
      <c r="D984" s="609">
        <v>325</v>
      </c>
      <c r="E984" s="609">
        <v>295</v>
      </c>
    </row>
    <row r="985" spans="2:5">
      <c r="B985" s="401" t="s">
        <v>764</v>
      </c>
      <c r="C985" s="609">
        <v>19085155</v>
      </c>
      <c r="D985" s="609">
        <v>216</v>
      </c>
      <c r="E985" s="609">
        <v>167</v>
      </c>
    </row>
    <row r="986" spans="2:5">
      <c r="B986" s="401" t="s">
        <v>764</v>
      </c>
      <c r="C986" s="609">
        <v>19093438</v>
      </c>
      <c r="D986" s="609">
        <v>514</v>
      </c>
      <c r="E986" s="609">
        <v>248</v>
      </c>
    </row>
    <row r="987" spans="2:5">
      <c r="B987" s="401" t="s">
        <v>764</v>
      </c>
      <c r="C987" s="609">
        <v>19095155</v>
      </c>
      <c r="D987" s="609">
        <v>419</v>
      </c>
      <c r="E987" s="609">
        <v>269</v>
      </c>
    </row>
    <row r="988" spans="2:5">
      <c r="B988" s="401" t="s">
        <v>764</v>
      </c>
      <c r="C988" s="609">
        <v>19103438</v>
      </c>
      <c r="D988" s="609">
        <v>368</v>
      </c>
      <c r="E988" s="609">
        <v>316</v>
      </c>
    </row>
    <row r="989" spans="2:5">
      <c r="B989" s="401" t="s">
        <v>764</v>
      </c>
      <c r="C989" s="609">
        <v>19105156</v>
      </c>
      <c r="D989" s="609">
        <v>270</v>
      </c>
      <c r="E989" s="609">
        <v>234</v>
      </c>
    </row>
    <row r="990" spans="2:5">
      <c r="B990" s="401" t="s">
        <v>764</v>
      </c>
      <c r="C990" s="609">
        <v>19113438</v>
      </c>
      <c r="D990" s="609">
        <v>383</v>
      </c>
      <c r="E990" s="609">
        <v>355</v>
      </c>
    </row>
    <row r="991" spans="2:5">
      <c r="B991" s="401" t="s">
        <v>764</v>
      </c>
      <c r="C991" s="609">
        <v>19115156</v>
      </c>
      <c r="D991" s="609">
        <v>266</v>
      </c>
      <c r="E991" s="609">
        <v>196</v>
      </c>
    </row>
    <row r="992" spans="2:5">
      <c r="B992" s="401" t="s">
        <v>764</v>
      </c>
      <c r="C992" s="609">
        <v>19123438</v>
      </c>
      <c r="D992" s="609">
        <v>548</v>
      </c>
      <c r="E992" s="609">
        <v>322</v>
      </c>
    </row>
    <row r="993" spans="2:5">
      <c r="B993" s="401" t="s">
        <v>764</v>
      </c>
      <c r="C993" s="609">
        <v>19125156</v>
      </c>
      <c r="D993" s="609">
        <v>429</v>
      </c>
      <c r="E993" s="609">
        <v>280</v>
      </c>
    </row>
    <row r="994" spans="2:5">
      <c r="B994" s="401" t="s">
        <v>764</v>
      </c>
      <c r="C994" s="609">
        <v>19135156</v>
      </c>
      <c r="D994" s="609">
        <v>349</v>
      </c>
      <c r="E994" s="609">
        <v>253</v>
      </c>
    </row>
    <row r="995" spans="2:5">
      <c r="B995" s="401" t="s">
        <v>764</v>
      </c>
      <c r="C995" s="609">
        <v>19145156</v>
      </c>
      <c r="D995" s="609">
        <v>442</v>
      </c>
      <c r="E995" s="609">
        <v>131</v>
      </c>
    </row>
    <row r="996" spans="2:5">
      <c r="B996" s="401" t="s">
        <v>764</v>
      </c>
      <c r="C996" s="609">
        <v>19155156</v>
      </c>
      <c r="D996" s="609">
        <v>650</v>
      </c>
      <c r="E996" s="609">
        <v>175</v>
      </c>
    </row>
    <row r="997" spans="2:5">
      <c r="B997" s="401" t="s">
        <v>764</v>
      </c>
      <c r="C997" s="609">
        <v>19165156</v>
      </c>
      <c r="D997" s="609">
        <v>790</v>
      </c>
      <c r="E997" s="609">
        <v>143</v>
      </c>
    </row>
    <row r="998" spans="2:5">
      <c r="B998" s="401" t="s">
        <v>764</v>
      </c>
      <c r="C998" s="609">
        <v>19175156</v>
      </c>
      <c r="D998" s="609">
        <v>138</v>
      </c>
      <c r="E998" s="609">
        <v>109</v>
      </c>
    </row>
    <row r="999" spans="2:5">
      <c r="B999" s="401" t="s">
        <v>764</v>
      </c>
      <c r="C999" s="609">
        <v>19185156</v>
      </c>
      <c r="D999" s="609">
        <v>317</v>
      </c>
      <c r="E999" s="609">
        <v>257</v>
      </c>
    </row>
    <row r="1000" spans="2:5">
      <c r="B1000" s="401" t="s">
        <v>764</v>
      </c>
      <c r="C1000" s="609">
        <v>19195156</v>
      </c>
      <c r="D1000" s="609">
        <v>238</v>
      </c>
      <c r="E1000" s="609">
        <v>228</v>
      </c>
    </row>
    <row r="1001" spans="2:5">
      <c r="B1001" s="401" t="s">
        <v>764</v>
      </c>
      <c r="C1001" s="609">
        <v>19205156</v>
      </c>
      <c r="D1001" s="609">
        <v>296</v>
      </c>
      <c r="E1001" s="609">
        <v>234</v>
      </c>
    </row>
    <row r="1002" spans="2:5">
      <c r="B1002" s="401" t="s">
        <v>764</v>
      </c>
      <c r="C1002" s="609">
        <v>19215156</v>
      </c>
      <c r="D1002" s="609">
        <v>452</v>
      </c>
      <c r="E1002" s="609">
        <v>381</v>
      </c>
    </row>
    <row r="1003" spans="2:5">
      <c r="B1003" s="401" t="s">
        <v>764</v>
      </c>
      <c r="C1003" s="609">
        <v>19225156</v>
      </c>
      <c r="D1003" s="609">
        <v>468</v>
      </c>
      <c r="E1003" s="609">
        <v>446</v>
      </c>
    </row>
    <row r="1004" spans="2:5">
      <c r="B1004" s="401" t="s">
        <v>764</v>
      </c>
      <c r="C1004" s="609">
        <v>19235156</v>
      </c>
      <c r="D1004" s="609">
        <v>413</v>
      </c>
      <c r="E1004" s="609">
        <v>325</v>
      </c>
    </row>
    <row r="1005" spans="2:5">
      <c r="B1005" s="401" t="s">
        <v>764</v>
      </c>
      <c r="C1005" s="609">
        <v>19245156</v>
      </c>
      <c r="D1005" s="609">
        <v>1091</v>
      </c>
      <c r="E1005" s="609">
        <v>278</v>
      </c>
    </row>
    <row r="1006" spans="2:5">
      <c r="B1006" s="401" t="s">
        <v>764</v>
      </c>
      <c r="C1006" s="609">
        <v>19255156</v>
      </c>
      <c r="D1006" s="609">
        <v>335</v>
      </c>
      <c r="E1006" s="609">
        <v>307</v>
      </c>
    </row>
    <row r="1007" spans="2:5">
      <c r="B1007" s="401" t="s">
        <v>764</v>
      </c>
      <c r="C1007" s="609">
        <v>19265156</v>
      </c>
      <c r="D1007" s="609">
        <v>560</v>
      </c>
      <c r="E1007" s="609">
        <v>239</v>
      </c>
    </row>
    <row r="1008" spans="2:5">
      <c r="B1008" s="401" t="s">
        <v>764</v>
      </c>
      <c r="C1008" s="609">
        <v>19275156</v>
      </c>
      <c r="D1008" s="609">
        <v>247</v>
      </c>
      <c r="E1008" s="609">
        <v>241</v>
      </c>
    </row>
    <row r="1009" spans="2:5">
      <c r="B1009" s="401" t="s">
        <v>764</v>
      </c>
      <c r="C1009" s="609">
        <v>19285156</v>
      </c>
      <c r="D1009" s="609">
        <v>314</v>
      </c>
      <c r="E1009" s="609">
        <v>287</v>
      </c>
    </row>
    <row r="1010" spans="2:5">
      <c r="B1010" s="401" t="s">
        <v>764</v>
      </c>
      <c r="C1010" s="609">
        <v>19295156</v>
      </c>
      <c r="D1010" s="609">
        <v>180</v>
      </c>
      <c r="E1010" s="609">
        <v>170</v>
      </c>
    </row>
    <row r="1011" spans="2:5">
      <c r="B1011" s="401" t="s">
        <v>764</v>
      </c>
      <c r="C1011" s="609">
        <v>19305156</v>
      </c>
      <c r="D1011" s="609">
        <v>292</v>
      </c>
      <c r="E1011" s="609">
        <v>278</v>
      </c>
    </row>
    <row r="1012" spans="2:5">
      <c r="B1012" s="401" t="s">
        <v>764</v>
      </c>
      <c r="C1012" s="609">
        <v>19315156</v>
      </c>
      <c r="D1012" s="609">
        <v>235</v>
      </c>
      <c r="E1012" s="609">
        <v>215</v>
      </c>
    </row>
    <row r="1013" spans="2:5">
      <c r="B1013" s="401" t="s">
        <v>764</v>
      </c>
      <c r="C1013" s="609">
        <v>19325156</v>
      </c>
      <c r="D1013" s="609">
        <v>187</v>
      </c>
      <c r="E1013" s="609">
        <v>157</v>
      </c>
    </row>
    <row r="1014" spans="2:5">
      <c r="B1014" s="401" t="s">
        <v>764</v>
      </c>
      <c r="C1014" s="609">
        <v>19335156</v>
      </c>
      <c r="D1014" s="609">
        <v>263</v>
      </c>
      <c r="E1014" s="609">
        <v>230</v>
      </c>
    </row>
    <row r="1015" spans="2:5">
      <c r="B1015" s="401" t="s">
        <v>764</v>
      </c>
      <c r="C1015" s="609">
        <v>19345156</v>
      </c>
      <c r="D1015" s="609">
        <v>244</v>
      </c>
      <c r="E1015" s="609">
        <v>241</v>
      </c>
    </row>
    <row r="1016" spans="2:5">
      <c r="B1016" s="401" t="s">
        <v>764</v>
      </c>
      <c r="C1016" s="609">
        <v>19355156</v>
      </c>
      <c r="D1016" s="609">
        <v>285</v>
      </c>
      <c r="E1016" s="609">
        <v>272</v>
      </c>
    </row>
    <row r="1017" spans="2:5">
      <c r="B1017" s="401" t="s">
        <v>764</v>
      </c>
      <c r="C1017" s="609">
        <v>19365156</v>
      </c>
      <c r="D1017" s="609">
        <v>235</v>
      </c>
      <c r="E1017" s="609">
        <v>208</v>
      </c>
    </row>
    <row r="1018" spans="2:5">
      <c r="B1018" s="401" t="s">
        <v>764</v>
      </c>
      <c r="C1018" s="609">
        <v>19375156</v>
      </c>
      <c r="D1018" s="609">
        <v>293</v>
      </c>
      <c r="E1018" s="609">
        <v>286</v>
      </c>
    </row>
    <row r="1019" spans="2:5">
      <c r="B1019" s="401" t="s">
        <v>764</v>
      </c>
      <c r="C1019" s="609">
        <v>19385156</v>
      </c>
      <c r="D1019" s="609">
        <v>353</v>
      </c>
      <c r="E1019" s="609">
        <v>335</v>
      </c>
    </row>
    <row r="1020" spans="2:5">
      <c r="B1020" s="401" t="s">
        <v>764</v>
      </c>
      <c r="C1020" s="609">
        <v>19395156</v>
      </c>
      <c r="D1020" s="609">
        <v>263</v>
      </c>
      <c r="E1020" s="609">
        <v>256</v>
      </c>
    </row>
    <row r="1021" spans="2:5">
      <c r="B1021" s="401" t="s">
        <v>764</v>
      </c>
      <c r="C1021" s="609">
        <v>19405156</v>
      </c>
      <c r="D1021" s="609">
        <v>401</v>
      </c>
      <c r="E1021" s="609">
        <v>384</v>
      </c>
    </row>
    <row r="1022" spans="2:5">
      <c r="B1022" s="401" t="s">
        <v>764</v>
      </c>
      <c r="C1022" s="609">
        <v>19415156</v>
      </c>
      <c r="D1022" s="609">
        <v>1110</v>
      </c>
      <c r="E1022" s="609">
        <v>633</v>
      </c>
    </row>
    <row r="1023" spans="2:5">
      <c r="B1023" s="401" t="s">
        <v>764</v>
      </c>
      <c r="C1023" s="609">
        <v>19425156</v>
      </c>
      <c r="D1023" s="609">
        <v>674</v>
      </c>
      <c r="E1023" s="609">
        <v>624</v>
      </c>
    </row>
    <row r="1024" spans="2:5">
      <c r="B1024" s="401" t="s">
        <v>764</v>
      </c>
      <c r="C1024" s="609">
        <v>19435156</v>
      </c>
      <c r="D1024" s="609">
        <v>321</v>
      </c>
      <c r="E1024" s="609">
        <v>316</v>
      </c>
    </row>
    <row r="1025" spans="2:5">
      <c r="B1025" s="401" t="s">
        <v>764</v>
      </c>
      <c r="C1025" s="609">
        <v>19445156</v>
      </c>
      <c r="D1025" s="609">
        <v>739</v>
      </c>
      <c r="E1025" s="609">
        <v>266</v>
      </c>
    </row>
    <row r="1026" spans="2:5">
      <c r="B1026" s="401" t="s">
        <v>764</v>
      </c>
      <c r="C1026" s="609">
        <v>19455156</v>
      </c>
      <c r="D1026" s="609">
        <v>343</v>
      </c>
      <c r="E1026" s="609">
        <v>325</v>
      </c>
    </row>
    <row r="1027" spans="2:5">
      <c r="B1027" s="401" t="s">
        <v>764</v>
      </c>
      <c r="C1027" s="609">
        <v>19465156</v>
      </c>
      <c r="D1027" s="609">
        <v>331</v>
      </c>
      <c r="E1027" s="609">
        <v>325</v>
      </c>
    </row>
    <row r="1028" spans="2:5">
      <c r="B1028" s="401" t="s">
        <v>764</v>
      </c>
      <c r="C1028" s="609">
        <v>19475156</v>
      </c>
      <c r="D1028" s="609">
        <v>392</v>
      </c>
      <c r="E1028" s="609">
        <v>374</v>
      </c>
    </row>
    <row r="1029" spans="2:5">
      <c r="B1029" s="401" t="s">
        <v>764</v>
      </c>
      <c r="C1029" s="609">
        <v>19485156</v>
      </c>
      <c r="D1029" s="609">
        <v>313</v>
      </c>
      <c r="E1029" s="609">
        <v>298</v>
      </c>
    </row>
    <row r="1030" spans="2:5">
      <c r="B1030" s="401" t="s">
        <v>764</v>
      </c>
      <c r="C1030" s="609">
        <v>19495156</v>
      </c>
      <c r="D1030" s="609">
        <v>309</v>
      </c>
      <c r="E1030" s="609">
        <v>303</v>
      </c>
    </row>
    <row r="1031" spans="2:5">
      <c r="B1031" s="401" t="s">
        <v>764</v>
      </c>
      <c r="C1031" s="609">
        <v>19505156</v>
      </c>
      <c r="D1031" s="609">
        <v>351</v>
      </c>
      <c r="E1031" s="609">
        <v>238</v>
      </c>
    </row>
    <row r="1032" spans="2:5">
      <c r="B1032" s="401" t="s">
        <v>764</v>
      </c>
      <c r="C1032" s="609">
        <v>19515156</v>
      </c>
      <c r="D1032" s="609">
        <v>391</v>
      </c>
      <c r="E1032" s="609">
        <v>320</v>
      </c>
    </row>
    <row r="1033" spans="2:5">
      <c r="B1033" s="401" t="s">
        <v>764</v>
      </c>
      <c r="C1033" s="609">
        <v>19525156</v>
      </c>
      <c r="D1033" s="609">
        <v>315</v>
      </c>
      <c r="E1033" s="609">
        <v>277</v>
      </c>
    </row>
    <row r="1034" spans="2:5">
      <c r="B1034" s="401" t="s">
        <v>764</v>
      </c>
      <c r="C1034" s="609">
        <v>20003431</v>
      </c>
      <c r="D1034" s="609">
        <v>294</v>
      </c>
      <c r="E1034" s="609">
        <v>171</v>
      </c>
    </row>
    <row r="1035" spans="2:5">
      <c r="B1035" s="401" t="s">
        <v>764</v>
      </c>
      <c r="C1035" s="609">
        <v>20003438</v>
      </c>
      <c r="D1035" s="609">
        <v>977</v>
      </c>
      <c r="E1035" s="609">
        <v>176</v>
      </c>
    </row>
    <row r="1036" spans="2:5">
      <c r="B1036" s="401" t="s">
        <v>764</v>
      </c>
      <c r="C1036" s="609">
        <v>20005238</v>
      </c>
      <c r="D1036" s="609">
        <v>604</v>
      </c>
      <c r="E1036" s="609">
        <v>486</v>
      </c>
    </row>
    <row r="1037" spans="2:5">
      <c r="B1037" s="401" t="s">
        <v>764</v>
      </c>
      <c r="C1037" s="609">
        <v>20013431</v>
      </c>
      <c r="D1037" s="609">
        <v>543</v>
      </c>
      <c r="E1037" s="609">
        <v>297</v>
      </c>
    </row>
    <row r="1038" spans="2:5">
      <c r="B1038" s="401" t="s">
        <v>764</v>
      </c>
      <c r="C1038" s="609">
        <v>20013438</v>
      </c>
      <c r="D1038" s="609">
        <v>291</v>
      </c>
      <c r="E1038" s="609">
        <v>287</v>
      </c>
    </row>
    <row r="1039" spans="2:5">
      <c r="B1039" s="401" t="s">
        <v>764</v>
      </c>
      <c r="C1039" s="609">
        <v>20015238</v>
      </c>
      <c r="D1039" s="609">
        <v>393</v>
      </c>
      <c r="E1039" s="609">
        <v>285</v>
      </c>
    </row>
    <row r="1040" spans="2:5">
      <c r="B1040" s="401" t="s">
        <v>764</v>
      </c>
      <c r="C1040" s="609">
        <v>20015257</v>
      </c>
      <c r="D1040" s="609">
        <v>764</v>
      </c>
      <c r="E1040" s="609">
        <v>492</v>
      </c>
    </row>
    <row r="1041" spans="2:5">
      <c r="B1041" s="401" t="s">
        <v>764</v>
      </c>
      <c r="C1041" s="609">
        <v>20023431</v>
      </c>
      <c r="D1041" s="609">
        <v>969</v>
      </c>
      <c r="E1041" s="609">
        <v>424</v>
      </c>
    </row>
    <row r="1042" spans="2:5">
      <c r="B1042" s="401" t="s">
        <v>764</v>
      </c>
      <c r="C1042" s="609">
        <v>20023438</v>
      </c>
      <c r="D1042" s="609">
        <v>517</v>
      </c>
      <c r="E1042" s="609">
        <v>324</v>
      </c>
    </row>
    <row r="1043" spans="2:5">
      <c r="B1043" s="401" t="s">
        <v>764</v>
      </c>
      <c r="C1043" s="609">
        <v>20025238</v>
      </c>
      <c r="D1043" s="609">
        <v>739</v>
      </c>
      <c r="E1043" s="609">
        <v>361</v>
      </c>
    </row>
    <row r="1044" spans="2:5">
      <c r="B1044" s="401" t="s">
        <v>764</v>
      </c>
      <c r="C1044" s="609">
        <v>20025257</v>
      </c>
      <c r="D1044" s="609">
        <v>450</v>
      </c>
      <c r="E1044" s="609">
        <v>434</v>
      </c>
    </row>
    <row r="1045" spans="2:5">
      <c r="B1045" s="401" t="s">
        <v>764</v>
      </c>
      <c r="C1045" s="609">
        <v>20033431</v>
      </c>
      <c r="D1045" s="609">
        <v>942</v>
      </c>
      <c r="E1045" s="609">
        <v>46</v>
      </c>
    </row>
    <row r="1046" spans="2:5">
      <c r="B1046" s="401" t="s">
        <v>764</v>
      </c>
      <c r="C1046" s="609">
        <v>20033438</v>
      </c>
      <c r="D1046" s="609">
        <v>509</v>
      </c>
      <c r="E1046" s="609">
        <v>148</v>
      </c>
    </row>
    <row r="1047" spans="2:5">
      <c r="B1047" s="401" t="s">
        <v>764</v>
      </c>
      <c r="C1047" s="609">
        <v>20035238</v>
      </c>
      <c r="D1047" s="609">
        <v>1320</v>
      </c>
      <c r="E1047" s="609">
        <v>257</v>
      </c>
    </row>
    <row r="1048" spans="2:5">
      <c r="B1048" s="401" t="s">
        <v>764</v>
      </c>
      <c r="C1048" s="609">
        <v>20035257</v>
      </c>
      <c r="D1048" s="609">
        <v>1047</v>
      </c>
      <c r="E1048" s="609">
        <v>387</v>
      </c>
    </row>
    <row r="1049" spans="2:5">
      <c r="B1049" s="401" t="s">
        <v>764</v>
      </c>
      <c r="C1049" s="609">
        <v>20043431</v>
      </c>
      <c r="D1049" s="609">
        <v>1063</v>
      </c>
      <c r="E1049" s="609">
        <v>97</v>
      </c>
    </row>
    <row r="1050" spans="2:5">
      <c r="B1050" s="401" t="s">
        <v>764</v>
      </c>
      <c r="C1050" s="609">
        <v>20043438</v>
      </c>
      <c r="D1050" s="609">
        <v>417</v>
      </c>
      <c r="E1050" s="609">
        <v>237</v>
      </c>
    </row>
    <row r="1051" spans="2:5">
      <c r="B1051" s="401" t="s">
        <v>764</v>
      </c>
      <c r="C1051" s="609">
        <v>20045238</v>
      </c>
      <c r="D1051" s="609">
        <v>387</v>
      </c>
      <c r="E1051" s="609">
        <v>357</v>
      </c>
    </row>
    <row r="1052" spans="2:5">
      <c r="B1052" s="401" t="s">
        <v>764</v>
      </c>
      <c r="C1052" s="609">
        <v>20045257</v>
      </c>
      <c r="D1052" s="609">
        <v>268</v>
      </c>
      <c r="E1052" s="609">
        <v>257</v>
      </c>
    </row>
    <row r="1053" spans="2:5">
      <c r="B1053" s="401" t="s">
        <v>764</v>
      </c>
      <c r="C1053" s="609">
        <v>20053431</v>
      </c>
      <c r="D1053" s="609">
        <v>1311</v>
      </c>
      <c r="E1053" s="609">
        <v>87</v>
      </c>
    </row>
    <row r="1054" spans="2:5">
      <c r="B1054" s="401" t="s">
        <v>764</v>
      </c>
      <c r="C1054" s="609">
        <v>20053438</v>
      </c>
      <c r="D1054" s="609">
        <v>411</v>
      </c>
      <c r="E1054" s="609">
        <v>297</v>
      </c>
    </row>
    <row r="1055" spans="2:5">
      <c r="B1055" s="401" t="s">
        <v>764</v>
      </c>
      <c r="C1055" s="609">
        <v>20055257</v>
      </c>
      <c r="D1055" s="609">
        <v>506</v>
      </c>
      <c r="E1055" s="609">
        <v>497</v>
      </c>
    </row>
    <row r="1056" spans="2:5">
      <c r="B1056" s="401" t="s">
        <v>764</v>
      </c>
      <c r="C1056" s="609">
        <v>20063431</v>
      </c>
      <c r="D1056" s="609">
        <v>750</v>
      </c>
      <c r="E1056" s="609">
        <v>572</v>
      </c>
    </row>
    <row r="1057" spans="2:5">
      <c r="B1057" s="401" t="s">
        <v>764</v>
      </c>
      <c r="C1057" s="609">
        <v>20063438</v>
      </c>
      <c r="D1057" s="609">
        <v>873</v>
      </c>
      <c r="E1057" s="609">
        <v>179</v>
      </c>
    </row>
    <row r="1058" spans="2:5">
      <c r="B1058" s="401" t="s">
        <v>764</v>
      </c>
      <c r="C1058" s="609">
        <v>20065257</v>
      </c>
      <c r="D1058" s="609">
        <v>650</v>
      </c>
      <c r="E1058" s="609">
        <v>495</v>
      </c>
    </row>
    <row r="1059" spans="2:5">
      <c r="B1059" s="401" t="s">
        <v>764</v>
      </c>
      <c r="C1059" s="609">
        <v>20073431</v>
      </c>
      <c r="D1059" s="609">
        <v>403</v>
      </c>
      <c r="E1059" s="609">
        <v>363</v>
      </c>
    </row>
    <row r="1060" spans="2:5">
      <c r="B1060" s="401" t="s">
        <v>764</v>
      </c>
      <c r="C1060" s="609">
        <v>20073438</v>
      </c>
      <c r="D1060" s="609">
        <v>741</v>
      </c>
      <c r="E1060" s="609">
        <v>314</v>
      </c>
    </row>
    <row r="1061" spans="2:5">
      <c r="B1061" s="401" t="s">
        <v>764</v>
      </c>
      <c r="C1061" s="609">
        <v>20075257</v>
      </c>
      <c r="D1061" s="609">
        <v>447</v>
      </c>
      <c r="E1061" s="609">
        <v>415</v>
      </c>
    </row>
    <row r="1062" spans="2:5">
      <c r="B1062" s="401" t="s">
        <v>764</v>
      </c>
      <c r="C1062" s="609">
        <v>20083431</v>
      </c>
      <c r="D1062" s="609">
        <v>348</v>
      </c>
      <c r="E1062" s="609">
        <v>313</v>
      </c>
    </row>
    <row r="1063" spans="2:5">
      <c r="B1063" s="401" t="s">
        <v>764</v>
      </c>
      <c r="C1063" s="609">
        <v>20083438</v>
      </c>
      <c r="D1063" s="609">
        <v>458</v>
      </c>
      <c r="E1063" s="609">
        <v>356</v>
      </c>
    </row>
    <row r="1064" spans="2:5">
      <c r="B1064" s="401" t="s">
        <v>764</v>
      </c>
      <c r="C1064" s="609">
        <v>20085257</v>
      </c>
      <c r="D1064" s="609">
        <v>318</v>
      </c>
      <c r="E1064" s="609">
        <v>191</v>
      </c>
    </row>
    <row r="1065" spans="2:5">
      <c r="B1065" s="401" t="s">
        <v>764</v>
      </c>
      <c r="C1065" s="609">
        <v>20093431</v>
      </c>
      <c r="D1065" s="609">
        <v>470</v>
      </c>
      <c r="E1065" s="609">
        <v>473</v>
      </c>
    </row>
    <row r="1066" spans="2:5">
      <c r="B1066" s="401" t="s">
        <v>764</v>
      </c>
      <c r="C1066" s="609">
        <v>20093438</v>
      </c>
      <c r="D1066" s="609">
        <v>391</v>
      </c>
      <c r="E1066" s="609">
        <v>374</v>
      </c>
    </row>
    <row r="1067" spans="2:5">
      <c r="B1067" s="401" t="s">
        <v>764</v>
      </c>
      <c r="C1067" s="609">
        <v>20095257</v>
      </c>
      <c r="D1067" s="609">
        <v>368</v>
      </c>
      <c r="E1067" s="609">
        <v>316</v>
      </c>
    </row>
    <row r="1068" spans="2:5">
      <c r="B1068" s="401" t="s">
        <v>764</v>
      </c>
      <c r="C1068" s="609">
        <v>20103431</v>
      </c>
      <c r="D1068" s="609">
        <v>441</v>
      </c>
      <c r="E1068" s="609">
        <v>281</v>
      </c>
    </row>
    <row r="1069" spans="2:5">
      <c r="B1069" s="401" t="s">
        <v>764</v>
      </c>
      <c r="C1069" s="609">
        <v>20103438</v>
      </c>
      <c r="D1069" s="609">
        <v>256</v>
      </c>
      <c r="E1069" s="609">
        <v>206</v>
      </c>
    </row>
    <row r="1070" spans="2:5">
      <c r="B1070" s="401" t="s">
        <v>764</v>
      </c>
      <c r="C1070" s="609">
        <v>20105257</v>
      </c>
      <c r="D1070" s="609">
        <v>726</v>
      </c>
      <c r="E1070" s="609">
        <v>369</v>
      </c>
    </row>
    <row r="1071" spans="2:5">
      <c r="B1071" s="401" t="s">
        <v>764</v>
      </c>
      <c r="C1071" s="609">
        <v>20113431</v>
      </c>
      <c r="D1071" s="609">
        <v>663</v>
      </c>
      <c r="E1071" s="609">
        <v>328</v>
      </c>
    </row>
    <row r="1072" spans="2:5">
      <c r="B1072" s="401" t="s">
        <v>764</v>
      </c>
      <c r="C1072" s="609">
        <v>20113438</v>
      </c>
      <c r="D1072" s="609">
        <v>372</v>
      </c>
      <c r="E1072" s="609">
        <v>327</v>
      </c>
    </row>
    <row r="1073" spans="2:5">
      <c r="B1073" s="401" t="s">
        <v>764</v>
      </c>
      <c r="C1073" s="609">
        <v>20115257</v>
      </c>
      <c r="D1073" s="609">
        <v>152</v>
      </c>
      <c r="E1073" s="609">
        <v>110</v>
      </c>
    </row>
    <row r="1074" spans="2:5">
      <c r="B1074" s="401" t="s">
        <v>764</v>
      </c>
      <c r="C1074" s="609">
        <v>20123431</v>
      </c>
      <c r="D1074" s="609">
        <v>677</v>
      </c>
      <c r="E1074" s="609">
        <v>538</v>
      </c>
    </row>
    <row r="1075" spans="2:5">
      <c r="B1075" s="401" t="s">
        <v>764</v>
      </c>
      <c r="C1075" s="609">
        <v>20123438</v>
      </c>
      <c r="D1075" s="609">
        <v>371</v>
      </c>
      <c r="E1075" s="609">
        <v>299</v>
      </c>
    </row>
    <row r="1076" spans="2:5">
      <c r="B1076" s="401" t="s">
        <v>764</v>
      </c>
      <c r="C1076" s="609">
        <v>20125257</v>
      </c>
      <c r="D1076" s="609">
        <v>1064</v>
      </c>
      <c r="E1076" s="609">
        <v>408</v>
      </c>
    </row>
    <row r="1077" spans="2:5">
      <c r="B1077" s="401" t="s">
        <v>764</v>
      </c>
      <c r="C1077" s="609">
        <v>20133431</v>
      </c>
      <c r="D1077" s="609">
        <v>665</v>
      </c>
      <c r="E1077" s="609">
        <v>339</v>
      </c>
    </row>
    <row r="1078" spans="2:5">
      <c r="B1078" s="401" t="s">
        <v>764</v>
      </c>
      <c r="C1078" s="609">
        <v>20133438</v>
      </c>
      <c r="D1078" s="609">
        <v>280</v>
      </c>
      <c r="E1078" s="609">
        <v>258</v>
      </c>
    </row>
    <row r="1079" spans="2:5">
      <c r="B1079" s="401" t="s">
        <v>764</v>
      </c>
      <c r="C1079" s="609">
        <v>20135257</v>
      </c>
      <c r="D1079" s="609">
        <v>403</v>
      </c>
      <c r="E1079" s="609">
        <v>352</v>
      </c>
    </row>
    <row r="1080" spans="2:5">
      <c r="B1080" s="401" t="s">
        <v>764</v>
      </c>
      <c r="C1080" s="609">
        <v>20143438</v>
      </c>
      <c r="D1080" s="609">
        <v>479</v>
      </c>
      <c r="E1080" s="609">
        <v>413</v>
      </c>
    </row>
    <row r="1081" spans="2:5">
      <c r="B1081" s="401" t="s">
        <v>764</v>
      </c>
      <c r="C1081" s="609">
        <v>20145257</v>
      </c>
      <c r="D1081" s="609">
        <v>411</v>
      </c>
      <c r="E1081" s="609">
        <v>361</v>
      </c>
    </row>
    <row r="1082" spans="2:5">
      <c r="B1082" s="401" t="s">
        <v>764</v>
      </c>
      <c r="C1082" s="609">
        <v>20153438</v>
      </c>
      <c r="D1082" s="609">
        <v>263</v>
      </c>
      <c r="E1082" s="609">
        <v>261</v>
      </c>
    </row>
    <row r="1083" spans="2:5">
      <c r="B1083" s="401" t="s">
        <v>764</v>
      </c>
      <c r="C1083" s="609">
        <v>20155257</v>
      </c>
      <c r="D1083" s="609">
        <v>559</v>
      </c>
      <c r="E1083" s="609">
        <v>241</v>
      </c>
    </row>
    <row r="1084" spans="2:5">
      <c r="B1084" s="401" t="s">
        <v>764</v>
      </c>
      <c r="C1084" s="609">
        <v>20163438</v>
      </c>
      <c r="D1084" s="609">
        <v>401</v>
      </c>
      <c r="E1084" s="609">
        <v>241</v>
      </c>
    </row>
    <row r="1085" spans="2:5">
      <c r="B1085" s="401" t="s">
        <v>764</v>
      </c>
      <c r="C1085" s="609">
        <v>20165257</v>
      </c>
      <c r="D1085" s="609">
        <v>329</v>
      </c>
      <c r="E1085" s="609">
        <v>288</v>
      </c>
    </row>
    <row r="1086" spans="2:5">
      <c r="B1086" s="401" t="s">
        <v>764</v>
      </c>
      <c r="C1086" s="609">
        <v>20173438</v>
      </c>
      <c r="D1086" s="609">
        <v>380</v>
      </c>
      <c r="E1086" s="609">
        <v>349</v>
      </c>
    </row>
    <row r="1087" spans="2:5">
      <c r="B1087" s="401" t="s">
        <v>764</v>
      </c>
      <c r="C1087" s="609">
        <v>20175257</v>
      </c>
      <c r="D1087" s="609">
        <v>324</v>
      </c>
      <c r="E1087" s="609">
        <v>244</v>
      </c>
    </row>
    <row r="1088" spans="2:5">
      <c r="B1088" s="401" t="s">
        <v>764</v>
      </c>
      <c r="C1088" s="609">
        <v>20183438</v>
      </c>
      <c r="D1088" s="609">
        <v>390</v>
      </c>
      <c r="E1088" s="609">
        <v>349</v>
      </c>
    </row>
    <row r="1089" spans="2:5">
      <c r="B1089" s="401" t="s">
        <v>764</v>
      </c>
      <c r="C1089" s="609">
        <v>20185257</v>
      </c>
      <c r="D1089" s="609">
        <v>1101</v>
      </c>
      <c r="E1089" s="609">
        <v>106</v>
      </c>
    </row>
    <row r="1090" spans="2:5">
      <c r="B1090" s="401" t="s">
        <v>764</v>
      </c>
      <c r="C1090" s="609">
        <v>20193438</v>
      </c>
      <c r="D1090" s="609">
        <v>424</v>
      </c>
      <c r="E1090" s="609">
        <v>419</v>
      </c>
    </row>
    <row r="1091" spans="2:5">
      <c r="B1091" s="401" t="s">
        <v>764</v>
      </c>
      <c r="C1091" s="609">
        <v>20195257</v>
      </c>
      <c r="D1091" s="609">
        <v>500</v>
      </c>
      <c r="E1091" s="609">
        <v>236</v>
      </c>
    </row>
    <row r="1092" spans="2:5">
      <c r="B1092" s="401" t="s">
        <v>764</v>
      </c>
      <c r="C1092" s="609">
        <v>20199999</v>
      </c>
      <c r="D1092" s="609">
        <v>1</v>
      </c>
      <c r="E1092" s="609">
        <v>6</v>
      </c>
    </row>
    <row r="1093" spans="2:5">
      <c r="B1093" s="401" t="s">
        <v>764</v>
      </c>
      <c r="C1093" s="609">
        <v>20203438</v>
      </c>
      <c r="D1093" s="609">
        <v>290</v>
      </c>
      <c r="E1093" s="609">
        <v>249</v>
      </c>
    </row>
    <row r="1094" spans="2:5">
      <c r="B1094" s="401" t="s">
        <v>764</v>
      </c>
      <c r="C1094" s="609">
        <v>20205257</v>
      </c>
      <c r="D1094" s="609">
        <v>512</v>
      </c>
      <c r="E1094" s="609">
        <v>382</v>
      </c>
    </row>
    <row r="1095" spans="2:5">
      <c r="B1095" s="401" t="s">
        <v>764</v>
      </c>
      <c r="C1095" s="609">
        <v>20213438</v>
      </c>
      <c r="D1095" s="609">
        <v>598</v>
      </c>
      <c r="E1095" s="609">
        <v>541</v>
      </c>
    </row>
    <row r="1096" spans="2:5">
      <c r="B1096" s="401" t="s">
        <v>764</v>
      </c>
      <c r="C1096" s="609">
        <v>20215257</v>
      </c>
      <c r="D1096" s="609">
        <v>330</v>
      </c>
      <c r="E1096" s="609">
        <v>278</v>
      </c>
    </row>
    <row r="1097" spans="2:5">
      <c r="B1097" s="401" t="s">
        <v>764</v>
      </c>
      <c r="C1097" s="609">
        <v>20223438</v>
      </c>
      <c r="D1097" s="609">
        <v>463</v>
      </c>
      <c r="E1097" s="609">
        <v>282</v>
      </c>
    </row>
    <row r="1098" spans="2:5">
      <c r="B1098" s="401" t="s">
        <v>764</v>
      </c>
      <c r="C1098" s="609">
        <v>20225257</v>
      </c>
      <c r="D1098" s="609">
        <v>389</v>
      </c>
      <c r="E1098" s="609">
        <v>358</v>
      </c>
    </row>
    <row r="1099" spans="2:5">
      <c r="B1099" s="401" t="s">
        <v>764</v>
      </c>
      <c r="C1099" s="609">
        <v>20235257</v>
      </c>
      <c r="D1099" s="609">
        <v>947</v>
      </c>
      <c r="E1099" s="609">
        <v>173</v>
      </c>
    </row>
    <row r="1100" spans="2:5">
      <c r="B1100" s="401" t="s">
        <v>764</v>
      </c>
      <c r="C1100" s="609">
        <v>20245257</v>
      </c>
      <c r="D1100" s="609">
        <v>363</v>
      </c>
      <c r="E1100" s="609">
        <v>330</v>
      </c>
    </row>
    <row r="1101" spans="2:5">
      <c r="B1101" s="401" t="s">
        <v>764</v>
      </c>
      <c r="C1101" s="609">
        <v>20255257</v>
      </c>
      <c r="D1101" s="609">
        <v>616</v>
      </c>
      <c r="E1101" s="609">
        <v>479</v>
      </c>
    </row>
    <row r="1102" spans="2:5">
      <c r="B1102" s="401" t="s">
        <v>764</v>
      </c>
      <c r="C1102" s="609">
        <v>20265257</v>
      </c>
      <c r="D1102" s="609">
        <v>265</v>
      </c>
      <c r="E1102" s="609">
        <v>91</v>
      </c>
    </row>
    <row r="1103" spans="2:5">
      <c r="B1103" s="401" t="s">
        <v>764</v>
      </c>
      <c r="C1103" s="609">
        <v>20285257</v>
      </c>
      <c r="D1103" s="609">
        <v>544</v>
      </c>
      <c r="E1103" s="609">
        <v>395</v>
      </c>
    </row>
    <row r="1104" spans="2:5">
      <c r="B1104" s="401" t="s">
        <v>764</v>
      </c>
      <c r="C1104" s="609">
        <v>20295257</v>
      </c>
      <c r="D1104" s="609">
        <v>777</v>
      </c>
      <c r="E1104" s="609">
        <v>653</v>
      </c>
    </row>
    <row r="1105" spans="2:5">
      <c r="B1105" s="401" t="s">
        <v>764</v>
      </c>
      <c r="C1105" s="609">
        <v>20305257</v>
      </c>
      <c r="D1105" s="609">
        <v>875</v>
      </c>
      <c r="E1105" s="609">
        <v>775</v>
      </c>
    </row>
    <row r="1106" spans="2:5">
      <c r="B1106" s="401" t="s">
        <v>764</v>
      </c>
      <c r="C1106" s="609">
        <v>20315257</v>
      </c>
      <c r="D1106" s="609">
        <v>271</v>
      </c>
      <c r="E1106" s="609">
        <v>172</v>
      </c>
    </row>
    <row r="1107" spans="2:5">
      <c r="B1107" s="401" t="s">
        <v>764</v>
      </c>
      <c r="C1107" s="609">
        <v>20325257</v>
      </c>
      <c r="D1107" s="609">
        <v>1022</v>
      </c>
      <c r="E1107" s="609">
        <v>450</v>
      </c>
    </row>
    <row r="1108" spans="2:5">
      <c r="B1108" s="401" t="s">
        <v>764</v>
      </c>
      <c r="C1108" s="609">
        <v>20335257</v>
      </c>
      <c r="D1108" s="609">
        <v>371</v>
      </c>
      <c r="E1108" s="609">
        <v>336</v>
      </c>
    </row>
    <row r="1109" spans="2:5">
      <c r="B1109" s="401" t="s">
        <v>764</v>
      </c>
      <c r="C1109" s="609">
        <v>20345257</v>
      </c>
      <c r="D1109" s="609">
        <v>404</v>
      </c>
      <c r="E1109" s="609">
        <v>317</v>
      </c>
    </row>
    <row r="1110" spans="2:5">
      <c r="B1110" s="401" t="s">
        <v>764</v>
      </c>
      <c r="C1110" s="609">
        <v>20355257</v>
      </c>
      <c r="D1110" s="609">
        <v>393</v>
      </c>
      <c r="E1110" s="609">
        <v>295</v>
      </c>
    </row>
    <row r="1111" spans="2:5">
      <c r="B1111" s="401" t="s">
        <v>764</v>
      </c>
      <c r="C1111" s="609">
        <v>20365257</v>
      </c>
      <c r="D1111" s="609">
        <v>646</v>
      </c>
      <c r="E1111" s="609">
        <v>173</v>
      </c>
    </row>
    <row r="1112" spans="2:5">
      <c r="B1112" s="401" t="s">
        <v>764</v>
      </c>
      <c r="C1112" s="609">
        <v>20375257</v>
      </c>
      <c r="D1112" s="609">
        <v>348</v>
      </c>
      <c r="E1112" s="609">
        <v>246</v>
      </c>
    </row>
    <row r="1113" spans="2:5">
      <c r="B1113" s="401" t="s">
        <v>764</v>
      </c>
      <c r="C1113" s="609">
        <v>20385257</v>
      </c>
      <c r="D1113" s="609">
        <v>436</v>
      </c>
      <c r="E1113" s="609">
        <v>233</v>
      </c>
    </row>
    <row r="1114" spans="2:5">
      <c r="B1114" s="401" t="s">
        <v>764</v>
      </c>
      <c r="C1114" s="609">
        <v>20395257</v>
      </c>
      <c r="D1114" s="609">
        <v>477</v>
      </c>
      <c r="E1114" s="609">
        <v>270</v>
      </c>
    </row>
    <row r="1115" spans="2:5">
      <c r="B1115" s="401" t="s">
        <v>764</v>
      </c>
      <c r="C1115" s="609">
        <v>20405257</v>
      </c>
      <c r="D1115" s="609">
        <v>989</v>
      </c>
      <c r="E1115" s="609">
        <v>82</v>
      </c>
    </row>
    <row r="1116" spans="2:5">
      <c r="B1116" s="401" t="s">
        <v>764</v>
      </c>
      <c r="C1116" s="609">
        <v>20415258</v>
      </c>
      <c r="D1116" s="609">
        <v>450</v>
      </c>
      <c r="E1116" s="609">
        <v>223</v>
      </c>
    </row>
    <row r="1117" spans="2:5">
      <c r="B1117" s="401" t="s">
        <v>764</v>
      </c>
      <c r="C1117" s="609">
        <v>20425258</v>
      </c>
      <c r="D1117" s="609">
        <v>2060</v>
      </c>
      <c r="E1117" s="609">
        <v>246</v>
      </c>
    </row>
    <row r="1118" spans="2:5">
      <c r="B1118" s="401" t="s">
        <v>764</v>
      </c>
      <c r="C1118" s="609">
        <v>20435258</v>
      </c>
      <c r="D1118" s="609">
        <v>431</v>
      </c>
      <c r="E1118" s="609">
        <v>164</v>
      </c>
    </row>
    <row r="1119" spans="2:5">
      <c r="B1119" s="401" t="s">
        <v>764</v>
      </c>
      <c r="C1119" s="609">
        <v>20445258</v>
      </c>
      <c r="D1119" s="609">
        <v>727</v>
      </c>
      <c r="E1119" s="609">
        <v>105</v>
      </c>
    </row>
    <row r="1120" spans="2:5">
      <c r="B1120" s="401" t="s">
        <v>764</v>
      </c>
      <c r="C1120" s="609">
        <v>20455258</v>
      </c>
      <c r="D1120" s="609">
        <v>497</v>
      </c>
      <c r="E1120" s="609">
        <v>153</v>
      </c>
    </row>
    <row r="1121" spans="2:5">
      <c r="B1121" s="401" t="s">
        <v>764</v>
      </c>
      <c r="C1121" s="609">
        <v>20465258</v>
      </c>
      <c r="D1121" s="609">
        <v>587</v>
      </c>
      <c r="E1121" s="609">
        <v>160</v>
      </c>
    </row>
    <row r="1122" spans="2:5">
      <c r="B1122" s="401" t="s">
        <v>764</v>
      </c>
      <c r="C1122" s="609">
        <v>20475258</v>
      </c>
      <c r="D1122" s="609">
        <v>330</v>
      </c>
      <c r="E1122" s="609">
        <v>296</v>
      </c>
    </row>
    <row r="1123" spans="2:5">
      <c r="B1123" s="401" t="s">
        <v>764</v>
      </c>
      <c r="C1123" s="609">
        <v>20485258</v>
      </c>
      <c r="D1123" s="609">
        <v>282</v>
      </c>
      <c r="E1123" s="609">
        <v>226</v>
      </c>
    </row>
    <row r="1124" spans="2:5">
      <c r="B1124" s="401" t="s">
        <v>764</v>
      </c>
      <c r="C1124" s="609">
        <v>20495258</v>
      </c>
      <c r="D1124" s="609">
        <v>1198</v>
      </c>
      <c r="E1124" s="609">
        <v>158</v>
      </c>
    </row>
    <row r="1125" spans="2:5">
      <c r="B1125" s="401" t="s">
        <v>764</v>
      </c>
      <c r="C1125" s="609">
        <v>20505258</v>
      </c>
      <c r="D1125" s="609">
        <v>204</v>
      </c>
      <c r="E1125" s="609">
        <v>133</v>
      </c>
    </row>
    <row r="1126" spans="2:5">
      <c r="B1126" s="401" t="s">
        <v>764</v>
      </c>
      <c r="C1126" s="609">
        <v>20515258</v>
      </c>
      <c r="D1126" s="609">
        <v>467</v>
      </c>
      <c r="E1126" s="609">
        <v>186</v>
      </c>
    </row>
    <row r="1127" spans="2:5">
      <c r="B1127" s="401" t="s">
        <v>764</v>
      </c>
      <c r="C1127" s="609">
        <v>20525258</v>
      </c>
      <c r="D1127" s="609">
        <v>677</v>
      </c>
      <c r="E1127" s="609">
        <v>178</v>
      </c>
    </row>
    <row r="1128" spans="2:5">
      <c r="B1128" s="401" t="s">
        <v>764</v>
      </c>
      <c r="C1128" s="609">
        <v>20535258</v>
      </c>
      <c r="D1128" s="609">
        <v>267</v>
      </c>
      <c r="E1128" s="609">
        <v>205</v>
      </c>
    </row>
    <row r="1129" spans="2:5">
      <c r="B1129" s="401" t="s">
        <v>764</v>
      </c>
      <c r="C1129" s="609">
        <v>21005238</v>
      </c>
      <c r="D1129" s="609">
        <v>423</v>
      </c>
      <c r="E1129" s="609">
        <v>326</v>
      </c>
    </row>
    <row r="1130" spans="2:5">
      <c r="B1130" s="401" t="s">
        <v>764</v>
      </c>
      <c r="C1130" s="609">
        <v>21015238</v>
      </c>
      <c r="D1130" s="609">
        <v>289</v>
      </c>
      <c r="E1130" s="609">
        <v>274</v>
      </c>
    </row>
    <row r="1131" spans="2:5">
      <c r="B1131" s="401" t="s">
        <v>764</v>
      </c>
      <c r="C1131" s="609">
        <v>21015258</v>
      </c>
      <c r="D1131" s="609">
        <v>309</v>
      </c>
      <c r="E1131" s="609">
        <v>198</v>
      </c>
    </row>
    <row r="1132" spans="2:5">
      <c r="B1132" s="401" t="s">
        <v>764</v>
      </c>
      <c r="C1132" s="609">
        <v>21025238</v>
      </c>
      <c r="D1132" s="609">
        <v>217</v>
      </c>
      <c r="E1132" s="609">
        <v>212</v>
      </c>
    </row>
    <row r="1133" spans="2:5">
      <c r="B1133" s="401" t="s">
        <v>764</v>
      </c>
      <c r="C1133" s="609">
        <v>21025258</v>
      </c>
      <c r="D1133" s="609">
        <v>334</v>
      </c>
      <c r="E1133" s="609">
        <v>175</v>
      </c>
    </row>
    <row r="1134" spans="2:5">
      <c r="B1134" s="401" t="s">
        <v>764</v>
      </c>
      <c r="C1134" s="609">
        <v>21035238</v>
      </c>
      <c r="D1134" s="609">
        <v>329</v>
      </c>
      <c r="E1134" s="609">
        <v>326</v>
      </c>
    </row>
    <row r="1135" spans="2:5">
      <c r="B1135" s="401" t="s">
        <v>764</v>
      </c>
      <c r="C1135" s="609">
        <v>21035258</v>
      </c>
      <c r="D1135" s="609">
        <v>1097</v>
      </c>
      <c r="E1135" s="609">
        <v>49</v>
      </c>
    </row>
    <row r="1136" spans="2:5">
      <c r="B1136" s="401" t="s">
        <v>764</v>
      </c>
      <c r="C1136" s="609">
        <v>21045238</v>
      </c>
      <c r="D1136" s="609">
        <v>457</v>
      </c>
      <c r="E1136" s="609">
        <v>406</v>
      </c>
    </row>
    <row r="1137" spans="2:5">
      <c r="B1137" s="401" t="s">
        <v>764</v>
      </c>
      <c r="C1137" s="609">
        <v>21045258</v>
      </c>
      <c r="D1137" s="609">
        <v>380</v>
      </c>
      <c r="E1137" s="609">
        <v>286</v>
      </c>
    </row>
    <row r="1138" spans="2:5">
      <c r="B1138" s="401" t="s">
        <v>764</v>
      </c>
      <c r="C1138" s="609">
        <v>21055238</v>
      </c>
      <c r="D1138" s="609">
        <v>290</v>
      </c>
      <c r="E1138" s="609">
        <v>271</v>
      </c>
    </row>
    <row r="1139" spans="2:5">
      <c r="B1139" s="401" t="s">
        <v>764</v>
      </c>
      <c r="C1139" s="609">
        <v>21055258</v>
      </c>
      <c r="D1139" s="609">
        <v>543</v>
      </c>
      <c r="E1139" s="609">
        <v>490</v>
      </c>
    </row>
    <row r="1140" spans="2:5">
      <c r="B1140" s="401" t="s">
        <v>764</v>
      </c>
      <c r="C1140" s="609">
        <v>21065238</v>
      </c>
      <c r="D1140" s="609">
        <v>546</v>
      </c>
      <c r="E1140" s="609">
        <v>366</v>
      </c>
    </row>
    <row r="1141" spans="2:5">
      <c r="B1141" s="401" t="s">
        <v>764</v>
      </c>
      <c r="C1141" s="609">
        <v>21065258</v>
      </c>
      <c r="D1141" s="609">
        <v>446</v>
      </c>
      <c r="E1141" s="609">
        <v>283</v>
      </c>
    </row>
    <row r="1142" spans="2:5">
      <c r="B1142" s="401" t="s">
        <v>764</v>
      </c>
      <c r="C1142" s="609">
        <v>21075238</v>
      </c>
      <c r="D1142" s="609">
        <v>546</v>
      </c>
      <c r="E1142" s="609">
        <v>351</v>
      </c>
    </row>
    <row r="1143" spans="2:5">
      <c r="B1143" s="401" t="s">
        <v>764</v>
      </c>
      <c r="C1143" s="609">
        <v>21075258</v>
      </c>
      <c r="D1143" s="609">
        <v>1046</v>
      </c>
      <c r="E1143" s="609">
        <v>213</v>
      </c>
    </row>
    <row r="1144" spans="2:5">
      <c r="B1144" s="401" t="s">
        <v>764</v>
      </c>
      <c r="C1144" s="609">
        <v>21085238</v>
      </c>
      <c r="D1144" s="609">
        <v>352</v>
      </c>
      <c r="E1144" s="609">
        <v>294</v>
      </c>
    </row>
    <row r="1145" spans="2:5">
      <c r="B1145" s="401" t="s">
        <v>764</v>
      </c>
      <c r="C1145" s="609">
        <v>21085258</v>
      </c>
      <c r="D1145" s="609">
        <v>659</v>
      </c>
      <c r="E1145" s="609">
        <v>225</v>
      </c>
    </row>
    <row r="1146" spans="2:5">
      <c r="B1146" s="401" t="s">
        <v>764</v>
      </c>
      <c r="C1146" s="609">
        <v>21095238</v>
      </c>
      <c r="D1146" s="609">
        <v>330</v>
      </c>
      <c r="E1146" s="609">
        <v>322</v>
      </c>
    </row>
    <row r="1147" spans="2:5">
      <c r="B1147" s="401" t="s">
        <v>764</v>
      </c>
      <c r="C1147" s="609">
        <v>21095258</v>
      </c>
      <c r="D1147" s="609">
        <v>447</v>
      </c>
      <c r="E1147" s="609">
        <v>389</v>
      </c>
    </row>
    <row r="1148" spans="2:5">
      <c r="B1148" s="401" t="s">
        <v>764</v>
      </c>
      <c r="C1148" s="609">
        <v>21105238</v>
      </c>
      <c r="D1148" s="609">
        <v>285</v>
      </c>
      <c r="E1148" s="609">
        <v>274</v>
      </c>
    </row>
    <row r="1149" spans="2:5">
      <c r="B1149" s="401" t="s">
        <v>764</v>
      </c>
      <c r="C1149" s="609">
        <v>21105258</v>
      </c>
      <c r="D1149" s="609">
        <v>829</v>
      </c>
      <c r="E1149" s="609">
        <v>329</v>
      </c>
    </row>
    <row r="1150" spans="2:5">
      <c r="B1150" s="401" t="s">
        <v>764</v>
      </c>
      <c r="C1150" s="609">
        <v>21115238</v>
      </c>
      <c r="D1150" s="609">
        <v>740</v>
      </c>
      <c r="E1150" s="609">
        <v>727</v>
      </c>
    </row>
    <row r="1151" spans="2:5">
      <c r="B1151" s="401" t="s">
        <v>764</v>
      </c>
      <c r="C1151" s="609">
        <v>21115258</v>
      </c>
      <c r="D1151" s="609">
        <v>390</v>
      </c>
      <c r="E1151" s="609">
        <v>246</v>
      </c>
    </row>
    <row r="1152" spans="2:5">
      <c r="B1152" s="401" t="s">
        <v>764</v>
      </c>
      <c r="C1152" s="609">
        <v>21125238</v>
      </c>
      <c r="D1152" s="609">
        <v>269</v>
      </c>
      <c r="E1152" s="609">
        <v>262</v>
      </c>
    </row>
    <row r="1153" spans="2:5">
      <c r="B1153" s="401" t="s">
        <v>764</v>
      </c>
      <c r="C1153" s="609">
        <v>21125258</v>
      </c>
      <c r="D1153" s="609">
        <v>767</v>
      </c>
      <c r="E1153" s="609">
        <v>202</v>
      </c>
    </row>
    <row r="1154" spans="2:5">
      <c r="B1154" s="401" t="s">
        <v>764</v>
      </c>
      <c r="C1154" s="609">
        <v>21135238</v>
      </c>
      <c r="D1154" s="609">
        <v>1048</v>
      </c>
      <c r="E1154" s="609">
        <v>200</v>
      </c>
    </row>
    <row r="1155" spans="2:5">
      <c r="B1155" s="401" t="s">
        <v>764</v>
      </c>
      <c r="C1155" s="609">
        <v>21135258</v>
      </c>
      <c r="D1155" s="609">
        <v>927</v>
      </c>
      <c r="E1155" s="609">
        <v>77</v>
      </c>
    </row>
    <row r="1156" spans="2:5">
      <c r="B1156" s="401" t="s">
        <v>764</v>
      </c>
      <c r="C1156" s="609">
        <v>21145238</v>
      </c>
      <c r="D1156" s="609">
        <v>1397</v>
      </c>
      <c r="E1156" s="609">
        <v>263</v>
      </c>
    </row>
    <row r="1157" spans="2:5">
      <c r="B1157" s="401" t="s">
        <v>764</v>
      </c>
      <c r="C1157" s="609">
        <v>21145258</v>
      </c>
      <c r="D1157" s="609">
        <v>312</v>
      </c>
      <c r="E1157" s="609">
        <v>303</v>
      </c>
    </row>
    <row r="1158" spans="2:5">
      <c r="B1158" s="401" t="s">
        <v>764</v>
      </c>
      <c r="C1158" s="609">
        <v>21155238</v>
      </c>
      <c r="D1158" s="609">
        <v>310</v>
      </c>
      <c r="E1158" s="609">
        <v>304</v>
      </c>
    </row>
    <row r="1159" spans="2:5">
      <c r="B1159" s="401" t="s">
        <v>764</v>
      </c>
      <c r="C1159" s="609">
        <v>21155258</v>
      </c>
      <c r="D1159" s="609">
        <v>307</v>
      </c>
      <c r="E1159" s="609">
        <v>263</v>
      </c>
    </row>
    <row r="1160" spans="2:5">
      <c r="B1160" s="401" t="s">
        <v>764</v>
      </c>
      <c r="C1160" s="609">
        <v>21165238</v>
      </c>
      <c r="D1160" s="609">
        <v>253</v>
      </c>
      <c r="E1160" s="609">
        <v>248</v>
      </c>
    </row>
    <row r="1161" spans="2:5">
      <c r="B1161" s="401" t="s">
        <v>764</v>
      </c>
      <c r="C1161" s="609">
        <v>21165258</v>
      </c>
      <c r="D1161" s="609">
        <v>332</v>
      </c>
      <c r="E1161" s="609">
        <v>312</v>
      </c>
    </row>
    <row r="1162" spans="2:5">
      <c r="B1162" s="401" t="s">
        <v>764</v>
      </c>
      <c r="C1162" s="609">
        <v>21175238</v>
      </c>
      <c r="D1162" s="609">
        <v>775</v>
      </c>
      <c r="E1162" s="609">
        <v>575</v>
      </c>
    </row>
    <row r="1163" spans="2:5">
      <c r="B1163" s="401" t="s">
        <v>764</v>
      </c>
      <c r="C1163" s="609">
        <v>21175258</v>
      </c>
      <c r="D1163" s="609">
        <v>286</v>
      </c>
      <c r="E1163" s="609">
        <v>278</v>
      </c>
    </row>
    <row r="1164" spans="2:5">
      <c r="B1164" s="401" t="s">
        <v>764</v>
      </c>
      <c r="C1164" s="609">
        <v>21185238</v>
      </c>
      <c r="D1164" s="609">
        <v>350</v>
      </c>
      <c r="E1164" s="609">
        <v>222</v>
      </c>
    </row>
    <row r="1165" spans="2:5">
      <c r="B1165" s="401" t="s">
        <v>764</v>
      </c>
      <c r="C1165" s="609">
        <v>21185258</v>
      </c>
      <c r="D1165" s="609">
        <v>336</v>
      </c>
      <c r="E1165" s="609">
        <v>317</v>
      </c>
    </row>
    <row r="1166" spans="2:5">
      <c r="B1166" s="401" t="s">
        <v>764</v>
      </c>
      <c r="C1166" s="609">
        <v>21195258</v>
      </c>
      <c r="D1166" s="609">
        <v>320</v>
      </c>
      <c r="E1166" s="609">
        <v>316</v>
      </c>
    </row>
    <row r="1167" spans="2:5">
      <c r="B1167" s="401" t="s">
        <v>764</v>
      </c>
      <c r="C1167" s="609">
        <v>21205258</v>
      </c>
      <c r="D1167" s="609">
        <v>342</v>
      </c>
      <c r="E1167" s="609">
        <v>337</v>
      </c>
    </row>
    <row r="1168" spans="2:5">
      <c r="B1168" s="401" t="s">
        <v>764</v>
      </c>
      <c r="C1168" s="609">
        <v>21215259</v>
      </c>
      <c r="D1168" s="609">
        <v>431</v>
      </c>
      <c r="E1168" s="609">
        <v>70</v>
      </c>
    </row>
    <row r="1169" spans="2:5">
      <c r="B1169" s="401" t="s">
        <v>764</v>
      </c>
      <c r="C1169" s="609">
        <v>21225259</v>
      </c>
      <c r="D1169" s="609">
        <v>353</v>
      </c>
      <c r="E1169" s="609">
        <v>132</v>
      </c>
    </row>
    <row r="1170" spans="2:5">
      <c r="B1170" s="401" t="s">
        <v>764</v>
      </c>
      <c r="C1170" s="609">
        <v>21235259</v>
      </c>
      <c r="D1170" s="609">
        <v>579</v>
      </c>
      <c r="E1170" s="609">
        <v>235</v>
      </c>
    </row>
    <row r="1171" spans="2:5">
      <c r="B1171" s="401" t="s">
        <v>764</v>
      </c>
      <c r="C1171" s="609">
        <v>21245259</v>
      </c>
      <c r="D1171" s="609">
        <v>76</v>
      </c>
      <c r="E1171" s="609">
        <v>26</v>
      </c>
    </row>
    <row r="1172" spans="2:5">
      <c r="B1172" s="401" t="s">
        <v>764</v>
      </c>
      <c r="C1172" s="609">
        <v>21255259</v>
      </c>
      <c r="D1172" s="609">
        <v>189</v>
      </c>
      <c r="E1172" s="609">
        <v>12</v>
      </c>
    </row>
    <row r="1173" spans="2:5">
      <c r="B1173" s="401" t="s">
        <v>764</v>
      </c>
      <c r="C1173" s="609">
        <v>21265259</v>
      </c>
      <c r="D1173" s="609">
        <v>198</v>
      </c>
      <c r="E1173" s="609">
        <v>31</v>
      </c>
    </row>
    <row r="1174" spans="2:5">
      <c r="B1174" s="401" t="s">
        <v>764</v>
      </c>
      <c r="C1174" s="609">
        <v>21275259</v>
      </c>
      <c r="D1174" s="609">
        <v>272</v>
      </c>
      <c r="E1174" s="609">
        <v>111</v>
      </c>
    </row>
    <row r="1175" spans="2:5">
      <c r="B1175" s="401" t="s">
        <v>764</v>
      </c>
      <c r="C1175" s="609">
        <v>21285259</v>
      </c>
      <c r="D1175" s="609">
        <v>244</v>
      </c>
      <c r="E1175" s="609">
        <v>2</v>
      </c>
    </row>
    <row r="1176" spans="2:5">
      <c r="B1176" s="401" t="s">
        <v>764</v>
      </c>
      <c r="C1176" s="609">
        <v>21295259</v>
      </c>
      <c r="D1176" s="609">
        <v>150</v>
      </c>
      <c r="E1176" s="609">
        <v>1</v>
      </c>
    </row>
    <row r="1177" spans="2:5">
      <c r="B1177" s="401" t="s">
        <v>764</v>
      </c>
      <c r="C1177" s="609">
        <v>21315259</v>
      </c>
      <c r="D1177" s="609">
        <v>267</v>
      </c>
      <c r="E1177" s="609">
        <v>225</v>
      </c>
    </row>
    <row r="1178" spans="2:5">
      <c r="B1178" s="401" t="s">
        <v>764</v>
      </c>
      <c r="C1178" s="609">
        <v>21325259</v>
      </c>
      <c r="D1178" s="609">
        <v>230</v>
      </c>
      <c r="E1178" s="609">
        <v>219</v>
      </c>
    </row>
    <row r="1179" spans="2:5">
      <c r="B1179" s="401" t="s">
        <v>764</v>
      </c>
      <c r="C1179" s="609">
        <v>21335259</v>
      </c>
      <c r="D1179" s="609">
        <v>347</v>
      </c>
      <c r="E1179" s="609">
        <v>289</v>
      </c>
    </row>
    <row r="1180" spans="2:5">
      <c r="B1180" s="401" t="s">
        <v>764</v>
      </c>
      <c r="C1180" s="609">
        <v>21345259</v>
      </c>
      <c r="D1180" s="609">
        <v>245</v>
      </c>
      <c r="E1180" s="609">
        <v>212</v>
      </c>
    </row>
    <row r="1181" spans="2:5">
      <c r="B1181" s="401" t="s">
        <v>764</v>
      </c>
      <c r="C1181" s="609">
        <v>21355259</v>
      </c>
      <c r="D1181" s="609">
        <v>242</v>
      </c>
      <c r="E1181" s="609">
        <v>194</v>
      </c>
    </row>
    <row r="1182" spans="2:5">
      <c r="B1182" s="401" t="s">
        <v>764</v>
      </c>
      <c r="C1182" s="609">
        <v>21365259</v>
      </c>
      <c r="D1182" s="609">
        <v>254</v>
      </c>
      <c r="E1182" s="609">
        <v>145</v>
      </c>
    </row>
    <row r="1183" spans="2:5">
      <c r="B1183" s="401" t="s">
        <v>764</v>
      </c>
      <c r="C1183" s="609">
        <v>21375259</v>
      </c>
      <c r="D1183" s="609">
        <v>253</v>
      </c>
      <c r="E1183" s="609">
        <v>185</v>
      </c>
    </row>
    <row r="1184" spans="2:5">
      <c r="B1184" s="401" t="s">
        <v>764</v>
      </c>
      <c r="C1184" s="609">
        <v>21385259</v>
      </c>
      <c r="D1184" s="609">
        <v>336</v>
      </c>
      <c r="E1184" s="609">
        <v>275</v>
      </c>
    </row>
    <row r="1185" spans="2:5">
      <c r="B1185" s="401" t="s">
        <v>764</v>
      </c>
      <c r="C1185" s="609">
        <v>21395259</v>
      </c>
      <c r="D1185" s="609">
        <v>229</v>
      </c>
      <c r="E1185" s="609">
        <v>179</v>
      </c>
    </row>
    <row r="1186" spans="2:5">
      <c r="B1186" s="401" t="s">
        <v>764</v>
      </c>
      <c r="C1186" s="609">
        <v>21405259</v>
      </c>
      <c r="D1186" s="609">
        <v>197</v>
      </c>
      <c r="E1186" s="609">
        <v>157</v>
      </c>
    </row>
    <row r="1187" spans="2:5">
      <c r="B1187" s="401" t="s">
        <v>764</v>
      </c>
      <c r="C1187" s="609">
        <v>21415259</v>
      </c>
      <c r="D1187" s="609">
        <v>243</v>
      </c>
      <c r="E1187" s="609">
        <v>75</v>
      </c>
    </row>
    <row r="1188" spans="2:5">
      <c r="B1188" s="401" t="s">
        <v>764</v>
      </c>
      <c r="C1188" s="609">
        <v>21425259</v>
      </c>
      <c r="D1188" s="609">
        <v>307</v>
      </c>
      <c r="E1188" s="609">
        <v>126</v>
      </c>
    </row>
    <row r="1189" spans="2:5">
      <c r="B1189" s="401" t="s">
        <v>764</v>
      </c>
      <c r="C1189" s="609">
        <v>21435259</v>
      </c>
      <c r="D1189" s="609">
        <v>357</v>
      </c>
      <c r="E1189" s="609">
        <v>265</v>
      </c>
    </row>
    <row r="1190" spans="2:5">
      <c r="B1190" s="401" t="s">
        <v>764</v>
      </c>
      <c r="C1190" s="609">
        <v>21445259</v>
      </c>
      <c r="D1190" s="609">
        <v>286</v>
      </c>
      <c r="E1190" s="609">
        <v>220</v>
      </c>
    </row>
    <row r="1191" spans="2:5">
      <c r="B1191" s="401" t="s">
        <v>764</v>
      </c>
      <c r="C1191" s="609">
        <v>21455259</v>
      </c>
      <c r="D1191" s="609">
        <v>676</v>
      </c>
      <c r="E1191" s="609">
        <v>612</v>
      </c>
    </row>
    <row r="1192" spans="2:5">
      <c r="B1192" s="401" t="s">
        <v>764</v>
      </c>
      <c r="C1192" s="609">
        <v>21465259</v>
      </c>
      <c r="D1192" s="609">
        <v>286</v>
      </c>
      <c r="E1192" s="609">
        <v>254</v>
      </c>
    </row>
    <row r="1193" spans="2:5">
      <c r="B1193" s="401" t="s">
        <v>764</v>
      </c>
      <c r="C1193" s="609">
        <v>21475259</v>
      </c>
      <c r="D1193" s="609">
        <v>289</v>
      </c>
      <c r="E1193" s="609">
        <v>270</v>
      </c>
    </row>
    <row r="1194" spans="2:5">
      <c r="B1194" s="401" t="s">
        <v>764</v>
      </c>
      <c r="C1194" s="609">
        <v>21485259</v>
      </c>
      <c r="D1194" s="609">
        <v>704</v>
      </c>
      <c r="E1194" s="609">
        <v>666</v>
      </c>
    </row>
    <row r="1195" spans="2:5">
      <c r="B1195" s="401" t="s">
        <v>764</v>
      </c>
      <c r="C1195" s="609">
        <v>21495259</v>
      </c>
      <c r="D1195" s="609">
        <v>1066</v>
      </c>
      <c r="E1195" s="609">
        <v>932</v>
      </c>
    </row>
    <row r="1196" spans="2:5">
      <c r="B1196" s="401" t="s">
        <v>764</v>
      </c>
      <c r="C1196" s="609">
        <v>21505259</v>
      </c>
      <c r="D1196" s="609">
        <v>340</v>
      </c>
      <c r="E1196" s="609">
        <v>310</v>
      </c>
    </row>
    <row r="1197" spans="2:5">
      <c r="B1197" s="401" t="s">
        <v>764</v>
      </c>
      <c r="C1197" s="609">
        <v>21515259</v>
      </c>
      <c r="D1197" s="609">
        <v>579</v>
      </c>
      <c r="E1197" s="609">
        <v>99</v>
      </c>
    </row>
    <row r="1198" spans="2:5">
      <c r="B1198" s="401" t="s">
        <v>764</v>
      </c>
      <c r="C1198" s="609">
        <v>21525259</v>
      </c>
      <c r="D1198" s="609">
        <v>1870</v>
      </c>
      <c r="E1198" s="609">
        <v>769</v>
      </c>
    </row>
    <row r="1199" spans="2:5">
      <c r="B1199" s="401" t="s">
        <v>608</v>
      </c>
      <c r="C1199" s="609">
        <v>1516381</v>
      </c>
      <c r="D1199" s="609">
        <v>242</v>
      </c>
      <c r="E1199" s="609">
        <v>1</v>
      </c>
    </row>
    <row r="1200" spans="2:5">
      <c r="B1200" s="401" t="s">
        <v>608</v>
      </c>
      <c r="C1200" s="609">
        <v>2226382</v>
      </c>
      <c r="D1200" s="609">
        <v>675</v>
      </c>
      <c r="E1200" s="609">
        <v>1</v>
      </c>
    </row>
    <row r="1201" spans="2:5">
      <c r="B1201" s="401" t="s">
        <v>608</v>
      </c>
      <c r="C1201" s="609">
        <v>6186490</v>
      </c>
      <c r="D1201" s="609">
        <v>362</v>
      </c>
      <c r="E1201" s="609">
        <v>1</v>
      </c>
    </row>
    <row r="1202" spans="2:5">
      <c r="B1202" s="401" t="s">
        <v>608</v>
      </c>
      <c r="C1202" s="609">
        <v>6256490</v>
      </c>
      <c r="D1202" s="609">
        <v>575</v>
      </c>
      <c r="E1202" s="609">
        <v>1</v>
      </c>
    </row>
    <row r="1203" spans="2:5">
      <c r="B1203" s="401" t="s">
        <v>608</v>
      </c>
      <c r="C1203" s="609">
        <v>19196286</v>
      </c>
      <c r="D1203" s="609">
        <v>405</v>
      </c>
      <c r="E1203" s="609">
        <v>127</v>
      </c>
    </row>
    <row r="1204" spans="2:5">
      <c r="B1204" s="401" t="s">
        <v>608</v>
      </c>
      <c r="C1204" s="609">
        <v>19246285</v>
      </c>
      <c r="D1204" s="609">
        <v>722</v>
      </c>
      <c r="E1204" s="609">
        <v>8</v>
      </c>
    </row>
    <row r="1205" spans="2:5">
      <c r="B1205" s="401" t="s">
        <v>608</v>
      </c>
      <c r="C1205" s="609">
        <v>21116285</v>
      </c>
      <c r="D1205" s="609">
        <v>812</v>
      </c>
      <c r="E1205" s="609">
        <v>2</v>
      </c>
    </row>
    <row r="1206" spans="2:5">
      <c r="B1206" s="401" t="s">
        <v>609</v>
      </c>
      <c r="C1206" s="609">
        <v>1004114</v>
      </c>
      <c r="D1206" s="609">
        <v>141</v>
      </c>
      <c r="E1206" s="609">
        <v>3</v>
      </c>
    </row>
    <row r="1207" spans="2:5">
      <c r="B1207" s="401" t="s">
        <v>609</v>
      </c>
      <c r="C1207" s="609">
        <v>1014114</v>
      </c>
      <c r="D1207" s="609">
        <v>393</v>
      </c>
      <c r="E1207" s="609">
        <v>124</v>
      </c>
    </row>
    <row r="1208" spans="2:5">
      <c r="B1208" s="401" t="s">
        <v>609</v>
      </c>
      <c r="C1208" s="609">
        <v>1024114</v>
      </c>
      <c r="D1208" s="609">
        <v>429</v>
      </c>
      <c r="E1208" s="609">
        <v>128</v>
      </c>
    </row>
    <row r="1209" spans="2:5">
      <c r="B1209" s="401" t="s">
        <v>609</v>
      </c>
      <c r="C1209" s="609">
        <v>2004114</v>
      </c>
      <c r="D1209" s="609">
        <v>436</v>
      </c>
      <c r="E1209" s="609">
        <v>109</v>
      </c>
    </row>
    <row r="1210" spans="2:5">
      <c r="B1210" s="401" t="s">
        <v>609</v>
      </c>
      <c r="C1210" s="609">
        <v>2014114</v>
      </c>
      <c r="D1210" s="609">
        <v>294</v>
      </c>
      <c r="E1210" s="609">
        <v>72</v>
      </c>
    </row>
    <row r="1211" spans="2:5">
      <c r="B1211" s="401" t="s">
        <v>609</v>
      </c>
      <c r="C1211" s="609">
        <v>6004213</v>
      </c>
      <c r="D1211" s="609">
        <v>113</v>
      </c>
      <c r="E1211" s="609">
        <v>4</v>
      </c>
    </row>
    <row r="1212" spans="2:5">
      <c r="B1212" s="401" t="s">
        <v>609</v>
      </c>
      <c r="C1212" s="609">
        <v>6014213</v>
      </c>
      <c r="D1212" s="609">
        <v>362</v>
      </c>
      <c r="E1212" s="609">
        <v>70</v>
      </c>
    </row>
    <row r="1213" spans="2:5">
      <c r="B1213" s="401" t="s">
        <v>609</v>
      </c>
      <c r="C1213" s="609">
        <v>6024213</v>
      </c>
      <c r="D1213" s="609">
        <v>236</v>
      </c>
      <c r="E1213" s="609">
        <v>105</v>
      </c>
    </row>
    <row r="1214" spans="2:5">
      <c r="B1214" s="401" t="s">
        <v>609</v>
      </c>
      <c r="C1214" s="609">
        <v>6034213</v>
      </c>
      <c r="D1214" s="609">
        <v>377</v>
      </c>
      <c r="E1214" s="609">
        <v>99</v>
      </c>
    </row>
    <row r="1215" spans="2:5">
      <c r="B1215" s="401" t="s">
        <v>609</v>
      </c>
      <c r="C1215" s="609">
        <v>6044213</v>
      </c>
      <c r="D1215" s="609">
        <v>244</v>
      </c>
      <c r="E1215" s="609">
        <v>23</v>
      </c>
    </row>
    <row r="1216" spans="2:5">
      <c r="B1216" s="401" t="s">
        <v>609</v>
      </c>
      <c r="C1216" s="609">
        <v>6054213</v>
      </c>
      <c r="D1216" s="609">
        <v>696</v>
      </c>
      <c r="E1216" s="609">
        <v>72</v>
      </c>
    </row>
    <row r="1217" spans="2:5">
      <c r="B1217" s="401" t="s">
        <v>609</v>
      </c>
      <c r="C1217" s="609">
        <v>7014213</v>
      </c>
      <c r="D1217" s="609">
        <v>2015</v>
      </c>
      <c r="E1217" s="609">
        <v>1047</v>
      </c>
    </row>
    <row r="1218" spans="2:5">
      <c r="B1218" s="401" t="s">
        <v>609</v>
      </c>
      <c r="C1218" s="609">
        <v>7034213</v>
      </c>
      <c r="D1218" s="609">
        <v>307</v>
      </c>
      <c r="E1218" s="609">
        <v>4</v>
      </c>
    </row>
    <row r="1219" spans="2:5">
      <c r="B1219" s="401" t="s">
        <v>609</v>
      </c>
      <c r="C1219" s="609">
        <v>7044213</v>
      </c>
      <c r="D1219" s="609">
        <v>249</v>
      </c>
      <c r="E1219" s="609">
        <v>2</v>
      </c>
    </row>
    <row r="1220" spans="2:5">
      <c r="B1220" s="401" t="s">
        <v>609</v>
      </c>
      <c r="C1220" s="609">
        <v>7064213</v>
      </c>
      <c r="D1220" s="609">
        <v>406</v>
      </c>
      <c r="E1220" s="609">
        <v>6</v>
      </c>
    </row>
    <row r="1221" spans="2:5">
      <c r="B1221" s="401" t="s">
        <v>609</v>
      </c>
      <c r="C1221" s="609">
        <v>7904213</v>
      </c>
      <c r="D1221" s="609">
        <v>217</v>
      </c>
      <c r="E1221" s="609">
        <v>1</v>
      </c>
    </row>
    <row r="1222" spans="2:5">
      <c r="B1222" s="401" t="s">
        <v>609</v>
      </c>
      <c r="C1222" s="609">
        <v>11004114</v>
      </c>
      <c r="D1222" s="609">
        <v>401</v>
      </c>
      <c r="E1222" s="609">
        <v>97</v>
      </c>
    </row>
    <row r="1223" spans="2:5">
      <c r="B1223" s="401" t="s">
        <v>609</v>
      </c>
      <c r="C1223" s="609">
        <v>11014114</v>
      </c>
      <c r="D1223" s="609">
        <v>341</v>
      </c>
      <c r="E1223" s="609">
        <v>164</v>
      </c>
    </row>
    <row r="1224" spans="2:5">
      <c r="B1224" s="401" t="s">
        <v>609</v>
      </c>
      <c r="C1224" s="609">
        <v>11024114</v>
      </c>
      <c r="D1224" s="609">
        <v>220</v>
      </c>
      <c r="E1224" s="609">
        <v>59</v>
      </c>
    </row>
    <row r="1225" spans="2:5">
      <c r="B1225" s="401" t="s">
        <v>609</v>
      </c>
      <c r="C1225" s="609">
        <v>16014114</v>
      </c>
      <c r="D1225" s="609">
        <v>450</v>
      </c>
      <c r="E1225" s="609">
        <v>69</v>
      </c>
    </row>
    <row r="1226" spans="2:5">
      <c r="B1226" s="401" t="s">
        <v>609</v>
      </c>
      <c r="C1226" s="609">
        <v>16024114</v>
      </c>
      <c r="D1226" s="609">
        <v>498</v>
      </c>
      <c r="E1226" s="609">
        <v>45</v>
      </c>
    </row>
    <row r="1227" spans="2:5">
      <c r="B1227" s="401" t="s">
        <v>609</v>
      </c>
      <c r="C1227" s="609">
        <v>17004114</v>
      </c>
      <c r="D1227" s="609">
        <v>368</v>
      </c>
      <c r="E1227" s="609">
        <v>2</v>
      </c>
    </row>
    <row r="1228" spans="2:5">
      <c r="B1228" s="401" t="s">
        <v>609</v>
      </c>
      <c r="C1228" s="609">
        <v>17014114</v>
      </c>
      <c r="D1228" s="609">
        <v>265</v>
      </c>
      <c r="E1228" s="609">
        <v>32</v>
      </c>
    </row>
    <row r="1229" spans="2:5">
      <c r="B1229" s="401" t="s">
        <v>610</v>
      </c>
      <c r="C1229" s="609">
        <v>1012150</v>
      </c>
      <c r="D1229" s="609">
        <v>271</v>
      </c>
      <c r="E1229" s="609">
        <v>230</v>
      </c>
    </row>
    <row r="1230" spans="2:5">
      <c r="B1230" s="401" t="s">
        <v>610</v>
      </c>
      <c r="C1230" s="609">
        <v>1022150</v>
      </c>
      <c r="D1230" s="609">
        <v>282</v>
      </c>
      <c r="E1230" s="609">
        <v>235</v>
      </c>
    </row>
    <row r="1231" spans="2:5">
      <c r="B1231" s="401" t="s">
        <v>610</v>
      </c>
      <c r="C1231" s="609">
        <v>1032150</v>
      </c>
      <c r="D1231" s="609">
        <v>208</v>
      </c>
      <c r="E1231" s="609">
        <v>176</v>
      </c>
    </row>
    <row r="1232" spans="2:5">
      <c r="B1232" s="401" t="s">
        <v>610</v>
      </c>
      <c r="C1232" s="609">
        <v>1042150</v>
      </c>
      <c r="D1232" s="609">
        <v>301</v>
      </c>
      <c r="E1232" s="609">
        <v>242</v>
      </c>
    </row>
    <row r="1233" spans="2:5">
      <c r="B1233" s="401" t="s">
        <v>610</v>
      </c>
      <c r="C1233" s="609">
        <v>1052150</v>
      </c>
      <c r="D1233" s="609">
        <v>470</v>
      </c>
      <c r="E1233" s="609">
        <v>217</v>
      </c>
    </row>
    <row r="1234" spans="2:5">
      <c r="B1234" s="401" t="s">
        <v>610</v>
      </c>
      <c r="C1234" s="609">
        <v>1062150</v>
      </c>
      <c r="D1234" s="609">
        <v>327</v>
      </c>
      <c r="E1234" s="609">
        <v>264</v>
      </c>
    </row>
    <row r="1235" spans="2:5">
      <c r="B1235" s="401" t="s">
        <v>610</v>
      </c>
      <c r="C1235" s="609">
        <v>1072150</v>
      </c>
      <c r="D1235" s="609">
        <v>198</v>
      </c>
      <c r="E1235" s="609">
        <v>158</v>
      </c>
    </row>
    <row r="1236" spans="2:5">
      <c r="B1236" s="401" t="s">
        <v>610</v>
      </c>
      <c r="C1236" s="609">
        <v>1082150</v>
      </c>
      <c r="D1236" s="609">
        <v>538</v>
      </c>
      <c r="E1236" s="609">
        <v>147</v>
      </c>
    </row>
    <row r="1237" spans="2:5">
      <c r="B1237" s="401" t="s">
        <v>610</v>
      </c>
      <c r="C1237" s="609">
        <v>1092150</v>
      </c>
      <c r="D1237" s="609">
        <v>304</v>
      </c>
      <c r="E1237" s="609">
        <v>231</v>
      </c>
    </row>
    <row r="1238" spans="2:5">
      <c r="B1238" s="401" t="s">
        <v>610</v>
      </c>
      <c r="C1238" s="609">
        <v>1102150</v>
      </c>
      <c r="D1238" s="609">
        <v>410</v>
      </c>
      <c r="E1238" s="609">
        <v>210</v>
      </c>
    </row>
    <row r="1239" spans="2:5">
      <c r="B1239" s="401" t="s">
        <v>610</v>
      </c>
      <c r="C1239" s="609">
        <v>1112150</v>
      </c>
      <c r="D1239" s="609">
        <v>332</v>
      </c>
      <c r="E1239" s="609">
        <v>193</v>
      </c>
    </row>
    <row r="1240" spans="2:5">
      <c r="B1240" s="401" t="s">
        <v>610</v>
      </c>
      <c r="C1240" s="609">
        <v>1122150</v>
      </c>
      <c r="D1240" s="609">
        <v>383</v>
      </c>
      <c r="E1240" s="609">
        <v>216</v>
      </c>
    </row>
    <row r="1241" spans="2:5">
      <c r="B1241" s="401" t="s">
        <v>610</v>
      </c>
      <c r="C1241" s="609">
        <v>1132150</v>
      </c>
      <c r="D1241" s="609">
        <v>316</v>
      </c>
      <c r="E1241" s="609">
        <v>249</v>
      </c>
    </row>
    <row r="1242" spans="2:5">
      <c r="B1242" s="401" t="s">
        <v>610</v>
      </c>
      <c r="C1242" s="609">
        <v>1142150</v>
      </c>
      <c r="D1242" s="609">
        <v>270</v>
      </c>
      <c r="E1242" s="609">
        <v>183</v>
      </c>
    </row>
    <row r="1243" spans="2:5">
      <c r="B1243" s="401" t="s">
        <v>610</v>
      </c>
      <c r="C1243" s="609">
        <v>1152150</v>
      </c>
      <c r="D1243" s="609">
        <v>742</v>
      </c>
      <c r="E1243" s="609">
        <v>3</v>
      </c>
    </row>
    <row r="1244" spans="2:5">
      <c r="B1244" s="401" t="s">
        <v>610</v>
      </c>
      <c r="C1244" s="609">
        <v>1162150</v>
      </c>
      <c r="D1244" s="609">
        <v>666</v>
      </c>
      <c r="E1244" s="609">
        <v>112</v>
      </c>
    </row>
    <row r="1245" spans="2:5">
      <c r="B1245" s="401" t="s">
        <v>610</v>
      </c>
      <c r="C1245" s="609">
        <v>1172150</v>
      </c>
      <c r="D1245" s="609">
        <v>336</v>
      </c>
      <c r="E1245" s="609">
        <v>174</v>
      </c>
    </row>
    <row r="1246" spans="2:5">
      <c r="B1246" s="401" t="s">
        <v>610</v>
      </c>
      <c r="C1246" s="609">
        <v>1182150</v>
      </c>
      <c r="D1246" s="609">
        <v>331</v>
      </c>
      <c r="E1246" s="609">
        <v>199</v>
      </c>
    </row>
    <row r="1247" spans="2:5">
      <c r="B1247" s="401" t="s">
        <v>610</v>
      </c>
      <c r="C1247" s="609">
        <v>1192150</v>
      </c>
      <c r="D1247" s="609">
        <v>296</v>
      </c>
      <c r="E1247" s="609">
        <v>144</v>
      </c>
    </row>
    <row r="1248" spans="2:5">
      <c r="B1248" s="401" t="s">
        <v>610</v>
      </c>
      <c r="C1248" s="609">
        <v>1202150</v>
      </c>
      <c r="D1248" s="609">
        <v>795</v>
      </c>
      <c r="E1248" s="609">
        <v>546</v>
      </c>
    </row>
    <row r="1249" spans="2:5">
      <c r="B1249" s="401" t="s">
        <v>610</v>
      </c>
      <c r="C1249" s="609">
        <v>1212150</v>
      </c>
      <c r="D1249" s="609">
        <v>2910</v>
      </c>
      <c r="E1249" s="609">
        <v>2124</v>
      </c>
    </row>
    <row r="1250" spans="2:5">
      <c r="B1250" s="401" t="s">
        <v>610</v>
      </c>
      <c r="C1250" s="609">
        <v>1222150</v>
      </c>
      <c r="D1250" s="609">
        <v>381</v>
      </c>
      <c r="E1250" s="609">
        <v>384</v>
      </c>
    </row>
    <row r="1251" spans="2:5">
      <c r="B1251" s="401" t="s">
        <v>610</v>
      </c>
      <c r="C1251" s="609">
        <v>2002525</v>
      </c>
      <c r="D1251" s="609">
        <v>1</v>
      </c>
      <c r="E1251" s="609">
        <v>1132</v>
      </c>
    </row>
    <row r="1252" spans="2:5">
      <c r="B1252" s="401" t="s">
        <v>610</v>
      </c>
      <c r="C1252" s="609">
        <v>2012546</v>
      </c>
      <c r="D1252" s="609">
        <v>34</v>
      </c>
      <c r="E1252" s="609">
        <v>2782</v>
      </c>
    </row>
    <row r="1253" spans="2:5">
      <c r="B1253" s="401" t="s">
        <v>610</v>
      </c>
      <c r="C1253" s="609">
        <v>3002443</v>
      </c>
      <c r="D1253" s="609">
        <v>2</v>
      </c>
      <c r="E1253" s="609">
        <v>563</v>
      </c>
    </row>
    <row r="1254" spans="2:5">
      <c r="B1254" s="401" t="s">
        <v>610</v>
      </c>
      <c r="C1254" s="609">
        <v>3002545</v>
      </c>
      <c r="D1254" s="609">
        <v>100</v>
      </c>
      <c r="E1254" s="609">
        <v>573</v>
      </c>
    </row>
    <row r="1255" spans="2:5">
      <c r="B1255" s="401" t="s">
        <v>610</v>
      </c>
      <c r="C1255" s="609">
        <v>3012543</v>
      </c>
      <c r="D1255" s="609">
        <v>10</v>
      </c>
      <c r="E1255" s="609">
        <v>3191</v>
      </c>
    </row>
    <row r="1256" spans="2:5">
      <c r="B1256" s="401" t="s">
        <v>610</v>
      </c>
      <c r="C1256" s="609">
        <v>4002544</v>
      </c>
      <c r="D1256" s="609">
        <v>17</v>
      </c>
      <c r="E1256" s="609">
        <v>590</v>
      </c>
    </row>
    <row r="1257" spans="2:5">
      <c r="B1257" s="401" t="s">
        <v>610</v>
      </c>
      <c r="C1257" s="609">
        <v>7002542</v>
      </c>
      <c r="D1257" s="609">
        <v>8</v>
      </c>
      <c r="E1257" s="609">
        <v>729</v>
      </c>
    </row>
    <row r="1258" spans="2:5">
      <c r="B1258" s="401" t="s">
        <v>610</v>
      </c>
      <c r="C1258" s="609">
        <v>7032202</v>
      </c>
      <c r="D1258" s="609">
        <v>493</v>
      </c>
      <c r="E1258" s="609">
        <v>138</v>
      </c>
    </row>
    <row r="1259" spans="2:5">
      <c r="B1259" s="401" t="s">
        <v>610</v>
      </c>
      <c r="C1259" s="609">
        <v>7042202</v>
      </c>
      <c r="D1259" s="609">
        <v>165</v>
      </c>
      <c r="E1259" s="609">
        <v>169</v>
      </c>
    </row>
    <row r="1260" spans="2:5">
      <c r="B1260" s="401" t="s">
        <v>610</v>
      </c>
      <c r="C1260" s="609">
        <v>7052202</v>
      </c>
      <c r="D1260" s="609">
        <v>240</v>
      </c>
      <c r="E1260" s="609">
        <v>169</v>
      </c>
    </row>
    <row r="1261" spans="2:5">
      <c r="B1261" s="401" t="s">
        <v>610</v>
      </c>
      <c r="C1261" s="609">
        <v>7062202</v>
      </c>
      <c r="D1261" s="609">
        <v>590</v>
      </c>
      <c r="E1261" s="609">
        <v>168</v>
      </c>
    </row>
    <row r="1262" spans="2:5">
      <c r="B1262" s="401" t="s">
        <v>610</v>
      </c>
      <c r="C1262" s="609">
        <v>9002344</v>
      </c>
      <c r="D1262" s="609">
        <v>2</v>
      </c>
      <c r="E1262" s="609">
        <v>566</v>
      </c>
    </row>
    <row r="1263" spans="2:5">
      <c r="B1263" s="401" t="s">
        <v>610</v>
      </c>
      <c r="C1263" s="609">
        <v>9012202</v>
      </c>
      <c r="D1263" s="609">
        <v>1606</v>
      </c>
      <c r="E1263" s="609">
        <v>800</v>
      </c>
    </row>
    <row r="1264" spans="2:5">
      <c r="B1264" s="401" t="s">
        <v>610</v>
      </c>
      <c r="C1264" s="609">
        <v>9022202</v>
      </c>
      <c r="D1264" s="609">
        <v>2062</v>
      </c>
      <c r="E1264" s="609">
        <v>3655</v>
      </c>
    </row>
    <row r="1265" spans="2:5">
      <c r="B1265" s="401" t="s">
        <v>610</v>
      </c>
      <c r="C1265" s="609">
        <v>9042202</v>
      </c>
      <c r="D1265" s="609">
        <v>448</v>
      </c>
      <c r="E1265" s="609">
        <v>486</v>
      </c>
    </row>
    <row r="1266" spans="2:5">
      <c r="B1266" s="401" t="s">
        <v>610</v>
      </c>
      <c r="C1266" s="609">
        <v>9052202</v>
      </c>
      <c r="D1266" s="609">
        <v>1117</v>
      </c>
      <c r="E1266" s="609">
        <v>1067</v>
      </c>
    </row>
    <row r="1267" spans="2:5">
      <c r="B1267" s="401" t="s">
        <v>610</v>
      </c>
      <c r="C1267" s="609">
        <v>9092252</v>
      </c>
      <c r="D1267" s="609">
        <v>278</v>
      </c>
      <c r="E1267" s="609">
        <v>1</v>
      </c>
    </row>
    <row r="1268" spans="2:5">
      <c r="B1268" s="401" t="s">
        <v>610</v>
      </c>
      <c r="C1268" s="609">
        <v>9112252</v>
      </c>
      <c r="D1268" s="609">
        <v>339</v>
      </c>
      <c r="E1268" s="609">
        <v>161</v>
      </c>
    </row>
    <row r="1269" spans="2:5">
      <c r="B1269" s="401" t="s">
        <v>610</v>
      </c>
      <c r="C1269" s="609">
        <v>9152252</v>
      </c>
      <c r="D1269" s="609">
        <v>398</v>
      </c>
      <c r="E1269" s="609">
        <v>77</v>
      </c>
    </row>
    <row r="1270" spans="2:5">
      <c r="B1270" s="401" t="s">
        <v>610</v>
      </c>
      <c r="C1270" s="609">
        <v>9162252</v>
      </c>
      <c r="D1270" s="609">
        <v>313</v>
      </c>
      <c r="E1270" s="609">
        <v>173</v>
      </c>
    </row>
    <row r="1271" spans="2:5">
      <c r="B1271" s="401" t="s">
        <v>610</v>
      </c>
      <c r="C1271" s="609">
        <v>9172252</v>
      </c>
      <c r="D1271" s="609">
        <v>251</v>
      </c>
      <c r="E1271" s="609">
        <v>33</v>
      </c>
    </row>
    <row r="1272" spans="2:5">
      <c r="B1272" s="401" t="s">
        <v>610</v>
      </c>
      <c r="C1272" s="609">
        <v>9192257</v>
      </c>
      <c r="D1272" s="609">
        <v>2261</v>
      </c>
      <c r="E1272" s="609">
        <v>2466</v>
      </c>
    </row>
    <row r="1273" spans="2:5">
      <c r="B1273" s="401" t="s">
        <v>610</v>
      </c>
      <c r="C1273" s="609">
        <v>9202257</v>
      </c>
      <c r="D1273" s="609">
        <v>255</v>
      </c>
      <c r="E1273" s="609">
        <v>93</v>
      </c>
    </row>
    <row r="1274" spans="2:5">
      <c r="B1274" s="401" t="s">
        <v>610</v>
      </c>
      <c r="C1274" s="609">
        <v>9212252</v>
      </c>
      <c r="D1274" s="609">
        <v>364</v>
      </c>
      <c r="E1274" s="609">
        <v>19</v>
      </c>
    </row>
    <row r="1275" spans="2:5">
      <c r="B1275" s="401" t="s">
        <v>610</v>
      </c>
      <c r="C1275" s="609">
        <v>9222252</v>
      </c>
      <c r="D1275" s="609">
        <v>484</v>
      </c>
      <c r="E1275" s="609">
        <v>306</v>
      </c>
    </row>
    <row r="1276" spans="2:5">
      <c r="B1276" s="401" t="s">
        <v>610</v>
      </c>
      <c r="C1276" s="609">
        <v>9232252</v>
      </c>
      <c r="D1276" s="609">
        <v>521</v>
      </c>
      <c r="E1276" s="609">
        <v>349</v>
      </c>
    </row>
    <row r="1277" spans="2:5">
      <c r="B1277" s="401" t="s">
        <v>610</v>
      </c>
      <c r="C1277" s="609">
        <v>9242252</v>
      </c>
      <c r="D1277" s="609">
        <v>394</v>
      </c>
      <c r="E1277" s="609">
        <v>271</v>
      </c>
    </row>
    <row r="1278" spans="2:5">
      <c r="B1278" s="401" t="s">
        <v>610</v>
      </c>
      <c r="C1278" s="609">
        <v>9252252</v>
      </c>
      <c r="D1278" s="609">
        <v>302</v>
      </c>
      <c r="E1278" s="609">
        <v>158</v>
      </c>
    </row>
    <row r="1279" spans="2:5">
      <c r="B1279" s="401" t="s">
        <v>610</v>
      </c>
      <c r="C1279" s="609">
        <v>9262252</v>
      </c>
      <c r="D1279" s="609">
        <v>571</v>
      </c>
      <c r="E1279" s="609">
        <v>451</v>
      </c>
    </row>
    <row r="1280" spans="2:5">
      <c r="B1280" s="401" t="s">
        <v>610</v>
      </c>
      <c r="C1280" s="609">
        <v>9272252</v>
      </c>
      <c r="D1280" s="609">
        <v>1234</v>
      </c>
      <c r="E1280" s="609">
        <v>1188</v>
      </c>
    </row>
    <row r="1281" spans="2:5">
      <c r="B1281" s="401" t="s">
        <v>610</v>
      </c>
      <c r="C1281" s="609">
        <v>9282252</v>
      </c>
      <c r="D1281" s="609">
        <v>592</v>
      </c>
      <c r="E1281" s="609">
        <v>544</v>
      </c>
    </row>
    <row r="1282" spans="2:5">
      <c r="B1282" s="401" t="s">
        <v>610</v>
      </c>
      <c r="C1282" s="609">
        <v>10002341</v>
      </c>
      <c r="D1282" s="609">
        <v>12</v>
      </c>
      <c r="E1282" s="609">
        <v>1648</v>
      </c>
    </row>
    <row r="1283" spans="2:5">
      <c r="B1283" s="401" t="s">
        <v>610</v>
      </c>
      <c r="C1283" s="609">
        <v>10002344</v>
      </c>
      <c r="D1283" s="609">
        <v>1</v>
      </c>
      <c r="E1283" s="609">
        <v>641</v>
      </c>
    </row>
    <row r="1284" spans="2:5">
      <c r="B1284" s="401" t="s">
        <v>610</v>
      </c>
      <c r="C1284" s="609">
        <v>10922252</v>
      </c>
      <c r="D1284" s="609">
        <v>124</v>
      </c>
      <c r="E1284" s="609">
        <v>9</v>
      </c>
    </row>
    <row r="1285" spans="2:5">
      <c r="B1285" s="401" t="s">
        <v>610</v>
      </c>
      <c r="C1285" s="609">
        <v>11012257</v>
      </c>
      <c r="D1285" s="609">
        <v>370</v>
      </c>
      <c r="E1285" s="609">
        <v>279</v>
      </c>
    </row>
    <row r="1286" spans="2:5">
      <c r="B1286" s="401" t="s">
        <v>610</v>
      </c>
      <c r="C1286" s="609">
        <v>11022257</v>
      </c>
      <c r="D1286" s="609">
        <v>324</v>
      </c>
      <c r="E1286" s="609">
        <v>233</v>
      </c>
    </row>
    <row r="1287" spans="2:5">
      <c r="B1287" s="401" t="s">
        <v>610</v>
      </c>
      <c r="C1287" s="609">
        <v>11032257</v>
      </c>
      <c r="D1287" s="609">
        <v>526</v>
      </c>
      <c r="E1287" s="609">
        <v>319</v>
      </c>
    </row>
    <row r="1288" spans="2:5">
      <c r="B1288" s="401" t="s">
        <v>610</v>
      </c>
      <c r="C1288" s="609">
        <v>11042257</v>
      </c>
      <c r="D1288" s="609">
        <v>697</v>
      </c>
      <c r="E1288" s="609">
        <v>207</v>
      </c>
    </row>
    <row r="1289" spans="2:5">
      <c r="B1289" s="401" t="s">
        <v>610</v>
      </c>
      <c r="C1289" s="609">
        <v>11052257</v>
      </c>
      <c r="D1289" s="609">
        <v>614</v>
      </c>
      <c r="E1289" s="609">
        <v>151</v>
      </c>
    </row>
    <row r="1290" spans="2:5">
      <c r="B1290" s="401" t="s">
        <v>610</v>
      </c>
      <c r="C1290" s="609">
        <v>11062257</v>
      </c>
      <c r="D1290" s="609">
        <v>611</v>
      </c>
      <c r="E1290" s="609">
        <v>301</v>
      </c>
    </row>
    <row r="1291" spans="2:5">
      <c r="B1291" s="401" t="s">
        <v>610</v>
      </c>
      <c r="C1291" s="609">
        <v>11072257</v>
      </c>
      <c r="D1291" s="609">
        <v>313</v>
      </c>
      <c r="E1291" s="609">
        <v>172</v>
      </c>
    </row>
    <row r="1292" spans="2:5">
      <c r="B1292" s="401" t="s">
        <v>610</v>
      </c>
      <c r="C1292" s="609">
        <v>11082257</v>
      </c>
      <c r="D1292" s="609">
        <v>802</v>
      </c>
      <c r="E1292" s="609">
        <v>976</v>
      </c>
    </row>
    <row r="1293" spans="2:5">
      <c r="B1293" s="401" t="s">
        <v>610</v>
      </c>
      <c r="C1293" s="609">
        <v>11092257</v>
      </c>
      <c r="D1293" s="609">
        <v>838</v>
      </c>
      <c r="E1293" s="609">
        <v>300</v>
      </c>
    </row>
    <row r="1294" spans="2:5">
      <c r="B1294" s="401" t="s">
        <v>610</v>
      </c>
      <c r="C1294" s="609">
        <v>11102257</v>
      </c>
      <c r="D1294" s="609">
        <v>753</v>
      </c>
      <c r="E1294" s="609">
        <v>677</v>
      </c>
    </row>
    <row r="1295" spans="2:5">
      <c r="B1295" s="401" t="s">
        <v>610</v>
      </c>
      <c r="C1295" s="609">
        <v>11112257</v>
      </c>
      <c r="D1295" s="609">
        <v>824</v>
      </c>
      <c r="E1295" s="609">
        <v>480</v>
      </c>
    </row>
    <row r="1296" spans="2:5">
      <c r="B1296" s="401" t="s">
        <v>610</v>
      </c>
      <c r="C1296" s="609">
        <v>11122257</v>
      </c>
      <c r="D1296" s="609">
        <v>269</v>
      </c>
      <c r="E1296" s="609">
        <v>164</v>
      </c>
    </row>
    <row r="1297" spans="2:5">
      <c r="B1297" s="401" t="s">
        <v>610</v>
      </c>
      <c r="C1297" s="609">
        <v>11132257</v>
      </c>
      <c r="D1297" s="609">
        <v>480</v>
      </c>
      <c r="E1297" s="609">
        <v>296</v>
      </c>
    </row>
    <row r="1298" spans="2:5">
      <c r="B1298" s="401" t="s">
        <v>610</v>
      </c>
      <c r="C1298" s="609">
        <v>11142257</v>
      </c>
      <c r="D1298" s="609">
        <v>361</v>
      </c>
      <c r="E1298" s="609">
        <v>202</v>
      </c>
    </row>
    <row r="1299" spans="2:5">
      <c r="B1299" s="401" t="s">
        <v>610</v>
      </c>
      <c r="C1299" s="609">
        <v>11152257</v>
      </c>
      <c r="D1299" s="609">
        <v>262</v>
      </c>
      <c r="E1299" s="609">
        <v>173</v>
      </c>
    </row>
    <row r="1300" spans="2:5">
      <c r="B1300" s="401" t="s">
        <v>610</v>
      </c>
      <c r="C1300" s="609">
        <v>11162257</v>
      </c>
      <c r="D1300" s="609">
        <v>1703</v>
      </c>
      <c r="E1300" s="609">
        <v>1606</v>
      </c>
    </row>
    <row r="1301" spans="2:5">
      <c r="B1301" s="401" t="s">
        <v>610</v>
      </c>
      <c r="C1301" s="609">
        <v>11172257</v>
      </c>
      <c r="D1301" s="609">
        <v>932</v>
      </c>
      <c r="E1301" s="609">
        <v>430</v>
      </c>
    </row>
    <row r="1302" spans="2:5">
      <c r="B1302" s="401" t="s">
        <v>610</v>
      </c>
      <c r="C1302" s="609">
        <v>11182257</v>
      </c>
      <c r="D1302" s="609">
        <v>812</v>
      </c>
      <c r="E1302" s="609">
        <v>543</v>
      </c>
    </row>
    <row r="1303" spans="2:5">
      <c r="B1303" s="401" t="s">
        <v>610</v>
      </c>
      <c r="C1303" s="609">
        <v>11192257</v>
      </c>
      <c r="D1303" s="609">
        <v>822</v>
      </c>
      <c r="E1303" s="609">
        <v>631</v>
      </c>
    </row>
    <row r="1304" spans="2:5">
      <c r="B1304" s="401" t="s">
        <v>610</v>
      </c>
      <c r="C1304" s="609">
        <v>11202257</v>
      </c>
      <c r="D1304" s="609">
        <v>664</v>
      </c>
      <c r="E1304" s="609">
        <v>572</v>
      </c>
    </row>
    <row r="1305" spans="2:5">
      <c r="B1305" s="401" t="s">
        <v>610</v>
      </c>
      <c r="C1305" s="609">
        <v>11212257</v>
      </c>
      <c r="D1305" s="609">
        <v>328</v>
      </c>
      <c r="E1305" s="609">
        <v>510</v>
      </c>
    </row>
    <row r="1306" spans="2:5">
      <c r="B1306" s="401" t="s">
        <v>610</v>
      </c>
      <c r="C1306" s="609">
        <v>11222257</v>
      </c>
      <c r="D1306" s="609">
        <v>485</v>
      </c>
      <c r="E1306" s="609">
        <v>445</v>
      </c>
    </row>
    <row r="1307" spans="2:5">
      <c r="B1307" s="401" t="s">
        <v>610</v>
      </c>
      <c r="C1307" s="609">
        <v>11232257</v>
      </c>
      <c r="D1307" s="609">
        <v>407</v>
      </c>
      <c r="E1307" s="609">
        <v>557</v>
      </c>
    </row>
    <row r="1308" spans="2:5">
      <c r="B1308" s="401" t="s">
        <v>610</v>
      </c>
      <c r="C1308" s="609">
        <v>11242257</v>
      </c>
      <c r="D1308" s="609">
        <v>727</v>
      </c>
      <c r="E1308" s="609">
        <v>619</v>
      </c>
    </row>
    <row r="1309" spans="2:5">
      <c r="B1309" s="401" t="s">
        <v>610</v>
      </c>
      <c r="C1309" s="609">
        <v>11252257</v>
      </c>
      <c r="D1309" s="609">
        <v>1243</v>
      </c>
      <c r="E1309" s="609">
        <v>432</v>
      </c>
    </row>
    <row r="1310" spans="2:5">
      <c r="B1310" s="401" t="s">
        <v>610</v>
      </c>
      <c r="C1310" s="609">
        <v>11262257</v>
      </c>
      <c r="D1310" s="609">
        <v>1023</v>
      </c>
      <c r="E1310" s="609">
        <v>337</v>
      </c>
    </row>
    <row r="1311" spans="2:5">
      <c r="B1311" s="401" t="s">
        <v>610</v>
      </c>
      <c r="C1311" s="609">
        <v>11272257</v>
      </c>
      <c r="D1311" s="609">
        <v>466</v>
      </c>
      <c r="E1311" s="609">
        <v>279</v>
      </c>
    </row>
    <row r="1312" spans="2:5">
      <c r="B1312" s="401" t="s">
        <v>610</v>
      </c>
      <c r="C1312" s="609">
        <v>11282257</v>
      </c>
      <c r="D1312" s="609">
        <v>505</v>
      </c>
      <c r="E1312" s="609">
        <v>392</v>
      </c>
    </row>
    <row r="1313" spans="2:5">
      <c r="B1313" s="401" t="s">
        <v>610</v>
      </c>
      <c r="C1313" s="609">
        <v>11292257</v>
      </c>
      <c r="D1313" s="609">
        <v>703</v>
      </c>
      <c r="E1313" s="609">
        <v>474</v>
      </c>
    </row>
    <row r="1314" spans="2:5">
      <c r="B1314" s="401" t="s">
        <v>610</v>
      </c>
      <c r="C1314" s="609">
        <v>11302257</v>
      </c>
      <c r="D1314" s="609">
        <v>371</v>
      </c>
      <c r="E1314" s="609">
        <v>213</v>
      </c>
    </row>
    <row r="1315" spans="2:5">
      <c r="B1315" s="401" t="s">
        <v>610</v>
      </c>
      <c r="C1315" s="609">
        <v>11312257</v>
      </c>
      <c r="D1315" s="609">
        <v>540</v>
      </c>
      <c r="E1315" s="609">
        <v>323</v>
      </c>
    </row>
    <row r="1316" spans="2:5">
      <c r="B1316" s="401" t="s">
        <v>610</v>
      </c>
      <c r="C1316" s="609">
        <v>11322257</v>
      </c>
      <c r="D1316" s="609">
        <v>432</v>
      </c>
      <c r="E1316" s="609">
        <v>85</v>
      </c>
    </row>
    <row r="1317" spans="2:5">
      <c r="B1317" s="401" t="s">
        <v>610</v>
      </c>
      <c r="C1317" s="609">
        <v>11332257</v>
      </c>
      <c r="D1317" s="609">
        <v>1435</v>
      </c>
      <c r="E1317" s="609">
        <v>380</v>
      </c>
    </row>
    <row r="1318" spans="2:5">
      <c r="B1318" s="401" t="s">
        <v>610</v>
      </c>
      <c r="C1318" s="609">
        <v>11342257</v>
      </c>
      <c r="D1318" s="609">
        <v>289</v>
      </c>
      <c r="E1318" s="609">
        <v>220</v>
      </c>
    </row>
    <row r="1319" spans="2:5">
      <c r="B1319" s="401" t="s">
        <v>610</v>
      </c>
      <c r="C1319" s="609">
        <v>11352257</v>
      </c>
      <c r="D1319" s="609">
        <v>249</v>
      </c>
      <c r="E1319" s="609">
        <v>246</v>
      </c>
    </row>
    <row r="1320" spans="2:5">
      <c r="B1320" s="401" t="s">
        <v>610</v>
      </c>
      <c r="C1320" s="609">
        <v>11362257</v>
      </c>
      <c r="D1320" s="609">
        <v>315</v>
      </c>
      <c r="E1320" s="609">
        <v>155</v>
      </c>
    </row>
    <row r="1321" spans="2:5">
      <c r="B1321" s="401" t="s">
        <v>610</v>
      </c>
      <c r="C1321" s="609">
        <v>11372257</v>
      </c>
      <c r="D1321" s="609">
        <v>309</v>
      </c>
      <c r="E1321" s="609">
        <v>160</v>
      </c>
    </row>
    <row r="1322" spans="2:5">
      <c r="B1322" s="401" t="s">
        <v>610</v>
      </c>
      <c r="C1322" s="609">
        <v>12002641</v>
      </c>
      <c r="D1322" s="609">
        <v>1</v>
      </c>
      <c r="E1322" s="609">
        <v>480</v>
      </c>
    </row>
    <row r="1323" spans="2:5">
      <c r="B1323" s="401" t="s">
        <v>610</v>
      </c>
      <c r="C1323" s="609">
        <v>12002643</v>
      </c>
      <c r="D1323" s="609">
        <v>1</v>
      </c>
      <c r="E1323" s="609">
        <v>665</v>
      </c>
    </row>
    <row r="1324" spans="2:5">
      <c r="B1324" s="401" t="s">
        <v>610</v>
      </c>
      <c r="C1324" s="609">
        <v>12002645</v>
      </c>
      <c r="D1324" s="609">
        <v>4</v>
      </c>
      <c r="E1324" s="609">
        <v>1731</v>
      </c>
    </row>
    <row r="1325" spans="2:5">
      <c r="B1325" s="401" t="s">
        <v>610</v>
      </c>
      <c r="C1325" s="609">
        <v>12012257</v>
      </c>
      <c r="D1325" s="609">
        <v>272</v>
      </c>
      <c r="E1325" s="609">
        <v>239</v>
      </c>
    </row>
    <row r="1326" spans="2:5">
      <c r="B1326" s="401" t="s">
        <v>610</v>
      </c>
      <c r="C1326" s="609">
        <v>12022257</v>
      </c>
      <c r="D1326" s="609">
        <v>270</v>
      </c>
      <c r="E1326" s="609">
        <v>254</v>
      </c>
    </row>
    <row r="1327" spans="2:5">
      <c r="B1327" s="401" t="s">
        <v>610</v>
      </c>
      <c r="C1327" s="609">
        <v>12032257</v>
      </c>
      <c r="D1327" s="609">
        <v>323</v>
      </c>
      <c r="E1327" s="609">
        <v>227</v>
      </c>
    </row>
    <row r="1328" spans="2:5">
      <c r="B1328" s="401" t="s">
        <v>610</v>
      </c>
      <c r="C1328" s="609">
        <v>12042257</v>
      </c>
      <c r="D1328" s="609">
        <v>272</v>
      </c>
      <c r="E1328" s="609">
        <v>227</v>
      </c>
    </row>
    <row r="1329" spans="2:5">
      <c r="B1329" s="401" t="s">
        <v>610</v>
      </c>
      <c r="C1329" s="609">
        <v>12052257</v>
      </c>
      <c r="D1329" s="609">
        <v>338</v>
      </c>
      <c r="E1329" s="609">
        <v>306</v>
      </c>
    </row>
    <row r="1330" spans="2:5">
      <c r="B1330" s="401" t="s">
        <v>610</v>
      </c>
      <c r="C1330" s="609">
        <v>12062257</v>
      </c>
      <c r="D1330" s="609">
        <v>681</v>
      </c>
      <c r="E1330" s="609">
        <v>540</v>
      </c>
    </row>
    <row r="1331" spans="2:5">
      <c r="B1331" s="401" t="s">
        <v>610</v>
      </c>
      <c r="C1331" s="609">
        <v>12072257</v>
      </c>
      <c r="D1331" s="609">
        <v>286</v>
      </c>
      <c r="E1331" s="609">
        <v>181</v>
      </c>
    </row>
    <row r="1332" spans="2:5">
      <c r="B1332" s="401" t="s">
        <v>610</v>
      </c>
      <c r="C1332" s="609">
        <v>12082257</v>
      </c>
      <c r="D1332" s="609">
        <v>506</v>
      </c>
      <c r="E1332" s="609">
        <v>486</v>
      </c>
    </row>
    <row r="1333" spans="2:5">
      <c r="B1333" s="401" t="s">
        <v>610</v>
      </c>
      <c r="C1333" s="609">
        <v>12092257</v>
      </c>
      <c r="D1333" s="609">
        <v>1024</v>
      </c>
      <c r="E1333" s="609">
        <v>95</v>
      </c>
    </row>
    <row r="1334" spans="2:5">
      <c r="B1334" s="401" t="s">
        <v>610</v>
      </c>
      <c r="C1334" s="609">
        <v>12102257</v>
      </c>
      <c r="D1334" s="609">
        <v>577</v>
      </c>
      <c r="E1334" s="609">
        <v>351</v>
      </c>
    </row>
    <row r="1335" spans="2:5">
      <c r="B1335" s="401" t="s">
        <v>610</v>
      </c>
      <c r="C1335" s="609">
        <v>12112257</v>
      </c>
      <c r="D1335" s="609">
        <v>575</v>
      </c>
      <c r="E1335" s="609">
        <v>246</v>
      </c>
    </row>
    <row r="1336" spans="2:5">
      <c r="B1336" s="401" t="s">
        <v>610</v>
      </c>
      <c r="C1336" s="609">
        <v>12122257</v>
      </c>
      <c r="D1336" s="609">
        <v>460</v>
      </c>
      <c r="E1336" s="609">
        <v>204</v>
      </c>
    </row>
    <row r="1337" spans="2:5">
      <c r="B1337" s="401" t="s">
        <v>610</v>
      </c>
      <c r="C1337" s="609">
        <v>12132257</v>
      </c>
      <c r="D1337" s="609">
        <v>519</v>
      </c>
      <c r="E1337" s="609">
        <v>397</v>
      </c>
    </row>
    <row r="1338" spans="2:5">
      <c r="B1338" s="401" t="s">
        <v>610</v>
      </c>
      <c r="C1338" s="609">
        <v>12142257</v>
      </c>
      <c r="D1338" s="609">
        <v>502</v>
      </c>
      <c r="E1338" s="609">
        <v>136</v>
      </c>
    </row>
    <row r="1339" spans="2:5">
      <c r="B1339" s="401" t="s">
        <v>610</v>
      </c>
      <c r="C1339" s="609">
        <v>12152257</v>
      </c>
      <c r="D1339" s="609">
        <v>126</v>
      </c>
      <c r="E1339" s="609">
        <v>68</v>
      </c>
    </row>
    <row r="1340" spans="2:5">
      <c r="B1340" s="401" t="s">
        <v>610</v>
      </c>
      <c r="C1340" s="609">
        <v>12162257</v>
      </c>
      <c r="D1340" s="609">
        <v>1526</v>
      </c>
      <c r="E1340" s="609">
        <v>262</v>
      </c>
    </row>
    <row r="1341" spans="2:5">
      <c r="B1341" s="401" t="s">
        <v>610</v>
      </c>
      <c r="C1341" s="609">
        <v>12172257</v>
      </c>
      <c r="D1341" s="609">
        <v>1345</v>
      </c>
      <c r="E1341" s="609">
        <v>1079</v>
      </c>
    </row>
    <row r="1342" spans="2:5">
      <c r="B1342" s="401" t="s">
        <v>610</v>
      </c>
      <c r="C1342" s="609">
        <v>12182255</v>
      </c>
      <c r="D1342" s="609">
        <v>348</v>
      </c>
      <c r="E1342" s="609">
        <v>110</v>
      </c>
    </row>
    <row r="1343" spans="2:5">
      <c r="B1343" s="401" t="s">
        <v>610</v>
      </c>
      <c r="C1343" s="609">
        <v>12192255</v>
      </c>
      <c r="D1343" s="609">
        <v>400</v>
      </c>
      <c r="E1343" s="609">
        <v>155</v>
      </c>
    </row>
    <row r="1344" spans="2:5">
      <c r="B1344" s="401" t="s">
        <v>610</v>
      </c>
      <c r="C1344" s="609">
        <v>12202255</v>
      </c>
      <c r="D1344" s="609">
        <v>432</v>
      </c>
      <c r="E1344" s="609">
        <v>8</v>
      </c>
    </row>
    <row r="1345" spans="2:5">
      <c r="B1345" s="401" t="s">
        <v>610</v>
      </c>
      <c r="C1345" s="609">
        <v>12212255</v>
      </c>
      <c r="D1345" s="609">
        <v>1045</v>
      </c>
      <c r="E1345" s="609">
        <v>836</v>
      </c>
    </row>
    <row r="1346" spans="2:5">
      <c r="B1346" s="401" t="s">
        <v>610</v>
      </c>
      <c r="C1346" s="609">
        <v>12222255</v>
      </c>
      <c r="D1346" s="609">
        <v>1055</v>
      </c>
      <c r="E1346" s="609">
        <v>712</v>
      </c>
    </row>
    <row r="1347" spans="2:5">
      <c r="B1347" s="401" t="s">
        <v>610</v>
      </c>
      <c r="C1347" s="609">
        <v>12232255</v>
      </c>
      <c r="D1347" s="609">
        <v>734</v>
      </c>
      <c r="E1347" s="609">
        <v>627</v>
      </c>
    </row>
    <row r="1348" spans="2:5">
      <c r="B1348" s="401" t="s">
        <v>610</v>
      </c>
      <c r="C1348" s="609">
        <v>12242255</v>
      </c>
      <c r="D1348" s="609">
        <v>2691</v>
      </c>
      <c r="E1348" s="609">
        <v>2480</v>
      </c>
    </row>
    <row r="1349" spans="2:5">
      <c r="B1349" s="401" t="s">
        <v>610</v>
      </c>
      <c r="C1349" s="609">
        <v>12252255</v>
      </c>
      <c r="D1349" s="609">
        <v>1426</v>
      </c>
      <c r="E1349" s="609">
        <v>799</v>
      </c>
    </row>
    <row r="1350" spans="2:5">
      <c r="B1350" s="401" t="s">
        <v>610</v>
      </c>
      <c r="C1350" s="609">
        <v>12262255</v>
      </c>
      <c r="D1350" s="609">
        <v>387</v>
      </c>
      <c r="E1350" s="609">
        <v>106</v>
      </c>
    </row>
    <row r="1351" spans="2:5">
      <c r="B1351" s="401" t="s">
        <v>610</v>
      </c>
      <c r="C1351" s="609">
        <v>12272255</v>
      </c>
      <c r="D1351" s="609">
        <v>224</v>
      </c>
      <c r="E1351" s="609">
        <v>187</v>
      </c>
    </row>
    <row r="1352" spans="2:5">
      <c r="B1352" s="401" t="s">
        <v>610</v>
      </c>
      <c r="C1352" s="609">
        <v>12282255</v>
      </c>
      <c r="D1352" s="609">
        <v>292</v>
      </c>
      <c r="E1352" s="609">
        <v>12</v>
      </c>
    </row>
    <row r="1353" spans="2:5">
      <c r="B1353" s="401" t="s">
        <v>610</v>
      </c>
      <c r="C1353" s="609">
        <v>12292255</v>
      </c>
      <c r="D1353" s="609">
        <v>323</v>
      </c>
      <c r="E1353" s="609">
        <v>230</v>
      </c>
    </row>
    <row r="1354" spans="2:5">
      <c r="B1354" s="401" t="s">
        <v>610</v>
      </c>
      <c r="C1354" s="609">
        <v>12302255</v>
      </c>
      <c r="D1354" s="609">
        <v>358</v>
      </c>
      <c r="E1354" s="609">
        <v>43</v>
      </c>
    </row>
    <row r="1355" spans="2:5">
      <c r="B1355" s="401" t="s">
        <v>610</v>
      </c>
      <c r="C1355" s="609">
        <v>12312255</v>
      </c>
      <c r="D1355" s="609">
        <v>443</v>
      </c>
      <c r="E1355" s="609">
        <v>437</v>
      </c>
    </row>
    <row r="1356" spans="2:5">
      <c r="B1356" s="401" t="s">
        <v>610</v>
      </c>
      <c r="C1356" s="609">
        <v>12322255</v>
      </c>
      <c r="D1356" s="609">
        <v>398</v>
      </c>
      <c r="E1356" s="609">
        <v>74</v>
      </c>
    </row>
    <row r="1357" spans="2:5">
      <c r="B1357" s="401" t="s">
        <v>610</v>
      </c>
      <c r="C1357" s="609">
        <v>12332255</v>
      </c>
      <c r="D1357" s="609">
        <v>313</v>
      </c>
      <c r="E1357" s="609">
        <v>2</v>
      </c>
    </row>
    <row r="1358" spans="2:5">
      <c r="B1358" s="401" t="s">
        <v>610</v>
      </c>
      <c r="C1358" s="609">
        <v>12342255</v>
      </c>
      <c r="D1358" s="609">
        <v>358</v>
      </c>
      <c r="E1358" s="609">
        <v>2</v>
      </c>
    </row>
    <row r="1359" spans="2:5">
      <c r="B1359" s="401" t="s">
        <v>610</v>
      </c>
      <c r="C1359" s="609">
        <v>12352255</v>
      </c>
      <c r="D1359" s="609">
        <v>370</v>
      </c>
      <c r="E1359" s="609">
        <v>73</v>
      </c>
    </row>
    <row r="1360" spans="2:5">
      <c r="B1360" s="401" t="s">
        <v>610</v>
      </c>
      <c r="C1360" s="609">
        <v>12362255</v>
      </c>
      <c r="D1360" s="609">
        <v>360</v>
      </c>
      <c r="E1360" s="609">
        <v>47</v>
      </c>
    </row>
    <row r="1361" spans="2:5">
      <c r="B1361" s="401" t="s">
        <v>610</v>
      </c>
      <c r="C1361" s="609">
        <v>12372255</v>
      </c>
      <c r="D1361" s="609">
        <v>282</v>
      </c>
      <c r="E1361" s="609">
        <v>85</v>
      </c>
    </row>
    <row r="1362" spans="2:5">
      <c r="B1362" s="401" t="s">
        <v>610</v>
      </c>
      <c r="C1362" s="609">
        <v>13012140</v>
      </c>
      <c r="D1362" s="609">
        <v>157</v>
      </c>
      <c r="E1362" s="609">
        <v>219</v>
      </c>
    </row>
    <row r="1363" spans="2:5">
      <c r="B1363" s="401" t="s">
        <v>610</v>
      </c>
      <c r="C1363" s="609">
        <v>13022140</v>
      </c>
      <c r="D1363" s="609">
        <v>75</v>
      </c>
      <c r="E1363" s="609">
        <v>419</v>
      </c>
    </row>
    <row r="1364" spans="2:5">
      <c r="B1364" s="401" t="s">
        <v>610</v>
      </c>
      <c r="C1364" s="609">
        <v>13032140</v>
      </c>
      <c r="D1364" s="609">
        <v>147</v>
      </c>
      <c r="E1364" s="609">
        <v>186</v>
      </c>
    </row>
    <row r="1365" spans="2:5">
      <c r="B1365" s="401" t="s">
        <v>610</v>
      </c>
      <c r="C1365" s="609">
        <v>13032252</v>
      </c>
      <c r="D1365" s="609">
        <v>96</v>
      </c>
      <c r="E1365" s="609">
        <v>9</v>
      </c>
    </row>
    <row r="1366" spans="2:5">
      <c r="B1366" s="401" t="s">
        <v>610</v>
      </c>
      <c r="C1366" s="609">
        <v>13042140</v>
      </c>
      <c r="D1366" s="609">
        <v>51</v>
      </c>
      <c r="E1366" s="609">
        <v>380</v>
      </c>
    </row>
    <row r="1367" spans="2:5">
      <c r="B1367" s="401" t="s">
        <v>610</v>
      </c>
      <c r="C1367" s="609">
        <v>13042252</v>
      </c>
      <c r="D1367" s="609">
        <v>114</v>
      </c>
      <c r="E1367" s="609">
        <v>7</v>
      </c>
    </row>
    <row r="1368" spans="2:5">
      <c r="B1368" s="401" t="s">
        <v>610</v>
      </c>
      <c r="C1368" s="609">
        <v>13052533</v>
      </c>
      <c r="D1368" s="609">
        <v>5</v>
      </c>
      <c r="E1368" s="609">
        <v>693</v>
      </c>
    </row>
    <row r="1369" spans="2:5">
      <c r="B1369" s="401" t="s">
        <v>610</v>
      </c>
      <c r="C1369" s="609">
        <v>14002543</v>
      </c>
      <c r="D1369" s="609">
        <v>1</v>
      </c>
      <c r="E1369" s="609">
        <v>489</v>
      </c>
    </row>
    <row r="1370" spans="2:5">
      <c r="B1370" s="401" t="s">
        <v>610</v>
      </c>
      <c r="C1370" s="609">
        <v>14012140</v>
      </c>
      <c r="D1370" s="609">
        <v>238</v>
      </c>
      <c r="E1370" s="609">
        <v>240</v>
      </c>
    </row>
    <row r="1371" spans="2:5">
      <c r="B1371" s="401" t="s">
        <v>610</v>
      </c>
      <c r="C1371" s="609">
        <v>14022140</v>
      </c>
      <c r="D1371" s="609">
        <v>270</v>
      </c>
      <c r="E1371" s="609">
        <v>208</v>
      </c>
    </row>
    <row r="1372" spans="2:5">
      <c r="B1372" s="401" t="s">
        <v>610</v>
      </c>
      <c r="C1372" s="609">
        <v>14022252</v>
      </c>
      <c r="D1372" s="609">
        <v>390</v>
      </c>
      <c r="E1372" s="609">
        <v>354</v>
      </c>
    </row>
    <row r="1373" spans="2:5">
      <c r="B1373" s="401" t="s">
        <v>610</v>
      </c>
      <c r="C1373" s="609">
        <v>14032255</v>
      </c>
      <c r="D1373" s="609">
        <v>379</v>
      </c>
      <c r="E1373" s="609">
        <v>292</v>
      </c>
    </row>
    <row r="1374" spans="2:5">
      <c r="B1374" s="401" t="s">
        <v>610</v>
      </c>
      <c r="C1374" s="609">
        <v>14902218</v>
      </c>
      <c r="D1374" s="609">
        <v>1</v>
      </c>
      <c r="E1374" s="609">
        <v>1</v>
      </c>
    </row>
    <row r="1375" spans="2:5">
      <c r="B1375" s="401" t="s">
        <v>610</v>
      </c>
      <c r="C1375" s="609">
        <v>15012140</v>
      </c>
      <c r="D1375" s="609">
        <v>266</v>
      </c>
      <c r="E1375" s="609">
        <v>202</v>
      </c>
    </row>
    <row r="1376" spans="2:5">
      <c r="B1376" s="401" t="s">
        <v>610</v>
      </c>
      <c r="C1376" s="609">
        <v>15012256</v>
      </c>
      <c r="D1376" s="609">
        <v>20</v>
      </c>
      <c r="E1376" s="609">
        <v>1153</v>
      </c>
    </row>
    <row r="1377" spans="2:5">
      <c r="B1377" s="401" t="s">
        <v>610</v>
      </c>
      <c r="C1377" s="609">
        <v>15022140</v>
      </c>
      <c r="D1377" s="609">
        <v>251</v>
      </c>
      <c r="E1377" s="609">
        <v>229</v>
      </c>
    </row>
    <row r="1378" spans="2:5">
      <c r="B1378" s="401" t="s">
        <v>610</v>
      </c>
      <c r="C1378" s="609">
        <v>15032140</v>
      </c>
      <c r="D1378" s="609">
        <v>271</v>
      </c>
      <c r="E1378" s="609">
        <v>230</v>
      </c>
    </row>
    <row r="1379" spans="2:5">
      <c r="B1379" s="401" t="s">
        <v>610</v>
      </c>
      <c r="C1379" s="609">
        <v>15032256</v>
      </c>
      <c r="D1379" s="609">
        <v>376</v>
      </c>
      <c r="E1379" s="609">
        <v>274</v>
      </c>
    </row>
    <row r="1380" spans="2:5">
      <c r="B1380" s="401" t="s">
        <v>610</v>
      </c>
      <c r="C1380" s="609">
        <v>15042140</v>
      </c>
      <c r="D1380" s="609">
        <v>302</v>
      </c>
      <c r="E1380" s="609">
        <v>219</v>
      </c>
    </row>
    <row r="1381" spans="2:5">
      <c r="B1381" s="401" t="s">
        <v>610</v>
      </c>
      <c r="C1381" s="609">
        <v>15042256</v>
      </c>
      <c r="D1381" s="609">
        <v>609</v>
      </c>
      <c r="E1381" s="609">
        <v>556</v>
      </c>
    </row>
    <row r="1382" spans="2:5">
      <c r="B1382" s="401" t="s">
        <v>610</v>
      </c>
      <c r="C1382" s="609">
        <v>15052140</v>
      </c>
      <c r="D1382" s="609">
        <v>396</v>
      </c>
      <c r="E1382" s="609">
        <v>208</v>
      </c>
    </row>
    <row r="1383" spans="2:5">
      <c r="B1383" s="401" t="s">
        <v>610</v>
      </c>
      <c r="C1383" s="609">
        <v>15052256</v>
      </c>
      <c r="D1383" s="609">
        <v>473</v>
      </c>
      <c r="E1383" s="609">
        <v>133</v>
      </c>
    </row>
    <row r="1384" spans="2:5">
      <c r="B1384" s="401" t="s">
        <v>610</v>
      </c>
      <c r="C1384" s="609">
        <v>15062140</v>
      </c>
      <c r="D1384" s="609">
        <v>353</v>
      </c>
      <c r="E1384" s="609">
        <v>297</v>
      </c>
    </row>
    <row r="1385" spans="2:5">
      <c r="B1385" s="401" t="s">
        <v>610</v>
      </c>
      <c r="C1385" s="609">
        <v>15062257</v>
      </c>
      <c r="D1385" s="609">
        <v>224</v>
      </c>
      <c r="E1385" s="609">
        <v>1272</v>
      </c>
    </row>
    <row r="1386" spans="2:5">
      <c r="B1386" s="401" t="s">
        <v>610</v>
      </c>
      <c r="C1386" s="609">
        <v>15072257</v>
      </c>
      <c r="D1386" s="609">
        <v>306</v>
      </c>
      <c r="E1386" s="609">
        <v>143</v>
      </c>
    </row>
    <row r="1387" spans="2:5">
      <c r="B1387" s="401" t="s">
        <v>610</v>
      </c>
      <c r="C1387" s="609">
        <v>15082257</v>
      </c>
      <c r="D1387" s="609">
        <v>671</v>
      </c>
      <c r="E1387" s="609">
        <v>120</v>
      </c>
    </row>
    <row r="1388" spans="2:5">
      <c r="B1388" s="401" t="s">
        <v>610</v>
      </c>
      <c r="C1388" s="609">
        <v>15092257</v>
      </c>
      <c r="D1388" s="609">
        <v>357</v>
      </c>
      <c r="E1388" s="609">
        <v>157</v>
      </c>
    </row>
    <row r="1389" spans="2:5">
      <c r="B1389" s="401" t="s">
        <v>610</v>
      </c>
      <c r="C1389" s="609">
        <v>15102257</v>
      </c>
      <c r="D1389" s="609">
        <v>559</v>
      </c>
      <c r="E1389" s="609">
        <v>200</v>
      </c>
    </row>
    <row r="1390" spans="2:5">
      <c r="B1390" s="401" t="s">
        <v>610</v>
      </c>
      <c r="C1390" s="609">
        <v>15112257</v>
      </c>
      <c r="D1390" s="609">
        <v>583</v>
      </c>
      <c r="E1390" s="609">
        <v>230</v>
      </c>
    </row>
    <row r="1391" spans="2:5">
      <c r="B1391" s="401" t="s">
        <v>610</v>
      </c>
      <c r="C1391" s="609">
        <v>15122257</v>
      </c>
      <c r="D1391" s="609">
        <v>257</v>
      </c>
      <c r="E1391" s="609">
        <v>129</v>
      </c>
    </row>
    <row r="1392" spans="2:5">
      <c r="B1392" s="401" t="s">
        <v>610</v>
      </c>
      <c r="C1392" s="609">
        <v>15132257</v>
      </c>
      <c r="D1392" s="609">
        <v>311</v>
      </c>
      <c r="E1392" s="609">
        <v>185</v>
      </c>
    </row>
    <row r="1393" spans="2:5">
      <c r="B1393" s="401" t="s">
        <v>610</v>
      </c>
      <c r="C1393" s="609">
        <v>15142257</v>
      </c>
      <c r="D1393" s="609">
        <v>366</v>
      </c>
      <c r="E1393" s="609">
        <v>219</v>
      </c>
    </row>
    <row r="1394" spans="2:5">
      <c r="B1394" s="401" t="s">
        <v>610</v>
      </c>
      <c r="C1394" s="609">
        <v>15152257</v>
      </c>
      <c r="D1394" s="609">
        <v>366</v>
      </c>
      <c r="E1394" s="609">
        <v>234</v>
      </c>
    </row>
    <row r="1395" spans="2:5">
      <c r="B1395" s="401" t="s">
        <v>610</v>
      </c>
      <c r="C1395" s="609">
        <v>15162257</v>
      </c>
      <c r="D1395" s="609">
        <v>460</v>
      </c>
      <c r="E1395" s="609">
        <v>200</v>
      </c>
    </row>
    <row r="1396" spans="2:5">
      <c r="B1396" s="401" t="s">
        <v>610</v>
      </c>
      <c r="C1396" s="609">
        <v>15172257</v>
      </c>
      <c r="D1396" s="609">
        <v>344</v>
      </c>
      <c r="E1396" s="609">
        <v>199</v>
      </c>
    </row>
    <row r="1397" spans="2:5">
      <c r="B1397" s="401" t="s">
        <v>610</v>
      </c>
      <c r="C1397" s="609">
        <v>15182257</v>
      </c>
      <c r="D1397" s="609">
        <v>317</v>
      </c>
      <c r="E1397" s="609">
        <v>253</v>
      </c>
    </row>
    <row r="1398" spans="2:5">
      <c r="B1398" s="401" t="s">
        <v>610</v>
      </c>
      <c r="C1398" s="609">
        <v>15192257</v>
      </c>
      <c r="D1398" s="609">
        <v>421</v>
      </c>
      <c r="E1398" s="609">
        <v>212</v>
      </c>
    </row>
    <row r="1399" spans="2:5">
      <c r="B1399" s="401" t="s">
        <v>610</v>
      </c>
      <c r="C1399" s="609">
        <v>15202257</v>
      </c>
      <c r="D1399" s="609">
        <v>738</v>
      </c>
      <c r="E1399" s="609">
        <v>451</v>
      </c>
    </row>
    <row r="1400" spans="2:5">
      <c r="B1400" s="401" t="s">
        <v>610</v>
      </c>
      <c r="C1400" s="609">
        <v>15212257</v>
      </c>
      <c r="D1400" s="609">
        <v>392</v>
      </c>
      <c r="E1400" s="609">
        <v>317</v>
      </c>
    </row>
    <row r="1401" spans="2:5">
      <c r="B1401" s="401" t="s">
        <v>610</v>
      </c>
      <c r="C1401" s="609">
        <v>15222257</v>
      </c>
      <c r="D1401" s="609">
        <v>352</v>
      </c>
      <c r="E1401" s="609">
        <v>262</v>
      </c>
    </row>
    <row r="1402" spans="2:5">
      <c r="B1402" s="401" t="s">
        <v>610</v>
      </c>
      <c r="C1402" s="609">
        <v>15232257</v>
      </c>
      <c r="D1402" s="609">
        <v>363</v>
      </c>
      <c r="E1402" s="609">
        <v>269</v>
      </c>
    </row>
    <row r="1403" spans="2:5">
      <c r="B1403" s="401" t="s">
        <v>610</v>
      </c>
      <c r="C1403" s="609">
        <v>15242257</v>
      </c>
      <c r="D1403" s="609">
        <v>397</v>
      </c>
      <c r="E1403" s="609">
        <v>221</v>
      </c>
    </row>
    <row r="1404" spans="2:5">
      <c r="B1404" s="401" t="s">
        <v>610</v>
      </c>
      <c r="C1404" s="609">
        <v>15252257</v>
      </c>
      <c r="D1404" s="609">
        <v>345</v>
      </c>
      <c r="E1404" s="609">
        <v>126</v>
      </c>
    </row>
    <row r="1405" spans="2:5">
      <c r="B1405" s="401" t="s">
        <v>610</v>
      </c>
      <c r="C1405" s="609">
        <v>15262257</v>
      </c>
      <c r="D1405" s="609">
        <v>347</v>
      </c>
      <c r="E1405" s="609">
        <v>352</v>
      </c>
    </row>
    <row r="1406" spans="2:5">
      <c r="B1406" s="401" t="s">
        <v>610</v>
      </c>
      <c r="C1406" s="609">
        <v>15272257</v>
      </c>
      <c r="D1406" s="609">
        <v>358</v>
      </c>
      <c r="E1406" s="609">
        <v>292</v>
      </c>
    </row>
    <row r="1407" spans="2:5">
      <c r="B1407" s="401" t="s">
        <v>610</v>
      </c>
      <c r="C1407" s="609">
        <v>15282257</v>
      </c>
      <c r="D1407" s="609">
        <v>391</v>
      </c>
      <c r="E1407" s="609">
        <v>290</v>
      </c>
    </row>
    <row r="1408" spans="2:5">
      <c r="B1408" s="401" t="s">
        <v>610</v>
      </c>
      <c r="C1408" s="609">
        <v>15292257</v>
      </c>
      <c r="D1408" s="609">
        <v>446</v>
      </c>
      <c r="E1408" s="609">
        <v>291</v>
      </c>
    </row>
    <row r="1409" spans="2:5">
      <c r="B1409" s="401" t="s">
        <v>610</v>
      </c>
      <c r="C1409" s="609">
        <v>15302257</v>
      </c>
      <c r="D1409" s="609">
        <v>271</v>
      </c>
      <c r="E1409" s="609">
        <v>146</v>
      </c>
    </row>
    <row r="1410" spans="2:5">
      <c r="B1410" s="401" t="s">
        <v>610</v>
      </c>
      <c r="C1410" s="609">
        <v>15312257</v>
      </c>
      <c r="D1410" s="609">
        <v>851</v>
      </c>
      <c r="E1410" s="609">
        <v>448</v>
      </c>
    </row>
    <row r="1411" spans="2:5">
      <c r="B1411" s="401" t="s">
        <v>610</v>
      </c>
      <c r="C1411" s="609">
        <v>15322257</v>
      </c>
      <c r="D1411" s="609">
        <v>454</v>
      </c>
      <c r="E1411" s="609">
        <v>282</v>
      </c>
    </row>
    <row r="1412" spans="2:5">
      <c r="B1412" s="401" t="s">
        <v>610</v>
      </c>
      <c r="C1412" s="609">
        <v>15332257</v>
      </c>
      <c r="D1412" s="609">
        <v>573</v>
      </c>
      <c r="E1412" s="609">
        <v>510</v>
      </c>
    </row>
    <row r="1413" spans="2:5">
      <c r="B1413" s="401" t="s">
        <v>610</v>
      </c>
      <c r="C1413" s="609">
        <v>15342257</v>
      </c>
      <c r="D1413" s="609">
        <v>553</v>
      </c>
      <c r="E1413" s="609">
        <v>442</v>
      </c>
    </row>
    <row r="1414" spans="2:5">
      <c r="B1414" s="401" t="s">
        <v>610</v>
      </c>
      <c r="C1414" s="609">
        <v>15352257</v>
      </c>
      <c r="D1414" s="609">
        <v>485</v>
      </c>
      <c r="E1414" s="609">
        <v>389</v>
      </c>
    </row>
    <row r="1415" spans="2:5">
      <c r="B1415" s="401" t="s">
        <v>610</v>
      </c>
      <c r="C1415" s="609">
        <v>15362257</v>
      </c>
      <c r="D1415" s="609">
        <v>346</v>
      </c>
      <c r="E1415" s="609">
        <v>222</v>
      </c>
    </row>
    <row r="1416" spans="2:5">
      <c r="B1416" s="401" t="s">
        <v>610</v>
      </c>
      <c r="C1416" s="609">
        <v>15372257</v>
      </c>
      <c r="D1416" s="609">
        <v>325</v>
      </c>
      <c r="E1416" s="609">
        <v>269</v>
      </c>
    </row>
    <row r="1417" spans="2:5">
      <c r="B1417" s="401" t="s">
        <v>610</v>
      </c>
      <c r="C1417" s="609">
        <v>15382257</v>
      </c>
      <c r="D1417" s="609">
        <v>603</v>
      </c>
      <c r="E1417" s="609">
        <v>209</v>
      </c>
    </row>
    <row r="1418" spans="2:5">
      <c r="B1418" s="401" t="s">
        <v>610</v>
      </c>
      <c r="C1418" s="609">
        <v>16012140</v>
      </c>
      <c r="D1418" s="609">
        <v>289</v>
      </c>
      <c r="E1418" s="609">
        <v>261</v>
      </c>
    </row>
    <row r="1419" spans="2:5">
      <c r="B1419" s="401" t="s">
        <v>610</v>
      </c>
      <c r="C1419" s="609">
        <v>16012255</v>
      </c>
      <c r="D1419" s="609">
        <v>709</v>
      </c>
      <c r="E1419" s="609">
        <v>510</v>
      </c>
    </row>
    <row r="1420" spans="2:5">
      <c r="B1420" s="401" t="s">
        <v>610</v>
      </c>
      <c r="C1420" s="609">
        <v>16022140</v>
      </c>
      <c r="D1420" s="609">
        <v>372</v>
      </c>
      <c r="E1420" s="609">
        <v>302</v>
      </c>
    </row>
    <row r="1421" spans="2:5">
      <c r="B1421" s="401" t="s">
        <v>610</v>
      </c>
      <c r="C1421" s="609">
        <v>16022254</v>
      </c>
      <c r="D1421" s="609">
        <v>342</v>
      </c>
      <c r="E1421" s="609">
        <v>1</v>
      </c>
    </row>
    <row r="1422" spans="2:5">
      <c r="B1422" s="401" t="s">
        <v>610</v>
      </c>
      <c r="C1422" s="609">
        <v>16032254</v>
      </c>
      <c r="D1422" s="609">
        <v>448</v>
      </c>
      <c r="E1422" s="609">
        <v>331</v>
      </c>
    </row>
    <row r="1423" spans="2:5">
      <c r="B1423" s="401" t="s">
        <v>610</v>
      </c>
      <c r="C1423" s="609">
        <v>16042254</v>
      </c>
      <c r="D1423" s="609">
        <v>285</v>
      </c>
      <c r="E1423" s="609">
        <v>190</v>
      </c>
    </row>
    <row r="1424" spans="2:5">
      <c r="B1424" s="401" t="s">
        <v>610</v>
      </c>
      <c r="C1424" s="609">
        <v>16052255</v>
      </c>
      <c r="D1424" s="609">
        <v>270</v>
      </c>
      <c r="E1424" s="609">
        <v>170</v>
      </c>
    </row>
    <row r="1425" spans="2:5">
      <c r="B1425" s="401" t="s">
        <v>610</v>
      </c>
      <c r="C1425" s="609">
        <v>16062255</v>
      </c>
      <c r="D1425" s="609">
        <v>351</v>
      </c>
      <c r="E1425" s="609">
        <v>315</v>
      </c>
    </row>
    <row r="1426" spans="2:5">
      <c r="B1426" s="401" t="s">
        <v>610</v>
      </c>
      <c r="C1426" s="609">
        <v>16072255</v>
      </c>
      <c r="D1426" s="609">
        <v>343</v>
      </c>
      <c r="E1426" s="609">
        <v>300</v>
      </c>
    </row>
    <row r="1427" spans="2:5">
      <c r="B1427" s="401" t="s">
        <v>610</v>
      </c>
      <c r="C1427" s="609">
        <v>16082255</v>
      </c>
      <c r="D1427" s="609">
        <v>294</v>
      </c>
      <c r="E1427" s="609">
        <v>117</v>
      </c>
    </row>
    <row r="1428" spans="2:5">
      <c r="B1428" s="401" t="s">
        <v>610</v>
      </c>
      <c r="C1428" s="609">
        <v>16092254</v>
      </c>
      <c r="D1428" s="609">
        <v>641</v>
      </c>
      <c r="E1428" s="609">
        <v>416</v>
      </c>
    </row>
    <row r="1429" spans="2:5">
      <c r="B1429" s="401" t="s">
        <v>610</v>
      </c>
      <c r="C1429" s="609">
        <v>16102255</v>
      </c>
      <c r="D1429" s="609">
        <v>223</v>
      </c>
      <c r="E1429" s="609">
        <v>147</v>
      </c>
    </row>
    <row r="1430" spans="2:5">
      <c r="B1430" s="401" t="s">
        <v>610</v>
      </c>
      <c r="C1430" s="609">
        <v>16112255</v>
      </c>
      <c r="D1430" s="609">
        <v>522</v>
      </c>
      <c r="E1430" s="609">
        <v>357</v>
      </c>
    </row>
    <row r="1431" spans="2:5">
      <c r="B1431" s="401" t="s">
        <v>610</v>
      </c>
      <c r="C1431" s="609">
        <v>16122255</v>
      </c>
      <c r="D1431" s="609">
        <v>457</v>
      </c>
      <c r="E1431" s="609">
        <v>358</v>
      </c>
    </row>
    <row r="1432" spans="2:5">
      <c r="B1432" s="401" t="s">
        <v>610</v>
      </c>
      <c r="C1432" s="609">
        <v>16132255</v>
      </c>
      <c r="D1432" s="609">
        <v>161</v>
      </c>
      <c r="E1432" s="609">
        <v>108</v>
      </c>
    </row>
    <row r="1433" spans="2:5">
      <c r="B1433" s="401" t="s">
        <v>610</v>
      </c>
      <c r="C1433" s="609">
        <v>16142255</v>
      </c>
      <c r="D1433" s="609">
        <v>670</v>
      </c>
      <c r="E1433" s="609">
        <v>501</v>
      </c>
    </row>
    <row r="1434" spans="2:5">
      <c r="B1434" s="401" t="s">
        <v>610</v>
      </c>
      <c r="C1434" s="609">
        <v>16152255</v>
      </c>
      <c r="D1434" s="609">
        <v>279</v>
      </c>
      <c r="E1434" s="609">
        <v>234</v>
      </c>
    </row>
    <row r="1435" spans="2:5">
      <c r="B1435" s="401" t="s">
        <v>610</v>
      </c>
      <c r="C1435" s="609">
        <v>16162255</v>
      </c>
      <c r="D1435" s="609">
        <v>317</v>
      </c>
      <c r="E1435" s="609">
        <v>229</v>
      </c>
    </row>
    <row r="1436" spans="2:5">
      <c r="B1436" s="401" t="s">
        <v>610</v>
      </c>
      <c r="C1436" s="609">
        <v>16172254</v>
      </c>
      <c r="D1436" s="609">
        <v>342</v>
      </c>
      <c r="E1436" s="609">
        <v>215</v>
      </c>
    </row>
    <row r="1437" spans="2:5">
      <c r="B1437" s="401" t="s">
        <v>610</v>
      </c>
      <c r="C1437" s="609">
        <v>16182254</v>
      </c>
      <c r="D1437" s="609">
        <v>555</v>
      </c>
      <c r="E1437" s="609">
        <v>378</v>
      </c>
    </row>
    <row r="1438" spans="2:5">
      <c r="B1438" s="401" t="s">
        <v>610</v>
      </c>
      <c r="C1438" s="609">
        <v>16192254</v>
      </c>
      <c r="D1438" s="609">
        <v>344</v>
      </c>
      <c r="E1438" s="609">
        <v>237</v>
      </c>
    </row>
    <row r="1439" spans="2:5">
      <c r="B1439" s="401" t="s">
        <v>610</v>
      </c>
      <c r="C1439" s="609">
        <v>16202255</v>
      </c>
      <c r="D1439" s="609">
        <v>297</v>
      </c>
      <c r="E1439" s="609">
        <v>225</v>
      </c>
    </row>
    <row r="1440" spans="2:5">
      <c r="B1440" s="401" t="s">
        <v>610</v>
      </c>
      <c r="C1440" s="609">
        <v>16212254</v>
      </c>
      <c r="D1440" s="609">
        <v>442</v>
      </c>
      <c r="E1440" s="609">
        <v>264</v>
      </c>
    </row>
    <row r="1441" spans="2:5">
      <c r="B1441" s="401" t="s">
        <v>610</v>
      </c>
      <c r="C1441" s="609">
        <v>16222254</v>
      </c>
      <c r="D1441" s="609">
        <v>384</v>
      </c>
      <c r="E1441" s="609">
        <v>267</v>
      </c>
    </row>
    <row r="1442" spans="2:5">
      <c r="B1442" s="401" t="s">
        <v>610</v>
      </c>
      <c r="C1442" s="609">
        <v>16232254</v>
      </c>
      <c r="D1442" s="609">
        <v>399</v>
      </c>
      <c r="E1442" s="609">
        <v>236</v>
      </c>
    </row>
    <row r="1443" spans="2:5">
      <c r="B1443" s="401" t="s">
        <v>610</v>
      </c>
      <c r="C1443" s="609">
        <v>16242254</v>
      </c>
      <c r="D1443" s="609">
        <v>406</v>
      </c>
      <c r="E1443" s="609">
        <v>237</v>
      </c>
    </row>
    <row r="1444" spans="2:5">
      <c r="B1444" s="401" t="s">
        <v>610</v>
      </c>
      <c r="C1444" s="609">
        <v>16252255</v>
      </c>
      <c r="D1444" s="609">
        <v>321</v>
      </c>
      <c r="E1444" s="609">
        <v>194</v>
      </c>
    </row>
    <row r="1445" spans="2:5">
      <c r="B1445" s="401" t="s">
        <v>610</v>
      </c>
      <c r="C1445" s="609">
        <v>16262255</v>
      </c>
      <c r="D1445" s="609">
        <v>388</v>
      </c>
      <c r="E1445" s="609">
        <v>47</v>
      </c>
    </row>
    <row r="1446" spans="2:5">
      <c r="B1446" s="401" t="s">
        <v>610</v>
      </c>
      <c r="C1446" s="609">
        <v>16272255</v>
      </c>
      <c r="D1446" s="609">
        <v>246</v>
      </c>
      <c r="E1446" s="609">
        <v>178</v>
      </c>
    </row>
    <row r="1447" spans="2:5">
      <c r="B1447" s="401" t="s">
        <v>610</v>
      </c>
      <c r="C1447" s="609">
        <v>16282255</v>
      </c>
      <c r="D1447" s="609">
        <v>354</v>
      </c>
      <c r="E1447" s="609">
        <v>133</v>
      </c>
    </row>
    <row r="1448" spans="2:5">
      <c r="B1448" s="401" t="s">
        <v>610</v>
      </c>
      <c r="C1448" s="609">
        <v>16292255</v>
      </c>
      <c r="D1448" s="609">
        <v>396</v>
      </c>
      <c r="E1448" s="609">
        <v>218</v>
      </c>
    </row>
    <row r="1449" spans="2:5">
      <c r="B1449" s="401" t="s">
        <v>610</v>
      </c>
      <c r="C1449" s="609">
        <v>16302255</v>
      </c>
      <c r="D1449" s="609">
        <v>419</v>
      </c>
      <c r="E1449" s="609">
        <v>192</v>
      </c>
    </row>
    <row r="1450" spans="2:5">
      <c r="B1450" s="401" t="s">
        <v>610</v>
      </c>
      <c r="C1450" s="609">
        <v>16312255</v>
      </c>
      <c r="D1450" s="609">
        <v>827</v>
      </c>
      <c r="E1450" s="609">
        <v>269</v>
      </c>
    </row>
    <row r="1451" spans="2:5">
      <c r="B1451" s="401" t="s">
        <v>610</v>
      </c>
      <c r="C1451" s="609">
        <v>16322255</v>
      </c>
      <c r="D1451" s="609">
        <v>465</v>
      </c>
      <c r="E1451" s="609">
        <v>169</v>
      </c>
    </row>
    <row r="1452" spans="2:5">
      <c r="B1452" s="401" t="s">
        <v>610</v>
      </c>
      <c r="C1452" s="609">
        <v>16332255</v>
      </c>
      <c r="D1452" s="609">
        <v>735</v>
      </c>
      <c r="E1452" s="609">
        <v>417</v>
      </c>
    </row>
    <row r="1453" spans="2:5">
      <c r="B1453" s="401" t="s">
        <v>610</v>
      </c>
      <c r="C1453" s="609">
        <v>16342255</v>
      </c>
      <c r="D1453" s="609">
        <v>632</v>
      </c>
      <c r="E1453" s="609">
        <v>247</v>
      </c>
    </row>
    <row r="1454" spans="2:5">
      <c r="B1454" s="401" t="s">
        <v>610</v>
      </c>
      <c r="C1454" s="609">
        <v>16352255</v>
      </c>
      <c r="D1454" s="609">
        <v>638</v>
      </c>
      <c r="E1454" s="609">
        <v>331</v>
      </c>
    </row>
    <row r="1455" spans="2:5">
      <c r="B1455" s="401" t="s">
        <v>610</v>
      </c>
      <c r="C1455" s="609">
        <v>16362255</v>
      </c>
      <c r="D1455" s="609">
        <v>234</v>
      </c>
      <c r="E1455" s="609">
        <v>181</v>
      </c>
    </row>
    <row r="1456" spans="2:5">
      <c r="B1456" s="401" t="s">
        <v>610</v>
      </c>
      <c r="C1456" s="609">
        <v>16372255</v>
      </c>
      <c r="D1456" s="609">
        <v>249</v>
      </c>
      <c r="E1456" s="609">
        <v>168</v>
      </c>
    </row>
    <row r="1457" spans="2:5">
      <c r="B1457" s="401" t="s">
        <v>610</v>
      </c>
      <c r="C1457" s="609">
        <v>16382255</v>
      </c>
      <c r="D1457" s="609">
        <v>251</v>
      </c>
      <c r="E1457" s="609">
        <v>189</v>
      </c>
    </row>
    <row r="1458" spans="2:5">
      <c r="B1458" s="401" t="s">
        <v>610</v>
      </c>
      <c r="C1458" s="609">
        <v>16392255</v>
      </c>
      <c r="D1458" s="609">
        <v>316</v>
      </c>
      <c r="E1458" s="609">
        <v>179</v>
      </c>
    </row>
    <row r="1459" spans="2:5">
      <c r="B1459" s="401" t="s">
        <v>610</v>
      </c>
      <c r="C1459" s="609">
        <v>16402256</v>
      </c>
      <c r="D1459" s="609">
        <v>414</v>
      </c>
      <c r="E1459" s="609">
        <v>194</v>
      </c>
    </row>
    <row r="1460" spans="2:5">
      <c r="B1460" s="401" t="s">
        <v>610</v>
      </c>
      <c r="C1460" s="609">
        <v>16412256</v>
      </c>
      <c r="D1460" s="609">
        <v>272</v>
      </c>
      <c r="E1460" s="609">
        <v>127</v>
      </c>
    </row>
    <row r="1461" spans="2:5">
      <c r="B1461" s="401" t="s">
        <v>610</v>
      </c>
      <c r="C1461" s="609">
        <v>16422256</v>
      </c>
      <c r="D1461" s="609">
        <v>364</v>
      </c>
      <c r="E1461" s="609">
        <v>170</v>
      </c>
    </row>
    <row r="1462" spans="2:5">
      <c r="B1462" s="401" t="s">
        <v>610</v>
      </c>
      <c r="C1462" s="609">
        <v>16432256</v>
      </c>
      <c r="D1462" s="609">
        <v>470</v>
      </c>
      <c r="E1462" s="609">
        <v>234</v>
      </c>
    </row>
    <row r="1463" spans="2:5">
      <c r="B1463" s="401" t="s">
        <v>610</v>
      </c>
      <c r="C1463" s="609">
        <v>16442256</v>
      </c>
      <c r="D1463" s="609">
        <v>308</v>
      </c>
      <c r="E1463" s="609">
        <v>221</v>
      </c>
    </row>
    <row r="1464" spans="2:5">
      <c r="B1464" s="401" t="s">
        <v>610</v>
      </c>
      <c r="C1464" s="609">
        <v>16452256</v>
      </c>
      <c r="D1464" s="609">
        <v>505</v>
      </c>
      <c r="E1464" s="609">
        <v>233</v>
      </c>
    </row>
    <row r="1465" spans="2:5">
      <c r="B1465" s="401" t="s">
        <v>610</v>
      </c>
      <c r="C1465" s="609">
        <v>16462256</v>
      </c>
      <c r="D1465" s="609">
        <v>600</v>
      </c>
      <c r="E1465" s="609">
        <v>146</v>
      </c>
    </row>
    <row r="1466" spans="2:5">
      <c r="B1466" s="401" t="s">
        <v>610</v>
      </c>
      <c r="C1466" s="609">
        <v>16472256</v>
      </c>
      <c r="D1466" s="609">
        <v>358</v>
      </c>
      <c r="E1466" s="609">
        <v>261</v>
      </c>
    </row>
    <row r="1467" spans="2:5">
      <c r="B1467" s="401" t="s">
        <v>610</v>
      </c>
      <c r="C1467" s="609">
        <v>16482256</v>
      </c>
      <c r="D1467" s="609">
        <v>537</v>
      </c>
      <c r="E1467" s="609">
        <v>268</v>
      </c>
    </row>
    <row r="1468" spans="2:5">
      <c r="B1468" s="401" t="s">
        <v>610</v>
      </c>
      <c r="C1468" s="609">
        <v>16492256</v>
      </c>
      <c r="D1468" s="609">
        <v>743</v>
      </c>
      <c r="E1468" s="609">
        <v>118</v>
      </c>
    </row>
    <row r="1469" spans="2:5">
      <c r="B1469" s="401" t="s">
        <v>610</v>
      </c>
      <c r="C1469" s="609">
        <v>16502256</v>
      </c>
      <c r="D1469" s="609">
        <v>243</v>
      </c>
      <c r="E1469" s="609">
        <v>119</v>
      </c>
    </row>
    <row r="1470" spans="2:5">
      <c r="B1470" s="401" t="s">
        <v>610</v>
      </c>
      <c r="C1470" s="609">
        <v>16512256</v>
      </c>
      <c r="D1470" s="609">
        <v>587</v>
      </c>
      <c r="E1470" s="609">
        <v>205</v>
      </c>
    </row>
    <row r="1471" spans="2:5">
      <c r="B1471" s="401" t="s">
        <v>610</v>
      </c>
      <c r="C1471" s="609">
        <v>17002525</v>
      </c>
      <c r="D1471" s="609">
        <v>24</v>
      </c>
      <c r="E1471" s="609">
        <v>637</v>
      </c>
    </row>
    <row r="1472" spans="2:5">
      <c r="B1472" s="401" t="s">
        <v>610</v>
      </c>
      <c r="C1472" s="609">
        <v>17002544</v>
      </c>
      <c r="D1472" s="609">
        <v>4</v>
      </c>
      <c r="E1472" s="609">
        <v>354</v>
      </c>
    </row>
    <row r="1473" spans="2:5">
      <c r="B1473" s="401" t="s">
        <v>610</v>
      </c>
      <c r="C1473" s="609">
        <v>17022253</v>
      </c>
      <c r="D1473" s="609">
        <v>43</v>
      </c>
      <c r="E1473" s="609">
        <v>13</v>
      </c>
    </row>
    <row r="1474" spans="2:5">
      <c r="B1474" s="401" t="s">
        <v>610</v>
      </c>
      <c r="C1474" s="609">
        <v>17042253</v>
      </c>
      <c r="D1474" s="609">
        <v>416</v>
      </c>
      <c r="E1474" s="609">
        <v>8</v>
      </c>
    </row>
    <row r="1475" spans="2:5">
      <c r="B1475" s="401" t="s">
        <v>610</v>
      </c>
      <c r="C1475" s="609">
        <v>17052253</v>
      </c>
      <c r="D1475" s="609">
        <v>274</v>
      </c>
      <c r="E1475" s="609">
        <v>128</v>
      </c>
    </row>
    <row r="1476" spans="2:5">
      <c r="B1476" s="401" t="s">
        <v>610</v>
      </c>
      <c r="C1476" s="609">
        <v>17062253</v>
      </c>
      <c r="D1476" s="609">
        <v>369</v>
      </c>
      <c r="E1476" s="609">
        <v>333</v>
      </c>
    </row>
    <row r="1477" spans="2:5">
      <c r="B1477" s="401" t="s">
        <v>610</v>
      </c>
      <c r="C1477" s="609">
        <v>17072253</v>
      </c>
      <c r="D1477" s="609">
        <v>669</v>
      </c>
      <c r="E1477" s="609">
        <v>308</v>
      </c>
    </row>
    <row r="1478" spans="2:5">
      <c r="B1478" s="401" t="s">
        <v>610</v>
      </c>
      <c r="C1478" s="609">
        <v>17082253</v>
      </c>
      <c r="D1478" s="609">
        <v>527</v>
      </c>
      <c r="E1478" s="609">
        <v>346</v>
      </c>
    </row>
    <row r="1479" spans="2:5">
      <c r="B1479" s="401" t="s">
        <v>610</v>
      </c>
      <c r="C1479" s="609">
        <v>17092253</v>
      </c>
      <c r="D1479" s="609">
        <v>233</v>
      </c>
      <c r="E1479" s="609">
        <v>164</v>
      </c>
    </row>
    <row r="1480" spans="2:5">
      <c r="B1480" s="401" t="s">
        <v>610</v>
      </c>
      <c r="C1480" s="609">
        <v>17112253</v>
      </c>
      <c r="D1480" s="609">
        <v>205</v>
      </c>
      <c r="E1480" s="609">
        <v>8</v>
      </c>
    </row>
    <row r="1481" spans="2:5">
      <c r="B1481" s="401" t="s">
        <v>610</v>
      </c>
      <c r="C1481" s="609">
        <v>17122253</v>
      </c>
      <c r="D1481" s="609">
        <v>406</v>
      </c>
      <c r="E1481" s="609">
        <v>100</v>
      </c>
    </row>
    <row r="1482" spans="2:5">
      <c r="B1482" s="401" t="s">
        <v>610</v>
      </c>
      <c r="C1482" s="609">
        <v>17132253</v>
      </c>
      <c r="D1482" s="609">
        <v>766</v>
      </c>
      <c r="E1482" s="609">
        <v>267</v>
      </c>
    </row>
    <row r="1483" spans="2:5">
      <c r="B1483" s="401" t="s">
        <v>610</v>
      </c>
      <c r="C1483" s="609">
        <v>17142253</v>
      </c>
      <c r="D1483" s="609">
        <v>509</v>
      </c>
      <c r="E1483" s="609">
        <v>69</v>
      </c>
    </row>
    <row r="1484" spans="2:5">
      <c r="B1484" s="401" t="s">
        <v>610</v>
      </c>
      <c r="C1484" s="609">
        <v>17152253</v>
      </c>
      <c r="D1484" s="609">
        <v>629</v>
      </c>
      <c r="E1484" s="609">
        <v>34</v>
      </c>
    </row>
    <row r="1485" spans="2:5">
      <c r="B1485" s="401" t="s">
        <v>610</v>
      </c>
      <c r="C1485" s="609">
        <v>17162253</v>
      </c>
      <c r="D1485" s="609">
        <v>191</v>
      </c>
      <c r="E1485" s="609">
        <v>8</v>
      </c>
    </row>
    <row r="1486" spans="2:5">
      <c r="B1486" s="401" t="s">
        <v>610</v>
      </c>
      <c r="C1486" s="609">
        <v>17172253</v>
      </c>
      <c r="D1486" s="609">
        <v>412</v>
      </c>
      <c r="E1486" s="609">
        <v>1468</v>
      </c>
    </row>
    <row r="1487" spans="2:5">
      <c r="B1487" s="401" t="s">
        <v>610</v>
      </c>
      <c r="C1487" s="609">
        <v>17182253</v>
      </c>
      <c r="D1487" s="609">
        <v>271</v>
      </c>
      <c r="E1487" s="609">
        <v>4</v>
      </c>
    </row>
    <row r="1488" spans="2:5">
      <c r="B1488" s="401" t="s">
        <v>610</v>
      </c>
      <c r="C1488" s="609">
        <v>17192253</v>
      </c>
      <c r="D1488" s="609">
        <v>304</v>
      </c>
      <c r="E1488" s="609">
        <v>32</v>
      </c>
    </row>
    <row r="1489" spans="2:5">
      <c r="B1489" s="401" t="s">
        <v>610</v>
      </c>
      <c r="C1489" s="609">
        <v>17202253</v>
      </c>
      <c r="D1489" s="609">
        <v>858</v>
      </c>
      <c r="E1489" s="609">
        <v>628</v>
      </c>
    </row>
    <row r="1490" spans="2:5">
      <c r="B1490" s="401" t="s">
        <v>610</v>
      </c>
      <c r="C1490" s="609">
        <v>21002525</v>
      </c>
      <c r="D1490" s="609">
        <v>1</v>
      </c>
      <c r="E1490" s="609">
        <v>476</v>
      </c>
    </row>
    <row r="1491" spans="2:5">
      <c r="B1491" s="401" t="s">
        <v>648</v>
      </c>
      <c r="C1491" s="609">
        <v>2007405</v>
      </c>
      <c r="D1491" s="609">
        <v>403</v>
      </c>
      <c r="E1491" s="609">
        <v>1</v>
      </c>
    </row>
    <row r="1492" spans="2:5">
      <c r="B1492" s="401" t="s">
        <v>648</v>
      </c>
      <c r="C1492" s="609">
        <v>5007201</v>
      </c>
      <c r="D1492" s="609">
        <v>335</v>
      </c>
      <c r="E1492" s="609">
        <v>2</v>
      </c>
    </row>
    <row r="1493" spans="2:5">
      <c r="B1493" s="401" t="s">
        <v>648</v>
      </c>
      <c r="C1493" s="609">
        <v>5007305</v>
      </c>
      <c r="D1493" s="609">
        <v>595</v>
      </c>
      <c r="E1493" s="609">
        <v>1</v>
      </c>
    </row>
    <row r="1494" spans="2:5">
      <c r="B1494" s="401" t="s">
        <v>648</v>
      </c>
      <c r="C1494" s="609">
        <v>6007209</v>
      </c>
      <c r="D1494" s="609">
        <v>501</v>
      </c>
      <c r="E1494" s="609">
        <v>1</v>
      </c>
    </row>
    <row r="1495" spans="2:5">
      <c r="B1495" s="401" t="s">
        <v>648</v>
      </c>
      <c r="C1495" s="609">
        <v>8007420</v>
      </c>
      <c r="D1495" s="609">
        <v>374</v>
      </c>
      <c r="E1495" s="609">
        <v>3</v>
      </c>
    </row>
    <row r="1496" spans="2:5">
      <c r="B1496" s="401" t="s">
        <v>648</v>
      </c>
      <c r="C1496" s="609">
        <v>13907101</v>
      </c>
      <c r="D1496" s="609">
        <v>66</v>
      </c>
      <c r="E1496" s="609">
        <v>1</v>
      </c>
    </row>
    <row r="1497" spans="2:5">
      <c r="B1497" s="401" t="s">
        <v>648</v>
      </c>
      <c r="C1497" s="609">
        <v>13907601</v>
      </c>
      <c r="D1497" s="609">
        <v>298</v>
      </c>
      <c r="E1497" s="609">
        <v>1</v>
      </c>
    </row>
    <row r="1498" spans="2:5">
      <c r="B1498" s="401" t="s">
        <v>648</v>
      </c>
      <c r="C1498" s="609">
        <v>14807101</v>
      </c>
      <c r="D1498" s="609">
        <v>143</v>
      </c>
      <c r="E1498" s="609">
        <v>4</v>
      </c>
    </row>
    <row r="1499" spans="2:5">
      <c r="B1499" s="401" t="s">
        <v>648</v>
      </c>
      <c r="C1499" s="609">
        <v>20007101</v>
      </c>
      <c r="D1499" s="609">
        <v>137</v>
      </c>
      <c r="E1499" s="609">
        <v>1</v>
      </c>
    </row>
    <row r="1500" spans="2:5">
      <c r="B1500" s="401" t="s">
        <v>648</v>
      </c>
      <c r="C1500" s="609">
        <v>20807401</v>
      </c>
      <c r="D1500" s="609">
        <v>430</v>
      </c>
      <c r="E1500" s="609">
        <v>2</v>
      </c>
    </row>
    <row r="1501" spans="2:5">
      <c r="B1501" s="401" t="s">
        <v>611</v>
      </c>
      <c r="C1501" s="609">
        <v>3015010</v>
      </c>
      <c r="D1501" s="609">
        <v>1</v>
      </c>
      <c r="E1501" s="609">
        <v>800</v>
      </c>
    </row>
    <row r="1502" spans="2:5">
      <c r="B1502" s="401" t="s">
        <v>611</v>
      </c>
      <c r="C1502" s="609">
        <v>3015015</v>
      </c>
      <c r="D1502" s="609">
        <v>2</v>
      </c>
      <c r="E1502" s="609">
        <v>423</v>
      </c>
    </row>
    <row r="1503" spans="2:5">
      <c r="B1503" s="401" t="s">
        <v>611</v>
      </c>
      <c r="C1503" s="609">
        <v>5015003</v>
      </c>
      <c r="D1503" s="609">
        <v>3</v>
      </c>
      <c r="E1503" s="609">
        <v>1082</v>
      </c>
    </row>
    <row r="1504" spans="2:5">
      <c r="B1504" s="401" t="s">
        <v>611</v>
      </c>
      <c r="C1504" s="609">
        <v>5015010</v>
      </c>
      <c r="D1504" s="609">
        <v>27</v>
      </c>
      <c r="E1504" s="609">
        <v>1243</v>
      </c>
    </row>
    <row r="1505" spans="2:5">
      <c r="B1505" s="401" t="s">
        <v>611</v>
      </c>
      <c r="C1505" s="609">
        <v>6015001</v>
      </c>
      <c r="D1505" s="609">
        <v>1</v>
      </c>
      <c r="E1505" s="609">
        <v>877</v>
      </c>
    </row>
    <row r="1506" spans="2:5">
      <c r="B1506" s="401" t="s">
        <v>611</v>
      </c>
      <c r="C1506" s="609">
        <v>10015004</v>
      </c>
      <c r="D1506" s="609">
        <v>16</v>
      </c>
      <c r="E1506" s="609">
        <v>2841</v>
      </c>
    </row>
    <row r="1507" spans="2:5">
      <c r="B1507" s="401" t="s">
        <v>611</v>
      </c>
      <c r="C1507" s="609">
        <v>12015002</v>
      </c>
      <c r="D1507" s="609">
        <v>3</v>
      </c>
      <c r="E1507" s="609">
        <v>712</v>
      </c>
    </row>
    <row r="1508" spans="2:5">
      <c r="B1508" s="401" t="s">
        <v>611</v>
      </c>
      <c r="C1508" s="609">
        <v>13015008</v>
      </c>
      <c r="D1508" s="609">
        <v>11</v>
      </c>
      <c r="E1508" s="609">
        <v>1128</v>
      </c>
    </row>
    <row r="1509" spans="2:5">
      <c r="B1509" s="401" t="s">
        <v>611</v>
      </c>
      <c r="C1509" s="609">
        <v>14015006</v>
      </c>
      <c r="D1509" s="609">
        <v>1</v>
      </c>
      <c r="E1509" s="609">
        <v>1243</v>
      </c>
    </row>
    <row r="1510" spans="2:5">
      <c r="B1510" s="401" t="s">
        <v>611</v>
      </c>
      <c r="C1510" s="609">
        <v>14015008</v>
      </c>
      <c r="D1510" s="609">
        <v>9</v>
      </c>
      <c r="E1510" s="609">
        <v>1278</v>
      </c>
    </row>
    <row r="1511" spans="2:5">
      <c r="B1511" s="401" t="s">
        <v>611</v>
      </c>
      <c r="C1511" s="609">
        <v>15015008</v>
      </c>
      <c r="D1511" s="609">
        <v>2</v>
      </c>
      <c r="E1511" s="609">
        <v>767</v>
      </c>
    </row>
    <row r="1512" spans="2:5">
      <c r="B1512" s="401" t="s">
        <v>611</v>
      </c>
      <c r="C1512" s="609">
        <v>17015001</v>
      </c>
      <c r="D1512" s="609">
        <v>2</v>
      </c>
      <c r="E1512" s="609">
        <v>471</v>
      </c>
    </row>
    <row r="1513" spans="2:5">
      <c r="B1513" s="401" t="s">
        <v>611</v>
      </c>
      <c r="C1513" s="609">
        <v>18015016</v>
      </c>
      <c r="D1513" s="609">
        <v>1</v>
      </c>
      <c r="E1513" s="609">
        <v>945</v>
      </c>
    </row>
    <row r="1514" spans="2:5">
      <c r="B1514" s="401" t="s">
        <v>611</v>
      </c>
      <c r="C1514" s="609">
        <v>18015018</v>
      </c>
      <c r="D1514" s="609">
        <v>4</v>
      </c>
      <c r="E1514" s="609">
        <v>1541</v>
      </c>
    </row>
    <row r="1515" spans="2:5">
      <c r="B1515" s="401" t="s">
        <v>612</v>
      </c>
      <c r="C1515" s="609">
        <v>1001036</v>
      </c>
      <c r="D1515" s="609">
        <v>433</v>
      </c>
      <c r="E1515" s="609">
        <v>1</v>
      </c>
    </row>
    <row r="1516" spans="2:5">
      <c r="B1516" s="401" t="s">
        <v>612</v>
      </c>
      <c r="C1516" s="609">
        <v>1001101</v>
      </c>
      <c r="D1516" s="609">
        <v>695</v>
      </c>
      <c r="E1516" s="609">
        <v>187</v>
      </c>
    </row>
    <row r="1517" spans="2:5">
      <c r="B1517" s="401" t="s">
        <v>612</v>
      </c>
      <c r="C1517" s="609">
        <v>1001102</v>
      </c>
      <c r="D1517" s="609">
        <v>374</v>
      </c>
      <c r="E1517" s="609">
        <v>229</v>
      </c>
    </row>
    <row r="1518" spans="2:5">
      <c r="B1518" s="401" t="s">
        <v>612</v>
      </c>
      <c r="C1518" s="609">
        <v>1001103</v>
      </c>
      <c r="D1518" s="609">
        <v>328</v>
      </c>
      <c r="E1518" s="609">
        <v>235</v>
      </c>
    </row>
    <row r="1519" spans="2:5">
      <c r="B1519" s="401" t="s">
        <v>612</v>
      </c>
      <c r="C1519" s="609">
        <v>1001104</v>
      </c>
      <c r="D1519" s="609">
        <v>387</v>
      </c>
      <c r="E1519" s="609">
        <v>272</v>
      </c>
    </row>
    <row r="1520" spans="2:5">
      <c r="B1520" s="401" t="s">
        <v>612</v>
      </c>
      <c r="C1520" s="609">
        <v>1001105</v>
      </c>
      <c r="D1520" s="609">
        <v>374</v>
      </c>
      <c r="E1520" s="609">
        <v>228</v>
      </c>
    </row>
    <row r="1521" spans="2:5">
      <c r="B1521" s="401" t="s">
        <v>612</v>
      </c>
      <c r="C1521" s="609">
        <v>1001106</v>
      </c>
      <c r="D1521" s="609">
        <v>531</v>
      </c>
      <c r="E1521" s="609">
        <v>138</v>
      </c>
    </row>
    <row r="1522" spans="2:5">
      <c r="B1522" s="401" t="s">
        <v>612</v>
      </c>
      <c r="C1522" s="609">
        <v>1001107</v>
      </c>
      <c r="D1522" s="609">
        <v>513</v>
      </c>
      <c r="E1522" s="609">
        <v>181</v>
      </c>
    </row>
    <row r="1523" spans="2:5">
      <c r="B1523" s="401" t="s">
        <v>612</v>
      </c>
      <c r="C1523" s="609">
        <v>1001108</v>
      </c>
      <c r="D1523" s="609">
        <v>530</v>
      </c>
      <c r="E1523" s="609">
        <v>150</v>
      </c>
    </row>
    <row r="1524" spans="2:5">
      <c r="B1524" s="401" t="s">
        <v>612</v>
      </c>
      <c r="C1524" s="609">
        <v>1001109</v>
      </c>
      <c r="D1524" s="609">
        <v>303</v>
      </c>
      <c r="E1524" s="609">
        <v>256</v>
      </c>
    </row>
    <row r="1525" spans="2:5">
      <c r="B1525" s="401" t="s">
        <v>612</v>
      </c>
      <c r="C1525" s="609">
        <v>1001110</v>
      </c>
      <c r="D1525" s="609">
        <v>370</v>
      </c>
      <c r="E1525" s="609">
        <v>239</v>
      </c>
    </row>
    <row r="1526" spans="2:5">
      <c r="B1526" s="401" t="s">
        <v>612</v>
      </c>
      <c r="C1526" s="609">
        <v>1001111</v>
      </c>
      <c r="D1526" s="609">
        <v>900</v>
      </c>
      <c r="E1526" s="609">
        <v>122</v>
      </c>
    </row>
    <row r="1527" spans="2:5">
      <c r="B1527" s="401" t="s">
        <v>612</v>
      </c>
      <c r="C1527" s="609">
        <v>1001112</v>
      </c>
      <c r="D1527" s="609">
        <v>834</v>
      </c>
      <c r="E1527" s="609">
        <v>148</v>
      </c>
    </row>
    <row r="1528" spans="2:5">
      <c r="B1528" s="401" t="s">
        <v>612</v>
      </c>
      <c r="C1528" s="609">
        <v>1001113</v>
      </c>
      <c r="D1528" s="609">
        <v>421</v>
      </c>
      <c r="E1528" s="609">
        <v>217</v>
      </c>
    </row>
    <row r="1529" spans="2:5">
      <c r="B1529" s="401" t="s">
        <v>612</v>
      </c>
      <c r="C1529" s="609">
        <v>1001114</v>
      </c>
      <c r="D1529" s="609">
        <v>360</v>
      </c>
      <c r="E1529" s="609">
        <v>229</v>
      </c>
    </row>
    <row r="1530" spans="2:5">
      <c r="B1530" s="401" t="s">
        <v>612</v>
      </c>
      <c r="C1530" s="609">
        <v>1001115</v>
      </c>
      <c r="D1530" s="609">
        <v>359</v>
      </c>
      <c r="E1530" s="609">
        <v>149</v>
      </c>
    </row>
    <row r="1531" spans="2:5">
      <c r="B1531" s="401" t="s">
        <v>612</v>
      </c>
      <c r="C1531" s="609">
        <v>1001116</v>
      </c>
      <c r="D1531" s="609">
        <v>281</v>
      </c>
      <c r="E1531" s="609">
        <v>183</v>
      </c>
    </row>
    <row r="1532" spans="2:5">
      <c r="B1532" s="401" t="s">
        <v>612</v>
      </c>
      <c r="C1532" s="609">
        <v>1001117</v>
      </c>
      <c r="D1532" s="609">
        <v>234</v>
      </c>
      <c r="E1532" s="609">
        <v>169</v>
      </c>
    </row>
    <row r="1533" spans="2:5">
      <c r="B1533" s="401" t="s">
        <v>612</v>
      </c>
      <c r="C1533" s="609">
        <v>1001118</v>
      </c>
      <c r="D1533" s="609">
        <v>243</v>
      </c>
      <c r="E1533" s="609">
        <v>150</v>
      </c>
    </row>
    <row r="1534" spans="2:5">
      <c r="B1534" s="401" t="s">
        <v>612</v>
      </c>
      <c r="C1534" s="609">
        <v>1001119</v>
      </c>
      <c r="D1534" s="609">
        <v>383</v>
      </c>
      <c r="E1534" s="609">
        <v>289</v>
      </c>
    </row>
    <row r="1535" spans="2:5">
      <c r="B1535" s="401" t="s">
        <v>612</v>
      </c>
      <c r="C1535" s="609">
        <v>1001120</v>
      </c>
      <c r="D1535" s="609">
        <v>381</v>
      </c>
      <c r="E1535" s="609">
        <v>189</v>
      </c>
    </row>
    <row r="1536" spans="2:5">
      <c r="B1536" s="401" t="s">
        <v>612</v>
      </c>
      <c r="C1536" s="609">
        <v>1001121</v>
      </c>
      <c r="D1536" s="609">
        <v>338</v>
      </c>
      <c r="E1536" s="609">
        <v>256</v>
      </c>
    </row>
    <row r="1537" spans="2:5">
      <c r="B1537" s="401" t="s">
        <v>612</v>
      </c>
      <c r="C1537" s="609">
        <v>1001122</v>
      </c>
      <c r="D1537" s="609">
        <v>282</v>
      </c>
      <c r="E1537" s="609">
        <v>226</v>
      </c>
    </row>
    <row r="1538" spans="2:5">
      <c r="B1538" s="401" t="s">
        <v>612</v>
      </c>
      <c r="C1538" s="609">
        <v>1001123</v>
      </c>
      <c r="D1538" s="609">
        <v>285</v>
      </c>
      <c r="E1538" s="609">
        <v>68</v>
      </c>
    </row>
    <row r="1539" spans="2:5">
      <c r="B1539" s="401" t="s">
        <v>612</v>
      </c>
      <c r="C1539" s="609">
        <v>1001124</v>
      </c>
      <c r="D1539" s="609">
        <v>332</v>
      </c>
      <c r="E1539" s="609">
        <v>1</v>
      </c>
    </row>
    <row r="1540" spans="2:5">
      <c r="B1540" s="401" t="s">
        <v>612</v>
      </c>
      <c r="C1540" s="609">
        <v>1001130</v>
      </c>
      <c r="D1540" s="609">
        <v>236</v>
      </c>
      <c r="E1540" s="609">
        <v>1</v>
      </c>
    </row>
    <row r="1541" spans="2:5">
      <c r="B1541" s="401" t="s">
        <v>612</v>
      </c>
      <c r="C1541" s="609">
        <v>1001131</v>
      </c>
      <c r="D1541" s="609">
        <v>127</v>
      </c>
      <c r="E1541" s="609">
        <v>1</v>
      </c>
    </row>
    <row r="1542" spans="2:5">
      <c r="B1542" s="401" t="s">
        <v>612</v>
      </c>
      <c r="C1542" s="609">
        <v>1001133</v>
      </c>
      <c r="D1542" s="609">
        <v>343</v>
      </c>
      <c r="E1542" s="609">
        <v>99</v>
      </c>
    </row>
    <row r="1543" spans="2:5">
      <c r="B1543" s="401" t="s">
        <v>612</v>
      </c>
      <c r="C1543" s="609">
        <v>1001134</v>
      </c>
      <c r="D1543" s="609">
        <v>331</v>
      </c>
      <c r="E1543" s="609">
        <v>109</v>
      </c>
    </row>
    <row r="1544" spans="2:5">
      <c r="B1544" s="401" t="s">
        <v>612</v>
      </c>
      <c r="C1544" s="609">
        <v>1001136</v>
      </c>
      <c r="D1544" s="609">
        <v>629</v>
      </c>
      <c r="E1544" s="609">
        <v>290</v>
      </c>
    </row>
    <row r="1545" spans="2:5">
      <c r="B1545" s="401" t="s">
        <v>612</v>
      </c>
      <c r="C1545" s="609">
        <v>1001137</v>
      </c>
      <c r="D1545" s="609">
        <v>882</v>
      </c>
      <c r="E1545" s="609">
        <v>165</v>
      </c>
    </row>
    <row r="1546" spans="2:5">
      <c r="B1546" s="401" t="s">
        <v>612</v>
      </c>
      <c r="C1546" s="609">
        <v>1001140</v>
      </c>
      <c r="D1546" s="609">
        <v>231</v>
      </c>
      <c r="E1546" s="609">
        <v>81</v>
      </c>
    </row>
    <row r="1547" spans="2:5">
      <c r="B1547" s="401" t="s">
        <v>612</v>
      </c>
      <c r="C1547" s="609">
        <v>1001141</v>
      </c>
      <c r="D1547" s="609">
        <v>570</v>
      </c>
      <c r="E1547" s="609">
        <v>335</v>
      </c>
    </row>
    <row r="1548" spans="2:5">
      <c r="B1548" s="401" t="s">
        <v>612</v>
      </c>
      <c r="C1548" s="609">
        <v>1001142</v>
      </c>
      <c r="D1548" s="609">
        <v>277</v>
      </c>
      <c r="E1548" s="609">
        <v>249</v>
      </c>
    </row>
    <row r="1549" spans="2:5">
      <c r="B1549" s="401" t="s">
        <v>612</v>
      </c>
      <c r="C1549" s="609">
        <v>1001143</v>
      </c>
      <c r="D1549" s="609">
        <v>707</v>
      </c>
      <c r="E1549" s="609">
        <v>249</v>
      </c>
    </row>
    <row r="1550" spans="2:5">
      <c r="B1550" s="401" t="s">
        <v>612</v>
      </c>
      <c r="C1550" s="609">
        <v>1001144</v>
      </c>
      <c r="D1550" s="609">
        <v>197</v>
      </c>
      <c r="E1550" s="609">
        <v>68</v>
      </c>
    </row>
    <row r="1551" spans="2:5">
      <c r="B1551" s="401" t="s">
        <v>612</v>
      </c>
      <c r="C1551" s="609">
        <v>1801101</v>
      </c>
      <c r="D1551" s="609">
        <v>149</v>
      </c>
      <c r="E1551" s="609">
        <v>1</v>
      </c>
    </row>
    <row r="1552" spans="2:5">
      <c r="B1552" s="401" t="s">
        <v>612</v>
      </c>
      <c r="C1552" s="609">
        <v>1901101</v>
      </c>
      <c r="D1552" s="609">
        <v>173</v>
      </c>
      <c r="E1552" s="609">
        <v>2</v>
      </c>
    </row>
    <row r="1553" spans="2:5">
      <c r="B1553" s="401" t="s">
        <v>612</v>
      </c>
      <c r="C1553" s="609">
        <v>2001201</v>
      </c>
      <c r="D1553" s="609">
        <v>330</v>
      </c>
      <c r="E1553" s="609">
        <v>231</v>
      </c>
    </row>
    <row r="1554" spans="2:5">
      <c r="B1554" s="401" t="s">
        <v>612</v>
      </c>
      <c r="C1554" s="609">
        <v>2001202</v>
      </c>
      <c r="D1554" s="609">
        <v>1550</v>
      </c>
      <c r="E1554" s="609">
        <v>524</v>
      </c>
    </row>
    <row r="1555" spans="2:5">
      <c r="B1555" s="401" t="s">
        <v>612</v>
      </c>
      <c r="C1555" s="609">
        <v>2001204</v>
      </c>
      <c r="D1555" s="609">
        <v>330</v>
      </c>
      <c r="E1555" s="609">
        <v>3</v>
      </c>
    </row>
    <row r="1556" spans="2:5">
      <c r="B1556" s="401" t="s">
        <v>612</v>
      </c>
      <c r="C1556" s="609">
        <v>2001206</v>
      </c>
      <c r="D1556" s="609">
        <v>351</v>
      </c>
      <c r="E1556" s="609">
        <v>1</v>
      </c>
    </row>
    <row r="1557" spans="2:5">
      <c r="B1557" s="401" t="s">
        <v>612</v>
      </c>
      <c r="C1557" s="609">
        <v>2001207</v>
      </c>
      <c r="D1557" s="609">
        <v>641</v>
      </c>
      <c r="E1557" s="609">
        <v>521</v>
      </c>
    </row>
    <row r="1558" spans="2:5">
      <c r="B1558" s="401" t="s">
        <v>612</v>
      </c>
      <c r="C1558" s="609">
        <v>2001208</v>
      </c>
      <c r="D1558" s="609">
        <v>1069</v>
      </c>
      <c r="E1558" s="609">
        <v>734</v>
      </c>
    </row>
    <row r="1559" spans="2:5">
      <c r="B1559" s="401" t="s">
        <v>612</v>
      </c>
      <c r="C1559" s="609">
        <v>2001209</v>
      </c>
      <c r="D1559" s="609">
        <v>336</v>
      </c>
      <c r="E1559" s="609">
        <v>253</v>
      </c>
    </row>
    <row r="1560" spans="2:5">
      <c r="B1560" s="401" t="s">
        <v>612</v>
      </c>
      <c r="C1560" s="609">
        <v>2001210</v>
      </c>
      <c r="D1560" s="609">
        <v>359</v>
      </c>
      <c r="E1560" s="609">
        <v>244</v>
      </c>
    </row>
    <row r="1561" spans="2:5">
      <c r="B1561" s="401" t="s">
        <v>612</v>
      </c>
      <c r="C1561" s="609">
        <v>2001211</v>
      </c>
      <c r="D1561" s="609">
        <v>296</v>
      </c>
      <c r="E1561" s="609">
        <v>130</v>
      </c>
    </row>
    <row r="1562" spans="2:5">
      <c r="B1562" s="401" t="s">
        <v>612</v>
      </c>
      <c r="C1562" s="609">
        <v>2001212</v>
      </c>
      <c r="D1562" s="609">
        <v>4050</v>
      </c>
      <c r="E1562" s="609">
        <v>3644</v>
      </c>
    </row>
    <row r="1563" spans="2:5">
      <c r="B1563" s="401" t="s">
        <v>612</v>
      </c>
      <c r="C1563" s="609">
        <v>2001213</v>
      </c>
      <c r="D1563" s="609">
        <v>335</v>
      </c>
      <c r="E1563" s="609">
        <v>246</v>
      </c>
    </row>
    <row r="1564" spans="2:5">
      <c r="B1564" s="401" t="s">
        <v>612</v>
      </c>
      <c r="C1564" s="609">
        <v>2001214</v>
      </c>
      <c r="D1564" s="609">
        <v>451</v>
      </c>
      <c r="E1564" s="609">
        <v>236</v>
      </c>
    </row>
    <row r="1565" spans="2:5">
      <c r="B1565" s="401" t="s">
        <v>612</v>
      </c>
      <c r="C1565" s="609">
        <v>2001215</v>
      </c>
      <c r="D1565" s="609">
        <v>411</v>
      </c>
      <c r="E1565" s="609">
        <v>96</v>
      </c>
    </row>
    <row r="1566" spans="2:5">
      <c r="B1566" s="401" t="s">
        <v>612</v>
      </c>
      <c r="C1566" s="609">
        <v>2001216</v>
      </c>
      <c r="D1566" s="609">
        <v>110</v>
      </c>
      <c r="E1566" s="609">
        <v>93</v>
      </c>
    </row>
    <row r="1567" spans="2:5">
      <c r="B1567" s="401" t="s">
        <v>612</v>
      </c>
      <c r="C1567" s="609">
        <v>2001217</v>
      </c>
      <c r="D1567" s="609">
        <v>185</v>
      </c>
      <c r="E1567" s="609">
        <v>122</v>
      </c>
    </row>
    <row r="1568" spans="2:5">
      <c r="B1568" s="401" t="s">
        <v>612</v>
      </c>
      <c r="C1568" s="609">
        <v>2001218</v>
      </c>
      <c r="D1568" s="609">
        <v>310</v>
      </c>
      <c r="E1568" s="609">
        <v>233</v>
      </c>
    </row>
    <row r="1569" spans="2:5">
      <c r="B1569" s="401" t="s">
        <v>612</v>
      </c>
      <c r="C1569" s="609">
        <v>2001219</v>
      </c>
      <c r="D1569" s="609">
        <v>174</v>
      </c>
      <c r="E1569" s="609">
        <v>95</v>
      </c>
    </row>
    <row r="1570" spans="2:5">
      <c r="B1570" s="401" t="s">
        <v>612</v>
      </c>
      <c r="C1570" s="609">
        <v>2001220</v>
      </c>
      <c r="D1570" s="609">
        <v>319</v>
      </c>
      <c r="E1570" s="609">
        <v>58</v>
      </c>
    </row>
    <row r="1571" spans="2:5">
      <c r="B1571" s="401" t="s">
        <v>612</v>
      </c>
      <c r="C1571" s="609">
        <v>2001221</v>
      </c>
      <c r="D1571" s="609">
        <v>286</v>
      </c>
      <c r="E1571" s="609">
        <v>157</v>
      </c>
    </row>
    <row r="1572" spans="2:5">
      <c r="B1572" s="401" t="s">
        <v>612</v>
      </c>
      <c r="C1572" s="609">
        <v>2001222</v>
      </c>
      <c r="D1572" s="609">
        <v>277</v>
      </c>
      <c r="E1572" s="609">
        <v>146</v>
      </c>
    </row>
    <row r="1573" spans="2:5">
      <c r="B1573" s="401" t="s">
        <v>612</v>
      </c>
      <c r="C1573" s="609">
        <v>2001226</v>
      </c>
      <c r="D1573" s="609">
        <v>224</v>
      </c>
      <c r="E1573" s="609">
        <v>8</v>
      </c>
    </row>
    <row r="1574" spans="2:5">
      <c r="B1574" s="401" t="s">
        <v>612</v>
      </c>
      <c r="C1574" s="609">
        <v>2001227</v>
      </c>
      <c r="D1574" s="609">
        <v>171</v>
      </c>
      <c r="E1574" s="609">
        <v>73</v>
      </c>
    </row>
    <row r="1575" spans="2:5">
      <c r="B1575" s="401" t="s">
        <v>612</v>
      </c>
      <c r="C1575" s="609">
        <v>2001228</v>
      </c>
      <c r="D1575" s="609">
        <v>288</v>
      </c>
      <c r="E1575" s="609">
        <v>149</v>
      </c>
    </row>
    <row r="1576" spans="2:5">
      <c r="B1576" s="401" t="s">
        <v>612</v>
      </c>
      <c r="C1576" s="609">
        <v>2001229</v>
      </c>
      <c r="D1576" s="609">
        <v>227</v>
      </c>
      <c r="E1576" s="609">
        <v>225</v>
      </c>
    </row>
    <row r="1577" spans="2:5">
      <c r="B1577" s="401" t="s">
        <v>612</v>
      </c>
      <c r="C1577" s="609">
        <v>2001230</v>
      </c>
      <c r="D1577" s="609">
        <v>369</v>
      </c>
      <c r="E1577" s="609">
        <v>307</v>
      </c>
    </row>
    <row r="1578" spans="2:5">
      <c r="B1578" s="401" t="s">
        <v>612</v>
      </c>
      <c r="C1578" s="609">
        <v>2001231</v>
      </c>
      <c r="D1578" s="609">
        <v>532</v>
      </c>
      <c r="E1578" s="609">
        <v>371</v>
      </c>
    </row>
    <row r="1579" spans="2:5">
      <c r="B1579" s="401" t="s">
        <v>612</v>
      </c>
      <c r="C1579" s="609">
        <v>2001232</v>
      </c>
      <c r="D1579" s="609">
        <v>628</v>
      </c>
      <c r="E1579" s="609">
        <v>545</v>
      </c>
    </row>
    <row r="1580" spans="2:5">
      <c r="B1580" s="401" t="s">
        <v>612</v>
      </c>
      <c r="C1580" s="609">
        <v>2001233</v>
      </c>
      <c r="D1580" s="609">
        <v>1024</v>
      </c>
      <c r="E1580" s="609">
        <v>865</v>
      </c>
    </row>
    <row r="1581" spans="2:5">
      <c r="B1581" s="401" t="s">
        <v>612</v>
      </c>
      <c r="C1581" s="609">
        <v>2001234</v>
      </c>
      <c r="D1581" s="609">
        <v>898</v>
      </c>
      <c r="E1581" s="609">
        <v>530</v>
      </c>
    </row>
    <row r="1582" spans="2:5">
      <c r="B1582" s="401" t="s">
        <v>612</v>
      </c>
      <c r="C1582" s="609">
        <v>2001235</v>
      </c>
      <c r="D1582" s="609">
        <v>266</v>
      </c>
      <c r="E1582" s="609">
        <v>134</v>
      </c>
    </row>
    <row r="1583" spans="2:5">
      <c r="B1583" s="401" t="s">
        <v>612</v>
      </c>
      <c r="C1583" s="609">
        <v>2001237</v>
      </c>
      <c r="D1583" s="609">
        <v>558</v>
      </c>
      <c r="E1583" s="609">
        <v>314</v>
      </c>
    </row>
    <row r="1584" spans="2:5">
      <c r="B1584" s="401" t="s">
        <v>612</v>
      </c>
      <c r="C1584" s="609">
        <v>2001238</v>
      </c>
      <c r="D1584" s="609">
        <v>450</v>
      </c>
      <c r="E1584" s="609">
        <v>437</v>
      </c>
    </row>
    <row r="1585" spans="2:5">
      <c r="B1585" s="401" t="s">
        <v>612</v>
      </c>
      <c r="C1585" s="609">
        <v>2001240</v>
      </c>
      <c r="D1585" s="609">
        <v>761</v>
      </c>
      <c r="E1585" s="609">
        <v>249</v>
      </c>
    </row>
    <row r="1586" spans="2:5">
      <c r="B1586" s="401" t="s">
        <v>612</v>
      </c>
      <c r="C1586" s="609">
        <v>2001899</v>
      </c>
      <c r="D1586" s="609">
        <v>191</v>
      </c>
      <c r="E1586" s="609">
        <v>179</v>
      </c>
    </row>
    <row r="1587" spans="2:5">
      <c r="B1587" s="401" t="s">
        <v>612</v>
      </c>
      <c r="C1587" s="609">
        <v>3001101</v>
      </c>
      <c r="D1587" s="609">
        <v>336</v>
      </c>
      <c r="E1587" s="609">
        <v>271</v>
      </c>
    </row>
    <row r="1588" spans="2:5">
      <c r="B1588" s="401" t="s">
        <v>612</v>
      </c>
      <c r="C1588" s="609">
        <v>3001102</v>
      </c>
      <c r="D1588" s="609">
        <v>628</v>
      </c>
      <c r="E1588" s="609">
        <v>391</v>
      </c>
    </row>
    <row r="1589" spans="2:5">
      <c r="B1589" s="401" t="s">
        <v>612</v>
      </c>
      <c r="C1589" s="609">
        <v>3001103</v>
      </c>
      <c r="D1589" s="609">
        <v>242</v>
      </c>
      <c r="E1589" s="609">
        <v>93</v>
      </c>
    </row>
    <row r="1590" spans="2:5">
      <c r="B1590" s="401" t="s">
        <v>612</v>
      </c>
      <c r="C1590" s="609">
        <v>3001104</v>
      </c>
      <c r="D1590" s="609">
        <v>332</v>
      </c>
      <c r="E1590" s="609">
        <v>250</v>
      </c>
    </row>
    <row r="1591" spans="2:5">
      <c r="B1591" s="401" t="s">
        <v>612</v>
      </c>
      <c r="C1591" s="609">
        <v>3001105</v>
      </c>
      <c r="D1591" s="609">
        <v>507</v>
      </c>
      <c r="E1591" s="609">
        <v>357</v>
      </c>
    </row>
    <row r="1592" spans="2:5">
      <c r="B1592" s="401" t="s">
        <v>612</v>
      </c>
      <c r="C1592" s="609">
        <v>3001106</v>
      </c>
      <c r="D1592" s="609">
        <v>553</v>
      </c>
      <c r="E1592" s="609">
        <v>507</v>
      </c>
    </row>
    <row r="1593" spans="2:5">
      <c r="B1593" s="401" t="s">
        <v>612</v>
      </c>
      <c r="C1593" s="609">
        <v>3001107</v>
      </c>
      <c r="D1593" s="609">
        <v>445</v>
      </c>
      <c r="E1593" s="609">
        <v>416</v>
      </c>
    </row>
    <row r="1594" spans="2:5">
      <c r="B1594" s="401" t="s">
        <v>612</v>
      </c>
      <c r="C1594" s="609">
        <v>3001108</v>
      </c>
      <c r="D1594" s="609">
        <v>592</v>
      </c>
      <c r="E1594" s="609">
        <v>404</v>
      </c>
    </row>
    <row r="1595" spans="2:5">
      <c r="B1595" s="401" t="s">
        <v>612</v>
      </c>
      <c r="C1595" s="609">
        <v>3001109</v>
      </c>
      <c r="D1595" s="609">
        <v>354</v>
      </c>
      <c r="E1595" s="609">
        <v>164</v>
      </c>
    </row>
    <row r="1596" spans="2:5">
      <c r="B1596" s="401" t="s">
        <v>612</v>
      </c>
      <c r="C1596" s="609">
        <v>3001110</v>
      </c>
      <c r="D1596" s="609">
        <v>803</v>
      </c>
      <c r="E1596" s="609">
        <v>47</v>
      </c>
    </row>
    <row r="1597" spans="2:5">
      <c r="B1597" s="401" t="s">
        <v>612</v>
      </c>
      <c r="C1597" s="609">
        <v>3001112</v>
      </c>
      <c r="D1597" s="609">
        <v>729</v>
      </c>
      <c r="E1597" s="609">
        <v>646</v>
      </c>
    </row>
    <row r="1598" spans="2:5">
      <c r="B1598" s="401" t="s">
        <v>612</v>
      </c>
      <c r="C1598" s="609">
        <v>3001113</v>
      </c>
      <c r="D1598" s="609">
        <v>1481</v>
      </c>
      <c r="E1598" s="609">
        <v>957</v>
      </c>
    </row>
    <row r="1599" spans="2:5">
      <c r="B1599" s="401" t="s">
        <v>612</v>
      </c>
      <c r="C1599" s="609">
        <v>3001114</v>
      </c>
      <c r="D1599" s="609">
        <v>307</v>
      </c>
      <c r="E1599" s="609">
        <v>227</v>
      </c>
    </row>
    <row r="1600" spans="2:5">
      <c r="B1600" s="401" t="s">
        <v>612</v>
      </c>
      <c r="C1600" s="609">
        <v>3001115</v>
      </c>
      <c r="D1600" s="609">
        <v>748</v>
      </c>
      <c r="E1600" s="609">
        <v>544</v>
      </c>
    </row>
    <row r="1601" spans="2:5">
      <c r="B1601" s="401" t="s">
        <v>612</v>
      </c>
      <c r="C1601" s="609">
        <v>3001116</v>
      </c>
      <c r="D1601" s="609">
        <v>623</v>
      </c>
      <c r="E1601" s="609">
        <v>240</v>
      </c>
    </row>
    <row r="1602" spans="2:5">
      <c r="B1602" s="401" t="s">
        <v>612</v>
      </c>
      <c r="C1602" s="609">
        <v>3001117</v>
      </c>
      <c r="D1602" s="609">
        <v>354</v>
      </c>
      <c r="E1602" s="609">
        <v>285</v>
      </c>
    </row>
    <row r="1603" spans="2:5">
      <c r="B1603" s="401" t="s">
        <v>612</v>
      </c>
      <c r="C1603" s="609">
        <v>3001118</v>
      </c>
      <c r="D1603" s="609">
        <v>545</v>
      </c>
      <c r="E1603" s="609">
        <v>514</v>
      </c>
    </row>
    <row r="1604" spans="2:5">
      <c r="B1604" s="401" t="s">
        <v>612</v>
      </c>
      <c r="C1604" s="609">
        <v>3001119</v>
      </c>
      <c r="D1604" s="609">
        <v>335</v>
      </c>
      <c r="E1604" s="609">
        <v>308</v>
      </c>
    </row>
    <row r="1605" spans="2:5">
      <c r="B1605" s="401" t="s">
        <v>612</v>
      </c>
      <c r="C1605" s="609">
        <v>3001121</v>
      </c>
      <c r="D1605" s="609">
        <v>722</v>
      </c>
      <c r="E1605" s="609">
        <v>221</v>
      </c>
    </row>
    <row r="1606" spans="2:5">
      <c r="B1606" s="401" t="s">
        <v>612</v>
      </c>
      <c r="C1606" s="609">
        <v>3001122</v>
      </c>
      <c r="D1606" s="609">
        <v>323</v>
      </c>
      <c r="E1606" s="609">
        <v>226</v>
      </c>
    </row>
    <row r="1607" spans="2:5">
      <c r="B1607" s="401" t="s">
        <v>612</v>
      </c>
      <c r="C1607" s="609">
        <v>3001123</v>
      </c>
      <c r="D1607" s="609">
        <v>470</v>
      </c>
      <c r="E1607" s="609">
        <v>114</v>
      </c>
    </row>
    <row r="1608" spans="2:5">
      <c r="B1608" s="401" t="s">
        <v>612</v>
      </c>
      <c r="C1608" s="609">
        <v>3001125</v>
      </c>
      <c r="D1608" s="609">
        <v>270</v>
      </c>
      <c r="E1608" s="609">
        <v>120</v>
      </c>
    </row>
    <row r="1609" spans="2:5">
      <c r="B1609" s="401" t="s">
        <v>612</v>
      </c>
      <c r="C1609" s="609">
        <v>3001126</v>
      </c>
      <c r="D1609" s="609">
        <v>222</v>
      </c>
      <c r="E1609" s="609">
        <v>141</v>
      </c>
    </row>
    <row r="1610" spans="2:5">
      <c r="B1610" s="401" t="s">
        <v>612</v>
      </c>
      <c r="C1610" s="609">
        <v>3001127</v>
      </c>
      <c r="D1610" s="609">
        <v>268</v>
      </c>
      <c r="E1610" s="609">
        <v>205</v>
      </c>
    </row>
    <row r="1611" spans="2:5">
      <c r="B1611" s="401" t="s">
        <v>612</v>
      </c>
      <c r="C1611" s="609">
        <v>3001128</v>
      </c>
      <c r="D1611" s="609">
        <v>346</v>
      </c>
      <c r="E1611" s="609">
        <v>220</v>
      </c>
    </row>
    <row r="1612" spans="2:5">
      <c r="B1612" s="401" t="s">
        <v>612</v>
      </c>
      <c r="C1612" s="609">
        <v>3001129</v>
      </c>
      <c r="D1612" s="609">
        <v>371</v>
      </c>
      <c r="E1612" s="609">
        <v>285</v>
      </c>
    </row>
    <row r="1613" spans="2:5">
      <c r="B1613" s="401" t="s">
        <v>612</v>
      </c>
      <c r="C1613" s="609">
        <v>3001131</v>
      </c>
      <c r="D1613" s="609">
        <v>388</v>
      </c>
      <c r="E1613" s="609">
        <v>125</v>
      </c>
    </row>
    <row r="1614" spans="2:5">
      <c r="B1614" s="401" t="s">
        <v>612</v>
      </c>
      <c r="C1614" s="609">
        <v>3001132</v>
      </c>
      <c r="D1614" s="609">
        <v>1039</v>
      </c>
      <c r="E1614" s="609">
        <v>426</v>
      </c>
    </row>
    <row r="1615" spans="2:5">
      <c r="B1615" s="401" t="s">
        <v>612</v>
      </c>
      <c r="C1615" s="609">
        <v>3001133</v>
      </c>
      <c r="D1615" s="609">
        <v>1469</v>
      </c>
      <c r="E1615" s="609">
        <v>163</v>
      </c>
    </row>
    <row r="1616" spans="2:5">
      <c r="B1616" s="401" t="s">
        <v>612</v>
      </c>
      <c r="C1616" s="609">
        <v>3001134</v>
      </c>
      <c r="D1616" s="609">
        <v>359</v>
      </c>
      <c r="E1616" s="609">
        <v>206</v>
      </c>
    </row>
    <row r="1617" spans="2:5">
      <c r="B1617" s="401" t="s">
        <v>612</v>
      </c>
      <c r="C1617" s="609">
        <v>3001135</v>
      </c>
      <c r="D1617" s="609">
        <v>434</v>
      </c>
      <c r="E1617" s="609">
        <v>171</v>
      </c>
    </row>
    <row r="1618" spans="2:5">
      <c r="B1618" s="401" t="s">
        <v>612</v>
      </c>
      <c r="C1618" s="609">
        <v>3001136</v>
      </c>
      <c r="D1618" s="609">
        <v>273</v>
      </c>
      <c r="E1618" s="609">
        <v>214</v>
      </c>
    </row>
    <row r="1619" spans="2:5">
      <c r="B1619" s="401" t="s">
        <v>612</v>
      </c>
      <c r="C1619" s="609">
        <v>3001137</v>
      </c>
      <c r="D1619" s="609">
        <v>410</v>
      </c>
      <c r="E1619" s="609">
        <v>249</v>
      </c>
    </row>
    <row r="1620" spans="2:5">
      <c r="B1620" s="401" t="s">
        <v>612</v>
      </c>
      <c r="C1620" s="609">
        <v>3001138</v>
      </c>
      <c r="D1620" s="609">
        <v>474</v>
      </c>
      <c r="E1620" s="609">
        <v>162</v>
      </c>
    </row>
    <row r="1621" spans="2:5">
      <c r="B1621" s="401" t="s">
        <v>612</v>
      </c>
      <c r="C1621" s="609">
        <v>3001139</v>
      </c>
      <c r="D1621" s="609">
        <v>687</v>
      </c>
      <c r="E1621" s="609">
        <v>186</v>
      </c>
    </row>
    <row r="1622" spans="2:5">
      <c r="B1622" s="401" t="s">
        <v>612</v>
      </c>
      <c r="C1622" s="609">
        <v>3001140</v>
      </c>
      <c r="D1622" s="609">
        <v>269</v>
      </c>
      <c r="E1622" s="609">
        <v>123</v>
      </c>
    </row>
    <row r="1623" spans="2:5">
      <c r="B1623" s="401" t="s">
        <v>612</v>
      </c>
      <c r="C1623" s="609">
        <v>3001141</v>
      </c>
      <c r="D1623" s="609">
        <v>395</v>
      </c>
      <c r="E1623" s="609">
        <v>288</v>
      </c>
    </row>
    <row r="1624" spans="2:5">
      <c r="B1624" s="401" t="s">
        <v>612</v>
      </c>
      <c r="C1624" s="609">
        <v>3001142</v>
      </c>
      <c r="D1624" s="609">
        <v>293</v>
      </c>
      <c r="E1624" s="609">
        <v>245</v>
      </c>
    </row>
    <row r="1625" spans="2:5">
      <c r="B1625" s="401" t="s">
        <v>612</v>
      </c>
      <c r="C1625" s="609">
        <v>3001143</v>
      </c>
      <c r="D1625" s="609">
        <v>375</v>
      </c>
      <c r="E1625" s="609">
        <v>202</v>
      </c>
    </row>
    <row r="1626" spans="2:5">
      <c r="B1626" s="401" t="s">
        <v>612</v>
      </c>
      <c r="C1626" s="609">
        <v>3001144</v>
      </c>
      <c r="D1626" s="609">
        <v>340</v>
      </c>
      <c r="E1626" s="609">
        <v>239</v>
      </c>
    </row>
    <row r="1627" spans="2:5">
      <c r="B1627" s="401" t="s">
        <v>612</v>
      </c>
      <c r="C1627" s="609">
        <v>3001145</v>
      </c>
      <c r="D1627" s="609">
        <v>375</v>
      </c>
      <c r="E1627" s="609">
        <v>268</v>
      </c>
    </row>
    <row r="1628" spans="2:5">
      <c r="B1628" s="401" t="s">
        <v>612</v>
      </c>
      <c r="C1628" s="609">
        <v>3001147</v>
      </c>
      <c r="D1628" s="609">
        <v>165</v>
      </c>
      <c r="E1628" s="609">
        <v>56</v>
      </c>
    </row>
    <row r="1629" spans="2:5">
      <c r="B1629" s="401" t="s">
        <v>612</v>
      </c>
      <c r="C1629" s="609">
        <v>3001149</v>
      </c>
      <c r="D1629" s="609">
        <v>593</v>
      </c>
      <c r="E1629" s="609">
        <v>94</v>
      </c>
    </row>
    <row r="1630" spans="2:5">
      <c r="B1630" s="401" t="s">
        <v>612</v>
      </c>
      <c r="C1630" s="609">
        <v>4001101</v>
      </c>
      <c r="D1630" s="609">
        <v>1066</v>
      </c>
      <c r="E1630" s="609">
        <v>654</v>
      </c>
    </row>
    <row r="1631" spans="2:5">
      <c r="B1631" s="401" t="s">
        <v>612</v>
      </c>
      <c r="C1631" s="609">
        <v>4001102</v>
      </c>
      <c r="D1631" s="609">
        <v>1219</v>
      </c>
      <c r="E1631" s="609">
        <v>691</v>
      </c>
    </row>
    <row r="1632" spans="2:5">
      <c r="B1632" s="401" t="s">
        <v>612</v>
      </c>
      <c r="C1632" s="609">
        <v>4001103</v>
      </c>
      <c r="D1632" s="609">
        <v>354</v>
      </c>
      <c r="E1632" s="609">
        <v>274</v>
      </c>
    </row>
    <row r="1633" spans="2:5">
      <c r="B1633" s="401" t="s">
        <v>612</v>
      </c>
      <c r="C1633" s="609">
        <v>4001104</v>
      </c>
      <c r="D1633" s="609">
        <v>336</v>
      </c>
      <c r="E1633" s="609">
        <v>226</v>
      </c>
    </row>
    <row r="1634" spans="2:5">
      <c r="B1634" s="401" t="s">
        <v>612</v>
      </c>
      <c r="C1634" s="609">
        <v>4001105</v>
      </c>
      <c r="D1634" s="609">
        <v>518</v>
      </c>
      <c r="E1634" s="609">
        <v>464</v>
      </c>
    </row>
    <row r="1635" spans="2:5">
      <c r="B1635" s="401" t="s">
        <v>612</v>
      </c>
      <c r="C1635" s="609">
        <v>4001106</v>
      </c>
      <c r="D1635" s="609">
        <v>540</v>
      </c>
      <c r="E1635" s="609">
        <v>127</v>
      </c>
    </row>
    <row r="1636" spans="2:5">
      <c r="B1636" s="401" t="s">
        <v>612</v>
      </c>
      <c r="C1636" s="609">
        <v>4001107</v>
      </c>
      <c r="D1636" s="609">
        <v>560</v>
      </c>
      <c r="E1636" s="609">
        <v>154</v>
      </c>
    </row>
    <row r="1637" spans="2:5">
      <c r="B1637" s="401" t="s">
        <v>612</v>
      </c>
      <c r="C1637" s="609">
        <v>4001109</v>
      </c>
      <c r="D1637" s="609">
        <v>302</v>
      </c>
      <c r="E1637" s="609">
        <v>101</v>
      </c>
    </row>
    <row r="1638" spans="2:5">
      <c r="B1638" s="401" t="s">
        <v>612</v>
      </c>
      <c r="C1638" s="609">
        <v>4001110</v>
      </c>
      <c r="D1638" s="609">
        <v>398</v>
      </c>
      <c r="E1638" s="609">
        <v>160</v>
      </c>
    </row>
    <row r="1639" spans="2:5">
      <c r="B1639" s="401" t="s">
        <v>612</v>
      </c>
      <c r="C1639" s="609">
        <v>4001111</v>
      </c>
      <c r="D1639" s="609">
        <v>545</v>
      </c>
      <c r="E1639" s="609">
        <v>453</v>
      </c>
    </row>
    <row r="1640" spans="2:5">
      <c r="B1640" s="401" t="s">
        <v>612</v>
      </c>
      <c r="C1640" s="609">
        <v>4001112</v>
      </c>
      <c r="D1640" s="609">
        <v>251</v>
      </c>
      <c r="E1640" s="609">
        <v>210</v>
      </c>
    </row>
    <row r="1641" spans="2:5">
      <c r="B1641" s="401" t="s">
        <v>612</v>
      </c>
      <c r="C1641" s="609">
        <v>4001113</v>
      </c>
      <c r="D1641" s="609">
        <v>929</v>
      </c>
      <c r="E1641" s="609">
        <v>460</v>
      </c>
    </row>
    <row r="1642" spans="2:5">
      <c r="B1642" s="401" t="s">
        <v>612</v>
      </c>
      <c r="C1642" s="609">
        <v>4001114</v>
      </c>
      <c r="D1642" s="609">
        <v>657</v>
      </c>
      <c r="E1642" s="609">
        <v>586</v>
      </c>
    </row>
    <row r="1643" spans="2:5">
      <c r="B1643" s="401" t="s">
        <v>612</v>
      </c>
      <c r="C1643" s="609">
        <v>4001115</v>
      </c>
      <c r="D1643" s="609">
        <v>382</v>
      </c>
      <c r="E1643" s="609">
        <v>336</v>
      </c>
    </row>
    <row r="1644" spans="2:5">
      <c r="B1644" s="401" t="s">
        <v>612</v>
      </c>
      <c r="C1644" s="609">
        <v>4001116</v>
      </c>
      <c r="D1644" s="609">
        <v>340</v>
      </c>
      <c r="E1644" s="609">
        <v>284</v>
      </c>
    </row>
    <row r="1645" spans="2:5">
      <c r="B1645" s="401" t="s">
        <v>612</v>
      </c>
      <c r="C1645" s="609">
        <v>4001117</v>
      </c>
      <c r="D1645" s="609">
        <v>865</v>
      </c>
      <c r="E1645" s="609">
        <v>384</v>
      </c>
    </row>
    <row r="1646" spans="2:5">
      <c r="B1646" s="401" t="s">
        <v>612</v>
      </c>
      <c r="C1646" s="609">
        <v>4001118</v>
      </c>
      <c r="D1646" s="609">
        <v>575</v>
      </c>
      <c r="E1646" s="609">
        <v>375</v>
      </c>
    </row>
    <row r="1647" spans="2:5">
      <c r="B1647" s="401" t="s">
        <v>612</v>
      </c>
      <c r="C1647" s="609">
        <v>4001119</v>
      </c>
      <c r="D1647" s="609">
        <v>119</v>
      </c>
      <c r="E1647" s="609">
        <v>79</v>
      </c>
    </row>
    <row r="1648" spans="2:5">
      <c r="B1648" s="401" t="s">
        <v>612</v>
      </c>
      <c r="C1648" s="609">
        <v>4001120</v>
      </c>
      <c r="D1648" s="609">
        <v>547</v>
      </c>
      <c r="E1648" s="609">
        <v>181</v>
      </c>
    </row>
    <row r="1649" spans="2:5">
      <c r="B1649" s="401" t="s">
        <v>612</v>
      </c>
      <c r="C1649" s="609">
        <v>4001121</v>
      </c>
      <c r="D1649" s="609">
        <v>895</v>
      </c>
      <c r="E1649" s="609">
        <v>106</v>
      </c>
    </row>
    <row r="1650" spans="2:5">
      <c r="B1650" s="401" t="s">
        <v>612</v>
      </c>
      <c r="C1650" s="609">
        <v>4001122</v>
      </c>
      <c r="D1650" s="609">
        <v>258</v>
      </c>
      <c r="E1650" s="609">
        <v>120</v>
      </c>
    </row>
    <row r="1651" spans="2:5">
      <c r="B1651" s="401" t="s">
        <v>612</v>
      </c>
      <c r="C1651" s="609">
        <v>4001123</v>
      </c>
      <c r="D1651" s="609">
        <v>438</v>
      </c>
      <c r="E1651" s="609">
        <v>118</v>
      </c>
    </row>
    <row r="1652" spans="2:5">
      <c r="B1652" s="401" t="s">
        <v>612</v>
      </c>
      <c r="C1652" s="609">
        <v>4001124</v>
      </c>
      <c r="D1652" s="609">
        <v>651</v>
      </c>
      <c r="E1652" s="609">
        <v>152</v>
      </c>
    </row>
    <row r="1653" spans="2:5">
      <c r="B1653" s="401" t="s">
        <v>612</v>
      </c>
      <c r="C1653" s="609">
        <v>4001125</v>
      </c>
      <c r="D1653" s="609">
        <v>308</v>
      </c>
      <c r="E1653" s="609">
        <v>216</v>
      </c>
    </row>
    <row r="1654" spans="2:5">
      <c r="B1654" s="401" t="s">
        <v>612</v>
      </c>
      <c r="C1654" s="609">
        <v>4001126</v>
      </c>
      <c r="D1654" s="609">
        <v>405</v>
      </c>
      <c r="E1654" s="609">
        <v>266</v>
      </c>
    </row>
    <row r="1655" spans="2:5">
      <c r="B1655" s="401" t="s">
        <v>612</v>
      </c>
      <c r="C1655" s="609">
        <v>4001127</v>
      </c>
      <c r="D1655" s="609">
        <v>286</v>
      </c>
      <c r="E1655" s="609">
        <v>230</v>
      </c>
    </row>
    <row r="1656" spans="2:5">
      <c r="B1656" s="401" t="s">
        <v>612</v>
      </c>
      <c r="C1656" s="609">
        <v>4001128</v>
      </c>
      <c r="D1656" s="609">
        <v>280</v>
      </c>
      <c r="E1656" s="609">
        <v>254</v>
      </c>
    </row>
    <row r="1657" spans="2:5">
      <c r="B1657" s="401" t="s">
        <v>612</v>
      </c>
      <c r="C1657" s="609">
        <v>4001129</v>
      </c>
      <c r="D1657" s="609">
        <v>365</v>
      </c>
      <c r="E1657" s="609">
        <v>318</v>
      </c>
    </row>
    <row r="1658" spans="2:5">
      <c r="B1658" s="401" t="s">
        <v>612</v>
      </c>
      <c r="C1658" s="609">
        <v>4001130</v>
      </c>
      <c r="D1658" s="609">
        <v>917</v>
      </c>
      <c r="E1658" s="609">
        <v>419</v>
      </c>
    </row>
    <row r="1659" spans="2:5">
      <c r="B1659" s="401" t="s">
        <v>612</v>
      </c>
      <c r="C1659" s="609">
        <v>4001131</v>
      </c>
      <c r="D1659" s="609">
        <v>343</v>
      </c>
      <c r="E1659" s="609">
        <v>244</v>
      </c>
    </row>
    <row r="1660" spans="2:5">
      <c r="B1660" s="401" t="s">
        <v>612</v>
      </c>
      <c r="C1660" s="609">
        <v>4001132</v>
      </c>
      <c r="D1660" s="609">
        <v>333</v>
      </c>
      <c r="E1660" s="609">
        <v>215</v>
      </c>
    </row>
    <row r="1661" spans="2:5">
      <c r="B1661" s="401" t="s">
        <v>612</v>
      </c>
      <c r="C1661" s="609">
        <v>4001133</v>
      </c>
      <c r="D1661" s="609">
        <v>291</v>
      </c>
      <c r="E1661" s="609">
        <v>217</v>
      </c>
    </row>
    <row r="1662" spans="2:5">
      <c r="B1662" s="401" t="s">
        <v>612</v>
      </c>
      <c r="C1662" s="609">
        <v>4001134</v>
      </c>
      <c r="D1662" s="609">
        <v>257</v>
      </c>
      <c r="E1662" s="609">
        <v>216</v>
      </c>
    </row>
    <row r="1663" spans="2:5">
      <c r="B1663" s="401" t="s">
        <v>612</v>
      </c>
      <c r="C1663" s="609">
        <v>4001135</v>
      </c>
      <c r="D1663" s="609">
        <v>242</v>
      </c>
      <c r="E1663" s="609">
        <v>144</v>
      </c>
    </row>
    <row r="1664" spans="2:5">
      <c r="B1664" s="401" t="s">
        <v>612</v>
      </c>
      <c r="C1664" s="609">
        <v>4001136</v>
      </c>
      <c r="D1664" s="609">
        <v>409</v>
      </c>
      <c r="E1664" s="609">
        <v>184</v>
      </c>
    </row>
    <row r="1665" spans="2:5">
      <c r="B1665" s="401" t="s">
        <v>612</v>
      </c>
      <c r="C1665" s="609">
        <v>4001137</v>
      </c>
      <c r="D1665" s="609">
        <v>819</v>
      </c>
      <c r="E1665" s="609">
        <v>135</v>
      </c>
    </row>
    <row r="1666" spans="2:5">
      <c r="B1666" s="401" t="s">
        <v>612</v>
      </c>
      <c r="C1666" s="609">
        <v>4001138</v>
      </c>
      <c r="D1666" s="609">
        <v>387</v>
      </c>
      <c r="E1666" s="609">
        <v>314</v>
      </c>
    </row>
    <row r="1667" spans="2:5">
      <c r="B1667" s="401" t="s">
        <v>612</v>
      </c>
      <c r="C1667" s="609">
        <v>4001139</v>
      </c>
      <c r="D1667" s="609">
        <v>619</v>
      </c>
      <c r="E1667" s="609">
        <v>201</v>
      </c>
    </row>
    <row r="1668" spans="2:5">
      <c r="B1668" s="401" t="s">
        <v>612</v>
      </c>
      <c r="C1668" s="609">
        <v>4001140</v>
      </c>
      <c r="D1668" s="609">
        <v>424</v>
      </c>
      <c r="E1668" s="609">
        <v>131</v>
      </c>
    </row>
    <row r="1669" spans="2:5">
      <c r="B1669" s="401" t="s">
        <v>612</v>
      </c>
      <c r="C1669" s="609">
        <v>4001141</v>
      </c>
      <c r="D1669" s="609">
        <v>844</v>
      </c>
      <c r="E1669" s="609">
        <v>467</v>
      </c>
    </row>
    <row r="1670" spans="2:5">
      <c r="B1670" s="401" t="s">
        <v>612</v>
      </c>
      <c r="C1670" s="609">
        <v>4001142</v>
      </c>
      <c r="D1670" s="609">
        <v>1059</v>
      </c>
      <c r="E1670" s="609">
        <v>835</v>
      </c>
    </row>
    <row r="1671" spans="2:5">
      <c r="B1671" s="401" t="s">
        <v>612</v>
      </c>
      <c r="C1671" s="609">
        <v>4001143</v>
      </c>
      <c r="D1671" s="609">
        <v>663</v>
      </c>
      <c r="E1671" s="609">
        <v>384</v>
      </c>
    </row>
    <row r="1672" spans="2:5">
      <c r="B1672" s="401" t="s">
        <v>612</v>
      </c>
      <c r="C1672" s="609">
        <v>4001144</v>
      </c>
      <c r="D1672" s="609">
        <v>343</v>
      </c>
      <c r="E1672" s="609">
        <v>140</v>
      </c>
    </row>
    <row r="1673" spans="2:5">
      <c r="B1673" s="401" t="s">
        <v>612</v>
      </c>
      <c r="C1673" s="609">
        <v>4001145</v>
      </c>
      <c r="D1673" s="609">
        <v>372</v>
      </c>
      <c r="E1673" s="609">
        <v>92</v>
      </c>
    </row>
    <row r="1674" spans="2:5">
      <c r="B1674" s="401" t="s">
        <v>612</v>
      </c>
      <c r="C1674" s="609">
        <v>4001147</v>
      </c>
      <c r="D1674" s="609">
        <v>463</v>
      </c>
      <c r="E1674" s="609">
        <v>108</v>
      </c>
    </row>
    <row r="1675" spans="2:5">
      <c r="B1675" s="401" t="s">
        <v>612</v>
      </c>
      <c r="C1675" s="609">
        <v>4001149</v>
      </c>
      <c r="D1675" s="609">
        <v>314</v>
      </c>
      <c r="E1675" s="609">
        <v>2</v>
      </c>
    </row>
    <row r="1676" spans="2:5">
      <c r="B1676" s="401" t="s">
        <v>612</v>
      </c>
      <c r="C1676" s="609">
        <v>4901101</v>
      </c>
      <c r="D1676" s="609">
        <v>220</v>
      </c>
      <c r="E1676" s="609">
        <v>11</v>
      </c>
    </row>
    <row r="1677" spans="2:5">
      <c r="B1677" s="401" t="s">
        <v>612</v>
      </c>
      <c r="C1677" s="609">
        <v>5001203</v>
      </c>
      <c r="D1677" s="609">
        <v>452</v>
      </c>
      <c r="E1677" s="609">
        <v>69</v>
      </c>
    </row>
    <row r="1678" spans="2:5">
      <c r="B1678" s="401" t="s">
        <v>612</v>
      </c>
      <c r="C1678" s="609">
        <v>5001204</v>
      </c>
      <c r="D1678" s="609">
        <v>411</v>
      </c>
      <c r="E1678" s="609">
        <v>224</v>
      </c>
    </row>
    <row r="1679" spans="2:5">
      <c r="B1679" s="401" t="s">
        <v>612</v>
      </c>
      <c r="C1679" s="609">
        <v>5001207</v>
      </c>
      <c r="D1679" s="609">
        <v>193</v>
      </c>
      <c r="E1679" s="609">
        <v>1</v>
      </c>
    </row>
    <row r="1680" spans="2:5">
      <c r="B1680" s="401" t="s">
        <v>612</v>
      </c>
      <c r="C1680" s="609">
        <v>5001208</v>
      </c>
      <c r="D1680" s="609">
        <v>318</v>
      </c>
      <c r="E1680" s="609">
        <v>11</v>
      </c>
    </row>
    <row r="1681" spans="2:5">
      <c r="B1681" s="401" t="s">
        <v>612</v>
      </c>
      <c r="C1681" s="609">
        <v>5011210</v>
      </c>
      <c r="D1681" s="609">
        <v>55</v>
      </c>
      <c r="E1681" s="609">
        <v>1</v>
      </c>
    </row>
    <row r="1682" spans="2:5">
      <c r="B1682" s="401" t="s">
        <v>612</v>
      </c>
      <c r="C1682" s="609">
        <v>5801101</v>
      </c>
      <c r="D1682" s="609">
        <v>248</v>
      </c>
      <c r="E1682" s="609">
        <v>2</v>
      </c>
    </row>
    <row r="1683" spans="2:5">
      <c r="B1683" s="401" t="s">
        <v>612</v>
      </c>
      <c r="C1683" s="609">
        <v>6001202</v>
      </c>
      <c r="D1683" s="609">
        <v>221</v>
      </c>
      <c r="E1683" s="609">
        <v>160</v>
      </c>
    </row>
    <row r="1684" spans="2:5">
      <c r="B1684" s="401" t="s">
        <v>612</v>
      </c>
      <c r="C1684" s="609">
        <v>6001203</v>
      </c>
      <c r="D1684" s="609">
        <v>858</v>
      </c>
      <c r="E1684" s="609">
        <v>467</v>
      </c>
    </row>
    <row r="1685" spans="2:5">
      <c r="B1685" s="401" t="s">
        <v>612</v>
      </c>
      <c r="C1685" s="609">
        <v>6001204</v>
      </c>
      <c r="D1685" s="609">
        <v>444</v>
      </c>
      <c r="E1685" s="609">
        <v>161</v>
      </c>
    </row>
    <row r="1686" spans="2:5">
      <c r="B1686" s="401" t="s">
        <v>612</v>
      </c>
      <c r="C1686" s="609">
        <v>6001205</v>
      </c>
      <c r="D1686" s="609">
        <v>444</v>
      </c>
      <c r="E1686" s="609">
        <v>186</v>
      </c>
    </row>
    <row r="1687" spans="2:5">
      <c r="B1687" s="401" t="s">
        <v>612</v>
      </c>
      <c r="C1687" s="609">
        <v>6001206</v>
      </c>
      <c r="D1687" s="609">
        <v>728</v>
      </c>
      <c r="E1687" s="609">
        <v>481</v>
      </c>
    </row>
    <row r="1688" spans="2:5">
      <c r="B1688" s="401" t="s">
        <v>612</v>
      </c>
      <c r="C1688" s="609">
        <v>6001207</v>
      </c>
      <c r="D1688" s="609">
        <v>758</v>
      </c>
      <c r="E1688" s="609">
        <v>381</v>
      </c>
    </row>
    <row r="1689" spans="2:5">
      <c r="B1689" s="401" t="s">
        <v>612</v>
      </c>
      <c r="C1689" s="609">
        <v>6001208</v>
      </c>
      <c r="D1689" s="609">
        <v>555</v>
      </c>
      <c r="E1689" s="609">
        <v>360</v>
      </c>
    </row>
    <row r="1690" spans="2:5">
      <c r="B1690" s="401" t="s">
        <v>612</v>
      </c>
      <c r="C1690" s="609">
        <v>6001209</v>
      </c>
      <c r="D1690" s="609">
        <v>351</v>
      </c>
      <c r="E1690" s="609">
        <v>2</v>
      </c>
    </row>
    <row r="1691" spans="2:5">
      <c r="B1691" s="401" t="s">
        <v>612</v>
      </c>
      <c r="C1691" s="609">
        <v>6001211</v>
      </c>
      <c r="D1691" s="609">
        <v>312</v>
      </c>
      <c r="E1691" s="609">
        <v>53</v>
      </c>
    </row>
    <row r="1692" spans="2:5">
      <c r="B1692" s="401" t="s">
        <v>612</v>
      </c>
      <c r="C1692" s="609">
        <v>6001212</v>
      </c>
      <c r="D1692" s="609">
        <v>340</v>
      </c>
      <c r="E1692" s="609">
        <v>18</v>
      </c>
    </row>
    <row r="1693" spans="2:5">
      <c r="B1693" s="401" t="s">
        <v>612</v>
      </c>
      <c r="C1693" s="609">
        <v>6001213</v>
      </c>
      <c r="D1693" s="609">
        <v>640</v>
      </c>
      <c r="E1693" s="609">
        <v>392</v>
      </c>
    </row>
    <row r="1694" spans="2:5">
      <c r="B1694" s="401" t="s">
        <v>612</v>
      </c>
      <c r="C1694" s="609">
        <v>6001215</v>
      </c>
      <c r="D1694" s="609">
        <v>69</v>
      </c>
      <c r="E1694" s="609">
        <v>2</v>
      </c>
    </row>
    <row r="1695" spans="2:5">
      <c r="B1695" s="401" t="s">
        <v>612</v>
      </c>
      <c r="C1695" s="609">
        <v>6801201</v>
      </c>
      <c r="D1695" s="609">
        <v>130</v>
      </c>
      <c r="E1695" s="609">
        <v>1</v>
      </c>
    </row>
    <row r="1696" spans="2:5">
      <c r="B1696" s="401" t="s">
        <v>612</v>
      </c>
      <c r="C1696" s="609">
        <v>6901008</v>
      </c>
      <c r="D1696" s="609">
        <v>1</v>
      </c>
      <c r="E1696" s="609">
        <v>1</v>
      </c>
    </row>
    <row r="1697" spans="2:5">
      <c r="B1697" s="401" t="s">
        <v>612</v>
      </c>
      <c r="C1697" s="609">
        <v>6901201</v>
      </c>
      <c r="D1697" s="609">
        <v>116</v>
      </c>
      <c r="E1697" s="609">
        <v>1</v>
      </c>
    </row>
    <row r="1698" spans="2:5">
      <c r="B1698" s="401" t="s">
        <v>612</v>
      </c>
      <c r="C1698" s="609">
        <v>10001202</v>
      </c>
      <c r="D1698" s="609">
        <v>415</v>
      </c>
      <c r="E1698" s="609">
        <v>1</v>
      </c>
    </row>
    <row r="1699" spans="2:5">
      <c r="B1699" s="401" t="s">
        <v>612</v>
      </c>
      <c r="C1699" s="609">
        <v>10001205</v>
      </c>
      <c r="D1699" s="609">
        <v>117</v>
      </c>
      <c r="E1699" s="609">
        <v>1</v>
      </c>
    </row>
    <row r="1700" spans="2:5">
      <c r="B1700" s="401" t="s">
        <v>612</v>
      </c>
      <c r="C1700" s="609">
        <v>10901201</v>
      </c>
      <c r="D1700" s="609">
        <v>105</v>
      </c>
      <c r="E1700" s="609">
        <v>2</v>
      </c>
    </row>
    <row r="1701" spans="2:5">
      <c r="B1701" s="401" t="s">
        <v>612</v>
      </c>
      <c r="C1701" s="609">
        <v>11801401</v>
      </c>
      <c r="D1701" s="609">
        <v>90</v>
      </c>
      <c r="E1701" s="609">
        <v>2</v>
      </c>
    </row>
    <row r="1702" spans="2:5">
      <c r="B1702" s="401" t="s">
        <v>612</v>
      </c>
      <c r="C1702" s="609">
        <v>11901401</v>
      </c>
      <c r="D1702" s="609">
        <v>184</v>
      </c>
      <c r="E1702" s="609">
        <v>5</v>
      </c>
    </row>
    <row r="1703" spans="2:5">
      <c r="B1703" s="401" t="s">
        <v>612</v>
      </c>
      <c r="C1703" s="609">
        <v>12801401</v>
      </c>
      <c r="D1703" s="609">
        <v>304</v>
      </c>
      <c r="E1703" s="609">
        <v>1</v>
      </c>
    </row>
    <row r="1704" spans="2:5">
      <c r="B1704" s="401" t="s">
        <v>612</v>
      </c>
      <c r="C1704" s="609">
        <v>12901401</v>
      </c>
      <c r="D1704" s="609">
        <v>210</v>
      </c>
      <c r="E1704" s="609">
        <v>3</v>
      </c>
    </row>
    <row r="1705" spans="2:5">
      <c r="B1705" s="401" t="s">
        <v>612</v>
      </c>
      <c r="C1705" s="609">
        <v>13011703</v>
      </c>
      <c r="D1705" s="609">
        <v>1</v>
      </c>
      <c r="E1705" s="609">
        <v>339</v>
      </c>
    </row>
    <row r="1706" spans="2:5">
      <c r="B1706" s="401" t="s">
        <v>612</v>
      </c>
      <c r="C1706" s="609">
        <v>15011701</v>
      </c>
      <c r="D1706" s="609">
        <v>1</v>
      </c>
      <c r="E1706" s="609">
        <v>256</v>
      </c>
    </row>
    <row r="1707" spans="2:5">
      <c r="B1707" s="401" t="s">
        <v>612</v>
      </c>
      <c r="C1707" s="609">
        <v>15011704</v>
      </c>
      <c r="D1707" s="609">
        <v>7</v>
      </c>
      <c r="E1707" s="609">
        <v>252</v>
      </c>
    </row>
    <row r="1708" spans="2:5">
      <c r="B1708" s="401" t="s">
        <v>612</v>
      </c>
      <c r="C1708" s="609">
        <v>15011709</v>
      </c>
      <c r="D1708" s="609">
        <v>2</v>
      </c>
      <c r="E1708" s="609">
        <v>279</v>
      </c>
    </row>
    <row r="1709" spans="2:5">
      <c r="B1709" s="401" t="s">
        <v>612</v>
      </c>
      <c r="C1709" s="609">
        <v>15801401</v>
      </c>
      <c r="D1709" s="609">
        <v>221</v>
      </c>
      <c r="E1709" s="609">
        <v>1</v>
      </c>
    </row>
    <row r="1710" spans="2:5">
      <c r="B1710" s="401" t="s">
        <v>612</v>
      </c>
      <c r="C1710" s="609">
        <v>15901401</v>
      </c>
      <c r="D1710" s="609">
        <v>196</v>
      </c>
      <c r="E1710" s="609">
        <v>2</v>
      </c>
    </row>
    <row r="1711" spans="2:5">
      <c r="B1711" s="401" t="s">
        <v>612</v>
      </c>
      <c r="C1711" s="609">
        <v>16801501</v>
      </c>
      <c r="D1711" s="609">
        <v>262</v>
      </c>
      <c r="E1711" s="609">
        <v>3</v>
      </c>
    </row>
    <row r="1712" spans="2:5">
      <c r="B1712" s="401" t="s">
        <v>612</v>
      </c>
      <c r="C1712" s="609">
        <v>17001503</v>
      </c>
      <c r="D1712" s="609">
        <v>390</v>
      </c>
      <c r="E1712" s="609">
        <v>8</v>
      </c>
    </row>
    <row r="1713" spans="2:5">
      <c r="B1713" s="401" t="s">
        <v>612</v>
      </c>
      <c r="C1713" s="609">
        <v>17001506</v>
      </c>
      <c r="D1713" s="609">
        <v>225</v>
      </c>
      <c r="E1713" s="609">
        <v>2</v>
      </c>
    </row>
    <row r="1714" spans="2:5">
      <c r="B1714" s="401" t="s">
        <v>612</v>
      </c>
      <c r="C1714" s="609">
        <v>17001507</v>
      </c>
      <c r="D1714" s="609">
        <v>185</v>
      </c>
      <c r="E1714" s="609">
        <v>3</v>
      </c>
    </row>
    <row r="1715" spans="2:5">
      <c r="B1715" s="401" t="s">
        <v>612</v>
      </c>
      <c r="C1715" s="609">
        <v>17001508</v>
      </c>
      <c r="D1715" s="609">
        <v>553</v>
      </c>
      <c r="E1715" s="609">
        <v>2</v>
      </c>
    </row>
    <row r="1716" spans="2:5">
      <c r="B1716" s="401" t="s">
        <v>612</v>
      </c>
      <c r="C1716" s="609">
        <v>17001509</v>
      </c>
      <c r="D1716" s="609">
        <v>44</v>
      </c>
      <c r="E1716" s="609">
        <v>34</v>
      </c>
    </row>
    <row r="1717" spans="2:5">
      <c r="B1717" s="401" t="s">
        <v>612</v>
      </c>
      <c r="C1717" s="609">
        <v>17801501</v>
      </c>
      <c r="D1717" s="609">
        <v>168</v>
      </c>
      <c r="E1717" s="609">
        <v>3</v>
      </c>
    </row>
    <row r="1718" spans="2:5">
      <c r="B1718" s="401" t="s">
        <v>612</v>
      </c>
      <c r="C1718" s="609">
        <v>19001105</v>
      </c>
      <c r="D1718" s="609">
        <v>314</v>
      </c>
      <c r="E1718" s="609">
        <v>25</v>
      </c>
    </row>
    <row r="1719" spans="2:5">
      <c r="B1719" s="401" t="s">
        <v>612</v>
      </c>
      <c r="C1719" s="609">
        <v>19001106</v>
      </c>
      <c r="D1719" s="609">
        <v>451</v>
      </c>
      <c r="E1719" s="609">
        <v>69</v>
      </c>
    </row>
    <row r="1720" spans="2:5">
      <c r="B1720" s="401" t="s">
        <v>612</v>
      </c>
      <c r="C1720" s="609">
        <v>19001107</v>
      </c>
      <c r="D1720" s="609">
        <v>372</v>
      </c>
      <c r="E1720" s="609">
        <v>121</v>
      </c>
    </row>
    <row r="1721" spans="2:5">
      <c r="B1721" s="401" t="s">
        <v>612</v>
      </c>
      <c r="C1721" s="609">
        <v>19001108</v>
      </c>
      <c r="D1721" s="609">
        <v>678</v>
      </c>
      <c r="E1721" s="609">
        <v>127</v>
      </c>
    </row>
    <row r="1722" spans="2:5">
      <c r="B1722" s="401" t="s">
        <v>612</v>
      </c>
      <c r="C1722" s="609">
        <v>19001109</v>
      </c>
      <c r="D1722" s="609">
        <v>313</v>
      </c>
      <c r="E1722" s="609">
        <v>248</v>
      </c>
    </row>
    <row r="1723" spans="2:5">
      <c r="B1723" s="401" t="s">
        <v>612</v>
      </c>
      <c r="C1723" s="609">
        <v>19001110</v>
      </c>
      <c r="D1723" s="609">
        <v>707</v>
      </c>
      <c r="E1723" s="609">
        <v>494</v>
      </c>
    </row>
    <row r="1724" spans="2:5">
      <c r="B1724" s="401" t="s">
        <v>612</v>
      </c>
      <c r="C1724" s="609">
        <v>19001111</v>
      </c>
      <c r="D1724" s="609">
        <v>491</v>
      </c>
      <c r="E1724" s="609">
        <v>269</v>
      </c>
    </row>
    <row r="1725" spans="2:5">
      <c r="B1725" s="401" t="s">
        <v>612</v>
      </c>
      <c r="C1725" s="609">
        <v>19001112</v>
      </c>
      <c r="D1725" s="609">
        <v>486</v>
      </c>
      <c r="E1725" s="609">
        <v>158</v>
      </c>
    </row>
    <row r="1726" spans="2:5">
      <c r="B1726" s="401" t="s">
        <v>612</v>
      </c>
      <c r="C1726" s="609">
        <v>19001113</v>
      </c>
      <c r="D1726" s="609">
        <v>290</v>
      </c>
      <c r="E1726" s="609">
        <v>243</v>
      </c>
    </row>
    <row r="1727" spans="2:5">
      <c r="B1727" s="401" t="s">
        <v>612</v>
      </c>
      <c r="C1727" s="609">
        <v>19001114</v>
      </c>
      <c r="D1727" s="609">
        <v>485</v>
      </c>
      <c r="E1727" s="609">
        <v>201</v>
      </c>
    </row>
    <row r="1728" spans="2:5">
      <c r="B1728" s="401" t="s">
        <v>612</v>
      </c>
      <c r="C1728" s="609">
        <v>19001115</v>
      </c>
      <c r="D1728" s="609">
        <v>794</v>
      </c>
      <c r="E1728" s="609">
        <v>170</v>
      </c>
    </row>
    <row r="1729" spans="2:5">
      <c r="B1729" s="401" t="s">
        <v>612</v>
      </c>
      <c r="C1729" s="609">
        <v>19001116</v>
      </c>
      <c r="D1729" s="609">
        <v>778</v>
      </c>
      <c r="E1729" s="609">
        <v>538</v>
      </c>
    </row>
    <row r="1730" spans="2:5">
      <c r="B1730" s="401" t="s">
        <v>612</v>
      </c>
      <c r="C1730" s="609">
        <v>19001117</v>
      </c>
      <c r="D1730" s="609">
        <v>312</v>
      </c>
      <c r="E1730" s="609">
        <v>198</v>
      </c>
    </row>
    <row r="1731" spans="2:5">
      <c r="B1731" s="401" t="s">
        <v>612</v>
      </c>
      <c r="C1731" s="609">
        <v>19001118</v>
      </c>
      <c r="D1731" s="609">
        <v>526</v>
      </c>
      <c r="E1731" s="609">
        <v>207</v>
      </c>
    </row>
    <row r="1732" spans="2:5">
      <c r="B1732" s="401" t="s">
        <v>612</v>
      </c>
      <c r="C1732" s="609">
        <v>19001119</v>
      </c>
      <c r="D1732" s="609">
        <v>1459</v>
      </c>
      <c r="E1732" s="609">
        <v>503</v>
      </c>
    </row>
    <row r="1733" spans="2:5">
      <c r="B1733" s="401" t="s">
        <v>612</v>
      </c>
      <c r="C1733" s="609">
        <v>19001120</v>
      </c>
      <c r="D1733" s="609">
        <v>394</v>
      </c>
      <c r="E1733" s="609">
        <v>280</v>
      </c>
    </row>
    <row r="1734" spans="2:5">
      <c r="B1734" s="401" t="s">
        <v>612</v>
      </c>
      <c r="C1734" s="609">
        <v>19001121</v>
      </c>
      <c r="D1734" s="609">
        <v>757</v>
      </c>
      <c r="E1734" s="609">
        <v>280</v>
      </c>
    </row>
    <row r="1735" spans="2:5">
      <c r="B1735" s="401" t="s">
        <v>612</v>
      </c>
      <c r="C1735" s="609">
        <v>19001122</v>
      </c>
      <c r="D1735" s="609">
        <v>293</v>
      </c>
      <c r="E1735" s="609">
        <v>259</v>
      </c>
    </row>
    <row r="1736" spans="2:5">
      <c r="B1736" s="401" t="s">
        <v>612</v>
      </c>
      <c r="C1736" s="609">
        <v>19001123</v>
      </c>
      <c r="D1736" s="609">
        <v>181</v>
      </c>
      <c r="E1736" s="609">
        <v>76</v>
      </c>
    </row>
    <row r="1737" spans="2:5">
      <c r="B1737" s="401" t="s">
        <v>612</v>
      </c>
      <c r="C1737" s="609">
        <v>19001124</v>
      </c>
      <c r="D1737" s="609">
        <v>313</v>
      </c>
      <c r="E1737" s="609">
        <v>157</v>
      </c>
    </row>
    <row r="1738" spans="2:5">
      <c r="B1738" s="401" t="s">
        <v>612</v>
      </c>
      <c r="C1738" s="609">
        <v>19001125</v>
      </c>
      <c r="D1738" s="609">
        <v>304</v>
      </c>
      <c r="E1738" s="609">
        <v>158</v>
      </c>
    </row>
    <row r="1739" spans="2:5">
      <c r="B1739" s="401" t="s">
        <v>612</v>
      </c>
      <c r="C1739" s="609">
        <v>19001126</v>
      </c>
      <c r="D1739" s="609">
        <v>253</v>
      </c>
      <c r="E1739" s="609">
        <v>107</v>
      </c>
    </row>
    <row r="1740" spans="2:5">
      <c r="B1740" s="401" t="s">
        <v>612</v>
      </c>
      <c r="C1740" s="609">
        <v>19001127</v>
      </c>
      <c r="D1740" s="609">
        <v>249</v>
      </c>
      <c r="E1740" s="609">
        <v>114</v>
      </c>
    </row>
    <row r="1741" spans="2:5">
      <c r="B1741" s="401" t="s">
        <v>612</v>
      </c>
      <c r="C1741" s="609">
        <v>19001128</v>
      </c>
      <c r="D1741" s="609">
        <v>319</v>
      </c>
      <c r="E1741" s="609">
        <v>192</v>
      </c>
    </row>
    <row r="1742" spans="2:5">
      <c r="B1742" s="401" t="s">
        <v>612</v>
      </c>
      <c r="C1742" s="609">
        <v>19801102</v>
      </c>
      <c r="D1742" s="609">
        <v>92</v>
      </c>
      <c r="E1742" s="609">
        <v>6</v>
      </c>
    </row>
    <row r="1743" spans="2:5">
      <c r="B1743" s="401" t="s">
        <v>612</v>
      </c>
      <c r="C1743" s="609">
        <v>20801101</v>
      </c>
      <c r="D1743" s="609">
        <v>177</v>
      </c>
      <c r="E1743" s="609">
        <v>1</v>
      </c>
    </row>
    <row r="1744" spans="2:5">
      <c r="B1744" s="401" t="s">
        <v>612</v>
      </c>
      <c r="C1744" s="609">
        <v>21001102</v>
      </c>
      <c r="D1744" s="609">
        <v>219</v>
      </c>
      <c r="E1744" s="609">
        <v>3</v>
      </c>
    </row>
    <row r="1745" spans="2:5">
      <c r="B1745" s="401" t="s">
        <v>612</v>
      </c>
      <c r="C1745" s="609">
        <v>21001103</v>
      </c>
      <c r="D1745" s="609">
        <v>292</v>
      </c>
      <c r="E1745" s="609">
        <v>1</v>
      </c>
    </row>
    <row r="1746" spans="2:5">
      <c r="B1746" s="401" t="s">
        <v>612</v>
      </c>
      <c r="C1746" s="609">
        <v>21001105</v>
      </c>
      <c r="D1746" s="609">
        <v>2027</v>
      </c>
      <c r="E1746" s="609">
        <v>340</v>
      </c>
    </row>
    <row r="1747" spans="2:5">
      <c r="B1747" s="401" t="s">
        <v>612</v>
      </c>
      <c r="C1747" s="609">
        <v>21001106</v>
      </c>
      <c r="D1747" s="609">
        <v>405</v>
      </c>
      <c r="E1747" s="609">
        <v>309</v>
      </c>
    </row>
    <row r="1748" spans="2:5">
      <c r="B1748" s="401" t="s">
        <v>612</v>
      </c>
      <c r="C1748" s="609">
        <v>21001107</v>
      </c>
      <c r="D1748" s="609">
        <v>751</v>
      </c>
      <c r="E1748" s="609">
        <v>429</v>
      </c>
    </row>
    <row r="1749" spans="2:5">
      <c r="B1749" s="401" t="s">
        <v>612</v>
      </c>
      <c r="C1749" s="609">
        <v>21001109</v>
      </c>
      <c r="D1749" s="609">
        <v>250</v>
      </c>
      <c r="E1749" s="609">
        <v>69</v>
      </c>
    </row>
    <row r="1750" spans="2:5">
      <c r="B1750" s="401" t="s">
        <v>612</v>
      </c>
      <c r="C1750" s="609">
        <v>21001110</v>
      </c>
      <c r="D1750" s="609">
        <v>508</v>
      </c>
      <c r="E1750" s="609">
        <v>145</v>
      </c>
    </row>
    <row r="1751" spans="2:5">
      <c r="B1751" s="401" t="s">
        <v>612</v>
      </c>
      <c r="C1751" s="609">
        <v>21001111</v>
      </c>
      <c r="D1751" s="609">
        <v>205</v>
      </c>
      <c r="E1751" s="609">
        <v>101</v>
      </c>
    </row>
    <row r="1752" spans="2:5">
      <c r="B1752" s="401" t="s">
        <v>612</v>
      </c>
      <c r="C1752" s="609">
        <v>21001112</v>
      </c>
      <c r="D1752" s="609">
        <v>258</v>
      </c>
      <c r="E1752" s="609">
        <v>162</v>
      </c>
    </row>
    <row r="1753" spans="2:5">
      <c r="B1753" s="401" t="s">
        <v>612</v>
      </c>
      <c r="C1753" s="609">
        <v>21001113</v>
      </c>
      <c r="D1753" s="609">
        <v>379</v>
      </c>
      <c r="E1753" s="609">
        <v>201</v>
      </c>
    </row>
    <row r="1754" spans="2:5">
      <c r="B1754" s="401" t="s">
        <v>612</v>
      </c>
      <c r="C1754" s="609">
        <v>21001114</v>
      </c>
      <c r="D1754" s="609">
        <v>235</v>
      </c>
      <c r="E1754" s="609">
        <v>152</v>
      </c>
    </row>
    <row r="1755" spans="2:5">
      <c r="B1755" s="401" t="s">
        <v>612</v>
      </c>
      <c r="C1755" s="609">
        <v>21001115</v>
      </c>
      <c r="D1755" s="609">
        <v>162</v>
      </c>
      <c r="E1755" s="609">
        <v>122</v>
      </c>
    </row>
    <row r="1756" spans="2:5">
      <c r="B1756" s="401" t="s">
        <v>612</v>
      </c>
      <c r="C1756" s="609">
        <v>21001116</v>
      </c>
      <c r="D1756" s="609">
        <v>654</v>
      </c>
      <c r="E1756" s="609">
        <v>561</v>
      </c>
    </row>
    <row r="1757" spans="2:5">
      <c r="B1757" s="401" t="s">
        <v>612</v>
      </c>
      <c r="C1757" s="609">
        <v>21001117</v>
      </c>
      <c r="D1757" s="609">
        <v>478</v>
      </c>
      <c r="E1757" s="609">
        <v>337</v>
      </c>
    </row>
    <row r="1758" spans="2:5">
      <c r="B1758" s="401" t="s">
        <v>612</v>
      </c>
      <c r="C1758" s="609">
        <v>21001118</v>
      </c>
      <c r="D1758" s="609">
        <v>207</v>
      </c>
      <c r="E1758" s="609">
        <v>148</v>
      </c>
    </row>
    <row r="1759" spans="2:5">
      <c r="B1759" s="401" t="s">
        <v>612</v>
      </c>
      <c r="C1759" s="609">
        <v>21001119</v>
      </c>
      <c r="D1759" s="609">
        <v>418</v>
      </c>
      <c r="E1759" s="609">
        <v>224</v>
      </c>
    </row>
    <row r="1760" spans="2:5">
      <c r="B1760" s="401" t="s">
        <v>612</v>
      </c>
      <c r="C1760" s="609">
        <v>21001120</v>
      </c>
      <c r="D1760" s="609">
        <v>290</v>
      </c>
      <c r="E1760" s="609">
        <v>231</v>
      </c>
    </row>
    <row r="1761" spans="2:5">
      <c r="B1761" s="401" t="s">
        <v>612</v>
      </c>
      <c r="C1761" s="609">
        <v>21001121</v>
      </c>
      <c r="D1761" s="609">
        <v>500</v>
      </c>
      <c r="E1761" s="609">
        <v>380</v>
      </c>
    </row>
    <row r="1762" spans="2:5">
      <c r="B1762" s="401" t="s">
        <v>612</v>
      </c>
      <c r="C1762" s="609">
        <v>21001122</v>
      </c>
      <c r="D1762" s="609">
        <v>326</v>
      </c>
      <c r="E1762" s="609">
        <v>241</v>
      </c>
    </row>
    <row r="1763" spans="2:5">
      <c r="B1763" s="401" t="s">
        <v>612</v>
      </c>
      <c r="C1763" s="609">
        <v>21001123</v>
      </c>
      <c r="D1763" s="609">
        <v>392</v>
      </c>
      <c r="E1763" s="609">
        <v>265</v>
      </c>
    </row>
    <row r="1764" spans="2:5">
      <c r="B1764" s="401" t="s">
        <v>612</v>
      </c>
      <c r="C1764" s="609">
        <v>21001124</v>
      </c>
      <c r="D1764" s="609">
        <v>865</v>
      </c>
      <c r="E1764" s="609">
        <v>124</v>
      </c>
    </row>
    <row r="1765" spans="2:5">
      <c r="B1765" s="401" t="s">
        <v>612</v>
      </c>
      <c r="C1765" s="609">
        <v>21001125</v>
      </c>
      <c r="D1765" s="609">
        <v>285</v>
      </c>
      <c r="E1765" s="609">
        <v>190</v>
      </c>
    </row>
    <row r="1766" spans="2:5">
      <c r="B1766" s="401" t="s">
        <v>612</v>
      </c>
      <c r="C1766" s="609">
        <v>21001126</v>
      </c>
      <c r="D1766" s="609">
        <v>298</v>
      </c>
      <c r="E1766" s="609">
        <v>229</v>
      </c>
    </row>
    <row r="1767" spans="2:5">
      <c r="B1767" s="401" t="s">
        <v>612</v>
      </c>
      <c r="C1767" s="609">
        <v>21001127</v>
      </c>
      <c r="D1767" s="609">
        <v>355</v>
      </c>
      <c r="E1767" s="609">
        <v>184</v>
      </c>
    </row>
    <row r="1768" spans="2:5">
      <c r="B1768" s="401" t="s">
        <v>612</v>
      </c>
      <c r="C1768" s="609">
        <v>21001128</v>
      </c>
      <c r="D1768" s="609">
        <v>250</v>
      </c>
      <c r="E1768" s="609">
        <v>176</v>
      </c>
    </row>
    <row r="1769" spans="2:5">
      <c r="B1769" s="401" t="s">
        <v>612</v>
      </c>
      <c r="C1769" s="609">
        <v>21001129</v>
      </c>
      <c r="D1769" s="609">
        <v>341</v>
      </c>
      <c r="E1769" s="609">
        <v>287</v>
      </c>
    </row>
    <row r="1770" spans="2:5">
      <c r="B1770" s="401" t="s">
        <v>612</v>
      </c>
      <c r="C1770" s="609">
        <v>21001130</v>
      </c>
      <c r="D1770" s="609">
        <v>1417</v>
      </c>
      <c r="E1770" s="609">
        <v>231</v>
      </c>
    </row>
    <row r="1771" spans="2:5">
      <c r="B1771" s="401" t="s">
        <v>612</v>
      </c>
      <c r="C1771" s="609">
        <v>21001131</v>
      </c>
      <c r="D1771" s="609">
        <v>1114</v>
      </c>
      <c r="E1771" s="609">
        <v>232</v>
      </c>
    </row>
    <row r="1772" spans="2:5">
      <c r="B1772" s="401" t="s">
        <v>612</v>
      </c>
      <c r="C1772" s="609">
        <v>21001132</v>
      </c>
      <c r="D1772" s="609">
        <v>731</v>
      </c>
      <c r="E1772" s="609">
        <v>221</v>
      </c>
    </row>
    <row r="1773" spans="2:5">
      <c r="B1773" s="401" t="s">
        <v>612</v>
      </c>
      <c r="C1773" s="609">
        <v>21801101</v>
      </c>
      <c r="D1773" s="609">
        <v>177</v>
      </c>
      <c r="E1773" s="609">
        <v>5</v>
      </c>
    </row>
    <row r="1774" spans="2:5">
      <c r="B1774" s="401" t="s">
        <v>612</v>
      </c>
      <c r="C1774" s="609">
        <v>21901101</v>
      </c>
      <c r="D1774" s="609">
        <v>188</v>
      </c>
      <c r="E1774" s="609">
        <v>2</v>
      </c>
    </row>
    <row r="1775" spans="2:5">
      <c r="B1775" s="401" t="s">
        <v>613</v>
      </c>
      <c r="C1775" s="609">
        <v>20046123</v>
      </c>
      <c r="D1775" s="609">
        <v>220</v>
      </c>
      <c r="E1775" s="609">
        <v>36</v>
      </c>
    </row>
    <row r="1776" spans="2:5">
      <c r="B1776" s="401" t="s">
        <v>613</v>
      </c>
      <c r="C1776" s="609">
        <v>20086123</v>
      </c>
      <c r="D1776" s="609">
        <v>211</v>
      </c>
      <c r="E1776" s="609">
        <v>52</v>
      </c>
    </row>
    <row r="1777" spans="2:5">
      <c r="B1777" s="401" t="s">
        <v>613</v>
      </c>
      <c r="C1777" s="609">
        <v>20096123</v>
      </c>
      <c r="D1777" s="609">
        <v>203</v>
      </c>
      <c r="E1777" s="609">
        <v>118</v>
      </c>
    </row>
    <row r="1778" spans="2:5">
      <c r="B1778" s="401" t="s">
        <v>613</v>
      </c>
      <c r="C1778" s="609">
        <v>20106123</v>
      </c>
      <c r="D1778" s="609">
        <v>208</v>
      </c>
      <c r="E1778" s="609">
        <v>134</v>
      </c>
    </row>
    <row r="1779" spans="2:5">
      <c r="B1779" s="401" t="s">
        <v>613</v>
      </c>
      <c r="C1779" s="609">
        <v>20116123</v>
      </c>
      <c r="D1779" s="609">
        <v>188</v>
      </c>
      <c r="E1779" s="609">
        <v>89</v>
      </c>
    </row>
    <row r="1780" spans="2:5">
      <c r="B1780" s="401" t="s">
        <v>613</v>
      </c>
      <c r="C1780" s="609">
        <v>20126123</v>
      </c>
      <c r="D1780" s="609">
        <v>168</v>
      </c>
      <c r="E1780" s="609">
        <v>24</v>
      </c>
    </row>
    <row r="1781" spans="2:5">
      <c r="B1781" s="401" t="s">
        <v>613</v>
      </c>
      <c r="C1781" s="609">
        <v>20136123</v>
      </c>
      <c r="D1781" s="609">
        <v>195</v>
      </c>
      <c r="E1781" s="609">
        <v>51</v>
      </c>
    </row>
    <row r="1782" spans="2:5">
      <c r="B1782" s="401" t="s">
        <v>613</v>
      </c>
      <c r="C1782" s="609">
        <v>20146123</v>
      </c>
      <c r="D1782" s="609">
        <v>269</v>
      </c>
      <c r="E1782" s="609">
        <v>156</v>
      </c>
    </row>
    <row r="1783" spans="2:5">
      <c r="B1783" s="401" t="s">
        <v>613</v>
      </c>
      <c r="C1783" s="609">
        <v>20156123</v>
      </c>
      <c r="D1783" s="609">
        <v>275</v>
      </c>
      <c r="E1783" s="609">
        <v>5</v>
      </c>
    </row>
    <row r="1784" spans="2:5">
      <c r="B1784" s="401" t="s">
        <v>613</v>
      </c>
      <c r="C1784" s="609">
        <v>21016123</v>
      </c>
      <c r="D1784" s="609">
        <v>255</v>
      </c>
      <c r="E1784" s="609">
        <v>28</v>
      </c>
    </row>
    <row r="1785" spans="2:5">
      <c r="B1785" s="401" t="s">
        <v>613</v>
      </c>
      <c r="C1785" s="609">
        <v>21026123</v>
      </c>
      <c r="D1785" s="609">
        <v>200</v>
      </c>
      <c r="E1785" s="609">
        <v>111</v>
      </c>
    </row>
    <row r="1786" spans="2:5">
      <c r="B1786" s="401" t="s">
        <v>613</v>
      </c>
      <c r="C1786" s="609">
        <v>21036123</v>
      </c>
      <c r="D1786" s="609">
        <v>170</v>
      </c>
      <c r="E1786" s="609">
        <v>27</v>
      </c>
    </row>
    <row r="1787" spans="2:5">
      <c r="B1787" s="401" t="s">
        <v>613</v>
      </c>
      <c r="C1787" s="609">
        <v>21046123</v>
      </c>
      <c r="D1787" s="609">
        <v>200</v>
      </c>
      <c r="E1787" s="609">
        <v>106</v>
      </c>
    </row>
    <row r="1788" spans="2:5">
      <c r="B1788" s="401" t="s">
        <v>613</v>
      </c>
      <c r="C1788" s="609">
        <v>21056123</v>
      </c>
      <c r="D1788" s="609">
        <v>242</v>
      </c>
      <c r="E1788" s="609">
        <v>91</v>
      </c>
    </row>
    <row r="1789" spans="2:5">
      <c r="B1789" s="401" t="s">
        <v>613</v>
      </c>
      <c r="C1789" s="609">
        <v>21096123</v>
      </c>
      <c r="D1789" s="609">
        <v>344</v>
      </c>
      <c r="E1789" s="609">
        <v>99</v>
      </c>
    </row>
    <row r="1790" spans="2:5">
      <c r="B1790" s="401" t="s">
        <v>613</v>
      </c>
      <c r="C1790" s="609">
        <v>21106123</v>
      </c>
      <c r="D1790" s="609">
        <v>267</v>
      </c>
      <c r="E1790" s="609">
        <v>121</v>
      </c>
    </row>
    <row r="1791" spans="2:5">
      <c r="B1791" s="401" t="s">
        <v>613</v>
      </c>
      <c r="C1791" s="609">
        <v>21116123</v>
      </c>
      <c r="D1791" s="609">
        <v>183</v>
      </c>
      <c r="E1791" s="609">
        <v>29</v>
      </c>
    </row>
    <row r="1792" spans="2:5">
      <c r="B1792" s="401" t="s">
        <v>613</v>
      </c>
      <c r="C1792" s="609">
        <v>21126123</v>
      </c>
      <c r="D1792" s="609">
        <v>170</v>
      </c>
      <c r="E1792" s="609">
        <v>15</v>
      </c>
    </row>
    <row r="1793" spans="2:6">
      <c r="B1793" s="401" t="s">
        <v>613</v>
      </c>
      <c r="C1793" s="609">
        <v>21136123</v>
      </c>
      <c r="D1793" s="609">
        <v>243</v>
      </c>
      <c r="E1793" s="609">
        <v>86</v>
      </c>
    </row>
    <row r="1794" spans="2:6">
      <c r="B1794" s="401" t="s">
        <v>613</v>
      </c>
      <c r="C1794" s="609">
        <v>21156123</v>
      </c>
      <c r="D1794" s="609">
        <v>209</v>
      </c>
      <c r="E1794" s="609">
        <v>42</v>
      </c>
    </row>
    <row r="1795" spans="2:6">
      <c r="B1795" s="401" t="s">
        <v>613</v>
      </c>
      <c r="C1795" s="609">
        <v>21166123</v>
      </c>
      <c r="D1795" s="609">
        <v>171</v>
      </c>
      <c r="E1795" s="609">
        <v>57</v>
      </c>
    </row>
    <row r="1796" spans="2:6">
      <c r="B1796" s="401" t="s">
        <v>613</v>
      </c>
      <c r="C1796" s="609">
        <v>21176123</v>
      </c>
      <c r="D1796" s="609">
        <v>239</v>
      </c>
      <c r="E1796" s="609">
        <v>121</v>
      </c>
    </row>
    <row r="1797" spans="2:6">
      <c r="B1797" s="401" t="s">
        <v>613</v>
      </c>
      <c r="C1797" s="609">
        <v>21186123</v>
      </c>
      <c r="D1797" s="609">
        <v>212</v>
      </c>
      <c r="E1797" s="609">
        <v>32</v>
      </c>
    </row>
    <row r="1798" spans="2:6">
      <c r="B1798" s="401" t="s">
        <v>614</v>
      </c>
      <c r="C1798" s="609">
        <v>2008110</v>
      </c>
      <c r="D1798" s="609">
        <v>353</v>
      </c>
      <c r="E1798" s="609">
        <v>6</v>
      </c>
    </row>
    <row r="1799" spans="2:6">
      <c r="B1799" s="401" t="s">
        <v>614</v>
      </c>
      <c r="C1799" s="609">
        <v>7008209</v>
      </c>
      <c r="D1799" s="609">
        <v>654</v>
      </c>
      <c r="E1799" s="609">
        <v>9</v>
      </c>
      <c r="F1799" s="77"/>
    </row>
    <row r="1800" spans="2:6">
      <c r="B1800" s="401" t="s">
        <v>614</v>
      </c>
      <c r="C1800" s="609">
        <v>7008215</v>
      </c>
      <c r="D1800" s="609">
        <v>252</v>
      </c>
      <c r="E1800" s="609">
        <v>1</v>
      </c>
    </row>
    <row r="1801" spans="2:6">
      <c r="B1801" s="401" t="s">
        <v>614</v>
      </c>
      <c r="C1801" s="609">
        <v>17808001</v>
      </c>
      <c r="D1801" s="609">
        <v>309</v>
      </c>
      <c r="E1801" s="609">
        <v>1</v>
      </c>
    </row>
    <row r="1802" spans="2:6">
      <c r="B1802" s="401" t="s">
        <v>614</v>
      </c>
      <c r="C1802" s="609">
        <v>17908001</v>
      </c>
      <c r="D1802" s="609">
        <v>275</v>
      </c>
      <c r="E1802" s="609">
        <v>1</v>
      </c>
    </row>
    <row r="1803" spans="2:6">
      <c r="B1803" s="401" t="s">
        <v>614</v>
      </c>
      <c r="C1803" s="609">
        <v>19018101</v>
      </c>
      <c r="D1803" s="609">
        <v>177</v>
      </c>
      <c r="E1803" s="609">
        <v>1</v>
      </c>
    </row>
    <row r="1804" spans="2:6">
      <c r="B1804" s="401" t="s">
        <v>614</v>
      </c>
      <c r="C1804" s="609">
        <v>20008101</v>
      </c>
      <c r="D1804" s="609">
        <v>147</v>
      </c>
      <c r="E1804" s="609">
        <v>1</v>
      </c>
    </row>
    <row r="1805" spans="2:6">
      <c r="B1805" s="401" t="s">
        <v>614</v>
      </c>
      <c r="C1805" s="609">
        <v>20008108</v>
      </c>
      <c r="D1805" s="609">
        <v>501</v>
      </c>
      <c r="E1805" s="609">
        <v>1</v>
      </c>
    </row>
    <row r="1806" spans="2:6">
      <c r="B1806" s="401" t="s">
        <v>614</v>
      </c>
      <c r="C1806" s="609">
        <v>21908001</v>
      </c>
      <c r="D1806" s="609">
        <v>237</v>
      </c>
      <c r="E1806" s="609">
        <v>2</v>
      </c>
    </row>
    <row r="1808" spans="2:6">
      <c r="C1808" s="611" t="s">
        <v>297</v>
      </c>
      <c r="D1808" s="610">
        <f>SUM(D4:D1807)</f>
        <v>835289</v>
      </c>
      <c r="E1808" s="610">
        <f>SUM(E4:E1807)</f>
        <v>496951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83"/>
  <sheetViews>
    <sheetView workbookViewId="0">
      <pane ySplit="3" topLeftCell="A475" activePane="bottomLeft" state="frozen"/>
      <selection activeCell="C58" sqref="C58"/>
      <selection pane="bottomLeft" activeCell="H504" sqref="H504"/>
    </sheetView>
  </sheetViews>
  <sheetFormatPr defaultColWidth="9.33203125" defaultRowHeight="15"/>
  <cols>
    <col min="1" max="1" width="22.1640625" style="106" bestFit="1" customWidth="1"/>
    <col min="2" max="2" width="44.6640625" style="106" bestFit="1" customWidth="1"/>
    <col min="3" max="3" width="30.6640625" style="106" bestFit="1" customWidth="1"/>
    <col min="4" max="5" width="9.33203125" style="106"/>
    <col min="6" max="18" width="12.33203125" style="106" bestFit="1" customWidth="1"/>
    <col min="19" max="19" width="16.5" style="106" bestFit="1" customWidth="1"/>
    <col min="20" max="16384" width="9.33203125" style="106"/>
  </cols>
  <sheetData>
    <row r="1" spans="1:19" ht="15.75" thickBot="1">
      <c r="A1" s="13" t="s">
        <v>760</v>
      </c>
      <c r="B1" s="4"/>
    </row>
    <row r="2" spans="1:19">
      <c r="A2" s="750" t="s">
        <v>256</v>
      </c>
      <c r="B2" s="752" t="s">
        <v>302</v>
      </c>
      <c r="C2" s="752"/>
      <c r="D2" s="752"/>
      <c r="E2" s="752"/>
      <c r="F2" s="754">
        <v>44561</v>
      </c>
      <c r="G2" s="754">
        <v>44592</v>
      </c>
      <c r="H2" s="754">
        <v>44620</v>
      </c>
      <c r="I2" s="754">
        <v>44651</v>
      </c>
      <c r="J2" s="754">
        <v>44681</v>
      </c>
      <c r="K2" s="754">
        <v>44712</v>
      </c>
      <c r="L2" s="754">
        <v>44742</v>
      </c>
      <c r="M2" s="754">
        <v>44773</v>
      </c>
      <c r="N2" s="754">
        <v>44804</v>
      </c>
      <c r="O2" s="754">
        <v>44834</v>
      </c>
      <c r="P2" s="754">
        <v>44865</v>
      </c>
      <c r="Q2" s="754">
        <v>44895</v>
      </c>
      <c r="R2" s="754">
        <v>44926</v>
      </c>
      <c r="S2" s="754" t="s">
        <v>3155</v>
      </c>
    </row>
    <row r="3" spans="1:19" ht="15.75" thickBot="1">
      <c r="A3" s="751"/>
      <c r="B3" s="753"/>
      <c r="C3" s="753"/>
      <c r="D3" s="753"/>
      <c r="E3" s="753"/>
      <c r="F3" s="755">
        <v>44229</v>
      </c>
      <c r="G3" s="755">
        <v>44229</v>
      </c>
      <c r="H3" s="755">
        <v>44260</v>
      </c>
      <c r="I3" s="755">
        <v>44291</v>
      </c>
      <c r="J3" s="755">
        <v>44322</v>
      </c>
      <c r="K3" s="755">
        <v>44353</v>
      </c>
      <c r="L3" s="755">
        <v>44384</v>
      </c>
      <c r="M3" s="755">
        <v>44229</v>
      </c>
      <c r="N3" s="755">
        <v>44229</v>
      </c>
      <c r="O3" s="755">
        <v>44384</v>
      </c>
      <c r="P3" s="755">
        <v>44322</v>
      </c>
      <c r="Q3" s="755">
        <v>44384</v>
      </c>
      <c r="R3" s="755">
        <v>44229</v>
      </c>
      <c r="S3" s="755">
        <v>44377</v>
      </c>
    </row>
    <row r="4" spans="1:19">
      <c r="A4" s="667" t="s">
        <v>1154</v>
      </c>
      <c r="B4" s="667" t="s">
        <v>103</v>
      </c>
      <c r="C4" s="667" t="s">
        <v>104</v>
      </c>
      <c r="D4" s="667">
        <v>6</v>
      </c>
      <c r="E4" s="667">
        <v>1</v>
      </c>
      <c r="F4" s="667">
        <v>1741</v>
      </c>
      <c r="G4" s="667">
        <v>1741</v>
      </c>
      <c r="H4" s="667">
        <v>1741</v>
      </c>
      <c r="I4" s="667">
        <v>1741</v>
      </c>
      <c r="J4" s="667">
        <v>1741</v>
      </c>
      <c r="K4" s="667">
        <v>1741</v>
      </c>
      <c r="L4" s="667">
        <v>1741</v>
      </c>
      <c r="M4" s="667">
        <v>1741</v>
      </c>
      <c r="N4" s="667">
        <v>1741</v>
      </c>
      <c r="O4" s="667">
        <v>1741</v>
      </c>
      <c r="P4" s="667">
        <v>1741</v>
      </c>
      <c r="Q4" s="667">
        <v>1741</v>
      </c>
      <c r="R4" s="667">
        <v>1741</v>
      </c>
      <c r="S4" s="668">
        <v>1740766</v>
      </c>
    </row>
    <row r="5" spans="1:19">
      <c r="A5" s="667" t="s">
        <v>1154</v>
      </c>
      <c r="B5" s="667" t="s">
        <v>105</v>
      </c>
      <c r="C5" s="667" t="s">
        <v>104</v>
      </c>
      <c r="D5" s="667">
        <v>6</v>
      </c>
      <c r="E5" s="667">
        <v>1</v>
      </c>
      <c r="F5" s="667">
        <v>1395</v>
      </c>
      <c r="G5" s="667">
        <v>1395</v>
      </c>
      <c r="H5" s="667">
        <v>1395</v>
      </c>
      <c r="I5" s="667">
        <v>1395</v>
      </c>
      <c r="J5" s="667">
        <v>1395</v>
      </c>
      <c r="K5" s="667">
        <v>1395</v>
      </c>
      <c r="L5" s="667">
        <v>1395</v>
      </c>
      <c r="M5" s="667">
        <v>1395</v>
      </c>
      <c r="N5" s="667">
        <v>1395</v>
      </c>
      <c r="O5" s="667">
        <v>1395</v>
      </c>
      <c r="P5" s="667">
        <v>1395</v>
      </c>
      <c r="Q5" s="667">
        <v>1395</v>
      </c>
      <c r="R5" s="667">
        <v>1395</v>
      </c>
      <c r="S5" s="668">
        <v>1395389</v>
      </c>
    </row>
    <row r="6" spans="1:19">
      <c r="A6" s="667" t="s">
        <v>1154</v>
      </c>
      <c r="B6" s="667" t="s">
        <v>136</v>
      </c>
      <c r="C6" s="667" t="s">
        <v>104</v>
      </c>
      <c r="D6" s="667">
        <v>6</v>
      </c>
      <c r="E6" s="667">
        <v>1</v>
      </c>
      <c r="F6" s="667">
        <v>1781</v>
      </c>
      <c r="G6" s="667">
        <v>1781</v>
      </c>
      <c r="H6" s="667">
        <v>1781</v>
      </c>
      <c r="I6" s="667">
        <v>1781</v>
      </c>
      <c r="J6" s="667">
        <v>1781</v>
      </c>
      <c r="K6" s="667">
        <v>1781</v>
      </c>
      <c r="L6" s="667">
        <v>1781</v>
      </c>
      <c r="M6" s="667">
        <v>1781</v>
      </c>
      <c r="N6" s="667">
        <v>1781</v>
      </c>
      <c r="O6" s="667">
        <v>1781</v>
      </c>
      <c r="P6" s="667">
        <v>1781</v>
      </c>
      <c r="Q6" s="667">
        <v>1781</v>
      </c>
      <c r="R6" s="667">
        <v>1781</v>
      </c>
      <c r="S6" s="668">
        <v>1781091</v>
      </c>
    </row>
    <row r="7" spans="1:19">
      <c r="A7" s="667" t="s">
        <v>1154</v>
      </c>
      <c r="B7" s="667" t="s">
        <v>137</v>
      </c>
      <c r="C7" s="667" t="s">
        <v>104</v>
      </c>
      <c r="D7" s="667">
        <v>6</v>
      </c>
      <c r="E7" s="667">
        <v>1</v>
      </c>
      <c r="F7" s="667">
        <v>0</v>
      </c>
      <c r="G7" s="667">
        <v>0</v>
      </c>
      <c r="H7" s="667">
        <v>0</v>
      </c>
      <c r="I7" s="667">
        <v>0</v>
      </c>
      <c r="J7" s="667">
        <v>0</v>
      </c>
      <c r="K7" s="667">
        <v>0</v>
      </c>
      <c r="L7" s="667">
        <v>0</v>
      </c>
      <c r="M7" s="667">
        <v>0</v>
      </c>
      <c r="N7" s="667">
        <v>0</v>
      </c>
      <c r="O7" s="667">
        <v>0</v>
      </c>
      <c r="P7" s="667">
        <v>0</v>
      </c>
      <c r="Q7" s="667">
        <v>0</v>
      </c>
      <c r="R7" s="667">
        <v>0</v>
      </c>
      <c r="S7" s="668">
        <v>0</v>
      </c>
    </row>
    <row r="8" spans="1:19">
      <c r="A8" s="667" t="s">
        <v>1154</v>
      </c>
      <c r="B8" s="667" t="s">
        <v>138</v>
      </c>
      <c r="C8" s="667" t="s">
        <v>104</v>
      </c>
      <c r="D8" s="667">
        <v>6</v>
      </c>
      <c r="E8" s="667">
        <v>1</v>
      </c>
      <c r="F8" s="667">
        <v>10</v>
      </c>
      <c r="G8" s="667">
        <v>10</v>
      </c>
      <c r="H8" s="667">
        <v>10</v>
      </c>
      <c r="I8" s="667">
        <v>10</v>
      </c>
      <c r="J8" s="667">
        <v>10</v>
      </c>
      <c r="K8" s="667">
        <v>10</v>
      </c>
      <c r="L8" s="667">
        <v>10</v>
      </c>
      <c r="M8" s="667">
        <v>10</v>
      </c>
      <c r="N8" s="667">
        <v>10</v>
      </c>
      <c r="O8" s="667">
        <v>10</v>
      </c>
      <c r="P8" s="667">
        <v>10</v>
      </c>
      <c r="Q8" s="667">
        <v>10</v>
      </c>
      <c r="R8" s="667">
        <v>10</v>
      </c>
      <c r="S8" s="668">
        <v>10247</v>
      </c>
    </row>
    <row r="9" spans="1:19">
      <c r="A9" s="667" t="s">
        <v>1154</v>
      </c>
      <c r="B9" s="667" t="s">
        <v>139</v>
      </c>
      <c r="C9" s="667" t="s">
        <v>104</v>
      </c>
      <c r="D9" s="667">
        <v>6</v>
      </c>
      <c r="E9" s="667">
        <v>1</v>
      </c>
      <c r="F9" s="667">
        <v>31</v>
      </c>
      <c r="G9" s="667">
        <v>31</v>
      </c>
      <c r="H9" s="667">
        <v>31</v>
      </c>
      <c r="I9" s="667">
        <v>31</v>
      </c>
      <c r="J9" s="667">
        <v>31</v>
      </c>
      <c r="K9" s="667">
        <v>31</v>
      </c>
      <c r="L9" s="667">
        <v>31</v>
      </c>
      <c r="M9" s="667">
        <v>31</v>
      </c>
      <c r="N9" s="667">
        <v>31</v>
      </c>
      <c r="O9" s="667">
        <v>31</v>
      </c>
      <c r="P9" s="667">
        <v>31</v>
      </c>
      <c r="Q9" s="667">
        <v>31</v>
      </c>
      <c r="R9" s="667">
        <v>31</v>
      </c>
      <c r="S9" s="668">
        <v>30604</v>
      </c>
    </row>
    <row r="10" spans="1:19">
      <c r="A10" s="667" t="s">
        <v>1154</v>
      </c>
      <c r="B10" s="667" t="s">
        <v>140</v>
      </c>
      <c r="C10" s="667" t="s">
        <v>104</v>
      </c>
      <c r="D10" s="667">
        <v>6</v>
      </c>
      <c r="E10" s="667">
        <v>1</v>
      </c>
      <c r="F10" s="667">
        <v>0</v>
      </c>
      <c r="G10" s="667">
        <v>0</v>
      </c>
      <c r="H10" s="667">
        <v>0</v>
      </c>
      <c r="I10" s="667">
        <v>0</v>
      </c>
      <c r="J10" s="667">
        <v>0</v>
      </c>
      <c r="K10" s="667">
        <v>0</v>
      </c>
      <c r="L10" s="667">
        <v>0</v>
      </c>
      <c r="M10" s="667">
        <v>0</v>
      </c>
      <c r="N10" s="667">
        <v>0</v>
      </c>
      <c r="O10" s="667">
        <v>0</v>
      </c>
      <c r="P10" s="667">
        <v>0</v>
      </c>
      <c r="Q10" s="667">
        <v>0</v>
      </c>
      <c r="R10" s="667">
        <v>0</v>
      </c>
      <c r="S10" s="668">
        <v>0</v>
      </c>
    </row>
    <row r="11" spans="1:19">
      <c r="A11" s="667" t="s">
        <v>1154</v>
      </c>
      <c r="B11" s="667" t="s">
        <v>141</v>
      </c>
      <c r="C11" s="667" t="s">
        <v>104</v>
      </c>
      <c r="D11" s="667">
        <v>6</v>
      </c>
      <c r="E11" s="667">
        <v>1</v>
      </c>
      <c r="F11" s="667">
        <v>52</v>
      </c>
      <c r="G11" s="667">
        <v>52</v>
      </c>
      <c r="H11" s="667">
        <v>52</v>
      </c>
      <c r="I11" s="667">
        <v>52</v>
      </c>
      <c r="J11" s="667">
        <v>52</v>
      </c>
      <c r="K11" s="667">
        <v>52</v>
      </c>
      <c r="L11" s="667">
        <v>52</v>
      </c>
      <c r="M11" s="667">
        <v>52</v>
      </c>
      <c r="N11" s="667">
        <v>52</v>
      </c>
      <c r="O11" s="667">
        <v>52</v>
      </c>
      <c r="P11" s="667">
        <v>52</v>
      </c>
      <c r="Q11" s="667">
        <v>52</v>
      </c>
      <c r="R11" s="667">
        <v>52</v>
      </c>
      <c r="S11" s="668">
        <v>52087</v>
      </c>
    </row>
    <row r="12" spans="1:19">
      <c r="A12" s="667" t="s">
        <v>1154</v>
      </c>
      <c r="B12" s="667" t="s">
        <v>142</v>
      </c>
      <c r="C12" s="667" t="s">
        <v>104</v>
      </c>
      <c r="D12" s="667">
        <v>6</v>
      </c>
      <c r="E12" s="667">
        <v>1</v>
      </c>
      <c r="F12" s="667">
        <v>463</v>
      </c>
      <c r="G12" s="667">
        <v>463</v>
      </c>
      <c r="H12" s="667">
        <v>463</v>
      </c>
      <c r="I12" s="667">
        <v>463</v>
      </c>
      <c r="J12" s="667">
        <v>463</v>
      </c>
      <c r="K12" s="667">
        <v>463</v>
      </c>
      <c r="L12" s="667">
        <v>463</v>
      </c>
      <c r="M12" s="667">
        <v>463</v>
      </c>
      <c r="N12" s="667">
        <v>463</v>
      </c>
      <c r="O12" s="667">
        <v>463</v>
      </c>
      <c r="P12" s="667">
        <v>463</v>
      </c>
      <c r="Q12" s="667">
        <v>463</v>
      </c>
      <c r="R12" s="667">
        <v>463</v>
      </c>
      <c r="S12" s="668">
        <v>462525</v>
      </c>
    </row>
    <row r="13" spans="1:19">
      <c r="A13" s="667" t="s">
        <v>1154</v>
      </c>
      <c r="B13" s="667" t="s">
        <v>809</v>
      </c>
      <c r="C13" s="667" t="s">
        <v>104</v>
      </c>
      <c r="D13" s="667">
        <v>6</v>
      </c>
      <c r="E13" s="667">
        <v>1</v>
      </c>
      <c r="F13" s="667">
        <v>0</v>
      </c>
      <c r="G13" s="667">
        <v>0</v>
      </c>
      <c r="H13" s="667">
        <v>0</v>
      </c>
      <c r="I13" s="667">
        <v>0</v>
      </c>
      <c r="J13" s="667">
        <v>0</v>
      </c>
      <c r="K13" s="667">
        <v>0</v>
      </c>
      <c r="L13" s="667">
        <v>0</v>
      </c>
      <c r="M13" s="667">
        <v>0</v>
      </c>
      <c r="N13" s="667">
        <v>0</v>
      </c>
      <c r="O13" s="667">
        <v>0</v>
      </c>
      <c r="P13" s="667">
        <v>0</v>
      </c>
      <c r="Q13" s="667">
        <v>0</v>
      </c>
      <c r="R13" s="667">
        <v>0</v>
      </c>
      <c r="S13" s="668">
        <v>0</v>
      </c>
    </row>
    <row r="14" spans="1:19">
      <c r="A14" s="667" t="s">
        <v>1154</v>
      </c>
      <c r="B14" s="667" t="s">
        <v>810</v>
      </c>
      <c r="C14" s="667" t="s">
        <v>104</v>
      </c>
      <c r="D14" s="667">
        <v>6</v>
      </c>
      <c r="E14" s="667">
        <v>1</v>
      </c>
      <c r="F14" s="667">
        <v>0</v>
      </c>
      <c r="G14" s="667">
        <v>0</v>
      </c>
      <c r="H14" s="667">
        <v>0</v>
      </c>
      <c r="I14" s="667">
        <v>0</v>
      </c>
      <c r="J14" s="667">
        <v>0</v>
      </c>
      <c r="K14" s="667">
        <v>0</v>
      </c>
      <c r="L14" s="667">
        <v>0</v>
      </c>
      <c r="M14" s="667">
        <v>0</v>
      </c>
      <c r="N14" s="667">
        <v>0</v>
      </c>
      <c r="O14" s="667">
        <v>0</v>
      </c>
      <c r="P14" s="667">
        <v>0</v>
      </c>
      <c r="Q14" s="667">
        <v>0</v>
      </c>
      <c r="R14" s="667">
        <v>0</v>
      </c>
      <c r="S14" s="668">
        <v>0</v>
      </c>
    </row>
    <row r="15" spans="1:19">
      <c r="A15" s="667" t="s">
        <v>1154</v>
      </c>
      <c r="B15" s="667" t="s">
        <v>790</v>
      </c>
      <c r="C15" s="667" t="s">
        <v>104</v>
      </c>
      <c r="D15" s="667">
        <v>6</v>
      </c>
      <c r="E15" s="667">
        <v>1</v>
      </c>
      <c r="F15" s="667">
        <v>17063</v>
      </c>
      <c r="G15" s="667">
        <v>17063</v>
      </c>
      <c r="H15" s="667">
        <v>17063</v>
      </c>
      <c r="I15" s="667">
        <v>17063</v>
      </c>
      <c r="J15" s="667">
        <v>17063</v>
      </c>
      <c r="K15" s="667">
        <v>17063</v>
      </c>
      <c r="L15" s="667">
        <v>17063</v>
      </c>
      <c r="M15" s="667">
        <v>17063</v>
      </c>
      <c r="N15" s="667">
        <v>17063</v>
      </c>
      <c r="O15" s="667">
        <v>17063</v>
      </c>
      <c r="P15" s="667">
        <v>17063</v>
      </c>
      <c r="Q15" s="667">
        <v>17261</v>
      </c>
      <c r="R15" s="667">
        <v>17544</v>
      </c>
      <c r="S15" s="668">
        <v>17099916</v>
      </c>
    </row>
    <row r="16" spans="1:19">
      <c r="A16" s="667" t="s">
        <v>1154</v>
      </c>
      <c r="B16" s="667" t="s">
        <v>791</v>
      </c>
      <c r="C16" s="667" t="s">
        <v>104</v>
      </c>
      <c r="D16" s="667">
        <v>6</v>
      </c>
      <c r="E16" s="667">
        <v>1</v>
      </c>
      <c r="F16" s="667">
        <v>682</v>
      </c>
      <c r="G16" s="667">
        <v>682</v>
      </c>
      <c r="H16" s="667">
        <v>682</v>
      </c>
      <c r="I16" s="667">
        <v>682</v>
      </c>
      <c r="J16" s="667">
        <v>682</v>
      </c>
      <c r="K16" s="667">
        <v>682</v>
      </c>
      <c r="L16" s="667">
        <v>682</v>
      </c>
      <c r="M16" s="667">
        <v>682</v>
      </c>
      <c r="N16" s="667">
        <v>682</v>
      </c>
      <c r="O16" s="667">
        <v>682</v>
      </c>
      <c r="P16" s="667">
        <v>682</v>
      </c>
      <c r="Q16" s="667">
        <v>682</v>
      </c>
      <c r="R16" s="667">
        <v>682</v>
      </c>
      <c r="S16" s="668">
        <v>682303</v>
      </c>
    </row>
    <row r="17" spans="1:19">
      <c r="A17" s="667" t="s">
        <v>1154</v>
      </c>
      <c r="B17" s="667" t="s">
        <v>792</v>
      </c>
      <c r="C17" s="667" t="s">
        <v>104</v>
      </c>
      <c r="D17" s="667">
        <v>6</v>
      </c>
      <c r="E17" s="667">
        <v>1</v>
      </c>
      <c r="F17" s="667">
        <v>1071</v>
      </c>
      <c r="G17" s="667">
        <v>1071</v>
      </c>
      <c r="H17" s="667">
        <v>1071</v>
      </c>
      <c r="I17" s="667">
        <v>1071</v>
      </c>
      <c r="J17" s="667">
        <v>1071</v>
      </c>
      <c r="K17" s="667">
        <v>1071</v>
      </c>
      <c r="L17" s="667">
        <v>1071</v>
      </c>
      <c r="M17" s="667">
        <v>1071</v>
      </c>
      <c r="N17" s="667">
        <v>1071</v>
      </c>
      <c r="O17" s="667">
        <v>1071</v>
      </c>
      <c r="P17" s="667">
        <v>1071</v>
      </c>
      <c r="Q17" s="667">
        <v>1071</v>
      </c>
      <c r="R17" s="667">
        <v>1071</v>
      </c>
      <c r="S17" s="668">
        <v>1071124</v>
      </c>
    </row>
    <row r="18" spans="1:19">
      <c r="A18" s="667" t="s">
        <v>1154</v>
      </c>
      <c r="B18" s="667" t="s">
        <v>793</v>
      </c>
      <c r="C18" s="667" t="s">
        <v>104</v>
      </c>
      <c r="D18" s="667">
        <v>6</v>
      </c>
      <c r="E18" s="667">
        <v>1</v>
      </c>
      <c r="F18" s="667">
        <v>0</v>
      </c>
      <c r="G18" s="667">
        <v>0</v>
      </c>
      <c r="H18" s="667">
        <v>0</v>
      </c>
      <c r="I18" s="667">
        <v>0</v>
      </c>
      <c r="J18" s="667">
        <v>0</v>
      </c>
      <c r="K18" s="667">
        <v>0</v>
      </c>
      <c r="L18" s="667">
        <v>0</v>
      </c>
      <c r="M18" s="667">
        <v>0</v>
      </c>
      <c r="N18" s="667">
        <v>0</v>
      </c>
      <c r="O18" s="667">
        <v>0</v>
      </c>
      <c r="P18" s="667">
        <v>0</v>
      </c>
      <c r="Q18" s="667">
        <v>0</v>
      </c>
      <c r="R18" s="667">
        <v>0</v>
      </c>
      <c r="S18" s="668">
        <v>0</v>
      </c>
    </row>
    <row r="19" spans="1:19">
      <c r="A19" s="667" t="s">
        <v>1154</v>
      </c>
      <c r="B19" s="667" t="s">
        <v>794</v>
      </c>
      <c r="C19" s="667" t="s">
        <v>104</v>
      </c>
      <c r="D19" s="667">
        <v>6</v>
      </c>
      <c r="E19" s="667">
        <v>1</v>
      </c>
      <c r="F19" s="667">
        <v>0</v>
      </c>
      <c r="G19" s="667">
        <v>0</v>
      </c>
      <c r="H19" s="667">
        <v>0</v>
      </c>
      <c r="I19" s="667">
        <v>0</v>
      </c>
      <c r="J19" s="667">
        <v>0</v>
      </c>
      <c r="K19" s="667">
        <v>0</v>
      </c>
      <c r="L19" s="667">
        <v>0</v>
      </c>
      <c r="M19" s="667">
        <v>0</v>
      </c>
      <c r="N19" s="667">
        <v>0</v>
      </c>
      <c r="O19" s="667">
        <v>0</v>
      </c>
      <c r="P19" s="667">
        <v>0</v>
      </c>
      <c r="Q19" s="667">
        <v>0</v>
      </c>
      <c r="R19" s="667">
        <v>0</v>
      </c>
      <c r="S19" s="668">
        <v>0</v>
      </c>
    </row>
    <row r="20" spans="1:19">
      <c r="A20" s="667" t="s">
        <v>1154</v>
      </c>
      <c r="B20" s="667" t="s">
        <v>733</v>
      </c>
      <c r="C20" s="667" t="s">
        <v>104</v>
      </c>
      <c r="D20" s="667">
        <v>6</v>
      </c>
      <c r="E20" s="667">
        <v>1</v>
      </c>
      <c r="F20" s="667">
        <v>0</v>
      </c>
      <c r="G20" s="667">
        <v>0</v>
      </c>
      <c r="H20" s="667">
        <v>0</v>
      </c>
      <c r="I20" s="667">
        <v>0</v>
      </c>
      <c r="J20" s="667">
        <v>0</v>
      </c>
      <c r="K20" s="667">
        <v>0</v>
      </c>
      <c r="L20" s="667">
        <v>0</v>
      </c>
      <c r="M20" s="667">
        <v>0</v>
      </c>
      <c r="N20" s="667">
        <v>0</v>
      </c>
      <c r="O20" s="667">
        <v>0</v>
      </c>
      <c r="P20" s="667">
        <v>0</v>
      </c>
      <c r="Q20" s="667">
        <v>0</v>
      </c>
      <c r="R20" s="667">
        <v>0</v>
      </c>
      <c r="S20" s="668">
        <v>0</v>
      </c>
    </row>
    <row r="21" spans="1:19">
      <c r="A21" s="667" t="s">
        <v>1154</v>
      </c>
      <c r="B21" s="667" t="s">
        <v>488</v>
      </c>
      <c r="C21" s="667" t="s">
        <v>104</v>
      </c>
      <c r="D21" s="667">
        <v>6</v>
      </c>
      <c r="E21" s="667">
        <v>1</v>
      </c>
      <c r="F21" s="667">
        <v>9133</v>
      </c>
      <c r="G21" s="667">
        <v>9135</v>
      </c>
      <c r="H21" s="667">
        <v>9135</v>
      </c>
      <c r="I21" s="667">
        <v>9136</v>
      </c>
      <c r="J21" s="667">
        <v>9137</v>
      </c>
      <c r="K21" s="667">
        <v>9138</v>
      </c>
      <c r="L21" s="667">
        <v>9138</v>
      </c>
      <c r="M21" s="667">
        <v>9138</v>
      </c>
      <c r="N21" s="667">
        <v>9138</v>
      </c>
      <c r="O21" s="667">
        <v>9138</v>
      </c>
      <c r="P21" s="667">
        <v>9138</v>
      </c>
      <c r="Q21" s="667">
        <v>9138</v>
      </c>
      <c r="R21" s="667">
        <v>9138</v>
      </c>
      <c r="S21" s="668">
        <v>9137044</v>
      </c>
    </row>
    <row r="22" spans="1:19">
      <c r="A22" s="667" t="s">
        <v>1154</v>
      </c>
      <c r="B22" s="667" t="s">
        <v>388</v>
      </c>
      <c r="C22" s="667" t="s">
        <v>104</v>
      </c>
      <c r="D22" s="667">
        <v>6</v>
      </c>
      <c r="E22" s="667">
        <v>1</v>
      </c>
      <c r="F22" s="667">
        <v>0</v>
      </c>
      <c r="G22" s="667">
        <v>0</v>
      </c>
      <c r="H22" s="667">
        <v>0</v>
      </c>
      <c r="I22" s="667">
        <v>0</v>
      </c>
      <c r="J22" s="667">
        <v>0</v>
      </c>
      <c r="K22" s="667">
        <v>0</v>
      </c>
      <c r="L22" s="667">
        <v>0</v>
      </c>
      <c r="M22" s="667">
        <v>0</v>
      </c>
      <c r="N22" s="667">
        <v>0</v>
      </c>
      <c r="O22" s="667">
        <v>0</v>
      </c>
      <c r="P22" s="667">
        <v>0</v>
      </c>
      <c r="Q22" s="667">
        <v>0</v>
      </c>
      <c r="R22" s="667">
        <v>0</v>
      </c>
      <c r="S22" s="668">
        <v>0</v>
      </c>
    </row>
    <row r="23" spans="1:19">
      <c r="A23" s="667" t="s">
        <v>1154</v>
      </c>
      <c r="B23" s="667" t="s">
        <v>514</v>
      </c>
      <c r="C23" s="667" t="s">
        <v>104</v>
      </c>
      <c r="D23" s="667">
        <v>6</v>
      </c>
      <c r="E23" s="667">
        <v>1</v>
      </c>
      <c r="F23" s="667">
        <v>0</v>
      </c>
      <c r="G23" s="667">
        <v>0</v>
      </c>
      <c r="H23" s="667">
        <v>0</v>
      </c>
      <c r="I23" s="667">
        <v>0</v>
      </c>
      <c r="J23" s="667">
        <v>0</v>
      </c>
      <c r="K23" s="667">
        <v>0</v>
      </c>
      <c r="L23" s="667">
        <v>0</v>
      </c>
      <c r="M23" s="667">
        <v>0</v>
      </c>
      <c r="N23" s="667">
        <v>0</v>
      </c>
      <c r="O23" s="667">
        <v>0</v>
      </c>
      <c r="P23" s="667">
        <v>0</v>
      </c>
      <c r="Q23" s="667">
        <v>0</v>
      </c>
      <c r="R23" s="667">
        <v>0</v>
      </c>
      <c r="S23" s="668">
        <v>0</v>
      </c>
    </row>
    <row r="24" spans="1:19">
      <c r="A24" s="667" t="s">
        <v>1154</v>
      </c>
      <c r="B24" s="667" t="s">
        <v>389</v>
      </c>
      <c r="C24" s="667" t="s">
        <v>104</v>
      </c>
      <c r="D24" s="667">
        <v>6</v>
      </c>
      <c r="E24" s="667">
        <v>1</v>
      </c>
      <c r="F24" s="667">
        <v>20312</v>
      </c>
      <c r="G24" s="667">
        <v>20312</v>
      </c>
      <c r="H24" s="667">
        <v>20312</v>
      </c>
      <c r="I24" s="667">
        <v>20312</v>
      </c>
      <c r="J24" s="667">
        <v>20312</v>
      </c>
      <c r="K24" s="667">
        <v>20312</v>
      </c>
      <c r="L24" s="667">
        <v>20312</v>
      </c>
      <c r="M24" s="667">
        <v>20312</v>
      </c>
      <c r="N24" s="667">
        <v>20312</v>
      </c>
      <c r="O24" s="667">
        <v>20312</v>
      </c>
      <c r="P24" s="667">
        <v>20312</v>
      </c>
      <c r="Q24" s="667">
        <v>20312</v>
      </c>
      <c r="R24" s="667">
        <v>20312</v>
      </c>
      <c r="S24" s="668">
        <v>20311643</v>
      </c>
    </row>
    <row r="25" spans="1:19">
      <c r="A25" s="667" t="s">
        <v>1154</v>
      </c>
      <c r="B25" s="667" t="s">
        <v>390</v>
      </c>
      <c r="C25" s="667" t="s">
        <v>104</v>
      </c>
      <c r="D25" s="667">
        <v>6</v>
      </c>
      <c r="E25" s="667">
        <v>1</v>
      </c>
      <c r="F25" s="667">
        <v>70</v>
      </c>
      <c r="G25" s="667">
        <v>70</v>
      </c>
      <c r="H25" s="667">
        <v>70</v>
      </c>
      <c r="I25" s="667">
        <v>70</v>
      </c>
      <c r="J25" s="667">
        <v>70</v>
      </c>
      <c r="K25" s="667">
        <v>70</v>
      </c>
      <c r="L25" s="667">
        <v>70</v>
      </c>
      <c r="M25" s="667">
        <v>70</v>
      </c>
      <c r="N25" s="667">
        <v>70</v>
      </c>
      <c r="O25" s="667">
        <v>70</v>
      </c>
      <c r="P25" s="667">
        <v>70</v>
      </c>
      <c r="Q25" s="667">
        <v>70</v>
      </c>
      <c r="R25" s="667">
        <v>70</v>
      </c>
      <c r="S25" s="668">
        <v>69900</v>
      </c>
    </row>
    <row r="26" spans="1:19">
      <c r="A26" s="667" t="s">
        <v>1154</v>
      </c>
      <c r="B26" s="667" t="s">
        <v>391</v>
      </c>
      <c r="C26" s="667" t="s">
        <v>104</v>
      </c>
      <c r="D26" s="667">
        <v>6</v>
      </c>
      <c r="E26" s="667">
        <v>1</v>
      </c>
      <c r="F26" s="667">
        <v>57</v>
      </c>
      <c r="G26" s="667">
        <v>57</v>
      </c>
      <c r="H26" s="667">
        <v>57</v>
      </c>
      <c r="I26" s="667">
        <v>57</v>
      </c>
      <c r="J26" s="667">
        <v>57</v>
      </c>
      <c r="K26" s="667">
        <v>57</v>
      </c>
      <c r="L26" s="667">
        <v>57</v>
      </c>
      <c r="M26" s="667">
        <v>57</v>
      </c>
      <c r="N26" s="667">
        <v>57</v>
      </c>
      <c r="O26" s="667">
        <v>57</v>
      </c>
      <c r="P26" s="667">
        <v>57</v>
      </c>
      <c r="Q26" s="667">
        <v>57</v>
      </c>
      <c r="R26" s="667">
        <v>57</v>
      </c>
      <c r="S26" s="668">
        <v>56577</v>
      </c>
    </row>
    <row r="27" spans="1:19">
      <c r="A27" s="667" t="s">
        <v>1154</v>
      </c>
      <c r="B27" s="667" t="s">
        <v>734</v>
      </c>
      <c r="C27" s="667" t="s">
        <v>104</v>
      </c>
      <c r="D27" s="667">
        <v>6</v>
      </c>
      <c r="E27" s="667">
        <v>1</v>
      </c>
      <c r="F27" s="667">
        <v>0</v>
      </c>
      <c r="G27" s="667">
        <v>0</v>
      </c>
      <c r="H27" s="667">
        <v>0</v>
      </c>
      <c r="I27" s="667">
        <v>0</v>
      </c>
      <c r="J27" s="667">
        <v>0</v>
      </c>
      <c r="K27" s="667">
        <v>0</v>
      </c>
      <c r="L27" s="667">
        <v>0</v>
      </c>
      <c r="M27" s="667">
        <v>0</v>
      </c>
      <c r="N27" s="667">
        <v>0</v>
      </c>
      <c r="O27" s="667">
        <v>0</v>
      </c>
      <c r="P27" s="667">
        <v>0</v>
      </c>
      <c r="Q27" s="667">
        <v>0</v>
      </c>
      <c r="R27" s="667">
        <v>0</v>
      </c>
      <c r="S27" s="668">
        <v>0</v>
      </c>
    </row>
    <row r="28" spans="1:19">
      <c r="A28" s="667" t="s">
        <v>1154</v>
      </c>
      <c r="B28" s="667" t="s">
        <v>489</v>
      </c>
      <c r="C28" s="667" t="s">
        <v>104</v>
      </c>
      <c r="D28" s="667">
        <v>6</v>
      </c>
      <c r="E28" s="667">
        <v>1</v>
      </c>
      <c r="F28" s="667">
        <v>952</v>
      </c>
      <c r="G28" s="667">
        <v>952</v>
      </c>
      <c r="H28" s="667">
        <v>952</v>
      </c>
      <c r="I28" s="667">
        <v>952</v>
      </c>
      <c r="J28" s="667">
        <v>952</v>
      </c>
      <c r="K28" s="667">
        <v>952</v>
      </c>
      <c r="L28" s="667">
        <v>952</v>
      </c>
      <c r="M28" s="667">
        <v>952</v>
      </c>
      <c r="N28" s="667">
        <v>952</v>
      </c>
      <c r="O28" s="667">
        <v>952</v>
      </c>
      <c r="P28" s="667">
        <v>952</v>
      </c>
      <c r="Q28" s="667">
        <v>952</v>
      </c>
      <c r="R28" s="667">
        <v>952</v>
      </c>
      <c r="S28" s="668">
        <v>952461</v>
      </c>
    </row>
    <row r="29" spans="1:19">
      <c r="A29" s="667" t="s">
        <v>1154</v>
      </c>
      <c r="B29" s="667" t="s">
        <v>392</v>
      </c>
      <c r="C29" s="667" t="s">
        <v>104</v>
      </c>
      <c r="D29" s="667">
        <v>6</v>
      </c>
      <c r="E29" s="667">
        <v>1</v>
      </c>
      <c r="F29" s="667">
        <v>1005</v>
      </c>
      <c r="G29" s="667">
        <v>1005</v>
      </c>
      <c r="H29" s="667">
        <v>1005</v>
      </c>
      <c r="I29" s="667">
        <v>1005</v>
      </c>
      <c r="J29" s="667">
        <v>1005</v>
      </c>
      <c r="K29" s="667">
        <v>1005</v>
      </c>
      <c r="L29" s="667">
        <v>1005</v>
      </c>
      <c r="M29" s="667">
        <v>1005</v>
      </c>
      <c r="N29" s="667">
        <v>1005</v>
      </c>
      <c r="O29" s="667">
        <v>1005</v>
      </c>
      <c r="P29" s="667">
        <v>1005</v>
      </c>
      <c r="Q29" s="667">
        <v>1005</v>
      </c>
      <c r="R29" s="667">
        <v>1005</v>
      </c>
      <c r="S29" s="668">
        <v>1005331</v>
      </c>
    </row>
    <row r="30" spans="1:19">
      <c r="A30" s="667" t="s">
        <v>1154</v>
      </c>
      <c r="B30" s="667" t="s">
        <v>393</v>
      </c>
      <c r="C30" s="667" t="s">
        <v>104</v>
      </c>
      <c r="D30" s="667">
        <v>6</v>
      </c>
      <c r="E30" s="667">
        <v>1</v>
      </c>
      <c r="F30" s="667">
        <v>11090</v>
      </c>
      <c r="G30" s="667">
        <v>11090</v>
      </c>
      <c r="H30" s="667">
        <v>11090</v>
      </c>
      <c r="I30" s="667">
        <v>11090</v>
      </c>
      <c r="J30" s="667">
        <v>11090</v>
      </c>
      <c r="K30" s="667">
        <v>11090</v>
      </c>
      <c r="L30" s="667">
        <v>11090</v>
      </c>
      <c r="M30" s="667">
        <v>11090</v>
      </c>
      <c r="N30" s="667">
        <v>11090</v>
      </c>
      <c r="O30" s="667">
        <v>11090</v>
      </c>
      <c r="P30" s="667">
        <v>11090</v>
      </c>
      <c r="Q30" s="667">
        <v>11090</v>
      </c>
      <c r="R30" s="667">
        <v>11090</v>
      </c>
      <c r="S30" s="668">
        <v>11089836</v>
      </c>
    </row>
    <row r="31" spans="1:19">
      <c r="A31" s="667" t="s">
        <v>1154</v>
      </c>
      <c r="B31" s="667" t="s">
        <v>394</v>
      </c>
      <c r="C31" s="667" t="s">
        <v>104</v>
      </c>
      <c r="D31" s="667">
        <v>6</v>
      </c>
      <c r="E31" s="667">
        <v>1</v>
      </c>
      <c r="F31" s="667">
        <v>2</v>
      </c>
      <c r="G31" s="667">
        <v>2</v>
      </c>
      <c r="H31" s="667">
        <v>2</v>
      </c>
      <c r="I31" s="667">
        <v>2</v>
      </c>
      <c r="J31" s="667">
        <v>2</v>
      </c>
      <c r="K31" s="667">
        <v>2</v>
      </c>
      <c r="L31" s="667">
        <v>2</v>
      </c>
      <c r="M31" s="667">
        <v>2</v>
      </c>
      <c r="N31" s="667">
        <v>2</v>
      </c>
      <c r="O31" s="667">
        <v>2</v>
      </c>
      <c r="P31" s="667">
        <v>2</v>
      </c>
      <c r="Q31" s="667">
        <v>2</v>
      </c>
      <c r="R31" s="667">
        <v>2</v>
      </c>
      <c r="S31" s="668">
        <v>1908</v>
      </c>
    </row>
    <row r="32" spans="1:19">
      <c r="A32" s="667" t="s">
        <v>1154</v>
      </c>
      <c r="B32" s="667" t="s">
        <v>395</v>
      </c>
      <c r="C32" s="667" t="s">
        <v>104</v>
      </c>
      <c r="D32" s="667">
        <v>6</v>
      </c>
      <c r="E32" s="667">
        <v>1</v>
      </c>
      <c r="F32" s="667">
        <v>0</v>
      </c>
      <c r="G32" s="667">
        <v>0</v>
      </c>
      <c r="H32" s="667">
        <v>0</v>
      </c>
      <c r="I32" s="667">
        <v>0</v>
      </c>
      <c r="J32" s="667">
        <v>0</v>
      </c>
      <c r="K32" s="667">
        <v>0</v>
      </c>
      <c r="L32" s="667">
        <v>0</v>
      </c>
      <c r="M32" s="667">
        <v>0</v>
      </c>
      <c r="N32" s="667">
        <v>0</v>
      </c>
      <c r="O32" s="667">
        <v>0</v>
      </c>
      <c r="P32" s="667">
        <v>0</v>
      </c>
      <c r="Q32" s="667">
        <v>0</v>
      </c>
      <c r="R32" s="667">
        <v>0</v>
      </c>
      <c r="S32" s="668">
        <v>0</v>
      </c>
    </row>
    <row r="33" spans="1:19">
      <c r="A33" s="667" t="s">
        <v>1154</v>
      </c>
      <c r="B33" s="667" t="s">
        <v>396</v>
      </c>
      <c r="C33" s="667" t="s">
        <v>104</v>
      </c>
      <c r="D33" s="667">
        <v>6</v>
      </c>
      <c r="E33" s="667">
        <v>1</v>
      </c>
      <c r="F33" s="667">
        <v>29</v>
      </c>
      <c r="G33" s="667">
        <v>29</v>
      </c>
      <c r="H33" s="667">
        <v>29</v>
      </c>
      <c r="I33" s="667">
        <v>29</v>
      </c>
      <c r="J33" s="667">
        <v>29</v>
      </c>
      <c r="K33" s="667">
        <v>29</v>
      </c>
      <c r="L33" s="667">
        <v>29</v>
      </c>
      <c r="M33" s="667">
        <v>29</v>
      </c>
      <c r="N33" s="667">
        <v>29</v>
      </c>
      <c r="O33" s="667">
        <v>29</v>
      </c>
      <c r="P33" s="667">
        <v>29</v>
      </c>
      <c r="Q33" s="667">
        <v>29</v>
      </c>
      <c r="R33" s="667">
        <v>29</v>
      </c>
      <c r="S33" s="668">
        <v>28500</v>
      </c>
    </row>
    <row r="34" spans="1:19">
      <c r="A34" s="667" t="s">
        <v>1154</v>
      </c>
      <c r="B34" s="667" t="s">
        <v>624</v>
      </c>
      <c r="C34" s="667" t="s">
        <v>104</v>
      </c>
      <c r="D34" s="667">
        <v>6</v>
      </c>
      <c r="E34" s="667">
        <v>1</v>
      </c>
      <c r="F34" s="667">
        <v>0</v>
      </c>
      <c r="G34" s="667">
        <v>0</v>
      </c>
      <c r="H34" s="667">
        <v>0</v>
      </c>
      <c r="I34" s="667">
        <v>0</v>
      </c>
      <c r="J34" s="667">
        <v>0</v>
      </c>
      <c r="K34" s="667">
        <v>0</v>
      </c>
      <c r="L34" s="667">
        <v>0</v>
      </c>
      <c r="M34" s="667">
        <v>0</v>
      </c>
      <c r="N34" s="667">
        <v>0</v>
      </c>
      <c r="O34" s="667">
        <v>0</v>
      </c>
      <c r="P34" s="667">
        <v>0</v>
      </c>
      <c r="Q34" s="667">
        <v>0</v>
      </c>
      <c r="R34" s="667">
        <v>0</v>
      </c>
      <c r="S34" s="668">
        <v>0</v>
      </c>
    </row>
    <row r="35" spans="1:19">
      <c r="A35" s="667" t="s">
        <v>1154</v>
      </c>
      <c r="B35" s="667" t="s">
        <v>397</v>
      </c>
      <c r="C35" s="667" t="s">
        <v>104</v>
      </c>
      <c r="D35" s="667">
        <v>6</v>
      </c>
      <c r="E35" s="667">
        <v>1</v>
      </c>
      <c r="F35" s="667">
        <v>132</v>
      </c>
      <c r="G35" s="667">
        <v>132</v>
      </c>
      <c r="H35" s="667">
        <v>132</v>
      </c>
      <c r="I35" s="667">
        <v>132</v>
      </c>
      <c r="J35" s="667">
        <v>132</v>
      </c>
      <c r="K35" s="667">
        <v>132</v>
      </c>
      <c r="L35" s="667">
        <v>132</v>
      </c>
      <c r="M35" s="667">
        <v>132</v>
      </c>
      <c r="N35" s="667">
        <v>132</v>
      </c>
      <c r="O35" s="667">
        <v>132</v>
      </c>
      <c r="P35" s="667">
        <v>132</v>
      </c>
      <c r="Q35" s="667">
        <v>132</v>
      </c>
      <c r="R35" s="667">
        <v>132</v>
      </c>
      <c r="S35" s="668">
        <v>132335</v>
      </c>
    </row>
    <row r="36" spans="1:19">
      <c r="A36" s="667" t="s">
        <v>1154</v>
      </c>
      <c r="B36" s="667" t="s">
        <v>398</v>
      </c>
      <c r="C36" s="667" t="s">
        <v>104</v>
      </c>
      <c r="D36" s="667">
        <v>6</v>
      </c>
      <c r="E36" s="667">
        <v>1</v>
      </c>
      <c r="F36" s="667">
        <v>1</v>
      </c>
      <c r="G36" s="667">
        <v>1</v>
      </c>
      <c r="H36" s="667">
        <v>1</v>
      </c>
      <c r="I36" s="667">
        <v>1</v>
      </c>
      <c r="J36" s="667">
        <v>1</v>
      </c>
      <c r="K36" s="667">
        <v>1</v>
      </c>
      <c r="L36" s="667">
        <v>1</v>
      </c>
      <c r="M36" s="667">
        <v>1</v>
      </c>
      <c r="N36" s="667">
        <v>1</v>
      </c>
      <c r="O36" s="667">
        <v>1</v>
      </c>
      <c r="P36" s="667">
        <v>1</v>
      </c>
      <c r="Q36" s="667">
        <v>1</v>
      </c>
      <c r="R36" s="667">
        <v>1</v>
      </c>
      <c r="S36" s="668">
        <v>965</v>
      </c>
    </row>
    <row r="37" spans="1:19">
      <c r="A37" s="667" t="s">
        <v>1154</v>
      </c>
      <c r="B37" s="667" t="s">
        <v>399</v>
      </c>
      <c r="C37" s="667" t="s">
        <v>104</v>
      </c>
      <c r="D37" s="667">
        <v>6</v>
      </c>
      <c r="E37" s="667">
        <v>1</v>
      </c>
      <c r="F37" s="667">
        <v>7</v>
      </c>
      <c r="G37" s="667">
        <v>7</v>
      </c>
      <c r="H37" s="667">
        <v>7</v>
      </c>
      <c r="I37" s="667">
        <v>7</v>
      </c>
      <c r="J37" s="667">
        <v>7</v>
      </c>
      <c r="K37" s="667">
        <v>7</v>
      </c>
      <c r="L37" s="667">
        <v>7</v>
      </c>
      <c r="M37" s="667">
        <v>7</v>
      </c>
      <c r="N37" s="667">
        <v>7</v>
      </c>
      <c r="O37" s="667">
        <v>7</v>
      </c>
      <c r="P37" s="667">
        <v>7</v>
      </c>
      <c r="Q37" s="667">
        <v>7</v>
      </c>
      <c r="R37" s="667">
        <v>7</v>
      </c>
      <c r="S37" s="668">
        <v>6965</v>
      </c>
    </row>
    <row r="38" spans="1:19">
      <c r="A38" s="667" t="s">
        <v>1154</v>
      </c>
      <c r="B38" s="667" t="s">
        <v>400</v>
      </c>
      <c r="C38" s="667" t="s">
        <v>104</v>
      </c>
      <c r="D38" s="667">
        <v>6</v>
      </c>
      <c r="E38" s="667">
        <v>1</v>
      </c>
      <c r="F38" s="667">
        <v>1276</v>
      </c>
      <c r="G38" s="667">
        <v>1276</v>
      </c>
      <c r="H38" s="667">
        <v>1276</v>
      </c>
      <c r="I38" s="667">
        <v>1276</v>
      </c>
      <c r="J38" s="667">
        <v>1276</v>
      </c>
      <c r="K38" s="667">
        <v>1276</v>
      </c>
      <c r="L38" s="667">
        <v>1276</v>
      </c>
      <c r="M38" s="667">
        <v>1276</v>
      </c>
      <c r="N38" s="667">
        <v>1276</v>
      </c>
      <c r="O38" s="667">
        <v>1276</v>
      </c>
      <c r="P38" s="667">
        <v>1276</v>
      </c>
      <c r="Q38" s="667">
        <v>1276</v>
      </c>
      <c r="R38" s="667">
        <v>1276</v>
      </c>
      <c r="S38" s="668">
        <v>1276264</v>
      </c>
    </row>
    <row r="39" spans="1:19">
      <c r="A39" s="667" t="s">
        <v>1154</v>
      </c>
      <c r="B39" s="667" t="s">
        <v>855</v>
      </c>
      <c r="C39" s="667" t="s">
        <v>104</v>
      </c>
      <c r="D39" s="667">
        <v>6</v>
      </c>
      <c r="E39" s="667">
        <v>1</v>
      </c>
      <c r="F39" s="667">
        <v>0</v>
      </c>
      <c r="G39" s="667">
        <v>0</v>
      </c>
      <c r="H39" s="667">
        <v>0</v>
      </c>
      <c r="I39" s="667">
        <v>0</v>
      </c>
      <c r="J39" s="667">
        <v>0</v>
      </c>
      <c r="K39" s="667">
        <v>0</v>
      </c>
      <c r="L39" s="667">
        <v>0</v>
      </c>
      <c r="M39" s="667">
        <v>0</v>
      </c>
      <c r="N39" s="667">
        <v>0</v>
      </c>
      <c r="O39" s="667">
        <v>0</v>
      </c>
      <c r="P39" s="667">
        <v>0</v>
      </c>
      <c r="Q39" s="667">
        <v>0</v>
      </c>
      <c r="R39" s="667">
        <v>0</v>
      </c>
      <c r="S39" s="668">
        <v>0</v>
      </c>
    </row>
    <row r="40" spans="1:19">
      <c r="A40" s="667" t="s">
        <v>1154</v>
      </c>
      <c r="B40" s="667" t="s">
        <v>811</v>
      </c>
      <c r="C40" s="667" t="s">
        <v>104</v>
      </c>
      <c r="D40" s="667">
        <v>6</v>
      </c>
      <c r="E40" s="667">
        <v>1</v>
      </c>
      <c r="F40" s="667">
        <v>0</v>
      </c>
      <c r="G40" s="667">
        <v>0</v>
      </c>
      <c r="H40" s="667">
        <v>0</v>
      </c>
      <c r="I40" s="667">
        <v>0</v>
      </c>
      <c r="J40" s="667">
        <v>0</v>
      </c>
      <c r="K40" s="667">
        <v>0</v>
      </c>
      <c r="L40" s="667">
        <v>0</v>
      </c>
      <c r="M40" s="667">
        <v>0</v>
      </c>
      <c r="N40" s="667">
        <v>0</v>
      </c>
      <c r="O40" s="667">
        <v>0</v>
      </c>
      <c r="P40" s="667">
        <v>0</v>
      </c>
      <c r="Q40" s="667">
        <v>0</v>
      </c>
      <c r="R40" s="667">
        <v>0</v>
      </c>
      <c r="S40" s="668">
        <v>0</v>
      </c>
    </row>
    <row r="41" spans="1:19">
      <c r="A41" s="667" t="s">
        <v>1154</v>
      </c>
      <c r="B41" s="667" t="s">
        <v>155</v>
      </c>
      <c r="C41" s="667" t="s">
        <v>104</v>
      </c>
      <c r="D41" s="667">
        <v>6</v>
      </c>
      <c r="E41" s="667">
        <v>1</v>
      </c>
      <c r="F41" s="667">
        <v>425</v>
      </c>
      <c r="G41" s="667">
        <v>425</v>
      </c>
      <c r="H41" s="667">
        <v>425</v>
      </c>
      <c r="I41" s="667">
        <v>425</v>
      </c>
      <c r="J41" s="667">
        <v>425</v>
      </c>
      <c r="K41" s="667">
        <v>425</v>
      </c>
      <c r="L41" s="667">
        <v>425</v>
      </c>
      <c r="M41" s="667">
        <v>425</v>
      </c>
      <c r="N41" s="667">
        <v>425</v>
      </c>
      <c r="O41" s="667">
        <v>425</v>
      </c>
      <c r="P41" s="667">
        <v>425</v>
      </c>
      <c r="Q41" s="667">
        <v>425</v>
      </c>
      <c r="R41" s="667">
        <v>425</v>
      </c>
      <c r="S41" s="668">
        <v>424586</v>
      </c>
    </row>
    <row r="42" spans="1:19">
      <c r="A42" s="667" t="s">
        <v>1154</v>
      </c>
      <c r="B42" s="667" t="s">
        <v>856</v>
      </c>
      <c r="C42" s="667" t="s">
        <v>104</v>
      </c>
      <c r="D42" s="667">
        <v>6</v>
      </c>
      <c r="E42" s="667">
        <v>1</v>
      </c>
      <c r="F42" s="667">
        <v>0</v>
      </c>
      <c r="G42" s="667">
        <v>0</v>
      </c>
      <c r="H42" s="667">
        <v>0</v>
      </c>
      <c r="I42" s="667">
        <v>0</v>
      </c>
      <c r="J42" s="667">
        <v>0</v>
      </c>
      <c r="K42" s="667">
        <v>0</v>
      </c>
      <c r="L42" s="667">
        <v>0</v>
      </c>
      <c r="M42" s="667">
        <v>0</v>
      </c>
      <c r="N42" s="667">
        <v>0</v>
      </c>
      <c r="O42" s="667">
        <v>0</v>
      </c>
      <c r="P42" s="667">
        <v>0</v>
      </c>
      <c r="Q42" s="667">
        <v>0</v>
      </c>
      <c r="R42" s="667">
        <v>0</v>
      </c>
      <c r="S42" s="668">
        <v>0</v>
      </c>
    </row>
    <row r="43" spans="1:19">
      <c r="A43" s="667" t="s">
        <v>1154</v>
      </c>
      <c r="B43" s="667" t="s">
        <v>3156</v>
      </c>
      <c r="C43" s="667" t="s">
        <v>104</v>
      </c>
      <c r="D43" s="667">
        <v>6</v>
      </c>
      <c r="E43" s="667">
        <v>1</v>
      </c>
      <c r="F43" s="667">
        <v>0</v>
      </c>
      <c r="G43" s="667">
        <v>0</v>
      </c>
      <c r="H43" s="667">
        <v>0</v>
      </c>
      <c r="I43" s="667">
        <v>0</v>
      </c>
      <c r="J43" s="667">
        <v>0</v>
      </c>
      <c r="K43" s="667">
        <v>0</v>
      </c>
      <c r="L43" s="667">
        <v>0</v>
      </c>
      <c r="M43" s="667">
        <v>0</v>
      </c>
      <c r="N43" s="667">
        <v>0</v>
      </c>
      <c r="O43" s="667">
        <v>0</v>
      </c>
      <c r="P43" s="667">
        <v>0</v>
      </c>
      <c r="Q43" s="667">
        <v>0</v>
      </c>
      <c r="R43" s="667">
        <v>0</v>
      </c>
      <c r="S43" s="668">
        <v>0</v>
      </c>
    </row>
    <row r="44" spans="1:19">
      <c r="A44" s="667" t="s">
        <v>1154</v>
      </c>
      <c r="B44" s="667" t="s">
        <v>0</v>
      </c>
      <c r="C44" s="667" t="s">
        <v>104</v>
      </c>
      <c r="D44" s="667">
        <v>6</v>
      </c>
      <c r="E44" s="667">
        <v>1</v>
      </c>
      <c r="F44" s="667">
        <v>0</v>
      </c>
      <c r="G44" s="667">
        <v>0</v>
      </c>
      <c r="H44" s="667">
        <v>0</v>
      </c>
      <c r="I44" s="667">
        <v>0</v>
      </c>
      <c r="J44" s="667">
        <v>0</v>
      </c>
      <c r="K44" s="667">
        <v>0</v>
      </c>
      <c r="L44" s="667">
        <v>0</v>
      </c>
      <c r="M44" s="667">
        <v>0</v>
      </c>
      <c r="N44" s="667">
        <v>0</v>
      </c>
      <c r="O44" s="667">
        <v>0</v>
      </c>
      <c r="P44" s="667">
        <v>0</v>
      </c>
      <c r="Q44" s="667">
        <v>0</v>
      </c>
      <c r="R44" s="667">
        <v>0</v>
      </c>
      <c r="S44" s="668">
        <v>0</v>
      </c>
    </row>
    <row r="45" spans="1:19">
      <c r="A45" s="667" t="s">
        <v>1154</v>
      </c>
      <c r="B45" s="667" t="s">
        <v>857</v>
      </c>
      <c r="C45" s="667" t="s">
        <v>104</v>
      </c>
      <c r="D45" s="667">
        <v>6</v>
      </c>
      <c r="E45" s="667">
        <v>1</v>
      </c>
      <c r="F45" s="667">
        <v>0</v>
      </c>
      <c r="G45" s="667">
        <v>0</v>
      </c>
      <c r="H45" s="667">
        <v>0</v>
      </c>
      <c r="I45" s="667">
        <v>0</v>
      </c>
      <c r="J45" s="667">
        <v>0</v>
      </c>
      <c r="K45" s="667">
        <v>0</v>
      </c>
      <c r="L45" s="667">
        <v>0</v>
      </c>
      <c r="M45" s="667">
        <v>0</v>
      </c>
      <c r="N45" s="667">
        <v>0</v>
      </c>
      <c r="O45" s="667">
        <v>0</v>
      </c>
      <c r="P45" s="667">
        <v>0</v>
      </c>
      <c r="Q45" s="667">
        <v>0</v>
      </c>
      <c r="R45" s="667">
        <v>0</v>
      </c>
      <c r="S45" s="668">
        <v>0</v>
      </c>
    </row>
    <row r="46" spans="1:19">
      <c r="A46" s="667" t="s">
        <v>1154</v>
      </c>
      <c r="B46" s="667" t="s">
        <v>858</v>
      </c>
      <c r="C46" s="667" t="s">
        <v>104</v>
      </c>
      <c r="D46" s="667">
        <v>6</v>
      </c>
      <c r="E46" s="667">
        <v>1</v>
      </c>
      <c r="F46" s="667">
        <v>0</v>
      </c>
      <c r="G46" s="667">
        <v>0</v>
      </c>
      <c r="H46" s="667">
        <v>0</v>
      </c>
      <c r="I46" s="667">
        <v>0</v>
      </c>
      <c r="J46" s="667">
        <v>0</v>
      </c>
      <c r="K46" s="667">
        <v>0</v>
      </c>
      <c r="L46" s="667">
        <v>0</v>
      </c>
      <c r="M46" s="667">
        <v>0</v>
      </c>
      <c r="N46" s="667">
        <v>0</v>
      </c>
      <c r="O46" s="667">
        <v>0</v>
      </c>
      <c r="P46" s="667">
        <v>0</v>
      </c>
      <c r="Q46" s="667">
        <v>0</v>
      </c>
      <c r="R46" s="667">
        <v>0</v>
      </c>
      <c r="S46" s="668">
        <v>0</v>
      </c>
    </row>
    <row r="47" spans="1:19">
      <c r="A47" s="667" t="s">
        <v>1154</v>
      </c>
      <c r="B47" s="667" t="s">
        <v>2433</v>
      </c>
      <c r="C47" s="667" t="s">
        <v>104</v>
      </c>
      <c r="D47" s="667">
        <v>6</v>
      </c>
      <c r="E47" s="667">
        <v>1</v>
      </c>
      <c r="F47" s="667">
        <v>0</v>
      </c>
      <c r="G47" s="667">
        <v>0</v>
      </c>
      <c r="H47" s="667">
        <v>0</v>
      </c>
      <c r="I47" s="667">
        <v>0</v>
      </c>
      <c r="J47" s="667">
        <v>0</v>
      </c>
      <c r="K47" s="667">
        <v>0</v>
      </c>
      <c r="L47" s="667">
        <v>0</v>
      </c>
      <c r="M47" s="667">
        <v>0</v>
      </c>
      <c r="N47" s="667">
        <v>0</v>
      </c>
      <c r="O47" s="667">
        <v>0</v>
      </c>
      <c r="P47" s="667">
        <v>0</v>
      </c>
      <c r="Q47" s="667">
        <v>0</v>
      </c>
      <c r="R47" s="667">
        <v>0</v>
      </c>
      <c r="S47" s="668">
        <v>0</v>
      </c>
    </row>
    <row r="48" spans="1:19">
      <c r="A48" s="667" t="s">
        <v>1154</v>
      </c>
      <c r="B48" s="667" t="s">
        <v>156</v>
      </c>
      <c r="C48" s="667" t="s">
        <v>104</v>
      </c>
      <c r="D48" s="667">
        <v>6</v>
      </c>
      <c r="E48" s="667">
        <v>1</v>
      </c>
      <c r="F48" s="667">
        <v>4531</v>
      </c>
      <c r="G48" s="667">
        <v>4531</v>
      </c>
      <c r="H48" s="667">
        <v>4531</v>
      </c>
      <c r="I48" s="667">
        <v>4531</v>
      </c>
      <c r="J48" s="667">
        <v>4531</v>
      </c>
      <c r="K48" s="667">
        <v>4531</v>
      </c>
      <c r="L48" s="667">
        <v>4531</v>
      </c>
      <c r="M48" s="667">
        <v>4531</v>
      </c>
      <c r="N48" s="667">
        <v>4531</v>
      </c>
      <c r="O48" s="667">
        <v>4531</v>
      </c>
      <c r="P48" s="667">
        <v>4531</v>
      </c>
      <c r="Q48" s="667">
        <v>4531</v>
      </c>
      <c r="R48" s="667">
        <v>4531</v>
      </c>
      <c r="S48" s="668">
        <v>4530544</v>
      </c>
    </row>
    <row r="49" spans="1:19">
      <c r="A49" s="667" t="s">
        <v>1154</v>
      </c>
      <c r="B49" s="667" t="s">
        <v>735</v>
      </c>
      <c r="C49" s="667" t="s">
        <v>104</v>
      </c>
      <c r="D49" s="667">
        <v>6</v>
      </c>
      <c r="E49" s="667">
        <v>1</v>
      </c>
      <c r="F49" s="667">
        <v>0</v>
      </c>
      <c r="G49" s="667">
        <v>0</v>
      </c>
      <c r="H49" s="667">
        <v>0</v>
      </c>
      <c r="I49" s="667">
        <v>0</v>
      </c>
      <c r="J49" s="667">
        <v>0</v>
      </c>
      <c r="K49" s="667">
        <v>0</v>
      </c>
      <c r="L49" s="667">
        <v>0</v>
      </c>
      <c r="M49" s="667">
        <v>0</v>
      </c>
      <c r="N49" s="667">
        <v>0</v>
      </c>
      <c r="O49" s="667">
        <v>0</v>
      </c>
      <c r="P49" s="667">
        <v>0</v>
      </c>
      <c r="Q49" s="667">
        <v>0</v>
      </c>
      <c r="R49" s="667">
        <v>0</v>
      </c>
      <c r="S49" s="668">
        <v>0</v>
      </c>
    </row>
    <row r="50" spans="1:19">
      <c r="A50" s="667" t="s">
        <v>1154</v>
      </c>
      <c r="B50" s="667" t="s">
        <v>490</v>
      </c>
      <c r="C50" s="667" t="s">
        <v>104</v>
      </c>
      <c r="D50" s="667">
        <v>6</v>
      </c>
      <c r="E50" s="667">
        <v>1</v>
      </c>
      <c r="F50" s="667">
        <v>1760</v>
      </c>
      <c r="G50" s="667">
        <v>1760</v>
      </c>
      <c r="H50" s="667">
        <v>1760</v>
      </c>
      <c r="I50" s="667">
        <v>1760</v>
      </c>
      <c r="J50" s="667">
        <v>1760</v>
      </c>
      <c r="K50" s="667">
        <v>1760</v>
      </c>
      <c r="L50" s="667">
        <v>1760</v>
      </c>
      <c r="M50" s="667">
        <v>1760</v>
      </c>
      <c r="N50" s="667">
        <v>1760</v>
      </c>
      <c r="O50" s="667">
        <v>1760</v>
      </c>
      <c r="P50" s="667">
        <v>1760</v>
      </c>
      <c r="Q50" s="667">
        <v>1760</v>
      </c>
      <c r="R50" s="667">
        <v>1760</v>
      </c>
      <c r="S50" s="668">
        <v>1759634</v>
      </c>
    </row>
    <row r="51" spans="1:19">
      <c r="A51" s="667" t="s">
        <v>1154</v>
      </c>
      <c r="B51" s="667" t="s">
        <v>859</v>
      </c>
      <c r="C51" s="667" t="s">
        <v>104</v>
      </c>
      <c r="D51" s="667">
        <v>6</v>
      </c>
      <c r="E51" s="667">
        <v>1</v>
      </c>
      <c r="F51" s="667">
        <v>0</v>
      </c>
      <c r="G51" s="667">
        <v>0</v>
      </c>
      <c r="H51" s="667">
        <v>0</v>
      </c>
      <c r="I51" s="667">
        <v>0</v>
      </c>
      <c r="J51" s="667">
        <v>0</v>
      </c>
      <c r="K51" s="667">
        <v>0</v>
      </c>
      <c r="L51" s="667">
        <v>0</v>
      </c>
      <c r="M51" s="667">
        <v>0</v>
      </c>
      <c r="N51" s="667">
        <v>0</v>
      </c>
      <c r="O51" s="667">
        <v>0</v>
      </c>
      <c r="P51" s="667">
        <v>0</v>
      </c>
      <c r="Q51" s="667">
        <v>0</v>
      </c>
      <c r="R51" s="667">
        <v>0</v>
      </c>
      <c r="S51" s="668">
        <v>0</v>
      </c>
    </row>
    <row r="52" spans="1:19">
      <c r="A52" s="667" t="s">
        <v>1154</v>
      </c>
      <c r="B52" s="667" t="s">
        <v>515</v>
      </c>
      <c r="C52" s="667" t="s">
        <v>104</v>
      </c>
      <c r="D52" s="667">
        <v>6</v>
      </c>
      <c r="E52" s="667">
        <v>1</v>
      </c>
      <c r="F52" s="667">
        <v>0</v>
      </c>
      <c r="G52" s="667">
        <v>0</v>
      </c>
      <c r="H52" s="667">
        <v>0</v>
      </c>
      <c r="I52" s="667">
        <v>0</v>
      </c>
      <c r="J52" s="667">
        <v>0</v>
      </c>
      <c r="K52" s="667">
        <v>0</v>
      </c>
      <c r="L52" s="667">
        <v>0</v>
      </c>
      <c r="M52" s="667">
        <v>0</v>
      </c>
      <c r="N52" s="667">
        <v>0</v>
      </c>
      <c r="O52" s="667">
        <v>0</v>
      </c>
      <c r="P52" s="667">
        <v>0</v>
      </c>
      <c r="Q52" s="667">
        <v>0</v>
      </c>
      <c r="R52" s="667">
        <v>0</v>
      </c>
      <c r="S52" s="668">
        <v>0</v>
      </c>
    </row>
    <row r="53" spans="1:19">
      <c r="A53" s="667" t="s">
        <v>1154</v>
      </c>
      <c r="B53" s="667" t="s">
        <v>516</v>
      </c>
      <c r="C53" s="667" t="s">
        <v>104</v>
      </c>
      <c r="D53" s="667">
        <v>6</v>
      </c>
      <c r="E53" s="667">
        <v>1</v>
      </c>
      <c r="F53" s="667">
        <v>0</v>
      </c>
      <c r="G53" s="667">
        <v>0</v>
      </c>
      <c r="H53" s="667">
        <v>0</v>
      </c>
      <c r="I53" s="667">
        <v>0</v>
      </c>
      <c r="J53" s="667">
        <v>0</v>
      </c>
      <c r="K53" s="667">
        <v>0</v>
      </c>
      <c r="L53" s="667">
        <v>0</v>
      </c>
      <c r="M53" s="667">
        <v>0</v>
      </c>
      <c r="N53" s="667">
        <v>0</v>
      </c>
      <c r="O53" s="667">
        <v>0</v>
      </c>
      <c r="P53" s="667">
        <v>0</v>
      </c>
      <c r="Q53" s="667">
        <v>0</v>
      </c>
      <c r="R53" s="667">
        <v>0</v>
      </c>
      <c r="S53" s="668">
        <v>0</v>
      </c>
    </row>
    <row r="54" spans="1:19">
      <c r="A54" s="667" t="s">
        <v>1154</v>
      </c>
      <c r="B54" s="667" t="s">
        <v>517</v>
      </c>
      <c r="C54" s="667" t="s">
        <v>104</v>
      </c>
      <c r="D54" s="667">
        <v>6</v>
      </c>
      <c r="E54" s="667">
        <v>1</v>
      </c>
      <c r="F54" s="667">
        <v>0</v>
      </c>
      <c r="G54" s="667">
        <v>0</v>
      </c>
      <c r="H54" s="667">
        <v>0</v>
      </c>
      <c r="I54" s="667">
        <v>0</v>
      </c>
      <c r="J54" s="667">
        <v>0</v>
      </c>
      <c r="K54" s="667">
        <v>0</v>
      </c>
      <c r="L54" s="667">
        <v>0</v>
      </c>
      <c r="M54" s="667">
        <v>0</v>
      </c>
      <c r="N54" s="667">
        <v>0</v>
      </c>
      <c r="O54" s="667">
        <v>0</v>
      </c>
      <c r="P54" s="667">
        <v>0</v>
      </c>
      <c r="Q54" s="667">
        <v>0</v>
      </c>
      <c r="R54" s="667">
        <v>0</v>
      </c>
      <c r="S54" s="668">
        <v>0</v>
      </c>
    </row>
    <row r="55" spans="1:19">
      <c r="A55" s="667" t="s">
        <v>1154</v>
      </c>
      <c r="B55" s="667" t="s">
        <v>401</v>
      </c>
      <c r="C55" s="667" t="s">
        <v>104</v>
      </c>
      <c r="D55" s="667">
        <v>6</v>
      </c>
      <c r="E55" s="667">
        <v>1</v>
      </c>
      <c r="F55" s="667">
        <v>0</v>
      </c>
      <c r="G55" s="667">
        <v>0</v>
      </c>
      <c r="H55" s="667">
        <v>0</v>
      </c>
      <c r="I55" s="667">
        <v>0</v>
      </c>
      <c r="J55" s="667">
        <v>0</v>
      </c>
      <c r="K55" s="667">
        <v>0</v>
      </c>
      <c r="L55" s="667">
        <v>0</v>
      </c>
      <c r="M55" s="667">
        <v>0</v>
      </c>
      <c r="N55" s="667">
        <v>0</v>
      </c>
      <c r="O55" s="667">
        <v>0</v>
      </c>
      <c r="P55" s="667">
        <v>0</v>
      </c>
      <c r="Q55" s="667">
        <v>0</v>
      </c>
      <c r="R55" s="667">
        <v>0</v>
      </c>
      <c r="S55" s="668">
        <v>0</v>
      </c>
    </row>
    <row r="56" spans="1:19">
      <c r="A56" s="667" t="s">
        <v>1154</v>
      </c>
      <c r="B56" s="667" t="s">
        <v>402</v>
      </c>
      <c r="C56" s="667" t="s">
        <v>104</v>
      </c>
      <c r="D56" s="667">
        <v>6</v>
      </c>
      <c r="E56" s="667">
        <v>1</v>
      </c>
      <c r="F56" s="667">
        <v>1931</v>
      </c>
      <c r="G56" s="667">
        <v>1931</v>
      </c>
      <c r="H56" s="667">
        <v>1931</v>
      </c>
      <c r="I56" s="667">
        <v>1931</v>
      </c>
      <c r="J56" s="667">
        <v>1931</v>
      </c>
      <c r="K56" s="667">
        <v>1931</v>
      </c>
      <c r="L56" s="667">
        <v>1931</v>
      </c>
      <c r="M56" s="667">
        <v>1931</v>
      </c>
      <c r="N56" s="667">
        <v>1931</v>
      </c>
      <c r="O56" s="667">
        <v>1931</v>
      </c>
      <c r="P56" s="667">
        <v>1931</v>
      </c>
      <c r="Q56" s="667">
        <v>1931</v>
      </c>
      <c r="R56" s="667">
        <v>1931</v>
      </c>
      <c r="S56" s="668">
        <v>1930843</v>
      </c>
    </row>
    <row r="57" spans="1:19">
      <c r="A57" s="667" t="s">
        <v>1154</v>
      </c>
      <c r="B57" s="667" t="s">
        <v>860</v>
      </c>
      <c r="C57" s="667" t="s">
        <v>104</v>
      </c>
      <c r="D57" s="667">
        <v>6</v>
      </c>
      <c r="E57" s="667">
        <v>1</v>
      </c>
      <c r="F57" s="667">
        <v>0</v>
      </c>
      <c r="G57" s="667">
        <v>0</v>
      </c>
      <c r="H57" s="667">
        <v>0</v>
      </c>
      <c r="I57" s="667">
        <v>0</v>
      </c>
      <c r="J57" s="667">
        <v>0</v>
      </c>
      <c r="K57" s="667">
        <v>0</v>
      </c>
      <c r="L57" s="667">
        <v>0</v>
      </c>
      <c r="M57" s="667">
        <v>0</v>
      </c>
      <c r="N57" s="667">
        <v>0</v>
      </c>
      <c r="O57" s="667">
        <v>0</v>
      </c>
      <c r="P57" s="667">
        <v>0</v>
      </c>
      <c r="Q57" s="667">
        <v>0</v>
      </c>
      <c r="R57" s="667">
        <v>0</v>
      </c>
      <c r="S57" s="668">
        <v>0</v>
      </c>
    </row>
    <row r="58" spans="1:19">
      <c r="A58" s="667" t="s">
        <v>1154</v>
      </c>
      <c r="B58" s="667" t="s">
        <v>686</v>
      </c>
      <c r="C58" s="667" t="s">
        <v>104</v>
      </c>
      <c r="D58" s="667">
        <v>6</v>
      </c>
      <c r="E58" s="667">
        <v>1</v>
      </c>
      <c r="F58" s="667">
        <v>40</v>
      </c>
      <c r="G58" s="667">
        <v>40</v>
      </c>
      <c r="H58" s="667">
        <v>40</v>
      </c>
      <c r="I58" s="667">
        <v>40</v>
      </c>
      <c r="J58" s="667">
        <v>40</v>
      </c>
      <c r="K58" s="667">
        <v>40</v>
      </c>
      <c r="L58" s="667">
        <v>40</v>
      </c>
      <c r="M58" s="667">
        <v>40</v>
      </c>
      <c r="N58" s="667">
        <v>40</v>
      </c>
      <c r="O58" s="667">
        <v>40</v>
      </c>
      <c r="P58" s="667">
        <v>40</v>
      </c>
      <c r="Q58" s="667">
        <v>40</v>
      </c>
      <c r="R58" s="667">
        <v>40</v>
      </c>
      <c r="S58" s="668">
        <v>40015</v>
      </c>
    </row>
    <row r="59" spans="1:19">
      <c r="A59" s="667" t="s">
        <v>1154</v>
      </c>
      <c r="B59" s="667" t="s">
        <v>861</v>
      </c>
      <c r="C59" s="667" t="s">
        <v>104</v>
      </c>
      <c r="D59" s="667">
        <v>6</v>
      </c>
      <c r="E59" s="667">
        <v>1</v>
      </c>
      <c r="F59" s="667">
        <v>0</v>
      </c>
      <c r="G59" s="667">
        <v>0</v>
      </c>
      <c r="H59" s="667">
        <v>0</v>
      </c>
      <c r="I59" s="667">
        <v>0</v>
      </c>
      <c r="J59" s="667">
        <v>0</v>
      </c>
      <c r="K59" s="667">
        <v>0</v>
      </c>
      <c r="L59" s="667">
        <v>0</v>
      </c>
      <c r="M59" s="667">
        <v>0</v>
      </c>
      <c r="N59" s="667">
        <v>0</v>
      </c>
      <c r="O59" s="667">
        <v>0</v>
      </c>
      <c r="P59" s="667">
        <v>0</v>
      </c>
      <c r="Q59" s="667">
        <v>0</v>
      </c>
      <c r="R59" s="667">
        <v>0</v>
      </c>
      <c r="S59" s="668">
        <v>0</v>
      </c>
    </row>
    <row r="60" spans="1:19">
      <c r="A60" s="667" t="s">
        <v>1154</v>
      </c>
      <c r="B60" s="667" t="s">
        <v>617</v>
      </c>
      <c r="C60" s="667" t="s">
        <v>104</v>
      </c>
      <c r="D60" s="667">
        <v>6</v>
      </c>
      <c r="E60" s="667">
        <v>1</v>
      </c>
      <c r="F60" s="667">
        <v>0</v>
      </c>
      <c r="G60" s="667">
        <v>0</v>
      </c>
      <c r="H60" s="667">
        <v>0</v>
      </c>
      <c r="I60" s="667">
        <v>0</v>
      </c>
      <c r="J60" s="667">
        <v>0</v>
      </c>
      <c r="K60" s="667">
        <v>0</v>
      </c>
      <c r="L60" s="667">
        <v>0</v>
      </c>
      <c r="M60" s="667">
        <v>0</v>
      </c>
      <c r="N60" s="667">
        <v>0</v>
      </c>
      <c r="O60" s="667">
        <v>0</v>
      </c>
      <c r="P60" s="667">
        <v>0</v>
      </c>
      <c r="Q60" s="667">
        <v>0</v>
      </c>
      <c r="R60" s="667">
        <v>0</v>
      </c>
      <c r="S60" s="668">
        <v>0</v>
      </c>
    </row>
    <row r="61" spans="1:19">
      <c r="A61" s="667" t="s">
        <v>1154</v>
      </c>
      <c r="B61" s="667" t="s">
        <v>862</v>
      </c>
      <c r="C61" s="667" t="s">
        <v>104</v>
      </c>
      <c r="D61" s="667">
        <v>6</v>
      </c>
      <c r="E61" s="667">
        <v>1</v>
      </c>
      <c r="F61" s="667">
        <v>0</v>
      </c>
      <c r="G61" s="667">
        <v>0</v>
      </c>
      <c r="H61" s="667">
        <v>0</v>
      </c>
      <c r="I61" s="667">
        <v>0</v>
      </c>
      <c r="J61" s="667">
        <v>0</v>
      </c>
      <c r="K61" s="667">
        <v>0</v>
      </c>
      <c r="L61" s="667">
        <v>0</v>
      </c>
      <c r="M61" s="667">
        <v>0</v>
      </c>
      <c r="N61" s="667">
        <v>0</v>
      </c>
      <c r="O61" s="667">
        <v>0</v>
      </c>
      <c r="P61" s="667">
        <v>0</v>
      </c>
      <c r="Q61" s="667">
        <v>0</v>
      </c>
      <c r="R61" s="667">
        <v>0</v>
      </c>
      <c r="S61" s="668">
        <v>0</v>
      </c>
    </row>
    <row r="62" spans="1:19">
      <c r="A62" s="667" t="s">
        <v>1154</v>
      </c>
      <c r="B62" s="667" t="s">
        <v>625</v>
      </c>
      <c r="C62" s="667" t="s">
        <v>104</v>
      </c>
      <c r="D62" s="667">
        <v>6</v>
      </c>
      <c r="E62" s="667">
        <v>1</v>
      </c>
      <c r="F62" s="667">
        <v>1684</v>
      </c>
      <c r="G62" s="667">
        <v>1684</v>
      </c>
      <c r="H62" s="667">
        <v>1684</v>
      </c>
      <c r="I62" s="667">
        <v>1684</v>
      </c>
      <c r="J62" s="667">
        <v>1684</v>
      </c>
      <c r="K62" s="667">
        <v>1684</v>
      </c>
      <c r="L62" s="667">
        <v>1684</v>
      </c>
      <c r="M62" s="667">
        <v>1684</v>
      </c>
      <c r="N62" s="667">
        <v>1684</v>
      </c>
      <c r="O62" s="667">
        <v>1684</v>
      </c>
      <c r="P62" s="667">
        <v>1684</v>
      </c>
      <c r="Q62" s="667">
        <v>1684</v>
      </c>
      <c r="R62" s="667">
        <v>1684</v>
      </c>
      <c r="S62" s="668">
        <v>1684036</v>
      </c>
    </row>
    <row r="63" spans="1:19">
      <c r="A63" s="667" t="s">
        <v>1154</v>
      </c>
      <c r="B63" s="667" t="s">
        <v>863</v>
      </c>
      <c r="C63" s="667" t="s">
        <v>104</v>
      </c>
      <c r="D63" s="667">
        <v>6</v>
      </c>
      <c r="E63" s="667">
        <v>1</v>
      </c>
      <c r="F63" s="667">
        <v>0</v>
      </c>
      <c r="G63" s="667">
        <v>0</v>
      </c>
      <c r="H63" s="667">
        <v>0</v>
      </c>
      <c r="I63" s="667">
        <v>0</v>
      </c>
      <c r="J63" s="667">
        <v>0</v>
      </c>
      <c r="K63" s="667">
        <v>0</v>
      </c>
      <c r="L63" s="667">
        <v>0</v>
      </c>
      <c r="M63" s="667">
        <v>0</v>
      </c>
      <c r="N63" s="667">
        <v>0</v>
      </c>
      <c r="O63" s="667">
        <v>0</v>
      </c>
      <c r="P63" s="667">
        <v>0</v>
      </c>
      <c r="Q63" s="667">
        <v>0</v>
      </c>
      <c r="R63" s="667">
        <v>0</v>
      </c>
      <c r="S63" s="668">
        <v>0</v>
      </c>
    </row>
    <row r="64" spans="1:19">
      <c r="A64" s="667" t="s">
        <v>1154</v>
      </c>
      <c r="B64" s="667" t="s">
        <v>403</v>
      </c>
      <c r="C64" s="667" t="s">
        <v>104</v>
      </c>
      <c r="D64" s="667">
        <v>6</v>
      </c>
      <c r="E64" s="667">
        <v>1</v>
      </c>
      <c r="F64" s="667">
        <v>153</v>
      </c>
      <c r="G64" s="667">
        <v>153</v>
      </c>
      <c r="H64" s="667">
        <v>153</v>
      </c>
      <c r="I64" s="667">
        <v>153</v>
      </c>
      <c r="J64" s="667">
        <v>153</v>
      </c>
      <c r="K64" s="667">
        <v>153</v>
      </c>
      <c r="L64" s="667">
        <v>153</v>
      </c>
      <c r="M64" s="667">
        <v>153</v>
      </c>
      <c r="N64" s="667">
        <v>153</v>
      </c>
      <c r="O64" s="667">
        <v>153</v>
      </c>
      <c r="P64" s="667">
        <v>153</v>
      </c>
      <c r="Q64" s="667">
        <v>153</v>
      </c>
      <c r="R64" s="667">
        <v>153</v>
      </c>
      <c r="S64" s="668">
        <v>153083</v>
      </c>
    </row>
    <row r="65" spans="1:19">
      <c r="A65" s="667" t="s">
        <v>1154</v>
      </c>
      <c r="B65" s="667" t="s">
        <v>864</v>
      </c>
      <c r="C65" s="667" t="s">
        <v>104</v>
      </c>
      <c r="D65" s="667">
        <v>6</v>
      </c>
      <c r="E65" s="667">
        <v>1</v>
      </c>
      <c r="F65" s="667">
        <v>0</v>
      </c>
      <c r="G65" s="667">
        <v>0</v>
      </c>
      <c r="H65" s="667">
        <v>0</v>
      </c>
      <c r="I65" s="667">
        <v>0</v>
      </c>
      <c r="J65" s="667">
        <v>0</v>
      </c>
      <c r="K65" s="667">
        <v>0</v>
      </c>
      <c r="L65" s="667">
        <v>0</v>
      </c>
      <c r="M65" s="667">
        <v>0</v>
      </c>
      <c r="N65" s="667">
        <v>0</v>
      </c>
      <c r="O65" s="667">
        <v>0</v>
      </c>
      <c r="P65" s="667">
        <v>0</v>
      </c>
      <c r="Q65" s="667">
        <v>0</v>
      </c>
      <c r="R65" s="667">
        <v>0</v>
      </c>
      <c r="S65" s="668">
        <v>0</v>
      </c>
    </row>
    <row r="66" spans="1:19">
      <c r="A66" s="667" t="s">
        <v>1154</v>
      </c>
      <c r="B66" s="667" t="s">
        <v>518</v>
      </c>
      <c r="C66" s="667" t="s">
        <v>104</v>
      </c>
      <c r="D66" s="667">
        <v>6</v>
      </c>
      <c r="E66" s="667">
        <v>1</v>
      </c>
      <c r="F66" s="667">
        <v>0</v>
      </c>
      <c r="G66" s="667">
        <v>0</v>
      </c>
      <c r="H66" s="667">
        <v>0</v>
      </c>
      <c r="I66" s="667">
        <v>0</v>
      </c>
      <c r="J66" s="667">
        <v>0</v>
      </c>
      <c r="K66" s="667">
        <v>0</v>
      </c>
      <c r="L66" s="667">
        <v>0</v>
      </c>
      <c r="M66" s="667">
        <v>0</v>
      </c>
      <c r="N66" s="667">
        <v>0</v>
      </c>
      <c r="O66" s="667">
        <v>0</v>
      </c>
      <c r="P66" s="667">
        <v>0</v>
      </c>
      <c r="Q66" s="667">
        <v>0</v>
      </c>
      <c r="R66" s="667">
        <v>0</v>
      </c>
      <c r="S66" s="668">
        <v>0</v>
      </c>
    </row>
    <row r="67" spans="1:19">
      <c r="A67" s="667" t="s">
        <v>1154</v>
      </c>
      <c r="B67" s="667" t="s">
        <v>519</v>
      </c>
      <c r="C67" s="667" t="s">
        <v>104</v>
      </c>
      <c r="D67" s="667">
        <v>6</v>
      </c>
      <c r="E67" s="667">
        <v>1</v>
      </c>
      <c r="F67" s="667">
        <v>0</v>
      </c>
      <c r="G67" s="667">
        <v>0</v>
      </c>
      <c r="H67" s="667">
        <v>0</v>
      </c>
      <c r="I67" s="667">
        <v>0</v>
      </c>
      <c r="J67" s="667">
        <v>0</v>
      </c>
      <c r="K67" s="667">
        <v>0</v>
      </c>
      <c r="L67" s="667">
        <v>0</v>
      </c>
      <c r="M67" s="667">
        <v>0</v>
      </c>
      <c r="N67" s="667">
        <v>0</v>
      </c>
      <c r="O67" s="667">
        <v>0</v>
      </c>
      <c r="P67" s="667">
        <v>0</v>
      </c>
      <c r="Q67" s="667">
        <v>0</v>
      </c>
      <c r="R67" s="667">
        <v>0</v>
      </c>
      <c r="S67" s="668">
        <v>0</v>
      </c>
    </row>
    <row r="68" spans="1:19">
      <c r="A68" s="667" t="s">
        <v>1154</v>
      </c>
      <c r="B68" s="667" t="s">
        <v>404</v>
      </c>
      <c r="C68" s="667" t="s">
        <v>104</v>
      </c>
      <c r="D68" s="667">
        <v>6</v>
      </c>
      <c r="E68" s="667">
        <v>1</v>
      </c>
      <c r="F68" s="667">
        <v>79</v>
      </c>
      <c r="G68" s="667">
        <v>79</v>
      </c>
      <c r="H68" s="667">
        <v>79</v>
      </c>
      <c r="I68" s="667">
        <v>79</v>
      </c>
      <c r="J68" s="667">
        <v>79</v>
      </c>
      <c r="K68" s="667">
        <v>79</v>
      </c>
      <c r="L68" s="667">
        <v>79</v>
      </c>
      <c r="M68" s="667">
        <v>79</v>
      </c>
      <c r="N68" s="667">
        <v>79</v>
      </c>
      <c r="O68" s="667">
        <v>79</v>
      </c>
      <c r="P68" s="667">
        <v>79</v>
      </c>
      <c r="Q68" s="667">
        <v>79</v>
      </c>
      <c r="R68" s="667">
        <v>79</v>
      </c>
      <c r="S68" s="668">
        <v>79169</v>
      </c>
    </row>
    <row r="69" spans="1:19">
      <c r="A69" s="667" t="s">
        <v>1154</v>
      </c>
      <c r="B69" s="667" t="s">
        <v>865</v>
      </c>
      <c r="C69" s="667" t="s">
        <v>104</v>
      </c>
      <c r="D69" s="667">
        <v>6</v>
      </c>
      <c r="E69" s="667">
        <v>1</v>
      </c>
      <c r="F69" s="667">
        <v>0</v>
      </c>
      <c r="G69" s="667">
        <v>0</v>
      </c>
      <c r="H69" s="667">
        <v>0</v>
      </c>
      <c r="I69" s="667">
        <v>0</v>
      </c>
      <c r="J69" s="667">
        <v>0</v>
      </c>
      <c r="K69" s="667">
        <v>0</v>
      </c>
      <c r="L69" s="667">
        <v>0</v>
      </c>
      <c r="M69" s="667">
        <v>0</v>
      </c>
      <c r="N69" s="667">
        <v>0</v>
      </c>
      <c r="O69" s="667">
        <v>0</v>
      </c>
      <c r="P69" s="667">
        <v>0</v>
      </c>
      <c r="Q69" s="667">
        <v>0</v>
      </c>
      <c r="R69" s="667">
        <v>0</v>
      </c>
      <c r="S69" s="668">
        <v>0</v>
      </c>
    </row>
    <row r="70" spans="1:19">
      <c r="A70" s="667" t="s">
        <v>1154</v>
      </c>
      <c r="B70" s="667" t="s">
        <v>520</v>
      </c>
      <c r="C70" s="667" t="s">
        <v>104</v>
      </c>
      <c r="D70" s="667">
        <v>6</v>
      </c>
      <c r="E70" s="667">
        <v>1</v>
      </c>
      <c r="F70" s="667">
        <v>0</v>
      </c>
      <c r="G70" s="667">
        <v>0</v>
      </c>
      <c r="H70" s="667">
        <v>0</v>
      </c>
      <c r="I70" s="667">
        <v>0</v>
      </c>
      <c r="J70" s="667">
        <v>0</v>
      </c>
      <c r="K70" s="667">
        <v>0</v>
      </c>
      <c r="L70" s="667">
        <v>0</v>
      </c>
      <c r="M70" s="667">
        <v>0</v>
      </c>
      <c r="N70" s="667">
        <v>0</v>
      </c>
      <c r="O70" s="667">
        <v>0</v>
      </c>
      <c r="P70" s="667">
        <v>0</v>
      </c>
      <c r="Q70" s="667">
        <v>0</v>
      </c>
      <c r="R70" s="667">
        <v>0</v>
      </c>
      <c r="S70" s="668">
        <v>0</v>
      </c>
    </row>
    <row r="71" spans="1:19">
      <c r="A71" s="667" t="s">
        <v>1154</v>
      </c>
      <c r="B71" s="667" t="s">
        <v>521</v>
      </c>
      <c r="C71" s="667" t="s">
        <v>104</v>
      </c>
      <c r="D71" s="667">
        <v>6</v>
      </c>
      <c r="E71" s="667">
        <v>1</v>
      </c>
      <c r="F71" s="667">
        <v>0</v>
      </c>
      <c r="G71" s="667">
        <v>0</v>
      </c>
      <c r="H71" s="667">
        <v>0</v>
      </c>
      <c r="I71" s="667">
        <v>0</v>
      </c>
      <c r="J71" s="667">
        <v>0</v>
      </c>
      <c r="K71" s="667">
        <v>0</v>
      </c>
      <c r="L71" s="667">
        <v>0</v>
      </c>
      <c r="M71" s="667">
        <v>0</v>
      </c>
      <c r="N71" s="667">
        <v>0</v>
      </c>
      <c r="O71" s="667">
        <v>0</v>
      </c>
      <c r="P71" s="667">
        <v>0</v>
      </c>
      <c r="Q71" s="667">
        <v>0</v>
      </c>
      <c r="R71" s="667">
        <v>0</v>
      </c>
      <c r="S71" s="668">
        <v>0</v>
      </c>
    </row>
    <row r="72" spans="1:19">
      <c r="A72" s="667" t="s">
        <v>1154</v>
      </c>
      <c r="B72" s="667" t="s">
        <v>736</v>
      </c>
      <c r="C72" s="667" t="s">
        <v>104</v>
      </c>
      <c r="D72" s="667">
        <v>6</v>
      </c>
      <c r="E72" s="667">
        <v>1</v>
      </c>
      <c r="F72" s="667">
        <v>0</v>
      </c>
      <c r="G72" s="667">
        <v>0</v>
      </c>
      <c r="H72" s="667">
        <v>0</v>
      </c>
      <c r="I72" s="667">
        <v>0</v>
      </c>
      <c r="J72" s="667">
        <v>0</v>
      </c>
      <c r="K72" s="667">
        <v>0</v>
      </c>
      <c r="L72" s="667">
        <v>0</v>
      </c>
      <c r="M72" s="667">
        <v>0</v>
      </c>
      <c r="N72" s="667">
        <v>0</v>
      </c>
      <c r="O72" s="667">
        <v>0</v>
      </c>
      <c r="P72" s="667">
        <v>0</v>
      </c>
      <c r="Q72" s="667">
        <v>0</v>
      </c>
      <c r="R72" s="667">
        <v>0</v>
      </c>
      <c r="S72" s="668">
        <v>0</v>
      </c>
    </row>
    <row r="73" spans="1:19">
      <c r="A73" s="667" t="s">
        <v>1154</v>
      </c>
      <c r="B73" s="667" t="s">
        <v>508</v>
      </c>
      <c r="C73" s="667" t="s">
        <v>104</v>
      </c>
      <c r="D73" s="667">
        <v>6</v>
      </c>
      <c r="E73" s="667">
        <v>1</v>
      </c>
      <c r="F73" s="667">
        <v>0</v>
      </c>
      <c r="G73" s="667">
        <v>0</v>
      </c>
      <c r="H73" s="667">
        <v>0</v>
      </c>
      <c r="I73" s="667">
        <v>0</v>
      </c>
      <c r="J73" s="667">
        <v>0</v>
      </c>
      <c r="K73" s="667">
        <v>0</v>
      </c>
      <c r="L73" s="667">
        <v>0</v>
      </c>
      <c r="M73" s="667">
        <v>0</v>
      </c>
      <c r="N73" s="667">
        <v>0</v>
      </c>
      <c r="O73" s="667">
        <v>0</v>
      </c>
      <c r="P73" s="667">
        <v>0</v>
      </c>
      <c r="Q73" s="667">
        <v>0</v>
      </c>
      <c r="R73" s="667">
        <v>0</v>
      </c>
      <c r="S73" s="668">
        <v>0</v>
      </c>
    </row>
    <row r="74" spans="1:19">
      <c r="A74" s="667" t="s">
        <v>1154</v>
      </c>
      <c r="B74" s="667" t="s">
        <v>2434</v>
      </c>
      <c r="C74" s="667" t="s">
        <v>104</v>
      </c>
      <c r="D74" s="667">
        <v>6</v>
      </c>
      <c r="E74" s="667">
        <v>1</v>
      </c>
      <c r="F74" s="667">
        <v>0</v>
      </c>
      <c r="G74" s="667">
        <v>0</v>
      </c>
      <c r="H74" s="667">
        <v>0</v>
      </c>
      <c r="I74" s="667">
        <v>0</v>
      </c>
      <c r="J74" s="667">
        <v>0</v>
      </c>
      <c r="K74" s="667">
        <v>0</v>
      </c>
      <c r="L74" s="667">
        <v>0</v>
      </c>
      <c r="M74" s="667">
        <v>0</v>
      </c>
      <c r="N74" s="667">
        <v>0</v>
      </c>
      <c r="O74" s="667">
        <v>0</v>
      </c>
      <c r="P74" s="667">
        <v>0</v>
      </c>
      <c r="Q74" s="667">
        <v>0</v>
      </c>
      <c r="R74" s="667">
        <v>0</v>
      </c>
      <c r="S74" s="668">
        <v>0</v>
      </c>
    </row>
    <row r="75" spans="1:19">
      <c r="A75" s="667" t="s">
        <v>1154</v>
      </c>
      <c r="B75" s="667" t="s">
        <v>405</v>
      </c>
      <c r="C75" s="667" t="s">
        <v>104</v>
      </c>
      <c r="D75" s="667">
        <v>6</v>
      </c>
      <c r="E75" s="667">
        <v>1</v>
      </c>
      <c r="F75" s="667">
        <v>43323</v>
      </c>
      <c r="G75" s="667">
        <v>43219</v>
      </c>
      <c r="H75" s="667">
        <v>43219</v>
      </c>
      <c r="I75" s="667">
        <v>43219</v>
      </c>
      <c r="J75" s="667">
        <v>43219</v>
      </c>
      <c r="K75" s="667">
        <v>43219</v>
      </c>
      <c r="L75" s="667">
        <v>43219</v>
      </c>
      <c r="M75" s="667">
        <v>43219</v>
      </c>
      <c r="N75" s="667">
        <v>43219</v>
      </c>
      <c r="O75" s="667">
        <v>43219</v>
      </c>
      <c r="P75" s="667">
        <v>43219</v>
      </c>
      <c r="Q75" s="667">
        <v>43219</v>
      </c>
      <c r="R75" s="667">
        <v>43219</v>
      </c>
      <c r="S75" s="668">
        <v>43222956</v>
      </c>
    </row>
    <row r="76" spans="1:19">
      <c r="A76" s="667" t="s">
        <v>1154</v>
      </c>
      <c r="B76" s="667" t="s">
        <v>2435</v>
      </c>
      <c r="C76" s="667" t="s">
        <v>104</v>
      </c>
      <c r="D76" s="667">
        <v>6</v>
      </c>
      <c r="E76" s="667">
        <v>1</v>
      </c>
      <c r="F76" s="667">
        <v>0</v>
      </c>
      <c r="G76" s="667">
        <v>0</v>
      </c>
      <c r="H76" s="667">
        <v>0</v>
      </c>
      <c r="I76" s="667">
        <v>0</v>
      </c>
      <c r="J76" s="667">
        <v>0</v>
      </c>
      <c r="K76" s="667">
        <v>0</v>
      </c>
      <c r="L76" s="667">
        <v>0</v>
      </c>
      <c r="M76" s="667">
        <v>0</v>
      </c>
      <c r="N76" s="667">
        <v>0</v>
      </c>
      <c r="O76" s="667">
        <v>0</v>
      </c>
      <c r="P76" s="667">
        <v>0</v>
      </c>
      <c r="Q76" s="667">
        <v>0</v>
      </c>
      <c r="R76" s="667">
        <v>0</v>
      </c>
      <c r="S76" s="668">
        <v>0</v>
      </c>
    </row>
    <row r="77" spans="1:19">
      <c r="A77" s="667" t="s">
        <v>1154</v>
      </c>
      <c r="B77" s="667" t="s">
        <v>812</v>
      </c>
      <c r="C77" s="667" t="s">
        <v>104</v>
      </c>
      <c r="D77" s="667">
        <v>6</v>
      </c>
      <c r="E77" s="667">
        <v>1</v>
      </c>
      <c r="F77" s="667">
        <v>0</v>
      </c>
      <c r="G77" s="667">
        <v>0</v>
      </c>
      <c r="H77" s="667">
        <v>0</v>
      </c>
      <c r="I77" s="667">
        <v>0</v>
      </c>
      <c r="J77" s="667">
        <v>0</v>
      </c>
      <c r="K77" s="667">
        <v>0</v>
      </c>
      <c r="L77" s="667">
        <v>0</v>
      </c>
      <c r="M77" s="667">
        <v>0</v>
      </c>
      <c r="N77" s="667">
        <v>0</v>
      </c>
      <c r="O77" s="667">
        <v>0</v>
      </c>
      <c r="P77" s="667">
        <v>0</v>
      </c>
      <c r="Q77" s="667">
        <v>0</v>
      </c>
      <c r="R77" s="667">
        <v>0</v>
      </c>
      <c r="S77" s="668">
        <v>0</v>
      </c>
    </row>
    <row r="78" spans="1:19">
      <c r="A78" s="667" t="s">
        <v>1154</v>
      </c>
      <c r="B78" s="667" t="s">
        <v>157</v>
      </c>
      <c r="C78" s="667" t="s">
        <v>104</v>
      </c>
      <c r="D78" s="667">
        <v>6</v>
      </c>
      <c r="E78" s="667">
        <v>1</v>
      </c>
      <c r="F78" s="667">
        <v>0</v>
      </c>
      <c r="G78" s="667">
        <v>0</v>
      </c>
      <c r="H78" s="667">
        <v>0</v>
      </c>
      <c r="I78" s="667">
        <v>0</v>
      </c>
      <c r="J78" s="667">
        <v>0</v>
      </c>
      <c r="K78" s="667">
        <v>0</v>
      </c>
      <c r="L78" s="667">
        <v>0</v>
      </c>
      <c r="M78" s="667">
        <v>0</v>
      </c>
      <c r="N78" s="667">
        <v>0</v>
      </c>
      <c r="O78" s="667">
        <v>0</v>
      </c>
      <c r="P78" s="667">
        <v>0</v>
      </c>
      <c r="Q78" s="667">
        <v>0</v>
      </c>
      <c r="R78" s="667">
        <v>0</v>
      </c>
      <c r="S78" s="668">
        <v>0</v>
      </c>
    </row>
    <row r="79" spans="1:19">
      <c r="A79" s="667" t="s">
        <v>1154</v>
      </c>
      <c r="B79" s="667" t="s">
        <v>3157</v>
      </c>
      <c r="C79" s="667" t="s">
        <v>104</v>
      </c>
      <c r="D79" s="667">
        <v>6</v>
      </c>
      <c r="E79" s="667">
        <v>1</v>
      </c>
      <c r="F79" s="667">
        <v>24166</v>
      </c>
      <c r="G79" s="667">
        <v>25983</v>
      </c>
      <c r="H79" s="667">
        <v>25983</v>
      </c>
      <c r="I79" s="667">
        <v>25983</v>
      </c>
      <c r="J79" s="667">
        <v>25983</v>
      </c>
      <c r="K79" s="667">
        <v>25983</v>
      </c>
      <c r="L79" s="667">
        <v>25983</v>
      </c>
      <c r="M79" s="667">
        <v>25983</v>
      </c>
      <c r="N79" s="667">
        <v>25983</v>
      </c>
      <c r="O79" s="667">
        <v>25983</v>
      </c>
      <c r="P79" s="667">
        <v>25983</v>
      </c>
      <c r="Q79" s="667">
        <v>25983</v>
      </c>
      <c r="R79" s="667">
        <v>26796</v>
      </c>
      <c r="S79" s="668">
        <v>25940797</v>
      </c>
    </row>
    <row r="80" spans="1:19">
      <c r="A80" s="667" t="s">
        <v>1154</v>
      </c>
      <c r="B80" s="667" t="s">
        <v>2436</v>
      </c>
      <c r="C80" s="667" t="s">
        <v>104</v>
      </c>
      <c r="D80" s="667">
        <v>6</v>
      </c>
      <c r="E80" s="667">
        <v>1</v>
      </c>
      <c r="F80" s="667">
        <v>0</v>
      </c>
      <c r="G80" s="667">
        <v>0</v>
      </c>
      <c r="H80" s="667">
        <v>0</v>
      </c>
      <c r="I80" s="667">
        <v>0</v>
      </c>
      <c r="J80" s="667">
        <v>0</v>
      </c>
      <c r="K80" s="667">
        <v>0</v>
      </c>
      <c r="L80" s="667">
        <v>0</v>
      </c>
      <c r="M80" s="667">
        <v>0</v>
      </c>
      <c r="N80" s="667">
        <v>0</v>
      </c>
      <c r="O80" s="667">
        <v>0</v>
      </c>
      <c r="P80" s="667">
        <v>0</v>
      </c>
      <c r="Q80" s="667">
        <v>0</v>
      </c>
      <c r="R80" s="667">
        <v>0</v>
      </c>
      <c r="S80" s="668">
        <v>0</v>
      </c>
    </row>
    <row r="81" spans="1:19">
      <c r="A81" s="667" t="s">
        <v>1154</v>
      </c>
      <c r="B81" s="667" t="s">
        <v>2437</v>
      </c>
      <c r="C81" s="667" t="s">
        <v>104</v>
      </c>
      <c r="D81" s="667">
        <v>6</v>
      </c>
      <c r="E81" s="667">
        <v>1</v>
      </c>
      <c r="F81" s="667">
        <v>0</v>
      </c>
      <c r="G81" s="667">
        <v>0</v>
      </c>
      <c r="H81" s="667">
        <v>0</v>
      </c>
      <c r="I81" s="667">
        <v>0</v>
      </c>
      <c r="J81" s="667">
        <v>0</v>
      </c>
      <c r="K81" s="667">
        <v>0</v>
      </c>
      <c r="L81" s="667">
        <v>0</v>
      </c>
      <c r="M81" s="667">
        <v>0</v>
      </c>
      <c r="N81" s="667">
        <v>0</v>
      </c>
      <c r="O81" s="667">
        <v>0</v>
      </c>
      <c r="P81" s="667">
        <v>0</v>
      </c>
      <c r="Q81" s="667">
        <v>0</v>
      </c>
      <c r="R81" s="667">
        <v>0</v>
      </c>
      <c r="S81" s="668">
        <v>0</v>
      </c>
    </row>
    <row r="82" spans="1:19">
      <c r="A82" s="667" t="s">
        <v>1154</v>
      </c>
      <c r="B82" s="667" t="s">
        <v>522</v>
      </c>
      <c r="C82" s="667" t="s">
        <v>104</v>
      </c>
      <c r="D82" s="667">
        <v>6</v>
      </c>
      <c r="E82" s="667">
        <v>1</v>
      </c>
      <c r="F82" s="667">
        <v>0</v>
      </c>
      <c r="G82" s="667">
        <v>0</v>
      </c>
      <c r="H82" s="667">
        <v>0</v>
      </c>
      <c r="I82" s="667">
        <v>0</v>
      </c>
      <c r="J82" s="667">
        <v>0</v>
      </c>
      <c r="K82" s="667">
        <v>0</v>
      </c>
      <c r="L82" s="667">
        <v>0</v>
      </c>
      <c r="M82" s="667">
        <v>0</v>
      </c>
      <c r="N82" s="667">
        <v>0</v>
      </c>
      <c r="O82" s="667">
        <v>0</v>
      </c>
      <c r="P82" s="667">
        <v>0</v>
      </c>
      <c r="Q82" s="667">
        <v>0</v>
      </c>
      <c r="R82" s="667">
        <v>0</v>
      </c>
      <c r="S82" s="668">
        <v>0</v>
      </c>
    </row>
    <row r="83" spans="1:19">
      <c r="A83" s="667" t="s">
        <v>1154</v>
      </c>
      <c r="B83" s="667" t="s">
        <v>737</v>
      </c>
      <c r="C83" s="667" t="s">
        <v>104</v>
      </c>
      <c r="D83" s="667">
        <v>6</v>
      </c>
      <c r="E83" s="667">
        <v>1</v>
      </c>
      <c r="F83" s="667">
        <v>0</v>
      </c>
      <c r="G83" s="667">
        <v>0</v>
      </c>
      <c r="H83" s="667">
        <v>0</v>
      </c>
      <c r="I83" s="667">
        <v>0</v>
      </c>
      <c r="J83" s="667">
        <v>0</v>
      </c>
      <c r="K83" s="667">
        <v>0</v>
      </c>
      <c r="L83" s="667">
        <v>0</v>
      </c>
      <c r="M83" s="667">
        <v>0</v>
      </c>
      <c r="N83" s="667">
        <v>0</v>
      </c>
      <c r="O83" s="667">
        <v>0</v>
      </c>
      <c r="P83" s="667">
        <v>0</v>
      </c>
      <c r="Q83" s="667">
        <v>0</v>
      </c>
      <c r="R83" s="667">
        <v>0</v>
      </c>
      <c r="S83" s="668">
        <v>0</v>
      </c>
    </row>
    <row r="84" spans="1:19">
      <c r="A84" s="667" t="s">
        <v>1154</v>
      </c>
      <c r="B84" s="667" t="s">
        <v>2438</v>
      </c>
      <c r="C84" s="667" t="s">
        <v>104</v>
      </c>
      <c r="D84" s="667">
        <v>6</v>
      </c>
      <c r="E84" s="667">
        <v>1</v>
      </c>
      <c r="F84" s="667">
        <v>0</v>
      </c>
      <c r="G84" s="667">
        <v>0</v>
      </c>
      <c r="H84" s="667">
        <v>0</v>
      </c>
      <c r="I84" s="667">
        <v>0</v>
      </c>
      <c r="J84" s="667">
        <v>0</v>
      </c>
      <c r="K84" s="667">
        <v>0</v>
      </c>
      <c r="L84" s="667">
        <v>0</v>
      </c>
      <c r="M84" s="667">
        <v>0</v>
      </c>
      <c r="N84" s="667">
        <v>0</v>
      </c>
      <c r="O84" s="667">
        <v>0</v>
      </c>
      <c r="P84" s="667">
        <v>0</v>
      </c>
      <c r="Q84" s="667">
        <v>0</v>
      </c>
      <c r="R84" s="667">
        <v>0</v>
      </c>
      <c r="S84" s="668">
        <v>0</v>
      </c>
    </row>
    <row r="85" spans="1:19">
      <c r="A85" s="667" t="s">
        <v>1154</v>
      </c>
      <c r="B85" s="667" t="s">
        <v>523</v>
      </c>
      <c r="C85" s="667" t="s">
        <v>104</v>
      </c>
      <c r="D85" s="667">
        <v>6</v>
      </c>
      <c r="E85" s="667">
        <v>1</v>
      </c>
      <c r="F85" s="667">
        <v>0</v>
      </c>
      <c r="G85" s="667">
        <v>0</v>
      </c>
      <c r="H85" s="667">
        <v>0</v>
      </c>
      <c r="I85" s="667">
        <v>0</v>
      </c>
      <c r="J85" s="667">
        <v>0</v>
      </c>
      <c r="K85" s="667">
        <v>0</v>
      </c>
      <c r="L85" s="667">
        <v>0</v>
      </c>
      <c r="M85" s="667">
        <v>0</v>
      </c>
      <c r="N85" s="667">
        <v>0</v>
      </c>
      <c r="O85" s="667">
        <v>0</v>
      </c>
      <c r="P85" s="667">
        <v>0</v>
      </c>
      <c r="Q85" s="667">
        <v>0</v>
      </c>
      <c r="R85" s="667">
        <v>0</v>
      </c>
      <c r="S85" s="668">
        <v>0</v>
      </c>
    </row>
    <row r="86" spans="1:19">
      <c r="A86" s="667" t="s">
        <v>1154</v>
      </c>
      <c r="B86" s="667" t="s">
        <v>813</v>
      </c>
      <c r="C86" s="667" t="s">
        <v>104</v>
      </c>
      <c r="D86" s="667">
        <v>6</v>
      </c>
      <c r="E86" s="667">
        <v>1</v>
      </c>
      <c r="F86" s="667">
        <v>0</v>
      </c>
      <c r="G86" s="667">
        <v>0</v>
      </c>
      <c r="H86" s="667">
        <v>0</v>
      </c>
      <c r="I86" s="667">
        <v>0</v>
      </c>
      <c r="J86" s="667">
        <v>0</v>
      </c>
      <c r="K86" s="667">
        <v>0</v>
      </c>
      <c r="L86" s="667">
        <v>0</v>
      </c>
      <c r="M86" s="667">
        <v>0</v>
      </c>
      <c r="N86" s="667">
        <v>0</v>
      </c>
      <c r="O86" s="667">
        <v>0</v>
      </c>
      <c r="P86" s="667">
        <v>0</v>
      </c>
      <c r="Q86" s="667">
        <v>0</v>
      </c>
      <c r="R86" s="667">
        <v>0</v>
      </c>
      <c r="S86" s="668">
        <v>0</v>
      </c>
    </row>
    <row r="87" spans="1:19">
      <c r="A87" s="667" t="s">
        <v>1154</v>
      </c>
      <c r="B87" s="667" t="s">
        <v>524</v>
      </c>
      <c r="C87" s="667" t="s">
        <v>104</v>
      </c>
      <c r="D87" s="667">
        <v>6</v>
      </c>
      <c r="E87" s="667">
        <v>1</v>
      </c>
      <c r="F87" s="667">
        <v>0</v>
      </c>
      <c r="G87" s="667">
        <v>0</v>
      </c>
      <c r="H87" s="667">
        <v>0</v>
      </c>
      <c r="I87" s="667">
        <v>0</v>
      </c>
      <c r="J87" s="667">
        <v>0</v>
      </c>
      <c r="K87" s="667">
        <v>0</v>
      </c>
      <c r="L87" s="667">
        <v>0</v>
      </c>
      <c r="M87" s="667">
        <v>0</v>
      </c>
      <c r="N87" s="667">
        <v>0</v>
      </c>
      <c r="O87" s="667">
        <v>0</v>
      </c>
      <c r="P87" s="667">
        <v>0</v>
      </c>
      <c r="Q87" s="667">
        <v>0</v>
      </c>
      <c r="R87" s="667">
        <v>0</v>
      </c>
      <c r="S87" s="668">
        <v>0</v>
      </c>
    </row>
    <row r="88" spans="1:19">
      <c r="A88" s="667" t="s">
        <v>1154</v>
      </c>
      <c r="B88" s="667" t="s">
        <v>525</v>
      </c>
      <c r="C88" s="667" t="s">
        <v>104</v>
      </c>
      <c r="D88" s="667">
        <v>6</v>
      </c>
      <c r="E88" s="667">
        <v>1</v>
      </c>
      <c r="F88" s="667">
        <v>0</v>
      </c>
      <c r="G88" s="667">
        <v>0</v>
      </c>
      <c r="H88" s="667">
        <v>0</v>
      </c>
      <c r="I88" s="667">
        <v>0</v>
      </c>
      <c r="J88" s="667">
        <v>0</v>
      </c>
      <c r="K88" s="667">
        <v>0</v>
      </c>
      <c r="L88" s="667">
        <v>0</v>
      </c>
      <c r="M88" s="667">
        <v>0</v>
      </c>
      <c r="N88" s="667">
        <v>0</v>
      </c>
      <c r="O88" s="667">
        <v>0</v>
      </c>
      <c r="P88" s="667">
        <v>0</v>
      </c>
      <c r="Q88" s="667">
        <v>0</v>
      </c>
      <c r="R88" s="667">
        <v>0</v>
      </c>
      <c r="S88" s="668">
        <v>0</v>
      </c>
    </row>
    <row r="89" spans="1:19">
      <c r="A89" s="667" t="s">
        <v>1154</v>
      </c>
      <c r="B89" s="667" t="s">
        <v>2439</v>
      </c>
      <c r="C89" s="667" t="s">
        <v>104</v>
      </c>
      <c r="D89" s="667">
        <v>6</v>
      </c>
      <c r="E89" s="667">
        <v>1</v>
      </c>
      <c r="F89" s="667">
        <v>0</v>
      </c>
      <c r="G89" s="667">
        <v>0</v>
      </c>
      <c r="H89" s="667">
        <v>0</v>
      </c>
      <c r="I89" s="667">
        <v>0</v>
      </c>
      <c r="J89" s="667">
        <v>0</v>
      </c>
      <c r="K89" s="667">
        <v>0</v>
      </c>
      <c r="L89" s="667">
        <v>0</v>
      </c>
      <c r="M89" s="667">
        <v>0</v>
      </c>
      <c r="N89" s="667">
        <v>0</v>
      </c>
      <c r="O89" s="667">
        <v>0</v>
      </c>
      <c r="P89" s="667">
        <v>0</v>
      </c>
      <c r="Q89" s="667">
        <v>0</v>
      </c>
      <c r="R89" s="667">
        <v>0</v>
      </c>
      <c r="S89" s="668">
        <v>0</v>
      </c>
    </row>
    <row r="90" spans="1:19">
      <c r="A90" s="667" t="s">
        <v>1154</v>
      </c>
      <c r="B90" s="667" t="s">
        <v>526</v>
      </c>
      <c r="C90" s="667" t="s">
        <v>104</v>
      </c>
      <c r="D90" s="667">
        <v>6</v>
      </c>
      <c r="E90" s="667">
        <v>1</v>
      </c>
      <c r="F90" s="667">
        <v>0</v>
      </c>
      <c r="G90" s="667">
        <v>0</v>
      </c>
      <c r="H90" s="667">
        <v>0</v>
      </c>
      <c r="I90" s="667">
        <v>0</v>
      </c>
      <c r="J90" s="667">
        <v>0</v>
      </c>
      <c r="K90" s="667">
        <v>0</v>
      </c>
      <c r="L90" s="667">
        <v>0</v>
      </c>
      <c r="M90" s="667">
        <v>0</v>
      </c>
      <c r="N90" s="667">
        <v>0</v>
      </c>
      <c r="O90" s="667">
        <v>0</v>
      </c>
      <c r="P90" s="667">
        <v>0</v>
      </c>
      <c r="Q90" s="667">
        <v>0</v>
      </c>
      <c r="R90" s="667">
        <v>0</v>
      </c>
      <c r="S90" s="668">
        <v>0</v>
      </c>
    </row>
    <row r="91" spans="1:19">
      <c r="A91" s="667" t="s">
        <v>1154</v>
      </c>
      <c r="B91" s="667" t="s">
        <v>814</v>
      </c>
      <c r="C91" s="667" t="s">
        <v>104</v>
      </c>
      <c r="D91" s="667">
        <v>6</v>
      </c>
      <c r="E91" s="667">
        <v>1</v>
      </c>
      <c r="F91" s="667">
        <v>0</v>
      </c>
      <c r="G91" s="667">
        <v>0</v>
      </c>
      <c r="H91" s="667">
        <v>0</v>
      </c>
      <c r="I91" s="667">
        <v>0</v>
      </c>
      <c r="J91" s="667">
        <v>0</v>
      </c>
      <c r="K91" s="667">
        <v>0</v>
      </c>
      <c r="L91" s="667">
        <v>0</v>
      </c>
      <c r="M91" s="667">
        <v>0</v>
      </c>
      <c r="N91" s="667">
        <v>0</v>
      </c>
      <c r="O91" s="667">
        <v>0</v>
      </c>
      <c r="P91" s="667">
        <v>0</v>
      </c>
      <c r="Q91" s="667">
        <v>0</v>
      </c>
      <c r="R91" s="667">
        <v>0</v>
      </c>
      <c r="S91" s="668">
        <v>0</v>
      </c>
    </row>
    <row r="92" spans="1:19">
      <c r="A92" s="667" t="s">
        <v>1154</v>
      </c>
      <c r="B92" s="667" t="s">
        <v>815</v>
      </c>
      <c r="C92" s="667" t="s">
        <v>104</v>
      </c>
      <c r="D92" s="667">
        <v>6</v>
      </c>
      <c r="E92" s="667">
        <v>1</v>
      </c>
      <c r="F92" s="667">
        <v>0</v>
      </c>
      <c r="G92" s="667">
        <v>0</v>
      </c>
      <c r="H92" s="667">
        <v>0</v>
      </c>
      <c r="I92" s="667">
        <v>0</v>
      </c>
      <c r="J92" s="667">
        <v>0</v>
      </c>
      <c r="K92" s="667">
        <v>0</v>
      </c>
      <c r="L92" s="667">
        <v>0</v>
      </c>
      <c r="M92" s="667">
        <v>0</v>
      </c>
      <c r="N92" s="667">
        <v>0</v>
      </c>
      <c r="O92" s="667">
        <v>0</v>
      </c>
      <c r="P92" s="667">
        <v>0</v>
      </c>
      <c r="Q92" s="667">
        <v>0</v>
      </c>
      <c r="R92" s="667">
        <v>0</v>
      </c>
      <c r="S92" s="668">
        <v>0</v>
      </c>
    </row>
    <row r="93" spans="1:19">
      <c r="A93" s="667" t="s">
        <v>1154</v>
      </c>
      <c r="B93" s="667" t="s">
        <v>158</v>
      </c>
      <c r="C93" s="667" t="s">
        <v>104</v>
      </c>
      <c r="D93" s="667">
        <v>6</v>
      </c>
      <c r="E93" s="667">
        <v>1</v>
      </c>
      <c r="F93" s="667">
        <v>0</v>
      </c>
      <c r="G93" s="667">
        <v>0</v>
      </c>
      <c r="H93" s="667">
        <v>0</v>
      </c>
      <c r="I93" s="667">
        <v>0</v>
      </c>
      <c r="J93" s="667">
        <v>0</v>
      </c>
      <c r="K93" s="667">
        <v>0</v>
      </c>
      <c r="L93" s="667">
        <v>0</v>
      </c>
      <c r="M93" s="667">
        <v>0</v>
      </c>
      <c r="N93" s="667">
        <v>0</v>
      </c>
      <c r="O93" s="667">
        <v>0</v>
      </c>
      <c r="P93" s="667">
        <v>0</v>
      </c>
      <c r="Q93" s="667">
        <v>0</v>
      </c>
      <c r="R93" s="667">
        <v>0</v>
      </c>
      <c r="S93" s="668">
        <v>0</v>
      </c>
    </row>
    <row r="94" spans="1:19">
      <c r="A94" s="667" t="s">
        <v>1154</v>
      </c>
      <c r="B94" s="667" t="s">
        <v>2440</v>
      </c>
      <c r="C94" s="667" t="s">
        <v>104</v>
      </c>
      <c r="D94" s="667">
        <v>6</v>
      </c>
      <c r="E94" s="667">
        <v>1</v>
      </c>
      <c r="F94" s="667">
        <v>0</v>
      </c>
      <c r="G94" s="667">
        <v>0</v>
      </c>
      <c r="H94" s="667">
        <v>0</v>
      </c>
      <c r="I94" s="667">
        <v>0</v>
      </c>
      <c r="J94" s="667">
        <v>0</v>
      </c>
      <c r="K94" s="667">
        <v>0</v>
      </c>
      <c r="L94" s="667">
        <v>0</v>
      </c>
      <c r="M94" s="667">
        <v>0</v>
      </c>
      <c r="N94" s="667">
        <v>0</v>
      </c>
      <c r="O94" s="667">
        <v>0</v>
      </c>
      <c r="P94" s="667">
        <v>0</v>
      </c>
      <c r="Q94" s="667">
        <v>0</v>
      </c>
      <c r="R94" s="667">
        <v>0</v>
      </c>
      <c r="S94" s="668">
        <v>0</v>
      </c>
    </row>
    <row r="95" spans="1:19">
      <c r="A95" s="667" t="s">
        <v>1154</v>
      </c>
      <c r="B95" s="667" t="s">
        <v>164</v>
      </c>
      <c r="C95" s="667" t="s">
        <v>104</v>
      </c>
      <c r="D95" s="667">
        <v>6</v>
      </c>
      <c r="E95" s="667">
        <v>1</v>
      </c>
      <c r="F95" s="667">
        <v>3427</v>
      </c>
      <c r="G95" s="667">
        <v>3427</v>
      </c>
      <c r="H95" s="667">
        <v>3427</v>
      </c>
      <c r="I95" s="667">
        <v>3427</v>
      </c>
      <c r="J95" s="667">
        <v>3427</v>
      </c>
      <c r="K95" s="667">
        <v>3427</v>
      </c>
      <c r="L95" s="667">
        <v>3427</v>
      </c>
      <c r="M95" s="667">
        <v>3427</v>
      </c>
      <c r="N95" s="667">
        <v>3427</v>
      </c>
      <c r="O95" s="667">
        <v>3427</v>
      </c>
      <c r="P95" s="667">
        <v>3427</v>
      </c>
      <c r="Q95" s="667">
        <v>3427</v>
      </c>
      <c r="R95" s="667">
        <v>3427</v>
      </c>
      <c r="S95" s="668">
        <v>3427089</v>
      </c>
    </row>
    <row r="96" spans="1:19">
      <c r="A96" s="667" t="s">
        <v>1154</v>
      </c>
      <c r="B96" s="667" t="s">
        <v>2441</v>
      </c>
      <c r="C96" s="667" t="s">
        <v>104</v>
      </c>
      <c r="D96" s="667">
        <v>6</v>
      </c>
      <c r="E96" s="667">
        <v>1</v>
      </c>
      <c r="F96" s="667">
        <v>0</v>
      </c>
      <c r="G96" s="667">
        <v>0</v>
      </c>
      <c r="H96" s="667">
        <v>0</v>
      </c>
      <c r="I96" s="667">
        <v>0</v>
      </c>
      <c r="J96" s="667">
        <v>0</v>
      </c>
      <c r="K96" s="667">
        <v>0</v>
      </c>
      <c r="L96" s="667">
        <v>0</v>
      </c>
      <c r="M96" s="667">
        <v>0</v>
      </c>
      <c r="N96" s="667">
        <v>0</v>
      </c>
      <c r="O96" s="667">
        <v>0</v>
      </c>
      <c r="P96" s="667">
        <v>0</v>
      </c>
      <c r="Q96" s="667">
        <v>0</v>
      </c>
      <c r="R96" s="667">
        <v>0</v>
      </c>
      <c r="S96" s="668">
        <v>0</v>
      </c>
    </row>
    <row r="97" spans="1:19">
      <c r="A97" s="667" t="s">
        <v>1154</v>
      </c>
      <c r="B97" s="667" t="s">
        <v>165</v>
      </c>
      <c r="C97" s="667" t="s">
        <v>104</v>
      </c>
      <c r="D97" s="667">
        <v>6</v>
      </c>
      <c r="E97" s="667">
        <v>1</v>
      </c>
      <c r="F97" s="667">
        <v>4273</v>
      </c>
      <c r="G97" s="667">
        <v>4273</v>
      </c>
      <c r="H97" s="667">
        <v>4273</v>
      </c>
      <c r="I97" s="667">
        <v>4273</v>
      </c>
      <c r="J97" s="667">
        <v>4273</v>
      </c>
      <c r="K97" s="667">
        <v>4273</v>
      </c>
      <c r="L97" s="667">
        <v>4273</v>
      </c>
      <c r="M97" s="667">
        <v>4273</v>
      </c>
      <c r="N97" s="667">
        <v>4273</v>
      </c>
      <c r="O97" s="667">
        <v>4273</v>
      </c>
      <c r="P97" s="667">
        <v>4273</v>
      </c>
      <c r="Q97" s="667">
        <v>4273</v>
      </c>
      <c r="R97" s="667">
        <v>4273</v>
      </c>
      <c r="S97" s="668">
        <v>4272950</v>
      </c>
    </row>
    <row r="98" spans="1:19">
      <c r="A98" s="667" t="s">
        <v>1154</v>
      </c>
      <c r="B98" s="667" t="s">
        <v>166</v>
      </c>
      <c r="C98" s="667" t="s">
        <v>104</v>
      </c>
      <c r="D98" s="667">
        <v>6</v>
      </c>
      <c r="E98" s="667">
        <v>1</v>
      </c>
      <c r="F98" s="667">
        <v>112801</v>
      </c>
      <c r="G98" s="667">
        <v>112801</v>
      </c>
      <c r="H98" s="667">
        <v>112801</v>
      </c>
      <c r="I98" s="667">
        <v>112801</v>
      </c>
      <c r="J98" s="667">
        <v>112801</v>
      </c>
      <c r="K98" s="667">
        <v>113311</v>
      </c>
      <c r="L98" s="667">
        <v>113358</v>
      </c>
      <c r="M98" s="667">
        <v>113358</v>
      </c>
      <c r="N98" s="667">
        <v>113358</v>
      </c>
      <c r="O98" s="667">
        <v>113358</v>
      </c>
      <c r="P98" s="667">
        <v>113358</v>
      </c>
      <c r="Q98" s="667">
        <v>113358</v>
      </c>
      <c r="R98" s="667">
        <v>113358</v>
      </c>
      <c r="S98" s="668">
        <v>113145096</v>
      </c>
    </row>
    <row r="99" spans="1:19">
      <c r="A99" s="667" t="s">
        <v>1154</v>
      </c>
      <c r="B99" s="667" t="s">
        <v>866</v>
      </c>
      <c r="C99" s="667" t="s">
        <v>104</v>
      </c>
      <c r="D99" s="667">
        <v>6</v>
      </c>
      <c r="E99" s="667">
        <v>1</v>
      </c>
      <c r="F99" s="667">
        <v>0</v>
      </c>
      <c r="G99" s="667">
        <v>0</v>
      </c>
      <c r="H99" s="667">
        <v>0</v>
      </c>
      <c r="I99" s="667">
        <v>0</v>
      </c>
      <c r="J99" s="667">
        <v>0</v>
      </c>
      <c r="K99" s="667">
        <v>0</v>
      </c>
      <c r="L99" s="667">
        <v>0</v>
      </c>
      <c r="M99" s="667">
        <v>0</v>
      </c>
      <c r="N99" s="667">
        <v>0</v>
      </c>
      <c r="O99" s="667">
        <v>0</v>
      </c>
      <c r="P99" s="667">
        <v>0</v>
      </c>
      <c r="Q99" s="667">
        <v>0</v>
      </c>
      <c r="R99" s="667">
        <v>0</v>
      </c>
      <c r="S99" s="668">
        <v>0</v>
      </c>
    </row>
    <row r="100" spans="1:19">
      <c r="A100" s="667" t="s">
        <v>1154</v>
      </c>
      <c r="B100" s="667" t="s">
        <v>3158</v>
      </c>
      <c r="C100" s="667" t="s">
        <v>104</v>
      </c>
      <c r="D100" s="667">
        <v>6</v>
      </c>
      <c r="E100" s="667">
        <v>1</v>
      </c>
      <c r="F100" s="667">
        <v>0</v>
      </c>
      <c r="G100" s="667">
        <v>0</v>
      </c>
      <c r="H100" s="667">
        <v>0</v>
      </c>
      <c r="I100" s="667">
        <v>0</v>
      </c>
      <c r="J100" s="667">
        <v>0</v>
      </c>
      <c r="K100" s="667">
        <v>0</v>
      </c>
      <c r="L100" s="667">
        <v>0</v>
      </c>
      <c r="M100" s="667">
        <v>0</v>
      </c>
      <c r="N100" s="667">
        <v>0</v>
      </c>
      <c r="O100" s="667">
        <v>0</v>
      </c>
      <c r="P100" s="667">
        <v>0</v>
      </c>
      <c r="Q100" s="667">
        <v>0</v>
      </c>
      <c r="R100" s="667">
        <v>0</v>
      </c>
      <c r="S100" s="668">
        <v>0</v>
      </c>
    </row>
    <row r="101" spans="1:19">
      <c r="A101" s="667" t="s">
        <v>1154</v>
      </c>
      <c r="B101" s="667" t="s">
        <v>3159</v>
      </c>
      <c r="C101" s="667" t="s">
        <v>104</v>
      </c>
      <c r="D101" s="667">
        <v>6</v>
      </c>
      <c r="E101" s="667">
        <v>1</v>
      </c>
      <c r="F101" s="667">
        <v>0</v>
      </c>
      <c r="G101" s="667">
        <v>0</v>
      </c>
      <c r="H101" s="667">
        <v>0</v>
      </c>
      <c r="I101" s="667">
        <v>0</v>
      </c>
      <c r="J101" s="667">
        <v>0</v>
      </c>
      <c r="K101" s="667">
        <v>0</v>
      </c>
      <c r="L101" s="667">
        <v>0</v>
      </c>
      <c r="M101" s="667">
        <v>0</v>
      </c>
      <c r="N101" s="667">
        <v>0</v>
      </c>
      <c r="O101" s="667">
        <v>0</v>
      </c>
      <c r="P101" s="667">
        <v>0</v>
      </c>
      <c r="Q101" s="667">
        <v>0</v>
      </c>
      <c r="R101" s="667">
        <v>0</v>
      </c>
      <c r="S101" s="668">
        <v>0</v>
      </c>
    </row>
    <row r="102" spans="1:19">
      <c r="A102" s="667" t="s">
        <v>1154</v>
      </c>
      <c r="B102" s="667" t="s">
        <v>2442</v>
      </c>
      <c r="C102" s="667" t="s">
        <v>104</v>
      </c>
      <c r="D102" s="667">
        <v>6</v>
      </c>
      <c r="E102" s="667">
        <v>1</v>
      </c>
      <c r="F102" s="667">
        <v>0</v>
      </c>
      <c r="G102" s="667">
        <v>0</v>
      </c>
      <c r="H102" s="667">
        <v>0</v>
      </c>
      <c r="I102" s="667">
        <v>0</v>
      </c>
      <c r="J102" s="667">
        <v>0</v>
      </c>
      <c r="K102" s="667">
        <v>0</v>
      </c>
      <c r="L102" s="667">
        <v>0</v>
      </c>
      <c r="M102" s="667">
        <v>0</v>
      </c>
      <c r="N102" s="667">
        <v>0</v>
      </c>
      <c r="O102" s="667">
        <v>0</v>
      </c>
      <c r="P102" s="667">
        <v>0</v>
      </c>
      <c r="Q102" s="667">
        <v>0</v>
      </c>
      <c r="R102" s="667">
        <v>0</v>
      </c>
      <c r="S102" s="668">
        <v>0</v>
      </c>
    </row>
    <row r="103" spans="1:19">
      <c r="A103" s="667" t="s">
        <v>1154</v>
      </c>
      <c r="B103" s="667" t="s">
        <v>2443</v>
      </c>
      <c r="C103" s="667" t="s">
        <v>104</v>
      </c>
      <c r="D103" s="667">
        <v>6</v>
      </c>
      <c r="E103" s="667">
        <v>1</v>
      </c>
      <c r="F103" s="667">
        <v>0</v>
      </c>
      <c r="G103" s="667">
        <v>0</v>
      </c>
      <c r="H103" s="667">
        <v>0</v>
      </c>
      <c r="I103" s="667">
        <v>0</v>
      </c>
      <c r="J103" s="667">
        <v>0</v>
      </c>
      <c r="K103" s="667">
        <v>0</v>
      </c>
      <c r="L103" s="667">
        <v>0</v>
      </c>
      <c r="M103" s="667">
        <v>0</v>
      </c>
      <c r="N103" s="667">
        <v>0</v>
      </c>
      <c r="O103" s="667">
        <v>0</v>
      </c>
      <c r="P103" s="667">
        <v>0</v>
      </c>
      <c r="Q103" s="667">
        <v>0</v>
      </c>
      <c r="R103" s="667">
        <v>0</v>
      </c>
      <c r="S103" s="668">
        <v>0</v>
      </c>
    </row>
    <row r="104" spans="1:19">
      <c r="A104" s="667" t="s">
        <v>1154</v>
      </c>
      <c r="B104" s="667" t="s">
        <v>527</v>
      </c>
      <c r="C104" s="667" t="s">
        <v>104</v>
      </c>
      <c r="D104" s="667">
        <v>6</v>
      </c>
      <c r="E104" s="667">
        <v>1</v>
      </c>
      <c r="F104" s="667">
        <v>0</v>
      </c>
      <c r="G104" s="667">
        <v>0</v>
      </c>
      <c r="H104" s="667">
        <v>0</v>
      </c>
      <c r="I104" s="667">
        <v>0</v>
      </c>
      <c r="J104" s="667">
        <v>0</v>
      </c>
      <c r="K104" s="667">
        <v>0</v>
      </c>
      <c r="L104" s="667">
        <v>0</v>
      </c>
      <c r="M104" s="667">
        <v>0</v>
      </c>
      <c r="N104" s="667">
        <v>0</v>
      </c>
      <c r="O104" s="667">
        <v>0</v>
      </c>
      <c r="P104" s="667">
        <v>0</v>
      </c>
      <c r="Q104" s="667">
        <v>0</v>
      </c>
      <c r="R104" s="667">
        <v>0</v>
      </c>
      <c r="S104" s="668">
        <v>0</v>
      </c>
    </row>
    <row r="105" spans="1:19">
      <c r="A105" s="667" t="s">
        <v>1154</v>
      </c>
      <c r="B105" s="667" t="s">
        <v>2444</v>
      </c>
      <c r="C105" s="667" t="s">
        <v>104</v>
      </c>
      <c r="D105" s="667">
        <v>6</v>
      </c>
      <c r="E105" s="667">
        <v>1</v>
      </c>
      <c r="F105" s="667">
        <v>0</v>
      </c>
      <c r="G105" s="667">
        <v>0</v>
      </c>
      <c r="H105" s="667">
        <v>0</v>
      </c>
      <c r="I105" s="667">
        <v>0</v>
      </c>
      <c r="J105" s="667">
        <v>0</v>
      </c>
      <c r="K105" s="667">
        <v>0</v>
      </c>
      <c r="L105" s="667">
        <v>0</v>
      </c>
      <c r="M105" s="667">
        <v>0</v>
      </c>
      <c r="N105" s="667">
        <v>0</v>
      </c>
      <c r="O105" s="667">
        <v>0</v>
      </c>
      <c r="P105" s="667">
        <v>0</v>
      </c>
      <c r="Q105" s="667">
        <v>0</v>
      </c>
      <c r="R105" s="667">
        <v>0</v>
      </c>
      <c r="S105" s="668">
        <v>0</v>
      </c>
    </row>
    <row r="106" spans="1:19">
      <c r="A106" s="667" t="s">
        <v>1154</v>
      </c>
      <c r="B106" s="667" t="s">
        <v>528</v>
      </c>
      <c r="C106" s="667" t="s">
        <v>104</v>
      </c>
      <c r="D106" s="667">
        <v>6</v>
      </c>
      <c r="E106" s="667">
        <v>1</v>
      </c>
      <c r="F106" s="667">
        <v>0</v>
      </c>
      <c r="G106" s="667">
        <v>0</v>
      </c>
      <c r="H106" s="667">
        <v>0</v>
      </c>
      <c r="I106" s="667">
        <v>0</v>
      </c>
      <c r="J106" s="667">
        <v>0</v>
      </c>
      <c r="K106" s="667">
        <v>0</v>
      </c>
      <c r="L106" s="667">
        <v>0</v>
      </c>
      <c r="M106" s="667">
        <v>0</v>
      </c>
      <c r="N106" s="667">
        <v>0</v>
      </c>
      <c r="O106" s="667">
        <v>0</v>
      </c>
      <c r="P106" s="667">
        <v>0</v>
      </c>
      <c r="Q106" s="667">
        <v>0</v>
      </c>
      <c r="R106" s="667">
        <v>0</v>
      </c>
      <c r="S106" s="668">
        <v>0</v>
      </c>
    </row>
    <row r="107" spans="1:19">
      <c r="A107" s="667" t="s">
        <v>1154</v>
      </c>
      <c r="B107" s="667" t="s">
        <v>529</v>
      </c>
      <c r="C107" s="667" t="s">
        <v>104</v>
      </c>
      <c r="D107" s="667">
        <v>6</v>
      </c>
      <c r="E107" s="667">
        <v>1</v>
      </c>
      <c r="F107" s="667">
        <v>0</v>
      </c>
      <c r="G107" s="667">
        <v>0</v>
      </c>
      <c r="H107" s="667">
        <v>0</v>
      </c>
      <c r="I107" s="667">
        <v>0</v>
      </c>
      <c r="J107" s="667">
        <v>0</v>
      </c>
      <c r="K107" s="667">
        <v>0</v>
      </c>
      <c r="L107" s="667">
        <v>0</v>
      </c>
      <c r="M107" s="667">
        <v>0</v>
      </c>
      <c r="N107" s="667">
        <v>0</v>
      </c>
      <c r="O107" s="667">
        <v>0</v>
      </c>
      <c r="P107" s="667">
        <v>0</v>
      </c>
      <c r="Q107" s="667">
        <v>0</v>
      </c>
      <c r="R107" s="667">
        <v>0</v>
      </c>
      <c r="S107" s="668">
        <v>0</v>
      </c>
    </row>
    <row r="108" spans="1:19">
      <c r="A108" s="667" t="s">
        <v>1154</v>
      </c>
      <c r="B108" s="667" t="s">
        <v>867</v>
      </c>
      <c r="C108" s="667" t="s">
        <v>104</v>
      </c>
      <c r="D108" s="667">
        <v>6</v>
      </c>
      <c r="E108" s="667">
        <v>1</v>
      </c>
      <c r="F108" s="667">
        <v>0</v>
      </c>
      <c r="G108" s="667">
        <v>0</v>
      </c>
      <c r="H108" s="667">
        <v>0</v>
      </c>
      <c r="I108" s="667">
        <v>0</v>
      </c>
      <c r="J108" s="667">
        <v>0</v>
      </c>
      <c r="K108" s="667">
        <v>0</v>
      </c>
      <c r="L108" s="667">
        <v>0</v>
      </c>
      <c r="M108" s="667">
        <v>0</v>
      </c>
      <c r="N108" s="667">
        <v>0</v>
      </c>
      <c r="O108" s="667">
        <v>0</v>
      </c>
      <c r="P108" s="667">
        <v>0</v>
      </c>
      <c r="Q108" s="667">
        <v>0</v>
      </c>
      <c r="R108" s="667">
        <v>0</v>
      </c>
      <c r="S108" s="668">
        <v>0</v>
      </c>
    </row>
    <row r="109" spans="1:19">
      <c r="A109" s="667" t="s">
        <v>1154</v>
      </c>
      <c r="B109" s="667" t="s">
        <v>868</v>
      </c>
      <c r="C109" s="667" t="s">
        <v>104</v>
      </c>
      <c r="D109" s="667">
        <v>6</v>
      </c>
      <c r="E109" s="667">
        <v>1</v>
      </c>
      <c r="F109" s="667">
        <v>0</v>
      </c>
      <c r="G109" s="667">
        <v>0</v>
      </c>
      <c r="H109" s="667">
        <v>0</v>
      </c>
      <c r="I109" s="667">
        <v>0</v>
      </c>
      <c r="J109" s="667">
        <v>0</v>
      </c>
      <c r="K109" s="667">
        <v>0</v>
      </c>
      <c r="L109" s="667">
        <v>0</v>
      </c>
      <c r="M109" s="667">
        <v>0</v>
      </c>
      <c r="N109" s="667">
        <v>0</v>
      </c>
      <c r="O109" s="667">
        <v>0</v>
      </c>
      <c r="P109" s="667">
        <v>0</v>
      </c>
      <c r="Q109" s="667">
        <v>0</v>
      </c>
      <c r="R109" s="667">
        <v>0</v>
      </c>
      <c r="S109" s="668">
        <v>0</v>
      </c>
    </row>
    <row r="110" spans="1:19">
      <c r="A110" s="667" t="s">
        <v>1154</v>
      </c>
      <c r="B110" s="667" t="s">
        <v>530</v>
      </c>
      <c r="C110" s="667" t="s">
        <v>104</v>
      </c>
      <c r="D110" s="667">
        <v>6</v>
      </c>
      <c r="E110" s="667">
        <v>1</v>
      </c>
      <c r="F110" s="667">
        <v>0</v>
      </c>
      <c r="G110" s="667">
        <v>0</v>
      </c>
      <c r="H110" s="667">
        <v>0</v>
      </c>
      <c r="I110" s="667">
        <v>0</v>
      </c>
      <c r="J110" s="667">
        <v>0</v>
      </c>
      <c r="K110" s="667">
        <v>0</v>
      </c>
      <c r="L110" s="667">
        <v>0</v>
      </c>
      <c r="M110" s="667">
        <v>0</v>
      </c>
      <c r="N110" s="667">
        <v>0</v>
      </c>
      <c r="O110" s="667">
        <v>0</v>
      </c>
      <c r="P110" s="667">
        <v>0</v>
      </c>
      <c r="Q110" s="667">
        <v>0</v>
      </c>
      <c r="R110" s="667">
        <v>0</v>
      </c>
      <c r="S110" s="668">
        <v>0</v>
      </c>
    </row>
    <row r="111" spans="1:19">
      <c r="A111" s="667" t="s">
        <v>1154</v>
      </c>
      <c r="B111" s="667" t="s">
        <v>531</v>
      </c>
      <c r="C111" s="667" t="s">
        <v>104</v>
      </c>
      <c r="D111" s="667">
        <v>6</v>
      </c>
      <c r="E111" s="667">
        <v>1</v>
      </c>
      <c r="F111" s="667">
        <v>0</v>
      </c>
      <c r="G111" s="667">
        <v>0</v>
      </c>
      <c r="H111" s="667">
        <v>0</v>
      </c>
      <c r="I111" s="667">
        <v>0</v>
      </c>
      <c r="J111" s="667">
        <v>0</v>
      </c>
      <c r="K111" s="667">
        <v>0</v>
      </c>
      <c r="L111" s="667">
        <v>0</v>
      </c>
      <c r="M111" s="667">
        <v>0</v>
      </c>
      <c r="N111" s="667">
        <v>0</v>
      </c>
      <c r="O111" s="667">
        <v>0</v>
      </c>
      <c r="P111" s="667">
        <v>0</v>
      </c>
      <c r="Q111" s="667">
        <v>0</v>
      </c>
      <c r="R111" s="667">
        <v>0</v>
      </c>
      <c r="S111" s="668">
        <v>0</v>
      </c>
    </row>
    <row r="112" spans="1:19">
      <c r="A112" s="667" t="s">
        <v>1154</v>
      </c>
      <c r="B112" s="667" t="s">
        <v>869</v>
      </c>
      <c r="C112" s="667" t="s">
        <v>104</v>
      </c>
      <c r="D112" s="667">
        <v>6</v>
      </c>
      <c r="E112" s="667">
        <v>1</v>
      </c>
      <c r="F112" s="667">
        <v>0</v>
      </c>
      <c r="G112" s="667">
        <v>0</v>
      </c>
      <c r="H112" s="667">
        <v>0</v>
      </c>
      <c r="I112" s="667">
        <v>0</v>
      </c>
      <c r="J112" s="667">
        <v>0</v>
      </c>
      <c r="K112" s="667">
        <v>0</v>
      </c>
      <c r="L112" s="667">
        <v>0</v>
      </c>
      <c r="M112" s="667">
        <v>0</v>
      </c>
      <c r="N112" s="667">
        <v>0</v>
      </c>
      <c r="O112" s="667">
        <v>0</v>
      </c>
      <c r="P112" s="667">
        <v>0</v>
      </c>
      <c r="Q112" s="667">
        <v>0</v>
      </c>
      <c r="R112" s="667">
        <v>0</v>
      </c>
      <c r="S112" s="668">
        <v>0</v>
      </c>
    </row>
    <row r="113" spans="1:19">
      <c r="A113" s="667" t="s">
        <v>1154</v>
      </c>
      <c r="B113" s="667" t="s">
        <v>532</v>
      </c>
      <c r="C113" s="667" t="s">
        <v>104</v>
      </c>
      <c r="D113" s="667">
        <v>6</v>
      </c>
      <c r="E113" s="667">
        <v>1</v>
      </c>
      <c r="F113" s="667">
        <v>0</v>
      </c>
      <c r="G113" s="667">
        <v>0</v>
      </c>
      <c r="H113" s="667">
        <v>0</v>
      </c>
      <c r="I113" s="667">
        <v>0</v>
      </c>
      <c r="J113" s="667">
        <v>0</v>
      </c>
      <c r="K113" s="667">
        <v>0</v>
      </c>
      <c r="L113" s="667">
        <v>0</v>
      </c>
      <c r="M113" s="667">
        <v>0</v>
      </c>
      <c r="N113" s="667">
        <v>0</v>
      </c>
      <c r="O113" s="667">
        <v>0</v>
      </c>
      <c r="P113" s="667">
        <v>0</v>
      </c>
      <c r="Q113" s="667">
        <v>0</v>
      </c>
      <c r="R113" s="667">
        <v>0</v>
      </c>
      <c r="S113" s="668">
        <v>0</v>
      </c>
    </row>
    <row r="114" spans="1:19">
      <c r="A114" s="667" t="s">
        <v>1154</v>
      </c>
      <c r="B114" s="667" t="s">
        <v>533</v>
      </c>
      <c r="C114" s="667" t="s">
        <v>104</v>
      </c>
      <c r="D114" s="667">
        <v>6</v>
      </c>
      <c r="E114" s="667">
        <v>1</v>
      </c>
      <c r="F114" s="667">
        <v>0</v>
      </c>
      <c r="G114" s="667">
        <v>0</v>
      </c>
      <c r="H114" s="667">
        <v>0</v>
      </c>
      <c r="I114" s="667">
        <v>0</v>
      </c>
      <c r="J114" s="667">
        <v>0</v>
      </c>
      <c r="K114" s="667">
        <v>0</v>
      </c>
      <c r="L114" s="667">
        <v>0</v>
      </c>
      <c r="M114" s="667">
        <v>0</v>
      </c>
      <c r="N114" s="667">
        <v>0</v>
      </c>
      <c r="O114" s="667">
        <v>0</v>
      </c>
      <c r="P114" s="667">
        <v>0</v>
      </c>
      <c r="Q114" s="667">
        <v>0</v>
      </c>
      <c r="R114" s="667">
        <v>0</v>
      </c>
      <c r="S114" s="668">
        <v>0</v>
      </c>
    </row>
    <row r="115" spans="1:19">
      <c r="A115" s="667" t="s">
        <v>1154</v>
      </c>
      <c r="B115" s="667" t="s">
        <v>870</v>
      </c>
      <c r="C115" s="667" t="s">
        <v>104</v>
      </c>
      <c r="D115" s="667">
        <v>6</v>
      </c>
      <c r="E115" s="667">
        <v>1</v>
      </c>
      <c r="F115" s="667">
        <v>0</v>
      </c>
      <c r="G115" s="667">
        <v>0</v>
      </c>
      <c r="H115" s="667">
        <v>0</v>
      </c>
      <c r="I115" s="667">
        <v>0</v>
      </c>
      <c r="J115" s="667">
        <v>0</v>
      </c>
      <c r="K115" s="667">
        <v>0</v>
      </c>
      <c r="L115" s="667">
        <v>0</v>
      </c>
      <c r="M115" s="667">
        <v>0</v>
      </c>
      <c r="N115" s="667">
        <v>0</v>
      </c>
      <c r="O115" s="667">
        <v>0</v>
      </c>
      <c r="P115" s="667">
        <v>0</v>
      </c>
      <c r="Q115" s="667">
        <v>0</v>
      </c>
      <c r="R115" s="667">
        <v>0</v>
      </c>
      <c r="S115" s="668">
        <v>0</v>
      </c>
    </row>
    <row r="116" spans="1:19">
      <c r="A116" s="667" t="s">
        <v>1154</v>
      </c>
      <c r="B116" s="667" t="s">
        <v>534</v>
      </c>
      <c r="C116" s="667" t="s">
        <v>104</v>
      </c>
      <c r="D116" s="667">
        <v>6</v>
      </c>
      <c r="E116" s="667">
        <v>1</v>
      </c>
      <c r="F116" s="667">
        <v>0</v>
      </c>
      <c r="G116" s="667">
        <v>0</v>
      </c>
      <c r="H116" s="667">
        <v>0</v>
      </c>
      <c r="I116" s="667">
        <v>0</v>
      </c>
      <c r="J116" s="667">
        <v>0</v>
      </c>
      <c r="K116" s="667">
        <v>0</v>
      </c>
      <c r="L116" s="667">
        <v>0</v>
      </c>
      <c r="M116" s="667">
        <v>0</v>
      </c>
      <c r="N116" s="667">
        <v>0</v>
      </c>
      <c r="O116" s="667">
        <v>0</v>
      </c>
      <c r="P116" s="667">
        <v>0</v>
      </c>
      <c r="Q116" s="667">
        <v>0</v>
      </c>
      <c r="R116" s="667">
        <v>0</v>
      </c>
      <c r="S116" s="668">
        <v>0</v>
      </c>
    </row>
    <row r="117" spans="1:19">
      <c r="A117" s="667" t="s">
        <v>1154</v>
      </c>
      <c r="B117" s="667" t="s">
        <v>871</v>
      </c>
      <c r="C117" s="667" t="s">
        <v>104</v>
      </c>
      <c r="D117" s="667">
        <v>6</v>
      </c>
      <c r="E117" s="667">
        <v>1</v>
      </c>
      <c r="F117" s="667">
        <v>0</v>
      </c>
      <c r="G117" s="667">
        <v>0</v>
      </c>
      <c r="H117" s="667">
        <v>0</v>
      </c>
      <c r="I117" s="667">
        <v>0</v>
      </c>
      <c r="J117" s="667">
        <v>0</v>
      </c>
      <c r="K117" s="667">
        <v>0</v>
      </c>
      <c r="L117" s="667">
        <v>0</v>
      </c>
      <c r="M117" s="667">
        <v>0</v>
      </c>
      <c r="N117" s="667">
        <v>0</v>
      </c>
      <c r="O117" s="667">
        <v>0</v>
      </c>
      <c r="P117" s="667">
        <v>0</v>
      </c>
      <c r="Q117" s="667">
        <v>0</v>
      </c>
      <c r="R117" s="667">
        <v>0</v>
      </c>
      <c r="S117" s="668">
        <v>0</v>
      </c>
    </row>
    <row r="118" spans="1:19">
      <c r="A118" s="667" t="s">
        <v>1154</v>
      </c>
      <c r="B118" s="667" t="s">
        <v>3160</v>
      </c>
      <c r="C118" s="667" t="s">
        <v>104</v>
      </c>
      <c r="D118" s="667">
        <v>6</v>
      </c>
      <c r="E118" s="667">
        <v>1</v>
      </c>
      <c r="F118" s="667">
        <v>0</v>
      </c>
      <c r="G118" s="667">
        <v>0</v>
      </c>
      <c r="H118" s="667">
        <v>0</v>
      </c>
      <c r="I118" s="667">
        <v>0</v>
      </c>
      <c r="J118" s="667">
        <v>0</v>
      </c>
      <c r="K118" s="667">
        <v>0</v>
      </c>
      <c r="L118" s="667">
        <v>0</v>
      </c>
      <c r="M118" s="667">
        <v>0</v>
      </c>
      <c r="N118" s="667">
        <v>0</v>
      </c>
      <c r="O118" s="667">
        <v>0</v>
      </c>
      <c r="P118" s="667">
        <v>0</v>
      </c>
      <c r="Q118" s="667">
        <v>0</v>
      </c>
      <c r="R118" s="667">
        <v>0</v>
      </c>
      <c r="S118" s="668">
        <v>0</v>
      </c>
    </row>
    <row r="119" spans="1:19">
      <c r="A119" s="667" t="s">
        <v>1154</v>
      </c>
      <c r="B119" s="667" t="s">
        <v>872</v>
      </c>
      <c r="C119" s="667" t="s">
        <v>104</v>
      </c>
      <c r="D119" s="667">
        <v>6</v>
      </c>
      <c r="E119" s="667">
        <v>1</v>
      </c>
      <c r="F119" s="667">
        <v>0</v>
      </c>
      <c r="G119" s="667">
        <v>0</v>
      </c>
      <c r="H119" s="667">
        <v>0</v>
      </c>
      <c r="I119" s="667">
        <v>0</v>
      </c>
      <c r="J119" s="667">
        <v>0</v>
      </c>
      <c r="K119" s="667">
        <v>0</v>
      </c>
      <c r="L119" s="667">
        <v>0</v>
      </c>
      <c r="M119" s="667">
        <v>0</v>
      </c>
      <c r="N119" s="667">
        <v>0</v>
      </c>
      <c r="O119" s="667">
        <v>0</v>
      </c>
      <c r="P119" s="667">
        <v>0</v>
      </c>
      <c r="Q119" s="667">
        <v>0</v>
      </c>
      <c r="R119" s="667">
        <v>0</v>
      </c>
      <c r="S119" s="668">
        <v>0</v>
      </c>
    </row>
    <row r="120" spans="1:19">
      <c r="A120" s="667" t="s">
        <v>1154</v>
      </c>
      <c r="B120" s="667" t="s">
        <v>535</v>
      </c>
      <c r="C120" s="667" t="s">
        <v>104</v>
      </c>
      <c r="D120" s="667">
        <v>6</v>
      </c>
      <c r="E120" s="667">
        <v>1</v>
      </c>
      <c r="F120" s="667">
        <v>0</v>
      </c>
      <c r="G120" s="667">
        <v>0</v>
      </c>
      <c r="H120" s="667">
        <v>0</v>
      </c>
      <c r="I120" s="667">
        <v>0</v>
      </c>
      <c r="J120" s="667">
        <v>0</v>
      </c>
      <c r="K120" s="667">
        <v>0</v>
      </c>
      <c r="L120" s="667">
        <v>0</v>
      </c>
      <c r="M120" s="667">
        <v>0</v>
      </c>
      <c r="N120" s="667">
        <v>0</v>
      </c>
      <c r="O120" s="667">
        <v>0</v>
      </c>
      <c r="P120" s="667">
        <v>0</v>
      </c>
      <c r="Q120" s="667">
        <v>0</v>
      </c>
      <c r="R120" s="667">
        <v>0</v>
      </c>
      <c r="S120" s="668">
        <v>0</v>
      </c>
    </row>
    <row r="121" spans="1:19">
      <c r="A121" s="667" t="s">
        <v>1154</v>
      </c>
      <c r="B121" s="667" t="s">
        <v>873</v>
      </c>
      <c r="C121" s="667" t="s">
        <v>104</v>
      </c>
      <c r="D121" s="667">
        <v>6</v>
      </c>
      <c r="E121" s="667">
        <v>1</v>
      </c>
      <c r="F121" s="667">
        <v>0</v>
      </c>
      <c r="G121" s="667">
        <v>0</v>
      </c>
      <c r="H121" s="667">
        <v>0</v>
      </c>
      <c r="I121" s="667">
        <v>0</v>
      </c>
      <c r="J121" s="667">
        <v>0</v>
      </c>
      <c r="K121" s="667">
        <v>0</v>
      </c>
      <c r="L121" s="667">
        <v>0</v>
      </c>
      <c r="M121" s="667">
        <v>0</v>
      </c>
      <c r="N121" s="667">
        <v>0</v>
      </c>
      <c r="O121" s="667">
        <v>0</v>
      </c>
      <c r="P121" s="667">
        <v>0</v>
      </c>
      <c r="Q121" s="667">
        <v>0</v>
      </c>
      <c r="R121" s="667">
        <v>0</v>
      </c>
      <c r="S121" s="668">
        <v>0</v>
      </c>
    </row>
    <row r="122" spans="1:19">
      <c r="A122" s="667" t="s">
        <v>1154</v>
      </c>
      <c r="B122" s="667" t="s">
        <v>536</v>
      </c>
      <c r="C122" s="667" t="s">
        <v>104</v>
      </c>
      <c r="D122" s="667">
        <v>6</v>
      </c>
      <c r="E122" s="667">
        <v>1</v>
      </c>
      <c r="F122" s="667">
        <v>0</v>
      </c>
      <c r="G122" s="667">
        <v>0</v>
      </c>
      <c r="H122" s="667">
        <v>0</v>
      </c>
      <c r="I122" s="667">
        <v>0</v>
      </c>
      <c r="J122" s="667">
        <v>0</v>
      </c>
      <c r="K122" s="667">
        <v>0</v>
      </c>
      <c r="L122" s="667">
        <v>0</v>
      </c>
      <c r="M122" s="667">
        <v>0</v>
      </c>
      <c r="N122" s="667">
        <v>0</v>
      </c>
      <c r="O122" s="667">
        <v>0</v>
      </c>
      <c r="P122" s="667">
        <v>0</v>
      </c>
      <c r="Q122" s="667">
        <v>0</v>
      </c>
      <c r="R122" s="667">
        <v>0</v>
      </c>
      <c r="S122" s="668">
        <v>0</v>
      </c>
    </row>
    <row r="123" spans="1:19">
      <c r="A123" s="667" t="s">
        <v>1154</v>
      </c>
      <c r="B123" s="667" t="s">
        <v>874</v>
      </c>
      <c r="C123" s="667" t="s">
        <v>104</v>
      </c>
      <c r="D123" s="667">
        <v>6</v>
      </c>
      <c r="E123" s="667">
        <v>1</v>
      </c>
      <c r="F123" s="667">
        <v>0</v>
      </c>
      <c r="G123" s="667">
        <v>0</v>
      </c>
      <c r="H123" s="667">
        <v>0</v>
      </c>
      <c r="I123" s="667">
        <v>0</v>
      </c>
      <c r="J123" s="667">
        <v>0</v>
      </c>
      <c r="K123" s="667">
        <v>0</v>
      </c>
      <c r="L123" s="667">
        <v>0</v>
      </c>
      <c r="M123" s="667">
        <v>0</v>
      </c>
      <c r="N123" s="667">
        <v>0</v>
      </c>
      <c r="O123" s="667">
        <v>0</v>
      </c>
      <c r="P123" s="667">
        <v>0</v>
      </c>
      <c r="Q123" s="667">
        <v>0</v>
      </c>
      <c r="R123" s="667">
        <v>0</v>
      </c>
      <c r="S123" s="668">
        <v>0</v>
      </c>
    </row>
    <row r="124" spans="1:19">
      <c r="A124" s="667" t="s">
        <v>1154</v>
      </c>
      <c r="B124" s="667" t="s">
        <v>3161</v>
      </c>
      <c r="C124" s="667" t="s">
        <v>104</v>
      </c>
      <c r="D124" s="667">
        <v>6</v>
      </c>
      <c r="E124" s="667">
        <v>1</v>
      </c>
      <c r="F124" s="667">
        <v>0</v>
      </c>
      <c r="G124" s="667">
        <v>0</v>
      </c>
      <c r="H124" s="667">
        <v>0</v>
      </c>
      <c r="I124" s="667">
        <v>0</v>
      </c>
      <c r="J124" s="667">
        <v>0</v>
      </c>
      <c r="K124" s="667">
        <v>0</v>
      </c>
      <c r="L124" s="667">
        <v>0</v>
      </c>
      <c r="M124" s="667">
        <v>0</v>
      </c>
      <c r="N124" s="667">
        <v>0</v>
      </c>
      <c r="O124" s="667">
        <v>0</v>
      </c>
      <c r="P124" s="667">
        <v>0</v>
      </c>
      <c r="Q124" s="667">
        <v>0</v>
      </c>
      <c r="R124" s="667">
        <v>0</v>
      </c>
      <c r="S124" s="668">
        <v>0</v>
      </c>
    </row>
    <row r="125" spans="1:19">
      <c r="A125" s="667" t="s">
        <v>1154</v>
      </c>
      <c r="B125" s="667" t="s">
        <v>875</v>
      </c>
      <c r="C125" s="667" t="s">
        <v>104</v>
      </c>
      <c r="D125" s="667">
        <v>6</v>
      </c>
      <c r="E125" s="667">
        <v>1</v>
      </c>
      <c r="F125" s="667">
        <v>0</v>
      </c>
      <c r="G125" s="667">
        <v>0</v>
      </c>
      <c r="H125" s="667">
        <v>0</v>
      </c>
      <c r="I125" s="667">
        <v>0</v>
      </c>
      <c r="J125" s="667">
        <v>0</v>
      </c>
      <c r="K125" s="667">
        <v>0</v>
      </c>
      <c r="L125" s="667">
        <v>0</v>
      </c>
      <c r="M125" s="667">
        <v>0</v>
      </c>
      <c r="N125" s="667">
        <v>0</v>
      </c>
      <c r="O125" s="667">
        <v>0</v>
      </c>
      <c r="P125" s="667">
        <v>0</v>
      </c>
      <c r="Q125" s="667">
        <v>0</v>
      </c>
      <c r="R125" s="667">
        <v>0</v>
      </c>
      <c r="S125" s="668">
        <v>0</v>
      </c>
    </row>
    <row r="126" spans="1:19">
      <c r="A126" s="667" t="s">
        <v>1154</v>
      </c>
      <c r="B126" s="667" t="s">
        <v>537</v>
      </c>
      <c r="C126" s="667" t="s">
        <v>104</v>
      </c>
      <c r="D126" s="667">
        <v>6</v>
      </c>
      <c r="E126" s="667">
        <v>1</v>
      </c>
      <c r="F126" s="667">
        <v>1362</v>
      </c>
      <c r="G126" s="667">
        <v>1366</v>
      </c>
      <c r="H126" s="667">
        <v>1367</v>
      </c>
      <c r="I126" s="667">
        <v>1368</v>
      </c>
      <c r="J126" s="667">
        <v>1369</v>
      </c>
      <c r="K126" s="667">
        <v>1371</v>
      </c>
      <c r="L126" s="667">
        <v>1371</v>
      </c>
      <c r="M126" s="667">
        <v>1371</v>
      </c>
      <c r="N126" s="667">
        <v>1371</v>
      </c>
      <c r="O126" s="667">
        <v>1371</v>
      </c>
      <c r="P126" s="667">
        <v>1371</v>
      </c>
      <c r="Q126" s="667">
        <v>1371</v>
      </c>
      <c r="R126" s="667">
        <v>1371</v>
      </c>
      <c r="S126" s="668">
        <v>1369191</v>
      </c>
    </row>
    <row r="127" spans="1:19">
      <c r="A127" s="667" t="s">
        <v>1154</v>
      </c>
      <c r="B127" s="667" t="s">
        <v>876</v>
      </c>
      <c r="C127" s="667" t="s">
        <v>104</v>
      </c>
      <c r="D127" s="667">
        <v>6</v>
      </c>
      <c r="E127" s="667">
        <v>1</v>
      </c>
      <c r="F127" s="667">
        <v>0</v>
      </c>
      <c r="G127" s="667">
        <v>0</v>
      </c>
      <c r="H127" s="667">
        <v>0</v>
      </c>
      <c r="I127" s="667">
        <v>0</v>
      </c>
      <c r="J127" s="667">
        <v>0</v>
      </c>
      <c r="K127" s="667">
        <v>0</v>
      </c>
      <c r="L127" s="667">
        <v>0</v>
      </c>
      <c r="M127" s="667">
        <v>0</v>
      </c>
      <c r="N127" s="667">
        <v>0</v>
      </c>
      <c r="O127" s="667">
        <v>0</v>
      </c>
      <c r="P127" s="667">
        <v>0</v>
      </c>
      <c r="Q127" s="667">
        <v>0</v>
      </c>
      <c r="R127" s="667">
        <v>0</v>
      </c>
      <c r="S127" s="668">
        <v>0</v>
      </c>
    </row>
    <row r="128" spans="1:19">
      <c r="A128" s="667" t="s">
        <v>1154</v>
      </c>
      <c r="B128" s="667" t="s">
        <v>538</v>
      </c>
      <c r="C128" s="667" t="s">
        <v>104</v>
      </c>
      <c r="D128" s="667">
        <v>6</v>
      </c>
      <c r="E128" s="667">
        <v>1</v>
      </c>
      <c r="F128" s="667">
        <v>0</v>
      </c>
      <c r="G128" s="667">
        <v>0</v>
      </c>
      <c r="H128" s="667">
        <v>0</v>
      </c>
      <c r="I128" s="667">
        <v>0</v>
      </c>
      <c r="J128" s="667">
        <v>0</v>
      </c>
      <c r="K128" s="667">
        <v>0</v>
      </c>
      <c r="L128" s="667">
        <v>0</v>
      </c>
      <c r="M128" s="667">
        <v>0</v>
      </c>
      <c r="N128" s="667">
        <v>0</v>
      </c>
      <c r="O128" s="667">
        <v>0</v>
      </c>
      <c r="P128" s="667">
        <v>0</v>
      </c>
      <c r="Q128" s="667">
        <v>0</v>
      </c>
      <c r="R128" s="667">
        <v>0</v>
      </c>
      <c r="S128" s="668">
        <v>0</v>
      </c>
    </row>
    <row r="129" spans="1:19">
      <c r="A129" s="667" t="s">
        <v>1154</v>
      </c>
      <c r="B129" s="667" t="s">
        <v>877</v>
      </c>
      <c r="C129" s="667" t="s">
        <v>104</v>
      </c>
      <c r="D129" s="667">
        <v>6</v>
      </c>
      <c r="E129" s="667">
        <v>1</v>
      </c>
      <c r="F129" s="667">
        <v>0</v>
      </c>
      <c r="G129" s="667">
        <v>0</v>
      </c>
      <c r="H129" s="667">
        <v>0</v>
      </c>
      <c r="I129" s="667">
        <v>0</v>
      </c>
      <c r="J129" s="667">
        <v>0</v>
      </c>
      <c r="K129" s="667">
        <v>0</v>
      </c>
      <c r="L129" s="667">
        <v>0</v>
      </c>
      <c r="M129" s="667">
        <v>0</v>
      </c>
      <c r="N129" s="667">
        <v>0</v>
      </c>
      <c r="O129" s="667">
        <v>0</v>
      </c>
      <c r="P129" s="667">
        <v>0</v>
      </c>
      <c r="Q129" s="667">
        <v>0</v>
      </c>
      <c r="R129" s="667">
        <v>0</v>
      </c>
      <c r="S129" s="668">
        <v>0</v>
      </c>
    </row>
    <row r="130" spans="1:19">
      <c r="A130" s="667" t="s">
        <v>1154</v>
      </c>
      <c r="B130" s="667" t="s">
        <v>539</v>
      </c>
      <c r="C130" s="667" t="s">
        <v>104</v>
      </c>
      <c r="D130" s="667">
        <v>6</v>
      </c>
      <c r="E130" s="667">
        <v>1</v>
      </c>
      <c r="F130" s="667">
        <v>0</v>
      </c>
      <c r="G130" s="667">
        <v>0</v>
      </c>
      <c r="H130" s="667">
        <v>0</v>
      </c>
      <c r="I130" s="667">
        <v>0</v>
      </c>
      <c r="J130" s="667">
        <v>0</v>
      </c>
      <c r="K130" s="667">
        <v>0</v>
      </c>
      <c r="L130" s="667">
        <v>0</v>
      </c>
      <c r="M130" s="667">
        <v>0</v>
      </c>
      <c r="N130" s="667">
        <v>0</v>
      </c>
      <c r="O130" s="667">
        <v>0</v>
      </c>
      <c r="P130" s="667">
        <v>0</v>
      </c>
      <c r="Q130" s="667">
        <v>0</v>
      </c>
      <c r="R130" s="667">
        <v>0</v>
      </c>
      <c r="S130" s="668">
        <v>0</v>
      </c>
    </row>
    <row r="131" spans="1:19">
      <c r="A131" s="667" t="s">
        <v>1154</v>
      </c>
      <c r="B131" s="667" t="s">
        <v>878</v>
      </c>
      <c r="C131" s="667" t="s">
        <v>104</v>
      </c>
      <c r="D131" s="667">
        <v>6</v>
      </c>
      <c r="E131" s="667">
        <v>1</v>
      </c>
      <c r="F131" s="667">
        <v>0</v>
      </c>
      <c r="G131" s="667">
        <v>0</v>
      </c>
      <c r="H131" s="667">
        <v>0</v>
      </c>
      <c r="I131" s="667">
        <v>0</v>
      </c>
      <c r="J131" s="667">
        <v>0</v>
      </c>
      <c r="K131" s="667">
        <v>0</v>
      </c>
      <c r="L131" s="667">
        <v>0</v>
      </c>
      <c r="M131" s="667">
        <v>0</v>
      </c>
      <c r="N131" s="667">
        <v>0</v>
      </c>
      <c r="O131" s="667">
        <v>0</v>
      </c>
      <c r="P131" s="667">
        <v>0</v>
      </c>
      <c r="Q131" s="667">
        <v>0</v>
      </c>
      <c r="R131" s="667">
        <v>0</v>
      </c>
      <c r="S131" s="668">
        <v>0</v>
      </c>
    </row>
    <row r="132" spans="1:19">
      <c r="A132" s="667" t="s">
        <v>1154</v>
      </c>
      <c r="B132" s="667" t="s">
        <v>540</v>
      </c>
      <c r="C132" s="667" t="s">
        <v>104</v>
      </c>
      <c r="D132" s="667">
        <v>6</v>
      </c>
      <c r="E132" s="667">
        <v>1</v>
      </c>
      <c r="F132" s="667">
        <v>202397</v>
      </c>
      <c r="G132" s="667">
        <v>202844</v>
      </c>
      <c r="H132" s="667">
        <v>202181</v>
      </c>
      <c r="I132" s="667">
        <v>204175</v>
      </c>
      <c r="J132" s="667">
        <v>204613</v>
      </c>
      <c r="K132" s="667">
        <v>206929</v>
      </c>
      <c r="L132" s="667">
        <v>207064</v>
      </c>
      <c r="M132" s="667">
        <v>205889</v>
      </c>
      <c r="N132" s="667">
        <v>206109</v>
      </c>
      <c r="O132" s="667">
        <v>205774</v>
      </c>
      <c r="P132" s="667">
        <v>206148</v>
      </c>
      <c r="Q132" s="667">
        <v>206653</v>
      </c>
      <c r="R132" s="667">
        <v>210384</v>
      </c>
      <c r="S132" s="668">
        <v>205397419</v>
      </c>
    </row>
    <row r="133" spans="1:19">
      <c r="A133" s="667" t="s">
        <v>1154</v>
      </c>
      <c r="B133" s="667" t="s">
        <v>879</v>
      </c>
      <c r="C133" s="667" t="s">
        <v>104</v>
      </c>
      <c r="D133" s="667">
        <v>6</v>
      </c>
      <c r="E133" s="667">
        <v>1</v>
      </c>
      <c r="F133" s="667">
        <v>0</v>
      </c>
      <c r="G133" s="667">
        <v>0</v>
      </c>
      <c r="H133" s="667">
        <v>0</v>
      </c>
      <c r="I133" s="667">
        <v>0</v>
      </c>
      <c r="J133" s="667">
        <v>0</v>
      </c>
      <c r="K133" s="667">
        <v>0</v>
      </c>
      <c r="L133" s="667">
        <v>0</v>
      </c>
      <c r="M133" s="667">
        <v>0</v>
      </c>
      <c r="N133" s="667">
        <v>0</v>
      </c>
      <c r="O133" s="667">
        <v>0</v>
      </c>
      <c r="P133" s="667">
        <v>0</v>
      </c>
      <c r="Q133" s="667">
        <v>0</v>
      </c>
      <c r="R133" s="667">
        <v>0</v>
      </c>
      <c r="S133" s="668">
        <v>0</v>
      </c>
    </row>
    <row r="134" spans="1:19">
      <c r="A134" s="667" t="s">
        <v>1154</v>
      </c>
      <c r="B134" s="667" t="s">
        <v>541</v>
      </c>
      <c r="C134" s="667" t="s">
        <v>104</v>
      </c>
      <c r="D134" s="667">
        <v>6</v>
      </c>
      <c r="E134" s="667">
        <v>1</v>
      </c>
      <c r="F134" s="667">
        <v>0</v>
      </c>
      <c r="G134" s="667">
        <v>0</v>
      </c>
      <c r="H134" s="667">
        <v>0</v>
      </c>
      <c r="I134" s="667">
        <v>0</v>
      </c>
      <c r="J134" s="667">
        <v>0</v>
      </c>
      <c r="K134" s="667">
        <v>0</v>
      </c>
      <c r="L134" s="667">
        <v>0</v>
      </c>
      <c r="M134" s="667">
        <v>0</v>
      </c>
      <c r="N134" s="667">
        <v>0</v>
      </c>
      <c r="O134" s="667">
        <v>0</v>
      </c>
      <c r="P134" s="667">
        <v>0</v>
      </c>
      <c r="Q134" s="667">
        <v>0</v>
      </c>
      <c r="R134" s="667">
        <v>0</v>
      </c>
      <c r="S134" s="668">
        <v>0</v>
      </c>
    </row>
    <row r="135" spans="1:19">
      <c r="A135" s="667" t="s">
        <v>1154</v>
      </c>
      <c r="B135" s="667" t="s">
        <v>542</v>
      </c>
      <c r="C135" s="667" t="s">
        <v>104</v>
      </c>
      <c r="D135" s="667">
        <v>6</v>
      </c>
      <c r="E135" s="667">
        <v>1</v>
      </c>
      <c r="F135" s="667">
        <v>0</v>
      </c>
      <c r="G135" s="667">
        <v>0</v>
      </c>
      <c r="H135" s="667">
        <v>0</v>
      </c>
      <c r="I135" s="667">
        <v>0</v>
      </c>
      <c r="J135" s="667">
        <v>0</v>
      </c>
      <c r="K135" s="667">
        <v>0</v>
      </c>
      <c r="L135" s="667">
        <v>0</v>
      </c>
      <c r="M135" s="667">
        <v>0</v>
      </c>
      <c r="N135" s="667">
        <v>0</v>
      </c>
      <c r="O135" s="667">
        <v>0</v>
      </c>
      <c r="P135" s="667">
        <v>0</v>
      </c>
      <c r="Q135" s="667">
        <v>0</v>
      </c>
      <c r="R135" s="667">
        <v>0</v>
      </c>
      <c r="S135" s="668">
        <v>0</v>
      </c>
    </row>
    <row r="136" spans="1:19">
      <c r="A136" s="667" t="s">
        <v>1154</v>
      </c>
      <c r="B136" s="667" t="s">
        <v>3162</v>
      </c>
      <c r="C136" s="667" t="s">
        <v>104</v>
      </c>
      <c r="D136" s="667">
        <v>6</v>
      </c>
      <c r="E136" s="667">
        <v>1</v>
      </c>
      <c r="F136" s="667">
        <v>0</v>
      </c>
      <c r="G136" s="667">
        <v>0</v>
      </c>
      <c r="H136" s="667">
        <v>0</v>
      </c>
      <c r="I136" s="667">
        <v>0</v>
      </c>
      <c r="J136" s="667">
        <v>0</v>
      </c>
      <c r="K136" s="667">
        <v>0</v>
      </c>
      <c r="L136" s="667">
        <v>0</v>
      </c>
      <c r="M136" s="667">
        <v>0</v>
      </c>
      <c r="N136" s="667">
        <v>0</v>
      </c>
      <c r="O136" s="667">
        <v>0</v>
      </c>
      <c r="P136" s="667">
        <v>0</v>
      </c>
      <c r="Q136" s="667">
        <v>0</v>
      </c>
      <c r="R136" s="667">
        <v>0</v>
      </c>
      <c r="S136" s="668">
        <v>0</v>
      </c>
    </row>
    <row r="137" spans="1:19">
      <c r="A137" s="667" t="s">
        <v>1154</v>
      </c>
      <c r="B137" s="667" t="s">
        <v>543</v>
      </c>
      <c r="C137" s="667" t="s">
        <v>104</v>
      </c>
      <c r="D137" s="667">
        <v>6</v>
      </c>
      <c r="E137" s="667">
        <v>1</v>
      </c>
      <c r="F137" s="667">
        <v>0</v>
      </c>
      <c r="G137" s="667">
        <v>0</v>
      </c>
      <c r="H137" s="667">
        <v>0</v>
      </c>
      <c r="I137" s="667">
        <v>0</v>
      </c>
      <c r="J137" s="667">
        <v>0</v>
      </c>
      <c r="K137" s="667">
        <v>0</v>
      </c>
      <c r="L137" s="667">
        <v>0</v>
      </c>
      <c r="M137" s="667">
        <v>0</v>
      </c>
      <c r="N137" s="667">
        <v>0</v>
      </c>
      <c r="O137" s="667">
        <v>0</v>
      </c>
      <c r="P137" s="667">
        <v>0</v>
      </c>
      <c r="Q137" s="667">
        <v>0</v>
      </c>
      <c r="R137" s="667">
        <v>0</v>
      </c>
      <c r="S137" s="668">
        <v>0</v>
      </c>
    </row>
    <row r="138" spans="1:19">
      <c r="A138" s="667" t="s">
        <v>1154</v>
      </c>
      <c r="B138" s="667" t="s">
        <v>544</v>
      </c>
      <c r="C138" s="667" t="s">
        <v>104</v>
      </c>
      <c r="D138" s="667">
        <v>6</v>
      </c>
      <c r="E138" s="667">
        <v>1</v>
      </c>
      <c r="F138" s="667">
        <v>0</v>
      </c>
      <c r="G138" s="667">
        <v>0</v>
      </c>
      <c r="H138" s="667">
        <v>0</v>
      </c>
      <c r="I138" s="667">
        <v>0</v>
      </c>
      <c r="J138" s="667">
        <v>0</v>
      </c>
      <c r="K138" s="667">
        <v>0</v>
      </c>
      <c r="L138" s="667">
        <v>0</v>
      </c>
      <c r="M138" s="667">
        <v>0</v>
      </c>
      <c r="N138" s="667">
        <v>0</v>
      </c>
      <c r="O138" s="667">
        <v>0</v>
      </c>
      <c r="P138" s="667">
        <v>0</v>
      </c>
      <c r="Q138" s="667">
        <v>0</v>
      </c>
      <c r="R138" s="667">
        <v>0</v>
      </c>
      <c r="S138" s="668">
        <v>0</v>
      </c>
    </row>
    <row r="139" spans="1:19">
      <c r="A139" s="667" t="s">
        <v>1154</v>
      </c>
      <c r="B139" s="667" t="s">
        <v>545</v>
      </c>
      <c r="C139" s="667" t="s">
        <v>104</v>
      </c>
      <c r="D139" s="667">
        <v>6</v>
      </c>
      <c r="E139" s="667">
        <v>1</v>
      </c>
      <c r="F139" s="667">
        <v>0</v>
      </c>
      <c r="G139" s="667">
        <v>0</v>
      </c>
      <c r="H139" s="667">
        <v>0</v>
      </c>
      <c r="I139" s="667">
        <v>0</v>
      </c>
      <c r="J139" s="667">
        <v>0</v>
      </c>
      <c r="K139" s="667">
        <v>0</v>
      </c>
      <c r="L139" s="667">
        <v>0</v>
      </c>
      <c r="M139" s="667">
        <v>0</v>
      </c>
      <c r="N139" s="667">
        <v>0</v>
      </c>
      <c r="O139" s="667">
        <v>0</v>
      </c>
      <c r="P139" s="667">
        <v>0</v>
      </c>
      <c r="Q139" s="667">
        <v>0</v>
      </c>
      <c r="R139" s="667">
        <v>0</v>
      </c>
      <c r="S139" s="668">
        <v>0</v>
      </c>
    </row>
    <row r="140" spans="1:19">
      <c r="A140" s="667" t="s">
        <v>1154</v>
      </c>
      <c r="B140" s="667" t="s">
        <v>546</v>
      </c>
      <c r="C140" s="667" t="s">
        <v>104</v>
      </c>
      <c r="D140" s="667">
        <v>6</v>
      </c>
      <c r="E140" s="667">
        <v>1</v>
      </c>
      <c r="F140" s="667">
        <v>0</v>
      </c>
      <c r="G140" s="667">
        <v>0</v>
      </c>
      <c r="H140" s="667">
        <v>0</v>
      </c>
      <c r="I140" s="667">
        <v>0</v>
      </c>
      <c r="J140" s="667">
        <v>0</v>
      </c>
      <c r="K140" s="667">
        <v>0</v>
      </c>
      <c r="L140" s="667">
        <v>0</v>
      </c>
      <c r="M140" s="667">
        <v>0</v>
      </c>
      <c r="N140" s="667">
        <v>0</v>
      </c>
      <c r="O140" s="667">
        <v>0</v>
      </c>
      <c r="P140" s="667">
        <v>0</v>
      </c>
      <c r="Q140" s="667">
        <v>0</v>
      </c>
      <c r="R140" s="667">
        <v>0</v>
      </c>
      <c r="S140" s="668">
        <v>0</v>
      </c>
    </row>
    <row r="141" spans="1:19">
      <c r="A141" s="667" t="s">
        <v>1154</v>
      </c>
      <c r="B141" s="667" t="s">
        <v>547</v>
      </c>
      <c r="C141" s="667" t="s">
        <v>104</v>
      </c>
      <c r="D141" s="667">
        <v>6</v>
      </c>
      <c r="E141" s="667">
        <v>1</v>
      </c>
      <c r="F141" s="667">
        <v>0</v>
      </c>
      <c r="G141" s="667">
        <v>0</v>
      </c>
      <c r="H141" s="667">
        <v>0</v>
      </c>
      <c r="I141" s="667">
        <v>0</v>
      </c>
      <c r="J141" s="667">
        <v>0</v>
      </c>
      <c r="K141" s="667">
        <v>0</v>
      </c>
      <c r="L141" s="667">
        <v>0</v>
      </c>
      <c r="M141" s="667">
        <v>0</v>
      </c>
      <c r="N141" s="667">
        <v>0</v>
      </c>
      <c r="O141" s="667">
        <v>0</v>
      </c>
      <c r="P141" s="667">
        <v>0</v>
      </c>
      <c r="Q141" s="667">
        <v>0</v>
      </c>
      <c r="R141" s="667">
        <v>0</v>
      </c>
      <c r="S141" s="668">
        <v>0</v>
      </c>
    </row>
    <row r="142" spans="1:19">
      <c r="A142" s="667" t="s">
        <v>1154</v>
      </c>
      <c r="B142" s="667" t="s">
        <v>548</v>
      </c>
      <c r="C142" s="667" t="s">
        <v>104</v>
      </c>
      <c r="D142" s="667">
        <v>6</v>
      </c>
      <c r="E142" s="667">
        <v>1</v>
      </c>
      <c r="F142" s="667">
        <v>0</v>
      </c>
      <c r="G142" s="667">
        <v>0</v>
      </c>
      <c r="H142" s="667">
        <v>0</v>
      </c>
      <c r="I142" s="667">
        <v>0</v>
      </c>
      <c r="J142" s="667">
        <v>0</v>
      </c>
      <c r="K142" s="667">
        <v>0</v>
      </c>
      <c r="L142" s="667">
        <v>0</v>
      </c>
      <c r="M142" s="667">
        <v>0</v>
      </c>
      <c r="N142" s="667">
        <v>0</v>
      </c>
      <c r="O142" s="667">
        <v>0</v>
      </c>
      <c r="P142" s="667">
        <v>0</v>
      </c>
      <c r="Q142" s="667">
        <v>0</v>
      </c>
      <c r="R142" s="667">
        <v>0</v>
      </c>
      <c r="S142" s="668">
        <v>0</v>
      </c>
    </row>
    <row r="143" spans="1:19">
      <c r="A143" s="667" t="s">
        <v>1154</v>
      </c>
      <c r="B143" s="667" t="s">
        <v>549</v>
      </c>
      <c r="C143" s="667" t="s">
        <v>104</v>
      </c>
      <c r="D143" s="667">
        <v>6</v>
      </c>
      <c r="E143" s="667">
        <v>1</v>
      </c>
      <c r="F143" s="667">
        <v>0</v>
      </c>
      <c r="G143" s="667">
        <v>0</v>
      </c>
      <c r="H143" s="667">
        <v>0</v>
      </c>
      <c r="I143" s="667">
        <v>0</v>
      </c>
      <c r="J143" s="667">
        <v>0</v>
      </c>
      <c r="K143" s="667">
        <v>0</v>
      </c>
      <c r="L143" s="667">
        <v>0</v>
      </c>
      <c r="M143" s="667">
        <v>0</v>
      </c>
      <c r="N143" s="667">
        <v>0</v>
      </c>
      <c r="O143" s="667">
        <v>0</v>
      </c>
      <c r="P143" s="667">
        <v>0</v>
      </c>
      <c r="Q143" s="667">
        <v>0</v>
      </c>
      <c r="R143" s="667">
        <v>0</v>
      </c>
      <c r="S143" s="668">
        <v>0</v>
      </c>
    </row>
    <row r="144" spans="1:19">
      <c r="A144" s="667" t="s">
        <v>1154</v>
      </c>
      <c r="B144" s="667" t="s">
        <v>550</v>
      </c>
      <c r="C144" s="667" t="s">
        <v>104</v>
      </c>
      <c r="D144" s="667">
        <v>6</v>
      </c>
      <c r="E144" s="667">
        <v>1</v>
      </c>
      <c r="F144" s="667">
        <v>0</v>
      </c>
      <c r="G144" s="667">
        <v>0</v>
      </c>
      <c r="H144" s="667">
        <v>0</v>
      </c>
      <c r="I144" s="667">
        <v>0</v>
      </c>
      <c r="J144" s="667">
        <v>0</v>
      </c>
      <c r="K144" s="667">
        <v>0</v>
      </c>
      <c r="L144" s="667">
        <v>0</v>
      </c>
      <c r="M144" s="667">
        <v>0</v>
      </c>
      <c r="N144" s="667">
        <v>0</v>
      </c>
      <c r="O144" s="667">
        <v>0</v>
      </c>
      <c r="P144" s="667">
        <v>0</v>
      </c>
      <c r="Q144" s="667">
        <v>0</v>
      </c>
      <c r="R144" s="667">
        <v>0</v>
      </c>
      <c r="S144" s="668">
        <v>0</v>
      </c>
    </row>
    <row r="145" spans="1:19">
      <c r="A145" s="667" t="s">
        <v>1154</v>
      </c>
      <c r="B145" s="667" t="s">
        <v>551</v>
      </c>
      <c r="C145" s="667" t="s">
        <v>104</v>
      </c>
      <c r="D145" s="667">
        <v>6</v>
      </c>
      <c r="E145" s="667">
        <v>1</v>
      </c>
      <c r="F145" s="667">
        <v>0</v>
      </c>
      <c r="G145" s="667">
        <v>0</v>
      </c>
      <c r="H145" s="667">
        <v>0</v>
      </c>
      <c r="I145" s="667">
        <v>0</v>
      </c>
      <c r="J145" s="667">
        <v>0</v>
      </c>
      <c r="K145" s="667">
        <v>0</v>
      </c>
      <c r="L145" s="667">
        <v>0</v>
      </c>
      <c r="M145" s="667">
        <v>0</v>
      </c>
      <c r="N145" s="667">
        <v>0</v>
      </c>
      <c r="O145" s="667">
        <v>0</v>
      </c>
      <c r="P145" s="667">
        <v>0</v>
      </c>
      <c r="Q145" s="667">
        <v>0</v>
      </c>
      <c r="R145" s="667">
        <v>0</v>
      </c>
      <c r="S145" s="668">
        <v>0</v>
      </c>
    </row>
    <row r="146" spans="1:19">
      <c r="A146" s="667" t="s">
        <v>1154</v>
      </c>
      <c r="B146" s="667" t="s">
        <v>552</v>
      </c>
      <c r="C146" s="667" t="s">
        <v>104</v>
      </c>
      <c r="D146" s="667">
        <v>6</v>
      </c>
      <c r="E146" s="667">
        <v>1</v>
      </c>
      <c r="F146" s="667">
        <v>0</v>
      </c>
      <c r="G146" s="667">
        <v>0</v>
      </c>
      <c r="H146" s="667">
        <v>0</v>
      </c>
      <c r="I146" s="667">
        <v>0</v>
      </c>
      <c r="J146" s="667">
        <v>0</v>
      </c>
      <c r="K146" s="667">
        <v>0</v>
      </c>
      <c r="L146" s="667">
        <v>0</v>
      </c>
      <c r="M146" s="667">
        <v>0</v>
      </c>
      <c r="N146" s="667">
        <v>0</v>
      </c>
      <c r="O146" s="667">
        <v>0</v>
      </c>
      <c r="P146" s="667">
        <v>0</v>
      </c>
      <c r="Q146" s="667">
        <v>0</v>
      </c>
      <c r="R146" s="667">
        <v>0</v>
      </c>
      <c r="S146" s="668">
        <v>0</v>
      </c>
    </row>
    <row r="147" spans="1:19">
      <c r="A147" s="667" t="s">
        <v>1154</v>
      </c>
      <c r="B147" s="667" t="s">
        <v>553</v>
      </c>
      <c r="C147" s="667" t="s">
        <v>104</v>
      </c>
      <c r="D147" s="667">
        <v>6</v>
      </c>
      <c r="E147" s="667">
        <v>1</v>
      </c>
      <c r="F147" s="667">
        <v>0</v>
      </c>
      <c r="G147" s="667">
        <v>0</v>
      </c>
      <c r="H147" s="667">
        <v>0</v>
      </c>
      <c r="I147" s="667">
        <v>0</v>
      </c>
      <c r="J147" s="667">
        <v>0</v>
      </c>
      <c r="K147" s="667">
        <v>0</v>
      </c>
      <c r="L147" s="667">
        <v>0</v>
      </c>
      <c r="M147" s="667">
        <v>0</v>
      </c>
      <c r="N147" s="667">
        <v>0</v>
      </c>
      <c r="O147" s="667">
        <v>0</v>
      </c>
      <c r="P147" s="667">
        <v>0</v>
      </c>
      <c r="Q147" s="667">
        <v>0</v>
      </c>
      <c r="R147" s="667">
        <v>0</v>
      </c>
      <c r="S147" s="668">
        <v>0</v>
      </c>
    </row>
    <row r="148" spans="1:19">
      <c r="A148" s="667" t="s">
        <v>1154</v>
      </c>
      <c r="B148" s="667" t="s">
        <v>554</v>
      </c>
      <c r="C148" s="667" t="s">
        <v>104</v>
      </c>
      <c r="D148" s="667">
        <v>6</v>
      </c>
      <c r="E148" s="667">
        <v>1</v>
      </c>
      <c r="F148" s="667">
        <v>0</v>
      </c>
      <c r="G148" s="667">
        <v>0</v>
      </c>
      <c r="H148" s="667">
        <v>0</v>
      </c>
      <c r="I148" s="667">
        <v>0</v>
      </c>
      <c r="J148" s="667">
        <v>0</v>
      </c>
      <c r="K148" s="667">
        <v>0</v>
      </c>
      <c r="L148" s="667">
        <v>0</v>
      </c>
      <c r="M148" s="667">
        <v>0</v>
      </c>
      <c r="N148" s="667">
        <v>0</v>
      </c>
      <c r="O148" s="667">
        <v>0</v>
      </c>
      <c r="P148" s="667">
        <v>0</v>
      </c>
      <c r="Q148" s="667">
        <v>0</v>
      </c>
      <c r="R148" s="667">
        <v>0</v>
      </c>
      <c r="S148" s="668">
        <v>0</v>
      </c>
    </row>
    <row r="149" spans="1:19">
      <c r="A149" s="667" t="s">
        <v>1154</v>
      </c>
      <c r="B149" s="667" t="s">
        <v>555</v>
      </c>
      <c r="C149" s="667" t="s">
        <v>104</v>
      </c>
      <c r="D149" s="667">
        <v>6</v>
      </c>
      <c r="E149" s="667">
        <v>1</v>
      </c>
      <c r="F149" s="667">
        <v>0</v>
      </c>
      <c r="G149" s="667">
        <v>0</v>
      </c>
      <c r="H149" s="667">
        <v>0</v>
      </c>
      <c r="I149" s="667">
        <v>0</v>
      </c>
      <c r="J149" s="667">
        <v>0</v>
      </c>
      <c r="K149" s="667">
        <v>0</v>
      </c>
      <c r="L149" s="667">
        <v>0</v>
      </c>
      <c r="M149" s="667">
        <v>0</v>
      </c>
      <c r="N149" s="667">
        <v>0</v>
      </c>
      <c r="O149" s="667">
        <v>0</v>
      </c>
      <c r="P149" s="667">
        <v>0</v>
      </c>
      <c r="Q149" s="667">
        <v>0</v>
      </c>
      <c r="R149" s="667">
        <v>0</v>
      </c>
      <c r="S149" s="668">
        <v>0</v>
      </c>
    </row>
    <row r="150" spans="1:19">
      <c r="A150" s="667" t="s">
        <v>1154</v>
      </c>
      <c r="B150" s="667" t="s">
        <v>556</v>
      </c>
      <c r="C150" s="667" t="s">
        <v>104</v>
      </c>
      <c r="D150" s="667">
        <v>6</v>
      </c>
      <c r="E150" s="667">
        <v>1</v>
      </c>
      <c r="F150" s="667">
        <v>0</v>
      </c>
      <c r="G150" s="667">
        <v>0</v>
      </c>
      <c r="H150" s="667">
        <v>0</v>
      </c>
      <c r="I150" s="667">
        <v>0</v>
      </c>
      <c r="J150" s="667">
        <v>0</v>
      </c>
      <c r="K150" s="667">
        <v>0</v>
      </c>
      <c r="L150" s="667">
        <v>0</v>
      </c>
      <c r="M150" s="667">
        <v>0</v>
      </c>
      <c r="N150" s="667">
        <v>0</v>
      </c>
      <c r="O150" s="667">
        <v>0</v>
      </c>
      <c r="P150" s="667">
        <v>0</v>
      </c>
      <c r="Q150" s="667">
        <v>0</v>
      </c>
      <c r="R150" s="667">
        <v>0</v>
      </c>
      <c r="S150" s="668">
        <v>0</v>
      </c>
    </row>
    <row r="151" spans="1:19">
      <c r="A151" s="667" t="s">
        <v>1154</v>
      </c>
      <c r="B151" s="667" t="s">
        <v>557</v>
      </c>
      <c r="C151" s="667" t="s">
        <v>104</v>
      </c>
      <c r="D151" s="667">
        <v>6</v>
      </c>
      <c r="E151" s="667">
        <v>1</v>
      </c>
      <c r="F151" s="667">
        <v>0</v>
      </c>
      <c r="G151" s="667">
        <v>0</v>
      </c>
      <c r="H151" s="667">
        <v>0</v>
      </c>
      <c r="I151" s="667">
        <v>0</v>
      </c>
      <c r="J151" s="667">
        <v>0</v>
      </c>
      <c r="K151" s="667">
        <v>0</v>
      </c>
      <c r="L151" s="667">
        <v>0</v>
      </c>
      <c r="M151" s="667">
        <v>0</v>
      </c>
      <c r="N151" s="667">
        <v>0</v>
      </c>
      <c r="O151" s="667">
        <v>0</v>
      </c>
      <c r="P151" s="667">
        <v>0</v>
      </c>
      <c r="Q151" s="667">
        <v>0</v>
      </c>
      <c r="R151" s="667">
        <v>0</v>
      </c>
      <c r="S151" s="668">
        <v>0</v>
      </c>
    </row>
    <row r="152" spans="1:19">
      <c r="A152" s="667" t="s">
        <v>1154</v>
      </c>
      <c r="B152" s="667" t="s">
        <v>558</v>
      </c>
      <c r="C152" s="667" t="s">
        <v>104</v>
      </c>
      <c r="D152" s="667">
        <v>6</v>
      </c>
      <c r="E152" s="667">
        <v>1</v>
      </c>
      <c r="F152" s="667">
        <v>0</v>
      </c>
      <c r="G152" s="667">
        <v>0</v>
      </c>
      <c r="H152" s="667">
        <v>0</v>
      </c>
      <c r="I152" s="667">
        <v>0</v>
      </c>
      <c r="J152" s="667">
        <v>0</v>
      </c>
      <c r="K152" s="667">
        <v>0</v>
      </c>
      <c r="L152" s="667">
        <v>0</v>
      </c>
      <c r="M152" s="667">
        <v>0</v>
      </c>
      <c r="N152" s="667">
        <v>0</v>
      </c>
      <c r="O152" s="667">
        <v>0</v>
      </c>
      <c r="P152" s="667">
        <v>0</v>
      </c>
      <c r="Q152" s="667">
        <v>0</v>
      </c>
      <c r="R152" s="667">
        <v>0</v>
      </c>
      <c r="S152" s="668">
        <v>0</v>
      </c>
    </row>
    <row r="153" spans="1:19">
      <c r="A153" s="667" t="s">
        <v>1154</v>
      </c>
      <c r="B153" s="667" t="s">
        <v>880</v>
      </c>
      <c r="C153" s="667" t="s">
        <v>104</v>
      </c>
      <c r="D153" s="667">
        <v>6</v>
      </c>
      <c r="E153" s="667">
        <v>1</v>
      </c>
      <c r="F153" s="667">
        <v>0</v>
      </c>
      <c r="G153" s="667">
        <v>0</v>
      </c>
      <c r="H153" s="667">
        <v>0</v>
      </c>
      <c r="I153" s="667">
        <v>0</v>
      </c>
      <c r="J153" s="667">
        <v>0</v>
      </c>
      <c r="K153" s="667">
        <v>0</v>
      </c>
      <c r="L153" s="667">
        <v>0</v>
      </c>
      <c r="M153" s="667">
        <v>0</v>
      </c>
      <c r="N153" s="667">
        <v>0</v>
      </c>
      <c r="O153" s="667">
        <v>0</v>
      </c>
      <c r="P153" s="667">
        <v>0</v>
      </c>
      <c r="Q153" s="667">
        <v>0</v>
      </c>
      <c r="R153" s="667">
        <v>0</v>
      </c>
      <c r="S153" s="668">
        <v>0</v>
      </c>
    </row>
    <row r="154" spans="1:19">
      <c r="A154" s="667" t="s">
        <v>1154</v>
      </c>
      <c r="B154" s="667" t="s">
        <v>559</v>
      </c>
      <c r="C154" s="667" t="s">
        <v>104</v>
      </c>
      <c r="D154" s="667">
        <v>6</v>
      </c>
      <c r="E154" s="667">
        <v>1</v>
      </c>
      <c r="F154" s="667">
        <v>0</v>
      </c>
      <c r="G154" s="667">
        <v>0</v>
      </c>
      <c r="H154" s="667">
        <v>0</v>
      </c>
      <c r="I154" s="667">
        <v>0</v>
      </c>
      <c r="J154" s="667">
        <v>0</v>
      </c>
      <c r="K154" s="667">
        <v>0</v>
      </c>
      <c r="L154" s="667">
        <v>0</v>
      </c>
      <c r="M154" s="667">
        <v>0</v>
      </c>
      <c r="N154" s="667">
        <v>0</v>
      </c>
      <c r="O154" s="667">
        <v>0</v>
      </c>
      <c r="P154" s="667">
        <v>0</v>
      </c>
      <c r="Q154" s="667">
        <v>0</v>
      </c>
      <c r="R154" s="667">
        <v>0</v>
      </c>
      <c r="S154" s="668">
        <v>0</v>
      </c>
    </row>
    <row r="155" spans="1:19">
      <c r="A155" s="667" t="s">
        <v>1154</v>
      </c>
      <c r="B155" s="667" t="s">
        <v>406</v>
      </c>
      <c r="C155" s="667" t="s">
        <v>104</v>
      </c>
      <c r="D155" s="667">
        <v>6</v>
      </c>
      <c r="E155" s="667">
        <v>1</v>
      </c>
      <c r="F155" s="667">
        <v>0</v>
      </c>
      <c r="G155" s="667">
        <v>0</v>
      </c>
      <c r="H155" s="667">
        <v>0</v>
      </c>
      <c r="I155" s="667">
        <v>0</v>
      </c>
      <c r="J155" s="667">
        <v>0</v>
      </c>
      <c r="K155" s="667">
        <v>0</v>
      </c>
      <c r="L155" s="667">
        <v>0</v>
      </c>
      <c r="M155" s="667">
        <v>0</v>
      </c>
      <c r="N155" s="667">
        <v>0</v>
      </c>
      <c r="O155" s="667">
        <v>0</v>
      </c>
      <c r="P155" s="667">
        <v>0</v>
      </c>
      <c r="Q155" s="667">
        <v>0</v>
      </c>
      <c r="R155" s="667">
        <v>0</v>
      </c>
      <c r="S155" s="668">
        <v>0</v>
      </c>
    </row>
    <row r="156" spans="1:19">
      <c r="A156" s="667" t="s">
        <v>1154</v>
      </c>
      <c r="B156" s="667" t="s">
        <v>881</v>
      </c>
      <c r="C156" s="667" t="s">
        <v>104</v>
      </c>
      <c r="D156" s="667">
        <v>6</v>
      </c>
      <c r="E156" s="667">
        <v>1</v>
      </c>
      <c r="F156" s="667">
        <v>0</v>
      </c>
      <c r="G156" s="667">
        <v>0</v>
      </c>
      <c r="H156" s="667">
        <v>0</v>
      </c>
      <c r="I156" s="667">
        <v>0</v>
      </c>
      <c r="J156" s="667">
        <v>0</v>
      </c>
      <c r="K156" s="667">
        <v>0</v>
      </c>
      <c r="L156" s="667">
        <v>0</v>
      </c>
      <c r="M156" s="667">
        <v>0</v>
      </c>
      <c r="N156" s="667">
        <v>0</v>
      </c>
      <c r="O156" s="667">
        <v>0</v>
      </c>
      <c r="P156" s="667">
        <v>0</v>
      </c>
      <c r="Q156" s="667">
        <v>0</v>
      </c>
      <c r="R156" s="667">
        <v>0</v>
      </c>
      <c r="S156" s="668">
        <v>0</v>
      </c>
    </row>
    <row r="157" spans="1:19">
      <c r="A157" s="667" t="s">
        <v>1154</v>
      </c>
      <c r="B157" s="667" t="s">
        <v>882</v>
      </c>
      <c r="C157" s="667" t="s">
        <v>104</v>
      </c>
      <c r="D157" s="667">
        <v>6</v>
      </c>
      <c r="E157" s="667">
        <v>1</v>
      </c>
      <c r="F157" s="667">
        <v>0</v>
      </c>
      <c r="G157" s="667">
        <v>0</v>
      </c>
      <c r="H157" s="667">
        <v>0</v>
      </c>
      <c r="I157" s="667">
        <v>0</v>
      </c>
      <c r="J157" s="667">
        <v>0</v>
      </c>
      <c r="K157" s="667">
        <v>0</v>
      </c>
      <c r="L157" s="667">
        <v>0</v>
      </c>
      <c r="M157" s="667">
        <v>0</v>
      </c>
      <c r="N157" s="667">
        <v>0</v>
      </c>
      <c r="O157" s="667">
        <v>0</v>
      </c>
      <c r="P157" s="667">
        <v>0</v>
      </c>
      <c r="Q157" s="667">
        <v>0</v>
      </c>
      <c r="R157" s="667">
        <v>0</v>
      </c>
      <c r="S157" s="668">
        <v>0</v>
      </c>
    </row>
    <row r="158" spans="1:19">
      <c r="A158" s="667" t="s">
        <v>1154</v>
      </c>
      <c r="B158" s="667" t="s">
        <v>407</v>
      </c>
      <c r="C158" s="667" t="s">
        <v>104</v>
      </c>
      <c r="D158" s="667">
        <v>6</v>
      </c>
      <c r="E158" s="667">
        <v>1</v>
      </c>
      <c r="F158" s="667">
        <v>4275</v>
      </c>
      <c r="G158" s="667">
        <v>4275</v>
      </c>
      <c r="H158" s="667">
        <v>4275</v>
      </c>
      <c r="I158" s="667">
        <v>4275</v>
      </c>
      <c r="J158" s="667">
        <v>4275</v>
      </c>
      <c r="K158" s="667">
        <v>4275</v>
      </c>
      <c r="L158" s="667">
        <v>4275</v>
      </c>
      <c r="M158" s="667">
        <v>4275</v>
      </c>
      <c r="N158" s="667">
        <v>4275</v>
      </c>
      <c r="O158" s="667">
        <v>4275</v>
      </c>
      <c r="P158" s="667">
        <v>4275</v>
      </c>
      <c r="Q158" s="667">
        <v>4275</v>
      </c>
      <c r="R158" s="667">
        <v>4275</v>
      </c>
      <c r="S158" s="668">
        <v>4275337</v>
      </c>
    </row>
    <row r="159" spans="1:19">
      <c r="A159" s="667" t="s">
        <v>1154</v>
      </c>
      <c r="B159" s="667" t="s">
        <v>560</v>
      </c>
      <c r="C159" s="667" t="s">
        <v>104</v>
      </c>
      <c r="D159" s="667">
        <v>6</v>
      </c>
      <c r="E159" s="667">
        <v>1</v>
      </c>
      <c r="F159" s="667">
        <v>0</v>
      </c>
      <c r="G159" s="667">
        <v>0</v>
      </c>
      <c r="H159" s="667">
        <v>0</v>
      </c>
      <c r="I159" s="667">
        <v>0</v>
      </c>
      <c r="J159" s="667">
        <v>0</v>
      </c>
      <c r="K159" s="667">
        <v>0</v>
      </c>
      <c r="L159" s="667">
        <v>0</v>
      </c>
      <c r="M159" s="667">
        <v>0</v>
      </c>
      <c r="N159" s="667">
        <v>0</v>
      </c>
      <c r="O159" s="667">
        <v>0</v>
      </c>
      <c r="P159" s="667">
        <v>0</v>
      </c>
      <c r="Q159" s="667">
        <v>0</v>
      </c>
      <c r="R159" s="667">
        <v>0</v>
      </c>
      <c r="S159" s="668">
        <v>0</v>
      </c>
    </row>
    <row r="160" spans="1:19">
      <c r="A160" s="667" t="s">
        <v>1154</v>
      </c>
      <c r="B160" s="667" t="s">
        <v>561</v>
      </c>
      <c r="C160" s="667" t="s">
        <v>104</v>
      </c>
      <c r="D160" s="667">
        <v>6</v>
      </c>
      <c r="E160" s="667">
        <v>1</v>
      </c>
      <c r="F160" s="667">
        <v>0</v>
      </c>
      <c r="G160" s="667">
        <v>0</v>
      </c>
      <c r="H160" s="667">
        <v>0</v>
      </c>
      <c r="I160" s="667">
        <v>0</v>
      </c>
      <c r="J160" s="667">
        <v>0</v>
      </c>
      <c r="K160" s="667">
        <v>0</v>
      </c>
      <c r="L160" s="667">
        <v>0</v>
      </c>
      <c r="M160" s="667">
        <v>0</v>
      </c>
      <c r="N160" s="667">
        <v>0</v>
      </c>
      <c r="O160" s="667">
        <v>0</v>
      </c>
      <c r="P160" s="667">
        <v>0</v>
      </c>
      <c r="Q160" s="667">
        <v>0</v>
      </c>
      <c r="R160" s="667">
        <v>0</v>
      </c>
      <c r="S160" s="668">
        <v>0</v>
      </c>
    </row>
    <row r="161" spans="1:19">
      <c r="A161" s="667" t="s">
        <v>1154</v>
      </c>
      <c r="B161" s="667" t="s">
        <v>883</v>
      </c>
      <c r="C161" s="667" t="s">
        <v>104</v>
      </c>
      <c r="D161" s="667">
        <v>6</v>
      </c>
      <c r="E161" s="667">
        <v>1</v>
      </c>
      <c r="F161" s="667">
        <v>0</v>
      </c>
      <c r="G161" s="667">
        <v>0</v>
      </c>
      <c r="H161" s="667">
        <v>0</v>
      </c>
      <c r="I161" s="667">
        <v>0</v>
      </c>
      <c r="J161" s="667">
        <v>0</v>
      </c>
      <c r="K161" s="667">
        <v>0</v>
      </c>
      <c r="L161" s="667">
        <v>0</v>
      </c>
      <c r="M161" s="667">
        <v>0</v>
      </c>
      <c r="N161" s="667">
        <v>0</v>
      </c>
      <c r="O161" s="667">
        <v>0</v>
      </c>
      <c r="P161" s="667">
        <v>0</v>
      </c>
      <c r="Q161" s="667">
        <v>0</v>
      </c>
      <c r="R161" s="667">
        <v>0</v>
      </c>
      <c r="S161" s="668">
        <v>0</v>
      </c>
    </row>
    <row r="162" spans="1:19">
      <c r="A162" s="667" t="s">
        <v>1154</v>
      </c>
      <c r="B162" s="667" t="s">
        <v>2445</v>
      </c>
      <c r="C162" s="667" t="s">
        <v>104</v>
      </c>
      <c r="D162" s="667">
        <v>6</v>
      </c>
      <c r="E162" s="667">
        <v>1</v>
      </c>
      <c r="F162" s="667">
        <v>0</v>
      </c>
      <c r="G162" s="667">
        <v>0</v>
      </c>
      <c r="H162" s="667">
        <v>0</v>
      </c>
      <c r="I162" s="667">
        <v>0</v>
      </c>
      <c r="J162" s="667">
        <v>0</v>
      </c>
      <c r="K162" s="667">
        <v>0</v>
      </c>
      <c r="L162" s="667">
        <v>0</v>
      </c>
      <c r="M162" s="667">
        <v>0</v>
      </c>
      <c r="N162" s="667">
        <v>0</v>
      </c>
      <c r="O162" s="667">
        <v>0</v>
      </c>
      <c r="P162" s="667">
        <v>0</v>
      </c>
      <c r="Q162" s="667">
        <v>0</v>
      </c>
      <c r="R162" s="667">
        <v>0</v>
      </c>
      <c r="S162" s="668">
        <v>0</v>
      </c>
    </row>
    <row r="163" spans="1:19">
      <c r="A163" s="667" t="s">
        <v>1154</v>
      </c>
      <c r="B163" s="667" t="s">
        <v>884</v>
      </c>
      <c r="C163" s="667" t="s">
        <v>104</v>
      </c>
      <c r="D163" s="667">
        <v>6</v>
      </c>
      <c r="E163" s="667">
        <v>1</v>
      </c>
      <c r="F163" s="667">
        <v>0</v>
      </c>
      <c r="G163" s="667">
        <v>0</v>
      </c>
      <c r="H163" s="667">
        <v>0</v>
      </c>
      <c r="I163" s="667">
        <v>0</v>
      </c>
      <c r="J163" s="667">
        <v>0</v>
      </c>
      <c r="K163" s="667">
        <v>0</v>
      </c>
      <c r="L163" s="667">
        <v>0</v>
      </c>
      <c r="M163" s="667">
        <v>0</v>
      </c>
      <c r="N163" s="667">
        <v>0</v>
      </c>
      <c r="O163" s="667">
        <v>0</v>
      </c>
      <c r="P163" s="667">
        <v>0</v>
      </c>
      <c r="Q163" s="667">
        <v>0</v>
      </c>
      <c r="R163" s="667">
        <v>0</v>
      </c>
      <c r="S163" s="668">
        <v>0</v>
      </c>
    </row>
    <row r="164" spans="1:19">
      <c r="A164" s="667" t="s">
        <v>1154</v>
      </c>
      <c r="B164" s="667" t="s">
        <v>408</v>
      </c>
      <c r="C164" s="667" t="s">
        <v>104</v>
      </c>
      <c r="D164" s="667">
        <v>6</v>
      </c>
      <c r="E164" s="667">
        <v>1</v>
      </c>
      <c r="F164" s="667">
        <v>0</v>
      </c>
      <c r="G164" s="667">
        <v>0</v>
      </c>
      <c r="H164" s="667">
        <v>0</v>
      </c>
      <c r="I164" s="667">
        <v>0</v>
      </c>
      <c r="J164" s="667">
        <v>0</v>
      </c>
      <c r="K164" s="667">
        <v>0</v>
      </c>
      <c r="L164" s="667">
        <v>0</v>
      </c>
      <c r="M164" s="667">
        <v>0</v>
      </c>
      <c r="N164" s="667">
        <v>0</v>
      </c>
      <c r="O164" s="667">
        <v>0</v>
      </c>
      <c r="P164" s="667">
        <v>0</v>
      </c>
      <c r="Q164" s="667">
        <v>0</v>
      </c>
      <c r="R164" s="667">
        <v>0</v>
      </c>
      <c r="S164" s="668">
        <v>0</v>
      </c>
    </row>
    <row r="165" spans="1:19">
      <c r="A165" s="667" t="s">
        <v>1154</v>
      </c>
      <c r="B165" s="667" t="s">
        <v>491</v>
      </c>
      <c r="C165" s="667" t="s">
        <v>104</v>
      </c>
      <c r="D165" s="667">
        <v>6</v>
      </c>
      <c r="E165" s="667">
        <v>1</v>
      </c>
      <c r="F165" s="667">
        <v>663</v>
      </c>
      <c r="G165" s="667">
        <v>663</v>
      </c>
      <c r="H165" s="667">
        <v>663</v>
      </c>
      <c r="I165" s="667">
        <v>663</v>
      </c>
      <c r="J165" s="667">
        <v>663</v>
      </c>
      <c r="K165" s="667">
        <v>663</v>
      </c>
      <c r="L165" s="667">
        <v>663</v>
      </c>
      <c r="M165" s="667">
        <v>663</v>
      </c>
      <c r="N165" s="667">
        <v>663</v>
      </c>
      <c r="O165" s="667">
        <v>663</v>
      </c>
      <c r="P165" s="667">
        <v>663</v>
      </c>
      <c r="Q165" s="667">
        <v>663</v>
      </c>
      <c r="R165" s="667">
        <v>663</v>
      </c>
      <c r="S165" s="668">
        <v>662988</v>
      </c>
    </row>
    <row r="166" spans="1:19">
      <c r="A166" s="667" t="s">
        <v>1154</v>
      </c>
      <c r="B166" s="667" t="s">
        <v>885</v>
      </c>
      <c r="C166" s="667" t="s">
        <v>104</v>
      </c>
      <c r="D166" s="667">
        <v>6</v>
      </c>
      <c r="E166" s="667">
        <v>1</v>
      </c>
      <c r="F166" s="667">
        <v>0</v>
      </c>
      <c r="G166" s="667">
        <v>0</v>
      </c>
      <c r="H166" s="667">
        <v>0</v>
      </c>
      <c r="I166" s="667">
        <v>0</v>
      </c>
      <c r="J166" s="667">
        <v>0</v>
      </c>
      <c r="K166" s="667">
        <v>0</v>
      </c>
      <c r="L166" s="667">
        <v>0</v>
      </c>
      <c r="M166" s="667">
        <v>0</v>
      </c>
      <c r="N166" s="667">
        <v>0</v>
      </c>
      <c r="O166" s="667">
        <v>0</v>
      </c>
      <c r="P166" s="667">
        <v>0</v>
      </c>
      <c r="Q166" s="667">
        <v>0</v>
      </c>
      <c r="R166" s="667">
        <v>0</v>
      </c>
      <c r="S166" s="668">
        <v>0</v>
      </c>
    </row>
    <row r="167" spans="1:19">
      <c r="A167" s="667" t="s">
        <v>1154</v>
      </c>
      <c r="B167" s="667" t="s">
        <v>562</v>
      </c>
      <c r="C167" s="667" t="s">
        <v>104</v>
      </c>
      <c r="D167" s="667">
        <v>6</v>
      </c>
      <c r="E167" s="667">
        <v>1</v>
      </c>
      <c r="F167" s="667">
        <v>0</v>
      </c>
      <c r="G167" s="667">
        <v>0</v>
      </c>
      <c r="H167" s="667">
        <v>0</v>
      </c>
      <c r="I167" s="667">
        <v>0</v>
      </c>
      <c r="J167" s="667">
        <v>0</v>
      </c>
      <c r="K167" s="667">
        <v>0</v>
      </c>
      <c r="L167" s="667">
        <v>0</v>
      </c>
      <c r="M167" s="667">
        <v>0</v>
      </c>
      <c r="N167" s="667">
        <v>0</v>
      </c>
      <c r="O167" s="667">
        <v>0</v>
      </c>
      <c r="P167" s="667">
        <v>0</v>
      </c>
      <c r="Q167" s="667">
        <v>0</v>
      </c>
      <c r="R167" s="667">
        <v>0</v>
      </c>
      <c r="S167" s="668">
        <v>0</v>
      </c>
    </row>
    <row r="168" spans="1:19">
      <c r="A168" s="667" t="s">
        <v>1154</v>
      </c>
      <c r="B168" s="667" t="s">
        <v>886</v>
      </c>
      <c r="C168" s="667" t="s">
        <v>104</v>
      </c>
      <c r="D168" s="667">
        <v>6</v>
      </c>
      <c r="E168" s="667">
        <v>1</v>
      </c>
      <c r="F168" s="667">
        <v>0</v>
      </c>
      <c r="G168" s="667">
        <v>0</v>
      </c>
      <c r="H168" s="667">
        <v>0</v>
      </c>
      <c r="I168" s="667">
        <v>0</v>
      </c>
      <c r="J168" s="667">
        <v>0</v>
      </c>
      <c r="K168" s="667">
        <v>0</v>
      </c>
      <c r="L168" s="667">
        <v>0</v>
      </c>
      <c r="M168" s="667">
        <v>0</v>
      </c>
      <c r="N168" s="667">
        <v>0</v>
      </c>
      <c r="O168" s="667">
        <v>0</v>
      </c>
      <c r="P168" s="667">
        <v>0</v>
      </c>
      <c r="Q168" s="667">
        <v>0</v>
      </c>
      <c r="R168" s="667">
        <v>0</v>
      </c>
      <c r="S168" s="668">
        <v>0</v>
      </c>
    </row>
    <row r="169" spans="1:19">
      <c r="A169" s="667" t="s">
        <v>1154</v>
      </c>
      <c r="B169" s="667" t="s">
        <v>3163</v>
      </c>
      <c r="C169" s="667" t="s">
        <v>104</v>
      </c>
      <c r="D169" s="667">
        <v>6</v>
      </c>
      <c r="E169" s="667">
        <v>1</v>
      </c>
      <c r="F169" s="667">
        <v>0</v>
      </c>
      <c r="G169" s="667">
        <v>0</v>
      </c>
      <c r="H169" s="667">
        <v>0</v>
      </c>
      <c r="I169" s="667">
        <v>0</v>
      </c>
      <c r="J169" s="667">
        <v>0</v>
      </c>
      <c r="K169" s="667">
        <v>0</v>
      </c>
      <c r="L169" s="667">
        <v>0</v>
      </c>
      <c r="M169" s="667">
        <v>0</v>
      </c>
      <c r="N169" s="667">
        <v>0</v>
      </c>
      <c r="O169" s="667">
        <v>0</v>
      </c>
      <c r="P169" s="667">
        <v>0</v>
      </c>
      <c r="Q169" s="667">
        <v>0</v>
      </c>
      <c r="R169" s="667">
        <v>0</v>
      </c>
      <c r="S169" s="668">
        <v>0</v>
      </c>
    </row>
    <row r="170" spans="1:19">
      <c r="A170" s="667" t="s">
        <v>1154</v>
      </c>
      <c r="B170" s="667" t="s">
        <v>563</v>
      </c>
      <c r="C170" s="667" t="s">
        <v>104</v>
      </c>
      <c r="D170" s="667">
        <v>6</v>
      </c>
      <c r="E170" s="667">
        <v>1</v>
      </c>
      <c r="F170" s="667">
        <v>0</v>
      </c>
      <c r="G170" s="667">
        <v>0</v>
      </c>
      <c r="H170" s="667">
        <v>0</v>
      </c>
      <c r="I170" s="667">
        <v>0</v>
      </c>
      <c r="J170" s="667">
        <v>0</v>
      </c>
      <c r="K170" s="667">
        <v>0</v>
      </c>
      <c r="L170" s="667">
        <v>0</v>
      </c>
      <c r="M170" s="667">
        <v>0</v>
      </c>
      <c r="N170" s="667">
        <v>0</v>
      </c>
      <c r="O170" s="667">
        <v>0</v>
      </c>
      <c r="P170" s="667">
        <v>0</v>
      </c>
      <c r="Q170" s="667">
        <v>0</v>
      </c>
      <c r="R170" s="667">
        <v>0</v>
      </c>
      <c r="S170" s="668">
        <v>0</v>
      </c>
    </row>
    <row r="171" spans="1:19">
      <c r="A171" s="667" t="s">
        <v>1154</v>
      </c>
      <c r="B171" s="667" t="s">
        <v>887</v>
      </c>
      <c r="C171" s="667" t="s">
        <v>104</v>
      </c>
      <c r="D171" s="667">
        <v>6</v>
      </c>
      <c r="E171" s="667">
        <v>1</v>
      </c>
      <c r="F171" s="667">
        <v>0</v>
      </c>
      <c r="G171" s="667">
        <v>0</v>
      </c>
      <c r="H171" s="667">
        <v>0</v>
      </c>
      <c r="I171" s="667">
        <v>0</v>
      </c>
      <c r="J171" s="667">
        <v>0</v>
      </c>
      <c r="K171" s="667">
        <v>0</v>
      </c>
      <c r="L171" s="667">
        <v>0</v>
      </c>
      <c r="M171" s="667">
        <v>0</v>
      </c>
      <c r="N171" s="667">
        <v>0</v>
      </c>
      <c r="O171" s="667">
        <v>0</v>
      </c>
      <c r="P171" s="667">
        <v>0</v>
      </c>
      <c r="Q171" s="667">
        <v>0</v>
      </c>
      <c r="R171" s="667">
        <v>0</v>
      </c>
      <c r="S171" s="668">
        <v>0</v>
      </c>
    </row>
    <row r="172" spans="1:19">
      <c r="A172" s="667" t="s">
        <v>1154</v>
      </c>
      <c r="B172" s="667" t="s">
        <v>888</v>
      </c>
      <c r="C172" s="667" t="s">
        <v>104</v>
      </c>
      <c r="D172" s="667">
        <v>6</v>
      </c>
      <c r="E172" s="667">
        <v>1</v>
      </c>
      <c r="F172" s="667">
        <v>0</v>
      </c>
      <c r="G172" s="667">
        <v>0</v>
      </c>
      <c r="H172" s="667">
        <v>0</v>
      </c>
      <c r="I172" s="667">
        <v>0</v>
      </c>
      <c r="J172" s="667">
        <v>0</v>
      </c>
      <c r="K172" s="667">
        <v>0</v>
      </c>
      <c r="L172" s="667">
        <v>0</v>
      </c>
      <c r="M172" s="667">
        <v>0</v>
      </c>
      <c r="N172" s="667">
        <v>0</v>
      </c>
      <c r="O172" s="667">
        <v>0</v>
      </c>
      <c r="P172" s="667">
        <v>0</v>
      </c>
      <c r="Q172" s="667">
        <v>0</v>
      </c>
      <c r="R172" s="667">
        <v>0</v>
      </c>
      <c r="S172" s="668">
        <v>0</v>
      </c>
    </row>
    <row r="173" spans="1:19">
      <c r="A173" s="667" t="s">
        <v>1154</v>
      </c>
      <c r="B173" s="667" t="s">
        <v>564</v>
      </c>
      <c r="C173" s="667" t="s">
        <v>104</v>
      </c>
      <c r="D173" s="667">
        <v>6</v>
      </c>
      <c r="E173" s="667">
        <v>1</v>
      </c>
      <c r="F173" s="667">
        <v>0</v>
      </c>
      <c r="G173" s="667">
        <v>0</v>
      </c>
      <c r="H173" s="667">
        <v>0</v>
      </c>
      <c r="I173" s="667">
        <v>0</v>
      </c>
      <c r="J173" s="667">
        <v>0</v>
      </c>
      <c r="K173" s="667">
        <v>0</v>
      </c>
      <c r="L173" s="667">
        <v>0</v>
      </c>
      <c r="M173" s="667">
        <v>0</v>
      </c>
      <c r="N173" s="667">
        <v>0</v>
      </c>
      <c r="O173" s="667">
        <v>0</v>
      </c>
      <c r="P173" s="667">
        <v>0</v>
      </c>
      <c r="Q173" s="667">
        <v>0</v>
      </c>
      <c r="R173" s="667">
        <v>0</v>
      </c>
      <c r="S173" s="668">
        <v>0</v>
      </c>
    </row>
    <row r="174" spans="1:19">
      <c r="A174" s="667" t="s">
        <v>1154</v>
      </c>
      <c r="B174" s="667" t="s">
        <v>889</v>
      </c>
      <c r="C174" s="667" t="s">
        <v>104</v>
      </c>
      <c r="D174" s="667">
        <v>6</v>
      </c>
      <c r="E174" s="667">
        <v>1</v>
      </c>
      <c r="F174" s="667">
        <v>0</v>
      </c>
      <c r="G174" s="667">
        <v>0</v>
      </c>
      <c r="H174" s="667">
        <v>0</v>
      </c>
      <c r="I174" s="667">
        <v>0</v>
      </c>
      <c r="J174" s="667">
        <v>0</v>
      </c>
      <c r="K174" s="667">
        <v>0</v>
      </c>
      <c r="L174" s="667">
        <v>0</v>
      </c>
      <c r="M174" s="667">
        <v>0</v>
      </c>
      <c r="N174" s="667">
        <v>0</v>
      </c>
      <c r="O174" s="667">
        <v>0</v>
      </c>
      <c r="P174" s="667">
        <v>0</v>
      </c>
      <c r="Q174" s="667">
        <v>0</v>
      </c>
      <c r="R174" s="667">
        <v>0</v>
      </c>
      <c r="S174" s="668">
        <v>0</v>
      </c>
    </row>
    <row r="175" spans="1:19">
      <c r="A175" s="667" t="s">
        <v>1154</v>
      </c>
      <c r="B175" s="667" t="s">
        <v>409</v>
      </c>
      <c r="C175" s="667" t="s">
        <v>104</v>
      </c>
      <c r="D175" s="667">
        <v>6</v>
      </c>
      <c r="E175" s="667">
        <v>1</v>
      </c>
      <c r="F175" s="667">
        <v>0</v>
      </c>
      <c r="G175" s="667">
        <v>0</v>
      </c>
      <c r="H175" s="667">
        <v>0</v>
      </c>
      <c r="I175" s="667">
        <v>0</v>
      </c>
      <c r="J175" s="667">
        <v>0</v>
      </c>
      <c r="K175" s="667">
        <v>0</v>
      </c>
      <c r="L175" s="667">
        <v>0</v>
      </c>
      <c r="M175" s="667">
        <v>0</v>
      </c>
      <c r="N175" s="667">
        <v>0</v>
      </c>
      <c r="O175" s="667">
        <v>0</v>
      </c>
      <c r="P175" s="667">
        <v>0</v>
      </c>
      <c r="Q175" s="667">
        <v>0</v>
      </c>
      <c r="R175" s="667">
        <v>0</v>
      </c>
      <c r="S175" s="668">
        <v>0</v>
      </c>
    </row>
    <row r="176" spans="1:19">
      <c r="A176" s="667" t="s">
        <v>1154</v>
      </c>
      <c r="B176" s="667" t="s">
        <v>890</v>
      </c>
      <c r="C176" s="667" t="s">
        <v>104</v>
      </c>
      <c r="D176" s="667">
        <v>6</v>
      </c>
      <c r="E176" s="667">
        <v>1</v>
      </c>
      <c r="F176" s="667">
        <v>0</v>
      </c>
      <c r="G176" s="667">
        <v>0</v>
      </c>
      <c r="H176" s="667">
        <v>0</v>
      </c>
      <c r="I176" s="667">
        <v>0</v>
      </c>
      <c r="J176" s="667">
        <v>0</v>
      </c>
      <c r="K176" s="667">
        <v>0</v>
      </c>
      <c r="L176" s="667">
        <v>0</v>
      </c>
      <c r="M176" s="667">
        <v>0</v>
      </c>
      <c r="N176" s="667">
        <v>0</v>
      </c>
      <c r="O176" s="667">
        <v>0</v>
      </c>
      <c r="P176" s="667">
        <v>0</v>
      </c>
      <c r="Q176" s="667">
        <v>0</v>
      </c>
      <c r="R176" s="667">
        <v>0</v>
      </c>
      <c r="S176" s="668">
        <v>0</v>
      </c>
    </row>
    <row r="177" spans="1:19">
      <c r="A177" s="667" t="s">
        <v>1154</v>
      </c>
      <c r="B177" s="667" t="s">
        <v>3164</v>
      </c>
      <c r="C177" s="667" t="s">
        <v>104</v>
      </c>
      <c r="D177" s="667">
        <v>6</v>
      </c>
      <c r="E177" s="667">
        <v>1</v>
      </c>
      <c r="F177" s="667">
        <v>0</v>
      </c>
      <c r="G177" s="667">
        <v>0</v>
      </c>
      <c r="H177" s="667">
        <v>0</v>
      </c>
      <c r="I177" s="667">
        <v>0</v>
      </c>
      <c r="J177" s="667">
        <v>0</v>
      </c>
      <c r="K177" s="667">
        <v>0</v>
      </c>
      <c r="L177" s="667">
        <v>0</v>
      </c>
      <c r="M177" s="667">
        <v>0</v>
      </c>
      <c r="N177" s="667">
        <v>0</v>
      </c>
      <c r="O177" s="667">
        <v>0</v>
      </c>
      <c r="P177" s="667">
        <v>0</v>
      </c>
      <c r="Q177" s="667">
        <v>0</v>
      </c>
      <c r="R177" s="667">
        <v>0</v>
      </c>
      <c r="S177" s="668">
        <v>0</v>
      </c>
    </row>
    <row r="178" spans="1:19">
      <c r="A178" s="667" t="s">
        <v>1154</v>
      </c>
      <c r="B178" s="667" t="s">
        <v>565</v>
      </c>
      <c r="C178" s="667" t="s">
        <v>104</v>
      </c>
      <c r="D178" s="667">
        <v>6</v>
      </c>
      <c r="E178" s="667">
        <v>1</v>
      </c>
      <c r="F178" s="667">
        <v>0</v>
      </c>
      <c r="G178" s="667">
        <v>0</v>
      </c>
      <c r="H178" s="667">
        <v>0</v>
      </c>
      <c r="I178" s="667">
        <v>0</v>
      </c>
      <c r="J178" s="667">
        <v>0</v>
      </c>
      <c r="K178" s="667">
        <v>0</v>
      </c>
      <c r="L178" s="667">
        <v>0</v>
      </c>
      <c r="M178" s="667">
        <v>0</v>
      </c>
      <c r="N178" s="667">
        <v>0</v>
      </c>
      <c r="O178" s="667">
        <v>0</v>
      </c>
      <c r="P178" s="667">
        <v>0</v>
      </c>
      <c r="Q178" s="667">
        <v>0</v>
      </c>
      <c r="R178" s="667">
        <v>0</v>
      </c>
      <c r="S178" s="668">
        <v>0</v>
      </c>
    </row>
    <row r="179" spans="1:19">
      <c r="A179" s="667" t="s">
        <v>1154</v>
      </c>
      <c r="B179" s="667" t="s">
        <v>566</v>
      </c>
      <c r="C179" s="667" t="s">
        <v>104</v>
      </c>
      <c r="D179" s="667">
        <v>6</v>
      </c>
      <c r="E179" s="667">
        <v>1</v>
      </c>
      <c r="F179" s="667">
        <v>0</v>
      </c>
      <c r="G179" s="667">
        <v>0</v>
      </c>
      <c r="H179" s="667">
        <v>0</v>
      </c>
      <c r="I179" s="667">
        <v>0</v>
      </c>
      <c r="J179" s="667">
        <v>0</v>
      </c>
      <c r="K179" s="667">
        <v>0</v>
      </c>
      <c r="L179" s="667">
        <v>0</v>
      </c>
      <c r="M179" s="667">
        <v>0</v>
      </c>
      <c r="N179" s="667">
        <v>0</v>
      </c>
      <c r="O179" s="667">
        <v>0</v>
      </c>
      <c r="P179" s="667">
        <v>0</v>
      </c>
      <c r="Q179" s="667">
        <v>0</v>
      </c>
      <c r="R179" s="667">
        <v>0</v>
      </c>
      <c r="S179" s="668">
        <v>0</v>
      </c>
    </row>
    <row r="180" spans="1:19">
      <c r="A180" s="667" t="s">
        <v>1154</v>
      </c>
      <c r="B180" s="667" t="s">
        <v>891</v>
      </c>
      <c r="C180" s="667" t="s">
        <v>104</v>
      </c>
      <c r="D180" s="667">
        <v>6</v>
      </c>
      <c r="E180" s="667">
        <v>1</v>
      </c>
      <c r="F180" s="667">
        <v>0</v>
      </c>
      <c r="G180" s="667">
        <v>0</v>
      </c>
      <c r="H180" s="667">
        <v>0</v>
      </c>
      <c r="I180" s="667">
        <v>0</v>
      </c>
      <c r="J180" s="667">
        <v>0</v>
      </c>
      <c r="K180" s="667">
        <v>0</v>
      </c>
      <c r="L180" s="667">
        <v>0</v>
      </c>
      <c r="M180" s="667">
        <v>0</v>
      </c>
      <c r="N180" s="667">
        <v>0</v>
      </c>
      <c r="O180" s="667">
        <v>0</v>
      </c>
      <c r="P180" s="667">
        <v>0</v>
      </c>
      <c r="Q180" s="667">
        <v>0</v>
      </c>
      <c r="R180" s="667">
        <v>0</v>
      </c>
      <c r="S180" s="668">
        <v>0</v>
      </c>
    </row>
    <row r="181" spans="1:19">
      <c r="A181" s="667" t="s">
        <v>1154</v>
      </c>
      <c r="B181" s="667" t="s">
        <v>567</v>
      </c>
      <c r="C181" s="667" t="s">
        <v>104</v>
      </c>
      <c r="D181" s="667">
        <v>6</v>
      </c>
      <c r="E181" s="667">
        <v>1</v>
      </c>
      <c r="F181" s="667">
        <v>0</v>
      </c>
      <c r="G181" s="667">
        <v>0</v>
      </c>
      <c r="H181" s="667">
        <v>0</v>
      </c>
      <c r="I181" s="667">
        <v>0</v>
      </c>
      <c r="J181" s="667">
        <v>0</v>
      </c>
      <c r="K181" s="667">
        <v>0</v>
      </c>
      <c r="L181" s="667">
        <v>0</v>
      </c>
      <c r="M181" s="667">
        <v>0</v>
      </c>
      <c r="N181" s="667">
        <v>0</v>
      </c>
      <c r="O181" s="667">
        <v>0</v>
      </c>
      <c r="P181" s="667">
        <v>0</v>
      </c>
      <c r="Q181" s="667">
        <v>0</v>
      </c>
      <c r="R181" s="667">
        <v>0</v>
      </c>
      <c r="S181" s="668">
        <v>0</v>
      </c>
    </row>
    <row r="182" spans="1:19">
      <c r="A182" s="667" t="s">
        <v>1154</v>
      </c>
      <c r="B182" s="667" t="s">
        <v>892</v>
      </c>
      <c r="C182" s="667" t="s">
        <v>104</v>
      </c>
      <c r="D182" s="667">
        <v>6</v>
      </c>
      <c r="E182" s="667">
        <v>1</v>
      </c>
      <c r="F182" s="667">
        <v>0</v>
      </c>
      <c r="G182" s="667">
        <v>0</v>
      </c>
      <c r="H182" s="667">
        <v>0</v>
      </c>
      <c r="I182" s="667">
        <v>0</v>
      </c>
      <c r="J182" s="667">
        <v>0</v>
      </c>
      <c r="K182" s="667">
        <v>0</v>
      </c>
      <c r="L182" s="667">
        <v>0</v>
      </c>
      <c r="M182" s="667">
        <v>0</v>
      </c>
      <c r="N182" s="667">
        <v>0</v>
      </c>
      <c r="O182" s="667">
        <v>0</v>
      </c>
      <c r="P182" s="667">
        <v>0</v>
      </c>
      <c r="Q182" s="667">
        <v>0</v>
      </c>
      <c r="R182" s="667">
        <v>0</v>
      </c>
      <c r="S182" s="668">
        <v>0</v>
      </c>
    </row>
    <row r="183" spans="1:19">
      <c r="A183" s="667" t="s">
        <v>1154</v>
      </c>
      <c r="B183" s="667" t="s">
        <v>410</v>
      </c>
      <c r="C183" s="667" t="s">
        <v>104</v>
      </c>
      <c r="D183" s="667">
        <v>6</v>
      </c>
      <c r="E183" s="667">
        <v>1</v>
      </c>
      <c r="F183" s="667">
        <v>0</v>
      </c>
      <c r="G183" s="667">
        <v>0</v>
      </c>
      <c r="H183" s="667">
        <v>0</v>
      </c>
      <c r="I183" s="667">
        <v>0</v>
      </c>
      <c r="J183" s="667">
        <v>0</v>
      </c>
      <c r="K183" s="667">
        <v>0</v>
      </c>
      <c r="L183" s="667">
        <v>0</v>
      </c>
      <c r="M183" s="667">
        <v>0</v>
      </c>
      <c r="N183" s="667">
        <v>0</v>
      </c>
      <c r="O183" s="667">
        <v>0</v>
      </c>
      <c r="P183" s="667">
        <v>0</v>
      </c>
      <c r="Q183" s="667">
        <v>0</v>
      </c>
      <c r="R183" s="667">
        <v>0</v>
      </c>
      <c r="S183" s="668">
        <v>0</v>
      </c>
    </row>
    <row r="184" spans="1:19">
      <c r="A184" s="667" t="s">
        <v>1154</v>
      </c>
      <c r="B184" s="667" t="s">
        <v>893</v>
      </c>
      <c r="C184" s="667" t="s">
        <v>104</v>
      </c>
      <c r="D184" s="667">
        <v>6</v>
      </c>
      <c r="E184" s="667">
        <v>1</v>
      </c>
      <c r="F184" s="667">
        <v>0</v>
      </c>
      <c r="G184" s="667">
        <v>0</v>
      </c>
      <c r="H184" s="667">
        <v>0</v>
      </c>
      <c r="I184" s="667">
        <v>0</v>
      </c>
      <c r="J184" s="667">
        <v>0</v>
      </c>
      <c r="K184" s="667">
        <v>0</v>
      </c>
      <c r="L184" s="667">
        <v>0</v>
      </c>
      <c r="M184" s="667">
        <v>0</v>
      </c>
      <c r="N184" s="667">
        <v>0</v>
      </c>
      <c r="O184" s="667">
        <v>0</v>
      </c>
      <c r="P184" s="667">
        <v>0</v>
      </c>
      <c r="Q184" s="667">
        <v>0</v>
      </c>
      <c r="R184" s="667">
        <v>0</v>
      </c>
      <c r="S184" s="668">
        <v>0</v>
      </c>
    </row>
    <row r="185" spans="1:19">
      <c r="A185" s="667" t="s">
        <v>1154</v>
      </c>
      <c r="B185" s="667" t="s">
        <v>411</v>
      </c>
      <c r="C185" s="667" t="s">
        <v>104</v>
      </c>
      <c r="D185" s="667">
        <v>6</v>
      </c>
      <c r="E185" s="667">
        <v>1</v>
      </c>
      <c r="F185" s="667">
        <v>0</v>
      </c>
      <c r="G185" s="667">
        <v>0</v>
      </c>
      <c r="H185" s="667">
        <v>0</v>
      </c>
      <c r="I185" s="667">
        <v>0</v>
      </c>
      <c r="J185" s="667">
        <v>0</v>
      </c>
      <c r="K185" s="667">
        <v>0</v>
      </c>
      <c r="L185" s="667">
        <v>0</v>
      </c>
      <c r="M185" s="667">
        <v>0</v>
      </c>
      <c r="N185" s="667">
        <v>0</v>
      </c>
      <c r="O185" s="667">
        <v>0</v>
      </c>
      <c r="P185" s="667">
        <v>0</v>
      </c>
      <c r="Q185" s="667">
        <v>0</v>
      </c>
      <c r="R185" s="667">
        <v>0</v>
      </c>
      <c r="S185" s="668">
        <v>120</v>
      </c>
    </row>
    <row r="186" spans="1:19">
      <c r="A186" s="667" t="s">
        <v>1154</v>
      </c>
      <c r="B186" s="667" t="s">
        <v>894</v>
      </c>
      <c r="C186" s="667" t="s">
        <v>104</v>
      </c>
      <c r="D186" s="667">
        <v>6</v>
      </c>
      <c r="E186" s="667">
        <v>1</v>
      </c>
      <c r="F186" s="667">
        <v>0</v>
      </c>
      <c r="G186" s="667">
        <v>0</v>
      </c>
      <c r="H186" s="667">
        <v>0</v>
      </c>
      <c r="I186" s="667">
        <v>0</v>
      </c>
      <c r="J186" s="667">
        <v>0</v>
      </c>
      <c r="K186" s="667">
        <v>0</v>
      </c>
      <c r="L186" s="667">
        <v>0</v>
      </c>
      <c r="M186" s="667">
        <v>0</v>
      </c>
      <c r="N186" s="667">
        <v>0</v>
      </c>
      <c r="O186" s="667">
        <v>0</v>
      </c>
      <c r="P186" s="667">
        <v>0</v>
      </c>
      <c r="Q186" s="667">
        <v>0</v>
      </c>
      <c r="R186" s="667">
        <v>0</v>
      </c>
      <c r="S186" s="668">
        <v>0</v>
      </c>
    </row>
    <row r="187" spans="1:19">
      <c r="A187" s="667" t="s">
        <v>1154</v>
      </c>
      <c r="B187" s="667" t="s">
        <v>412</v>
      </c>
      <c r="C187" s="667" t="s">
        <v>104</v>
      </c>
      <c r="D187" s="667">
        <v>6</v>
      </c>
      <c r="E187" s="667">
        <v>1</v>
      </c>
      <c r="F187" s="667">
        <v>175306</v>
      </c>
      <c r="G187" s="667">
        <v>175228</v>
      </c>
      <c r="H187" s="667">
        <v>175228</v>
      </c>
      <c r="I187" s="667">
        <v>175220</v>
      </c>
      <c r="J187" s="667">
        <v>175217</v>
      </c>
      <c r="K187" s="667">
        <v>174792</v>
      </c>
      <c r="L187" s="667">
        <v>174767</v>
      </c>
      <c r="M187" s="667">
        <v>174740</v>
      </c>
      <c r="N187" s="667">
        <v>174740</v>
      </c>
      <c r="O187" s="667">
        <v>174740</v>
      </c>
      <c r="P187" s="667">
        <v>174740</v>
      </c>
      <c r="Q187" s="667">
        <v>174740</v>
      </c>
      <c r="R187" s="667">
        <v>174740</v>
      </c>
      <c r="S187" s="668">
        <v>174931160</v>
      </c>
    </row>
    <row r="188" spans="1:19">
      <c r="A188" s="667" t="s">
        <v>1154</v>
      </c>
      <c r="B188" s="667" t="s">
        <v>895</v>
      </c>
      <c r="C188" s="667" t="s">
        <v>104</v>
      </c>
      <c r="D188" s="667">
        <v>6</v>
      </c>
      <c r="E188" s="667">
        <v>1</v>
      </c>
      <c r="F188" s="667">
        <v>0</v>
      </c>
      <c r="G188" s="667">
        <v>0</v>
      </c>
      <c r="H188" s="667">
        <v>0</v>
      </c>
      <c r="I188" s="667">
        <v>0</v>
      </c>
      <c r="J188" s="667">
        <v>0</v>
      </c>
      <c r="K188" s="667">
        <v>0</v>
      </c>
      <c r="L188" s="667">
        <v>0</v>
      </c>
      <c r="M188" s="667">
        <v>0</v>
      </c>
      <c r="N188" s="667">
        <v>0</v>
      </c>
      <c r="O188" s="667">
        <v>0</v>
      </c>
      <c r="P188" s="667">
        <v>0</v>
      </c>
      <c r="Q188" s="667">
        <v>0</v>
      </c>
      <c r="R188" s="667">
        <v>0</v>
      </c>
      <c r="S188" s="668">
        <v>0</v>
      </c>
    </row>
    <row r="189" spans="1:19">
      <c r="A189" s="667" t="s">
        <v>1154</v>
      </c>
      <c r="B189" s="667" t="s">
        <v>492</v>
      </c>
      <c r="C189" s="667" t="s">
        <v>104</v>
      </c>
      <c r="D189" s="667">
        <v>6</v>
      </c>
      <c r="E189" s="667">
        <v>1</v>
      </c>
      <c r="F189" s="667">
        <v>405</v>
      </c>
      <c r="G189" s="667">
        <v>405</v>
      </c>
      <c r="H189" s="667">
        <v>405</v>
      </c>
      <c r="I189" s="667">
        <v>405</v>
      </c>
      <c r="J189" s="667">
        <v>405</v>
      </c>
      <c r="K189" s="667">
        <v>405</v>
      </c>
      <c r="L189" s="667">
        <v>405</v>
      </c>
      <c r="M189" s="667">
        <v>405</v>
      </c>
      <c r="N189" s="667">
        <v>405</v>
      </c>
      <c r="O189" s="667">
        <v>405</v>
      </c>
      <c r="P189" s="667">
        <v>405</v>
      </c>
      <c r="Q189" s="667">
        <v>405</v>
      </c>
      <c r="R189" s="667">
        <v>405</v>
      </c>
      <c r="S189" s="668">
        <v>405246</v>
      </c>
    </row>
    <row r="190" spans="1:19">
      <c r="A190" s="667" t="s">
        <v>1154</v>
      </c>
      <c r="B190" s="667" t="s">
        <v>896</v>
      </c>
      <c r="C190" s="667" t="s">
        <v>104</v>
      </c>
      <c r="D190" s="667">
        <v>6</v>
      </c>
      <c r="E190" s="667">
        <v>1</v>
      </c>
      <c r="F190" s="667">
        <v>0</v>
      </c>
      <c r="G190" s="667">
        <v>0</v>
      </c>
      <c r="H190" s="667">
        <v>0</v>
      </c>
      <c r="I190" s="667">
        <v>0</v>
      </c>
      <c r="J190" s="667">
        <v>0</v>
      </c>
      <c r="K190" s="667">
        <v>0</v>
      </c>
      <c r="L190" s="667">
        <v>0</v>
      </c>
      <c r="M190" s="667">
        <v>0</v>
      </c>
      <c r="N190" s="667">
        <v>0</v>
      </c>
      <c r="O190" s="667">
        <v>0</v>
      </c>
      <c r="P190" s="667">
        <v>0</v>
      </c>
      <c r="Q190" s="667">
        <v>0</v>
      </c>
      <c r="R190" s="667">
        <v>0</v>
      </c>
      <c r="S190" s="668">
        <v>0</v>
      </c>
    </row>
    <row r="191" spans="1:19">
      <c r="A191" s="667" t="s">
        <v>1154</v>
      </c>
      <c r="B191" s="667" t="s">
        <v>413</v>
      </c>
      <c r="C191" s="667" t="s">
        <v>104</v>
      </c>
      <c r="D191" s="667">
        <v>6</v>
      </c>
      <c r="E191" s="667">
        <v>1</v>
      </c>
      <c r="F191" s="667">
        <v>144</v>
      </c>
      <c r="G191" s="667">
        <v>144</v>
      </c>
      <c r="H191" s="667">
        <v>144</v>
      </c>
      <c r="I191" s="667">
        <v>144</v>
      </c>
      <c r="J191" s="667">
        <v>144</v>
      </c>
      <c r="K191" s="667">
        <v>144</v>
      </c>
      <c r="L191" s="667">
        <v>144</v>
      </c>
      <c r="M191" s="667">
        <v>144</v>
      </c>
      <c r="N191" s="667">
        <v>144</v>
      </c>
      <c r="O191" s="667">
        <v>144</v>
      </c>
      <c r="P191" s="667">
        <v>144</v>
      </c>
      <c r="Q191" s="667">
        <v>144</v>
      </c>
      <c r="R191" s="667">
        <v>144</v>
      </c>
      <c r="S191" s="668">
        <v>144100</v>
      </c>
    </row>
    <row r="192" spans="1:19">
      <c r="A192" s="667" t="s">
        <v>1154</v>
      </c>
      <c r="B192" s="667" t="s">
        <v>897</v>
      </c>
      <c r="C192" s="667" t="s">
        <v>104</v>
      </c>
      <c r="D192" s="667">
        <v>6</v>
      </c>
      <c r="E192" s="667">
        <v>1</v>
      </c>
      <c r="F192" s="667">
        <v>0</v>
      </c>
      <c r="G192" s="667">
        <v>0</v>
      </c>
      <c r="H192" s="667">
        <v>0</v>
      </c>
      <c r="I192" s="667">
        <v>0</v>
      </c>
      <c r="J192" s="667">
        <v>0</v>
      </c>
      <c r="K192" s="667">
        <v>0</v>
      </c>
      <c r="L192" s="667">
        <v>0</v>
      </c>
      <c r="M192" s="667">
        <v>0</v>
      </c>
      <c r="N192" s="667">
        <v>0</v>
      </c>
      <c r="O192" s="667">
        <v>0</v>
      </c>
      <c r="P192" s="667">
        <v>0</v>
      </c>
      <c r="Q192" s="667">
        <v>0</v>
      </c>
      <c r="R192" s="667">
        <v>0</v>
      </c>
      <c r="S192" s="668">
        <v>0</v>
      </c>
    </row>
    <row r="193" spans="1:19">
      <c r="A193" s="667" t="s">
        <v>1154</v>
      </c>
      <c r="B193" s="667" t="s">
        <v>414</v>
      </c>
      <c r="C193" s="667" t="s">
        <v>104</v>
      </c>
      <c r="D193" s="667">
        <v>6</v>
      </c>
      <c r="E193" s="667">
        <v>1</v>
      </c>
      <c r="F193" s="667">
        <v>134</v>
      </c>
      <c r="G193" s="667">
        <v>134</v>
      </c>
      <c r="H193" s="667">
        <v>134</v>
      </c>
      <c r="I193" s="667">
        <v>134</v>
      </c>
      <c r="J193" s="667">
        <v>134</v>
      </c>
      <c r="K193" s="667">
        <v>134</v>
      </c>
      <c r="L193" s="667">
        <v>134</v>
      </c>
      <c r="M193" s="667">
        <v>134</v>
      </c>
      <c r="N193" s="667">
        <v>134</v>
      </c>
      <c r="O193" s="667">
        <v>134</v>
      </c>
      <c r="P193" s="667">
        <v>134</v>
      </c>
      <c r="Q193" s="667">
        <v>134</v>
      </c>
      <c r="R193" s="667">
        <v>134</v>
      </c>
      <c r="S193" s="668">
        <v>134338</v>
      </c>
    </row>
    <row r="194" spans="1:19">
      <c r="A194" s="667" t="s">
        <v>1154</v>
      </c>
      <c r="B194" s="667" t="s">
        <v>898</v>
      </c>
      <c r="C194" s="667" t="s">
        <v>104</v>
      </c>
      <c r="D194" s="667">
        <v>6</v>
      </c>
      <c r="E194" s="667">
        <v>1</v>
      </c>
      <c r="F194" s="667">
        <v>0</v>
      </c>
      <c r="G194" s="667">
        <v>0</v>
      </c>
      <c r="H194" s="667">
        <v>0</v>
      </c>
      <c r="I194" s="667">
        <v>0</v>
      </c>
      <c r="J194" s="667">
        <v>0</v>
      </c>
      <c r="K194" s="667">
        <v>0</v>
      </c>
      <c r="L194" s="667">
        <v>0</v>
      </c>
      <c r="M194" s="667">
        <v>0</v>
      </c>
      <c r="N194" s="667">
        <v>0</v>
      </c>
      <c r="O194" s="667">
        <v>0</v>
      </c>
      <c r="P194" s="667">
        <v>0</v>
      </c>
      <c r="Q194" s="667">
        <v>0</v>
      </c>
      <c r="R194" s="667">
        <v>0</v>
      </c>
      <c r="S194" s="668">
        <v>0</v>
      </c>
    </row>
    <row r="195" spans="1:19">
      <c r="A195" s="667" t="s">
        <v>1154</v>
      </c>
      <c r="B195" s="667" t="s">
        <v>415</v>
      </c>
      <c r="C195" s="667" t="s">
        <v>104</v>
      </c>
      <c r="D195" s="667">
        <v>6</v>
      </c>
      <c r="E195" s="667">
        <v>1</v>
      </c>
      <c r="F195" s="667">
        <v>0</v>
      </c>
      <c r="G195" s="667">
        <v>0</v>
      </c>
      <c r="H195" s="667">
        <v>0</v>
      </c>
      <c r="I195" s="667">
        <v>0</v>
      </c>
      <c r="J195" s="667">
        <v>0</v>
      </c>
      <c r="K195" s="667">
        <v>0</v>
      </c>
      <c r="L195" s="667">
        <v>0</v>
      </c>
      <c r="M195" s="667">
        <v>0</v>
      </c>
      <c r="N195" s="667">
        <v>0</v>
      </c>
      <c r="O195" s="667">
        <v>0</v>
      </c>
      <c r="P195" s="667">
        <v>0</v>
      </c>
      <c r="Q195" s="667">
        <v>0</v>
      </c>
      <c r="R195" s="667">
        <v>0</v>
      </c>
      <c r="S195" s="668">
        <v>0</v>
      </c>
    </row>
    <row r="196" spans="1:19">
      <c r="A196" s="667" t="s">
        <v>1154</v>
      </c>
      <c r="B196" s="667" t="s">
        <v>3165</v>
      </c>
      <c r="C196" s="667" t="s">
        <v>104</v>
      </c>
      <c r="D196" s="667">
        <v>6</v>
      </c>
      <c r="E196" s="667">
        <v>1</v>
      </c>
      <c r="F196" s="667">
        <v>3515</v>
      </c>
      <c r="G196" s="667">
        <v>3515</v>
      </c>
      <c r="H196" s="667">
        <v>3515</v>
      </c>
      <c r="I196" s="667">
        <v>3515</v>
      </c>
      <c r="J196" s="667">
        <v>3515</v>
      </c>
      <c r="K196" s="667">
        <v>3515</v>
      </c>
      <c r="L196" s="667">
        <v>3515</v>
      </c>
      <c r="M196" s="667">
        <v>3515</v>
      </c>
      <c r="N196" s="667">
        <v>3515</v>
      </c>
      <c r="O196" s="667">
        <v>3515</v>
      </c>
      <c r="P196" s="667">
        <v>3515</v>
      </c>
      <c r="Q196" s="667">
        <v>3515</v>
      </c>
      <c r="R196" s="667">
        <v>3515</v>
      </c>
      <c r="S196" s="668">
        <v>3515294</v>
      </c>
    </row>
    <row r="197" spans="1:19">
      <c r="A197" s="667" t="s">
        <v>1154</v>
      </c>
      <c r="B197" s="667" t="s">
        <v>899</v>
      </c>
      <c r="C197" s="667" t="s">
        <v>104</v>
      </c>
      <c r="D197" s="667">
        <v>6</v>
      </c>
      <c r="E197" s="667">
        <v>1</v>
      </c>
      <c r="F197" s="667">
        <v>0</v>
      </c>
      <c r="G197" s="667">
        <v>0</v>
      </c>
      <c r="H197" s="667">
        <v>0</v>
      </c>
      <c r="I197" s="667">
        <v>0</v>
      </c>
      <c r="J197" s="667">
        <v>0</v>
      </c>
      <c r="K197" s="667">
        <v>0</v>
      </c>
      <c r="L197" s="667">
        <v>0</v>
      </c>
      <c r="M197" s="667">
        <v>0</v>
      </c>
      <c r="N197" s="667">
        <v>0</v>
      </c>
      <c r="O197" s="667">
        <v>0</v>
      </c>
      <c r="P197" s="667">
        <v>0</v>
      </c>
      <c r="Q197" s="667">
        <v>0</v>
      </c>
      <c r="R197" s="667">
        <v>0</v>
      </c>
      <c r="S197" s="668">
        <v>0</v>
      </c>
    </row>
    <row r="198" spans="1:19">
      <c r="A198" s="667" t="s">
        <v>1154</v>
      </c>
      <c r="B198" s="667" t="s">
        <v>900</v>
      </c>
      <c r="C198" s="667" t="s">
        <v>104</v>
      </c>
      <c r="D198" s="667">
        <v>6</v>
      </c>
      <c r="E198" s="667">
        <v>1</v>
      </c>
      <c r="F198" s="667">
        <v>0</v>
      </c>
      <c r="G198" s="667">
        <v>0</v>
      </c>
      <c r="H198" s="667">
        <v>0</v>
      </c>
      <c r="I198" s="667">
        <v>0</v>
      </c>
      <c r="J198" s="667">
        <v>0</v>
      </c>
      <c r="K198" s="667">
        <v>0</v>
      </c>
      <c r="L198" s="667">
        <v>0</v>
      </c>
      <c r="M198" s="667">
        <v>0</v>
      </c>
      <c r="N198" s="667">
        <v>0</v>
      </c>
      <c r="O198" s="667">
        <v>0</v>
      </c>
      <c r="P198" s="667">
        <v>0</v>
      </c>
      <c r="Q198" s="667">
        <v>0</v>
      </c>
      <c r="R198" s="667">
        <v>0</v>
      </c>
      <c r="S198" s="668">
        <v>0</v>
      </c>
    </row>
    <row r="199" spans="1:19">
      <c r="A199" s="667" t="s">
        <v>1154</v>
      </c>
      <c r="B199" s="667" t="s">
        <v>416</v>
      </c>
      <c r="C199" s="667" t="s">
        <v>104</v>
      </c>
      <c r="D199" s="667">
        <v>6</v>
      </c>
      <c r="E199" s="667">
        <v>1</v>
      </c>
      <c r="F199" s="667">
        <v>112</v>
      </c>
      <c r="G199" s="667">
        <v>112</v>
      </c>
      <c r="H199" s="667">
        <v>112</v>
      </c>
      <c r="I199" s="667">
        <v>112</v>
      </c>
      <c r="J199" s="667">
        <v>112</v>
      </c>
      <c r="K199" s="667">
        <v>112</v>
      </c>
      <c r="L199" s="667">
        <v>112</v>
      </c>
      <c r="M199" s="667">
        <v>112</v>
      </c>
      <c r="N199" s="667">
        <v>112</v>
      </c>
      <c r="O199" s="667">
        <v>112</v>
      </c>
      <c r="P199" s="667">
        <v>112</v>
      </c>
      <c r="Q199" s="667">
        <v>112</v>
      </c>
      <c r="R199" s="667">
        <v>112</v>
      </c>
      <c r="S199" s="668">
        <v>112021</v>
      </c>
    </row>
    <row r="200" spans="1:19">
      <c r="A200" s="667" t="s">
        <v>1154</v>
      </c>
      <c r="B200" s="667" t="s">
        <v>901</v>
      </c>
      <c r="C200" s="667" t="s">
        <v>104</v>
      </c>
      <c r="D200" s="667">
        <v>6</v>
      </c>
      <c r="E200" s="667">
        <v>1</v>
      </c>
      <c r="F200" s="667">
        <v>0</v>
      </c>
      <c r="G200" s="667">
        <v>0</v>
      </c>
      <c r="H200" s="667">
        <v>0</v>
      </c>
      <c r="I200" s="667">
        <v>0</v>
      </c>
      <c r="J200" s="667">
        <v>0</v>
      </c>
      <c r="K200" s="667">
        <v>0</v>
      </c>
      <c r="L200" s="667">
        <v>0</v>
      </c>
      <c r="M200" s="667">
        <v>0</v>
      </c>
      <c r="N200" s="667">
        <v>0</v>
      </c>
      <c r="O200" s="667">
        <v>0</v>
      </c>
      <c r="P200" s="667">
        <v>0</v>
      </c>
      <c r="Q200" s="667">
        <v>0</v>
      </c>
      <c r="R200" s="667">
        <v>0</v>
      </c>
      <c r="S200" s="668">
        <v>0</v>
      </c>
    </row>
    <row r="201" spans="1:19">
      <c r="A201" s="667" t="s">
        <v>1154</v>
      </c>
      <c r="B201" s="667" t="s">
        <v>816</v>
      </c>
      <c r="C201" s="667" t="s">
        <v>104</v>
      </c>
      <c r="D201" s="667">
        <v>6</v>
      </c>
      <c r="E201" s="667">
        <v>1</v>
      </c>
      <c r="F201" s="667">
        <v>0</v>
      </c>
      <c r="G201" s="667">
        <v>0</v>
      </c>
      <c r="H201" s="667">
        <v>0</v>
      </c>
      <c r="I201" s="667">
        <v>0</v>
      </c>
      <c r="J201" s="667">
        <v>0</v>
      </c>
      <c r="K201" s="667">
        <v>0</v>
      </c>
      <c r="L201" s="667">
        <v>0</v>
      </c>
      <c r="M201" s="667">
        <v>0</v>
      </c>
      <c r="N201" s="667">
        <v>0</v>
      </c>
      <c r="O201" s="667">
        <v>0</v>
      </c>
      <c r="P201" s="667">
        <v>0</v>
      </c>
      <c r="Q201" s="667">
        <v>0</v>
      </c>
      <c r="R201" s="667">
        <v>0</v>
      </c>
      <c r="S201" s="668">
        <v>0</v>
      </c>
    </row>
    <row r="202" spans="1:19">
      <c r="A202" s="667" t="s">
        <v>1154</v>
      </c>
      <c r="B202" s="667" t="s">
        <v>417</v>
      </c>
      <c r="C202" s="667" t="s">
        <v>104</v>
      </c>
      <c r="D202" s="667">
        <v>6</v>
      </c>
      <c r="E202" s="667">
        <v>1</v>
      </c>
      <c r="F202" s="667">
        <v>5413</v>
      </c>
      <c r="G202" s="667">
        <v>5413</v>
      </c>
      <c r="H202" s="667">
        <v>5413</v>
      </c>
      <c r="I202" s="667">
        <v>5413</v>
      </c>
      <c r="J202" s="667">
        <v>5413</v>
      </c>
      <c r="K202" s="667">
        <v>5413</v>
      </c>
      <c r="L202" s="667">
        <v>5413</v>
      </c>
      <c r="M202" s="667">
        <v>5413</v>
      </c>
      <c r="N202" s="667">
        <v>5413</v>
      </c>
      <c r="O202" s="667">
        <v>5413</v>
      </c>
      <c r="P202" s="667">
        <v>5413</v>
      </c>
      <c r="Q202" s="667">
        <v>5413</v>
      </c>
      <c r="R202" s="667">
        <v>5413</v>
      </c>
      <c r="S202" s="668">
        <v>5413075</v>
      </c>
    </row>
    <row r="203" spans="1:19">
      <c r="A203" s="667" t="s">
        <v>1154</v>
      </c>
      <c r="B203" s="667" t="s">
        <v>902</v>
      </c>
      <c r="C203" s="667" t="s">
        <v>104</v>
      </c>
      <c r="D203" s="667">
        <v>6</v>
      </c>
      <c r="E203" s="667">
        <v>1</v>
      </c>
      <c r="F203" s="667">
        <v>0</v>
      </c>
      <c r="G203" s="667">
        <v>0</v>
      </c>
      <c r="H203" s="667">
        <v>0</v>
      </c>
      <c r="I203" s="667">
        <v>0</v>
      </c>
      <c r="J203" s="667">
        <v>0</v>
      </c>
      <c r="K203" s="667">
        <v>0</v>
      </c>
      <c r="L203" s="667">
        <v>0</v>
      </c>
      <c r="M203" s="667">
        <v>0</v>
      </c>
      <c r="N203" s="667">
        <v>0</v>
      </c>
      <c r="O203" s="667">
        <v>0</v>
      </c>
      <c r="P203" s="667">
        <v>0</v>
      </c>
      <c r="Q203" s="667">
        <v>0</v>
      </c>
      <c r="R203" s="667">
        <v>0</v>
      </c>
      <c r="S203" s="668">
        <v>0</v>
      </c>
    </row>
    <row r="204" spans="1:19">
      <c r="A204" s="667" t="s">
        <v>1154</v>
      </c>
      <c r="B204" s="667" t="s">
        <v>618</v>
      </c>
      <c r="C204" s="667" t="s">
        <v>104</v>
      </c>
      <c r="D204" s="667">
        <v>6</v>
      </c>
      <c r="E204" s="667">
        <v>1</v>
      </c>
      <c r="F204" s="667">
        <v>5619</v>
      </c>
      <c r="G204" s="667">
        <v>5619</v>
      </c>
      <c r="H204" s="667">
        <v>5619</v>
      </c>
      <c r="I204" s="667">
        <v>5619</v>
      </c>
      <c r="J204" s="667">
        <v>5619</v>
      </c>
      <c r="K204" s="667">
        <v>5619</v>
      </c>
      <c r="L204" s="667">
        <v>5619</v>
      </c>
      <c r="M204" s="667">
        <v>5619</v>
      </c>
      <c r="N204" s="667">
        <v>5619</v>
      </c>
      <c r="O204" s="667">
        <v>5619</v>
      </c>
      <c r="P204" s="667">
        <v>5619</v>
      </c>
      <c r="Q204" s="667">
        <v>5619</v>
      </c>
      <c r="R204" s="667">
        <v>5619</v>
      </c>
      <c r="S204" s="668">
        <v>5618562</v>
      </c>
    </row>
    <row r="205" spans="1:19">
      <c r="A205" s="667" t="s">
        <v>1154</v>
      </c>
      <c r="B205" s="667" t="s">
        <v>903</v>
      </c>
      <c r="C205" s="667" t="s">
        <v>104</v>
      </c>
      <c r="D205" s="667">
        <v>6</v>
      </c>
      <c r="E205" s="667">
        <v>1</v>
      </c>
      <c r="F205" s="667">
        <v>0</v>
      </c>
      <c r="G205" s="667">
        <v>0</v>
      </c>
      <c r="H205" s="667">
        <v>0</v>
      </c>
      <c r="I205" s="667">
        <v>0</v>
      </c>
      <c r="J205" s="667">
        <v>0</v>
      </c>
      <c r="K205" s="667">
        <v>0</v>
      </c>
      <c r="L205" s="667">
        <v>0</v>
      </c>
      <c r="M205" s="667">
        <v>0</v>
      </c>
      <c r="N205" s="667">
        <v>0</v>
      </c>
      <c r="O205" s="667">
        <v>0</v>
      </c>
      <c r="P205" s="667">
        <v>0</v>
      </c>
      <c r="Q205" s="667">
        <v>0</v>
      </c>
      <c r="R205" s="667">
        <v>0</v>
      </c>
      <c r="S205" s="668">
        <v>0</v>
      </c>
    </row>
    <row r="206" spans="1:19">
      <c r="A206" s="667" t="s">
        <v>1154</v>
      </c>
      <c r="B206" s="667" t="s">
        <v>738</v>
      </c>
      <c r="C206" s="667" t="s">
        <v>104</v>
      </c>
      <c r="D206" s="667">
        <v>6</v>
      </c>
      <c r="E206" s="667">
        <v>1</v>
      </c>
      <c r="F206" s="667">
        <v>5035</v>
      </c>
      <c r="G206" s="667">
        <v>5035</v>
      </c>
      <c r="H206" s="667">
        <v>5035</v>
      </c>
      <c r="I206" s="667">
        <v>5035</v>
      </c>
      <c r="J206" s="667">
        <v>5035</v>
      </c>
      <c r="K206" s="667">
        <v>5035</v>
      </c>
      <c r="L206" s="667">
        <v>5035</v>
      </c>
      <c r="M206" s="667">
        <v>5035</v>
      </c>
      <c r="N206" s="667">
        <v>5035</v>
      </c>
      <c r="O206" s="667">
        <v>5035</v>
      </c>
      <c r="P206" s="667">
        <v>5035</v>
      </c>
      <c r="Q206" s="667">
        <v>5035</v>
      </c>
      <c r="R206" s="667">
        <v>5035</v>
      </c>
      <c r="S206" s="668">
        <v>5035075</v>
      </c>
    </row>
    <row r="207" spans="1:19">
      <c r="A207" s="667" t="s">
        <v>1154</v>
      </c>
      <c r="B207" s="667" t="s">
        <v>904</v>
      </c>
      <c r="C207" s="667" t="s">
        <v>104</v>
      </c>
      <c r="D207" s="667">
        <v>6</v>
      </c>
      <c r="E207" s="667">
        <v>1</v>
      </c>
      <c r="F207" s="667">
        <v>0</v>
      </c>
      <c r="G207" s="667">
        <v>0</v>
      </c>
      <c r="H207" s="667">
        <v>0</v>
      </c>
      <c r="I207" s="667">
        <v>0</v>
      </c>
      <c r="J207" s="667">
        <v>0</v>
      </c>
      <c r="K207" s="667">
        <v>0</v>
      </c>
      <c r="L207" s="667">
        <v>0</v>
      </c>
      <c r="M207" s="667">
        <v>0</v>
      </c>
      <c r="N207" s="667">
        <v>0</v>
      </c>
      <c r="O207" s="667">
        <v>0</v>
      </c>
      <c r="P207" s="667">
        <v>0</v>
      </c>
      <c r="Q207" s="667">
        <v>0</v>
      </c>
      <c r="R207" s="667">
        <v>0</v>
      </c>
      <c r="S207" s="668">
        <v>0</v>
      </c>
    </row>
    <row r="208" spans="1:19">
      <c r="A208" s="667" t="s">
        <v>1154</v>
      </c>
      <c r="B208" s="667" t="s">
        <v>418</v>
      </c>
      <c r="C208" s="667" t="s">
        <v>104</v>
      </c>
      <c r="D208" s="667">
        <v>6</v>
      </c>
      <c r="E208" s="667">
        <v>1</v>
      </c>
      <c r="F208" s="667">
        <v>3189</v>
      </c>
      <c r="G208" s="667">
        <v>3189</v>
      </c>
      <c r="H208" s="667">
        <v>3189</v>
      </c>
      <c r="I208" s="667">
        <v>3189</v>
      </c>
      <c r="J208" s="667">
        <v>3189</v>
      </c>
      <c r="K208" s="667">
        <v>3189</v>
      </c>
      <c r="L208" s="667">
        <v>3189</v>
      </c>
      <c r="M208" s="667">
        <v>3189</v>
      </c>
      <c r="N208" s="667">
        <v>3189</v>
      </c>
      <c r="O208" s="667">
        <v>3189</v>
      </c>
      <c r="P208" s="667">
        <v>3189</v>
      </c>
      <c r="Q208" s="667">
        <v>3189</v>
      </c>
      <c r="R208" s="667">
        <v>3189</v>
      </c>
      <c r="S208" s="668">
        <v>3188706</v>
      </c>
    </row>
    <row r="209" spans="1:19">
      <c r="A209" s="667" t="s">
        <v>1154</v>
      </c>
      <c r="B209" s="667" t="s">
        <v>905</v>
      </c>
      <c r="C209" s="667" t="s">
        <v>104</v>
      </c>
      <c r="D209" s="667">
        <v>6</v>
      </c>
      <c r="E209" s="667">
        <v>1</v>
      </c>
      <c r="F209" s="667">
        <v>0</v>
      </c>
      <c r="G209" s="667">
        <v>0</v>
      </c>
      <c r="H209" s="667">
        <v>0</v>
      </c>
      <c r="I209" s="667">
        <v>0</v>
      </c>
      <c r="J209" s="667">
        <v>0</v>
      </c>
      <c r="K209" s="667">
        <v>0</v>
      </c>
      <c r="L209" s="667">
        <v>0</v>
      </c>
      <c r="M209" s="667">
        <v>0</v>
      </c>
      <c r="N209" s="667">
        <v>0</v>
      </c>
      <c r="O209" s="667">
        <v>0</v>
      </c>
      <c r="P209" s="667">
        <v>0</v>
      </c>
      <c r="Q209" s="667">
        <v>0</v>
      </c>
      <c r="R209" s="667">
        <v>0</v>
      </c>
      <c r="S209" s="668">
        <v>0</v>
      </c>
    </row>
    <row r="210" spans="1:19">
      <c r="A210" s="667" t="s">
        <v>1154</v>
      </c>
      <c r="B210" s="667" t="s">
        <v>493</v>
      </c>
      <c r="C210" s="667" t="s">
        <v>104</v>
      </c>
      <c r="D210" s="667">
        <v>6</v>
      </c>
      <c r="E210" s="667">
        <v>1</v>
      </c>
      <c r="F210" s="667">
        <v>3815</v>
      </c>
      <c r="G210" s="667">
        <v>3815</v>
      </c>
      <c r="H210" s="667">
        <v>3815</v>
      </c>
      <c r="I210" s="667">
        <v>3815</v>
      </c>
      <c r="J210" s="667">
        <v>3815</v>
      </c>
      <c r="K210" s="667">
        <v>3815</v>
      </c>
      <c r="L210" s="667">
        <v>3815</v>
      </c>
      <c r="M210" s="667">
        <v>3815</v>
      </c>
      <c r="N210" s="667">
        <v>3815</v>
      </c>
      <c r="O210" s="667">
        <v>3815</v>
      </c>
      <c r="P210" s="667">
        <v>3815</v>
      </c>
      <c r="Q210" s="667">
        <v>3815</v>
      </c>
      <c r="R210" s="667">
        <v>3815</v>
      </c>
      <c r="S210" s="668">
        <v>3815121</v>
      </c>
    </row>
    <row r="211" spans="1:19">
      <c r="A211" s="667" t="s">
        <v>1154</v>
      </c>
      <c r="B211" s="667" t="s">
        <v>906</v>
      </c>
      <c r="C211" s="667" t="s">
        <v>104</v>
      </c>
      <c r="D211" s="667">
        <v>6</v>
      </c>
      <c r="E211" s="667">
        <v>1</v>
      </c>
      <c r="F211" s="667">
        <v>0</v>
      </c>
      <c r="G211" s="667">
        <v>0</v>
      </c>
      <c r="H211" s="667">
        <v>0</v>
      </c>
      <c r="I211" s="667">
        <v>0</v>
      </c>
      <c r="J211" s="667">
        <v>0</v>
      </c>
      <c r="K211" s="667">
        <v>0</v>
      </c>
      <c r="L211" s="667">
        <v>0</v>
      </c>
      <c r="M211" s="667">
        <v>0</v>
      </c>
      <c r="N211" s="667">
        <v>0</v>
      </c>
      <c r="O211" s="667">
        <v>0</v>
      </c>
      <c r="P211" s="667">
        <v>0</v>
      </c>
      <c r="Q211" s="667">
        <v>0</v>
      </c>
      <c r="R211" s="667">
        <v>0</v>
      </c>
      <c r="S211" s="668">
        <v>0</v>
      </c>
    </row>
    <row r="212" spans="1:19">
      <c r="A212" s="667" t="s">
        <v>1154</v>
      </c>
      <c r="B212" s="667" t="s">
        <v>419</v>
      </c>
      <c r="C212" s="667" t="s">
        <v>104</v>
      </c>
      <c r="D212" s="667">
        <v>6</v>
      </c>
      <c r="E212" s="667">
        <v>1</v>
      </c>
      <c r="F212" s="667">
        <v>1732</v>
      </c>
      <c r="G212" s="667">
        <v>1732</v>
      </c>
      <c r="H212" s="667">
        <v>1732</v>
      </c>
      <c r="I212" s="667">
        <v>1732</v>
      </c>
      <c r="J212" s="667">
        <v>1732</v>
      </c>
      <c r="K212" s="667">
        <v>1732</v>
      </c>
      <c r="L212" s="667">
        <v>1732</v>
      </c>
      <c r="M212" s="667">
        <v>1732</v>
      </c>
      <c r="N212" s="667">
        <v>1732</v>
      </c>
      <c r="O212" s="667">
        <v>1732</v>
      </c>
      <c r="P212" s="667">
        <v>1732</v>
      </c>
      <c r="Q212" s="667">
        <v>1732</v>
      </c>
      <c r="R212" s="667">
        <v>1732</v>
      </c>
      <c r="S212" s="668">
        <v>1732090</v>
      </c>
    </row>
    <row r="213" spans="1:19">
      <c r="A213" s="667" t="s">
        <v>1154</v>
      </c>
      <c r="B213" s="667" t="s">
        <v>907</v>
      </c>
      <c r="C213" s="667" t="s">
        <v>104</v>
      </c>
      <c r="D213" s="667">
        <v>6</v>
      </c>
      <c r="E213" s="667">
        <v>1</v>
      </c>
      <c r="F213" s="667">
        <v>0</v>
      </c>
      <c r="G213" s="667">
        <v>0</v>
      </c>
      <c r="H213" s="667">
        <v>0</v>
      </c>
      <c r="I213" s="667">
        <v>0</v>
      </c>
      <c r="J213" s="667">
        <v>0</v>
      </c>
      <c r="K213" s="667">
        <v>0</v>
      </c>
      <c r="L213" s="667">
        <v>0</v>
      </c>
      <c r="M213" s="667">
        <v>0</v>
      </c>
      <c r="N213" s="667">
        <v>0</v>
      </c>
      <c r="O213" s="667">
        <v>0</v>
      </c>
      <c r="P213" s="667">
        <v>0</v>
      </c>
      <c r="Q213" s="667">
        <v>0</v>
      </c>
      <c r="R213" s="667">
        <v>0</v>
      </c>
      <c r="S213" s="668">
        <v>0</v>
      </c>
    </row>
    <row r="214" spans="1:19">
      <c r="A214" s="667" t="s">
        <v>1154</v>
      </c>
      <c r="B214" s="667" t="s">
        <v>420</v>
      </c>
      <c r="C214" s="667" t="s">
        <v>104</v>
      </c>
      <c r="D214" s="667">
        <v>6</v>
      </c>
      <c r="E214" s="667">
        <v>1</v>
      </c>
      <c r="F214" s="667">
        <v>411</v>
      </c>
      <c r="G214" s="667">
        <v>411</v>
      </c>
      <c r="H214" s="667">
        <v>411</v>
      </c>
      <c r="I214" s="667">
        <v>411</v>
      </c>
      <c r="J214" s="667">
        <v>411</v>
      </c>
      <c r="K214" s="667">
        <v>411</v>
      </c>
      <c r="L214" s="667">
        <v>411</v>
      </c>
      <c r="M214" s="667">
        <v>411</v>
      </c>
      <c r="N214" s="667">
        <v>411</v>
      </c>
      <c r="O214" s="667">
        <v>411</v>
      </c>
      <c r="P214" s="667">
        <v>411</v>
      </c>
      <c r="Q214" s="667">
        <v>411</v>
      </c>
      <c r="R214" s="667">
        <v>411</v>
      </c>
      <c r="S214" s="668">
        <v>411060</v>
      </c>
    </row>
    <row r="215" spans="1:19">
      <c r="A215" s="667" t="s">
        <v>1154</v>
      </c>
      <c r="B215" s="667" t="s">
        <v>908</v>
      </c>
      <c r="C215" s="667" t="s">
        <v>104</v>
      </c>
      <c r="D215" s="667">
        <v>6</v>
      </c>
      <c r="E215" s="667">
        <v>1</v>
      </c>
      <c r="F215" s="667">
        <v>0</v>
      </c>
      <c r="G215" s="667">
        <v>0</v>
      </c>
      <c r="H215" s="667">
        <v>0</v>
      </c>
      <c r="I215" s="667">
        <v>0</v>
      </c>
      <c r="J215" s="667">
        <v>0</v>
      </c>
      <c r="K215" s="667">
        <v>0</v>
      </c>
      <c r="L215" s="667">
        <v>0</v>
      </c>
      <c r="M215" s="667">
        <v>0</v>
      </c>
      <c r="N215" s="667">
        <v>0</v>
      </c>
      <c r="O215" s="667">
        <v>0</v>
      </c>
      <c r="P215" s="667">
        <v>0</v>
      </c>
      <c r="Q215" s="667">
        <v>0</v>
      </c>
      <c r="R215" s="667">
        <v>0</v>
      </c>
      <c r="S215" s="668">
        <v>0</v>
      </c>
    </row>
    <row r="216" spans="1:19">
      <c r="A216" s="667" t="s">
        <v>1154</v>
      </c>
      <c r="B216" s="667" t="s">
        <v>909</v>
      </c>
      <c r="C216" s="667" t="s">
        <v>104</v>
      </c>
      <c r="D216" s="667">
        <v>6</v>
      </c>
      <c r="E216" s="667">
        <v>1</v>
      </c>
      <c r="F216" s="667">
        <v>0</v>
      </c>
      <c r="G216" s="667">
        <v>0</v>
      </c>
      <c r="H216" s="667">
        <v>0</v>
      </c>
      <c r="I216" s="667">
        <v>0</v>
      </c>
      <c r="J216" s="667">
        <v>0</v>
      </c>
      <c r="K216" s="667">
        <v>0</v>
      </c>
      <c r="L216" s="667">
        <v>0</v>
      </c>
      <c r="M216" s="667">
        <v>0</v>
      </c>
      <c r="N216" s="667">
        <v>0</v>
      </c>
      <c r="O216" s="667">
        <v>0</v>
      </c>
      <c r="P216" s="667">
        <v>0</v>
      </c>
      <c r="Q216" s="667">
        <v>0</v>
      </c>
      <c r="R216" s="667">
        <v>0</v>
      </c>
      <c r="S216" s="668">
        <v>0</v>
      </c>
    </row>
    <row r="217" spans="1:19">
      <c r="A217" s="667" t="s">
        <v>1154</v>
      </c>
      <c r="B217" s="667" t="s">
        <v>421</v>
      </c>
      <c r="C217" s="667" t="s">
        <v>104</v>
      </c>
      <c r="D217" s="667">
        <v>6</v>
      </c>
      <c r="E217" s="667">
        <v>1</v>
      </c>
      <c r="F217" s="667">
        <v>8919</v>
      </c>
      <c r="G217" s="667">
        <v>8919</v>
      </c>
      <c r="H217" s="667">
        <v>8919</v>
      </c>
      <c r="I217" s="667">
        <v>8919</v>
      </c>
      <c r="J217" s="667">
        <v>8919</v>
      </c>
      <c r="K217" s="667">
        <v>8919</v>
      </c>
      <c r="L217" s="667">
        <v>8919</v>
      </c>
      <c r="M217" s="667">
        <v>8919</v>
      </c>
      <c r="N217" s="667">
        <v>8919</v>
      </c>
      <c r="O217" s="667">
        <v>8919</v>
      </c>
      <c r="P217" s="667">
        <v>8919</v>
      </c>
      <c r="Q217" s="667">
        <v>8919</v>
      </c>
      <c r="R217" s="667">
        <v>8919</v>
      </c>
      <c r="S217" s="668">
        <v>8919030</v>
      </c>
    </row>
    <row r="218" spans="1:19">
      <c r="A218" s="667" t="s">
        <v>1154</v>
      </c>
      <c r="B218" s="667" t="s">
        <v>910</v>
      </c>
      <c r="C218" s="667" t="s">
        <v>104</v>
      </c>
      <c r="D218" s="667">
        <v>6</v>
      </c>
      <c r="E218" s="667">
        <v>1</v>
      </c>
      <c r="F218" s="667">
        <v>0</v>
      </c>
      <c r="G218" s="667">
        <v>0</v>
      </c>
      <c r="H218" s="667">
        <v>0</v>
      </c>
      <c r="I218" s="667">
        <v>0</v>
      </c>
      <c r="J218" s="667">
        <v>0</v>
      </c>
      <c r="K218" s="667">
        <v>0</v>
      </c>
      <c r="L218" s="667">
        <v>0</v>
      </c>
      <c r="M218" s="667">
        <v>0</v>
      </c>
      <c r="N218" s="667">
        <v>0</v>
      </c>
      <c r="O218" s="667">
        <v>0</v>
      </c>
      <c r="P218" s="667">
        <v>0</v>
      </c>
      <c r="Q218" s="667">
        <v>0</v>
      </c>
      <c r="R218" s="667">
        <v>0</v>
      </c>
      <c r="S218" s="668">
        <v>0</v>
      </c>
    </row>
    <row r="219" spans="1:19">
      <c r="A219" s="667" t="s">
        <v>1154</v>
      </c>
      <c r="B219" s="667" t="s">
        <v>422</v>
      </c>
      <c r="C219" s="667" t="s">
        <v>104</v>
      </c>
      <c r="D219" s="667">
        <v>6</v>
      </c>
      <c r="E219" s="667">
        <v>1</v>
      </c>
      <c r="F219" s="667">
        <v>9381</v>
      </c>
      <c r="G219" s="667">
        <v>9381</v>
      </c>
      <c r="H219" s="667">
        <v>9381</v>
      </c>
      <c r="I219" s="667">
        <v>9381</v>
      </c>
      <c r="J219" s="667">
        <v>9381</v>
      </c>
      <c r="K219" s="667">
        <v>9381</v>
      </c>
      <c r="L219" s="667">
        <v>9381</v>
      </c>
      <c r="M219" s="667">
        <v>9381</v>
      </c>
      <c r="N219" s="667">
        <v>9381</v>
      </c>
      <c r="O219" s="667">
        <v>9381</v>
      </c>
      <c r="P219" s="667">
        <v>9381</v>
      </c>
      <c r="Q219" s="667">
        <v>9381</v>
      </c>
      <c r="R219" s="667">
        <v>9381</v>
      </c>
      <c r="S219" s="668">
        <v>9381358</v>
      </c>
    </row>
    <row r="220" spans="1:19">
      <c r="A220" s="667" t="s">
        <v>1154</v>
      </c>
      <c r="B220" s="667" t="s">
        <v>568</v>
      </c>
      <c r="C220" s="667" t="s">
        <v>104</v>
      </c>
      <c r="D220" s="667">
        <v>6</v>
      </c>
      <c r="E220" s="667">
        <v>1</v>
      </c>
      <c r="F220" s="667">
        <v>0</v>
      </c>
      <c r="G220" s="667">
        <v>0</v>
      </c>
      <c r="H220" s="667">
        <v>0</v>
      </c>
      <c r="I220" s="667">
        <v>0</v>
      </c>
      <c r="J220" s="667">
        <v>0</v>
      </c>
      <c r="K220" s="667">
        <v>0</v>
      </c>
      <c r="L220" s="667">
        <v>0</v>
      </c>
      <c r="M220" s="667">
        <v>0</v>
      </c>
      <c r="N220" s="667">
        <v>0</v>
      </c>
      <c r="O220" s="667">
        <v>0</v>
      </c>
      <c r="P220" s="667">
        <v>0</v>
      </c>
      <c r="Q220" s="667">
        <v>0</v>
      </c>
      <c r="R220" s="667">
        <v>0</v>
      </c>
      <c r="S220" s="668">
        <v>423</v>
      </c>
    </row>
    <row r="221" spans="1:19">
      <c r="A221" s="667" t="s">
        <v>1154</v>
      </c>
      <c r="B221" s="667" t="s">
        <v>911</v>
      </c>
      <c r="C221" s="667" t="s">
        <v>104</v>
      </c>
      <c r="D221" s="667">
        <v>6</v>
      </c>
      <c r="E221" s="667">
        <v>1</v>
      </c>
      <c r="F221" s="667">
        <v>0</v>
      </c>
      <c r="G221" s="667">
        <v>0</v>
      </c>
      <c r="H221" s="667">
        <v>0</v>
      </c>
      <c r="I221" s="667">
        <v>0</v>
      </c>
      <c r="J221" s="667">
        <v>0</v>
      </c>
      <c r="K221" s="667">
        <v>0</v>
      </c>
      <c r="L221" s="667">
        <v>0</v>
      </c>
      <c r="M221" s="667">
        <v>0</v>
      </c>
      <c r="N221" s="667">
        <v>0</v>
      </c>
      <c r="O221" s="667">
        <v>0</v>
      </c>
      <c r="P221" s="667">
        <v>0</v>
      </c>
      <c r="Q221" s="667">
        <v>0</v>
      </c>
      <c r="R221" s="667">
        <v>0</v>
      </c>
      <c r="S221" s="668">
        <v>0</v>
      </c>
    </row>
    <row r="222" spans="1:19">
      <c r="A222" s="667" t="s">
        <v>1154</v>
      </c>
      <c r="B222" s="667" t="s">
        <v>423</v>
      </c>
      <c r="C222" s="667" t="s">
        <v>104</v>
      </c>
      <c r="D222" s="667">
        <v>6</v>
      </c>
      <c r="E222" s="667">
        <v>1</v>
      </c>
      <c r="F222" s="667">
        <v>2700</v>
      </c>
      <c r="G222" s="667">
        <v>2700</v>
      </c>
      <c r="H222" s="667">
        <v>2700</v>
      </c>
      <c r="I222" s="667">
        <v>2700</v>
      </c>
      <c r="J222" s="667">
        <v>2700</v>
      </c>
      <c r="K222" s="667">
        <v>2700</v>
      </c>
      <c r="L222" s="667">
        <v>2700</v>
      </c>
      <c r="M222" s="667">
        <v>2700</v>
      </c>
      <c r="N222" s="667">
        <v>2700</v>
      </c>
      <c r="O222" s="667">
        <v>2700</v>
      </c>
      <c r="P222" s="667">
        <v>2700</v>
      </c>
      <c r="Q222" s="667">
        <v>2700</v>
      </c>
      <c r="R222" s="667">
        <v>2700</v>
      </c>
      <c r="S222" s="668">
        <v>2700205</v>
      </c>
    </row>
    <row r="223" spans="1:19">
      <c r="A223" s="667" t="s">
        <v>1154</v>
      </c>
      <c r="B223" s="667" t="s">
        <v>912</v>
      </c>
      <c r="C223" s="667" t="s">
        <v>104</v>
      </c>
      <c r="D223" s="667">
        <v>6</v>
      </c>
      <c r="E223" s="667">
        <v>1</v>
      </c>
      <c r="F223" s="667">
        <v>0</v>
      </c>
      <c r="G223" s="667">
        <v>0</v>
      </c>
      <c r="H223" s="667">
        <v>0</v>
      </c>
      <c r="I223" s="667">
        <v>0</v>
      </c>
      <c r="J223" s="667">
        <v>0</v>
      </c>
      <c r="K223" s="667">
        <v>0</v>
      </c>
      <c r="L223" s="667">
        <v>0</v>
      </c>
      <c r="M223" s="667">
        <v>0</v>
      </c>
      <c r="N223" s="667">
        <v>0</v>
      </c>
      <c r="O223" s="667">
        <v>0</v>
      </c>
      <c r="P223" s="667">
        <v>0</v>
      </c>
      <c r="Q223" s="667">
        <v>0</v>
      </c>
      <c r="R223" s="667">
        <v>0</v>
      </c>
      <c r="S223" s="668">
        <v>0</v>
      </c>
    </row>
    <row r="224" spans="1:19">
      <c r="A224" s="667" t="s">
        <v>1154</v>
      </c>
      <c r="B224" s="667" t="s">
        <v>626</v>
      </c>
      <c r="C224" s="667" t="s">
        <v>104</v>
      </c>
      <c r="D224" s="667">
        <v>6</v>
      </c>
      <c r="E224" s="667">
        <v>1</v>
      </c>
      <c r="F224" s="667">
        <v>24186</v>
      </c>
      <c r="G224" s="667">
        <v>24186</v>
      </c>
      <c r="H224" s="667">
        <v>24186</v>
      </c>
      <c r="I224" s="667">
        <v>24186</v>
      </c>
      <c r="J224" s="667">
        <v>24186</v>
      </c>
      <c r="K224" s="667">
        <v>24186</v>
      </c>
      <c r="L224" s="667">
        <v>24186</v>
      </c>
      <c r="M224" s="667">
        <v>24186</v>
      </c>
      <c r="N224" s="667">
        <v>24186</v>
      </c>
      <c r="O224" s="667">
        <v>24186</v>
      </c>
      <c r="P224" s="667">
        <v>24186</v>
      </c>
      <c r="Q224" s="667">
        <v>24186</v>
      </c>
      <c r="R224" s="667">
        <v>24186</v>
      </c>
      <c r="S224" s="668">
        <v>24185666</v>
      </c>
    </row>
    <row r="225" spans="1:19">
      <c r="A225" s="667" t="s">
        <v>1154</v>
      </c>
      <c r="B225" s="667" t="s">
        <v>913</v>
      </c>
      <c r="C225" s="667" t="s">
        <v>104</v>
      </c>
      <c r="D225" s="667">
        <v>6</v>
      </c>
      <c r="E225" s="667">
        <v>1</v>
      </c>
      <c r="F225" s="667">
        <v>0</v>
      </c>
      <c r="G225" s="667">
        <v>0</v>
      </c>
      <c r="H225" s="667">
        <v>0</v>
      </c>
      <c r="I225" s="667">
        <v>0</v>
      </c>
      <c r="J225" s="667">
        <v>0</v>
      </c>
      <c r="K225" s="667">
        <v>0</v>
      </c>
      <c r="L225" s="667">
        <v>0</v>
      </c>
      <c r="M225" s="667">
        <v>0</v>
      </c>
      <c r="N225" s="667">
        <v>0</v>
      </c>
      <c r="O225" s="667">
        <v>0</v>
      </c>
      <c r="P225" s="667">
        <v>0</v>
      </c>
      <c r="Q225" s="667">
        <v>0</v>
      </c>
      <c r="R225" s="667">
        <v>0</v>
      </c>
      <c r="S225" s="668">
        <v>0</v>
      </c>
    </row>
    <row r="226" spans="1:19">
      <c r="A226" s="667" t="s">
        <v>1154</v>
      </c>
      <c r="B226" s="667" t="s">
        <v>424</v>
      </c>
      <c r="C226" s="667" t="s">
        <v>104</v>
      </c>
      <c r="D226" s="667">
        <v>6</v>
      </c>
      <c r="E226" s="667">
        <v>1</v>
      </c>
      <c r="F226" s="667">
        <v>1783</v>
      </c>
      <c r="G226" s="667">
        <v>1783</v>
      </c>
      <c r="H226" s="667">
        <v>1783</v>
      </c>
      <c r="I226" s="667">
        <v>1780</v>
      </c>
      <c r="J226" s="667">
        <v>1780</v>
      </c>
      <c r="K226" s="667">
        <v>1780</v>
      </c>
      <c r="L226" s="667">
        <v>1780</v>
      </c>
      <c r="M226" s="667">
        <v>1780</v>
      </c>
      <c r="N226" s="667">
        <v>1780</v>
      </c>
      <c r="O226" s="667">
        <v>1780</v>
      </c>
      <c r="P226" s="667">
        <v>1780</v>
      </c>
      <c r="Q226" s="667">
        <v>1780</v>
      </c>
      <c r="R226" s="667">
        <v>1780</v>
      </c>
      <c r="S226" s="668">
        <v>1780763</v>
      </c>
    </row>
    <row r="227" spans="1:19">
      <c r="A227" s="667" t="s">
        <v>1154</v>
      </c>
      <c r="B227" s="667" t="s">
        <v>914</v>
      </c>
      <c r="C227" s="667" t="s">
        <v>104</v>
      </c>
      <c r="D227" s="667">
        <v>6</v>
      </c>
      <c r="E227" s="667">
        <v>1</v>
      </c>
      <c r="F227" s="667">
        <v>0</v>
      </c>
      <c r="G227" s="667">
        <v>0</v>
      </c>
      <c r="H227" s="667">
        <v>0</v>
      </c>
      <c r="I227" s="667">
        <v>0</v>
      </c>
      <c r="J227" s="667">
        <v>0</v>
      </c>
      <c r="K227" s="667">
        <v>0</v>
      </c>
      <c r="L227" s="667">
        <v>0</v>
      </c>
      <c r="M227" s="667">
        <v>0</v>
      </c>
      <c r="N227" s="667">
        <v>0</v>
      </c>
      <c r="O227" s="667">
        <v>0</v>
      </c>
      <c r="P227" s="667">
        <v>0</v>
      </c>
      <c r="Q227" s="667">
        <v>0</v>
      </c>
      <c r="R227" s="667">
        <v>0</v>
      </c>
      <c r="S227" s="668">
        <v>0</v>
      </c>
    </row>
    <row r="228" spans="1:19">
      <c r="A228" s="667" t="s">
        <v>1154</v>
      </c>
      <c r="B228" s="667" t="s">
        <v>425</v>
      </c>
      <c r="C228" s="667" t="s">
        <v>104</v>
      </c>
      <c r="D228" s="667">
        <v>6</v>
      </c>
      <c r="E228" s="667">
        <v>1</v>
      </c>
      <c r="F228" s="667">
        <v>31</v>
      </c>
      <c r="G228" s="667">
        <v>31</v>
      </c>
      <c r="H228" s="667">
        <v>31</v>
      </c>
      <c r="I228" s="667">
        <v>31</v>
      </c>
      <c r="J228" s="667">
        <v>31</v>
      </c>
      <c r="K228" s="667">
        <v>31</v>
      </c>
      <c r="L228" s="667">
        <v>31</v>
      </c>
      <c r="M228" s="667">
        <v>31</v>
      </c>
      <c r="N228" s="667">
        <v>31</v>
      </c>
      <c r="O228" s="667">
        <v>31</v>
      </c>
      <c r="P228" s="667">
        <v>31</v>
      </c>
      <c r="Q228" s="667">
        <v>31</v>
      </c>
      <c r="R228" s="667">
        <v>31</v>
      </c>
      <c r="S228" s="668">
        <v>30560</v>
      </c>
    </row>
    <row r="229" spans="1:19">
      <c r="A229" s="667" t="s">
        <v>1154</v>
      </c>
      <c r="B229" s="667" t="s">
        <v>915</v>
      </c>
      <c r="C229" s="667" t="s">
        <v>104</v>
      </c>
      <c r="D229" s="667">
        <v>6</v>
      </c>
      <c r="E229" s="667">
        <v>1</v>
      </c>
      <c r="F229" s="667">
        <v>0</v>
      </c>
      <c r="G229" s="667">
        <v>0</v>
      </c>
      <c r="H229" s="667">
        <v>0</v>
      </c>
      <c r="I229" s="667">
        <v>0</v>
      </c>
      <c r="J229" s="667">
        <v>0</v>
      </c>
      <c r="K229" s="667">
        <v>0</v>
      </c>
      <c r="L229" s="667">
        <v>0</v>
      </c>
      <c r="M229" s="667">
        <v>0</v>
      </c>
      <c r="N229" s="667">
        <v>0</v>
      </c>
      <c r="O229" s="667">
        <v>0</v>
      </c>
      <c r="P229" s="667">
        <v>0</v>
      </c>
      <c r="Q229" s="667">
        <v>0</v>
      </c>
      <c r="R229" s="667">
        <v>0</v>
      </c>
      <c r="S229" s="668">
        <v>0</v>
      </c>
    </row>
    <row r="230" spans="1:19">
      <c r="A230" s="667" t="s">
        <v>1154</v>
      </c>
      <c r="B230" s="667" t="s">
        <v>426</v>
      </c>
      <c r="C230" s="667" t="s">
        <v>104</v>
      </c>
      <c r="D230" s="667">
        <v>6</v>
      </c>
      <c r="E230" s="667">
        <v>1</v>
      </c>
      <c r="F230" s="667">
        <v>206</v>
      </c>
      <c r="G230" s="667">
        <v>206</v>
      </c>
      <c r="H230" s="667">
        <v>206</v>
      </c>
      <c r="I230" s="667">
        <v>206</v>
      </c>
      <c r="J230" s="667">
        <v>206</v>
      </c>
      <c r="K230" s="667">
        <v>206</v>
      </c>
      <c r="L230" s="667">
        <v>206</v>
      </c>
      <c r="M230" s="667">
        <v>206</v>
      </c>
      <c r="N230" s="667">
        <v>206</v>
      </c>
      <c r="O230" s="667">
        <v>206</v>
      </c>
      <c r="P230" s="667">
        <v>206</v>
      </c>
      <c r="Q230" s="667">
        <v>206</v>
      </c>
      <c r="R230" s="667">
        <v>206</v>
      </c>
      <c r="S230" s="668">
        <v>205908</v>
      </c>
    </row>
    <row r="231" spans="1:19">
      <c r="A231" s="667" t="s">
        <v>1154</v>
      </c>
      <c r="B231" s="667" t="s">
        <v>916</v>
      </c>
      <c r="C231" s="667" t="s">
        <v>104</v>
      </c>
      <c r="D231" s="667">
        <v>6</v>
      </c>
      <c r="E231" s="667">
        <v>1</v>
      </c>
      <c r="F231" s="667">
        <v>0</v>
      </c>
      <c r="G231" s="667">
        <v>0</v>
      </c>
      <c r="H231" s="667">
        <v>0</v>
      </c>
      <c r="I231" s="667">
        <v>0</v>
      </c>
      <c r="J231" s="667">
        <v>0</v>
      </c>
      <c r="K231" s="667">
        <v>0</v>
      </c>
      <c r="L231" s="667">
        <v>0</v>
      </c>
      <c r="M231" s="667">
        <v>0</v>
      </c>
      <c r="N231" s="667">
        <v>0</v>
      </c>
      <c r="O231" s="667">
        <v>0</v>
      </c>
      <c r="P231" s="667">
        <v>0</v>
      </c>
      <c r="Q231" s="667">
        <v>0</v>
      </c>
      <c r="R231" s="667">
        <v>0</v>
      </c>
      <c r="S231" s="668">
        <v>0</v>
      </c>
    </row>
    <row r="232" spans="1:19">
      <c r="A232" s="667" t="s">
        <v>1154</v>
      </c>
      <c r="B232" s="667" t="s">
        <v>427</v>
      </c>
      <c r="C232" s="667" t="s">
        <v>104</v>
      </c>
      <c r="D232" s="667">
        <v>6</v>
      </c>
      <c r="E232" s="667">
        <v>1</v>
      </c>
      <c r="F232" s="667">
        <v>127</v>
      </c>
      <c r="G232" s="667">
        <v>127</v>
      </c>
      <c r="H232" s="667">
        <v>127</v>
      </c>
      <c r="I232" s="667">
        <v>127</v>
      </c>
      <c r="J232" s="667">
        <v>127</v>
      </c>
      <c r="K232" s="667">
        <v>127</v>
      </c>
      <c r="L232" s="667">
        <v>127</v>
      </c>
      <c r="M232" s="667">
        <v>127</v>
      </c>
      <c r="N232" s="667">
        <v>127</v>
      </c>
      <c r="O232" s="667">
        <v>127</v>
      </c>
      <c r="P232" s="667">
        <v>127</v>
      </c>
      <c r="Q232" s="667">
        <v>127</v>
      </c>
      <c r="R232" s="667">
        <v>127</v>
      </c>
      <c r="S232" s="668">
        <v>126549</v>
      </c>
    </row>
    <row r="233" spans="1:19">
      <c r="A233" s="667" t="s">
        <v>1154</v>
      </c>
      <c r="B233" s="667" t="s">
        <v>917</v>
      </c>
      <c r="C233" s="667" t="s">
        <v>104</v>
      </c>
      <c r="D233" s="667">
        <v>6</v>
      </c>
      <c r="E233" s="667">
        <v>1</v>
      </c>
      <c r="F233" s="667">
        <v>0</v>
      </c>
      <c r="G233" s="667">
        <v>0</v>
      </c>
      <c r="H233" s="667">
        <v>0</v>
      </c>
      <c r="I233" s="667">
        <v>0</v>
      </c>
      <c r="J233" s="667">
        <v>0</v>
      </c>
      <c r="K233" s="667">
        <v>0</v>
      </c>
      <c r="L233" s="667">
        <v>0</v>
      </c>
      <c r="M233" s="667">
        <v>0</v>
      </c>
      <c r="N233" s="667">
        <v>0</v>
      </c>
      <c r="O233" s="667">
        <v>0</v>
      </c>
      <c r="P233" s="667">
        <v>0</v>
      </c>
      <c r="Q233" s="667">
        <v>0</v>
      </c>
      <c r="R233" s="667">
        <v>0</v>
      </c>
      <c r="S233" s="668">
        <v>0</v>
      </c>
    </row>
    <row r="234" spans="1:19">
      <c r="A234" s="667" t="s">
        <v>1154</v>
      </c>
      <c r="B234" s="667" t="s">
        <v>569</v>
      </c>
      <c r="C234" s="667" t="s">
        <v>104</v>
      </c>
      <c r="D234" s="667">
        <v>6</v>
      </c>
      <c r="E234" s="667">
        <v>1</v>
      </c>
      <c r="F234" s="667">
        <v>4059</v>
      </c>
      <c r="G234" s="667">
        <v>4059</v>
      </c>
      <c r="H234" s="667">
        <v>4059</v>
      </c>
      <c r="I234" s="667">
        <v>4059</v>
      </c>
      <c r="J234" s="667">
        <v>4059</v>
      </c>
      <c r="K234" s="667">
        <v>4059</v>
      </c>
      <c r="L234" s="667">
        <v>4059</v>
      </c>
      <c r="M234" s="667">
        <v>4059</v>
      </c>
      <c r="N234" s="667">
        <v>4059</v>
      </c>
      <c r="O234" s="667">
        <v>4059</v>
      </c>
      <c r="P234" s="667">
        <v>4059</v>
      </c>
      <c r="Q234" s="667">
        <v>4059</v>
      </c>
      <c r="R234" s="667">
        <v>4059</v>
      </c>
      <c r="S234" s="668">
        <v>4058986</v>
      </c>
    </row>
    <row r="235" spans="1:19">
      <c r="A235" s="667" t="s">
        <v>1154</v>
      </c>
      <c r="B235" s="667" t="s">
        <v>918</v>
      </c>
      <c r="C235" s="667" t="s">
        <v>104</v>
      </c>
      <c r="D235" s="667">
        <v>6</v>
      </c>
      <c r="E235" s="667">
        <v>1</v>
      </c>
      <c r="F235" s="667">
        <v>0</v>
      </c>
      <c r="G235" s="667">
        <v>0</v>
      </c>
      <c r="H235" s="667">
        <v>0</v>
      </c>
      <c r="I235" s="667">
        <v>0</v>
      </c>
      <c r="J235" s="667">
        <v>0</v>
      </c>
      <c r="K235" s="667">
        <v>0</v>
      </c>
      <c r="L235" s="667">
        <v>0</v>
      </c>
      <c r="M235" s="667">
        <v>0</v>
      </c>
      <c r="N235" s="667">
        <v>0</v>
      </c>
      <c r="O235" s="667">
        <v>0</v>
      </c>
      <c r="P235" s="667">
        <v>0</v>
      </c>
      <c r="Q235" s="667">
        <v>0</v>
      </c>
      <c r="R235" s="667">
        <v>0</v>
      </c>
      <c r="S235" s="668">
        <v>0</v>
      </c>
    </row>
    <row r="236" spans="1:19">
      <c r="A236" s="667" t="s">
        <v>1154</v>
      </c>
      <c r="B236" s="667" t="s">
        <v>570</v>
      </c>
      <c r="C236" s="667" t="s">
        <v>104</v>
      </c>
      <c r="D236" s="667">
        <v>6</v>
      </c>
      <c r="E236" s="667">
        <v>1</v>
      </c>
      <c r="F236" s="667">
        <v>4730</v>
      </c>
      <c r="G236" s="667">
        <v>4730</v>
      </c>
      <c r="H236" s="667">
        <v>4730</v>
      </c>
      <c r="I236" s="667">
        <v>4730</v>
      </c>
      <c r="J236" s="667">
        <v>4730</v>
      </c>
      <c r="K236" s="667">
        <v>4730</v>
      </c>
      <c r="L236" s="667">
        <v>4730</v>
      </c>
      <c r="M236" s="667">
        <v>4730</v>
      </c>
      <c r="N236" s="667">
        <v>4730</v>
      </c>
      <c r="O236" s="667">
        <v>4730</v>
      </c>
      <c r="P236" s="667">
        <v>4730</v>
      </c>
      <c r="Q236" s="667">
        <v>4730</v>
      </c>
      <c r="R236" s="667">
        <v>4730</v>
      </c>
      <c r="S236" s="668">
        <v>4729803</v>
      </c>
    </row>
    <row r="237" spans="1:19">
      <c r="A237" s="667" t="s">
        <v>1154</v>
      </c>
      <c r="B237" s="667" t="s">
        <v>919</v>
      </c>
      <c r="C237" s="667" t="s">
        <v>104</v>
      </c>
      <c r="D237" s="667">
        <v>6</v>
      </c>
      <c r="E237" s="667">
        <v>1</v>
      </c>
      <c r="F237" s="667">
        <v>0</v>
      </c>
      <c r="G237" s="667">
        <v>0</v>
      </c>
      <c r="H237" s="667">
        <v>0</v>
      </c>
      <c r="I237" s="667">
        <v>0</v>
      </c>
      <c r="J237" s="667">
        <v>0</v>
      </c>
      <c r="K237" s="667">
        <v>0</v>
      </c>
      <c r="L237" s="667">
        <v>0</v>
      </c>
      <c r="M237" s="667">
        <v>0</v>
      </c>
      <c r="N237" s="667">
        <v>0</v>
      </c>
      <c r="O237" s="667">
        <v>0</v>
      </c>
      <c r="P237" s="667">
        <v>0</v>
      </c>
      <c r="Q237" s="667">
        <v>0</v>
      </c>
      <c r="R237" s="667">
        <v>0</v>
      </c>
      <c r="S237" s="668">
        <v>0</v>
      </c>
    </row>
    <row r="238" spans="1:19">
      <c r="A238" s="667" t="s">
        <v>1154</v>
      </c>
      <c r="B238" s="667" t="s">
        <v>920</v>
      </c>
      <c r="C238" s="667" t="s">
        <v>104</v>
      </c>
      <c r="D238" s="667">
        <v>6</v>
      </c>
      <c r="E238" s="667">
        <v>1</v>
      </c>
      <c r="F238" s="667">
        <v>0</v>
      </c>
      <c r="G238" s="667">
        <v>0</v>
      </c>
      <c r="H238" s="667">
        <v>0</v>
      </c>
      <c r="I238" s="667">
        <v>0</v>
      </c>
      <c r="J238" s="667">
        <v>0</v>
      </c>
      <c r="K238" s="667">
        <v>0</v>
      </c>
      <c r="L238" s="667">
        <v>0</v>
      </c>
      <c r="M238" s="667">
        <v>0</v>
      </c>
      <c r="N238" s="667">
        <v>0</v>
      </c>
      <c r="O238" s="667">
        <v>0</v>
      </c>
      <c r="P238" s="667">
        <v>0</v>
      </c>
      <c r="Q238" s="667">
        <v>0</v>
      </c>
      <c r="R238" s="667">
        <v>0</v>
      </c>
      <c r="S238" s="668">
        <v>0</v>
      </c>
    </row>
    <row r="239" spans="1:19">
      <c r="A239" s="667" t="s">
        <v>1154</v>
      </c>
      <c r="B239" s="667" t="s">
        <v>921</v>
      </c>
      <c r="C239" s="667" t="s">
        <v>104</v>
      </c>
      <c r="D239" s="667">
        <v>6</v>
      </c>
      <c r="E239" s="667">
        <v>1</v>
      </c>
      <c r="F239" s="667">
        <v>0</v>
      </c>
      <c r="G239" s="667">
        <v>0</v>
      </c>
      <c r="H239" s="667">
        <v>0</v>
      </c>
      <c r="I239" s="667">
        <v>0</v>
      </c>
      <c r="J239" s="667">
        <v>0</v>
      </c>
      <c r="K239" s="667">
        <v>0</v>
      </c>
      <c r="L239" s="667">
        <v>0</v>
      </c>
      <c r="M239" s="667">
        <v>0</v>
      </c>
      <c r="N239" s="667">
        <v>0</v>
      </c>
      <c r="O239" s="667">
        <v>0</v>
      </c>
      <c r="P239" s="667">
        <v>0</v>
      </c>
      <c r="Q239" s="667">
        <v>0</v>
      </c>
      <c r="R239" s="667">
        <v>0</v>
      </c>
      <c r="S239" s="668">
        <v>0</v>
      </c>
    </row>
    <row r="240" spans="1:19">
      <c r="A240" s="667" t="s">
        <v>1154</v>
      </c>
      <c r="B240" s="667" t="s">
        <v>428</v>
      </c>
      <c r="C240" s="667" t="s">
        <v>104</v>
      </c>
      <c r="D240" s="667">
        <v>6</v>
      </c>
      <c r="E240" s="667">
        <v>1</v>
      </c>
      <c r="F240" s="667">
        <v>209</v>
      </c>
      <c r="G240" s="667">
        <v>209</v>
      </c>
      <c r="H240" s="667">
        <v>209</v>
      </c>
      <c r="I240" s="667">
        <v>209</v>
      </c>
      <c r="J240" s="667">
        <v>209</v>
      </c>
      <c r="K240" s="667">
        <v>209</v>
      </c>
      <c r="L240" s="667">
        <v>209</v>
      </c>
      <c r="M240" s="667">
        <v>209</v>
      </c>
      <c r="N240" s="667">
        <v>209</v>
      </c>
      <c r="O240" s="667">
        <v>209</v>
      </c>
      <c r="P240" s="667">
        <v>209</v>
      </c>
      <c r="Q240" s="667">
        <v>209</v>
      </c>
      <c r="R240" s="667">
        <v>209</v>
      </c>
      <c r="S240" s="668">
        <v>208637</v>
      </c>
    </row>
    <row r="241" spans="1:19">
      <c r="A241" s="667" t="s">
        <v>1154</v>
      </c>
      <c r="B241" s="667" t="s">
        <v>429</v>
      </c>
      <c r="C241" s="667" t="s">
        <v>104</v>
      </c>
      <c r="D241" s="667">
        <v>6</v>
      </c>
      <c r="E241" s="667">
        <v>1</v>
      </c>
      <c r="F241" s="667">
        <v>92</v>
      </c>
      <c r="G241" s="667">
        <v>92</v>
      </c>
      <c r="H241" s="667">
        <v>92</v>
      </c>
      <c r="I241" s="667">
        <v>92</v>
      </c>
      <c r="J241" s="667">
        <v>92</v>
      </c>
      <c r="K241" s="667">
        <v>92</v>
      </c>
      <c r="L241" s="667">
        <v>92</v>
      </c>
      <c r="M241" s="667">
        <v>92</v>
      </c>
      <c r="N241" s="667">
        <v>92</v>
      </c>
      <c r="O241" s="667">
        <v>92</v>
      </c>
      <c r="P241" s="667">
        <v>92</v>
      </c>
      <c r="Q241" s="667">
        <v>92</v>
      </c>
      <c r="R241" s="667">
        <v>92</v>
      </c>
      <c r="S241" s="668">
        <v>92196</v>
      </c>
    </row>
    <row r="242" spans="1:19">
      <c r="A242" s="667" t="s">
        <v>1154</v>
      </c>
      <c r="B242" s="667" t="s">
        <v>430</v>
      </c>
      <c r="C242" s="667" t="s">
        <v>104</v>
      </c>
      <c r="D242" s="667">
        <v>6</v>
      </c>
      <c r="E242" s="667">
        <v>1</v>
      </c>
      <c r="F242" s="667">
        <v>26</v>
      </c>
      <c r="G242" s="667">
        <v>26</v>
      </c>
      <c r="H242" s="667">
        <v>26</v>
      </c>
      <c r="I242" s="667">
        <v>26</v>
      </c>
      <c r="J242" s="667">
        <v>26</v>
      </c>
      <c r="K242" s="667">
        <v>26</v>
      </c>
      <c r="L242" s="667">
        <v>26</v>
      </c>
      <c r="M242" s="667">
        <v>26</v>
      </c>
      <c r="N242" s="667">
        <v>26</v>
      </c>
      <c r="O242" s="667">
        <v>26</v>
      </c>
      <c r="P242" s="667">
        <v>26</v>
      </c>
      <c r="Q242" s="667">
        <v>26</v>
      </c>
      <c r="R242" s="667">
        <v>26</v>
      </c>
      <c r="S242" s="668">
        <v>25891</v>
      </c>
    </row>
    <row r="243" spans="1:19">
      <c r="A243" s="667" t="s">
        <v>1154</v>
      </c>
      <c r="B243" s="667" t="s">
        <v>922</v>
      </c>
      <c r="C243" s="667" t="s">
        <v>104</v>
      </c>
      <c r="D243" s="667">
        <v>6</v>
      </c>
      <c r="E243" s="667">
        <v>1</v>
      </c>
      <c r="F243" s="667">
        <v>0</v>
      </c>
      <c r="G243" s="667">
        <v>0</v>
      </c>
      <c r="H243" s="667">
        <v>0</v>
      </c>
      <c r="I243" s="667">
        <v>0</v>
      </c>
      <c r="J243" s="667">
        <v>0</v>
      </c>
      <c r="K243" s="667">
        <v>0</v>
      </c>
      <c r="L243" s="667">
        <v>0</v>
      </c>
      <c r="M243" s="667">
        <v>0</v>
      </c>
      <c r="N243" s="667">
        <v>0</v>
      </c>
      <c r="O243" s="667">
        <v>0</v>
      </c>
      <c r="P243" s="667">
        <v>0</v>
      </c>
      <c r="Q243" s="667">
        <v>0</v>
      </c>
      <c r="R243" s="667">
        <v>0</v>
      </c>
      <c r="S243" s="668">
        <v>0</v>
      </c>
    </row>
    <row r="244" spans="1:19">
      <c r="A244" s="667" t="s">
        <v>1154</v>
      </c>
      <c r="B244" s="667" t="s">
        <v>627</v>
      </c>
      <c r="C244" s="667" t="s">
        <v>104</v>
      </c>
      <c r="D244" s="667">
        <v>6</v>
      </c>
      <c r="E244" s="667">
        <v>1</v>
      </c>
      <c r="F244" s="667">
        <v>2835</v>
      </c>
      <c r="G244" s="667">
        <v>2835</v>
      </c>
      <c r="H244" s="667">
        <v>2835</v>
      </c>
      <c r="I244" s="667">
        <v>2835</v>
      </c>
      <c r="J244" s="667">
        <v>2835</v>
      </c>
      <c r="K244" s="667">
        <v>2835</v>
      </c>
      <c r="L244" s="667">
        <v>2835</v>
      </c>
      <c r="M244" s="667">
        <v>2835</v>
      </c>
      <c r="N244" s="667">
        <v>2835</v>
      </c>
      <c r="O244" s="667">
        <v>2835</v>
      </c>
      <c r="P244" s="667">
        <v>2835</v>
      </c>
      <c r="Q244" s="667">
        <v>2835</v>
      </c>
      <c r="R244" s="667">
        <v>2835</v>
      </c>
      <c r="S244" s="668">
        <v>2835144</v>
      </c>
    </row>
    <row r="245" spans="1:19">
      <c r="A245" s="667" t="s">
        <v>1154</v>
      </c>
      <c r="B245" s="667" t="s">
        <v>923</v>
      </c>
      <c r="C245" s="667" t="s">
        <v>104</v>
      </c>
      <c r="D245" s="667">
        <v>6</v>
      </c>
      <c r="E245" s="667">
        <v>1</v>
      </c>
      <c r="F245" s="667">
        <v>0</v>
      </c>
      <c r="G245" s="667">
        <v>0</v>
      </c>
      <c r="H245" s="667">
        <v>0</v>
      </c>
      <c r="I245" s="667">
        <v>0</v>
      </c>
      <c r="J245" s="667">
        <v>0</v>
      </c>
      <c r="K245" s="667">
        <v>0</v>
      </c>
      <c r="L245" s="667">
        <v>0</v>
      </c>
      <c r="M245" s="667">
        <v>0</v>
      </c>
      <c r="N245" s="667">
        <v>0</v>
      </c>
      <c r="O245" s="667">
        <v>0</v>
      </c>
      <c r="P245" s="667">
        <v>0</v>
      </c>
      <c r="Q245" s="667">
        <v>0</v>
      </c>
      <c r="R245" s="667">
        <v>0</v>
      </c>
      <c r="S245" s="668">
        <v>0</v>
      </c>
    </row>
    <row r="246" spans="1:19">
      <c r="A246" s="667" t="s">
        <v>1154</v>
      </c>
      <c r="B246" s="667" t="s">
        <v>431</v>
      </c>
      <c r="C246" s="667" t="s">
        <v>104</v>
      </c>
      <c r="D246" s="667">
        <v>6</v>
      </c>
      <c r="E246" s="667">
        <v>1</v>
      </c>
      <c r="F246" s="667">
        <v>3525</v>
      </c>
      <c r="G246" s="667">
        <v>3525</v>
      </c>
      <c r="H246" s="667">
        <v>3525</v>
      </c>
      <c r="I246" s="667">
        <v>3525</v>
      </c>
      <c r="J246" s="667">
        <v>3525</v>
      </c>
      <c r="K246" s="667">
        <v>3525</v>
      </c>
      <c r="L246" s="667">
        <v>3525</v>
      </c>
      <c r="M246" s="667">
        <v>3525</v>
      </c>
      <c r="N246" s="667">
        <v>3525</v>
      </c>
      <c r="O246" s="667">
        <v>3525</v>
      </c>
      <c r="P246" s="667">
        <v>3525</v>
      </c>
      <c r="Q246" s="667">
        <v>3525</v>
      </c>
      <c r="R246" s="667">
        <v>3525</v>
      </c>
      <c r="S246" s="668">
        <v>3525000</v>
      </c>
    </row>
    <row r="247" spans="1:19">
      <c r="A247" s="667" t="s">
        <v>1154</v>
      </c>
      <c r="B247" s="667" t="s">
        <v>924</v>
      </c>
      <c r="C247" s="667" t="s">
        <v>104</v>
      </c>
      <c r="D247" s="667">
        <v>6</v>
      </c>
      <c r="E247" s="667">
        <v>1</v>
      </c>
      <c r="F247" s="667">
        <v>0</v>
      </c>
      <c r="G247" s="667">
        <v>0</v>
      </c>
      <c r="H247" s="667">
        <v>0</v>
      </c>
      <c r="I247" s="667">
        <v>0</v>
      </c>
      <c r="J247" s="667">
        <v>0</v>
      </c>
      <c r="K247" s="667">
        <v>0</v>
      </c>
      <c r="L247" s="667">
        <v>0</v>
      </c>
      <c r="M247" s="667">
        <v>0</v>
      </c>
      <c r="N247" s="667">
        <v>0</v>
      </c>
      <c r="O247" s="667">
        <v>0</v>
      </c>
      <c r="P247" s="667">
        <v>0</v>
      </c>
      <c r="Q247" s="667">
        <v>0</v>
      </c>
      <c r="R247" s="667">
        <v>0</v>
      </c>
      <c r="S247" s="668">
        <v>0</v>
      </c>
    </row>
    <row r="248" spans="1:19">
      <c r="A248" s="667" t="s">
        <v>1154</v>
      </c>
      <c r="B248" s="667" t="s">
        <v>432</v>
      </c>
      <c r="C248" s="667" t="s">
        <v>104</v>
      </c>
      <c r="D248" s="667">
        <v>6</v>
      </c>
      <c r="E248" s="667">
        <v>1</v>
      </c>
      <c r="F248" s="667">
        <v>137</v>
      </c>
      <c r="G248" s="667">
        <v>137</v>
      </c>
      <c r="H248" s="667">
        <v>137</v>
      </c>
      <c r="I248" s="667">
        <v>137</v>
      </c>
      <c r="J248" s="667">
        <v>137</v>
      </c>
      <c r="K248" s="667">
        <v>137</v>
      </c>
      <c r="L248" s="667">
        <v>137</v>
      </c>
      <c r="M248" s="667">
        <v>137</v>
      </c>
      <c r="N248" s="667">
        <v>137</v>
      </c>
      <c r="O248" s="667">
        <v>137</v>
      </c>
      <c r="P248" s="667">
        <v>137</v>
      </c>
      <c r="Q248" s="667">
        <v>137</v>
      </c>
      <c r="R248" s="667">
        <v>137</v>
      </c>
      <c r="S248" s="668">
        <v>136831</v>
      </c>
    </row>
    <row r="249" spans="1:19">
      <c r="A249" s="667" t="s">
        <v>1154</v>
      </c>
      <c r="B249" s="667" t="s">
        <v>925</v>
      </c>
      <c r="C249" s="667" t="s">
        <v>104</v>
      </c>
      <c r="D249" s="667">
        <v>6</v>
      </c>
      <c r="E249" s="667">
        <v>1</v>
      </c>
      <c r="F249" s="667">
        <v>0</v>
      </c>
      <c r="G249" s="667">
        <v>0</v>
      </c>
      <c r="H249" s="667">
        <v>0</v>
      </c>
      <c r="I249" s="667">
        <v>0</v>
      </c>
      <c r="J249" s="667">
        <v>0</v>
      </c>
      <c r="K249" s="667">
        <v>0</v>
      </c>
      <c r="L249" s="667">
        <v>0</v>
      </c>
      <c r="M249" s="667">
        <v>0</v>
      </c>
      <c r="N249" s="667">
        <v>0</v>
      </c>
      <c r="O249" s="667">
        <v>0</v>
      </c>
      <c r="P249" s="667">
        <v>0</v>
      </c>
      <c r="Q249" s="667">
        <v>0</v>
      </c>
      <c r="R249" s="667">
        <v>0</v>
      </c>
      <c r="S249" s="668">
        <v>0</v>
      </c>
    </row>
    <row r="250" spans="1:19">
      <c r="A250" s="667" t="s">
        <v>1154</v>
      </c>
      <c r="B250" s="667" t="s">
        <v>433</v>
      </c>
      <c r="C250" s="667" t="s">
        <v>104</v>
      </c>
      <c r="D250" s="667">
        <v>6</v>
      </c>
      <c r="E250" s="667">
        <v>1</v>
      </c>
      <c r="F250" s="667">
        <v>13</v>
      </c>
      <c r="G250" s="667">
        <v>13</v>
      </c>
      <c r="H250" s="667">
        <v>13</v>
      </c>
      <c r="I250" s="667">
        <v>13</v>
      </c>
      <c r="J250" s="667">
        <v>13</v>
      </c>
      <c r="K250" s="667">
        <v>13</v>
      </c>
      <c r="L250" s="667">
        <v>13</v>
      </c>
      <c r="M250" s="667">
        <v>13</v>
      </c>
      <c r="N250" s="667">
        <v>13</v>
      </c>
      <c r="O250" s="667">
        <v>13</v>
      </c>
      <c r="P250" s="667">
        <v>13</v>
      </c>
      <c r="Q250" s="667">
        <v>13</v>
      </c>
      <c r="R250" s="667">
        <v>13</v>
      </c>
      <c r="S250" s="668">
        <v>13113</v>
      </c>
    </row>
    <row r="251" spans="1:19">
      <c r="A251" s="667" t="s">
        <v>1154</v>
      </c>
      <c r="B251" s="667" t="s">
        <v>926</v>
      </c>
      <c r="C251" s="667" t="s">
        <v>104</v>
      </c>
      <c r="D251" s="667">
        <v>6</v>
      </c>
      <c r="E251" s="667">
        <v>1</v>
      </c>
      <c r="F251" s="667">
        <v>0</v>
      </c>
      <c r="G251" s="667">
        <v>0</v>
      </c>
      <c r="H251" s="667">
        <v>0</v>
      </c>
      <c r="I251" s="667">
        <v>0</v>
      </c>
      <c r="J251" s="667">
        <v>0</v>
      </c>
      <c r="K251" s="667">
        <v>0</v>
      </c>
      <c r="L251" s="667">
        <v>0</v>
      </c>
      <c r="M251" s="667">
        <v>0</v>
      </c>
      <c r="N251" s="667">
        <v>0</v>
      </c>
      <c r="O251" s="667">
        <v>0</v>
      </c>
      <c r="P251" s="667">
        <v>0</v>
      </c>
      <c r="Q251" s="667">
        <v>0</v>
      </c>
      <c r="R251" s="667">
        <v>0</v>
      </c>
      <c r="S251" s="668">
        <v>0</v>
      </c>
    </row>
    <row r="252" spans="1:19">
      <c r="A252" s="667" t="s">
        <v>1154</v>
      </c>
      <c r="B252" s="667" t="s">
        <v>434</v>
      </c>
      <c r="C252" s="667" t="s">
        <v>104</v>
      </c>
      <c r="D252" s="667">
        <v>6</v>
      </c>
      <c r="E252" s="667">
        <v>1</v>
      </c>
      <c r="F252" s="667">
        <v>2706</v>
      </c>
      <c r="G252" s="667">
        <v>2706</v>
      </c>
      <c r="H252" s="667">
        <v>2706</v>
      </c>
      <c r="I252" s="667">
        <v>2706</v>
      </c>
      <c r="J252" s="667">
        <v>2706</v>
      </c>
      <c r="K252" s="667">
        <v>2706</v>
      </c>
      <c r="L252" s="667">
        <v>2706</v>
      </c>
      <c r="M252" s="667">
        <v>2706</v>
      </c>
      <c r="N252" s="667">
        <v>2706</v>
      </c>
      <c r="O252" s="667">
        <v>2706</v>
      </c>
      <c r="P252" s="667">
        <v>2706</v>
      </c>
      <c r="Q252" s="667">
        <v>2706</v>
      </c>
      <c r="R252" s="667">
        <v>2706</v>
      </c>
      <c r="S252" s="668">
        <v>2705503</v>
      </c>
    </row>
    <row r="253" spans="1:19">
      <c r="A253" s="667" t="s">
        <v>1154</v>
      </c>
      <c r="B253" s="667" t="s">
        <v>927</v>
      </c>
      <c r="C253" s="667" t="s">
        <v>104</v>
      </c>
      <c r="D253" s="667">
        <v>6</v>
      </c>
      <c r="E253" s="667">
        <v>1</v>
      </c>
      <c r="F253" s="667">
        <v>0</v>
      </c>
      <c r="G253" s="667">
        <v>0</v>
      </c>
      <c r="H253" s="667">
        <v>0</v>
      </c>
      <c r="I253" s="667">
        <v>0</v>
      </c>
      <c r="J253" s="667">
        <v>0</v>
      </c>
      <c r="K253" s="667">
        <v>0</v>
      </c>
      <c r="L253" s="667">
        <v>0</v>
      </c>
      <c r="M253" s="667">
        <v>0</v>
      </c>
      <c r="N253" s="667">
        <v>0</v>
      </c>
      <c r="O253" s="667">
        <v>0</v>
      </c>
      <c r="P253" s="667">
        <v>0</v>
      </c>
      <c r="Q253" s="667">
        <v>0</v>
      </c>
      <c r="R253" s="667">
        <v>0</v>
      </c>
      <c r="S253" s="668">
        <v>0</v>
      </c>
    </row>
    <row r="254" spans="1:19">
      <c r="A254" s="667" t="s">
        <v>1154</v>
      </c>
      <c r="B254" s="667" t="s">
        <v>435</v>
      </c>
      <c r="C254" s="667" t="s">
        <v>104</v>
      </c>
      <c r="D254" s="667">
        <v>6</v>
      </c>
      <c r="E254" s="667">
        <v>1</v>
      </c>
      <c r="F254" s="667">
        <v>2885</v>
      </c>
      <c r="G254" s="667">
        <v>2885</v>
      </c>
      <c r="H254" s="667">
        <v>2885</v>
      </c>
      <c r="I254" s="667">
        <v>2885</v>
      </c>
      <c r="J254" s="667">
        <v>2885</v>
      </c>
      <c r="K254" s="667">
        <v>2885</v>
      </c>
      <c r="L254" s="667">
        <v>2885</v>
      </c>
      <c r="M254" s="667">
        <v>2885</v>
      </c>
      <c r="N254" s="667">
        <v>2885</v>
      </c>
      <c r="O254" s="667">
        <v>2885</v>
      </c>
      <c r="P254" s="667">
        <v>2885</v>
      </c>
      <c r="Q254" s="667">
        <v>2885</v>
      </c>
      <c r="R254" s="667">
        <v>2885</v>
      </c>
      <c r="S254" s="668">
        <v>2885148</v>
      </c>
    </row>
    <row r="255" spans="1:19">
      <c r="A255" s="667" t="s">
        <v>1154</v>
      </c>
      <c r="B255" s="667" t="s">
        <v>928</v>
      </c>
      <c r="C255" s="667" t="s">
        <v>104</v>
      </c>
      <c r="D255" s="667">
        <v>6</v>
      </c>
      <c r="E255" s="667">
        <v>1</v>
      </c>
      <c r="F255" s="667">
        <v>0</v>
      </c>
      <c r="G255" s="667">
        <v>0</v>
      </c>
      <c r="H255" s="667">
        <v>0</v>
      </c>
      <c r="I255" s="667">
        <v>0</v>
      </c>
      <c r="J255" s="667">
        <v>0</v>
      </c>
      <c r="K255" s="667">
        <v>0</v>
      </c>
      <c r="L255" s="667">
        <v>0</v>
      </c>
      <c r="M255" s="667">
        <v>0</v>
      </c>
      <c r="N255" s="667">
        <v>0</v>
      </c>
      <c r="O255" s="667">
        <v>0</v>
      </c>
      <c r="P255" s="667">
        <v>0</v>
      </c>
      <c r="Q255" s="667">
        <v>0</v>
      </c>
      <c r="R255" s="667">
        <v>0</v>
      </c>
      <c r="S255" s="668">
        <v>0</v>
      </c>
    </row>
    <row r="256" spans="1:19">
      <c r="A256" s="667" t="s">
        <v>1154</v>
      </c>
      <c r="B256" s="667" t="s">
        <v>436</v>
      </c>
      <c r="C256" s="667" t="s">
        <v>104</v>
      </c>
      <c r="D256" s="667">
        <v>6</v>
      </c>
      <c r="E256" s="667">
        <v>1</v>
      </c>
      <c r="F256" s="667">
        <v>2050</v>
      </c>
      <c r="G256" s="667">
        <v>2050</v>
      </c>
      <c r="H256" s="667">
        <v>2050</v>
      </c>
      <c r="I256" s="667">
        <v>2050</v>
      </c>
      <c r="J256" s="667">
        <v>2050</v>
      </c>
      <c r="K256" s="667">
        <v>2050</v>
      </c>
      <c r="L256" s="667">
        <v>2050</v>
      </c>
      <c r="M256" s="667">
        <v>2050</v>
      </c>
      <c r="N256" s="667">
        <v>2050</v>
      </c>
      <c r="O256" s="667">
        <v>2050</v>
      </c>
      <c r="P256" s="667">
        <v>2050</v>
      </c>
      <c r="Q256" s="667">
        <v>2050</v>
      </c>
      <c r="R256" s="667">
        <v>2050</v>
      </c>
      <c r="S256" s="668">
        <v>2049706</v>
      </c>
    </row>
    <row r="257" spans="1:19">
      <c r="A257" s="667" t="s">
        <v>1154</v>
      </c>
      <c r="B257" s="667" t="s">
        <v>929</v>
      </c>
      <c r="C257" s="667" t="s">
        <v>104</v>
      </c>
      <c r="D257" s="667">
        <v>6</v>
      </c>
      <c r="E257" s="667">
        <v>1</v>
      </c>
      <c r="F257" s="667">
        <v>0</v>
      </c>
      <c r="G257" s="667">
        <v>0</v>
      </c>
      <c r="H257" s="667">
        <v>0</v>
      </c>
      <c r="I257" s="667">
        <v>0</v>
      </c>
      <c r="J257" s="667">
        <v>0</v>
      </c>
      <c r="K257" s="667">
        <v>0</v>
      </c>
      <c r="L257" s="667">
        <v>0</v>
      </c>
      <c r="M257" s="667">
        <v>0</v>
      </c>
      <c r="N257" s="667">
        <v>0</v>
      </c>
      <c r="O257" s="667">
        <v>0</v>
      </c>
      <c r="P257" s="667">
        <v>0</v>
      </c>
      <c r="Q257" s="667">
        <v>0</v>
      </c>
      <c r="R257" s="667">
        <v>0</v>
      </c>
      <c r="S257" s="668">
        <v>0</v>
      </c>
    </row>
    <row r="258" spans="1:19">
      <c r="A258" s="667" t="s">
        <v>1154</v>
      </c>
      <c r="B258" s="667" t="s">
        <v>930</v>
      </c>
      <c r="C258" s="667" t="s">
        <v>104</v>
      </c>
      <c r="D258" s="667">
        <v>6</v>
      </c>
      <c r="E258" s="667">
        <v>1</v>
      </c>
      <c r="F258" s="667">
        <v>0</v>
      </c>
      <c r="G258" s="667">
        <v>0</v>
      </c>
      <c r="H258" s="667">
        <v>0</v>
      </c>
      <c r="I258" s="667">
        <v>0</v>
      </c>
      <c r="J258" s="667">
        <v>0</v>
      </c>
      <c r="K258" s="667">
        <v>0</v>
      </c>
      <c r="L258" s="667">
        <v>0</v>
      </c>
      <c r="M258" s="667">
        <v>0</v>
      </c>
      <c r="N258" s="667">
        <v>0</v>
      </c>
      <c r="O258" s="667">
        <v>0</v>
      </c>
      <c r="P258" s="667">
        <v>0</v>
      </c>
      <c r="Q258" s="667">
        <v>0</v>
      </c>
      <c r="R258" s="667">
        <v>0</v>
      </c>
      <c r="S258" s="668">
        <v>0</v>
      </c>
    </row>
    <row r="259" spans="1:19">
      <c r="A259" s="667" t="s">
        <v>1154</v>
      </c>
      <c r="B259" s="667" t="s">
        <v>437</v>
      </c>
      <c r="C259" s="667" t="s">
        <v>104</v>
      </c>
      <c r="D259" s="667">
        <v>6</v>
      </c>
      <c r="E259" s="667">
        <v>1</v>
      </c>
      <c r="F259" s="667">
        <v>10815</v>
      </c>
      <c r="G259" s="667">
        <v>10815</v>
      </c>
      <c r="H259" s="667">
        <v>10815</v>
      </c>
      <c r="I259" s="667">
        <v>10815</v>
      </c>
      <c r="J259" s="667">
        <v>10815</v>
      </c>
      <c r="K259" s="667">
        <v>10815</v>
      </c>
      <c r="L259" s="667">
        <v>10815</v>
      </c>
      <c r="M259" s="667">
        <v>10815</v>
      </c>
      <c r="N259" s="667">
        <v>10815</v>
      </c>
      <c r="O259" s="667">
        <v>10815</v>
      </c>
      <c r="P259" s="667">
        <v>10815</v>
      </c>
      <c r="Q259" s="667">
        <v>10815</v>
      </c>
      <c r="R259" s="667">
        <v>10815</v>
      </c>
      <c r="S259" s="668">
        <v>10814697</v>
      </c>
    </row>
    <row r="260" spans="1:19">
      <c r="A260" s="667" t="s">
        <v>1154</v>
      </c>
      <c r="B260" s="667" t="s">
        <v>3166</v>
      </c>
      <c r="C260" s="667" t="s">
        <v>104</v>
      </c>
      <c r="D260" s="667">
        <v>6</v>
      </c>
      <c r="E260" s="667">
        <v>1</v>
      </c>
      <c r="F260" s="667">
        <v>9688</v>
      </c>
      <c r="G260" s="667">
        <v>9688</v>
      </c>
      <c r="H260" s="667">
        <v>9688</v>
      </c>
      <c r="I260" s="667">
        <v>9688</v>
      </c>
      <c r="J260" s="667">
        <v>9688</v>
      </c>
      <c r="K260" s="667">
        <v>9688</v>
      </c>
      <c r="L260" s="667">
        <v>9688</v>
      </c>
      <c r="M260" s="667">
        <v>9688</v>
      </c>
      <c r="N260" s="667">
        <v>9688</v>
      </c>
      <c r="O260" s="667">
        <v>9688</v>
      </c>
      <c r="P260" s="667">
        <v>9688</v>
      </c>
      <c r="Q260" s="667">
        <v>9688</v>
      </c>
      <c r="R260" s="667">
        <v>9688</v>
      </c>
      <c r="S260" s="668">
        <v>9687864</v>
      </c>
    </row>
    <row r="261" spans="1:19">
      <c r="A261" s="667" t="s">
        <v>1154</v>
      </c>
      <c r="B261" s="667" t="s">
        <v>438</v>
      </c>
      <c r="C261" s="667" t="s">
        <v>104</v>
      </c>
      <c r="D261" s="667">
        <v>6</v>
      </c>
      <c r="E261" s="667">
        <v>1</v>
      </c>
      <c r="F261" s="667">
        <v>8292</v>
      </c>
      <c r="G261" s="667">
        <v>8292</v>
      </c>
      <c r="H261" s="667">
        <v>8292</v>
      </c>
      <c r="I261" s="667">
        <v>8292</v>
      </c>
      <c r="J261" s="667">
        <v>8292</v>
      </c>
      <c r="K261" s="667">
        <v>8292</v>
      </c>
      <c r="L261" s="667">
        <v>8292</v>
      </c>
      <c r="M261" s="667">
        <v>8292</v>
      </c>
      <c r="N261" s="667">
        <v>8292</v>
      </c>
      <c r="O261" s="667">
        <v>8292</v>
      </c>
      <c r="P261" s="667">
        <v>8292</v>
      </c>
      <c r="Q261" s="667">
        <v>8292</v>
      </c>
      <c r="R261" s="667">
        <v>8292</v>
      </c>
      <c r="S261" s="668">
        <v>8292075</v>
      </c>
    </row>
    <row r="262" spans="1:19">
      <c r="A262" s="667" t="s">
        <v>1154</v>
      </c>
      <c r="B262" s="667" t="s">
        <v>931</v>
      </c>
      <c r="C262" s="667" t="s">
        <v>104</v>
      </c>
      <c r="D262" s="667">
        <v>6</v>
      </c>
      <c r="E262" s="667">
        <v>1</v>
      </c>
      <c r="F262" s="667">
        <v>0</v>
      </c>
      <c r="G262" s="667">
        <v>0</v>
      </c>
      <c r="H262" s="667">
        <v>0</v>
      </c>
      <c r="I262" s="667">
        <v>0</v>
      </c>
      <c r="J262" s="667">
        <v>0</v>
      </c>
      <c r="K262" s="667">
        <v>0</v>
      </c>
      <c r="L262" s="667">
        <v>0</v>
      </c>
      <c r="M262" s="667">
        <v>0</v>
      </c>
      <c r="N262" s="667">
        <v>0</v>
      </c>
      <c r="O262" s="667">
        <v>0</v>
      </c>
      <c r="P262" s="667">
        <v>0</v>
      </c>
      <c r="Q262" s="667">
        <v>0</v>
      </c>
      <c r="R262" s="667">
        <v>0</v>
      </c>
      <c r="S262" s="668">
        <v>0</v>
      </c>
    </row>
    <row r="263" spans="1:19">
      <c r="A263" s="667" t="s">
        <v>1154</v>
      </c>
      <c r="B263" s="667" t="s">
        <v>494</v>
      </c>
      <c r="C263" s="667" t="s">
        <v>104</v>
      </c>
      <c r="D263" s="667">
        <v>6</v>
      </c>
      <c r="E263" s="667">
        <v>1</v>
      </c>
      <c r="F263" s="667">
        <v>152</v>
      </c>
      <c r="G263" s="667">
        <v>152</v>
      </c>
      <c r="H263" s="667">
        <v>152</v>
      </c>
      <c r="I263" s="667">
        <v>152</v>
      </c>
      <c r="J263" s="667">
        <v>152</v>
      </c>
      <c r="K263" s="667">
        <v>152</v>
      </c>
      <c r="L263" s="667">
        <v>152</v>
      </c>
      <c r="M263" s="667">
        <v>152</v>
      </c>
      <c r="N263" s="667">
        <v>152</v>
      </c>
      <c r="O263" s="667">
        <v>152</v>
      </c>
      <c r="P263" s="667">
        <v>152</v>
      </c>
      <c r="Q263" s="667">
        <v>152</v>
      </c>
      <c r="R263" s="667">
        <v>152</v>
      </c>
      <c r="S263" s="668">
        <v>151581</v>
      </c>
    </row>
    <row r="264" spans="1:19">
      <c r="A264" s="667" t="s">
        <v>1154</v>
      </c>
      <c r="B264" s="667" t="s">
        <v>932</v>
      </c>
      <c r="C264" s="667" t="s">
        <v>104</v>
      </c>
      <c r="D264" s="667">
        <v>6</v>
      </c>
      <c r="E264" s="667">
        <v>1</v>
      </c>
      <c r="F264" s="667">
        <v>0</v>
      </c>
      <c r="G264" s="667">
        <v>0</v>
      </c>
      <c r="H264" s="667">
        <v>0</v>
      </c>
      <c r="I264" s="667">
        <v>0</v>
      </c>
      <c r="J264" s="667">
        <v>0</v>
      </c>
      <c r="K264" s="667">
        <v>0</v>
      </c>
      <c r="L264" s="667">
        <v>0</v>
      </c>
      <c r="M264" s="667">
        <v>0</v>
      </c>
      <c r="N264" s="667">
        <v>0</v>
      </c>
      <c r="O264" s="667">
        <v>0</v>
      </c>
      <c r="P264" s="667">
        <v>0</v>
      </c>
      <c r="Q264" s="667">
        <v>0</v>
      </c>
      <c r="R264" s="667">
        <v>0</v>
      </c>
      <c r="S264" s="668">
        <v>0</v>
      </c>
    </row>
    <row r="265" spans="1:19">
      <c r="A265" s="667" t="s">
        <v>1154</v>
      </c>
      <c r="B265" s="667" t="s">
        <v>495</v>
      </c>
      <c r="C265" s="667" t="s">
        <v>104</v>
      </c>
      <c r="D265" s="667">
        <v>6</v>
      </c>
      <c r="E265" s="667">
        <v>1</v>
      </c>
      <c r="F265" s="667">
        <v>159</v>
      </c>
      <c r="G265" s="667">
        <v>159</v>
      </c>
      <c r="H265" s="667">
        <v>159</v>
      </c>
      <c r="I265" s="667">
        <v>159</v>
      </c>
      <c r="J265" s="667">
        <v>159</v>
      </c>
      <c r="K265" s="667">
        <v>159</v>
      </c>
      <c r="L265" s="667">
        <v>159</v>
      </c>
      <c r="M265" s="667">
        <v>159</v>
      </c>
      <c r="N265" s="667">
        <v>159</v>
      </c>
      <c r="O265" s="667">
        <v>159</v>
      </c>
      <c r="P265" s="667">
        <v>159</v>
      </c>
      <c r="Q265" s="667">
        <v>159</v>
      </c>
      <c r="R265" s="667">
        <v>159</v>
      </c>
      <c r="S265" s="668">
        <v>158947</v>
      </c>
    </row>
    <row r="266" spans="1:19">
      <c r="A266" s="667" t="s">
        <v>1154</v>
      </c>
      <c r="B266" s="667" t="s">
        <v>933</v>
      </c>
      <c r="C266" s="667" t="s">
        <v>104</v>
      </c>
      <c r="D266" s="667">
        <v>6</v>
      </c>
      <c r="E266" s="667">
        <v>1</v>
      </c>
      <c r="F266" s="667">
        <v>0</v>
      </c>
      <c r="G266" s="667">
        <v>0</v>
      </c>
      <c r="H266" s="667">
        <v>0</v>
      </c>
      <c r="I266" s="667">
        <v>0</v>
      </c>
      <c r="J266" s="667">
        <v>0</v>
      </c>
      <c r="K266" s="667">
        <v>0</v>
      </c>
      <c r="L266" s="667">
        <v>0</v>
      </c>
      <c r="M266" s="667">
        <v>0</v>
      </c>
      <c r="N266" s="667">
        <v>0</v>
      </c>
      <c r="O266" s="667">
        <v>0</v>
      </c>
      <c r="P266" s="667">
        <v>0</v>
      </c>
      <c r="Q266" s="667">
        <v>0</v>
      </c>
      <c r="R266" s="667">
        <v>0</v>
      </c>
      <c r="S266" s="668">
        <v>0</v>
      </c>
    </row>
    <row r="267" spans="1:19">
      <c r="A267" s="667" t="s">
        <v>1154</v>
      </c>
      <c r="B267" s="667" t="s">
        <v>3167</v>
      </c>
      <c r="C267" s="667" t="s">
        <v>104</v>
      </c>
      <c r="D267" s="667">
        <v>6</v>
      </c>
      <c r="E267" s="667">
        <v>1</v>
      </c>
      <c r="F267" s="667">
        <v>0</v>
      </c>
      <c r="G267" s="667">
        <v>0</v>
      </c>
      <c r="H267" s="667">
        <v>0</v>
      </c>
      <c r="I267" s="667">
        <v>0</v>
      </c>
      <c r="J267" s="667">
        <v>0</v>
      </c>
      <c r="K267" s="667">
        <v>0</v>
      </c>
      <c r="L267" s="667">
        <v>0</v>
      </c>
      <c r="M267" s="667">
        <v>0</v>
      </c>
      <c r="N267" s="667">
        <v>0</v>
      </c>
      <c r="O267" s="667">
        <v>0</v>
      </c>
      <c r="P267" s="667">
        <v>0</v>
      </c>
      <c r="Q267" s="667">
        <v>0</v>
      </c>
      <c r="R267" s="667">
        <v>0</v>
      </c>
      <c r="S267" s="668">
        <v>0</v>
      </c>
    </row>
    <row r="268" spans="1:19">
      <c r="A268" s="667" t="s">
        <v>1154</v>
      </c>
      <c r="B268" s="667" t="s">
        <v>184</v>
      </c>
      <c r="C268" s="667" t="s">
        <v>104</v>
      </c>
      <c r="D268" s="667">
        <v>6</v>
      </c>
      <c r="E268" s="667">
        <v>1</v>
      </c>
      <c r="F268" s="667">
        <v>0</v>
      </c>
      <c r="G268" s="667">
        <v>0</v>
      </c>
      <c r="H268" s="667">
        <v>0</v>
      </c>
      <c r="I268" s="667">
        <v>0</v>
      </c>
      <c r="J268" s="667">
        <v>0</v>
      </c>
      <c r="K268" s="667">
        <v>0</v>
      </c>
      <c r="L268" s="667">
        <v>0</v>
      </c>
      <c r="M268" s="667">
        <v>0</v>
      </c>
      <c r="N268" s="667">
        <v>0</v>
      </c>
      <c r="O268" s="667">
        <v>0</v>
      </c>
      <c r="P268" s="667">
        <v>0</v>
      </c>
      <c r="Q268" s="667">
        <v>0</v>
      </c>
      <c r="R268" s="667">
        <v>0</v>
      </c>
      <c r="S268" s="668">
        <v>0</v>
      </c>
    </row>
    <row r="269" spans="1:19">
      <c r="A269" s="667" t="s">
        <v>1154</v>
      </c>
      <c r="B269" s="667" t="s">
        <v>167</v>
      </c>
      <c r="C269" s="667" t="s">
        <v>104</v>
      </c>
      <c r="D269" s="667">
        <v>6</v>
      </c>
      <c r="E269" s="667">
        <v>1</v>
      </c>
      <c r="F269" s="667">
        <v>26963</v>
      </c>
      <c r="G269" s="667">
        <v>26963</v>
      </c>
      <c r="H269" s="667">
        <v>26963</v>
      </c>
      <c r="I269" s="667">
        <v>26963</v>
      </c>
      <c r="J269" s="667">
        <v>26963</v>
      </c>
      <c r="K269" s="667">
        <v>26963</v>
      </c>
      <c r="L269" s="667">
        <v>26963</v>
      </c>
      <c r="M269" s="667">
        <v>26963</v>
      </c>
      <c r="N269" s="667">
        <v>26963</v>
      </c>
      <c r="O269" s="667">
        <v>26963</v>
      </c>
      <c r="P269" s="667">
        <v>26963</v>
      </c>
      <c r="Q269" s="667">
        <v>26963</v>
      </c>
      <c r="R269" s="667">
        <v>26963</v>
      </c>
      <c r="S269" s="668">
        <v>26962980</v>
      </c>
    </row>
    <row r="270" spans="1:19">
      <c r="A270" s="667" t="s">
        <v>1154</v>
      </c>
      <c r="B270" s="667" t="s">
        <v>2446</v>
      </c>
      <c r="C270" s="667" t="s">
        <v>104</v>
      </c>
      <c r="D270" s="667">
        <v>6</v>
      </c>
      <c r="E270" s="667">
        <v>1</v>
      </c>
      <c r="F270" s="667">
        <v>0</v>
      </c>
      <c r="G270" s="667">
        <v>0</v>
      </c>
      <c r="H270" s="667">
        <v>0</v>
      </c>
      <c r="I270" s="667">
        <v>0</v>
      </c>
      <c r="J270" s="667">
        <v>0</v>
      </c>
      <c r="K270" s="667">
        <v>0</v>
      </c>
      <c r="L270" s="667">
        <v>0</v>
      </c>
      <c r="M270" s="667">
        <v>0</v>
      </c>
      <c r="N270" s="667">
        <v>0</v>
      </c>
      <c r="O270" s="667">
        <v>0</v>
      </c>
      <c r="P270" s="667">
        <v>0</v>
      </c>
      <c r="Q270" s="667">
        <v>0</v>
      </c>
      <c r="R270" s="667">
        <v>0</v>
      </c>
      <c r="S270" s="668">
        <v>0</v>
      </c>
    </row>
    <row r="271" spans="1:19">
      <c r="A271" s="667" t="s">
        <v>1154</v>
      </c>
      <c r="B271" s="667" t="s">
        <v>439</v>
      </c>
      <c r="C271" s="667" t="s">
        <v>104</v>
      </c>
      <c r="D271" s="667">
        <v>6</v>
      </c>
      <c r="E271" s="667">
        <v>1</v>
      </c>
      <c r="F271" s="667">
        <v>22972</v>
      </c>
      <c r="G271" s="667">
        <v>22956</v>
      </c>
      <c r="H271" s="667">
        <v>22956</v>
      </c>
      <c r="I271" s="667">
        <v>22956</v>
      </c>
      <c r="J271" s="667">
        <v>22956</v>
      </c>
      <c r="K271" s="667">
        <v>22956</v>
      </c>
      <c r="L271" s="667">
        <v>22956</v>
      </c>
      <c r="M271" s="667">
        <v>22956</v>
      </c>
      <c r="N271" s="667">
        <v>22956</v>
      </c>
      <c r="O271" s="667">
        <v>22956</v>
      </c>
      <c r="P271" s="667">
        <v>22956</v>
      </c>
      <c r="Q271" s="667">
        <v>22956</v>
      </c>
      <c r="R271" s="667">
        <v>22956</v>
      </c>
      <c r="S271" s="668">
        <v>22957111</v>
      </c>
    </row>
    <row r="272" spans="1:19">
      <c r="A272" s="667" t="s">
        <v>1154</v>
      </c>
      <c r="B272" s="667" t="s">
        <v>934</v>
      </c>
      <c r="C272" s="667" t="s">
        <v>104</v>
      </c>
      <c r="D272" s="667">
        <v>6</v>
      </c>
      <c r="E272" s="667">
        <v>1</v>
      </c>
      <c r="F272" s="667">
        <v>0</v>
      </c>
      <c r="G272" s="667">
        <v>0</v>
      </c>
      <c r="H272" s="667">
        <v>0</v>
      </c>
      <c r="I272" s="667">
        <v>0</v>
      </c>
      <c r="J272" s="667">
        <v>0</v>
      </c>
      <c r="K272" s="667">
        <v>0</v>
      </c>
      <c r="L272" s="667">
        <v>0</v>
      </c>
      <c r="M272" s="667">
        <v>0</v>
      </c>
      <c r="N272" s="667">
        <v>0</v>
      </c>
      <c r="O272" s="667">
        <v>0</v>
      </c>
      <c r="P272" s="667">
        <v>0</v>
      </c>
      <c r="Q272" s="667">
        <v>0</v>
      </c>
      <c r="R272" s="667">
        <v>0</v>
      </c>
      <c r="S272" s="668">
        <v>0</v>
      </c>
    </row>
    <row r="273" spans="1:19">
      <c r="A273" s="667" t="s">
        <v>1154</v>
      </c>
      <c r="B273" s="667" t="s">
        <v>168</v>
      </c>
      <c r="C273" s="667" t="s">
        <v>104</v>
      </c>
      <c r="D273" s="667">
        <v>6</v>
      </c>
      <c r="E273" s="667">
        <v>1</v>
      </c>
      <c r="F273" s="667">
        <v>14486</v>
      </c>
      <c r="G273" s="667">
        <v>14486</v>
      </c>
      <c r="H273" s="667">
        <v>14486</v>
      </c>
      <c r="I273" s="667">
        <v>14486</v>
      </c>
      <c r="J273" s="667">
        <v>14486</v>
      </c>
      <c r="K273" s="667">
        <v>14486</v>
      </c>
      <c r="L273" s="667">
        <v>14486</v>
      </c>
      <c r="M273" s="667">
        <v>14486</v>
      </c>
      <c r="N273" s="667">
        <v>14486</v>
      </c>
      <c r="O273" s="667">
        <v>14486</v>
      </c>
      <c r="P273" s="667">
        <v>14486</v>
      </c>
      <c r="Q273" s="667">
        <v>14486</v>
      </c>
      <c r="R273" s="667">
        <v>14486</v>
      </c>
      <c r="S273" s="668">
        <v>14485598</v>
      </c>
    </row>
    <row r="274" spans="1:19">
      <c r="A274" s="667" t="s">
        <v>1154</v>
      </c>
      <c r="B274" s="667" t="s">
        <v>169</v>
      </c>
      <c r="C274" s="667" t="s">
        <v>104</v>
      </c>
      <c r="D274" s="667">
        <v>6</v>
      </c>
      <c r="E274" s="667">
        <v>1</v>
      </c>
      <c r="F274" s="667">
        <v>20589</v>
      </c>
      <c r="G274" s="667">
        <v>20589</v>
      </c>
      <c r="H274" s="667">
        <v>20589</v>
      </c>
      <c r="I274" s="667">
        <v>20589</v>
      </c>
      <c r="J274" s="667">
        <v>20589</v>
      </c>
      <c r="K274" s="667">
        <v>20589</v>
      </c>
      <c r="L274" s="667">
        <v>20589</v>
      </c>
      <c r="M274" s="667">
        <v>20589</v>
      </c>
      <c r="N274" s="667">
        <v>20589</v>
      </c>
      <c r="O274" s="667">
        <v>20589</v>
      </c>
      <c r="P274" s="667">
        <v>20589</v>
      </c>
      <c r="Q274" s="667">
        <v>20589</v>
      </c>
      <c r="R274" s="667">
        <v>20589</v>
      </c>
      <c r="S274" s="668">
        <v>20589184</v>
      </c>
    </row>
    <row r="275" spans="1:19">
      <c r="A275" s="667" t="s">
        <v>1154</v>
      </c>
      <c r="B275" s="667" t="s">
        <v>935</v>
      </c>
      <c r="C275" s="667" t="s">
        <v>104</v>
      </c>
      <c r="D275" s="667">
        <v>6</v>
      </c>
      <c r="E275" s="667">
        <v>1</v>
      </c>
      <c r="F275" s="667">
        <v>0</v>
      </c>
      <c r="G275" s="667">
        <v>0</v>
      </c>
      <c r="H275" s="667">
        <v>0</v>
      </c>
      <c r="I275" s="667">
        <v>0</v>
      </c>
      <c r="J275" s="667">
        <v>0</v>
      </c>
      <c r="K275" s="667">
        <v>0</v>
      </c>
      <c r="L275" s="667">
        <v>0</v>
      </c>
      <c r="M275" s="667">
        <v>0</v>
      </c>
      <c r="N275" s="667">
        <v>0</v>
      </c>
      <c r="O275" s="667">
        <v>0</v>
      </c>
      <c r="P275" s="667">
        <v>0</v>
      </c>
      <c r="Q275" s="667">
        <v>0</v>
      </c>
      <c r="R275" s="667">
        <v>0</v>
      </c>
      <c r="S275" s="668">
        <v>0</v>
      </c>
    </row>
    <row r="276" spans="1:19">
      <c r="A276" s="667" t="s">
        <v>1154</v>
      </c>
      <c r="B276" s="667" t="s">
        <v>936</v>
      </c>
      <c r="C276" s="667" t="s">
        <v>104</v>
      </c>
      <c r="D276" s="667">
        <v>6</v>
      </c>
      <c r="E276" s="667">
        <v>1</v>
      </c>
      <c r="F276" s="667">
        <v>0</v>
      </c>
      <c r="G276" s="667">
        <v>0</v>
      </c>
      <c r="H276" s="667">
        <v>0</v>
      </c>
      <c r="I276" s="667">
        <v>0</v>
      </c>
      <c r="J276" s="667">
        <v>0</v>
      </c>
      <c r="K276" s="667">
        <v>0</v>
      </c>
      <c r="L276" s="667">
        <v>0</v>
      </c>
      <c r="M276" s="667">
        <v>0</v>
      </c>
      <c r="N276" s="667">
        <v>0</v>
      </c>
      <c r="O276" s="667">
        <v>0</v>
      </c>
      <c r="P276" s="667">
        <v>0</v>
      </c>
      <c r="Q276" s="667">
        <v>0</v>
      </c>
      <c r="R276" s="667">
        <v>0</v>
      </c>
      <c r="S276" s="668">
        <v>0</v>
      </c>
    </row>
    <row r="277" spans="1:19">
      <c r="A277" s="667" t="s">
        <v>1154</v>
      </c>
      <c r="B277" s="667" t="s">
        <v>628</v>
      </c>
      <c r="C277" s="667" t="s">
        <v>104</v>
      </c>
      <c r="D277" s="667">
        <v>6</v>
      </c>
      <c r="E277" s="667">
        <v>1</v>
      </c>
      <c r="F277" s="667">
        <v>0</v>
      </c>
      <c r="G277" s="667">
        <v>0</v>
      </c>
      <c r="H277" s="667">
        <v>0</v>
      </c>
      <c r="I277" s="667">
        <v>0</v>
      </c>
      <c r="J277" s="667">
        <v>0</v>
      </c>
      <c r="K277" s="667">
        <v>0</v>
      </c>
      <c r="L277" s="667">
        <v>0</v>
      </c>
      <c r="M277" s="667">
        <v>0</v>
      </c>
      <c r="N277" s="667">
        <v>0</v>
      </c>
      <c r="O277" s="667">
        <v>0</v>
      </c>
      <c r="P277" s="667">
        <v>0</v>
      </c>
      <c r="Q277" s="667">
        <v>0</v>
      </c>
      <c r="R277" s="667">
        <v>0</v>
      </c>
      <c r="S277" s="668">
        <v>0</v>
      </c>
    </row>
    <row r="278" spans="1:19">
      <c r="A278" s="667" t="s">
        <v>1154</v>
      </c>
      <c r="B278" s="667" t="s">
        <v>3168</v>
      </c>
      <c r="C278" s="667" t="s">
        <v>104</v>
      </c>
      <c r="D278" s="667">
        <v>6</v>
      </c>
      <c r="E278" s="667">
        <v>1</v>
      </c>
      <c r="F278" s="667">
        <v>0</v>
      </c>
      <c r="G278" s="667">
        <v>0</v>
      </c>
      <c r="H278" s="667">
        <v>0</v>
      </c>
      <c r="I278" s="667">
        <v>0</v>
      </c>
      <c r="J278" s="667">
        <v>0</v>
      </c>
      <c r="K278" s="667">
        <v>0</v>
      </c>
      <c r="L278" s="667">
        <v>0</v>
      </c>
      <c r="M278" s="667">
        <v>0</v>
      </c>
      <c r="N278" s="667">
        <v>0</v>
      </c>
      <c r="O278" s="667">
        <v>0</v>
      </c>
      <c r="P278" s="667">
        <v>0</v>
      </c>
      <c r="Q278" s="667">
        <v>0</v>
      </c>
      <c r="R278" s="667">
        <v>0</v>
      </c>
      <c r="S278" s="668">
        <v>0</v>
      </c>
    </row>
    <row r="279" spans="1:19">
      <c r="A279" s="667" t="s">
        <v>1154</v>
      </c>
      <c r="B279" s="667" t="s">
        <v>937</v>
      </c>
      <c r="C279" s="667" t="s">
        <v>104</v>
      </c>
      <c r="D279" s="667">
        <v>6</v>
      </c>
      <c r="E279" s="667">
        <v>1</v>
      </c>
      <c r="F279" s="667">
        <v>0</v>
      </c>
      <c r="G279" s="667">
        <v>0</v>
      </c>
      <c r="H279" s="667">
        <v>0</v>
      </c>
      <c r="I279" s="667">
        <v>0</v>
      </c>
      <c r="J279" s="667">
        <v>0</v>
      </c>
      <c r="K279" s="667">
        <v>0</v>
      </c>
      <c r="L279" s="667">
        <v>0</v>
      </c>
      <c r="M279" s="667">
        <v>0</v>
      </c>
      <c r="N279" s="667">
        <v>0</v>
      </c>
      <c r="O279" s="667">
        <v>0</v>
      </c>
      <c r="P279" s="667">
        <v>0</v>
      </c>
      <c r="Q279" s="667">
        <v>0</v>
      </c>
      <c r="R279" s="667">
        <v>0</v>
      </c>
      <c r="S279" s="668">
        <v>0</v>
      </c>
    </row>
    <row r="280" spans="1:19">
      <c r="A280" s="667" t="s">
        <v>1154</v>
      </c>
      <c r="B280" s="667" t="s">
        <v>170</v>
      </c>
      <c r="C280" s="667" t="s">
        <v>104</v>
      </c>
      <c r="D280" s="667">
        <v>6</v>
      </c>
      <c r="E280" s="667">
        <v>1</v>
      </c>
      <c r="F280" s="667">
        <v>5744</v>
      </c>
      <c r="G280" s="667">
        <v>5744</v>
      </c>
      <c r="H280" s="667">
        <v>5744</v>
      </c>
      <c r="I280" s="667">
        <v>5744</v>
      </c>
      <c r="J280" s="667">
        <v>5744</v>
      </c>
      <c r="K280" s="667">
        <v>5744</v>
      </c>
      <c r="L280" s="667">
        <v>5744</v>
      </c>
      <c r="M280" s="667">
        <v>5744</v>
      </c>
      <c r="N280" s="667">
        <v>5744</v>
      </c>
      <c r="O280" s="667">
        <v>5744</v>
      </c>
      <c r="P280" s="667">
        <v>5744</v>
      </c>
      <c r="Q280" s="667">
        <v>5744</v>
      </c>
      <c r="R280" s="667">
        <v>5744</v>
      </c>
      <c r="S280" s="668">
        <v>5744097</v>
      </c>
    </row>
    <row r="281" spans="1:19">
      <c r="A281" s="667" t="s">
        <v>1154</v>
      </c>
      <c r="B281" s="667" t="s">
        <v>938</v>
      </c>
      <c r="C281" s="667" t="s">
        <v>104</v>
      </c>
      <c r="D281" s="667">
        <v>6</v>
      </c>
      <c r="E281" s="667">
        <v>1</v>
      </c>
      <c r="F281" s="667">
        <v>0</v>
      </c>
      <c r="G281" s="667">
        <v>0</v>
      </c>
      <c r="H281" s="667">
        <v>0</v>
      </c>
      <c r="I281" s="667">
        <v>0</v>
      </c>
      <c r="J281" s="667">
        <v>0</v>
      </c>
      <c r="K281" s="667">
        <v>0</v>
      </c>
      <c r="L281" s="667">
        <v>0</v>
      </c>
      <c r="M281" s="667">
        <v>0</v>
      </c>
      <c r="N281" s="667">
        <v>0</v>
      </c>
      <c r="O281" s="667">
        <v>0</v>
      </c>
      <c r="P281" s="667">
        <v>0</v>
      </c>
      <c r="Q281" s="667">
        <v>0</v>
      </c>
      <c r="R281" s="667">
        <v>0</v>
      </c>
      <c r="S281" s="668">
        <v>0</v>
      </c>
    </row>
    <row r="282" spans="1:19">
      <c r="A282" s="667" t="s">
        <v>1154</v>
      </c>
      <c r="B282" s="667" t="s">
        <v>765</v>
      </c>
      <c r="C282" s="667" t="s">
        <v>104</v>
      </c>
      <c r="D282" s="667">
        <v>6</v>
      </c>
      <c r="E282" s="667">
        <v>1</v>
      </c>
      <c r="F282" s="667">
        <v>0</v>
      </c>
      <c r="G282" s="667">
        <v>0</v>
      </c>
      <c r="H282" s="667">
        <v>0</v>
      </c>
      <c r="I282" s="667">
        <v>0</v>
      </c>
      <c r="J282" s="667">
        <v>0</v>
      </c>
      <c r="K282" s="667">
        <v>0</v>
      </c>
      <c r="L282" s="667">
        <v>0</v>
      </c>
      <c r="M282" s="667">
        <v>0</v>
      </c>
      <c r="N282" s="667">
        <v>0</v>
      </c>
      <c r="O282" s="667">
        <v>0</v>
      </c>
      <c r="P282" s="667">
        <v>0</v>
      </c>
      <c r="Q282" s="667">
        <v>0</v>
      </c>
      <c r="R282" s="667">
        <v>0</v>
      </c>
      <c r="S282" s="668">
        <v>0</v>
      </c>
    </row>
    <row r="283" spans="1:19">
      <c r="A283" s="667" t="s">
        <v>1154</v>
      </c>
      <c r="B283" s="667" t="s">
        <v>629</v>
      </c>
      <c r="C283" s="667" t="s">
        <v>104</v>
      </c>
      <c r="D283" s="667">
        <v>6</v>
      </c>
      <c r="E283" s="667">
        <v>1</v>
      </c>
      <c r="F283" s="667">
        <v>0</v>
      </c>
      <c r="G283" s="667">
        <v>0</v>
      </c>
      <c r="H283" s="667">
        <v>0</v>
      </c>
      <c r="I283" s="667">
        <v>0</v>
      </c>
      <c r="J283" s="667">
        <v>0</v>
      </c>
      <c r="K283" s="667">
        <v>0</v>
      </c>
      <c r="L283" s="667">
        <v>0</v>
      </c>
      <c r="M283" s="667">
        <v>0</v>
      </c>
      <c r="N283" s="667">
        <v>0</v>
      </c>
      <c r="O283" s="667">
        <v>0</v>
      </c>
      <c r="P283" s="667">
        <v>0</v>
      </c>
      <c r="Q283" s="667">
        <v>0</v>
      </c>
      <c r="R283" s="667">
        <v>0</v>
      </c>
      <c r="S283" s="668">
        <v>0</v>
      </c>
    </row>
    <row r="284" spans="1:19">
      <c r="A284" s="667" t="s">
        <v>1154</v>
      </c>
      <c r="B284" s="667" t="s">
        <v>817</v>
      </c>
      <c r="C284" s="667" t="s">
        <v>104</v>
      </c>
      <c r="D284" s="667">
        <v>6</v>
      </c>
      <c r="E284" s="667">
        <v>1</v>
      </c>
      <c r="F284" s="667">
        <v>0</v>
      </c>
      <c r="G284" s="667">
        <v>0</v>
      </c>
      <c r="H284" s="667">
        <v>0</v>
      </c>
      <c r="I284" s="667">
        <v>0</v>
      </c>
      <c r="J284" s="667">
        <v>0</v>
      </c>
      <c r="K284" s="667">
        <v>0</v>
      </c>
      <c r="L284" s="667">
        <v>0</v>
      </c>
      <c r="M284" s="667">
        <v>0</v>
      </c>
      <c r="N284" s="667">
        <v>0</v>
      </c>
      <c r="O284" s="667">
        <v>0</v>
      </c>
      <c r="P284" s="667">
        <v>0</v>
      </c>
      <c r="Q284" s="667">
        <v>0</v>
      </c>
      <c r="R284" s="667">
        <v>0</v>
      </c>
      <c r="S284" s="668">
        <v>0</v>
      </c>
    </row>
    <row r="285" spans="1:19">
      <c r="A285" s="667" t="s">
        <v>1154</v>
      </c>
      <c r="B285" s="667" t="s">
        <v>440</v>
      </c>
      <c r="C285" s="667" t="s">
        <v>104</v>
      </c>
      <c r="D285" s="667">
        <v>6</v>
      </c>
      <c r="E285" s="667">
        <v>1</v>
      </c>
      <c r="F285" s="667">
        <v>0</v>
      </c>
      <c r="G285" s="667">
        <v>0</v>
      </c>
      <c r="H285" s="667">
        <v>0</v>
      </c>
      <c r="I285" s="667">
        <v>0</v>
      </c>
      <c r="J285" s="667">
        <v>0</v>
      </c>
      <c r="K285" s="667">
        <v>0</v>
      </c>
      <c r="L285" s="667">
        <v>0</v>
      </c>
      <c r="M285" s="667">
        <v>0</v>
      </c>
      <c r="N285" s="667">
        <v>0</v>
      </c>
      <c r="O285" s="667">
        <v>0</v>
      </c>
      <c r="P285" s="667">
        <v>0</v>
      </c>
      <c r="Q285" s="667">
        <v>0</v>
      </c>
      <c r="R285" s="667">
        <v>0</v>
      </c>
      <c r="S285" s="668">
        <v>0</v>
      </c>
    </row>
    <row r="286" spans="1:19">
      <c r="A286" s="667" t="s">
        <v>1154</v>
      </c>
      <c r="B286" s="667" t="s">
        <v>939</v>
      </c>
      <c r="C286" s="667" t="s">
        <v>104</v>
      </c>
      <c r="D286" s="667">
        <v>6</v>
      </c>
      <c r="E286" s="667">
        <v>1</v>
      </c>
      <c r="F286" s="667">
        <v>0</v>
      </c>
      <c r="G286" s="667">
        <v>0</v>
      </c>
      <c r="H286" s="667">
        <v>0</v>
      </c>
      <c r="I286" s="667">
        <v>0</v>
      </c>
      <c r="J286" s="667">
        <v>0</v>
      </c>
      <c r="K286" s="667">
        <v>0</v>
      </c>
      <c r="L286" s="667">
        <v>0</v>
      </c>
      <c r="M286" s="667">
        <v>0</v>
      </c>
      <c r="N286" s="667">
        <v>0</v>
      </c>
      <c r="O286" s="667">
        <v>0</v>
      </c>
      <c r="P286" s="667">
        <v>0</v>
      </c>
      <c r="Q286" s="667">
        <v>0</v>
      </c>
      <c r="R286" s="667">
        <v>0</v>
      </c>
      <c r="S286" s="668">
        <v>0</v>
      </c>
    </row>
    <row r="287" spans="1:19">
      <c r="A287" s="667" t="s">
        <v>1154</v>
      </c>
      <c r="B287" s="667" t="s">
        <v>441</v>
      </c>
      <c r="C287" s="667" t="s">
        <v>104</v>
      </c>
      <c r="D287" s="667">
        <v>6</v>
      </c>
      <c r="E287" s="667">
        <v>1</v>
      </c>
      <c r="F287" s="667">
        <v>1497</v>
      </c>
      <c r="G287" s="667">
        <v>1497</v>
      </c>
      <c r="H287" s="667">
        <v>1497</v>
      </c>
      <c r="I287" s="667">
        <v>1497</v>
      </c>
      <c r="J287" s="667">
        <v>1497</v>
      </c>
      <c r="K287" s="667">
        <v>1497</v>
      </c>
      <c r="L287" s="667">
        <v>1497</v>
      </c>
      <c r="M287" s="667">
        <v>1497</v>
      </c>
      <c r="N287" s="667">
        <v>1497</v>
      </c>
      <c r="O287" s="667">
        <v>1497</v>
      </c>
      <c r="P287" s="667">
        <v>1497</v>
      </c>
      <c r="Q287" s="667">
        <v>1497</v>
      </c>
      <c r="R287" s="667">
        <v>1497</v>
      </c>
      <c r="S287" s="668">
        <v>1496756</v>
      </c>
    </row>
    <row r="288" spans="1:19">
      <c r="A288" s="667" t="s">
        <v>1154</v>
      </c>
      <c r="B288" s="667" t="s">
        <v>2447</v>
      </c>
      <c r="C288" s="667" t="s">
        <v>104</v>
      </c>
      <c r="D288" s="667">
        <v>6</v>
      </c>
      <c r="E288" s="667">
        <v>1</v>
      </c>
      <c r="F288" s="667">
        <v>0</v>
      </c>
      <c r="G288" s="667">
        <v>0</v>
      </c>
      <c r="H288" s="667">
        <v>0</v>
      </c>
      <c r="I288" s="667">
        <v>0</v>
      </c>
      <c r="J288" s="667">
        <v>0</v>
      </c>
      <c r="K288" s="667">
        <v>0</v>
      </c>
      <c r="L288" s="667">
        <v>0</v>
      </c>
      <c r="M288" s="667">
        <v>0</v>
      </c>
      <c r="N288" s="667">
        <v>0</v>
      </c>
      <c r="O288" s="667">
        <v>0</v>
      </c>
      <c r="P288" s="667">
        <v>0</v>
      </c>
      <c r="Q288" s="667">
        <v>0</v>
      </c>
      <c r="R288" s="667">
        <v>0</v>
      </c>
      <c r="S288" s="668">
        <v>0</v>
      </c>
    </row>
    <row r="289" spans="1:19">
      <c r="A289" s="667" t="s">
        <v>1154</v>
      </c>
      <c r="B289" s="667" t="s">
        <v>3169</v>
      </c>
      <c r="C289" s="667" t="s">
        <v>104</v>
      </c>
      <c r="D289" s="667">
        <v>6</v>
      </c>
      <c r="E289" s="667">
        <v>1</v>
      </c>
      <c r="F289" s="667">
        <v>0</v>
      </c>
      <c r="G289" s="667">
        <v>0</v>
      </c>
      <c r="H289" s="667">
        <v>0</v>
      </c>
      <c r="I289" s="667">
        <v>0</v>
      </c>
      <c r="J289" s="667">
        <v>0</v>
      </c>
      <c r="K289" s="667">
        <v>0</v>
      </c>
      <c r="L289" s="667">
        <v>0</v>
      </c>
      <c r="M289" s="667">
        <v>0</v>
      </c>
      <c r="N289" s="667">
        <v>0</v>
      </c>
      <c r="O289" s="667">
        <v>0</v>
      </c>
      <c r="P289" s="667">
        <v>0</v>
      </c>
      <c r="Q289" s="667">
        <v>0</v>
      </c>
      <c r="R289" s="667">
        <v>0</v>
      </c>
      <c r="S289" s="668">
        <v>0</v>
      </c>
    </row>
    <row r="290" spans="1:19">
      <c r="A290" s="667" t="s">
        <v>1154</v>
      </c>
      <c r="B290" s="667" t="s">
        <v>442</v>
      </c>
      <c r="C290" s="667" t="s">
        <v>104</v>
      </c>
      <c r="D290" s="667">
        <v>6</v>
      </c>
      <c r="E290" s="667">
        <v>1</v>
      </c>
      <c r="F290" s="667">
        <v>0</v>
      </c>
      <c r="G290" s="667">
        <v>0</v>
      </c>
      <c r="H290" s="667">
        <v>0</v>
      </c>
      <c r="I290" s="667">
        <v>0</v>
      </c>
      <c r="J290" s="667">
        <v>0</v>
      </c>
      <c r="K290" s="667">
        <v>0</v>
      </c>
      <c r="L290" s="667">
        <v>0</v>
      </c>
      <c r="M290" s="667">
        <v>0</v>
      </c>
      <c r="N290" s="667">
        <v>0</v>
      </c>
      <c r="O290" s="667">
        <v>0</v>
      </c>
      <c r="P290" s="667">
        <v>0</v>
      </c>
      <c r="Q290" s="667">
        <v>0</v>
      </c>
      <c r="R290" s="667">
        <v>0</v>
      </c>
      <c r="S290" s="668">
        <v>267</v>
      </c>
    </row>
    <row r="291" spans="1:19">
      <c r="A291" s="667" t="s">
        <v>1154</v>
      </c>
      <c r="B291" s="667" t="s">
        <v>940</v>
      </c>
      <c r="C291" s="667" t="s">
        <v>104</v>
      </c>
      <c r="D291" s="667">
        <v>6</v>
      </c>
      <c r="E291" s="667">
        <v>1</v>
      </c>
      <c r="F291" s="667">
        <v>0</v>
      </c>
      <c r="G291" s="667">
        <v>0</v>
      </c>
      <c r="H291" s="667">
        <v>0</v>
      </c>
      <c r="I291" s="667">
        <v>0</v>
      </c>
      <c r="J291" s="667">
        <v>0</v>
      </c>
      <c r="K291" s="667">
        <v>0</v>
      </c>
      <c r="L291" s="667">
        <v>0</v>
      </c>
      <c r="M291" s="667">
        <v>0</v>
      </c>
      <c r="N291" s="667">
        <v>0</v>
      </c>
      <c r="O291" s="667">
        <v>0</v>
      </c>
      <c r="P291" s="667">
        <v>0</v>
      </c>
      <c r="Q291" s="667">
        <v>0</v>
      </c>
      <c r="R291" s="667">
        <v>0</v>
      </c>
      <c r="S291" s="668">
        <v>0</v>
      </c>
    </row>
    <row r="292" spans="1:19">
      <c r="A292" s="667" t="s">
        <v>1154</v>
      </c>
      <c r="B292" s="667" t="s">
        <v>941</v>
      </c>
      <c r="C292" s="667" t="s">
        <v>104</v>
      </c>
      <c r="D292" s="667">
        <v>6</v>
      </c>
      <c r="E292" s="667">
        <v>1</v>
      </c>
      <c r="F292" s="667">
        <v>0</v>
      </c>
      <c r="G292" s="667">
        <v>0</v>
      </c>
      <c r="H292" s="667">
        <v>0</v>
      </c>
      <c r="I292" s="667">
        <v>0</v>
      </c>
      <c r="J292" s="667">
        <v>0</v>
      </c>
      <c r="K292" s="667">
        <v>0</v>
      </c>
      <c r="L292" s="667">
        <v>0</v>
      </c>
      <c r="M292" s="667">
        <v>0</v>
      </c>
      <c r="N292" s="667">
        <v>0</v>
      </c>
      <c r="O292" s="667">
        <v>0</v>
      </c>
      <c r="P292" s="667">
        <v>0</v>
      </c>
      <c r="Q292" s="667">
        <v>0</v>
      </c>
      <c r="R292" s="667">
        <v>0</v>
      </c>
      <c r="S292" s="668">
        <v>0</v>
      </c>
    </row>
    <row r="293" spans="1:19">
      <c r="A293" s="667" t="s">
        <v>1154</v>
      </c>
      <c r="B293" s="667" t="s">
        <v>619</v>
      </c>
      <c r="C293" s="667" t="s">
        <v>104</v>
      </c>
      <c r="D293" s="667">
        <v>6</v>
      </c>
      <c r="E293" s="667">
        <v>1</v>
      </c>
      <c r="F293" s="667">
        <v>45</v>
      </c>
      <c r="G293" s="667">
        <v>45</v>
      </c>
      <c r="H293" s="667">
        <v>45</v>
      </c>
      <c r="I293" s="667">
        <v>45</v>
      </c>
      <c r="J293" s="667">
        <v>45</v>
      </c>
      <c r="K293" s="667">
        <v>45</v>
      </c>
      <c r="L293" s="667">
        <v>45</v>
      </c>
      <c r="M293" s="667">
        <v>45</v>
      </c>
      <c r="N293" s="667">
        <v>45</v>
      </c>
      <c r="O293" s="667">
        <v>45</v>
      </c>
      <c r="P293" s="667">
        <v>45</v>
      </c>
      <c r="Q293" s="667">
        <v>45</v>
      </c>
      <c r="R293" s="667">
        <v>45</v>
      </c>
      <c r="S293" s="668">
        <v>44555</v>
      </c>
    </row>
    <row r="294" spans="1:19">
      <c r="A294" s="667" t="s">
        <v>1154</v>
      </c>
      <c r="B294" s="667" t="s">
        <v>942</v>
      </c>
      <c r="C294" s="667" t="s">
        <v>104</v>
      </c>
      <c r="D294" s="667">
        <v>6</v>
      </c>
      <c r="E294" s="667">
        <v>1</v>
      </c>
      <c r="F294" s="667">
        <v>0</v>
      </c>
      <c r="G294" s="667">
        <v>0</v>
      </c>
      <c r="H294" s="667">
        <v>0</v>
      </c>
      <c r="I294" s="667">
        <v>0</v>
      </c>
      <c r="J294" s="667">
        <v>0</v>
      </c>
      <c r="K294" s="667">
        <v>0</v>
      </c>
      <c r="L294" s="667">
        <v>0</v>
      </c>
      <c r="M294" s="667">
        <v>0</v>
      </c>
      <c r="N294" s="667">
        <v>0</v>
      </c>
      <c r="O294" s="667">
        <v>0</v>
      </c>
      <c r="P294" s="667">
        <v>0</v>
      </c>
      <c r="Q294" s="667">
        <v>0</v>
      </c>
      <c r="R294" s="667">
        <v>0</v>
      </c>
      <c r="S294" s="668">
        <v>0</v>
      </c>
    </row>
    <row r="295" spans="1:19">
      <c r="A295" s="667" t="s">
        <v>1154</v>
      </c>
      <c r="B295" s="667" t="s">
        <v>630</v>
      </c>
      <c r="C295" s="667" t="s">
        <v>104</v>
      </c>
      <c r="D295" s="667">
        <v>6</v>
      </c>
      <c r="E295" s="667">
        <v>1</v>
      </c>
      <c r="F295" s="667">
        <v>0</v>
      </c>
      <c r="G295" s="667">
        <v>0</v>
      </c>
      <c r="H295" s="667">
        <v>0</v>
      </c>
      <c r="I295" s="667">
        <v>0</v>
      </c>
      <c r="J295" s="667">
        <v>0</v>
      </c>
      <c r="K295" s="667">
        <v>0</v>
      </c>
      <c r="L295" s="667">
        <v>0</v>
      </c>
      <c r="M295" s="667">
        <v>0</v>
      </c>
      <c r="N295" s="667">
        <v>0</v>
      </c>
      <c r="O295" s="667">
        <v>0</v>
      </c>
      <c r="P295" s="667">
        <v>0</v>
      </c>
      <c r="Q295" s="667">
        <v>0</v>
      </c>
      <c r="R295" s="667">
        <v>0</v>
      </c>
      <c r="S295" s="668">
        <v>0</v>
      </c>
    </row>
    <row r="296" spans="1:19">
      <c r="A296" s="667" t="s">
        <v>1154</v>
      </c>
      <c r="B296" s="667" t="s">
        <v>943</v>
      </c>
      <c r="C296" s="667" t="s">
        <v>104</v>
      </c>
      <c r="D296" s="667">
        <v>6</v>
      </c>
      <c r="E296" s="667">
        <v>1</v>
      </c>
      <c r="F296" s="667">
        <v>0</v>
      </c>
      <c r="G296" s="667">
        <v>0</v>
      </c>
      <c r="H296" s="667">
        <v>0</v>
      </c>
      <c r="I296" s="667">
        <v>0</v>
      </c>
      <c r="J296" s="667">
        <v>0</v>
      </c>
      <c r="K296" s="667">
        <v>0</v>
      </c>
      <c r="L296" s="667">
        <v>0</v>
      </c>
      <c r="M296" s="667">
        <v>0</v>
      </c>
      <c r="N296" s="667">
        <v>0</v>
      </c>
      <c r="O296" s="667">
        <v>0</v>
      </c>
      <c r="P296" s="667">
        <v>0</v>
      </c>
      <c r="Q296" s="667">
        <v>0</v>
      </c>
      <c r="R296" s="667">
        <v>0</v>
      </c>
      <c r="S296" s="668">
        <v>0</v>
      </c>
    </row>
    <row r="297" spans="1:19">
      <c r="A297" s="667" t="s">
        <v>1154</v>
      </c>
      <c r="B297" s="667" t="s">
        <v>171</v>
      </c>
      <c r="C297" s="667" t="s">
        <v>104</v>
      </c>
      <c r="D297" s="667">
        <v>6</v>
      </c>
      <c r="E297" s="667">
        <v>1</v>
      </c>
      <c r="F297" s="667">
        <v>94433</v>
      </c>
      <c r="G297" s="667">
        <v>94137</v>
      </c>
      <c r="H297" s="667">
        <v>93795</v>
      </c>
      <c r="I297" s="667">
        <v>93896</v>
      </c>
      <c r="J297" s="667">
        <v>93848</v>
      </c>
      <c r="K297" s="667">
        <v>92730</v>
      </c>
      <c r="L297" s="667">
        <v>92818</v>
      </c>
      <c r="M297" s="667">
        <v>93054</v>
      </c>
      <c r="N297" s="667">
        <v>93052</v>
      </c>
      <c r="O297" s="667">
        <v>93041</v>
      </c>
      <c r="P297" s="667">
        <v>93089</v>
      </c>
      <c r="Q297" s="667">
        <v>93247</v>
      </c>
      <c r="R297" s="667">
        <v>96570</v>
      </c>
      <c r="S297" s="668">
        <v>93517431</v>
      </c>
    </row>
    <row r="298" spans="1:19">
      <c r="A298" s="667" t="s">
        <v>1154</v>
      </c>
      <c r="B298" s="667" t="s">
        <v>944</v>
      </c>
      <c r="C298" s="667" t="s">
        <v>104</v>
      </c>
      <c r="D298" s="667">
        <v>6</v>
      </c>
      <c r="E298" s="667">
        <v>1</v>
      </c>
      <c r="F298" s="667">
        <v>0</v>
      </c>
      <c r="G298" s="667">
        <v>0</v>
      </c>
      <c r="H298" s="667">
        <v>0</v>
      </c>
      <c r="I298" s="667">
        <v>0</v>
      </c>
      <c r="J298" s="667">
        <v>0</v>
      </c>
      <c r="K298" s="667">
        <v>0</v>
      </c>
      <c r="L298" s="667">
        <v>0</v>
      </c>
      <c r="M298" s="667">
        <v>0</v>
      </c>
      <c r="N298" s="667">
        <v>0</v>
      </c>
      <c r="O298" s="667">
        <v>0</v>
      </c>
      <c r="P298" s="667">
        <v>0</v>
      </c>
      <c r="Q298" s="667">
        <v>0</v>
      </c>
      <c r="R298" s="667">
        <v>0</v>
      </c>
      <c r="S298" s="668">
        <v>0</v>
      </c>
    </row>
    <row r="299" spans="1:19">
      <c r="A299" s="667" t="s">
        <v>1154</v>
      </c>
      <c r="B299" s="667" t="s">
        <v>443</v>
      </c>
      <c r="C299" s="667" t="s">
        <v>104</v>
      </c>
      <c r="D299" s="667">
        <v>6</v>
      </c>
      <c r="E299" s="667">
        <v>1</v>
      </c>
      <c r="F299" s="667">
        <v>204</v>
      </c>
      <c r="G299" s="667">
        <v>204</v>
      </c>
      <c r="H299" s="667">
        <v>204</v>
      </c>
      <c r="I299" s="667">
        <v>204</v>
      </c>
      <c r="J299" s="667">
        <v>204</v>
      </c>
      <c r="K299" s="667">
        <v>204</v>
      </c>
      <c r="L299" s="667">
        <v>204</v>
      </c>
      <c r="M299" s="667">
        <v>204</v>
      </c>
      <c r="N299" s="667">
        <v>204</v>
      </c>
      <c r="O299" s="667">
        <v>204</v>
      </c>
      <c r="P299" s="667">
        <v>204</v>
      </c>
      <c r="Q299" s="667">
        <v>204</v>
      </c>
      <c r="R299" s="667">
        <v>204</v>
      </c>
      <c r="S299" s="668">
        <v>204200</v>
      </c>
    </row>
    <row r="300" spans="1:19">
      <c r="A300" s="667" t="s">
        <v>1154</v>
      </c>
      <c r="B300" s="667" t="s">
        <v>571</v>
      </c>
      <c r="C300" s="667" t="s">
        <v>104</v>
      </c>
      <c r="D300" s="667">
        <v>6</v>
      </c>
      <c r="E300" s="667">
        <v>1</v>
      </c>
      <c r="F300" s="667">
        <v>0</v>
      </c>
      <c r="G300" s="667">
        <v>0</v>
      </c>
      <c r="H300" s="667">
        <v>0</v>
      </c>
      <c r="I300" s="667">
        <v>0</v>
      </c>
      <c r="J300" s="667">
        <v>0</v>
      </c>
      <c r="K300" s="667">
        <v>0</v>
      </c>
      <c r="L300" s="667">
        <v>0</v>
      </c>
      <c r="M300" s="667">
        <v>0</v>
      </c>
      <c r="N300" s="667">
        <v>0</v>
      </c>
      <c r="O300" s="667">
        <v>0</v>
      </c>
      <c r="P300" s="667">
        <v>0</v>
      </c>
      <c r="Q300" s="667">
        <v>0</v>
      </c>
      <c r="R300" s="667">
        <v>0</v>
      </c>
      <c r="S300" s="668">
        <v>0</v>
      </c>
    </row>
    <row r="301" spans="1:19">
      <c r="A301" s="667" t="s">
        <v>1154</v>
      </c>
      <c r="B301" s="667" t="s">
        <v>818</v>
      </c>
      <c r="C301" s="667" t="s">
        <v>104</v>
      </c>
      <c r="D301" s="667">
        <v>6</v>
      </c>
      <c r="E301" s="667">
        <v>1</v>
      </c>
      <c r="F301" s="667">
        <v>0</v>
      </c>
      <c r="G301" s="667">
        <v>0</v>
      </c>
      <c r="H301" s="667">
        <v>0</v>
      </c>
      <c r="I301" s="667">
        <v>0</v>
      </c>
      <c r="J301" s="667">
        <v>0</v>
      </c>
      <c r="K301" s="667">
        <v>0</v>
      </c>
      <c r="L301" s="667">
        <v>0</v>
      </c>
      <c r="M301" s="667">
        <v>0</v>
      </c>
      <c r="N301" s="667">
        <v>0</v>
      </c>
      <c r="O301" s="667">
        <v>0</v>
      </c>
      <c r="P301" s="667">
        <v>0</v>
      </c>
      <c r="Q301" s="667">
        <v>0</v>
      </c>
      <c r="R301" s="667">
        <v>0</v>
      </c>
      <c r="S301" s="668">
        <v>0</v>
      </c>
    </row>
    <row r="302" spans="1:19">
      <c r="A302" s="667" t="s">
        <v>1154</v>
      </c>
      <c r="B302" s="667" t="s">
        <v>172</v>
      </c>
      <c r="C302" s="667" t="s">
        <v>104</v>
      </c>
      <c r="D302" s="667">
        <v>6</v>
      </c>
      <c r="E302" s="667">
        <v>1</v>
      </c>
      <c r="F302" s="667">
        <v>3517</v>
      </c>
      <c r="G302" s="667">
        <v>3517</v>
      </c>
      <c r="H302" s="667">
        <v>3517</v>
      </c>
      <c r="I302" s="667">
        <v>3520</v>
      </c>
      <c r="J302" s="667">
        <v>3520</v>
      </c>
      <c r="K302" s="667">
        <v>3520</v>
      </c>
      <c r="L302" s="667">
        <v>3520</v>
      </c>
      <c r="M302" s="667">
        <v>3520</v>
      </c>
      <c r="N302" s="667">
        <v>3520</v>
      </c>
      <c r="O302" s="667">
        <v>3520</v>
      </c>
      <c r="P302" s="667">
        <v>3520</v>
      </c>
      <c r="Q302" s="667">
        <v>3520</v>
      </c>
      <c r="R302" s="667">
        <v>3520</v>
      </c>
      <c r="S302" s="668">
        <v>3519008</v>
      </c>
    </row>
    <row r="303" spans="1:19">
      <c r="A303" s="667" t="s">
        <v>1154</v>
      </c>
      <c r="B303" s="667" t="s">
        <v>945</v>
      </c>
      <c r="C303" s="667" t="s">
        <v>104</v>
      </c>
      <c r="D303" s="667">
        <v>6</v>
      </c>
      <c r="E303" s="667">
        <v>1</v>
      </c>
      <c r="F303" s="667">
        <v>0</v>
      </c>
      <c r="G303" s="667">
        <v>0</v>
      </c>
      <c r="H303" s="667">
        <v>0</v>
      </c>
      <c r="I303" s="667">
        <v>0</v>
      </c>
      <c r="J303" s="667">
        <v>0</v>
      </c>
      <c r="K303" s="667">
        <v>0</v>
      </c>
      <c r="L303" s="667">
        <v>0</v>
      </c>
      <c r="M303" s="667">
        <v>0</v>
      </c>
      <c r="N303" s="667">
        <v>0</v>
      </c>
      <c r="O303" s="667">
        <v>0</v>
      </c>
      <c r="P303" s="667">
        <v>0</v>
      </c>
      <c r="Q303" s="667">
        <v>0</v>
      </c>
      <c r="R303" s="667">
        <v>0</v>
      </c>
      <c r="S303" s="668">
        <v>0</v>
      </c>
    </row>
    <row r="304" spans="1:19">
      <c r="A304" s="667" t="s">
        <v>1154</v>
      </c>
      <c r="B304" s="667" t="s">
        <v>766</v>
      </c>
      <c r="C304" s="667" t="s">
        <v>104</v>
      </c>
      <c r="D304" s="667">
        <v>6</v>
      </c>
      <c r="E304" s="667">
        <v>1</v>
      </c>
      <c r="F304" s="667">
        <v>0</v>
      </c>
      <c r="G304" s="667">
        <v>0</v>
      </c>
      <c r="H304" s="667">
        <v>0</v>
      </c>
      <c r="I304" s="667">
        <v>0</v>
      </c>
      <c r="J304" s="667">
        <v>0</v>
      </c>
      <c r="K304" s="667">
        <v>0</v>
      </c>
      <c r="L304" s="667">
        <v>0</v>
      </c>
      <c r="M304" s="667">
        <v>0</v>
      </c>
      <c r="N304" s="667">
        <v>0</v>
      </c>
      <c r="O304" s="667">
        <v>0</v>
      </c>
      <c r="P304" s="667">
        <v>0</v>
      </c>
      <c r="Q304" s="667">
        <v>0</v>
      </c>
      <c r="R304" s="667">
        <v>0</v>
      </c>
      <c r="S304" s="668">
        <v>0</v>
      </c>
    </row>
    <row r="305" spans="1:19">
      <c r="A305" s="667" t="s">
        <v>1154</v>
      </c>
      <c r="B305" s="667" t="s">
        <v>572</v>
      </c>
      <c r="C305" s="667" t="s">
        <v>104</v>
      </c>
      <c r="D305" s="667">
        <v>6</v>
      </c>
      <c r="E305" s="667">
        <v>1</v>
      </c>
      <c r="F305" s="667">
        <v>0</v>
      </c>
      <c r="G305" s="667">
        <v>0</v>
      </c>
      <c r="H305" s="667">
        <v>0</v>
      </c>
      <c r="I305" s="667">
        <v>0</v>
      </c>
      <c r="J305" s="667">
        <v>0</v>
      </c>
      <c r="K305" s="667">
        <v>0</v>
      </c>
      <c r="L305" s="667">
        <v>0</v>
      </c>
      <c r="M305" s="667">
        <v>0</v>
      </c>
      <c r="N305" s="667">
        <v>0</v>
      </c>
      <c r="O305" s="667">
        <v>0</v>
      </c>
      <c r="P305" s="667">
        <v>0</v>
      </c>
      <c r="Q305" s="667">
        <v>0</v>
      </c>
      <c r="R305" s="667">
        <v>0</v>
      </c>
      <c r="S305" s="668">
        <v>0</v>
      </c>
    </row>
    <row r="306" spans="1:19">
      <c r="A306" s="667" t="s">
        <v>1154</v>
      </c>
      <c r="B306" s="667" t="s">
        <v>946</v>
      </c>
      <c r="C306" s="667" t="s">
        <v>104</v>
      </c>
      <c r="D306" s="667">
        <v>6</v>
      </c>
      <c r="E306" s="667">
        <v>1</v>
      </c>
      <c r="F306" s="667">
        <v>0</v>
      </c>
      <c r="G306" s="667">
        <v>0</v>
      </c>
      <c r="H306" s="667">
        <v>0</v>
      </c>
      <c r="I306" s="667">
        <v>0</v>
      </c>
      <c r="J306" s="667">
        <v>0</v>
      </c>
      <c r="K306" s="667">
        <v>0</v>
      </c>
      <c r="L306" s="667">
        <v>0</v>
      </c>
      <c r="M306" s="667">
        <v>0</v>
      </c>
      <c r="N306" s="667">
        <v>0</v>
      </c>
      <c r="O306" s="667">
        <v>0</v>
      </c>
      <c r="P306" s="667">
        <v>0</v>
      </c>
      <c r="Q306" s="667">
        <v>0</v>
      </c>
      <c r="R306" s="667">
        <v>0</v>
      </c>
      <c r="S306" s="668">
        <v>0</v>
      </c>
    </row>
    <row r="307" spans="1:19">
      <c r="A307" s="667" t="s">
        <v>1154</v>
      </c>
      <c r="B307" s="667" t="s">
        <v>819</v>
      </c>
      <c r="C307" s="667" t="s">
        <v>104</v>
      </c>
      <c r="D307" s="667">
        <v>6</v>
      </c>
      <c r="E307" s="667">
        <v>1</v>
      </c>
      <c r="F307" s="667">
        <v>0</v>
      </c>
      <c r="G307" s="667">
        <v>0</v>
      </c>
      <c r="H307" s="667">
        <v>0</v>
      </c>
      <c r="I307" s="667">
        <v>0</v>
      </c>
      <c r="J307" s="667">
        <v>0</v>
      </c>
      <c r="K307" s="667">
        <v>0</v>
      </c>
      <c r="L307" s="667">
        <v>0</v>
      </c>
      <c r="M307" s="667">
        <v>0</v>
      </c>
      <c r="N307" s="667">
        <v>0</v>
      </c>
      <c r="O307" s="667">
        <v>0</v>
      </c>
      <c r="P307" s="667">
        <v>0</v>
      </c>
      <c r="Q307" s="667">
        <v>0</v>
      </c>
      <c r="R307" s="667">
        <v>0</v>
      </c>
      <c r="S307" s="668">
        <v>0</v>
      </c>
    </row>
    <row r="308" spans="1:19">
      <c r="A308" s="667" t="s">
        <v>1154</v>
      </c>
      <c r="B308" s="667" t="s">
        <v>173</v>
      </c>
      <c r="C308" s="667" t="s">
        <v>104</v>
      </c>
      <c r="D308" s="667">
        <v>6</v>
      </c>
      <c r="E308" s="667">
        <v>1</v>
      </c>
      <c r="F308" s="667">
        <v>0</v>
      </c>
      <c r="G308" s="667">
        <v>0</v>
      </c>
      <c r="H308" s="667">
        <v>0</v>
      </c>
      <c r="I308" s="667">
        <v>0</v>
      </c>
      <c r="J308" s="667">
        <v>0</v>
      </c>
      <c r="K308" s="667">
        <v>0</v>
      </c>
      <c r="L308" s="667">
        <v>0</v>
      </c>
      <c r="M308" s="667">
        <v>0</v>
      </c>
      <c r="N308" s="667">
        <v>0</v>
      </c>
      <c r="O308" s="667">
        <v>0</v>
      </c>
      <c r="P308" s="667">
        <v>0</v>
      </c>
      <c r="Q308" s="667">
        <v>0</v>
      </c>
      <c r="R308" s="667">
        <v>0</v>
      </c>
      <c r="S308" s="668">
        <v>0</v>
      </c>
    </row>
    <row r="309" spans="1:19">
      <c r="A309" s="667" t="s">
        <v>1154</v>
      </c>
      <c r="B309" s="667" t="s">
        <v>947</v>
      </c>
      <c r="C309" s="667" t="s">
        <v>104</v>
      </c>
      <c r="D309" s="667">
        <v>6</v>
      </c>
      <c r="E309" s="667">
        <v>1</v>
      </c>
      <c r="F309" s="667">
        <v>0</v>
      </c>
      <c r="G309" s="667">
        <v>0</v>
      </c>
      <c r="H309" s="667">
        <v>0</v>
      </c>
      <c r="I309" s="667">
        <v>0</v>
      </c>
      <c r="J309" s="667">
        <v>0</v>
      </c>
      <c r="K309" s="667">
        <v>0</v>
      </c>
      <c r="L309" s="667">
        <v>0</v>
      </c>
      <c r="M309" s="667">
        <v>0</v>
      </c>
      <c r="N309" s="667">
        <v>0</v>
      </c>
      <c r="O309" s="667">
        <v>0</v>
      </c>
      <c r="P309" s="667">
        <v>0</v>
      </c>
      <c r="Q309" s="667">
        <v>0</v>
      </c>
      <c r="R309" s="667">
        <v>0</v>
      </c>
      <c r="S309" s="668">
        <v>0</v>
      </c>
    </row>
    <row r="310" spans="1:19">
      <c r="A310" s="667" t="s">
        <v>1154</v>
      </c>
      <c r="B310" s="667" t="s">
        <v>174</v>
      </c>
      <c r="C310" s="667" t="s">
        <v>104</v>
      </c>
      <c r="D310" s="667">
        <v>6</v>
      </c>
      <c r="E310" s="667">
        <v>1</v>
      </c>
      <c r="F310" s="667">
        <v>1518</v>
      </c>
      <c r="G310" s="667">
        <v>1518</v>
      </c>
      <c r="H310" s="667">
        <v>1518</v>
      </c>
      <c r="I310" s="667">
        <v>1518</v>
      </c>
      <c r="J310" s="667">
        <v>1480</v>
      </c>
      <c r="K310" s="667">
        <v>1480</v>
      </c>
      <c r="L310" s="667">
        <v>1480</v>
      </c>
      <c r="M310" s="667">
        <v>1480</v>
      </c>
      <c r="N310" s="667">
        <v>1480</v>
      </c>
      <c r="O310" s="667">
        <v>1480</v>
      </c>
      <c r="P310" s="667">
        <v>1480</v>
      </c>
      <c r="Q310" s="667">
        <v>1480</v>
      </c>
      <c r="R310" s="667">
        <v>1480</v>
      </c>
      <c r="S310" s="668">
        <v>1490931</v>
      </c>
    </row>
    <row r="311" spans="1:19">
      <c r="A311" s="667" t="s">
        <v>1154</v>
      </c>
      <c r="B311" s="667" t="s">
        <v>948</v>
      </c>
      <c r="C311" s="667" t="s">
        <v>104</v>
      </c>
      <c r="D311" s="667">
        <v>6</v>
      </c>
      <c r="E311" s="667">
        <v>1</v>
      </c>
      <c r="F311" s="667">
        <v>0</v>
      </c>
      <c r="G311" s="667">
        <v>0</v>
      </c>
      <c r="H311" s="667">
        <v>0</v>
      </c>
      <c r="I311" s="667">
        <v>0</v>
      </c>
      <c r="J311" s="667">
        <v>0</v>
      </c>
      <c r="K311" s="667">
        <v>0</v>
      </c>
      <c r="L311" s="667">
        <v>0</v>
      </c>
      <c r="M311" s="667">
        <v>0</v>
      </c>
      <c r="N311" s="667">
        <v>0</v>
      </c>
      <c r="O311" s="667">
        <v>0</v>
      </c>
      <c r="P311" s="667">
        <v>0</v>
      </c>
      <c r="Q311" s="667">
        <v>0</v>
      </c>
      <c r="R311" s="667">
        <v>0</v>
      </c>
      <c r="S311" s="668">
        <v>0</v>
      </c>
    </row>
    <row r="312" spans="1:19">
      <c r="A312" s="667" t="s">
        <v>1154</v>
      </c>
      <c r="B312" s="667" t="s">
        <v>175</v>
      </c>
      <c r="C312" s="667" t="s">
        <v>104</v>
      </c>
      <c r="D312" s="667">
        <v>6</v>
      </c>
      <c r="E312" s="667">
        <v>1</v>
      </c>
      <c r="F312" s="667">
        <v>5395</v>
      </c>
      <c r="G312" s="667">
        <v>5395</v>
      </c>
      <c r="H312" s="667">
        <v>5395</v>
      </c>
      <c r="I312" s="667">
        <v>5409</v>
      </c>
      <c r="J312" s="667">
        <v>5409</v>
      </c>
      <c r="K312" s="667">
        <v>5409</v>
      </c>
      <c r="L312" s="667">
        <v>5491</v>
      </c>
      <c r="M312" s="667">
        <v>5491</v>
      </c>
      <c r="N312" s="667">
        <v>5491</v>
      </c>
      <c r="O312" s="667">
        <v>5491</v>
      </c>
      <c r="P312" s="667">
        <v>5491</v>
      </c>
      <c r="Q312" s="667">
        <v>5491</v>
      </c>
      <c r="R312" s="667">
        <v>5491</v>
      </c>
      <c r="S312" s="668">
        <v>5450673</v>
      </c>
    </row>
    <row r="313" spans="1:19">
      <c r="A313" s="667" t="s">
        <v>1154</v>
      </c>
      <c r="B313" s="667" t="s">
        <v>949</v>
      </c>
      <c r="C313" s="667" t="s">
        <v>104</v>
      </c>
      <c r="D313" s="667">
        <v>6</v>
      </c>
      <c r="E313" s="667">
        <v>1</v>
      </c>
      <c r="F313" s="667">
        <v>0</v>
      </c>
      <c r="G313" s="667">
        <v>0</v>
      </c>
      <c r="H313" s="667">
        <v>0</v>
      </c>
      <c r="I313" s="667">
        <v>0</v>
      </c>
      <c r="J313" s="667">
        <v>0</v>
      </c>
      <c r="K313" s="667">
        <v>0</v>
      </c>
      <c r="L313" s="667">
        <v>0</v>
      </c>
      <c r="M313" s="667">
        <v>0</v>
      </c>
      <c r="N313" s="667">
        <v>0</v>
      </c>
      <c r="O313" s="667">
        <v>0</v>
      </c>
      <c r="P313" s="667">
        <v>0</v>
      </c>
      <c r="Q313" s="667">
        <v>0</v>
      </c>
      <c r="R313" s="667">
        <v>0</v>
      </c>
      <c r="S313" s="668">
        <v>0</v>
      </c>
    </row>
    <row r="314" spans="1:19">
      <c r="A314" s="667" t="s">
        <v>1154</v>
      </c>
      <c r="B314" s="667" t="s">
        <v>3170</v>
      </c>
      <c r="C314" s="667" t="s">
        <v>104</v>
      </c>
      <c r="D314" s="667">
        <v>6</v>
      </c>
      <c r="E314" s="667">
        <v>1</v>
      </c>
      <c r="F314" s="667">
        <v>150806</v>
      </c>
      <c r="G314" s="667">
        <v>150602</v>
      </c>
      <c r="H314" s="667">
        <v>151066</v>
      </c>
      <c r="I314" s="667">
        <v>151202</v>
      </c>
      <c r="J314" s="667">
        <v>151464</v>
      </c>
      <c r="K314" s="667">
        <v>153339</v>
      </c>
      <c r="L314" s="667">
        <v>154474</v>
      </c>
      <c r="M314" s="667">
        <v>156435</v>
      </c>
      <c r="N314" s="667">
        <v>156337</v>
      </c>
      <c r="O314" s="667">
        <v>157043</v>
      </c>
      <c r="P314" s="667">
        <v>157011</v>
      </c>
      <c r="Q314" s="667">
        <v>157917</v>
      </c>
      <c r="R314" s="667">
        <v>157471</v>
      </c>
      <c r="S314" s="668">
        <v>154252445</v>
      </c>
    </row>
    <row r="315" spans="1:19">
      <c r="A315" s="667" t="s">
        <v>1154</v>
      </c>
      <c r="B315" s="667" t="s">
        <v>950</v>
      </c>
      <c r="C315" s="667" t="s">
        <v>104</v>
      </c>
      <c r="D315" s="667">
        <v>6</v>
      </c>
      <c r="E315" s="667">
        <v>1</v>
      </c>
      <c r="F315" s="667">
        <v>0</v>
      </c>
      <c r="G315" s="667">
        <v>0</v>
      </c>
      <c r="H315" s="667">
        <v>0</v>
      </c>
      <c r="I315" s="667">
        <v>0</v>
      </c>
      <c r="J315" s="667">
        <v>0</v>
      </c>
      <c r="K315" s="667">
        <v>0</v>
      </c>
      <c r="L315" s="667">
        <v>0</v>
      </c>
      <c r="M315" s="667">
        <v>0</v>
      </c>
      <c r="N315" s="667">
        <v>0</v>
      </c>
      <c r="O315" s="667">
        <v>0</v>
      </c>
      <c r="P315" s="667">
        <v>0</v>
      </c>
      <c r="Q315" s="667">
        <v>0</v>
      </c>
      <c r="R315" s="667">
        <v>0</v>
      </c>
      <c r="S315" s="668">
        <v>0</v>
      </c>
    </row>
    <row r="316" spans="1:19">
      <c r="A316" s="667" t="s">
        <v>1154</v>
      </c>
      <c r="B316" s="667" t="s">
        <v>631</v>
      </c>
      <c r="C316" s="667" t="s">
        <v>104</v>
      </c>
      <c r="D316" s="667">
        <v>6</v>
      </c>
      <c r="E316" s="667">
        <v>1</v>
      </c>
      <c r="F316" s="667">
        <v>1314</v>
      </c>
      <c r="G316" s="667">
        <v>1314</v>
      </c>
      <c r="H316" s="667">
        <v>1314</v>
      </c>
      <c r="I316" s="667">
        <v>1314</v>
      </c>
      <c r="J316" s="667">
        <v>1314</v>
      </c>
      <c r="K316" s="667">
        <v>1314</v>
      </c>
      <c r="L316" s="667">
        <v>1314</v>
      </c>
      <c r="M316" s="667">
        <v>1314</v>
      </c>
      <c r="N316" s="667">
        <v>1314</v>
      </c>
      <c r="O316" s="667">
        <v>1314</v>
      </c>
      <c r="P316" s="667">
        <v>1314</v>
      </c>
      <c r="Q316" s="667">
        <v>1314</v>
      </c>
      <c r="R316" s="667">
        <v>1314</v>
      </c>
      <c r="S316" s="668">
        <v>1314040</v>
      </c>
    </row>
    <row r="317" spans="1:19">
      <c r="A317" s="667" t="s">
        <v>1154</v>
      </c>
      <c r="B317" s="667" t="s">
        <v>3171</v>
      </c>
      <c r="C317" s="667" t="s">
        <v>104</v>
      </c>
      <c r="D317" s="667">
        <v>6</v>
      </c>
      <c r="E317" s="667">
        <v>1</v>
      </c>
      <c r="F317" s="667">
        <v>160613</v>
      </c>
      <c r="G317" s="667">
        <v>160591</v>
      </c>
      <c r="H317" s="667">
        <v>160488</v>
      </c>
      <c r="I317" s="667">
        <v>161102</v>
      </c>
      <c r="J317" s="667">
        <v>160757</v>
      </c>
      <c r="K317" s="667">
        <v>160197</v>
      </c>
      <c r="L317" s="667">
        <v>160094</v>
      </c>
      <c r="M317" s="667">
        <v>159819</v>
      </c>
      <c r="N317" s="667">
        <v>159725</v>
      </c>
      <c r="O317" s="667">
        <v>159580</v>
      </c>
      <c r="P317" s="667">
        <v>159576</v>
      </c>
      <c r="Q317" s="667">
        <v>159576</v>
      </c>
      <c r="R317" s="667">
        <v>159576</v>
      </c>
      <c r="S317" s="668">
        <v>160133289</v>
      </c>
    </row>
    <row r="318" spans="1:19">
      <c r="A318" s="667" t="s">
        <v>1154</v>
      </c>
      <c r="B318" s="667" t="s">
        <v>444</v>
      </c>
      <c r="C318" s="667" t="s">
        <v>104</v>
      </c>
      <c r="D318" s="667">
        <v>6</v>
      </c>
      <c r="E318" s="667">
        <v>1</v>
      </c>
      <c r="F318" s="667">
        <v>7369</v>
      </c>
      <c r="G318" s="667">
        <v>7369</v>
      </c>
      <c r="H318" s="667">
        <v>7369</v>
      </c>
      <c r="I318" s="667">
        <v>7369</v>
      </c>
      <c r="J318" s="667">
        <v>7369</v>
      </c>
      <c r="K318" s="667">
        <v>7369</v>
      </c>
      <c r="L318" s="667">
        <v>7369</v>
      </c>
      <c r="M318" s="667">
        <v>7369</v>
      </c>
      <c r="N318" s="667">
        <v>7369</v>
      </c>
      <c r="O318" s="667">
        <v>7369</v>
      </c>
      <c r="P318" s="667">
        <v>7369</v>
      </c>
      <c r="Q318" s="667">
        <v>7369</v>
      </c>
      <c r="R318" s="667">
        <v>7369</v>
      </c>
      <c r="S318" s="668">
        <v>7369264</v>
      </c>
    </row>
    <row r="319" spans="1:19">
      <c r="A319" s="667" t="s">
        <v>1154</v>
      </c>
      <c r="B319" s="667" t="s">
        <v>573</v>
      </c>
      <c r="C319" s="667" t="s">
        <v>104</v>
      </c>
      <c r="D319" s="667">
        <v>6</v>
      </c>
      <c r="E319" s="667">
        <v>1</v>
      </c>
      <c r="F319" s="667">
        <v>0</v>
      </c>
      <c r="G319" s="667">
        <v>0</v>
      </c>
      <c r="H319" s="667">
        <v>0</v>
      </c>
      <c r="I319" s="667">
        <v>0</v>
      </c>
      <c r="J319" s="667">
        <v>0</v>
      </c>
      <c r="K319" s="667">
        <v>0</v>
      </c>
      <c r="L319" s="667">
        <v>0</v>
      </c>
      <c r="M319" s="667">
        <v>0</v>
      </c>
      <c r="N319" s="667">
        <v>0</v>
      </c>
      <c r="O319" s="667">
        <v>0</v>
      </c>
      <c r="P319" s="667">
        <v>0</v>
      </c>
      <c r="Q319" s="667">
        <v>0</v>
      </c>
      <c r="R319" s="667">
        <v>0</v>
      </c>
      <c r="S319" s="668">
        <v>0</v>
      </c>
    </row>
    <row r="320" spans="1:19">
      <c r="A320" s="667" t="s">
        <v>1154</v>
      </c>
      <c r="B320" s="667" t="s">
        <v>2448</v>
      </c>
      <c r="C320" s="667" t="s">
        <v>104</v>
      </c>
      <c r="D320" s="667">
        <v>6</v>
      </c>
      <c r="E320" s="667">
        <v>1</v>
      </c>
      <c r="F320" s="667">
        <v>0</v>
      </c>
      <c r="G320" s="667">
        <v>0</v>
      </c>
      <c r="H320" s="667">
        <v>0</v>
      </c>
      <c r="I320" s="667">
        <v>0</v>
      </c>
      <c r="J320" s="667">
        <v>0</v>
      </c>
      <c r="K320" s="667">
        <v>0</v>
      </c>
      <c r="L320" s="667">
        <v>0</v>
      </c>
      <c r="M320" s="667">
        <v>0</v>
      </c>
      <c r="N320" s="667">
        <v>0</v>
      </c>
      <c r="O320" s="667">
        <v>0</v>
      </c>
      <c r="P320" s="667">
        <v>0</v>
      </c>
      <c r="Q320" s="667">
        <v>0</v>
      </c>
      <c r="R320" s="667">
        <v>0</v>
      </c>
      <c r="S320" s="668">
        <v>0</v>
      </c>
    </row>
    <row r="321" spans="1:19">
      <c r="A321" s="667" t="s">
        <v>1154</v>
      </c>
      <c r="B321" s="667" t="s">
        <v>445</v>
      </c>
      <c r="C321" s="667" t="s">
        <v>104</v>
      </c>
      <c r="D321" s="667">
        <v>6</v>
      </c>
      <c r="E321" s="667">
        <v>1</v>
      </c>
      <c r="F321" s="667">
        <v>214</v>
      </c>
      <c r="G321" s="667">
        <v>214</v>
      </c>
      <c r="H321" s="667">
        <v>214</v>
      </c>
      <c r="I321" s="667">
        <v>214</v>
      </c>
      <c r="J321" s="667">
        <v>214</v>
      </c>
      <c r="K321" s="667">
        <v>214</v>
      </c>
      <c r="L321" s="667">
        <v>214</v>
      </c>
      <c r="M321" s="667">
        <v>214</v>
      </c>
      <c r="N321" s="667">
        <v>214</v>
      </c>
      <c r="O321" s="667">
        <v>214</v>
      </c>
      <c r="P321" s="667">
        <v>214</v>
      </c>
      <c r="Q321" s="667">
        <v>214</v>
      </c>
      <c r="R321" s="667">
        <v>214</v>
      </c>
      <c r="S321" s="668">
        <v>214027</v>
      </c>
    </row>
    <row r="322" spans="1:19">
      <c r="A322" s="667" t="s">
        <v>1154</v>
      </c>
      <c r="B322" s="667" t="s">
        <v>951</v>
      </c>
      <c r="C322" s="667" t="s">
        <v>104</v>
      </c>
      <c r="D322" s="667">
        <v>6</v>
      </c>
      <c r="E322" s="667">
        <v>1</v>
      </c>
      <c r="F322" s="667">
        <v>0</v>
      </c>
      <c r="G322" s="667">
        <v>0</v>
      </c>
      <c r="H322" s="667">
        <v>0</v>
      </c>
      <c r="I322" s="667">
        <v>0</v>
      </c>
      <c r="J322" s="667">
        <v>0</v>
      </c>
      <c r="K322" s="667">
        <v>0</v>
      </c>
      <c r="L322" s="667">
        <v>0</v>
      </c>
      <c r="M322" s="667">
        <v>0</v>
      </c>
      <c r="N322" s="667">
        <v>0</v>
      </c>
      <c r="O322" s="667">
        <v>0</v>
      </c>
      <c r="P322" s="667">
        <v>0</v>
      </c>
      <c r="Q322" s="667">
        <v>0</v>
      </c>
      <c r="R322" s="667">
        <v>0</v>
      </c>
      <c r="S322" s="668">
        <v>0</v>
      </c>
    </row>
    <row r="323" spans="1:19">
      <c r="A323" s="667" t="s">
        <v>1154</v>
      </c>
      <c r="B323" s="667" t="s">
        <v>952</v>
      </c>
      <c r="C323" s="667" t="s">
        <v>104</v>
      </c>
      <c r="D323" s="667">
        <v>6</v>
      </c>
      <c r="E323" s="667">
        <v>1</v>
      </c>
      <c r="F323" s="667">
        <v>0</v>
      </c>
      <c r="G323" s="667">
        <v>0</v>
      </c>
      <c r="H323" s="667">
        <v>0</v>
      </c>
      <c r="I323" s="667">
        <v>0</v>
      </c>
      <c r="J323" s="667">
        <v>0</v>
      </c>
      <c r="K323" s="667">
        <v>0</v>
      </c>
      <c r="L323" s="667">
        <v>0</v>
      </c>
      <c r="M323" s="667">
        <v>0</v>
      </c>
      <c r="N323" s="667">
        <v>0</v>
      </c>
      <c r="O323" s="667">
        <v>0</v>
      </c>
      <c r="P323" s="667">
        <v>0</v>
      </c>
      <c r="Q323" s="667">
        <v>0</v>
      </c>
      <c r="R323" s="667">
        <v>0</v>
      </c>
      <c r="S323" s="668">
        <v>0</v>
      </c>
    </row>
    <row r="324" spans="1:19">
      <c r="A324" s="667" t="s">
        <v>1154</v>
      </c>
      <c r="B324" s="667" t="s">
        <v>446</v>
      </c>
      <c r="C324" s="667" t="s">
        <v>104</v>
      </c>
      <c r="D324" s="667">
        <v>6</v>
      </c>
      <c r="E324" s="667">
        <v>1</v>
      </c>
      <c r="F324" s="667">
        <v>0</v>
      </c>
      <c r="G324" s="667">
        <v>0</v>
      </c>
      <c r="H324" s="667">
        <v>0</v>
      </c>
      <c r="I324" s="667">
        <v>0</v>
      </c>
      <c r="J324" s="667">
        <v>0</v>
      </c>
      <c r="K324" s="667">
        <v>0</v>
      </c>
      <c r="L324" s="667">
        <v>0</v>
      </c>
      <c r="M324" s="667">
        <v>0</v>
      </c>
      <c r="N324" s="667">
        <v>0</v>
      </c>
      <c r="O324" s="667">
        <v>0</v>
      </c>
      <c r="P324" s="667">
        <v>0</v>
      </c>
      <c r="Q324" s="667">
        <v>0</v>
      </c>
      <c r="R324" s="667">
        <v>0</v>
      </c>
      <c r="S324" s="668">
        <v>0</v>
      </c>
    </row>
    <row r="325" spans="1:19">
      <c r="A325" s="667" t="s">
        <v>1154</v>
      </c>
      <c r="B325" s="667" t="s">
        <v>953</v>
      </c>
      <c r="C325" s="667" t="s">
        <v>104</v>
      </c>
      <c r="D325" s="667">
        <v>6</v>
      </c>
      <c r="E325" s="667">
        <v>1</v>
      </c>
      <c r="F325" s="667">
        <v>0</v>
      </c>
      <c r="G325" s="667">
        <v>0</v>
      </c>
      <c r="H325" s="667">
        <v>0</v>
      </c>
      <c r="I325" s="667">
        <v>0</v>
      </c>
      <c r="J325" s="667">
        <v>0</v>
      </c>
      <c r="K325" s="667">
        <v>0</v>
      </c>
      <c r="L325" s="667">
        <v>0</v>
      </c>
      <c r="M325" s="667">
        <v>0</v>
      </c>
      <c r="N325" s="667">
        <v>0</v>
      </c>
      <c r="O325" s="667">
        <v>0</v>
      </c>
      <c r="P325" s="667">
        <v>0</v>
      </c>
      <c r="Q325" s="667">
        <v>0</v>
      </c>
      <c r="R325" s="667">
        <v>0</v>
      </c>
      <c r="S325" s="668">
        <v>0</v>
      </c>
    </row>
    <row r="326" spans="1:19">
      <c r="A326" s="667" t="s">
        <v>1154</v>
      </c>
      <c r="B326" s="667" t="s">
        <v>447</v>
      </c>
      <c r="C326" s="667" t="s">
        <v>104</v>
      </c>
      <c r="D326" s="667">
        <v>6</v>
      </c>
      <c r="E326" s="667">
        <v>1</v>
      </c>
      <c r="F326" s="667">
        <v>89</v>
      </c>
      <c r="G326" s="667">
        <v>89</v>
      </c>
      <c r="H326" s="667">
        <v>89</v>
      </c>
      <c r="I326" s="667">
        <v>89</v>
      </c>
      <c r="J326" s="667">
        <v>89</v>
      </c>
      <c r="K326" s="667">
        <v>89</v>
      </c>
      <c r="L326" s="667">
        <v>89</v>
      </c>
      <c r="M326" s="667">
        <v>89</v>
      </c>
      <c r="N326" s="667">
        <v>89</v>
      </c>
      <c r="O326" s="667">
        <v>89</v>
      </c>
      <c r="P326" s="667">
        <v>89</v>
      </c>
      <c r="Q326" s="667">
        <v>89</v>
      </c>
      <c r="R326" s="667">
        <v>89</v>
      </c>
      <c r="S326" s="668">
        <v>88692</v>
      </c>
    </row>
    <row r="327" spans="1:19">
      <c r="A327" s="667" t="s">
        <v>1154</v>
      </c>
      <c r="B327" s="667" t="s">
        <v>954</v>
      </c>
      <c r="C327" s="667" t="s">
        <v>104</v>
      </c>
      <c r="D327" s="667">
        <v>6</v>
      </c>
      <c r="E327" s="667">
        <v>1</v>
      </c>
      <c r="F327" s="667">
        <v>0</v>
      </c>
      <c r="G327" s="667">
        <v>0</v>
      </c>
      <c r="H327" s="667">
        <v>0</v>
      </c>
      <c r="I327" s="667">
        <v>0</v>
      </c>
      <c r="J327" s="667">
        <v>0</v>
      </c>
      <c r="K327" s="667">
        <v>0</v>
      </c>
      <c r="L327" s="667">
        <v>0</v>
      </c>
      <c r="M327" s="667">
        <v>0</v>
      </c>
      <c r="N327" s="667">
        <v>0</v>
      </c>
      <c r="O327" s="667">
        <v>0</v>
      </c>
      <c r="P327" s="667">
        <v>0</v>
      </c>
      <c r="Q327" s="667">
        <v>0</v>
      </c>
      <c r="R327" s="667">
        <v>0</v>
      </c>
      <c r="S327" s="668">
        <v>0</v>
      </c>
    </row>
    <row r="328" spans="1:19">
      <c r="A328" s="667" t="s">
        <v>1154</v>
      </c>
      <c r="B328" s="667" t="s">
        <v>820</v>
      </c>
      <c r="C328" s="667" t="s">
        <v>104</v>
      </c>
      <c r="D328" s="667">
        <v>6</v>
      </c>
      <c r="E328" s="667">
        <v>1</v>
      </c>
      <c r="F328" s="667">
        <v>0</v>
      </c>
      <c r="G328" s="667">
        <v>0</v>
      </c>
      <c r="H328" s="667">
        <v>0</v>
      </c>
      <c r="I328" s="667">
        <v>0</v>
      </c>
      <c r="J328" s="667">
        <v>0</v>
      </c>
      <c r="K328" s="667">
        <v>0</v>
      </c>
      <c r="L328" s="667">
        <v>0</v>
      </c>
      <c r="M328" s="667">
        <v>0</v>
      </c>
      <c r="N328" s="667">
        <v>0</v>
      </c>
      <c r="O328" s="667">
        <v>0</v>
      </c>
      <c r="P328" s="667">
        <v>0</v>
      </c>
      <c r="Q328" s="667">
        <v>0</v>
      </c>
      <c r="R328" s="667">
        <v>0</v>
      </c>
      <c r="S328" s="668">
        <v>0</v>
      </c>
    </row>
    <row r="329" spans="1:19">
      <c r="A329" s="667" t="s">
        <v>1154</v>
      </c>
      <c r="B329" s="667" t="s">
        <v>955</v>
      </c>
      <c r="C329" s="667" t="s">
        <v>104</v>
      </c>
      <c r="D329" s="667">
        <v>6</v>
      </c>
      <c r="E329" s="667">
        <v>1</v>
      </c>
      <c r="F329" s="667">
        <v>0</v>
      </c>
      <c r="G329" s="667">
        <v>0</v>
      </c>
      <c r="H329" s="667">
        <v>0</v>
      </c>
      <c r="I329" s="667">
        <v>0</v>
      </c>
      <c r="J329" s="667">
        <v>0</v>
      </c>
      <c r="K329" s="667">
        <v>0</v>
      </c>
      <c r="L329" s="667">
        <v>0</v>
      </c>
      <c r="M329" s="667">
        <v>0</v>
      </c>
      <c r="N329" s="667">
        <v>0</v>
      </c>
      <c r="O329" s="667">
        <v>0</v>
      </c>
      <c r="P329" s="667">
        <v>0</v>
      </c>
      <c r="Q329" s="667">
        <v>0</v>
      </c>
      <c r="R329" s="667">
        <v>0</v>
      </c>
      <c r="S329" s="668">
        <v>0</v>
      </c>
    </row>
    <row r="330" spans="1:19">
      <c r="A330" s="667" t="s">
        <v>1154</v>
      </c>
      <c r="B330" s="667" t="s">
        <v>448</v>
      </c>
      <c r="C330" s="667" t="s">
        <v>104</v>
      </c>
      <c r="D330" s="667">
        <v>6</v>
      </c>
      <c r="E330" s="667">
        <v>1</v>
      </c>
      <c r="F330" s="667">
        <v>1545</v>
      </c>
      <c r="G330" s="667">
        <v>1545</v>
      </c>
      <c r="H330" s="667">
        <v>1545</v>
      </c>
      <c r="I330" s="667">
        <v>1545</v>
      </c>
      <c r="J330" s="667">
        <v>1545</v>
      </c>
      <c r="K330" s="667">
        <v>1545</v>
      </c>
      <c r="L330" s="667">
        <v>1545</v>
      </c>
      <c r="M330" s="667">
        <v>1545</v>
      </c>
      <c r="N330" s="667">
        <v>1545</v>
      </c>
      <c r="O330" s="667">
        <v>1545</v>
      </c>
      <c r="P330" s="667">
        <v>1545</v>
      </c>
      <c r="Q330" s="667">
        <v>1545</v>
      </c>
      <c r="R330" s="667">
        <v>1545</v>
      </c>
      <c r="S330" s="668">
        <v>1544999</v>
      </c>
    </row>
    <row r="331" spans="1:19">
      <c r="A331" s="667" t="s">
        <v>1154</v>
      </c>
      <c r="B331" s="667" t="s">
        <v>449</v>
      </c>
      <c r="C331" s="667" t="s">
        <v>104</v>
      </c>
      <c r="D331" s="667">
        <v>6</v>
      </c>
      <c r="E331" s="667">
        <v>1</v>
      </c>
      <c r="F331" s="667">
        <v>11</v>
      </c>
      <c r="G331" s="667">
        <v>11</v>
      </c>
      <c r="H331" s="667">
        <v>11</v>
      </c>
      <c r="I331" s="667">
        <v>11</v>
      </c>
      <c r="J331" s="667">
        <v>11</v>
      </c>
      <c r="K331" s="667">
        <v>11</v>
      </c>
      <c r="L331" s="667">
        <v>11</v>
      </c>
      <c r="M331" s="667">
        <v>11</v>
      </c>
      <c r="N331" s="667">
        <v>11</v>
      </c>
      <c r="O331" s="667">
        <v>11</v>
      </c>
      <c r="P331" s="667">
        <v>11</v>
      </c>
      <c r="Q331" s="667">
        <v>11</v>
      </c>
      <c r="R331" s="667">
        <v>11</v>
      </c>
      <c r="S331" s="668">
        <v>11360</v>
      </c>
    </row>
    <row r="332" spans="1:19">
      <c r="A332" s="667" t="s">
        <v>1154</v>
      </c>
      <c r="B332" s="667" t="s">
        <v>956</v>
      </c>
      <c r="C332" s="667" t="s">
        <v>104</v>
      </c>
      <c r="D332" s="667">
        <v>6</v>
      </c>
      <c r="E332" s="667">
        <v>1</v>
      </c>
      <c r="F332" s="667">
        <v>0</v>
      </c>
      <c r="G332" s="667">
        <v>0</v>
      </c>
      <c r="H332" s="667">
        <v>0</v>
      </c>
      <c r="I332" s="667">
        <v>0</v>
      </c>
      <c r="J332" s="667">
        <v>0</v>
      </c>
      <c r="K332" s="667">
        <v>0</v>
      </c>
      <c r="L332" s="667">
        <v>0</v>
      </c>
      <c r="M332" s="667">
        <v>0</v>
      </c>
      <c r="N332" s="667">
        <v>0</v>
      </c>
      <c r="O332" s="667">
        <v>0</v>
      </c>
      <c r="P332" s="667">
        <v>0</v>
      </c>
      <c r="Q332" s="667">
        <v>0</v>
      </c>
      <c r="R332" s="667">
        <v>0</v>
      </c>
      <c r="S332" s="668">
        <v>0</v>
      </c>
    </row>
    <row r="333" spans="1:19">
      <c r="A333" s="667" t="s">
        <v>1154</v>
      </c>
      <c r="B333" s="667" t="s">
        <v>450</v>
      </c>
      <c r="C333" s="667" t="s">
        <v>104</v>
      </c>
      <c r="D333" s="667">
        <v>6</v>
      </c>
      <c r="E333" s="667">
        <v>1</v>
      </c>
      <c r="F333" s="667">
        <v>935</v>
      </c>
      <c r="G333" s="667">
        <v>935</v>
      </c>
      <c r="H333" s="667">
        <v>935</v>
      </c>
      <c r="I333" s="667">
        <v>935</v>
      </c>
      <c r="J333" s="667">
        <v>935</v>
      </c>
      <c r="K333" s="667">
        <v>935</v>
      </c>
      <c r="L333" s="667">
        <v>935</v>
      </c>
      <c r="M333" s="667">
        <v>935</v>
      </c>
      <c r="N333" s="667">
        <v>935</v>
      </c>
      <c r="O333" s="667">
        <v>935</v>
      </c>
      <c r="P333" s="667">
        <v>935</v>
      </c>
      <c r="Q333" s="667">
        <v>935</v>
      </c>
      <c r="R333" s="667">
        <v>935</v>
      </c>
      <c r="S333" s="668">
        <v>935092</v>
      </c>
    </row>
    <row r="334" spans="1:19">
      <c r="A334" s="667" t="s">
        <v>1154</v>
      </c>
      <c r="B334" s="667" t="s">
        <v>957</v>
      </c>
      <c r="C334" s="667" t="s">
        <v>104</v>
      </c>
      <c r="D334" s="667">
        <v>6</v>
      </c>
      <c r="E334" s="667">
        <v>1</v>
      </c>
      <c r="F334" s="667">
        <v>0</v>
      </c>
      <c r="G334" s="667">
        <v>0</v>
      </c>
      <c r="H334" s="667">
        <v>0</v>
      </c>
      <c r="I334" s="667">
        <v>0</v>
      </c>
      <c r="J334" s="667">
        <v>0</v>
      </c>
      <c r="K334" s="667">
        <v>0</v>
      </c>
      <c r="L334" s="667">
        <v>0</v>
      </c>
      <c r="M334" s="667">
        <v>0</v>
      </c>
      <c r="N334" s="667">
        <v>0</v>
      </c>
      <c r="O334" s="667">
        <v>0</v>
      </c>
      <c r="P334" s="667">
        <v>0</v>
      </c>
      <c r="Q334" s="667">
        <v>0</v>
      </c>
      <c r="R334" s="667">
        <v>0</v>
      </c>
      <c r="S334" s="668">
        <v>0</v>
      </c>
    </row>
    <row r="335" spans="1:19">
      <c r="A335" s="667" t="s">
        <v>1154</v>
      </c>
      <c r="B335" s="667" t="s">
        <v>451</v>
      </c>
      <c r="C335" s="667" t="s">
        <v>104</v>
      </c>
      <c r="D335" s="667">
        <v>6</v>
      </c>
      <c r="E335" s="667">
        <v>1</v>
      </c>
      <c r="F335" s="667">
        <v>19</v>
      </c>
      <c r="G335" s="667">
        <v>19</v>
      </c>
      <c r="H335" s="667">
        <v>19</v>
      </c>
      <c r="I335" s="667">
        <v>19</v>
      </c>
      <c r="J335" s="667">
        <v>19</v>
      </c>
      <c r="K335" s="667">
        <v>19</v>
      </c>
      <c r="L335" s="667">
        <v>19</v>
      </c>
      <c r="M335" s="667">
        <v>19</v>
      </c>
      <c r="N335" s="667">
        <v>19</v>
      </c>
      <c r="O335" s="667">
        <v>19</v>
      </c>
      <c r="P335" s="667">
        <v>19</v>
      </c>
      <c r="Q335" s="667">
        <v>19</v>
      </c>
      <c r="R335" s="667">
        <v>19</v>
      </c>
      <c r="S335" s="668">
        <v>19272</v>
      </c>
    </row>
    <row r="336" spans="1:19">
      <c r="A336" s="667" t="s">
        <v>1154</v>
      </c>
      <c r="B336" s="667" t="s">
        <v>958</v>
      </c>
      <c r="C336" s="667" t="s">
        <v>104</v>
      </c>
      <c r="D336" s="667">
        <v>6</v>
      </c>
      <c r="E336" s="667">
        <v>1</v>
      </c>
      <c r="F336" s="667">
        <v>0</v>
      </c>
      <c r="G336" s="667">
        <v>0</v>
      </c>
      <c r="H336" s="667">
        <v>0</v>
      </c>
      <c r="I336" s="667">
        <v>0</v>
      </c>
      <c r="J336" s="667">
        <v>0</v>
      </c>
      <c r="K336" s="667">
        <v>0</v>
      </c>
      <c r="L336" s="667">
        <v>0</v>
      </c>
      <c r="M336" s="667">
        <v>0</v>
      </c>
      <c r="N336" s="667">
        <v>0</v>
      </c>
      <c r="O336" s="667">
        <v>0</v>
      </c>
      <c r="P336" s="667">
        <v>0</v>
      </c>
      <c r="Q336" s="667">
        <v>0</v>
      </c>
      <c r="R336" s="667">
        <v>0</v>
      </c>
      <c r="S336" s="668">
        <v>0</v>
      </c>
    </row>
    <row r="337" spans="1:19">
      <c r="A337" s="667" t="s">
        <v>1154</v>
      </c>
      <c r="B337" s="667" t="s">
        <v>452</v>
      </c>
      <c r="C337" s="667" t="s">
        <v>104</v>
      </c>
      <c r="D337" s="667">
        <v>6</v>
      </c>
      <c r="E337" s="667">
        <v>1</v>
      </c>
      <c r="F337" s="667">
        <v>0</v>
      </c>
      <c r="G337" s="667">
        <v>0</v>
      </c>
      <c r="H337" s="667">
        <v>0</v>
      </c>
      <c r="I337" s="667">
        <v>0</v>
      </c>
      <c r="J337" s="667">
        <v>0</v>
      </c>
      <c r="K337" s="667">
        <v>0</v>
      </c>
      <c r="L337" s="667">
        <v>0</v>
      </c>
      <c r="M337" s="667">
        <v>0</v>
      </c>
      <c r="N337" s="667">
        <v>0</v>
      </c>
      <c r="O337" s="667">
        <v>0</v>
      </c>
      <c r="P337" s="667">
        <v>0</v>
      </c>
      <c r="Q337" s="667">
        <v>0</v>
      </c>
      <c r="R337" s="667">
        <v>0</v>
      </c>
      <c r="S337" s="668">
        <v>236</v>
      </c>
    </row>
    <row r="338" spans="1:19">
      <c r="A338" s="667" t="s">
        <v>1154</v>
      </c>
      <c r="B338" s="667" t="s">
        <v>959</v>
      </c>
      <c r="C338" s="667" t="s">
        <v>104</v>
      </c>
      <c r="D338" s="667">
        <v>6</v>
      </c>
      <c r="E338" s="667">
        <v>1</v>
      </c>
      <c r="F338" s="667">
        <v>0</v>
      </c>
      <c r="G338" s="667">
        <v>0</v>
      </c>
      <c r="H338" s="667">
        <v>0</v>
      </c>
      <c r="I338" s="667">
        <v>0</v>
      </c>
      <c r="J338" s="667">
        <v>0</v>
      </c>
      <c r="K338" s="667">
        <v>0</v>
      </c>
      <c r="L338" s="667">
        <v>0</v>
      </c>
      <c r="M338" s="667">
        <v>0</v>
      </c>
      <c r="N338" s="667">
        <v>0</v>
      </c>
      <c r="O338" s="667">
        <v>0</v>
      </c>
      <c r="P338" s="667">
        <v>0</v>
      </c>
      <c r="Q338" s="667">
        <v>0</v>
      </c>
      <c r="R338" s="667">
        <v>0</v>
      </c>
      <c r="S338" s="668">
        <v>0</v>
      </c>
    </row>
    <row r="339" spans="1:19">
      <c r="A339" s="667" t="s">
        <v>1154</v>
      </c>
      <c r="B339" s="667" t="s">
        <v>453</v>
      </c>
      <c r="C339" s="667" t="s">
        <v>104</v>
      </c>
      <c r="D339" s="667">
        <v>6</v>
      </c>
      <c r="E339" s="667">
        <v>1</v>
      </c>
      <c r="F339" s="667">
        <v>237</v>
      </c>
      <c r="G339" s="667">
        <v>237</v>
      </c>
      <c r="H339" s="667">
        <v>237</v>
      </c>
      <c r="I339" s="667">
        <v>237</v>
      </c>
      <c r="J339" s="667">
        <v>237</v>
      </c>
      <c r="K339" s="667">
        <v>194</v>
      </c>
      <c r="L339" s="667">
        <v>194</v>
      </c>
      <c r="M339" s="667">
        <v>194</v>
      </c>
      <c r="N339" s="667">
        <v>194</v>
      </c>
      <c r="O339" s="667">
        <v>194</v>
      </c>
      <c r="P339" s="667">
        <v>194</v>
      </c>
      <c r="Q339" s="667">
        <v>194</v>
      </c>
      <c r="R339" s="667">
        <v>194</v>
      </c>
      <c r="S339" s="668">
        <v>209868</v>
      </c>
    </row>
    <row r="340" spans="1:19">
      <c r="A340" s="667" t="s">
        <v>1154</v>
      </c>
      <c r="B340" s="667" t="s">
        <v>960</v>
      </c>
      <c r="C340" s="667" t="s">
        <v>104</v>
      </c>
      <c r="D340" s="667">
        <v>6</v>
      </c>
      <c r="E340" s="667">
        <v>1</v>
      </c>
      <c r="F340" s="667">
        <v>0</v>
      </c>
      <c r="G340" s="667">
        <v>0</v>
      </c>
      <c r="H340" s="667">
        <v>0</v>
      </c>
      <c r="I340" s="667">
        <v>0</v>
      </c>
      <c r="J340" s="667">
        <v>0</v>
      </c>
      <c r="K340" s="667">
        <v>0</v>
      </c>
      <c r="L340" s="667">
        <v>0</v>
      </c>
      <c r="M340" s="667">
        <v>0</v>
      </c>
      <c r="N340" s="667">
        <v>0</v>
      </c>
      <c r="O340" s="667">
        <v>0</v>
      </c>
      <c r="P340" s="667">
        <v>0</v>
      </c>
      <c r="Q340" s="667">
        <v>0</v>
      </c>
      <c r="R340" s="667">
        <v>0</v>
      </c>
      <c r="S340" s="668">
        <v>0</v>
      </c>
    </row>
    <row r="341" spans="1:19">
      <c r="A341" s="667" t="s">
        <v>1154</v>
      </c>
      <c r="B341" s="667" t="s">
        <v>454</v>
      </c>
      <c r="C341" s="667" t="s">
        <v>104</v>
      </c>
      <c r="D341" s="667">
        <v>6</v>
      </c>
      <c r="E341" s="667">
        <v>1</v>
      </c>
      <c r="F341" s="667">
        <v>63</v>
      </c>
      <c r="G341" s="667">
        <v>63</v>
      </c>
      <c r="H341" s="667">
        <v>63</v>
      </c>
      <c r="I341" s="667">
        <v>63</v>
      </c>
      <c r="J341" s="667">
        <v>63</v>
      </c>
      <c r="K341" s="667">
        <v>63</v>
      </c>
      <c r="L341" s="667">
        <v>63</v>
      </c>
      <c r="M341" s="667">
        <v>63</v>
      </c>
      <c r="N341" s="667">
        <v>63</v>
      </c>
      <c r="O341" s="667">
        <v>63</v>
      </c>
      <c r="P341" s="667">
        <v>63</v>
      </c>
      <c r="Q341" s="667">
        <v>63</v>
      </c>
      <c r="R341" s="667">
        <v>63</v>
      </c>
      <c r="S341" s="668">
        <v>62500</v>
      </c>
    </row>
    <row r="342" spans="1:19">
      <c r="A342" s="667" t="s">
        <v>1154</v>
      </c>
      <c r="B342" s="667" t="s">
        <v>961</v>
      </c>
      <c r="C342" s="667" t="s">
        <v>104</v>
      </c>
      <c r="D342" s="667">
        <v>6</v>
      </c>
      <c r="E342" s="667">
        <v>1</v>
      </c>
      <c r="F342" s="667">
        <v>0</v>
      </c>
      <c r="G342" s="667">
        <v>0</v>
      </c>
      <c r="H342" s="667">
        <v>0</v>
      </c>
      <c r="I342" s="667">
        <v>0</v>
      </c>
      <c r="J342" s="667">
        <v>0</v>
      </c>
      <c r="K342" s="667">
        <v>0</v>
      </c>
      <c r="L342" s="667">
        <v>0</v>
      </c>
      <c r="M342" s="667">
        <v>0</v>
      </c>
      <c r="N342" s="667">
        <v>0</v>
      </c>
      <c r="O342" s="667">
        <v>0</v>
      </c>
      <c r="P342" s="667">
        <v>0</v>
      </c>
      <c r="Q342" s="667">
        <v>0</v>
      </c>
      <c r="R342" s="667">
        <v>0</v>
      </c>
      <c r="S342" s="668">
        <v>0</v>
      </c>
    </row>
    <row r="343" spans="1:19">
      <c r="A343" s="667" t="s">
        <v>1154</v>
      </c>
      <c r="B343" s="667" t="s">
        <v>962</v>
      </c>
      <c r="C343" s="667" t="s">
        <v>104</v>
      </c>
      <c r="D343" s="667">
        <v>6</v>
      </c>
      <c r="E343" s="667">
        <v>1</v>
      </c>
      <c r="F343" s="667">
        <v>0</v>
      </c>
      <c r="G343" s="667">
        <v>0</v>
      </c>
      <c r="H343" s="667">
        <v>0</v>
      </c>
      <c r="I343" s="667">
        <v>0</v>
      </c>
      <c r="J343" s="667">
        <v>0</v>
      </c>
      <c r="K343" s="667">
        <v>0</v>
      </c>
      <c r="L343" s="667">
        <v>0</v>
      </c>
      <c r="M343" s="667">
        <v>0</v>
      </c>
      <c r="N343" s="667">
        <v>0</v>
      </c>
      <c r="O343" s="667">
        <v>0</v>
      </c>
      <c r="P343" s="667">
        <v>0</v>
      </c>
      <c r="Q343" s="667">
        <v>0</v>
      </c>
      <c r="R343" s="667">
        <v>0</v>
      </c>
      <c r="S343" s="668">
        <v>0</v>
      </c>
    </row>
    <row r="344" spans="1:19">
      <c r="A344" s="667" t="s">
        <v>1154</v>
      </c>
      <c r="B344" s="667" t="s">
        <v>632</v>
      </c>
      <c r="C344" s="667" t="s">
        <v>104</v>
      </c>
      <c r="D344" s="667">
        <v>6</v>
      </c>
      <c r="E344" s="667">
        <v>1</v>
      </c>
      <c r="F344" s="667">
        <v>89</v>
      </c>
      <c r="G344" s="667">
        <v>89</v>
      </c>
      <c r="H344" s="667">
        <v>89</v>
      </c>
      <c r="I344" s="667">
        <v>89</v>
      </c>
      <c r="J344" s="667">
        <v>89</v>
      </c>
      <c r="K344" s="667">
        <v>89</v>
      </c>
      <c r="L344" s="667">
        <v>89</v>
      </c>
      <c r="M344" s="667">
        <v>89</v>
      </c>
      <c r="N344" s="667">
        <v>89</v>
      </c>
      <c r="O344" s="667">
        <v>89</v>
      </c>
      <c r="P344" s="667">
        <v>89</v>
      </c>
      <c r="Q344" s="667">
        <v>89</v>
      </c>
      <c r="R344" s="667">
        <v>89</v>
      </c>
      <c r="S344" s="668">
        <v>89222</v>
      </c>
    </row>
    <row r="345" spans="1:19">
      <c r="A345" s="667" t="s">
        <v>1154</v>
      </c>
      <c r="B345" s="667" t="s">
        <v>455</v>
      </c>
      <c r="C345" s="667" t="s">
        <v>104</v>
      </c>
      <c r="D345" s="667">
        <v>6</v>
      </c>
      <c r="E345" s="667">
        <v>1</v>
      </c>
      <c r="F345" s="667">
        <v>152</v>
      </c>
      <c r="G345" s="667">
        <v>152</v>
      </c>
      <c r="H345" s="667">
        <v>152</v>
      </c>
      <c r="I345" s="667">
        <v>152</v>
      </c>
      <c r="J345" s="667">
        <v>152</v>
      </c>
      <c r="K345" s="667">
        <v>152</v>
      </c>
      <c r="L345" s="667">
        <v>152</v>
      </c>
      <c r="M345" s="667">
        <v>152</v>
      </c>
      <c r="N345" s="667">
        <v>152</v>
      </c>
      <c r="O345" s="667">
        <v>152</v>
      </c>
      <c r="P345" s="667">
        <v>152</v>
      </c>
      <c r="Q345" s="667">
        <v>152</v>
      </c>
      <c r="R345" s="667">
        <v>152</v>
      </c>
      <c r="S345" s="668">
        <v>151700</v>
      </c>
    </row>
    <row r="346" spans="1:19">
      <c r="A346" s="667" t="s">
        <v>1154</v>
      </c>
      <c r="B346" s="667" t="s">
        <v>963</v>
      </c>
      <c r="C346" s="667" t="s">
        <v>104</v>
      </c>
      <c r="D346" s="667">
        <v>6</v>
      </c>
      <c r="E346" s="667">
        <v>1</v>
      </c>
      <c r="F346" s="667">
        <v>0</v>
      </c>
      <c r="G346" s="667">
        <v>0</v>
      </c>
      <c r="H346" s="667">
        <v>0</v>
      </c>
      <c r="I346" s="667">
        <v>0</v>
      </c>
      <c r="J346" s="667">
        <v>0</v>
      </c>
      <c r="K346" s="667">
        <v>0</v>
      </c>
      <c r="L346" s="667">
        <v>0</v>
      </c>
      <c r="M346" s="667">
        <v>0</v>
      </c>
      <c r="N346" s="667">
        <v>0</v>
      </c>
      <c r="O346" s="667">
        <v>0</v>
      </c>
      <c r="P346" s="667">
        <v>0</v>
      </c>
      <c r="Q346" s="667">
        <v>0</v>
      </c>
      <c r="R346" s="667">
        <v>0</v>
      </c>
      <c r="S346" s="668">
        <v>0</v>
      </c>
    </row>
    <row r="347" spans="1:19">
      <c r="A347" s="667" t="s">
        <v>1154</v>
      </c>
      <c r="B347" s="667" t="s">
        <v>456</v>
      </c>
      <c r="C347" s="667" t="s">
        <v>104</v>
      </c>
      <c r="D347" s="667">
        <v>6</v>
      </c>
      <c r="E347" s="667">
        <v>1</v>
      </c>
      <c r="F347" s="667">
        <v>1156</v>
      </c>
      <c r="G347" s="667">
        <v>1156</v>
      </c>
      <c r="H347" s="667">
        <v>1156</v>
      </c>
      <c r="I347" s="667">
        <v>1156</v>
      </c>
      <c r="J347" s="667">
        <v>1156</v>
      </c>
      <c r="K347" s="667">
        <v>1156</v>
      </c>
      <c r="L347" s="667">
        <v>1156</v>
      </c>
      <c r="M347" s="667">
        <v>1175</v>
      </c>
      <c r="N347" s="667">
        <v>1175</v>
      </c>
      <c r="O347" s="667">
        <v>1175</v>
      </c>
      <c r="P347" s="667">
        <v>1175</v>
      </c>
      <c r="Q347" s="667">
        <v>1175</v>
      </c>
      <c r="R347" s="667">
        <v>1175</v>
      </c>
      <c r="S347" s="668">
        <v>1164624</v>
      </c>
    </row>
    <row r="348" spans="1:19">
      <c r="A348" s="667" t="s">
        <v>1154</v>
      </c>
      <c r="B348" s="667" t="s">
        <v>964</v>
      </c>
      <c r="C348" s="667" t="s">
        <v>104</v>
      </c>
      <c r="D348" s="667">
        <v>6</v>
      </c>
      <c r="E348" s="667">
        <v>1</v>
      </c>
      <c r="F348" s="667">
        <v>0</v>
      </c>
      <c r="G348" s="667">
        <v>0</v>
      </c>
      <c r="H348" s="667">
        <v>0</v>
      </c>
      <c r="I348" s="667">
        <v>0</v>
      </c>
      <c r="J348" s="667">
        <v>0</v>
      </c>
      <c r="K348" s="667">
        <v>0</v>
      </c>
      <c r="L348" s="667">
        <v>0</v>
      </c>
      <c r="M348" s="667">
        <v>0</v>
      </c>
      <c r="N348" s="667">
        <v>0</v>
      </c>
      <c r="O348" s="667">
        <v>0</v>
      </c>
      <c r="P348" s="667">
        <v>0</v>
      </c>
      <c r="Q348" s="667">
        <v>0</v>
      </c>
      <c r="R348" s="667">
        <v>0</v>
      </c>
      <c r="S348" s="668">
        <v>0</v>
      </c>
    </row>
    <row r="349" spans="1:19">
      <c r="A349" s="667" t="s">
        <v>1154</v>
      </c>
      <c r="B349" s="667" t="s">
        <v>633</v>
      </c>
      <c r="C349" s="667" t="s">
        <v>104</v>
      </c>
      <c r="D349" s="667">
        <v>6</v>
      </c>
      <c r="E349" s="667">
        <v>1</v>
      </c>
      <c r="F349" s="667">
        <v>4534</v>
      </c>
      <c r="G349" s="667">
        <v>4534</v>
      </c>
      <c r="H349" s="667">
        <v>4534</v>
      </c>
      <c r="I349" s="667">
        <v>4534</v>
      </c>
      <c r="J349" s="667">
        <v>4534</v>
      </c>
      <c r="K349" s="667">
        <v>4534</v>
      </c>
      <c r="L349" s="667">
        <v>4534</v>
      </c>
      <c r="M349" s="667">
        <v>4534</v>
      </c>
      <c r="N349" s="667">
        <v>4534</v>
      </c>
      <c r="O349" s="667">
        <v>4534</v>
      </c>
      <c r="P349" s="667">
        <v>4534</v>
      </c>
      <c r="Q349" s="667">
        <v>4534</v>
      </c>
      <c r="R349" s="667">
        <v>4534</v>
      </c>
      <c r="S349" s="668">
        <v>4534314</v>
      </c>
    </row>
    <row r="350" spans="1:19">
      <c r="A350" s="667" t="s">
        <v>1154</v>
      </c>
      <c r="B350" s="667" t="s">
        <v>965</v>
      </c>
      <c r="C350" s="667" t="s">
        <v>104</v>
      </c>
      <c r="D350" s="667">
        <v>6</v>
      </c>
      <c r="E350" s="667">
        <v>1</v>
      </c>
      <c r="F350" s="667">
        <v>0</v>
      </c>
      <c r="G350" s="667">
        <v>0</v>
      </c>
      <c r="H350" s="667">
        <v>0</v>
      </c>
      <c r="I350" s="667">
        <v>0</v>
      </c>
      <c r="J350" s="667">
        <v>0</v>
      </c>
      <c r="K350" s="667">
        <v>0</v>
      </c>
      <c r="L350" s="667">
        <v>0</v>
      </c>
      <c r="M350" s="667">
        <v>0</v>
      </c>
      <c r="N350" s="667">
        <v>0</v>
      </c>
      <c r="O350" s="667">
        <v>0</v>
      </c>
      <c r="P350" s="667">
        <v>0</v>
      </c>
      <c r="Q350" s="667">
        <v>0</v>
      </c>
      <c r="R350" s="667">
        <v>0</v>
      </c>
      <c r="S350" s="668">
        <v>0</v>
      </c>
    </row>
    <row r="351" spans="1:19">
      <c r="A351" s="667" t="s">
        <v>1154</v>
      </c>
      <c r="B351" s="667" t="s">
        <v>457</v>
      </c>
      <c r="C351" s="667" t="s">
        <v>104</v>
      </c>
      <c r="D351" s="667">
        <v>6</v>
      </c>
      <c r="E351" s="667">
        <v>1</v>
      </c>
      <c r="F351" s="667">
        <v>24753</v>
      </c>
      <c r="G351" s="667">
        <v>24709</v>
      </c>
      <c r="H351" s="667">
        <v>24709</v>
      </c>
      <c r="I351" s="667">
        <v>24709</v>
      </c>
      <c r="J351" s="667">
        <v>24709</v>
      </c>
      <c r="K351" s="667">
        <v>24709</v>
      </c>
      <c r="L351" s="667">
        <v>24709</v>
      </c>
      <c r="M351" s="667">
        <v>24709</v>
      </c>
      <c r="N351" s="667">
        <v>24709</v>
      </c>
      <c r="O351" s="667">
        <v>24709</v>
      </c>
      <c r="P351" s="667">
        <v>24709</v>
      </c>
      <c r="Q351" s="667">
        <v>24709</v>
      </c>
      <c r="R351" s="667">
        <v>24709</v>
      </c>
      <c r="S351" s="668">
        <v>24710680</v>
      </c>
    </row>
    <row r="352" spans="1:19">
      <c r="A352" s="667" t="s">
        <v>1154</v>
      </c>
      <c r="B352" s="667" t="s">
        <v>966</v>
      </c>
      <c r="C352" s="667" t="s">
        <v>104</v>
      </c>
      <c r="D352" s="667">
        <v>6</v>
      </c>
      <c r="E352" s="667">
        <v>1</v>
      </c>
      <c r="F352" s="667">
        <v>0</v>
      </c>
      <c r="G352" s="667">
        <v>0</v>
      </c>
      <c r="H352" s="667">
        <v>0</v>
      </c>
      <c r="I352" s="667">
        <v>0</v>
      </c>
      <c r="J352" s="667">
        <v>0</v>
      </c>
      <c r="K352" s="667">
        <v>0</v>
      </c>
      <c r="L352" s="667">
        <v>0</v>
      </c>
      <c r="M352" s="667">
        <v>0</v>
      </c>
      <c r="N352" s="667">
        <v>0</v>
      </c>
      <c r="O352" s="667">
        <v>0</v>
      </c>
      <c r="P352" s="667">
        <v>0</v>
      </c>
      <c r="Q352" s="667">
        <v>0</v>
      </c>
      <c r="R352" s="667">
        <v>0</v>
      </c>
      <c r="S352" s="668">
        <v>0</v>
      </c>
    </row>
    <row r="353" spans="1:19">
      <c r="A353" s="667" t="s">
        <v>1154</v>
      </c>
      <c r="B353" s="667" t="s">
        <v>176</v>
      </c>
      <c r="C353" s="667" t="s">
        <v>104</v>
      </c>
      <c r="D353" s="667">
        <v>6</v>
      </c>
      <c r="E353" s="667">
        <v>1</v>
      </c>
      <c r="F353" s="667">
        <v>0</v>
      </c>
      <c r="G353" s="667">
        <v>0</v>
      </c>
      <c r="H353" s="667">
        <v>0</v>
      </c>
      <c r="I353" s="667">
        <v>0</v>
      </c>
      <c r="J353" s="667">
        <v>0</v>
      </c>
      <c r="K353" s="667">
        <v>0</v>
      </c>
      <c r="L353" s="667">
        <v>0</v>
      </c>
      <c r="M353" s="667">
        <v>0</v>
      </c>
      <c r="N353" s="667">
        <v>0</v>
      </c>
      <c r="O353" s="667">
        <v>0</v>
      </c>
      <c r="P353" s="667">
        <v>0</v>
      </c>
      <c r="Q353" s="667">
        <v>0</v>
      </c>
      <c r="R353" s="667">
        <v>0</v>
      </c>
      <c r="S353" s="668">
        <v>0</v>
      </c>
    </row>
    <row r="354" spans="1:19">
      <c r="A354" s="667" t="s">
        <v>1154</v>
      </c>
      <c r="B354" s="667" t="s">
        <v>177</v>
      </c>
      <c r="C354" s="667" t="s">
        <v>104</v>
      </c>
      <c r="D354" s="667">
        <v>6</v>
      </c>
      <c r="E354" s="667">
        <v>1</v>
      </c>
      <c r="F354" s="667">
        <v>12904</v>
      </c>
      <c r="G354" s="667">
        <v>12904</v>
      </c>
      <c r="H354" s="667">
        <v>12904</v>
      </c>
      <c r="I354" s="667">
        <v>12904</v>
      </c>
      <c r="J354" s="667">
        <v>12904</v>
      </c>
      <c r="K354" s="667">
        <v>12904</v>
      </c>
      <c r="L354" s="667">
        <v>12904</v>
      </c>
      <c r="M354" s="667">
        <v>12904</v>
      </c>
      <c r="N354" s="667">
        <v>12904</v>
      </c>
      <c r="O354" s="667">
        <v>12904</v>
      </c>
      <c r="P354" s="667">
        <v>12904</v>
      </c>
      <c r="Q354" s="667">
        <v>12904</v>
      </c>
      <c r="R354" s="667">
        <v>12904</v>
      </c>
      <c r="S354" s="668">
        <v>12903739</v>
      </c>
    </row>
    <row r="355" spans="1:19">
      <c r="A355" s="667" t="s">
        <v>1154</v>
      </c>
      <c r="B355" s="667" t="s">
        <v>178</v>
      </c>
      <c r="C355" s="667" t="s">
        <v>104</v>
      </c>
      <c r="D355" s="667">
        <v>6</v>
      </c>
      <c r="E355" s="667">
        <v>1</v>
      </c>
      <c r="F355" s="667">
        <v>19732</v>
      </c>
      <c r="G355" s="667">
        <v>19732</v>
      </c>
      <c r="H355" s="667">
        <v>19732</v>
      </c>
      <c r="I355" s="667">
        <v>19732</v>
      </c>
      <c r="J355" s="667">
        <v>19732</v>
      </c>
      <c r="K355" s="667">
        <v>19732</v>
      </c>
      <c r="L355" s="667">
        <v>19732</v>
      </c>
      <c r="M355" s="667">
        <v>19732</v>
      </c>
      <c r="N355" s="667">
        <v>19732</v>
      </c>
      <c r="O355" s="667">
        <v>19732</v>
      </c>
      <c r="P355" s="667">
        <v>19732</v>
      </c>
      <c r="Q355" s="667">
        <v>19732</v>
      </c>
      <c r="R355" s="667">
        <v>19732</v>
      </c>
      <c r="S355" s="668">
        <v>19732280</v>
      </c>
    </row>
    <row r="356" spans="1:19">
      <c r="A356" s="667" t="s">
        <v>1154</v>
      </c>
      <c r="B356" s="667" t="s">
        <v>574</v>
      </c>
      <c r="C356" s="667" t="s">
        <v>104</v>
      </c>
      <c r="D356" s="667">
        <v>6</v>
      </c>
      <c r="E356" s="667">
        <v>1</v>
      </c>
      <c r="F356" s="667">
        <v>0</v>
      </c>
      <c r="G356" s="667">
        <v>0</v>
      </c>
      <c r="H356" s="667">
        <v>0</v>
      </c>
      <c r="I356" s="667">
        <v>0</v>
      </c>
      <c r="J356" s="667">
        <v>0</v>
      </c>
      <c r="K356" s="667">
        <v>0</v>
      </c>
      <c r="L356" s="667">
        <v>0</v>
      </c>
      <c r="M356" s="667">
        <v>0</v>
      </c>
      <c r="N356" s="667">
        <v>0</v>
      </c>
      <c r="O356" s="667">
        <v>0</v>
      </c>
      <c r="P356" s="667">
        <v>0</v>
      </c>
      <c r="Q356" s="667">
        <v>0</v>
      </c>
      <c r="R356" s="667">
        <v>0</v>
      </c>
      <c r="S356" s="668">
        <v>0</v>
      </c>
    </row>
    <row r="357" spans="1:19">
      <c r="A357" s="667" t="s">
        <v>1154</v>
      </c>
      <c r="B357" s="667" t="s">
        <v>967</v>
      </c>
      <c r="C357" s="667" t="s">
        <v>104</v>
      </c>
      <c r="D357" s="667">
        <v>6</v>
      </c>
      <c r="E357" s="667">
        <v>1</v>
      </c>
      <c r="F357" s="667">
        <v>0</v>
      </c>
      <c r="G357" s="667">
        <v>0</v>
      </c>
      <c r="H357" s="667">
        <v>0</v>
      </c>
      <c r="I357" s="667">
        <v>0</v>
      </c>
      <c r="J357" s="667">
        <v>0</v>
      </c>
      <c r="K357" s="667">
        <v>0</v>
      </c>
      <c r="L357" s="667">
        <v>0</v>
      </c>
      <c r="M357" s="667">
        <v>0</v>
      </c>
      <c r="N357" s="667">
        <v>0</v>
      </c>
      <c r="O357" s="667">
        <v>0</v>
      </c>
      <c r="P357" s="667">
        <v>0</v>
      </c>
      <c r="Q357" s="667">
        <v>0</v>
      </c>
      <c r="R357" s="667">
        <v>0</v>
      </c>
      <c r="S357" s="668">
        <v>0</v>
      </c>
    </row>
    <row r="358" spans="1:19">
      <c r="A358" s="667" t="s">
        <v>1154</v>
      </c>
      <c r="B358" s="667" t="s">
        <v>179</v>
      </c>
      <c r="C358" s="667" t="s">
        <v>104</v>
      </c>
      <c r="D358" s="667">
        <v>6</v>
      </c>
      <c r="E358" s="667">
        <v>1</v>
      </c>
      <c r="F358" s="667">
        <v>12701</v>
      </c>
      <c r="G358" s="667">
        <v>12701</v>
      </c>
      <c r="H358" s="667">
        <v>12701</v>
      </c>
      <c r="I358" s="667">
        <v>12701</v>
      </c>
      <c r="J358" s="667">
        <v>12701</v>
      </c>
      <c r="K358" s="667">
        <v>12701</v>
      </c>
      <c r="L358" s="667">
        <v>12701</v>
      </c>
      <c r="M358" s="667">
        <v>12701</v>
      </c>
      <c r="N358" s="667">
        <v>12701</v>
      </c>
      <c r="O358" s="667">
        <v>12701</v>
      </c>
      <c r="P358" s="667">
        <v>12701</v>
      </c>
      <c r="Q358" s="667">
        <v>12701</v>
      </c>
      <c r="R358" s="667">
        <v>12701</v>
      </c>
      <c r="S358" s="668">
        <v>12700860</v>
      </c>
    </row>
    <row r="359" spans="1:19">
      <c r="A359" s="667" t="s">
        <v>1154</v>
      </c>
      <c r="B359" s="667" t="s">
        <v>968</v>
      </c>
      <c r="C359" s="667" t="s">
        <v>104</v>
      </c>
      <c r="D359" s="667">
        <v>6</v>
      </c>
      <c r="E359" s="667">
        <v>1</v>
      </c>
      <c r="F359" s="667">
        <v>0</v>
      </c>
      <c r="G359" s="667">
        <v>0</v>
      </c>
      <c r="H359" s="667">
        <v>0</v>
      </c>
      <c r="I359" s="667">
        <v>0</v>
      </c>
      <c r="J359" s="667">
        <v>0</v>
      </c>
      <c r="K359" s="667">
        <v>0</v>
      </c>
      <c r="L359" s="667">
        <v>0</v>
      </c>
      <c r="M359" s="667">
        <v>0</v>
      </c>
      <c r="N359" s="667">
        <v>0</v>
      </c>
      <c r="O359" s="667">
        <v>0</v>
      </c>
      <c r="P359" s="667">
        <v>0</v>
      </c>
      <c r="Q359" s="667">
        <v>0</v>
      </c>
      <c r="R359" s="667">
        <v>0</v>
      </c>
      <c r="S359" s="668">
        <v>0</v>
      </c>
    </row>
    <row r="360" spans="1:19">
      <c r="A360" s="667" t="s">
        <v>1154</v>
      </c>
      <c r="B360" s="667" t="s">
        <v>575</v>
      </c>
      <c r="C360" s="667" t="s">
        <v>104</v>
      </c>
      <c r="D360" s="667">
        <v>6</v>
      </c>
      <c r="E360" s="667">
        <v>1</v>
      </c>
      <c r="F360" s="667">
        <v>0</v>
      </c>
      <c r="G360" s="667">
        <v>0</v>
      </c>
      <c r="H360" s="667">
        <v>0</v>
      </c>
      <c r="I360" s="667">
        <v>0</v>
      </c>
      <c r="J360" s="667">
        <v>0</v>
      </c>
      <c r="K360" s="667">
        <v>0</v>
      </c>
      <c r="L360" s="667">
        <v>0</v>
      </c>
      <c r="M360" s="667">
        <v>0</v>
      </c>
      <c r="N360" s="667">
        <v>0</v>
      </c>
      <c r="O360" s="667">
        <v>0</v>
      </c>
      <c r="P360" s="667">
        <v>0</v>
      </c>
      <c r="Q360" s="667">
        <v>0</v>
      </c>
      <c r="R360" s="667">
        <v>0</v>
      </c>
      <c r="S360" s="668">
        <v>0</v>
      </c>
    </row>
    <row r="361" spans="1:19">
      <c r="A361" s="667" t="s">
        <v>1154</v>
      </c>
      <c r="B361" s="667" t="s">
        <v>969</v>
      </c>
      <c r="C361" s="667" t="s">
        <v>104</v>
      </c>
      <c r="D361" s="667">
        <v>6</v>
      </c>
      <c r="E361" s="667">
        <v>1</v>
      </c>
      <c r="F361" s="667">
        <v>0</v>
      </c>
      <c r="G361" s="667">
        <v>0</v>
      </c>
      <c r="H361" s="667">
        <v>0</v>
      </c>
      <c r="I361" s="667">
        <v>0</v>
      </c>
      <c r="J361" s="667">
        <v>0</v>
      </c>
      <c r="K361" s="667">
        <v>0</v>
      </c>
      <c r="L361" s="667">
        <v>0</v>
      </c>
      <c r="M361" s="667">
        <v>0</v>
      </c>
      <c r="N361" s="667">
        <v>0</v>
      </c>
      <c r="O361" s="667">
        <v>0</v>
      </c>
      <c r="P361" s="667">
        <v>0</v>
      </c>
      <c r="Q361" s="667">
        <v>0</v>
      </c>
      <c r="R361" s="667">
        <v>0</v>
      </c>
      <c r="S361" s="668">
        <v>0</v>
      </c>
    </row>
    <row r="362" spans="1:19">
      <c r="A362" s="667" t="s">
        <v>1154</v>
      </c>
      <c r="B362" s="667" t="s">
        <v>576</v>
      </c>
      <c r="C362" s="667" t="s">
        <v>104</v>
      </c>
      <c r="D362" s="667">
        <v>6</v>
      </c>
      <c r="E362" s="667">
        <v>1</v>
      </c>
      <c r="F362" s="667">
        <v>0</v>
      </c>
      <c r="G362" s="667">
        <v>0</v>
      </c>
      <c r="H362" s="667">
        <v>0</v>
      </c>
      <c r="I362" s="667">
        <v>0</v>
      </c>
      <c r="J362" s="667">
        <v>0</v>
      </c>
      <c r="K362" s="667">
        <v>0</v>
      </c>
      <c r="L362" s="667">
        <v>0</v>
      </c>
      <c r="M362" s="667">
        <v>0</v>
      </c>
      <c r="N362" s="667">
        <v>0</v>
      </c>
      <c r="O362" s="667">
        <v>0</v>
      </c>
      <c r="P362" s="667">
        <v>0</v>
      </c>
      <c r="Q362" s="667">
        <v>0</v>
      </c>
      <c r="R362" s="667">
        <v>0</v>
      </c>
      <c r="S362" s="668">
        <v>0</v>
      </c>
    </row>
    <row r="363" spans="1:19">
      <c r="A363" s="667" t="s">
        <v>1154</v>
      </c>
      <c r="B363" s="667" t="s">
        <v>970</v>
      </c>
      <c r="C363" s="667" t="s">
        <v>104</v>
      </c>
      <c r="D363" s="667">
        <v>6</v>
      </c>
      <c r="E363" s="667">
        <v>1</v>
      </c>
      <c r="F363" s="667">
        <v>0</v>
      </c>
      <c r="G363" s="667">
        <v>0</v>
      </c>
      <c r="H363" s="667">
        <v>0</v>
      </c>
      <c r="I363" s="667">
        <v>0</v>
      </c>
      <c r="J363" s="667">
        <v>0</v>
      </c>
      <c r="K363" s="667">
        <v>0</v>
      </c>
      <c r="L363" s="667">
        <v>0</v>
      </c>
      <c r="M363" s="667">
        <v>0</v>
      </c>
      <c r="N363" s="667">
        <v>0</v>
      </c>
      <c r="O363" s="667">
        <v>0</v>
      </c>
      <c r="P363" s="667">
        <v>0</v>
      </c>
      <c r="Q363" s="667">
        <v>0</v>
      </c>
      <c r="R363" s="667">
        <v>0</v>
      </c>
      <c r="S363" s="668">
        <v>0</v>
      </c>
    </row>
    <row r="364" spans="1:19">
      <c r="A364" s="667" t="s">
        <v>1154</v>
      </c>
      <c r="B364" s="667" t="s">
        <v>821</v>
      </c>
      <c r="C364" s="667" t="s">
        <v>104</v>
      </c>
      <c r="D364" s="667">
        <v>6</v>
      </c>
      <c r="E364" s="667">
        <v>1</v>
      </c>
      <c r="F364" s="667">
        <v>0</v>
      </c>
      <c r="G364" s="667">
        <v>0</v>
      </c>
      <c r="H364" s="667">
        <v>0</v>
      </c>
      <c r="I364" s="667">
        <v>0</v>
      </c>
      <c r="J364" s="667">
        <v>0</v>
      </c>
      <c r="K364" s="667">
        <v>0</v>
      </c>
      <c r="L364" s="667">
        <v>0</v>
      </c>
      <c r="M364" s="667">
        <v>0</v>
      </c>
      <c r="N364" s="667">
        <v>0</v>
      </c>
      <c r="O364" s="667">
        <v>0</v>
      </c>
      <c r="P364" s="667">
        <v>0</v>
      </c>
      <c r="Q364" s="667">
        <v>0</v>
      </c>
      <c r="R364" s="667">
        <v>0</v>
      </c>
      <c r="S364" s="668">
        <v>0</v>
      </c>
    </row>
    <row r="365" spans="1:19">
      <c r="A365" s="667" t="s">
        <v>1154</v>
      </c>
      <c r="B365" s="667" t="s">
        <v>180</v>
      </c>
      <c r="C365" s="667" t="s">
        <v>104</v>
      </c>
      <c r="D365" s="667">
        <v>6</v>
      </c>
      <c r="E365" s="667">
        <v>1</v>
      </c>
      <c r="F365" s="667">
        <v>0</v>
      </c>
      <c r="G365" s="667">
        <v>0</v>
      </c>
      <c r="H365" s="667">
        <v>0</v>
      </c>
      <c r="I365" s="667">
        <v>0</v>
      </c>
      <c r="J365" s="667">
        <v>0</v>
      </c>
      <c r="K365" s="667">
        <v>0</v>
      </c>
      <c r="L365" s="667">
        <v>0</v>
      </c>
      <c r="M365" s="667">
        <v>0</v>
      </c>
      <c r="N365" s="667">
        <v>0</v>
      </c>
      <c r="O365" s="667">
        <v>0</v>
      </c>
      <c r="P365" s="667">
        <v>0</v>
      </c>
      <c r="Q365" s="667">
        <v>0</v>
      </c>
      <c r="R365" s="667">
        <v>0</v>
      </c>
      <c r="S365" s="668">
        <v>0</v>
      </c>
    </row>
    <row r="366" spans="1:19">
      <c r="A366" s="667" t="s">
        <v>1154</v>
      </c>
      <c r="B366" s="667" t="s">
        <v>971</v>
      </c>
      <c r="C366" s="667" t="s">
        <v>104</v>
      </c>
      <c r="D366" s="667">
        <v>6</v>
      </c>
      <c r="E366" s="667">
        <v>1</v>
      </c>
      <c r="F366" s="667">
        <v>0</v>
      </c>
      <c r="G366" s="667">
        <v>0</v>
      </c>
      <c r="H366" s="667">
        <v>0</v>
      </c>
      <c r="I366" s="667">
        <v>0</v>
      </c>
      <c r="J366" s="667">
        <v>0</v>
      </c>
      <c r="K366" s="667">
        <v>0</v>
      </c>
      <c r="L366" s="667">
        <v>0</v>
      </c>
      <c r="M366" s="667">
        <v>0</v>
      </c>
      <c r="N366" s="667">
        <v>0</v>
      </c>
      <c r="O366" s="667">
        <v>0</v>
      </c>
      <c r="P366" s="667">
        <v>0</v>
      </c>
      <c r="Q366" s="667">
        <v>0</v>
      </c>
      <c r="R366" s="667">
        <v>0</v>
      </c>
      <c r="S366" s="668">
        <v>0</v>
      </c>
    </row>
    <row r="367" spans="1:19">
      <c r="A367" s="667" t="s">
        <v>1154</v>
      </c>
      <c r="B367" s="667" t="s">
        <v>181</v>
      </c>
      <c r="C367" s="667" t="s">
        <v>104</v>
      </c>
      <c r="D367" s="667">
        <v>6</v>
      </c>
      <c r="E367" s="667">
        <v>1</v>
      </c>
      <c r="F367" s="667">
        <v>536</v>
      </c>
      <c r="G367" s="667">
        <v>536</v>
      </c>
      <c r="H367" s="667">
        <v>536</v>
      </c>
      <c r="I367" s="667">
        <v>536</v>
      </c>
      <c r="J367" s="667">
        <v>536</v>
      </c>
      <c r="K367" s="667">
        <v>536</v>
      </c>
      <c r="L367" s="667">
        <v>536</v>
      </c>
      <c r="M367" s="667">
        <v>536</v>
      </c>
      <c r="N367" s="667">
        <v>536</v>
      </c>
      <c r="O367" s="667">
        <v>536</v>
      </c>
      <c r="P367" s="667">
        <v>536</v>
      </c>
      <c r="Q367" s="667">
        <v>536</v>
      </c>
      <c r="R367" s="667">
        <v>536</v>
      </c>
      <c r="S367" s="668">
        <v>536081</v>
      </c>
    </row>
    <row r="368" spans="1:19">
      <c r="A368" s="667" t="s">
        <v>1154</v>
      </c>
      <c r="B368" s="667" t="s">
        <v>972</v>
      </c>
      <c r="C368" s="667" t="s">
        <v>104</v>
      </c>
      <c r="D368" s="667">
        <v>6</v>
      </c>
      <c r="E368" s="667">
        <v>1</v>
      </c>
      <c r="F368" s="667">
        <v>0</v>
      </c>
      <c r="G368" s="667">
        <v>0</v>
      </c>
      <c r="H368" s="667">
        <v>0</v>
      </c>
      <c r="I368" s="667">
        <v>0</v>
      </c>
      <c r="J368" s="667">
        <v>0</v>
      </c>
      <c r="K368" s="667">
        <v>0</v>
      </c>
      <c r="L368" s="667">
        <v>0</v>
      </c>
      <c r="M368" s="667">
        <v>0</v>
      </c>
      <c r="N368" s="667">
        <v>0</v>
      </c>
      <c r="O368" s="667">
        <v>0</v>
      </c>
      <c r="P368" s="667">
        <v>0</v>
      </c>
      <c r="Q368" s="667">
        <v>0</v>
      </c>
      <c r="R368" s="667">
        <v>0</v>
      </c>
      <c r="S368" s="668">
        <v>0</v>
      </c>
    </row>
    <row r="369" spans="1:19">
      <c r="A369" s="667" t="s">
        <v>1154</v>
      </c>
      <c r="B369" s="667" t="s">
        <v>182</v>
      </c>
      <c r="C369" s="667" t="s">
        <v>104</v>
      </c>
      <c r="D369" s="667">
        <v>6</v>
      </c>
      <c r="E369" s="667">
        <v>1</v>
      </c>
      <c r="F369" s="667">
        <v>5181</v>
      </c>
      <c r="G369" s="667">
        <v>5181</v>
      </c>
      <c r="H369" s="667">
        <v>5181</v>
      </c>
      <c r="I369" s="667">
        <v>5181</v>
      </c>
      <c r="J369" s="667">
        <v>5181</v>
      </c>
      <c r="K369" s="667">
        <v>5181</v>
      </c>
      <c r="L369" s="667">
        <v>5181</v>
      </c>
      <c r="M369" s="667">
        <v>5181</v>
      </c>
      <c r="N369" s="667">
        <v>5181</v>
      </c>
      <c r="O369" s="667">
        <v>5181</v>
      </c>
      <c r="P369" s="667">
        <v>5181</v>
      </c>
      <c r="Q369" s="667">
        <v>5181</v>
      </c>
      <c r="R369" s="667">
        <v>5181</v>
      </c>
      <c r="S369" s="668">
        <v>5181092</v>
      </c>
    </row>
    <row r="370" spans="1:19">
      <c r="A370" s="667" t="s">
        <v>1154</v>
      </c>
      <c r="B370" s="667" t="s">
        <v>973</v>
      </c>
      <c r="C370" s="667" t="s">
        <v>104</v>
      </c>
      <c r="D370" s="667">
        <v>6</v>
      </c>
      <c r="E370" s="667">
        <v>1</v>
      </c>
      <c r="F370" s="667">
        <v>0</v>
      </c>
      <c r="G370" s="667">
        <v>0</v>
      </c>
      <c r="H370" s="667">
        <v>0</v>
      </c>
      <c r="I370" s="667">
        <v>0</v>
      </c>
      <c r="J370" s="667">
        <v>0</v>
      </c>
      <c r="K370" s="667">
        <v>0</v>
      </c>
      <c r="L370" s="667">
        <v>0</v>
      </c>
      <c r="M370" s="667">
        <v>0</v>
      </c>
      <c r="N370" s="667">
        <v>0</v>
      </c>
      <c r="O370" s="667">
        <v>0</v>
      </c>
      <c r="P370" s="667">
        <v>0</v>
      </c>
      <c r="Q370" s="667">
        <v>0</v>
      </c>
      <c r="R370" s="667">
        <v>0</v>
      </c>
      <c r="S370" s="668">
        <v>0</v>
      </c>
    </row>
    <row r="371" spans="1:19">
      <c r="A371" s="667" t="s">
        <v>1154</v>
      </c>
      <c r="B371" s="667" t="s">
        <v>974</v>
      </c>
      <c r="C371" s="667" t="s">
        <v>104</v>
      </c>
      <c r="D371" s="667">
        <v>6</v>
      </c>
      <c r="E371" s="667">
        <v>1</v>
      </c>
      <c r="F371" s="667">
        <v>0</v>
      </c>
      <c r="G371" s="667">
        <v>0</v>
      </c>
      <c r="H371" s="667">
        <v>0</v>
      </c>
      <c r="I371" s="667">
        <v>0</v>
      </c>
      <c r="J371" s="667">
        <v>0</v>
      </c>
      <c r="K371" s="667">
        <v>0</v>
      </c>
      <c r="L371" s="667">
        <v>0</v>
      </c>
      <c r="M371" s="667">
        <v>0</v>
      </c>
      <c r="N371" s="667">
        <v>0</v>
      </c>
      <c r="O371" s="667">
        <v>0</v>
      </c>
      <c r="P371" s="667">
        <v>0</v>
      </c>
      <c r="Q371" s="667">
        <v>0</v>
      </c>
      <c r="R371" s="667">
        <v>0</v>
      </c>
      <c r="S371" s="668">
        <v>0</v>
      </c>
    </row>
    <row r="372" spans="1:19">
      <c r="A372" s="667" t="s">
        <v>1154</v>
      </c>
      <c r="B372" s="667" t="s">
        <v>183</v>
      </c>
      <c r="C372" s="667" t="s">
        <v>104</v>
      </c>
      <c r="D372" s="667">
        <v>6</v>
      </c>
      <c r="E372" s="667">
        <v>1</v>
      </c>
      <c r="F372" s="667">
        <v>70513</v>
      </c>
      <c r="G372" s="667">
        <v>70266</v>
      </c>
      <c r="H372" s="667">
        <v>70265</v>
      </c>
      <c r="I372" s="667">
        <v>70277</v>
      </c>
      <c r="J372" s="667">
        <v>71468</v>
      </c>
      <c r="K372" s="667">
        <v>70880</v>
      </c>
      <c r="L372" s="667">
        <v>70884</v>
      </c>
      <c r="M372" s="667">
        <v>70884</v>
      </c>
      <c r="N372" s="667">
        <v>70885</v>
      </c>
      <c r="O372" s="667">
        <v>70885</v>
      </c>
      <c r="P372" s="667">
        <v>70933</v>
      </c>
      <c r="Q372" s="667">
        <v>70933</v>
      </c>
      <c r="R372" s="667">
        <v>70933</v>
      </c>
      <c r="S372" s="668">
        <v>70773685</v>
      </c>
    </row>
    <row r="373" spans="1:19">
      <c r="A373" s="667" t="s">
        <v>1154</v>
      </c>
      <c r="B373" s="667" t="s">
        <v>185</v>
      </c>
      <c r="C373" s="667" t="s">
        <v>104</v>
      </c>
      <c r="D373" s="667">
        <v>6</v>
      </c>
      <c r="E373" s="667">
        <v>1</v>
      </c>
      <c r="F373" s="667">
        <v>0</v>
      </c>
      <c r="G373" s="667">
        <v>0</v>
      </c>
      <c r="H373" s="667">
        <v>0</v>
      </c>
      <c r="I373" s="667">
        <v>0</v>
      </c>
      <c r="J373" s="667">
        <v>0</v>
      </c>
      <c r="K373" s="667">
        <v>0</v>
      </c>
      <c r="L373" s="667">
        <v>0</v>
      </c>
      <c r="M373" s="667">
        <v>0</v>
      </c>
      <c r="N373" s="667">
        <v>0</v>
      </c>
      <c r="O373" s="667">
        <v>0</v>
      </c>
      <c r="P373" s="667">
        <v>0</v>
      </c>
      <c r="Q373" s="667">
        <v>0</v>
      </c>
      <c r="R373" s="667">
        <v>0</v>
      </c>
      <c r="S373" s="668">
        <v>0</v>
      </c>
    </row>
    <row r="374" spans="1:19">
      <c r="A374" s="667" t="s">
        <v>1154</v>
      </c>
      <c r="B374" s="667" t="s">
        <v>496</v>
      </c>
      <c r="C374" s="667" t="s">
        <v>104</v>
      </c>
      <c r="D374" s="667">
        <v>6</v>
      </c>
      <c r="E374" s="667">
        <v>1</v>
      </c>
      <c r="F374" s="667">
        <v>49048</v>
      </c>
      <c r="G374" s="667">
        <v>49034</v>
      </c>
      <c r="H374" s="667">
        <v>49561</v>
      </c>
      <c r="I374" s="667">
        <v>49613</v>
      </c>
      <c r="J374" s="667">
        <v>49906</v>
      </c>
      <c r="K374" s="667">
        <v>50254</v>
      </c>
      <c r="L374" s="667">
        <v>50298</v>
      </c>
      <c r="M374" s="667">
        <v>50777</v>
      </c>
      <c r="N374" s="667">
        <v>50792</v>
      </c>
      <c r="O374" s="667">
        <v>50900</v>
      </c>
      <c r="P374" s="667">
        <v>51215</v>
      </c>
      <c r="Q374" s="667">
        <v>51656</v>
      </c>
      <c r="R374" s="667">
        <v>51805</v>
      </c>
      <c r="S374" s="668">
        <v>50369381</v>
      </c>
    </row>
    <row r="375" spans="1:19">
      <c r="A375" s="667" t="s">
        <v>1154</v>
      </c>
      <c r="B375" s="667" t="s">
        <v>975</v>
      </c>
      <c r="C375" s="667" t="s">
        <v>104</v>
      </c>
      <c r="D375" s="667">
        <v>6</v>
      </c>
      <c r="E375" s="667">
        <v>1</v>
      </c>
      <c r="F375" s="667">
        <v>0</v>
      </c>
      <c r="G375" s="667">
        <v>0</v>
      </c>
      <c r="H375" s="667">
        <v>0</v>
      </c>
      <c r="I375" s="667">
        <v>0</v>
      </c>
      <c r="J375" s="667">
        <v>0</v>
      </c>
      <c r="K375" s="667">
        <v>0</v>
      </c>
      <c r="L375" s="667">
        <v>0</v>
      </c>
      <c r="M375" s="667">
        <v>0</v>
      </c>
      <c r="N375" s="667">
        <v>0</v>
      </c>
      <c r="O375" s="667">
        <v>0</v>
      </c>
      <c r="P375" s="667">
        <v>0</v>
      </c>
      <c r="Q375" s="667">
        <v>0</v>
      </c>
      <c r="R375" s="667">
        <v>0</v>
      </c>
      <c r="S375" s="668">
        <v>0</v>
      </c>
    </row>
    <row r="376" spans="1:19">
      <c r="A376" s="667" t="s">
        <v>1154</v>
      </c>
      <c r="B376" s="667" t="s">
        <v>634</v>
      </c>
      <c r="C376" s="667" t="s">
        <v>104</v>
      </c>
      <c r="D376" s="667">
        <v>6</v>
      </c>
      <c r="E376" s="667">
        <v>1</v>
      </c>
      <c r="F376" s="667">
        <v>557</v>
      </c>
      <c r="G376" s="667">
        <v>557</v>
      </c>
      <c r="H376" s="667">
        <v>557</v>
      </c>
      <c r="I376" s="667">
        <v>557</v>
      </c>
      <c r="J376" s="667">
        <v>557</v>
      </c>
      <c r="K376" s="667">
        <v>557</v>
      </c>
      <c r="L376" s="667">
        <v>557</v>
      </c>
      <c r="M376" s="667">
        <v>557</v>
      </c>
      <c r="N376" s="667">
        <v>557</v>
      </c>
      <c r="O376" s="667">
        <v>557</v>
      </c>
      <c r="P376" s="667">
        <v>557</v>
      </c>
      <c r="Q376" s="667">
        <v>557</v>
      </c>
      <c r="R376" s="667">
        <v>557</v>
      </c>
      <c r="S376" s="668">
        <v>556599</v>
      </c>
    </row>
    <row r="377" spans="1:19">
      <c r="A377" s="667" t="s">
        <v>1154</v>
      </c>
      <c r="B377" s="667" t="s">
        <v>458</v>
      </c>
      <c r="C377" s="667" t="s">
        <v>104</v>
      </c>
      <c r="D377" s="667">
        <v>6</v>
      </c>
      <c r="E377" s="667">
        <v>1</v>
      </c>
      <c r="F377" s="667">
        <v>6094</v>
      </c>
      <c r="G377" s="667">
        <v>6094</v>
      </c>
      <c r="H377" s="667">
        <v>6094</v>
      </c>
      <c r="I377" s="667">
        <v>6094</v>
      </c>
      <c r="J377" s="667">
        <v>6094</v>
      </c>
      <c r="K377" s="667">
        <v>6094</v>
      </c>
      <c r="L377" s="667">
        <v>6094</v>
      </c>
      <c r="M377" s="667">
        <v>6094</v>
      </c>
      <c r="N377" s="667">
        <v>6094</v>
      </c>
      <c r="O377" s="667">
        <v>6094</v>
      </c>
      <c r="P377" s="667">
        <v>6094</v>
      </c>
      <c r="Q377" s="667">
        <v>6094</v>
      </c>
      <c r="R377" s="667">
        <v>6094</v>
      </c>
      <c r="S377" s="668">
        <v>6094252</v>
      </c>
    </row>
    <row r="378" spans="1:19">
      <c r="A378" s="667" t="s">
        <v>1154</v>
      </c>
      <c r="B378" s="667" t="s">
        <v>976</v>
      </c>
      <c r="C378" s="667" t="s">
        <v>104</v>
      </c>
      <c r="D378" s="667">
        <v>6</v>
      </c>
      <c r="E378" s="667">
        <v>1</v>
      </c>
      <c r="F378" s="667">
        <v>0</v>
      </c>
      <c r="G378" s="667">
        <v>0</v>
      </c>
      <c r="H378" s="667">
        <v>0</v>
      </c>
      <c r="I378" s="667">
        <v>0</v>
      </c>
      <c r="J378" s="667">
        <v>0</v>
      </c>
      <c r="K378" s="667">
        <v>0</v>
      </c>
      <c r="L378" s="667">
        <v>0</v>
      </c>
      <c r="M378" s="667">
        <v>0</v>
      </c>
      <c r="N378" s="667">
        <v>0</v>
      </c>
      <c r="O378" s="667">
        <v>0</v>
      </c>
      <c r="P378" s="667">
        <v>0</v>
      </c>
      <c r="Q378" s="667">
        <v>0</v>
      </c>
      <c r="R378" s="667">
        <v>0</v>
      </c>
      <c r="S378" s="668">
        <v>0</v>
      </c>
    </row>
    <row r="379" spans="1:19">
      <c r="A379" s="667" t="s">
        <v>1154</v>
      </c>
      <c r="B379" s="667" t="s">
        <v>977</v>
      </c>
      <c r="C379" s="667" t="s">
        <v>104</v>
      </c>
      <c r="D379" s="667">
        <v>6</v>
      </c>
      <c r="E379" s="667">
        <v>1</v>
      </c>
      <c r="F379" s="667">
        <v>0</v>
      </c>
      <c r="G379" s="667">
        <v>0</v>
      </c>
      <c r="H379" s="667">
        <v>0</v>
      </c>
      <c r="I379" s="667">
        <v>0</v>
      </c>
      <c r="J379" s="667">
        <v>0</v>
      </c>
      <c r="K379" s="667">
        <v>0</v>
      </c>
      <c r="L379" s="667">
        <v>0</v>
      </c>
      <c r="M379" s="667">
        <v>0</v>
      </c>
      <c r="N379" s="667">
        <v>0</v>
      </c>
      <c r="O379" s="667">
        <v>0</v>
      </c>
      <c r="P379" s="667">
        <v>0</v>
      </c>
      <c r="Q379" s="667">
        <v>0</v>
      </c>
      <c r="R379" s="667">
        <v>0</v>
      </c>
      <c r="S379" s="668">
        <v>0</v>
      </c>
    </row>
    <row r="380" spans="1:19">
      <c r="A380" s="667" t="s">
        <v>1154</v>
      </c>
      <c r="B380" s="667" t="s">
        <v>577</v>
      </c>
      <c r="C380" s="667" t="s">
        <v>104</v>
      </c>
      <c r="D380" s="667">
        <v>6</v>
      </c>
      <c r="E380" s="667">
        <v>1</v>
      </c>
      <c r="F380" s="667">
        <v>0</v>
      </c>
      <c r="G380" s="667">
        <v>0</v>
      </c>
      <c r="H380" s="667">
        <v>0</v>
      </c>
      <c r="I380" s="667">
        <v>0</v>
      </c>
      <c r="J380" s="667">
        <v>0</v>
      </c>
      <c r="K380" s="667">
        <v>0</v>
      </c>
      <c r="L380" s="667">
        <v>0</v>
      </c>
      <c r="M380" s="667">
        <v>0</v>
      </c>
      <c r="N380" s="667">
        <v>0</v>
      </c>
      <c r="O380" s="667">
        <v>0</v>
      </c>
      <c r="P380" s="667">
        <v>0</v>
      </c>
      <c r="Q380" s="667">
        <v>0</v>
      </c>
      <c r="R380" s="667">
        <v>0</v>
      </c>
      <c r="S380" s="668">
        <v>0</v>
      </c>
    </row>
    <row r="381" spans="1:19">
      <c r="A381" s="667" t="s">
        <v>1154</v>
      </c>
      <c r="B381" s="667" t="s">
        <v>578</v>
      </c>
      <c r="C381" s="667" t="s">
        <v>104</v>
      </c>
      <c r="D381" s="667">
        <v>6</v>
      </c>
      <c r="E381" s="667">
        <v>1</v>
      </c>
      <c r="F381" s="667">
        <v>0</v>
      </c>
      <c r="G381" s="667">
        <v>0</v>
      </c>
      <c r="H381" s="667">
        <v>0</v>
      </c>
      <c r="I381" s="667">
        <v>0</v>
      </c>
      <c r="J381" s="667">
        <v>0</v>
      </c>
      <c r="K381" s="667">
        <v>0</v>
      </c>
      <c r="L381" s="667">
        <v>0</v>
      </c>
      <c r="M381" s="667">
        <v>0</v>
      </c>
      <c r="N381" s="667">
        <v>0</v>
      </c>
      <c r="O381" s="667">
        <v>0</v>
      </c>
      <c r="P381" s="667">
        <v>0</v>
      </c>
      <c r="Q381" s="667">
        <v>0</v>
      </c>
      <c r="R381" s="667">
        <v>0</v>
      </c>
      <c r="S381" s="668">
        <v>0</v>
      </c>
    </row>
    <row r="382" spans="1:19">
      <c r="A382" s="667" t="s">
        <v>1154</v>
      </c>
      <c r="B382" s="667" t="s">
        <v>978</v>
      </c>
      <c r="C382" s="667" t="s">
        <v>104</v>
      </c>
      <c r="D382" s="667">
        <v>6</v>
      </c>
      <c r="E382" s="667">
        <v>1</v>
      </c>
      <c r="F382" s="667">
        <v>0</v>
      </c>
      <c r="G382" s="667">
        <v>0</v>
      </c>
      <c r="H382" s="667">
        <v>0</v>
      </c>
      <c r="I382" s="667">
        <v>0</v>
      </c>
      <c r="J382" s="667">
        <v>0</v>
      </c>
      <c r="K382" s="667">
        <v>0</v>
      </c>
      <c r="L382" s="667">
        <v>0</v>
      </c>
      <c r="M382" s="667">
        <v>0</v>
      </c>
      <c r="N382" s="667">
        <v>0</v>
      </c>
      <c r="O382" s="667">
        <v>0</v>
      </c>
      <c r="P382" s="667">
        <v>0</v>
      </c>
      <c r="Q382" s="667">
        <v>0</v>
      </c>
      <c r="R382" s="667">
        <v>0</v>
      </c>
      <c r="S382" s="668">
        <v>0</v>
      </c>
    </row>
    <row r="383" spans="1:19">
      <c r="A383" s="667" t="s">
        <v>1154</v>
      </c>
      <c r="B383" s="667" t="s">
        <v>979</v>
      </c>
      <c r="C383" s="667" t="s">
        <v>104</v>
      </c>
      <c r="D383" s="667">
        <v>6</v>
      </c>
      <c r="E383" s="667">
        <v>1</v>
      </c>
      <c r="F383" s="667">
        <v>0</v>
      </c>
      <c r="G383" s="667">
        <v>0</v>
      </c>
      <c r="H383" s="667">
        <v>0</v>
      </c>
      <c r="I383" s="667">
        <v>0</v>
      </c>
      <c r="J383" s="667">
        <v>0</v>
      </c>
      <c r="K383" s="667">
        <v>0</v>
      </c>
      <c r="L383" s="667">
        <v>0</v>
      </c>
      <c r="M383" s="667">
        <v>0</v>
      </c>
      <c r="N383" s="667">
        <v>0</v>
      </c>
      <c r="O383" s="667">
        <v>0</v>
      </c>
      <c r="P383" s="667">
        <v>0</v>
      </c>
      <c r="Q383" s="667">
        <v>0</v>
      </c>
      <c r="R383" s="667">
        <v>0</v>
      </c>
      <c r="S383" s="668">
        <v>0</v>
      </c>
    </row>
    <row r="384" spans="1:19">
      <c r="A384" s="667" t="s">
        <v>1154</v>
      </c>
      <c r="B384" s="667" t="s">
        <v>980</v>
      </c>
      <c r="C384" s="667" t="s">
        <v>104</v>
      </c>
      <c r="D384" s="667">
        <v>6</v>
      </c>
      <c r="E384" s="667">
        <v>1</v>
      </c>
      <c r="F384" s="667">
        <v>0</v>
      </c>
      <c r="G384" s="667">
        <v>0</v>
      </c>
      <c r="H384" s="667">
        <v>0</v>
      </c>
      <c r="I384" s="667">
        <v>0</v>
      </c>
      <c r="J384" s="667">
        <v>0</v>
      </c>
      <c r="K384" s="667">
        <v>0</v>
      </c>
      <c r="L384" s="667">
        <v>0</v>
      </c>
      <c r="M384" s="667">
        <v>0</v>
      </c>
      <c r="N384" s="667">
        <v>0</v>
      </c>
      <c r="O384" s="667">
        <v>0</v>
      </c>
      <c r="P384" s="667">
        <v>0</v>
      </c>
      <c r="Q384" s="667">
        <v>0</v>
      </c>
      <c r="R384" s="667">
        <v>0</v>
      </c>
      <c r="S384" s="668">
        <v>0</v>
      </c>
    </row>
    <row r="385" spans="1:19">
      <c r="A385" s="667" t="s">
        <v>1154</v>
      </c>
      <c r="B385" s="667" t="s">
        <v>579</v>
      </c>
      <c r="C385" s="667" t="s">
        <v>104</v>
      </c>
      <c r="D385" s="667">
        <v>6</v>
      </c>
      <c r="E385" s="667">
        <v>1</v>
      </c>
      <c r="F385" s="667">
        <v>0</v>
      </c>
      <c r="G385" s="667">
        <v>0</v>
      </c>
      <c r="H385" s="667">
        <v>0</v>
      </c>
      <c r="I385" s="667">
        <v>0</v>
      </c>
      <c r="J385" s="667">
        <v>0</v>
      </c>
      <c r="K385" s="667">
        <v>0</v>
      </c>
      <c r="L385" s="667">
        <v>0</v>
      </c>
      <c r="M385" s="667">
        <v>0</v>
      </c>
      <c r="N385" s="667">
        <v>0</v>
      </c>
      <c r="O385" s="667">
        <v>0</v>
      </c>
      <c r="P385" s="667">
        <v>0</v>
      </c>
      <c r="Q385" s="667">
        <v>0</v>
      </c>
      <c r="R385" s="667">
        <v>0</v>
      </c>
      <c r="S385" s="668">
        <v>0</v>
      </c>
    </row>
    <row r="386" spans="1:19">
      <c r="A386" s="667" t="s">
        <v>1154</v>
      </c>
      <c r="B386" s="667" t="s">
        <v>580</v>
      </c>
      <c r="C386" s="667" t="s">
        <v>104</v>
      </c>
      <c r="D386" s="667">
        <v>6</v>
      </c>
      <c r="E386" s="667">
        <v>1</v>
      </c>
      <c r="F386" s="667">
        <v>0</v>
      </c>
      <c r="G386" s="667">
        <v>0</v>
      </c>
      <c r="H386" s="667">
        <v>0</v>
      </c>
      <c r="I386" s="667">
        <v>0</v>
      </c>
      <c r="J386" s="667">
        <v>0</v>
      </c>
      <c r="K386" s="667">
        <v>0</v>
      </c>
      <c r="L386" s="667">
        <v>0</v>
      </c>
      <c r="M386" s="667">
        <v>0</v>
      </c>
      <c r="N386" s="667">
        <v>0</v>
      </c>
      <c r="O386" s="667">
        <v>0</v>
      </c>
      <c r="P386" s="667">
        <v>0</v>
      </c>
      <c r="Q386" s="667">
        <v>0</v>
      </c>
      <c r="R386" s="667">
        <v>0</v>
      </c>
      <c r="S386" s="668">
        <v>0</v>
      </c>
    </row>
    <row r="387" spans="1:19">
      <c r="A387" s="667" t="s">
        <v>1154</v>
      </c>
      <c r="B387" s="667" t="s">
        <v>3172</v>
      </c>
      <c r="C387" s="667" t="s">
        <v>104</v>
      </c>
      <c r="D387" s="667">
        <v>6</v>
      </c>
      <c r="E387" s="667">
        <v>1</v>
      </c>
      <c r="F387" s="667">
        <v>0</v>
      </c>
      <c r="G387" s="667">
        <v>0</v>
      </c>
      <c r="H387" s="667">
        <v>0</v>
      </c>
      <c r="I387" s="667">
        <v>0</v>
      </c>
      <c r="J387" s="667">
        <v>0</v>
      </c>
      <c r="K387" s="667">
        <v>0</v>
      </c>
      <c r="L387" s="667">
        <v>0</v>
      </c>
      <c r="M387" s="667">
        <v>0</v>
      </c>
      <c r="N387" s="667">
        <v>0</v>
      </c>
      <c r="O387" s="667">
        <v>0</v>
      </c>
      <c r="P387" s="667">
        <v>0</v>
      </c>
      <c r="Q387" s="667">
        <v>0</v>
      </c>
      <c r="R387" s="667">
        <v>0</v>
      </c>
      <c r="S387" s="668">
        <v>0</v>
      </c>
    </row>
    <row r="388" spans="1:19">
      <c r="A388" s="667" t="s">
        <v>1154</v>
      </c>
      <c r="B388" s="667" t="s">
        <v>581</v>
      </c>
      <c r="C388" s="667" t="s">
        <v>104</v>
      </c>
      <c r="D388" s="667">
        <v>6</v>
      </c>
      <c r="E388" s="667">
        <v>1</v>
      </c>
      <c r="F388" s="667">
        <v>0</v>
      </c>
      <c r="G388" s="667">
        <v>0</v>
      </c>
      <c r="H388" s="667">
        <v>0</v>
      </c>
      <c r="I388" s="667">
        <v>0</v>
      </c>
      <c r="J388" s="667">
        <v>0</v>
      </c>
      <c r="K388" s="667">
        <v>0</v>
      </c>
      <c r="L388" s="667">
        <v>0</v>
      </c>
      <c r="M388" s="667">
        <v>0</v>
      </c>
      <c r="N388" s="667">
        <v>0</v>
      </c>
      <c r="O388" s="667">
        <v>0</v>
      </c>
      <c r="P388" s="667">
        <v>0</v>
      </c>
      <c r="Q388" s="667">
        <v>0</v>
      </c>
      <c r="R388" s="667">
        <v>0</v>
      </c>
      <c r="S388" s="668">
        <v>0</v>
      </c>
    </row>
    <row r="389" spans="1:19">
      <c r="A389" s="667" t="s">
        <v>1154</v>
      </c>
      <c r="B389" s="667" t="s">
        <v>981</v>
      </c>
      <c r="C389" s="667" t="s">
        <v>104</v>
      </c>
      <c r="D389" s="667">
        <v>6</v>
      </c>
      <c r="E389" s="667">
        <v>1</v>
      </c>
      <c r="F389" s="667">
        <v>0</v>
      </c>
      <c r="G389" s="667">
        <v>0</v>
      </c>
      <c r="H389" s="667">
        <v>0</v>
      </c>
      <c r="I389" s="667">
        <v>0</v>
      </c>
      <c r="J389" s="667">
        <v>0</v>
      </c>
      <c r="K389" s="667">
        <v>0</v>
      </c>
      <c r="L389" s="667">
        <v>0</v>
      </c>
      <c r="M389" s="667">
        <v>0</v>
      </c>
      <c r="N389" s="667">
        <v>0</v>
      </c>
      <c r="O389" s="667">
        <v>0</v>
      </c>
      <c r="P389" s="667">
        <v>0</v>
      </c>
      <c r="Q389" s="667">
        <v>0</v>
      </c>
      <c r="R389" s="667">
        <v>0</v>
      </c>
      <c r="S389" s="668">
        <v>0</v>
      </c>
    </row>
    <row r="390" spans="1:19">
      <c r="A390" s="667" t="s">
        <v>1154</v>
      </c>
      <c r="B390" s="667" t="s">
        <v>2449</v>
      </c>
      <c r="C390" s="667" t="s">
        <v>104</v>
      </c>
      <c r="D390" s="667">
        <v>6</v>
      </c>
      <c r="E390" s="667">
        <v>1</v>
      </c>
      <c r="F390" s="667">
        <v>0</v>
      </c>
      <c r="G390" s="667">
        <v>0</v>
      </c>
      <c r="H390" s="667">
        <v>0</v>
      </c>
      <c r="I390" s="667">
        <v>0</v>
      </c>
      <c r="J390" s="667">
        <v>0</v>
      </c>
      <c r="K390" s="667">
        <v>0</v>
      </c>
      <c r="L390" s="667">
        <v>0</v>
      </c>
      <c r="M390" s="667">
        <v>0</v>
      </c>
      <c r="N390" s="667">
        <v>0</v>
      </c>
      <c r="O390" s="667">
        <v>0</v>
      </c>
      <c r="P390" s="667">
        <v>0</v>
      </c>
      <c r="Q390" s="667">
        <v>0</v>
      </c>
      <c r="R390" s="667">
        <v>0</v>
      </c>
      <c r="S390" s="668">
        <v>0</v>
      </c>
    </row>
    <row r="391" spans="1:19">
      <c r="A391" s="667" t="s">
        <v>1154</v>
      </c>
      <c r="B391" s="667" t="s">
        <v>497</v>
      </c>
      <c r="C391" s="667" t="s">
        <v>104</v>
      </c>
      <c r="D391" s="667">
        <v>6</v>
      </c>
      <c r="E391" s="667">
        <v>1</v>
      </c>
      <c r="F391" s="667">
        <v>683</v>
      </c>
      <c r="G391" s="667">
        <v>683</v>
      </c>
      <c r="H391" s="667">
        <v>683</v>
      </c>
      <c r="I391" s="667">
        <v>683</v>
      </c>
      <c r="J391" s="667">
        <v>683</v>
      </c>
      <c r="K391" s="667">
        <v>683</v>
      </c>
      <c r="L391" s="667">
        <v>683</v>
      </c>
      <c r="M391" s="667">
        <v>683</v>
      </c>
      <c r="N391" s="667">
        <v>683</v>
      </c>
      <c r="O391" s="667">
        <v>683</v>
      </c>
      <c r="P391" s="667">
        <v>683</v>
      </c>
      <c r="Q391" s="667">
        <v>683</v>
      </c>
      <c r="R391" s="667">
        <v>683</v>
      </c>
      <c r="S391" s="668">
        <v>683462</v>
      </c>
    </row>
    <row r="392" spans="1:19">
      <c r="A392" s="667" t="s">
        <v>1154</v>
      </c>
      <c r="B392" s="667" t="s">
        <v>982</v>
      </c>
      <c r="C392" s="667" t="s">
        <v>104</v>
      </c>
      <c r="D392" s="667">
        <v>6</v>
      </c>
      <c r="E392" s="667">
        <v>1</v>
      </c>
      <c r="F392" s="667">
        <v>0</v>
      </c>
      <c r="G392" s="667">
        <v>0</v>
      </c>
      <c r="H392" s="667">
        <v>0</v>
      </c>
      <c r="I392" s="667">
        <v>0</v>
      </c>
      <c r="J392" s="667">
        <v>0</v>
      </c>
      <c r="K392" s="667">
        <v>0</v>
      </c>
      <c r="L392" s="667">
        <v>0</v>
      </c>
      <c r="M392" s="667">
        <v>0</v>
      </c>
      <c r="N392" s="667">
        <v>0</v>
      </c>
      <c r="O392" s="667">
        <v>0</v>
      </c>
      <c r="P392" s="667">
        <v>0</v>
      </c>
      <c r="Q392" s="667">
        <v>0</v>
      </c>
      <c r="R392" s="667">
        <v>0</v>
      </c>
      <c r="S392" s="668">
        <v>0</v>
      </c>
    </row>
    <row r="393" spans="1:19">
      <c r="A393" s="667" t="s">
        <v>1154</v>
      </c>
      <c r="B393" s="667" t="s">
        <v>459</v>
      </c>
      <c r="C393" s="667" t="s">
        <v>104</v>
      </c>
      <c r="D393" s="667">
        <v>6</v>
      </c>
      <c r="E393" s="667">
        <v>1</v>
      </c>
      <c r="F393" s="667">
        <v>125933</v>
      </c>
      <c r="G393" s="667">
        <v>125933</v>
      </c>
      <c r="H393" s="667">
        <v>125926</v>
      </c>
      <c r="I393" s="667">
        <v>125926</v>
      </c>
      <c r="J393" s="667">
        <v>125897</v>
      </c>
      <c r="K393" s="667">
        <v>125786</v>
      </c>
      <c r="L393" s="667">
        <v>125761</v>
      </c>
      <c r="M393" s="667">
        <v>125793</v>
      </c>
      <c r="N393" s="667">
        <v>125793</v>
      </c>
      <c r="O393" s="667">
        <v>125704</v>
      </c>
      <c r="P393" s="667">
        <v>125704</v>
      </c>
      <c r="Q393" s="667">
        <v>125704</v>
      </c>
      <c r="R393" s="667">
        <v>125704</v>
      </c>
      <c r="S393" s="668">
        <v>125812180</v>
      </c>
    </row>
    <row r="394" spans="1:19">
      <c r="A394" s="667" t="s">
        <v>1154</v>
      </c>
      <c r="B394" s="667" t="s">
        <v>983</v>
      </c>
      <c r="C394" s="667" t="s">
        <v>104</v>
      </c>
      <c r="D394" s="667">
        <v>6</v>
      </c>
      <c r="E394" s="667">
        <v>1</v>
      </c>
      <c r="F394" s="667">
        <v>0</v>
      </c>
      <c r="G394" s="667">
        <v>0</v>
      </c>
      <c r="H394" s="667">
        <v>0</v>
      </c>
      <c r="I394" s="667">
        <v>0</v>
      </c>
      <c r="J394" s="667">
        <v>0</v>
      </c>
      <c r="K394" s="667">
        <v>0</v>
      </c>
      <c r="L394" s="667">
        <v>0</v>
      </c>
      <c r="M394" s="667">
        <v>0</v>
      </c>
      <c r="N394" s="667">
        <v>0</v>
      </c>
      <c r="O394" s="667">
        <v>0</v>
      </c>
      <c r="P394" s="667">
        <v>0</v>
      </c>
      <c r="Q394" s="667">
        <v>0</v>
      </c>
      <c r="R394" s="667">
        <v>0</v>
      </c>
      <c r="S394" s="668">
        <v>0</v>
      </c>
    </row>
    <row r="395" spans="1:19">
      <c r="A395" s="667" t="s">
        <v>1154</v>
      </c>
      <c r="B395" s="667" t="s">
        <v>460</v>
      </c>
      <c r="C395" s="667" t="s">
        <v>104</v>
      </c>
      <c r="D395" s="667">
        <v>6</v>
      </c>
      <c r="E395" s="667">
        <v>1</v>
      </c>
      <c r="F395" s="667">
        <v>0</v>
      </c>
      <c r="G395" s="667">
        <v>0</v>
      </c>
      <c r="H395" s="667">
        <v>0</v>
      </c>
      <c r="I395" s="667">
        <v>0</v>
      </c>
      <c r="J395" s="667">
        <v>0</v>
      </c>
      <c r="K395" s="667">
        <v>0</v>
      </c>
      <c r="L395" s="667">
        <v>0</v>
      </c>
      <c r="M395" s="667">
        <v>0</v>
      </c>
      <c r="N395" s="667">
        <v>0</v>
      </c>
      <c r="O395" s="667">
        <v>0</v>
      </c>
      <c r="P395" s="667">
        <v>0</v>
      </c>
      <c r="Q395" s="667">
        <v>0</v>
      </c>
      <c r="R395" s="667">
        <v>0</v>
      </c>
      <c r="S395" s="668">
        <v>0</v>
      </c>
    </row>
    <row r="396" spans="1:19">
      <c r="A396" s="667" t="s">
        <v>1154</v>
      </c>
      <c r="B396" s="667" t="s">
        <v>461</v>
      </c>
      <c r="C396" s="667" t="s">
        <v>104</v>
      </c>
      <c r="D396" s="667">
        <v>6</v>
      </c>
      <c r="E396" s="667">
        <v>1</v>
      </c>
      <c r="F396" s="667">
        <v>0</v>
      </c>
      <c r="G396" s="667">
        <v>0</v>
      </c>
      <c r="H396" s="667">
        <v>0</v>
      </c>
      <c r="I396" s="667">
        <v>0</v>
      </c>
      <c r="J396" s="667">
        <v>0</v>
      </c>
      <c r="K396" s="667">
        <v>0</v>
      </c>
      <c r="L396" s="667">
        <v>0</v>
      </c>
      <c r="M396" s="667">
        <v>0</v>
      </c>
      <c r="N396" s="667">
        <v>0</v>
      </c>
      <c r="O396" s="667">
        <v>0</v>
      </c>
      <c r="P396" s="667">
        <v>0</v>
      </c>
      <c r="Q396" s="667">
        <v>0</v>
      </c>
      <c r="R396" s="667">
        <v>0</v>
      </c>
      <c r="S396" s="668">
        <v>0</v>
      </c>
    </row>
    <row r="397" spans="1:19">
      <c r="A397" s="667" t="s">
        <v>1154</v>
      </c>
      <c r="B397" s="667" t="s">
        <v>462</v>
      </c>
      <c r="C397" s="667" t="s">
        <v>104</v>
      </c>
      <c r="D397" s="667">
        <v>6</v>
      </c>
      <c r="E397" s="667">
        <v>1</v>
      </c>
      <c r="F397" s="667">
        <v>269</v>
      </c>
      <c r="G397" s="667">
        <v>269</v>
      </c>
      <c r="H397" s="667">
        <v>269</v>
      </c>
      <c r="I397" s="667">
        <v>269</v>
      </c>
      <c r="J397" s="667">
        <v>269</v>
      </c>
      <c r="K397" s="667">
        <v>269</v>
      </c>
      <c r="L397" s="667">
        <v>269</v>
      </c>
      <c r="M397" s="667">
        <v>269</v>
      </c>
      <c r="N397" s="667">
        <v>269</v>
      </c>
      <c r="O397" s="667">
        <v>269</v>
      </c>
      <c r="P397" s="667">
        <v>269</v>
      </c>
      <c r="Q397" s="667">
        <v>269</v>
      </c>
      <c r="R397" s="667">
        <v>269</v>
      </c>
      <c r="S397" s="668">
        <v>268533</v>
      </c>
    </row>
    <row r="398" spans="1:19">
      <c r="A398" s="667" t="s">
        <v>1154</v>
      </c>
      <c r="B398" s="667" t="s">
        <v>984</v>
      </c>
      <c r="C398" s="667" t="s">
        <v>104</v>
      </c>
      <c r="D398" s="667">
        <v>6</v>
      </c>
      <c r="E398" s="667">
        <v>1</v>
      </c>
      <c r="F398" s="667">
        <v>0</v>
      </c>
      <c r="G398" s="667">
        <v>0</v>
      </c>
      <c r="H398" s="667">
        <v>0</v>
      </c>
      <c r="I398" s="667">
        <v>0</v>
      </c>
      <c r="J398" s="667">
        <v>0</v>
      </c>
      <c r="K398" s="667">
        <v>0</v>
      </c>
      <c r="L398" s="667">
        <v>0</v>
      </c>
      <c r="M398" s="667">
        <v>0</v>
      </c>
      <c r="N398" s="667">
        <v>0</v>
      </c>
      <c r="O398" s="667">
        <v>0</v>
      </c>
      <c r="P398" s="667">
        <v>0</v>
      </c>
      <c r="Q398" s="667">
        <v>0</v>
      </c>
      <c r="R398" s="667">
        <v>0</v>
      </c>
      <c r="S398" s="668">
        <v>0</v>
      </c>
    </row>
    <row r="399" spans="1:19">
      <c r="A399" s="667" t="s">
        <v>1154</v>
      </c>
      <c r="B399" s="667" t="s">
        <v>985</v>
      </c>
      <c r="C399" s="667" t="s">
        <v>104</v>
      </c>
      <c r="D399" s="667">
        <v>6</v>
      </c>
      <c r="E399" s="667">
        <v>1</v>
      </c>
      <c r="F399" s="667">
        <v>0</v>
      </c>
      <c r="G399" s="667">
        <v>0</v>
      </c>
      <c r="H399" s="667">
        <v>0</v>
      </c>
      <c r="I399" s="667">
        <v>0</v>
      </c>
      <c r="J399" s="667">
        <v>0</v>
      </c>
      <c r="K399" s="667">
        <v>0</v>
      </c>
      <c r="L399" s="667">
        <v>0</v>
      </c>
      <c r="M399" s="667">
        <v>0</v>
      </c>
      <c r="N399" s="667">
        <v>0</v>
      </c>
      <c r="O399" s="667">
        <v>0</v>
      </c>
      <c r="P399" s="667">
        <v>0</v>
      </c>
      <c r="Q399" s="667">
        <v>0</v>
      </c>
      <c r="R399" s="667">
        <v>0</v>
      </c>
      <c r="S399" s="668">
        <v>0</v>
      </c>
    </row>
    <row r="400" spans="1:19">
      <c r="A400" s="667" t="s">
        <v>1154</v>
      </c>
      <c r="B400" s="667" t="s">
        <v>822</v>
      </c>
      <c r="C400" s="667" t="s">
        <v>104</v>
      </c>
      <c r="D400" s="667">
        <v>6</v>
      </c>
      <c r="E400" s="667">
        <v>1</v>
      </c>
      <c r="F400" s="667">
        <v>0</v>
      </c>
      <c r="G400" s="667">
        <v>0</v>
      </c>
      <c r="H400" s="667">
        <v>0</v>
      </c>
      <c r="I400" s="667">
        <v>0</v>
      </c>
      <c r="J400" s="667">
        <v>0</v>
      </c>
      <c r="K400" s="667">
        <v>0</v>
      </c>
      <c r="L400" s="667">
        <v>0</v>
      </c>
      <c r="M400" s="667">
        <v>0</v>
      </c>
      <c r="N400" s="667">
        <v>0</v>
      </c>
      <c r="O400" s="667">
        <v>0</v>
      </c>
      <c r="P400" s="667">
        <v>0</v>
      </c>
      <c r="Q400" s="667">
        <v>0</v>
      </c>
      <c r="R400" s="667">
        <v>0</v>
      </c>
      <c r="S400" s="668">
        <v>0</v>
      </c>
    </row>
    <row r="401" spans="1:19">
      <c r="A401" s="667" t="s">
        <v>1154</v>
      </c>
      <c r="B401" s="667" t="s">
        <v>463</v>
      </c>
      <c r="C401" s="667" t="s">
        <v>104</v>
      </c>
      <c r="D401" s="667">
        <v>6</v>
      </c>
      <c r="E401" s="667">
        <v>1</v>
      </c>
      <c r="F401" s="667">
        <v>1665</v>
      </c>
      <c r="G401" s="667">
        <v>1665</v>
      </c>
      <c r="H401" s="667">
        <v>1665</v>
      </c>
      <c r="I401" s="667">
        <v>1665</v>
      </c>
      <c r="J401" s="667">
        <v>1665</v>
      </c>
      <c r="K401" s="667">
        <v>1665</v>
      </c>
      <c r="L401" s="667">
        <v>1665</v>
      </c>
      <c r="M401" s="667">
        <v>1665</v>
      </c>
      <c r="N401" s="667">
        <v>1665</v>
      </c>
      <c r="O401" s="667">
        <v>1665</v>
      </c>
      <c r="P401" s="667">
        <v>1665</v>
      </c>
      <c r="Q401" s="667">
        <v>1665</v>
      </c>
      <c r="R401" s="667">
        <v>1665</v>
      </c>
      <c r="S401" s="668">
        <v>1664799</v>
      </c>
    </row>
    <row r="402" spans="1:19">
      <c r="A402" s="667" t="s">
        <v>1154</v>
      </c>
      <c r="B402" s="667" t="s">
        <v>986</v>
      </c>
      <c r="C402" s="667" t="s">
        <v>104</v>
      </c>
      <c r="D402" s="667">
        <v>6</v>
      </c>
      <c r="E402" s="667">
        <v>1</v>
      </c>
      <c r="F402" s="667">
        <v>0</v>
      </c>
      <c r="G402" s="667">
        <v>0</v>
      </c>
      <c r="H402" s="667">
        <v>0</v>
      </c>
      <c r="I402" s="667">
        <v>0</v>
      </c>
      <c r="J402" s="667">
        <v>0</v>
      </c>
      <c r="K402" s="667">
        <v>0</v>
      </c>
      <c r="L402" s="667">
        <v>0</v>
      </c>
      <c r="M402" s="667">
        <v>0</v>
      </c>
      <c r="N402" s="667">
        <v>0</v>
      </c>
      <c r="O402" s="667">
        <v>0</v>
      </c>
      <c r="P402" s="667">
        <v>0</v>
      </c>
      <c r="Q402" s="667">
        <v>0</v>
      </c>
      <c r="R402" s="667">
        <v>0</v>
      </c>
      <c r="S402" s="668">
        <v>0</v>
      </c>
    </row>
    <row r="403" spans="1:19">
      <c r="A403" s="667" t="s">
        <v>1154</v>
      </c>
      <c r="B403" s="667" t="s">
        <v>464</v>
      </c>
      <c r="C403" s="667" t="s">
        <v>104</v>
      </c>
      <c r="D403" s="667">
        <v>6</v>
      </c>
      <c r="E403" s="667">
        <v>1</v>
      </c>
      <c r="F403" s="667">
        <v>3</v>
      </c>
      <c r="G403" s="667">
        <v>3</v>
      </c>
      <c r="H403" s="667">
        <v>3</v>
      </c>
      <c r="I403" s="667">
        <v>3</v>
      </c>
      <c r="J403" s="667">
        <v>3</v>
      </c>
      <c r="K403" s="667">
        <v>3</v>
      </c>
      <c r="L403" s="667">
        <v>3</v>
      </c>
      <c r="M403" s="667">
        <v>3</v>
      </c>
      <c r="N403" s="667">
        <v>3</v>
      </c>
      <c r="O403" s="667">
        <v>3</v>
      </c>
      <c r="P403" s="667">
        <v>3</v>
      </c>
      <c r="Q403" s="667">
        <v>3</v>
      </c>
      <c r="R403" s="667">
        <v>3</v>
      </c>
      <c r="S403" s="668">
        <v>3337</v>
      </c>
    </row>
    <row r="404" spans="1:19">
      <c r="A404" s="667" t="s">
        <v>1154</v>
      </c>
      <c r="B404" s="667" t="s">
        <v>987</v>
      </c>
      <c r="C404" s="667" t="s">
        <v>104</v>
      </c>
      <c r="D404" s="667">
        <v>6</v>
      </c>
      <c r="E404" s="667">
        <v>1</v>
      </c>
      <c r="F404" s="667">
        <v>0</v>
      </c>
      <c r="G404" s="667">
        <v>0</v>
      </c>
      <c r="H404" s="667">
        <v>0</v>
      </c>
      <c r="I404" s="667">
        <v>0</v>
      </c>
      <c r="J404" s="667">
        <v>0</v>
      </c>
      <c r="K404" s="667">
        <v>0</v>
      </c>
      <c r="L404" s="667">
        <v>0</v>
      </c>
      <c r="M404" s="667">
        <v>0</v>
      </c>
      <c r="N404" s="667">
        <v>0</v>
      </c>
      <c r="O404" s="667">
        <v>0</v>
      </c>
      <c r="P404" s="667">
        <v>0</v>
      </c>
      <c r="Q404" s="667">
        <v>0</v>
      </c>
      <c r="R404" s="667">
        <v>0</v>
      </c>
      <c r="S404" s="668">
        <v>0</v>
      </c>
    </row>
    <row r="405" spans="1:19">
      <c r="A405" s="667" t="s">
        <v>1154</v>
      </c>
      <c r="B405" s="667" t="s">
        <v>988</v>
      </c>
      <c r="C405" s="667" t="s">
        <v>104</v>
      </c>
      <c r="D405" s="667">
        <v>6</v>
      </c>
      <c r="E405" s="667">
        <v>1</v>
      </c>
      <c r="F405" s="667">
        <v>0</v>
      </c>
      <c r="G405" s="667">
        <v>0</v>
      </c>
      <c r="H405" s="667">
        <v>0</v>
      </c>
      <c r="I405" s="667">
        <v>0</v>
      </c>
      <c r="J405" s="667">
        <v>0</v>
      </c>
      <c r="K405" s="667">
        <v>0</v>
      </c>
      <c r="L405" s="667">
        <v>0</v>
      </c>
      <c r="M405" s="667">
        <v>0</v>
      </c>
      <c r="N405" s="667">
        <v>0</v>
      </c>
      <c r="O405" s="667">
        <v>0</v>
      </c>
      <c r="P405" s="667">
        <v>0</v>
      </c>
      <c r="Q405" s="667">
        <v>0</v>
      </c>
      <c r="R405" s="667">
        <v>0</v>
      </c>
      <c r="S405" s="668">
        <v>0</v>
      </c>
    </row>
    <row r="406" spans="1:19">
      <c r="A406" s="667" t="s">
        <v>1154</v>
      </c>
      <c r="B406" s="667" t="s">
        <v>465</v>
      </c>
      <c r="C406" s="667" t="s">
        <v>104</v>
      </c>
      <c r="D406" s="667">
        <v>6</v>
      </c>
      <c r="E406" s="667">
        <v>1</v>
      </c>
      <c r="F406" s="667">
        <v>252</v>
      </c>
      <c r="G406" s="667">
        <v>252</v>
      </c>
      <c r="H406" s="667">
        <v>252</v>
      </c>
      <c r="I406" s="667">
        <v>252</v>
      </c>
      <c r="J406" s="667">
        <v>252</v>
      </c>
      <c r="K406" s="667">
        <v>252</v>
      </c>
      <c r="L406" s="667">
        <v>252</v>
      </c>
      <c r="M406" s="667">
        <v>252</v>
      </c>
      <c r="N406" s="667">
        <v>252</v>
      </c>
      <c r="O406" s="667">
        <v>252</v>
      </c>
      <c r="P406" s="667">
        <v>252</v>
      </c>
      <c r="Q406" s="667">
        <v>252</v>
      </c>
      <c r="R406" s="667">
        <v>252</v>
      </c>
      <c r="S406" s="668">
        <v>251566</v>
      </c>
    </row>
    <row r="407" spans="1:19">
      <c r="A407" s="667" t="s">
        <v>1154</v>
      </c>
      <c r="B407" s="667" t="s">
        <v>466</v>
      </c>
      <c r="C407" s="667" t="s">
        <v>104</v>
      </c>
      <c r="D407" s="667">
        <v>6</v>
      </c>
      <c r="E407" s="667">
        <v>1</v>
      </c>
      <c r="F407" s="667">
        <v>9</v>
      </c>
      <c r="G407" s="667">
        <v>9</v>
      </c>
      <c r="H407" s="667">
        <v>9</v>
      </c>
      <c r="I407" s="667">
        <v>9</v>
      </c>
      <c r="J407" s="667">
        <v>9</v>
      </c>
      <c r="K407" s="667">
        <v>9</v>
      </c>
      <c r="L407" s="667">
        <v>9</v>
      </c>
      <c r="M407" s="667">
        <v>9</v>
      </c>
      <c r="N407" s="667">
        <v>9</v>
      </c>
      <c r="O407" s="667">
        <v>9</v>
      </c>
      <c r="P407" s="667">
        <v>9</v>
      </c>
      <c r="Q407" s="667">
        <v>9</v>
      </c>
      <c r="R407" s="667">
        <v>9</v>
      </c>
      <c r="S407" s="668">
        <v>9387</v>
      </c>
    </row>
    <row r="408" spans="1:19">
      <c r="A408" s="667" t="s">
        <v>1154</v>
      </c>
      <c r="B408" s="667" t="s">
        <v>989</v>
      </c>
      <c r="C408" s="667" t="s">
        <v>104</v>
      </c>
      <c r="D408" s="667">
        <v>6</v>
      </c>
      <c r="E408" s="667">
        <v>1</v>
      </c>
      <c r="F408" s="667">
        <v>0</v>
      </c>
      <c r="G408" s="667">
        <v>0</v>
      </c>
      <c r="H408" s="667">
        <v>0</v>
      </c>
      <c r="I408" s="667">
        <v>0</v>
      </c>
      <c r="J408" s="667">
        <v>0</v>
      </c>
      <c r="K408" s="667">
        <v>0</v>
      </c>
      <c r="L408" s="667">
        <v>0</v>
      </c>
      <c r="M408" s="667">
        <v>0</v>
      </c>
      <c r="N408" s="667">
        <v>0</v>
      </c>
      <c r="O408" s="667">
        <v>0</v>
      </c>
      <c r="P408" s="667">
        <v>0</v>
      </c>
      <c r="Q408" s="667">
        <v>0</v>
      </c>
      <c r="R408" s="667">
        <v>0</v>
      </c>
      <c r="S408" s="668">
        <v>0</v>
      </c>
    </row>
    <row r="409" spans="1:19">
      <c r="A409" s="667" t="s">
        <v>1154</v>
      </c>
      <c r="B409" s="667" t="s">
        <v>990</v>
      </c>
      <c r="C409" s="667" t="s">
        <v>104</v>
      </c>
      <c r="D409" s="667">
        <v>6</v>
      </c>
      <c r="E409" s="667">
        <v>1</v>
      </c>
      <c r="F409" s="667">
        <v>0</v>
      </c>
      <c r="G409" s="667">
        <v>0</v>
      </c>
      <c r="H409" s="667">
        <v>0</v>
      </c>
      <c r="I409" s="667">
        <v>0</v>
      </c>
      <c r="J409" s="667">
        <v>0</v>
      </c>
      <c r="K409" s="667">
        <v>0</v>
      </c>
      <c r="L409" s="667">
        <v>0</v>
      </c>
      <c r="M409" s="667">
        <v>0</v>
      </c>
      <c r="N409" s="667">
        <v>0</v>
      </c>
      <c r="O409" s="667">
        <v>0</v>
      </c>
      <c r="P409" s="667">
        <v>0</v>
      </c>
      <c r="Q409" s="667">
        <v>0</v>
      </c>
      <c r="R409" s="667">
        <v>0</v>
      </c>
      <c r="S409" s="668">
        <v>0</v>
      </c>
    </row>
    <row r="410" spans="1:19">
      <c r="A410" s="667" t="s">
        <v>1154</v>
      </c>
      <c r="B410" s="667" t="s">
        <v>991</v>
      </c>
      <c r="C410" s="667" t="s">
        <v>104</v>
      </c>
      <c r="D410" s="667">
        <v>6</v>
      </c>
      <c r="E410" s="667">
        <v>1</v>
      </c>
      <c r="F410" s="667">
        <v>0</v>
      </c>
      <c r="G410" s="667">
        <v>0</v>
      </c>
      <c r="H410" s="667">
        <v>0</v>
      </c>
      <c r="I410" s="667">
        <v>0</v>
      </c>
      <c r="J410" s="667">
        <v>0</v>
      </c>
      <c r="K410" s="667">
        <v>0</v>
      </c>
      <c r="L410" s="667">
        <v>0</v>
      </c>
      <c r="M410" s="667">
        <v>0</v>
      </c>
      <c r="N410" s="667">
        <v>0</v>
      </c>
      <c r="O410" s="667">
        <v>0</v>
      </c>
      <c r="P410" s="667">
        <v>0</v>
      </c>
      <c r="Q410" s="667">
        <v>0</v>
      </c>
      <c r="R410" s="667">
        <v>0</v>
      </c>
      <c r="S410" s="668">
        <v>0</v>
      </c>
    </row>
    <row r="411" spans="1:19">
      <c r="A411" s="667" t="s">
        <v>1154</v>
      </c>
      <c r="B411" s="667" t="s">
        <v>467</v>
      </c>
      <c r="C411" s="667" t="s">
        <v>104</v>
      </c>
      <c r="D411" s="667">
        <v>6</v>
      </c>
      <c r="E411" s="667">
        <v>1</v>
      </c>
      <c r="F411" s="667">
        <v>164</v>
      </c>
      <c r="G411" s="667">
        <v>164</v>
      </c>
      <c r="H411" s="667">
        <v>164</v>
      </c>
      <c r="I411" s="667">
        <v>164</v>
      </c>
      <c r="J411" s="667">
        <v>164</v>
      </c>
      <c r="K411" s="667">
        <v>164</v>
      </c>
      <c r="L411" s="667">
        <v>164</v>
      </c>
      <c r="M411" s="667">
        <v>164</v>
      </c>
      <c r="N411" s="667">
        <v>164</v>
      </c>
      <c r="O411" s="667">
        <v>164</v>
      </c>
      <c r="P411" s="667">
        <v>164</v>
      </c>
      <c r="Q411" s="667">
        <v>164</v>
      </c>
      <c r="R411" s="667">
        <v>164</v>
      </c>
      <c r="S411" s="668">
        <v>164163</v>
      </c>
    </row>
    <row r="412" spans="1:19">
      <c r="A412" s="667" t="s">
        <v>1154</v>
      </c>
      <c r="B412" s="667" t="s">
        <v>468</v>
      </c>
      <c r="C412" s="667" t="s">
        <v>104</v>
      </c>
      <c r="D412" s="667">
        <v>6</v>
      </c>
      <c r="E412" s="667">
        <v>1</v>
      </c>
      <c r="F412" s="667">
        <v>103</v>
      </c>
      <c r="G412" s="667">
        <v>103</v>
      </c>
      <c r="H412" s="667">
        <v>103</v>
      </c>
      <c r="I412" s="667">
        <v>103</v>
      </c>
      <c r="J412" s="667">
        <v>103</v>
      </c>
      <c r="K412" s="667">
        <v>103</v>
      </c>
      <c r="L412" s="667">
        <v>103</v>
      </c>
      <c r="M412" s="667">
        <v>103</v>
      </c>
      <c r="N412" s="667">
        <v>103</v>
      </c>
      <c r="O412" s="667">
        <v>103</v>
      </c>
      <c r="P412" s="667">
        <v>103</v>
      </c>
      <c r="Q412" s="667">
        <v>103</v>
      </c>
      <c r="R412" s="667">
        <v>103</v>
      </c>
      <c r="S412" s="668">
        <v>103401</v>
      </c>
    </row>
    <row r="413" spans="1:19">
      <c r="A413" s="667" t="s">
        <v>1154</v>
      </c>
      <c r="B413" s="667" t="s">
        <v>469</v>
      </c>
      <c r="C413" s="667" t="s">
        <v>104</v>
      </c>
      <c r="D413" s="667">
        <v>6</v>
      </c>
      <c r="E413" s="667">
        <v>1</v>
      </c>
      <c r="F413" s="667">
        <v>63</v>
      </c>
      <c r="G413" s="667">
        <v>63</v>
      </c>
      <c r="H413" s="667">
        <v>63</v>
      </c>
      <c r="I413" s="667">
        <v>63</v>
      </c>
      <c r="J413" s="667">
        <v>63</v>
      </c>
      <c r="K413" s="667">
        <v>63</v>
      </c>
      <c r="L413" s="667">
        <v>63</v>
      </c>
      <c r="M413" s="667">
        <v>63</v>
      </c>
      <c r="N413" s="667">
        <v>63</v>
      </c>
      <c r="O413" s="667">
        <v>63</v>
      </c>
      <c r="P413" s="667">
        <v>63</v>
      </c>
      <c r="Q413" s="667">
        <v>63</v>
      </c>
      <c r="R413" s="667">
        <v>63</v>
      </c>
      <c r="S413" s="668">
        <v>62500</v>
      </c>
    </row>
    <row r="414" spans="1:19">
      <c r="A414" s="667" t="s">
        <v>1154</v>
      </c>
      <c r="B414" s="667" t="s">
        <v>992</v>
      </c>
      <c r="C414" s="667" t="s">
        <v>104</v>
      </c>
      <c r="D414" s="667">
        <v>6</v>
      </c>
      <c r="E414" s="667">
        <v>1</v>
      </c>
      <c r="F414" s="667">
        <v>0</v>
      </c>
      <c r="G414" s="667">
        <v>0</v>
      </c>
      <c r="H414" s="667">
        <v>0</v>
      </c>
      <c r="I414" s="667">
        <v>0</v>
      </c>
      <c r="J414" s="667">
        <v>0</v>
      </c>
      <c r="K414" s="667">
        <v>0</v>
      </c>
      <c r="L414" s="667">
        <v>0</v>
      </c>
      <c r="M414" s="667">
        <v>0</v>
      </c>
      <c r="N414" s="667">
        <v>0</v>
      </c>
      <c r="O414" s="667">
        <v>0</v>
      </c>
      <c r="P414" s="667">
        <v>0</v>
      </c>
      <c r="Q414" s="667">
        <v>0</v>
      </c>
      <c r="R414" s="667">
        <v>0</v>
      </c>
      <c r="S414" s="668">
        <v>0</v>
      </c>
    </row>
    <row r="415" spans="1:19">
      <c r="A415" s="667" t="s">
        <v>1154</v>
      </c>
      <c r="B415" s="667" t="s">
        <v>635</v>
      </c>
      <c r="C415" s="667" t="s">
        <v>104</v>
      </c>
      <c r="D415" s="667">
        <v>6</v>
      </c>
      <c r="E415" s="667">
        <v>1</v>
      </c>
      <c r="F415" s="667">
        <v>68</v>
      </c>
      <c r="G415" s="667">
        <v>68</v>
      </c>
      <c r="H415" s="667">
        <v>68</v>
      </c>
      <c r="I415" s="667">
        <v>68</v>
      </c>
      <c r="J415" s="667">
        <v>68</v>
      </c>
      <c r="K415" s="667">
        <v>68</v>
      </c>
      <c r="L415" s="667">
        <v>68</v>
      </c>
      <c r="M415" s="667">
        <v>68</v>
      </c>
      <c r="N415" s="667">
        <v>68</v>
      </c>
      <c r="O415" s="667">
        <v>68</v>
      </c>
      <c r="P415" s="667">
        <v>68</v>
      </c>
      <c r="Q415" s="667">
        <v>68</v>
      </c>
      <c r="R415" s="667">
        <v>68</v>
      </c>
      <c r="S415" s="668">
        <v>67880</v>
      </c>
    </row>
    <row r="416" spans="1:19">
      <c r="A416" s="667" t="s">
        <v>1154</v>
      </c>
      <c r="B416" s="667" t="s">
        <v>993</v>
      </c>
      <c r="C416" s="667" t="s">
        <v>104</v>
      </c>
      <c r="D416" s="667">
        <v>6</v>
      </c>
      <c r="E416" s="667">
        <v>1</v>
      </c>
      <c r="F416" s="667">
        <v>0</v>
      </c>
      <c r="G416" s="667">
        <v>0</v>
      </c>
      <c r="H416" s="667">
        <v>0</v>
      </c>
      <c r="I416" s="667">
        <v>0</v>
      </c>
      <c r="J416" s="667">
        <v>0</v>
      </c>
      <c r="K416" s="667">
        <v>0</v>
      </c>
      <c r="L416" s="667">
        <v>0</v>
      </c>
      <c r="M416" s="667">
        <v>0</v>
      </c>
      <c r="N416" s="667">
        <v>0</v>
      </c>
      <c r="O416" s="667">
        <v>0</v>
      </c>
      <c r="P416" s="667">
        <v>0</v>
      </c>
      <c r="Q416" s="667">
        <v>0</v>
      </c>
      <c r="R416" s="667">
        <v>0</v>
      </c>
      <c r="S416" s="668">
        <v>0</v>
      </c>
    </row>
    <row r="417" spans="1:19">
      <c r="A417" s="667" t="s">
        <v>1154</v>
      </c>
      <c r="B417" s="667" t="s">
        <v>470</v>
      </c>
      <c r="C417" s="667" t="s">
        <v>104</v>
      </c>
      <c r="D417" s="667">
        <v>6</v>
      </c>
      <c r="E417" s="667">
        <v>1</v>
      </c>
      <c r="F417" s="667">
        <v>59</v>
      </c>
      <c r="G417" s="667">
        <v>59</v>
      </c>
      <c r="H417" s="667">
        <v>59</v>
      </c>
      <c r="I417" s="667">
        <v>59</v>
      </c>
      <c r="J417" s="667">
        <v>59</v>
      </c>
      <c r="K417" s="667">
        <v>59</v>
      </c>
      <c r="L417" s="667">
        <v>59</v>
      </c>
      <c r="M417" s="667">
        <v>59</v>
      </c>
      <c r="N417" s="667">
        <v>59</v>
      </c>
      <c r="O417" s="667">
        <v>59</v>
      </c>
      <c r="P417" s="667">
        <v>59</v>
      </c>
      <c r="Q417" s="667">
        <v>59</v>
      </c>
      <c r="R417" s="667">
        <v>59</v>
      </c>
      <c r="S417" s="668">
        <v>59157</v>
      </c>
    </row>
    <row r="418" spans="1:19">
      <c r="A418" s="667" t="s">
        <v>1154</v>
      </c>
      <c r="B418" s="667" t="s">
        <v>994</v>
      </c>
      <c r="C418" s="667" t="s">
        <v>104</v>
      </c>
      <c r="D418" s="667">
        <v>6</v>
      </c>
      <c r="E418" s="667">
        <v>1</v>
      </c>
      <c r="F418" s="667">
        <v>0</v>
      </c>
      <c r="G418" s="667">
        <v>0</v>
      </c>
      <c r="H418" s="667">
        <v>0</v>
      </c>
      <c r="I418" s="667">
        <v>0</v>
      </c>
      <c r="J418" s="667">
        <v>0</v>
      </c>
      <c r="K418" s="667">
        <v>0</v>
      </c>
      <c r="L418" s="667">
        <v>0</v>
      </c>
      <c r="M418" s="667">
        <v>0</v>
      </c>
      <c r="N418" s="667">
        <v>0</v>
      </c>
      <c r="O418" s="667">
        <v>0</v>
      </c>
      <c r="P418" s="667">
        <v>0</v>
      </c>
      <c r="Q418" s="667">
        <v>0</v>
      </c>
      <c r="R418" s="667">
        <v>0</v>
      </c>
      <c r="S418" s="668">
        <v>0</v>
      </c>
    </row>
    <row r="419" spans="1:19">
      <c r="A419" s="667" t="s">
        <v>1154</v>
      </c>
      <c r="B419" s="667" t="s">
        <v>471</v>
      </c>
      <c r="C419" s="667" t="s">
        <v>104</v>
      </c>
      <c r="D419" s="667">
        <v>6</v>
      </c>
      <c r="E419" s="667">
        <v>1</v>
      </c>
      <c r="F419" s="667">
        <v>378</v>
      </c>
      <c r="G419" s="667">
        <v>378</v>
      </c>
      <c r="H419" s="667">
        <v>378</v>
      </c>
      <c r="I419" s="667">
        <v>378</v>
      </c>
      <c r="J419" s="667">
        <v>378</v>
      </c>
      <c r="K419" s="667">
        <v>378</v>
      </c>
      <c r="L419" s="667">
        <v>378</v>
      </c>
      <c r="M419" s="667">
        <v>378</v>
      </c>
      <c r="N419" s="667">
        <v>378</v>
      </c>
      <c r="O419" s="667">
        <v>378</v>
      </c>
      <c r="P419" s="667">
        <v>378</v>
      </c>
      <c r="Q419" s="667">
        <v>378</v>
      </c>
      <c r="R419" s="667">
        <v>378</v>
      </c>
      <c r="S419" s="668">
        <v>377727</v>
      </c>
    </row>
    <row r="420" spans="1:19">
      <c r="A420" s="667" t="s">
        <v>1154</v>
      </c>
      <c r="B420" s="667" t="s">
        <v>995</v>
      </c>
      <c r="C420" s="667" t="s">
        <v>104</v>
      </c>
      <c r="D420" s="667">
        <v>6</v>
      </c>
      <c r="E420" s="667">
        <v>1</v>
      </c>
      <c r="F420" s="667">
        <v>0</v>
      </c>
      <c r="G420" s="667">
        <v>0</v>
      </c>
      <c r="H420" s="667">
        <v>0</v>
      </c>
      <c r="I420" s="667">
        <v>0</v>
      </c>
      <c r="J420" s="667">
        <v>0</v>
      </c>
      <c r="K420" s="667">
        <v>0</v>
      </c>
      <c r="L420" s="667">
        <v>0</v>
      </c>
      <c r="M420" s="667">
        <v>0</v>
      </c>
      <c r="N420" s="667">
        <v>0</v>
      </c>
      <c r="O420" s="667">
        <v>0</v>
      </c>
      <c r="P420" s="667">
        <v>0</v>
      </c>
      <c r="Q420" s="667">
        <v>0</v>
      </c>
      <c r="R420" s="667">
        <v>0</v>
      </c>
      <c r="S420" s="668">
        <v>0</v>
      </c>
    </row>
    <row r="421" spans="1:19">
      <c r="A421" s="667" t="s">
        <v>1154</v>
      </c>
      <c r="B421" s="667" t="s">
        <v>636</v>
      </c>
      <c r="C421" s="667" t="s">
        <v>104</v>
      </c>
      <c r="D421" s="667">
        <v>6</v>
      </c>
      <c r="E421" s="667">
        <v>1</v>
      </c>
      <c r="F421" s="667">
        <v>3023</v>
      </c>
      <c r="G421" s="667">
        <v>3023</v>
      </c>
      <c r="H421" s="667">
        <v>3023</v>
      </c>
      <c r="I421" s="667">
        <v>3023</v>
      </c>
      <c r="J421" s="667">
        <v>3023</v>
      </c>
      <c r="K421" s="667">
        <v>3023</v>
      </c>
      <c r="L421" s="667">
        <v>3023</v>
      </c>
      <c r="M421" s="667">
        <v>3023</v>
      </c>
      <c r="N421" s="667">
        <v>3023</v>
      </c>
      <c r="O421" s="667">
        <v>3023</v>
      </c>
      <c r="P421" s="667">
        <v>3023</v>
      </c>
      <c r="Q421" s="667">
        <v>3023</v>
      </c>
      <c r="R421" s="667">
        <v>3023</v>
      </c>
      <c r="S421" s="668">
        <v>3022875</v>
      </c>
    </row>
    <row r="422" spans="1:19">
      <c r="A422" s="667" t="s">
        <v>1154</v>
      </c>
      <c r="B422" s="667" t="s">
        <v>996</v>
      </c>
      <c r="C422" s="667" t="s">
        <v>104</v>
      </c>
      <c r="D422" s="667">
        <v>6</v>
      </c>
      <c r="E422" s="667">
        <v>1</v>
      </c>
      <c r="F422" s="667">
        <v>0</v>
      </c>
      <c r="G422" s="667">
        <v>0</v>
      </c>
      <c r="H422" s="667">
        <v>0</v>
      </c>
      <c r="I422" s="667">
        <v>0</v>
      </c>
      <c r="J422" s="667">
        <v>0</v>
      </c>
      <c r="K422" s="667">
        <v>0</v>
      </c>
      <c r="L422" s="667">
        <v>0</v>
      </c>
      <c r="M422" s="667">
        <v>0</v>
      </c>
      <c r="N422" s="667">
        <v>0</v>
      </c>
      <c r="O422" s="667">
        <v>0</v>
      </c>
      <c r="P422" s="667">
        <v>0</v>
      </c>
      <c r="Q422" s="667">
        <v>0</v>
      </c>
      <c r="R422" s="667">
        <v>0</v>
      </c>
      <c r="S422" s="668">
        <v>0</v>
      </c>
    </row>
    <row r="423" spans="1:19">
      <c r="A423" s="667" t="s">
        <v>1154</v>
      </c>
      <c r="B423" s="667" t="s">
        <v>637</v>
      </c>
      <c r="C423" s="667" t="s">
        <v>104</v>
      </c>
      <c r="D423" s="667">
        <v>6</v>
      </c>
      <c r="E423" s="667">
        <v>1</v>
      </c>
      <c r="F423" s="667">
        <v>0</v>
      </c>
      <c r="G423" s="667">
        <v>0</v>
      </c>
      <c r="H423" s="667">
        <v>0</v>
      </c>
      <c r="I423" s="667">
        <v>0</v>
      </c>
      <c r="J423" s="667">
        <v>0</v>
      </c>
      <c r="K423" s="667">
        <v>0</v>
      </c>
      <c r="L423" s="667">
        <v>0</v>
      </c>
      <c r="M423" s="667">
        <v>0</v>
      </c>
      <c r="N423" s="667">
        <v>0</v>
      </c>
      <c r="O423" s="667">
        <v>0</v>
      </c>
      <c r="P423" s="667">
        <v>0</v>
      </c>
      <c r="Q423" s="667">
        <v>0</v>
      </c>
      <c r="R423" s="667">
        <v>0</v>
      </c>
      <c r="S423" s="668">
        <v>0</v>
      </c>
    </row>
    <row r="424" spans="1:19">
      <c r="A424" s="667" t="s">
        <v>1154</v>
      </c>
      <c r="B424" s="667" t="s">
        <v>823</v>
      </c>
      <c r="C424" s="667" t="s">
        <v>104</v>
      </c>
      <c r="D424" s="667">
        <v>6</v>
      </c>
      <c r="E424" s="667">
        <v>1</v>
      </c>
      <c r="F424" s="667">
        <v>0</v>
      </c>
      <c r="G424" s="667">
        <v>0</v>
      </c>
      <c r="H424" s="667">
        <v>0</v>
      </c>
      <c r="I424" s="667">
        <v>0</v>
      </c>
      <c r="J424" s="667">
        <v>0</v>
      </c>
      <c r="K424" s="667">
        <v>0</v>
      </c>
      <c r="L424" s="667">
        <v>0</v>
      </c>
      <c r="M424" s="667">
        <v>0</v>
      </c>
      <c r="N424" s="667">
        <v>0</v>
      </c>
      <c r="O424" s="667">
        <v>0</v>
      </c>
      <c r="P424" s="667">
        <v>0</v>
      </c>
      <c r="Q424" s="667">
        <v>0</v>
      </c>
      <c r="R424" s="667">
        <v>0</v>
      </c>
      <c r="S424" s="668">
        <v>0</v>
      </c>
    </row>
    <row r="425" spans="1:19">
      <c r="A425" s="667" t="s">
        <v>1154</v>
      </c>
      <c r="B425" s="667" t="s">
        <v>824</v>
      </c>
      <c r="C425" s="667" t="s">
        <v>104</v>
      </c>
      <c r="D425" s="667">
        <v>6</v>
      </c>
      <c r="E425" s="667">
        <v>1</v>
      </c>
      <c r="F425" s="667">
        <v>0</v>
      </c>
      <c r="G425" s="667">
        <v>0</v>
      </c>
      <c r="H425" s="667">
        <v>0</v>
      </c>
      <c r="I425" s="667">
        <v>0</v>
      </c>
      <c r="J425" s="667">
        <v>0</v>
      </c>
      <c r="K425" s="667">
        <v>0</v>
      </c>
      <c r="L425" s="667">
        <v>0</v>
      </c>
      <c r="M425" s="667">
        <v>0</v>
      </c>
      <c r="N425" s="667">
        <v>0</v>
      </c>
      <c r="O425" s="667">
        <v>0</v>
      </c>
      <c r="P425" s="667">
        <v>0</v>
      </c>
      <c r="Q425" s="667">
        <v>0</v>
      </c>
      <c r="R425" s="667">
        <v>0</v>
      </c>
      <c r="S425" s="668">
        <v>0</v>
      </c>
    </row>
    <row r="426" spans="1:19">
      <c r="A426" s="667" t="s">
        <v>1154</v>
      </c>
      <c r="B426" s="667" t="s">
        <v>472</v>
      </c>
      <c r="C426" s="667" t="s">
        <v>104</v>
      </c>
      <c r="D426" s="667">
        <v>6</v>
      </c>
      <c r="E426" s="667">
        <v>1</v>
      </c>
      <c r="F426" s="667">
        <v>701</v>
      </c>
      <c r="G426" s="667">
        <v>701</v>
      </c>
      <c r="H426" s="667">
        <v>701</v>
      </c>
      <c r="I426" s="667">
        <v>701</v>
      </c>
      <c r="J426" s="667">
        <v>701</v>
      </c>
      <c r="K426" s="667">
        <v>701</v>
      </c>
      <c r="L426" s="667">
        <v>701</v>
      </c>
      <c r="M426" s="667">
        <v>701</v>
      </c>
      <c r="N426" s="667">
        <v>701</v>
      </c>
      <c r="O426" s="667">
        <v>701</v>
      </c>
      <c r="P426" s="667">
        <v>701</v>
      </c>
      <c r="Q426" s="667">
        <v>701</v>
      </c>
      <c r="R426" s="667">
        <v>701</v>
      </c>
      <c r="S426" s="668">
        <v>700575</v>
      </c>
    </row>
    <row r="427" spans="1:19">
      <c r="A427" s="667" t="s">
        <v>1154</v>
      </c>
      <c r="B427" s="667" t="s">
        <v>997</v>
      </c>
      <c r="C427" s="667" t="s">
        <v>104</v>
      </c>
      <c r="D427" s="667">
        <v>6</v>
      </c>
      <c r="E427" s="667">
        <v>1</v>
      </c>
      <c r="F427" s="667">
        <v>0</v>
      </c>
      <c r="G427" s="667">
        <v>0</v>
      </c>
      <c r="H427" s="667">
        <v>0</v>
      </c>
      <c r="I427" s="667">
        <v>0</v>
      </c>
      <c r="J427" s="667">
        <v>0</v>
      </c>
      <c r="K427" s="667">
        <v>0</v>
      </c>
      <c r="L427" s="667">
        <v>0</v>
      </c>
      <c r="M427" s="667">
        <v>0</v>
      </c>
      <c r="N427" s="667">
        <v>0</v>
      </c>
      <c r="O427" s="667">
        <v>0</v>
      </c>
      <c r="P427" s="667">
        <v>0</v>
      </c>
      <c r="Q427" s="667">
        <v>0</v>
      </c>
      <c r="R427" s="667">
        <v>0</v>
      </c>
      <c r="S427" s="668">
        <v>0</v>
      </c>
    </row>
    <row r="428" spans="1:19">
      <c r="A428" s="667" t="s">
        <v>1154</v>
      </c>
      <c r="B428" s="667" t="s">
        <v>582</v>
      </c>
      <c r="C428" s="667" t="s">
        <v>104</v>
      </c>
      <c r="D428" s="667">
        <v>6</v>
      </c>
      <c r="E428" s="667">
        <v>1</v>
      </c>
      <c r="F428" s="667">
        <v>0</v>
      </c>
      <c r="G428" s="667">
        <v>0</v>
      </c>
      <c r="H428" s="667">
        <v>0</v>
      </c>
      <c r="I428" s="667">
        <v>0</v>
      </c>
      <c r="J428" s="667">
        <v>0</v>
      </c>
      <c r="K428" s="667">
        <v>0</v>
      </c>
      <c r="L428" s="667">
        <v>0</v>
      </c>
      <c r="M428" s="667">
        <v>0</v>
      </c>
      <c r="N428" s="667">
        <v>0</v>
      </c>
      <c r="O428" s="667">
        <v>0</v>
      </c>
      <c r="P428" s="667">
        <v>0</v>
      </c>
      <c r="Q428" s="667">
        <v>0</v>
      </c>
      <c r="R428" s="667">
        <v>0</v>
      </c>
      <c r="S428" s="668">
        <v>0</v>
      </c>
    </row>
    <row r="429" spans="1:19">
      <c r="A429" s="667" t="s">
        <v>1154</v>
      </c>
      <c r="B429" s="667" t="s">
        <v>2450</v>
      </c>
      <c r="C429" s="667" t="s">
        <v>104</v>
      </c>
      <c r="D429" s="667">
        <v>6</v>
      </c>
      <c r="E429" s="667">
        <v>1</v>
      </c>
      <c r="F429" s="667">
        <v>0</v>
      </c>
      <c r="G429" s="667">
        <v>0</v>
      </c>
      <c r="H429" s="667">
        <v>0</v>
      </c>
      <c r="I429" s="667">
        <v>0</v>
      </c>
      <c r="J429" s="667">
        <v>0</v>
      </c>
      <c r="K429" s="667">
        <v>0</v>
      </c>
      <c r="L429" s="667">
        <v>0</v>
      </c>
      <c r="M429" s="667">
        <v>0</v>
      </c>
      <c r="N429" s="667">
        <v>0</v>
      </c>
      <c r="O429" s="667">
        <v>0</v>
      </c>
      <c r="P429" s="667">
        <v>0</v>
      </c>
      <c r="Q429" s="667">
        <v>0</v>
      </c>
      <c r="R429" s="667">
        <v>0</v>
      </c>
      <c r="S429" s="668">
        <v>0</v>
      </c>
    </row>
    <row r="430" spans="1:19">
      <c r="A430" s="667" t="s">
        <v>1154</v>
      </c>
      <c r="B430" s="667" t="s">
        <v>638</v>
      </c>
      <c r="C430" s="667" t="s">
        <v>104</v>
      </c>
      <c r="D430" s="667">
        <v>6</v>
      </c>
      <c r="E430" s="667">
        <v>1</v>
      </c>
      <c r="F430" s="667">
        <v>0</v>
      </c>
      <c r="G430" s="667">
        <v>0</v>
      </c>
      <c r="H430" s="667">
        <v>0</v>
      </c>
      <c r="I430" s="667">
        <v>0</v>
      </c>
      <c r="J430" s="667">
        <v>0</v>
      </c>
      <c r="K430" s="667">
        <v>0</v>
      </c>
      <c r="L430" s="667">
        <v>0</v>
      </c>
      <c r="M430" s="667">
        <v>0</v>
      </c>
      <c r="N430" s="667">
        <v>0</v>
      </c>
      <c r="O430" s="667">
        <v>0</v>
      </c>
      <c r="P430" s="667">
        <v>0</v>
      </c>
      <c r="Q430" s="667">
        <v>0</v>
      </c>
      <c r="R430" s="667">
        <v>0</v>
      </c>
      <c r="S430" s="668">
        <v>0</v>
      </c>
    </row>
    <row r="431" spans="1:19">
      <c r="A431" s="667" t="s">
        <v>1154</v>
      </c>
      <c r="B431" s="667" t="s">
        <v>998</v>
      </c>
      <c r="C431" s="667" t="s">
        <v>104</v>
      </c>
      <c r="D431" s="667">
        <v>6</v>
      </c>
      <c r="E431" s="667">
        <v>1</v>
      </c>
      <c r="F431" s="667">
        <v>0</v>
      </c>
      <c r="G431" s="667">
        <v>0</v>
      </c>
      <c r="H431" s="667">
        <v>0</v>
      </c>
      <c r="I431" s="667">
        <v>0</v>
      </c>
      <c r="J431" s="667">
        <v>0</v>
      </c>
      <c r="K431" s="667">
        <v>0</v>
      </c>
      <c r="L431" s="667">
        <v>0</v>
      </c>
      <c r="M431" s="667">
        <v>0</v>
      </c>
      <c r="N431" s="667">
        <v>0</v>
      </c>
      <c r="O431" s="667">
        <v>0</v>
      </c>
      <c r="P431" s="667">
        <v>0</v>
      </c>
      <c r="Q431" s="667">
        <v>0</v>
      </c>
      <c r="R431" s="667">
        <v>0</v>
      </c>
      <c r="S431" s="668">
        <v>0</v>
      </c>
    </row>
    <row r="432" spans="1:19">
      <c r="A432" s="667" t="s">
        <v>1154</v>
      </c>
      <c r="B432" s="667" t="s">
        <v>999</v>
      </c>
      <c r="C432" s="667" t="s">
        <v>104</v>
      </c>
      <c r="D432" s="667">
        <v>6</v>
      </c>
      <c r="E432" s="667">
        <v>1</v>
      </c>
      <c r="F432" s="667">
        <v>0</v>
      </c>
      <c r="G432" s="667">
        <v>0</v>
      </c>
      <c r="H432" s="667">
        <v>0</v>
      </c>
      <c r="I432" s="667">
        <v>0</v>
      </c>
      <c r="J432" s="667">
        <v>0</v>
      </c>
      <c r="K432" s="667">
        <v>0</v>
      </c>
      <c r="L432" s="667">
        <v>0</v>
      </c>
      <c r="M432" s="667">
        <v>0</v>
      </c>
      <c r="N432" s="667">
        <v>0</v>
      </c>
      <c r="O432" s="667">
        <v>0</v>
      </c>
      <c r="P432" s="667">
        <v>0</v>
      </c>
      <c r="Q432" s="667">
        <v>0</v>
      </c>
      <c r="R432" s="667">
        <v>0</v>
      </c>
      <c r="S432" s="668">
        <v>0</v>
      </c>
    </row>
    <row r="433" spans="1:19">
      <c r="A433" s="667" t="s">
        <v>1154</v>
      </c>
      <c r="B433" s="667" t="s">
        <v>639</v>
      </c>
      <c r="C433" s="667" t="s">
        <v>104</v>
      </c>
      <c r="D433" s="667">
        <v>6</v>
      </c>
      <c r="E433" s="667">
        <v>1</v>
      </c>
      <c r="F433" s="667">
        <v>510</v>
      </c>
      <c r="G433" s="667">
        <v>510</v>
      </c>
      <c r="H433" s="667">
        <v>510</v>
      </c>
      <c r="I433" s="667">
        <v>510</v>
      </c>
      <c r="J433" s="667">
        <v>510</v>
      </c>
      <c r="K433" s="667">
        <v>510</v>
      </c>
      <c r="L433" s="667">
        <v>510</v>
      </c>
      <c r="M433" s="667">
        <v>510</v>
      </c>
      <c r="N433" s="667">
        <v>510</v>
      </c>
      <c r="O433" s="667">
        <v>510</v>
      </c>
      <c r="P433" s="667">
        <v>510</v>
      </c>
      <c r="Q433" s="667">
        <v>510</v>
      </c>
      <c r="R433" s="667">
        <v>510</v>
      </c>
      <c r="S433" s="668">
        <v>510284</v>
      </c>
    </row>
    <row r="434" spans="1:19">
      <c r="A434" s="667" t="s">
        <v>1154</v>
      </c>
      <c r="B434" s="667" t="s">
        <v>825</v>
      </c>
      <c r="C434" s="667" t="s">
        <v>104</v>
      </c>
      <c r="D434" s="667">
        <v>6</v>
      </c>
      <c r="E434" s="667">
        <v>1</v>
      </c>
      <c r="F434" s="667">
        <v>0</v>
      </c>
      <c r="G434" s="667">
        <v>0</v>
      </c>
      <c r="H434" s="667">
        <v>0</v>
      </c>
      <c r="I434" s="667">
        <v>0</v>
      </c>
      <c r="J434" s="667">
        <v>0</v>
      </c>
      <c r="K434" s="667">
        <v>0</v>
      </c>
      <c r="L434" s="667">
        <v>0</v>
      </c>
      <c r="M434" s="667">
        <v>0</v>
      </c>
      <c r="N434" s="667">
        <v>0</v>
      </c>
      <c r="O434" s="667">
        <v>0</v>
      </c>
      <c r="P434" s="667">
        <v>0</v>
      </c>
      <c r="Q434" s="667">
        <v>0</v>
      </c>
      <c r="R434" s="667">
        <v>0</v>
      </c>
      <c r="S434" s="668">
        <v>0</v>
      </c>
    </row>
    <row r="435" spans="1:19">
      <c r="A435" s="667" t="s">
        <v>1154</v>
      </c>
      <c r="B435" s="667" t="s">
        <v>3173</v>
      </c>
      <c r="C435" s="667" t="s">
        <v>104</v>
      </c>
      <c r="D435" s="667">
        <v>6</v>
      </c>
      <c r="E435" s="667">
        <v>1</v>
      </c>
      <c r="F435" s="667">
        <v>0</v>
      </c>
      <c r="G435" s="667">
        <v>0</v>
      </c>
      <c r="H435" s="667">
        <v>0</v>
      </c>
      <c r="I435" s="667">
        <v>0</v>
      </c>
      <c r="J435" s="667">
        <v>0</v>
      </c>
      <c r="K435" s="667">
        <v>0</v>
      </c>
      <c r="L435" s="667">
        <v>0</v>
      </c>
      <c r="M435" s="667">
        <v>0</v>
      </c>
      <c r="N435" s="667">
        <v>0</v>
      </c>
      <c r="O435" s="667">
        <v>0</v>
      </c>
      <c r="P435" s="667">
        <v>0</v>
      </c>
      <c r="Q435" s="667">
        <v>0</v>
      </c>
      <c r="R435" s="667">
        <v>0</v>
      </c>
      <c r="S435" s="668">
        <v>0</v>
      </c>
    </row>
    <row r="436" spans="1:19">
      <c r="A436" s="667" t="s">
        <v>1154</v>
      </c>
      <c r="B436" s="667" t="s">
        <v>826</v>
      </c>
      <c r="C436" s="667" t="s">
        <v>104</v>
      </c>
      <c r="D436" s="667">
        <v>6</v>
      </c>
      <c r="E436" s="667">
        <v>1</v>
      </c>
      <c r="F436" s="667">
        <v>0</v>
      </c>
      <c r="G436" s="667">
        <v>0</v>
      </c>
      <c r="H436" s="667">
        <v>0</v>
      </c>
      <c r="I436" s="667">
        <v>0</v>
      </c>
      <c r="J436" s="667">
        <v>0</v>
      </c>
      <c r="K436" s="667">
        <v>0</v>
      </c>
      <c r="L436" s="667">
        <v>0</v>
      </c>
      <c r="M436" s="667">
        <v>0</v>
      </c>
      <c r="N436" s="667">
        <v>0</v>
      </c>
      <c r="O436" s="667">
        <v>0</v>
      </c>
      <c r="P436" s="667">
        <v>0</v>
      </c>
      <c r="Q436" s="667">
        <v>0</v>
      </c>
      <c r="R436" s="667">
        <v>0</v>
      </c>
      <c r="S436" s="668">
        <v>0</v>
      </c>
    </row>
    <row r="437" spans="1:19">
      <c r="A437" s="667" t="s">
        <v>1154</v>
      </c>
      <c r="B437" s="667" t="s">
        <v>827</v>
      </c>
      <c r="C437" s="667" t="s">
        <v>104</v>
      </c>
      <c r="D437" s="667">
        <v>6</v>
      </c>
      <c r="E437" s="667">
        <v>1</v>
      </c>
      <c r="F437" s="667">
        <v>0</v>
      </c>
      <c r="G437" s="667">
        <v>0</v>
      </c>
      <c r="H437" s="667">
        <v>0</v>
      </c>
      <c r="I437" s="667">
        <v>0</v>
      </c>
      <c r="J437" s="667">
        <v>0</v>
      </c>
      <c r="K437" s="667">
        <v>0</v>
      </c>
      <c r="L437" s="667">
        <v>0</v>
      </c>
      <c r="M437" s="667">
        <v>0</v>
      </c>
      <c r="N437" s="667">
        <v>0</v>
      </c>
      <c r="O437" s="667">
        <v>0</v>
      </c>
      <c r="P437" s="667">
        <v>0</v>
      </c>
      <c r="Q437" s="667">
        <v>0</v>
      </c>
      <c r="R437" s="667">
        <v>0</v>
      </c>
      <c r="S437" s="668">
        <v>0</v>
      </c>
    </row>
    <row r="438" spans="1:19">
      <c r="A438" s="667" t="s">
        <v>1154</v>
      </c>
      <c r="B438" s="667" t="s">
        <v>509</v>
      </c>
      <c r="C438" s="667" t="s">
        <v>104</v>
      </c>
      <c r="D438" s="667">
        <v>6</v>
      </c>
      <c r="E438" s="667">
        <v>1</v>
      </c>
      <c r="F438" s="667">
        <v>0</v>
      </c>
      <c r="G438" s="667">
        <v>0</v>
      </c>
      <c r="H438" s="667">
        <v>0</v>
      </c>
      <c r="I438" s="667">
        <v>0</v>
      </c>
      <c r="J438" s="667">
        <v>0</v>
      </c>
      <c r="K438" s="667">
        <v>0</v>
      </c>
      <c r="L438" s="667">
        <v>0</v>
      </c>
      <c r="M438" s="667">
        <v>0</v>
      </c>
      <c r="N438" s="667">
        <v>0</v>
      </c>
      <c r="O438" s="667">
        <v>0</v>
      </c>
      <c r="P438" s="667">
        <v>0</v>
      </c>
      <c r="Q438" s="667">
        <v>0</v>
      </c>
      <c r="R438" s="667">
        <v>0</v>
      </c>
      <c r="S438" s="668">
        <v>0</v>
      </c>
    </row>
    <row r="439" spans="1:19">
      <c r="A439" s="667" t="s">
        <v>1154</v>
      </c>
      <c r="B439" s="667" t="s">
        <v>1000</v>
      </c>
      <c r="C439" s="667" t="s">
        <v>104</v>
      </c>
      <c r="D439" s="667">
        <v>6</v>
      </c>
      <c r="E439" s="667">
        <v>1</v>
      </c>
      <c r="F439" s="667">
        <v>0</v>
      </c>
      <c r="G439" s="667">
        <v>0</v>
      </c>
      <c r="H439" s="667">
        <v>0</v>
      </c>
      <c r="I439" s="667">
        <v>0</v>
      </c>
      <c r="J439" s="667">
        <v>0</v>
      </c>
      <c r="K439" s="667">
        <v>0</v>
      </c>
      <c r="L439" s="667">
        <v>0</v>
      </c>
      <c r="M439" s="667">
        <v>0</v>
      </c>
      <c r="N439" s="667">
        <v>0</v>
      </c>
      <c r="O439" s="667">
        <v>0</v>
      </c>
      <c r="P439" s="667">
        <v>0</v>
      </c>
      <c r="Q439" s="667">
        <v>0</v>
      </c>
      <c r="R439" s="667">
        <v>0</v>
      </c>
      <c r="S439" s="668">
        <v>0</v>
      </c>
    </row>
    <row r="440" spans="1:19">
      <c r="A440" s="667" t="s">
        <v>1154</v>
      </c>
      <c r="B440" s="667" t="s">
        <v>473</v>
      </c>
      <c r="C440" s="667" t="s">
        <v>104</v>
      </c>
      <c r="D440" s="667">
        <v>6</v>
      </c>
      <c r="E440" s="667">
        <v>1</v>
      </c>
      <c r="F440" s="667">
        <v>2933</v>
      </c>
      <c r="G440" s="667">
        <v>2933</v>
      </c>
      <c r="H440" s="667">
        <v>2933</v>
      </c>
      <c r="I440" s="667">
        <v>2933</v>
      </c>
      <c r="J440" s="667">
        <v>2933</v>
      </c>
      <c r="K440" s="667">
        <v>2933</v>
      </c>
      <c r="L440" s="667">
        <v>2933</v>
      </c>
      <c r="M440" s="667">
        <v>2933</v>
      </c>
      <c r="N440" s="667">
        <v>2933</v>
      </c>
      <c r="O440" s="667">
        <v>2933</v>
      </c>
      <c r="P440" s="667">
        <v>2933</v>
      </c>
      <c r="Q440" s="667">
        <v>2933</v>
      </c>
      <c r="R440" s="667">
        <v>2933</v>
      </c>
      <c r="S440" s="668">
        <v>2932873</v>
      </c>
    </row>
    <row r="441" spans="1:19">
      <c r="A441" s="667" t="s">
        <v>1154</v>
      </c>
      <c r="B441" s="667" t="s">
        <v>2451</v>
      </c>
      <c r="C441" s="667" t="s">
        <v>104</v>
      </c>
      <c r="D441" s="667">
        <v>6</v>
      </c>
      <c r="E441" s="667">
        <v>1</v>
      </c>
      <c r="F441" s="667">
        <v>0</v>
      </c>
      <c r="G441" s="667">
        <v>0</v>
      </c>
      <c r="H441" s="667">
        <v>0</v>
      </c>
      <c r="I441" s="667">
        <v>0</v>
      </c>
      <c r="J441" s="667">
        <v>0</v>
      </c>
      <c r="K441" s="667">
        <v>0</v>
      </c>
      <c r="L441" s="667">
        <v>0</v>
      </c>
      <c r="M441" s="667">
        <v>0</v>
      </c>
      <c r="N441" s="667">
        <v>0</v>
      </c>
      <c r="O441" s="667">
        <v>0</v>
      </c>
      <c r="P441" s="667">
        <v>0</v>
      </c>
      <c r="Q441" s="667">
        <v>0</v>
      </c>
      <c r="R441" s="667">
        <v>0</v>
      </c>
      <c r="S441" s="668">
        <v>0</v>
      </c>
    </row>
    <row r="442" spans="1:19">
      <c r="A442" s="667" t="s">
        <v>1154</v>
      </c>
      <c r="B442" s="667" t="s">
        <v>739</v>
      </c>
      <c r="C442" s="667" t="s">
        <v>104</v>
      </c>
      <c r="D442" s="667">
        <v>6</v>
      </c>
      <c r="E442" s="667">
        <v>1</v>
      </c>
      <c r="F442" s="667">
        <v>3475</v>
      </c>
      <c r="G442" s="667">
        <v>3475</v>
      </c>
      <c r="H442" s="667">
        <v>3475</v>
      </c>
      <c r="I442" s="667">
        <v>3475</v>
      </c>
      <c r="J442" s="667">
        <v>3475</v>
      </c>
      <c r="K442" s="667">
        <v>3475</v>
      </c>
      <c r="L442" s="667">
        <v>3475</v>
      </c>
      <c r="M442" s="667">
        <v>3475</v>
      </c>
      <c r="N442" s="667">
        <v>3475</v>
      </c>
      <c r="O442" s="667">
        <v>3475</v>
      </c>
      <c r="P442" s="667">
        <v>3475</v>
      </c>
      <c r="Q442" s="667">
        <v>3475</v>
      </c>
      <c r="R442" s="667">
        <v>3475</v>
      </c>
      <c r="S442" s="668">
        <v>3475101</v>
      </c>
    </row>
    <row r="443" spans="1:19">
      <c r="A443" s="667" t="s">
        <v>1154</v>
      </c>
      <c r="B443" s="667" t="s">
        <v>1001</v>
      </c>
      <c r="C443" s="667" t="s">
        <v>104</v>
      </c>
      <c r="D443" s="667">
        <v>6</v>
      </c>
      <c r="E443" s="667">
        <v>1</v>
      </c>
      <c r="F443" s="667">
        <v>0</v>
      </c>
      <c r="G443" s="667">
        <v>0</v>
      </c>
      <c r="H443" s="667">
        <v>0</v>
      </c>
      <c r="I443" s="667">
        <v>0</v>
      </c>
      <c r="J443" s="667">
        <v>0</v>
      </c>
      <c r="K443" s="667">
        <v>0</v>
      </c>
      <c r="L443" s="667">
        <v>0</v>
      </c>
      <c r="M443" s="667">
        <v>0</v>
      </c>
      <c r="N443" s="667">
        <v>0</v>
      </c>
      <c r="O443" s="667">
        <v>0</v>
      </c>
      <c r="P443" s="667">
        <v>0</v>
      </c>
      <c r="Q443" s="667">
        <v>0</v>
      </c>
      <c r="R443" s="667">
        <v>0</v>
      </c>
      <c r="S443" s="668">
        <v>0</v>
      </c>
    </row>
    <row r="444" spans="1:19">
      <c r="A444" s="667" t="s">
        <v>1154</v>
      </c>
      <c r="B444" s="667" t="s">
        <v>640</v>
      </c>
      <c r="C444" s="667" t="s">
        <v>104</v>
      </c>
      <c r="D444" s="667">
        <v>6</v>
      </c>
      <c r="E444" s="667">
        <v>1</v>
      </c>
      <c r="F444" s="667">
        <v>22546</v>
      </c>
      <c r="G444" s="667">
        <v>22546</v>
      </c>
      <c r="H444" s="667">
        <v>22546</v>
      </c>
      <c r="I444" s="667">
        <v>22546</v>
      </c>
      <c r="J444" s="667">
        <v>22546</v>
      </c>
      <c r="K444" s="667">
        <v>22546</v>
      </c>
      <c r="L444" s="667">
        <v>22546</v>
      </c>
      <c r="M444" s="667">
        <v>22546</v>
      </c>
      <c r="N444" s="667">
        <v>22546</v>
      </c>
      <c r="O444" s="667">
        <v>22546</v>
      </c>
      <c r="P444" s="667">
        <v>22546</v>
      </c>
      <c r="Q444" s="667">
        <v>22546</v>
      </c>
      <c r="R444" s="667">
        <v>22546</v>
      </c>
      <c r="S444" s="668">
        <v>22545729</v>
      </c>
    </row>
    <row r="445" spans="1:19">
      <c r="A445" s="667" t="s">
        <v>1154</v>
      </c>
      <c r="B445" s="667" t="s">
        <v>1002</v>
      </c>
      <c r="C445" s="667" t="s">
        <v>104</v>
      </c>
      <c r="D445" s="667">
        <v>6</v>
      </c>
      <c r="E445" s="667">
        <v>1</v>
      </c>
      <c r="F445" s="667">
        <v>0</v>
      </c>
      <c r="G445" s="667">
        <v>0</v>
      </c>
      <c r="H445" s="667">
        <v>0</v>
      </c>
      <c r="I445" s="667">
        <v>0</v>
      </c>
      <c r="J445" s="667">
        <v>0</v>
      </c>
      <c r="K445" s="667">
        <v>0</v>
      </c>
      <c r="L445" s="667">
        <v>0</v>
      </c>
      <c r="M445" s="667">
        <v>0</v>
      </c>
      <c r="N445" s="667">
        <v>0</v>
      </c>
      <c r="O445" s="667">
        <v>0</v>
      </c>
      <c r="P445" s="667">
        <v>0</v>
      </c>
      <c r="Q445" s="667">
        <v>0</v>
      </c>
      <c r="R445" s="667">
        <v>0</v>
      </c>
      <c r="S445" s="668">
        <v>0</v>
      </c>
    </row>
    <row r="446" spans="1:19">
      <c r="A446" s="667" t="s">
        <v>1154</v>
      </c>
      <c r="B446" s="667" t="s">
        <v>641</v>
      </c>
      <c r="C446" s="667" t="s">
        <v>104</v>
      </c>
      <c r="D446" s="667">
        <v>6</v>
      </c>
      <c r="E446" s="667">
        <v>1</v>
      </c>
      <c r="F446" s="667">
        <v>3837</v>
      </c>
      <c r="G446" s="667">
        <v>3837</v>
      </c>
      <c r="H446" s="667">
        <v>3837</v>
      </c>
      <c r="I446" s="667">
        <v>3837</v>
      </c>
      <c r="J446" s="667">
        <v>3837</v>
      </c>
      <c r="K446" s="667">
        <v>3837</v>
      </c>
      <c r="L446" s="667">
        <v>3837</v>
      </c>
      <c r="M446" s="667">
        <v>3837</v>
      </c>
      <c r="N446" s="667">
        <v>3837</v>
      </c>
      <c r="O446" s="667">
        <v>3837</v>
      </c>
      <c r="P446" s="667">
        <v>3837</v>
      </c>
      <c r="Q446" s="667">
        <v>3837</v>
      </c>
      <c r="R446" s="667">
        <v>3837</v>
      </c>
      <c r="S446" s="668">
        <v>3836676</v>
      </c>
    </row>
    <row r="447" spans="1:19">
      <c r="A447" s="667" t="s">
        <v>1154</v>
      </c>
      <c r="B447" s="667" t="s">
        <v>1003</v>
      </c>
      <c r="C447" s="667" t="s">
        <v>104</v>
      </c>
      <c r="D447" s="667">
        <v>6</v>
      </c>
      <c r="E447" s="667">
        <v>1</v>
      </c>
      <c r="F447" s="667">
        <v>0</v>
      </c>
      <c r="G447" s="667">
        <v>0</v>
      </c>
      <c r="H447" s="667">
        <v>0</v>
      </c>
      <c r="I447" s="667">
        <v>0</v>
      </c>
      <c r="J447" s="667">
        <v>0</v>
      </c>
      <c r="K447" s="667">
        <v>0</v>
      </c>
      <c r="L447" s="667">
        <v>0</v>
      </c>
      <c r="M447" s="667">
        <v>0</v>
      </c>
      <c r="N447" s="667">
        <v>0</v>
      </c>
      <c r="O447" s="667">
        <v>0</v>
      </c>
      <c r="P447" s="667">
        <v>0</v>
      </c>
      <c r="Q447" s="667">
        <v>0</v>
      </c>
      <c r="R447" s="667">
        <v>0</v>
      </c>
      <c r="S447" s="668">
        <v>0</v>
      </c>
    </row>
    <row r="448" spans="1:19">
      <c r="A448" s="667" t="s">
        <v>1154</v>
      </c>
      <c r="B448" s="667" t="s">
        <v>1004</v>
      </c>
      <c r="C448" s="667" t="s">
        <v>104</v>
      </c>
      <c r="D448" s="667">
        <v>6</v>
      </c>
      <c r="E448" s="667">
        <v>1</v>
      </c>
      <c r="F448" s="667">
        <v>0</v>
      </c>
      <c r="G448" s="667">
        <v>0</v>
      </c>
      <c r="H448" s="667">
        <v>0</v>
      </c>
      <c r="I448" s="667">
        <v>0</v>
      </c>
      <c r="J448" s="667">
        <v>0</v>
      </c>
      <c r="K448" s="667">
        <v>0</v>
      </c>
      <c r="L448" s="667">
        <v>0</v>
      </c>
      <c r="M448" s="667">
        <v>0</v>
      </c>
      <c r="N448" s="667">
        <v>0</v>
      </c>
      <c r="O448" s="667">
        <v>0</v>
      </c>
      <c r="P448" s="667">
        <v>0</v>
      </c>
      <c r="Q448" s="667">
        <v>0</v>
      </c>
      <c r="R448" s="667">
        <v>0</v>
      </c>
      <c r="S448" s="668">
        <v>0</v>
      </c>
    </row>
    <row r="449" spans="1:19">
      <c r="A449" s="667" t="s">
        <v>1154</v>
      </c>
      <c r="B449" s="667" t="s">
        <v>642</v>
      </c>
      <c r="C449" s="667" t="s">
        <v>104</v>
      </c>
      <c r="D449" s="667">
        <v>6</v>
      </c>
      <c r="E449" s="667">
        <v>1</v>
      </c>
      <c r="F449" s="667">
        <v>1080</v>
      </c>
      <c r="G449" s="667">
        <v>1080</v>
      </c>
      <c r="H449" s="667">
        <v>1080</v>
      </c>
      <c r="I449" s="667">
        <v>1080</v>
      </c>
      <c r="J449" s="667">
        <v>1080</v>
      </c>
      <c r="K449" s="667">
        <v>1080</v>
      </c>
      <c r="L449" s="667">
        <v>1080</v>
      </c>
      <c r="M449" s="667">
        <v>1080</v>
      </c>
      <c r="N449" s="667">
        <v>1080</v>
      </c>
      <c r="O449" s="667">
        <v>1080</v>
      </c>
      <c r="P449" s="667">
        <v>1080</v>
      </c>
      <c r="Q449" s="667">
        <v>1080</v>
      </c>
      <c r="R449" s="667">
        <v>1080</v>
      </c>
      <c r="S449" s="668">
        <v>1080001</v>
      </c>
    </row>
    <row r="450" spans="1:19">
      <c r="A450" s="667" t="s">
        <v>1154</v>
      </c>
      <c r="B450" s="667" t="s">
        <v>643</v>
      </c>
      <c r="C450" s="667" t="s">
        <v>104</v>
      </c>
      <c r="D450" s="667">
        <v>6</v>
      </c>
      <c r="E450" s="667">
        <v>1</v>
      </c>
      <c r="F450" s="667">
        <v>3086</v>
      </c>
      <c r="G450" s="667">
        <v>3086</v>
      </c>
      <c r="H450" s="667">
        <v>3086</v>
      </c>
      <c r="I450" s="667">
        <v>3086</v>
      </c>
      <c r="J450" s="667">
        <v>3086</v>
      </c>
      <c r="K450" s="667">
        <v>3086</v>
      </c>
      <c r="L450" s="667">
        <v>3086</v>
      </c>
      <c r="M450" s="667">
        <v>3086</v>
      </c>
      <c r="N450" s="667">
        <v>3086</v>
      </c>
      <c r="O450" s="667">
        <v>3086</v>
      </c>
      <c r="P450" s="667">
        <v>3086</v>
      </c>
      <c r="Q450" s="667">
        <v>3086</v>
      </c>
      <c r="R450" s="667">
        <v>3086</v>
      </c>
      <c r="S450" s="668">
        <v>3086351</v>
      </c>
    </row>
    <row r="451" spans="1:19">
      <c r="A451" s="667" t="s">
        <v>1154</v>
      </c>
      <c r="B451" s="667" t="s">
        <v>194</v>
      </c>
      <c r="C451" s="667" t="s">
        <v>104</v>
      </c>
      <c r="D451" s="667">
        <v>6</v>
      </c>
      <c r="E451" s="667">
        <v>1</v>
      </c>
      <c r="F451" s="667">
        <v>820</v>
      </c>
      <c r="G451" s="667">
        <v>820</v>
      </c>
      <c r="H451" s="667">
        <v>820</v>
      </c>
      <c r="I451" s="667">
        <v>820</v>
      </c>
      <c r="J451" s="667">
        <v>820</v>
      </c>
      <c r="K451" s="667">
        <v>820</v>
      </c>
      <c r="L451" s="667">
        <v>820</v>
      </c>
      <c r="M451" s="667">
        <v>820</v>
      </c>
      <c r="N451" s="667">
        <v>820</v>
      </c>
      <c r="O451" s="667">
        <v>820</v>
      </c>
      <c r="P451" s="667">
        <v>820</v>
      </c>
      <c r="Q451" s="667">
        <v>820</v>
      </c>
      <c r="R451" s="667">
        <v>820</v>
      </c>
      <c r="S451" s="668">
        <v>819764</v>
      </c>
    </row>
    <row r="452" spans="1:19">
      <c r="A452" s="667" t="s">
        <v>1154</v>
      </c>
      <c r="B452" s="667" t="s">
        <v>2452</v>
      </c>
      <c r="C452" s="667" t="s">
        <v>104</v>
      </c>
      <c r="D452" s="667">
        <v>6</v>
      </c>
      <c r="E452" s="667">
        <v>1</v>
      </c>
      <c r="F452" s="667">
        <v>0</v>
      </c>
      <c r="G452" s="667">
        <v>0</v>
      </c>
      <c r="H452" s="667">
        <v>0</v>
      </c>
      <c r="I452" s="667">
        <v>0</v>
      </c>
      <c r="J452" s="667">
        <v>0</v>
      </c>
      <c r="K452" s="667">
        <v>0</v>
      </c>
      <c r="L452" s="667">
        <v>0</v>
      </c>
      <c r="M452" s="667">
        <v>0</v>
      </c>
      <c r="N452" s="667">
        <v>0</v>
      </c>
      <c r="O452" s="667">
        <v>0</v>
      </c>
      <c r="P452" s="667">
        <v>0</v>
      </c>
      <c r="Q452" s="667">
        <v>0</v>
      </c>
      <c r="R452" s="667">
        <v>0</v>
      </c>
      <c r="S452" s="668">
        <v>0</v>
      </c>
    </row>
    <row r="453" spans="1:19">
      <c r="A453" s="667" t="s">
        <v>1154</v>
      </c>
      <c r="B453" s="667" t="s">
        <v>474</v>
      </c>
      <c r="C453" s="667" t="s">
        <v>104</v>
      </c>
      <c r="D453" s="667">
        <v>6</v>
      </c>
      <c r="E453" s="667">
        <v>1</v>
      </c>
      <c r="F453" s="667">
        <v>670</v>
      </c>
      <c r="G453" s="667">
        <v>653</v>
      </c>
      <c r="H453" s="667">
        <v>653</v>
      </c>
      <c r="I453" s="667">
        <v>653</v>
      </c>
      <c r="J453" s="667">
        <v>653</v>
      </c>
      <c r="K453" s="667">
        <v>653</v>
      </c>
      <c r="L453" s="667">
        <v>653</v>
      </c>
      <c r="M453" s="667">
        <v>653</v>
      </c>
      <c r="N453" s="667">
        <v>653</v>
      </c>
      <c r="O453" s="667">
        <v>653</v>
      </c>
      <c r="P453" s="667">
        <v>653</v>
      </c>
      <c r="Q453" s="667">
        <v>653</v>
      </c>
      <c r="R453" s="667">
        <v>653</v>
      </c>
      <c r="S453" s="668">
        <v>654059</v>
      </c>
    </row>
    <row r="454" spans="1:19">
      <c r="A454" s="667" t="s">
        <v>1154</v>
      </c>
      <c r="B454" s="667" t="s">
        <v>1005</v>
      </c>
      <c r="C454" s="667" t="s">
        <v>104</v>
      </c>
      <c r="D454" s="667">
        <v>6</v>
      </c>
      <c r="E454" s="667">
        <v>1</v>
      </c>
      <c r="F454" s="667">
        <v>0</v>
      </c>
      <c r="G454" s="667">
        <v>0</v>
      </c>
      <c r="H454" s="667">
        <v>0</v>
      </c>
      <c r="I454" s="667">
        <v>0</v>
      </c>
      <c r="J454" s="667">
        <v>0</v>
      </c>
      <c r="K454" s="667">
        <v>0</v>
      </c>
      <c r="L454" s="667">
        <v>0</v>
      </c>
      <c r="M454" s="667">
        <v>0</v>
      </c>
      <c r="N454" s="667">
        <v>0</v>
      </c>
      <c r="O454" s="667">
        <v>0</v>
      </c>
      <c r="P454" s="667">
        <v>0</v>
      </c>
      <c r="Q454" s="667">
        <v>0</v>
      </c>
      <c r="R454" s="667">
        <v>0</v>
      </c>
      <c r="S454" s="668">
        <v>0</v>
      </c>
    </row>
    <row r="455" spans="1:19">
      <c r="A455" s="667" t="s">
        <v>1154</v>
      </c>
      <c r="B455" s="667" t="s">
        <v>828</v>
      </c>
      <c r="C455" s="667" t="s">
        <v>104</v>
      </c>
      <c r="D455" s="667">
        <v>6</v>
      </c>
      <c r="E455" s="667">
        <v>1</v>
      </c>
      <c r="F455" s="667">
        <v>0</v>
      </c>
      <c r="G455" s="667">
        <v>0</v>
      </c>
      <c r="H455" s="667">
        <v>0</v>
      </c>
      <c r="I455" s="667">
        <v>0</v>
      </c>
      <c r="J455" s="667">
        <v>0</v>
      </c>
      <c r="K455" s="667">
        <v>0</v>
      </c>
      <c r="L455" s="667">
        <v>0</v>
      </c>
      <c r="M455" s="667">
        <v>0</v>
      </c>
      <c r="N455" s="667">
        <v>0</v>
      </c>
      <c r="O455" s="667">
        <v>0</v>
      </c>
      <c r="P455" s="667">
        <v>0</v>
      </c>
      <c r="Q455" s="667">
        <v>0</v>
      </c>
      <c r="R455" s="667">
        <v>0</v>
      </c>
      <c r="S455" s="668">
        <v>0</v>
      </c>
    </row>
    <row r="456" spans="1:19">
      <c r="A456" s="667" t="s">
        <v>1154</v>
      </c>
      <c r="B456" s="667" t="s">
        <v>195</v>
      </c>
      <c r="C456" s="667" t="s">
        <v>104</v>
      </c>
      <c r="D456" s="667">
        <v>6</v>
      </c>
      <c r="E456" s="667">
        <v>1</v>
      </c>
      <c r="F456" s="667">
        <v>114</v>
      </c>
      <c r="G456" s="667">
        <v>114</v>
      </c>
      <c r="H456" s="667">
        <v>114</v>
      </c>
      <c r="I456" s="667">
        <v>114</v>
      </c>
      <c r="J456" s="667">
        <v>114</v>
      </c>
      <c r="K456" s="667">
        <v>114</v>
      </c>
      <c r="L456" s="667">
        <v>114</v>
      </c>
      <c r="M456" s="667">
        <v>114</v>
      </c>
      <c r="N456" s="667">
        <v>114</v>
      </c>
      <c r="O456" s="667">
        <v>114</v>
      </c>
      <c r="P456" s="667">
        <v>114</v>
      </c>
      <c r="Q456" s="667">
        <v>114</v>
      </c>
      <c r="R456" s="667">
        <v>114</v>
      </c>
      <c r="S456" s="668">
        <v>113968</v>
      </c>
    </row>
    <row r="457" spans="1:19">
      <c r="A457" s="667" t="s">
        <v>1154</v>
      </c>
      <c r="B457" s="667" t="s">
        <v>196</v>
      </c>
      <c r="C457" s="667" t="s">
        <v>104</v>
      </c>
      <c r="D457" s="667">
        <v>6</v>
      </c>
      <c r="E457" s="667">
        <v>1</v>
      </c>
      <c r="F457" s="667">
        <v>331</v>
      </c>
      <c r="G457" s="667">
        <v>331</v>
      </c>
      <c r="H457" s="667">
        <v>331</v>
      </c>
      <c r="I457" s="667">
        <v>331</v>
      </c>
      <c r="J457" s="667">
        <v>331</v>
      </c>
      <c r="K457" s="667">
        <v>331</v>
      </c>
      <c r="L457" s="667">
        <v>331</v>
      </c>
      <c r="M457" s="667">
        <v>331</v>
      </c>
      <c r="N457" s="667">
        <v>331</v>
      </c>
      <c r="O457" s="667">
        <v>331</v>
      </c>
      <c r="P457" s="667">
        <v>331</v>
      </c>
      <c r="Q457" s="667">
        <v>331</v>
      </c>
      <c r="R457" s="667">
        <v>331</v>
      </c>
      <c r="S457" s="668">
        <v>331427</v>
      </c>
    </row>
    <row r="458" spans="1:19">
      <c r="A458" s="667" t="s">
        <v>1154</v>
      </c>
      <c r="B458" s="667" t="s">
        <v>1006</v>
      </c>
      <c r="C458" s="667" t="s">
        <v>104</v>
      </c>
      <c r="D458" s="667">
        <v>6</v>
      </c>
      <c r="E458" s="667">
        <v>1</v>
      </c>
      <c r="F458" s="667">
        <v>0</v>
      </c>
      <c r="G458" s="667">
        <v>0</v>
      </c>
      <c r="H458" s="667">
        <v>0</v>
      </c>
      <c r="I458" s="667">
        <v>0</v>
      </c>
      <c r="J458" s="667">
        <v>0</v>
      </c>
      <c r="K458" s="667">
        <v>0</v>
      </c>
      <c r="L458" s="667">
        <v>0</v>
      </c>
      <c r="M458" s="667">
        <v>0</v>
      </c>
      <c r="N458" s="667">
        <v>0</v>
      </c>
      <c r="O458" s="667">
        <v>0</v>
      </c>
      <c r="P458" s="667">
        <v>0</v>
      </c>
      <c r="Q458" s="667">
        <v>0</v>
      </c>
      <c r="R458" s="667">
        <v>0</v>
      </c>
      <c r="S458" s="668">
        <v>0</v>
      </c>
    </row>
    <row r="459" spans="1:19">
      <c r="A459" s="667" t="s">
        <v>1154</v>
      </c>
      <c r="B459" s="667" t="s">
        <v>1007</v>
      </c>
      <c r="C459" s="667" t="s">
        <v>104</v>
      </c>
      <c r="D459" s="667">
        <v>6</v>
      </c>
      <c r="E459" s="667">
        <v>1</v>
      </c>
      <c r="F459" s="667">
        <v>0</v>
      </c>
      <c r="G459" s="667">
        <v>0</v>
      </c>
      <c r="H459" s="667">
        <v>0</v>
      </c>
      <c r="I459" s="667">
        <v>0</v>
      </c>
      <c r="J459" s="667">
        <v>0</v>
      </c>
      <c r="K459" s="667">
        <v>0</v>
      </c>
      <c r="L459" s="667">
        <v>0</v>
      </c>
      <c r="M459" s="667">
        <v>0</v>
      </c>
      <c r="N459" s="667">
        <v>0</v>
      </c>
      <c r="O459" s="667">
        <v>0</v>
      </c>
      <c r="P459" s="667">
        <v>0</v>
      </c>
      <c r="Q459" s="667">
        <v>0</v>
      </c>
      <c r="R459" s="667">
        <v>0</v>
      </c>
      <c r="S459" s="668">
        <v>0</v>
      </c>
    </row>
    <row r="460" spans="1:19">
      <c r="A460" s="667" t="s">
        <v>1154</v>
      </c>
      <c r="B460" s="667" t="s">
        <v>829</v>
      </c>
      <c r="C460" s="667" t="s">
        <v>104</v>
      </c>
      <c r="D460" s="667">
        <v>6</v>
      </c>
      <c r="E460" s="667">
        <v>1</v>
      </c>
      <c r="F460" s="667">
        <v>0</v>
      </c>
      <c r="G460" s="667">
        <v>0</v>
      </c>
      <c r="H460" s="667">
        <v>0</v>
      </c>
      <c r="I460" s="667">
        <v>0</v>
      </c>
      <c r="J460" s="667">
        <v>0</v>
      </c>
      <c r="K460" s="667">
        <v>0</v>
      </c>
      <c r="L460" s="667">
        <v>0</v>
      </c>
      <c r="M460" s="667">
        <v>0</v>
      </c>
      <c r="N460" s="667">
        <v>0</v>
      </c>
      <c r="O460" s="667">
        <v>0</v>
      </c>
      <c r="P460" s="667">
        <v>0</v>
      </c>
      <c r="Q460" s="667">
        <v>0</v>
      </c>
      <c r="R460" s="667">
        <v>0</v>
      </c>
      <c r="S460" s="668">
        <v>0</v>
      </c>
    </row>
    <row r="461" spans="1:19">
      <c r="A461" s="667" t="s">
        <v>1154</v>
      </c>
      <c r="B461" s="667" t="s">
        <v>830</v>
      </c>
      <c r="C461" s="667" t="s">
        <v>104</v>
      </c>
      <c r="D461" s="667">
        <v>6</v>
      </c>
      <c r="E461" s="667">
        <v>1</v>
      </c>
      <c r="F461" s="667">
        <v>0</v>
      </c>
      <c r="G461" s="667">
        <v>0</v>
      </c>
      <c r="H461" s="667">
        <v>0</v>
      </c>
      <c r="I461" s="667">
        <v>0</v>
      </c>
      <c r="J461" s="667">
        <v>0</v>
      </c>
      <c r="K461" s="667">
        <v>0</v>
      </c>
      <c r="L461" s="667">
        <v>0</v>
      </c>
      <c r="M461" s="667">
        <v>0</v>
      </c>
      <c r="N461" s="667">
        <v>0</v>
      </c>
      <c r="O461" s="667">
        <v>0</v>
      </c>
      <c r="P461" s="667">
        <v>0</v>
      </c>
      <c r="Q461" s="667">
        <v>0</v>
      </c>
      <c r="R461" s="667">
        <v>0</v>
      </c>
      <c r="S461" s="668">
        <v>0</v>
      </c>
    </row>
    <row r="462" spans="1:19">
      <c r="A462" s="667" t="s">
        <v>1154</v>
      </c>
      <c r="B462" s="667" t="s">
        <v>475</v>
      </c>
      <c r="C462" s="667" t="s">
        <v>104</v>
      </c>
      <c r="D462" s="667">
        <v>6</v>
      </c>
      <c r="E462" s="667">
        <v>1</v>
      </c>
      <c r="F462" s="667">
        <v>568</v>
      </c>
      <c r="G462" s="667">
        <v>568</v>
      </c>
      <c r="H462" s="667">
        <v>568</v>
      </c>
      <c r="I462" s="667">
        <v>568</v>
      </c>
      <c r="J462" s="667">
        <v>568</v>
      </c>
      <c r="K462" s="667">
        <v>568</v>
      </c>
      <c r="L462" s="667">
        <v>568</v>
      </c>
      <c r="M462" s="667">
        <v>568</v>
      </c>
      <c r="N462" s="667">
        <v>568</v>
      </c>
      <c r="O462" s="667">
        <v>568</v>
      </c>
      <c r="P462" s="667">
        <v>568</v>
      </c>
      <c r="Q462" s="667">
        <v>568</v>
      </c>
      <c r="R462" s="667">
        <v>568</v>
      </c>
      <c r="S462" s="668">
        <v>568185</v>
      </c>
    </row>
    <row r="463" spans="1:19">
      <c r="A463" s="667" t="s">
        <v>1154</v>
      </c>
      <c r="B463" s="667" t="s">
        <v>2453</v>
      </c>
      <c r="C463" s="667" t="s">
        <v>104</v>
      </c>
      <c r="D463" s="667">
        <v>6</v>
      </c>
      <c r="E463" s="667">
        <v>1</v>
      </c>
      <c r="F463" s="667">
        <v>0</v>
      </c>
      <c r="G463" s="667">
        <v>0</v>
      </c>
      <c r="H463" s="667">
        <v>0</v>
      </c>
      <c r="I463" s="667">
        <v>0</v>
      </c>
      <c r="J463" s="667">
        <v>0</v>
      </c>
      <c r="K463" s="667">
        <v>0</v>
      </c>
      <c r="L463" s="667">
        <v>0</v>
      </c>
      <c r="M463" s="667">
        <v>0</v>
      </c>
      <c r="N463" s="667">
        <v>0</v>
      </c>
      <c r="O463" s="667">
        <v>0</v>
      </c>
      <c r="P463" s="667">
        <v>0</v>
      </c>
      <c r="Q463" s="667">
        <v>0</v>
      </c>
      <c r="R463" s="667">
        <v>0</v>
      </c>
      <c r="S463" s="668">
        <v>0</v>
      </c>
    </row>
    <row r="464" spans="1:19">
      <c r="A464" s="667" t="s">
        <v>1154</v>
      </c>
      <c r="B464" s="667" t="s">
        <v>3174</v>
      </c>
      <c r="C464" s="667" t="s">
        <v>104</v>
      </c>
      <c r="D464" s="667">
        <v>6</v>
      </c>
      <c r="E464" s="667">
        <v>1</v>
      </c>
      <c r="F464" s="667">
        <v>0</v>
      </c>
      <c r="G464" s="667">
        <v>0</v>
      </c>
      <c r="H464" s="667">
        <v>0</v>
      </c>
      <c r="I464" s="667">
        <v>0</v>
      </c>
      <c r="J464" s="667">
        <v>0</v>
      </c>
      <c r="K464" s="667">
        <v>0</v>
      </c>
      <c r="L464" s="667">
        <v>0</v>
      </c>
      <c r="M464" s="667">
        <v>0</v>
      </c>
      <c r="N464" s="667">
        <v>0</v>
      </c>
      <c r="O464" s="667">
        <v>0</v>
      </c>
      <c r="P464" s="667">
        <v>0</v>
      </c>
      <c r="Q464" s="667">
        <v>0</v>
      </c>
      <c r="R464" s="667">
        <v>0</v>
      </c>
      <c r="S464" s="668">
        <v>0</v>
      </c>
    </row>
    <row r="465" spans="1:19">
      <c r="A465" s="667" t="s">
        <v>1154</v>
      </c>
      <c r="B465" s="667" t="s">
        <v>3175</v>
      </c>
      <c r="C465" s="667" t="s">
        <v>104</v>
      </c>
      <c r="D465" s="667">
        <v>6</v>
      </c>
      <c r="E465" s="667">
        <v>1</v>
      </c>
      <c r="F465" s="667">
        <v>0</v>
      </c>
      <c r="G465" s="667">
        <v>0</v>
      </c>
      <c r="H465" s="667">
        <v>0</v>
      </c>
      <c r="I465" s="667">
        <v>0</v>
      </c>
      <c r="J465" s="667">
        <v>0</v>
      </c>
      <c r="K465" s="667">
        <v>0</v>
      </c>
      <c r="L465" s="667">
        <v>0</v>
      </c>
      <c r="M465" s="667">
        <v>0</v>
      </c>
      <c r="N465" s="667">
        <v>0</v>
      </c>
      <c r="O465" s="667">
        <v>0</v>
      </c>
      <c r="P465" s="667">
        <v>0</v>
      </c>
      <c r="Q465" s="667">
        <v>0</v>
      </c>
      <c r="R465" s="667">
        <v>0</v>
      </c>
      <c r="S465" s="668">
        <v>0</v>
      </c>
    </row>
    <row r="466" spans="1:19">
      <c r="A466" s="667" t="s">
        <v>1154</v>
      </c>
      <c r="B466" s="667" t="s">
        <v>476</v>
      </c>
      <c r="C466" s="667" t="s">
        <v>104</v>
      </c>
      <c r="D466" s="667">
        <v>6</v>
      </c>
      <c r="E466" s="667">
        <v>1</v>
      </c>
      <c r="F466" s="667">
        <v>0</v>
      </c>
      <c r="G466" s="667">
        <v>0</v>
      </c>
      <c r="H466" s="667">
        <v>0</v>
      </c>
      <c r="I466" s="667">
        <v>0</v>
      </c>
      <c r="J466" s="667">
        <v>0</v>
      </c>
      <c r="K466" s="667">
        <v>0</v>
      </c>
      <c r="L466" s="667">
        <v>0</v>
      </c>
      <c r="M466" s="667">
        <v>0</v>
      </c>
      <c r="N466" s="667">
        <v>0</v>
      </c>
      <c r="O466" s="667">
        <v>0</v>
      </c>
      <c r="P466" s="667">
        <v>0</v>
      </c>
      <c r="Q466" s="667">
        <v>0</v>
      </c>
      <c r="R466" s="667">
        <v>0</v>
      </c>
      <c r="S466" s="668">
        <v>0</v>
      </c>
    </row>
    <row r="467" spans="1:19">
      <c r="A467" s="667" t="s">
        <v>1154</v>
      </c>
      <c r="B467" s="667" t="s">
        <v>1008</v>
      </c>
      <c r="C467" s="667" t="s">
        <v>104</v>
      </c>
      <c r="D467" s="667">
        <v>6</v>
      </c>
      <c r="E467" s="667">
        <v>1</v>
      </c>
      <c r="F467" s="667">
        <v>0</v>
      </c>
      <c r="G467" s="667">
        <v>0</v>
      </c>
      <c r="H467" s="667">
        <v>0</v>
      </c>
      <c r="I467" s="667">
        <v>0</v>
      </c>
      <c r="J467" s="667">
        <v>0</v>
      </c>
      <c r="K467" s="667">
        <v>0</v>
      </c>
      <c r="L467" s="667">
        <v>0</v>
      </c>
      <c r="M467" s="667">
        <v>0</v>
      </c>
      <c r="N467" s="667">
        <v>0</v>
      </c>
      <c r="O467" s="667">
        <v>0</v>
      </c>
      <c r="P467" s="667">
        <v>0</v>
      </c>
      <c r="Q467" s="667">
        <v>0</v>
      </c>
      <c r="R467" s="667">
        <v>0</v>
      </c>
      <c r="S467" s="668">
        <v>0</v>
      </c>
    </row>
    <row r="468" spans="1:19">
      <c r="A468" s="667" t="s">
        <v>1154</v>
      </c>
      <c r="B468" s="667" t="s">
        <v>197</v>
      </c>
      <c r="C468" s="667" t="s">
        <v>104</v>
      </c>
      <c r="D468" s="667">
        <v>6</v>
      </c>
      <c r="E468" s="667">
        <v>1</v>
      </c>
      <c r="F468" s="667">
        <v>4796</v>
      </c>
      <c r="G468" s="667">
        <v>4796</v>
      </c>
      <c r="H468" s="667">
        <v>4796</v>
      </c>
      <c r="I468" s="667">
        <v>2587</v>
      </c>
      <c r="J468" s="667">
        <v>2587</v>
      </c>
      <c r="K468" s="667">
        <v>2587</v>
      </c>
      <c r="L468" s="667">
        <v>2587</v>
      </c>
      <c r="M468" s="667">
        <v>2587</v>
      </c>
      <c r="N468" s="667">
        <v>2587</v>
      </c>
      <c r="O468" s="667">
        <v>2587</v>
      </c>
      <c r="P468" s="667">
        <v>2587</v>
      </c>
      <c r="Q468" s="667">
        <v>2587</v>
      </c>
      <c r="R468" s="667">
        <v>3234</v>
      </c>
      <c r="S468" s="668">
        <v>3074538</v>
      </c>
    </row>
    <row r="469" spans="1:19">
      <c r="A469" s="667" t="s">
        <v>1154</v>
      </c>
      <c r="B469" s="667" t="s">
        <v>477</v>
      </c>
      <c r="C469" s="667" t="s">
        <v>104</v>
      </c>
      <c r="D469" s="667">
        <v>6</v>
      </c>
      <c r="E469" s="667">
        <v>1</v>
      </c>
      <c r="F469" s="667">
        <v>8</v>
      </c>
      <c r="G469" s="667">
        <v>8</v>
      </c>
      <c r="H469" s="667">
        <v>8</v>
      </c>
      <c r="I469" s="667">
        <v>8</v>
      </c>
      <c r="J469" s="667">
        <v>8</v>
      </c>
      <c r="K469" s="667">
        <v>8</v>
      </c>
      <c r="L469" s="667">
        <v>8</v>
      </c>
      <c r="M469" s="667">
        <v>8</v>
      </c>
      <c r="N469" s="667">
        <v>8</v>
      </c>
      <c r="O469" s="667">
        <v>8</v>
      </c>
      <c r="P469" s="667">
        <v>8</v>
      </c>
      <c r="Q469" s="667">
        <v>8</v>
      </c>
      <c r="R469" s="667">
        <v>8</v>
      </c>
      <c r="S469" s="668">
        <v>8021</v>
      </c>
    </row>
    <row r="470" spans="1:19">
      <c r="A470" s="667" t="s">
        <v>1154</v>
      </c>
      <c r="B470" s="667" t="s">
        <v>1009</v>
      </c>
      <c r="C470" s="667" t="s">
        <v>104</v>
      </c>
      <c r="D470" s="667">
        <v>6</v>
      </c>
      <c r="E470" s="667">
        <v>1</v>
      </c>
      <c r="F470" s="667">
        <v>0</v>
      </c>
      <c r="G470" s="667">
        <v>0</v>
      </c>
      <c r="H470" s="667">
        <v>0</v>
      </c>
      <c r="I470" s="667">
        <v>0</v>
      </c>
      <c r="J470" s="667">
        <v>0</v>
      </c>
      <c r="K470" s="667">
        <v>0</v>
      </c>
      <c r="L470" s="667">
        <v>0</v>
      </c>
      <c r="M470" s="667">
        <v>0</v>
      </c>
      <c r="N470" s="667">
        <v>0</v>
      </c>
      <c r="O470" s="667">
        <v>0</v>
      </c>
      <c r="P470" s="667">
        <v>0</v>
      </c>
      <c r="Q470" s="667">
        <v>0</v>
      </c>
      <c r="R470" s="667">
        <v>0</v>
      </c>
      <c r="S470" s="668">
        <v>0</v>
      </c>
    </row>
    <row r="471" spans="1:19">
      <c r="A471" s="667" t="s">
        <v>1154</v>
      </c>
      <c r="B471" s="667" t="s">
        <v>644</v>
      </c>
      <c r="C471" s="667" t="s">
        <v>104</v>
      </c>
      <c r="D471" s="667">
        <v>6</v>
      </c>
      <c r="E471" s="667">
        <v>1</v>
      </c>
      <c r="F471" s="667">
        <v>0</v>
      </c>
      <c r="G471" s="667">
        <v>0</v>
      </c>
      <c r="H471" s="667">
        <v>0</v>
      </c>
      <c r="I471" s="667">
        <v>0</v>
      </c>
      <c r="J471" s="667">
        <v>0</v>
      </c>
      <c r="K471" s="667">
        <v>0</v>
      </c>
      <c r="L471" s="667">
        <v>0</v>
      </c>
      <c r="M471" s="667">
        <v>0</v>
      </c>
      <c r="N471" s="667">
        <v>0</v>
      </c>
      <c r="O471" s="667">
        <v>0</v>
      </c>
      <c r="P471" s="667">
        <v>0</v>
      </c>
      <c r="Q471" s="667">
        <v>0</v>
      </c>
      <c r="R471" s="667">
        <v>0</v>
      </c>
      <c r="S471" s="668">
        <v>0</v>
      </c>
    </row>
    <row r="472" spans="1:19">
      <c r="A472" s="667" t="s">
        <v>1154</v>
      </c>
      <c r="B472" s="667" t="s">
        <v>1010</v>
      </c>
      <c r="C472" s="667" t="s">
        <v>104</v>
      </c>
      <c r="D472" s="667">
        <v>6</v>
      </c>
      <c r="E472" s="667">
        <v>1</v>
      </c>
      <c r="F472" s="667">
        <v>0</v>
      </c>
      <c r="G472" s="667">
        <v>0</v>
      </c>
      <c r="H472" s="667">
        <v>0</v>
      </c>
      <c r="I472" s="667">
        <v>0</v>
      </c>
      <c r="J472" s="667">
        <v>0</v>
      </c>
      <c r="K472" s="667">
        <v>0</v>
      </c>
      <c r="L472" s="667">
        <v>0</v>
      </c>
      <c r="M472" s="667">
        <v>0</v>
      </c>
      <c r="N472" s="667">
        <v>0</v>
      </c>
      <c r="O472" s="667">
        <v>0</v>
      </c>
      <c r="P472" s="667">
        <v>0</v>
      </c>
      <c r="Q472" s="667">
        <v>0</v>
      </c>
      <c r="R472" s="667">
        <v>0</v>
      </c>
      <c r="S472" s="668">
        <v>0</v>
      </c>
    </row>
    <row r="473" spans="1:19">
      <c r="A473" s="667" t="s">
        <v>1154</v>
      </c>
      <c r="B473" s="667" t="s">
        <v>198</v>
      </c>
      <c r="C473" s="667" t="s">
        <v>104</v>
      </c>
      <c r="D473" s="667">
        <v>6</v>
      </c>
      <c r="E473" s="667">
        <v>1</v>
      </c>
      <c r="F473" s="667">
        <v>0</v>
      </c>
      <c r="G473" s="667">
        <v>0</v>
      </c>
      <c r="H473" s="667">
        <v>0</v>
      </c>
      <c r="I473" s="667">
        <v>0</v>
      </c>
      <c r="J473" s="667">
        <v>0</v>
      </c>
      <c r="K473" s="667">
        <v>0</v>
      </c>
      <c r="L473" s="667">
        <v>0</v>
      </c>
      <c r="M473" s="667">
        <v>0</v>
      </c>
      <c r="N473" s="667">
        <v>0</v>
      </c>
      <c r="O473" s="667">
        <v>0</v>
      </c>
      <c r="P473" s="667">
        <v>0</v>
      </c>
      <c r="Q473" s="667">
        <v>0</v>
      </c>
      <c r="R473" s="667">
        <v>0</v>
      </c>
      <c r="S473" s="668">
        <v>0</v>
      </c>
    </row>
    <row r="474" spans="1:19">
      <c r="A474" s="105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</row>
    <row r="475" spans="1:19">
      <c r="A475" s="105"/>
      <c r="B475" s="105"/>
      <c r="C475" s="408" t="s">
        <v>1011</v>
      </c>
      <c r="D475" s="409"/>
      <c r="E475" s="409"/>
      <c r="F475" s="408">
        <f t="shared" ref="F475:R475" si="0">SUM(F4:F473)</f>
        <v>1686856</v>
      </c>
      <c r="G475" s="408">
        <f t="shared" si="0"/>
        <v>1688084</v>
      </c>
      <c r="H475" s="408">
        <f t="shared" si="0"/>
        <v>1687960</v>
      </c>
      <c r="I475" s="408">
        <f t="shared" si="0"/>
        <v>1688668</v>
      </c>
      <c r="J475" s="408">
        <f t="shared" si="0"/>
        <v>1690391</v>
      </c>
      <c r="K475" s="408">
        <f t="shared" si="0"/>
        <v>1692598</v>
      </c>
      <c r="L475" s="408">
        <f t="shared" si="0"/>
        <v>1693980</v>
      </c>
      <c r="M475" s="408">
        <f t="shared" si="0"/>
        <v>1695230</v>
      </c>
      <c r="N475" s="408">
        <f t="shared" si="0"/>
        <v>1695272</v>
      </c>
      <c r="O475" s="408">
        <f t="shared" si="0"/>
        <v>1695506</v>
      </c>
      <c r="P475" s="408">
        <f t="shared" si="0"/>
        <v>1696255</v>
      </c>
      <c r="Q475" s="408">
        <f t="shared" si="0"/>
        <v>1698463</v>
      </c>
      <c r="R475" s="408">
        <f t="shared" si="0"/>
        <v>1706963</v>
      </c>
      <c r="S475" s="408">
        <f>SUM(S4:S473)</f>
        <v>1693273969</v>
      </c>
    </row>
    <row r="476" spans="1:19">
      <c r="A476" s="667" t="s">
        <v>1154</v>
      </c>
      <c r="B476" s="667" t="s">
        <v>199</v>
      </c>
      <c r="C476" s="667" t="s">
        <v>667</v>
      </c>
      <c r="D476" s="667">
        <v>7</v>
      </c>
      <c r="E476" s="667">
        <v>1</v>
      </c>
      <c r="F476" s="667">
        <v>10990</v>
      </c>
      <c r="G476" s="667">
        <v>10990</v>
      </c>
      <c r="H476" s="667">
        <v>10990</v>
      </c>
      <c r="I476" s="667">
        <v>10991</v>
      </c>
      <c r="J476" s="667">
        <v>10991</v>
      </c>
      <c r="K476" s="667">
        <v>10991</v>
      </c>
      <c r="L476" s="667">
        <v>10993</v>
      </c>
      <c r="M476" s="667">
        <v>10993</v>
      </c>
      <c r="N476" s="667">
        <v>10994</v>
      </c>
      <c r="O476" s="667">
        <v>10995</v>
      </c>
      <c r="P476" s="667">
        <v>11049</v>
      </c>
      <c r="Q476" s="667">
        <v>11049</v>
      </c>
      <c r="R476" s="667">
        <v>11050</v>
      </c>
      <c r="S476" s="668">
        <v>11003812</v>
      </c>
    </row>
    <row r="477" spans="1:19">
      <c r="A477" s="667" t="s">
        <v>1154</v>
      </c>
      <c r="B477" s="667" t="s">
        <v>200</v>
      </c>
      <c r="C477" s="667" t="s">
        <v>667</v>
      </c>
      <c r="D477" s="667">
        <v>7</v>
      </c>
      <c r="E477" s="667">
        <v>1</v>
      </c>
      <c r="F477" s="667">
        <v>33540</v>
      </c>
      <c r="G477" s="667">
        <v>33540</v>
      </c>
      <c r="H477" s="667">
        <v>33540</v>
      </c>
      <c r="I477" s="667">
        <v>33540</v>
      </c>
      <c r="J477" s="667">
        <v>33540</v>
      </c>
      <c r="K477" s="667">
        <v>33539</v>
      </c>
      <c r="L477" s="667">
        <v>33539</v>
      </c>
      <c r="M477" s="667">
        <v>33539</v>
      </c>
      <c r="N477" s="667">
        <v>33539</v>
      </c>
      <c r="O477" s="667">
        <v>33539</v>
      </c>
      <c r="P477" s="667">
        <v>33539</v>
      </c>
      <c r="Q477" s="667">
        <v>33539</v>
      </c>
      <c r="R477" s="667">
        <v>33539</v>
      </c>
      <c r="S477" s="668">
        <v>33539254</v>
      </c>
    </row>
    <row r="478" spans="1:19">
      <c r="A478" s="667" t="s">
        <v>1154</v>
      </c>
      <c r="B478" s="667" t="s">
        <v>201</v>
      </c>
      <c r="C478" s="667" t="s">
        <v>667</v>
      </c>
      <c r="D478" s="667">
        <v>7</v>
      </c>
      <c r="E478" s="667">
        <v>1</v>
      </c>
      <c r="F478" s="667">
        <v>256</v>
      </c>
      <c r="G478" s="667">
        <v>256</v>
      </c>
      <c r="H478" s="667">
        <v>256</v>
      </c>
      <c r="I478" s="667">
        <v>256</v>
      </c>
      <c r="J478" s="667">
        <v>256</v>
      </c>
      <c r="K478" s="667">
        <v>256</v>
      </c>
      <c r="L478" s="667">
        <v>256</v>
      </c>
      <c r="M478" s="667">
        <v>256</v>
      </c>
      <c r="N478" s="667">
        <v>256</v>
      </c>
      <c r="O478" s="667">
        <v>256</v>
      </c>
      <c r="P478" s="667">
        <v>256</v>
      </c>
      <c r="Q478" s="667">
        <v>256</v>
      </c>
      <c r="R478" s="667">
        <v>256</v>
      </c>
      <c r="S478" s="668">
        <v>255812</v>
      </c>
    </row>
    <row r="479" spans="1:19">
      <c r="A479" s="667" t="s">
        <v>1154</v>
      </c>
      <c r="B479" s="667" t="s">
        <v>202</v>
      </c>
      <c r="C479" s="667" t="s">
        <v>667</v>
      </c>
      <c r="D479" s="667">
        <v>7</v>
      </c>
      <c r="E479" s="667">
        <v>1</v>
      </c>
      <c r="F479" s="667">
        <v>31</v>
      </c>
      <c r="G479" s="667">
        <v>31</v>
      </c>
      <c r="H479" s="667">
        <v>31</v>
      </c>
      <c r="I479" s="667">
        <v>31</v>
      </c>
      <c r="J479" s="667">
        <v>31</v>
      </c>
      <c r="K479" s="667">
        <v>31</v>
      </c>
      <c r="L479" s="667">
        <v>31</v>
      </c>
      <c r="M479" s="667">
        <v>31</v>
      </c>
      <c r="N479" s="667">
        <v>31</v>
      </c>
      <c r="O479" s="667">
        <v>31</v>
      </c>
      <c r="P479" s="667">
        <v>31</v>
      </c>
      <c r="Q479" s="667">
        <v>31</v>
      </c>
      <c r="R479" s="667">
        <v>31</v>
      </c>
      <c r="S479" s="668">
        <v>31040</v>
      </c>
    </row>
    <row r="480" spans="1:19">
      <c r="A480" s="667" t="s">
        <v>1154</v>
      </c>
      <c r="B480" s="667" t="s">
        <v>203</v>
      </c>
      <c r="C480" s="667" t="s">
        <v>667</v>
      </c>
      <c r="D480" s="667">
        <v>7</v>
      </c>
      <c r="E480" s="667">
        <v>1</v>
      </c>
      <c r="F480" s="667">
        <v>5</v>
      </c>
      <c r="G480" s="667">
        <v>5</v>
      </c>
      <c r="H480" s="667">
        <v>5</v>
      </c>
      <c r="I480" s="667">
        <v>5</v>
      </c>
      <c r="J480" s="667">
        <v>5</v>
      </c>
      <c r="K480" s="667">
        <v>5</v>
      </c>
      <c r="L480" s="667">
        <v>5</v>
      </c>
      <c r="M480" s="667">
        <v>5</v>
      </c>
      <c r="N480" s="667">
        <v>5</v>
      </c>
      <c r="O480" s="667">
        <v>5</v>
      </c>
      <c r="P480" s="667">
        <v>5</v>
      </c>
      <c r="Q480" s="667">
        <v>5</v>
      </c>
      <c r="R480" s="667">
        <v>5</v>
      </c>
      <c r="S480" s="668">
        <v>4766</v>
      </c>
    </row>
    <row r="481" spans="1:19">
      <c r="A481" s="667" t="s">
        <v>1154</v>
      </c>
      <c r="B481" s="667" t="s">
        <v>204</v>
      </c>
      <c r="C481" s="667" t="s">
        <v>667</v>
      </c>
      <c r="D481" s="667">
        <v>7</v>
      </c>
      <c r="E481" s="667">
        <v>1</v>
      </c>
      <c r="F481" s="667">
        <v>12</v>
      </c>
      <c r="G481" s="667">
        <v>12</v>
      </c>
      <c r="H481" s="667">
        <v>12</v>
      </c>
      <c r="I481" s="667">
        <v>12</v>
      </c>
      <c r="J481" s="667">
        <v>12</v>
      </c>
      <c r="K481" s="667">
        <v>12</v>
      </c>
      <c r="L481" s="667">
        <v>12</v>
      </c>
      <c r="M481" s="667">
        <v>12</v>
      </c>
      <c r="N481" s="667">
        <v>12</v>
      </c>
      <c r="O481" s="667">
        <v>12</v>
      </c>
      <c r="P481" s="667">
        <v>12</v>
      </c>
      <c r="Q481" s="667">
        <v>12</v>
      </c>
      <c r="R481" s="667">
        <v>12</v>
      </c>
      <c r="S481" s="668">
        <v>12337</v>
      </c>
    </row>
    <row r="482" spans="1:19">
      <c r="A482" s="667" t="s">
        <v>1154</v>
      </c>
      <c r="B482" s="667" t="s">
        <v>205</v>
      </c>
      <c r="C482" s="667" t="s">
        <v>667</v>
      </c>
      <c r="D482" s="667">
        <v>7</v>
      </c>
      <c r="E482" s="667">
        <v>1</v>
      </c>
      <c r="F482" s="667">
        <v>204</v>
      </c>
      <c r="G482" s="667">
        <v>204</v>
      </c>
      <c r="H482" s="667">
        <v>204</v>
      </c>
      <c r="I482" s="667">
        <v>204</v>
      </c>
      <c r="J482" s="667">
        <v>204</v>
      </c>
      <c r="K482" s="667">
        <v>204</v>
      </c>
      <c r="L482" s="667">
        <v>204</v>
      </c>
      <c r="M482" s="667">
        <v>204</v>
      </c>
      <c r="N482" s="667">
        <v>204</v>
      </c>
      <c r="O482" s="667">
        <v>204</v>
      </c>
      <c r="P482" s="667">
        <v>204</v>
      </c>
      <c r="Q482" s="667">
        <v>204</v>
      </c>
      <c r="R482" s="667">
        <v>204</v>
      </c>
      <c r="S482" s="668">
        <v>204314</v>
      </c>
    </row>
    <row r="483" spans="1:19">
      <c r="A483" s="667" t="s">
        <v>1154</v>
      </c>
      <c r="B483" s="667" t="s">
        <v>206</v>
      </c>
      <c r="C483" s="667" t="s">
        <v>667</v>
      </c>
      <c r="D483" s="667">
        <v>7</v>
      </c>
      <c r="E483" s="667">
        <v>1</v>
      </c>
      <c r="F483" s="667">
        <v>4</v>
      </c>
      <c r="G483" s="667">
        <v>4</v>
      </c>
      <c r="H483" s="667">
        <v>4</v>
      </c>
      <c r="I483" s="667">
        <v>4</v>
      </c>
      <c r="J483" s="667">
        <v>4</v>
      </c>
      <c r="K483" s="667">
        <v>4</v>
      </c>
      <c r="L483" s="667">
        <v>4</v>
      </c>
      <c r="M483" s="667">
        <v>4</v>
      </c>
      <c r="N483" s="667">
        <v>4</v>
      </c>
      <c r="O483" s="667">
        <v>4</v>
      </c>
      <c r="P483" s="667">
        <v>4</v>
      </c>
      <c r="Q483" s="667">
        <v>4</v>
      </c>
      <c r="R483" s="667">
        <v>4</v>
      </c>
      <c r="S483" s="668">
        <v>4494</v>
      </c>
    </row>
    <row r="484" spans="1:19">
      <c r="A484" s="667" t="s">
        <v>1154</v>
      </c>
      <c r="B484" s="667" t="s">
        <v>207</v>
      </c>
      <c r="C484" s="667" t="s">
        <v>667</v>
      </c>
      <c r="D484" s="667">
        <v>7</v>
      </c>
      <c r="E484" s="667">
        <v>1</v>
      </c>
      <c r="F484" s="667">
        <v>0</v>
      </c>
      <c r="G484" s="667">
        <v>0</v>
      </c>
      <c r="H484" s="667">
        <v>0</v>
      </c>
      <c r="I484" s="667">
        <v>0</v>
      </c>
      <c r="J484" s="667">
        <v>0</v>
      </c>
      <c r="K484" s="667">
        <v>0</v>
      </c>
      <c r="L484" s="667">
        <v>0</v>
      </c>
      <c r="M484" s="667">
        <v>0</v>
      </c>
      <c r="N484" s="667">
        <v>0</v>
      </c>
      <c r="O484" s="667">
        <v>0</v>
      </c>
      <c r="P484" s="667">
        <v>0</v>
      </c>
      <c r="Q484" s="667">
        <v>0</v>
      </c>
      <c r="R484" s="667">
        <v>0</v>
      </c>
      <c r="S484" s="668">
        <v>0</v>
      </c>
    </row>
    <row r="485" spans="1:19">
      <c r="A485" s="667" t="s">
        <v>1154</v>
      </c>
      <c r="B485" s="667" t="s">
        <v>208</v>
      </c>
      <c r="C485" s="667" t="s">
        <v>667</v>
      </c>
      <c r="D485" s="667">
        <v>7</v>
      </c>
      <c r="E485" s="667">
        <v>1</v>
      </c>
      <c r="F485" s="667">
        <v>5</v>
      </c>
      <c r="G485" s="667">
        <v>5</v>
      </c>
      <c r="H485" s="667">
        <v>5</v>
      </c>
      <c r="I485" s="667">
        <v>5</v>
      </c>
      <c r="J485" s="667">
        <v>5</v>
      </c>
      <c r="K485" s="667">
        <v>5</v>
      </c>
      <c r="L485" s="667">
        <v>5</v>
      </c>
      <c r="M485" s="667">
        <v>5</v>
      </c>
      <c r="N485" s="667">
        <v>5</v>
      </c>
      <c r="O485" s="667">
        <v>5</v>
      </c>
      <c r="P485" s="667">
        <v>5</v>
      </c>
      <c r="Q485" s="667">
        <v>5</v>
      </c>
      <c r="R485" s="667">
        <v>5</v>
      </c>
      <c r="S485" s="668">
        <v>4635</v>
      </c>
    </row>
    <row r="486" spans="1:19">
      <c r="A486" s="667" t="s">
        <v>1154</v>
      </c>
      <c r="B486" s="667" t="s">
        <v>209</v>
      </c>
      <c r="C486" s="667" t="s">
        <v>667</v>
      </c>
      <c r="D486" s="667">
        <v>7</v>
      </c>
      <c r="E486" s="667">
        <v>1</v>
      </c>
      <c r="F486" s="667">
        <v>381</v>
      </c>
      <c r="G486" s="667">
        <v>381</v>
      </c>
      <c r="H486" s="667">
        <v>381</v>
      </c>
      <c r="I486" s="667">
        <v>381</v>
      </c>
      <c r="J486" s="667">
        <v>381</v>
      </c>
      <c r="K486" s="667">
        <v>381</v>
      </c>
      <c r="L486" s="667">
        <v>381</v>
      </c>
      <c r="M486" s="667">
        <v>381</v>
      </c>
      <c r="N486" s="667">
        <v>381</v>
      </c>
      <c r="O486" s="667">
        <v>381</v>
      </c>
      <c r="P486" s="667">
        <v>381</v>
      </c>
      <c r="Q486" s="667">
        <v>381</v>
      </c>
      <c r="R486" s="667">
        <v>381</v>
      </c>
      <c r="S486" s="668">
        <v>381411</v>
      </c>
    </row>
    <row r="487" spans="1:19">
      <c r="A487" s="667" t="s">
        <v>1154</v>
      </c>
      <c r="B487" s="667" t="s">
        <v>210</v>
      </c>
      <c r="C487" s="667" t="s">
        <v>667</v>
      </c>
      <c r="D487" s="667">
        <v>7</v>
      </c>
      <c r="E487" s="667">
        <v>1</v>
      </c>
      <c r="F487" s="667">
        <v>54</v>
      </c>
      <c r="G487" s="667">
        <v>54</v>
      </c>
      <c r="H487" s="667">
        <v>54</v>
      </c>
      <c r="I487" s="667">
        <v>54</v>
      </c>
      <c r="J487" s="667">
        <v>54</v>
      </c>
      <c r="K487" s="667">
        <v>54</v>
      </c>
      <c r="L487" s="667">
        <v>54</v>
      </c>
      <c r="M487" s="667">
        <v>54</v>
      </c>
      <c r="N487" s="667">
        <v>54</v>
      </c>
      <c r="O487" s="667">
        <v>54</v>
      </c>
      <c r="P487" s="667">
        <v>54</v>
      </c>
      <c r="Q487" s="667">
        <v>54</v>
      </c>
      <c r="R487" s="667">
        <v>54</v>
      </c>
      <c r="S487" s="668">
        <v>54386</v>
      </c>
    </row>
    <row r="488" spans="1:19">
      <c r="A488" s="667" t="s">
        <v>1154</v>
      </c>
      <c r="B488" s="667" t="s">
        <v>583</v>
      </c>
      <c r="C488" s="667" t="s">
        <v>667</v>
      </c>
      <c r="D488" s="667">
        <v>7</v>
      </c>
      <c r="E488" s="667">
        <v>1</v>
      </c>
      <c r="F488" s="667">
        <v>0</v>
      </c>
      <c r="G488" s="667">
        <v>0</v>
      </c>
      <c r="H488" s="667">
        <v>0</v>
      </c>
      <c r="I488" s="667">
        <v>0</v>
      </c>
      <c r="J488" s="667">
        <v>0</v>
      </c>
      <c r="K488" s="667">
        <v>0</v>
      </c>
      <c r="L488" s="667">
        <v>0</v>
      </c>
      <c r="M488" s="667">
        <v>0</v>
      </c>
      <c r="N488" s="667">
        <v>0</v>
      </c>
      <c r="O488" s="667">
        <v>0</v>
      </c>
      <c r="P488" s="667">
        <v>0</v>
      </c>
      <c r="Q488" s="667">
        <v>0</v>
      </c>
      <c r="R488" s="667">
        <v>0</v>
      </c>
      <c r="S488" s="668">
        <v>0</v>
      </c>
    </row>
    <row r="489" spans="1:19">
      <c r="A489" s="667" t="s">
        <v>1154</v>
      </c>
      <c r="B489" s="667" t="s">
        <v>795</v>
      </c>
      <c r="C489" s="667" t="s">
        <v>667</v>
      </c>
      <c r="D489" s="667">
        <v>7</v>
      </c>
      <c r="E489" s="667">
        <v>1</v>
      </c>
      <c r="F489" s="667">
        <v>10323</v>
      </c>
      <c r="G489" s="667">
        <v>10323</v>
      </c>
      <c r="H489" s="667">
        <v>10323</v>
      </c>
      <c r="I489" s="667">
        <v>11160</v>
      </c>
      <c r="J489" s="667">
        <v>11161</v>
      </c>
      <c r="K489" s="667">
        <v>11701</v>
      </c>
      <c r="L489" s="667">
        <v>11701</v>
      </c>
      <c r="M489" s="667">
        <v>11823</v>
      </c>
      <c r="N489" s="667">
        <v>12157</v>
      </c>
      <c r="O489" s="667">
        <v>12157</v>
      </c>
      <c r="P489" s="667">
        <v>12160</v>
      </c>
      <c r="Q489" s="667">
        <v>12161</v>
      </c>
      <c r="R489" s="667">
        <v>12161</v>
      </c>
      <c r="S489" s="668">
        <v>11505909</v>
      </c>
    </row>
    <row r="490" spans="1:19">
      <c r="A490" s="667" t="s">
        <v>1154</v>
      </c>
      <c r="B490" s="667" t="s">
        <v>654</v>
      </c>
      <c r="C490" s="667" t="s">
        <v>667</v>
      </c>
      <c r="D490" s="667">
        <v>7</v>
      </c>
      <c r="E490" s="667">
        <v>1</v>
      </c>
      <c r="F490" s="667">
        <v>0</v>
      </c>
      <c r="G490" s="667">
        <v>0</v>
      </c>
      <c r="H490" s="667">
        <v>0</v>
      </c>
      <c r="I490" s="667">
        <v>0</v>
      </c>
      <c r="J490" s="667">
        <v>0</v>
      </c>
      <c r="K490" s="667">
        <v>0</v>
      </c>
      <c r="L490" s="667">
        <v>0</v>
      </c>
      <c r="M490" s="667">
        <v>0</v>
      </c>
      <c r="N490" s="667">
        <v>0</v>
      </c>
      <c r="O490" s="667">
        <v>0</v>
      </c>
      <c r="P490" s="667">
        <v>0</v>
      </c>
      <c r="Q490" s="667">
        <v>0</v>
      </c>
      <c r="R490" s="667">
        <v>0</v>
      </c>
      <c r="S490" s="668">
        <v>0</v>
      </c>
    </row>
    <row r="491" spans="1:19">
      <c r="A491" s="667" t="s">
        <v>1154</v>
      </c>
      <c r="B491" s="667" t="s">
        <v>655</v>
      </c>
      <c r="C491" s="667" t="s">
        <v>667</v>
      </c>
      <c r="D491" s="667">
        <v>7</v>
      </c>
      <c r="E491" s="667">
        <v>1</v>
      </c>
      <c r="F491" s="667">
        <v>0</v>
      </c>
      <c r="G491" s="667">
        <v>0</v>
      </c>
      <c r="H491" s="667">
        <v>0</v>
      </c>
      <c r="I491" s="667">
        <v>0</v>
      </c>
      <c r="J491" s="667">
        <v>0</v>
      </c>
      <c r="K491" s="667">
        <v>0</v>
      </c>
      <c r="L491" s="667">
        <v>0</v>
      </c>
      <c r="M491" s="667">
        <v>0</v>
      </c>
      <c r="N491" s="667">
        <v>0</v>
      </c>
      <c r="O491" s="667">
        <v>0</v>
      </c>
      <c r="P491" s="667">
        <v>0</v>
      </c>
      <c r="Q491" s="667">
        <v>0</v>
      </c>
      <c r="R491" s="667">
        <v>0</v>
      </c>
      <c r="S491" s="668">
        <v>0</v>
      </c>
    </row>
    <row r="492" spans="1:19">
      <c r="A492" s="667" t="s">
        <v>1154</v>
      </c>
      <c r="B492" s="667" t="s">
        <v>211</v>
      </c>
      <c r="C492" s="667" t="s">
        <v>667</v>
      </c>
      <c r="D492" s="667">
        <v>7</v>
      </c>
      <c r="E492" s="667">
        <v>1</v>
      </c>
      <c r="F492" s="667">
        <v>8141</v>
      </c>
      <c r="G492" s="667">
        <v>8141</v>
      </c>
      <c r="H492" s="667">
        <v>8141</v>
      </c>
      <c r="I492" s="667">
        <v>8141</v>
      </c>
      <c r="J492" s="667">
        <v>8141</v>
      </c>
      <c r="K492" s="667">
        <v>8255</v>
      </c>
      <c r="L492" s="667">
        <v>8255</v>
      </c>
      <c r="M492" s="667">
        <v>8255</v>
      </c>
      <c r="N492" s="667">
        <v>8255</v>
      </c>
      <c r="O492" s="667">
        <v>8255</v>
      </c>
      <c r="P492" s="667">
        <v>8255</v>
      </c>
      <c r="Q492" s="667">
        <v>8255</v>
      </c>
      <c r="R492" s="667">
        <v>8255</v>
      </c>
      <c r="S492" s="668">
        <v>8212235</v>
      </c>
    </row>
    <row r="493" spans="1:19">
      <c r="A493" s="667" t="s">
        <v>1154</v>
      </c>
      <c r="B493" s="667" t="s">
        <v>656</v>
      </c>
      <c r="C493" s="667" t="s">
        <v>667</v>
      </c>
      <c r="D493" s="667">
        <v>7</v>
      </c>
      <c r="E493" s="667">
        <v>1</v>
      </c>
      <c r="F493" s="667">
        <v>0</v>
      </c>
      <c r="G493" s="667">
        <v>0</v>
      </c>
      <c r="H493" s="667">
        <v>0</v>
      </c>
      <c r="I493" s="667">
        <v>0</v>
      </c>
      <c r="J493" s="667">
        <v>0</v>
      </c>
      <c r="K493" s="667">
        <v>0</v>
      </c>
      <c r="L493" s="667">
        <v>0</v>
      </c>
      <c r="M493" s="667">
        <v>0</v>
      </c>
      <c r="N493" s="667">
        <v>0</v>
      </c>
      <c r="O493" s="667">
        <v>0</v>
      </c>
      <c r="P493" s="667">
        <v>0</v>
      </c>
      <c r="Q493" s="667">
        <v>0</v>
      </c>
      <c r="R493" s="667">
        <v>0</v>
      </c>
      <c r="S493" s="668">
        <v>0</v>
      </c>
    </row>
    <row r="494" spans="1:19">
      <c r="A494" s="667" t="s">
        <v>1154</v>
      </c>
      <c r="B494" s="667" t="s">
        <v>657</v>
      </c>
      <c r="C494" s="667" t="s">
        <v>667</v>
      </c>
      <c r="D494" s="667">
        <v>7</v>
      </c>
      <c r="E494" s="667">
        <v>1</v>
      </c>
      <c r="F494" s="667">
        <v>0</v>
      </c>
      <c r="G494" s="667">
        <v>0</v>
      </c>
      <c r="H494" s="667">
        <v>0</v>
      </c>
      <c r="I494" s="667">
        <v>0</v>
      </c>
      <c r="J494" s="667">
        <v>0</v>
      </c>
      <c r="K494" s="667">
        <v>0</v>
      </c>
      <c r="L494" s="667">
        <v>0</v>
      </c>
      <c r="M494" s="667">
        <v>0</v>
      </c>
      <c r="N494" s="667">
        <v>0</v>
      </c>
      <c r="O494" s="667">
        <v>0</v>
      </c>
      <c r="P494" s="667">
        <v>0</v>
      </c>
      <c r="Q494" s="667">
        <v>0</v>
      </c>
      <c r="R494" s="667">
        <v>0</v>
      </c>
      <c r="S494" s="668">
        <v>0</v>
      </c>
    </row>
    <row r="495" spans="1:19">
      <c r="A495" s="667" t="s">
        <v>1154</v>
      </c>
      <c r="B495" s="667" t="s">
        <v>658</v>
      </c>
      <c r="C495" s="667" t="s">
        <v>667</v>
      </c>
      <c r="D495" s="667">
        <v>7</v>
      </c>
      <c r="E495" s="667">
        <v>1</v>
      </c>
      <c r="F495" s="667">
        <v>0</v>
      </c>
      <c r="G495" s="667">
        <v>0</v>
      </c>
      <c r="H495" s="667">
        <v>0</v>
      </c>
      <c r="I495" s="667">
        <v>0</v>
      </c>
      <c r="J495" s="667">
        <v>0</v>
      </c>
      <c r="K495" s="667">
        <v>0</v>
      </c>
      <c r="L495" s="667">
        <v>0</v>
      </c>
      <c r="M495" s="667">
        <v>0</v>
      </c>
      <c r="N495" s="667">
        <v>0</v>
      </c>
      <c r="O495" s="667">
        <v>0</v>
      </c>
      <c r="P495" s="667">
        <v>0</v>
      </c>
      <c r="Q495" s="667">
        <v>0</v>
      </c>
      <c r="R495" s="667">
        <v>0</v>
      </c>
      <c r="S495" s="668">
        <v>0</v>
      </c>
    </row>
    <row r="496" spans="1:19">
      <c r="A496" s="667" t="s">
        <v>1154</v>
      </c>
      <c r="B496" s="667" t="s">
        <v>659</v>
      </c>
      <c r="C496" s="667" t="s">
        <v>667</v>
      </c>
      <c r="D496" s="667">
        <v>7</v>
      </c>
      <c r="E496" s="667">
        <v>1</v>
      </c>
      <c r="F496" s="667">
        <v>0</v>
      </c>
      <c r="G496" s="667">
        <v>0</v>
      </c>
      <c r="H496" s="667">
        <v>0</v>
      </c>
      <c r="I496" s="667">
        <v>0</v>
      </c>
      <c r="J496" s="667">
        <v>0</v>
      </c>
      <c r="K496" s="667">
        <v>0</v>
      </c>
      <c r="L496" s="667">
        <v>0</v>
      </c>
      <c r="M496" s="667">
        <v>0</v>
      </c>
      <c r="N496" s="667">
        <v>0</v>
      </c>
      <c r="O496" s="667">
        <v>0</v>
      </c>
      <c r="P496" s="667">
        <v>0</v>
      </c>
      <c r="Q496" s="667">
        <v>0</v>
      </c>
      <c r="R496" s="667">
        <v>0</v>
      </c>
      <c r="S496" s="668">
        <v>0</v>
      </c>
    </row>
    <row r="497" spans="1:19">
      <c r="A497" s="667" t="s">
        <v>1154</v>
      </c>
      <c r="B497" s="667" t="s">
        <v>660</v>
      </c>
      <c r="C497" s="667" t="s">
        <v>667</v>
      </c>
      <c r="D497" s="667">
        <v>7</v>
      </c>
      <c r="E497" s="667">
        <v>1</v>
      </c>
      <c r="F497" s="667">
        <v>0</v>
      </c>
      <c r="G497" s="667">
        <v>0</v>
      </c>
      <c r="H497" s="667">
        <v>0</v>
      </c>
      <c r="I497" s="667">
        <v>0</v>
      </c>
      <c r="J497" s="667">
        <v>0</v>
      </c>
      <c r="K497" s="667">
        <v>0</v>
      </c>
      <c r="L497" s="667">
        <v>0</v>
      </c>
      <c r="M497" s="667">
        <v>0</v>
      </c>
      <c r="N497" s="667">
        <v>0</v>
      </c>
      <c r="O497" s="667">
        <v>0</v>
      </c>
      <c r="P497" s="667">
        <v>0</v>
      </c>
      <c r="Q497" s="667">
        <v>0</v>
      </c>
      <c r="R497" s="667">
        <v>0</v>
      </c>
      <c r="S497" s="668">
        <v>0</v>
      </c>
    </row>
    <row r="498" spans="1:19">
      <c r="A498" s="667" t="s">
        <v>1154</v>
      </c>
      <c r="B498" s="667" t="s">
        <v>661</v>
      </c>
      <c r="C498" s="667" t="s">
        <v>667</v>
      </c>
      <c r="D498" s="667">
        <v>7</v>
      </c>
      <c r="E498" s="667">
        <v>1</v>
      </c>
      <c r="F498" s="667">
        <v>0</v>
      </c>
      <c r="G498" s="667">
        <v>0</v>
      </c>
      <c r="H498" s="667">
        <v>0</v>
      </c>
      <c r="I498" s="667">
        <v>0</v>
      </c>
      <c r="J498" s="667">
        <v>0</v>
      </c>
      <c r="K498" s="667">
        <v>0</v>
      </c>
      <c r="L498" s="667">
        <v>0</v>
      </c>
      <c r="M498" s="667">
        <v>0</v>
      </c>
      <c r="N498" s="667">
        <v>0</v>
      </c>
      <c r="O498" s="667">
        <v>0</v>
      </c>
      <c r="P498" s="667">
        <v>0</v>
      </c>
      <c r="Q498" s="667">
        <v>0</v>
      </c>
      <c r="R498" s="667">
        <v>0</v>
      </c>
      <c r="S498" s="668">
        <v>0</v>
      </c>
    </row>
    <row r="499" spans="1:19">
      <c r="A499" s="667" t="s">
        <v>1154</v>
      </c>
      <c r="B499" s="667" t="s">
        <v>662</v>
      </c>
      <c r="C499" s="667" t="s">
        <v>667</v>
      </c>
      <c r="D499" s="667">
        <v>7</v>
      </c>
      <c r="E499" s="667">
        <v>1</v>
      </c>
      <c r="F499" s="667">
        <v>0</v>
      </c>
      <c r="G499" s="667">
        <v>0</v>
      </c>
      <c r="H499" s="667">
        <v>0</v>
      </c>
      <c r="I499" s="667">
        <v>0</v>
      </c>
      <c r="J499" s="667">
        <v>0</v>
      </c>
      <c r="K499" s="667">
        <v>0</v>
      </c>
      <c r="L499" s="667">
        <v>0</v>
      </c>
      <c r="M499" s="667">
        <v>0</v>
      </c>
      <c r="N499" s="667">
        <v>0</v>
      </c>
      <c r="O499" s="667">
        <v>0</v>
      </c>
      <c r="P499" s="667">
        <v>0</v>
      </c>
      <c r="Q499" s="667">
        <v>0</v>
      </c>
      <c r="R499" s="667">
        <v>0</v>
      </c>
      <c r="S499" s="668">
        <v>0</v>
      </c>
    </row>
    <row r="500" spans="1:19">
      <c r="A500" s="667" t="s">
        <v>1154</v>
      </c>
      <c r="B500" s="667" t="s">
        <v>663</v>
      </c>
      <c r="C500" s="667" t="s">
        <v>667</v>
      </c>
      <c r="D500" s="667">
        <v>7</v>
      </c>
      <c r="E500" s="667">
        <v>1</v>
      </c>
      <c r="F500" s="667">
        <v>0</v>
      </c>
      <c r="G500" s="667">
        <v>0</v>
      </c>
      <c r="H500" s="667">
        <v>0</v>
      </c>
      <c r="I500" s="667">
        <v>0</v>
      </c>
      <c r="J500" s="667">
        <v>0</v>
      </c>
      <c r="K500" s="667">
        <v>0</v>
      </c>
      <c r="L500" s="667">
        <v>0</v>
      </c>
      <c r="M500" s="667">
        <v>0</v>
      </c>
      <c r="N500" s="667">
        <v>0</v>
      </c>
      <c r="O500" s="667">
        <v>0</v>
      </c>
      <c r="P500" s="667">
        <v>0</v>
      </c>
      <c r="Q500" s="667">
        <v>0</v>
      </c>
      <c r="R500" s="667">
        <v>0</v>
      </c>
      <c r="S500" s="668">
        <v>0</v>
      </c>
    </row>
    <row r="501" spans="1:19">
      <c r="A501" s="667" t="s">
        <v>1154</v>
      </c>
      <c r="B501" s="667" t="s">
        <v>664</v>
      </c>
      <c r="C501" s="667" t="s">
        <v>667</v>
      </c>
      <c r="D501" s="667">
        <v>7</v>
      </c>
      <c r="E501" s="667">
        <v>1</v>
      </c>
      <c r="F501" s="667">
        <v>0</v>
      </c>
      <c r="G501" s="667">
        <v>0</v>
      </c>
      <c r="H501" s="667">
        <v>0</v>
      </c>
      <c r="I501" s="667">
        <v>0</v>
      </c>
      <c r="J501" s="667">
        <v>0</v>
      </c>
      <c r="K501" s="667">
        <v>0</v>
      </c>
      <c r="L501" s="667">
        <v>0</v>
      </c>
      <c r="M501" s="667">
        <v>0</v>
      </c>
      <c r="N501" s="667">
        <v>0</v>
      </c>
      <c r="O501" s="667">
        <v>0</v>
      </c>
      <c r="P501" s="667">
        <v>0</v>
      </c>
      <c r="Q501" s="667">
        <v>0</v>
      </c>
      <c r="R501" s="667">
        <v>0</v>
      </c>
      <c r="S501" s="668">
        <v>0</v>
      </c>
    </row>
    <row r="502" spans="1:19">
      <c r="A502" s="667" t="s">
        <v>1154</v>
      </c>
      <c r="B502" s="667" t="s">
        <v>796</v>
      </c>
      <c r="C502" s="667" t="s">
        <v>667</v>
      </c>
      <c r="D502" s="667">
        <v>7</v>
      </c>
      <c r="E502" s="667">
        <v>1</v>
      </c>
      <c r="F502" s="667">
        <v>0</v>
      </c>
      <c r="G502" s="667">
        <v>0</v>
      </c>
      <c r="H502" s="667">
        <v>0</v>
      </c>
      <c r="I502" s="667">
        <v>0</v>
      </c>
      <c r="J502" s="667">
        <v>0</v>
      </c>
      <c r="K502" s="667">
        <v>0</v>
      </c>
      <c r="L502" s="667">
        <v>0</v>
      </c>
      <c r="M502" s="667">
        <v>0</v>
      </c>
      <c r="N502" s="667">
        <v>0</v>
      </c>
      <c r="O502" s="667">
        <v>0</v>
      </c>
      <c r="P502" s="667">
        <v>0</v>
      </c>
      <c r="Q502" s="667">
        <v>0</v>
      </c>
      <c r="R502" s="667">
        <v>0</v>
      </c>
      <c r="S502" s="668">
        <v>0</v>
      </c>
    </row>
    <row r="503" spans="1:19">
      <c r="A503" s="667" t="s">
        <v>1154</v>
      </c>
      <c r="B503" s="667" t="s">
        <v>2454</v>
      </c>
      <c r="C503" s="667" t="s">
        <v>667</v>
      </c>
      <c r="D503" s="667">
        <v>7</v>
      </c>
      <c r="E503" s="667">
        <v>1</v>
      </c>
      <c r="F503" s="667">
        <v>0</v>
      </c>
      <c r="G503" s="667">
        <v>0</v>
      </c>
      <c r="H503" s="667">
        <v>0</v>
      </c>
      <c r="I503" s="667">
        <v>0</v>
      </c>
      <c r="J503" s="667">
        <v>0</v>
      </c>
      <c r="K503" s="667">
        <v>0</v>
      </c>
      <c r="L503" s="667">
        <v>0</v>
      </c>
      <c r="M503" s="667">
        <v>0</v>
      </c>
      <c r="N503" s="667">
        <v>0</v>
      </c>
      <c r="O503" s="667">
        <v>0</v>
      </c>
      <c r="P503" s="667">
        <v>0</v>
      </c>
      <c r="Q503" s="667">
        <v>0</v>
      </c>
      <c r="R503" s="667">
        <v>0</v>
      </c>
      <c r="S503" s="668">
        <v>0</v>
      </c>
    </row>
    <row r="504" spans="1:19">
      <c r="A504" s="667" t="s">
        <v>1154</v>
      </c>
      <c r="B504" s="667" t="s">
        <v>186</v>
      </c>
      <c r="C504" s="667" t="s">
        <v>667</v>
      </c>
      <c r="D504" s="667">
        <v>7</v>
      </c>
      <c r="E504" s="667">
        <v>1</v>
      </c>
      <c r="F504" s="667">
        <v>0</v>
      </c>
      <c r="G504" s="667">
        <v>0</v>
      </c>
      <c r="H504" s="667">
        <v>0</v>
      </c>
      <c r="I504" s="667">
        <v>0</v>
      </c>
      <c r="J504" s="667">
        <v>0</v>
      </c>
      <c r="K504" s="667">
        <v>0</v>
      </c>
      <c r="L504" s="667">
        <v>0</v>
      </c>
      <c r="M504" s="667">
        <v>0</v>
      </c>
      <c r="N504" s="667">
        <v>0</v>
      </c>
      <c r="O504" s="667">
        <v>0</v>
      </c>
      <c r="P504" s="667">
        <v>0</v>
      </c>
      <c r="Q504" s="667">
        <v>0</v>
      </c>
      <c r="R504" s="667">
        <v>0</v>
      </c>
      <c r="S504" s="668">
        <v>0</v>
      </c>
    </row>
    <row r="505" spans="1:19">
      <c r="A505" s="667" t="s">
        <v>1154</v>
      </c>
      <c r="B505" s="667" t="s">
        <v>1</v>
      </c>
      <c r="C505" s="667" t="s">
        <v>667</v>
      </c>
      <c r="D505" s="667">
        <v>7</v>
      </c>
      <c r="E505" s="667">
        <v>1</v>
      </c>
      <c r="F505" s="667">
        <v>181</v>
      </c>
      <c r="G505" s="667">
        <v>181</v>
      </c>
      <c r="H505" s="667">
        <v>181</v>
      </c>
      <c r="I505" s="667">
        <v>181</v>
      </c>
      <c r="J505" s="667">
        <v>181</v>
      </c>
      <c r="K505" s="667">
        <v>181</v>
      </c>
      <c r="L505" s="667">
        <v>181</v>
      </c>
      <c r="M505" s="667">
        <v>181</v>
      </c>
      <c r="N505" s="667">
        <v>181</v>
      </c>
      <c r="O505" s="667">
        <v>181</v>
      </c>
      <c r="P505" s="667">
        <v>181</v>
      </c>
      <c r="Q505" s="667">
        <v>181</v>
      </c>
      <c r="R505" s="667">
        <v>181</v>
      </c>
      <c r="S505" s="668">
        <v>180679</v>
      </c>
    </row>
    <row r="506" spans="1:19">
      <c r="A506" s="667" t="s">
        <v>1154</v>
      </c>
      <c r="B506" s="667" t="s">
        <v>2455</v>
      </c>
      <c r="C506" s="667" t="s">
        <v>667</v>
      </c>
      <c r="D506" s="667">
        <v>7</v>
      </c>
      <c r="E506" s="667">
        <v>1</v>
      </c>
      <c r="F506" s="667">
        <v>0</v>
      </c>
      <c r="G506" s="667">
        <v>0</v>
      </c>
      <c r="H506" s="667">
        <v>0</v>
      </c>
      <c r="I506" s="667">
        <v>0</v>
      </c>
      <c r="J506" s="667">
        <v>0</v>
      </c>
      <c r="K506" s="667">
        <v>0</v>
      </c>
      <c r="L506" s="667">
        <v>0</v>
      </c>
      <c r="M506" s="667">
        <v>0</v>
      </c>
      <c r="N506" s="667">
        <v>0</v>
      </c>
      <c r="O506" s="667">
        <v>0</v>
      </c>
      <c r="P506" s="667">
        <v>0</v>
      </c>
      <c r="Q506" s="667">
        <v>0</v>
      </c>
      <c r="R506" s="667">
        <v>0</v>
      </c>
      <c r="S506" s="668">
        <v>0</v>
      </c>
    </row>
    <row r="507" spans="1:19">
      <c r="A507" s="667" t="s">
        <v>1154</v>
      </c>
      <c r="B507" s="667" t="s">
        <v>2456</v>
      </c>
      <c r="C507" s="667" t="s">
        <v>667</v>
      </c>
      <c r="D507" s="667">
        <v>7</v>
      </c>
      <c r="E507" s="667">
        <v>1</v>
      </c>
      <c r="F507" s="667">
        <v>0</v>
      </c>
      <c r="G507" s="667">
        <v>0</v>
      </c>
      <c r="H507" s="667">
        <v>0</v>
      </c>
      <c r="I507" s="667">
        <v>0</v>
      </c>
      <c r="J507" s="667">
        <v>0</v>
      </c>
      <c r="K507" s="667">
        <v>0</v>
      </c>
      <c r="L507" s="667">
        <v>0</v>
      </c>
      <c r="M507" s="667">
        <v>0</v>
      </c>
      <c r="N507" s="667">
        <v>0</v>
      </c>
      <c r="O507" s="667">
        <v>0</v>
      </c>
      <c r="P507" s="667">
        <v>0</v>
      </c>
      <c r="Q507" s="667">
        <v>0</v>
      </c>
      <c r="R507" s="667">
        <v>0</v>
      </c>
      <c r="S507" s="668">
        <v>0</v>
      </c>
    </row>
    <row r="508" spans="1:19">
      <c r="A508" s="667" t="s">
        <v>1154</v>
      </c>
      <c r="B508" s="667" t="s">
        <v>2457</v>
      </c>
      <c r="C508" s="667" t="s">
        <v>667</v>
      </c>
      <c r="D508" s="667">
        <v>7</v>
      </c>
      <c r="E508" s="667">
        <v>1</v>
      </c>
      <c r="F508" s="667">
        <v>0</v>
      </c>
      <c r="G508" s="667">
        <v>0</v>
      </c>
      <c r="H508" s="667">
        <v>0</v>
      </c>
      <c r="I508" s="667">
        <v>0</v>
      </c>
      <c r="J508" s="667">
        <v>0</v>
      </c>
      <c r="K508" s="667">
        <v>0</v>
      </c>
      <c r="L508" s="667">
        <v>0</v>
      </c>
      <c r="M508" s="667">
        <v>0</v>
      </c>
      <c r="N508" s="667">
        <v>0</v>
      </c>
      <c r="O508" s="667">
        <v>0</v>
      </c>
      <c r="P508" s="667">
        <v>0</v>
      </c>
      <c r="Q508" s="667">
        <v>0</v>
      </c>
      <c r="R508" s="667">
        <v>0</v>
      </c>
      <c r="S508" s="668">
        <v>0</v>
      </c>
    </row>
    <row r="509" spans="1:19">
      <c r="A509" s="667" t="s">
        <v>1154</v>
      </c>
      <c r="B509" s="667" t="s">
        <v>187</v>
      </c>
      <c r="C509" s="667" t="s">
        <v>667</v>
      </c>
      <c r="D509" s="667">
        <v>7</v>
      </c>
      <c r="E509" s="667">
        <v>1</v>
      </c>
      <c r="F509" s="667">
        <v>0</v>
      </c>
      <c r="G509" s="667">
        <v>0</v>
      </c>
      <c r="H509" s="667">
        <v>0</v>
      </c>
      <c r="I509" s="667">
        <v>0</v>
      </c>
      <c r="J509" s="667">
        <v>0</v>
      </c>
      <c r="K509" s="667">
        <v>0</v>
      </c>
      <c r="L509" s="667">
        <v>0</v>
      </c>
      <c r="M509" s="667">
        <v>0</v>
      </c>
      <c r="N509" s="667">
        <v>0</v>
      </c>
      <c r="O509" s="667">
        <v>0</v>
      </c>
      <c r="P509" s="667">
        <v>0</v>
      </c>
      <c r="Q509" s="667">
        <v>0</v>
      </c>
      <c r="R509" s="667">
        <v>0</v>
      </c>
      <c r="S509" s="668">
        <v>0</v>
      </c>
    </row>
    <row r="510" spans="1:19">
      <c r="A510" s="667" t="s">
        <v>1154</v>
      </c>
      <c r="B510" s="667" t="s">
        <v>215</v>
      </c>
      <c r="C510" s="667" t="s">
        <v>667</v>
      </c>
      <c r="D510" s="667">
        <v>7</v>
      </c>
      <c r="E510" s="667">
        <v>1</v>
      </c>
      <c r="F510" s="667">
        <v>508531</v>
      </c>
      <c r="G510" s="667">
        <v>508670</v>
      </c>
      <c r="H510" s="667">
        <v>508300</v>
      </c>
      <c r="I510" s="667">
        <v>508345</v>
      </c>
      <c r="J510" s="667">
        <v>508295</v>
      </c>
      <c r="K510" s="667">
        <v>508823</v>
      </c>
      <c r="L510" s="667">
        <v>509052</v>
      </c>
      <c r="M510" s="667">
        <v>511477</v>
      </c>
      <c r="N510" s="667">
        <v>513278</v>
      </c>
      <c r="O510" s="667">
        <v>513665</v>
      </c>
      <c r="P510" s="667">
        <v>515277</v>
      </c>
      <c r="Q510" s="667">
        <v>517418</v>
      </c>
      <c r="R510" s="667">
        <v>525000</v>
      </c>
      <c r="S510" s="668">
        <v>511613738</v>
      </c>
    </row>
    <row r="511" spans="1:19">
      <c r="A511" s="667" t="s">
        <v>1154</v>
      </c>
      <c r="B511" s="667" t="s">
        <v>1012</v>
      </c>
      <c r="C511" s="667" t="s">
        <v>667</v>
      </c>
      <c r="D511" s="667">
        <v>7</v>
      </c>
      <c r="E511" s="667">
        <v>1</v>
      </c>
      <c r="F511" s="667">
        <v>0</v>
      </c>
      <c r="G511" s="667">
        <v>0</v>
      </c>
      <c r="H511" s="667">
        <v>0</v>
      </c>
      <c r="I511" s="667">
        <v>0</v>
      </c>
      <c r="J511" s="667">
        <v>0</v>
      </c>
      <c r="K511" s="667">
        <v>0</v>
      </c>
      <c r="L511" s="667">
        <v>0</v>
      </c>
      <c r="M511" s="667">
        <v>0</v>
      </c>
      <c r="N511" s="667">
        <v>0</v>
      </c>
      <c r="O511" s="667">
        <v>0</v>
      </c>
      <c r="P511" s="667">
        <v>0</v>
      </c>
      <c r="Q511" s="667">
        <v>0</v>
      </c>
      <c r="R511" s="667">
        <v>0</v>
      </c>
      <c r="S511" s="668">
        <v>0</v>
      </c>
    </row>
    <row r="512" spans="1:19">
      <c r="A512" s="667" t="s">
        <v>1154</v>
      </c>
      <c r="B512" s="667" t="s">
        <v>797</v>
      </c>
      <c r="C512" s="667" t="s">
        <v>667</v>
      </c>
      <c r="D512" s="667">
        <v>7</v>
      </c>
      <c r="E512" s="667">
        <v>1</v>
      </c>
      <c r="F512" s="667">
        <v>1101</v>
      </c>
      <c r="G512" s="667">
        <v>1101</v>
      </c>
      <c r="H512" s="667">
        <v>1101</v>
      </c>
      <c r="I512" s="667">
        <v>1101</v>
      </c>
      <c r="J512" s="667">
        <v>1101</v>
      </c>
      <c r="K512" s="667">
        <v>1101</v>
      </c>
      <c r="L512" s="667">
        <v>1101</v>
      </c>
      <c r="M512" s="667">
        <v>1101</v>
      </c>
      <c r="N512" s="667">
        <v>1101</v>
      </c>
      <c r="O512" s="667">
        <v>1101</v>
      </c>
      <c r="P512" s="667">
        <v>1101</v>
      </c>
      <c r="Q512" s="667">
        <v>1101</v>
      </c>
      <c r="R512" s="667">
        <v>1101</v>
      </c>
      <c r="S512" s="668">
        <v>1101221</v>
      </c>
    </row>
    <row r="513" spans="1:19">
      <c r="A513" s="667" t="s">
        <v>1154</v>
      </c>
      <c r="B513" s="667" t="s">
        <v>1013</v>
      </c>
      <c r="C513" s="667" t="s">
        <v>667</v>
      </c>
      <c r="D513" s="667">
        <v>7</v>
      </c>
      <c r="E513" s="667">
        <v>1</v>
      </c>
      <c r="F513" s="667">
        <v>0</v>
      </c>
      <c r="G513" s="667">
        <v>0</v>
      </c>
      <c r="H513" s="667">
        <v>0</v>
      </c>
      <c r="I513" s="667">
        <v>0</v>
      </c>
      <c r="J513" s="667">
        <v>0</v>
      </c>
      <c r="K513" s="667">
        <v>0</v>
      </c>
      <c r="L513" s="667">
        <v>0</v>
      </c>
      <c r="M513" s="667">
        <v>0</v>
      </c>
      <c r="N513" s="667">
        <v>0</v>
      </c>
      <c r="O513" s="667">
        <v>0</v>
      </c>
      <c r="P513" s="667">
        <v>0</v>
      </c>
      <c r="Q513" s="667">
        <v>0</v>
      </c>
      <c r="R513" s="667">
        <v>0</v>
      </c>
      <c r="S513" s="668">
        <v>0</v>
      </c>
    </row>
    <row r="514" spans="1:19">
      <c r="A514" s="667" t="s">
        <v>1154</v>
      </c>
      <c r="B514" s="667" t="s">
        <v>2458</v>
      </c>
      <c r="C514" s="667" t="s">
        <v>667</v>
      </c>
      <c r="D514" s="667">
        <v>7</v>
      </c>
      <c r="E514" s="667">
        <v>1</v>
      </c>
      <c r="F514" s="667">
        <v>0</v>
      </c>
      <c r="G514" s="667">
        <v>0</v>
      </c>
      <c r="H514" s="667">
        <v>0</v>
      </c>
      <c r="I514" s="667">
        <v>0</v>
      </c>
      <c r="J514" s="667">
        <v>0</v>
      </c>
      <c r="K514" s="667">
        <v>0</v>
      </c>
      <c r="L514" s="667">
        <v>0</v>
      </c>
      <c r="M514" s="667">
        <v>0</v>
      </c>
      <c r="N514" s="667">
        <v>0</v>
      </c>
      <c r="O514" s="667">
        <v>0</v>
      </c>
      <c r="P514" s="667">
        <v>0</v>
      </c>
      <c r="Q514" s="667">
        <v>0</v>
      </c>
      <c r="R514" s="667">
        <v>0</v>
      </c>
      <c r="S514" s="668">
        <v>0</v>
      </c>
    </row>
    <row r="515" spans="1:19">
      <c r="A515" s="667" t="s">
        <v>1154</v>
      </c>
      <c r="B515" s="667" t="s">
        <v>2459</v>
      </c>
      <c r="C515" s="667" t="s">
        <v>667</v>
      </c>
      <c r="D515" s="667">
        <v>7</v>
      </c>
      <c r="E515" s="667">
        <v>1</v>
      </c>
      <c r="F515" s="667">
        <v>109</v>
      </c>
      <c r="G515" s="667">
        <v>109</v>
      </c>
      <c r="H515" s="667">
        <v>109</v>
      </c>
      <c r="I515" s="667">
        <v>109</v>
      </c>
      <c r="J515" s="667">
        <v>109</v>
      </c>
      <c r="K515" s="667">
        <v>109</v>
      </c>
      <c r="L515" s="667">
        <v>109</v>
      </c>
      <c r="M515" s="667">
        <v>109</v>
      </c>
      <c r="N515" s="667">
        <v>109</v>
      </c>
      <c r="O515" s="667">
        <v>109</v>
      </c>
      <c r="P515" s="667">
        <v>109</v>
      </c>
      <c r="Q515" s="667">
        <v>109</v>
      </c>
      <c r="R515" s="667">
        <v>109</v>
      </c>
      <c r="S515" s="668">
        <v>108894</v>
      </c>
    </row>
    <row r="516" spans="1:19">
      <c r="A516" s="667" t="s">
        <v>1154</v>
      </c>
      <c r="B516" s="667" t="s">
        <v>216</v>
      </c>
      <c r="C516" s="667" t="s">
        <v>667</v>
      </c>
      <c r="D516" s="667">
        <v>7</v>
      </c>
      <c r="E516" s="667">
        <v>1</v>
      </c>
      <c r="F516" s="667">
        <v>0</v>
      </c>
      <c r="G516" s="667">
        <v>0</v>
      </c>
      <c r="H516" s="667">
        <v>0</v>
      </c>
      <c r="I516" s="667">
        <v>0</v>
      </c>
      <c r="J516" s="667">
        <v>0</v>
      </c>
      <c r="K516" s="667">
        <v>0</v>
      </c>
      <c r="L516" s="667">
        <v>0</v>
      </c>
      <c r="M516" s="667">
        <v>0</v>
      </c>
      <c r="N516" s="667">
        <v>0</v>
      </c>
      <c r="O516" s="667">
        <v>0</v>
      </c>
      <c r="P516" s="667">
        <v>0</v>
      </c>
      <c r="Q516" s="667">
        <v>0</v>
      </c>
      <c r="R516" s="667">
        <v>0</v>
      </c>
      <c r="S516" s="668">
        <v>0</v>
      </c>
    </row>
    <row r="517" spans="1:19">
      <c r="A517" s="667" t="s">
        <v>1154</v>
      </c>
      <c r="B517" s="667" t="s">
        <v>1014</v>
      </c>
      <c r="C517" s="667" t="s">
        <v>667</v>
      </c>
      <c r="D517" s="667">
        <v>7</v>
      </c>
      <c r="E517" s="667">
        <v>1</v>
      </c>
      <c r="F517" s="667">
        <v>0</v>
      </c>
      <c r="G517" s="667">
        <v>0</v>
      </c>
      <c r="H517" s="667">
        <v>0</v>
      </c>
      <c r="I517" s="667">
        <v>0</v>
      </c>
      <c r="J517" s="667">
        <v>0</v>
      </c>
      <c r="K517" s="667">
        <v>0</v>
      </c>
      <c r="L517" s="667">
        <v>0</v>
      </c>
      <c r="M517" s="667">
        <v>0</v>
      </c>
      <c r="N517" s="667">
        <v>0</v>
      </c>
      <c r="O517" s="667">
        <v>0</v>
      </c>
      <c r="P517" s="667">
        <v>0</v>
      </c>
      <c r="Q517" s="667">
        <v>0</v>
      </c>
      <c r="R517" s="667">
        <v>0</v>
      </c>
      <c r="S517" s="668">
        <v>0</v>
      </c>
    </row>
    <row r="518" spans="1:19">
      <c r="A518" s="667" t="s">
        <v>1154</v>
      </c>
      <c r="B518" s="667" t="s">
        <v>498</v>
      </c>
      <c r="C518" s="667" t="s">
        <v>667</v>
      </c>
      <c r="D518" s="667">
        <v>7</v>
      </c>
      <c r="E518" s="667">
        <v>1</v>
      </c>
      <c r="F518" s="667">
        <v>0</v>
      </c>
      <c r="G518" s="667">
        <v>0</v>
      </c>
      <c r="H518" s="667">
        <v>0</v>
      </c>
      <c r="I518" s="667">
        <v>0</v>
      </c>
      <c r="J518" s="667">
        <v>0</v>
      </c>
      <c r="K518" s="667">
        <v>0</v>
      </c>
      <c r="L518" s="667">
        <v>0</v>
      </c>
      <c r="M518" s="667">
        <v>0</v>
      </c>
      <c r="N518" s="667">
        <v>0</v>
      </c>
      <c r="O518" s="667">
        <v>0</v>
      </c>
      <c r="P518" s="667">
        <v>0</v>
      </c>
      <c r="Q518" s="667">
        <v>0</v>
      </c>
      <c r="R518" s="667">
        <v>0</v>
      </c>
      <c r="S518" s="668">
        <v>0</v>
      </c>
    </row>
    <row r="519" spans="1:19">
      <c r="A519" s="667" t="s">
        <v>1154</v>
      </c>
      <c r="B519" s="667" t="s">
        <v>1015</v>
      </c>
      <c r="C519" s="667" t="s">
        <v>667</v>
      </c>
      <c r="D519" s="667">
        <v>7</v>
      </c>
      <c r="E519" s="667">
        <v>1</v>
      </c>
      <c r="F519" s="667">
        <v>0</v>
      </c>
      <c r="G519" s="667">
        <v>0</v>
      </c>
      <c r="H519" s="667">
        <v>0</v>
      </c>
      <c r="I519" s="667">
        <v>0</v>
      </c>
      <c r="J519" s="667">
        <v>0</v>
      </c>
      <c r="K519" s="667">
        <v>0</v>
      </c>
      <c r="L519" s="667">
        <v>0</v>
      </c>
      <c r="M519" s="667">
        <v>0</v>
      </c>
      <c r="N519" s="667">
        <v>0</v>
      </c>
      <c r="O519" s="667">
        <v>0</v>
      </c>
      <c r="P519" s="667">
        <v>0</v>
      </c>
      <c r="Q519" s="667">
        <v>0</v>
      </c>
      <c r="R519" s="667">
        <v>0</v>
      </c>
      <c r="S519" s="668">
        <v>0</v>
      </c>
    </row>
    <row r="520" spans="1:19">
      <c r="A520" s="667" t="s">
        <v>1154</v>
      </c>
      <c r="B520" s="667" t="s">
        <v>584</v>
      </c>
      <c r="C520" s="667" t="s">
        <v>667</v>
      </c>
      <c r="D520" s="667">
        <v>7</v>
      </c>
      <c r="E520" s="667">
        <v>1</v>
      </c>
      <c r="F520" s="667">
        <v>0</v>
      </c>
      <c r="G520" s="667">
        <v>0</v>
      </c>
      <c r="H520" s="667">
        <v>0</v>
      </c>
      <c r="I520" s="667">
        <v>0</v>
      </c>
      <c r="J520" s="667">
        <v>0</v>
      </c>
      <c r="K520" s="667">
        <v>0</v>
      </c>
      <c r="L520" s="667">
        <v>0</v>
      </c>
      <c r="M520" s="667">
        <v>0</v>
      </c>
      <c r="N520" s="667">
        <v>0</v>
      </c>
      <c r="O520" s="667">
        <v>0</v>
      </c>
      <c r="P520" s="667">
        <v>0</v>
      </c>
      <c r="Q520" s="667">
        <v>0</v>
      </c>
      <c r="R520" s="667">
        <v>0</v>
      </c>
      <c r="S520" s="668">
        <v>0</v>
      </c>
    </row>
    <row r="521" spans="1:19">
      <c r="A521" s="667" t="s">
        <v>1154</v>
      </c>
      <c r="B521" s="667" t="s">
        <v>585</v>
      </c>
      <c r="C521" s="667" t="s">
        <v>667</v>
      </c>
      <c r="D521" s="667">
        <v>7</v>
      </c>
      <c r="E521" s="667">
        <v>1</v>
      </c>
      <c r="F521" s="667">
        <v>0</v>
      </c>
      <c r="G521" s="667">
        <v>0</v>
      </c>
      <c r="H521" s="667">
        <v>0</v>
      </c>
      <c r="I521" s="667">
        <v>0</v>
      </c>
      <c r="J521" s="667">
        <v>0</v>
      </c>
      <c r="K521" s="667">
        <v>0</v>
      </c>
      <c r="L521" s="667">
        <v>0</v>
      </c>
      <c r="M521" s="667">
        <v>0</v>
      </c>
      <c r="N521" s="667">
        <v>0</v>
      </c>
      <c r="O521" s="667">
        <v>0</v>
      </c>
      <c r="P521" s="667">
        <v>0</v>
      </c>
      <c r="Q521" s="667">
        <v>0</v>
      </c>
      <c r="R521" s="667">
        <v>0</v>
      </c>
      <c r="S521" s="668">
        <v>0</v>
      </c>
    </row>
    <row r="522" spans="1:19">
      <c r="A522" s="667" t="s">
        <v>1154</v>
      </c>
      <c r="B522" s="667" t="s">
        <v>143</v>
      </c>
      <c r="C522" s="667" t="s">
        <v>667</v>
      </c>
      <c r="D522" s="667">
        <v>7</v>
      </c>
      <c r="E522" s="667">
        <v>1</v>
      </c>
      <c r="F522" s="667">
        <v>71</v>
      </c>
      <c r="G522" s="667">
        <v>71</v>
      </c>
      <c r="H522" s="667">
        <v>71</v>
      </c>
      <c r="I522" s="667">
        <v>71</v>
      </c>
      <c r="J522" s="667">
        <v>71</v>
      </c>
      <c r="K522" s="667">
        <v>71</v>
      </c>
      <c r="L522" s="667">
        <v>71</v>
      </c>
      <c r="M522" s="667">
        <v>71</v>
      </c>
      <c r="N522" s="667">
        <v>71</v>
      </c>
      <c r="O522" s="667">
        <v>71</v>
      </c>
      <c r="P522" s="667">
        <v>71</v>
      </c>
      <c r="Q522" s="667">
        <v>71</v>
      </c>
      <c r="R522" s="667">
        <v>71</v>
      </c>
      <c r="S522" s="668">
        <v>71312</v>
      </c>
    </row>
    <row r="523" spans="1:19">
      <c r="A523" s="667" t="s">
        <v>1154</v>
      </c>
      <c r="B523" s="667" t="s">
        <v>1016</v>
      </c>
      <c r="C523" s="667" t="s">
        <v>667</v>
      </c>
      <c r="D523" s="667">
        <v>7</v>
      </c>
      <c r="E523" s="667">
        <v>1</v>
      </c>
      <c r="F523" s="667">
        <v>0</v>
      </c>
      <c r="G523" s="667">
        <v>0</v>
      </c>
      <c r="H523" s="667">
        <v>0</v>
      </c>
      <c r="I523" s="667">
        <v>0</v>
      </c>
      <c r="J523" s="667">
        <v>0</v>
      </c>
      <c r="K523" s="667">
        <v>0</v>
      </c>
      <c r="L523" s="667">
        <v>0</v>
      </c>
      <c r="M523" s="667">
        <v>0</v>
      </c>
      <c r="N523" s="667">
        <v>0</v>
      </c>
      <c r="O523" s="667">
        <v>0</v>
      </c>
      <c r="P523" s="667">
        <v>0</v>
      </c>
      <c r="Q523" s="667">
        <v>0</v>
      </c>
      <c r="R523" s="667">
        <v>0</v>
      </c>
      <c r="S523" s="668">
        <v>0</v>
      </c>
    </row>
    <row r="524" spans="1:19">
      <c r="A524" s="667" t="s">
        <v>1154</v>
      </c>
      <c r="B524" s="667" t="s">
        <v>1017</v>
      </c>
      <c r="C524" s="667" t="s">
        <v>667</v>
      </c>
      <c r="D524" s="667">
        <v>7</v>
      </c>
      <c r="E524" s="667">
        <v>1</v>
      </c>
      <c r="F524" s="667">
        <v>0</v>
      </c>
      <c r="G524" s="667">
        <v>0</v>
      </c>
      <c r="H524" s="667">
        <v>0</v>
      </c>
      <c r="I524" s="667">
        <v>0</v>
      </c>
      <c r="J524" s="667">
        <v>0</v>
      </c>
      <c r="K524" s="667">
        <v>0</v>
      </c>
      <c r="L524" s="667">
        <v>0</v>
      </c>
      <c r="M524" s="667">
        <v>0</v>
      </c>
      <c r="N524" s="667">
        <v>0</v>
      </c>
      <c r="O524" s="667">
        <v>0</v>
      </c>
      <c r="P524" s="667">
        <v>0</v>
      </c>
      <c r="Q524" s="667">
        <v>0</v>
      </c>
      <c r="R524" s="667">
        <v>0</v>
      </c>
      <c r="S524" s="668">
        <v>0</v>
      </c>
    </row>
    <row r="525" spans="1:19">
      <c r="A525" s="667" t="s">
        <v>1154</v>
      </c>
      <c r="B525" s="667" t="s">
        <v>1018</v>
      </c>
      <c r="C525" s="667" t="s">
        <v>667</v>
      </c>
      <c r="D525" s="667">
        <v>7</v>
      </c>
      <c r="E525" s="667">
        <v>1</v>
      </c>
      <c r="F525" s="667">
        <v>0</v>
      </c>
      <c r="G525" s="667">
        <v>0</v>
      </c>
      <c r="H525" s="667">
        <v>0</v>
      </c>
      <c r="I525" s="667">
        <v>0</v>
      </c>
      <c r="J525" s="667">
        <v>0</v>
      </c>
      <c r="K525" s="667">
        <v>0</v>
      </c>
      <c r="L525" s="667">
        <v>0</v>
      </c>
      <c r="M525" s="667">
        <v>0</v>
      </c>
      <c r="N525" s="667">
        <v>0</v>
      </c>
      <c r="O525" s="667">
        <v>0</v>
      </c>
      <c r="P525" s="667">
        <v>0</v>
      </c>
      <c r="Q525" s="667">
        <v>0</v>
      </c>
      <c r="R525" s="667">
        <v>0</v>
      </c>
      <c r="S525" s="668">
        <v>0</v>
      </c>
    </row>
    <row r="526" spans="1:19">
      <c r="A526" s="667" t="s">
        <v>1154</v>
      </c>
      <c r="B526" s="667" t="s">
        <v>217</v>
      </c>
      <c r="C526" s="667" t="s">
        <v>667</v>
      </c>
      <c r="D526" s="667">
        <v>7</v>
      </c>
      <c r="E526" s="667">
        <v>1</v>
      </c>
      <c r="F526" s="667">
        <v>470238</v>
      </c>
      <c r="G526" s="667">
        <v>475514</v>
      </c>
      <c r="H526" s="667">
        <v>479242</v>
      </c>
      <c r="I526" s="667">
        <v>477849</v>
      </c>
      <c r="J526" s="667">
        <v>481097</v>
      </c>
      <c r="K526" s="667">
        <v>482222</v>
      </c>
      <c r="L526" s="667">
        <v>485862</v>
      </c>
      <c r="M526" s="667">
        <v>486390</v>
      </c>
      <c r="N526" s="667">
        <v>489836</v>
      </c>
      <c r="O526" s="667">
        <v>490374</v>
      </c>
      <c r="P526" s="667">
        <v>491836</v>
      </c>
      <c r="Q526" s="667">
        <v>493712</v>
      </c>
      <c r="R526" s="667">
        <v>509676</v>
      </c>
      <c r="S526" s="668">
        <v>485324178</v>
      </c>
    </row>
    <row r="527" spans="1:19">
      <c r="A527" s="667" t="s">
        <v>1154</v>
      </c>
      <c r="B527" s="667" t="s">
        <v>2460</v>
      </c>
      <c r="C527" s="667" t="s">
        <v>667</v>
      </c>
      <c r="D527" s="667">
        <v>7</v>
      </c>
      <c r="E527" s="667">
        <v>1</v>
      </c>
      <c r="F527" s="667">
        <v>0</v>
      </c>
      <c r="G527" s="667">
        <v>0</v>
      </c>
      <c r="H527" s="667">
        <v>0</v>
      </c>
      <c r="I527" s="667">
        <v>0</v>
      </c>
      <c r="J527" s="667">
        <v>0</v>
      </c>
      <c r="K527" s="667">
        <v>0</v>
      </c>
      <c r="L527" s="667">
        <v>0</v>
      </c>
      <c r="M527" s="667">
        <v>0</v>
      </c>
      <c r="N527" s="667">
        <v>0</v>
      </c>
      <c r="O527" s="667">
        <v>0</v>
      </c>
      <c r="P527" s="667">
        <v>0</v>
      </c>
      <c r="Q527" s="667">
        <v>0</v>
      </c>
      <c r="R527" s="667">
        <v>0</v>
      </c>
      <c r="S527" s="668">
        <v>0</v>
      </c>
    </row>
    <row r="528" spans="1:19">
      <c r="A528" s="667" t="s">
        <v>1154</v>
      </c>
      <c r="B528" s="667" t="s">
        <v>218</v>
      </c>
      <c r="C528" s="667" t="s">
        <v>667</v>
      </c>
      <c r="D528" s="667">
        <v>7</v>
      </c>
      <c r="E528" s="667">
        <v>1</v>
      </c>
      <c r="F528" s="667">
        <v>0</v>
      </c>
      <c r="G528" s="667">
        <v>0</v>
      </c>
      <c r="H528" s="667">
        <v>0</v>
      </c>
      <c r="I528" s="667">
        <v>0</v>
      </c>
      <c r="J528" s="667">
        <v>0</v>
      </c>
      <c r="K528" s="667">
        <v>0</v>
      </c>
      <c r="L528" s="667">
        <v>0</v>
      </c>
      <c r="M528" s="667">
        <v>0</v>
      </c>
      <c r="N528" s="667">
        <v>0</v>
      </c>
      <c r="O528" s="667">
        <v>0</v>
      </c>
      <c r="P528" s="667">
        <v>0</v>
      </c>
      <c r="Q528" s="667">
        <v>0</v>
      </c>
      <c r="R528" s="667">
        <v>0</v>
      </c>
      <c r="S528" s="668">
        <v>0</v>
      </c>
    </row>
    <row r="529" spans="1:19">
      <c r="A529" s="667" t="s">
        <v>1154</v>
      </c>
      <c r="B529" s="667" t="s">
        <v>2461</v>
      </c>
      <c r="C529" s="667" t="s">
        <v>667</v>
      </c>
      <c r="D529" s="667">
        <v>7</v>
      </c>
      <c r="E529" s="667">
        <v>1</v>
      </c>
      <c r="F529" s="667">
        <v>0</v>
      </c>
      <c r="G529" s="667">
        <v>0</v>
      </c>
      <c r="H529" s="667">
        <v>0</v>
      </c>
      <c r="I529" s="667">
        <v>0</v>
      </c>
      <c r="J529" s="667">
        <v>0</v>
      </c>
      <c r="K529" s="667">
        <v>0</v>
      </c>
      <c r="L529" s="667">
        <v>0</v>
      </c>
      <c r="M529" s="667">
        <v>0</v>
      </c>
      <c r="N529" s="667">
        <v>0</v>
      </c>
      <c r="O529" s="667">
        <v>0</v>
      </c>
      <c r="P529" s="667">
        <v>0</v>
      </c>
      <c r="Q529" s="667">
        <v>0</v>
      </c>
      <c r="R529" s="667">
        <v>0</v>
      </c>
      <c r="S529" s="668">
        <v>0</v>
      </c>
    </row>
    <row r="530" spans="1:19">
      <c r="A530" s="667" t="s">
        <v>1154</v>
      </c>
      <c r="B530" s="667" t="s">
        <v>219</v>
      </c>
      <c r="C530" s="667" t="s">
        <v>667</v>
      </c>
      <c r="D530" s="667">
        <v>7</v>
      </c>
      <c r="E530" s="667">
        <v>1</v>
      </c>
      <c r="F530" s="667">
        <v>0</v>
      </c>
      <c r="G530" s="667">
        <v>0</v>
      </c>
      <c r="H530" s="667">
        <v>0</v>
      </c>
      <c r="I530" s="667">
        <v>0</v>
      </c>
      <c r="J530" s="667">
        <v>0</v>
      </c>
      <c r="K530" s="667">
        <v>0</v>
      </c>
      <c r="L530" s="667">
        <v>0</v>
      </c>
      <c r="M530" s="667">
        <v>0</v>
      </c>
      <c r="N530" s="667">
        <v>0</v>
      </c>
      <c r="O530" s="667">
        <v>0</v>
      </c>
      <c r="P530" s="667">
        <v>0</v>
      </c>
      <c r="Q530" s="667">
        <v>0</v>
      </c>
      <c r="R530" s="667">
        <v>0</v>
      </c>
      <c r="S530" s="668">
        <v>0</v>
      </c>
    </row>
    <row r="531" spans="1:19">
      <c r="A531" s="667" t="s">
        <v>1154</v>
      </c>
      <c r="B531" s="667" t="s">
        <v>650</v>
      </c>
      <c r="C531" s="667" t="s">
        <v>667</v>
      </c>
      <c r="D531" s="667">
        <v>7</v>
      </c>
      <c r="E531" s="667">
        <v>1</v>
      </c>
      <c r="F531" s="667">
        <v>0</v>
      </c>
      <c r="G531" s="667">
        <v>0</v>
      </c>
      <c r="H531" s="667">
        <v>0</v>
      </c>
      <c r="I531" s="667">
        <v>0</v>
      </c>
      <c r="J531" s="667">
        <v>0</v>
      </c>
      <c r="K531" s="667">
        <v>0</v>
      </c>
      <c r="L531" s="667">
        <v>0</v>
      </c>
      <c r="M531" s="667">
        <v>0</v>
      </c>
      <c r="N531" s="667">
        <v>0</v>
      </c>
      <c r="O531" s="667">
        <v>0</v>
      </c>
      <c r="P531" s="667">
        <v>0</v>
      </c>
      <c r="Q531" s="667">
        <v>0</v>
      </c>
      <c r="R531" s="667">
        <v>0</v>
      </c>
      <c r="S531" s="668">
        <v>0</v>
      </c>
    </row>
    <row r="532" spans="1:19">
      <c r="A532" s="667" t="s">
        <v>1154</v>
      </c>
      <c r="B532" s="667" t="s">
        <v>2462</v>
      </c>
      <c r="C532" s="667" t="s">
        <v>667</v>
      </c>
      <c r="D532" s="667">
        <v>7</v>
      </c>
      <c r="E532" s="667">
        <v>1</v>
      </c>
      <c r="F532" s="667">
        <v>0</v>
      </c>
      <c r="G532" s="667">
        <v>0</v>
      </c>
      <c r="H532" s="667">
        <v>0</v>
      </c>
      <c r="I532" s="667">
        <v>0</v>
      </c>
      <c r="J532" s="667">
        <v>0</v>
      </c>
      <c r="K532" s="667">
        <v>0</v>
      </c>
      <c r="L532" s="667">
        <v>0</v>
      </c>
      <c r="M532" s="667">
        <v>0</v>
      </c>
      <c r="N532" s="667">
        <v>0</v>
      </c>
      <c r="O532" s="667">
        <v>0</v>
      </c>
      <c r="P532" s="667">
        <v>0</v>
      </c>
      <c r="Q532" s="667">
        <v>0</v>
      </c>
      <c r="R532" s="667">
        <v>0</v>
      </c>
      <c r="S532" s="668">
        <v>0</v>
      </c>
    </row>
    <row r="533" spans="1:19">
      <c r="A533" s="667" t="s">
        <v>1154</v>
      </c>
      <c r="B533" s="667" t="s">
        <v>586</v>
      </c>
      <c r="C533" s="667" t="s">
        <v>667</v>
      </c>
      <c r="D533" s="667">
        <v>7</v>
      </c>
      <c r="E533" s="667">
        <v>1</v>
      </c>
      <c r="F533" s="667">
        <v>18</v>
      </c>
      <c r="G533" s="667">
        <v>18</v>
      </c>
      <c r="H533" s="667">
        <v>18</v>
      </c>
      <c r="I533" s="667">
        <v>18</v>
      </c>
      <c r="J533" s="667">
        <v>18</v>
      </c>
      <c r="K533" s="667">
        <v>18</v>
      </c>
      <c r="L533" s="667">
        <v>18</v>
      </c>
      <c r="M533" s="667">
        <v>18</v>
      </c>
      <c r="N533" s="667">
        <v>18</v>
      </c>
      <c r="O533" s="667">
        <v>18</v>
      </c>
      <c r="P533" s="667">
        <v>18</v>
      </c>
      <c r="Q533" s="667">
        <v>18</v>
      </c>
      <c r="R533" s="667">
        <v>18</v>
      </c>
      <c r="S533" s="668">
        <v>17944</v>
      </c>
    </row>
    <row r="534" spans="1:19">
      <c r="A534" s="667" t="s">
        <v>1154</v>
      </c>
      <c r="B534" s="667" t="s">
        <v>2463</v>
      </c>
      <c r="C534" s="667" t="s">
        <v>667</v>
      </c>
      <c r="D534" s="667">
        <v>7</v>
      </c>
      <c r="E534" s="667">
        <v>1</v>
      </c>
      <c r="F534" s="667">
        <v>0</v>
      </c>
      <c r="G534" s="667">
        <v>0</v>
      </c>
      <c r="H534" s="667">
        <v>0</v>
      </c>
      <c r="I534" s="667">
        <v>0</v>
      </c>
      <c r="J534" s="667">
        <v>0</v>
      </c>
      <c r="K534" s="667">
        <v>0</v>
      </c>
      <c r="L534" s="667">
        <v>0</v>
      </c>
      <c r="M534" s="667">
        <v>0</v>
      </c>
      <c r="N534" s="667">
        <v>0</v>
      </c>
      <c r="O534" s="667">
        <v>0</v>
      </c>
      <c r="P534" s="667">
        <v>0</v>
      </c>
      <c r="Q534" s="667">
        <v>0</v>
      </c>
      <c r="R534" s="667">
        <v>0</v>
      </c>
      <c r="S534" s="668">
        <v>0</v>
      </c>
    </row>
    <row r="535" spans="1:19">
      <c r="A535" s="667" t="s">
        <v>1154</v>
      </c>
      <c r="B535" s="667" t="s">
        <v>2464</v>
      </c>
      <c r="C535" s="667" t="s">
        <v>667</v>
      </c>
      <c r="D535" s="667">
        <v>7</v>
      </c>
      <c r="E535" s="667">
        <v>1</v>
      </c>
      <c r="F535" s="667">
        <v>0</v>
      </c>
      <c r="G535" s="667">
        <v>0</v>
      </c>
      <c r="H535" s="667">
        <v>0</v>
      </c>
      <c r="I535" s="667">
        <v>0</v>
      </c>
      <c r="J535" s="667">
        <v>0</v>
      </c>
      <c r="K535" s="667">
        <v>0</v>
      </c>
      <c r="L535" s="667">
        <v>0</v>
      </c>
      <c r="M535" s="667">
        <v>0</v>
      </c>
      <c r="N535" s="667">
        <v>0</v>
      </c>
      <c r="O535" s="667">
        <v>0</v>
      </c>
      <c r="P535" s="667">
        <v>0</v>
      </c>
      <c r="Q535" s="667">
        <v>0</v>
      </c>
      <c r="R535" s="667">
        <v>0</v>
      </c>
      <c r="S535" s="668">
        <v>0</v>
      </c>
    </row>
    <row r="536" spans="1:19">
      <c r="A536" s="667" t="s">
        <v>1154</v>
      </c>
      <c r="B536" s="667" t="s">
        <v>587</v>
      </c>
      <c r="C536" s="667" t="s">
        <v>667</v>
      </c>
      <c r="D536" s="667">
        <v>7</v>
      </c>
      <c r="E536" s="667">
        <v>1</v>
      </c>
      <c r="F536" s="667">
        <v>0</v>
      </c>
      <c r="G536" s="667">
        <v>0</v>
      </c>
      <c r="H536" s="667">
        <v>0</v>
      </c>
      <c r="I536" s="667">
        <v>0</v>
      </c>
      <c r="J536" s="667">
        <v>0</v>
      </c>
      <c r="K536" s="667">
        <v>0</v>
      </c>
      <c r="L536" s="667">
        <v>0</v>
      </c>
      <c r="M536" s="667">
        <v>0</v>
      </c>
      <c r="N536" s="667">
        <v>0</v>
      </c>
      <c r="O536" s="667">
        <v>0</v>
      </c>
      <c r="P536" s="667">
        <v>0</v>
      </c>
      <c r="Q536" s="667">
        <v>0</v>
      </c>
      <c r="R536" s="667">
        <v>0</v>
      </c>
      <c r="S536" s="668">
        <v>0</v>
      </c>
    </row>
    <row r="537" spans="1:19">
      <c r="A537" s="667" t="s">
        <v>1154</v>
      </c>
      <c r="B537" s="667" t="s">
        <v>2465</v>
      </c>
      <c r="C537" s="667" t="s">
        <v>667</v>
      </c>
      <c r="D537" s="667">
        <v>7</v>
      </c>
      <c r="E537" s="667">
        <v>1</v>
      </c>
      <c r="F537" s="667">
        <v>0</v>
      </c>
      <c r="G537" s="667">
        <v>0</v>
      </c>
      <c r="H537" s="667">
        <v>0</v>
      </c>
      <c r="I537" s="667">
        <v>0</v>
      </c>
      <c r="J537" s="667">
        <v>0</v>
      </c>
      <c r="K537" s="667">
        <v>0</v>
      </c>
      <c r="L537" s="667">
        <v>0</v>
      </c>
      <c r="M537" s="667">
        <v>0</v>
      </c>
      <c r="N537" s="667">
        <v>0</v>
      </c>
      <c r="O537" s="667">
        <v>0</v>
      </c>
      <c r="P537" s="667">
        <v>0</v>
      </c>
      <c r="Q537" s="667">
        <v>0</v>
      </c>
      <c r="R537" s="667">
        <v>0</v>
      </c>
      <c r="S537" s="668">
        <v>0</v>
      </c>
    </row>
    <row r="538" spans="1:19">
      <c r="A538" s="667" t="s">
        <v>1154</v>
      </c>
      <c r="B538" s="667" t="s">
        <v>220</v>
      </c>
      <c r="C538" s="667" t="s">
        <v>667</v>
      </c>
      <c r="D538" s="667">
        <v>7</v>
      </c>
      <c r="E538" s="667">
        <v>1</v>
      </c>
      <c r="F538" s="667">
        <v>75</v>
      </c>
      <c r="G538" s="667">
        <v>75</v>
      </c>
      <c r="H538" s="667">
        <v>75</v>
      </c>
      <c r="I538" s="667">
        <v>75</v>
      </c>
      <c r="J538" s="667">
        <v>75</v>
      </c>
      <c r="K538" s="667">
        <v>75</v>
      </c>
      <c r="L538" s="667">
        <v>75</v>
      </c>
      <c r="M538" s="667">
        <v>75</v>
      </c>
      <c r="N538" s="667">
        <v>75</v>
      </c>
      <c r="O538" s="667">
        <v>75</v>
      </c>
      <c r="P538" s="667">
        <v>75</v>
      </c>
      <c r="Q538" s="667">
        <v>75</v>
      </c>
      <c r="R538" s="667">
        <v>75</v>
      </c>
      <c r="S538" s="668">
        <v>75387</v>
      </c>
    </row>
    <row r="539" spans="1:19">
      <c r="A539" s="667" t="s">
        <v>1154</v>
      </c>
      <c r="B539" s="667" t="s">
        <v>221</v>
      </c>
      <c r="C539" s="667" t="s">
        <v>667</v>
      </c>
      <c r="D539" s="667">
        <v>7</v>
      </c>
      <c r="E539" s="667">
        <v>1</v>
      </c>
      <c r="F539" s="667">
        <v>595626</v>
      </c>
      <c r="G539" s="667">
        <v>598877</v>
      </c>
      <c r="H539" s="667">
        <v>603284</v>
      </c>
      <c r="I539" s="667">
        <v>607736</v>
      </c>
      <c r="J539" s="667">
        <v>611323</v>
      </c>
      <c r="K539" s="667">
        <v>613972</v>
      </c>
      <c r="L539" s="667">
        <v>616738</v>
      </c>
      <c r="M539" s="667">
        <v>619939</v>
      </c>
      <c r="N539" s="667">
        <v>624234</v>
      </c>
      <c r="O539" s="667">
        <v>628223</v>
      </c>
      <c r="P539" s="667">
        <v>631369</v>
      </c>
      <c r="Q539" s="667">
        <v>637277</v>
      </c>
      <c r="R539" s="667">
        <v>650051</v>
      </c>
      <c r="S539" s="668">
        <v>617984247</v>
      </c>
    </row>
    <row r="540" spans="1:19">
      <c r="A540" s="667" t="s">
        <v>1154</v>
      </c>
      <c r="B540" s="667" t="s">
        <v>1019</v>
      </c>
      <c r="C540" s="667" t="s">
        <v>667</v>
      </c>
      <c r="D540" s="667">
        <v>7</v>
      </c>
      <c r="E540" s="667">
        <v>1</v>
      </c>
      <c r="F540" s="667">
        <v>0</v>
      </c>
      <c r="G540" s="667">
        <v>0</v>
      </c>
      <c r="H540" s="667">
        <v>0</v>
      </c>
      <c r="I540" s="667">
        <v>0</v>
      </c>
      <c r="J540" s="667">
        <v>0</v>
      </c>
      <c r="K540" s="667">
        <v>0</v>
      </c>
      <c r="L540" s="667">
        <v>0</v>
      </c>
      <c r="M540" s="667">
        <v>0</v>
      </c>
      <c r="N540" s="667">
        <v>0</v>
      </c>
      <c r="O540" s="667">
        <v>0</v>
      </c>
      <c r="P540" s="667">
        <v>0</v>
      </c>
      <c r="Q540" s="667">
        <v>0</v>
      </c>
      <c r="R540" s="667">
        <v>0</v>
      </c>
      <c r="S540" s="668">
        <v>0</v>
      </c>
    </row>
    <row r="541" spans="1:19">
      <c r="A541" s="667" t="s">
        <v>1154</v>
      </c>
      <c r="B541" s="667" t="s">
        <v>188</v>
      </c>
      <c r="C541" s="667" t="s">
        <v>667</v>
      </c>
      <c r="D541" s="667">
        <v>7</v>
      </c>
      <c r="E541" s="667">
        <v>1</v>
      </c>
      <c r="F541" s="667">
        <v>0</v>
      </c>
      <c r="G541" s="667">
        <v>0</v>
      </c>
      <c r="H541" s="667">
        <v>0</v>
      </c>
      <c r="I541" s="667">
        <v>0</v>
      </c>
      <c r="J541" s="667">
        <v>0</v>
      </c>
      <c r="K541" s="667">
        <v>0</v>
      </c>
      <c r="L541" s="667">
        <v>0</v>
      </c>
      <c r="M541" s="667">
        <v>0</v>
      </c>
      <c r="N541" s="667">
        <v>0</v>
      </c>
      <c r="O541" s="667">
        <v>0</v>
      </c>
      <c r="P541" s="667">
        <v>0</v>
      </c>
      <c r="Q541" s="667">
        <v>0</v>
      </c>
      <c r="R541" s="667">
        <v>0</v>
      </c>
      <c r="S541" s="668">
        <v>0</v>
      </c>
    </row>
    <row r="542" spans="1:19">
      <c r="A542" s="667" t="s">
        <v>1154</v>
      </c>
      <c r="B542" s="667" t="s">
        <v>144</v>
      </c>
      <c r="C542" s="667" t="s">
        <v>667</v>
      </c>
      <c r="D542" s="667">
        <v>7</v>
      </c>
      <c r="E542" s="667">
        <v>1</v>
      </c>
      <c r="F542" s="667">
        <v>0</v>
      </c>
      <c r="G542" s="667">
        <v>0</v>
      </c>
      <c r="H542" s="667">
        <v>0</v>
      </c>
      <c r="I542" s="667">
        <v>0</v>
      </c>
      <c r="J542" s="667">
        <v>0</v>
      </c>
      <c r="K542" s="667">
        <v>0</v>
      </c>
      <c r="L542" s="667">
        <v>0</v>
      </c>
      <c r="M542" s="667">
        <v>0</v>
      </c>
      <c r="N542" s="667">
        <v>0</v>
      </c>
      <c r="O542" s="667">
        <v>0</v>
      </c>
      <c r="P542" s="667">
        <v>0</v>
      </c>
      <c r="Q542" s="667">
        <v>0</v>
      </c>
      <c r="R542" s="667">
        <v>0</v>
      </c>
      <c r="S542" s="668">
        <v>0</v>
      </c>
    </row>
    <row r="543" spans="1:19">
      <c r="A543" s="667" t="s">
        <v>1154</v>
      </c>
      <c r="B543" s="667" t="s">
        <v>145</v>
      </c>
      <c r="C543" s="667" t="s">
        <v>667</v>
      </c>
      <c r="D543" s="667">
        <v>7</v>
      </c>
      <c r="E543" s="667">
        <v>1</v>
      </c>
      <c r="F543" s="667">
        <v>0</v>
      </c>
      <c r="G543" s="667">
        <v>0</v>
      </c>
      <c r="H543" s="667">
        <v>0</v>
      </c>
      <c r="I543" s="667">
        <v>0</v>
      </c>
      <c r="J543" s="667">
        <v>0</v>
      </c>
      <c r="K543" s="667">
        <v>0</v>
      </c>
      <c r="L543" s="667">
        <v>0</v>
      </c>
      <c r="M543" s="667">
        <v>0</v>
      </c>
      <c r="N543" s="667">
        <v>0</v>
      </c>
      <c r="O543" s="667">
        <v>0</v>
      </c>
      <c r="P543" s="667">
        <v>0</v>
      </c>
      <c r="Q543" s="667">
        <v>0</v>
      </c>
      <c r="R543" s="667">
        <v>0</v>
      </c>
      <c r="S543" s="668">
        <v>0</v>
      </c>
    </row>
    <row r="544" spans="1:19">
      <c r="A544" s="667" t="s">
        <v>1154</v>
      </c>
      <c r="B544" s="667" t="s">
        <v>1020</v>
      </c>
      <c r="C544" s="667" t="s">
        <v>667</v>
      </c>
      <c r="D544" s="667">
        <v>7</v>
      </c>
      <c r="E544" s="667">
        <v>1</v>
      </c>
      <c r="F544" s="667">
        <v>0</v>
      </c>
      <c r="G544" s="667">
        <v>0</v>
      </c>
      <c r="H544" s="667">
        <v>0</v>
      </c>
      <c r="I544" s="667">
        <v>0</v>
      </c>
      <c r="J544" s="667">
        <v>0</v>
      </c>
      <c r="K544" s="667">
        <v>0</v>
      </c>
      <c r="L544" s="667">
        <v>0</v>
      </c>
      <c r="M544" s="667">
        <v>0</v>
      </c>
      <c r="N544" s="667">
        <v>0</v>
      </c>
      <c r="O544" s="667">
        <v>0</v>
      </c>
      <c r="P544" s="667">
        <v>0</v>
      </c>
      <c r="Q544" s="667">
        <v>0</v>
      </c>
      <c r="R544" s="667">
        <v>0</v>
      </c>
      <c r="S544" s="668">
        <v>0</v>
      </c>
    </row>
    <row r="545" spans="1:19">
      <c r="A545" s="667" t="s">
        <v>1154</v>
      </c>
      <c r="B545" s="667" t="s">
        <v>1021</v>
      </c>
      <c r="C545" s="667" t="s">
        <v>667</v>
      </c>
      <c r="D545" s="667">
        <v>7</v>
      </c>
      <c r="E545" s="667">
        <v>1</v>
      </c>
      <c r="F545" s="667">
        <v>0</v>
      </c>
      <c r="G545" s="667">
        <v>0</v>
      </c>
      <c r="H545" s="667">
        <v>0</v>
      </c>
      <c r="I545" s="667">
        <v>0</v>
      </c>
      <c r="J545" s="667">
        <v>0</v>
      </c>
      <c r="K545" s="667">
        <v>0</v>
      </c>
      <c r="L545" s="667">
        <v>0</v>
      </c>
      <c r="M545" s="667">
        <v>0</v>
      </c>
      <c r="N545" s="667">
        <v>0</v>
      </c>
      <c r="O545" s="667">
        <v>0</v>
      </c>
      <c r="P545" s="667">
        <v>0</v>
      </c>
      <c r="Q545" s="667">
        <v>0</v>
      </c>
      <c r="R545" s="667">
        <v>0</v>
      </c>
      <c r="S545" s="668">
        <v>0</v>
      </c>
    </row>
    <row r="546" spans="1:19">
      <c r="A546" s="667" t="s">
        <v>1154</v>
      </c>
      <c r="B546" s="667" t="s">
        <v>1022</v>
      </c>
      <c r="C546" s="667" t="s">
        <v>667</v>
      </c>
      <c r="D546" s="667">
        <v>7</v>
      </c>
      <c r="E546" s="667">
        <v>1</v>
      </c>
      <c r="F546" s="667">
        <v>0</v>
      </c>
      <c r="G546" s="667">
        <v>0</v>
      </c>
      <c r="H546" s="667">
        <v>0</v>
      </c>
      <c r="I546" s="667">
        <v>0</v>
      </c>
      <c r="J546" s="667">
        <v>0</v>
      </c>
      <c r="K546" s="667">
        <v>0</v>
      </c>
      <c r="L546" s="667">
        <v>0</v>
      </c>
      <c r="M546" s="667">
        <v>0</v>
      </c>
      <c r="N546" s="667">
        <v>0</v>
      </c>
      <c r="O546" s="667">
        <v>0</v>
      </c>
      <c r="P546" s="667">
        <v>0</v>
      </c>
      <c r="Q546" s="667">
        <v>0</v>
      </c>
      <c r="R546" s="667">
        <v>0</v>
      </c>
      <c r="S546" s="668">
        <v>0</v>
      </c>
    </row>
    <row r="547" spans="1:19">
      <c r="A547" s="667" t="s">
        <v>1154</v>
      </c>
      <c r="B547" s="667" t="s">
        <v>222</v>
      </c>
      <c r="C547" s="667" t="s">
        <v>667</v>
      </c>
      <c r="D547" s="667">
        <v>7</v>
      </c>
      <c r="E547" s="667">
        <v>1</v>
      </c>
      <c r="F547" s="667">
        <v>831255</v>
      </c>
      <c r="G547" s="667">
        <v>832567</v>
      </c>
      <c r="H547" s="667">
        <v>834956</v>
      </c>
      <c r="I547" s="667">
        <v>836861</v>
      </c>
      <c r="J547" s="667">
        <v>841385</v>
      </c>
      <c r="K547" s="667">
        <v>844413</v>
      </c>
      <c r="L547" s="667">
        <v>850057</v>
      </c>
      <c r="M547" s="667">
        <v>854180</v>
      </c>
      <c r="N547" s="667">
        <v>857323</v>
      </c>
      <c r="O547" s="667">
        <v>863552</v>
      </c>
      <c r="P547" s="667">
        <v>869543</v>
      </c>
      <c r="Q547" s="667">
        <v>874228</v>
      </c>
      <c r="R547" s="667">
        <v>881224</v>
      </c>
      <c r="S547" s="668">
        <v>851275497</v>
      </c>
    </row>
    <row r="548" spans="1:19">
      <c r="A548" s="667" t="s">
        <v>1154</v>
      </c>
      <c r="B548" s="667" t="s">
        <v>223</v>
      </c>
      <c r="C548" s="667" t="s">
        <v>667</v>
      </c>
      <c r="D548" s="667">
        <v>7</v>
      </c>
      <c r="E548" s="667">
        <v>1</v>
      </c>
      <c r="F548" s="667">
        <v>0</v>
      </c>
      <c r="G548" s="667">
        <v>0</v>
      </c>
      <c r="H548" s="667">
        <v>0</v>
      </c>
      <c r="I548" s="667">
        <v>0</v>
      </c>
      <c r="J548" s="667">
        <v>0</v>
      </c>
      <c r="K548" s="667">
        <v>0</v>
      </c>
      <c r="L548" s="667">
        <v>0</v>
      </c>
      <c r="M548" s="667">
        <v>0</v>
      </c>
      <c r="N548" s="667">
        <v>0</v>
      </c>
      <c r="O548" s="667">
        <v>0</v>
      </c>
      <c r="P548" s="667">
        <v>0</v>
      </c>
      <c r="Q548" s="667">
        <v>0</v>
      </c>
      <c r="R548" s="667">
        <v>0</v>
      </c>
      <c r="S548" s="668">
        <v>0</v>
      </c>
    </row>
    <row r="549" spans="1:19">
      <c r="A549" s="667" t="s">
        <v>1154</v>
      </c>
      <c r="B549" s="667" t="s">
        <v>1023</v>
      </c>
      <c r="C549" s="667" t="s">
        <v>667</v>
      </c>
      <c r="D549" s="667">
        <v>7</v>
      </c>
      <c r="E549" s="667">
        <v>1</v>
      </c>
      <c r="F549" s="667">
        <v>0</v>
      </c>
      <c r="G549" s="667">
        <v>0</v>
      </c>
      <c r="H549" s="667">
        <v>0</v>
      </c>
      <c r="I549" s="667">
        <v>0</v>
      </c>
      <c r="J549" s="667">
        <v>0</v>
      </c>
      <c r="K549" s="667">
        <v>0</v>
      </c>
      <c r="L549" s="667">
        <v>0</v>
      </c>
      <c r="M549" s="667">
        <v>0</v>
      </c>
      <c r="N549" s="667">
        <v>0</v>
      </c>
      <c r="O549" s="667">
        <v>0</v>
      </c>
      <c r="P549" s="667">
        <v>0</v>
      </c>
      <c r="Q549" s="667">
        <v>0</v>
      </c>
      <c r="R549" s="667">
        <v>0</v>
      </c>
      <c r="S549" s="668">
        <v>0</v>
      </c>
    </row>
    <row r="550" spans="1:19">
      <c r="A550" s="667" t="s">
        <v>1154</v>
      </c>
      <c r="B550" s="667" t="s">
        <v>499</v>
      </c>
      <c r="C550" s="667" t="s">
        <v>667</v>
      </c>
      <c r="D550" s="667">
        <v>7</v>
      </c>
      <c r="E550" s="667">
        <v>1</v>
      </c>
      <c r="F550" s="667">
        <v>0</v>
      </c>
      <c r="G550" s="667">
        <v>0</v>
      </c>
      <c r="H550" s="667">
        <v>0</v>
      </c>
      <c r="I550" s="667">
        <v>0</v>
      </c>
      <c r="J550" s="667">
        <v>0</v>
      </c>
      <c r="K550" s="667">
        <v>0</v>
      </c>
      <c r="L550" s="667">
        <v>0</v>
      </c>
      <c r="M550" s="667">
        <v>0</v>
      </c>
      <c r="N550" s="667">
        <v>0</v>
      </c>
      <c r="O550" s="667">
        <v>0</v>
      </c>
      <c r="P550" s="667">
        <v>0</v>
      </c>
      <c r="Q550" s="667">
        <v>0</v>
      </c>
      <c r="R550" s="667">
        <v>0</v>
      </c>
      <c r="S550" s="668">
        <v>0</v>
      </c>
    </row>
    <row r="551" spans="1:19">
      <c r="A551" s="667" t="s">
        <v>1154</v>
      </c>
      <c r="B551" s="667" t="s">
        <v>1024</v>
      </c>
      <c r="C551" s="667" t="s">
        <v>667</v>
      </c>
      <c r="D551" s="667">
        <v>7</v>
      </c>
      <c r="E551" s="667">
        <v>1</v>
      </c>
      <c r="F551" s="667">
        <v>0</v>
      </c>
      <c r="G551" s="667">
        <v>0</v>
      </c>
      <c r="H551" s="667">
        <v>0</v>
      </c>
      <c r="I551" s="667">
        <v>0</v>
      </c>
      <c r="J551" s="667">
        <v>0</v>
      </c>
      <c r="K551" s="667">
        <v>0</v>
      </c>
      <c r="L551" s="667">
        <v>0</v>
      </c>
      <c r="M551" s="667">
        <v>0</v>
      </c>
      <c r="N551" s="667">
        <v>0</v>
      </c>
      <c r="O551" s="667">
        <v>0</v>
      </c>
      <c r="P551" s="667">
        <v>0</v>
      </c>
      <c r="Q551" s="667">
        <v>0</v>
      </c>
      <c r="R551" s="667">
        <v>0</v>
      </c>
      <c r="S551" s="668">
        <v>0</v>
      </c>
    </row>
    <row r="552" spans="1:19">
      <c r="A552" s="667" t="s">
        <v>1154</v>
      </c>
      <c r="B552" s="667" t="s">
        <v>2466</v>
      </c>
      <c r="C552" s="667" t="s">
        <v>667</v>
      </c>
      <c r="D552" s="667">
        <v>7</v>
      </c>
      <c r="E552" s="667">
        <v>1</v>
      </c>
      <c r="F552" s="667">
        <v>0</v>
      </c>
      <c r="G552" s="667">
        <v>0</v>
      </c>
      <c r="H552" s="667">
        <v>0</v>
      </c>
      <c r="I552" s="667">
        <v>0</v>
      </c>
      <c r="J552" s="667">
        <v>0</v>
      </c>
      <c r="K552" s="667">
        <v>0</v>
      </c>
      <c r="L552" s="667">
        <v>0</v>
      </c>
      <c r="M552" s="667">
        <v>0</v>
      </c>
      <c r="N552" s="667">
        <v>0</v>
      </c>
      <c r="O552" s="667">
        <v>0</v>
      </c>
      <c r="P552" s="667">
        <v>0</v>
      </c>
      <c r="Q552" s="667">
        <v>0</v>
      </c>
      <c r="R552" s="667">
        <v>0</v>
      </c>
      <c r="S552" s="668">
        <v>0</v>
      </c>
    </row>
    <row r="553" spans="1:19">
      <c r="A553" s="667" t="s">
        <v>1154</v>
      </c>
      <c r="B553" s="667" t="s">
        <v>1025</v>
      </c>
      <c r="C553" s="667" t="s">
        <v>667</v>
      </c>
      <c r="D553" s="667">
        <v>7</v>
      </c>
      <c r="E553" s="667">
        <v>1</v>
      </c>
      <c r="F553" s="667">
        <v>0</v>
      </c>
      <c r="G553" s="667">
        <v>0</v>
      </c>
      <c r="H553" s="667">
        <v>0</v>
      </c>
      <c r="I553" s="667">
        <v>0</v>
      </c>
      <c r="J553" s="667">
        <v>0</v>
      </c>
      <c r="K553" s="667">
        <v>0</v>
      </c>
      <c r="L553" s="667">
        <v>0</v>
      </c>
      <c r="M553" s="667">
        <v>0</v>
      </c>
      <c r="N553" s="667">
        <v>0</v>
      </c>
      <c r="O553" s="667">
        <v>0</v>
      </c>
      <c r="P553" s="667">
        <v>0</v>
      </c>
      <c r="Q553" s="667">
        <v>0</v>
      </c>
      <c r="R553" s="667">
        <v>0</v>
      </c>
      <c r="S553" s="668">
        <v>0</v>
      </c>
    </row>
    <row r="554" spans="1:19">
      <c r="A554" s="667" t="s">
        <v>1154</v>
      </c>
      <c r="B554" s="667" t="s">
        <v>224</v>
      </c>
      <c r="C554" s="667" t="s">
        <v>667</v>
      </c>
      <c r="D554" s="667">
        <v>7</v>
      </c>
      <c r="E554" s="667">
        <v>1</v>
      </c>
      <c r="F554" s="667">
        <v>0</v>
      </c>
      <c r="G554" s="667">
        <v>0</v>
      </c>
      <c r="H554" s="667">
        <v>0</v>
      </c>
      <c r="I554" s="667">
        <v>0</v>
      </c>
      <c r="J554" s="667">
        <v>0</v>
      </c>
      <c r="K554" s="667">
        <v>0</v>
      </c>
      <c r="L554" s="667">
        <v>0</v>
      </c>
      <c r="M554" s="667">
        <v>0</v>
      </c>
      <c r="N554" s="667">
        <v>0</v>
      </c>
      <c r="O554" s="667">
        <v>0</v>
      </c>
      <c r="P554" s="667">
        <v>0</v>
      </c>
      <c r="Q554" s="667">
        <v>0</v>
      </c>
      <c r="R554" s="667">
        <v>0</v>
      </c>
      <c r="S554" s="668">
        <v>0</v>
      </c>
    </row>
    <row r="555" spans="1:19">
      <c r="A555" s="667" t="s">
        <v>1154</v>
      </c>
      <c r="B555" s="667" t="s">
        <v>500</v>
      </c>
      <c r="C555" s="667" t="s">
        <v>667</v>
      </c>
      <c r="D555" s="667">
        <v>7</v>
      </c>
      <c r="E555" s="667">
        <v>1</v>
      </c>
      <c r="F555" s="667">
        <v>0</v>
      </c>
      <c r="G555" s="667">
        <v>0</v>
      </c>
      <c r="H555" s="667">
        <v>0</v>
      </c>
      <c r="I555" s="667">
        <v>0</v>
      </c>
      <c r="J555" s="667">
        <v>0</v>
      </c>
      <c r="K555" s="667">
        <v>0</v>
      </c>
      <c r="L555" s="667">
        <v>0</v>
      </c>
      <c r="M555" s="667">
        <v>0</v>
      </c>
      <c r="N555" s="667">
        <v>0</v>
      </c>
      <c r="O555" s="667">
        <v>0</v>
      </c>
      <c r="P555" s="667">
        <v>0</v>
      </c>
      <c r="Q555" s="667">
        <v>0</v>
      </c>
      <c r="R555" s="667">
        <v>0</v>
      </c>
      <c r="S555" s="668">
        <v>62</v>
      </c>
    </row>
    <row r="556" spans="1:19">
      <c r="A556" s="667" t="s">
        <v>1154</v>
      </c>
      <c r="B556" s="667" t="s">
        <v>1026</v>
      </c>
      <c r="C556" s="667" t="s">
        <v>667</v>
      </c>
      <c r="D556" s="667">
        <v>7</v>
      </c>
      <c r="E556" s="667">
        <v>1</v>
      </c>
      <c r="F556" s="667">
        <v>0</v>
      </c>
      <c r="G556" s="667">
        <v>0</v>
      </c>
      <c r="H556" s="667">
        <v>0</v>
      </c>
      <c r="I556" s="667">
        <v>0</v>
      </c>
      <c r="J556" s="667">
        <v>0</v>
      </c>
      <c r="K556" s="667">
        <v>0</v>
      </c>
      <c r="L556" s="667">
        <v>0</v>
      </c>
      <c r="M556" s="667">
        <v>0</v>
      </c>
      <c r="N556" s="667">
        <v>0</v>
      </c>
      <c r="O556" s="667">
        <v>0</v>
      </c>
      <c r="P556" s="667">
        <v>0</v>
      </c>
      <c r="Q556" s="667">
        <v>0</v>
      </c>
      <c r="R556" s="667">
        <v>0</v>
      </c>
      <c r="S556" s="668">
        <v>0</v>
      </c>
    </row>
    <row r="557" spans="1:19">
      <c r="A557" s="667" t="s">
        <v>1154</v>
      </c>
      <c r="B557" s="667" t="s">
        <v>225</v>
      </c>
      <c r="C557" s="667" t="s">
        <v>667</v>
      </c>
      <c r="D557" s="667">
        <v>7</v>
      </c>
      <c r="E557" s="667">
        <v>1</v>
      </c>
      <c r="F557" s="667">
        <v>0</v>
      </c>
      <c r="G557" s="667">
        <v>0</v>
      </c>
      <c r="H557" s="667">
        <v>0</v>
      </c>
      <c r="I557" s="667">
        <v>0</v>
      </c>
      <c r="J557" s="667">
        <v>0</v>
      </c>
      <c r="K557" s="667">
        <v>0</v>
      </c>
      <c r="L557" s="667">
        <v>0</v>
      </c>
      <c r="M557" s="667">
        <v>0</v>
      </c>
      <c r="N557" s="667">
        <v>0</v>
      </c>
      <c r="O557" s="667">
        <v>0</v>
      </c>
      <c r="P557" s="667">
        <v>0</v>
      </c>
      <c r="Q557" s="667">
        <v>0</v>
      </c>
      <c r="R557" s="667">
        <v>0</v>
      </c>
      <c r="S557" s="668">
        <v>0</v>
      </c>
    </row>
    <row r="558" spans="1:19">
      <c r="A558" s="667" t="s">
        <v>1154</v>
      </c>
      <c r="B558" s="667" t="s">
        <v>189</v>
      </c>
      <c r="C558" s="667" t="s">
        <v>667</v>
      </c>
      <c r="D558" s="667">
        <v>7</v>
      </c>
      <c r="E558" s="667">
        <v>1</v>
      </c>
      <c r="F558" s="667">
        <v>0</v>
      </c>
      <c r="G558" s="667">
        <v>0</v>
      </c>
      <c r="H558" s="667">
        <v>0</v>
      </c>
      <c r="I558" s="667">
        <v>0</v>
      </c>
      <c r="J558" s="667">
        <v>0</v>
      </c>
      <c r="K558" s="667">
        <v>0</v>
      </c>
      <c r="L558" s="667">
        <v>0</v>
      </c>
      <c r="M558" s="667">
        <v>0</v>
      </c>
      <c r="N558" s="667">
        <v>0</v>
      </c>
      <c r="O558" s="667">
        <v>0</v>
      </c>
      <c r="P558" s="667">
        <v>0</v>
      </c>
      <c r="Q558" s="667">
        <v>0</v>
      </c>
      <c r="R558" s="667">
        <v>0</v>
      </c>
      <c r="S558" s="668">
        <v>0</v>
      </c>
    </row>
    <row r="559" spans="1:19">
      <c r="A559" s="667" t="s">
        <v>1154</v>
      </c>
      <c r="B559" s="667" t="s">
        <v>1027</v>
      </c>
      <c r="C559" s="667" t="s">
        <v>667</v>
      </c>
      <c r="D559" s="667">
        <v>7</v>
      </c>
      <c r="E559" s="667">
        <v>1</v>
      </c>
      <c r="F559" s="667">
        <v>0</v>
      </c>
      <c r="G559" s="667">
        <v>0</v>
      </c>
      <c r="H559" s="667">
        <v>0</v>
      </c>
      <c r="I559" s="667">
        <v>0</v>
      </c>
      <c r="J559" s="667">
        <v>0</v>
      </c>
      <c r="K559" s="667">
        <v>0</v>
      </c>
      <c r="L559" s="667">
        <v>0</v>
      </c>
      <c r="M559" s="667">
        <v>0</v>
      </c>
      <c r="N559" s="667">
        <v>0</v>
      </c>
      <c r="O559" s="667">
        <v>0</v>
      </c>
      <c r="P559" s="667">
        <v>0</v>
      </c>
      <c r="Q559" s="667">
        <v>0</v>
      </c>
      <c r="R559" s="667">
        <v>0</v>
      </c>
      <c r="S559" s="668">
        <v>0</v>
      </c>
    </row>
    <row r="560" spans="1:19">
      <c r="A560" s="667" t="s">
        <v>1154</v>
      </c>
      <c r="B560" s="667" t="s">
        <v>1028</v>
      </c>
      <c r="C560" s="667" t="s">
        <v>667</v>
      </c>
      <c r="D560" s="667">
        <v>7</v>
      </c>
      <c r="E560" s="667">
        <v>1</v>
      </c>
      <c r="F560" s="667">
        <v>0</v>
      </c>
      <c r="G560" s="667">
        <v>0</v>
      </c>
      <c r="H560" s="667">
        <v>0</v>
      </c>
      <c r="I560" s="667">
        <v>0</v>
      </c>
      <c r="J560" s="667">
        <v>0</v>
      </c>
      <c r="K560" s="667">
        <v>0</v>
      </c>
      <c r="L560" s="667">
        <v>0</v>
      </c>
      <c r="M560" s="667">
        <v>0</v>
      </c>
      <c r="N560" s="667">
        <v>0</v>
      </c>
      <c r="O560" s="667">
        <v>0</v>
      </c>
      <c r="P560" s="667">
        <v>0</v>
      </c>
      <c r="Q560" s="667">
        <v>0</v>
      </c>
      <c r="R560" s="667">
        <v>0</v>
      </c>
      <c r="S560" s="668">
        <v>0</v>
      </c>
    </row>
    <row r="561" spans="1:19">
      <c r="A561" s="667" t="s">
        <v>1154</v>
      </c>
      <c r="B561" s="667" t="s">
        <v>226</v>
      </c>
      <c r="C561" s="667" t="s">
        <v>667</v>
      </c>
      <c r="D561" s="667">
        <v>7</v>
      </c>
      <c r="E561" s="667">
        <v>1</v>
      </c>
      <c r="F561" s="667">
        <v>1157200</v>
      </c>
      <c r="G561" s="667">
        <v>1161353</v>
      </c>
      <c r="H561" s="667">
        <v>1165471</v>
      </c>
      <c r="I561" s="667">
        <v>1168027</v>
      </c>
      <c r="J561" s="667">
        <v>1173485</v>
      </c>
      <c r="K561" s="667">
        <v>1179199</v>
      </c>
      <c r="L561" s="667">
        <v>1184687</v>
      </c>
      <c r="M561" s="667">
        <v>1190886</v>
      </c>
      <c r="N561" s="667">
        <v>1197248</v>
      </c>
      <c r="O561" s="667">
        <v>1201425</v>
      </c>
      <c r="P561" s="667">
        <v>1207995</v>
      </c>
      <c r="Q561" s="667">
        <v>1213339</v>
      </c>
      <c r="R561" s="667">
        <v>1220390</v>
      </c>
      <c r="S561" s="668">
        <v>1185992561</v>
      </c>
    </row>
    <row r="562" spans="1:19">
      <c r="A562" s="667" t="s">
        <v>1154</v>
      </c>
      <c r="B562" s="667" t="s">
        <v>2467</v>
      </c>
      <c r="C562" s="667" t="s">
        <v>667</v>
      </c>
      <c r="D562" s="667">
        <v>7</v>
      </c>
      <c r="E562" s="667">
        <v>1</v>
      </c>
      <c r="F562" s="667">
        <v>0</v>
      </c>
      <c r="G562" s="667">
        <v>0</v>
      </c>
      <c r="H562" s="667">
        <v>0</v>
      </c>
      <c r="I562" s="667">
        <v>0</v>
      </c>
      <c r="J562" s="667">
        <v>0</v>
      </c>
      <c r="K562" s="667">
        <v>0</v>
      </c>
      <c r="L562" s="667">
        <v>0</v>
      </c>
      <c r="M562" s="667">
        <v>0</v>
      </c>
      <c r="N562" s="667">
        <v>0</v>
      </c>
      <c r="O562" s="667">
        <v>0</v>
      </c>
      <c r="P562" s="667">
        <v>0</v>
      </c>
      <c r="Q562" s="667">
        <v>0</v>
      </c>
      <c r="R562" s="667">
        <v>0</v>
      </c>
      <c r="S562" s="668">
        <v>0</v>
      </c>
    </row>
    <row r="563" spans="1:19">
      <c r="A563" s="667" t="s">
        <v>1154</v>
      </c>
      <c r="B563" s="667" t="s">
        <v>227</v>
      </c>
      <c r="C563" s="667" t="s">
        <v>667</v>
      </c>
      <c r="D563" s="667">
        <v>7</v>
      </c>
      <c r="E563" s="667">
        <v>1</v>
      </c>
      <c r="F563" s="667">
        <v>562396</v>
      </c>
      <c r="G563" s="667">
        <v>562780</v>
      </c>
      <c r="H563" s="667">
        <v>564303</v>
      </c>
      <c r="I563" s="667">
        <v>569331</v>
      </c>
      <c r="J563" s="667">
        <v>569621</v>
      </c>
      <c r="K563" s="667">
        <v>572301</v>
      </c>
      <c r="L563" s="667">
        <v>577719</v>
      </c>
      <c r="M563" s="667">
        <v>576390</v>
      </c>
      <c r="N563" s="667">
        <v>578631</v>
      </c>
      <c r="O563" s="667">
        <v>583469</v>
      </c>
      <c r="P563" s="667">
        <v>583822</v>
      </c>
      <c r="Q563" s="667">
        <v>586656</v>
      </c>
      <c r="R563" s="667">
        <v>595680</v>
      </c>
      <c r="S563" s="668">
        <v>575338413</v>
      </c>
    </row>
    <row r="564" spans="1:19">
      <c r="A564" s="667" t="s">
        <v>1154</v>
      </c>
      <c r="B564" s="667" t="s">
        <v>1029</v>
      </c>
      <c r="C564" s="667" t="s">
        <v>667</v>
      </c>
      <c r="D564" s="667">
        <v>7</v>
      </c>
      <c r="E564" s="667">
        <v>1</v>
      </c>
      <c r="F564" s="667">
        <v>0</v>
      </c>
      <c r="G564" s="667">
        <v>0</v>
      </c>
      <c r="H564" s="667">
        <v>0</v>
      </c>
      <c r="I564" s="667">
        <v>0</v>
      </c>
      <c r="J564" s="667">
        <v>0</v>
      </c>
      <c r="K564" s="667">
        <v>0</v>
      </c>
      <c r="L564" s="667">
        <v>0</v>
      </c>
      <c r="M564" s="667">
        <v>0</v>
      </c>
      <c r="N564" s="667">
        <v>0</v>
      </c>
      <c r="O564" s="667">
        <v>0</v>
      </c>
      <c r="P564" s="667">
        <v>0</v>
      </c>
      <c r="Q564" s="667">
        <v>0</v>
      </c>
      <c r="R564" s="667">
        <v>0</v>
      </c>
      <c r="S564" s="668">
        <v>0</v>
      </c>
    </row>
    <row r="565" spans="1:19">
      <c r="A565" s="667" t="s">
        <v>1154</v>
      </c>
      <c r="B565" s="667" t="s">
        <v>228</v>
      </c>
      <c r="C565" s="667" t="s">
        <v>667</v>
      </c>
      <c r="D565" s="667">
        <v>7</v>
      </c>
      <c r="E565" s="667">
        <v>1</v>
      </c>
      <c r="F565" s="667">
        <v>198811</v>
      </c>
      <c r="G565" s="667">
        <v>198815</v>
      </c>
      <c r="H565" s="667">
        <v>199191</v>
      </c>
      <c r="I565" s="667">
        <v>199891</v>
      </c>
      <c r="J565" s="667">
        <v>200089</v>
      </c>
      <c r="K565" s="667">
        <v>200401</v>
      </c>
      <c r="L565" s="667">
        <v>201321</v>
      </c>
      <c r="M565" s="667">
        <v>201304</v>
      </c>
      <c r="N565" s="667">
        <v>201812</v>
      </c>
      <c r="O565" s="667">
        <v>202512</v>
      </c>
      <c r="P565" s="667">
        <v>202844</v>
      </c>
      <c r="Q565" s="667">
        <v>203340</v>
      </c>
      <c r="R565" s="667">
        <v>204371</v>
      </c>
      <c r="S565" s="668">
        <v>201092569</v>
      </c>
    </row>
    <row r="566" spans="1:19">
      <c r="A566" s="667" t="s">
        <v>1154</v>
      </c>
      <c r="B566" s="667" t="s">
        <v>1030</v>
      </c>
      <c r="C566" s="667" t="s">
        <v>667</v>
      </c>
      <c r="D566" s="667">
        <v>7</v>
      </c>
      <c r="E566" s="667">
        <v>1</v>
      </c>
      <c r="F566" s="667">
        <v>0</v>
      </c>
      <c r="G566" s="667">
        <v>0</v>
      </c>
      <c r="H566" s="667">
        <v>0</v>
      </c>
      <c r="I566" s="667">
        <v>0</v>
      </c>
      <c r="J566" s="667">
        <v>0</v>
      </c>
      <c r="K566" s="667">
        <v>0</v>
      </c>
      <c r="L566" s="667">
        <v>0</v>
      </c>
      <c r="M566" s="667">
        <v>0</v>
      </c>
      <c r="N566" s="667">
        <v>0</v>
      </c>
      <c r="O566" s="667">
        <v>0</v>
      </c>
      <c r="P566" s="667">
        <v>0</v>
      </c>
      <c r="Q566" s="667">
        <v>0</v>
      </c>
      <c r="R566" s="667">
        <v>0</v>
      </c>
      <c r="S566" s="668">
        <v>0</v>
      </c>
    </row>
    <row r="567" spans="1:19">
      <c r="A567" s="667" t="s">
        <v>1154</v>
      </c>
      <c r="B567" s="667" t="s">
        <v>740</v>
      </c>
      <c r="C567" s="667" t="s">
        <v>667</v>
      </c>
      <c r="D567" s="667">
        <v>7</v>
      </c>
      <c r="E567" s="667">
        <v>1</v>
      </c>
      <c r="F567" s="667">
        <v>0</v>
      </c>
      <c r="G567" s="667">
        <v>0</v>
      </c>
      <c r="H567" s="667">
        <v>0</v>
      </c>
      <c r="I567" s="667">
        <v>0</v>
      </c>
      <c r="J567" s="667">
        <v>0</v>
      </c>
      <c r="K567" s="667">
        <v>0</v>
      </c>
      <c r="L567" s="667">
        <v>0</v>
      </c>
      <c r="M567" s="667">
        <v>0</v>
      </c>
      <c r="N567" s="667">
        <v>0</v>
      </c>
      <c r="O567" s="667">
        <v>0</v>
      </c>
      <c r="P567" s="667">
        <v>0</v>
      </c>
      <c r="Q567" s="667">
        <v>0</v>
      </c>
      <c r="R567" s="667">
        <v>0</v>
      </c>
      <c r="S567" s="668">
        <v>0</v>
      </c>
    </row>
    <row r="568" spans="1:19">
      <c r="A568" s="667" t="s">
        <v>1154</v>
      </c>
      <c r="B568" s="667" t="s">
        <v>767</v>
      </c>
      <c r="C568" s="667" t="s">
        <v>667</v>
      </c>
      <c r="D568" s="667">
        <v>7</v>
      </c>
      <c r="E568" s="667">
        <v>1</v>
      </c>
      <c r="F568" s="667">
        <v>95778</v>
      </c>
      <c r="G568" s="667">
        <v>95777</v>
      </c>
      <c r="H568" s="667">
        <v>91683</v>
      </c>
      <c r="I568" s="667">
        <v>90948</v>
      </c>
      <c r="J568" s="667">
        <v>91202</v>
      </c>
      <c r="K568" s="667">
        <v>90358</v>
      </c>
      <c r="L568" s="667">
        <v>89807</v>
      </c>
      <c r="M568" s="667">
        <v>88503</v>
      </c>
      <c r="N568" s="667">
        <v>87855</v>
      </c>
      <c r="O568" s="667">
        <v>81696</v>
      </c>
      <c r="P568" s="667">
        <v>79848</v>
      </c>
      <c r="Q568" s="667">
        <v>80150</v>
      </c>
      <c r="R568" s="667">
        <v>78313</v>
      </c>
      <c r="S568" s="668">
        <v>87906143</v>
      </c>
    </row>
    <row r="569" spans="1:19">
      <c r="A569" s="667" t="s">
        <v>1154</v>
      </c>
      <c r="B569" s="667" t="s">
        <v>1031</v>
      </c>
      <c r="C569" s="667" t="s">
        <v>667</v>
      </c>
      <c r="D569" s="667">
        <v>7</v>
      </c>
      <c r="E569" s="667">
        <v>1</v>
      </c>
      <c r="F569" s="667">
        <v>0</v>
      </c>
      <c r="G569" s="667">
        <v>0</v>
      </c>
      <c r="H569" s="667">
        <v>0</v>
      </c>
      <c r="I569" s="667">
        <v>0</v>
      </c>
      <c r="J569" s="667">
        <v>0</v>
      </c>
      <c r="K569" s="667">
        <v>0</v>
      </c>
      <c r="L569" s="667">
        <v>0</v>
      </c>
      <c r="M569" s="667">
        <v>0</v>
      </c>
      <c r="N569" s="667">
        <v>0</v>
      </c>
      <c r="O569" s="667">
        <v>0</v>
      </c>
      <c r="P569" s="667">
        <v>0</v>
      </c>
      <c r="Q569" s="667">
        <v>0</v>
      </c>
      <c r="R569" s="667">
        <v>0</v>
      </c>
      <c r="S569" s="668">
        <v>0</v>
      </c>
    </row>
    <row r="570" spans="1:19">
      <c r="A570" s="667" t="s">
        <v>1154</v>
      </c>
      <c r="B570" s="667" t="s">
        <v>768</v>
      </c>
      <c r="C570" s="667" t="s">
        <v>667</v>
      </c>
      <c r="D570" s="667">
        <v>7</v>
      </c>
      <c r="E570" s="667">
        <v>1</v>
      </c>
      <c r="F570" s="667">
        <v>166331</v>
      </c>
      <c r="G570" s="667">
        <v>166402</v>
      </c>
      <c r="H570" s="667">
        <v>167955</v>
      </c>
      <c r="I570" s="667">
        <v>173433</v>
      </c>
      <c r="J570" s="667">
        <v>173503</v>
      </c>
      <c r="K570" s="667">
        <v>173698</v>
      </c>
      <c r="L570" s="667">
        <v>173912</v>
      </c>
      <c r="M570" s="667">
        <v>176437</v>
      </c>
      <c r="N570" s="667">
        <v>180588</v>
      </c>
      <c r="O570" s="667">
        <v>184893</v>
      </c>
      <c r="P570" s="667">
        <v>184973</v>
      </c>
      <c r="Q570" s="667">
        <v>188583</v>
      </c>
      <c r="R570" s="667">
        <v>189878</v>
      </c>
      <c r="S570" s="668">
        <v>176873446</v>
      </c>
    </row>
    <row r="571" spans="1:19">
      <c r="A571" s="667" t="s">
        <v>1154</v>
      </c>
      <c r="B571" s="667" t="s">
        <v>1032</v>
      </c>
      <c r="C571" s="667" t="s">
        <v>667</v>
      </c>
      <c r="D571" s="667">
        <v>7</v>
      </c>
      <c r="E571" s="667">
        <v>1</v>
      </c>
      <c r="F571" s="667">
        <v>0</v>
      </c>
      <c r="G571" s="667">
        <v>0</v>
      </c>
      <c r="H571" s="667">
        <v>0</v>
      </c>
      <c r="I571" s="667">
        <v>0</v>
      </c>
      <c r="J571" s="667">
        <v>0</v>
      </c>
      <c r="K571" s="667">
        <v>0</v>
      </c>
      <c r="L571" s="667">
        <v>0</v>
      </c>
      <c r="M571" s="667">
        <v>0</v>
      </c>
      <c r="N571" s="667">
        <v>0</v>
      </c>
      <c r="O571" s="667">
        <v>0</v>
      </c>
      <c r="P571" s="667">
        <v>0</v>
      </c>
      <c r="Q571" s="667">
        <v>0</v>
      </c>
      <c r="R571" s="667">
        <v>0</v>
      </c>
      <c r="S571" s="668">
        <v>0</v>
      </c>
    </row>
    <row r="572" spans="1:19">
      <c r="A572" s="667" t="s">
        <v>1154</v>
      </c>
      <c r="B572" s="667" t="s">
        <v>2468</v>
      </c>
      <c r="C572" s="667" t="s">
        <v>667</v>
      </c>
      <c r="D572" s="667">
        <v>7</v>
      </c>
      <c r="E572" s="667">
        <v>1</v>
      </c>
      <c r="F572" s="667">
        <v>855</v>
      </c>
      <c r="G572" s="667">
        <v>855</v>
      </c>
      <c r="H572" s="667">
        <v>855</v>
      </c>
      <c r="I572" s="667">
        <v>855</v>
      </c>
      <c r="J572" s="667">
        <v>855</v>
      </c>
      <c r="K572" s="667">
        <v>855</v>
      </c>
      <c r="L572" s="667">
        <v>855</v>
      </c>
      <c r="M572" s="667">
        <v>855</v>
      </c>
      <c r="N572" s="667">
        <v>855</v>
      </c>
      <c r="O572" s="667">
        <v>855</v>
      </c>
      <c r="P572" s="667">
        <v>855</v>
      </c>
      <c r="Q572" s="667">
        <v>855</v>
      </c>
      <c r="R572" s="667">
        <v>855</v>
      </c>
      <c r="S572" s="668">
        <v>854792</v>
      </c>
    </row>
    <row r="573" spans="1:19">
      <c r="A573" s="667" t="s">
        <v>1154</v>
      </c>
      <c r="B573" s="667" t="s">
        <v>2469</v>
      </c>
      <c r="C573" s="667" t="s">
        <v>667</v>
      </c>
      <c r="D573" s="667">
        <v>7</v>
      </c>
      <c r="E573" s="667">
        <v>1</v>
      </c>
      <c r="F573" s="667">
        <v>0</v>
      </c>
      <c r="G573" s="667">
        <v>0</v>
      </c>
      <c r="H573" s="667">
        <v>0</v>
      </c>
      <c r="I573" s="667">
        <v>0</v>
      </c>
      <c r="J573" s="667">
        <v>0</v>
      </c>
      <c r="K573" s="667">
        <v>0</v>
      </c>
      <c r="L573" s="667">
        <v>0</v>
      </c>
      <c r="M573" s="667">
        <v>0</v>
      </c>
      <c r="N573" s="667">
        <v>0</v>
      </c>
      <c r="O573" s="667">
        <v>0</v>
      </c>
      <c r="P573" s="667">
        <v>0</v>
      </c>
      <c r="Q573" s="667">
        <v>0</v>
      </c>
      <c r="R573" s="667">
        <v>0</v>
      </c>
      <c r="S573" s="668">
        <v>0</v>
      </c>
    </row>
    <row r="574" spans="1:19">
      <c r="A574" s="667" t="s">
        <v>1154</v>
      </c>
      <c r="B574" s="667" t="s">
        <v>2470</v>
      </c>
      <c r="C574" s="667" t="s">
        <v>667</v>
      </c>
      <c r="D574" s="667">
        <v>7</v>
      </c>
      <c r="E574" s="667">
        <v>1</v>
      </c>
      <c r="F574" s="667">
        <v>0</v>
      </c>
      <c r="G574" s="667">
        <v>0</v>
      </c>
      <c r="H574" s="667">
        <v>0</v>
      </c>
      <c r="I574" s="667">
        <v>0</v>
      </c>
      <c r="J574" s="667">
        <v>0</v>
      </c>
      <c r="K574" s="667">
        <v>0</v>
      </c>
      <c r="L574" s="667">
        <v>0</v>
      </c>
      <c r="M574" s="667">
        <v>0</v>
      </c>
      <c r="N574" s="667">
        <v>0</v>
      </c>
      <c r="O574" s="667">
        <v>0</v>
      </c>
      <c r="P574" s="667">
        <v>0</v>
      </c>
      <c r="Q574" s="667">
        <v>0</v>
      </c>
      <c r="R574" s="667">
        <v>0</v>
      </c>
      <c r="S574" s="668">
        <v>0</v>
      </c>
    </row>
    <row r="575" spans="1:19">
      <c r="A575" s="667" t="s">
        <v>1154</v>
      </c>
      <c r="B575" s="667" t="s">
        <v>831</v>
      </c>
      <c r="C575" s="667" t="s">
        <v>667</v>
      </c>
      <c r="D575" s="667">
        <v>7</v>
      </c>
      <c r="E575" s="667">
        <v>1</v>
      </c>
      <c r="F575" s="667">
        <v>0</v>
      </c>
      <c r="G575" s="667">
        <v>0</v>
      </c>
      <c r="H575" s="667">
        <v>0</v>
      </c>
      <c r="I575" s="667">
        <v>0</v>
      </c>
      <c r="J575" s="667">
        <v>0</v>
      </c>
      <c r="K575" s="667">
        <v>0</v>
      </c>
      <c r="L575" s="667">
        <v>0</v>
      </c>
      <c r="M575" s="667">
        <v>0</v>
      </c>
      <c r="N575" s="667">
        <v>0</v>
      </c>
      <c r="O575" s="667">
        <v>0</v>
      </c>
      <c r="P575" s="667">
        <v>0</v>
      </c>
      <c r="Q575" s="667">
        <v>0</v>
      </c>
      <c r="R575" s="667">
        <v>0</v>
      </c>
      <c r="S575" s="668">
        <v>0</v>
      </c>
    </row>
    <row r="576" spans="1:19">
      <c r="A576" s="667" t="s">
        <v>1154</v>
      </c>
      <c r="B576" s="667" t="s">
        <v>665</v>
      </c>
      <c r="C576" s="667" t="s">
        <v>667</v>
      </c>
      <c r="D576" s="667">
        <v>7</v>
      </c>
      <c r="E576" s="667">
        <v>1</v>
      </c>
      <c r="F576" s="667">
        <v>0</v>
      </c>
      <c r="G576" s="667">
        <v>0</v>
      </c>
      <c r="H576" s="667">
        <v>0</v>
      </c>
      <c r="I576" s="667">
        <v>0</v>
      </c>
      <c r="J576" s="667">
        <v>0</v>
      </c>
      <c r="K576" s="667">
        <v>0</v>
      </c>
      <c r="L576" s="667">
        <v>0</v>
      </c>
      <c r="M576" s="667">
        <v>0</v>
      </c>
      <c r="N576" s="667">
        <v>0</v>
      </c>
      <c r="O576" s="667">
        <v>0</v>
      </c>
      <c r="P576" s="667">
        <v>0</v>
      </c>
      <c r="Q576" s="667">
        <v>0</v>
      </c>
      <c r="R576" s="667">
        <v>0</v>
      </c>
      <c r="S576" s="668">
        <v>0</v>
      </c>
    </row>
    <row r="577" spans="1:19">
      <c r="A577" s="667" t="s">
        <v>1154</v>
      </c>
      <c r="B577" s="667" t="s">
        <v>666</v>
      </c>
      <c r="C577" s="667" t="s">
        <v>667</v>
      </c>
      <c r="D577" s="667">
        <v>7</v>
      </c>
      <c r="E577" s="667">
        <v>1</v>
      </c>
      <c r="F577" s="667">
        <v>0</v>
      </c>
      <c r="G577" s="667">
        <v>0</v>
      </c>
      <c r="H577" s="667">
        <v>0</v>
      </c>
      <c r="I577" s="667">
        <v>0</v>
      </c>
      <c r="J577" s="667">
        <v>0</v>
      </c>
      <c r="K577" s="667">
        <v>0</v>
      </c>
      <c r="L577" s="667">
        <v>0</v>
      </c>
      <c r="M577" s="667">
        <v>0</v>
      </c>
      <c r="N577" s="667">
        <v>0</v>
      </c>
      <c r="O577" s="667">
        <v>0</v>
      </c>
      <c r="P577" s="667">
        <v>0</v>
      </c>
      <c r="Q577" s="667">
        <v>0</v>
      </c>
      <c r="R577" s="667">
        <v>0</v>
      </c>
      <c r="S577" s="668">
        <v>0</v>
      </c>
    </row>
    <row r="578" spans="1:19">
      <c r="A578" s="667" t="s">
        <v>1154</v>
      </c>
      <c r="B578" s="667" t="s">
        <v>229</v>
      </c>
      <c r="C578" s="667" t="s">
        <v>667</v>
      </c>
      <c r="D578" s="667">
        <v>7</v>
      </c>
      <c r="E578" s="667">
        <v>1</v>
      </c>
      <c r="F578" s="667">
        <v>62621</v>
      </c>
      <c r="G578" s="667">
        <v>62799</v>
      </c>
      <c r="H578" s="667">
        <v>62959</v>
      </c>
      <c r="I578" s="667">
        <v>63088</v>
      </c>
      <c r="J578" s="667">
        <v>63251</v>
      </c>
      <c r="K578" s="667">
        <v>63192</v>
      </c>
      <c r="L578" s="667">
        <v>63127</v>
      </c>
      <c r="M578" s="667">
        <v>63157</v>
      </c>
      <c r="N578" s="667">
        <v>63299</v>
      </c>
      <c r="O578" s="667">
        <v>63450</v>
      </c>
      <c r="P578" s="667">
        <v>63365</v>
      </c>
      <c r="Q578" s="667">
        <v>63495</v>
      </c>
      <c r="R578" s="667">
        <v>64925</v>
      </c>
      <c r="S578" s="668">
        <v>63246067</v>
      </c>
    </row>
    <row r="579" spans="1:19">
      <c r="A579" s="667" t="s">
        <v>1154</v>
      </c>
      <c r="B579" s="667" t="s">
        <v>1033</v>
      </c>
      <c r="C579" s="667" t="s">
        <v>667</v>
      </c>
      <c r="D579" s="667">
        <v>7</v>
      </c>
      <c r="E579" s="667">
        <v>1</v>
      </c>
      <c r="F579" s="667">
        <v>0</v>
      </c>
      <c r="G579" s="667">
        <v>0</v>
      </c>
      <c r="H579" s="667">
        <v>0</v>
      </c>
      <c r="I579" s="667">
        <v>0</v>
      </c>
      <c r="J579" s="667">
        <v>0</v>
      </c>
      <c r="K579" s="667">
        <v>0</v>
      </c>
      <c r="L579" s="667">
        <v>0</v>
      </c>
      <c r="M579" s="667">
        <v>0</v>
      </c>
      <c r="N579" s="667">
        <v>0</v>
      </c>
      <c r="O579" s="667">
        <v>0</v>
      </c>
      <c r="P579" s="667">
        <v>0</v>
      </c>
      <c r="Q579" s="667">
        <v>0</v>
      </c>
      <c r="R579" s="667">
        <v>0</v>
      </c>
      <c r="S579" s="668">
        <v>0</v>
      </c>
    </row>
    <row r="580" spans="1:19">
      <c r="A580" s="667" t="s">
        <v>1154</v>
      </c>
      <c r="B580" s="667" t="s">
        <v>230</v>
      </c>
      <c r="C580" s="667" t="s">
        <v>667</v>
      </c>
      <c r="D580" s="667">
        <v>7</v>
      </c>
      <c r="E580" s="667">
        <v>1</v>
      </c>
      <c r="F580" s="667">
        <v>16280</v>
      </c>
      <c r="G580" s="667">
        <v>16280</v>
      </c>
      <c r="H580" s="667">
        <v>16280</v>
      </c>
      <c r="I580" s="667">
        <v>7427</v>
      </c>
      <c r="J580" s="667">
        <v>7427</v>
      </c>
      <c r="K580" s="667">
        <v>7427</v>
      </c>
      <c r="L580" s="667">
        <v>7427</v>
      </c>
      <c r="M580" s="667">
        <v>7427</v>
      </c>
      <c r="N580" s="667">
        <v>7427</v>
      </c>
      <c r="O580" s="667">
        <v>7427</v>
      </c>
      <c r="P580" s="667">
        <v>7427</v>
      </c>
      <c r="Q580" s="667">
        <v>7427</v>
      </c>
      <c r="R580" s="667">
        <v>10623</v>
      </c>
      <c r="S580" s="668">
        <v>9404445</v>
      </c>
    </row>
    <row r="581" spans="1:19">
      <c r="A581" s="667" t="s">
        <v>1154</v>
      </c>
      <c r="B581" s="667" t="s">
        <v>231</v>
      </c>
      <c r="C581" s="667" t="s">
        <v>667</v>
      </c>
      <c r="D581" s="667">
        <v>7</v>
      </c>
      <c r="E581" s="667">
        <v>1</v>
      </c>
      <c r="F581" s="667">
        <v>0</v>
      </c>
      <c r="G581" s="667">
        <v>0</v>
      </c>
      <c r="H581" s="667">
        <v>0</v>
      </c>
      <c r="I581" s="667">
        <v>0</v>
      </c>
      <c r="J581" s="667">
        <v>0</v>
      </c>
      <c r="K581" s="667">
        <v>0</v>
      </c>
      <c r="L581" s="667">
        <v>0</v>
      </c>
      <c r="M581" s="667">
        <v>0</v>
      </c>
      <c r="N581" s="667">
        <v>0</v>
      </c>
      <c r="O581" s="667">
        <v>0</v>
      </c>
      <c r="P581" s="667">
        <v>0</v>
      </c>
      <c r="Q581" s="667">
        <v>0</v>
      </c>
      <c r="R581" s="667">
        <v>0</v>
      </c>
      <c r="S581" s="668">
        <v>0</v>
      </c>
    </row>
    <row r="582" spans="1:19">
      <c r="A582" s="105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</row>
    <row r="583" spans="1:19">
      <c r="A583" s="105"/>
      <c r="B583" s="105"/>
      <c r="C583" s="408" t="s">
        <v>1034</v>
      </c>
      <c r="D583" s="409"/>
      <c r="E583" s="409"/>
      <c r="F583" s="408">
        <f t="shared" ref="F583:R583" si="1">SUM(F476:F581)</f>
        <v>4731423</v>
      </c>
      <c r="G583" s="408">
        <f t="shared" si="1"/>
        <v>4746190</v>
      </c>
      <c r="H583" s="408">
        <f t="shared" si="1"/>
        <v>4759980</v>
      </c>
      <c r="I583" s="408">
        <f t="shared" si="1"/>
        <v>4770130</v>
      </c>
      <c r="J583" s="408">
        <f t="shared" si="1"/>
        <v>4787873</v>
      </c>
      <c r="K583" s="408">
        <f t="shared" si="1"/>
        <v>4803854</v>
      </c>
      <c r="L583" s="408">
        <f t="shared" si="1"/>
        <v>4827559</v>
      </c>
      <c r="M583" s="408">
        <f t="shared" si="1"/>
        <v>4844062</v>
      </c>
      <c r="N583" s="408">
        <f t="shared" si="1"/>
        <v>4869838</v>
      </c>
      <c r="O583" s="408">
        <f t="shared" si="1"/>
        <v>4888994</v>
      </c>
      <c r="P583" s="408">
        <f t="shared" si="1"/>
        <v>4906664</v>
      </c>
      <c r="Q583" s="408">
        <f t="shared" si="1"/>
        <v>4933991</v>
      </c>
      <c r="R583" s="408">
        <f t="shared" si="1"/>
        <v>4998498</v>
      </c>
      <c r="S583" s="408">
        <f>SUM(S476:S581)</f>
        <v>4833676000</v>
      </c>
    </row>
    <row r="584" spans="1:19">
      <c r="A584" s="667" t="s">
        <v>1154</v>
      </c>
      <c r="B584" s="667" t="s">
        <v>232</v>
      </c>
      <c r="C584" s="667" t="s">
        <v>233</v>
      </c>
      <c r="D584" s="667">
        <v>8</v>
      </c>
      <c r="E584" s="667">
        <v>1</v>
      </c>
      <c r="F584" s="667">
        <v>404</v>
      </c>
      <c r="G584" s="667">
        <v>404</v>
      </c>
      <c r="H584" s="667">
        <v>404</v>
      </c>
      <c r="I584" s="667">
        <v>404</v>
      </c>
      <c r="J584" s="667">
        <v>404</v>
      </c>
      <c r="K584" s="667">
        <v>404</v>
      </c>
      <c r="L584" s="667">
        <v>404</v>
      </c>
      <c r="M584" s="667">
        <v>404</v>
      </c>
      <c r="N584" s="667">
        <v>404</v>
      </c>
      <c r="O584" s="667">
        <v>404</v>
      </c>
      <c r="P584" s="667">
        <v>404</v>
      </c>
      <c r="Q584" s="667">
        <v>404</v>
      </c>
      <c r="R584" s="667">
        <v>404</v>
      </c>
      <c r="S584" s="668">
        <v>404023</v>
      </c>
    </row>
    <row r="585" spans="1:19">
      <c r="A585" s="667" t="s">
        <v>1154</v>
      </c>
      <c r="B585" s="667" t="s">
        <v>234</v>
      </c>
      <c r="C585" s="667" t="s">
        <v>233</v>
      </c>
      <c r="D585" s="667">
        <v>8</v>
      </c>
      <c r="E585" s="667">
        <v>1</v>
      </c>
      <c r="F585" s="667">
        <v>5101</v>
      </c>
      <c r="G585" s="667">
        <v>5101</v>
      </c>
      <c r="H585" s="667">
        <v>5101</v>
      </c>
      <c r="I585" s="667">
        <v>5101</v>
      </c>
      <c r="J585" s="667">
        <v>5101</v>
      </c>
      <c r="K585" s="667">
        <v>5101</v>
      </c>
      <c r="L585" s="667">
        <v>5101</v>
      </c>
      <c r="M585" s="667">
        <v>5101</v>
      </c>
      <c r="N585" s="667">
        <v>5101</v>
      </c>
      <c r="O585" s="667">
        <v>5101</v>
      </c>
      <c r="P585" s="667">
        <v>5101</v>
      </c>
      <c r="Q585" s="667">
        <v>5101</v>
      </c>
      <c r="R585" s="667">
        <v>5101</v>
      </c>
      <c r="S585" s="668">
        <v>5100521</v>
      </c>
    </row>
    <row r="586" spans="1:19">
      <c r="A586" s="667" t="s">
        <v>1154</v>
      </c>
      <c r="B586" s="667" t="s">
        <v>708</v>
      </c>
      <c r="C586" s="667" t="s">
        <v>233</v>
      </c>
      <c r="D586" s="667">
        <v>8</v>
      </c>
      <c r="E586" s="667">
        <v>1</v>
      </c>
      <c r="F586" s="667">
        <v>0</v>
      </c>
      <c r="G586" s="667">
        <v>0</v>
      </c>
      <c r="H586" s="667">
        <v>0</v>
      </c>
      <c r="I586" s="667">
        <v>0</v>
      </c>
      <c r="J586" s="667">
        <v>0</v>
      </c>
      <c r="K586" s="667">
        <v>0</v>
      </c>
      <c r="L586" s="667">
        <v>0</v>
      </c>
      <c r="M586" s="667">
        <v>0</v>
      </c>
      <c r="N586" s="667">
        <v>0</v>
      </c>
      <c r="O586" s="667">
        <v>0</v>
      </c>
      <c r="P586" s="667">
        <v>0</v>
      </c>
      <c r="Q586" s="667">
        <v>0</v>
      </c>
      <c r="R586" s="667">
        <v>0</v>
      </c>
      <c r="S586" s="668">
        <v>0</v>
      </c>
    </row>
    <row r="587" spans="1:19">
      <c r="A587" s="667" t="s">
        <v>1154</v>
      </c>
      <c r="B587" s="667" t="s">
        <v>668</v>
      </c>
      <c r="C587" s="667" t="s">
        <v>233</v>
      </c>
      <c r="D587" s="667">
        <v>8</v>
      </c>
      <c r="E587" s="667">
        <v>1</v>
      </c>
      <c r="F587" s="667">
        <v>0</v>
      </c>
      <c r="G587" s="667">
        <v>0</v>
      </c>
      <c r="H587" s="667">
        <v>0</v>
      </c>
      <c r="I587" s="667">
        <v>0</v>
      </c>
      <c r="J587" s="667">
        <v>0</v>
      </c>
      <c r="K587" s="667">
        <v>0</v>
      </c>
      <c r="L587" s="667">
        <v>0</v>
      </c>
      <c r="M587" s="667">
        <v>0</v>
      </c>
      <c r="N587" s="667">
        <v>0</v>
      </c>
      <c r="O587" s="667">
        <v>0</v>
      </c>
      <c r="P587" s="667">
        <v>0</v>
      </c>
      <c r="Q587" s="667">
        <v>0</v>
      </c>
      <c r="R587" s="667">
        <v>0</v>
      </c>
      <c r="S587" s="668">
        <v>0</v>
      </c>
    </row>
    <row r="588" spans="1:19">
      <c r="A588" s="667" t="s">
        <v>1154</v>
      </c>
      <c r="B588" s="667" t="s">
        <v>1035</v>
      </c>
      <c r="C588" s="667" t="s">
        <v>233</v>
      </c>
      <c r="D588" s="667">
        <v>8</v>
      </c>
      <c r="E588" s="667">
        <v>1</v>
      </c>
      <c r="F588" s="667">
        <v>0</v>
      </c>
      <c r="G588" s="667">
        <v>0</v>
      </c>
      <c r="H588" s="667">
        <v>0</v>
      </c>
      <c r="I588" s="667">
        <v>0</v>
      </c>
      <c r="J588" s="667">
        <v>0</v>
      </c>
      <c r="K588" s="667">
        <v>0</v>
      </c>
      <c r="L588" s="667">
        <v>0</v>
      </c>
      <c r="M588" s="667">
        <v>0</v>
      </c>
      <c r="N588" s="667">
        <v>0</v>
      </c>
      <c r="O588" s="667">
        <v>0</v>
      </c>
      <c r="P588" s="667">
        <v>0</v>
      </c>
      <c r="Q588" s="667">
        <v>0</v>
      </c>
      <c r="R588" s="667">
        <v>0</v>
      </c>
      <c r="S588" s="668">
        <v>0</v>
      </c>
    </row>
    <row r="589" spans="1:19">
      <c r="A589" s="667" t="s">
        <v>1154</v>
      </c>
      <c r="B589" s="667" t="s">
        <v>798</v>
      </c>
      <c r="C589" s="667" t="s">
        <v>233</v>
      </c>
      <c r="D589" s="667">
        <v>8</v>
      </c>
      <c r="E589" s="667">
        <v>1</v>
      </c>
      <c r="F589" s="667">
        <v>20918</v>
      </c>
      <c r="G589" s="667">
        <v>20918</v>
      </c>
      <c r="H589" s="667">
        <v>20918</v>
      </c>
      <c r="I589" s="667">
        <v>20918</v>
      </c>
      <c r="J589" s="667">
        <v>20918</v>
      </c>
      <c r="K589" s="667">
        <v>20918</v>
      </c>
      <c r="L589" s="667">
        <v>20918</v>
      </c>
      <c r="M589" s="667">
        <v>20918</v>
      </c>
      <c r="N589" s="667">
        <v>20918</v>
      </c>
      <c r="O589" s="667">
        <v>20918</v>
      </c>
      <c r="P589" s="667">
        <v>20918</v>
      </c>
      <c r="Q589" s="667">
        <v>20918</v>
      </c>
      <c r="R589" s="667">
        <v>20918</v>
      </c>
      <c r="S589" s="668">
        <v>20917598</v>
      </c>
    </row>
    <row r="590" spans="1:19">
      <c r="A590" s="667" t="s">
        <v>1154</v>
      </c>
      <c r="B590" s="667" t="s">
        <v>235</v>
      </c>
      <c r="C590" s="667" t="s">
        <v>233</v>
      </c>
      <c r="D590" s="667">
        <v>8</v>
      </c>
      <c r="E590" s="667">
        <v>1</v>
      </c>
      <c r="F590" s="667">
        <v>539</v>
      </c>
      <c r="G590" s="667">
        <v>539</v>
      </c>
      <c r="H590" s="667">
        <v>539</v>
      </c>
      <c r="I590" s="667">
        <v>539</v>
      </c>
      <c r="J590" s="667">
        <v>539</v>
      </c>
      <c r="K590" s="667">
        <v>539</v>
      </c>
      <c r="L590" s="667">
        <v>539</v>
      </c>
      <c r="M590" s="667">
        <v>539</v>
      </c>
      <c r="N590" s="667">
        <v>539</v>
      </c>
      <c r="O590" s="667">
        <v>539</v>
      </c>
      <c r="P590" s="667">
        <v>539</v>
      </c>
      <c r="Q590" s="667">
        <v>539</v>
      </c>
      <c r="R590" s="667">
        <v>539</v>
      </c>
      <c r="S590" s="668">
        <v>539295</v>
      </c>
    </row>
    <row r="591" spans="1:19">
      <c r="A591" s="667" t="s">
        <v>1154</v>
      </c>
      <c r="B591" s="667" t="s">
        <v>1036</v>
      </c>
      <c r="C591" s="667" t="s">
        <v>233</v>
      </c>
      <c r="D591" s="667">
        <v>8</v>
      </c>
      <c r="E591" s="667">
        <v>1</v>
      </c>
      <c r="F591" s="667">
        <v>0</v>
      </c>
      <c r="G591" s="667">
        <v>0</v>
      </c>
      <c r="H591" s="667">
        <v>0</v>
      </c>
      <c r="I591" s="667">
        <v>0</v>
      </c>
      <c r="J591" s="667">
        <v>0</v>
      </c>
      <c r="K591" s="667">
        <v>0</v>
      </c>
      <c r="L591" s="667">
        <v>0</v>
      </c>
      <c r="M591" s="667">
        <v>0</v>
      </c>
      <c r="N591" s="667">
        <v>0</v>
      </c>
      <c r="O591" s="667">
        <v>0</v>
      </c>
      <c r="P591" s="667">
        <v>0</v>
      </c>
      <c r="Q591" s="667">
        <v>0</v>
      </c>
      <c r="R591" s="667">
        <v>0</v>
      </c>
      <c r="S591" s="668">
        <v>0</v>
      </c>
    </row>
    <row r="592" spans="1:19">
      <c r="A592" s="667" t="s">
        <v>1154</v>
      </c>
      <c r="B592" s="667" t="s">
        <v>236</v>
      </c>
      <c r="C592" s="667" t="s">
        <v>233</v>
      </c>
      <c r="D592" s="667">
        <v>8</v>
      </c>
      <c r="E592" s="667">
        <v>1</v>
      </c>
      <c r="F592" s="667">
        <v>735</v>
      </c>
      <c r="G592" s="667">
        <v>735</v>
      </c>
      <c r="H592" s="667">
        <v>735</v>
      </c>
      <c r="I592" s="667">
        <v>735</v>
      </c>
      <c r="J592" s="667">
        <v>735</v>
      </c>
      <c r="K592" s="667">
        <v>735</v>
      </c>
      <c r="L592" s="667">
        <v>735</v>
      </c>
      <c r="M592" s="667">
        <v>735</v>
      </c>
      <c r="N592" s="667">
        <v>735</v>
      </c>
      <c r="O592" s="667">
        <v>735</v>
      </c>
      <c r="P592" s="667">
        <v>735</v>
      </c>
      <c r="Q592" s="667">
        <v>735</v>
      </c>
      <c r="R592" s="667">
        <v>735</v>
      </c>
      <c r="S592" s="668">
        <v>735273</v>
      </c>
    </row>
    <row r="593" spans="1:19">
      <c r="A593" s="667" t="s">
        <v>1154</v>
      </c>
      <c r="B593" s="667" t="s">
        <v>1037</v>
      </c>
      <c r="C593" s="667" t="s">
        <v>233</v>
      </c>
      <c r="D593" s="667">
        <v>8</v>
      </c>
      <c r="E593" s="667">
        <v>1</v>
      </c>
      <c r="F593" s="667">
        <v>0</v>
      </c>
      <c r="G593" s="667">
        <v>0</v>
      </c>
      <c r="H593" s="667">
        <v>0</v>
      </c>
      <c r="I593" s="667">
        <v>0</v>
      </c>
      <c r="J593" s="667">
        <v>0</v>
      </c>
      <c r="K593" s="667">
        <v>0</v>
      </c>
      <c r="L593" s="667">
        <v>0</v>
      </c>
      <c r="M593" s="667">
        <v>0</v>
      </c>
      <c r="N593" s="667">
        <v>0</v>
      </c>
      <c r="O593" s="667">
        <v>0</v>
      </c>
      <c r="P593" s="667">
        <v>0</v>
      </c>
      <c r="Q593" s="667">
        <v>0</v>
      </c>
      <c r="R593" s="667">
        <v>0</v>
      </c>
      <c r="S593" s="668">
        <v>0</v>
      </c>
    </row>
    <row r="594" spans="1:19">
      <c r="A594" s="667" t="s">
        <v>1154</v>
      </c>
      <c r="B594" s="667" t="s">
        <v>237</v>
      </c>
      <c r="C594" s="667" t="s">
        <v>233</v>
      </c>
      <c r="D594" s="667">
        <v>8</v>
      </c>
      <c r="E594" s="667">
        <v>1</v>
      </c>
      <c r="F594" s="667">
        <v>46430</v>
      </c>
      <c r="G594" s="667">
        <v>46430</v>
      </c>
      <c r="H594" s="667">
        <v>46443</v>
      </c>
      <c r="I594" s="667">
        <v>46471</v>
      </c>
      <c r="J594" s="667">
        <v>46472</v>
      </c>
      <c r="K594" s="667">
        <v>49172</v>
      </c>
      <c r="L594" s="667">
        <v>49178</v>
      </c>
      <c r="M594" s="667">
        <v>49186</v>
      </c>
      <c r="N594" s="667">
        <v>49190</v>
      </c>
      <c r="O594" s="667">
        <v>49190</v>
      </c>
      <c r="P594" s="667">
        <v>49190</v>
      </c>
      <c r="Q594" s="667">
        <v>49190</v>
      </c>
      <c r="R594" s="667">
        <v>49198</v>
      </c>
      <c r="S594" s="668">
        <v>48160722</v>
      </c>
    </row>
    <row r="595" spans="1:19">
      <c r="A595" s="667" t="s">
        <v>1154</v>
      </c>
      <c r="B595" s="667" t="s">
        <v>1038</v>
      </c>
      <c r="C595" s="667" t="s">
        <v>233</v>
      </c>
      <c r="D595" s="667">
        <v>8</v>
      </c>
      <c r="E595" s="667">
        <v>1</v>
      </c>
      <c r="F595" s="667">
        <v>0</v>
      </c>
      <c r="G595" s="667">
        <v>0</v>
      </c>
      <c r="H595" s="667">
        <v>0</v>
      </c>
      <c r="I595" s="667">
        <v>0</v>
      </c>
      <c r="J595" s="667">
        <v>0</v>
      </c>
      <c r="K595" s="667">
        <v>0</v>
      </c>
      <c r="L595" s="667">
        <v>0</v>
      </c>
      <c r="M595" s="667">
        <v>0</v>
      </c>
      <c r="N595" s="667">
        <v>0</v>
      </c>
      <c r="O595" s="667">
        <v>0</v>
      </c>
      <c r="P595" s="667">
        <v>0</v>
      </c>
      <c r="Q595" s="667">
        <v>0</v>
      </c>
      <c r="R595" s="667">
        <v>0</v>
      </c>
      <c r="S595" s="668">
        <v>0</v>
      </c>
    </row>
    <row r="596" spans="1:19">
      <c r="A596" s="667" t="s">
        <v>1154</v>
      </c>
      <c r="B596" s="667" t="s">
        <v>238</v>
      </c>
      <c r="C596" s="667" t="s">
        <v>233</v>
      </c>
      <c r="D596" s="667">
        <v>8</v>
      </c>
      <c r="E596" s="667">
        <v>1</v>
      </c>
      <c r="F596" s="667">
        <v>170</v>
      </c>
      <c r="G596" s="667">
        <v>170</v>
      </c>
      <c r="H596" s="667">
        <v>170</v>
      </c>
      <c r="I596" s="667">
        <v>170</v>
      </c>
      <c r="J596" s="667">
        <v>170</v>
      </c>
      <c r="K596" s="667">
        <v>170</v>
      </c>
      <c r="L596" s="667">
        <v>170</v>
      </c>
      <c r="M596" s="667">
        <v>170</v>
      </c>
      <c r="N596" s="667">
        <v>170</v>
      </c>
      <c r="O596" s="667">
        <v>170</v>
      </c>
      <c r="P596" s="667">
        <v>170</v>
      </c>
      <c r="Q596" s="667">
        <v>170</v>
      </c>
      <c r="R596" s="667">
        <v>170</v>
      </c>
      <c r="S596" s="668">
        <v>170443</v>
      </c>
    </row>
    <row r="597" spans="1:19">
      <c r="A597" s="667" t="s">
        <v>1154</v>
      </c>
      <c r="B597" s="667" t="s">
        <v>159</v>
      </c>
      <c r="C597" s="667" t="s">
        <v>233</v>
      </c>
      <c r="D597" s="667">
        <v>8</v>
      </c>
      <c r="E597" s="667">
        <v>1</v>
      </c>
      <c r="F597" s="667">
        <v>14</v>
      </c>
      <c r="G597" s="667">
        <v>14</v>
      </c>
      <c r="H597" s="667">
        <v>14</v>
      </c>
      <c r="I597" s="667">
        <v>14</v>
      </c>
      <c r="J597" s="667">
        <v>14</v>
      </c>
      <c r="K597" s="667">
        <v>14</v>
      </c>
      <c r="L597" s="667">
        <v>14</v>
      </c>
      <c r="M597" s="667">
        <v>14</v>
      </c>
      <c r="N597" s="667">
        <v>14</v>
      </c>
      <c r="O597" s="667">
        <v>14</v>
      </c>
      <c r="P597" s="667">
        <v>14</v>
      </c>
      <c r="Q597" s="667">
        <v>14</v>
      </c>
      <c r="R597" s="667">
        <v>14</v>
      </c>
      <c r="S597" s="668">
        <v>14333</v>
      </c>
    </row>
    <row r="598" spans="1:19">
      <c r="A598" s="667" t="s">
        <v>1154</v>
      </c>
      <c r="B598" s="667" t="s">
        <v>239</v>
      </c>
      <c r="C598" s="667" t="s">
        <v>233</v>
      </c>
      <c r="D598" s="667">
        <v>8</v>
      </c>
      <c r="E598" s="667">
        <v>1</v>
      </c>
      <c r="F598" s="667">
        <v>0</v>
      </c>
      <c r="G598" s="667">
        <v>0</v>
      </c>
      <c r="H598" s="667">
        <v>0</v>
      </c>
      <c r="I598" s="667">
        <v>0</v>
      </c>
      <c r="J598" s="667">
        <v>0</v>
      </c>
      <c r="K598" s="667">
        <v>0</v>
      </c>
      <c r="L598" s="667">
        <v>0</v>
      </c>
      <c r="M598" s="667">
        <v>0</v>
      </c>
      <c r="N598" s="667">
        <v>0</v>
      </c>
      <c r="O598" s="667">
        <v>0</v>
      </c>
      <c r="P598" s="667">
        <v>0</v>
      </c>
      <c r="Q598" s="667">
        <v>0</v>
      </c>
      <c r="R598" s="667">
        <v>0</v>
      </c>
      <c r="S598" s="668">
        <v>0</v>
      </c>
    </row>
    <row r="599" spans="1:19">
      <c r="A599" s="667" t="s">
        <v>1154</v>
      </c>
      <c r="B599" s="667" t="s">
        <v>709</v>
      </c>
      <c r="C599" s="667" t="s">
        <v>233</v>
      </c>
      <c r="D599" s="667">
        <v>8</v>
      </c>
      <c r="E599" s="667">
        <v>1</v>
      </c>
      <c r="F599" s="667">
        <v>0</v>
      </c>
      <c r="G599" s="667">
        <v>0</v>
      </c>
      <c r="H599" s="667">
        <v>0</v>
      </c>
      <c r="I599" s="667">
        <v>0</v>
      </c>
      <c r="J599" s="667">
        <v>0</v>
      </c>
      <c r="K599" s="667">
        <v>0</v>
      </c>
      <c r="L599" s="667">
        <v>0</v>
      </c>
      <c r="M599" s="667">
        <v>0</v>
      </c>
      <c r="N599" s="667">
        <v>0</v>
      </c>
      <c r="O599" s="667">
        <v>0</v>
      </c>
      <c r="P599" s="667">
        <v>0</v>
      </c>
      <c r="Q599" s="667">
        <v>0</v>
      </c>
      <c r="R599" s="667">
        <v>0</v>
      </c>
      <c r="S599" s="668">
        <v>0</v>
      </c>
    </row>
    <row r="600" spans="1:19">
      <c r="A600" s="667" t="s">
        <v>1154</v>
      </c>
      <c r="B600" s="667" t="s">
        <v>710</v>
      </c>
      <c r="C600" s="667" t="s">
        <v>233</v>
      </c>
      <c r="D600" s="667">
        <v>8</v>
      </c>
      <c r="E600" s="667">
        <v>1</v>
      </c>
      <c r="F600" s="667">
        <v>0</v>
      </c>
      <c r="G600" s="667">
        <v>0</v>
      </c>
      <c r="H600" s="667">
        <v>0</v>
      </c>
      <c r="I600" s="667">
        <v>0</v>
      </c>
      <c r="J600" s="667">
        <v>0</v>
      </c>
      <c r="K600" s="667">
        <v>0</v>
      </c>
      <c r="L600" s="667">
        <v>0</v>
      </c>
      <c r="M600" s="667">
        <v>0</v>
      </c>
      <c r="N600" s="667">
        <v>0</v>
      </c>
      <c r="O600" s="667">
        <v>0</v>
      </c>
      <c r="P600" s="667">
        <v>0</v>
      </c>
      <c r="Q600" s="667">
        <v>0</v>
      </c>
      <c r="R600" s="667">
        <v>0</v>
      </c>
      <c r="S600" s="668">
        <v>0</v>
      </c>
    </row>
    <row r="601" spans="1:19">
      <c r="A601" s="667" t="s">
        <v>1154</v>
      </c>
      <c r="B601" s="667" t="s">
        <v>711</v>
      </c>
      <c r="C601" s="667" t="s">
        <v>233</v>
      </c>
      <c r="D601" s="667">
        <v>8</v>
      </c>
      <c r="E601" s="667">
        <v>1</v>
      </c>
      <c r="F601" s="667">
        <v>0</v>
      </c>
      <c r="G601" s="667">
        <v>0</v>
      </c>
      <c r="H601" s="667">
        <v>0</v>
      </c>
      <c r="I601" s="667">
        <v>0</v>
      </c>
      <c r="J601" s="667">
        <v>0</v>
      </c>
      <c r="K601" s="667">
        <v>0</v>
      </c>
      <c r="L601" s="667">
        <v>0</v>
      </c>
      <c r="M601" s="667">
        <v>0</v>
      </c>
      <c r="N601" s="667">
        <v>0</v>
      </c>
      <c r="O601" s="667">
        <v>0</v>
      </c>
      <c r="P601" s="667">
        <v>0</v>
      </c>
      <c r="Q601" s="667">
        <v>0</v>
      </c>
      <c r="R601" s="667">
        <v>0</v>
      </c>
      <c r="S601" s="668">
        <v>0</v>
      </c>
    </row>
    <row r="602" spans="1:19">
      <c r="A602" s="667" t="s">
        <v>1154</v>
      </c>
      <c r="B602" s="667" t="s">
        <v>769</v>
      </c>
      <c r="C602" s="667" t="s">
        <v>233</v>
      </c>
      <c r="D602" s="667">
        <v>8</v>
      </c>
      <c r="E602" s="667">
        <v>1</v>
      </c>
      <c r="F602" s="667">
        <v>0</v>
      </c>
      <c r="G602" s="667">
        <v>0</v>
      </c>
      <c r="H602" s="667">
        <v>0</v>
      </c>
      <c r="I602" s="667">
        <v>0</v>
      </c>
      <c r="J602" s="667">
        <v>0</v>
      </c>
      <c r="K602" s="667">
        <v>0</v>
      </c>
      <c r="L602" s="667">
        <v>0</v>
      </c>
      <c r="M602" s="667">
        <v>0</v>
      </c>
      <c r="N602" s="667">
        <v>0</v>
      </c>
      <c r="O602" s="667">
        <v>0</v>
      </c>
      <c r="P602" s="667">
        <v>0</v>
      </c>
      <c r="Q602" s="667">
        <v>0</v>
      </c>
      <c r="R602" s="667">
        <v>0</v>
      </c>
      <c r="S602" s="668">
        <v>0</v>
      </c>
    </row>
    <row r="603" spans="1:19">
      <c r="A603" s="667" t="s">
        <v>1154</v>
      </c>
      <c r="B603" s="667" t="s">
        <v>770</v>
      </c>
      <c r="C603" s="667" t="s">
        <v>233</v>
      </c>
      <c r="D603" s="667">
        <v>8</v>
      </c>
      <c r="E603" s="667">
        <v>1</v>
      </c>
      <c r="F603" s="667">
        <v>0</v>
      </c>
      <c r="G603" s="667">
        <v>0</v>
      </c>
      <c r="H603" s="667">
        <v>0</v>
      </c>
      <c r="I603" s="667">
        <v>0</v>
      </c>
      <c r="J603" s="667">
        <v>0</v>
      </c>
      <c r="K603" s="667">
        <v>0</v>
      </c>
      <c r="L603" s="667">
        <v>0</v>
      </c>
      <c r="M603" s="667">
        <v>0</v>
      </c>
      <c r="N603" s="667">
        <v>0</v>
      </c>
      <c r="O603" s="667">
        <v>0</v>
      </c>
      <c r="P603" s="667">
        <v>0</v>
      </c>
      <c r="Q603" s="667">
        <v>0</v>
      </c>
      <c r="R603" s="667">
        <v>0</v>
      </c>
      <c r="S603" s="668">
        <v>0</v>
      </c>
    </row>
    <row r="604" spans="1:19">
      <c r="A604" s="667" t="s">
        <v>1154</v>
      </c>
      <c r="B604" s="667" t="s">
        <v>771</v>
      </c>
      <c r="C604" s="667" t="s">
        <v>233</v>
      </c>
      <c r="D604" s="667">
        <v>8</v>
      </c>
      <c r="E604" s="667">
        <v>1</v>
      </c>
      <c r="F604" s="667">
        <v>0</v>
      </c>
      <c r="G604" s="667">
        <v>0</v>
      </c>
      <c r="H604" s="667">
        <v>0</v>
      </c>
      <c r="I604" s="667">
        <v>0</v>
      </c>
      <c r="J604" s="667">
        <v>0</v>
      </c>
      <c r="K604" s="667">
        <v>0</v>
      </c>
      <c r="L604" s="667">
        <v>0</v>
      </c>
      <c r="M604" s="667">
        <v>0</v>
      </c>
      <c r="N604" s="667">
        <v>0</v>
      </c>
      <c r="O604" s="667">
        <v>0</v>
      </c>
      <c r="P604" s="667">
        <v>0</v>
      </c>
      <c r="Q604" s="667">
        <v>0</v>
      </c>
      <c r="R604" s="667">
        <v>0</v>
      </c>
      <c r="S604" s="668">
        <v>0</v>
      </c>
    </row>
    <row r="605" spans="1:19">
      <c r="A605" s="667" t="s">
        <v>1154</v>
      </c>
      <c r="B605" s="667" t="s">
        <v>160</v>
      </c>
      <c r="C605" s="667" t="s">
        <v>233</v>
      </c>
      <c r="D605" s="667">
        <v>8</v>
      </c>
      <c r="E605" s="667">
        <v>1</v>
      </c>
      <c r="F605" s="667">
        <v>0</v>
      </c>
      <c r="G605" s="667">
        <v>0</v>
      </c>
      <c r="H605" s="667">
        <v>0</v>
      </c>
      <c r="I605" s="667">
        <v>0</v>
      </c>
      <c r="J605" s="667">
        <v>0</v>
      </c>
      <c r="K605" s="667">
        <v>0</v>
      </c>
      <c r="L605" s="667">
        <v>0</v>
      </c>
      <c r="M605" s="667">
        <v>0</v>
      </c>
      <c r="N605" s="667">
        <v>0</v>
      </c>
      <c r="O605" s="667">
        <v>0</v>
      </c>
      <c r="P605" s="667">
        <v>0</v>
      </c>
      <c r="Q605" s="667">
        <v>0</v>
      </c>
      <c r="R605" s="667">
        <v>0</v>
      </c>
      <c r="S605" s="668">
        <v>0</v>
      </c>
    </row>
    <row r="606" spans="1:19">
      <c r="A606" s="667" t="s">
        <v>1154</v>
      </c>
      <c r="B606" s="667" t="s">
        <v>1039</v>
      </c>
      <c r="C606" s="667" t="s">
        <v>233</v>
      </c>
      <c r="D606" s="667">
        <v>8</v>
      </c>
      <c r="E606" s="667">
        <v>1</v>
      </c>
      <c r="F606" s="667">
        <v>0</v>
      </c>
      <c r="G606" s="667">
        <v>0</v>
      </c>
      <c r="H606" s="667">
        <v>0</v>
      </c>
      <c r="I606" s="667">
        <v>0</v>
      </c>
      <c r="J606" s="667">
        <v>0</v>
      </c>
      <c r="K606" s="667">
        <v>0</v>
      </c>
      <c r="L606" s="667">
        <v>0</v>
      </c>
      <c r="M606" s="667">
        <v>0</v>
      </c>
      <c r="N606" s="667">
        <v>0</v>
      </c>
      <c r="O606" s="667">
        <v>0</v>
      </c>
      <c r="P606" s="667">
        <v>0</v>
      </c>
      <c r="Q606" s="667">
        <v>0</v>
      </c>
      <c r="R606" s="667">
        <v>0</v>
      </c>
      <c r="S606" s="668">
        <v>0</v>
      </c>
    </row>
    <row r="607" spans="1:19">
      <c r="A607" s="667" t="s">
        <v>1154</v>
      </c>
      <c r="B607" s="667" t="s">
        <v>501</v>
      </c>
      <c r="C607" s="667" t="s">
        <v>233</v>
      </c>
      <c r="D607" s="667">
        <v>8</v>
      </c>
      <c r="E607" s="667">
        <v>1</v>
      </c>
      <c r="F607" s="667">
        <v>471</v>
      </c>
      <c r="G607" s="667">
        <v>471</v>
      </c>
      <c r="H607" s="667">
        <v>471</v>
      </c>
      <c r="I607" s="667">
        <v>471</v>
      </c>
      <c r="J607" s="667">
        <v>471</v>
      </c>
      <c r="K607" s="667">
        <v>471</v>
      </c>
      <c r="L607" s="667">
        <v>471</v>
      </c>
      <c r="M607" s="667">
        <v>471</v>
      </c>
      <c r="N607" s="667">
        <v>471</v>
      </c>
      <c r="O607" s="667">
        <v>471</v>
      </c>
      <c r="P607" s="667">
        <v>471</v>
      </c>
      <c r="Q607" s="667">
        <v>471</v>
      </c>
      <c r="R607" s="667">
        <v>471</v>
      </c>
      <c r="S607" s="668">
        <v>470534</v>
      </c>
    </row>
    <row r="608" spans="1:19">
      <c r="A608" s="667" t="s">
        <v>1154</v>
      </c>
      <c r="B608" s="667" t="s">
        <v>1040</v>
      </c>
      <c r="C608" s="667" t="s">
        <v>233</v>
      </c>
      <c r="D608" s="667">
        <v>8</v>
      </c>
      <c r="E608" s="667">
        <v>1</v>
      </c>
      <c r="F608" s="667">
        <v>0</v>
      </c>
      <c r="G608" s="667">
        <v>0</v>
      </c>
      <c r="H608" s="667">
        <v>0</v>
      </c>
      <c r="I608" s="667">
        <v>0</v>
      </c>
      <c r="J608" s="667">
        <v>0</v>
      </c>
      <c r="K608" s="667">
        <v>0</v>
      </c>
      <c r="L608" s="667">
        <v>0</v>
      </c>
      <c r="M608" s="667">
        <v>0</v>
      </c>
      <c r="N608" s="667">
        <v>0</v>
      </c>
      <c r="O608" s="667">
        <v>0</v>
      </c>
      <c r="P608" s="667">
        <v>0</v>
      </c>
      <c r="Q608" s="667">
        <v>0</v>
      </c>
      <c r="R608" s="667">
        <v>0</v>
      </c>
      <c r="S608" s="668">
        <v>0</v>
      </c>
    </row>
    <row r="609" spans="1:19">
      <c r="A609" s="667" t="s">
        <v>1154</v>
      </c>
      <c r="B609" s="667" t="s">
        <v>146</v>
      </c>
      <c r="C609" s="667" t="s">
        <v>233</v>
      </c>
      <c r="D609" s="667">
        <v>8</v>
      </c>
      <c r="E609" s="667">
        <v>1</v>
      </c>
      <c r="F609" s="667">
        <v>0</v>
      </c>
      <c r="G609" s="667">
        <v>0</v>
      </c>
      <c r="H609" s="667">
        <v>0</v>
      </c>
      <c r="I609" s="667">
        <v>0</v>
      </c>
      <c r="J609" s="667">
        <v>0</v>
      </c>
      <c r="K609" s="667">
        <v>0</v>
      </c>
      <c r="L609" s="667">
        <v>0</v>
      </c>
      <c r="M609" s="667">
        <v>0</v>
      </c>
      <c r="N609" s="667">
        <v>0</v>
      </c>
      <c r="O609" s="667">
        <v>0</v>
      </c>
      <c r="P609" s="667">
        <v>0</v>
      </c>
      <c r="Q609" s="667">
        <v>0</v>
      </c>
      <c r="R609" s="667">
        <v>0</v>
      </c>
      <c r="S609" s="668">
        <v>0</v>
      </c>
    </row>
    <row r="610" spans="1:19">
      <c r="A610" s="667" t="s">
        <v>1154</v>
      </c>
      <c r="B610" s="667" t="s">
        <v>1041</v>
      </c>
      <c r="C610" s="667" t="s">
        <v>233</v>
      </c>
      <c r="D610" s="667">
        <v>8</v>
      </c>
      <c r="E610" s="667">
        <v>1</v>
      </c>
      <c r="F610" s="667">
        <v>0</v>
      </c>
      <c r="G610" s="667">
        <v>0</v>
      </c>
      <c r="H610" s="667">
        <v>0</v>
      </c>
      <c r="I610" s="667">
        <v>0</v>
      </c>
      <c r="J610" s="667">
        <v>0</v>
      </c>
      <c r="K610" s="667">
        <v>0</v>
      </c>
      <c r="L610" s="667">
        <v>0</v>
      </c>
      <c r="M610" s="667">
        <v>0</v>
      </c>
      <c r="N610" s="667">
        <v>0</v>
      </c>
      <c r="O610" s="667">
        <v>0</v>
      </c>
      <c r="P610" s="667">
        <v>0</v>
      </c>
      <c r="Q610" s="667">
        <v>0</v>
      </c>
      <c r="R610" s="667">
        <v>0</v>
      </c>
      <c r="S610" s="668">
        <v>0</v>
      </c>
    </row>
    <row r="611" spans="1:19">
      <c r="A611" s="667" t="s">
        <v>1154</v>
      </c>
      <c r="B611" s="667" t="s">
        <v>147</v>
      </c>
      <c r="C611" s="667" t="s">
        <v>233</v>
      </c>
      <c r="D611" s="667">
        <v>8</v>
      </c>
      <c r="E611" s="667">
        <v>1</v>
      </c>
      <c r="F611" s="667">
        <v>3</v>
      </c>
      <c r="G611" s="667">
        <v>3</v>
      </c>
      <c r="H611" s="667">
        <v>3</v>
      </c>
      <c r="I611" s="667">
        <v>3</v>
      </c>
      <c r="J611" s="667">
        <v>3</v>
      </c>
      <c r="K611" s="667">
        <v>3</v>
      </c>
      <c r="L611" s="667">
        <v>3</v>
      </c>
      <c r="M611" s="667">
        <v>3</v>
      </c>
      <c r="N611" s="667">
        <v>3</v>
      </c>
      <c r="O611" s="667">
        <v>3</v>
      </c>
      <c r="P611" s="667">
        <v>3</v>
      </c>
      <c r="Q611" s="667">
        <v>3</v>
      </c>
      <c r="R611" s="667">
        <v>3</v>
      </c>
      <c r="S611" s="668">
        <v>2891</v>
      </c>
    </row>
    <row r="612" spans="1:19">
      <c r="A612" s="667" t="s">
        <v>1154</v>
      </c>
      <c r="B612" s="667" t="s">
        <v>1042</v>
      </c>
      <c r="C612" s="667" t="s">
        <v>233</v>
      </c>
      <c r="D612" s="667">
        <v>8</v>
      </c>
      <c r="E612" s="667">
        <v>1</v>
      </c>
      <c r="F612" s="667">
        <v>0</v>
      </c>
      <c r="G612" s="667">
        <v>0</v>
      </c>
      <c r="H612" s="667">
        <v>0</v>
      </c>
      <c r="I612" s="667">
        <v>0</v>
      </c>
      <c r="J612" s="667">
        <v>0</v>
      </c>
      <c r="K612" s="667">
        <v>0</v>
      </c>
      <c r="L612" s="667">
        <v>0</v>
      </c>
      <c r="M612" s="667">
        <v>0</v>
      </c>
      <c r="N612" s="667">
        <v>0</v>
      </c>
      <c r="O612" s="667">
        <v>0</v>
      </c>
      <c r="P612" s="667">
        <v>0</v>
      </c>
      <c r="Q612" s="667">
        <v>0</v>
      </c>
      <c r="R612" s="667">
        <v>0</v>
      </c>
      <c r="S612" s="668">
        <v>0</v>
      </c>
    </row>
    <row r="613" spans="1:19">
      <c r="A613" s="667" t="s">
        <v>1154</v>
      </c>
      <c r="B613" s="667" t="s">
        <v>1043</v>
      </c>
      <c r="C613" s="667" t="s">
        <v>233</v>
      </c>
      <c r="D613" s="667">
        <v>8</v>
      </c>
      <c r="E613" s="667">
        <v>1</v>
      </c>
      <c r="F613" s="667">
        <v>0</v>
      </c>
      <c r="G613" s="667">
        <v>0</v>
      </c>
      <c r="H613" s="667">
        <v>0</v>
      </c>
      <c r="I613" s="667">
        <v>0</v>
      </c>
      <c r="J613" s="667">
        <v>0</v>
      </c>
      <c r="K613" s="667">
        <v>0</v>
      </c>
      <c r="L613" s="667">
        <v>0</v>
      </c>
      <c r="M613" s="667">
        <v>0</v>
      </c>
      <c r="N613" s="667">
        <v>0</v>
      </c>
      <c r="O613" s="667">
        <v>0</v>
      </c>
      <c r="P613" s="667">
        <v>0</v>
      </c>
      <c r="Q613" s="667">
        <v>0</v>
      </c>
      <c r="R613" s="667">
        <v>0</v>
      </c>
      <c r="S613" s="668">
        <v>0</v>
      </c>
    </row>
    <row r="614" spans="1:19">
      <c r="A614" s="667" t="s">
        <v>1154</v>
      </c>
      <c r="B614" s="667" t="s">
        <v>687</v>
      </c>
      <c r="C614" s="667" t="s">
        <v>233</v>
      </c>
      <c r="D614" s="667">
        <v>8</v>
      </c>
      <c r="E614" s="667">
        <v>1</v>
      </c>
      <c r="F614" s="667">
        <v>7</v>
      </c>
      <c r="G614" s="667">
        <v>7</v>
      </c>
      <c r="H614" s="667">
        <v>7</v>
      </c>
      <c r="I614" s="667">
        <v>7</v>
      </c>
      <c r="J614" s="667">
        <v>7</v>
      </c>
      <c r="K614" s="667">
        <v>7</v>
      </c>
      <c r="L614" s="667">
        <v>7</v>
      </c>
      <c r="M614" s="667">
        <v>7</v>
      </c>
      <c r="N614" s="667">
        <v>7</v>
      </c>
      <c r="O614" s="667">
        <v>7</v>
      </c>
      <c r="P614" s="667">
        <v>7</v>
      </c>
      <c r="Q614" s="667">
        <v>7</v>
      </c>
      <c r="R614" s="667">
        <v>7</v>
      </c>
      <c r="S614" s="668">
        <v>6824</v>
      </c>
    </row>
    <row r="615" spans="1:19">
      <c r="A615" s="667" t="s">
        <v>1154</v>
      </c>
      <c r="B615" s="667" t="s">
        <v>190</v>
      </c>
      <c r="C615" s="667" t="s">
        <v>233</v>
      </c>
      <c r="D615" s="667">
        <v>8</v>
      </c>
      <c r="E615" s="667">
        <v>1</v>
      </c>
      <c r="F615" s="667">
        <v>105</v>
      </c>
      <c r="G615" s="667">
        <v>105</v>
      </c>
      <c r="H615" s="667">
        <v>105</v>
      </c>
      <c r="I615" s="667">
        <v>144</v>
      </c>
      <c r="J615" s="667">
        <v>144</v>
      </c>
      <c r="K615" s="667">
        <v>144</v>
      </c>
      <c r="L615" s="667">
        <v>144</v>
      </c>
      <c r="M615" s="667">
        <v>144</v>
      </c>
      <c r="N615" s="667">
        <v>144</v>
      </c>
      <c r="O615" s="667">
        <v>144</v>
      </c>
      <c r="P615" s="667">
        <v>144</v>
      </c>
      <c r="Q615" s="667">
        <v>144</v>
      </c>
      <c r="R615" s="667">
        <v>144</v>
      </c>
      <c r="S615" s="668">
        <v>135792</v>
      </c>
    </row>
    <row r="616" spans="1:19">
      <c r="A616" s="667" t="s">
        <v>1154</v>
      </c>
      <c r="B616" s="667" t="s">
        <v>1044</v>
      </c>
      <c r="C616" s="667" t="s">
        <v>233</v>
      </c>
      <c r="D616" s="667">
        <v>8</v>
      </c>
      <c r="E616" s="667">
        <v>1</v>
      </c>
      <c r="F616" s="667">
        <v>0</v>
      </c>
      <c r="G616" s="667">
        <v>0</v>
      </c>
      <c r="H616" s="667">
        <v>0</v>
      </c>
      <c r="I616" s="667">
        <v>0</v>
      </c>
      <c r="J616" s="667">
        <v>0</v>
      </c>
      <c r="K616" s="667">
        <v>0</v>
      </c>
      <c r="L616" s="667">
        <v>0</v>
      </c>
      <c r="M616" s="667">
        <v>0</v>
      </c>
      <c r="N616" s="667">
        <v>0</v>
      </c>
      <c r="O616" s="667">
        <v>0</v>
      </c>
      <c r="P616" s="667">
        <v>0</v>
      </c>
      <c r="Q616" s="667">
        <v>0</v>
      </c>
      <c r="R616" s="667">
        <v>0</v>
      </c>
      <c r="S616" s="668">
        <v>0</v>
      </c>
    </row>
    <row r="617" spans="1:19">
      <c r="A617" s="667" t="s">
        <v>1154</v>
      </c>
      <c r="B617" s="667" t="s">
        <v>161</v>
      </c>
      <c r="C617" s="667" t="s">
        <v>233</v>
      </c>
      <c r="D617" s="667">
        <v>8</v>
      </c>
      <c r="E617" s="667">
        <v>1</v>
      </c>
      <c r="F617" s="667">
        <v>0</v>
      </c>
      <c r="G617" s="667">
        <v>0</v>
      </c>
      <c r="H617" s="667">
        <v>0</v>
      </c>
      <c r="I617" s="667">
        <v>0</v>
      </c>
      <c r="J617" s="667">
        <v>0</v>
      </c>
      <c r="K617" s="667">
        <v>0</v>
      </c>
      <c r="L617" s="667">
        <v>0</v>
      </c>
      <c r="M617" s="667">
        <v>0</v>
      </c>
      <c r="N617" s="667">
        <v>0</v>
      </c>
      <c r="O617" s="667">
        <v>0</v>
      </c>
      <c r="P617" s="667">
        <v>0</v>
      </c>
      <c r="Q617" s="667">
        <v>0</v>
      </c>
      <c r="R617" s="667">
        <v>0</v>
      </c>
      <c r="S617" s="668">
        <v>0</v>
      </c>
    </row>
    <row r="618" spans="1:19">
      <c r="A618" s="667" t="s">
        <v>1154</v>
      </c>
      <c r="B618" s="667" t="s">
        <v>1045</v>
      </c>
      <c r="C618" s="667" t="s">
        <v>233</v>
      </c>
      <c r="D618" s="667">
        <v>8</v>
      </c>
      <c r="E618" s="667">
        <v>1</v>
      </c>
      <c r="F618" s="667">
        <v>0</v>
      </c>
      <c r="G618" s="667">
        <v>0</v>
      </c>
      <c r="H618" s="667">
        <v>0</v>
      </c>
      <c r="I618" s="667">
        <v>0</v>
      </c>
      <c r="J618" s="667">
        <v>0</v>
      </c>
      <c r="K618" s="667">
        <v>0</v>
      </c>
      <c r="L618" s="667">
        <v>0</v>
      </c>
      <c r="M618" s="667">
        <v>0</v>
      </c>
      <c r="N618" s="667">
        <v>0</v>
      </c>
      <c r="O618" s="667">
        <v>0</v>
      </c>
      <c r="P618" s="667">
        <v>0</v>
      </c>
      <c r="Q618" s="667">
        <v>0</v>
      </c>
      <c r="R618" s="667">
        <v>0</v>
      </c>
      <c r="S618" s="668">
        <v>0</v>
      </c>
    </row>
    <row r="619" spans="1:19">
      <c r="A619" s="667" t="s">
        <v>1154</v>
      </c>
      <c r="B619" s="667" t="s">
        <v>688</v>
      </c>
      <c r="C619" s="667" t="s">
        <v>233</v>
      </c>
      <c r="D619" s="667">
        <v>8</v>
      </c>
      <c r="E619" s="667">
        <v>1</v>
      </c>
      <c r="F619" s="667">
        <v>46</v>
      </c>
      <c r="G619" s="667">
        <v>46</v>
      </c>
      <c r="H619" s="667">
        <v>46</v>
      </c>
      <c r="I619" s="667">
        <v>46</v>
      </c>
      <c r="J619" s="667">
        <v>46</v>
      </c>
      <c r="K619" s="667">
        <v>46</v>
      </c>
      <c r="L619" s="667">
        <v>46</v>
      </c>
      <c r="M619" s="667">
        <v>46</v>
      </c>
      <c r="N619" s="667">
        <v>46</v>
      </c>
      <c r="O619" s="667">
        <v>46</v>
      </c>
      <c r="P619" s="667">
        <v>46</v>
      </c>
      <c r="Q619" s="667">
        <v>46</v>
      </c>
      <c r="R619" s="667">
        <v>46</v>
      </c>
      <c r="S619" s="668">
        <v>45505</v>
      </c>
    </row>
    <row r="620" spans="1:19">
      <c r="A620" s="667" t="s">
        <v>1154</v>
      </c>
      <c r="B620" s="667" t="s">
        <v>645</v>
      </c>
      <c r="C620" s="667" t="s">
        <v>233</v>
      </c>
      <c r="D620" s="667">
        <v>8</v>
      </c>
      <c r="E620" s="667">
        <v>1</v>
      </c>
      <c r="F620" s="667">
        <v>0</v>
      </c>
      <c r="G620" s="667">
        <v>0</v>
      </c>
      <c r="H620" s="667">
        <v>0</v>
      </c>
      <c r="I620" s="667">
        <v>0</v>
      </c>
      <c r="J620" s="667">
        <v>0</v>
      </c>
      <c r="K620" s="667">
        <v>0</v>
      </c>
      <c r="L620" s="667">
        <v>0</v>
      </c>
      <c r="M620" s="667">
        <v>0</v>
      </c>
      <c r="N620" s="667">
        <v>0</v>
      </c>
      <c r="O620" s="667">
        <v>0</v>
      </c>
      <c r="P620" s="667">
        <v>0</v>
      </c>
      <c r="Q620" s="667">
        <v>0</v>
      </c>
      <c r="R620" s="667">
        <v>0</v>
      </c>
      <c r="S620" s="668">
        <v>0</v>
      </c>
    </row>
    <row r="621" spans="1:19">
      <c r="A621" s="667" t="s">
        <v>1154</v>
      </c>
      <c r="B621" s="667" t="s">
        <v>1046</v>
      </c>
      <c r="C621" s="667" t="s">
        <v>233</v>
      </c>
      <c r="D621" s="667">
        <v>8</v>
      </c>
      <c r="E621" s="667">
        <v>1</v>
      </c>
      <c r="F621" s="667">
        <v>0</v>
      </c>
      <c r="G621" s="667">
        <v>0</v>
      </c>
      <c r="H621" s="667">
        <v>0</v>
      </c>
      <c r="I621" s="667">
        <v>0</v>
      </c>
      <c r="J621" s="667">
        <v>0</v>
      </c>
      <c r="K621" s="667">
        <v>0</v>
      </c>
      <c r="L621" s="667">
        <v>0</v>
      </c>
      <c r="M621" s="667">
        <v>0</v>
      </c>
      <c r="N621" s="667">
        <v>0</v>
      </c>
      <c r="O621" s="667">
        <v>0</v>
      </c>
      <c r="P621" s="667">
        <v>0</v>
      </c>
      <c r="Q621" s="667">
        <v>0</v>
      </c>
      <c r="R621" s="667">
        <v>0</v>
      </c>
      <c r="S621" s="668">
        <v>0</v>
      </c>
    </row>
    <row r="622" spans="1:19">
      <c r="A622" s="667" t="s">
        <v>1154</v>
      </c>
      <c r="B622" s="667" t="s">
        <v>1047</v>
      </c>
      <c r="C622" s="667" t="s">
        <v>233</v>
      </c>
      <c r="D622" s="667">
        <v>8</v>
      </c>
      <c r="E622" s="667">
        <v>1</v>
      </c>
      <c r="F622" s="667">
        <v>0</v>
      </c>
      <c r="G622" s="667">
        <v>0</v>
      </c>
      <c r="H622" s="667">
        <v>0</v>
      </c>
      <c r="I622" s="667">
        <v>0</v>
      </c>
      <c r="J622" s="667">
        <v>0</v>
      </c>
      <c r="K622" s="667">
        <v>0</v>
      </c>
      <c r="L622" s="667">
        <v>0</v>
      </c>
      <c r="M622" s="667">
        <v>0</v>
      </c>
      <c r="N622" s="667">
        <v>0</v>
      </c>
      <c r="O622" s="667">
        <v>0</v>
      </c>
      <c r="P622" s="667">
        <v>0</v>
      </c>
      <c r="Q622" s="667">
        <v>0</v>
      </c>
      <c r="R622" s="667">
        <v>0</v>
      </c>
      <c r="S622" s="668">
        <v>0</v>
      </c>
    </row>
    <row r="623" spans="1:19">
      <c r="A623" s="667" t="s">
        <v>1154</v>
      </c>
      <c r="B623" s="667" t="s">
        <v>646</v>
      </c>
      <c r="C623" s="667" t="s">
        <v>233</v>
      </c>
      <c r="D623" s="667">
        <v>8</v>
      </c>
      <c r="E623" s="667">
        <v>1</v>
      </c>
      <c r="F623" s="667">
        <v>0</v>
      </c>
      <c r="G623" s="667">
        <v>0</v>
      </c>
      <c r="H623" s="667">
        <v>0</v>
      </c>
      <c r="I623" s="667">
        <v>0</v>
      </c>
      <c r="J623" s="667">
        <v>0</v>
      </c>
      <c r="K623" s="667">
        <v>0</v>
      </c>
      <c r="L623" s="667">
        <v>0</v>
      </c>
      <c r="M623" s="667">
        <v>0</v>
      </c>
      <c r="N623" s="667">
        <v>0</v>
      </c>
      <c r="O623" s="667">
        <v>0</v>
      </c>
      <c r="P623" s="667">
        <v>0</v>
      </c>
      <c r="Q623" s="667">
        <v>0</v>
      </c>
      <c r="R623" s="667">
        <v>0</v>
      </c>
      <c r="S623" s="668">
        <v>0</v>
      </c>
    </row>
    <row r="624" spans="1:19">
      <c r="A624" s="667" t="s">
        <v>1154</v>
      </c>
      <c r="B624" s="667" t="s">
        <v>1048</v>
      </c>
      <c r="C624" s="667" t="s">
        <v>233</v>
      </c>
      <c r="D624" s="667">
        <v>8</v>
      </c>
      <c r="E624" s="667">
        <v>1</v>
      </c>
      <c r="F624" s="667">
        <v>0</v>
      </c>
      <c r="G624" s="667">
        <v>0</v>
      </c>
      <c r="H624" s="667">
        <v>0</v>
      </c>
      <c r="I624" s="667">
        <v>0</v>
      </c>
      <c r="J624" s="667">
        <v>0</v>
      </c>
      <c r="K624" s="667">
        <v>0</v>
      </c>
      <c r="L624" s="667">
        <v>0</v>
      </c>
      <c r="M624" s="667">
        <v>0</v>
      </c>
      <c r="N624" s="667">
        <v>0</v>
      </c>
      <c r="O624" s="667">
        <v>0</v>
      </c>
      <c r="P624" s="667">
        <v>0</v>
      </c>
      <c r="Q624" s="667">
        <v>0</v>
      </c>
      <c r="R624" s="667">
        <v>0</v>
      </c>
      <c r="S624" s="668">
        <v>0</v>
      </c>
    </row>
    <row r="625" spans="1:19">
      <c r="A625" s="667" t="s">
        <v>1154</v>
      </c>
      <c r="B625" s="667" t="s">
        <v>689</v>
      </c>
      <c r="C625" s="667" t="s">
        <v>233</v>
      </c>
      <c r="D625" s="667">
        <v>8</v>
      </c>
      <c r="E625" s="667">
        <v>1</v>
      </c>
      <c r="F625" s="667">
        <v>212</v>
      </c>
      <c r="G625" s="667">
        <v>212</v>
      </c>
      <c r="H625" s="667">
        <v>212</v>
      </c>
      <c r="I625" s="667">
        <v>212</v>
      </c>
      <c r="J625" s="667">
        <v>212</v>
      </c>
      <c r="K625" s="667">
        <v>212</v>
      </c>
      <c r="L625" s="667">
        <v>212</v>
      </c>
      <c r="M625" s="667">
        <v>212</v>
      </c>
      <c r="N625" s="667">
        <v>212</v>
      </c>
      <c r="O625" s="667">
        <v>212</v>
      </c>
      <c r="P625" s="667">
        <v>212</v>
      </c>
      <c r="Q625" s="667">
        <v>212</v>
      </c>
      <c r="R625" s="667">
        <v>212</v>
      </c>
      <c r="S625" s="668">
        <v>211697</v>
      </c>
    </row>
    <row r="626" spans="1:19">
      <c r="A626" s="667" t="s">
        <v>1154</v>
      </c>
      <c r="B626" s="667" t="s">
        <v>647</v>
      </c>
      <c r="C626" s="667" t="s">
        <v>233</v>
      </c>
      <c r="D626" s="667">
        <v>8</v>
      </c>
      <c r="E626" s="667">
        <v>1</v>
      </c>
      <c r="F626" s="667">
        <v>45</v>
      </c>
      <c r="G626" s="667">
        <v>45</v>
      </c>
      <c r="H626" s="667">
        <v>45</v>
      </c>
      <c r="I626" s="667">
        <v>45</v>
      </c>
      <c r="J626" s="667">
        <v>45</v>
      </c>
      <c r="K626" s="667">
        <v>45</v>
      </c>
      <c r="L626" s="667">
        <v>45</v>
      </c>
      <c r="M626" s="667">
        <v>45</v>
      </c>
      <c r="N626" s="667">
        <v>45</v>
      </c>
      <c r="O626" s="667">
        <v>45</v>
      </c>
      <c r="P626" s="667">
        <v>45</v>
      </c>
      <c r="Q626" s="667">
        <v>45</v>
      </c>
      <c r="R626" s="667">
        <v>45</v>
      </c>
      <c r="S626" s="668">
        <v>45420</v>
      </c>
    </row>
    <row r="627" spans="1:19">
      <c r="A627" s="667" t="s">
        <v>1154</v>
      </c>
      <c r="B627" s="667" t="s">
        <v>1049</v>
      </c>
      <c r="C627" s="667" t="s">
        <v>233</v>
      </c>
      <c r="D627" s="667">
        <v>8</v>
      </c>
      <c r="E627" s="667">
        <v>1</v>
      </c>
      <c r="F627" s="667">
        <v>0</v>
      </c>
      <c r="G627" s="667">
        <v>0</v>
      </c>
      <c r="H627" s="667">
        <v>0</v>
      </c>
      <c r="I627" s="667">
        <v>0</v>
      </c>
      <c r="J627" s="667">
        <v>0</v>
      </c>
      <c r="K627" s="667">
        <v>0</v>
      </c>
      <c r="L627" s="667">
        <v>0</v>
      </c>
      <c r="M627" s="667">
        <v>0</v>
      </c>
      <c r="N627" s="667">
        <v>0</v>
      </c>
      <c r="O627" s="667">
        <v>0</v>
      </c>
      <c r="P627" s="667">
        <v>0</v>
      </c>
      <c r="Q627" s="667">
        <v>0</v>
      </c>
      <c r="R627" s="667">
        <v>0</v>
      </c>
      <c r="S627" s="668">
        <v>0</v>
      </c>
    </row>
    <row r="628" spans="1:19">
      <c r="A628" s="667" t="s">
        <v>1154</v>
      </c>
      <c r="B628" s="667" t="s">
        <v>240</v>
      </c>
      <c r="C628" s="667" t="s">
        <v>233</v>
      </c>
      <c r="D628" s="667">
        <v>8</v>
      </c>
      <c r="E628" s="667">
        <v>1</v>
      </c>
      <c r="F628" s="667">
        <v>3031</v>
      </c>
      <c r="G628" s="667">
        <v>3031</v>
      </c>
      <c r="H628" s="667">
        <v>3031</v>
      </c>
      <c r="I628" s="667">
        <v>3031</v>
      </c>
      <c r="J628" s="667">
        <v>3031</v>
      </c>
      <c r="K628" s="667">
        <v>3031</v>
      </c>
      <c r="L628" s="667">
        <v>3031</v>
      </c>
      <c r="M628" s="667">
        <v>3031</v>
      </c>
      <c r="N628" s="667">
        <v>3031</v>
      </c>
      <c r="O628" s="667">
        <v>3031</v>
      </c>
      <c r="P628" s="667">
        <v>3031</v>
      </c>
      <c r="Q628" s="667">
        <v>3031</v>
      </c>
      <c r="R628" s="667">
        <v>3031</v>
      </c>
      <c r="S628" s="668">
        <v>3031027</v>
      </c>
    </row>
    <row r="629" spans="1:19">
      <c r="A629" s="667" t="s">
        <v>1154</v>
      </c>
      <c r="B629" s="667" t="s">
        <v>2471</v>
      </c>
      <c r="C629" s="667" t="s">
        <v>233</v>
      </c>
      <c r="D629" s="667">
        <v>8</v>
      </c>
      <c r="E629" s="667">
        <v>1</v>
      </c>
      <c r="F629" s="667">
        <v>0</v>
      </c>
      <c r="G629" s="667">
        <v>0</v>
      </c>
      <c r="H629" s="667">
        <v>0</v>
      </c>
      <c r="I629" s="667">
        <v>0</v>
      </c>
      <c r="J629" s="667">
        <v>0</v>
      </c>
      <c r="K629" s="667">
        <v>0</v>
      </c>
      <c r="L629" s="667">
        <v>0</v>
      </c>
      <c r="M629" s="667">
        <v>0</v>
      </c>
      <c r="N629" s="667">
        <v>0</v>
      </c>
      <c r="O629" s="667">
        <v>0</v>
      </c>
      <c r="P629" s="667">
        <v>0</v>
      </c>
      <c r="Q629" s="667">
        <v>0</v>
      </c>
      <c r="R629" s="667">
        <v>0</v>
      </c>
      <c r="S629" s="668">
        <v>0</v>
      </c>
    </row>
    <row r="630" spans="1:19">
      <c r="A630" s="667" t="s">
        <v>1154</v>
      </c>
      <c r="B630" s="667" t="s">
        <v>241</v>
      </c>
      <c r="C630" s="667" t="s">
        <v>233</v>
      </c>
      <c r="D630" s="667">
        <v>8</v>
      </c>
      <c r="E630" s="667">
        <v>1</v>
      </c>
      <c r="F630" s="667">
        <v>0</v>
      </c>
      <c r="G630" s="667">
        <v>0</v>
      </c>
      <c r="H630" s="667">
        <v>0</v>
      </c>
      <c r="I630" s="667">
        <v>0</v>
      </c>
      <c r="J630" s="667">
        <v>0</v>
      </c>
      <c r="K630" s="667">
        <v>0</v>
      </c>
      <c r="L630" s="667">
        <v>0</v>
      </c>
      <c r="M630" s="667">
        <v>0</v>
      </c>
      <c r="N630" s="667">
        <v>0</v>
      </c>
      <c r="O630" s="667">
        <v>0</v>
      </c>
      <c r="P630" s="667">
        <v>0</v>
      </c>
      <c r="Q630" s="667">
        <v>0</v>
      </c>
      <c r="R630" s="667">
        <v>0</v>
      </c>
      <c r="S630" s="668">
        <v>0</v>
      </c>
    </row>
    <row r="631" spans="1:19">
      <c r="A631" s="667" t="s">
        <v>1154</v>
      </c>
      <c r="B631" s="667" t="s">
        <v>1050</v>
      </c>
      <c r="C631" s="667" t="s">
        <v>233</v>
      </c>
      <c r="D631" s="667">
        <v>8</v>
      </c>
      <c r="E631" s="667">
        <v>1</v>
      </c>
      <c r="F631" s="667">
        <v>0</v>
      </c>
      <c r="G631" s="667">
        <v>0</v>
      </c>
      <c r="H631" s="667">
        <v>0</v>
      </c>
      <c r="I631" s="667">
        <v>0</v>
      </c>
      <c r="J631" s="667">
        <v>0</v>
      </c>
      <c r="K631" s="667">
        <v>0</v>
      </c>
      <c r="L631" s="667">
        <v>0</v>
      </c>
      <c r="M631" s="667">
        <v>0</v>
      </c>
      <c r="N631" s="667">
        <v>0</v>
      </c>
      <c r="O631" s="667">
        <v>0</v>
      </c>
      <c r="P631" s="667">
        <v>0</v>
      </c>
      <c r="Q631" s="667">
        <v>0</v>
      </c>
      <c r="R631" s="667">
        <v>0</v>
      </c>
      <c r="S631" s="668">
        <v>0</v>
      </c>
    </row>
    <row r="632" spans="1:19">
      <c r="A632" s="667" t="s">
        <v>1154</v>
      </c>
      <c r="B632" s="667" t="s">
        <v>690</v>
      </c>
      <c r="C632" s="667" t="s">
        <v>233</v>
      </c>
      <c r="D632" s="667">
        <v>8</v>
      </c>
      <c r="E632" s="667">
        <v>1</v>
      </c>
      <c r="F632" s="667">
        <v>25</v>
      </c>
      <c r="G632" s="667">
        <v>25</v>
      </c>
      <c r="H632" s="667">
        <v>25</v>
      </c>
      <c r="I632" s="667">
        <v>25</v>
      </c>
      <c r="J632" s="667">
        <v>25</v>
      </c>
      <c r="K632" s="667">
        <v>25</v>
      </c>
      <c r="L632" s="667">
        <v>25</v>
      </c>
      <c r="M632" s="667">
        <v>25</v>
      </c>
      <c r="N632" s="667">
        <v>25</v>
      </c>
      <c r="O632" s="667">
        <v>25</v>
      </c>
      <c r="P632" s="667">
        <v>25</v>
      </c>
      <c r="Q632" s="667">
        <v>25</v>
      </c>
      <c r="R632" s="667">
        <v>25</v>
      </c>
      <c r="S632" s="668">
        <v>24585</v>
      </c>
    </row>
    <row r="633" spans="1:19">
      <c r="A633" s="667" t="s">
        <v>1154</v>
      </c>
      <c r="B633" s="667" t="s">
        <v>1051</v>
      </c>
      <c r="C633" s="667" t="s">
        <v>233</v>
      </c>
      <c r="D633" s="667">
        <v>8</v>
      </c>
      <c r="E633" s="667">
        <v>1</v>
      </c>
      <c r="F633" s="667">
        <v>0</v>
      </c>
      <c r="G633" s="667">
        <v>0</v>
      </c>
      <c r="H633" s="667">
        <v>0</v>
      </c>
      <c r="I633" s="667">
        <v>0</v>
      </c>
      <c r="J633" s="667">
        <v>0</v>
      </c>
      <c r="K633" s="667">
        <v>0</v>
      </c>
      <c r="L633" s="667">
        <v>0</v>
      </c>
      <c r="M633" s="667">
        <v>0</v>
      </c>
      <c r="N633" s="667">
        <v>0</v>
      </c>
      <c r="O633" s="667">
        <v>0</v>
      </c>
      <c r="P633" s="667">
        <v>0</v>
      </c>
      <c r="Q633" s="667">
        <v>0</v>
      </c>
      <c r="R633" s="667">
        <v>0</v>
      </c>
      <c r="S633" s="668">
        <v>0</v>
      </c>
    </row>
    <row r="634" spans="1:19">
      <c r="A634" s="667" t="s">
        <v>1154</v>
      </c>
      <c r="B634" s="667" t="s">
        <v>1052</v>
      </c>
      <c r="C634" s="667" t="s">
        <v>233</v>
      </c>
      <c r="D634" s="667">
        <v>8</v>
      </c>
      <c r="E634" s="667">
        <v>1</v>
      </c>
      <c r="F634" s="667">
        <v>0</v>
      </c>
      <c r="G634" s="667">
        <v>0</v>
      </c>
      <c r="H634" s="667">
        <v>0</v>
      </c>
      <c r="I634" s="667">
        <v>0</v>
      </c>
      <c r="J634" s="667">
        <v>0</v>
      </c>
      <c r="K634" s="667">
        <v>0</v>
      </c>
      <c r="L634" s="667">
        <v>0</v>
      </c>
      <c r="M634" s="667">
        <v>0</v>
      </c>
      <c r="N634" s="667">
        <v>0</v>
      </c>
      <c r="O634" s="667">
        <v>0</v>
      </c>
      <c r="P634" s="667">
        <v>0</v>
      </c>
      <c r="Q634" s="667">
        <v>0</v>
      </c>
      <c r="R634" s="667">
        <v>0</v>
      </c>
      <c r="S634" s="668">
        <v>0</v>
      </c>
    </row>
    <row r="635" spans="1:19">
      <c r="A635" s="667" t="s">
        <v>1154</v>
      </c>
      <c r="B635" s="667" t="s">
        <v>675</v>
      </c>
      <c r="C635" s="667" t="s">
        <v>233</v>
      </c>
      <c r="D635" s="667">
        <v>8</v>
      </c>
      <c r="E635" s="667">
        <v>1</v>
      </c>
      <c r="F635" s="667">
        <v>0</v>
      </c>
      <c r="G635" s="667">
        <v>0</v>
      </c>
      <c r="H635" s="667">
        <v>0</v>
      </c>
      <c r="I635" s="667">
        <v>0</v>
      </c>
      <c r="J635" s="667">
        <v>0</v>
      </c>
      <c r="K635" s="667">
        <v>0</v>
      </c>
      <c r="L635" s="667">
        <v>0</v>
      </c>
      <c r="M635" s="667">
        <v>0</v>
      </c>
      <c r="N635" s="667">
        <v>0</v>
      </c>
      <c r="O635" s="667">
        <v>0</v>
      </c>
      <c r="P635" s="667">
        <v>0</v>
      </c>
      <c r="Q635" s="667">
        <v>0</v>
      </c>
      <c r="R635" s="667">
        <v>0</v>
      </c>
      <c r="S635" s="668">
        <v>0</v>
      </c>
    </row>
    <row r="636" spans="1:19">
      <c r="A636" s="667" t="s">
        <v>1154</v>
      </c>
      <c r="B636" s="667" t="s">
        <v>1053</v>
      </c>
      <c r="C636" s="667" t="s">
        <v>233</v>
      </c>
      <c r="D636" s="667">
        <v>8</v>
      </c>
      <c r="E636" s="667">
        <v>1</v>
      </c>
      <c r="F636" s="667">
        <v>0</v>
      </c>
      <c r="G636" s="667">
        <v>0</v>
      </c>
      <c r="H636" s="667">
        <v>0</v>
      </c>
      <c r="I636" s="667">
        <v>0</v>
      </c>
      <c r="J636" s="667">
        <v>0</v>
      </c>
      <c r="K636" s="667">
        <v>0</v>
      </c>
      <c r="L636" s="667">
        <v>0</v>
      </c>
      <c r="M636" s="667">
        <v>0</v>
      </c>
      <c r="N636" s="667">
        <v>0</v>
      </c>
      <c r="O636" s="667">
        <v>0</v>
      </c>
      <c r="P636" s="667">
        <v>0</v>
      </c>
      <c r="Q636" s="667">
        <v>0</v>
      </c>
      <c r="R636" s="667">
        <v>0</v>
      </c>
      <c r="S636" s="668">
        <v>0</v>
      </c>
    </row>
    <row r="637" spans="1:19">
      <c r="A637" s="667" t="s">
        <v>1154</v>
      </c>
      <c r="B637" s="667" t="s">
        <v>651</v>
      </c>
      <c r="C637" s="667" t="s">
        <v>233</v>
      </c>
      <c r="D637" s="667">
        <v>8</v>
      </c>
      <c r="E637" s="667">
        <v>1</v>
      </c>
      <c r="F637" s="667">
        <v>0</v>
      </c>
      <c r="G637" s="667">
        <v>0</v>
      </c>
      <c r="H637" s="667">
        <v>0</v>
      </c>
      <c r="I637" s="667">
        <v>0</v>
      </c>
      <c r="J637" s="667">
        <v>0</v>
      </c>
      <c r="K637" s="667">
        <v>0</v>
      </c>
      <c r="L637" s="667">
        <v>0</v>
      </c>
      <c r="M637" s="667">
        <v>0</v>
      </c>
      <c r="N637" s="667">
        <v>0</v>
      </c>
      <c r="O637" s="667">
        <v>0</v>
      </c>
      <c r="P637" s="667">
        <v>0</v>
      </c>
      <c r="Q637" s="667">
        <v>0</v>
      </c>
      <c r="R637" s="667">
        <v>0</v>
      </c>
      <c r="S637" s="668">
        <v>0</v>
      </c>
    </row>
    <row r="638" spans="1:19">
      <c r="A638" s="667" t="s">
        <v>1154</v>
      </c>
      <c r="B638" s="667" t="s">
        <v>1054</v>
      </c>
      <c r="C638" s="667" t="s">
        <v>233</v>
      </c>
      <c r="D638" s="667">
        <v>8</v>
      </c>
      <c r="E638" s="667">
        <v>1</v>
      </c>
      <c r="F638" s="667">
        <v>0</v>
      </c>
      <c r="G638" s="667">
        <v>0</v>
      </c>
      <c r="H638" s="667">
        <v>0</v>
      </c>
      <c r="I638" s="667">
        <v>0</v>
      </c>
      <c r="J638" s="667">
        <v>0</v>
      </c>
      <c r="K638" s="667">
        <v>0</v>
      </c>
      <c r="L638" s="667">
        <v>0</v>
      </c>
      <c r="M638" s="667">
        <v>0</v>
      </c>
      <c r="N638" s="667">
        <v>0</v>
      </c>
      <c r="O638" s="667">
        <v>0</v>
      </c>
      <c r="P638" s="667">
        <v>0</v>
      </c>
      <c r="Q638" s="667">
        <v>0</v>
      </c>
      <c r="R638" s="667">
        <v>0</v>
      </c>
      <c r="S638" s="668">
        <v>0</v>
      </c>
    </row>
    <row r="639" spans="1:19">
      <c r="A639" s="667" t="s">
        <v>1154</v>
      </c>
      <c r="B639" s="667" t="s">
        <v>676</v>
      </c>
      <c r="C639" s="667" t="s">
        <v>233</v>
      </c>
      <c r="D639" s="667">
        <v>8</v>
      </c>
      <c r="E639" s="667">
        <v>1</v>
      </c>
      <c r="F639" s="667">
        <v>29</v>
      </c>
      <c r="G639" s="667">
        <v>29</v>
      </c>
      <c r="H639" s="667">
        <v>29</v>
      </c>
      <c r="I639" s="667">
        <v>29</v>
      </c>
      <c r="J639" s="667">
        <v>29</v>
      </c>
      <c r="K639" s="667">
        <v>29</v>
      </c>
      <c r="L639" s="667">
        <v>29</v>
      </c>
      <c r="M639" s="667">
        <v>29</v>
      </c>
      <c r="N639" s="667">
        <v>29</v>
      </c>
      <c r="O639" s="667">
        <v>29</v>
      </c>
      <c r="P639" s="667">
        <v>29</v>
      </c>
      <c r="Q639" s="667">
        <v>29</v>
      </c>
      <c r="R639" s="667">
        <v>29</v>
      </c>
      <c r="S639" s="668">
        <v>29377</v>
      </c>
    </row>
    <row r="640" spans="1:19">
      <c r="A640" s="667" t="s">
        <v>1154</v>
      </c>
      <c r="B640" s="667" t="s">
        <v>1055</v>
      </c>
      <c r="C640" s="667" t="s">
        <v>233</v>
      </c>
      <c r="D640" s="667">
        <v>8</v>
      </c>
      <c r="E640" s="667">
        <v>1</v>
      </c>
      <c r="F640" s="667">
        <v>0</v>
      </c>
      <c r="G640" s="667">
        <v>0</v>
      </c>
      <c r="H640" s="667">
        <v>0</v>
      </c>
      <c r="I640" s="667">
        <v>0</v>
      </c>
      <c r="J640" s="667">
        <v>0</v>
      </c>
      <c r="K640" s="667">
        <v>0</v>
      </c>
      <c r="L640" s="667">
        <v>0</v>
      </c>
      <c r="M640" s="667">
        <v>0</v>
      </c>
      <c r="N640" s="667">
        <v>0</v>
      </c>
      <c r="O640" s="667">
        <v>0</v>
      </c>
      <c r="P640" s="667">
        <v>0</v>
      </c>
      <c r="Q640" s="667">
        <v>0</v>
      </c>
      <c r="R640" s="667">
        <v>0</v>
      </c>
      <c r="S640" s="668">
        <v>0</v>
      </c>
    </row>
    <row r="641" spans="1:19">
      <c r="A641" s="667" t="s">
        <v>1154</v>
      </c>
      <c r="B641" s="667" t="s">
        <v>677</v>
      </c>
      <c r="C641" s="667" t="s">
        <v>233</v>
      </c>
      <c r="D641" s="667">
        <v>8</v>
      </c>
      <c r="E641" s="667">
        <v>1</v>
      </c>
      <c r="F641" s="667">
        <v>0</v>
      </c>
      <c r="G641" s="667">
        <v>0</v>
      </c>
      <c r="H641" s="667">
        <v>0</v>
      </c>
      <c r="I641" s="667">
        <v>0</v>
      </c>
      <c r="J641" s="667">
        <v>0</v>
      </c>
      <c r="K641" s="667">
        <v>0</v>
      </c>
      <c r="L641" s="667">
        <v>0</v>
      </c>
      <c r="M641" s="667">
        <v>0</v>
      </c>
      <c r="N641" s="667">
        <v>0</v>
      </c>
      <c r="O641" s="667">
        <v>0</v>
      </c>
      <c r="P641" s="667">
        <v>0</v>
      </c>
      <c r="Q641" s="667">
        <v>0</v>
      </c>
      <c r="R641" s="667">
        <v>0</v>
      </c>
      <c r="S641" s="668">
        <v>0</v>
      </c>
    </row>
    <row r="642" spans="1:19">
      <c r="A642" s="667" t="s">
        <v>1154</v>
      </c>
      <c r="B642" s="667" t="s">
        <v>1056</v>
      </c>
      <c r="C642" s="667" t="s">
        <v>233</v>
      </c>
      <c r="D642" s="667">
        <v>8</v>
      </c>
      <c r="E642" s="667">
        <v>1</v>
      </c>
      <c r="F642" s="667">
        <v>0</v>
      </c>
      <c r="G642" s="667">
        <v>0</v>
      </c>
      <c r="H642" s="667">
        <v>0</v>
      </c>
      <c r="I642" s="667">
        <v>0</v>
      </c>
      <c r="J642" s="667">
        <v>0</v>
      </c>
      <c r="K642" s="667">
        <v>0</v>
      </c>
      <c r="L642" s="667">
        <v>0</v>
      </c>
      <c r="M642" s="667">
        <v>0</v>
      </c>
      <c r="N642" s="667">
        <v>0</v>
      </c>
      <c r="O642" s="667">
        <v>0</v>
      </c>
      <c r="P642" s="667">
        <v>0</v>
      </c>
      <c r="Q642" s="667">
        <v>0</v>
      </c>
      <c r="R642" s="667">
        <v>0</v>
      </c>
      <c r="S642" s="668">
        <v>0</v>
      </c>
    </row>
    <row r="643" spans="1:19">
      <c r="A643" s="667" t="s">
        <v>1154</v>
      </c>
      <c r="B643" s="667" t="s">
        <v>242</v>
      </c>
      <c r="C643" s="667" t="s">
        <v>233</v>
      </c>
      <c r="D643" s="667">
        <v>8</v>
      </c>
      <c r="E643" s="667">
        <v>1</v>
      </c>
      <c r="F643" s="667">
        <v>27135</v>
      </c>
      <c r="G643" s="667">
        <v>27903</v>
      </c>
      <c r="H643" s="667">
        <v>28006</v>
      </c>
      <c r="I643" s="667">
        <v>28707</v>
      </c>
      <c r="J643" s="667">
        <v>28491</v>
      </c>
      <c r="K643" s="667">
        <v>28777</v>
      </c>
      <c r="L643" s="667">
        <v>29521</v>
      </c>
      <c r="M643" s="667">
        <v>28858</v>
      </c>
      <c r="N643" s="667">
        <v>28584</v>
      </c>
      <c r="O643" s="667">
        <v>28019</v>
      </c>
      <c r="P643" s="667">
        <v>27830</v>
      </c>
      <c r="Q643" s="667">
        <v>28515</v>
      </c>
      <c r="R643" s="667">
        <v>27175</v>
      </c>
      <c r="S643" s="668">
        <v>28363845</v>
      </c>
    </row>
    <row r="644" spans="1:19">
      <c r="A644" s="667" t="s">
        <v>1154</v>
      </c>
      <c r="B644" s="667" t="s">
        <v>1057</v>
      </c>
      <c r="C644" s="667" t="s">
        <v>233</v>
      </c>
      <c r="D644" s="667">
        <v>8</v>
      </c>
      <c r="E644" s="667">
        <v>1</v>
      </c>
      <c r="F644" s="667">
        <v>0</v>
      </c>
      <c r="G644" s="667">
        <v>0</v>
      </c>
      <c r="H644" s="667">
        <v>0</v>
      </c>
      <c r="I644" s="667">
        <v>0</v>
      </c>
      <c r="J644" s="667">
        <v>0</v>
      </c>
      <c r="K644" s="667">
        <v>0</v>
      </c>
      <c r="L644" s="667">
        <v>0</v>
      </c>
      <c r="M644" s="667">
        <v>0</v>
      </c>
      <c r="N644" s="667">
        <v>0</v>
      </c>
      <c r="O644" s="667">
        <v>0</v>
      </c>
      <c r="P644" s="667">
        <v>0</v>
      </c>
      <c r="Q644" s="667">
        <v>0</v>
      </c>
      <c r="R644" s="667">
        <v>0</v>
      </c>
      <c r="S644" s="668">
        <v>0</v>
      </c>
    </row>
    <row r="645" spans="1:19">
      <c r="A645" s="667" t="s">
        <v>1154</v>
      </c>
      <c r="B645" s="667" t="s">
        <v>1058</v>
      </c>
      <c r="C645" s="667" t="s">
        <v>233</v>
      </c>
      <c r="D645" s="667">
        <v>8</v>
      </c>
      <c r="E645" s="667">
        <v>1</v>
      </c>
      <c r="F645" s="667">
        <v>0</v>
      </c>
      <c r="G645" s="667">
        <v>0</v>
      </c>
      <c r="H645" s="667">
        <v>0</v>
      </c>
      <c r="I645" s="667">
        <v>0</v>
      </c>
      <c r="J645" s="667">
        <v>0</v>
      </c>
      <c r="K645" s="667">
        <v>0</v>
      </c>
      <c r="L645" s="667">
        <v>0</v>
      </c>
      <c r="M645" s="667">
        <v>0</v>
      </c>
      <c r="N645" s="667">
        <v>0</v>
      </c>
      <c r="O645" s="667">
        <v>0</v>
      </c>
      <c r="P645" s="667">
        <v>0</v>
      </c>
      <c r="Q645" s="667">
        <v>0</v>
      </c>
      <c r="R645" s="667">
        <v>0</v>
      </c>
      <c r="S645" s="668">
        <v>0</v>
      </c>
    </row>
    <row r="646" spans="1:19">
      <c r="A646" s="667" t="s">
        <v>1154</v>
      </c>
      <c r="B646" s="667" t="s">
        <v>772</v>
      </c>
      <c r="C646" s="667" t="s">
        <v>233</v>
      </c>
      <c r="D646" s="667">
        <v>8</v>
      </c>
      <c r="E646" s="667">
        <v>1</v>
      </c>
      <c r="F646" s="667">
        <v>0</v>
      </c>
      <c r="G646" s="667">
        <v>0</v>
      </c>
      <c r="H646" s="667">
        <v>0</v>
      </c>
      <c r="I646" s="667">
        <v>0</v>
      </c>
      <c r="J646" s="667">
        <v>0</v>
      </c>
      <c r="K646" s="667">
        <v>0</v>
      </c>
      <c r="L646" s="667">
        <v>0</v>
      </c>
      <c r="M646" s="667">
        <v>0</v>
      </c>
      <c r="N646" s="667">
        <v>0</v>
      </c>
      <c r="O646" s="667">
        <v>0</v>
      </c>
      <c r="P646" s="667">
        <v>0</v>
      </c>
      <c r="Q646" s="667">
        <v>0</v>
      </c>
      <c r="R646" s="667">
        <v>0</v>
      </c>
      <c r="S646" s="668">
        <v>0</v>
      </c>
    </row>
    <row r="647" spans="1:19">
      <c r="A647" s="667" t="s">
        <v>1154</v>
      </c>
      <c r="B647" s="667" t="s">
        <v>691</v>
      </c>
      <c r="C647" s="667" t="s">
        <v>233</v>
      </c>
      <c r="D647" s="667">
        <v>8</v>
      </c>
      <c r="E647" s="667">
        <v>1</v>
      </c>
      <c r="F647" s="667">
        <v>0</v>
      </c>
      <c r="G647" s="667">
        <v>0</v>
      </c>
      <c r="H647" s="667">
        <v>0</v>
      </c>
      <c r="I647" s="667">
        <v>0</v>
      </c>
      <c r="J647" s="667">
        <v>0</v>
      </c>
      <c r="K647" s="667">
        <v>0</v>
      </c>
      <c r="L647" s="667">
        <v>0</v>
      </c>
      <c r="M647" s="667">
        <v>0</v>
      </c>
      <c r="N647" s="667">
        <v>0</v>
      </c>
      <c r="O647" s="667">
        <v>0</v>
      </c>
      <c r="P647" s="667">
        <v>0</v>
      </c>
      <c r="Q647" s="667">
        <v>0</v>
      </c>
      <c r="R647" s="667">
        <v>0</v>
      </c>
      <c r="S647" s="668">
        <v>0</v>
      </c>
    </row>
    <row r="648" spans="1:19">
      <c r="A648" s="667" t="s">
        <v>1154</v>
      </c>
      <c r="B648" s="667" t="s">
        <v>692</v>
      </c>
      <c r="C648" s="667" t="s">
        <v>233</v>
      </c>
      <c r="D648" s="667">
        <v>8</v>
      </c>
      <c r="E648" s="667">
        <v>1</v>
      </c>
      <c r="F648" s="667">
        <v>0</v>
      </c>
      <c r="G648" s="667">
        <v>0</v>
      </c>
      <c r="H648" s="667">
        <v>0</v>
      </c>
      <c r="I648" s="667">
        <v>0</v>
      </c>
      <c r="J648" s="667">
        <v>0</v>
      </c>
      <c r="K648" s="667">
        <v>0</v>
      </c>
      <c r="L648" s="667">
        <v>0</v>
      </c>
      <c r="M648" s="667">
        <v>0</v>
      </c>
      <c r="N648" s="667">
        <v>0</v>
      </c>
      <c r="O648" s="667">
        <v>0</v>
      </c>
      <c r="P648" s="667">
        <v>0</v>
      </c>
      <c r="Q648" s="667">
        <v>0</v>
      </c>
      <c r="R648" s="667">
        <v>0</v>
      </c>
      <c r="S648" s="668">
        <v>0</v>
      </c>
    </row>
    <row r="649" spans="1:19">
      <c r="A649" s="667" t="s">
        <v>1154</v>
      </c>
      <c r="B649" s="667" t="s">
        <v>693</v>
      </c>
      <c r="C649" s="667" t="s">
        <v>233</v>
      </c>
      <c r="D649" s="667">
        <v>8</v>
      </c>
      <c r="E649" s="667">
        <v>1</v>
      </c>
      <c r="F649" s="667">
        <v>224</v>
      </c>
      <c r="G649" s="667">
        <v>224</v>
      </c>
      <c r="H649" s="667">
        <v>224</v>
      </c>
      <c r="I649" s="667">
        <v>224</v>
      </c>
      <c r="J649" s="667">
        <v>224</v>
      </c>
      <c r="K649" s="667">
        <v>224</v>
      </c>
      <c r="L649" s="667">
        <v>208</v>
      </c>
      <c r="M649" s="667">
        <v>208</v>
      </c>
      <c r="N649" s="667">
        <v>208</v>
      </c>
      <c r="O649" s="667">
        <v>208</v>
      </c>
      <c r="P649" s="667">
        <v>208</v>
      </c>
      <c r="Q649" s="667">
        <v>208</v>
      </c>
      <c r="R649" s="667">
        <v>208</v>
      </c>
      <c r="S649" s="668">
        <v>215476</v>
      </c>
    </row>
    <row r="650" spans="1:19">
      <c r="A650" s="667" t="s">
        <v>1154</v>
      </c>
      <c r="B650" s="667" t="s">
        <v>694</v>
      </c>
      <c r="C650" s="667" t="s">
        <v>233</v>
      </c>
      <c r="D650" s="667">
        <v>8</v>
      </c>
      <c r="E650" s="667">
        <v>1</v>
      </c>
      <c r="F650" s="667">
        <v>219</v>
      </c>
      <c r="G650" s="667">
        <v>219</v>
      </c>
      <c r="H650" s="667">
        <v>219</v>
      </c>
      <c r="I650" s="667">
        <v>219</v>
      </c>
      <c r="J650" s="667">
        <v>219</v>
      </c>
      <c r="K650" s="667">
        <v>219</v>
      </c>
      <c r="L650" s="667">
        <v>203</v>
      </c>
      <c r="M650" s="667">
        <v>203</v>
      </c>
      <c r="N650" s="667">
        <v>203</v>
      </c>
      <c r="O650" s="667">
        <v>203</v>
      </c>
      <c r="P650" s="667">
        <v>203</v>
      </c>
      <c r="Q650" s="667">
        <v>203</v>
      </c>
      <c r="R650" s="667">
        <v>203</v>
      </c>
      <c r="S650" s="668">
        <v>210017</v>
      </c>
    </row>
    <row r="651" spans="1:19">
      <c r="A651" s="667" t="s">
        <v>1154</v>
      </c>
      <c r="B651" s="667" t="s">
        <v>1059</v>
      </c>
      <c r="C651" s="667" t="s">
        <v>233</v>
      </c>
      <c r="D651" s="667">
        <v>8</v>
      </c>
      <c r="E651" s="667">
        <v>1</v>
      </c>
      <c r="F651" s="667">
        <v>0</v>
      </c>
      <c r="G651" s="667">
        <v>0</v>
      </c>
      <c r="H651" s="667">
        <v>0</v>
      </c>
      <c r="I651" s="667">
        <v>0</v>
      </c>
      <c r="J651" s="667">
        <v>0</v>
      </c>
      <c r="K651" s="667">
        <v>0</v>
      </c>
      <c r="L651" s="667">
        <v>0</v>
      </c>
      <c r="M651" s="667">
        <v>0</v>
      </c>
      <c r="N651" s="667">
        <v>0</v>
      </c>
      <c r="O651" s="667">
        <v>0</v>
      </c>
      <c r="P651" s="667">
        <v>0</v>
      </c>
      <c r="Q651" s="667">
        <v>0</v>
      </c>
      <c r="R651" s="667">
        <v>0</v>
      </c>
      <c r="S651" s="668">
        <v>0</v>
      </c>
    </row>
    <row r="652" spans="1:19">
      <c r="A652" s="667" t="s">
        <v>1154</v>
      </c>
      <c r="B652" s="667" t="s">
        <v>1060</v>
      </c>
      <c r="C652" s="667" t="s">
        <v>233</v>
      </c>
      <c r="D652" s="667">
        <v>8</v>
      </c>
      <c r="E652" s="667">
        <v>1</v>
      </c>
      <c r="F652" s="667">
        <v>0</v>
      </c>
      <c r="G652" s="667">
        <v>0</v>
      </c>
      <c r="H652" s="667">
        <v>0</v>
      </c>
      <c r="I652" s="667">
        <v>0</v>
      </c>
      <c r="J652" s="667">
        <v>0</v>
      </c>
      <c r="K652" s="667">
        <v>0</v>
      </c>
      <c r="L652" s="667">
        <v>0</v>
      </c>
      <c r="M652" s="667">
        <v>0</v>
      </c>
      <c r="N652" s="667">
        <v>0</v>
      </c>
      <c r="O652" s="667">
        <v>0</v>
      </c>
      <c r="P652" s="667">
        <v>0</v>
      </c>
      <c r="Q652" s="667">
        <v>0</v>
      </c>
      <c r="R652" s="667">
        <v>0</v>
      </c>
      <c r="S652" s="668">
        <v>0</v>
      </c>
    </row>
    <row r="653" spans="1:19">
      <c r="A653" s="667" t="s">
        <v>1154</v>
      </c>
      <c r="B653" s="667" t="s">
        <v>1061</v>
      </c>
      <c r="C653" s="667" t="s">
        <v>233</v>
      </c>
      <c r="D653" s="667">
        <v>8</v>
      </c>
      <c r="E653" s="667">
        <v>1</v>
      </c>
      <c r="F653" s="667">
        <v>0</v>
      </c>
      <c r="G653" s="667">
        <v>0</v>
      </c>
      <c r="H653" s="667">
        <v>0</v>
      </c>
      <c r="I653" s="667">
        <v>0</v>
      </c>
      <c r="J653" s="667">
        <v>0</v>
      </c>
      <c r="K653" s="667">
        <v>0</v>
      </c>
      <c r="L653" s="667">
        <v>0</v>
      </c>
      <c r="M653" s="667">
        <v>0</v>
      </c>
      <c r="N653" s="667">
        <v>0</v>
      </c>
      <c r="O653" s="667">
        <v>0</v>
      </c>
      <c r="P653" s="667">
        <v>0</v>
      </c>
      <c r="Q653" s="667">
        <v>0</v>
      </c>
      <c r="R653" s="667">
        <v>0</v>
      </c>
      <c r="S653" s="668">
        <v>0</v>
      </c>
    </row>
    <row r="654" spans="1:19">
      <c r="A654" s="667" t="s">
        <v>1154</v>
      </c>
      <c r="B654" s="667" t="s">
        <v>1062</v>
      </c>
      <c r="C654" s="667" t="s">
        <v>233</v>
      </c>
      <c r="D654" s="667">
        <v>8</v>
      </c>
      <c r="E654" s="667">
        <v>1</v>
      </c>
      <c r="F654" s="667">
        <v>0</v>
      </c>
      <c r="G654" s="667">
        <v>0</v>
      </c>
      <c r="H654" s="667">
        <v>0</v>
      </c>
      <c r="I654" s="667">
        <v>0</v>
      </c>
      <c r="J654" s="667">
        <v>0</v>
      </c>
      <c r="K654" s="667">
        <v>0</v>
      </c>
      <c r="L654" s="667">
        <v>0</v>
      </c>
      <c r="M654" s="667">
        <v>0</v>
      </c>
      <c r="N654" s="667">
        <v>0</v>
      </c>
      <c r="O654" s="667">
        <v>0</v>
      </c>
      <c r="P654" s="667">
        <v>0</v>
      </c>
      <c r="Q654" s="667">
        <v>0</v>
      </c>
      <c r="R654" s="667">
        <v>0</v>
      </c>
      <c r="S654" s="668">
        <v>0</v>
      </c>
    </row>
    <row r="655" spans="1:19">
      <c r="A655" s="667" t="s">
        <v>1154</v>
      </c>
      <c r="B655" s="667" t="s">
        <v>243</v>
      </c>
      <c r="C655" s="667" t="s">
        <v>233</v>
      </c>
      <c r="D655" s="667">
        <v>8</v>
      </c>
      <c r="E655" s="667">
        <v>1</v>
      </c>
      <c r="F655" s="667">
        <v>5975</v>
      </c>
      <c r="G655" s="667">
        <v>1134</v>
      </c>
      <c r="H655" s="667">
        <v>1134</v>
      </c>
      <c r="I655" s="667">
        <v>1134</v>
      </c>
      <c r="J655" s="667">
        <v>1134</v>
      </c>
      <c r="K655" s="667">
        <v>1134</v>
      </c>
      <c r="L655" s="667">
        <v>1135</v>
      </c>
      <c r="M655" s="667">
        <v>1135</v>
      </c>
      <c r="N655" s="667">
        <v>1135</v>
      </c>
      <c r="O655" s="667">
        <v>1135</v>
      </c>
      <c r="P655" s="667">
        <v>1135</v>
      </c>
      <c r="Q655" s="667">
        <v>1135</v>
      </c>
      <c r="R655" s="667">
        <v>1749</v>
      </c>
      <c r="S655" s="668">
        <v>1361826</v>
      </c>
    </row>
    <row r="656" spans="1:19">
      <c r="A656" s="667" t="s">
        <v>1154</v>
      </c>
      <c r="B656" s="667" t="s">
        <v>2472</v>
      </c>
      <c r="C656" s="667" t="s">
        <v>233</v>
      </c>
      <c r="D656" s="667">
        <v>8</v>
      </c>
      <c r="E656" s="667">
        <v>1</v>
      </c>
      <c r="F656" s="667">
        <v>0</v>
      </c>
      <c r="G656" s="667">
        <v>0</v>
      </c>
      <c r="H656" s="667">
        <v>0</v>
      </c>
      <c r="I656" s="667">
        <v>0</v>
      </c>
      <c r="J656" s="667">
        <v>0</v>
      </c>
      <c r="K656" s="667">
        <v>0</v>
      </c>
      <c r="L656" s="667">
        <v>0</v>
      </c>
      <c r="M656" s="667">
        <v>0</v>
      </c>
      <c r="N656" s="667">
        <v>0</v>
      </c>
      <c r="O656" s="667">
        <v>0</v>
      </c>
      <c r="P656" s="667">
        <v>0</v>
      </c>
      <c r="Q656" s="667">
        <v>0</v>
      </c>
      <c r="R656" s="667">
        <v>0</v>
      </c>
      <c r="S656" s="668">
        <v>0</v>
      </c>
    </row>
    <row r="657" spans="1:19">
      <c r="A657" s="667" t="s">
        <v>1154</v>
      </c>
      <c r="B657" s="667" t="s">
        <v>244</v>
      </c>
      <c r="C657" s="667" t="s">
        <v>233</v>
      </c>
      <c r="D657" s="667">
        <v>8</v>
      </c>
      <c r="E657" s="667">
        <v>1</v>
      </c>
      <c r="F657" s="667">
        <v>0</v>
      </c>
      <c r="G657" s="667">
        <v>0</v>
      </c>
      <c r="H657" s="667">
        <v>0</v>
      </c>
      <c r="I657" s="667">
        <v>0</v>
      </c>
      <c r="J657" s="667">
        <v>0</v>
      </c>
      <c r="K657" s="667">
        <v>0</v>
      </c>
      <c r="L657" s="667">
        <v>0</v>
      </c>
      <c r="M657" s="667">
        <v>0</v>
      </c>
      <c r="N657" s="667">
        <v>0</v>
      </c>
      <c r="O657" s="667">
        <v>0</v>
      </c>
      <c r="P657" s="667">
        <v>0</v>
      </c>
      <c r="Q657" s="667">
        <v>0</v>
      </c>
      <c r="R657" s="667">
        <v>0</v>
      </c>
      <c r="S657" s="668">
        <v>0</v>
      </c>
    </row>
    <row r="658" spans="1:19">
      <c r="A658" s="667" t="s">
        <v>1154</v>
      </c>
      <c r="B658" s="667" t="s">
        <v>1063</v>
      </c>
      <c r="C658" s="667" t="s">
        <v>233</v>
      </c>
      <c r="D658" s="667">
        <v>8</v>
      </c>
      <c r="E658" s="667">
        <v>1</v>
      </c>
      <c r="F658" s="667">
        <v>0</v>
      </c>
      <c r="G658" s="667">
        <v>0</v>
      </c>
      <c r="H658" s="667">
        <v>0</v>
      </c>
      <c r="I658" s="667">
        <v>0</v>
      </c>
      <c r="J658" s="667">
        <v>0</v>
      </c>
      <c r="K658" s="667">
        <v>0</v>
      </c>
      <c r="L658" s="667">
        <v>0</v>
      </c>
      <c r="M658" s="667">
        <v>0</v>
      </c>
      <c r="N658" s="667">
        <v>0</v>
      </c>
      <c r="O658" s="667">
        <v>0</v>
      </c>
      <c r="P658" s="667">
        <v>0</v>
      </c>
      <c r="Q658" s="667">
        <v>0</v>
      </c>
      <c r="R658" s="667">
        <v>0</v>
      </c>
      <c r="S658" s="668">
        <v>0</v>
      </c>
    </row>
    <row r="659" spans="1:19">
      <c r="A659" s="667" t="s">
        <v>1154</v>
      </c>
      <c r="B659" s="667" t="s">
        <v>678</v>
      </c>
      <c r="C659" s="667" t="s">
        <v>233</v>
      </c>
      <c r="D659" s="667">
        <v>8</v>
      </c>
      <c r="E659" s="667">
        <v>1</v>
      </c>
      <c r="F659" s="667">
        <v>23</v>
      </c>
      <c r="G659" s="667">
        <v>23</v>
      </c>
      <c r="H659" s="667">
        <v>23</v>
      </c>
      <c r="I659" s="667">
        <v>23</v>
      </c>
      <c r="J659" s="667">
        <v>23</v>
      </c>
      <c r="K659" s="667">
        <v>23</v>
      </c>
      <c r="L659" s="667">
        <v>23</v>
      </c>
      <c r="M659" s="667">
        <v>23</v>
      </c>
      <c r="N659" s="667">
        <v>23</v>
      </c>
      <c r="O659" s="667">
        <v>23</v>
      </c>
      <c r="P659" s="667">
        <v>23</v>
      </c>
      <c r="Q659" s="667">
        <v>23</v>
      </c>
      <c r="R659" s="667">
        <v>23</v>
      </c>
      <c r="S659" s="668">
        <v>22994</v>
      </c>
    </row>
    <row r="660" spans="1:19">
      <c r="A660" s="667" t="s">
        <v>1154</v>
      </c>
      <c r="B660" s="667" t="s">
        <v>1064</v>
      </c>
      <c r="C660" s="667" t="s">
        <v>233</v>
      </c>
      <c r="D660" s="667">
        <v>8</v>
      </c>
      <c r="E660" s="667">
        <v>1</v>
      </c>
      <c r="F660" s="667">
        <v>0</v>
      </c>
      <c r="G660" s="667">
        <v>0</v>
      </c>
      <c r="H660" s="667">
        <v>0</v>
      </c>
      <c r="I660" s="667">
        <v>0</v>
      </c>
      <c r="J660" s="667">
        <v>0</v>
      </c>
      <c r="K660" s="667">
        <v>0</v>
      </c>
      <c r="L660" s="667">
        <v>0</v>
      </c>
      <c r="M660" s="667">
        <v>0</v>
      </c>
      <c r="N660" s="667">
        <v>0</v>
      </c>
      <c r="O660" s="667">
        <v>0</v>
      </c>
      <c r="P660" s="667">
        <v>0</v>
      </c>
      <c r="Q660" s="667">
        <v>0</v>
      </c>
      <c r="R660" s="667">
        <v>0</v>
      </c>
      <c r="S660" s="668">
        <v>0</v>
      </c>
    </row>
    <row r="661" spans="1:19">
      <c r="A661" s="667" t="s">
        <v>1154</v>
      </c>
      <c r="B661" s="667" t="s">
        <v>191</v>
      </c>
      <c r="C661" s="667" t="s">
        <v>233</v>
      </c>
      <c r="D661" s="667">
        <v>8</v>
      </c>
      <c r="E661" s="667">
        <v>1</v>
      </c>
      <c r="F661" s="667">
        <v>0</v>
      </c>
      <c r="G661" s="667">
        <v>0</v>
      </c>
      <c r="H661" s="667">
        <v>0</v>
      </c>
      <c r="I661" s="667">
        <v>0</v>
      </c>
      <c r="J661" s="667">
        <v>0</v>
      </c>
      <c r="K661" s="667">
        <v>0</v>
      </c>
      <c r="L661" s="667">
        <v>0</v>
      </c>
      <c r="M661" s="667">
        <v>0</v>
      </c>
      <c r="N661" s="667">
        <v>0</v>
      </c>
      <c r="O661" s="667">
        <v>0</v>
      </c>
      <c r="P661" s="667">
        <v>0</v>
      </c>
      <c r="Q661" s="667">
        <v>0</v>
      </c>
      <c r="R661" s="667">
        <v>0</v>
      </c>
      <c r="S661" s="668">
        <v>0</v>
      </c>
    </row>
    <row r="662" spans="1:19">
      <c r="A662" s="667" t="s">
        <v>1154</v>
      </c>
      <c r="B662" s="667" t="s">
        <v>1065</v>
      </c>
      <c r="C662" s="667" t="s">
        <v>233</v>
      </c>
      <c r="D662" s="667">
        <v>8</v>
      </c>
      <c r="E662" s="667">
        <v>1</v>
      </c>
      <c r="F662" s="667">
        <v>0</v>
      </c>
      <c r="G662" s="667">
        <v>0</v>
      </c>
      <c r="H662" s="667">
        <v>0</v>
      </c>
      <c r="I662" s="667">
        <v>0</v>
      </c>
      <c r="J662" s="667">
        <v>0</v>
      </c>
      <c r="K662" s="667">
        <v>0</v>
      </c>
      <c r="L662" s="667">
        <v>0</v>
      </c>
      <c r="M662" s="667">
        <v>0</v>
      </c>
      <c r="N662" s="667">
        <v>0</v>
      </c>
      <c r="O662" s="667">
        <v>0</v>
      </c>
      <c r="P662" s="667">
        <v>0</v>
      </c>
      <c r="Q662" s="667">
        <v>0</v>
      </c>
      <c r="R662" s="667">
        <v>0</v>
      </c>
      <c r="S662" s="668">
        <v>0</v>
      </c>
    </row>
    <row r="663" spans="1:19">
      <c r="A663" s="667" t="s">
        <v>1154</v>
      </c>
      <c r="B663" s="667" t="s">
        <v>245</v>
      </c>
      <c r="C663" s="667" t="s">
        <v>233</v>
      </c>
      <c r="D663" s="667">
        <v>8</v>
      </c>
      <c r="E663" s="667">
        <v>1</v>
      </c>
      <c r="F663" s="667">
        <v>171</v>
      </c>
      <c r="G663" s="667">
        <v>171</v>
      </c>
      <c r="H663" s="667">
        <v>171</v>
      </c>
      <c r="I663" s="667">
        <v>171</v>
      </c>
      <c r="J663" s="667">
        <v>171</v>
      </c>
      <c r="K663" s="667">
        <v>171</v>
      </c>
      <c r="L663" s="667">
        <v>171</v>
      </c>
      <c r="M663" s="667">
        <v>171</v>
      </c>
      <c r="N663" s="667">
        <v>171</v>
      </c>
      <c r="O663" s="667">
        <v>171</v>
      </c>
      <c r="P663" s="667">
        <v>171</v>
      </c>
      <c r="Q663" s="667">
        <v>171</v>
      </c>
      <c r="R663" s="667">
        <v>171</v>
      </c>
      <c r="S663" s="668">
        <v>170596</v>
      </c>
    </row>
    <row r="664" spans="1:19">
      <c r="A664" s="667" t="s">
        <v>1154</v>
      </c>
      <c r="B664" s="667" t="s">
        <v>2473</v>
      </c>
      <c r="C664" s="667" t="s">
        <v>233</v>
      </c>
      <c r="D664" s="667">
        <v>8</v>
      </c>
      <c r="E664" s="667">
        <v>1</v>
      </c>
      <c r="F664" s="667">
        <v>0</v>
      </c>
      <c r="G664" s="667">
        <v>0</v>
      </c>
      <c r="H664" s="667">
        <v>0</v>
      </c>
      <c r="I664" s="667">
        <v>0</v>
      </c>
      <c r="J664" s="667">
        <v>0</v>
      </c>
      <c r="K664" s="667">
        <v>0</v>
      </c>
      <c r="L664" s="667">
        <v>0</v>
      </c>
      <c r="M664" s="667">
        <v>0</v>
      </c>
      <c r="N664" s="667">
        <v>0</v>
      </c>
      <c r="O664" s="667">
        <v>0</v>
      </c>
      <c r="P664" s="667">
        <v>0</v>
      </c>
      <c r="Q664" s="667">
        <v>0</v>
      </c>
      <c r="R664" s="667">
        <v>0</v>
      </c>
      <c r="S664" s="668">
        <v>0</v>
      </c>
    </row>
    <row r="665" spans="1:19">
      <c r="A665" s="667" t="s">
        <v>1154</v>
      </c>
      <c r="B665" s="667" t="s">
        <v>246</v>
      </c>
      <c r="C665" s="667" t="s">
        <v>233</v>
      </c>
      <c r="D665" s="667">
        <v>8</v>
      </c>
      <c r="E665" s="667">
        <v>1</v>
      </c>
      <c r="F665" s="667">
        <v>0</v>
      </c>
      <c r="G665" s="667">
        <v>0</v>
      </c>
      <c r="H665" s="667">
        <v>0</v>
      </c>
      <c r="I665" s="667">
        <v>0</v>
      </c>
      <c r="J665" s="667">
        <v>0</v>
      </c>
      <c r="K665" s="667">
        <v>0</v>
      </c>
      <c r="L665" s="667">
        <v>0</v>
      </c>
      <c r="M665" s="667">
        <v>0</v>
      </c>
      <c r="N665" s="667">
        <v>0</v>
      </c>
      <c r="O665" s="667">
        <v>0</v>
      </c>
      <c r="P665" s="667">
        <v>0</v>
      </c>
      <c r="Q665" s="667">
        <v>0</v>
      </c>
      <c r="R665" s="667">
        <v>0</v>
      </c>
      <c r="S665" s="668">
        <v>0</v>
      </c>
    </row>
    <row r="666" spans="1:19">
      <c r="A666" s="667" t="s">
        <v>1154</v>
      </c>
      <c r="B666" s="667" t="s">
        <v>1066</v>
      </c>
      <c r="C666" s="667" t="s">
        <v>233</v>
      </c>
      <c r="D666" s="667">
        <v>8</v>
      </c>
      <c r="E666" s="667">
        <v>1</v>
      </c>
      <c r="F666" s="667">
        <v>0</v>
      </c>
      <c r="G666" s="667">
        <v>0</v>
      </c>
      <c r="H666" s="667">
        <v>0</v>
      </c>
      <c r="I666" s="667">
        <v>0</v>
      </c>
      <c r="J666" s="667">
        <v>0</v>
      </c>
      <c r="K666" s="667">
        <v>0</v>
      </c>
      <c r="L666" s="667">
        <v>0</v>
      </c>
      <c r="M666" s="667">
        <v>0</v>
      </c>
      <c r="N666" s="667">
        <v>0</v>
      </c>
      <c r="O666" s="667">
        <v>0</v>
      </c>
      <c r="P666" s="667">
        <v>0</v>
      </c>
      <c r="Q666" s="667">
        <v>0</v>
      </c>
      <c r="R666" s="667">
        <v>0</v>
      </c>
      <c r="S666" s="668">
        <v>0</v>
      </c>
    </row>
    <row r="667" spans="1:19">
      <c r="A667" s="667" t="s">
        <v>1154</v>
      </c>
      <c r="B667" s="667" t="s">
        <v>832</v>
      </c>
      <c r="C667" s="667" t="s">
        <v>233</v>
      </c>
      <c r="D667" s="667">
        <v>8</v>
      </c>
      <c r="E667" s="667">
        <v>1</v>
      </c>
      <c r="F667" s="667">
        <v>0</v>
      </c>
      <c r="G667" s="667">
        <v>0</v>
      </c>
      <c r="H667" s="667">
        <v>0</v>
      </c>
      <c r="I667" s="667">
        <v>0</v>
      </c>
      <c r="J667" s="667">
        <v>0</v>
      </c>
      <c r="K667" s="667">
        <v>0</v>
      </c>
      <c r="L667" s="667">
        <v>0</v>
      </c>
      <c r="M667" s="667">
        <v>0</v>
      </c>
      <c r="N667" s="667">
        <v>0</v>
      </c>
      <c r="O667" s="667">
        <v>0</v>
      </c>
      <c r="P667" s="667">
        <v>0</v>
      </c>
      <c r="Q667" s="667">
        <v>0</v>
      </c>
      <c r="R667" s="667">
        <v>0</v>
      </c>
      <c r="S667" s="668">
        <v>0</v>
      </c>
    </row>
    <row r="668" spans="1:19">
      <c r="A668" s="667" t="s">
        <v>1154</v>
      </c>
      <c r="B668" s="667" t="s">
        <v>1067</v>
      </c>
      <c r="C668" s="667" t="s">
        <v>233</v>
      </c>
      <c r="D668" s="667">
        <v>8</v>
      </c>
      <c r="E668" s="667">
        <v>1</v>
      </c>
      <c r="F668" s="667">
        <v>0</v>
      </c>
      <c r="G668" s="667">
        <v>0</v>
      </c>
      <c r="H668" s="667">
        <v>0</v>
      </c>
      <c r="I668" s="667">
        <v>0</v>
      </c>
      <c r="J668" s="667">
        <v>0</v>
      </c>
      <c r="K668" s="667">
        <v>0</v>
      </c>
      <c r="L668" s="667">
        <v>0</v>
      </c>
      <c r="M668" s="667">
        <v>0</v>
      </c>
      <c r="N668" s="667">
        <v>0</v>
      </c>
      <c r="O668" s="667">
        <v>0</v>
      </c>
      <c r="P668" s="667">
        <v>0</v>
      </c>
      <c r="Q668" s="667">
        <v>0</v>
      </c>
      <c r="R668" s="667">
        <v>0</v>
      </c>
      <c r="S668" s="668">
        <v>0</v>
      </c>
    </row>
    <row r="669" spans="1:19">
      <c r="A669" s="667" t="s">
        <v>1154</v>
      </c>
      <c r="B669" s="667" t="s">
        <v>478</v>
      </c>
      <c r="C669" s="667" t="s">
        <v>233</v>
      </c>
      <c r="D669" s="667">
        <v>8</v>
      </c>
      <c r="E669" s="667">
        <v>1</v>
      </c>
      <c r="F669" s="667">
        <v>24</v>
      </c>
      <c r="G669" s="667">
        <v>24</v>
      </c>
      <c r="H669" s="667">
        <v>24</v>
      </c>
      <c r="I669" s="667">
        <v>24</v>
      </c>
      <c r="J669" s="667">
        <v>24</v>
      </c>
      <c r="K669" s="667">
        <v>24</v>
      </c>
      <c r="L669" s="667">
        <v>24</v>
      </c>
      <c r="M669" s="667">
        <v>24</v>
      </c>
      <c r="N669" s="667">
        <v>24</v>
      </c>
      <c r="O669" s="667">
        <v>24</v>
      </c>
      <c r="P669" s="667">
        <v>24</v>
      </c>
      <c r="Q669" s="667">
        <v>24</v>
      </c>
      <c r="R669" s="667">
        <v>24</v>
      </c>
      <c r="S669" s="668">
        <v>23785</v>
      </c>
    </row>
    <row r="670" spans="1:19">
      <c r="A670" s="667" t="s">
        <v>1154</v>
      </c>
      <c r="B670" s="667" t="s">
        <v>502</v>
      </c>
      <c r="C670" s="667" t="s">
        <v>233</v>
      </c>
      <c r="D670" s="667">
        <v>8</v>
      </c>
      <c r="E670" s="667">
        <v>1</v>
      </c>
      <c r="F670" s="667">
        <v>313</v>
      </c>
      <c r="G670" s="667">
        <v>313</v>
      </c>
      <c r="H670" s="667">
        <v>313</v>
      </c>
      <c r="I670" s="667">
        <v>313</v>
      </c>
      <c r="J670" s="667">
        <v>313</v>
      </c>
      <c r="K670" s="667">
        <v>313</v>
      </c>
      <c r="L670" s="667">
        <v>313</v>
      </c>
      <c r="M670" s="667">
        <v>313</v>
      </c>
      <c r="N670" s="667">
        <v>313</v>
      </c>
      <c r="O670" s="667">
        <v>313</v>
      </c>
      <c r="P670" s="667">
        <v>313</v>
      </c>
      <c r="Q670" s="667">
        <v>313</v>
      </c>
      <c r="R670" s="667">
        <v>313</v>
      </c>
      <c r="S670" s="668">
        <v>312542</v>
      </c>
    </row>
    <row r="671" spans="1:19">
      <c r="A671" s="667" t="s">
        <v>1154</v>
      </c>
      <c r="B671" s="667" t="s">
        <v>1068</v>
      </c>
      <c r="C671" s="667" t="s">
        <v>233</v>
      </c>
      <c r="D671" s="667">
        <v>8</v>
      </c>
      <c r="E671" s="667">
        <v>1</v>
      </c>
      <c r="F671" s="667">
        <v>0</v>
      </c>
      <c r="G671" s="667">
        <v>0</v>
      </c>
      <c r="H671" s="667">
        <v>0</v>
      </c>
      <c r="I671" s="667">
        <v>0</v>
      </c>
      <c r="J671" s="667">
        <v>0</v>
      </c>
      <c r="K671" s="667">
        <v>0</v>
      </c>
      <c r="L671" s="667">
        <v>0</v>
      </c>
      <c r="M671" s="667">
        <v>0</v>
      </c>
      <c r="N671" s="667">
        <v>0</v>
      </c>
      <c r="O671" s="667">
        <v>0</v>
      </c>
      <c r="P671" s="667">
        <v>0</v>
      </c>
      <c r="Q671" s="667">
        <v>0</v>
      </c>
      <c r="R671" s="667">
        <v>0</v>
      </c>
      <c r="S671" s="668">
        <v>0</v>
      </c>
    </row>
    <row r="672" spans="1:19">
      <c r="A672" s="667" t="s">
        <v>1154</v>
      </c>
      <c r="B672" s="667" t="s">
        <v>695</v>
      </c>
      <c r="C672" s="667" t="s">
        <v>233</v>
      </c>
      <c r="D672" s="667">
        <v>8</v>
      </c>
      <c r="E672" s="667">
        <v>1</v>
      </c>
      <c r="F672" s="667">
        <v>0</v>
      </c>
      <c r="G672" s="667">
        <v>0</v>
      </c>
      <c r="H672" s="667">
        <v>0</v>
      </c>
      <c r="I672" s="667">
        <v>0</v>
      </c>
      <c r="J672" s="667">
        <v>0</v>
      </c>
      <c r="K672" s="667">
        <v>0</v>
      </c>
      <c r="L672" s="667">
        <v>0</v>
      </c>
      <c r="M672" s="667">
        <v>0</v>
      </c>
      <c r="N672" s="667">
        <v>0</v>
      </c>
      <c r="O672" s="667">
        <v>0</v>
      </c>
      <c r="P672" s="667">
        <v>0</v>
      </c>
      <c r="Q672" s="667">
        <v>0</v>
      </c>
      <c r="R672" s="667">
        <v>0</v>
      </c>
      <c r="S672" s="668">
        <v>0</v>
      </c>
    </row>
    <row r="673" spans="1:19">
      <c r="A673" s="667" t="s">
        <v>1154</v>
      </c>
      <c r="B673" s="667" t="s">
        <v>1069</v>
      </c>
      <c r="C673" s="667" t="s">
        <v>233</v>
      </c>
      <c r="D673" s="667">
        <v>8</v>
      </c>
      <c r="E673" s="667">
        <v>1</v>
      </c>
      <c r="F673" s="667">
        <v>0</v>
      </c>
      <c r="G673" s="667">
        <v>0</v>
      </c>
      <c r="H673" s="667">
        <v>0</v>
      </c>
      <c r="I673" s="667">
        <v>0</v>
      </c>
      <c r="J673" s="667">
        <v>0</v>
      </c>
      <c r="K673" s="667">
        <v>0</v>
      </c>
      <c r="L673" s="667">
        <v>0</v>
      </c>
      <c r="M673" s="667">
        <v>0</v>
      </c>
      <c r="N673" s="667">
        <v>0</v>
      </c>
      <c r="O673" s="667">
        <v>0</v>
      </c>
      <c r="P673" s="667">
        <v>0</v>
      </c>
      <c r="Q673" s="667">
        <v>0</v>
      </c>
      <c r="R673" s="667">
        <v>0</v>
      </c>
      <c r="S673" s="668">
        <v>0</v>
      </c>
    </row>
    <row r="674" spans="1:19">
      <c r="A674" s="667" t="s">
        <v>1154</v>
      </c>
      <c r="B674" s="667" t="s">
        <v>696</v>
      </c>
      <c r="C674" s="667" t="s">
        <v>233</v>
      </c>
      <c r="D674" s="667">
        <v>8</v>
      </c>
      <c r="E674" s="667">
        <v>1</v>
      </c>
      <c r="F674" s="667">
        <v>0</v>
      </c>
      <c r="G674" s="667">
        <v>0</v>
      </c>
      <c r="H674" s="667">
        <v>0</v>
      </c>
      <c r="I674" s="667">
        <v>0</v>
      </c>
      <c r="J674" s="667">
        <v>0</v>
      </c>
      <c r="K674" s="667">
        <v>0</v>
      </c>
      <c r="L674" s="667">
        <v>0</v>
      </c>
      <c r="M674" s="667">
        <v>0</v>
      </c>
      <c r="N674" s="667">
        <v>0</v>
      </c>
      <c r="O674" s="667">
        <v>0</v>
      </c>
      <c r="P674" s="667">
        <v>0</v>
      </c>
      <c r="Q674" s="667">
        <v>0</v>
      </c>
      <c r="R674" s="667">
        <v>0</v>
      </c>
      <c r="S674" s="668">
        <v>0</v>
      </c>
    </row>
    <row r="675" spans="1:19">
      <c r="A675" s="667" t="s">
        <v>1154</v>
      </c>
      <c r="B675" s="667" t="s">
        <v>1070</v>
      </c>
      <c r="C675" s="667" t="s">
        <v>233</v>
      </c>
      <c r="D675" s="667">
        <v>8</v>
      </c>
      <c r="E675" s="667">
        <v>1</v>
      </c>
      <c r="F675" s="667">
        <v>0</v>
      </c>
      <c r="G675" s="667">
        <v>0</v>
      </c>
      <c r="H675" s="667">
        <v>0</v>
      </c>
      <c r="I675" s="667">
        <v>0</v>
      </c>
      <c r="J675" s="667">
        <v>0</v>
      </c>
      <c r="K675" s="667">
        <v>0</v>
      </c>
      <c r="L675" s="667">
        <v>0</v>
      </c>
      <c r="M675" s="667">
        <v>0</v>
      </c>
      <c r="N675" s="667">
        <v>0</v>
      </c>
      <c r="O675" s="667">
        <v>0</v>
      </c>
      <c r="P675" s="667">
        <v>0</v>
      </c>
      <c r="Q675" s="667">
        <v>0</v>
      </c>
      <c r="R675" s="667">
        <v>0</v>
      </c>
      <c r="S675" s="668">
        <v>0</v>
      </c>
    </row>
    <row r="676" spans="1:19">
      <c r="A676" s="667" t="s">
        <v>1154</v>
      </c>
      <c r="B676" s="667" t="s">
        <v>697</v>
      </c>
      <c r="C676" s="667" t="s">
        <v>233</v>
      </c>
      <c r="D676" s="667">
        <v>8</v>
      </c>
      <c r="E676" s="667">
        <v>1</v>
      </c>
      <c r="F676" s="667">
        <v>326</v>
      </c>
      <c r="G676" s="667">
        <v>333</v>
      </c>
      <c r="H676" s="667">
        <v>333</v>
      </c>
      <c r="I676" s="667">
        <v>333</v>
      </c>
      <c r="J676" s="667">
        <v>333</v>
      </c>
      <c r="K676" s="667">
        <v>333</v>
      </c>
      <c r="L676" s="667">
        <v>333</v>
      </c>
      <c r="M676" s="667">
        <v>333</v>
      </c>
      <c r="N676" s="667">
        <v>333</v>
      </c>
      <c r="O676" s="667">
        <v>333</v>
      </c>
      <c r="P676" s="667">
        <v>333</v>
      </c>
      <c r="Q676" s="667">
        <v>333</v>
      </c>
      <c r="R676" s="667">
        <v>333</v>
      </c>
      <c r="S676" s="668">
        <v>332650</v>
      </c>
    </row>
    <row r="677" spans="1:19">
      <c r="A677" s="667" t="s">
        <v>1154</v>
      </c>
      <c r="B677" s="667" t="s">
        <v>1071</v>
      </c>
      <c r="C677" s="667" t="s">
        <v>233</v>
      </c>
      <c r="D677" s="667">
        <v>8</v>
      </c>
      <c r="E677" s="667">
        <v>1</v>
      </c>
      <c r="F677" s="667">
        <v>0</v>
      </c>
      <c r="G677" s="667">
        <v>0</v>
      </c>
      <c r="H677" s="667">
        <v>0</v>
      </c>
      <c r="I677" s="667">
        <v>0</v>
      </c>
      <c r="J677" s="667">
        <v>0</v>
      </c>
      <c r="K677" s="667">
        <v>0</v>
      </c>
      <c r="L677" s="667">
        <v>0</v>
      </c>
      <c r="M677" s="667">
        <v>0</v>
      </c>
      <c r="N677" s="667">
        <v>0</v>
      </c>
      <c r="O677" s="667">
        <v>0</v>
      </c>
      <c r="P677" s="667">
        <v>0</v>
      </c>
      <c r="Q677" s="667">
        <v>0</v>
      </c>
      <c r="R677" s="667">
        <v>0</v>
      </c>
      <c r="S677" s="668">
        <v>0</v>
      </c>
    </row>
    <row r="678" spans="1:19">
      <c r="A678" s="667" t="s">
        <v>1154</v>
      </c>
      <c r="B678" s="667" t="s">
        <v>698</v>
      </c>
      <c r="C678" s="667" t="s">
        <v>233</v>
      </c>
      <c r="D678" s="667">
        <v>8</v>
      </c>
      <c r="E678" s="667">
        <v>1</v>
      </c>
      <c r="F678" s="667">
        <v>317</v>
      </c>
      <c r="G678" s="667">
        <v>323</v>
      </c>
      <c r="H678" s="667">
        <v>323</v>
      </c>
      <c r="I678" s="667">
        <v>323</v>
      </c>
      <c r="J678" s="667">
        <v>323</v>
      </c>
      <c r="K678" s="667">
        <v>323</v>
      </c>
      <c r="L678" s="667">
        <v>323</v>
      </c>
      <c r="M678" s="667">
        <v>323</v>
      </c>
      <c r="N678" s="667">
        <v>323</v>
      </c>
      <c r="O678" s="667">
        <v>323</v>
      </c>
      <c r="P678" s="667">
        <v>323</v>
      </c>
      <c r="Q678" s="667">
        <v>323</v>
      </c>
      <c r="R678" s="667">
        <v>323</v>
      </c>
      <c r="S678" s="668">
        <v>323159</v>
      </c>
    </row>
    <row r="679" spans="1:19">
      <c r="A679" s="667" t="s">
        <v>1154</v>
      </c>
      <c r="B679" s="667" t="s">
        <v>1072</v>
      </c>
      <c r="C679" s="667" t="s">
        <v>233</v>
      </c>
      <c r="D679" s="667">
        <v>8</v>
      </c>
      <c r="E679" s="667">
        <v>1</v>
      </c>
      <c r="F679" s="667">
        <v>0</v>
      </c>
      <c r="G679" s="667">
        <v>0</v>
      </c>
      <c r="H679" s="667">
        <v>0</v>
      </c>
      <c r="I679" s="667">
        <v>0</v>
      </c>
      <c r="J679" s="667">
        <v>0</v>
      </c>
      <c r="K679" s="667">
        <v>0</v>
      </c>
      <c r="L679" s="667">
        <v>0</v>
      </c>
      <c r="M679" s="667">
        <v>0</v>
      </c>
      <c r="N679" s="667">
        <v>0</v>
      </c>
      <c r="O679" s="667">
        <v>0</v>
      </c>
      <c r="P679" s="667">
        <v>0</v>
      </c>
      <c r="Q679" s="667">
        <v>0</v>
      </c>
      <c r="R679" s="667">
        <v>0</v>
      </c>
      <c r="S679" s="668">
        <v>0</v>
      </c>
    </row>
    <row r="680" spans="1:19">
      <c r="A680" s="667" t="s">
        <v>1154</v>
      </c>
      <c r="B680" s="667" t="s">
        <v>32</v>
      </c>
      <c r="C680" s="667" t="s">
        <v>233</v>
      </c>
      <c r="D680" s="667">
        <v>8</v>
      </c>
      <c r="E680" s="667">
        <v>1</v>
      </c>
      <c r="F680" s="667">
        <v>49</v>
      </c>
      <c r="G680" s="667">
        <v>49</v>
      </c>
      <c r="H680" s="667">
        <v>49</v>
      </c>
      <c r="I680" s="667">
        <v>49</v>
      </c>
      <c r="J680" s="667">
        <v>49</v>
      </c>
      <c r="K680" s="667">
        <v>49</v>
      </c>
      <c r="L680" s="667">
        <v>49</v>
      </c>
      <c r="M680" s="667">
        <v>49</v>
      </c>
      <c r="N680" s="667">
        <v>49</v>
      </c>
      <c r="O680" s="667">
        <v>49</v>
      </c>
      <c r="P680" s="667">
        <v>49</v>
      </c>
      <c r="Q680" s="667">
        <v>49</v>
      </c>
      <c r="R680" s="667">
        <v>49</v>
      </c>
      <c r="S680" s="668">
        <v>49486</v>
      </c>
    </row>
    <row r="681" spans="1:19">
      <c r="A681" s="667" t="s">
        <v>1154</v>
      </c>
      <c r="B681" s="667" t="s">
        <v>1073</v>
      </c>
      <c r="C681" s="667" t="s">
        <v>233</v>
      </c>
      <c r="D681" s="667">
        <v>8</v>
      </c>
      <c r="E681" s="667">
        <v>1</v>
      </c>
      <c r="F681" s="667">
        <v>0</v>
      </c>
      <c r="G681" s="667">
        <v>0</v>
      </c>
      <c r="H681" s="667">
        <v>0</v>
      </c>
      <c r="I681" s="667">
        <v>0</v>
      </c>
      <c r="J681" s="667">
        <v>0</v>
      </c>
      <c r="K681" s="667">
        <v>0</v>
      </c>
      <c r="L681" s="667">
        <v>0</v>
      </c>
      <c r="M681" s="667">
        <v>0</v>
      </c>
      <c r="N681" s="667">
        <v>0</v>
      </c>
      <c r="O681" s="667">
        <v>0</v>
      </c>
      <c r="P681" s="667">
        <v>0</v>
      </c>
      <c r="Q681" s="667">
        <v>0</v>
      </c>
      <c r="R681" s="667">
        <v>0</v>
      </c>
      <c r="S681" s="668">
        <v>0</v>
      </c>
    </row>
    <row r="682" spans="1:19">
      <c r="A682" s="667" t="s">
        <v>1154</v>
      </c>
      <c r="B682" s="667" t="s">
        <v>33</v>
      </c>
      <c r="C682" s="667" t="s">
        <v>233</v>
      </c>
      <c r="D682" s="667">
        <v>8</v>
      </c>
      <c r="E682" s="667">
        <v>1</v>
      </c>
      <c r="F682" s="667">
        <v>0</v>
      </c>
      <c r="G682" s="667">
        <v>0</v>
      </c>
      <c r="H682" s="667">
        <v>0</v>
      </c>
      <c r="I682" s="667">
        <v>0</v>
      </c>
      <c r="J682" s="667">
        <v>0</v>
      </c>
      <c r="K682" s="667">
        <v>0</v>
      </c>
      <c r="L682" s="667">
        <v>0</v>
      </c>
      <c r="M682" s="667">
        <v>0</v>
      </c>
      <c r="N682" s="667">
        <v>0</v>
      </c>
      <c r="O682" s="667">
        <v>0</v>
      </c>
      <c r="P682" s="667">
        <v>0</v>
      </c>
      <c r="Q682" s="667">
        <v>0</v>
      </c>
      <c r="R682" s="667">
        <v>0</v>
      </c>
      <c r="S682" s="668">
        <v>0</v>
      </c>
    </row>
    <row r="683" spans="1:19">
      <c r="A683" s="667" t="s">
        <v>1154</v>
      </c>
      <c r="B683" s="667" t="s">
        <v>1074</v>
      </c>
      <c r="C683" s="667" t="s">
        <v>233</v>
      </c>
      <c r="D683" s="667">
        <v>8</v>
      </c>
      <c r="E683" s="667">
        <v>1</v>
      </c>
      <c r="F683" s="667">
        <v>0</v>
      </c>
      <c r="G683" s="667">
        <v>0</v>
      </c>
      <c r="H683" s="667">
        <v>0</v>
      </c>
      <c r="I683" s="667">
        <v>0</v>
      </c>
      <c r="J683" s="667">
        <v>0</v>
      </c>
      <c r="K683" s="667">
        <v>0</v>
      </c>
      <c r="L683" s="667">
        <v>0</v>
      </c>
      <c r="M683" s="667">
        <v>0</v>
      </c>
      <c r="N683" s="667">
        <v>0</v>
      </c>
      <c r="O683" s="667">
        <v>0</v>
      </c>
      <c r="P683" s="667">
        <v>0</v>
      </c>
      <c r="Q683" s="667">
        <v>0</v>
      </c>
      <c r="R683" s="667">
        <v>0</v>
      </c>
      <c r="S683" s="668">
        <v>0</v>
      </c>
    </row>
    <row r="684" spans="1:19">
      <c r="A684" s="667" t="s">
        <v>1154</v>
      </c>
      <c r="B684" s="667" t="s">
        <v>1075</v>
      </c>
      <c r="C684" s="667" t="s">
        <v>233</v>
      </c>
      <c r="D684" s="667">
        <v>8</v>
      </c>
      <c r="E684" s="667">
        <v>1</v>
      </c>
      <c r="F684" s="667">
        <v>0</v>
      </c>
      <c r="G684" s="667">
        <v>0</v>
      </c>
      <c r="H684" s="667">
        <v>0</v>
      </c>
      <c r="I684" s="667">
        <v>0</v>
      </c>
      <c r="J684" s="667">
        <v>0</v>
      </c>
      <c r="K684" s="667">
        <v>0</v>
      </c>
      <c r="L684" s="667">
        <v>0</v>
      </c>
      <c r="M684" s="667">
        <v>0</v>
      </c>
      <c r="N684" s="667">
        <v>0</v>
      </c>
      <c r="O684" s="667">
        <v>0</v>
      </c>
      <c r="P684" s="667">
        <v>0</v>
      </c>
      <c r="Q684" s="667">
        <v>0</v>
      </c>
      <c r="R684" s="667">
        <v>0</v>
      </c>
      <c r="S684" s="668">
        <v>0</v>
      </c>
    </row>
    <row r="685" spans="1:19">
      <c r="A685" s="667" t="s">
        <v>1154</v>
      </c>
      <c r="B685" s="667" t="s">
        <v>247</v>
      </c>
      <c r="C685" s="667" t="s">
        <v>233</v>
      </c>
      <c r="D685" s="667">
        <v>8</v>
      </c>
      <c r="E685" s="667">
        <v>1</v>
      </c>
      <c r="F685" s="667">
        <v>20148</v>
      </c>
      <c r="G685" s="667">
        <v>22550</v>
      </c>
      <c r="H685" s="667">
        <v>22749</v>
      </c>
      <c r="I685" s="667">
        <v>22670</v>
      </c>
      <c r="J685" s="667">
        <v>22704</v>
      </c>
      <c r="K685" s="667">
        <v>22711</v>
      </c>
      <c r="L685" s="667">
        <v>22716</v>
      </c>
      <c r="M685" s="667">
        <v>22726</v>
      </c>
      <c r="N685" s="667">
        <v>22732</v>
      </c>
      <c r="O685" s="667">
        <v>22756</v>
      </c>
      <c r="P685" s="667">
        <v>22757</v>
      </c>
      <c r="Q685" s="667">
        <v>22689</v>
      </c>
      <c r="R685" s="667">
        <v>25264</v>
      </c>
      <c r="S685" s="668">
        <v>22705437</v>
      </c>
    </row>
    <row r="686" spans="1:19">
      <c r="A686" s="667" t="s">
        <v>1154</v>
      </c>
      <c r="B686" s="667" t="s">
        <v>248</v>
      </c>
      <c r="C686" s="667" t="s">
        <v>233</v>
      </c>
      <c r="D686" s="667">
        <v>8</v>
      </c>
      <c r="E686" s="667">
        <v>1</v>
      </c>
      <c r="F686" s="667">
        <v>0</v>
      </c>
      <c r="G686" s="667">
        <v>0</v>
      </c>
      <c r="H686" s="667">
        <v>0</v>
      </c>
      <c r="I686" s="667">
        <v>0</v>
      </c>
      <c r="J686" s="667">
        <v>0</v>
      </c>
      <c r="K686" s="667">
        <v>0</v>
      </c>
      <c r="L686" s="667">
        <v>0</v>
      </c>
      <c r="M686" s="667">
        <v>0</v>
      </c>
      <c r="N686" s="667">
        <v>0</v>
      </c>
      <c r="O686" s="667">
        <v>0</v>
      </c>
      <c r="P686" s="667">
        <v>0</v>
      </c>
      <c r="Q686" s="667">
        <v>0</v>
      </c>
      <c r="R686" s="667">
        <v>0</v>
      </c>
      <c r="S686" s="668">
        <v>0</v>
      </c>
    </row>
    <row r="687" spans="1:19">
      <c r="A687" s="667" t="s">
        <v>1154</v>
      </c>
      <c r="B687" s="667" t="s">
        <v>1076</v>
      </c>
      <c r="C687" s="667" t="s">
        <v>233</v>
      </c>
      <c r="D687" s="667">
        <v>8</v>
      </c>
      <c r="E687" s="667">
        <v>1</v>
      </c>
      <c r="F687" s="667">
        <v>0</v>
      </c>
      <c r="G687" s="667">
        <v>0</v>
      </c>
      <c r="H687" s="667">
        <v>0</v>
      </c>
      <c r="I687" s="667">
        <v>0</v>
      </c>
      <c r="J687" s="667">
        <v>0</v>
      </c>
      <c r="K687" s="667">
        <v>0</v>
      </c>
      <c r="L687" s="667">
        <v>0</v>
      </c>
      <c r="M687" s="667">
        <v>0</v>
      </c>
      <c r="N687" s="667">
        <v>0</v>
      </c>
      <c r="O687" s="667">
        <v>0</v>
      </c>
      <c r="P687" s="667">
        <v>0</v>
      </c>
      <c r="Q687" s="667">
        <v>0</v>
      </c>
      <c r="R687" s="667">
        <v>0</v>
      </c>
      <c r="S687" s="668">
        <v>0</v>
      </c>
    </row>
    <row r="688" spans="1:19">
      <c r="A688" s="667" t="s">
        <v>1154</v>
      </c>
      <c r="B688" s="667" t="s">
        <v>773</v>
      </c>
      <c r="C688" s="667" t="s">
        <v>233</v>
      </c>
      <c r="D688" s="667">
        <v>8</v>
      </c>
      <c r="E688" s="667">
        <v>1</v>
      </c>
      <c r="F688" s="667">
        <v>0</v>
      </c>
      <c r="G688" s="667">
        <v>0</v>
      </c>
      <c r="H688" s="667">
        <v>0</v>
      </c>
      <c r="I688" s="667">
        <v>0</v>
      </c>
      <c r="J688" s="667">
        <v>0</v>
      </c>
      <c r="K688" s="667">
        <v>0</v>
      </c>
      <c r="L688" s="667">
        <v>0</v>
      </c>
      <c r="M688" s="667">
        <v>0</v>
      </c>
      <c r="N688" s="667">
        <v>0</v>
      </c>
      <c r="O688" s="667">
        <v>0</v>
      </c>
      <c r="P688" s="667">
        <v>0</v>
      </c>
      <c r="Q688" s="667">
        <v>0</v>
      </c>
      <c r="R688" s="667">
        <v>0</v>
      </c>
      <c r="S688" s="668">
        <v>0</v>
      </c>
    </row>
    <row r="689" spans="1:19">
      <c r="A689" s="667" t="s">
        <v>1154</v>
      </c>
      <c r="B689" s="667" t="s">
        <v>774</v>
      </c>
      <c r="C689" s="667" t="s">
        <v>233</v>
      </c>
      <c r="D689" s="667">
        <v>8</v>
      </c>
      <c r="E689" s="667">
        <v>1</v>
      </c>
      <c r="F689" s="667">
        <v>0</v>
      </c>
      <c r="G689" s="667">
        <v>0</v>
      </c>
      <c r="H689" s="667">
        <v>0</v>
      </c>
      <c r="I689" s="667">
        <v>0</v>
      </c>
      <c r="J689" s="667">
        <v>0</v>
      </c>
      <c r="K689" s="667">
        <v>0</v>
      </c>
      <c r="L689" s="667">
        <v>0</v>
      </c>
      <c r="M689" s="667">
        <v>0</v>
      </c>
      <c r="N689" s="667">
        <v>0</v>
      </c>
      <c r="O689" s="667">
        <v>0</v>
      </c>
      <c r="P689" s="667">
        <v>0</v>
      </c>
      <c r="Q689" s="667">
        <v>0</v>
      </c>
      <c r="R689" s="667">
        <v>0</v>
      </c>
      <c r="S689" s="668">
        <v>0</v>
      </c>
    </row>
    <row r="690" spans="1:19">
      <c r="A690" s="667" t="s">
        <v>1154</v>
      </c>
      <c r="B690" s="667" t="s">
        <v>249</v>
      </c>
      <c r="C690" s="667" t="s">
        <v>233</v>
      </c>
      <c r="D690" s="667">
        <v>8</v>
      </c>
      <c r="E690" s="667">
        <v>1</v>
      </c>
      <c r="F690" s="667">
        <v>6882</v>
      </c>
      <c r="G690" s="667">
        <v>6803</v>
      </c>
      <c r="H690" s="667">
        <v>6655</v>
      </c>
      <c r="I690" s="667">
        <v>6655</v>
      </c>
      <c r="J690" s="667">
        <v>6655</v>
      </c>
      <c r="K690" s="667">
        <v>6655</v>
      </c>
      <c r="L690" s="667">
        <v>6655</v>
      </c>
      <c r="M690" s="667">
        <v>6655</v>
      </c>
      <c r="N690" s="667">
        <v>6655</v>
      </c>
      <c r="O690" s="667">
        <v>6655</v>
      </c>
      <c r="P690" s="667">
        <v>6655</v>
      </c>
      <c r="Q690" s="667">
        <v>6655</v>
      </c>
      <c r="R690" s="667">
        <v>6655</v>
      </c>
      <c r="S690" s="668">
        <v>6676630</v>
      </c>
    </row>
    <row r="691" spans="1:19">
      <c r="A691" s="667" t="s">
        <v>1154</v>
      </c>
      <c r="B691" s="667" t="s">
        <v>1077</v>
      </c>
      <c r="C691" s="667" t="s">
        <v>233</v>
      </c>
      <c r="D691" s="667">
        <v>8</v>
      </c>
      <c r="E691" s="667">
        <v>1</v>
      </c>
      <c r="F691" s="667">
        <v>0</v>
      </c>
      <c r="G691" s="667">
        <v>0</v>
      </c>
      <c r="H691" s="667">
        <v>0</v>
      </c>
      <c r="I691" s="667">
        <v>0</v>
      </c>
      <c r="J691" s="667">
        <v>0</v>
      </c>
      <c r="K691" s="667">
        <v>0</v>
      </c>
      <c r="L691" s="667">
        <v>0</v>
      </c>
      <c r="M691" s="667">
        <v>0</v>
      </c>
      <c r="N691" s="667">
        <v>0</v>
      </c>
      <c r="O691" s="667">
        <v>0</v>
      </c>
      <c r="P691" s="667">
        <v>0</v>
      </c>
      <c r="Q691" s="667">
        <v>0</v>
      </c>
      <c r="R691" s="667">
        <v>0</v>
      </c>
      <c r="S691" s="668">
        <v>0</v>
      </c>
    </row>
    <row r="692" spans="1:19">
      <c r="A692" s="667" t="s">
        <v>1154</v>
      </c>
      <c r="B692" s="667" t="s">
        <v>250</v>
      </c>
      <c r="C692" s="667" t="s">
        <v>233</v>
      </c>
      <c r="D692" s="667">
        <v>8</v>
      </c>
      <c r="E692" s="667">
        <v>1</v>
      </c>
      <c r="F692" s="667">
        <v>0</v>
      </c>
      <c r="G692" s="667">
        <v>0</v>
      </c>
      <c r="H692" s="667">
        <v>0</v>
      </c>
      <c r="I692" s="667">
        <v>0</v>
      </c>
      <c r="J692" s="667">
        <v>0</v>
      </c>
      <c r="K692" s="667">
        <v>0</v>
      </c>
      <c r="L692" s="667">
        <v>0</v>
      </c>
      <c r="M692" s="667">
        <v>0</v>
      </c>
      <c r="N692" s="667">
        <v>0</v>
      </c>
      <c r="O692" s="667">
        <v>0</v>
      </c>
      <c r="P692" s="667">
        <v>0</v>
      </c>
      <c r="Q692" s="667">
        <v>0</v>
      </c>
      <c r="R692" s="667">
        <v>0</v>
      </c>
      <c r="S692" s="668">
        <v>0</v>
      </c>
    </row>
    <row r="693" spans="1:19">
      <c r="A693" s="667" t="s">
        <v>1154</v>
      </c>
      <c r="B693" s="667" t="s">
        <v>1078</v>
      </c>
      <c r="C693" s="667" t="s">
        <v>233</v>
      </c>
      <c r="D693" s="667">
        <v>8</v>
      </c>
      <c r="E693" s="667">
        <v>1</v>
      </c>
      <c r="F693" s="667">
        <v>0</v>
      </c>
      <c r="G693" s="667">
        <v>0</v>
      </c>
      <c r="H693" s="667">
        <v>0</v>
      </c>
      <c r="I693" s="667">
        <v>0</v>
      </c>
      <c r="J693" s="667">
        <v>0</v>
      </c>
      <c r="K693" s="667">
        <v>0</v>
      </c>
      <c r="L693" s="667">
        <v>0</v>
      </c>
      <c r="M693" s="667">
        <v>0</v>
      </c>
      <c r="N693" s="667">
        <v>0</v>
      </c>
      <c r="O693" s="667">
        <v>0</v>
      </c>
      <c r="P693" s="667">
        <v>0</v>
      </c>
      <c r="Q693" s="667">
        <v>0</v>
      </c>
      <c r="R693" s="667">
        <v>0</v>
      </c>
      <c r="S693" s="668">
        <v>0</v>
      </c>
    </row>
    <row r="694" spans="1:19">
      <c r="A694" s="667" t="s">
        <v>1154</v>
      </c>
      <c r="B694" s="667" t="s">
        <v>775</v>
      </c>
      <c r="C694" s="667" t="s">
        <v>233</v>
      </c>
      <c r="D694" s="667">
        <v>8</v>
      </c>
      <c r="E694" s="667">
        <v>1</v>
      </c>
      <c r="F694" s="667">
        <v>0</v>
      </c>
      <c r="G694" s="667">
        <v>0</v>
      </c>
      <c r="H694" s="667">
        <v>0</v>
      </c>
      <c r="I694" s="667">
        <v>0</v>
      </c>
      <c r="J694" s="667">
        <v>0</v>
      </c>
      <c r="K694" s="667">
        <v>0</v>
      </c>
      <c r="L694" s="667">
        <v>0</v>
      </c>
      <c r="M694" s="667">
        <v>0</v>
      </c>
      <c r="N694" s="667">
        <v>0</v>
      </c>
      <c r="O694" s="667">
        <v>0</v>
      </c>
      <c r="P694" s="667">
        <v>0</v>
      </c>
      <c r="Q694" s="667">
        <v>0</v>
      </c>
      <c r="R694" s="667">
        <v>0</v>
      </c>
      <c r="S694" s="668">
        <v>0</v>
      </c>
    </row>
    <row r="695" spans="1:19">
      <c r="A695" s="667" t="s">
        <v>1154</v>
      </c>
      <c r="B695" s="667" t="s">
        <v>699</v>
      </c>
      <c r="C695" s="667" t="s">
        <v>233</v>
      </c>
      <c r="D695" s="667">
        <v>8</v>
      </c>
      <c r="E695" s="667">
        <v>1</v>
      </c>
      <c r="F695" s="667">
        <v>0</v>
      </c>
      <c r="G695" s="667">
        <v>0</v>
      </c>
      <c r="H695" s="667">
        <v>0</v>
      </c>
      <c r="I695" s="667">
        <v>0</v>
      </c>
      <c r="J695" s="667">
        <v>0</v>
      </c>
      <c r="K695" s="667">
        <v>0</v>
      </c>
      <c r="L695" s="667">
        <v>0</v>
      </c>
      <c r="M695" s="667">
        <v>0</v>
      </c>
      <c r="N695" s="667">
        <v>0</v>
      </c>
      <c r="O695" s="667">
        <v>0</v>
      </c>
      <c r="P695" s="667">
        <v>0</v>
      </c>
      <c r="Q695" s="667">
        <v>0</v>
      </c>
      <c r="R695" s="667">
        <v>0</v>
      </c>
      <c r="S695" s="668">
        <v>0</v>
      </c>
    </row>
    <row r="696" spans="1:19">
      <c r="A696" s="667" t="s">
        <v>1154</v>
      </c>
      <c r="B696" s="667" t="s">
        <v>700</v>
      </c>
      <c r="C696" s="667" t="s">
        <v>233</v>
      </c>
      <c r="D696" s="667">
        <v>8</v>
      </c>
      <c r="E696" s="667">
        <v>1</v>
      </c>
      <c r="F696" s="667">
        <v>0</v>
      </c>
      <c r="G696" s="667">
        <v>0</v>
      </c>
      <c r="H696" s="667">
        <v>0</v>
      </c>
      <c r="I696" s="667">
        <v>0</v>
      </c>
      <c r="J696" s="667">
        <v>0</v>
      </c>
      <c r="K696" s="667">
        <v>0</v>
      </c>
      <c r="L696" s="667">
        <v>0</v>
      </c>
      <c r="M696" s="667">
        <v>0</v>
      </c>
      <c r="N696" s="667">
        <v>0</v>
      </c>
      <c r="O696" s="667">
        <v>0</v>
      </c>
      <c r="P696" s="667">
        <v>0</v>
      </c>
      <c r="Q696" s="667">
        <v>0</v>
      </c>
      <c r="R696" s="667">
        <v>0</v>
      </c>
      <c r="S696" s="668">
        <v>0</v>
      </c>
    </row>
    <row r="697" spans="1:19">
      <c r="A697" s="667" t="s">
        <v>1154</v>
      </c>
      <c r="B697" s="667" t="s">
        <v>701</v>
      </c>
      <c r="C697" s="667" t="s">
        <v>233</v>
      </c>
      <c r="D697" s="667">
        <v>8</v>
      </c>
      <c r="E697" s="667">
        <v>1</v>
      </c>
      <c r="F697" s="667">
        <v>182</v>
      </c>
      <c r="G697" s="667">
        <v>182</v>
      </c>
      <c r="H697" s="667">
        <v>182</v>
      </c>
      <c r="I697" s="667">
        <v>182</v>
      </c>
      <c r="J697" s="667">
        <v>182</v>
      </c>
      <c r="K697" s="667">
        <v>182</v>
      </c>
      <c r="L697" s="667">
        <v>182</v>
      </c>
      <c r="M697" s="667">
        <v>182</v>
      </c>
      <c r="N697" s="667">
        <v>182</v>
      </c>
      <c r="O697" s="667">
        <v>182</v>
      </c>
      <c r="P697" s="667">
        <v>182</v>
      </c>
      <c r="Q697" s="667">
        <v>182</v>
      </c>
      <c r="R697" s="667">
        <v>182</v>
      </c>
      <c r="S697" s="668">
        <v>182274</v>
      </c>
    </row>
    <row r="698" spans="1:19">
      <c r="A698" s="667" t="s">
        <v>1154</v>
      </c>
      <c r="B698" s="667" t="s">
        <v>702</v>
      </c>
      <c r="C698" s="667" t="s">
        <v>233</v>
      </c>
      <c r="D698" s="667">
        <v>8</v>
      </c>
      <c r="E698" s="667">
        <v>1</v>
      </c>
      <c r="F698" s="667">
        <v>206</v>
      </c>
      <c r="G698" s="667">
        <v>206</v>
      </c>
      <c r="H698" s="667">
        <v>206</v>
      </c>
      <c r="I698" s="667">
        <v>206</v>
      </c>
      <c r="J698" s="667">
        <v>206</v>
      </c>
      <c r="K698" s="667">
        <v>206</v>
      </c>
      <c r="L698" s="667">
        <v>206</v>
      </c>
      <c r="M698" s="667">
        <v>206</v>
      </c>
      <c r="N698" s="667">
        <v>206</v>
      </c>
      <c r="O698" s="667">
        <v>206</v>
      </c>
      <c r="P698" s="667">
        <v>206</v>
      </c>
      <c r="Q698" s="667">
        <v>206</v>
      </c>
      <c r="R698" s="667">
        <v>206</v>
      </c>
      <c r="S698" s="668">
        <v>206182</v>
      </c>
    </row>
    <row r="699" spans="1:19">
      <c r="A699" s="667" t="s">
        <v>1154</v>
      </c>
      <c r="B699" s="667" t="s">
        <v>251</v>
      </c>
      <c r="C699" s="667" t="s">
        <v>233</v>
      </c>
      <c r="D699" s="667">
        <v>8</v>
      </c>
      <c r="E699" s="667">
        <v>1</v>
      </c>
      <c r="F699" s="667">
        <v>4480</v>
      </c>
      <c r="G699" s="667">
        <v>4722</v>
      </c>
      <c r="H699" s="667">
        <v>4722</v>
      </c>
      <c r="I699" s="667">
        <v>4722</v>
      </c>
      <c r="J699" s="667">
        <v>4722</v>
      </c>
      <c r="K699" s="667">
        <v>4722</v>
      </c>
      <c r="L699" s="667">
        <v>4722</v>
      </c>
      <c r="M699" s="667">
        <v>4722</v>
      </c>
      <c r="N699" s="667">
        <v>4722</v>
      </c>
      <c r="O699" s="667">
        <v>4722</v>
      </c>
      <c r="P699" s="667">
        <v>4722</v>
      </c>
      <c r="Q699" s="667">
        <v>4722</v>
      </c>
      <c r="R699" s="667">
        <v>5131</v>
      </c>
      <c r="S699" s="668">
        <v>4728635</v>
      </c>
    </row>
    <row r="700" spans="1:19">
      <c r="A700" s="667" t="s">
        <v>1154</v>
      </c>
      <c r="B700" s="667" t="s">
        <v>2474</v>
      </c>
      <c r="C700" s="667" t="s">
        <v>233</v>
      </c>
      <c r="D700" s="667">
        <v>8</v>
      </c>
      <c r="E700" s="667">
        <v>1</v>
      </c>
      <c r="F700" s="667">
        <v>0</v>
      </c>
      <c r="G700" s="667">
        <v>0</v>
      </c>
      <c r="H700" s="667">
        <v>0</v>
      </c>
      <c r="I700" s="667">
        <v>0</v>
      </c>
      <c r="J700" s="667">
        <v>0</v>
      </c>
      <c r="K700" s="667">
        <v>0</v>
      </c>
      <c r="L700" s="667">
        <v>0</v>
      </c>
      <c r="M700" s="667">
        <v>0</v>
      </c>
      <c r="N700" s="667">
        <v>0</v>
      </c>
      <c r="O700" s="667">
        <v>0</v>
      </c>
      <c r="P700" s="667">
        <v>0</v>
      </c>
      <c r="Q700" s="667">
        <v>0</v>
      </c>
      <c r="R700" s="667">
        <v>0</v>
      </c>
      <c r="S700" s="668">
        <v>0</v>
      </c>
    </row>
    <row r="701" spans="1:19">
      <c r="A701" s="667" t="s">
        <v>1154</v>
      </c>
      <c r="B701" s="667" t="s">
        <v>848</v>
      </c>
      <c r="C701" s="667" t="s">
        <v>233</v>
      </c>
      <c r="D701" s="667">
        <v>8</v>
      </c>
      <c r="E701" s="667">
        <v>1</v>
      </c>
      <c r="F701" s="667">
        <v>0</v>
      </c>
      <c r="G701" s="667">
        <v>0</v>
      </c>
      <c r="H701" s="667">
        <v>0</v>
      </c>
      <c r="I701" s="667">
        <v>0</v>
      </c>
      <c r="J701" s="667">
        <v>0</v>
      </c>
      <c r="K701" s="667">
        <v>0</v>
      </c>
      <c r="L701" s="667">
        <v>0</v>
      </c>
      <c r="M701" s="667">
        <v>0</v>
      </c>
      <c r="N701" s="667">
        <v>0</v>
      </c>
      <c r="O701" s="667">
        <v>0</v>
      </c>
      <c r="P701" s="667">
        <v>0</v>
      </c>
      <c r="Q701" s="667">
        <v>0</v>
      </c>
      <c r="R701" s="667">
        <v>0</v>
      </c>
      <c r="S701" s="668">
        <v>0</v>
      </c>
    </row>
    <row r="702" spans="1:19">
      <c r="A702" s="667" t="s">
        <v>1154</v>
      </c>
      <c r="B702" s="667" t="s">
        <v>712</v>
      </c>
      <c r="C702" s="667" t="s">
        <v>233</v>
      </c>
      <c r="D702" s="667">
        <v>8</v>
      </c>
      <c r="E702" s="667">
        <v>1</v>
      </c>
      <c r="F702" s="667">
        <v>0</v>
      </c>
      <c r="G702" s="667">
        <v>0</v>
      </c>
      <c r="H702" s="667">
        <v>0</v>
      </c>
      <c r="I702" s="667">
        <v>0</v>
      </c>
      <c r="J702" s="667">
        <v>0</v>
      </c>
      <c r="K702" s="667">
        <v>0</v>
      </c>
      <c r="L702" s="667">
        <v>0</v>
      </c>
      <c r="M702" s="667">
        <v>0</v>
      </c>
      <c r="N702" s="667">
        <v>0</v>
      </c>
      <c r="O702" s="667">
        <v>0</v>
      </c>
      <c r="P702" s="667">
        <v>0</v>
      </c>
      <c r="Q702" s="667">
        <v>0</v>
      </c>
      <c r="R702" s="667">
        <v>0</v>
      </c>
      <c r="S702" s="668">
        <v>0</v>
      </c>
    </row>
    <row r="703" spans="1:19">
      <c r="A703" s="667" t="s">
        <v>1154</v>
      </c>
      <c r="B703" s="667" t="s">
        <v>713</v>
      </c>
      <c r="C703" s="667" t="s">
        <v>233</v>
      </c>
      <c r="D703" s="667">
        <v>8</v>
      </c>
      <c r="E703" s="667">
        <v>1</v>
      </c>
      <c r="F703" s="667">
        <v>0</v>
      </c>
      <c r="G703" s="667">
        <v>0</v>
      </c>
      <c r="H703" s="667">
        <v>0</v>
      </c>
      <c r="I703" s="667">
        <v>0</v>
      </c>
      <c r="J703" s="667">
        <v>0</v>
      </c>
      <c r="K703" s="667">
        <v>0</v>
      </c>
      <c r="L703" s="667">
        <v>0</v>
      </c>
      <c r="M703" s="667">
        <v>0</v>
      </c>
      <c r="N703" s="667">
        <v>0</v>
      </c>
      <c r="O703" s="667">
        <v>0</v>
      </c>
      <c r="P703" s="667">
        <v>0</v>
      </c>
      <c r="Q703" s="667">
        <v>0</v>
      </c>
      <c r="R703" s="667">
        <v>0</v>
      </c>
      <c r="S703" s="668">
        <v>0</v>
      </c>
    </row>
    <row r="704" spans="1:19">
      <c r="A704" s="667" t="s">
        <v>1154</v>
      </c>
      <c r="B704" s="667" t="s">
        <v>588</v>
      </c>
      <c r="C704" s="667" t="s">
        <v>233</v>
      </c>
      <c r="D704" s="667">
        <v>8</v>
      </c>
      <c r="E704" s="667">
        <v>1</v>
      </c>
      <c r="F704" s="667">
        <v>0</v>
      </c>
      <c r="G704" s="667">
        <v>0</v>
      </c>
      <c r="H704" s="667">
        <v>0</v>
      </c>
      <c r="I704" s="667">
        <v>0</v>
      </c>
      <c r="J704" s="667">
        <v>0</v>
      </c>
      <c r="K704" s="667">
        <v>0</v>
      </c>
      <c r="L704" s="667">
        <v>0</v>
      </c>
      <c r="M704" s="667">
        <v>0</v>
      </c>
      <c r="N704" s="667">
        <v>0</v>
      </c>
      <c r="O704" s="667">
        <v>0</v>
      </c>
      <c r="P704" s="667">
        <v>0</v>
      </c>
      <c r="Q704" s="667">
        <v>0</v>
      </c>
      <c r="R704" s="667">
        <v>0</v>
      </c>
      <c r="S704" s="668">
        <v>0</v>
      </c>
    </row>
    <row r="705" spans="1:19">
      <c r="A705" s="667" t="s">
        <v>1154</v>
      </c>
      <c r="B705" s="667" t="s">
        <v>589</v>
      </c>
      <c r="C705" s="667" t="s">
        <v>233</v>
      </c>
      <c r="D705" s="667">
        <v>8</v>
      </c>
      <c r="E705" s="667">
        <v>1</v>
      </c>
      <c r="F705" s="667">
        <v>0</v>
      </c>
      <c r="G705" s="667">
        <v>0</v>
      </c>
      <c r="H705" s="667">
        <v>0</v>
      </c>
      <c r="I705" s="667">
        <v>0</v>
      </c>
      <c r="J705" s="667">
        <v>0</v>
      </c>
      <c r="K705" s="667">
        <v>0</v>
      </c>
      <c r="L705" s="667">
        <v>0</v>
      </c>
      <c r="M705" s="667">
        <v>0</v>
      </c>
      <c r="N705" s="667">
        <v>0</v>
      </c>
      <c r="O705" s="667">
        <v>0</v>
      </c>
      <c r="P705" s="667">
        <v>0</v>
      </c>
      <c r="Q705" s="667">
        <v>0</v>
      </c>
      <c r="R705" s="667">
        <v>0</v>
      </c>
      <c r="S705" s="668">
        <v>0</v>
      </c>
    </row>
    <row r="706" spans="1:19">
      <c r="A706" s="667" t="s">
        <v>1154</v>
      </c>
      <c r="B706" s="667" t="s">
        <v>590</v>
      </c>
      <c r="C706" s="667" t="s">
        <v>233</v>
      </c>
      <c r="D706" s="667">
        <v>8</v>
      </c>
      <c r="E706" s="667">
        <v>1</v>
      </c>
      <c r="F706" s="667">
        <v>0</v>
      </c>
      <c r="G706" s="667">
        <v>0</v>
      </c>
      <c r="H706" s="667">
        <v>0</v>
      </c>
      <c r="I706" s="667">
        <v>0</v>
      </c>
      <c r="J706" s="667">
        <v>0</v>
      </c>
      <c r="K706" s="667">
        <v>0</v>
      </c>
      <c r="L706" s="667">
        <v>0</v>
      </c>
      <c r="M706" s="667">
        <v>0</v>
      </c>
      <c r="N706" s="667">
        <v>0</v>
      </c>
      <c r="O706" s="667">
        <v>0</v>
      </c>
      <c r="P706" s="667">
        <v>0</v>
      </c>
      <c r="Q706" s="667">
        <v>0</v>
      </c>
      <c r="R706" s="667">
        <v>0</v>
      </c>
      <c r="S706" s="668">
        <v>0</v>
      </c>
    </row>
    <row r="707" spans="1:19">
      <c r="A707" s="667" t="s">
        <v>1154</v>
      </c>
      <c r="B707" s="667" t="s">
        <v>591</v>
      </c>
      <c r="C707" s="667" t="s">
        <v>233</v>
      </c>
      <c r="D707" s="667">
        <v>8</v>
      </c>
      <c r="E707" s="667">
        <v>1</v>
      </c>
      <c r="F707" s="667">
        <v>0</v>
      </c>
      <c r="G707" s="667">
        <v>0</v>
      </c>
      <c r="H707" s="667">
        <v>0</v>
      </c>
      <c r="I707" s="667">
        <v>0</v>
      </c>
      <c r="J707" s="667">
        <v>0</v>
      </c>
      <c r="K707" s="667">
        <v>0</v>
      </c>
      <c r="L707" s="667">
        <v>0</v>
      </c>
      <c r="M707" s="667">
        <v>0</v>
      </c>
      <c r="N707" s="667">
        <v>0</v>
      </c>
      <c r="O707" s="667">
        <v>0</v>
      </c>
      <c r="P707" s="667">
        <v>0</v>
      </c>
      <c r="Q707" s="667">
        <v>0</v>
      </c>
      <c r="R707" s="667">
        <v>0</v>
      </c>
      <c r="S707" s="668">
        <v>0</v>
      </c>
    </row>
    <row r="708" spans="1:19">
      <c r="A708" s="667" t="s">
        <v>1154</v>
      </c>
      <c r="B708" s="667" t="s">
        <v>252</v>
      </c>
      <c r="C708" s="667" t="s">
        <v>233</v>
      </c>
      <c r="D708" s="667">
        <v>8</v>
      </c>
      <c r="E708" s="667">
        <v>1</v>
      </c>
      <c r="F708" s="667">
        <v>75425</v>
      </c>
      <c r="G708" s="667">
        <v>78505</v>
      </c>
      <c r="H708" s="667">
        <v>78611</v>
      </c>
      <c r="I708" s="667">
        <v>78897</v>
      </c>
      <c r="J708" s="667">
        <v>79379</v>
      </c>
      <c r="K708" s="667">
        <v>79631</v>
      </c>
      <c r="L708" s="667">
        <v>79569</v>
      </c>
      <c r="M708" s="667">
        <v>79027</v>
      </c>
      <c r="N708" s="667">
        <v>79293</v>
      </c>
      <c r="O708" s="667">
        <v>79249</v>
      </c>
      <c r="P708" s="667">
        <v>79285</v>
      </c>
      <c r="Q708" s="667">
        <v>80101</v>
      </c>
      <c r="R708" s="667">
        <v>80124</v>
      </c>
      <c r="S708" s="668">
        <v>79110190</v>
      </c>
    </row>
    <row r="709" spans="1:19">
      <c r="A709" s="667" t="s">
        <v>1154</v>
      </c>
      <c r="B709" s="667" t="s">
        <v>2475</v>
      </c>
      <c r="C709" s="667" t="s">
        <v>233</v>
      </c>
      <c r="D709" s="667">
        <v>8</v>
      </c>
      <c r="E709" s="667">
        <v>1</v>
      </c>
      <c r="F709" s="667">
        <v>0</v>
      </c>
      <c r="G709" s="667">
        <v>0</v>
      </c>
      <c r="H709" s="667">
        <v>0</v>
      </c>
      <c r="I709" s="667">
        <v>0</v>
      </c>
      <c r="J709" s="667">
        <v>0</v>
      </c>
      <c r="K709" s="667">
        <v>0</v>
      </c>
      <c r="L709" s="667">
        <v>0</v>
      </c>
      <c r="M709" s="667">
        <v>0</v>
      </c>
      <c r="N709" s="667">
        <v>0</v>
      </c>
      <c r="O709" s="667">
        <v>0</v>
      </c>
      <c r="P709" s="667">
        <v>0</v>
      </c>
      <c r="Q709" s="667">
        <v>0</v>
      </c>
      <c r="R709" s="667">
        <v>0</v>
      </c>
      <c r="S709" s="668">
        <v>0</v>
      </c>
    </row>
    <row r="710" spans="1:19">
      <c r="A710" s="667" t="s">
        <v>1154</v>
      </c>
      <c r="B710" s="667" t="s">
        <v>253</v>
      </c>
      <c r="C710" s="667" t="s">
        <v>233</v>
      </c>
      <c r="D710" s="667">
        <v>8</v>
      </c>
      <c r="E710" s="667">
        <v>1</v>
      </c>
      <c r="F710" s="667">
        <v>0</v>
      </c>
      <c r="G710" s="667">
        <v>0</v>
      </c>
      <c r="H710" s="667">
        <v>0</v>
      </c>
      <c r="I710" s="667">
        <v>0</v>
      </c>
      <c r="J710" s="667">
        <v>0</v>
      </c>
      <c r="K710" s="667">
        <v>0</v>
      </c>
      <c r="L710" s="667">
        <v>0</v>
      </c>
      <c r="M710" s="667">
        <v>0</v>
      </c>
      <c r="N710" s="667">
        <v>0</v>
      </c>
      <c r="O710" s="667">
        <v>0</v>
      </c>
      <c r="P710" s="667">
        <v>0</v>
      </c>
      <c r="Q710" s="667">
        <v>0</v>
      </c>
      <c r="R710" s="667">
        <v>0</v>
      </c>
      <c r="S710" s="668">
        <v>0</v>
      </c>
    </row>
    <row r="711" spans="1:19">
      <c r="A711" s="667" t="s">
        <v>1154</v>
      </c>
      <c r="B711" s="667" t="s">
        <v>1079</v>
      </c>
      <c r="C711" s="667" t="s">
        <v>233</v>
      </c>
      <c r="D711" s="667">
        <v>8</v>
      </c>
      <c r="E711" s="667">
        <v>1</v>
      </c>
      <c r="F711" s="667">
        <v>0</v>
      </c>
      <c r="G711" s="667">
        <v>0</v>
      </c>
      <c r="H711" s="667">
        <v>0</v>
      </c>
      <c r="I711" s="667">
        <v>0</v>
      </c>
      <c r="J711" s="667">
        <v>0</v>
      </c>
      <c r="K711" s="667">
        <v>0</v>
      </c>
      <c r="L711" s="667">
        <v>0</v>
      </c>
      <c r="M711" s="667">
        <v>0</v>
      </c>
      <c r="N711" s="667">
        <v>0</v>
      </c>
      <c r="O711" s="667">
        <v>0</v>
      </c>
      <c r="P711" s="667">
        <v>0</v>
      </c>
      <c r="Q711" s="667">
        <v>0</v>
      </c>
      <c r="R711" s="667">
        <v>0</v>
      </c>
      <c r="S711" s="668">
        <v>0</v>
      </c>
    </row>
    <row r="712" spans="1:19">
      <c r="A712" s="667" t="s">
        <v>1154</v>
      </c>
      <c r="B712" s="667" t="s">
        <v>1080</v>
      </c>
      <c r="C712" s="667" t="s">
        <v>233</v>
      </c>
      <c r="D712" s="667">
        <v>8</v>
      </c>
      <c r="E712" s="667">
        <v>1</v>
      </c>
      <c r="F712" s="667">
        <v>0</v>
      </c>
      <c r="G712" s="667">
        <v>0</v>
      </c>
      <c r="H712" s="667">
        <v>0</v>
      </c>
      <c r="I712" s="667">
        <v>0</v>
      </c>
      <c r="J712" s="667">
        <v>0</v>
      </c>
      <c r="K712" s="667">
        <v>0</v>
      </c>
      <c r="L712" s="667">
        <v>0</v>
      </c>
      <c r="M712" s="667">
        <v>0</v>
      </c>
      <c r="N712" s="667">
        <v>0</v>
      </c>
      <c r="O712" s="667">
        <v>0</v>
      </c>
      <c r="P712" s="667">
        <v>0</v>
      </c>
      <c r="Q712" s="667">
        <v>0</v>
      </c>
      <c r="R712" s="667">
        <v>0</v>
      </c>
      <c r="S712" s="668">
        <v>0</v>
      </c>
    </row>
    <row r="713" spans="1:19">
      <c r="A713" s="667" t="s">
        <v>1154</v>
      </c>
      <c r="B713" s="667" t="s">
        <v>703</v>
      </c>
      <c r="C713" s="667" t="s">
        <v>233</v>
      </c>
      <c r="D713" s="667">
        <v>8</v>
      </c>
      <c r="E713" s="667">
        <v>1</v>
      </c>
      <c r="F713" s="667">
        <v>749</v>
      </c>
      <c r="G713" s="667">
        <v>749</v>
      </c>
      <c r="H713" s="667">
        <v>749</v>
      </c>
      <c r="I713" s="667">
        <v>749</v>
      </c>
      <c r="J713" s="667">
        <v>749</v>
      </c>
      <c r="K713" s="667">
        <v>749</v>
      </c>
      <c r="L713" s="667">
        <v>749</v>
      </c>
      <c r="M713" s="667">
        <v>749</v>
      </c>
      <c r="N713" s="667">
        <v>749</v>
      </c>
      <c r="O713" s="667">
        <v>749</v>
      </c>
      <c r="P713" s="667">
        <v>749</v>
      </c>
      <c r="Q713" s="667">
        <v>749</v>
      </c>
      <c r="R713" s="667">
        <v>749</v>
      </c>
      <c r="S713" s="668">
        <v>748903</v>
      </c>
    </row>
    <row r="714" spans="1:19">
      <c r="A714" s="667" t="s">
        <v>1154</v>
      </c>
      <c r="B714" s="667" t="s">
        <v>34</v>
      </c>
      <c r="C714" s="667" t="s">
        <v>233</v>
      </c>
      <c r="D714" s="667">
        <v>8</v>
      </c>
      <c r="E714" s="667">
        <v>1</v>
      </c>
      <c r="F714" s="667">
        <v>85</v>
      </c>
      <c r="G714" s="667">
        <v>85</v>
      </c>
      <c r="H714" s="667">
        <v>85</v>
      </c>
      <c r="I714" s="667">
        <v>85</v>
      </c>
      <c r="J714" s="667">
        <v>85</v>
      </c>
      <c r="K714" s="667">
        <v>85</v>
      </c>
      <c r="L714" s="667">
        <v>85</v>
      </c>
      <c r="M714" s="667">
        <v>85</v>
      </c>
      <c r="N714" s="667">
        <v>85</v>
      </c>
      <c r="O714" s="667">
        <v>85</v>
      </c>
      <c r="P714" s="667">
        <v>85</v>
      </c>
      <c r="Q714" s="667">
        <v>85</v>
      </c>
      <c r="R714" s="667">
        <v>85</v>
      </c>
      <c r="S714" s="668">
        <v>85203</v>
      </c>
    </row>
    <row r="715" spans="1:19">
      <c r="A715" s="667" t="s">
        <v>1154</v>
      </c>
      <c r="B715" s="667" t="s">
        <v>1081</v>
      </c>
      <c r="C715" s="667" t="s">
        <v>233</v>
      </c>
      <c r="D715" s="667">
        <v>8</v>
      </c>
      <c r="E715" s="667">
        <v>1</v>
      </c>
      <c r="F715" s="667">
        <v>0</v>
      </c>
      <c r="G715" s="667">
        <v>0</v>
      </c>
      <c r="H715" s="667">
        <v>0</v>
      </c>
      <c r="I715" s="667">
        <v>0</v>
      </c>
      <c r="J715" s="667">
        <v>0</v>
      </c>
      <c r="K715" s="667">
        <v>0</v>
      </c>
      <c r="L715" s="667">
        <v>0</v>
      </c>
      <c r="M715" s="667">
        <v>0</v>
      </c>
      <c r="N715" s="667">
        <v>0</v>
      </c>
      <c r="O715" s="667">
        <v>0</v>
      </c>
      <c r="P715" s="667">
        <v>0</v>
      </c>
      <c r="Q715" s="667">
        <v>0</v>
      </c>
      <c r="R715" s="667">
        <v>0</v>
      </c>
      <c r="S715" s="668">
        <v>0</v>
      </c>
    </row>
    <row r="716" spans="1:19">
      <c r="A716" s="667" t="s">
        <v>1154</v>
      </c>
      <c r="B716" s="667" t="s">
        <v>35</v>
      </c>
      <c r="C716" s="667" t="s">
        <v>233</v>
      </c>
      <c r="D716" s="667">
        <v>8</v>
      </c>
      <c r="E716" s="667">
        <v>1</v>
      </c>
      <c r="F716" s="667">
        <v>0</v>
      </c>
      <c r="G716" s="667">
        <v>0</v>
      </c>
      <c r="H716" s="667">
        <v>0</v>
      </c>
      <c r="I716" s="667">
        <v>0</v>
      </c>
      <c r="J716" s="667">
        <v>0</v>
      </c>
      <c r="K716" s="667">
        <v>0</v>
      </c>
      <c r="L716" s="667">
        <v>0</v>
      </c>
      <c r="M716" s="667">
        <v>0</v>
      </c>
      <c r="N716" s="667">
        <v>0</v>
      </c>
      <c r="O716" s="667">
        <v>0</v>
      </c>
      <c r="P716" s="667">
        <v>0</v>
      </c>
      <c r="Q716" s="667">
        <v>0</v>
      </c>
      <c r="R716" s="667">
        <v>0</v>
      </c>
      <c r="S716" s="668">
        <v>0</v>
      </c>
    </row>
    <row r="717" spans="1:19">
      <c r="A717" s="667" t="s">
        <v>1154</v>
      </c>
      <c r="B717" s="667" t="s">
        <v>1082</v>
      </c>
      <c r="C717" s="667" t="s">
        <v>233</v>
      </c>
      <c r="D717" s="667">
        <v>8</v>
      </c>
      <c r="E717" s="667">
        <v>1</v>
      </c>
      <c r="F717" s="667">
        <v>0</v>
      </c>
      <c r="G717" s="667">
        <v>0</v>
      </c>
      <c r="H717" s="667">
        <v>0</v>
      </c>
      <c r="I717" s="667">
        <v>0</v>
      </c>
      <c r="J717" s="667">
        <v>0</v>
      </c>
      <c r="K717" s="667">
        <v>0</v>
      </c>
      <c r="L717" s="667">
        <v>0</v>
      </c>
      <c r="M717" s="667">
        <v>0</v>
      </c>
      <c r="N717" s="667">
        <v>0</v>
      </c>
      <c r="O717" s="667">
        <v>0</v>
      </c>
      <c r="P717" s="667">
        <v>0</v>
      </c>
      <c r="Q717" s="667">
        <v>0</v>
      </c>
      <c r="R717" s="667">
        <v>0</v>
      </c>
      <c r="S717" s="668">
        <v>0</v>
      </c>
    </row>
    <row r="718" spans="1:19">
      <c r="A718" s="667" t="s">
        <v>1154</v>
      </c>
      <c r="B718" s="667" t="s">
        <v>36</v>
      </c>
      <c r="C718" s="667" t="s">
        <v>233</v>
      </c>
      <c r="D718" s="667">
        <v>8</v>
      </c>
      <c r="E718" s="667">
        <v>1</v>
      </c>
      <c r="F718" s="667">
        <v>0</v>
      </c>
      <c r="G718" s="667">
        <v>0</v>
      </c>
      <c r="H718" s="667">
        <v>0</v>
      </c>
      <c r="I718" s="667">
        <v>0</v>
      </c>
      <c r="J718" s="667">
        <v>0</v>
      </c>
      <c r="K718" s="667">
        <v>0</v>
      </c>
      <c r="L718" s="667">
        <v>0</v>
      </c>
      <c r="M718" s="667">
        <v>0</v>
      </c>
      <c r="N718" s="667">
        <v>0</v>
      </c>
      <c r="O718" s="667">
        <v>0</v>
      </c>
      <c r="P718" s="667">
        <v>0</v>
      </c>
      <c r="Q718" s="667">
        <v>0</v>
      </c>
      <c r="R718" s="667">
        <v>0</v>
      </c>
      <c r="S718" s="668">
        <v>0</v>
      </c>
    </row>
    <row r="719" spans="1:19">
      <c r="A719" s="667" t="s">
        <v>1154</v>
      </c>
      <c r="B719" s="667" t="s">
        <v>37</v>
      </c>
      <c r="C719" s="667" t="s">
        <v>233</v>
      </c>
      <c r="D719" s="667">
        <v>8</v>
      </c>
      <c r="E719" s="667">
        <v>1</v>
      </c>
      <c r="F719" s="667">
        <v>0</v>
      </c>
      <c r="G719" s="667">
        <v>0</v>
      </c>
      <c r="H719" s="667">
        <v>0</v>
      </c>
      <c r="I719" s="667">
        <v>0</v>
      </c>
      <c r="J719" s="667">
        <v>0</v>
      </c>
      <c r="K719" s="667">
        <v>0</v>
      </c>
      <c r="L719" s="667">
        <v>0</v>
      </c>
      <c r="M719" s="667">
        <v>0</v>
      </c>
      <c r="N719" s="667">
        <v>0</v>
      </c>
      <c r="O719" s="667">
        <v>0</v>
      </c>
      <c r="P719" s="667">
        <v>0</v>
      </c>
      <c r="Q719" s="667">
        <v>0</v>
      </c>
      <c r="R719" s="667">
        <v>0</v>
      </c>
      <c r="S719" s="668">
        <v>0</v>
      </c>
    </row>
    <row r="720" spans="1:19">
      <c r="A720" s="667" t="s">
        <v>1154</v>
      </c>
      <c r="B720" s="667" t="s">
        <v>38</v>
      </c>
      <c r="C720" s="667" t="s">
        <v>233</v>
      </c>
      <c r="D720" s="667">
        <v>8</v>
      </c>
      <c r="E720" s="667">
        <v>1</v>
      </c>
      <c r="F720" s="667">
        <v>1571</v>
      </c>
      <c r="G720" s="667">
        <v>1570</v>
      </c>
      <c r="H720" s="667">
        <v>1570</v>
      </c>
      <c r="I720" s="667">
        <v>1570</v>
      </c>
      <c r="J720" s="667">
        <v>1570</v>
      </c>
      <c r="K720" s="667">
        <v>1570</v>
      </c>
      <c r="L720" s="667">
        <v>1570</v>
      </c>
      <c r="M720" s="667">
        <v>1570</v>
      </c>
      <c r="N720" s="667">
        <v>1570</v>
      </c>
      <c r="O720" s="667">
        <v>1480</v>
      </c>
      <c r="P720" s="667">
        <v>1480</v>
      </c>
      <c r="Q720" s="667">
        <v>1480</v>
      </c>
      <c r="R720" s="667">
        <v>1462</v>
      </c>
      <c r="S720" s="668">
        <v>1543242</v>
      </c>
    </row>
    <row r="721" spans="1:19">
      <c r="A721" s="667" t="s">
        <v>1154</v>
      </c>
      <c r="B721" s="667" t="s">
        <v>1083</v>
      </c>
      <c r="C721" s="667" t="s">
        <v>233</v>
      </c>
      <c r="D721" s="667">
        <v>8</v>
      </c>
      <c r="E721" s="667">
        <v>1</v>
      </c>
      <c r="F721" s="667">
        <v>0</v>
      </c>
      <c r="G721" s="667">
        <v>0</v>
      </c>
      <c r="H721" s="667">
        <v>0</v>
      </c>
      <c r="I721" s="667">
        <v>0</v>
      </c>
      <c r="J721" s="667">
        <v>0</v>
      </c>
      <c r="K721" s="667">
        <v>0</v>
      </c>
      <c r="L721" s="667">
        <v>0</v>
      </c>
      <c r="M721" s="667">
        <v>0</v>
      </c>
      <c r="N721" s="667">
        <v>0</v>
      </c>
      <c r="O721" s="667">
        <v>0</v>
      </c>
      <c r="P721" s="667">
        <v>0</v>
      </c>
      <c r="Q721" s="667">
        <v>0</v>
      </c>
      <c r="R721" s="667">
        <v>0</v>
      </c>
      <c r="S721" s="668">
        <v>0</v>
      </c>
    </row>
    <row r="722" spans="1:19">
      <c r="A722" s="667" t="s">
        <v>1154</v>
      </c>
      <c r="B722" s="667" t="s">
        <v>1084</v>
      </c>
      <c r="C722" s="667" t="s">
        <v>233</v>
      </c>
      <c r="D722" s="667">
        <v>8</v>
      </c>
      <c r="E722" s="667">
        <v>1</v>
      </c>
      <c r="F722" s="667">
        <v>0</v>
      </c>
      <c r="G722" s="667">
        <v>0</v>
      </c>
      <c r="H722" s="667">
        <v>0</v>
      </c>
      <c r="I722" s="667">
        <v>0</v>
      </c>
      <c r="J722" s="667">
        <v>0</v>
      </c>
      <c r="K722" s="667">
        <v>0</v>
      </c>
      <c r="L722" s="667">
        <v>0</v>
      </c>
      <c r="M722" s="667">
        <v>0</v>
      </c>
      <c r="N722" s="667">
        <v>0</v>
      </c>
      <c r="O722" s="667">
        <v>0</v>
      </c>
      <c r="P722" s="667">
        <v>0</v>
      </c>
      <c r="Q722" s="667">
        <v>0</v>
      </c>
      <c r="R722" s="667">
        <v>0</v>
      </c>
      <c r="S722" s="668">
        <v>0</v>
      </c>
    </row>
    <row r="723" spans="1:19">
      <c r="A723" s="667" t="s">
        <v>1154</v>
      </c>
      <c r="B723" s="667" t="s">
        <v>679</v>
      </c>
      <c r="C723" s="667" t="s">
        <v>233</v>
      </c>
      <c r="D723" s="667">
        <v>8</v>
      </c>
      <c r="E723" s="667">
        <v>1</v>
      </c>
      <c r="F723" s="667">
        <v>0</v>
      </c>
      <c r="G723" s="667">
        <v>0</v>
      </c>
      <c r="H723" s="667">
        <v>0</v>
      </c>
      <c r="I723" s="667">
        <v>0</v>
      </c>
      <c r="J723" s="667">
        <v>0</v>
      </c>
      <c r="K723" s="667">
        <v>0</v>
      </c>
      <c r="L723" s="667">
        <v>0</v>
      </c>
      <c r="M723" s="667">
        <v>0</v>
      </c>
      <c r="N723" s="667">
        <v>0</v>
      </c>
      <c r="O723" s="667">
        <v>0</v>
      </c>
      <c r="P723" s="667">
        <v>0</v>
      </c>
      <c r="Q723" s="667">
        <v>0</v>
      </c>
      <c r="R723" s="667">
        <v>0</v>
      </c>
      <c r="S723" s="668">
        <v>0</v>
      </c>
    </row>
    <row r="724" spans="1:19">
      <c r="A724" s="667" t="s">
        <v>1154</v>
      </c>
      <c r="B724" s="667" t="s">
        <v>592</v>
      </c>
      <c r="C724" s="667" t="s">
        <v>233</v>
      </c>
      <c r="D724" s="667">
        <v>8</v>
      </c>
      <c r="E724" s="667">
        <v>1</v>
      </c>
      <c r="F724" s="667">
        <v>12</v>
      </c>
      <c r="G724" s="667">
        <v>12</v>
      </c>
      <c r="H724" s="667">
        <v>12</v>
      </c>
      <c r="I724" s="667">
        <v>12</v>
      </c>
      <c r="J724" s="667">
        <v>12</v>
      </c>
      <c r="K724" s="667">
        <v>12</v>
      </c>
      <c r="L724" s="667">
        <v>12</v>
      </c>
      <c r="M724" s="667">
        <v>12</v>
      </c>
      <c r="N724" s="667">
        <v>12</v>
      </c>
      <c r="O724" s="667">
        <v>12</v>
      </c>
      <c r="P724" s="667">
        <v>12</v>
      </c>
      <c r="Q724" s="667">
        <v>12</v>
      </c>
      <c r="R724" s="667">
        <v>12</v>
      </c>
      <c r="S724" s="668">
        <v>11651</v>
      </c>
    </row>
    <row r="725" spans="1:19">
      <c r="A725" s="667" t="s">
        <v>1154</v>
      </c>
      <c r="B725" s="667" t="s">
        <v>2476</v>
      </c>
      <c r="C725" s="667" t="s">
        <v>233</v>
      </c>
      <c r="D725" s="667">
        <v>8</v>
      </c>
      <c r="E725" s="667">
        <v>1</v>
      </c>
      <c r="F725" s="667">
        <v>0</v>
      </c>
      <c r="G725" s="667">
        <v>0</v>
      </c>
      <c r="H725" s="667">
        <v>0</v>
      </c>
      <c r="I725" s="667">
        <v>0</v>
      </c>
      <c r="J725" s="667">
        <v>0</v>
      </c>
      <c r="K725" s="667">
        <v>0</v>
      </c>
      <c r="L725" s="667">
        <v>0</v>
      </c>
      <c r="M725" s="667">
        <v>0</v>
      </c>
      <c r="N725" s="667">
        <v>0</v>
      </c>
      <c r="O725" s="667">
        <v>0</v>
      </c>
      <c r="P725" s="667">
        <v>0</v>
      </c>
      <c r="Q725" s="667">
        <v>0</v>
      </c>
      <c r="R725" s="667">
        <v>0</v>
      </c>
      <c r="S725" s="668">
        <v>0</v>
      </c>
    </row>
    <row r="726" spans="1:19">
      <c r="A726" s="667" t="s">
        <v>1154</v>
      </c>
      <c r="B726" s="667" t="s">
        <v>1085</v>
      </c>
      <c r="C726" s="667" t="s">
        <v>233</v>
      </c>
      <c r="D726" s="667">
        <v>8</v>
      </c>
      <c r="E726" s="667">
        <v>1</v>
      </c>
      <c r="F726" s="667">
        <v>0</v>
      </c>
      <c r="G726" s="667">
        <v>0</v>
      </c>
      <c r="H726" s="667">
        <v>0</v>
      </c>
      <c r="I726" s="667">
        <v>0</v>
      </c>
      <c r="J726" s="667">
        <v>0</v>
      </c>
      <c r="K726" s="667">
        <v>0</v>
      </c>
      <c r="L726" s="667">
        <v>0</v>
      </c>
      <c r="M726" s="667">
        <v>0</v>
      </c>
      <c r="N726" s="667">
        <v>0</v>
      </c>
      <c r="O726" s="667">
        <v>0</v>
      </c>
      <c r="P726" s="667">
        <v>0</v>
      </c>
      <c r="Q726" s="667">
        <v>0</v>
      </c>
      <c r="R726" s="667">
        <v>0</v>
      </c>
      <c r="S726" s="668">
        <v>0</v>
      </c>
    </row>
    <row r="727" spans="1:19">
      <c r="A727" s="667" t="s">
        <v>1154</v>
      </c>
      <c r="B727" s="667" t="s">
        <v>741</v>
      </c>
      <c r="C727" s="667" t="s">
        <v>233</v>
      </c>
      <c r="D727" s="667">
        <v>8</v>
      </c>
      <c r="E727" s="667">
        <v>1</v>
      </c>
      <c r="F727" s="667">
        <v>72</v>
      </c>
      <c r="G727" s="667">
        <v>72</v>
      </c>
      <c r="H727" s="667">
        <v>72</v>
      </c>
      <c r="I727" s="667">
        <v>72</v>
      </c>
      <c r="J727" s="667">
        <v>0</v>
      </c>
      <c r="K727" s="667">
        <v>0</v>
      </c>
      <c r="L727" s="667">
        <v>0</v>
      </c>
      <c r="M727" s="667">
        <v>0</v>
      </c>
      <c r="N727" s="667">
        <v>0</v>
      </c>
      <c r="O727" s="667">
        <v>0</v>
      </c>
      <c r="P727" s="667">
        <v>0</v>
      </c>
      <c r="Q727" s="667">
        <v>0</v>
      </c>
      <c r="R727" s="667">
        <v>0</v>
      </c>
      <c r="S727" s="668">
        <v>21073</v>
      </c>
    </row>
    <row r="728" spans="1:19">
      <c r="A728" s="667" t="s">
        <v>1154</v>
      </c>
      <c r="B728" s="667" t="s">
        <v>742</v>
      </c>
      <c r="C728" s="667" t="s">
        <v>233</v>
      </c>
      <c r="D728" s="667">
        <v>8</v>
      </c>
      <c r="E728" s="667">
        <v>1</v>
      </c>
      <c r="F728" s="667">
        <v>0</v>
      </c>
      <c r="G728" s="667">
        <v>0</v>
      </c>
      <c r="H728" s="667">
        <v>0</v>
      </c>
      <c r="I728" s="667">
        <v>0</v>
      </c>
      <c r="J728" s="667">
        <v>0</v>
      </c>
      <c r="K728" s="667">
        <v>0</v>
      </c>
      <c r="L728" s="667">
        <v>0</v>
      </c>
      <c r="M728" s="667">
        <v>0</v>
      </c>
      <c r="N728" s="667">
        <v>0</v>
      </c>
      <c r="O728" s="667">
        <v>0</v>
      </c>
      <c r="P728" s="667">
        <v>0</v>
      </c>
      <c r="Q728" s="667">
        <v>0</v>
      </c>
      <c r="R728" s="667">
        <v>0</v>
      </c>
      <c r="S728" s="668">
        <v>0</v>
      </c>
    </row>
    <row r="729" spans="1:19">
      <c r="A729" s="667" t="s">
        <v>1154</v>
      </c>
      <c r="B729" s="667" t="s">
        <v>1086</v>
      </c>
      <c r="C729" s="667" t="s">
        <v>233</v>
      </c>
      <c r="D729" s="667">
        <v>8</v>
      </c>
      <c r="E729" s="667">
        <v>1</v>
      </c>
      <c r="F729" s="667">
        <v>0</v>
      </c>
      <c r="G729" s="667">
        <v>0</v>
      </c>
      <c r="H729" s="667">
        <v>0</v>
      </c>
      <c r="I729" s="667">
        <v>0</v>
      </c>
      <c r="J729" s="667">
        <v>0</v>
      </c>
      <c r="K729" s="667">
        <v>0</v>
      </c>
      <c r="L729" s="667">
        <v>0</v>
      </c>
      <c r="M729" s="667">
        <v>0</v>
      </c>
      <c r="N729" s="667">
        <v>0</v>
      </c>
      <c r="O729" s="667">
        <v>0</v>
      </c>
      <c r="P729" s="667">
        <v>0</v>
      </c>
      <c r="Q729" s="667">
        <v>0</v>
      </c>
      <c r="R729" s="667">
        <v>0</v>
      </c>
      <c r="S729" s="668">
        <v>0</v>
      </c>
    </row>
    <row r="730" spans="1:19">
      <c r="A730" s="667" t="s">
        <v>1154</v>
      </c>
      <c r="B730" s="667" t="s">
        <v>680</v>
      </c>
      <c r="C730" s="667" t="s">
        <v>233</v>
      </c>
      <c r="D730" s="667">
        <v>8</v>
      </c>
      <c r="E730" s="667">
        <v>1</v>
      </c>
      <c r="F730" s="667">
        <v>557</v>
      </c>
      <c r="G730" s="667">
        <v>557</v>
      </c>
      <c r="H730" s="667">
        <v>557</v>
      </c>
      <c r="I730" s="667">
        <v>557</v>
      </c>
      <c r="J730" s="667">
        <v>557</v>
      </c>
      <c r="K730" s="667">
        <v>557</v>
      </c>
      <c r="L730" s="667">
        <v>557</v>
      </c>
      <c r="M730" s="667">
        <v>557</v>
      </c>
      <c r="N730" s="667">
        <v>557</v>
      </c>
      <c r="O730" s="667">
        <v>557</v>
      </c>
      <c r="P730" s="667">
        <v>557</v>
      </c>
      <c r="Q730" s="667">
        <v>557</v>
      </c>
      <c r="R730" s="667">
        <v>557</v>
      </c>
      <c r="S730" s="668">
        <v>556690</v>
      </c>
    </row>
    <row r="731" spans="1:19">
      <c r="A731" s="667" t="s">
        <v>1154</v>
      </c>
      <c r="B731" s="667" t="s">
        <v>1087</v>
      </c>
      <c r="C731" s="667" t="s">
        <v>233</v>
      </c>
      <c r="D731" s="667">
        <v>8</v>
      </c>
      <c r="E731" s="667">
        <v>1</v>
      </c>
      <c r="F731" s="667">
        <v>0</v>
      </c>
      <c r="G731" s="667">
        <v>0</v>
      </c>
      <c r="H731" s="667">
        <v>0</v>
      </c>
      <c r="I731" s="667">
        <v>0</v>
      </c>
      <c r="J731" s="667">
        <v>0</v>
      </c>
      <c r="K731" s="667">
        <v>0</v>
      </c>
      <c r="L731" s="667">
        <v>0</v>
      </c>
      <c r="M731" s="667">
        <v>0</v>
      </c>
      <c r="N731" s="667">
        <v>0</v>
      </c>
      <c r="O731" s="667">
        <v>0</v>
      </c>
      <c r="P731" s="667">
        <v>0</v>
      </c>
      <c r="Q731" s="667">
        <v>0</v>
      </c>
      <c r="R731" s="667">
        <v>0</v>
      </c>
      <c r="S731" s="668">
        <v>0</v>
      </c>
    </row>
    <row r="732" spans="1:19">
      <c r="A732" s="667" t="s">
        <v>1154</v>
      </c>
      <c r="B732" s="667" t="s">
        <v>162</v>
      </c>
      <c r="C732" s="667" t="s">
        <v>233</v>
      </c>
      <c r="D732" s="667">
        <v>8</v>
      </c>
      <c r="E732" s="667">
        <v>1</v>
      </c>
      <c r="F732" s="667">
        <v>0</v>
      </c>
      <c r="G732" s="667">
        <v>0</v>
      </c>
      <c r="H732" s="667">
        <v>0</v>
      </c>
      <c r="I732" s="667">
        <v>0</v>
      </c>
      <c r="J732" s="667">
        <v>0</v>
      </c>
      <c r="K732" s="667">
        <v>0</v>
      </c>
      <c r="L732" s="667">
        <v>0</v>
      </c>
      <c r="M732" s="667">
        <v>0</v>
      </c>
      <c r="N732" s="667">
        <v>0</v>
      </c>
      <c r="O732" s="667">
        <v>0</v>
      </c>
      <c r="P732" s="667">
        <v>0</v>
      </c>
      <c r="Q732" s="667">
        <v>0</v>
      </c>
      <c r="R732" s="667">
        <v>0</v>
      </c>
      <c r="S732" s="668">
        <v>0</v>
      </c>
    </row>
    <row r="733" spans="1:19">
      <c r="A733" s="667" t="s">
        <v>1154</v>
      </c>
      <c r="B733" s="667" t="s">
        <v>1088</v>
      </c>
      <c r="C733" s="667" t="s">
        <v>233</v>
      </c>
      <c r="D733" s="667">
        <v>8</v>
      </c>
      <c r="E733" s="667">
        <v>1</v>
      </c>
      <c r="F733" s="667">
        <v>0</v>
      </c>
      <c r="G733" s="667">
        <v>0</v>
      </c>
      <c r="H733" s="667">
        <v>0</v>
      </c>
      <c r="I733" s="667">
        <v>0</v>
      </c>
      <c r="J733" s="667">
        <v>0</v>
      </c>
      <c r="K733" s="667">
        <v>0</v>
      </c>
      <c r="L733" s="667">
        <v>0</v>
      </c>
      <c r="M733" s="667">
        <v>0</v>
      </c>
      <c r="N733" s="667">
        <v>0</v>
      </c>
      <c r="O733" s="667">
        <v>0</v>
      </c>
      <c r="P733" s="667">
        <v>0</v>
      </c>
      <c r="Q733" s="667">
        <v>0</v>
      </c>
      <c r="R733" s="667">
        <v>0</v>
      </c>
      <c r="S733" s="668">
        <v>0</v>
      </c>
    </row>
    <row r="734" spans="1:19">
      <c r="A734" s="667" t="s">
        <v>1154</v>
      </c>
      <c r="B734" s="667" t="s">
        <v>1089</v>
      </c>
      <c r="C734" s="667" t="s">
        <v>233</v>
      </c>
      <c r="D734" s="667">
        <v>8</v>
      </c>
      <c r="E734" s="667">
        <v>1</v>
      </c>
      <c r="F734" s="667">
        <v>0</v>
      </c>
      <c r="G734" s="667">
        <v>0</v>
      </c>
      <c r="H734" s="667">
        <v>0</v>
      </c>
      <c r="I734" s="667">
        <v>0</v>
      </c>
      <c r="J734" s="667">
        <v>0</v>
      </c>
      <c r="K734" s="667">
        <v>0</v>
      </c>
      <c r="L734" s="667">
        <v>0</v>
      </c>
      <c r="M734" s="667">
        <v>0</v>
      </c>
      <c r="N734" s="667">
        <v>0</v>
      </c>
      <c r="O734" s="667">
        <v>0</v>
      </c>
      <c r="P734" s="667">
        <v>0</v>
      </c>
      <c r="Q734" s="667">
        <v>0</v>
      </c>
      <c r="R734" s="667">
        <v>0</v>
      </c>
      <c r="S734" s="668">
        <v>0</v>
      </c>
    </row>
    <row r="735" spans="1:19">
      <c r="A735" s="667" t="s">
        <v>1154</v>
      </c>
      <c r="B735" s="667" t="s">
        <v>503</v>
      </c>
      <c r="C735" s="667" t="s">
        <v>233</v>
      </c>
      <c r="D735" s="667">
        <v>8</v>
      </c>
      <c r="E735" s="667">
        <v>1</v>
      </c>
      <c r="F735" s="667">
        <v>110</v>
      </c>
      <c r="G735" s="667">
        <v>110</v>
      </c>
      <c r="H735" s="667">
        <v>101</v>
      </c>
      <c r="I735" s="667">
        <v>101</v>
      </c>
      <c r="J735" s="667">
        <v>101</v>
      </c>
      <c r="K735" s="667">
        <v>101</v>
      </c>
      <c r="L735" s="667">
        <v>101</v>
      </c>
      <c r="M735" s="667">
        <v>101</v>
      </c>
      <c r="N735" s="667">
        <v>101</v>
      </c>
      <c r="O735" s="667">
        <v>101</v>
      </c>
      <c r="P735" s="667">
        <v>101</v>
      </c>
      <c r="Q735" s="667">
        <v>101</v>
      </c>
      <c r="R735" s="667">
        <v>101</v>
      </c>
      <c r="S735" s="668">
        <v>101692</v>
      </c>
    </row>
    <row r="736" spans="1:19">
      <c r="A736" s="667" t="s">
        <v>1154</v>
      </c>
      <c r="B736" s="667" t="s">
        <v>1090</v>
      </c>
      <c r="C736" s="667" t="s">
        <v>233</v>
      </c>
      <c r="D736" s="667">
        <v>8</v>
      </c>
      <c r="E736" s="667">
        <v>1</v>
      </c>
      <c r="F736" s="667">
        <v>0</v>
      </c>
      <c r="G736" s="667">
        <v>0</v>
      </c>
      <c r="H736" s="667">
        <v>0</v>
      </c>
      <c r="I736" s="667">
        <v>0</v>
      </c>
      <c r="J736" s="667">
        <v>0</v>
      </c>
      <c r="K736" s="667">
        <v>0</v>
      </c>
      <c r="L736" s="667">
        <v>0</v>
      </c>
      <c r="M736" s="667">
        <v>0</v>
      </c>
      <c r="N736" s="667">
        <v>0</v>
      </c>
      <c r="O736" s="667">
        <v>0</v>
      </c>
      <c r="P736" s="667">
        <v>0</v>
      </c>
      <c r="Q736" s="667">
        <v>0</v>
      </c>
      <c r="R736" s="667">
        <v>0</v>
      </c>
      <c r="S736" s="668">
        <v>0</v>
      </c>
    </row>
    <row r="737" spans="1:19">
      <c r="A737" s="667" t="s">
        <v>1154</v>
      </c>
      <c r="B737" s="667" t="s">
        <v>1091</v>
      </c>
      <c r="C737" s="667" t="s">
        <v>233</v>
      </c>
      <c r="D737" s="667">
        <v>8</v>
      </c>
      <c r="E737" s="667">
        <v>1</v>
      </c>
      <c r="F737" s="667">
        <v>0</v>
      </c>
      <c r="G737" s="667">
        <v>0</v>
      </c>
      <c r="H737" s="667">
        <v>0</v>
      </c>
      <c r="I737" s="667">
        <v>0</v>
      </c>
      <c r="J737" s="667">
        <v>0</v>
      </c>
      <c r="K737" s="667">
        <v>0</v>
      </c>
      <c r="L737" s="667">
        <v>0</v>
      </c>
      <c r="M737" s="667">
        <v>0</v>
      </c>
      <c r="N737" s="667">
        <v>0</v>
      </c>
      <c r="O737" s="667">
        <v>0</v>
      </c>
      <c r="P737" s="667">
        <v>0</v>
      </c>
      <c r="Q737" s="667">
        <v>0</v>
      </c>
      <c r="R737" s="667">
        <v>0</v>
      </c>
      <c r="S737" s="668">
        <v>0</v>
      </c>
    </row>
    <row r="738" spans="1:19">
      <c r="A738" s="667" t="s">
        <v>1154</v>
      </c>
      <c r="B738" s="667" t="s">
        <v>681</v>
      </c>
      <c r="C738" s="667" t="s">
        <v>233</v>
      </c>
      <c r="D738" s="667">
        <v>8</v>
      </c>
      <c r="E738" s="667">
        <v>1</v>
      </c>
      <c r="F738" s="667">
        <v>33</v>
      </c>
      <c r="G738" s="667">
        <v>33</v>
      </c>
      <c r="H738" s="667">
        <v>33</v>
      </c>
      <c r="I738" s="667">
        <v>33</v>
      </c>
      <c r="J738" s="667">
        <v>33</v>
      </c>
      <c r="K738" s="667">
        <v>33</v>
      </c>
      <c r="L738" s="667">
        <v>33</v>
      </c>
      <c r="M738" s="667">
        <v>33</v>
      </c>
      <c r="N738" s="667">
        <v>33</v>
      </c>
      <c r="O738" s="667">
        <v>33</v>
      </c>
      <c r="P738" s="667">
        <v>33</v>
      </c>
      <c r="Q738" s="667">
        <v>33</v>
      </c>
      <c r="R738" s="667">
        <v>33</v>
      </c>
      <c r="S738" s="668">
        <v>32609</v>
      </c>
    </row>
    <row r="739" spans="1:19">
      <c r="A739" s="667" t="s">
        <v>1154</v>
      </c>
      <c r="B739" s="667" t="s">
        <v>1092</v>
      </c>
      <c r="C739" s="667" t="s">
        <v>233</v>
      </c>
      <c r="D739" s="667">
        <v>8</v>
      </c>
      <c r="E739" s="667">
        <v>1</v>
      </c>
      <c r="F739" s="667">
        <v>0</v>
      </c>
      <c r="G739" s="667">
        <v>0</v>
      </c>
      <c r="H739" s="667">
        <v>0</v>
      </c>
      <c r="I739" s="667">
        <v>0</v>
      </c>
      <c r="J739" s="667">
        <v>0</v>
      </c>
      <c r="K739" s="667">
        <v>0</v>
      </c>
      <c r="L739" s="667">
        <v>0</v>
      </c>
      <c r="M739" s="667">
        <v>0</v>
      </c>
      <c r="N739" s="667">
        <v>0</v>
      </c>
      <c r="O739" s="667">
        <v>0</v>
      </c>
      <c r="P739" s="667">
        <v>0</v>
      </c>
      <c r="Q739" s="667">
        <v>0</v>
      </c>
      <c r="R739" s="667">
        <v>0</v>
      </c>
      <c r="S739" s="668">
        <v>0</v>
      </c>
    </row>
    <row r="740" spans="1:19">
      <c r="A740" s="667" t="s">
        <v>1154</v>
      </c>
      <c r="B740" s="667" t="s">
        <v>39</v>
      </c>
      <c r="C740" s="667" t="s">
        <v>233</v>
      </c>
      <c r="D740" s="667">
        <v>8</v>
      </c>
      <c r="E740" s="667">
        <v>1</v>
      </c>
      <c r="F740" s="667">
        <v>260</v>
      </c>
      <c r="G740" s="667">
        <v>260</v>
      </c>
      <c r="H740" s="667">
        <v>260</v>
      </c>
      <c r="I740" s="667">
        <v>260</v>
      </c>
      <c r="J740" s="667">
        <v>260</v>
      </c>
      <c r="K740" s="667">
        <v>260</v>
      </c>
      <c r="L740" s="667">
        <v>260</v>
      </c>
      <c r="M740" s="667">
        <v>260</v>
      </c>
      <c r="N740" s="667">
        <v>260</v>
      </c>
      <c r="O740" s="667">
        <v>260</v>
      </c>
      <c r="P740" s="667">
        <v>260</v>
      </c>
      <c r="Q740" s="667">
        <v>260</v>
      </c>
      <c r="R740" s="667">
        <v>260</v>
      </c>
      <c r="S740" s="668">
        <v>260429</v>
      </c>
    </row>
    <row r="741" spans="1:19">
      <c r="A741" s="667" t="s">
        <v>1154</v>
      </c>
      <c r="B741" s="667" t="s">
        <v>148</v>
      </c>
      <c r="C741" s="667" t="s">
        <v>233</v>
      </c>
      <c r="D741" s="667">
        <v>8</v>
      </c>
      <c r="E741" s="667">
        <v>1</v>
      </c>
      <c r="F741" s="667">
        <v>0</v>
      </c>
      <c r="G741" s="667">
        <v>0</v>
      </c>
      <c r="H741" s="667">
        <v>0</v>
      </c>
      <c r="I741" s="667">
        <v>0</v>
      </c>
      <c r="J741" s="667">
        <v>0</v>
      </c>
      <c r="K741" s="667">
        <v>0</v>
      </c>
      <c r="L741" s="667">
        <v>0</v>
      </c>
      <c r="M741" s="667">
        <v>0</v>
      </c>
      <c r="N741" s="667">
        <v>0</v>
      </c>
      <c r="O741" s="667">
        <v>0</v>
      </c>
      <c r="P741" s="667">
        <v>0</v>
      </c>
      <c r="Q741" s="667">
        <v>0</v>
      </c>
      <c r="R741" s="667">
        <v>0</v>
      </c>
      <c r="S741" s="668">
        <v>0</v>
      </c>
    </row>
    <row r="742" spans="1:19">
      <c r="A742" s="667" t="s">
        <v>1154</v>
      </c>
      <c r="B742" s="667" t="s">
        <v>704</v>
      </c>
      <c r="C742" s="667" t="s">
        <v>233</v>
      </c>
      <c r="D742" s="667">
        <v>8</v>
      </c>
      <c r="E742" s="667">
        <v>1</v>
      </c>
      <c r="F742" s="667">
        <v>81</v>
      </c>
      <c r="G742" s="667">
        <v>81</v>
      </c>
      <c r="H742" s="667">
        <v>81</v>
      </c>
      <c r="I742" s="667">
        <v>81</v>
      </c>
      <c r="J742" s="667">
        <v>81</v>
      </c>
      <c r="K742" s="667">
        <v>81</v>
      </c>
      <c r="L742" s="667">
        <v>81</v>
      </c>
      <c r="M742" s="667">
        <v>81</v>
      </c>
      <c r="N742" s="667">
        <v>81</v>
      </c>
      <c r="O742" s="667">
        <v>81</v>
      </c>
      <c r="P742" s="667">
        <v>81</v>
      </c>
      <c r="Q742" s="667">
        <v>81</v>
      </c>
      <c r="R742" s="667">
        <v>81</v>
      </c>
      <c r="S742" s="668">
        <v>81198</v>
      </c>
    </row>
    <row r="743" spans="1:19">
      <c r="A743" s="667" t="s">
        <v>1154</v>
      </c>
      <c r="B743" s="667" t="s">
        <v>1093</v>
      </c>
      <c r="C743" s="667" t="s">
        <v>233</v>
      </c>
      <c r="D743" s="667">
        <v>8</v>
      </c>
      <c r="E743" s="667">
        <v>1</v>
      </c>
      <c r="F743" s="667">
        <v>0</v>
      </c>
      <c r="G743" s="667">
        <v>0</v>
      </c>
      <c r="H743" s="667">
        <v>0</v>
      </c>
      <c r="I743" s="667">
        <v>0</v>
      </c>
      <c r="J743" s="667">
        <v>0</v>
      </c>
      <c r="K743" s="667">
        <v>0</v>
      </c>
      <c r="L743" s="667">
        <v>0</v>
      </c>
      <c r="M743" s="667">
        <v>0</v>
      </c>
      <c r="N743" s="667">
        <v>0</v>
      </c>
      <c r="O743" s="667">
        <v>0</v>
      </c>
      <c r="P743" s="667">
        <v>0</v>
      </c>
      <c r="Q743" s="667">
        <v>0</v>
      </c>
      <c r="R743" s="667">
        <v>0</v>
      </c>
      <c r="S743" s="668">
        <v>0</v>
      </c>
    </row>
    <row r="744" spans="1:19">
      <c r="A744" s="667" t="s">
        <v>1154</v>
      </c>
      <c r="B744" s="667" t="s">
        <v>593</v>
      </c>
      <c r="C744" s="667" t="s">
        <v>233</v>
      </c>
      <c r="D744" s="667">
        <v>8</v>
      </c>
      <c r="E744" s="667">
        <v>1</v>
      </c>
      <c r="F744" s="667">
        <v>1656</v>
      </c>
      <c r="G744" s="667">
        <v>1656</v>
      </c>
      <c r="H744" s="667">
        <v>1656</v>
      </c>
      <c r="I744" s="667">
        <v>1656</v>
      </c>
      <c r="J744" s="667">
        <v>1656</v>
      </c>
      <c r="K744" s="667">
        <v>1656</v>
      </c>
      <c r="L744" s="667">
        <v>1656</v>
      </c>
      <c r="M744" s="667">
        <v>1656</v>
      </c>
      <c r="N744" s="667">
        <v>1656</v>
      </c>
      <c r="O744" s="667">
        <v>1656</v>
      </c>
      <c r="P744" s="667">
        <v>1656</v>
      </c>
      <c r="Q744" s="667">
        <v>1656</v>
      </c>
      <c r="R744" s="667">
        <v>1656</v>
      </c>
      <c r="S744" s="668">
        <v>1655837</v>
      </c>
    </row>
    <row r="745" spans="1:19">
      <c r="A745" s="667" t="s">
        <v>1154</v>
      </c>
      <c r="B745" s="667" t="s">
        <v>1094</v>
      </c>
      <c r="C745" s="667" t="s">
        <v>233</v>
      </c>
      <c r="D745" s="667">
        <v>8</v>
      </c>
      <c r="E745" s="667">
        <v>1</v>
      </c>
      <c r="F745" s="667">
        <v>0</v>
      </c>
      <c r="G745" s="667">
        <v>0</v>
      </c>
      <c r="H745" s="667">
        <v>0</v>
      </c>
      <c r="I745" s="667">
        <v>0</v>
      </c>
      <c r="J745" s="667">
        <v>0</v>
      </c>
      <c r="K745" s="667">
        <v>0</v>
      </c>
      <c r="L745" s="667">
        <v>0</v>
      </c>
      <c r="M745" s="667">
        <v>0</v>
      </c>
      <c r="N745" s="667">
        <v>0</v>
      </c>
      <c r="O745" s="667">
        <v>0</v>
      </c>
      <c r="P745" s="667">
        <v>0</v>
      </c>
      <c r="Q745" s="667">
        <v>0</v>
      </c>
      <c r="R745" s="667">
        <v>0</v>
      </c>
      <c r="S745" s="668">
        <v>0</v>
      </c>
    </row>
    <row r="746" spans="1:19">
      <c r="A746" s="667" t="s">
        <v>1154</v>
      </c>
      <c r="B746" s="667" t="s">
        <v>479</v>
      </c>
      <c r="C746" s="667" t="s">
        <v>233</v>
      </c>
      <c r="D746" s="667">
        <v>8</v>
      </c>
      <c r="E746" s="667">
        <v>1</v>
      </c>
      <c r="F746" s="667">
        <v>15928</v>
      </c>
      <c r="G746" s="667">
        <v>15928</v>
      </c>
      <c r="H746" s="667">
        <v>15928</v>
      </c>
      <c r="I746" s="667">
        <v>15928</v>
      </c>
      <c r="J746" s="667">
        <v>15928</v>
      </c>
      <c r="K746" s="667">
        <v>15928</v>
      </c>
      <c r="L746" s="667">
        <v>15928</v>
      </c>
      <c r="M746" s="667">
        <v>15928</v>
      </c>
      <c r="N746" s="667">
        <v>15928</v>
      </c>
      <c r="O746" s="667">
        <v>15928</v>
      </c>
      <c r="P746" s="667">
        <v>15928</v>
      </c>
      <c r="Q746" s="667">
        <v>15928</v>
      </c>
      <c r="R746" s="667">
        <v>15928</v>
      </c>
      <c r="S746" s="668">
        <v>15927851</v>
      </c>
    </row>
    <row r="747" spans="1:19">
      <c r="A747" s="667" t="s">
        <v>1154</v>
      </c>
      <c r="B747" s="667" t="s">
        <v>1095</v>
      </c>
      <c r="C747" s="667" t="s">
        <v>233</v>
      </c>
      <c r="D747" s="667">
        <v>8</v>
      </c>
      <c r="E747" s="667">
        <v>1</v>
      </c>
      <c r="F747" s="667">
        <v>0</v>
      </c>
      <c r="G747" s="667">
        <v>0</v>
      </c>
      <c r="H747" s="667">
        <v>0</v>
      </c>
      <c r="I747" s="667">
        <v>0</v>
      </c>
      <c r="J747" s="667">
        <v>0</v>
      </c>
      <c r="K747" s="667">
        <v>0</v>
      </c>
      <c r="L747" s="667">
        <v>0</v>
      </c>
      <c r="M747" s="667">
        <v>0</v>
      </c>
      <c r="N747" s="667">
        <v>0</v>
      </c>
      <c r="O747" s="667">
        <v>0</v>
      </c>
      <c r="P747" s="667">
        <v>0</v>
      </c>
      <c r="Q747" s="667">
        <v>0</v>
      </c>
      <c r="R747" s="667">
        <v>0</v>
      </c>
      <c r="S747" s="668">
        <v>0</v>
      </c>
    </row>
    <row r="748" spans="1:19">
      <c r="A748" s="667" t="s">
        <v>1154</v>
      </c>
      <c r="B748" s="667" t="s">
        <v>149</v>
      </c>
      <c r="C748" s="667" t="s">
        <v>233</v>
      </c>
      <c r="D748" s="667">
        <v>8</v>
      </c>
      <c r="E748" s="667">
        <v>1</v>
      </c>
      <c r="F748" s="667">
        <v>3</v>
      </c>
      <c r="G748" s="667">
        <v>3</v>
      </c>
      <c r="H748" s="667">
        <v>3</v>
      </c>
      <c r="I748" s="667">
        <v>3</v>
      </c>
      <c r="J748" s="667">
        <v>3</v>
      </c>
      <c r="K748" s="667">
        <v>3</v>
      </c>
      <c r="L748" s="667">
        <v>3</v>
      </c>
      <c r="M748" s="667">
        <v>3</v>
      </c>
      <c r="N748" s="667">
        <v>3</v>
      </c>
      <c r="O748" s="667">
        <v>3</v>
      </c>
      <c r="P748" s="667">
        <v>3</v>
      </c>
      <c r="Q748" s="667">
        <v>3</v>
      </c>
      <c r="R748" s="667">
        <v>3</v>
      </c>
      <c r="S748" s="668">
        <v>2655</v>
      </c>
    </row>
    <row r="749" spans="1:19">
      <c r="A749" s="667" t="s">
        <v>1154</v>
      </c>
      <c r="B749" s="667" t="s">
        <v>1096</v>
      </c>
      <c r="C749" s="667" t="s">
        <v>233</v>
      </c>
      <c r="D749" s="667">
        <v>8</v>
      </c>
      <c r="E749" s="667">
        <v>1</v>
      </c>
      <c r="F749" s="667">
        <v>0</v>
      </c>
      <c r="G749" s="667">
        <v>0</v>
      </c>
      <c r="H749" s="667">
        <v>0</v>
      </c>
      <c r="I749" s="667">
        <v>0</v>
      </c>
      <c r="J749" s="667">
        <v>0</v>
      </c>
      <c r="K749" s="667">
        <v>0</v>
      </c>
      <c r="L749" s="667">
        <v>0</v>
      </c>
      <c r="M749" s="667">
        <v>0</v>
      </c>
      <c r="N749" s="667">
        <v>0</v>
      </c>
      <c r="O749" s="667">
        <v>0</v>
      </c>
      <c r="P749" s="667">
        <v>0</v>
      </c>
      <c r="Q749" s="667">
        <v>0</v>
      </c>
      <c r="R749" s="667">
        <v>0</v>
      </c>
      <c r="S749" s="668">
        <v>0</v>
      </c>
    </row>
    <row r="750" spans="1:19">
      <c r="A750" s="667" t="s">
        <v>1154</v>
      </c>
      <c r="B750" s="667" t="s">
        <v>150</v>
      </c>
      <c r="C750" s="667" t="s">
        <v>233</v>
      </c>
      <c r="D750" s="667">
        <v>8</v>
      </c>
      <c r="E750" s="667">
        <v>1</v>
      </c>
      <c r="F750" s="667">
        <v>333</v>
      </c>
      <c r="G750" s="667">
        <v>333</v>
      </c>
      <c r="H750" s="667">
        <v>333</v>
      </c>
      <c r="I750" s="667">
        <v>333</v>
      </c>
      <c r="J750" s="667">
        <v>333</v>
      </c>
      <c r="K750" s="667">
        <v>333</v>
      </c>
      <c r="L750" s="667">
        <v>333</v>
      </c>
      <c r="M750" s="667">
        <v>333</v>
      </c>
      <c r="N750" s="667">
        <v>333</v>
      </c>
      <c r="O750" s="667">
        <v>333</v>
      </c>
      <c r="P750" s="667">
        <v>333</v>
      </c>
      <c r="Q750" s="667">
        <v>333</v>
      </c>
      <c r="R750" s="667">
        <v>333</v>
      </c>
      <c r="S750" s="668">
        <v>332817</v>
      </c>
    </row>
    <row r="751" spans="1:19">
      <c r="A751" s="667" t="s">
        <v>1154</v>
      </c>
      <c r="B751" s="667" t="s">
        <v>1097</v>
      </c>
      <c r="C751" s="667" t="s">
        <v>233</v>
      </c>
      <c r="D751" s="667">
        <v>8</v>
      </c>
      <c r="E751" s="667">
        <v>1</v>
      </c>
      <c r="F751" s="667">
        <v>0</v>
      </c>
      <c r="G751" s="667">
        <v>0</v>
      </c>
      <c r="H751" s="667">
        <v>0</v>
      </c>
      <c r="I751" s="667">
        <v>0</v>
      </c>
      <c r="J751" s="667">
        <v>0</v>
      </c>
      <c r="K751" s="667">
        <v>0</v>
      </c>
      <c r="L751" s="667">
        <v>0</v>
      </c>
      <c r="M751" s="667">
        <v>0</v>
      </c>
      <c r="N751" s="667">
        <v>0</v>
      </c>
      <c r="O751" s="667">
        <v>0</v>
      </c>
      <c r="P751" s="667">
        <v>0</v>
      </c>
      <c r="Q751" s="667">
        <v>0</v>
      </c>
      <c r="R751" s="667">
        <v>0</v>
      </c>
      <c r="S751" s="668">
        <v>0</v>
      </c>
    </row>
    <row r="752" spans="1:19">
      <c r="A752" s="667" t="s">
        <v>1154</v>
      </c>
      <c r="B752" s="667" t="s">
        <v>594</v>
      </c>
      <c r="C752" s="667" t="s">
        <v>233</v>
      </c>
      <c r="D752" s="667">
        <v>8</v>
      </c>
      <c r="E752" s="667">
        <v>1</v>
      </c>
      <c r="F752" s="667">
        <v>0</v>
      </c>
      <c r="G752" s="667">
        <v>0</v>
      </c>
      <c r="H752" s="667">
        <v>0</v>
      </c>
      <c r="I752" s="667">
        <v>0</v>
      </c>
      <c r="J752" s="667">
        <v>0</v>
      </c>
      <c r="K752" s="667">
        <v>0</v>
      </c>
      <c r="L752" s="667">
        <v>0</v>
      </c>
      <c r="M752" s="667">
        <v>0</v>
      </c>
      <c r="N752" s="667">
        <v>0</v>
      </c>
      <c r="O752" s="667">
        <v>0</v>
      </c>
      <c r="P752" s="667">
        <v>0</v>
      </c>
      <c r="Q752" s="667">
        <v>0</v>
      </c>
      <c r="R752" s="667">
        <v>0</v>
      </c>
      <c r="S752" s="668">
        <v>0</v>
      </c>
    </row>
    <row r="753" spans="1:19">
      <c r="A753" s="667" t="s">
        <v>1154</v>
      </c>
      <c r="B753" s="667" t="s">
        <v>1098</v>
      </c>
      <c r="C753" s="667" t="s">
        <v>233</v>
      </c>
      <c r="D753" s="667">
        <v>8</v>
      </c>
      <c r="E753" s="667">
        <v>1</v>
      </c>
      <c r="F753" s="667">
        <v>0</v>
      </c>
      <c r="G753" s="667">
        <v>0</v>
      </c>
      <c r="H753" s="667">
        <v>0</v>
      </c>
      <c r="I753" s="667">
        <v>0</v>
      </c>
      <c r="J753" s="667">
        <v>0</v>
      </c>
      <c r="K753" s="667">
        <v>0</v>
      </c>
      <c r="L753" s="667">
        <v>0</v>
      </c>
      <c r="M753" s="667">
        <v>0</v>
      </c>
      <c r="N753" s="667">
        <v>0</v>
      </c>
      <c r="O753" s="667">
        <v>0</v>
      </c>
      <c r="P753" s="667">
        <v>0</v>
      </c>
      <c r="Q753" s="667">
        <v>0</v>
      </c>
      <c r="R753" s="667">
        <v>0</v>
      </c>
      <c r="S753" s="668">
        <v>0</v>
      </c>
    </row>
    <row r="754" spans="1:19">
      <c r="A754" s="667" t="s">
        <v>1154</v>
      </c>
      <c r="B754" s="667" t="s">
        <v>595</v>
      </c>
      <c r="C754" s="667" t="s">
        <v>233</v>
      </c>
      <c r="D754" s="667">
        <v>8</v>
      </c>
      <c r="E754" s="667">
        <v>1</v>
      </c>
      <c r="F754" s="667">
        <v>0</v>
      </c>
      <c r="G754" s="667">
        <v>0</v>
      </c>
      <c r="H754" s="667">
        <v>0</v>
      </c>
      <c r="I754" s="667">
        <v>0</v>
      </c>
      <c r="J754" s="667">
        <v>0</v>
      </c>
      <c r="K754" s="667">
        <v>0</v>
      </c>
      <c r="L754" s="667">
        <v>0</v>
      </c>
      <c r="M754" s="667">
        <v>0</v>
      </c>
      <c r="N754" s="667">
        <v>0</v>
      </c>
      <c r="O754" s="667">
        <v>0</v>
      </c>
      <c r="P754" s="667">
        <v>0</v>
      </c>
      <c r="Q754" s="667">
        <v>0</v>
      </c>
      <c r="R754" s="667">
        <v>0</v>
      </c>
      <c r="S754" s="668">
        <v>0</v>
      </c>
    </row>
    <row r="755" spans="1:19">
      <c r="A755" s="667" t="s">
        <v>1154</v>
      </c>
      <c r="B755" s="667" t="s">
        <v>1099</v>
      </c>
      <c r="C755" s="667" t="s">
        <v>233</v>
      </c>
      <c r="D755" s="667">
        <v>8</v>
      </c>
      <c r="E755" s="667">
        <v>1</v>
      </c>
      <c r="F755" s="667">
        <v>0</v>
      </c>
      <c r="G755" s="667">
        <v>0</v>
      </c>
      <c r="H755" s="667">
        <v>0</v>
      </c>
      <c r="I755" s="667">
        <v>0</v>
      </c>
      <c r="J755" s="667">
        <v>0</v>
      </c>
      <c r="K755" s="667">
        <v>0</v>
      </c>
      <c r="L755" s="667">
        <v>0</v>
      </c>
      <c r="M755" s="667">
        <v>0</v>
      </c>
      <c r="N755" s="667">
        <v>0</v>
      </c>
      <c r="O755" s="667">
        <v>0</v>
      </c>
      <c r="P755" s="667">
        <v>0</v>
      </c>
      <c r="Q755" s="667">
        <v>0</v>
      </c>
      <c r="R755" s="667">
        <v>0</v>
      </c>
      <c r="S755" s="668">
        <v>0</v>
      </c>
    </row>
    <row r="756" spans="1:19">
      <c r="A756" s="667" t="s">
        <v>1154</v>
      </c>
      <c r="B756" s="667" t="s">
        <v>504</v>
      </c>
      <c r="C756" s="667" t="s">
        <v>233</v>
      </c>
      <c r="D756" s="667">
        <v>8</v>
      </c>
      <c r="E756" s="667">
        <v>1</v>
      </c>
      <c r="F756" s="667">
        <v>150</v>
      </c>
      <c r="G756" s="667">
        <v>150</v>
      </c>
      <c r="H756" s="667">
        <v>150</v>
      </c>
      <c r="I756" s="667">
        <v>150</v>
      </c>
      <c r="J756" s="667">
        <v>150</v>
      </c>
      <c r="K756" s="667">
        <v>150</v>
      </c>
      <c r="L756" s="667">
        <v>150</v>
      </c>
      <c r="M756" s="667">
        <v>150</v>
      </c>
      <c r="N756" s="667">
        <v>150</v>
      </c>
      <c r="O756" s="667">
        <v>150</v>
      </c>
      <c r="P756" s="667">
        <v>150</v>
      </c>
      <c r="Q756" s="667">
        <v>150</v>
      </c>
      <c r="R756" s="667">
        <v>150</v>
      </c>
      <c r="S756" s="668">
        <v>150385</v>
      </c>
    </row>
    <row r="757" spans="1:19">
      <c r="A757" s="667" t="s">
        <v>1154</v>
      </c>
      <c r="B757" s="667" t="s">
        <v>1100</v>
      </c>
      <c r="C757" s="667" t="s">
        <v>233</v>
      </c>
      <c r="D757" s="667">
        <v>8</v>
      </c>
      <c r="E757" s="667">
        <v>1</v>
      </c>
      <c r="F757" s="667">
        <v>0</v>
      </c>
      <c r="G757" s="667">
        <v>0</v>
      </c>
      <c r="H757" s="667">
        <v>0</v>
      </c>
      <c r="I757" s="667">
        <v>0</v>
      </c>
      <c r="J757" s="667">
        <v>0</v>
      </c>
      <c r="K757" s="667">
        <v>0</v>
      </c>
      <c r="L757" s="667">
        <v>0</v>
      </c>
      <c r="M757" s="667">
        <v>0</v>
      </c>
      <c r="N757" s="667">
        <v>0</v>
      </c>
      <c r="O757" s="667">
        <v>0</v>
      </c>
      <c r="P757" s="667">
        <v>0</v>
      </c>
      <c r="Q757" s="667">
        <v>0</v>
      </c>
      <c r="R757" s="667">
        <v>0</v>
      </c>
      <c r="S757" s="668">
        <v>0</v>
      </c>
    </row>
    <row r="758" spans="1:19">
      <c r="A758" s="667" t="s">
        <v>1154</v>
      </c>
      <c r="B758" s="667" t="s">
        <v>849</v>
      </c>
      <c r="C758" s="667" t="s">
        <v>233</v>
      </c>
      <c r="D758" s="667">
        <v>8</v>
      </c>
      <c r="E758" s="667">
        <v>1</v>
      </c>
      <c r="F758" s="667">
        <v>0</v>
      </c>
      <c r="G758" s="667">
        <v>0</v>
      </c>
      <c r="H758" s="667">
        <v>0</v>
      </c>
      <c r="I758" s="667">
        <v>0</v>
      </c>
      <c r="J758" s="667">
        <v>0</v>
      </c>
      <c r="K758" s="667">
        <v>0</v>
      </c>
      <c r="L758" s="667">
        <v>0</v>
      </c>
      <c r="M758" s="667">
        <v>0</v>
      </c>
      <c r="N758" s="667">
        <v>0</v>
      </c>
      <c r="O758" s="667">
        <v>0</v>
      </c>
      <c r="P758" s="667">
        <v>0</v>
      </c>
      <c r="Q758" s="667">
        <v>0</v>
      </c>
      <c r="R758" s="667">
        <v>0</v>
      </c>
      <c r="S758" s="668">
        <v>0</v>
      </c>
    </row>
    <row r="759" spans="1:19">
      <c r="A759" s="667" t="s">
        <v>1154</v>
      </c>
      <c r="B759" s="667" t="s">
        <v>705</v>
      </c>
      <c r="C759" s="667" t="s">
        <v>233</v>
      </c>
      <c r="D759" s="667">
        <v>8</v>
      </c>
      <c r="E759" s="667">
        <v>1</v>
      </c>
      <c r="F759" s="667">
        <v>414</v>
      </c>
      <c r="G759" s="667">
        <v>414</v>
      </c>
      <c r="H759" s="667">
        <v>414</v>
      </c>
      <c r="I759" s="667">
        <v>414</v>
      </c>
      <c r="J759" s="667">
        <v>414</v>
      </c>
      <c r="K759" s="667">
        <v>414</v>
      </c>
      <c r="L759" s="667">
        <v>414</v>
      </c>
      <c r="M759" s="667">
        <v>414</v>
      </c>
      <c r="N759" s="667">
        <v>414</v>
      </c>
      <c r="O759" s="667">
        <v>414</v>
      </c>
      <c r="P759" s="667">
        <v>414</v>
      </c>
      <c r="Q759" s="667">
        <v>414</v>
      </c>
      <c r="R759" s="667">
        <v>414</v>
      </c>
      <c r="S759" s="668">
        <v>414407</v>
      </c>
    </row>
    <row r="760" spans="1:19">
      <c r="A760" s="667" t="s">
        <v>1154</v>
      </c>
      <c r="B760" s="667" t="s">
        <v>1101</v>
      </c>
      <c r="C760" s="667" t="s">
        <v>233</v>
      </c>
      <c r="D760" s="667">
        <v>8</v>
      </c>
      <c r="E760" s="667">
        <v>1</v>
      </c>
      <c r="F760" s="667">
        <v>0</v>
      </c>
      <c r="G760" s="667">
        <v>0</v>
      </c>
      <c r="H760" s="667">
        <v>0</v>
      </c>
      <c r="I760" s="667">
        <v>0</v>
      </c>
      <c r="J760" s="667">
        <v>0</v>
      </c>
      <c r="K760" s="667">
        <v>0</v>
      </c>
      <c r="L760" s="667">
        <v>0</v>
      </c>
      <c r="M760" s="667">
        <v>0</v>
      </c>
      <c r="N760" s="667">
        <v>0</v>
      </c>
      <c r="O760" s="667">
        <v>0</v>
      </c>
      <c r="P760" s="667">
        <v>0</v>
      </c>
      <c r="Q760" s="667">
        <v>0</v>
      </c>
      <c r="R760" s="667">
        <v>0</v>
      </c>
      <c r="S760" s="668">
        <v>0</v>
      </c>
    </row>
    <row r="761" spans="1:19">
      <c r="A761" s="667" t="s">
        <v>1154</v>
      </c>
      <c r="B761" s="667" t="s">
        <v>192</v>
      </c>
      <c r="C761" s="667" t="s">
        <v>233</v>
      </c>
      <c r="D761" s="667">
        <v>8</v>
      </c>
      <c r="E761" s="667">
        <v>1</v>
      </c>
      <c r="F761" s="667">
        <v>891</v>
      </c>
      <c r="G761" s="667">
        <v>864</v>
      </c>
      <c r="H761" s="667">
        <v>864</v>
      </c>
      <c r="I761" s="667">
        <v>811</v>
      </c>
      <c r="J761" s="667">
        <v>811</v>
      </c>
      <c r="K761" s="667">
        <v>811</v>
      </c>
      <c r="L761" s="667">
        <v>811</v>
      </c>
      <c r="M761" s="667">
        <v>806</v>
      </c>
      <c r="N761" s="667">
        <v>806</v>
      </c>
      <c r="O761" s="667">
        <v>806</v>
      </c>
      <c r="P761" s="667">
        <v>806</v>
      </c>
      <c r="Q761" s="667">
        <v>806</v>
      </c>
      <c r="R761" s="667">
        <v>806</v>
      </c>
      <c r="S761" s="668">
        <v>821051</v>
      </c>
    </row>
    <row r="762" spans="1:19">
      <c r="A762" s="667" t="s">
        <v>1154</v>
      </c>
      <c r="B762" s="667" t="s">
        <v>193</v>
      </c>
      <c r="C762" s="667" t="s">
        <v>233</v>
      </c>
      <c r="D762" s="667">
        <v>8</v>
      </c>
      <c r="E762" s="667">
        <v>1</v>
      </c>
      <c r="F762" s="667">
        <v>0</v>
      </c>
      <c r="G762" s="667">
        <v>0</v>
      </c>
      <c r="H762" s="667">
        <v>0</v>
      </c>
      <c r="I762" s="667">
        <v>0</v>
      </c>
      <c r="J762" s="667">
        <v>0</v>
      </c>
      <c r="K762" s="667">
        <v>0</v>
      </c>
      <c r="L762" s="667">
        <v>0</v>
      </c>
      <c r="M762" s="667">
        <v>0</v>
      </c>
      <c r="N762" s="667">
        <v>0</v>
      </c>
      <c r="O762" s="667">
        <v>0</v>
      </c>
      <c r="P762" s="667">
        <v>0</v>
      </c>
      <c r="Q762" s="667">
        <v>0</v>
      </c>
      <c r="R762" s="667">
        <v>0</v>
      </c>
      <c r="S762" s="668">
        <v>0</v>
      </c>
    </row>
    <row r="763" spans="1:19">
      <c r="A763" s="667" t="s">
        <v>1154</v>
      </c>
      <c r="B763" s="667" t="s">
        <v>1102</v>
      </c>
      <c r="C763" s="667" t="s">
        <v>233</v>
      </c>
      <c r="D763" s="667">
        <v>8</v>
      </c>
      <c r="E763" s="667">
        <v>1</v>
      </c>
      <c r="F763" s="667">
        <v>0</v>
      </c>
      <c r="G763" s="667">
        <v>0</v>
      </c>
      <c r="H763" s="667">
        <v>0</v>
      </c>
      <c r="I763" s="667">
        <v>0</v>
      </c>
      <c r="J763" s="667">
        <v>0</v>
      </c>
      <c r="K763" s="667">
        <v>0</v>
      </c>
      <c r="L763" s="667">
        <v>0</v>
      </c>
      <c r="M763" s="667">
        <v>0</v>
      </c>
      <c r="N763" s="667">
        <v>0</v>
      </c>
      <c r="O763" s="667">
        <v>0</v>
      </c>
      <c r="P763" s="667">
        <v>0</v>
      </c>
      <c r="Q763" s="667">
        <v>0</v>
      </c>
      <c r="R763" s="667">
        <v>0</v>
      </c>
      <c r="S763" s="668">
        <v>0</v>
      </c>
    </row>
    <row r="764" spans="1:19">
      <c r="A764" s="667" t="s">
        <v>1154</v>
      </c>
      <c r="B764" s="667" t="s">
        <v>1103</v>
      </c>
      <c r="C764" s="667" t="s">
        <v>233</v>
      </c>
      <c r="D764" s="667">
        <v>8</v>
      </c>
      <c r="E764" s="667">
        <v>1</v>
      </c>
      <c r="F764" s="667">
        <v>0</v>
      </c>
      <c r="G764" s="667">
        <v>0</v>
      </c>
      <c r="H764" s="667">
        <v>0</v>
      </c>
      <c r="I764" s="667">
        <v>0</v>
      </c>
      <c r="J764" s="667">
        <v>0</v>
      </c>
      <c r="K764" s="667">
        <v>0</v>
      </c>
      <c r="L764" s="667">
        <v>0</v>
      </c>
      <c r="M764" s="667">
        <v>0</v>
      </c>
      <c r="N764" s="667">
        <v>0</v>
      </c>
      <c r="O764" s="667">
        <v>0</v>
      </c>
      <c r="P764" s="667">
        <v>0</v>
      </c>
      <c r="Q764" s="667">
        <v>0</v>
      </c>
      <c r="R764" s="667">
        <v>0</v>
      </c>
      <c r="S764" s="668">
        <v>0</v>
      </c>
    </row>
    <row r="765" spans="1:19">
      <c r="A765" s="667" t="s">
        <v>1154</v>
      </c>
      <c r="B765" s="667" t="s">
        <v>776</v>
      </c>
      <c r="C765" s="667" t="s">
        <v>233</v>
      </c>
      <c r="D765" s="667">
        <v>8</v>
      </c>
      <c r="E765" s="667">
        <v>1</v>
      </c>
      <c r="F765" s="667">
        <v>0</v>
      </c>
      <c r="G765" s="667">
        <v>0</v>
      </c>
      <c r="H765" s="667">
        <v>0</v>
      </c>
      <c r="I765" s="667">
        <v>0</v>
      </c>
      <c r="J765" s="667">
        <v>0</v>
      </c>
      <c r="K765" s="667">
        <v>0</v>
      </c>
      <c r="L765" s="667">
        <v>0</v>
      </c>
      <c r="M765" s="667">
        <v>0</v>
      </c>
      <c r="N765" s="667">
        <v>0</v>
      </c>
      <c r="O765" s="667">
        <v>0</v>
      </c>
      <c r="P765" s="667">
        <v>0</v>
      </c>
      <c r="Q765" s="667">
        <v>0</v>
      </c>
      <c r="R765" s="667">
        <v>0</v>
      </c>
      <c r="S765" s="668">
        <v>0</v>
      </c>
    </row>
    <row r="766" spans="1:19">
      <c r="A766" s="667" t="s">
        <v>1154</v>
      </c>
      <c r="B766" s="667" t="s">
        <v>777</v>
      </c>
      <c r="C766" s="667" t="s">
        <v>233</v>
      </c>
      <c r="D766" s="667">
        <v>8</v>
      </c>
      <c r="E766" s="667">
        <v>1</v>
      </c>
      <c r="F766" s="667">
        <v>0</v>
      </c>
      <c r="G766" s="667">
        <v>0</v>
      </c>
      <c r="H766" s="667">
        <v>0</v>
      </c>
      <c r="I766" s="667">
        <v>0</v>
      </c>
      <c r="J766" s="667">
        <v>0</v>
      </c>
      <c r="K766" s="667">
        <v>0</v>
      </c>
      <c r="L766" s="667">
        <v>0</v>
      </c>
      <c r="M766" s="667">
        <v>0</v>
      </c>
      <c r="N766" s="667">
        <v>0</v>
      </c>
      <c r="O766" s="667">
        <v>0</v>
      </c>
      <c r="P766" s="667">
        <v>0</v>
      </c>
      <c r="Q766" s="667">
        <v>0</v>
      </c>
      <c r="R766" s="667">
        <v>0</v>
      </c>
      <c r="S766" s="668">
        <v>0</v>
      </c>
    </row>
    <row r="767" spans="1:19">
      <c r="A767" s="667" t="s">
        <v>1154</v>
      </c>
      <c r="B767" s="667" t="s">
        <v>682</v>
      </c>
      <c r="C767" s="667" t="s">
        <v>233</v>
      </c>
      <c r="D767" s="667">
        <v>8</v>
      </c>
      <c r="E767" s="667">
        <v>1</v>
      </c>
      <c r="F767" s="667">
        <v>38</v>
      </c>
      <c r="G767" s="667">
        <v>38</v>
      </c>
      <c r="H767" s="667">
        <v>38</v>
      </c>
      <c r="I767" s="667">
        <v>38</v>
      </c>
      <c r="J767" s="667">
        <v>38</v>
      </c>
      <c r="K767" s="667">
        <v>38</v>
      </c>
      <c r="L767" s="667">
        <v>38</v>
      </c>
      <c r="M767" s="667">
        <v>38</v>
      </c>
      <c r="N767" s="667">
        <v>38</v>
      </c>
      <c r="O767" s="667">
        <v>38</v>
      </c>
      <c r="P767" s="667">
        <v>38</v>
      </c>
      <c r="Q767" s="667">
        <v>38</v>
      </c>
      <c r="R767" s="667">
        <v>38</v>
      </c>
      <c r="S767" s="668">
        <v>37839</v>
      </c>
    </row>
    <row r="768" spans="1:19">
      <c r="A768" s="667" t="s">
        <v>1154</v>
      </c>
      <c r="B768" s="667" t="s">
        <v>1104</v>
      </c>
      <c r="C768" s="667" t="s">
        <v>233</v>
      </c>
      <c r="D768" s="667">
        <v>8</v>
      </c>
      <c r="E768" s="667">
        <v>1</v>
      </c>
      <c r="F768" s="667">
        <v>0</v>
      </c>
      <c r="G768" s="667">
        <v>0</v>
      </c>
      <c r="H768" s="667">
        <v>0</v>
      </c>
      <c r="I768" s="667">
        <v>0</v>
      </c>
      <c r="J768" s="667">
        <v>0</v>
      </c>
      <c r="K768" s="667">
        <v>0</v>
      </c>
      <c r="L768" s="667">
        <v>0</v>
      </c>
      <c r="M768" s="667">
        <v>0</v>
      </c>
      <c r="N768" s="667">
        <v>0</v>
      </c>
      <c r="O768" s="667">
        <v>0</v>
      </c>
      <c r="P768" s="667">
        <v>0</v>
      </c>
      <c r="Q768" s="667">
        <v>0</v>
      </c>
      <c r="R768" s="667">
        <v>0</v>
      </c>
      <c r="S768" s="668">
        <v>0</v>
      </c>
    </row>
    <row r="769" spans="1:19">
      <c r="A769" s="667" t="s">
        <v>1154</v>
      </c>
      <c r="B769" s="667" t="s">
        <v>683</v>
      </c>
      <c r="C769" s="667" t="s">
        <v>233</v>
      </c>
      <c r="D769" s="667">
        <v>8</v>
      </c>
      <c r="E769" s="667">
        <v>1</v>
      </c>
      <c r="F769" s="667">
        <v>1</v>
      </c>
      <c r="G769" s="667">
        <v>1</v>
      </c>
      <c r="H769" s="667">
        <v>1</v>
      </c>
      <c r="I769" s="667">
        <v>1</v>
      </c>
      <c r="J769" s="667">
        <v>1</v>
      </c>
      <c r="K769" s="667">
        <v>1</v>
      </c>
      <c r="L769" s="667">
        <v>1</v>
      </c>
      <c r="M769" s="667">
        <v>1</v>
      </c>
      <c r="N769" s="667">
        <v>1</v>
      </c>
      <c r="O769" s="667">
        <v>1</v>
      </c>
      <c r="P769" s="667">
        <v>1</v>
      </c>
      <c r="Q769" s="667">
        <v>1</v>
      </c>
      <c r="R769" s="667">
        <v>1</v>
      </c>
      <c r="S769" s="668">
        <v>1390</v>
      </c>
    </row>
    <row r="770" spans="1:19">
      <c r="A770" s="667" t="s">
        <v>1154</v>
      </c>
      <c r="B770" s="667" t="s">
        <v>1105</v>
      </c>
      <c r="C770" s="667" t="s">
        <v>233</v>
      </c>
      <c r="D770" s="667">
        <v>8</v>
      </c>
      <c r="E770" s="667">
        <v>1</v>
      </c>
      <c r="F770" s="667">
        <v>0</v>
      </c>
      <c r="G770" s="667">
        <v>0</v>
      </c>
      <c r="H770" s="667">
        <v>0</v>
      </c>
      <c r="I770" s="667">
        <v>0</v>
      </c>
      <c r="J770" s="667">
        <v>0</v>
      </c>
      <c r="K770" s="667">
        <v>0</v>
      </c>
      <c r="L770" s="667">
        <v>0</v>
      </c>
      <c r="M770" s="667">
        <v>0</v>
      </c>
      <c r="N770" s="667">
        <v>0</v>
      </c>
      <c r="O770" s="667">
        <v>0</v>
      </c>
      <c r="P770" s="667">
        <v>0</v>
      </c>
      <c r="Q770" s="667">
        <v>0</v>
      </c>
      <c r="R770" s="667">
        <v>0</v>
      </c>
      <c r="S770" s="668">
        <v>0</v>
      </c>
    </row>
    <row r="771" spans="1:19">
      <c r="A771" s="667" t="s">
        <v>1154</v>
      </c>
      <c r="B771" s="667" t="s">
        <v>254</v>
      </c>
      <c r="C771" s="667" t="s">
        <v>233</v>
      </c>
      <c r="D771" s="667">
        <v>8</v>
      </c>
      <c r="E771" s="667">
        <v>1</v>
      </c>
      <c r="F771" s="667">
        <v>365</v>
      </c>
      <c r="G771" s="667">
        <v>365</v>
      </c>
      <c r="H771" s="667">
        <v>365</v>
      </c>
      <c r="I771" s="667">
        <v>365</v>
      </c>
      <c r="J771" s="667">
        <v>365</v>
      </c>
      <c r="K771" s="667">
        <v>365</v>
      </c>
      <c r="L771" s="667">
        <v>365</v>
      </c>
      <c r="M771" s="667">
        <v>365</v>
      </c>
      <c r="N771" s="667">
        <v>365</v>
      </c>
      <c r="O771" s="667">
        <v>361</v>
      </c>
      <c r="P771" s="667">
        <v>361</v>
      </c>
      <c r="Q771" s="667">
        <v>361</v>
      </c>
      <c r="R771" s="667">
        <v>361</v>
      </c>
      <c r="S771" s="668">
        <v>364104</v>
      </c>
    </row>
    <row r="772" spans="1:19">
      <c r="A772" s="667" t="s">
        <v>1154</v>
      </c>
      <c r="B772" s="667" t="s">
        <v>1106</v>
      </c>
      <c r="C772" s="667" t="s">
        <v>233</v>
      </c>
      <c r="D772" s="667">
        <v>8</v>
      </c>
      <c r="E772" s="667">
        <v>1</v>
      </c>
      <c r="F772" s="667">
        <v>0</v>
      </c>
      <c r="G772" s="667">
        <v>0</v>
      </c>
      <c r="H772" s="667">
        <v>0</v>
      </c>
      <c r="I772" s="667">
        <v>0</v>
      </c>
      <c r="J772" s="667">
        <v>0</v>
      </c>
      <c r="K772" s="667">
        <v>0</v>
      </c>
      <c r="L772" s="667">
        <v>0</v>
      </c>
      <c r="M772" s="667">
        <v>0</v>
      </c>
      <c r="N772" s="667">
        <v>0</v>
      </c>
      <c r="O772" s="667">
        <v>0</v>
      </c>
      <c r="P772" s="667">
        <v>0</v>
      </c>
      <c r="Q772" s="667">
        <v>0</v>
      </c>
      <c r="R772" s="667">
        <v>0</v>
      </c>
      <c r="S772" s="668">
        <v>0</v>
      </c>
    </row>
    <row r="773" spans="1:19">
      <c r="A773" s="667" t="s">
        <v>1154</v>
      </c>
      <c r="B773" s="667" t="s">
        <v>255</v>
      </c>
      <c r="C773" s="667" t="s">
        <v>233</v>
      </c>
      <c r="D773" s="667">
        <v>8</v>
      </c>
      <c r="E773" s="667">
        <v>1</v>
      </c>
      <c r="F773" s="667">
        <v>0</v>
      </c>
      <c r="G773" s="667">
        <v>0</v>
      </c>
      <c r="H773" s="667">
        <v>0</v>
      </c>
      <c r="I773" s="667">
        <v>0</v>
      </c>
      <c r="J773" s="667">
        <v>0</v>
      </c>
      <c r="K773" s="667">
        <v>0</v>
      </c>
      <c r="L773" s="667">
        <v>0</v>
      </c>
      <c r="M773" s="667">
        <v>0</v>
      </c>
      <c r="N773" s="667">
        <v>0</v>
      </c>
      <c r="O773" s="667">
        <v>0</v>
      </c>
      <c r="P773" s="667">
        <v>0</v>
      </c>
      <c r="Q773" s="667">
        <v>0</v>
      </c>
      <c r="R773" s="667">
        <v>0</v>
      </c>
      <c r="S773" s="668">
        <v>0</v>
      </c>
    </row>
    <row r="774" spans="1:19">
      <c r="A774" s="667" t="s">
        <v>1154</v>
      </c>
      <c r="B774" s="667" t="s">
        <v>1107</v>
      </c>
      <c r="C774" s="667" t="s">
        <v>233</v>
      </c>
      <c r="D774" s="667">
        <v>8</v>
      </c>
      <c r="E774" s="667">
        <v>1</v>
      </c>
      <c r="F774" s="667">
        <v>0</v>
      </c>
      <c r="G774" s="667">
        <v>0</v>
      </c>
      <c r="H774" s="667">
        <v>0</v>
      </c>
      <c r="I774" s="667">
        <v>0</v>
      </c>
      <c r="J774" s="667">
        <v>0</v>
      </c>
      <c r="K774" s="667">
        <v>0</v>
      </c>
      <c r="L774" s="667">
        <v>0</v>
      </c>
      <c r="M774" s="667">
        <v>0</v>
      </c>
      <c r="N774" s="667">
        <v>0</v>
      </c>
      <c r="O774" s="667">
        <v>0</v>
      </c>
      <c r="P774" s="667">
        <v>0</v>
      </c>
      <c r="Q774" s="667">
        <v>0</v>
      </c>
      <c r="R774" s="667">
        <v>0</v>
      </c>
      <c r="S774" s="668">
        <v>0</v>
      </c>
    </row>
    <row r="775" spans="1:19">
      <c r="A775" s="667" t="s">
        <v>1154</v>
      </c>
      <c r="B775" s="667" t="s">
        <v>706</v>
      </c>
      <c r="C775" s="667" t="s">
        <v>233</v>
      </c>
      <c r="D775" s="667">
        <v>8</v>
      </c>
      <c r="E775" s="667">
        <v>1</v>
      </c>
      <c r="F775" s="667">
        <v>1</v>
      </c>
      <c r="G775" s="667">
        <v>1</v>
      </c>
      <c r="H775" s="667">
        <v>1</v>
      </c>
      <c r="I775" s="667">
        <v>1</v>
      </c>
      <c r="J775" s="667">
        <v>1</v>
      </c>
      <c r="K775" s="667">
        <v>1</v>
      </c>
      <c r="L775" s="667">
        <v>1</v>
      </c>
      <c r="M775" s="667">
        <v>1</v>
      </c>
      <c r="N775" s="667">
        <v>1</v>
      </c>
      <c r="O775" s="667">
        <v>1</v>
      </c>
      <c r="P775" s="667">
        <v>1</v>
      </c>
      <c r="Q775" s="667">
        <v>1</v>
      </c>
      <c r="R775" s="667">
        <v>1</v>
      </c>
      <c r="S775" s="668">
        <v>1307</v>
      </c>
    </row>
    <row r="776" spans="1:19">
      <c r="A776" s="667" t="s">
        <v>1154</v>
      </c>
      <c r="B776" s="667" t="s">
        <v>1108</v>
      </c>
      <c r="C776" s="667" t="s">
        <v>233</v>
      </c>
      <c r="D776" s="667">
        <v>8</v>
      </c>
      <c r="E776" s="667">
        <v>1</v>
      </c>
      <c r="F776" s="667">
        <v>0</v>
      </c>
      <c r="G776" s="667">
        <v>0</v>
      </c>
      <c r="H776" s="667">
        <v>0</v>
      </c>
      <c r="I776" s="667">
        <v>0</v>
      </c>
      <c r="J776" s="667">
        <v>0</v>
      </c>
      <c r="K776" s="667">
        <v>0</v>
      </c>
      <c r="L776" s="667">
        <v>0</v>
      </c>
      <c r="M776" s="667">
        <v>0</v>
      </c>
      <c r="N776" s="667">
        <v>0</v>
      </c>
      <c r="O776" s="667">
        <v>0</v>
      </c>
      <c r="P776" s="667">
        <v>0</v>
      </c>
      <c r="Q776" s="667">
        <v>0</v>
      </c>
      <c r="R776" s="667">
        <v>0</v>
      </c>
      <c r="S776" s="668">
        <v>0</v>
      </c>
    </row>
    <row r="777" spans="1:19">
      <c r="A777" s="667" t="s">
        <v>1154</v>
      </c>
      <c r="B777" s="667" t="s">
        <v>707</v>
      </c>
      <c r="C777" s="667" t="s">
        <v>233</v>
      </c>
      <c r="D777" s="667">
        <v>8</v>
      </c>
      <c r="E777" s="667">
        <v>1</v>
      </c>
      <c r="F777" s="667">
        <v>5</v>
      </c>
      <c r="G777" s="667">
        <v>5</v>
      </c>
      <c r="H777" s="667">
        <v>5</v>
      </c>
      <c r="I777" s="667">
        <v>5</v>
      </c>
      <c r="J777" s="667">
        <v>5</v>
      </c>
      <c r="K777" s="667">
        <v>5</v>
      </c>
      <c r="L777" s="667">
        <v>5</v>
      </c>
      <c r="M777" s="667">
        <v>1</v>
      </c>
      <c r="N777" s="667">
        <v>1</v>
      </c>
      <c r="O777" s="667">
        <v>1</v>
      </c>
      <c r="P777" s="667">
        <v>1</v>
      </c>
      <c r="Q777" s="667">
        <v>1</v>
      </c>
      <c r="R777" s="667">
        <v>1</v>
      </c>
      <c r="S777" s="668">
        <v>3136</v>
      </c>
    </row>
    <row r="778" spans="1:19">
      <c r="A778" s="667" t="s">
        <v>1154</v>
      </c>
      <c r="B778" s="667" t="s">
        <v>1109</v>
      </c>
      <c r="C778" s="667" t="s">
        <v>233</v>
      </c>
      <c r="D778" s="667">
        <v>8</v>
      </c>
      <c r="E778" s="667">
        <v>1</v>
      </c>
      <c r="F778" s="667">
        <v>0</v>
      </c>
      <c r="G778" s="667">
        <v>0</v>
      </c>
      <c r="H778" s="667">
        <v>0</v>
      </c>
      <c r="I778" s="667">
        <v>0</v>
      </c>
      <c r="J778" s="667">
        <v>0</v>
      </c>
      <c r="K778" s="667">
        <v>0</v>
      </c>
      <c r="L778" s="667">
        <v>0</v>
      </c>
      <c r="M778" s="667">
        <v>0</v>
      </c>
      <c r="N778" s="667">
        <v>0</v>
      </c>
      <c r="O778" s="667">
        <v>0</v>
      </c>
      <c r="P778" s="667">
        <v>0</v>
      </c>
      <c r="Q778" s="667">
        <v>0</v>
      </c>
      <c r="R778" s="667">
        <v>0</v>
      </c>
      <c r="S778" s="668">
        <v>0</v>
      </c>
    </row>
    <row r="779" spans="1:19">
      <c r="A779" s="667" t="s">
        <v>1154</v>
      </c>
      <c r="B779" s="667" t="s">
        <v>778</v>
      </c>
      <c r="C779" s="667" t="s">
        <v>233</v>
      </c>
      <c r="D779" s="667">
        <v>8</v>
      </c>
      <c r="E779" s="667">
        <v>1</v>
      </c>
      <c r="F779" s="667">
        <v>0</v>
      </c>
      <c r="G779" s="667">
        <v>0</v>
      </c>
      <c r="H779" s="667">
        <v>0</v>
      </c>
      <c r="I779" s="667">
        <v>0</v>
      </c>
      <c r="J779" s="667">
        <v>0</v>
      </c>
      <c r="K779" s="667">
        <v>0</v>
      </c>
      <c r="L779" s="667">
        <v>0</v>
      </c>
      <c r="M779" s="667">
        <v>0</v>
      </c>
      <c r="N779" s="667">
        <v>0</v>
      </c>
      <c r="O779" s="667">
        <v>0</v>
      </c>
      <c r="P779" s="667">
        <v>0</v>
      </c>
      <c r="Q779" s="667">
        <v>0</v>
      </c>
      <c r="R779" s="667">
        <v>0</v>
      </c>
      <c r="S779" s="668">
        <v>0</v>
      </c>
    </row>
    <row r="780" spans="1:19">
      <c r="A780" s="667" t="s">
        <v>1154</v>
      </c>
      <c r="B780" s="667" t="s">
        <v>3176</v>
      </c>
      <c r="C780" s="667" t="s">
        <v>233</v>
      </c>
      <c r="D780" s="667">
        <v>8</v>
      </c>
      <c r="E780" s="667">
        <v>1</v>
      </c>
      <c r="F780" s="667">
        <v>0</v>
      </c>
      <c r="G780" s="667">
        <v>0</v>
      </c>
      <c r="H780" s="667">
        <v>0</v>
      </c>
      <c r="I780" s="667">
        <v>0</v>
      </c>
      <c r="J780" s="667">
        <v>0</v>
      </c>
      <c r="K780" s="667">
        <v>0</v>
      </c>
      <c r="L780" s="667">
        <v>0</v>
      </c>
      <c r="M780" s="667">
        <v>0</v>
      </c>
      <c r="N780" s="667">
        <v>0</v>
      </c>
      <c r="O780" s="667">
        <v>0</v>
      </c>
      <c r="P780" s="667">
        <v>0</v>
      </c>
      <c r="Q780" s="667">
        <v>0</v>
      </c>
      <c r="R780" s="667">
        <v>0</v>
      </c>
      <c r="S780" s="668">
        <v>0</v>
      </c>
    </row>
    <row r="781" spans="1:19">
      <c r="A781" s="410"/>
      <c r="B781" s="410"/>
      <c r="C781" s="410"/>
      <c r="D781" s="410"/>
      <c r="E781" s="410"/>
      <c r="F781" s="410"/>
      <c r="G781" s="410"/>
      <c r="H781" s="410"/>
      <c r="I781" s="410"/>
      <c r="J781" s="410"/>
      <c r="K781" s="410"/>
      <c r="L781" s="410"/>
      <c r="M781" s="410"/>
      <c r="N781" s="410"/>
      <c r="O781" s="410"/>
      <c r="P781" s="410"/>
      <c r="Q781" s="410"/>
      <c r="R781" s="410"/>
      <c r="S781" s="411"/>
    </row>
    <row r="782" spans="1:19">
      <c r="A782" s="410"/>
      <c r="B782" s="410"/>
      <c r="C782" s="410"/>
      <c r="D782" s="410"/>
      <c r="E782" s="410"/>
      <c r="F782" s="410"/>
      <c r="G782" s="410"/>
      <c r="H782" s="410"/>
      <c r="I782" s="410"/>
      <c r="J782" s="410"/>
      <c r="K782" s="410"/>
      <c r="L782" s="410"/>
      <c r="M782" s="410"/>
      <c r="N782" s="410"/>
      <c r="O782" s="410"/>
      <c r="P782" s="410"/>
      <c r="Q782" s="410"/>
      <c r="R782" s="410"/>
      <c r="S782" s="411"/>
    </row>
    <row r="783" spans="1:19">
      <c r="C783" s="408" t="s">
        <v>1110</v>
      </c>
      <c r="D783" s="409"/>
      <c r="E783" s="409"/>
      <c r="F783" s="408">
        <f t="shared" ref="F783:R783" si="2">SUM(F584:F782)</f>
        <v>243699</v>
      </c>
      <c r="G783" s="408">
        <f t="shared" si="2"/>
        <v>245256</v>
      </c>
      <c r="H783" s="408">
        <f t="shared" si="2"/>
        <v>245520</v>
      </c>
      <c r="I783" s="408">
        <f t="shared" si="2"/>
        <v>246442</v>
      </c>
      <c r="J783" s="408">
        <f t="shared" si="2"/>
        <v>246671</v>
      </c>
      <c r="K783" s="408">
        <f t="shared" si="2"/>
        <v>249916</v>
      </c>
      <c r="L783" s="408">
        <f t="shared" si="2"/>
        <v>250578</v>
      </c>
      <c r="M783" s="408">
        <f t="shared" si="2"/>
        <v>249382</v>
      </c>
      <c r="N783" s="408">
        <f t="shared" si="2"/>
        <v>249384</v>
      </c>
      <c r="O783" s="408">
        <f t="shared" si="2"/>
        <v>248705</v>
      </c>
      <c r="P783" s="408">
        <f t="shared" si="2"/>
        <v>248553</v>
      </c>
      <c r="Q783" s="408">
        <f t="shared" si="2"/>
        <v>249986</v>
      </c>
      <c r="R783" s="408">
        <f t="shared" si="2"/>
        <v>252257</v>
      </c>
      <c r="S783" s="408">
        <f>SUM(S584:S782)</f>
        <v>248197053</v>
      </c>
    </row>
  </sheetData>
  <mergeCells count="19">
    <mergeCell ref="P2:P3"/>
    <mergeCell ref="Q2:Q3"/>
    <mergeCell ref="R2:R3"/>
    <mergeCell ref="S2:S3"/>
    <mergeCell ref="K2:K3"/>
    <mergeCell ref="L2:L3"/>
    <mergeCell ref="M2:M3"/>
    <mergeCell ref="N2:N3"/>
    <mergeCell ref="O2:O3"/>
    <mergeCell ref="F2:F3"/>
    <mergeCell ref="G2:G3"/>
    <mergeCell ref="H2:H3"/>
    <mergeCell ref="I2:I3"/>
    <mergeCell ref="J2:J3"/>
    <mergeCell ref="A2:A3"/>
    <mergeCell ref="B2:B3"/>
    <mergeCell ref="C2:C3"/>
    <mergeCell ref="D2:D3"/>
    <mergeCell ref="E2:E3"/>
  </mergeCells>
  <pageMargins left="0.7" right="0.7" top="0.75" bottom="0.75" header="0.3" footer="0.3"/>
  <customProperties>
    <customPr name="_pios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3"/>
  <sheetViews>
    <sheetView topLeftCell="A129" workbookViewId="0">
      <selection activeCell="G161" sqref="G161"/>
    </sheetView>
  </sheetViews>
  <sheetFormatPr defaultColWidth="9.33203125" defaultRowHeight="15"/>
  <cols>
    <col min="1" max="1" width="22.1640625" style="106" bestFit="1" customWidth="1"/>
    <col min="2" max="2" width="43.1640625" style="106" bestFit="1" customWidth="1"/>
    <col min="3" max="3" width="26.6640625" style="106" bestFit="1" customWidth="1"/>
    <col min="4" max="5" width="9.33203125" style="106"/>
    <col min="6" max="18" width="14" style="106" bestFit="1" customWidth="1"/>
    <col min="19" max="19" width="18.83203125" style="78" bestFit="1" customWidth="1"/>
    <col min="20" max="16384" width="9.33203125" style="106"/>
  </cols>
  <sheetData>
    <row r="1" spans="1:19" ht="15.75" thickBot="1">
      <c r="A1" s="78" t="s">
        <v>760</v>
      </c>
      <c r="B1" s="78"/>
    </row>
    <row r="2" spans="1:19">
      <c r="A2" s="661" t="s">
        <v>256</v>
      </c>
      <c r="B2" s="662" t="s">
        <v>302</v>
      </c>
      <c r="C2" s="662"/>
      <c r="D2" s="662"/>
      <c r="E2" s="662"/>
      <c r="F2" s="663">
        <v>44561</v>
      </c>
      <c r="G2" s="612">
        <v>44592</v>
      </c>
      <c r="H2" s="612">
        <v>44620</v>
      </c>
      <c r="I2" s="612">
        <v>44651</v>
      </c>
      <c r="J2" s="612">
        <v>44681</v>
      </c>
      <c r="K2" s="612">
        <v>44712</v>
      </c>
      <c r="L2" s="612">
        <v>44742</v>
      </c>
      <c r="M2" s="663">
        <v>44773</v>
      </c>
      <c r="N2" s="663">
        <v>44804</v>
      </c>
      <c r="O2" s="663">
        <v>44834</v>
      </c>
      <c r="P2" s="612">
        <v>44865</v>
      </c>
      <c r="Q2" s="612">
        <v>44895</v>
      </c>
      <c r="R2" s="612">
        <v>44926</v>
      </c>
      <c r="S2" s="612" t="s">
        <v>3155</v>
      </c>
    </row>
    <row r="3" spans="1:19" ht="15.75" thickBot="1">
      <c r="A3" s="664"/>
      <c r="B3" s="665"/>
      <c r="C3" s="665"/>
      <c r="D3" s="665"/>
      <c r="E3" s="665"/>
      <c r="F3" s="666"/>
      <c r="G3" s="613"/>
      <c r="H3" s="613"/>
      <c r="I3" s="613"/>
      <c r="J3" s="613"/>
      <c r="K3" s="613"/>
      <c r="L3" s="613"/>
      <c r="M3" s="666"/>
      <c r="N3" s="666"/>
      <c r="O3" s="666"/>
      <c r="P3" s="613"/>
      <c r="Q3" s="613"/>
      <c r="R3" s="613"/>
      <c r="S3" s="613"/>
    </row>
    <row r="4" spans="1:19">
      <c r="A4" s="410" t="s">
        <v>1154</v>
      </c>
      <c r="B4" s="410" t="s">
        <v>833</v>
      </c>
      <c r="C4" s="410" t="s">
        <v>834</v>
      </c>
      <c r="D4" s="410">
        <v>17</v>
      </c>
      <c r="E4" s="410">
        <v>2</v>
      </c>
      <c r="F4" s="410">
        <v>0</v>
      </c>
      <c r="G4" s="410">
        <v>0</v>
      </c>
      <c r="H4" s="410">
        <v>0</v>
      </c>
      <c r="I4" s="410">
        <v>0</v>
      </c>
      <c r="J4" s="410">
        <v>0</v>
      </c>
      <c r="K4" s="410">
        <v>0</v>
      </c>
      <c r="L4" s="410">
        <v>0</v>
      </c>
      <c r="M4" s="410">
        <v>0</v>
      </c>
      <c r="N4" s="410">
        <v>0</v>
      </c>
      <c r="O4" s="410">
        <v>0</v>
      </c>
      <c r="P4" s="410">
        <v>0</v>
      </c>
      <c r="Q4" s="410">
        <v>0</v>
      </c>
      <c r="R4" s="410">
        <v>0</v>
      </c>
      <c r="S4" s="411">
        <v>0</v>
      </c>
    </row>
    <row r="5" spans="1:19">
      <c r="A5" s="410" t="s">
        <v>1154</v>
      </c>
      <c r="B5" s="410" t="s">
        <v>835</v>
      </c>
      <c r="C5" s="410" t="s">
        <v>834</v>
      </c>
      <c r="D5" s="410">
        <v>17</v>
      </c>
      <c r="E5" s="410">
        <v>2</v>
      </c>
      <c r="F5" s="410">
        <v>0</v>
      </c>
      <c r="G5" s="410">
        <v>0</v>
      </c>
      <c r="H5" s="410">
        <v>0</v>
      </c>
      <c r="I5" s="410">
        <v>0</v>
      </c>
      <c r="J5" s="410">
        <v>0</v>
      </c>
      <c r="K5" s="410">
        <v>0</v>
      </c>
      <c r="L5" s="410">
        <v>0</v>
      </c>
      <c r="M5" s="410">
        <v>0</v>
      </c>
      <c r="N5" s="410">
        <v>0</v>
      </c>
      <c r="O5" s="410">
        <v>0</v>
      </c>
      <c r="P5" s="410">
        <v>0</v>
      </c>
      <c r="Q5" s="410">
        <v>0</v>
      </c>
      <c r="R5" s="410">
        <v>0</v>
      </c>
      <c r="S5" s="411">
        <v>0</v>
      </c>
    </row>
    <row r="6" spans="1:19">
      <c r="A6" s="410" t="s">
        <v>1154</v>
      </c>
      <c r="B6" s="410" t="s">
        <v>836</v>
      </c>
      <c r="C6" s="410" t="s">
        <v>834</v>
      </c>
      <c r="D6" s="410">
        <v>17</v>
      </c>
      <c r="E6" s="410">
        <v>2</v>
      </c>
      <c r="F6" s="410">
        <v>0</v>
      </c>
      <c r="G6" s="410">
        <v>0</v>
      </c>
      <c r="H6" s="410">
        <v>0</v>
      </c>
      <c r="I6" s="410">
        <v>0</v>
      </c>
      <c r="J6" s="410">
        <v>0</v>
      </c>
      <c r="K6" s="410">
        <v>0</v>
      </c>
      <c r="L6" s="410">
        <v>0</v>
      </c>
      <c r="M6" s="410">
        <v>0</v>
      </c>
      <c r="N6" s="410">
        <v>0</v>
      </c>
      <c r="O6" s="410">
        <v>0</v>
      </c>
      <c r="P6" s="410">
        <v>0</v>
      </c>
      <c r="Q6" s="410">
        <v>0</v>
      </c>
      <c r="R6" s="410">
        <v>0</v>
      </c>
      <c r="S6" s="411">
        <v>0</v>
      </c>
    </row>
    <row r="7" spans="1:19">
      <c r="A7" s="410" t="s">
        <v>1154</v>
      </c>
      <c r="B7" s="410" t="s">
        <v>837</v>
      </c>
      <c r="C7" s="410" t="s">
        <v>834</v>
      </c>
      <c r="D7" s="410">
        <v>17</v>
      </c>
      <c r="E7" s="410">
        <v>2</v>
      </c>
      <c r="F7" s="410">
        <v>0</v>
      </c>
      <c r="G7" s="410">
        <v>0</v>
      </c>
      <c r="H7" s="410">
        <v>0</v>
      </c>
      <c r="I7" s="410">
        <v>0</v>
      </c>
      <c r="J7" s="410">
        <v>0</v>
      </c>
      <c r="K7" s="410">
        <v>0</v>
      </c>
      <c r="L7" s="410">
        <v>0</v>
      </c>
      <c r="M7" s="410">
        <v>0</v>
      </c>
      <c r="N7" s="410">
        <v>0</v>
      </c>
      <c r="O7" s="410">
        <v>0</v>
      </c>
      <c r="P7" s="410">
        <v>0</v>
      </c>
      <c r="Q7" s="410">
        <v>0</v>
      </c>
      <c r="R7" s="410">
        <v>0</v>
      </c>
      <c r="S7" s="411">
        <v>0</v>
      </c>
    </row>
    <row r="8" spans="1:19">
      <c r="A8" s="410" t="s">
        <v>1154</v>
      </c>
      <c r="B8" s="410" t="s">
        <v>838</v>
      </c>
      <c r="C8" s="410" t="s">
        <v>834</v>
      </c>
      <c r="D8" s="410">
        <v>17</v>
      </c>
      <c r="E8" s="410">
        <v>2</v>
      </c>
      <c r="F8" s="410">
        <v>0</v>
      </c>
      <c r="G8" s="410">
        <v>0</v>
      </c>
      <c r="H8" s="410">
        <v>0</v>
      </c>
      <c r="I8" s="410">
        <v>0</v>
      </c>
      <c r="J8" s="410">
        <v>0</v>
      </c>
      <c r="K8" s="410">
        <v>0</v>
      </c>
      <c r="L8" s="410">
        <v>0</v>
      </c>
      <c r="M8" s="410">
        <v>0</v>
      </c>
      <c r="N8" s="410">
        <v>0</v>
      </c>
      <c r="O8" s="410">
        <v>0</v>
      </c>
      <c r="P8" s="410">
        <v>0</v>
      </c>
      <c r="Q8" s="410">
        <v>0</v>
      </c>
      <c r="R8" s="410">
        <v>0</v>
      </c>
      <c r="S8" s="411">
        <v>0</v>
      </c>
    </row>
    <row r="9" spans="1:19">
      <c r="A9" s="410" t="s">
        <v>1154</v>
      </c>
      <c r="B9" s="410" t="s">
        <v>839</v>
      </c>
      <c r="C9" s="410" t="s">
        <v>834</v>
      </c>
      <c r="D9" s="410">
        <v>17</v>
      </c>
      <c r="E9" s="410">
        <v>2</v>
      </c>
      <c r="F9" s="410">
        <v>0</v>
      </c>
      <c r="G9" s="410">
        <v>0</v>
      </c>
      <c r="H9" s="410">
        <v>0</v>
      </c>
      <c r="I9" s="410">
        <v>0</v>
      </c>
      <c r="J9" s="410">
        <v>0</v>
      </c>
      <c r="K9" s="410">
        <v>0</v>
      </c>
      <c r="L9" s="410">
        <v>0</v>
      </c>
      <c r="M9" s="410">
        <v>0</v>
      </c>
      <c r="N9" s="410">
        <v>0</v>
      </c>
      <c r="O9" s="410">
        <v>0</v>
      </c>
      <c r="P9" s="410">
        <v>0</v>
      </c>
      <c r="Q9" s="410">
        <v>0</v>
      </c>
      <c r="R9" s="410">
        <v>0</v>
      </c>
      <c r="S9" s="411">
        <v>0</v>
      </c>
    </row>
    <row r="10" spans="1:19">
      <c r="A10" s="105"/>
      <c r="B10" s="105"/>
      <c r="C10" s="412" t="s">
        <v>846</v>
      </c>
      <c r="D10" s="413"/>
      <c r="E10" s="413"/>
      <c r="F10" s="414">
        <f>SUM(F4:F9)</f>
        <v>0</v>
      </c>
      <c r="G10" s="414">
        <f t="shared" ref="G10:S10" si="0">SUM(G4:G9)</f>
        <v>0</v>
      </c>
      <c r="H10" s="414">
        <f t="shared" si="0"/>
        <v>0</v>
      </c>
      <c r="I10" s="414">
        <f t="shared" si="0"/>
        <v>0</v>
      </c>
      <c r="J10" s="414">
        <f t="shared" si="0"/>
        <v>0</v>
      </c>
      <c r="K10" s="414">
        <f t="shared" si="0"/>
        <v>0</v>
      </c>
      <c r="L10" s="414">
        <f t="shared" si="0"/>
        <v>0</v>
      </c>
      <c r="M10" s="414">
        <f t="shared" si="0"/>
        <v>0</v>
      </c>
      <c r="N10" s="414">
        <f t="shared" si="0"/>
        <v>0</v>
      </c>
      <c r="O10" s="414">
        <f t="shared" si="0"/>
        <v>0</v>
      </c>
      <c r="P10" s="414">
        <f t="shared" si="0"/>
        <v>0</v>
      </c>
      <c r="Q10" s="414">
        <f t="shared" si="0"/>
        <v>0</v>
      </c>
      <c r="R10" s="414">
        <f t="shared" si="0"/>
        <v>0</v>
      </c>
      <c r="S10" s="414">
        <f t="shared" si="0"/>
        <v>0</v>
      </c>
    </row>
    <row r="11" spans="1:19">
      <c r="A11" s="667" t="s">
        <v>1154</v>
      </c>
      <c r="B11" s="667" t="s">
        <v>2</v>
      </c>
      <c r="C11" s="667" t="s">
        <v>257</v>
      </c>
      <c r="D11" s="667">
        <v>18</v>
      </c>
      <c r="E11" s="667">
        <v>2</v>
      </c>
      <c r="F11" s="667">
        <v>611</v>
      </c>
      <c r="G11" s="667">
        <v>611</v>
      </c>
      <c r="H11" s="667">
        <v>611</v>
      </c>
      <c r="I11" s="667">
        <v>611</v>
      </c>
      <c r="J11" s="667">
        <v>611</v>
      </c>
      <c r="K11" s="667">
        <v>611</v>
      </c>
      <c r="L11" s="667">
        <v>611</v>
      </c>
      <c r="M11" s="667">
        <v>611</v>
      </c>
      <c r="N11" s="667">
        <v>611</v>
      </c>
      <c r="O11" s="667">
        <v>611</v>
      </c>
      <c r="P11" s="667">
        <v>611</v>
      </c>
      <c r="Q11" s="667">
        <v>611</v>
      </c>
      <c r="R11" s="667">
        <v>611</v>
      </c>
      <c r="S11" s="668">
        <v>611314</v>
      </c>
    </row>
    <row r="12" spans="1:19">
      <c r="A12" s="667" t="s">
        <v>1154</v>
      </c>
      <c r="B12" s="667" t="s">
        <v>3</v>
      </c>
      <c r="C12" s="667" t="s">
        <v>257</v>
      </c>
      <c r="D12" s="667">
        <v>18</v>
      </c>
      <c r="E12" s="667">
        <v>2</v>
      </c>
      <c r="F12" s="667">
        <v>9300</v>
      </c>
      <c r="G12" s="667">
        <v>9300</v>
      </c>
      <c r="H12" s="667">
        <v>9300</v>
      </c>
      <c r="I12" s="667">
        <v>9300</v>
      </c>
      <c r="J12" s="667">
        <v>9300</v>
      </c>
      <c r="K12" s="667">
        <v>9300</v>
      </c>
      <c r="L12" s="667">
        <v>9300</v>
      </c>
      <c r="M12" s="667">
        <v>9300</v>
      </c>
      <c r="N12" s="667">
        <v>9300</v>
      </c>
      <c r="O12" s="667">
        <v>9300</v>
      </c>
      <c r="P12" s="667">
        <v>9300</v>
      </c>
      <c r="Q12" s="667">
        <v>9300</v>
      </c>
      <c r="R12" s="667">
        <v>9300</v>
      </c>
      <c r="S12" s="668">
        <v>9300166</v>
      </c>
    </row>
    <row r="13" spans="1:19">
      <c r="A13" s="667" t="s">
        <v>1154</v>
      </c>
      <c r="B13" s="667" t="s">
        <v>4</v>
      </c>
      <c r="C13" s="667" t="s">
        <v>257</v>
      </c>
      <c r="D13" s="667">
        <v>18</v>
      </c>
      <c r="E13" s="667">
        <v>2</v>
      </c>
      <c r="F13" s="667">
        <v>125</v>
      </c>
      <c r="G13" s="667">
        <v>125</v>
      </c>
      <c r="H13" s="667">
        <v>125</v>
      </c>
      <c r="I13" s="667">
        <v>125</v>
      </c>
      <c r="J13" s="667">
        <v>125</v>
      </c>
      <c r="K13" s="667">
        <v>125</v>
      </c>
      <c r="L13" s="667">
        <v>125</v>
      </c>
      <c r="M13" s="667">
        <v>125</v>
      </c>
      <c r="N13" s="667">
        <v>125</v>
      </c>
      <c r="O13" s="667">
        <v>125</v>
      </c>
      <c r="P13" s="667">
        <v>125</v>
      </c>
      <c r="Q13" s="667">
        <v>125</v>
      </c>
      <c r="R13" s="667">
        <v>125</v>
      </c>
      <c r="S13" s="668">
        <v>125304</v>
      </c>
    </row>
    <row r="14" spans="1:19">
      <c r="A14" s="667" t="s">
        <v>1154</v>
      </c>
      <c r="B14" s="667" t="s">
        <v>5</v>
      </c>
      <c r="C14" s="667" t="s">
        <v>257</v>
      </c>
      <c r="D14" s="667">
        <v>18</v>
      </c>
      <c r="E14" s="667">
        <v>2</v>
      </c>
      <c r="F14" s="667">
        <v>215</v>
      </c>
      <c r="G14" s="667">
        <v>215</v>
      </c>
      <c r="H14" s="667">
        <v>215</v>
      </c>
      <c r="I14" s="667">
        <v>215</v>
      </c>
      <c r="J14" s="667">
        <v>215</v>
      </c>
      <c r="K14" s="667">
        <v>215</v>
      </c>
      <c r="L14" s="667">
        <v>215</v>
      </c>
      <c r="M14" s="667">
        <v>215</v>
      </c>
      <c r="N14" s="667">
        <v>215</v>
      </c>
      <c r="O14" s="667">
        <v>215</v>
      </c>
      <c r="P14" s="667">
        <v>215</v>
      </c>
      <c r="Q14" s="667">
        <v>215</v>
      </c>
      <c r="R14" s="667">
        <v>215</v>
      </c>
      <c r="S14" s="668">
        <v>215357</v>
      </c>
    </row>
    <row r="15" spans="1:19">
      <c r="A15" s="667" t="s">
        <v>1154</v>
      </c>
      <c r="B15" s="667" t="s">
        <v>163</v>
      </c>
      <c r="C15" s="667" t="s">
        <v>257</v>
      </c>
      <c r="D15" s="667">
        <v>18</v>
      </c>
      <c r="E15" s="667">
        <v>2</v>
      </c>
      <c r="F15" s="667">
        <v>0</v>
      </c>
      <c r="G15" s="667">
        <v>0</v>
      </c>
      <c r="H15" s="667">
        <v>0</v>
      </c>
      <c r="I15" s="667">
        <v>0</v>
      </c>
      <c r="J15" s="667">
        <v>0</v>
      </c>
      <c r="K15" s="667">
        <v>0</v>
      </c>
      <c r="L15" s="667">
        <v>0</v>
      </c>
      <c r="M15" s="667">
        <v>0</v>
      </c>
      <c r="N15" s="667">
        <v>0</v>
      </c>
      <c r="O15" s="667">
        <v>0</v>
      </c>
      <c r="P15" s="667">
        <v>0</v>
      </c>
      <c r="Q15" s="667">
        <v>0</v>
      </c>
      <c r="R15" s="667">
        <v>0</v>
      </c>
      <c r="S15" s="668">
        <v>0</v>
      </c>
    </row>
    <row r="16" spans="1:19">
      <c r="A16" s="667" t="s">
        <v>1154</v>
      </c>
      <c r="B16" s="667" t="s">
        <v>6</v>
      </c>
      <c r="C16" s="667" t="s">
        <v>257</v>
      </c>
      <c r="D16" s="667">
        <v>18</v>
      </c>
      <c r="E16" s="667">
        <v>2</v>
      </c>
      <c r="F16" s="667">
        <v>5883</v>
      </c>
      <c r="G16" s="667">
        <v>5883</v>
      </c>
      <c r="H16" s="667">
        <v>5883</v>
      </c>
      <c r="I16" s="667">
        <v>5883</v>
      </c>
      <c r="J16" s="667">
        <v>5883</v>
      </c>
      <c r="K16" s="667">
        <v>5883</v>
      </c>
      <c r="L16" s="667">
        <v>5883</v>
      </c>
      <c r="M16" s="667">
        <v>5883</v>
      </c>
      <c r="N16" s="667">
        <v>5883</v>
      </c>
      <c r="O16" s="667">
        <v>5883</v>
      </c>
      <c r="P16" s="667">
        <v>5883</v>
      </c>
      <c r="Q16" s="667">
        <v>5883</v>
      </c>
      <c r="R16" s="667">
        <v>6192</v>
      </c>
      <c r="S16" s="668">
        <v>5895514</v>
      </c>
    </row>
    <row r="17" spans="1:19">
      <c r="A17" s="667" t="s">
        <v>1154</v>
      </c>
      <c r="B17" s="667" t="s">
        <v>7</v>
      </c>
      <c r="C17" s="667" t="s">
        <v>257</v>
      </c>
      <c r="D17" s="667">
        <v>18</v>
      </c>
      <c r="E17" s="667">
        <v>2</v>
      </c>
      <c r="F17" s="667">
        <v>0</v>
      </c>
      <c r="G17" s="667">
        <v>0</v>
      </c>
      <c r="H17" s="667">
        <v>0</v>
      </c>
      <c r="I17" s="667">
        <v>0</v>
      </c>
      <c r="J17" s="667">
        <v>0</v>
      </c>
      <c r="K17" s="667">
        <v>0</v>
      </c>
      <c r="L17" s="667">
        <v>0</v>
      </c>
      <c r="M17" s="667">
        <v>0</v>
      </c>
      <c r="N17" s="667">
        <v>0</v>
      </c>
      <c r="O17" s="667">
        <v>0</v>
      </c>
      <c r="P17" s="667">
        <v>0</v>
      </c>
      <c r="Q17" s="667">
        <v>0</v>
      </c>
      <c r="R17" s="667">
        <v>0</v>
      </c>
      <c r="S17" s="668">
        <v>0</v>
      </c>
    </row>
    <row r="18" spans="1:19">
      <c r="A18" s="667" t="s">
        <v>1154</v>
      </c>
      <c r="B18" s="667" t="s">
        <v>8</v>
      </c>
      <c r="C18" s="667" t="s">
        <v>257</v>
      </c>
      <c r="D18" s="667">
        <v>18</v>
      </c>
      <c r="E18" s="667">
        <v>2</v>
      </c>
      <c r="F18" s="667">
        <v>4554</v>
      </c>
      <c r="G18" s="667">
        <v>4554</v>
      </c>
      <c r="H18" s="667">
        <v>4554</v>
      </c>
      <c r="I18" s="667">
        <v>4554</v>
      </c>
      <c r="J18" s="667">
        <v>4554</v>
      </c>
      <c r="K18" s="667">
        <v>4554</v>
      </c>
      <c r="L18" s="667">
        <v>4554</v>
      </c>
      <c r="M18" s="667">
        <v>4554</v>
      </c>
      <c r="N18" s="667">
        <v>4554</v>
      </c>
      <c r="O18" s="667">
        <v>4554</v>
      </c>
      <c r="P18" s="667">
        <v>4554</v>
      </c>
      <c r="Q18" s="667">
        <v>4554</v>
      </c>
      <c r="R18" s="667">
        <v>4554</v>
      </c>
      <c r="S18" s="668">
        <v>4553839</v>
      </c>
    </row>
    <row r="19" spans="1:19">
      <c r="A19" s="667" t="s">
        <v>1154</v>
      </c>
      <c r="B19" s="667" t="s">
        <v>9</v>
      </c>
      <c r="C19" s="667" t="s">
        <v>257</v>
      </c>
      <c r="D19" s="667">
        <v>18</v>
      </c>
      <c r="E19" s="667">
        <v>2</v>
      </c>
      <c r="F19" s="667">
        <v>3445</v>
      </c>
      <c r="G19" s="667">
        <v>3445</v>
      </c>
      <c r="H19" s="667">
        <v>3445</v>
      </c>
      <c r="I19" s="667">
        <v>3445</v>
      </c>
      <c r="J19" s="667">
        <v>3445</v>
      </c>
      <c r="K19" s="667">
        <v>3445</v>
      </c>
      <c r="L19" s="667">
        <v>3445</v>
      </c>
      <c r="M19" s="667">
        <v>3445</v>
      </c>
      <c r="N19" s="667">
        <v>3445</v>
      </c>
      <c r="O19" s="667">
        <v>3445</v>
      </c>
      <c r="P19" s="667">
        <v>3445</v>
      </c>
      <c r="Q19" s="667">
        <v>3445</v>
      </c>
      <c r="R19" s="667">
        <v>3445</v>
      </c>
      <c r="S19" s="668">
        <v>3444976</v>
      </c>
    </row>
    <row r="20" spans="1:19">
      <c r="A20" s="667" t="s">
        <v>1154</v>
      </c>
      <c r="B20" s="667" t="s">
        <v>1111</v>
      </c>
      <c r="C20" s="667" t="s">
        <v>257</v>
      </c>
      <c r="D20" s="667">
        <v>18</v>
      </c>
      <c r="E20" s="667">
        <v>2</v>
      </c>
      <c r="F20" s="667">
        <v>0</v>
      </c>
      <c r="G20" s="667">
        <v>0</v>
      </c>
      <c r="H20" s="667">
        <v>0</v>
      </c>
      <c r="I20" s="667">
        <v>0</v>
      </c>
      <c r="J20" s="667">
        <v>0</v>
      </c>
      <c r="K20" s="667">
        <v>0</v>
      </c>
      <c r="L20" s="667">
        <v>0</v>
      </c>
      <c r="M20" s="667">
        <v>0</v>
      </c>
      <c r="N20" s="667">
        <v>0</v>
      </c>
      <c r="O20" s="667">
        <v>0</v>
      </c>
      <c r="P20" s="667">
        <v>0</v>
      </c>
      <c r="Q20" s="667">
        <v>0</v>
      </c>
      <c r="R20" s="667">
        <v>0</v>
      </c>
      <c r="S20" s="668">
        <v>0</v>
      </c>
    </row>
    <row r="21" spans="1:19">
      <c r="A21" s="667" t="s">
        <v>1154</v>
      </c>
      <c r="B21" s="667" t="s">
        <v>669</v>
      </c>
      <c r="C21" s="667" t="s">
        <v>257</v>
      </c>
      <c r="D21" s="667">
        <v>18</v>
      </c>
      <c r="E21" s="667">
        <v>2</v>
      </c>
      <c r="F21" s="667">
        <v>0</v>
      </c>
      <c r="G21" s="667">
        <v>0</v>
      </c>
      <c r="H21" s="667">
        <v>0</v>
      </c>
      <c r="I21" s="667">
        <v>0</v>
      </c>
      <c r="J21" s="667">
        <v>0</v>
      </c>
      <c r="K21" s="667">
        <v>0</v>
      </c>
      <c r="L21" s="667">
        <v>0</v>
      </c>
      <c r="M21" s="667">
        <v>0</v>
      </c>
      <c r="N21" s="667">
        <v>0</v>
      </c>
      <c r="O21" s="667">
        <v>0</v>
      </c>
      <c r="P21" s="667">
        <v>0</v>
      </c>
      <c r="Q21" s="667">
        <v>0</v>
      </c>
      <c r="R21" s="667">
        <v>0</v>
      </c>
      <c r="S21" s="668">
        <v>0</v>
      </c>
    </row>
    <row r="22" spans="1:19">
      <c r="A22" s="667" t="s">
        <v>1154</v>
      </c>
      <c r="B22" s="667" t="s">
        <v>670</v>
      </c>
      <c r="C22" s="667" t="s">
        <v>257</v>
      </c>
      <c r="D22" s="667">
        <v>18</v>
      </c>
      <c r="E22" s="667">
        <v>2</v>
      </c>
      <c r="F22" s="667">
        <v>0</v>
      </c>
      <c r="G22" s="667">
        <v>0</v>
      </c>
      <c r="H22" s="667">
        <v>0</v>
      </c>
      <c r="I22" s="667">
        <v>0</v>
      </c>
      <c r="J22" s="667">
        <v>0</v>
      </c>
      <c r="K22" s="667">
        <v>0</v>
      </c>
      <c r="L22" s="667">
        <v>0</v>
      </c>
      <c r="M22" s="667">
        <v>0</v>
      </c>
      <c r="N22" s="667">
        <v>0</v>
      </c>
      <c r="O22" s="667">
        <v>0</v>
      </c>
      <c r="P22" s="667">
        <v>0</v>
      </c>
      <c r="Q22" s="667">
        <v>0</v>
      </c>
      <c r="R22" s="667">
        <v>0</v>
      </c>
      <c r="S22" s="668">
        <v>0</v>
      </c>
    </row>
    <row r="23" spans="1:19">
      <c r="A23" s="667" t="s">
        <v>1154</v>
      </c>
      <c r="B23" s="667" t="s">
        <v>671</v>
      </c>
      <c r="C23" s="667" t="s">
        <v>257</v>
      </c>
      <c r="D23" s="667">
        <v>18</v>
      </c>
      <c r="E23" s="667">
        <v>2</v>
      </c>
      <c r="F23" s="667">
        <v>0</v>
      </c>
      <c r="G23" s="667">
        <v>0</v>
      </c>
      <c r="H23" s="667">
        <v>0</v>
      </c>
      <c r="I23" s="667">
        <v>0</v>
      </c>
      <c r="J23" s="667">
        <v>0</v>
      </c>
      <c r="K23" s="667">
        <v>0</v>
      </c>
      <c r="L23" s="667">
        <v>0</v>
      </c>
      <c r="M23" s="667">
        <v>0</v>
      </c>
      <c r="N23" s="667">
        <v>0</v>
      </c>
      <c r="O23" s="667">
        <v>0</v>
      </c>
      <c r="P23" s="667">
        <v>0</v>
      </c>
      <c r="Q23" s="667">
        <v>0</v>
      </c>
      <c r="R23" s="667">
        <v>0</v>
      </c>
      <c r="S23" s="668">
        <v>0</v>
      </c>
    </row>
    <row r="24" spans="1:19">
      <c r="A24" s="667" t="s">
        <v>1154</v>
      </c>
      <c r="B24" s="667" t="s">
        <v>607</v>
      </c>
      <c r="C24" s="667" t="s">
        <v>257</v>
      </c>
      <c r="D24" s="667">
        <v>18</v>
      </c>
      <c r="E24" s="667">
        <v>2</v>
      </c>
      <c r="F24" s="667">
        <v>0</v>
      </c>
      <c r="G24" s="667">
        <v>0</v>
      </c>
      <c r="H24" s="667">
        <v>0</v>
      </c>
      <c r="I24" s="667">
        <v>0</v>
      </c>
      <c r="J24" s="667">
        <v>0</v>
      </c>
      <c r="K24" s="667">
        <v>0</v>
      </c>
      <c r="L24" s="667">
        <v>0</v>
      </c>
      <c r="M24" s="667">
        <v>0</v>
      </c>
      <c r="N24" s="667">
        <v>0</v>
      </c>
      <c r="O24" s="667">
        <v>0</v>
      </c>
      <c r="P24" s="667">
        <v>0</v>
      </c>
      <c r="Q24" s="667">
        <v>0</v>
      </c>
      <c r="R24" s="667">
        <v>0</v>
      </c>
      <c r="S24" s="668">
        <v>0</v>
      </c>
    </row>
    <row r="25" spans="1:19">
      <c r="A25" s="667" t="s">
        <v>1154</v>
      </c>
      <c r="B25" s="667" t="s">
        <v>10</v>
      </c>
      <c r="C25" s="667" t="s">
        <v>257</v>
      </c>
      <c r="D25" s="667">
        <v>18</v>
      </c>
      <c r="E25" s="667">
        <v>2</v>
      </c>
      <c r="F25" s="667">
        <v>19587</v>
      </c>
      <c r="G25" s="667">
        <v>19587</v>
      </c>
      <c r="H25" s="667">
        <v>19587</v>
      </c>
      <c r="I25" s="667">
        <v>19587</v>
      </c>
      <c r="J25" s="667">
        <v>19587</v>
      </c>
      <c r="K25" s="667">
        <v>19587</v>
      </c>
      <c r="L25" s="667">
        <v>19587</v>
      </c>
      <c r="M25" s="667">
        <v>19587</v>
      </c>
      <c r="N25" s="667">
        <v>19587</v>
      </c>
      <c r="O25" s="667">
        <v>19587</v>
      </c>
      <c r="P25" s="667">
        <v>19587</v>
      </c>
      <c r="Q25" s="667">
        <v>19587</v>
      </c>
      <c r="R25" s="667">
        <v>19587</v>
      </c>
      <c r="S25" s="668">
        <v>19587334</v>
      </c>
    </row>
    <row r="26" spans="1:19">
      <c r="A26" s="667" t="s">
        <v>1154</v>
      </c>
      <c r="B26" s="667" t="s">
        <v>1112</v>
      </c>
      <c r="C26" s="667" t="s">
        <v>257</v>
      </c>
      <c r="D26" s="667">
        <v>18</v>
      </c>
      <c r="E26" s="667">
        <v>2</v>
      </c>
      <c r="F26" s="667">
        <v>0</v>
      </c>
      <c r="G26" s="667">
        <v>0</v>
      </c>
      <c r="H26" s="667">
        <v>0</v>
      </c>
      <c r="I26" s="667">
        <v>0</v>
      </c>
      <c r="J26" s="667">
        <v>0</v>
      </c>
      <c r="K26" s="667">
        <v>0</v>
      </c>
      <c r="L26" s="667">
        <v>0</v>
      </c>
      <c r="M26" s="667">
        <v>0</v>
      </c>
      <c r="N26" s="667">
        <v>0</v>
      </c>
      <c r="O26" s="667">
        <v>0</v>
      </c>
      <c r="P26" s="667">
        <v>0</v>
      </c>
      <c r="Q26" s="667">
        <v>0</v>
      </c>
      <c r="R26" s="667">
        <v>0</v>
      </c>
      <c r="S26" s="668">
        <v>0</v>
      </c>
    </row>
    <row r="27" spans="1:19">
      <c r="A27" s="667" t="s">
        <v>1154</v>
      </c>
      <c r="B27" s="667" t="s">
        <v>1113</v>
      </c>
      <c r="C27" s="667" t="s">
        <v>257</v>
      </c>
      <c r="D27" s="667">
        <v>18</v>
      </c>
      <c r="E27" s="667">
        <v>2</v>
      </c>
      <c r="F27" s="667">
        <v>0</v>
      </c>
      <c r="G27" s="667">
        <v>0</v>
      </c>
      <c r="H27" s="667">
        <v>0</v>
      </c>
      <c r="I27" s="667">
        <v>0</v>
      </c>
      <c r="J27" s="667">
        <v>0</v>
      </c>
      <c r="K27" s="667">
        <v>0</v>
      </c>
      <c r="L27" s="667">
        <v>0</v>
      </c>
      <c r="M27" s="667">
        <v>0</v>
      </c>
      <c r="N27" s="667">
        <v>0</v>
      </c>
      <c r="O27" s="667">
        <v>0</v>
      </c>
      <c r="P27" s="667">
        <v>0</v>
      </c>
      <c r="Q27" s="667">
        <v>0</v>
      </c>
      <c r="R27" s="667">
        <v>0</v>
      </c>
      <c r="S27" s="668">
        <v>0</v>
      </c>
    </row>
    <row r="28" spans="1:19">
      <c r="A28" s="667" t="s">
        <v>1154</v>
      </c>
      <c r="B28" s="667" t="s">
        <v>11</v>
      </c>
      <c r="C28" s="667" t="s">
        <v>257</v>
      </c>
      <c r="D28" s="667">
        <v>18</v>
      </c>
      <c r="E28" s="667">
        <v>2</v>
      </c>
      <c r="F28" s="667">
        <v>411</v>
      </c>
      <c r="G28" s="667">
        <v>411</v>
      </c>
      <c r="H28" s="667">
        <v>411</v>
      </c>
      <c r="I28" s="667">
        <v>411</v>
      </c>
      <c r="J28" s="667">
        <v>411</v>
      </c>
      <c r="K28" s="667">
        <v>411</v>
      </c>
      <c r="L28" s="667">
        <v>411</v>
      </c>
      <c r="M28" s="667">
        <v>411</v>
      </c>
      <c r="N28" s="667">
        <v>411</v>
      </c>
      <c r="O28" s="667">
        <v>411</v>
      </c>
      <c r="P28" s="667">
        <v>411</v>
      </c>
      <c r="Q28" s="667">
        <v>411</v>
      </c>
      <c r="R28" s="667">
        <v>411</v>
      </c>
      <c r="S28" s="668">
        <v>410556</v>
      </c>
    </row>
    <row r="29" spans="1:19">
      <c r="A29" s="667" t="s">
        <v>1154</v>
      </c>
      <c r="B29" s="667" t="s">
        <v>506</v>
      </c>
      <c r="C29" s="667" t="s">
        <v>257</v>
      </c>
      <c r="D29" s="667">
        <v>18</v>
      </c>
      <c r="E29" s="667">
        <v>2</v>
      </c>
      <c r="F29" s="667">
        <v>0</v>
      </c>
      <c r="G29" s="667">
        <v>0</v>
      </c>
      <c r="H29" s="667">
        <v>0</v>
      </c>
      <c r="I29" s="667">
        <v>0</v>
      </c>
      <c r="J29" s="667">
        <v>0</v>
      </c>
      <c r="K29" s="667">
        <v>0</v>
      </c>
      <c r="L29" s="667">
        <v>0</v>
      </c>
      <c r="M29" s="667">
        <v>0</v>
      </c>
      <c r="N29" s="667">
        <v>0</v>
      </c>
      <c r="O29" s="667">
        <v>0</v>
      </c>
      <c r="P29" s="667">
        <v>0</v>
      </c>
      <c r="Q29" s="667">
        <v>0</v>
      </c>
      <c r="R29" s="667">
        <v>0</v>
      </c>
      <c r="S29" s="668">
        <v>0</v>
      </c>
    </row>
    <row r="30" spans="1:19">
      <c r="A30" s="667" t="s">
        <v>1154</v>
      </c>
      <c r="B30" s="667" t="s">
        <v>507</v>
      </c>
      <c r="C30" s="667" t="s">
        <v>257</v>
      </c>
      <c r="D30" s="667">
        <v>18</v>
      </c>
      <c r="E30" s="667">
        <v>2</v>
      </c>
      <c r="F30" s="667">
        <v>0</v>
      </c>
      <c r="G30" s="667">
        <v>0</v>
      </c>
      <c r="H30" s="667">
        <v>0</v>
      </c>
      <c r="I30" s="667">
        <v>0</v>
      </c>
      <c r="J30" s="667">
        <v>0</v>
      </c>
      <c r="K30" s="667">
        <v>0</v>
      </c>
      <c r="L30" s="667">
        <v>0</v>
      </c>
      <c r="M30" s="667">
        <v>0</v>
      </c>
      <c r="N30" s="667">
        <v>0</v>
      </c>
      <c r="O30" s="667">
        <v>0</v>
      </c>
      <c r="P30" s="667">
        <v>0</v>
      </c>
      <c r="Q30" s="667">
        <v>0</v>
      </c>
      <c r="R30" s="667">
        <v>0</v>
      </c>
      <c r="S30" s="668">
        <v>0</v>
      </c>
    </row>
    <row r="31" spans="1:19">
      <c r="A31" s="667" t="s">
        <v>1154</v>
      </c>
      <c r="B31" s="667" t="s">
        <v>12</v>
      </c>
      <c r="C31" s="667" t="s">
        <v>257</v>
      </c>
      <c r="D31" s="667">
        <v>18</v>
      </c>
      <c r="E31" s="667">
        <v>2</v>
      </c>
      <c r="F31" s="667">
        <v>1686315</v>
      </c>
      <c r="G31" s="667">
        <v>1691104</v>
      </c>
      <c r="H31" s="667">
        <v>1695660</v>
      </c>
      <c r="I31" s="667">
        <v>1700698</v>
      </c>
      <c r="J31" s="667">
        <v>1705684</v>
      </c>
      <c r="K31" s="667">
        <v>1714857</v>
      </c>
      <c r="L31" s="667">
        <v>1722970</v>
      </c>
      <c r="M31" s="667">
        <v>1728016</v>
      </c>
      <c r="N31" s="667">
        <v>1735083</v>
      </c>
      <c r="O31" s="667">
        <v>1739821</v>
      </c>
      <c r="P31" s="667">
        <v>1748842</v>
      </c>
      <c r="Q31" s="667">
        <v>1753589</v>
      </c>
      <c r="R31" s="667">
        <v>1760566</v>
      </c>
      <c r="S31" s="668">
        <v>1721647067</v>
      </c>
    </row>
    <row r="32" spans="1:19">
      <c r="A32" s="667" t="s">
        <v>1154</v>
      </c>
      <c r="B32" s="667" t="s">
        <v>1114</v>
      </c>
      <c r="C32" s="667" t="s">
        <v>257</v>
      </c>
      <c r="D32" s="667">
        <v>18</v>
      </c>
      <c r="E32" s="667">
        <v>2</v>
      </c>
      <c r="F32" s="667">
        <v>0</v>
      </c>
      <c r="G32" s="667">
        <v>0</v>
      </c>
      <c r="H32" s="667">
        <v>0</v>
      </c>
      <c r="I32" s="667">
        <v>0</v>
      </c>
      <c r="J32" s="667">
        <v>0</v>
      </c>
      <c r="K32" s="667">
        <v>0</v>
      </c>
      <c r="L32" s="667">
        <v>0</v>
      </c>
      <c r="M32" s="667">
        <v>0</v>
      </c>
      <c r="N32" s="667">
        <v>0</v>
      </c>
      <c r="O32" s="667">
        <v>0</v>
      </c>
      <c r="P32" s="667">
        <v>0</v>
      </c>
      <c r="Q32" s="667">
        <v>0</v>
      </c>
      <c r="R32" s="667">
        <v>0</v>
      </c>
      <c r="S32" s="668">
        <v>0</v>
      </c>
    </row>
    <row r="33" spans="1:19">
      <c r="A33" s="667" t="s">
        <v>1154</v>
      </c>
      <c r="B33" s="667" t="s">
        <v>840</v>
      </c>
      <c r="C33" s="667" t="s">
        <v>257</v>
      </c>
      <c r="D33" s="667">
        <v>18</v>
      </c>
      <c r="E33" s="667">
        <v>2</v>
      </c>
      <c r="F33" s="667">
        <v>0</v>
      </c>
      <c r="G33" s="667">
        <v>0</v>
      </c>
      <c r="H33" s="667">
        <v>0</v>
      </c>
      <c r="I33" s="667">
        <v>0</v>
      </c>
      <c r="J33" s="667">
        <v>0</v>
      </c>
      <c r="K33" s="667">
        <v>0</v>
      </c>
      <c r="L33" s="667">
        <v>0</v>
      </c>
      <c r="M33" s="667">
        <v>0</v>
      </c>
      <c r="N33" s="667">
        <v>0</v>
      </c>
      <c r="O33" s="667">
        <v>0</v>
      </c>
      <c r="P33" s="667">
        <v>0</v>
      </c>
      <c r="Q33" s="667">
        <v>0</v>
      </c>
      <c r="R33" s="667">
        <v>0</v>
      </c>
      <c r="S33" s="668">
        <v>0</v>
      </c>
    </row>
    <row r="34" spans="1:19">
      <c r="A34" s="667" t="s">
        <v>1154</v>
      </c>
      <c r="B34" s="667" t="s">
        <v>13</v>
      </c>
      <c r="C34" s="667" t="s">
        <v>257</v>
      </c>
      <c r="D34" s="667">
        <v>18</v>
      </c>
      <c r="E34" s="667">
        <v>2</v>
      </c>
      <c r="F34" s="667">
        <v>33308</v>
      </c>
      <c r="G34" s="667">
        <v>33308</v>
      </c>
      <c r="H34" s="667">
        <v>33308</v>
      </c>
      <c r="I34" s="667">
        <v>33308</v>
      </c>
      <c r="J34" s="667">
        <v>33308</v>
      </c>
      <c r="K34" s="667">
        <v>33308</v>
      </c>
      <c r="L34" s="667">
        <v>33308</v>
      </c>
      <c r="M34" s="667">
        <v>33308</v>
      </c>
      <c r="N34" s="667">
        <v>33308</v>
      </c>
      <c r="O34" s="667">
        <v>33308</v>
      </c>
      <c r="P34" s="667">
        <v>33308</v>
      </c>
      <c r="Q34" s="667">
        <v>33308</v>
      </c>
      <c r="R34" s="667">
        <v>33308</v>
      </c>
      <c r="S34" s="668">
        <v>33307946</v>
      </c>
    </row>
    <row r="35" spans="1:19">
      <c r="A35" s="667" t="s">
        <v>1154</v>
      </c>
      <c r="B35" s="667" t="s">
        <v>1115</v>
      </c>
      <c r="C35" s="667" t="s">
        <v>257</v>
      </c>
      <c r="D35" s="667">
        <v>18</v>
      </c>
      <c r="E35" s="667">
        <v>2</v>
      </c>
      <c r="F35" s="667">
        <v>0</v>
      </c>
      <c r="G35" s="667">
        <v>0</v>
      </c>
      <c r="H35" s="667">
        <v>0</v>
      </c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Q35" s="667">
        <v>0</v>
      </c>
      <c r="R35" s="667">
        <v>0</v>
      </c>
      <c r="S35" s="668">
        <v>0</v>
      </c>
    </row>
    <row r="36" spans="1:19">
      <c r="A36" s="667" t="s">
        <v>1154</v>
      </c>
      <c r="B36" s="667" t="s">
        <v>14</v>
      </c>
      <c r="C36" s="667" t="s">
        <v>257</v>
      </c>
      <c r="D36" s="667">
        <v>18</v>
      </c>
      <c r="E36" s="667">
        <v>2</v>
      </c>
      <c r="F36" s="667">
        <v>502313</v>
      </c>
      <c r="G36" s="667">
        <v>501266</v>
      </c>
      <c r="H36" s="667">
        <v>502583</v>
      </c>
      <c r="I36" s="667">
        <v>502592</v>
      </c>
      <c r="J36" s="667">
        <v>502829</v>
      </c>
      <c r="K36" s="667">
        <v>504819</v>
      </c>
      <c r="L36" s="667">
        <v>505819</v>
      </c>
      <c r="M36" s="667">
        <v>506275</v>
      </c>
      <c r="N36" s="667">
        <v>507520</v>
      </c>
      <c r="O36" s="667">
        <v>507521</v>
      </c>
      <c r="P36" s="667">
        <v>509847</v>
      </c>
      <c r="Q36" s="667">
        <v>514063</v>
      </c>
      <c r="R36" s="667">
        <v>516312</v>
      </c>
      <c r="S36" s="668">
        <v>506203891</v>
      </c>
    </row>
    <row r="37" spans="1:19">
      <c r="A37" s="667" t="s">
        <v>1154</v>
      </c>
      <c r="B37" s="667" t="s">
        <v>2477</v>
      </c>
      <c r="C37" s="667" t="s">
        <v>257</v>
      </c>
      <c r="D37" s="667">
        <v>18</v>
      </c>
      <c r="E37" s="667">
        <v>2</v>
      </c>
      <c r="F37" s="667">
        <v>0</v>
      </c>
      <c r="G37" s="667">
        <v>0</v>
      </c>
      <c r="H37" s="667">
        <v>0</v>
      </c>
      <c r="I37" s="667">
        <v>0</v>
      </c>
      <c r="J37" s="667">
        <v>0</v>
      </c>
      <c r="K37" s="667">
        <v>0</v>
      </c>
      <c r="L37" s="667">
        <v>0</v>
      </c>
      <c r="M37" s="667">
        <v>0</v>
      </c>
      <c r="N37" s="667">
        <v>0</v>
      </c>
      <c r="O37" s="667">
        <v>0</v>
      </c>
      <c r="P37" s="667">
        <v>0</v>
      </c>
      <c r="Q37" s="667">
        <v>0</v>
      </c>
      <c r="R37" s="667">
        <v>0</v>
      </c>
      <c r="S37" s="668">
        <v>0</v>
      </c>
    </row>
    <row r="38" spans="1:19">
      <c r="A38" s="667" t="s">
        <v>1154</v>
      </c>
      <c r="B38" s="667" t="s">
        <v>1116</v>
      </c>
      <c r="C38" s="667" t="s">
        <v>257</v>
      </c>
      <c r="D38" s="667">
        <v>18</v>
      </c>
      <c r="E38" s="667">
        <v>2</v>
      </c>
      <c r="F38" s="667">
        <v>0</v>
      </c>
      <c r="G38" s="667">
        <v>0</v>
      </c>
      <c r="H38" s="667">
        <v>0</v>
      </c>
      <c r="I38" s="667">
        <v>0</v>
      </c>
      <c r="J38" s="667">
        <v>0</v>
      </c>
      <c r="K38" s="667">
        <v>0</v>
      </c>
      <c r="L38" s="667">
        <v>0</v>
      </c>
      <c r="M38" s="667">
        <v>0</v>
      </c>
      <c r="N38" s="667">
        <v>0</v>
      </c>
      <c r="O38" s="667">
        <v>0</v>
      </c>
      <c r="P38" s="667">
        <v>0</v>
      </c>
      <c r="Q38" s="667">
        <v>0</v>
      </c>
      <c r="R38" s="667">
        <v>0</v>
      </c>
      <c r="S38" s="668">
        <v>0</v>
      </c>
    </row>
    <row r="39" spans="1:19">
      <c r="A39" s="667" t="s">
        <v>1154</v>
      </c>
      <c r="B39" s="667" t="s">
        <v>15</v>
      </c>
      <c r="C39" s="667" t="s">
        <v>257</v>
      </c>
      <c r="D39" s="667">
        <v>18</v>
      </c>
      <c r="E39" s="667">
        <v>2</v>
      </c>
      <c r="F39" s="667">
        <v>41698</v>
      </c>
      <c r="G39" s="667">
        <v>41774</v>
      </c>
      <c r="H39" s="667">
        <v>41852</v>
      </c>
      <c r="I39" s="667">
        <v>42027</v>
      </c>
      <c r="J39" s="667">
        <v>42096</v>
      </c>
      <c r="K39" s="667">
        <v>42142</v>
      </c>
      <c r="L39" s="667">
        <v>42310</v>
      </c>
      <c r="M39" s="667">
        <v>42509</v>
      </c>
      <c r="N39" s="667">
        <v>42591</v>
      </c>
      <c r="O39" s="667">
        <v>42635</v>
      </c>
      <c r="P39" s="667">
        <v>42663</v>
      </c>
      <c r="Q39" s="667">
        <v>42772</v>
      </c>
      <c r="R39" s="667">
        <v>42856</v>
      </c>
      <c r="S39" s="668">
        <v>42304068</v>
      </c>
    </row>
    <row r="40" spans="1:19">
      <c r="A40" s="667" t="s">
        <v>1154</v>
      </c>
      <c r="B40" s="667" t="s">
        <v>1117</v>
      </c>
      <c r="C40" s="667" t="s">
        <v>257</v>
      </c>
      <c r="D40" s="667">
        <v>18</v>
      </c>
      <c r="E40" s="667">
        <v>2</v>
      </c>
      <c r="F40" s="667">
        <v>0</v>
      </c>
      <c r="G40" s="667">
        <v>0</v>
      </c>
      <c r="H40" s="667">
        <v>0</v>
      </c>
      <c r="I40" s="667">
        <v>0</v>
      </c>
      <c r="J40" s="667">
        <v>0</v>
      </c>
      <c r="K40" s="667">
        <v>0</v>
      </c>
      <c r="L40" s="667">
        <v>0</v>
      </c>
      <c r="M40" s="667">
        <v>0</v>
      </c>
      <c r="N40" s="667">
        <v>0</v>
      </c>
      <c r="O40" s="667">
        <v>0</v>
      </c>
      <c r="P40" s="667">
        <v>0</v>
      </c>
      <c r="Q40" s="667">
        <v>0</v>
      </c>
      <c r="R40" s="667">
        <v>0</v>
      </c>
      <c r="S40" s="668">
        <v>0</v>
      </c>
    </row>
    <row r="41" spans="1:19">
      <c r="A41" s="667" t="s">
        <v>1154</v>
      </c>
      <c r="B41" s="667" t="s">
        <v>2478</v>
      </c>
      <c r="C41" s="667" t="s">
        <v>257</v>
      </c>
      <c r="D41" s="667">
        <v>18</v>
      </c>
      <c r="E41" s="667">
        <v>2</v>
      </c>
      <c r="F41" s="667">
        <v>0</v>
      </c>
      <c r="G41" s="667">
        <v>0</v>
      </c>
      <c r="H41" s="667">
        <v>0</v>
      </c>
      <c r="I41" s="667">
        <v>0</v>
      </c>
      <c r="J41" s="667">
        <v>0</v>
      </c>
      <c r="K41" s="667">
        <v>0</v>
      </c>
      <c r="L41" s="667">
        <v>0</v>
      </c>
      <c r="M41" s="667">
        <v>0</v>
      </c>
      <c r="N41" s="667">
        <v>0</v>
      </c>
      <c r="O41" s="667">
        <v>0</v>
      </c>
      <c r="P41" s="667">
        <v>0</v>
      </c>
      <c r="Q41" s="667">
        <v>0</v>
      </c>
      <c r="R41" s="667">
        <v>0</v>
      </c>
      <c r="S41" s="668">
        <v>0</v>
      </c>
    </row>
    <row r="42" spans="1:19">
      <c r="A42" s="667" t="s">
        <v>1154</v>
      </c>
      <c r="B42" s="667" t="s">
        <v>16</v>
      </c>
      <c r="C42" s="667" t="s">
        <v>257</v>
      </c>
      <c r="D42" s="667">
        <v>18</v>
      </c>
      <c r="E42" s="667">
        <v>2</v>
      </c>
      <c r="F42" s="667">
        <v>85868</v>
      </c>
      <c r="G42" s="667">
        <v>85868</v>
      </c>
      <c r="H42" s="667">
        <v>85868</v>
      </c>
      <c r="I42" s="667">
        <v>85868</v>
      </c>
      <c r="J42" s="667">
        <v>85868</v>
      </c>
      <c r="K42" s="667">
        <v>85868</v>
      </c>
      <c r="L42" s="667">
        <v>85868</v>
      </c>
      <c r="M42" s="667">
        <v>85868</v>
      </c>
      <c r="N42" s="667">
        <v>85868</v>
      </c>
      <c r="O42" s="667">
        <v>85868</v>
      </c>
      <c r="P42" s="667">
        <v>85868</v>
      </c>
      <c r="Q42" s="667">
        <v>85868</v>
      </c>
      <c r="R42" s="667">
        <v>85868</v>
      </c>
      <c r="S42" s="668">
        <v>85867924</v>
      </c>
    </row>
    <row r="43" spans="1:19">
      <c r="A43" s="667" t="s">
        <v>1154</v>
      </c>
      <c r="B43" s="667" t="s">
        <v>17</v>
      </c>
      <c r="C43" s="667" t="s">
        <v>257</v>
      </c>
      <c r="D43" s="667">
        <v>18</v>
      </c>
      <c r="E43" s="667">
        <v>2</v>
      </c>
      <c r="F43" s="667">
        <v>27164</v>
      </c>
      <c r="G43" s="667">
        <v>27164</v>
      </c>
      <c r="H43" s="667">
        <v>27164</v>
      </c>
      <c r="I43" s="667">
        <v>27164</v>
      </c>
      <c r="J43" s="667">
        <v>27164</v>
      </c>
      <c r="K43" s="667">
        <v>27164</v>
      </c>
      <c r="L43" s="667">
        <v>27164</v>
      </c>
      <c r="M43" s="667">
        <v>27164</v>
      </c>
      <c r="N43" s="667">
        <v>27164</v>
      </c>
      <c r="O43" s="667">
        <v>27164</v>
      </c>
      <c r="P43" s="667">
        <v>27164</v>
      </c>
      <c r="Q43" s="667">
        <v>27164</v>
      </c>
      <c r="R43" s="667">
        <v>27164</v>
      </c>
      <c r="S43" s="668">
        <v>27164308</v>
      </c>
    </row>
    <row r="44" spans="1:19">
      <c r="A44" s="667" t="s">
        <v>1154</v>
      </c>
      <c r="B44" s="667" t="s">
        <v>1118</v>
      </c>
      <c r="C44" s="667" t="s">
        <v>257</v>
      </c>
      <c r="D44" s="667">
        <v>18</v>
      </c>
      <c r="E44" s="667">
        <v>2</v>
      </c>
      <c r="F44" s="667">
        <v>0</v>
      </c>
      <c r="G44" s="667">
        <v>0</v>
      </c>
      <c r="H44" s="667">
        <v>0</v>
      </c>
      <c r="I44" s="667">
        <v>0</v>
      </c>
      <c r="J44" s="667">
        <v>0</v>
      </c>
      <c r="K44" s="667">
        <v>0</v>
      </c>
      <c r="L44" s="667">
        <v>0</v>
      </c>
      <c r="M44" s="667">
        <v>0</v>
      </c>
      <c r="N44" s="667">
        <v>0</v>
      </c>
      <c r="O44" s="667">
        <v>0</v>
      </c>
      <c r="P44" s="667">
        <v>0</v>
      </c>
      <c r="Q44" s="667">
        <v>0</v>
      </c>
      <c r="R44" s="667">
        <v>0</v>
      </c>
      <c r="S44" s="668">
        <v>0</v>
      </c>
    </row>
    <row r="45" spans="1:19">
      <c r="A45" s="667" t="s">
        <v>1154</v>
      </c>
      <c r="B45" s="667" t="s">
        <v>841</v>
      </c>
      <c r="C45" s="667" t="s">
        <v>257</v>
      </c>
      <c r="D45" s="667">
        <v>18</v>
      </c>
      <c r="E45" s="667">
        <v>2</v>
      </c>
      <c r="F45" s="667">
        <v>0</v>
      </c>
      <c r="G45" s="667">
        <v>0</v>
      </c>
      <c r="H45" s="667">
        <v>0</v>
      </c>
      <c r="I45" s="667">
        <v>0</v>
      </c>
      <c r="J45" s="667">
        <v>0</v>
      </c>
      <c r="K45" s="667">
        <v>0</v>
      </c>
      <c r="L45" s="667">
        <v>0</v>
      </c>
      <c r="M45" s="667">
        <v>0</v>
      </c>
      <c r="N45" s="667">
        <v>0</v>
      </c>
      <c r="O45" s="667">
        <v>0</v>
      </c>
      <c r="P45" s="667">
        <v>0</v>
      </c>
      <c r="Q45" s="667">
        <v>0</v>
      </c>
      <c r="R45" s="667">
        <v>0</v>
      </c>
      <c r="S45" s="668">
        <v>0</v>
      </c>
    </row>
    <row r="46" spans="1:19">
      <c r="A46" s="667" t="s">
        <v>1154</v>
      </c>
      <c r="B46" s="667" t="s">
        <v>1119</v>
      </c>
      <c r="C46" s="667" t="s">
        <v>257</v>
      </c>
      <c r="D46" s="667">
        <v>18</v>
      </c>
      <c r="E46" s="667">
        <v>2</v>
      </c>
      <c r="F46" s="667">
        <v>0</v>
      </c>
      <c r="G46" s="667">
        <v>0</v>
      </c>
      <c r="H46" s="667">
        <v>0</v>
      </c>
      <c r="I46" s="667">
        <v>0</v>
      </c>
      <c r="J46" s="667">
        <v>0</v>
      </c>
      <c r="K46" s="667">
        <v>0</v>
      </c>
      <c r="L46" s="667">
        <v>0</v>
      </c>
      <c r="M46" s="667">
        <v>0</v>
      </c>
      <c r="N46" s="667">
        <v>0</v>
      </c>
      <c r="O46" s="667">
        <v>0</v>
      </c>
      <c r="P46" s="667">
        <v>0</v>
      </c>
      <c r="Q46" s="667">
        <v>0</v>
      </c>
      <c r="R46" s="667">
        <v>0</v>
      </c>
      <c r="S46" s="668">
        <v>0</v>
      </c>
    </row>
    <row r="47" spans="1:19">
      <c r="A47" s="667" t="s">
        <v>1154</v>
      </c>
      <c r="B47" s="667" t="s">
        <v>18</v>
      </c>
      <c r="C47" s="667" t="s">
        <v>257</v>
      </c>
      <c r="D47" s="667">
        <v>18</v>
      </c>
      <c r="E47" s="667">
        <v>2</v>
      </c>
      <c r="F47" s="667">
        <v>114379</v>
      </c>
      <c r="G47" s="667">
        <v>114910</v>
      </c>
      <c r="H47" s="667">
        <v>115028</v>
      </c>
      <c r="I47" s="667">
        <v>115120</v>
      </c>
      <c r="J47" s="667">
        <v>115337</v>
      </c>
      <c r="K47" s="667">
        <v>115591</v>
      </c>
      <c r="L47" s="667">
        <v>115835</v>
      </c>
      <c r="M47" s="667">
        <v>115914</v>
      </c>
      <c r="N47" s="667">
        <v>115998</v>
      </c>
      <c r="O47" s="667">
        <v>118895</v>
      </c>
      <c r="P47" s="667">
        <v>119163</v>
      </c>
      <c r="Q47" s="667">
        <v>119375</v>
      </c>
      <c r="R47" s="667">
        <v>121238</v>
      </c>
      <c r="S47" s="668">
        <v>116581122</v>
      </c>
    </row>
    <row r="48" spans="1:19">
      <c r="A48" s="667" t="s">
        <v>1154</v>
      </c>
      <c r="B48" s="667" t="s">
        <v>2479</v>
      </c>
      <c r="C48" s="667" t="s">
        <v>257</v>
      </c>
      <c r="D48" s="667">
        <v>18</v>
      </c>
      <c r="E48" s="667">
        <v>2</v>
      </c>
      <c r="F48" s="667">
        <v>28</v>
      </c>
      <c r="G48" s="667">
        <v>28</v>
      </c>
      <c r="H48" s="667">
        <v>28</v>
      </c>
      <c r="I48" s="667">
        <v>28</v>
      </c>
      <c r="J48" s="667">
        <v>28</v>
      </c>
      <c r="K48" s="667">
        <v>28</v>
      </c>
      <c r="L48" s="667">
        <v>28</v>
      </c>
      <c r="M48" s="667">
        <v>28</v>
      </c>
      <c r="N48" s="667">
        <v>28</v>
      </c>
      <c r="O48" s="667">
        <v>28</v>
      </c>
      <c r="P48" s="667">
        <v>28</v>
      </c>
      <c r="Q48" s="667">
        <v>28</v>
      </c>
      <c r="R48" s="667">
        <v>28</v>
      </c>
      <c r="S48" s="668">
        <v>27879</v>
      </c>
    </row>
    <row r="49" spans="1:19">
      <c r="A49" s="667" t="s">
        <v>1154</v>
      </c>
      <c r="B49" s="667" t="s">
        <v>1120</v>
      </c>
      <c r="C49" s="667" t="s">
        <v>257</v>
      </c>
      <c r="D49" s="667">
        <v>18</v>
      </c>
      <c r="E49" s="667">
        <v>2</v>
      </c>
      <c r="F49" s="667">
        <v>0</v>
      </c>
      <c r="G49" s="667">
        <v>0</v>
      </c>
      <c r="H49" s="667">
        <v>0</v>
      </c>
      <c r="I49" s="667">
        <v>0</v>
      </c>
      <c r="J49" s="667">
        <v>0</v>
      </c>
      <c r="K49" s="667">
        <v>0</v>
      </c>
      <c r="L49" s="667">
        <v>0</v>
      </c>
      <c r="M49" s="667">
        <v>0</v>
      </c>
      <c r="N49" s="667">
        <v>0</v>
      </c>
      <c r="O49" s="667">
        <v>0</v>
      </c>
      <c r="P49" s="667">
        <v>0</v>
      </c>
      <c r="Q49" s="667">
        <v>0</v>
      </c>
      <c r="R49" s="667">
        <v>0</v>
      </c>
      <c r="S49" s="668">
        <v>0</v>
      </c>
    </row>
    <row r="50" spans="1:19">
      <c r="A50" s="667" t="s">
        <v>1154</v>
      </c>
      <c r="B50" s="667" t="s">
        <v>19</v>
      </c>
      <c r="C50" s="667" t="s">
        <v>257</v>
      </c>
      <c r="D50" s="667">
        <v>18</v>
      </c>
      <c r="E50" s="667">
        <v>2</v>
      </c>
      <c r="F50" s="667">
        <v>24772</v>
      </c>
      <c r="G50" s="667">
        <v>24772</v>
      </c>
      <c r="H50" s="667">
        <v>24772</v>
      </c>
      <c r="I50" s="667">
        <v>24772</v>
      </c>
      <c r="J50" s="667">
        <v>24772</v>
      </c>
      <c r="K50" s="667">
        <v>24772</v>
      </c>
      <c r="L50" s="667">
        <v>24772</v>
      </c>
      <c r="M50" s="667">
        <v>24772</v>
      </c>
      <c r="N50" s="667">
        <v>24772</v>
      </c>
      <c r="O50" s="667">
        <v>24772</v>
      </c>
      <c r="P50" s="667">
        <v>24772</v>
      </c>
      <c r="Q50" s="667">
        <v>24772</v>
      </c>
      <c r="R50" s="667">
        <v>24772</v>
      </c>
      <c r="S50" s="668">
        <v>24772133</v>
      </c>
    </row>
    <row r="51" spans="1:19">
      <c r="A51" s="667" t="s">
        <v>1154</v>
      </c>
      <c r="B51" s="667" t="s">
        <v>20</v>
      </c>
      <c r="C51" s="667" t="s">
        <v>257</v>
      </c>
      <c r="D51" s="667">
        <v>18</v>
      </c>
      <c r="E51" s="667">
        <v>2</v>
      </c>
      <c r="F51" s="667">
        <v>0</v>
      </c>
      <c r="G51" s="667">
        <v>0</v>
      </c>
      <c r="H51" s="667">
        <v>0</v>
      </c>
      <c r="I51" s="667">
        <v>0</v>
      </c>
      <c r="J51" s="667">
        <v>0</v>
      </c>
      <c r="K51" s="667">
        <v>0</v>
      </c>
      <c r="L51" s="667">
        <v>0</v>
      </c>
      <c r="M51" s="667">
        <v>0</v>
      </c>
      <c r="N51" s="667">
        <v>0</v>
      </c>
      <c r="O51" s="667">
        <v>0</v>
      </c>
      <c r="P51" s="667">
        <v>0</v>
      </c>
      <c r="Q51" s="667">
        <v>0</v>
      </c>
      <c r="R51" s="667">
        <v>0</v>
      </c>
      <c r="S51" s="668">
        <v>0</v>
      </c>
    </row>
    <row r="52" spans="1:19">
      <c r="A52" s="667" t="s">
        <v>1154</v>
      </c>
      <c r="B52" s="667" t="s">
        <v>1121</v>
      </c>
      <c r="C52" s="667" t="s">
        <v>257</v>
      </c>
      <c r="D52" s="667">
        <v>18</v>
      </c>
      <c r="E52" s="667">
        <v>2</v>
      </c>
      <c r="F52" s="667">
        <v>0</v>
      </c>
      <c r="G52" s="667">
        <v>0</v>
      </c>
      <c r="H52" s="667">
        <v>0</v>
      </c>
      <c r="I52" s="667">
        <v>0</v>
      </c>
      <c r="J52" s="667">
        <v>0</v>
      </c>
      <c r="K52" s="667">
        <v>0</v>
      </c>
      <c r="L52" s="667">
        <v>0</v>
      </c>
      <c r="M52" s="667">
        <v>0</v>
      </c>
      <c r="N52" s="667">
        <v>0</v>
      </c>
      <c r="O52" s="667">
        <v>0</v>
      </c>
      <c r="P52" s="667">
        <v>0</v>
      </c>
      <c r="Q52" s="667">
        <v>0</v>
      </c>
      <c r="R52" s="667">
        <v>0</v>
      </c>
      <c r="S52" s="668">
        <v>0</v>
      </c>
    </row>
    <row r="53" spans="1:19">
      <c r="A53" s="667" t="s">
        <v>1154</v>
      </c>
      <c r="B53" s="667" t="s">
        <v>21</v>
      </c>
      <c r="C53" s="667" t="s">
        <v>257</v>
      </c>
      <c r="D53" s="667">
        <v>18</v>
      </c>
      <c r="E53" s="667">
        <v>2</v>
      </c>
      <c r="F53" s="667">
        <v>22045</v>
      </c>
      <c r="G53" s="667">
        <v>22061</v>
      </c>
      <c r="H53" s="667">
        <v>22065</v>
      </c>
      <c r="I53" s="667">
        <v>22062</v>
      </c>
      <c r="J53" s="667">
        <v>22071</v>
      </c>
      <c r="K53" s="667">
        <v>22131</v>
      </c>
      <c r="L53" s="667">
        <v>22146</v>
      </c>
      <c r="M53" s="667">
        <v>22161</v>
      </c>
      <c r="N53" s="667">
        <v>22189</v>
      </c>
      <c r="O53" s="667">
        <v>22204</v>
      </c>
      <c r="P53" s="667">
        <v>22213</v>
      </c>
      <c r="Q53" s="667">
        <v>22258</v>
      </c>
      <c r="R53" s="667">
        <v>22315</v>
      </c>
      <c r="S53" s="668">
        <v>22145105</v>
      </c>
    </row>
    <row r="54" spans="1:19">
      <c r="A54" s="667" t="s">
        <v>1154</v>
      </c>
      <c r="B54" s="667" t="s">
        <v>22</v>
      </c>
      <c r="C54" s="667" t="s">
        <v>257</v>
      </c>
      <c r="D54" s="667">
        <v>18</v>
      </c>
      <c r="E54" s="667">
        <v>2</v>
      </c>
      <c r="F54" s="667">
        <v>1341772</v>
      </c>
      <c r="G54" s="667">
        <v>1346728</v>
      </c>
      <c r="H54" s="667">
        <v>1350881</v>
      </c>
      <c r="I54" s="667">
        <v>1354734</v>
      </c>
      <c r="J54" s="667">
        <v>1359091</v>
      </c>
      <c r="K54" s="667">
        <v>1365653</v>
      </c>
      <c r="L54" s="667">
        <v>1372228</v>
      </c>
      <c r="M54" s="667">
        <v>1377217</v>
      </c>
      <c r="N54" s="667">
        <v>1383636</v>
      </c>
      <c r="O54" s="667">
        <v>1389126</v>
      </c>
      <c r="P54" s="667">
        <v>1394588</v>
      </c>
      <c r="Q54" s="667">
        <v>1399861</v>
      </c>
      <c r="R54" s="667">
        <v>1404739</v>
      </c>
      <c r="S54" s="668">
        <v>1372249906</v>
      </c>
    </row>
    <row r="55" spans="1:19">
      <c r="A55" s="667" t="s">
        <v>1154</v>
      </c>
      <c r="B55" s="667" t="s">
        <v>1122</v>
      </c>
      <c r="C55" s="667" t="s">
        <v>257</v>
      </c>
      <c r="D55" s="667">
        <v>18</v>
      </c>
      <c r="E55" s="667">
        <v>2</v>
      </c>
      <c r="F55" s="667">
        <v>0</v>
      </c>
      <c r="G55" s="667">
        <v>0</v>
      </c>
      <c r="H55" s="667">
        <v>0</v>
      </c>
      <c r="I55" s="667">
        <v>0</v>
      </c>
      <c r="J55" s="667">
        <v>0</v>
      </c>
      <c r="K55" s="667">
        <v>0</v>
      </c>
      <c r="L55" s="667">
        <v>0</v>
      </c>
      <c r="M55" s="667">
        <v>0</v>
      </c>
      <c r="N55" s="667">
        <v>0</v>
      </c>
      <c r="O55" s="667">
        <v>0</v>
      </c>
      <c r="P55" s="667">
        <v>0</v>
      </c>
      <c r="Q55" s="667">
        <v>0</v>
      </c>
      <c r="R55" s="667">
        <v>0</v>
      </c>
      <c r="S55" s="668">
        <v>0</v>
      </c>
    </row>
    <row r="56" spans="1:19">
      <c r="A56" s="667" t="s">
        <v>1154</v>
      </c>
      <c r="B56" s="667" t="s">
        <v>23</v>
      </c>
      <c r="C56" s="667" t="s">
        <v>257</v>
      </c>
      <c r="D56" s="667">
        <v>18</v>
      </c>
      <c r="E56" s="667">
        <v>2</v>
      </c>
      <c r="F56" s="667">
        <v>39931</v>
      </c>
      <c r="G56" s="667">
        <v>39933</v>
      </c>
      <c r="H56" s="667">
        <v>39942</v>
      </c>
      <c r="I56" s="667">
        <v>39939</v>
      </c>
      <c r="J56" s="667">
        <v>39940</v>
      </c>
      <c r="K56" s="667">
        <v>39955</v>
      </c>
      <c r="L56" s="667">
        <v>39968</v>
      </c>
      <c r="M56" s="667">
        <v>39968</v>
      </c>
      <c r="N56" s="667">
        <v>39978</v>
      </c>
      <c r="O56" s="667">
        <v>39981</v>
      </c>
      <c r="P56" s="667">
        <v>39978</v>
      </c>
      <c r="Q56" s="667">
        <v>39979</v>
      </c>
      <c r="R56" s="667">
        <v>39995</v>
      </c>
      <c r="S56" s="668">
        <v>39960281</v>
      </c>
    </row>
    <row r="57" spans="1:19">
      <c r="A57" s="667" t="s">
        <v>1154</v>
      </c>
      <c r="B57" s="667" t="s">
        <v>1123</v>
      </c>
      <c r="C57" s="667" t="s">
        <v>257</v>
      </c>
      <c r="D57" s="667">
        <v>18</v>
      </c>
      <c r="E57" s="667">
        <v>2</v>
      </c>
      <c r="F57" s="667">
        <v>0</v>
      </c>
      <c r="G57" s="667">
        <v>0</v>
      </c>
      <c r="H57" s="667">
        <v>0</v>
      </c>
      <c r="I57" s="667">
        <v>0</v>
      </c>
      <c r="J57" s="667">
        <v>0</v>
      </c>
      <c r="K57" s="667">
        <v>0</v>
      </c>
      <c r="L57" s="667">
        <v>0</v>
      </c>
      <c r="M57" s="667">
        <v>0</v>
      </c>
      <c r="N57" s="667">
        <v>0</v>
      </c>
      <c r="O57" s="667">
        <v>0</v>
      </c>
      <c r="P57" s="667">
        <v>0</v>
      </c>
      <c r="Q57" s="667">
        <v>0</v>
      </c>
      <c r="R57" s="667">
        <v>0</v>
      </c>
      <c r="S57" s="668">
        <v>0</v>
      </c>
    </row>
    <row r="58" spans="1:19">
      <c r="A58" s="667" t="s">
        <v>1154</v>
      </c>
      <c r="B58" s="667" t="s">
        <v>842</v>
      </c>
      <c r="C58" s="667" t="s">
        <v>257</v>
      </c>
      <c r="D58" s="667">
        <v>18</v>
      </c>
      <c r="E58" s="667">
        <v>2</v>
      </c>
      <c r="F58" s="667">
        <v>0</v>
      </c>
      <c r="G58" s="667">
        <v>0</v>
      </c>
      <c r="H58" s="667">
        <v>0</v>
      </c>
      <c r="I58" s="667">
        <v>0</v>
      </c>
      <c r="J58" s="667">
        <v>0</v>
      </c>
      <c r="K58" s="667">
        <v>0</v>
      </c>
      <c r="L58" s="667">
        <v>0</v>
      </c>
      <c r="M58" s="667">
        <v>0</v>
      </c>
      <c r="N58" s="667">
        <v>0</v>
      </c>
      <c r="O58" s="667">
        <v>0</v>
      </c>
      <c r="P58" s="667">
        <v>0</v>
      </c>
      <c r="Q58" s="667">
        <v>0</v>
      </c>
      <c r="R58" s="667">
        <v>0</v>
      </c>
      <c r="S58" s="668">
        <v>0</v>
      </c>
    </row>
    <row r="59" spans="1:19">
      <c r="A59" s="667" t="s">
        <v>1154</v>
      </c>
      <c r="B59" s="667" t="s">
        <v>843</v>
      </c>
      <c r="C59" s="667" t="s">
        <v>257</v>
      </c>
      <c r="D59" s="667">
        <v>18</v>
      </c>
      <c r="E59" s="667">
        <v>2</v>
      </c>
      <c r="F59" s="667">
        <v>0</v>
      </c>
      <c r="G59" s="667">
        <v>0</v>
      </c>
      <c r="H59" s="667">
        <v>0</v>
      </c>
      <c r="I59" s="667">
        <v>0</v>
      </c>
      <c r="J59" s="667">
        <v>0</v>
      </c>
      <c r="K59" s="667">
        <v>0</v>
      </c>
      <c r="L59" s="667">
        <v>0</v>
      </c>
      <c r="M59" s="667">
        <v>0</v>
      </c>
      <c r="N59" s="667">
        <v>0</v>
      </c>
      <c r="O59" s="667">
        <v>0</v>
      </c>
      <c r="P59" s="667">
        <v>0</v>
      </c>
      <c r="Q59" s="667">
        <v>0</v>
      </c>
      <c r="R59" s="667">
        <v>0</v>
      </c>
      <c r="S59" s="668">
        <v>0</v>
      </c>
    </row>
    <row r="60" spans="1:19">
      <c r="A60" s="667" t="s">
        <v>1154</v>
      </c>
      <c r="B60" s="667" t="s">
        <v>850</v>
      </c>
      <c r="C60" s="667" t="s">
        <v>257</v>
      </c>
      <c r="D60" s="667">
        <v>18</v>
      </c>
      <c r="E60" s="667">
        <v>2</v>
      </c>
      <c r="F60" s="667">
        <v>97571</v>
      </c>
      <c r="G60" s="667">
        <v>97640</v>
      </c>
      <c r="H60" s="667">
        <v>97572</v>
      </c>
      <c r="I60" s="667">
        <v>100518</v>
      </c>
      <c r="J60" s="667">
        <v>100806</v>
      </c>
      <c r="K60" s="667">
        <v>102993</v>
      </c>
      <c r="L60" s="667">
        <v>103806</v>
      </c>
      <c r="M60" s="667">
        <v>104290</v>
      </c>
      <c r="N60" s="667">
        <v>104888</v>
      </c>
      <c r="O60" s="667">
        <v>105224</v>
      </c>
      <c r="P60" s="667">
        <v>109502</v>
      </c>
      <c r="Q60" s="667">
        <v>109691</v>
      </c>
      <c r="R60" s="667">
        <v>112048</v>
      </c>
      <c r="S60" s="668">
        <v>103478253</v>
      </c>
    </row>
    <row r="61" spans="1:19">
      <c r="A61" s="667" t="s">
        <v>1154</v>
      </c>
      <c r="B61" s="667" t="s">
        <v>1124</v>
      </c>
      <c r="C61" s="667" t="s">
        <v>257</v>
      </c>
      <c r="D61" s="667">
        <v>18</v>
      </c>
      <c r="E61" s="667">
        <v>2</v>
      </c>
      <c r="F61" s="667">
        <v>0</v>
      </c>
      <c r="G61" s="667">
        <v>0</v>
      </c>
      <c r="H61" s="667">
        <v>0</v>
      </c>
      <c r="I61" s="667">
        <v>0</v>
      </c>
      <c r="J61" s="667">
        <v>0</v>
      </c>
      <c r="K61" s="667">
        <v>0</v>
      </c>
      <c r="L61" s="667">
        <v>0</v>
      </c>
      <c r="M61" s="667">
        <v>0</v>
      </c>
      <c r="N61" s="667">
        <v>0</v>
      </c>
      <c r="O61" s="667">
        <v>0</v>
      </c>
      <c r="P61" s="667">
        <v>0</v>
      </c>
      <c r="Q61" s="667">
        <v>0</v>
      </c>
      <c r="R61" s="667">
        <v>0</v>
      </c>
      <c r="S61" s="668">
        <v>0</v>
      </c>
    </row>
    <row r="62" spans="1:19">
      <c r="A62" s="667" t="s">
        <v>1154</v>
      </c>
      <c r="B62" s="667" t="s">
        <v>743</v>
      </c>
      <c r="C62" s="667" t="s">
        <v>257</v>
      </c>
      <c r="D62" s="667">
        <v>18</v>
      </c>
      <c r="E62" s="667">
        <v>2</v>
      </c>
      <c r="F62" s="667">
        <v>0</v>
      </c>
      <c r="G62" s="667">
        <v>0</v>
      </c>
      <c r="H62" s="667">
        <v>0</v>
      </c>
      <c r="I62" s="667">
        <v>0</v>
      </c>
      <c r="J62" s="667">
        <v>0</v>
      </c>
      <c r="K62" s="667">
        <v>0</v>
      </c>
      <c r="L62" s="667">
        <v>0</v>
      </c>
      <c r="M62" s="667">
        <v>0</v>
      </c>
      <c r="N62" s="667">
        <v>0</v>
      </c>
      <c r="O62" s="667">
        <v>0</v>
      </c>
      <c r="P62" s="667">
        <v>0</v>
      </c>
      <c r="Q62" s="667">
        <v>0</v>
      </c>
      <c r="R62" s="667">
        <v>0</v>
      </c>
      <c r="S62" s="668">
        <v>0</v>
      </c>
    </row>
    <row r="63" spans="1:19">
      <c r="A63" s="667" t="s">
        <v>1154</v>
      </c>
      <c r="B63" s="667" t="s">
        <v>1125</v>
      </c>
      <c r="C63" s="667" t="s">
        <v>257</v>
      </c>
      <c r="D63" s="667">
        <v>18</v>
      </c>
      <c r="E63" s="667">
        <v>2</v>
      </c>
      <c r="F63" s="667">
        <v>0</v>
      </c>
      <c r="G63" s="667">
        <v>0</v>
      </c>
      <c r="H63" s="667">
        <v>0</v>
      </c>
      <c r="I63" s="667">
        <v>0</v>
      </c>
      <c r="J63" s="667">
        <v>0</v>
      </c>
      <c r="K63" s="667">
        <v>0</v>
      </c>
      <c r="L63" s="667">
        <v>0</v>
      </c>
      <c r="M63" s="667">
        <v>0</v>
      </c>
      <c r="N63" s="667">
        <v>0</v>
      </c>
      <c r="O63" s="667">
        <v>0</v>
      </c>
      <c r="P63" s="667">
        <v>0</v>
      </c>
      <c r="Q63" s="667">
        <v>0</v>
      </c>
      <c r="R63" s="667">
        <v>0</v>
      </c>
      <c r="S63" s="668">
        <v>0</v>
      </c>
    </row>
    <row r="64" spans="1:19">
      <c r="A64" s="667" t="s">
        <v>1154</v>
      </c>
      <c r="B64" s="667" t="s">
        <v>779</v>
      </c>
      <c r="C64" s="667" t="s">
        <v>257</v>
      </c>
      <c r="D64" s="667">
        <v>18</v>
      </c>
      <c r="E64" s="667">
        <v>2</v>
      </c>
      <c r="F64" s="667">
        <v>55372</v>
      </c>
      <c r="G64" s="667">
        <v>55393</v>
      </c>
      <c r="H64" s="667">
        <v>55320</v>
      </c>
      <c r="I64" s="667">
        <v>57635</v>
      </c>
      <c r="J64" s="667">
        <v>57638</v>
      </c>
      <c r="K64" s="667">
        <v>57647</v>
      </c>
      <c r="L64" s="667">
        <v>58503</v>
      </c>
      <c r="M64" s="667">
        <v>58953</v>
      </c>
      <c r="N64" s="667">
        <v>59048</v>
      </c>
      <c r="O64" s="667">
        <v>59359</v>
      </c>
      <c r="P64" s="667">
        <v>58086</v>
      </c>
      <c r="Q64" s="667">
        <v>58283</v>
      </c>
      <c r="R64" s="667">
        <v>57374</v>
      </c>
      <c r="S64" s="668">
        <v>57686490</v>
      </c>
    </row>
    <row r="65" spans="1:19">
      <c r="A65" s="667" t="s">
        <v>1154</v>
      </c>
      <c r="B65" s="667" t="s">
        <v>1126</v>
      </c>
      <c r="C65" s="667" t="s">
        <v>257</v>
      </c>
      <c r="D65" s="667">
        <v>18</v>
      </c>
      <c r="E65" s="667">
        <v>2</v>
      </c>
      <c r="F65" s="667">
        <v>0</v>
      </c>
      <c r="G65" s="667">
        <v>0</v>
      </c>
      <c r="H65" s="667">
        <v>0</v>
      </c>
      <c r="I65" s="667">
        <v>0</v>
      </c>
      <c r="J65" s="667">
        <v>0</v>
      </c>
      <c r="K65" s="667">
        <v>0</v>
      </c>
      <c r="L65" s="667">
        <v>0</v>
      </c>
      <c r="M65" s="667">
        <v>0</v>
      </c>
      <c r="N65" s="667">
        <v>0</v>
      </c>
      <c r="O65" s="667">
        <v>0</v>
      </c>
      <c r="P65" s="667">
        <v>0</v>
      </c>
      <c r="Q65" s="667">
        <v>0</v>
      </c>
      <c r="R65" s="667">
        <v>0</v>
      </c>
      <c r="S65" s="668">
        <v>0</v>
      </c>
    </row>
    <row r="66" spans="1:19">
      <c r="A66" s="667" t="s">
        <v>1154</v>
      </c>
      <c r="B66" s="667" t="s">
        <v>780</v>
      </c>
      <c r="C66" s="667" t="s">
        <v>257</v>
      </c>
      <c r="D66" s="667">
        <v>18</v>
      </c>
      <c r="E66" s="667">
        <v>2</v>
      </c>
      <c r="F66" s="667">
        <v>26686</v>
      </c>
      <c r="G66" s="667">
        <v>26706</v>
      </c>
      <c r="H66" s="667">
        <v>26687</v>
      </c>
      <c r="I66" s="667">
        <v>26754</v>
      </c>
      <c r="J66" s="667">
        <v>26761</v>
      </c>
      <c r="K66" s="667">
        <v>26776</v>
      </c>
      <c r="L66" s="667">
        <v>26776</v>
      </c>
      <c r="M66" s="667">
        <v>26782</v>
      </c>
      <c r="N66" s="667">
        <v>26813</v>
      </c>
      <c r="O66" s="667">
        <v>26830</v>
      </c>
      <c r="P66" s="667">
        <v>26855</v>
      </c>
      <c r="Q66" s="667">
        <v>26901</v>
      </c>
      <c r="R66" s="667">
        <v>26902</v>
      </c>
      <c r="S66" s="668">
        <v>26786288</v>
      </c>
    </row>
    <row r="67" spans="1:19">
      <c r="A67" s="667" t="s">
        <v>1154</v>
      </c>
      <c r="B67" s="667" t="s">
        <v>1127</v>
      </c>
      <c r="C67" s="667" t="s">
        <v>257</v>
      </c>
      <c r="D67" s="667">
        <v>18</v>
      </c>
      <c r="E67" s="667">
        <v>2</v>
      </c>
      <c r="F67" s="667">
        <v>0</v>
      </c>
      <c r="G67" s="667">
        <v>0</v>
      </c>
      <c r="H67" s="667">
        <v>0</v>
      </c>
      <c r="I67" s="667">
        <v>0</v>
      </c>
      <c r="J67" s="667">
        <v>0</v>
      </c>
      <c r="K67" s="667">
        <v>0</v>
      </c>
      <c r="L67" s="667">
        <v>0</v>
      </c>
      <c r="M67" s="667">
        <v>0</v>
      </c>
      <c r="N67" s="667">
        <v>0</v>
      </c>
      <c r="O67" s="667">
        <v>0</v>
      </c>
      <c r="P67" s="667">
        <v>0</v>
      </c>
      <c r="Q67" s="667">
        <v>0</v>
      </c>
      <c r="R67" s="667">
        <v>0</v>
      </c>
      <c r="S67" s="668">
        <v>0</v>
      </c>
    </row>
    <row r="68" spans="1:19">
      <c r="A68" s="667" t="s">
        <v>1154</v>
      </c>
      <c r="B68" s="667" t="s">
        <v>851</v>
      </c>
      <c r="C68" s="667" t="s">
        <v>257</v>
      </c>
      <c r="D68" s="667">
        <v>18</v>
      </c>
      <c r="E68" s="667">
        <v>2</v>
      </c>
      <c r="F68" s="667">
        <v>196209</v>
      </c>
      <c r="G68" s="667">
        <v>196770</v>
      </c>
      <c r="H68" s="667">
        <v>197434</v>
      </c>
      <c r="I68" s="667">
        <v>198432</v>
      </c>
      <c r="J68" s="667">
        <v>199049</v>
      </c>
      <c r="K68" s="667">
        <v>199348</v>
      </c>
      <c r="L68" s="667">
        <v>200004</v>
      </c>
      <c r="M68" s="667">
        <v>200433</v>
      </c>
      <c r="N68" s="667">
        <v>201178</v>
      </c>
      <c r="O68" s="667">
        <v>201779</v>
      </c>
      <c r="P68" s="667">
        <v>202238</v>
      </c>
      <c r="Q68" s="667">
        <v>202582</v>
      </c>
      <c r="R68" s="667">
        <v>203733</v>
      </c>
      <c r="S68" s="668">
        <v>199934858</v>
      </c>
    </row>
    <row r="69" spans="1:19">
      <c r="A69" s="667" t="s">
        <v>1154</v>
      </c>
      <c r="B69" s="667" t="s">
        <v>1128</v>
      </c>
      <c r="C69" s="667" t="s">
        <v>257</v>
      </c>
      <c r="D69" s="667">
        <v>18</v>
      </c>
      <c r="E69" s="667">
        <v>2</v>
      </c>
      <c r="F69" s="667">
        <v>0</v>
      </c>
      <c r="G69" s="667">
        <v>0</v>
      </c>
      <c r="H69" s="667">
        <v>0</v>
      </c>
      <c r="I69" s="667">
        <v>0</v>
      </c>
      <c r="J69" s="667">
        <v>0</v>
      </c>
      <c r="K69" s="667">
        <v>0</v>
      </c>
      <c r="L69" s="667">
        <v>0</v>
      </c>
      <c r="M69" s="667">
        <v>0</v>
      </c>
      <c r="N69" s="667">
        <v>0</v>
      </c>
      <c r="O69" s="667">
        <v>0</v>
      </c>
      <c r="P69" s="667">
        <v>0</v>
      </c>
      <c r="Q69" s="667">
        <v>0</v>
      </c>
      <c r="R69" s="667">
        <v>0</v>
      </c>
      <c r="S69" s="668">
        <v>0</v>
      </c>
    </row>
    <row r="70" spans="1:19">
      <c r="A70" s="667" t="s">
        <v>1154</v>
      </c>
      <c r="B70" s="667" t="s">
        <v>1129</v>
      </c>
      <c r="C70" s="667" t="s">
        <v>257</v>
      </c>
      <c r="D70" s="667">
        <v>18</v>
      </c>
      <c r="E70" s="667">
        <v>2</v>
      </c>
      <c r="F70" s="667">
        <v>0</v>
      </c>
      <c r="G70" s="667">
        <v>0</v>
      </c>
      <c r="H70" s="667">
        <v>0</v>
      </c>
      <c r="I70" s="667">
        <v>0</v>
      </c>
      <c r="J70" s="667">
        <v>0</v>
      </c>
      <c r="K70" s="667">
        <v>0</v>
      </c>
      <c r="L70" s="667">
        <v>0</v>
      </c>
      <c r="M70" s="667">
        <v>0</v>
      </c>
      <c r="N70" s="667">
        <v>0</v>
      </c>
      <c r="O70" s="667">
        <v>0</v>
      </c>
      <c r="P70" s="667">
        <v>0</v>
      </c>
      <c r="Q70" s="667">
        <v>0</v>
      </c>
      <c r="R70" s="667">
        <v>0</v>
      </c>
      <c r="S70" s="668">
        <v>0</v>
      </c>
    </row>
    <row r="71" spans="1:19">
      <c r="A71" s="667" t="s">
        <v>1154</v>
      </c>
      <c r="B71" s="667" t="s">
        <v>781</v>
      </c>
      <c r="C71" s="667" t="s">
        <v>257</v>
      </c>
      <c r="D71" s="667">
        <v>18</v>
      </c>
      <c r="E71" s="667">
        <v>2</v>
      </c>
      <c r="F71" s="667">
        <v>24011</v>
      </c>
      <c r="G71" s="667">
        <v>25514</v>
      </c>
      <c r="H71" s="667">
        <v>23567</v>
      </c>
      <c r="I71" s="667">
        <v>23102</v>
      </c>
      <c r="J71" s="667">
        <v>22542</v>
      </c>
      <c r="K71" s="667">
        <v>22604</v>
      </c>
      <c r="L71" s="667">
        <v>23514</v>
      </c>
      <c r="M71" s="667">
        <v>24049</v>
      </c>
      <c r="N71" s="667">
        <v>24406</v>
      </c>
      <c r="O71" s="667">
        <v>24837</v>
      </c>
      <c r="P71" s="667">
        <v>23736</v>
      </c>
      <c r="Q71" s="667">
        <v>25178</v>
      </c>
      <c r="R71" s="667">
        <v>32044</v>
      </c>
      <c r="S71" s="668">
        <v>24256346</v>
      </c>
    </row>
    <row r="72" spans="1:19">
      <c r="A72" s="667" t="s">
        <v>1154</v>
      </c>
      <c r="B72" s="667" t="s">
        <v>1130</v>
      </c>
      <c r="C72" s="667" t="s">
        <v>257</v>
      </c>
      <c r="D72" s="667">
        <v>18</v>
      </c>
      <c r="E72" s="667">
        <v>2</v>
      </c>
      <c r="F72" s="667">
        <v>0</v>
      </c>
      <c r="G72" s="667">
        <v>0</v>
      </c>
      <c r="H72" s="667">
        <v>0</v>
      </c>
      <c r="I72" s="667">
        <v>0</v>
      </c>
      <c r="J72" s="667">
        <v>0</v>
      </c>
      <c r="K72" s="667">
        <v>0</v>
      </c>
      <c r="L72" s="667">
        <v>0</v>
      </c>
      <c r="M72" s="667">
        <v>0</v>
      </c>
      <c r="N72" s="667">
        <v>0</v>
      </c>
      <c r="O72" s="667">
        <v>0</v>
      </c>
      <c r="P72" s="667">
        <v>0</v>
      </c>
      <c r="Q72" s="667">
        <v>0</v>
      </c>
      <c r="R72" s="667">
        <v>0</v>
      </c>
      <c r="S72" s="668">
        <v>0</v>
      </c>
    </row>
    <row r="73" spans="1:19">
      <c r="A73" s="667" t="s">
        <v>1154</v>
      </c>
      <c r="B73" s="667" t="s">
        <v>782</v>
      </c>
      <c r="C73" s="667" t="s">
        <v>257</v>
      </c>
      <c r="D73" s="667">
        <v>18</v>
      </c>
      <c r="E73" s="667">
        <v>2</v>
      </c>
      <c r="F73" s="667">
        <v>16188</v>
      </c>
      <c r="G73" s="667">
        <v>16208</v>
      </c>
      <c r="H73" s="667">
        <v>16216</v>
      </c>
      <c r="I73" s="667">
        <v>16310</v>
      </c>
      <c r="J73" s="667">
        <v>16329</v>
      </c>
      <c r="K73" s="667">
        <v>16348</v>
      </c>
      <c r="L73" s="667">
        <v>16364</v>
      </c>
      <c r="M73" s="667">
        <v>16381</v>
      </c>
      <c r="N73" s="667">
        <v>16432</v>
      </c>
      <c r="O73" s="667">
        <v>16457</v>
      </c>
      <c r="P73" s="667">
        <v>16464</v>
      </c>
      <c r="Q73" s="667">
        <v>16510</v>
      </c>
      <c r="R73" s="667">
        <v>16529</v>
      </c>
      <c r="S73" s="668">
        <v>16364703</v>
      </c>
    </row>
    <row r="74" spans="1:19">
      <c r="A74" s="667" t="s">
        <v>1154</v>
      </c>
      <c r="B74" s="667" t="s">
        <v>1131</v>
      </c>
      <c r="C74" s="667" t="s">
        <v>257</v>
      </c>
      <c r="D74" s="667">
        <v>18</v>
      </c>
      <c r="E74" s="667">
        <v>2</v>
      </c>
      <c r="F74" s="667">
        <v>0</v>
      </c>
      <c r="G74" s="667">
        <v>0</v>
      </c>
      <c r="H74" s="667">
        <v>0</v>
      </c>
      <c r="I74" s="667">
        <v>0</v>
      </c>
      <c r="J74" s="667">
        <v>0</v>
      </c>
      <c r="K74" s="667">
        <v>0</v>
      </c>
      <c r="L74" s="667">
        <v>0</v>
      </c>
      <c r="M74" s="667">
        <v>0</v>
      </c>
      <c r="N74" s="667">
        <v>0</v>
      </c>
      <c r="O74" s="667">
        <v>0</v>
      </c>
      <c r="P74" s="667">
        <v>0</v>
      </c>
      <c r="Q74" s="667">
        <v>0</v>
      </c>
      <c r="R74" s="667">
        <v>0</v>
      </c>
      <c r="S74" s="668">
        <v>0</v>
      </c>
    </row>
    <row r="75" spans="1:19">
      <c r="A75" s="667" t="s">
        <v>1154</v>
      </c>
      <c r="B75" s="667" t="s">
        <v>24</v>
      </c>
      <c r="C75" s="667" t="s">
        <v>257</v>
      </c>
      <c r="D75" s="667">
        <v>18</v>
      </c>
      <c r="E75" s="667">
        <v>2</v>
      </c>
      <c r="F75" s="667">
        <v>20111</v>
      </c>
      <c r="G75" s="667">
        <v>20189</v>
      </c>
      <c r="H75" s="667">
        <v>20241</v>
      </c>
      <c r="I75" s="667">
        <v>20462</v>
      </c>
      <c r="J75" s="667">
        <v>20526</v>
      </c>
      <c r="K75" s="667">
        <v>20549</v>
      </c>
      <c r="L75" s="667">
        <v>20716</v>
      </c>
      <c r="M75" s="667">
        <v>20736</v>
      </c>
      <c r="N75" s="667">
        <v>20841</v>
      </c>
      <c r="O75" s="667">
        <v>20840</v>
      </c>
      <c r="P75" s="667">
        <v>20916</v>
      </c>
      <c r="Q75" s="667">
        <v>20962</v>
      </c>
      <c r="R75" s="667">
        <v>20939</v>
      </c>
      <c r="S75" s="668">
        <v>20625392</v>
      </c>
    </row>
    <row r="76" spans="1:19">
      <c r="A76" s="667" t="s">
        <v>1154</v>
      </c>
      <c r="B76" s="667" t="s">
        <v>1132</v>
      </c>
      <c r="C76" s="667" t="s">
        <v>257</v>
      </c>
      <c r="D76" s="667">
        <v>18</v>
      </c>
      <c r="E76" s="667">
        <v>2</v>
      </c>
      <c r="F76" s="667">
        <v>0</v>
      </c>
      <c r="G76" s="667">
        <v>0</v>
      </c>
      <c r="H76" s="667">
        <v>0</v>
      </c>
      <c r="I76" s="667">
        <v>0</v>
      </c>
      <c r="J76" s="667">
        <v>0</v>
      </c>
      <c r="K76" s="667">
        <v>0</v>
      </c>
      <c r="L76" s="667">
        <v>0</v>
      </c>
      <c r="M76" s="667">
        <v>0</v>
      </c>
      <c r="N76" s="667">
        <v>0</v>
      </c>
      <c r="O76" s="667">
        <v>0</v>
      </c>
      <c r="P76" s="667">
        <v>0</v>
      </c>
      <c r="Q76" s="667">
        <v>0</v>
      </c>
      <c r="R76" s="667">
        <v>0</v>
      </c>
      <c r="S76" s="668">
        <v>0</v>
      </c>
    </row>
    <row r="77" spans="1:19">
      <c r="A77" s="667" t="s">
        <v>1154</v>
      </c>
      <c r="B77" s="667" t="s">
        <v>25</v>
      </c>
      <c r="C77" s="667" t="s">
        <v>257</v>
      </c>
      <c r="D77" s="667">
        <v>18</v>
      </c>
      <c r="E77" s="667">
        <v>2</v>
      </c>
      <c r="F77" s="667">
        <v>83586</v>
      </c>
      <c r="G77" s="667">
        <v>83606</v>
      </c>
      <c r="H77" s="667">
        <v>83626</v>
      </c>
      <c r="I77" s="667">
        <v>83653</v>
      </c>
      <c r="J77" s="667">
        <v>83676</v>
      </c>
      <c r="K77" s="667">
        <v>83696</v>
      </c>
      <c r="L77" s="667">
        <v>83721</v>
      </c>
      <c r="M77" s="667">
        <v>83740</v>
      </c>
      <c r="N77" s="667">
        <v>83798</v>
      </c>
      <c r="O77" s="667">
        <v>83822</v>
      </c>
      <c r="P77" s="667">
        <v>83846</v>
      </c>
      <c r="Q77" s="667">
        <v>83892</v>
      </c>
      <c r="R77" s="667">
        <v>83917</v>
      </c>
      <c r="S77" s="668">
        <v>83735586</v>
      </c>
    </row>
    <row r="78" spans="1:19">
      <c r="A78" s="667" t="s">
        <v>1154</v>
      </c>
      <c r="B78" s="667" t="s">
        <v>1133</v>
      </c>
      <c r="C78" s="667" t="s">
        <v>257</v>
      </c>
      <c r="D78" s="667">
        <v>18</v>
      </c>
      <c r="E78" s="667">
        <v>2</v>
      </c>
      <c r="F78" s="667">
        <v>0</v>
      </c>
      <c r="G78" s="667">
        <v>0</v>
      </c>
      <c r="H78" s="667">
        <v>0</v>
      </c>
      <c r="I78" s="667">
        <v>0</v>
      </c>
      <c r="J78" s="667">
        <v>0</v>
      </c>
      <c r="K78" s="667">
        <v>0</v>
      </c>
      <c r="L78" s="667">
        <v>0</v>
      </c>
      <c r="M78" s="667">
        <v>0</v>
      </c>
      <c r="N78" s="667">
        <v>0</v>
      </c>
      <c r="O78" s="667">
        <v>0</v>
      </c>
      <c r="P78" s="667">
        <v>0</v>
      </c>
      <c r="Q78" s="667">
        <v>0</v>
      </c>
      <c r="R78" s="667">
        <v>0</v>
      </c>
      <c r="S78" s="668">
        <v>0</v>
      </c>
    </row>
    <row r="79" spans="1:19">
      <c r="A79" s="667" t="s">
        <v>1154</v>
      </c>
      <c r="B79" s="667" t="s">
        <v>26</v>
      </c>
      <c r="C79" s="667" t="s">
        <v>257</v>
      </c>
      <c r="D79" s="667">
        <v>18</v>
      </c>
      <c r="E79" s="667">
        <v>2</v>
      </c>
      <c r="F79" s="667">
        <v>51826</v>
      </c>
      <c r="G79" s="667">
        <v>51738</v>
      </c>
      <c r="H79" s="667">
        <v>51818</v>
      </c>
      <c r="I79" s="667">
        <v>51758</v>
      </c>
      <c r="J79" s="667">
        <v>51787</v>
      </c>
      <c r="K79" s="667">
        <v>52038</v>
      </c>
      <c r="L79" s="667">
        <v>51976</v>
      </c>
      <c r="M79" s="667">
        <v>52185</v>
      </c>
      <c r="N79" s="667">
        <v>52279</v>
      </c>
      <c r="O79" s="667">
        <v>52309</v>
      </c>
      <c r="P79" s="667">
        <v>52335</v>
      </c>
      <c r="Q79" s="667">
        <v>52924</v>
      </c>
      <c r="R79" s="667">
        <v>53487</v>
      </c>
      <c r="S79" s="668">
        <v>52150231</v>
      </c>
    </row>
    <row r="80" spans="1:19">
      <c r="A80" s="667" t="s">
        <v>1154</v>
      </c>
      <c r="B80" s="667" t="s">
        <v>1134</v>
      </c>
      <c r="C80" s="667" t="s">
        <v>257</v>
      </c>
      <c r="D80" s="667">
        <v>18</v>
      </c>
      <c r="E80" s="667">
        <v>2</v>
      </c>
      <c r="F80" s="667">
        <v>0</v>
      </c>
      <c r="G80" s="667">
        <v>0</v>
      </c>
      <c r="H80" s="667">
        <v>0</v>
      </c>
      <c r="I80" s="667">
        <v>0</v>
      </c>
      <c r="J80" s="667">
        <v>0</v>
      </c>
      <c r="K80" s="667">
        <v>0</v>
      </c>
      <c r="L80" s="667">
        <v>0</v>
      </c>
      <c r="M80" s="667">
        <v>0</v>
      </c>
      <c r="N80" s="667">
        <v>0</v>
      </c>
      <c r="O80" s="667">
        <v>0</v>
      </c>
      <c r="P80" s="667">
        <v>0</v>
      </c>
      <c r="Q80" s="667">
        <v>0</v>
      </c>
      <c r="R80" s="667">
        <v>0</v>
      </c>
      <c r="S80" s="668">
        <v>0</v>
      </c>
    </row>
    <row r="81" spans="1:19">
      <c r="A81" s="667" t="s">
        <v>1154</v>
      </c>
      <c r="B81" s="667" t="s">
        <v>744</v>
      </c>
      <c r="C81" s="667" t="s">
        <v>257</v>
      </c>
      <c r="D81" s="667">
        <v>18</v>
      </c>
      <c r="E81" s="667">
        <v>2</v>
      </c>
      <c r="F81" s="667">
        <v>1413</v>
      </c>
      <c r="G81" s="667">
        <v>1413</v>
      </c>
      <c r="H81" s="667">
        <v>1413</v>
      </c>
      <c r="I81" s="667">
        <v>1413</v>
      </c>
      <c r="J81" s="667">
        <v>1413</v>
      </c>
      <c r="K81" s="667">
        <v>1413</v>
      </c>
      <c r="L81" s="667">
        <v>1413</v>
      </c>
      <c r="M81" s="667">
        <v>1413</v>
      </c>
      <c r="N81" s="667">
        <v>1413</v>
      </c>
      <c r="O81" s="667">
        <v>1413</v>
      </c>
      <c r="P81" s="667">
        <v>1413</v>
      </c>
      <c r="Q81" s="667">
        <v>1413</v>
      </c>
      <c r="R81" s="667">
        <v>1413</v>
      </c>
      <c r="S81" s="668">
        <v>1413480</v>
      </c>
    </row>
    <row r="82" spans="1:19">
      <c r="A82" s="667" t="s">
        <v>1154</v>
      </c>
      <c r="B82" s="667" t="s">
        <v>1135</v>
      </c>
      <c r="C82" s="667" t="s">
        <v>257</v>
      </c>
      <c r="D82" s="667">
        <v>18</v>
      </c>
      <c r="E82" s="667">
        <v>2</v>
      </c>
      <c r="F82" s="667">
        <v>0</v>
      </c>
      <c r="G82" s="667">
        <v>0</v>
      </c>
      <c r="H82" s="667">
        <v>0</v>
      </c>
      <c r="I82" s="667">
        <v>0</v>
      </c>
      <c r="J82" s="667">
        <v>0</v>
      </c>
      <c r="K82" s="667">
        <v>0</v>
      </c>
      <c r="L82" s="667">
        <v>0</v>
      </c>
      <c r="M82" s="667">
        <v>0</v>
      </c>
      <c r="N82" s="667">
        <v>0</v>
      </c>
      <c r="O82" s="667">
        <v>0</v>
      </c>
      <c r="P82" s="667">
        <v>0</v>
      </c>
      <c r="Q82" s="667">
        <v>0</v>
      </c>
      <c r="R82" s="667">
        <v>0</v>
      </c>
      <c r="S82" s="668">
        <v>0</v>
      </c>
    </row>
    <row r="83" spans="1:19">
      <c r="A83" s="667" t="s">
        <v>1154</v>
      </c>
      <c r="B83" s="667" t="s">
        <v>27</v>
      </c>
      <c r="C83" s="667" t="s">
        <v>257</v>
      </c>
      <c r="D83" s="667">
        <v>18</v>
      </c>
      <c r="E83" s="667">
        <v>2</v>
      </c>
      <c r="F83" s="667">
        <v>0</v>
      </c>
      <c r="G83" s="667">
        <v>0</v>
      </c>
      <c r="H83" s="667">
        <v>0</v>
      </c>
      <c r="I83" s="667">
        <v>0</v>
      </c>
      <c r="J83" s="667">
        <v>0</v>
      </c>
      <c r="K83" s="667">
        <v>0</v>
      </c>
      <c r="L83" s="667">
        <v>0</v>
      </c>
      <c r="M83" s="667">
        <v>0</v>
      </c>
      <c r="N83" s="667">
        <v>0</v>
      </c>
      <c r="O83" s="667">
        <v>0</v>
      </c>
      <c r="P83" s="667">
        <v>0</v>
      </c>
      <c r="Q83" s="667">
        <v>0</v>
      </c>
      <c r="R83" s="667">
        <v>0</v>
      </c>
      <c r="S83" s="668">
        <v>0</v>
      </c>
    </row>
    <row r="84" spans="1:19">
      <c r="A84" s="667" t="s">
        <v>1154</v>
      </c>
      <c r="B84" s="667" t="s">
        <v>852</v>
      </c>
      <c r="C84" s="667" t="s">
        <v>257</v>
      </c>
      <c r="D84" s="667">
        <v>18</v>
      </c>
      <c r="E84" s="667">
        <v>2</v>
      </c>
      <c r="F84" s="667">
        <v>0</v>
      </c>
      <c r="G84" s="667">
        <v>0</v>
      </c>
      <c r="H84" s="667">
        <v>0</v>
      </c>
      <c r="I84" s="667">
        <v>0</v>
      </c>
      <c r="J84" s="667">
        <v>0</v>
      </c>
      <c r="K84" s="667">
        <v>0</v>
      </c>
      <c r="L84" s="667">
        <v>0</v>
      </c>
      <c r="M84" s="667">
        <v>0</v>
      </c>
      <c r="N84" s="667">
        <v>0</v>
      </c>
      <c r="O84" s="667">
        <v>0</v>
      </c>
      <c r="P84" s="667">
        <v>0</v>
      </c>
      <c r="Q84" s="667">
        <v>0</v>
      </c>
      <c r="R84" s="667">
        <v>0</v>
      </c>
      <c r="S84" s="668">
        <v>0</v>
      </c>
    </row>
    <row r="85" spans="1:19">
      <c r="A85" s="667" t="s">
        <v>1154</v>
      </c>
      <c r="B85" s="667" t="s">
        <v>2480</v>
      </c>
      <c r="C85" s="667" t="s">
        <v>257</v>
      </c>
      <c r="D85" s="667">
        <v>18</v>
      </c>
      <c r="E85" s="667">
        <v>2</v>
      </c>
      <c r="F85" s="667">
        <v>0</v>
      </c>
      <c r="G85" s="667">
        <v>0</v>
      </c>
      <c r="H85" s="667">
        <v>0</v>
      </c>
      <c r="I85" s="667">
        <v>0</v>
      </c>
      <c r="J85" s="667">
        <v>0</v>
      </c>
      <c r="K85" s="667">
        <v>0</v>
      </c>
      <c r="L85" s="667">
        <v>0</v>
      </c>
      <c r="M85" s="667">
        <v>0</v>
      </c>
      <c r="N85" s="667">
        <v>0</v>
      </c>
      <c r="O85" s="667">
        <v>0</v>
      </c>
      <c r="P85" s="667">
        <v>0</v>
      </c>
      <c r="Q85" s="667">
        <v>0</v>
      </c>
      <c r="R85" s="667">
        <v>0</v>
      </c>
      <c r="S85" s="668">
        <v>0</v>
      </c>
    </row>
    <row r="86" spans="1:19">
      <c r="A86" s="667" t="s">
        <v>1154</v>
      </c>
      <c r="B86" s="667" t="s">
        <v>28</v>
      </c>
      <c r="C86" s="667" t="s">
        <v>257</v>
      </c>
      <c r="D86" s="667">
        <v>18</v>
      </c>
      <c r="E86" s="667">
        <v>2</v>
      </c>
      <c r="F86" s="667">
        <v>0</v>
      </c>
      <c r="G86" s="667">
        <v>0</v>
      </c>
      <c r="H86" s="667">
        <v>0</v>
      </c>
      <c r="I86" s="667">
        <v>0</v>
      </c>
      <c r="J86" s="667">
        <v>0</v>
      </c>
      <c r="K86" s="667">
        <v>0</v>
      </c>
      <c r="L86" s="667">
        <v>0</v>
      </c>
      <c r="M86" s="667">
        <v>0</v>
      </c>
      <c r="N86" s="667">
        <v>0</v>
      </c>
      <c r="O86" s="667">
        <v>0</v>
      </c>
      <c r="P86" s="667">
        <v>0</v>
      </c>
      <c r="Q86" s="667">
        <v>0</v>
      </c>
      <c r="R86" s="667">
        <v>0</v>
      </c>
      <c r="S86" s="668">
        <v>0</v>
      </c>
    </row>
    <row r="87" spans="1:19">
      <c r="A87" s="667" t="s">
        <v>1154</v>
      </c>
      <c r="B87" s="667" t="s">
        <v>1136</v>
      </c>
      <c r="C87" s="667" t="s">
        <v>257</v>
      </c>
      <c r="D87" s="667">
        <v>18</v>
      </c>
      <c r="E87" s="667">
        <v>2</v>
      </c>
      <c r="F87" s="667">
        <v>0</v>
      </c>
      <c r="G87" s="667">
        <v>0</v>
      </c>
      <c r="H87" s="667">
        <v>0</v>
      </c>
      <c r="I87" s="667">
        <v>0</v>
      </c>
      <c r="J87" s="667">
        <v>0</v>
      </c>
      <c r="K87" s="667">
        <v>0</v>
      </c>
      <c r="L87" s="667">
        <v>0</v>
      </c>
      <c r="M87" s="667">
        <v>0</v>
      </c>
      <c r="N87" s="667">
        <v>0</v>
      </c>
      <c r="O87" s="667">
        <v>0</v>
      </c>
      <c r="P87" s="667">
        <v>0</v>
      </c>
      <c r="Q87" s="667">
        <v>0</v>
      </c>
      <c r="R87" s="667">
        <v>0</v>
      </c>
      <c r="S87" s="668">
        <v>0</v>
      </c>
    </row>
    <row r="88" spans="1:19">
      <c r="A88" s="667" t="s">
        <v>1154</v>
      </c>
      <c r="B88" s="667" t="s">
        <v>853</v>
      </c>
      <c r="C88" s="667" t="s">
        <v>257</v>
      </c>
      <c r="D88" s="667">
        <v>18</v>
      </c>
      <c r="E88" s="667">
        <v>2</v>
      </c>
      <c r="F88" s="667">
        <v>0</v>
      </c>
      <c r="G88" s="667">
        <v>0</v>
      </c>
      <c r="H88" s="667">
        <v>0</v>
      </c>
      <c r="I88" s="667">
        <v>0</v>
      </c>
      <c r="J88" s="667">
        <v>0</v>
      </c>
      <c r="K88" s="667">
        <v>0</v>
      </c>
      <c r="L88" s="667">
        <v>0</v>
      </c>
      <c r="M88" s="667">
        <v>0</v>
      </c>
      <c r="N88" s="667">
        <v>0</v>
      </c>
      <c r="O88" s="667">
        <v>0</v>
      </c>
      <c r="P88" s="667">
        <v>0</v>
      </c>
      <c r="Q88" s="667">
        <v>0</v>
      </c>
      <c r="R88" s="667">
        <v>0</v>
      </c>
      <c r="S88" s="668">
        <v>0</v>
      </c>
    </row>
    <row r="89" spans="1:19">
      <c r="A89" s="667" t="s">
        <v>1154</v>
      </c>
      <c r="B89" s="667" t="s">
        <v>29</v>
      </c>
      <c r="C89" s="667" t="s">
        <v>257</v>
      </c>
      <c r="D89" s="667">
        <v>18</v>
      </c>
      <c r="E89" s="667">
        <v>2</v>
      </c>
      <c r="F89" s="667">
        <v>0</v>
      </c>
      <c r="G89" s="667">
        <v>0</v>
      </c>
      <c r="H89" s="667">
        <v>0</v>
      </c>
      <c r="I89" s="667">
        <v>0</v>
      </c>
      <c r="J89" s="667">
        <v>0</v>
      </c>
      <c r="K89" s="667">
        <v>0</v>
      </c>
      <c r="L89" s="667">
        <v>0</v>
      </c>
      <c r="M89" s="667">
        <v>0</v>
      </c>
      <c r="N89" s="667">
        <v>0</v>
      </c>
      <c r="O89" s="667">
        <v>0</v>
      </c>
      <c r="P89" s="667">
        <v>0</v>
      </c>
      <c r="Q89" s="667">
        <v>0</v>
      </c>
      <c r="R89" s="667">
        <v>0</v>
      </c>
      <c r="S89" s="668">
        <v>375</v>
      </c>
    </row>
    <row r="90" spans="1:19">
      <c r="A90" s="667" t="s">
        <v>1154</v>
      </c>
      <c r="B90" s="667" t="s">
        <v>1137</v>
      </c>
      <c r="C90" s="667" t="s">
        <v>257</v>
      </c>
      <c r="D90" s="667">
        <v>18</v>
      </c>
      <c r="E90" s="667">
        <v>2</v>
      </c>
      <c r="F90" s="667">
        <v>0</v>
      </c>
      <c r="G90" s="667">
        <v>0</v>
      </c>
      <c r="H90" s="667">
        <v>0</v>
      </c>
      <c r="I90" s="667">
        <v>0</v>
      </c>
      <c r="J90" s="667">
        <v>0</v>
      </c>
      <c r="K90" s="667">
        <v>0</v>
      </c>
      <c r="L90" s="667">
        <v>0</v>
      </c>
      <c r="M90" s="667">
        <v>0</v>
      </c>
      <c r="N90" s="667">
        <v>0</v>
      </c>
      <c r="O90" s="667">
        <v>0</v>
      </c>
      <c r="P90" s="667">
        <v>0</v>
      </c>
      <c r="Q90" s="667">
        <v>0</v>
      </c>
      <c r="R90" s="667">
        <v>0</v>
      </c>
      <c r="S90" s="668">
        <v>0</v>
      </c>
    </row>
    <row r="91" spans="1:19">
      <c r="A91" s="667" t="s">
        <v>1154</v>
      </c>
      <c r="B91" s="667" t="s">
        <v>783</v>
      </c>
      <c r="C91" s="667" t="s">
        <v>257</v>
      </c>
      <c r="D91" s="667">
        <v>18</v>
      </c>
      <c r="E91" s="667">
        <v>2</v>
      </c>
      <c r="F91" s="667">
        <v>0</v>
      </c>
      <c r="G91" s="667">
        <v>0</v>
      </c>
      <c r="H91" s="667">
        <v>0</v>
      </c>
      <c r="I91" s="667">
        <v>0</v>
      </c>
      <c r="J91" s="667">
        <v>0</v>
      </c>
      <c r="K91" s="667">
        <v>0</v>
      </c>
      <c r="L91" s="667">
        <v>0</v>
      </c>
      <c r="M91" s="667">
        <v>0</v>
      </c>
      <c r="N91" s="667">
        <v>0</v>
      </c>
      <c r="O91" s="667">
        <v>0</v>
      </c>
      <c r="P91" s="667">
        <v>0</v>
      </c>
      <c r="Q91" s="667">
        <v>0</v>
      </c>
      <c r="R91" s="667">
        <v>0</v>
      </c>
      <c r="S91" s="668">
        <v>0</v>
      </c>
    </row>
    <row r="92" spans="1:19">
      <c r="A92" s="667" t="s">
        <v>1154</v>
      </c>
      <c r="B92" s="667" t="s">
        <v>30</v>
      </c>
      <c r="C92" s="667" t="s">
        <v>257</v>
      </c>
      <c r="D92" s="667">
        <v>18</v>
      </c>
      <c r="E92" s="667">
        <v>2</v>
      </c>
      <c r="F92" s="667">
        <v>0</v>
      </c>
      <c r="G92" s="667">
        <v>0</v>
      </c>
      <c r="H92" s="667">
        <v>0</v>
      </c>
      <c r="I92" s="667">
        <v>0</v>
      </c>
      <c r="J92" s="667">
        <v>0</v>
      </c>
      <c r="K92" s="667">
        <v>0</v>
      </c>
      <c r="L92" s="667">
        <v>0</v>
      </c>
      <c r="M92" s="667">
        <v>0</v>
      </c>
      <c r="N92" s="667">
        <v>0</v>
      </c>
      <c r="O92" s="667">
        <v>0</v>
      </c>
      <c r="P92" s="667">
        <v>0</v>
      </c>
      <c r="Q92" s="667">
        <v>0</v>
      </c>
      <c r="R92" s="667">
        <v>0</v>
      </c>
      <c r="S92" s="668">
        <v>375</v>
      </c>
    </row>
    <row r="93" spans="1:19">
      <c r="A93" s="667" t="s">
        <v>1154</v>
      </c>
      <c r="B93" s="667" t="s">
        <v>1138</v>
      </c>
      <c r="C93" s="667" t="s">
        <v>257</v>
      </c>
      <c r="D93" s="667">
        <v>18</v>
      </c>
      <c r="E93" s="667">
        <v>2</v>
      </c>
      <c r="F93" s="667">
        <v>0</v>
      </c>
      <c r="G93" s="667">
        <v>0</v>
      </c>
      <c r="H93" s="667">
        <v>0</v>
      </c>
      <c r="I93" s="667">
        <v>0</v>
      </c>
      <c r="J93" s="667">
        <v>0</v>
      </c>
      <c r="K93" s="667">
        <v>0</v>
      </c>
      <c r="L93" s="667">
        <v>0</v>
      </c>
      <c r="M93" s="667">
        <v>0</v>
      </c>
      <c r="N93" s="667">
        <v>0</v>
      </c>
      <c r="O93" s="667">
        <v>0</v>
      </c>
      <c r="P93" s="667">
        <v>0</v>
      </c>
      <c r="Q93" s="667">
        <v>0</v>
      </c>
      <c r="R93" s="667">
        <v>0</v>
      </c>
      <c r="S93" s="668">
        <v>0</v>
      </c>
    </row>
    <row r="94" spans="1:19">
      <c r="A94" s="667" t="s">
        <v>1154</v>
      </c>
      <c r="B94" s="667" t="s">
        <v>784</v>
      </c>
      <c r="C94" s="667" t="s">
        <v>257</v>
      </c>
      <c r="D94" s="667">
        <v>18</v>
      </c>
      <c r="E94" s="667">
        <v>2</v>
      </c>
      <c r="F94" s="667">
        <v>0</v>
      </c>
      <c r="G94" s="667">
        <v>0</v>
      </c>
      <c r="H94" s="667">
        <v>0</v>
      </c>
      <c r="I94" s="667">
        <v>0</v>
      </c>
      <c r="J94" s="667">
        <v>0</v>
      </c>
      <c r="K94" s="667">
        <v>0</v>
      </c>
      <c r="L94" s="667">
        <v>0</v>
      </c>
      <c r="M94" s="667">
        <v>0</v>
      </c>
      <c r="N94" s="667">
        <v>0</v>
      </c>
      <c r="O94" s="667">
        <v>0</v>
      </c>
      <c r="P94" s="667">
        <v>0</v>
      </c>
      <c r="Q94" s="667">
        <v>0</v>
      </c>
      <c r="R94" s="667">
        <v>0</v>
      </c>
      <c r="S94" s="668">
        <v>0</v>
      </c>
    </row>
    <row r="95" spans="1:19">
      <c r="A95" s="667" t="s">
        <v>1154</v>
      </c>
      <c r="B95" s="667" t="s">
        <v>785</v>
      </c>
      <c r="C95" s="667" t="s">
        <v>257</v>
      </c>
      <c r="D95" s="667">
        <v>18</v>
      </c>
      <c r="E95" s="667">
        <v>2</v>
      </c>
      <c r="F95" s="667">
        <v>0</v>
      </c>
      <c r="G95" s="667">
        <v>0</v>
      </c>
      <c r="H95" s="667">
        <v>0</v>
      </c>
      <c r="I95" s="667">
        <v>0</v>
      </c>
      <c r="J95" s="667">
        <v>0</v>
      </c>
      <c r="K95" s="667">
        <v>0</v>
      </c>
      <c r="L95" s="667">
        <v>0</v>
      </c>
      <c r="M95" s="667">
        <v>0</v>
      </c>
      <c r="N95" s="667">
        <v>0</v>
      </c>
      <c r="O95" s="667">
        <v>0</v>
      </c>
      <c r="P95" s="667">
        <v>0</v>
      </c>
      <c r="Q95" s="667">
        <v>0</v>
      </c>
      <c r="R95" s="667">
        <v>0</v>
      </c>
      <c r="S95" s="668">
        <v>0</v>
      </c>
    </row>
    <row r="96" spans="1:19">
      <c r="A96" s="667" t="s">
        <v>1154</v>
      </c>
      <c r="B96" s="667" t="s">
        <v>786</v>
      </c>
      <c r="C96" s="667" t="s">
        <v>257</v>
      </c>
      <c r="D96" s="667">
        <v>18</v>
      </c>
      <c r="E96" s="667">
        <v>2</v>
      </c>
      <c r="F96" s="667">
        <v>0</v>
      </c>
      <c r="G96" s="667">
        <v>0</v>
      </c>
      <c r="H96" s="667">
        <v>0</v>
      </c>
      <c r="I96" s="667">
        <v>0</v>
      </c>
      <c r="J96" s="667">
        <v>0</v>
      </c>
      <c r="K96" s="667">
        <v>0</v>
      </c>
      <c r="L96" s="667">
        <v>0</v>
      </c>
      <c r="M96" s="667">
        <v>0</v>
      </c>
      <c r="N96" s="667">
        <v>0</v>
      </c>
      <c r="O96" s="667">
        <v>0</v>
      </c>
      <c r="P96" s="667">
        <v>0</v>
      </c>
      <c r="Q96" s="667">
        <v>0</v>
      </c>
      <c r="R96" s="667">
        <v>0</v>
      </c>
      <c r="S96" s="668">
        <v>0</v>
      </c>
    </row>
    <row r="97" spans="1:19">
      <c r="A97" s="667" t="s">
        <v>1154</v>
      </c>
      <c r="B97" s="667" t="s">
        <v>844</v>
      </c>
      <c r="C97" s="667" t="s">
        <v>257</v>
      </c>
      <c r="D97" s="667">
        <v>18</v>
      </c>
      <c r="E97" s="667">
        <v>2</v>
      </c>
      <c r="F97" s="667">
        <v>0</v>
      </c>
      <c r="G97" s="667">
        <v>0</v>
      </c>
      <c r="H97" s="667">
        <v>0</v>
      </c>
      <c r="I97" s="667">
        <v>0</v>
      </c>
      <c r="J97" s="667">
        <v>0</v>
      </c>
      <c r="K97" s="667">
        <v>0</v>
      </c>
      <c r="L97" s="667">
        <v>0</v>
      </c>
      <c r="M97" s="667">
        <v>0</v>
      </c>
      <c r="N97" s="667">
        <v>0</v>
      </c>
      <c r="O97" s="667">
        <v>0</v>
      </c>
      <c r="P97" s="667">
        <v>0</v>
      </c>
      <c r="Q97" s="667">
        <v>0</v>
      </c>
      <c r="R97" s="667">
        <v>0</v>
      </c>
      <c r="S97" s="668">
        <v>0</v>
      </c>
    </row>
    <row r="98" spans="1:19">
      <c r="A98" s="667" t="s">
        <v>1154</v>
      </c>
      <c r="B98" s="667" t="s">
        <v>845</v>
      </c>
      <c r="C98" s="667" t="s">
        <v>257</v>
      </c>
      <c r="D98" s="667">
        <v>18</v>
      </c>
      <c r="E98" s="667">
        <v>2</v>
      </c>
      <c r="F98" s="667">
        <v>0</v>
      </c>
      <c r="G98" s="667">
        <v>0</v>
      </c>
      <c r="H98" s="667">
        <v>0</v>
      </c>
      <c r="I98" s="667">
        <v>0</v>
      </c>
      <c r="J98" s="667">
        <v>0</v>
      </c>
      <c r="K98" s="667">
        <v>0</v>
      </c>
      <c r="L98" s="667">
        <v>0</v>
      </c>
      <c r="M98" s="667">
        <v>0</v>
      </c>
      <c r="N98" s="667">
        <v>0</v>
      </c>
      <c r="O98" s="667">
        <v>0</v>
      </c>
      <c r="P98" s="667">
        <v>0</v>
      </c>
      <c r="Q98" s="667">
        <v>0</v>
      </c>
      <c r="R98" s="667">
        <v>0</v>
      </c>
      <c r="S98" s="668">
        <v>0</v>
      </c>
    </row>
    <row r="99" spans="1:19">
      <c r="A99" s="667" t="s">
        <v>1154</v>
      </c>
      <c r="B99" s="667" t="s">
        <v>31</v>
      </c>
      <c r="C99" s="667" t="s">
        <v>257</v>
      </c>
      <c r="D99" s="667">
        <v>18</v>
      </c>
      <c r="E99" s="667">
        <v>2</v>
      </c>
      <c r="F99" s="667">
        <v>5457</v>
      </c>
      <c r="G99" s="667">
        <v>5457</v>
      </c>
      <c r="H99" s="667">
        <v>5457</v>
      </c>
      <c r="I99" s="667">
        <v>5457</v>
      </c>
      <c r="J99" s="667">
        <v>5457</v>
      </c>
      <c r="K99" s="667">
        <v>5457</v>
      </c>
      <c r="L99" s="667">
        <v>5457</v>
      </c>
      <c r="M99" s="667">
        <v>5457</v>
      </c>
      <c r="N99" s="667">
        <v>5457</v>
      </c>
      <c r="O99" s="667">
        <v>5457</v>
      </c>
      <c r="P99" s="667">
        <v>5457</v>
      </c>
      <c r="Q99" s="667">
        <v>5457</v>
      </c>
      <c r="R99" s="667">
        <v>5457</v>
      </c>
      <c r="S99" s="668">
        <v>5456655</v>
      </c>
    </row>
    <row r="100" spans="1:19">
      <c r="A100" s="667" t="s">
        <v>1154</v>
      </c>
      <c r="B100" s="667" t="s">
        <v>1139</v>
      </c>
      <c r="C100" s="667" t="s">
        <v>257</v>
      </c>
      <c r="D100" s="667">
        <v>18</v>
      </c>
      <c r="E100" s="667">
        <v>2</v>
      </c>
      <c r="F100" s="667">
        <v>0</v>
      </c>
      <c r="G100" s="667">
        <v>0</v>
      </c>
      <c r="H100" s="667">
        <v>0</v>
      </c>
      <c r="I100" s="667">
        <v>0</v>
      </c>
      <c r="J100" s="667">
        <v>0</v>
      </c>
      <c r="K100" s="667">
        <v>0</v>
      </c>
      <c r="L100" s="667">
        <v>0</v>
      </c>
      <c r="M100" s="667">
        <v>0</v>
      </c>
      <c r="N100" s="667">
        <v>0</v>
      </c>
      <c r="O100" s="667">
        <v>0</v>
      </c>
      <c r="P100" s="667">
        <v>0</v>
      </c>
      <c r="Q100" s="667">
        <v>0</v>
      </c>
      <c r="R100" s="667">
        <v>0</v>
      </c>
      <c r="S100" s="668">
        <v>0</v>
      </c>
    </row>
    <row r="101" spans="1:19">
      <c r="A101" s="667" t="s">
        <v>1154</v>
      </c>
      <c r="B101" s="667" t="s">
        <v>259</v>
      </c>
      <c r="C101" s="667" t="s">
        <v>257</v>
      </c>
      <c r="D101" s="667">
        <v>18</v>
      </c>
      <c r="E101" s="667">
        <v>2</v>
      </c>
      <c r="F101" s="667">
        <v>33998</v>
      </c>
      <c r="G101" s="667">
        <v>33998</v>
      </c>
      <c r="H101" s="667">
        <v>33998</v>
      </c>
      <c r="I101" s="667">
        <v>18054</v>
      </c>
      <c r="J101" s="667">
        <v>18054</v>
      </c>
      <c r="K101" s="667">
        <v>18054</v>
      </c>
      <c r="L101" s="667">
        <v>18054</v>
      </c>
      <c r="M101" s="667">
        <v>18054</v>
      </c>
      <c r="N101" s="667">
        <v>18054</v>
      </c>
      <c r="O101" s="667">
        <v>18054</v>
      </c>
      <c r="P101" s="667">
        <v>18054</v>
      </c>
      <c r="Q101" s="667">
        <v>18054</v>
      </c>
      <c r="R101" s="667">
        <v>13859</v>
      </c>
      <c r="S101" s="668">
        <v>21200682</v>
      </c>
    </row>
    <row r="102" spans="1:19">
      <c r="A102" s="413" t="s">
        <v>847</v>
      </c>
      <c r="B102" s="409"/>
      <c r="C102" s="409"/>
      <c r="D102" s="408"/>
      <c r="E102" s="408"/>
      <c r="F102" s="408">
        <f>SUM(F11:F101)</f>
        <v>4576152</v>
      </c>
      <c r="G102" s="408">
        <f t="shared" ref="G102:R102" si="1">SUM(G11:G101)</f>
        <v>4587679</v>
      </c>
      <c r="H102" s="408">
        <f t="shared" si="1"/>
        <v>4596631</v>
      </c>
      <c r="I102" s="408">
        <f t="shared" si="1"/>
        <v>4595991</v>
      </c>
      <c r="J102" s="408">
        <f t="shared" si="1"/>
        <v>4606357</v>
      </c>
      <c r="K102" s="408">
        <f t="shared" si="1"/>
        <v>4627342</v>
      </c>
      <c r="L102" s="408">
        <f t="shared" si="1"/>
        <v>4646851</v>
      </c>
      <c r="M102" s="408">
        <f t="shared" si="1"/>
        <v>4659804</v>
      </c>
      <c r="N102" s="408">
        <f t="shared" si="1"/>
        <v>4676873</v>
      </c>
      <c r="O102" s="408">
        <f t="shared" si="1"/>
        <v>4691835</v>
      </c>
      <c r="P102" s="408">
        <f t="shared" si="1"/>
        <v>4711467</v>
      </c>
      <c r="Q102" s="408">
        <f t="shared" si="1"/>
        <v>4729015</v>
      </c>
      <c r="R102" s="408">
        <f t="shared" si="1"/>
        <v>4751303</v>
      </c>
      <c r="S102" s="408">
        <f>SUM(S11:S101)</f>
        <v>4649465704</v>
      </c>
    </row>
    <row r="103" spans="1:19">
      <c r="A103" s="667" t="s">
        <v>1154</v>
      </c>
      <c r="B103" s="667" t="s">
        <v>40</v>
      </c>
      <c r="C103" s="667" t="s">
        <v>261</v>
      </c>
      <c r="D103" s="667">
        <v>19</v>
      </c>
      <c r="E103" s="667">
        <v>2</v>
      </c>
      <c r="F103" s="667">
        <v>0</v>
      </c>
      <c r="G103" s="667">
        <v>0</v>
      </c>
      <c r="H103" s="667">
        <v>0</v>
      </c>
      <c r="I103" s="667">
        <v>0</v>
      </c>
      <c r="J103" s="667">
        <v>0</v>
      </c>
      <c r="K103" s="667">
        <v>0</v>
      </c>
      <c r="L103" s="667">
        <v>0</v>
      </c>
      <c r="M103" s="667">
        <v>0</v>
      </c>
      <c r="N103" s="667">
        <v>0</v>
      </c>
      <c r="O103" s="667">
        <v>0</v>
      </c>
      <c r="P103" s="667">
        <v>0</v>
      </c>
      <c r="Q103" s="667">
        <v>0</v>
      </c>
      <c r="R103" s="667">
        <v>0</v>
      </c>
      <c r="S103" s="668">
        <v>0</v>
      </c>
    </row>
    <row r="104" spans="1:19">
      <c r="A104" s="667" t="s">
        <v>1154</v>
      </c>
      <c r="B104" s="667" t="s">
        <v>260</v>
      </c>
      <c r="C104" s="667" t="s">
        <v>261</v>
      </c>
      <c r="D104" s="667">
        <v>19</v>
      </c>
      <c r="E104" s="667">
        <v>2</v>
      </c>
      <c r="F104" s="667">
        <v>121</v>
      </c>
      <c r="G104" s="667">
        <v>121</v>
      </c>
      <c r="H104" s="667">
        <v>121</v>
      </c>
      <c r="I104" s="667">
        <v>121</v>
      </c>
      <c r="J104" s="667">
        <v>121</v>
      </c>
      <c r="K104" s="667">
        <v>121</v>
      </c>
      <c r="L104" s="667">
        <v>121</v>
      </c>
      <c r="M104" s="667">
        <v>121</v>
      </c>
      <c r="N104" s="667">
        <v>121</v>
      </c>
      <c r="O104" s="667">
        <v>121</v>
      </c>
      <c r="P104" s="667">
        <v>121</v>
      </c>
      <c r="Q104" s="667">
        <v>121</v>
      </c>
      <c r="R104" s="667">
        <v>121</v>
      </c>
      <c r="S104" s="668">
        <v>121045</v>
      </c>
    </row>
    <row r="105" spans="1:19">
      <c r="A105" s="667" t="s">
        <v>1154</v>
      </c>
      <c r="B105" s="667" t="s">
        <v>41</v>
      </c>
      <c r="C105" s="667" t="s">
        <v>261</v>
      </c>
      <c r="D105" s="667">
        <v>19</v>
      </c>
      <c r="E105" s="667">
        <v>2</v>
      </c>
      <c r="F105" s="667">
        <v>0</v>
      </c>
      <c r="G105" s="667">
        <v>0</v>
      </c>
      <c r="H105" s="667">
        <v>0</v>
      </c>
      <c r="I105" s="667">
        <v>0</v>
      </c>
      <c r="J105" s="667">
        <v>0</v>
      </c>
      <c r="K105" s="667">
        <v>0</v>
      </c>
      <c r="L105" s="667">
        <v>0</v>
      </c>
      <c r="M105" s="667">
        <v>0</v>
      </c>
      <c r="N105" s="667">
        <v>0</v>
      </c>
      <c r="O105" s="667">
        <v>0</v>
      </c>
      <c r="P105" s="667">
        <v>0</v>
      </c>
      <c r="Q105" s="667">
        <v>0</v>
      </c>
      <c r="R105" s="667">
        <v>0</v>
      </c>
      <c r="S105" s="668">
        <v>0</v>
      </c>
    </row>
    <row r="106" spans="1:19">
      <c r="A106" s="667" t="s">
        <v>1154</v>
      </c>
      <c r="B106" s="667" t="s">
        <v>1140</v>
      </c>
      <c r="C106" s="667" t="s">
        <v>261</v>
      </c>
      <c r="D106" s="667">
        <v>19</v>
      </c>
      <c r="E106" s="667">
        <v>2</v>
      </c>
      <c r="F106" s="667">
        <v>356</v>
      </c>
      <c r="G106" s="667">
        <v>356</v>
      </c>
      <c r="H106" s="667">
        <v>356</v>
      </c>
      <c r="I106" s="667">
        <v>356</v>
      </c>
      <c r="J106" s="667">
        <v>356</v>
      </c>
      <c r="K106" s="667">
        <v>356</v>
      </c>
      <c r="L106" s="667">
        <v>356</v>
      </c>
      <c r="M106" s="667">
        <v>356</v>
      </c>
      <c r="N106" s="667">
        <v>356</v>
      </c>
      <c r="O106" s="667">
        <v>356</v>
      </c>
      <c r="P106" s="667">
        <v>356</v>
      </c>
      <c r="Q106" s="667">
        <v>356</v>
      </c>
      <c r="R106" s="667">
        <v>356</v>
      </c>
      <c r="S106" s="668">
        <v>355786</v>
      </c>
    </row>
    <row r="107" spans="1:19">
      <c r="A107" s="667" t="s">
        <v>1154</v>
      </c>
      <c r="B107" s="667" t="s">
        <v>1141</v>
      </c>
      <c r="C107" s="667" t="s">
        <v>261</v>
      </c>
      <c r="D107" s="667">
        <v>19</v>
      </c>
      <c r="E107" s="667">
        <v>2</v>
      </c>
      <c r="F107" s="667">
        <v>0</v>
      </c>
      <c r="G107" s="667">
        <v>0</v>
      </c>
      <c r="H107" s="667">
        <v>0</v>
      </c>
      <c r="I107" s="667">
        <v>0</v>
      </c>
      <c r="J107" s="667">
        <v>0</v>
      </c>
      <c r="K107" s="667">
        <v>0</v>
      </c>
      <c r="L107" s="667">
        <v>0</v>
      </c>
      <c r="M107" s="667">
        <v>0</v>
      </c>
      <c r="N107" s="667">
        <v>0</v>
      </c>
      <c r="O107" s="667">
        <v>0</v>
      </c>
      <c r="P107" s="667">
        <v>0</v>
      </c>
      <c r="Q107" s="667">
        <v>0</v>
      </c>
      <c r="R107" s="667">
        <v>0</v>
      </c>
      <c r="S107" s="668">
        <v>0</v>
      </c>
    </row>
    <row r="108" spans="1:19">
      <c r="A108" s="667" t="s">
        <v>1154</v>
      </c>
      <c r="B108" s="667" t="s">
        <v>2481</v>
      </c>
      <c r="C108" s="667" t="s">
        <v>261</v>
      </c>
      <c r="D108" s="667">
        <v>19</v>
      </c>
      <c r="E108" s="667">
        <v>2</v>
      </c>
      <c r="F108" s="667">
        <v>0</v>
      </c>
      <c r="G108" s="667">
        <v>0</v>
      </c>
      <c r="H108" s="667">
        <v>0</v>
      </c>
      <c r="I108" s="667">
        <v>0</v>
      </c>
      <c r="J108" s="667">
        <v>0</v>
      </c>
      <c r="K108" s="667">
        <v>0</v>
      </c>
      <c r="L108" s="667">
        <v>0</v>
      </c>
      <c r="M108" s="667">
        <v>0</v>
      </c>
      <c r="N108" s="667">
        <v>0</v>
      </c>
      <c r="O108" s="667">
        <v>0</v>
      </c>
      <c r="P108" s="667">
        <v>0</v>
      </c>
      <c r="Q108" s="667">
        <v>0</v>
      </c>
      <c r="R108" s="667">
        <v>0</v>
      </c>
      <c r="S108" s="668">
        <v>0</v>
      </c>
    </row>
    <row r="109" spans="1:19">
      <c r="A109" s="667" t="s">
        <v>1154</v>
      </c>
      <c r="B109" s="667" t="s">
        <v>596</v>
      </c>
      <c r="C109" s="667" t="s">
        <v>261</v>
      </c>
      <c r="D109" s="667">
        <v>19</v>
      </c>
      <c r="E109" s="667">
        <v>2</v>
      </c>
      <c r="F109" s="667">
        <v>19462</v>
      </c>
      <c r="G109" s="667">
        <v>19462</v>
      </c>
      <c r="H109" s="667">
        <v>19462</v>
      </c>
      <c r="I109" s="667">
        <v>19462</v>
      </c>
      <c r="J109" s="667">
        <v>19462</v>
      </c>
      <c r="K109" s="667">
        <v>19462</v>
      </c>
      <c r="L109" s="667">
        <v>19462</v>
      </c>
      <c r="M109" s="667">
        <v>19462</v>
      </c>
      <c r="N109" s="667">
        <v>19462</v>
      </c>
      <c r="O109" s="667">
        <v>19462</v>
      </c>
      <c r="P109" s="667">
        <v>19462</v>
      </c>
      <c r="Q109" s="667">
        <v>19462</v>
      </c>
      <c r="R109" s="667">
        <v>19462</v>
      </c>
      <c r="S109" s="668">
        <v>19461576</v>
      </c>
    </row>
    <row r="110" spans="1:19">
      <c r="A110" s="667" t="s">
        <v>1154</v>
      </c>
      <c r="B110" s="667" t="s">
        <v>597</v>
      </c>
      <c r="C110" s="667" t="s">
        <v>261</v>
      </c>
      <c r="D110" s="667">
        <v>19</v>
      </c>
      <c r="E110" s="667">
        <v>2</v>
      </c>
      <c r="F110" s="667">
        <v>0</v>
      </c>
      <c r="G110" s="667">
        <v>0</v>
      </c>
      <c r="H110" s="667">
        <v>0</v>
      </c>
      <c r="I110" s="667">
        <v>0</v>
      </c>
      <c r="J110" s="667">
        <v>0</v>
      </c>
      <c r="K110" s="667">
        <v>0</v>
      </c>
      <c r="L110" s="667">
        <v>0</v>
      </c>
      <c r="M110" s="667">
        <v>0</v>
      </c>
      <c r="N110" s="667">
        <v>0</v>
      </c>
      <c r="O110" s="667">
        <v>0</v>
      </c>
      <c r="P110" s="667">
        <v>0</v>
      </c>
      <c r="Q110" s="667">
        <v>0</v>
      </c>
      <c r="R110" s="667">
        <v>0</v>
      </c>
      <c r="S110" s="668">
        <v>0</v>
      </c>
    </row>
    <row r="111" spans="1:19">
      <c r="A111" s="667" t="s">
        <v>1154</v>
      </c>
      <c r="B111" s="667" t="s">
        <v>262</v>
      </c>
      <c r="C111" s="667" t="s">
        <v>261</v>
      </c>
      <c r="D111" s="667">
        <v>19</v>
      </c>
      <c r="E111" s="667">
        <v>2</v>
      </c>
      <c r="F111" s="667">
        <v>3142</v>
      </c>
      <c r="G111" s="667">
        <v>3142</v>
      </c>
      <c r="H111" s="667">
        <v>3142</v>
      </c>
      <c r="I111" s="667">
        <v>3142</v>
      </c>
      <c r="J111" s="667">
        <v>3142</v>
      </c>
      <c r="K111" s="667">
        <v>3142</v>
      </c>
      <c r="L111" s="667">
        <v>3142</v>
      </c>
      <c r="M111" s="667">
        <v>3142</v>
      </c>
      <c r="N111" s="667">
        <v>3142</v>
      </c>
      <c r="O111" s="667">
        <v>3142</v>
      </c>
      <c r="P111" s="667">
        <v>3142</v>
      </c>
      <c r="Q111" s="667">
        <v>3142</v>
      </c>
      <c r="R111" s="667">
        <v>3142</v>
      </c>
      <c r="S111" s="668">
        <v>3141752</v>
      </c>
    </row>
    <row r="112" spans="1:19">
      <c r="A112" s="667" t="s">
        <v>1154</v>
      </c>
      <c r="B112" s="667" t="s">
        <v>2482</v>
      </c>
      <c r="C112" s="667" t="s">
        <v>261</v>
      </c>
      <c r="D112" s="667">
        <v>19</v>
      </c>
      <c r="E112" s="667">
        <v>2</v>
      </c>
      <c r="F112" s="667">
        <v>0</v>
      </c>
      <c r="G112" s="667">
        <v>0</v>
      </c>
      <c r="H112" s="667">
        <v>0</v>
      </c>
      <c r="I112" s="667">
        <v>0</v>
      </c>
      <c r="J112" s="667">
        <v>0</v>
      </c>
      <c r="K112" s="667">
        <v>0</v>
      </c>
      <c r="L112" s="667">
        <v>0</v>
      </c>
      <c r="M112" s="667">
        <v>0</v>
      </c>
      <c r="N112" s="667">
        <v>0</v>
      </c>
      <c r="O112" s="667">
        <v>0</v>
      </c>
      <c r="P112" s="667">
        <v>0</v>
      </c>
      <c r="Q112" s="667">
        <v>0</v>
      </c>
      <c r="R112" s="667">
        <v>0</v>
      </c>
      <c r="S112" s="668">
        <v>0</v>
      </c>
    </row>
    <row r="113" spans="1:19">
      <c r="A113" s="667" t="s">
        <v>1154</v>
      </c>
      <c r="B113" s="667" t="s">
        <v>263</v>
      </c>
      <c r="C113" s="667" t="s">
        <v>261</v>
      </c>
      <c r="D113" s="667">
        <v>19</v>
      </c>
      <c r="E113" s="667">
        <v>2</v>
      </c>
      <c r="F113" s="667">
        <v>0</v>
      </c>
      <c r="G113" s="667">
        <v>0</v>
      </c>
      <c r="H113" s="667">
        <v>0</v>
      </c>
      <c r="I113" s="667">
        <v>0</v>
      </c>
      <c r="J113" s="667">
        <v>0</v>
      </c>
      <c r="K113" s="667">
        <v>0</v>
      </c>
      <c r="L113" s="667">
        <v>0</v>
      </c>
      <c r="M113" s="667">
        <v>0</v>
      </c>
      <c r="N113" s="667">
        <v>0</v>
      </c>
      <c r="O113" s="667">
        <v>0</v>
      </c>
      <c r="P113" s="667">
        <v>0</v>
      </c>
      <c r="Q113" s="667">
        <v>0</v>
      </c>
      <c r="R113" s="667">
        <v>0</v>
      </c>
      <c r="S113" s="668">
        <v>0</v>
      </c>
    </row>
    <row r="114" spans="1:19">
      <c r="A114" s="667" t="s">
        <v>1154</v>
      </c>
      <c r="B114" s="667" t="s">
        <v>1142</v>
      </c>
      <c r="C114" s="667" t="s">
        <v>261</v>
      </c>
      <c r="D114" s="667">
        <v>19</v>
      </c>
      <c r="E114" s="667">
        <v>2</v>
      </c>
      <c r="F114" s="667">
        <v>0</v>
      </c>
      <c r="G114" s="667">
        <v>0</v>
      </c>
      <c r="H114" s="667">
        <v>0</v>
      </c>
      <c r="I114" s="667">
        <v>0</v>
      </c>
      <c r="J114" s="667">
        <v>0</v>
      </c>
      <c r="K114" s="667">
        <v>0</v>
      </c>
      <c r="L114" s="667">
        <v>0</v>
      </c>
      <c r="M114" s="667">
        <v>0</v>
      </c>
      <c r="N114" s="667">
        <v>0</v>
      </c>
      <c r="O114" s="667">
        <v>0</v>
      </c>
      <c r="P114" s="667">
        <v>0</v>
      </c>
      <c r="Q114" s="667">
        <v>0</v>
      </c>
      <c r="R114" s="667">
        <v>0</v>
      </c>
      <c r="S114" s="668">
        <v>0</v>
      </c>
    </row>
    <row r="115" spans="1:19">
      <c r="A115" s="667" t="s">
        <v>1154</v>
      </c>
      <c r="B115" s="667" t="s">
        <v>264</v>
      </c>
      <c r="C115" s="667" t="s">
        <v>261</v>
      </c>
      <c r="D115" s="667">
        <v>19</v>
      </c>
      <c r="E115" s="667">
        <v>2</v>
      </c>
      <c r="F115" s="667">
        <v>1494</v>
      </c>
      <c r="G115" s="667">
        <v>1446</v>
      </c>
      <c r="H115" s="667">
        <v>1664</v>
      </c>
      <c r="I115" s="667">
        <v>1664</v>
      </c>
      <c r="J115" s="667">
        <v>1664</v>
      </c>
      <c r="K115" s="667">
        <v>1664</v>
      </c>
      <c r="L115" s="667">
        <v>1664</v>
      </c>
      <c r="M115" s="667">
        <v>1664</v>
      </c>
      <c r="N115" s="667">
        <v>1664</v>
      </c>
      <c r="O115" s="667">
        <v>1664</v>
      </c>
      <c r="P115" s="667">
        <v>1664</v>
      </c>
      <c r="Q115" s="667">
        <v>1664</v>
      </c>
      <c r="R115" s="667">
        <v>1720</v>
      </c>
      <c r="S115" s="668">
        <v>1641004</v>
      </c>
    </row>
    <row r="116" spans="1:19">
      <c r="A116" s="667" t="s">
        <v>1154</v>
      </c>
      <c r="B116" s="667" t="s">
        <v>2483</v>
      </c>
      <c r="C116" s="667" t="s">
        <v>261</v>
      </c>
      <c r="D116" s="667">
        <v>19</v>
      </c>
      <c r="E116" s="667">
        <v>2</v>
      </c>
      <c r="F116" s="667">
        <v>0</v>
      </c>
      <c r="G116" s="667">
        <v>0</v>
      </c>
      <c r="H116" s="667">
        <v>0</v>
      </c>
      <c r="I116" s="667">
        <v>0</v>
      </c>
      <c r="J116" s="667">
        <v>0</v>
      </c>
      <c r="K116" s="667">
        <v>0</v>
      </c>
      <c r="L116" s="667">
        <v>0</v>
      </c>
      <c r="M116" s="667">
        <v>0</v>
      </c>
      <c r="N116" s="667">
        <v>0</v>
      </c>
      <c r="O116" s="667">
        <v>0</v>
      </c>
      <c r="P116" s="667">
        <v>0</v>
      </c>
      <c r="Q116" s="667">
        <v>0</v>
      </c>
      <c r="R116" s="667">
        <v>0</v>
      </c>
      <c r="S116" s="668">
        <v>0</v>
      </c>
    </row>
    <row r="117" spans="1:19">
      <c r="A117" s="667" t="s">
        <v>1154</v>
      </c>
      <c r="B117" s="667" t="s">
        <v>672</v>
      </c>
      <c r="C117" s="667" t="s">
        <v>261</v>
      </c>
      <c r="D117" s="667">
        <v>19</v>
      </c>
      <c r="E117" s="667">
        <v>2</v>
      </c>
      <c r="F117" s="667">
        <v>0</v>
      </c>
      <c r="G117" s="667">
        <v>0</v>
      </c>
      <c r="H117" s="667">
        <v>0</v>
      </c>
      <c r="I117" s="667">
        <v>0</v>
      </c>
      <c r="J117" s="667">
        <v>0</v>
      </c>
      <c r="K117" s="667">
        <v>0</v>
      </c>
      <c r="L117" s="667">
        <v>0</v>
      </c>
      <c r="M117" s="667">
        <v>0</v>
      </c>
      <c r="N117" s="667">
        <v>0</v>
      </c>
      <c r="O117" s="667">
        <v>0</v>
      </c>
      <c r="P117" s="667">
        <v>0</v>
      </c>
      <c r="Q117" s="667">
        <v>0</v>
      </c>
      <c r="R117" s="667">
        <v>0</v>
      </c>
      <c r="S117" s="668">
        <v>0</v>
      </c>
    </row>
    <row r="118" spans="1:19">
      <c r="A118" s="667" t="s">
        <v>1154</v>
      </c>
      <c r="B118" s="667" t="s">
        <v>745</v>
      </c>
      <c r="C118" s="667" t="s">
        <v>261</v>
      </c>
      <c r="D118" s="667">
        <v>19</v>
      </c>
      <c r="E118" s="667">
        <v>2</v>
      </c>
      <c r="F118" s="667">
        <v>0</v>
      </c>
      <c r="G118" s="667">
        <v>0</v>
      </c>
      <c r="H118" s="667">
        <v>0</v>
      </c>
      <c r="I118" s="667">
        <v>0</v>
      </c>
      <c r="J118" s="667">
        <v>0</v>
      </c>
      <c r="K118" s="667">
        <v>0</v>
      </c>
      <c r="L118" s="667">
        <v>0</v>
      </c>
      <c r="M118" s="667">
        <v>0</v>
      </c>
      <c r="N118" s="667">
        <v>0</v>
      </c>
      <c r="O118" s="667">
        <v>0</v>
      </c>
      <c r="P118" s="667">
        <v>0</v>
      </c>
      <c r="Q118" s="667">
        <v>0</v>
      </c>
      <c r="R118" s="667">
        <v>0</v>
      </c>
      <c r="S118" s="668">
        <v>0</v>
      </c>
    </row>
    <row r="119" spans="1:19">
      <c r="A119" s="667" t="s">
        <v>1154</v>
      </c>
      <c r="B119" s="667" t="s">
        <v>1143</v>
      </c>
      <c r="C119" s="667" t="s">
        <v>261</v>
      </c>
      <c r="D119" s="667">
        <v>19</v>
      </c>
      <c r="E119" s="667">
        <v>2</v>
      </c>
      <c r="F119" s="667">
        <v>0</v>
      </c>
      <c r="G119" s="667">
        <v>0</v>
      </c>
      <c r="H119" s="667">
        <v>0</v>
      </c>
      <c r="I119" s="667">
        <v>0</v>
      </c>
      <c r="J119" s="667">
        <v>0</v>
      </c>
      <c r="K119" s="667">
        <v>0</v>
      </c>
      <c r="L119" s="667">
        <v>0</v>
      </c>
      <c r="M119" s="667">
        <v>0</v>
      </c>
      <c r="N119" s="667">
        <v>0</v>
      </c>
      <c r="O119" s="667">
        <v>0</v>
      </c>
      <c r="P119" s="667">
        <v>0</v>
      </c>
      <c r="Q119" s="667">
        <v>0</v>
      </c>
      <c r="R119" s="667">
        <v>0</v>
      </c>
      <c r="S119" s="668">
        <v>0</v>
      </c>
    </row>
    <row r="120" spans="1:19">
      <c r="A120" s="667" t="s">
        <v>1154</v>
      </c>
      <c r="B120" s="667" t="s">
        <v>787</v>
      </c>
      <c r="C120" s="667" t="s">
        <v>261</v>
      </c>
      <c r="D120" s="667">
        <v>19</v>
      </c>
      <c r="E120" s="667">
        <v>2</v>
      </c>
      <c r="F120" s="667">
        <v>0</v>
      </c>
      <c r="G120" s="667">
        <v>0</v>
      </c>
      <c r="H120" s="667">
        <v>0</v>
      </c>
      <c r="I120" s="667">
        <v>0</v>
      </c>
      <c r="J120" s="667">
        <v>0</v>
      </c>
      <c r="K120" s="667">
        <v>0</v>
      </c>
      <c r="L120" s="667">
        <v>0</v>
      </c>
      <c r="M120" s="667">
        <v>0</v>
      </c>
      <c r="N120" s="667">
        <v>0</v>
      </c>
      <c r="O120" s="667">
        <v>0</v>
      </c>
      <c r="P120" s="667">
        <v>0</v>
      </c>
      <c r="Q120" s="667">
        <v>0</v>
      </c>
      <c r="R120" s="667">
        <v>0</v>
      </c>
      <c r="S120" s="668">
        <v>0</v>
      </c>
    </row>
    <row r="121" spans="1:19">
      <c r="A121" s="667" t="s">
        <v>1154</v>
      </c>
      <c r="B121" s="667" t="s">
        <v>673</v>
      </c>
      <c r="C121" s="667" t="s">
        <v>261</v>
      </c>
      <c r="D121" s="667">
        <v>19</v>
      </c>
      <c r="E121" s="667">
        <v>2</v>
      </c>
      <c r="F121" s="667">
        <v>0</v>
      </c>
      <c r="G121" s="667">
        <v>0</v>
      </c>
      <c r="H121" s="667">
        <v>0</v>
      </c>
      <c r="I121" s="667">
        <v>0</v>
      </c>
      <c r="J121" s="667">
        <v>0</v>
      </c>
      <c r="K121" s="667">
        <v>0</v>
      </c>
      <c r="L121" s="667">
        <v>0</v>
      </c>
      <c r="M121" s="667">
        <v>0</v>
      </c>
      <c r="N121" s="667">
        <v>0</v>
      </c>
      <c r="O121" s="667">
        <v>0</v>
      </c>
      <c r="P121" s="667">
        <v>0</v>
      </c>
      <c r="Q121" s="667">
        <v>0</v>
      </c>
      <c r="R121" s="667">
        <v>0</v>
      </c>
      <c r="S121" s="668">
        <v>0</v>
      </c>
    </row>
    <row r="122" spans="1:19">
      <c r="A122" s="667" t="s">
        <v>1154</v>
      </c>
      <c r="B122" s="667" t="s">
        <v>674</v>
      </c>
      <c r="C122" s="667" t="s">
        <v>261</v>
      </c>
      <c r="D122" s="667">
        <v>19</v>
      </c>
      <c r="E122" s="667">
        <v>2</v>
      </c>
      <c r="F122" s="667">
        <v>0</v>
      </c>
      <c r="G122" s="667">
        <v>0</v>
      </c>
      <c r="H122" s="667">
        <v>0</v>
      </c>
      <c r="I122" s="667">
        <v>0</v>
      </c>
      <c r="J122" s="667">
        <v>0</v>
      </c>
      <c r="K122" s="667">
        <v>0</v>
      </c>
      <c r="L122" s="667">
        <v>0</v>
      </c>
      <c r="M122" s="667">
        <v>0</v>
      </c>
      <c r="N122" s="667">
        <v>0</v>
      </c>
      <c r="O122" s="667">
        <v>0</v>
      </c>
      <c r="P122" s="667">
        <v>0</v>
      </c>
      <c r="Q122" s="667">
        <v>0</v>
      </c>
      <c r="R122" s="667">
        <v>0</v>
      </c>
      <c r="S122" s="668">
        <v>0</v>
      </c>
    </row>
    <row r="123" spans="1:19">
      <c r="A123" s="667" t="s">
        <v>1154</v>
      </c>
      <c r="B123" s="667" t="s">
        <v>265</v>
      </c>
      <c r="C123" s="667" t="s">
        <v>261</v>
      </c>
      <c r="D123" s="667">
        <v>19</v>
      </c>
      <c r="E123" s="667">
        <v>2</v>
      </c>
      <c r="F123" s="667">
        <v>3694</v>
      </c>
      <c r="G123" s="667">
        <v>2356</v>
      </c>
      <c r="H123" s="667">
        <v>2356</v>
      </c>
      <c r="I123" s="667">
        <v>2356</v>
      </c>
      <c r="J123" s="667">
        <v>2356</v>
      </c>
      <c r="K123" s="667">
        <v>2356</v>
      </c>
      <c r="L123" s="667">
        <v>2356</v>
      </c>
      <c r="M123" s="667">
        <v>2356</v>
      </c>
      <c r="N123" s="667">
        <v>2356</v>
      </c>
      <c r="O123" s="667">
        <v>2356</v>
      </c>
      <c r="P123" s="667">
        <v>983</v>
      </c>
      <c r="Q123" s="667">
        <v>983</v>
      </c>
      <c r="R123" s="667">
        <v>1594</v>
      </c>
      <c r="S123" s="668">
        <v>2151369</v>
      </c>
    </row>
    <row r="124" spans="1:19">
      <c r="A124" s="667" t="s">
        <v>1154</v>
      </c>
      <c r="B124" s="667" t="s">
        <v>2484</v>
      </c>
      <c r="C124" s="667" t="s">
        <v>261</v>
      </c>
      <c r="D124" s="667">
        <v>19</v>
      </c>
      <c r="E124" s="667">
        <v>2</v>
      </c>
      <c r="F124" s="667">
        <v>0</v>
      </c>
      <c r="G124" s="667">
        <v>0</v>
      </c>
      <c r="H124" s="667">
        <v>0</v>
      </c>
      <c r="I124" s="667">
        <v>0</v>
      </c>
      <c r="J124" s="667">
        <v>0</v>
      </c>
      <c r="K124" s="667">
        <v>0</v>
      </c>
      <c r="L124" s="667">
        <v>0</v>
      </c>
      <c r="M124" s="667">
        <v>0</v>
      </c>
      <c r="N124" s="667">
        <v>0</v>
      </c>
      <c r="O124" s="667">
        <v>0</v>
      </c>
      <c r="P124" s="667">
        <v>0</v>
      </c>
      <c r="Q124" s="667">
        <v>0</v>
      </c>
      <c r="R124" s="667">
        <v>0</v>
      </c>
      <c r="S124" s="668">
        <v>0</v>
      </c>
    </row>
    <row r="125" spans="1:19">
      <c r="A125" s="667" t="s">
        <v>1154</v>
      </c>
      <c r="B125" s="667" t="s">
        <v>266</v>
      </c>
      <c r="C125" s="667" t="s">
        <v>261</v>
      </c>
      <c r="D125" s="667">
        <v>19</v>
      </c>
      <c r="E125" s="667">
        <v>2</v>
      </c>
      <c r="F125" s="667">
        <v>0</v>
      </c>
      <c r="G125" s="667">
        <v>0</v>
      </c>
      <c r="H125" s="667">
        <v>0</v>
      </c>
      <c r="I125" s="667">
        <v>0</v>
      </c>
      <c r="J125" s="667">
        <v>0</v>
      </c>
      <c r="K125" s="667">
        <v>0</v>
      </c>
      <c r="L125" s="667">
        <v>0</v>
      </c>
      <c r="M125" s="667">
        <v>0</v>
      </c>
      <c r="N125" s="667">
        <v>0</v>
      </c>
      <c r="O125" s="667">
        <v>0</v>
      </c>
      <c r="P125" s="667">
        <v>0</v>
      </c>
      <c r="Q125" s="667">
        <v>0</v>
      </c>
      <c r="R125" s="667">
        <v>0</v>
      </c>
      <c r="S125" s="668">
        <v>0</v>
      </c>
    </row>
    <row r="126" spans="1:19">
      <c r="A126" s="667" t="s">
        <v>1154</v>
      </c>
      <c r="B126" s="667" t="s">
        <v>1144</v>
      </c>
      <c r="C126" s="667" t="s">
        <v>261</v>
      </c>
      <c r="D126" s="667">
        <v>19</v>
      </c>
      <c r="E126" s="667">
        <v>2</v>
      </c>
      <c r="F126" s="667">
        <v>0</v>
      </c>
      <c r="G126" s="667">
        <v>0</v>
      </c>
      <c r="H126" s="667">
        <v>0</v>
      </c>
      <c r="I126" s="667">
        <v>0</v>
      </c>
      <c r="J126" s="667">
        <v>0</v>
      </c>
      <c r="K126" s="667">
        <v>0</v>
      </c>
      <c r="L126" s="667">
        <v>0</v>
      </c>
      <c r="M126" s="667">
        <v>0</v>
      </c>
      <c r="N126" s="667">
        <v>0</v>
      </c>
      <c r="O126" s="667">
        <v>0</v>
      </c>
      <c r="P126" s="667">
        <v>0</v>
      </c>
      <c r="Q126" s="667">
        <v>0</v>
      </c>
      <c r="R126" s="667">
        <v>0</v>
      </c>
      <c r="S126" s="668">
        <v>0</v>
      </c>
    </row>
    <row r="127" spans="1:19">
      <c r="A127" s="667" t="s">
        <v>1154</v>
      </c>
      <c r="B127" s="667" t="s">
        <v>267</v>
      </c>
      <c r="C127" s="667" t="s">
        <v>261</v>
      </c>
      <c r="D127" s="667">
        <v>19</v>
      </c>
      <c r="E127" s="667">
        <v>2</v>
      </c>
      <c r="F127" s="667">
        <v>0</v>
      </c>
      <c r="G127" s="667">
        <v>0</v>
      </c>
      <c r="H127" s="667">
        <v>0</v>
      </c>
      <c r="I127" s="667">
        <v>0</v>
      </c>
      <c r="J127" s="667">
        <v>0</v>
      </c>
      <c r="K127" s="667">
        <v>0</v>
      </c>
      <c r="L127" s="667">
        <v>0</v>
      </c>
      <c r="M127" s="667">
        <v>0</v>
      </c>
      <c r="N127" s="667">
        <v>0</v>
      </c>
      <c r="O127" s="667">
        <v>0</v>
      </c>
      <c r="P127" s="667">
        <v>0</v>
      </c>
      <c r="Q127" s="667">
        <v>0</v>
      </c>
      <c r="R127" s="667">
        <v>0</v>
      </c>
      <c r="S127" s="668">
        <v>0</v>
      </c>
    </row>
    <row r="128" spans="1:19">
      <c r="A128" s="667" t="s">
        <v>1154</v>
      </c>
      <c r="B128" s="667" t="s">
        <v>2485</v>
      </c>
      <c r="C128" s="667" t="s">
        <v>261</v>
      </c>
      <c r="D128" s="667">
        <v>19</v>
      </c>
      <c r="E128" s="667">
        <v>2</v>
      </c>
      <c r="F128" s="667">
        <v>0</v>
      </c>
      <c r="G128" s="667">
        <v>0</v>
      </c>
      <c r="H128" s="667">
        <v>0</v>
      </c>
      <c r="I128" s="667">
        <v>0</v>
      </c>
      <c r="J128" s="667">
        <v>0</v>
      </c>
      <c r="K128" s="667">
        <v>0</v>
      </c>
      <c r="L128" s="667">
        <v>0</v>
      </c>
      <c r="M128" s="667">
        <v>0</v>
      </c>
      <c r="N128" s="667">
        <v>0</v>
      </c>
      <c r="O128" s="667">
        <v>0</v>
      </c>
      <c r="P128" s="667">
        <v>0</v>
      </c>
      <c r="Q128" s="667">
        <v>0</v>
      </c>
      <c r="R128" s="667">
        <v>0</v>
      </c>
      <c r="S128" s="668">
        <v>0</v>
      </c>
    </row>
    <row r="129" spans="1:19">
      <c r="A129" s="667" t="s">
        <v>1154</v>
      </c>
      <c r="B129" s="667" t="s">
        <v>268</v>
      </c>
      <c r="C129" s="667" t="s">
        <v>261</v>
      </c>
      <c r="D129" s="667">
        <v>19</v>
      </c>
      <c r="E129" s="667">
        <v>2</v>
      </c>
      <c r="F129" s="667">
        <v>0</v>
      </c>
      <c r="G129" s="667">
        <v>0</v>
      </c>
      <c r="H129" s="667">
        <v>0</v>
      </c>
      <c r="I129" s="667">
        <v>0</v>
      </c>
      <c r="J129" s="667">
        <v>0</v>
      </c>
      <c r="K129" s="667">
        <v>0</v>
      </c>
      <c r="L129" s="667">
        <v>0</v>
      </c>
      <c r="M129" s="667">
        <v>0</v>
      </c>
      <c r="N129" s="667">
        <v>0</v>
      </c>
      <c r="O129" s="667">
        <v>0</v>
      </c>
      <c r="P129" s="667">
        <v>0</v>
      </c>
      <c r="Q129" s="667">
        <v>0</v>
      </c>
      <c r="R129" s="667">
        <v>0</v>
      </c>
      <c r="S129" s="668">
        <v>0</v>
      </c>
    </row>
    <row r="130" spans="1:19">
      <c r="A130" s="667" t="s">
        <v>1154</v>
      </c>
      <c r="B130" s="667" t="s">
        <v>1145</v>
      </c>
      <c r="C130" s="667" t="s">
        <v>261</v>
      </c>
      <c r="D130" s="667">
        <v>19</v>
      </c>
      <c r="E130" s="667">
        <v>2</v>
      </c>
      <c r="F130" s="667">
        <v>0</v>
      </c>
      <c r="G130" s="667">
        <v>0</v>
      </c>
      <c r="H130" s="667">
        <v>0</v>
      </c>
      <c r="I130" s="667">
        <v>0</v>
      </c>
      <c r="J130" s="667">
        <v>0</v>
      </c>
      <c r="K130" s="667">
        <v>0</v>
      </c>
      <c r="L130" s="667">
        <v>0</v>
      </c>
      <c r="M130" s="667">
        <v>0</v>
      </c>
      <c r="N130" s="667">
        <v>0</v>
      </c>
      <c r="O130" s="667">
        <v>0</v>
      </c>
      <c r="P130" s="667">
        <v>0</v>
      </c>
      <c r="Q130" s="667">
        <v>0</v>
      </c>
      <c r="R130" s="667">
        <v>0</v>
      </c>
      <c r="S130" s="668">
        <v>0</v>
      </c>
    </row>
    <row r="131" spans="1:19">
      <c r="A131" s="667" t="s">
        <v>1154</v>
      </c>
      <c r="B131" s="667" t="s">
        <v>269</v>
      </c>
      <c r="C131" s="667" t="s">
        <v>261</v>
      </c>
      <c r="D131" s="667">
        <v>19</v>
      </c>
      <c r="E131" s="667">
        <v>2</v>
      </c>
      <c r="F131" s="667">
        <v>0</v>
      </c>
      <c r="G131" s="667">
        <v>0</v>
      </c>
      <c r="H131" s="667">
        <v>0</v>
      </c>
      <c r="I131" s="667">
        <v>0</v>
      </c>
      <c r="J131" s="667">
        <v>0</v>
      </c>
      <c r="K131" s="667">
        <v>0</v>
      </c>
      <c r="L131" s="667">
        <v>0</v>
      </c>
      <c r="M131" s="667">
        <v>0</v>
      </c>
      <c r="N131" s="667">
        <v>0</v>
      </c>
      <c r="O131" s="667">
        <v>0</v>
      </c>
      <c r="P131" s="667">
        <v>0</v>
      </c>
      <c r="Q131" s="667">
        <v>0</v>
      </c>
      <c r="R131" s="667">
        <v>0</v>
      </c>
      <c r="S131" s="668">
        <v>0</v>
      </c>
    </row>
    <row r="132" spans="1:19">
      <c r="A132" s="667" t="s">
        <v>1154</v>
      </c>
      <c r="B132" s="667" t="s">
        <v>2486</v>
      </c>
      <c r="C132" s="667" t="s">
        <v>261</v>
      </c>
      <c r="D132" s="667">
        <v>19</v>
      </c>
      <c r="E132" s="667">
        <v>2</v>
      </c>
      <c r="F132" s="667">
        <v>0</v>
      </c>
      <c r="G132" s="667">
        <v>0</v>
      </c>
      <c r="H132" s="667">
        <v>0</v>
      </c>
      <c r="I132" s="667">
        <v>0</v>
      </c>
      <c r="J132" s="667">
        <v>0</v>
      </c>
      <c r="K132" s="667">
        <v>0</v>
      </c>
      <c r="L132" s="667">
        <v>0</v>
      </c>
      <c r="M132" s="667">
        <v>0</v>
      </c>
      <c r="N132" s="667">
        <v>0</v>
      </c>
      <c r="O132" s="667">
        <v>0</v>
      </c>
      <c r="P132" s="667">
        <v>0</v>
      </c>
      <c r="Q132" s="667">
        <v>0</v>
      </c>
      <c r="R132" s="667">
        <v>0</v>
      </c>
      <c r="S132" s="668">
        <v>0</v>
      </c>
    </row>
    <row r="133" spans="1:19">
      <c r="A133" s="667" t="s">
        <v>1154</v>
      </c>
      <c r="B133" s="667" t="s">
        <v>270</v>
      </c>
      <c r="C133" s="667" t="s">
        <v>261</v>
      </c>
      <c r="D133" s="667">
        <v>19</v>
      </c>
      <c r="E133" s="667">
        <v>2</v>
      </c>
      <c r="F133" s="667">
        <v>7108</v>
      </c>
      <c r="G133" s="667">
        <v>8139</v>
      </c>
      <c r="H133" s="667">
        <v>8204</v>
      </c>
      <c r="I133" s="667">
        <v>7944</v>
      </c>
      <c r="J133" s="667">
        <v>7945</v>
      </c>
      <c r="K133" s="667">
        <v>7945</v>
      </c>
      <c r="L133" s="667">
        <v>7956</v>
      </c>
      <c r="M133" s="667">
        <v>7957</v>
      </c>
      <c r="N133" s="667">
        <v>7957</v>
      </c>
      <c r="O133" s="667">
        <v>7957</v>
      </c>
      <c r="P133" s="667">
        <v>7957</v>
      </c>
      <c r="Q133" s="667">
        <v>7959</v>
      </c>
      <c r="R133" s="667">
        <v>9363</v>
      </c>
      <c r="S133" s="668">
        <v>8012989</v>
      </c>
    </row>
    <row r="134" spans="1:19">
      <c r="A134" s="667" t="s">
        <v>1154</v>
      </c>
      <c r="B134" s="667" t="s">
        <v>271</v>
      </c>
      <c r="C134" s="667" t="s">
        <v>261</v>
      </c>
      <c r="D134" s="667">
        <v>19</v>
      </c>
      <c r="E134" s="667">
        <v>2</v>
      </c>
      <c r="F134" s="667">
        <v>0</v>
      </c>
      <c r="G134" s="667">
        <v>0</v>
      </c>
      <c r="H134" s="667">
        <v>0</v>
      </c>
      <c r="I134" s="667">
        <v>0</v>
      </c>
      <c r="J134" s="667">
        <v>0</v>
      </c>
      <c r="K134" s="667">
        <v>0</v>
      </c>
      <c r="L134" s="667">
        <v>0</v>
      </c>
      <c r="M134" s="667">
        <v>0</v>
      </c>
      <c r="N134" s="667">
        <v>0</v>
      </c>
      <c r="O134" s="667">
        <v>0</v>
      </c>
      <c r="P134" s="667">
        <v>0</v>
      </c>
      <c r="Q134" s="667">
        <v>0</v>
      </c>
      <c r="R134" s="667">
        <v>0</v>
      </c>
      <c r="S134" s="668">
        <v>0</v>
      </c>
    </row>
    <row r="135" spans="1:19">
      <c r="A135" s="667" t="s">
        <v>1154</v>
      </c>
      <c r="B135" s="667" t="s">
        <v>1146</v>
      </c>
      <c r="C135" s="667" t="s">
        <v>261</v>
      </c>
      <c r="D135" s="667">
        <v>19</v>
      </c>
      <c r="E135" s="667">
        <v>2</v>
      </c>
      <c r="F135" s="667">
        <v>0</v>
      </c>
      <c r="G135" s="667">
        <v>0</v>
      </c>
      <c r="H135" s="667">
        <v>0</v>
      </c>
      <c r="I135" s="667">
        <v>0</v>
      </c>
      <c r="J135" s="667">
        <v>0</v>
      </c>
      <c r="K135" s="667">
        <v>0</v>
      </c>
      <c r="L135" s="667">
        <v>0</v>
      </c>
      <c r="M135" s="667">
        <v>0</v>
      </c>
      <c r="N135" s="667">
        <v>0</v>
      </c>
      <c r="O135" s="667">
        <v>0</v>
      </c>
      <c r="P135" s="667">
        <v>0</v>
      </c>
      <c r="Q135" s="667">
        <v>0</v>
      </c>
      <c r="R135" s="667">
        <v>0</v>
      </c>
      <c r="S135" s="668">
        <v>0</v>
      </c>
    </row>
    <row r="136" spans="1:19">
      <c r="A136" s="667" t="s">
        <v>1154</v>
      </c>
      <c r="B136" s="667" t="s">
        <v>598</v>
      </c>
      <c r="C136" s="667" t="s">
        <v>261</v>
      </c>
      <c r="D136" s="667">
        <v>19</v>
      </c>
      <c r="E136" s="667">
        <v>2</v>
      </c>
      <c r="F136" s="667">
        <v>0</v>
      </c>
      <c r="G136" s="667">
        <v>0</v>
      </c>
      <c r="H136" s="667">
        <v>0</v>
      </c>
      <c r="I136" s="667">
        <v>0</v>
      </c>
      <c r="J136" s="667">
        <v>0</v>
      </c>
      <c r="K136" s="667">
        <v>0</v>
      </c>
      <c r="L136" s="667">
        <v>0</v>
      </c>
      <c r="M136" s="667">
        <v>0</v>
      </c>
      <c r="N136" s="667">
        <v>0</v>
      </c>
      <c r="O136" s="667">
        <v>0</v>
      </c>
      <c r="P136" s="667">
        <v>0</v>
      </c>
      <c r="Q136" s="667">
        <v>0</v>
      </c>
      <c r="R136" s="667">
        <v>0</v>
      </c>
      <c r="S136" s="668">
        <v>0</v>
      </c>
    </row>
    <row r="137" spans="1:19">
      <c r="A137" s="667" t="s">
        <v>1154</v>
      </c>
      <c r="B137" s="667" t="s">
        <v>599</v>
      </c>
      <c r="C137" s="667" t="s">
        <v>261</v>
      </c>
      <c r="D137" s="667">
        <v>19</v>
      </c>
      <c r="E137" s="667">
        <v>2</v>
      </c>
      <c r="F137" s="667">
        <v>0</v>
      </c>
      <c r="G137" s="667">
        <v>0</v>
      </c>
      <c r="H137" s="667">
        <v>0</v>
      </c>
      <c r="I137" s="667">
        <v>0</v>
      </c>
      <c r="J137" s="667">
        <v>0</v>
      </c>
      <c r="K137" s="667">
        <v>0</v>
      </c>
      <c r="L137" s="667">
        <v>0</v>
      </c>
      <c r="M137" s="667">
        <v>0</v>
      </c>
      <c r="N137" s="667">
        <v>0</v>
      </c>
      <c r="O137" s="667">
        <v>0</v>
      </c>
      <c r="P137" s="667">
        <v>0</v>
      </c>
      <c r="Q137" s="667">
        <v>0</v>
      </c>
      <c r="R137" s="667">
        <v>0</v>
      </c>
      <c r="S137" s="668">
        <v>0</v>
      </c>
    </row>
    <row r="138" spans="1:19">
      <c r="A138" s="667" t="s">
        <v>1154</v>
      </c>
      <c r="B138" s="667" t="s">
        <v>600</v>
      </c>
      <c r="C138" s="667" t="s">
        <v>261</v>
      </c>
      <c r="D138" s="667">
        <v>19</v>
      </c>
      <c r="E138" s="667">
        <v>2</v>
      </c>
      <c r="F138" s="667">
        <v>0</v>
      </c>
      <c r="G138" s="667">
        <v>0</v>
      </c>
      <c r="H138" s="667">
        <v>0</v>
      </c>
      <c r="I138" s="667">
        <v>0</v>
      </c>
      <c r="J138" s="667">
        <v>0</v>
      </c>
      <c r="K138" s="667">
        <v>0</v>
      </c>
      <c r="L138" s="667">
        <v>0</v>
      </c>
      <c r="M138" s="667">
        <v>0</v>
      </c>
      <c r="N138" s="667">
        <v>0</v>
      </c>
      <c r="O138" s="667">
        <v>0</v>
      </c>
      <c r="P138" s="667">
        <v>0</v>
      </c>
      <c r="Q138" s="667">
        <v>0</v>
      </c>
      <c r="R138" s="667">
        <v>0</v>
      </c>
      <c r="S138" s="668">
        <v>0</v>
      </c>
    </row>
    <row r="139" spans="1:19">
      <c r="A139" s="667" t="s">
        <v>1154</v>
      </c>
      <c r="B139" s="667" t="s">
        <v>272</v>
      </c>
      <c r="C139" s="667" t="s">
        <v>261</v>
      </c>
      <c r="D139" s="667">
        <v>19</v>
      </c>
      <c r="E139" s="667">
        <v>2</v>
      </c>
      <c r="F139" s="667">
        <v>2751</v>
      </c>
      <c r="G139" s="667">
        <v>2751</v>
      </c>
      <c r="H139" s="667">
        <v>2751</v>
      </c>
      <c r="I139" s="667">
        <v>2638</v>
      </c>
      <c r="J139" s="667">
        <v>2638</v>
      </c>
      <c r="K139" s="667">
        <v>2638</v>
      </c>
      <c r="L139" s="667">
        <v>2638</v>
      </c>
      <c r="M139" s="667">
        <v>2638</v>
      </c>
      <c r="N139" s="667">
        <v>2638</v>
      </c>
      <c r="O139" s="667">
        <v>2638</v>
      </c>
      <c r="P139" s="667">
        <v>2638</v>
      </c>
      <c r="Q139" s="667">
        <v>2638</v>
      </c>
      <c r="R139" s="667">
        <v>2638</v>
      </c>
      <c r="S139" s="668">
        <v>2661893</v>
      </c>
    </row>
    <row r="140" spans="1:19">
      <c r="A140" s="667" t="s">
        <v>1154</v>
      </c>
      <c r="B140" s="667" t="s">
        <v>2487</v>
      </c>
      <c r="C140" s="667" t="s">
        <v>261</v>
      </c>
      <c r="D140" s="667">
        <v>19</v>
      </c>
      <c r="E140" s="667">
        <v>2</v>
      </c>
      <c r="F140" s="667">
        <v>0</v>
      </c>
      <c r="G140" s="667">
        <v>0</v>
      </c>
      <c r="H140" s="667">
        <v>0</v>
      </c>
      <c r="I140" s="667">
        <v>0</v>
      </c>
      <c r="J140" s="667">
        <v>0</v>
      </c>
      <c r="K140" s="667">
        <v>0</v>
      </c>
      <c r="L140" s="667">
        <v>0</v>
      </c>
      <c r="M140" s="667">
        <v>0</v>
      </c>
      <c r="N140" s="667">
        <v>0</v>
      </c>
      <c r="O140" s="667">
        <v>0</v>
      </c>
      <c r="P140" s="667">
        <v>0</v>
      </c>
      <c r="Q140" s="667">
        <v>0</v>
      </c>
      <c r="R140" s="667">
        <v>0</v>
      </c>
      <c r="S140" s="668">
        <v>0</v>
      </c>
    </row>
    <row r="141" spans="1:19">
      <c r="A141" s="667" t="s">
        <v>1154</v>
      </c>
      <c r="B141" s="667" t="s">
        <v>273</v>
      </c>
      <c r="C141" s="667" t="s">
        <v>261</v>
      </c>
      <c r="D141" s="667">
        <v>19</v>
      </c>
      <c r="E141" s="667">
        <v>2</v>
      </c>
      <c r="F141" s="667">
        <v>0</v>
      </c>
      <c r="G141" s="667">
        <v>0</v>
      </c>
      <c r="H141" s="667">
        <v>0</v>
      </c>
      <c r="I141" s="667">
        <v>0</v>
      </c>
      <c r="J141" s="667">
        <v>0</v>
      </c>
      <c r="K141" s="667">
        <v>0</v>
      </c>
      <c r="L141" s="667">
        <v>0</v>
      </c>
      <c r="M141" s="667">
        <v>0</v>
      </c>
      <c r="N141" s="667">
        <v>0</v>
      </c>
      <c r="O141" s="667">
        <v>0</v>
      </c>
      <c r="P141" s="667">
        <v>0</v>
      </c>
      <c r="Q141" s="667">
        <v>0</v>
      </c>
      <c r="R141" s="667">
        <v>0</v>
      </c>
      <c r="S141" s="668">
        <v>0</v>
      </c>
    </row>
    <row r="142" spans="1:19">
      <c r="A142" s="667" t="s">
        <v>1154</v>
      </c>
      <c r="B142" s="667" t="s">
        <v>1147</v>
      </c>
      <c r="C142" s="667" t="s">
        <v>261</v>
      </c>
      <c r="D142" s="667">
        <v>19</v>
      </c>
      <c r="E142" s="667">
        <v>2</v>
      </c>
      <c r="F142" s="667">
        <v>0</v>
      </c>
      <c r="G142" s="667">
        <v>0</v>
      </c>
      <c r="H142" s="667">
        <v>0</v>
      </c>
      <c r="I142" s="667">
        <v>0</v>
      </c>
      <c r="J142" s="667">
        <v>0</v>
      </c>
      <c r="K142" s="667">
        <v>0</v>
      </c>
      <c r="L142" s="667">
        <v>0</v>
      </c>
      <c r="M142" s="667">
        <v>0</v>
      </c>
      <c r="N142" s="667">
        <v>0</v>
      </c>
      <c r="O142" s="667">
        <v>0</v>
      </c>
      <c r="P142" s="667">
        <v>0</v>
      </c>
      <c r="Q142" s="667">
        <v>0</v>
      </c>
      <c r="R142" s="667">
        <v>0</v>
      </c>
      <c r="S142" s="668">
        <v>0</v>
      </c>
    </row>
    <row r="143" spans="1:19">
      <c r="A143" s="667" t="s">
        <v>1154</v>
      </c>
      <c r="B143" s="667" t="s">
        <v>601</v>
      </c>
      <c r="C143" s="667" t="s">
        <v>261</v>
      </c>
      <c r="D143" s="667">
        <v>19</v>
      </c>
      <c r="E143" s="667">
        <v>2</v>
      </c>
      <c r="F143" s="667">
        <v>0</v>
      </c>
      <c r="G143" s="667">
        <v>0</v>
      </c>
      <c r="H143" s="667">
        <v>0</v>
      </c>
      <c r="I143" s="667">
        <v>0</v>
      </c>
      <c r="J143" s="667">
        <v>0</v>
      </c>
      <c r="K143" s="667">
        <v>0</v>
      </c>
      <c r="L143" s="667">
        <v>0</v>
      </c>
      <c r="M143" s="667">
        <v>0</v>
      </c>
      <c r="N143" s="667">
        <v>0</v>
      </c>
      <c r="O143" s="667">
        <v>0</v>
      </c>
      <c r="P143" s="667">
        <v>0</v>
      </c>
      <c r="Q143" s="667">
        <v>0</v>
      </c>
      <c r="R143" s="667">
        <v>0</v>
      </c>
      <c r="S143" s="668">
        <v>0</v>
      </c>
    </row>
    <row r="144" spans="1:19">
      <c r="A144" s="667" t="s">
        <v>1154</v>
      </c>
      <c r="B144" s="667" t="s">
        <v>602</v>
      </c>
      <c r="C144" s="667" t="s">
        <v>261</v>
      </c>
      <c r="D144" s="667">
        <v>19</v>
      </c>
      <c r="E144" s="667">
        <v>2</v>
      </c>
      <c r="F144" s="667">
        <v>17</v>
      </c>
      <c r="G144" s="667">
        <v>75</v>
      </c>
      <c r="H144" s="667">
        <v>75</v>
      </c>
      <c r="I144" s="667">
        <v>75</v>
      </c>
      <c r="J144" s="667">
        <v>75</v>
      </c>
      <c r="K144" s="667">
        <v>75</v>
      </c>
      <c r="L144" s="667">
        <v>75</v>
      </c>
      <c r="M144" s="667">
        <v>75</v>
      </c>
      <c r="N144" s="667">
        <v>75</v>
      </c>
      <c r="O144" s="667">
        <v>75</v>
      </c>
      <c r="P144" s="667">
        <v>75</v>
      </c>
      <c r="Q144" s="667">
        <v>75</v>
      </c>
      <c r="R144" s="667">
        <v>143</v>
      </c>
      <c r="S144" s="668">
        <v>75464</v>
      </c>
    </row>
    <row r="145" spans="1:19">
      <c r="A145" s="667" t="s">
        <v>1154</v>
      </c>
      <c r="B145" s="667" t="s">
        <v>2488</v>
      </c>
      <c r="C145" s="667" t="s">
        <v>261</v>
      </c>
      <c r="D145" s="667">
        <v>19</v>
      </c>
      <c r="E145" s="667">
        <v>2</v>
      </c>
      <c r="F145" s="667">
        <v>0</v>
      </c>
      <c r="G145" s="667">
        <v>0</v>
      </c>
      <c r="H145" s="667">
        <v>0</v>
      </c>
      <c r="I145" s="667">
        <v>0</v>
      </c>
      <c r="J145" s="667">
        <v>0</v>
      </c>
      <c r="K145" s="667">
        <v>0</v>
      </c>
      <c r="L145" s="667">
        <v>0</v>
      </c>
      <c r="M145" s="667">
        <v>0</v>
      </c>
      <c r="N145" s="667">
        <v>0</v>
      </c>
      <c r="O145" s="667">
        <v>0</v>
      </c>
      <c r="P145" s="667">
        <v>0</v>
      </c>
      <c r="Q145" s="667">
        <v>0</v>
      </c>
      <c r="R145" s="667">
        <v>0</v>
      </c>
      <c r="S145" s="668">
        <v>0</v>
      </c>
    </row>
    <row r="146" spans="1:19">
      <c r="A146" s="667" t="s">
        <v>1154</v>
      </c>
      <c r="B146" s="667" t="s">
        <v>274</v>
      </c>
      <c r="C146" s="667" t="s">
        <v>261</v>
      </c>
      <c r="D146" s="667">
        <v>19</v>
      </c>
      <c r="E146" s="667">
        <v>2</v>
      </c>
      <c r="F146" s="667">
        <v>0</v>
      </c>
      <c r="G146" s="667">
        <v>0</v>
      </c>
      <c r="H146" s="667">
        <v>0</v>
      </c>
      <c r="I146" s="667">
        <v>0</v>
      </c>
      <c r="J146" s="667">
        <v>0</v>
      </c>
      <c r="K146" s="667">
        <v>0</v>
      </c>
      <c r="L146" s="667">
        <v>0</v>
      </c>
      <c r="M146" s="667">
        <v>0</v>
      </c>
      <c r="N146" s="667">
        <v>0</v>
      </c>
      <c r="O146" s="667">
        <v>0</v>
      </c>
      <c r="P146" s="667">
        <v>0</v>
      </c>
      <c r="Q146" s="667">
        <v>0</v>
      </c>
      <c r="R146" s="667">
        <v>0</v>
      </c>
      <c r="S146" s="668">
        <v>0</v>
      </c>
    </row>
    <row r="147" spans="1:19">
      <c r="A147" s="667" t="s">
        <v>1154</v>
      </c>
      <c r="B147" s="667" t="s">
        <v>1148</v>
      </c>
      <c r="C147" s="667" t="s">
        <v>261</v>
      </c>
      <c r="D147" s="667">
        <v>19</v>
      </c>
      <c r="E147" s="667">
        <v>2</v>
      </c>
      <c r="F147" s="667">
        <v>0</v>
      </c>
      <c r="G147" s="667">
        <v>0</v>
      </c>
      <c r="H147" s="667">
        <v>0</v>
      </c>
      <c r="I147" s="667">
        <v>0</v>
      </c>
      <c r="J147" s="667">
        <v>0</v>
      </c>
      <c r="K147" s="667">
        <v>0</v>
      </c>
      <c r="L147" s="667">
        <v>0</v>
      </c>
      <c r="M147" s="667">
        <v>0</v>
      </c>
      <c r="N147" s="667">
        <v>0</v>
      </c>
      <c r="O147" s="667">
        <v>0</v>
      </c>
      <c r="P147" s="667">
        <v>0</v>
      </c>
      <c r="Q147" s="667">
        <v>0</v>
      </c>
      <c r="R147" s="667">
        <v>0</v>
      </c>
      <c r="S147" s="668">
        <v>0</v>
      </c>
    </row>
    <row r="148" spans="1:19">
      <c r="A148" s="667" t="s">
        <v>1154</v>
      </c>
      <c r="B148" s="667" t="s">
        <v>275</v>
      </c>
      <c r="C148" s="667" t="s">
        <v>261</v>
      </c>
      <c r="D148" s="667">
        <v>19</v>
      </c>
      <c r="E148" s="667">
        <v>2</v>
      </c>
      <c r="F148" s="667">
        <v>3156</v>
      </c>
      <c r="G148" s="667">
        <v>3156</v>
      </c>
      <c r="H148" s="667">
        <v>3391</v>
      </c>
      <c r="I148" s="667">
        <v>3395</v>
      </c>
      <c r="J148" s="667">
        <v>3400</v>
      </c>
      <c r="K148" s="667">
        <v>3407</v>
      </c>
      <c r="L148" s="667">
        <v>3573</v>
      </c>
      <c r="M148" s="667">
        <v>3686</v>
      </c>
      <c r="N148" s="667">
        <v>3693</v>
      </c>
      <c r="O148" s="667">
        <v>3731</v>
      </c>
      <c r="P148" s="667">
        <v>3732</v>
      </c>
      <c r="Q148" s="667">
        <v>4305</v>
      </c>
      <c r="R148" s="667">
        <v>4685</v>
      </c>
      <c r="S148" s="668">
        <v>3615811</v>
      </c>
    </row>
    <row r="149" spans="1:19">
      <c r="A149" s="667" t="s">
        <v>1154</v>
      </c>
      <c r="B149" s="667" t="s">
        <v>2489</v>
      </c>
      <c r="C149" s="667" t="s">
        <v>261</v>
      </c>
      <c r="D149" s="667">
        <v>19</v>
      </c>
      <c r="E149" s="667">
        <v>2</v>
      </c>
      <c r="F149" s="667">
        <v>0</v>
      </c>
      <c r="G149" s="667">
        <v>0</v>
      </c>
      <c r="H149" s="667">
        <v>0</v>
      </c>
      <c r="I149" s="667">
        <v>0</v>
      </c>
      <c r="J149" s="667">
        <v>0</v>
      </c>
      <c r="K149" s="667">
        <v>0</v>
      </c>
      <c r="L149" s="667">
        <v>0</v>
      </c>
      <c r="M149" s="667">
        <v>0</v>
      </c>
      <c r="N149" s="667">
        <v>0</v>
      </c>
      <c r="O149" s="667">
        <v>0</v>
      </c>
      <c r="P149" s="667">
        <v>0</v>
      </c>
      <c r="Q149" s="667">
        <v>0</v>
      </c>
      <c r="R149" s="667">
        <v>0</v>
      </c>
      <c r="S149" s="668">
        <v>0</v>
      </c>
    </row>
    <row r="150" spans="1:19">
      <c r="A150" s="667" t="s">
        <v>1154</v>
      </c>
      <c r="B150" s="667" t="s">
        <v>276</v>
      </c>
      <c r="C150" s="667" t="s">
        <v>261</v>
      </c>
      <c r="D150" s="667">
        <v>19</v>
      </c>
      <c r="E150" s="667">
        <v>2</v>
      </c>
      <c r="F150" s="667">
        <v>0</v>
      </c>
      <c r="G150" s="667">
        <v>0</v>
      </c>
      <c r="H150" s="667">
        <v>0</v>
      </c>
      <c r="I150" s="667">
        <v>0</v>
      </c>
      <c r="J150" s="667">
        <v>0</v>
      </c>
      <c r="K150" s="667">
        <v>0</v>
      </c>
      <c r="L150" s="667">
        <v>0</v>
      </c>
      <c r="M150" s="667">
        <v>0</v>
      </c>
      <c r="N150" s="667">
        <v>0</v>
      </c>
      <c r="O150" s="667">
        <v>0</v>
      </c>
      <c r="P150" s="667">
        <v>0</v>
      </c>
      <c r="Q150" s="667">
        <v>0</v>
      </c>
      <c r="R150" s="667">
        <v>0</v>
      </c>
      <c r="S150" s="668">
        <v>0</v>
      </c>
    </row>
    <row r="151" spans="1:19">
      <c r="A151" s="667" t="s">
        <v>1154</v>
      </c>
      <c r="B151" s="667" t="s">
        <v>1149</v>
      </c>
      <c r="C151" s="667" t="s">
        <v>261</v>
      </c>
      <c r="D151" s="667">
        <v>19</v>
      </c>
      <c r="E151" s="667">
        <v>2</v>
      </c>
      <c r="F151" s="667">
        <v>0</v>
      </c>
      <c r="G151" s="667">
        <v>0</v>
      </c>
      <c r="H151" s="667">
        <v>0</v>
      </c>
      <c r="I151" s="667">
        <v>0</v>
      </c>
      <c r="J151" s="667">
        <v>0</v>
      </c>
      <c r="K151" s="667">
        <v>0</v>
      </c>
      <c r="L151" s="667">
        <v>0</v>
      </c>
      <c r="M151" s="667">
        <v>0</v>
      </c>
      <c r="N151" s="667">
        <v>0</v>
      </c>
      <c r="O151" s="667">
        <v>0</v>
      </c>
      <c r="P151" s="667">
        <v>0</v>
      </c>
      <c r="Q151" s="667">
        <v>0</v>
      </c>
      <c r="R151" s="667">
        <v>0</v>
      </c>
      <c r="S151" s="668">
        <v>0</v>
      </c>
    </row>
    <row r="152" spans="1:19">
      <c r="A152" s="667" t="s">
        <v>1154</v>
      </c>
      <c r="B152" s="667" t="s">
        <v>603</v>
      </c>
      <c r="C152" s="667" t="s">
        <v>261</v>
      </c>
      <c r="D152" s="667">
        <v>19</v>
      </c>
      <c r="E152" s="667">
        <v>2</v>
      </c>
      <c r="F152" s="667">
        <v>0</v>
      </c>
      <c r="G152" s="667">
        <v>0</v>
      </c>
      <c r="H152" s="667">
        <v>0</v>
      </c>
      <c r="I152" s="667">
        <v>0</v>
      </c>
      <c r="J152" s="667">
        <v>0</v>
      </c>
      <c r="K152" s="667">
        <v>0</v>
      </c>
      <c r="L152" s="667">
        <v>0</v>
      </c>
      <c r="M152" s="667">
        <v>0</v>
      </c>
      <c r="N152" s="667">
        <v>0</v>
      </c>
      <c r="O152" s="667">
        <v>0</v>
      </c>
      <c r="P152" s="667">
        <v>0</v>
      </c>
      <c r="Q152" s="667">
        <v>0</v>
      </c>
      <c r="R152" s="667">
        <v>0</v>
      </c>
      <c r="S152" s="668">
        <v>0</v>
      </c>
    </row>
    <row r="153" spans="1:19">
      <c r="A153" s="667" t="s">
        <v>1154</v>
      </c>
      <c r="B153" s="667" t="s">
        <v>604</v>
      </c>
      <c r="C153" s="667" t="s">
        <v>261</v>
      </c>
      <c r="D153" s="667">
        <v>19</v>
      </c>
      <c r="E153" s="667">
        <v>2</v>
      </c>
      <c r="F153" s="667">
        <v>0</v>
      </c>
      <c r="G153" s="667">
        <v>0</v>
      </c>
      <c r="H153" s="667">
        <v>0</v>
      </c>
      <c r="I153" s="667">
        <v>0</v>
      </c>
      <c r="J153" s="667">
        <v>0</v>
      </c>
      <c r="K153" s="667">
        <v>0</v>
      </c>
      <c r="L153" s="667">
        <v>0</v>
      </c>
      <c r="M153" s="667">
        <v>0</v>
      </c>
      <c r="N153" s="667">
        <v>0</v>
      </c>
      <c r="O153" s="667">
        <v>0</v>
      </c>
      <c r="P153" s="667">
        <v>0</v>
      </c>
      <c r="Q153" s="667">
        <v>0</v>
      </c>
      <c r="R153" s="667">
        <v>0</v>
      </c>
      <c r="S153" s="668">
        <v>0</v>
      </c>
    </row>
    <row r="154" spans="1:19">
      <c r="A154" s="667" t="s">
        <v>1154</v>
      </c>
      <c r="B154" s="667" t="s">
        <v>151</v>
      </c>
      <c r="C154" s="667" t="s">
        <v>261</v>
      </c>
      <c r="D154" s="667">
        <v>19</v>
      </c>
      <c r="E154" s="667">
        <v>2</v>
      </c>
      <c r="F154" s="667">
        <v>156</v>
      </c>
      <c r="G154" s="667">
        <v>156</v>
      </c>
      <c r="H154" s="667">
        <v>156</v>
      </c>
      <c r="I154" s="667">
        <v>156</v>
      </c>
      <c r="J154" s="667">
        <v>156</v>
      </c>
      <c r="K154" s="667">
        <v>156</v>
      </c>
      <c r="L154" s="667">
        <v>156</v>
      </c>
      <c r="M154" s="667">
        <v>156</v>
      </c>
      <c r="N154" s="667">
        <v>156</v>
      </c>
      <c r="O154" s="667">
        <v>156</v>
      </c>
      <c r="P154" s="667">
        <v>156</v>
      </c>
      <c r="Q154" s="667">
        <v>156</v>
      </c>
      <c r="R154" s="667">
        <v>156</v>
      </c>
      <c r="S154" s="668">
        <v>155624</v>
      </c>
    </row>
    <row r="155" spans="1:19">
      <c r="A155" s="667" t="s">
        <v>1154</v>
      </c>
      <c r="B155" s="667" t="s">
        <v>2490</v>
      </c>
      <c r="C155" s="667" t="s">
        <v>261</v>
      </c>
      <c r="D155" s="667">
        <v>19</v>
      </c>
      <c r="E155" s="667">
        <v>2</v>
      </c>
      <c r="F155" s="667">
        <v>0</v>
      </c>
      <c r="G155" s="667">
        <v>0</v>
      </c>
      <c r="H155" s="667">
        <v>0</v>
      </c>
      <c r="I155" s="667">
        <v>0</v>
      </c>
      <c r="J155" s="667">
        <v>0</v>
      </c>
      <c r="K155" s="667">
        <v>0</v>
      </c>
      <c r="L155" s="667">
        <v>0</v>
      </c>
      <c r="M155" s="667">
        <v>0</v>
      </c>
      <c r="N155" s="667">
        <v>0</v>
      </c>
      <c r="O155" s="667">
        <v>0</v>
      </c>
      <c r="P155" s="667">
        <v>0</v>
      </c>
      <c r="Q155" s="667">
        <v>0</v>
      </c>
      <c r="R155" s="667">
        <v>0</v>
      </c>
      <c r="S155" s="668">
        <v>0</v>
      </c>
    </row>
    <row r="156" spans="1:19">
      <c r="A156" s="667" t="s">
        <v>1154</v>
      </c>
      <c r="B156" s="667" t="s">
        <v>277</v>
      </c>
      <c r="C156" s="667" t="s">
        <v>261</v>
      </c>
      <c r="D156" s="667">
        <v>19</v>
      </c>
      <c r="E156" s="667">
        <v>2</v>
      </c>
      <c r="F156" s="667">
        <v>0</v>
      </c>
      <c r="G156" s="667">
        <v>0</v>
      </c>
      <c r="H156" s="667">
        <v>0</v>
      </c>
      <c r="I156" s="667">
        <v>0</v>
      </c>
      <c r="J156" s="667">
        <v>0</v>
      </c>
      <c r="K156" s="667">
        <v>0</v>
      </c>
      <c r="L156" s="667">
        <v>0</v>
      </c>
      <c r="M156" s="667">
        <v>0</v>
      </c>
      <c r="N156" s="667">
        <v>0</v>
      </c>
      <c r="O156" s="667">
        <v>0</v>
      </c>
      <c r="P156" s="667">
        <v>0</v>
      </c>
      <c r="Q156" s="667">
        <v>0</v>
      </c>
      <c r="R156" s="667">
        <v>0</v>
      </c>
      <c r="S156" s="668">
        <v>0</v>
      </c>
    </row>
    <row r="157" spans="1:19">
      <c r="A157" s="667" t="s">
        <v>1154</v>
      </c>
      <c r="B157" s="667" t="s">
        <v>1150</v>
      </c>
      <c r="C157" s="667" t="s">
        <v>261</v>
      </c>
      <c r="D157" s="667">
        <v>19</v>
      </c>
      <c r="E157" s="667">
        <v>2</v>
      </c>
      <c r="F157" s="667">
        <v>0</v>
      </c>
      <c r="G157" s="667">
        <v>0</v>
      </c>
      <c r="H157" s="667">
        <v>0</v>
      </c>
      <c r="I157" s="667">
        <v>0</v>
      </c>
      <c r="J157" s="667">
        <v>0</v>
      </c>
      <c r="K157" s="667">
        <v>0</v>
      </c>
      <c r="L157" s="667">
        <v>0</v>
      </c>
      <c r="M157" s="667">
        <v>0</v>
      </c>
      <c r="N157" s="667">
        <v>0</v>
      </c>
      <c r="O157" s="667">
        <v>0</v>
      </c>
      <c r="P157" s="667">
        <v>0</v>
      </c>
      <c r="Q157" s="667">
        <v>0</v>
      </c>
      <c r="R157" s="667">
        <v>0</v>
      </c>
      <c r="S157" s="668">
        <v>0</v>
      </c>
    </row>
    <row r="158" spans="1:19">
      <c r="A158" s="667" t="s">
        <v>1154</v>
      </c>
      <c r="B158" s="667" t="s">
        <v>605</v>
      </c>
      <c r="C158" s="667" t="s">
        <v>261</v>
      </c>
      <c r="D158" s="667">
        <v>19</v>
      </c>
      <c r="E158" s="667">
        <v>2</v>
      </c>
      <c r="F158" s="667">
        <v>0</v>
      </c>
      <c r="G158" s="667">
        <v>0</v>
      </c>
      <c r="H158" s="667">
        <v>0</v>
      </c>
      <c r="I158" s="667">
        <v>0</v>
      </c>
      <c r="J158" s="667">
        <v>0</v>
      </c>
      <c r="K158" s="667">
        <v>0</v>
      </c>
      <c r="L158" s="667">
        <v>0</v>
      </c>
      <c r="M158" s="667">
        <v>0</v>
      </c>
      <c r="N158" s="667">
        <v>0</v>
      </c>
      <c r="O158" s="667">
        <v>0</v>
      </c>
      <c r="P158" s="667">
        <v>0</v>
      </c>
      <c r="Q158" s="667">
        <v>0</v>
      </c>
      <c r="R158" s="667">
        <v>0</v>
      </c>
      <c r="S158" s="668">
        <v>0</v>
      </c>
    </row>
    <row r="159" spans="1:19">
      <c r="A159" s="667" t="s">
        <v>1154</v>
      </c>
      <c r="B159" s="667" t="s">
        <v>1151</v>
      </c>
      <c r="C159" s="667" t="s">
        <v>261</v>
      </c>
      <c r="D159" s="667">
        <v>19</v>
      </c>
      <c r="E159" s="667">
        <v>2</v>
      </c>
      <c r="F159" s="667">
        <v>0</v>
      </c>
      <c r="G159" s="667">
        <v>0</v>
      </c>
      <c r="H159" s="667">
        <v>0</v>
      </c>
      <c r="I159" s="667">
        <v>0</v>
      </c>
      <c r="J159" s="667">
        <v>0</v>
      </c>
      <c r="K159" s="667">
        <v>0</v>
      </c>
      <c r="L159" s="667">
        <v>0</v>
      </c>
      <c r="M159" s="667">
        <v>0</v>
      </c>
      <c r="N159" s="667">
        <v>0</v>
      </c>
      <c r="O159" s="667">
        <v>0</v>
      </c>
      <c r="P159" s="667">
        <v>0</v>
      </c>
      <c r="Q159" s="667">
        <v>0</v>
      </c>
      <c r="R159" s="667">
        <v>0</v>
      </c>
      <c r="S159" s="668">
        <v>0</v>
      </c>
    </row>
    <row r="160" spans="1:19">
      <c r="A160" s="667" t="s">
        <v>1154</v>
      </c>
      <c r="B160" s="667" t="s">
        <v>606</v>
      </c>
      <c r="C160" s="667" t="s">
        <v>261</v>
      </c>
      <c r="D160" s="667">
        <v>19</v>
      </c>
      <c r="E160" s="667">
        <v>2</v>
      </c>
      <c r="F160" s="667">
        <v>0</v>
      </c>
      <c r="G160" s="667">
        <v>0</v>
      </c>
      <c r="H160" s="667">
        <v>0</v>
      </c>
      <c r="I160" s="667">
        <v>0</v>
      </c>
      <c r="J160" s="667">
        <v>0</v>
      </c>
      <c r="K160" s="667">
        <v>0</v>
      </c>
      <c r="L160" s="667">
        <v>0</v>
      </c>
      <c r="M160" s="667">
        <v>0</v>
      </c>
      <c r="N160" s="667">
        <v>0</v>
      </c>
      <c r="O160" s="667">
        <v>0</v>
      </c>
      <c r="P160" s="667">
        <v>0</v>
      </c>
      <c r="Q160" s="667">
        <v>0</v>
      </c>
      <c r="R160" s="667">
        <v>0</v>
      </c>
      <c r="S160" s="668">
        <v>0</v>
      </c>
    </row>
    <row r="161" spans="1:19">
      <c r="A161" s="410"/>
      <c r="B161" s="410"/>
      <c r="C161" s="410"/>
      <c r="D161" s="410"/>
      <c r="E161" s="410"/>
      <c r="F161" s="410"/>
      <c r="G161" s="410"/>
      <c r="H161" s="410"/>
      <c r="I161" s="410"/>
      <c r="J161" s="410"/>
      <c r="K161" s="410"/>
      <c r="L161" s="410"/>
      <c r="M161" s="410"/>
      <c r="N161" s="410"/>
      <c r="O161" s="410"/>
      <c r="P161" s="410"/>
      <c r="Q161" s="410"/>
      <c r="R161" s="410"/>
      <c r="S161" s="411"/>
    </row>
    <row r="162" spans="1:19">
      <c r="A162" s="410"/>
      <c r="B162" s="410"/>
      <c r="C162" s="410"/>
      <c r="D162" s="410"/>
      <c r="E162" s="410"/>
      <c r="F162" s="410"/>
      <c r="G162" s="410"/>
      <c r="H162" s="410"/>
      <c r="I162" s="410"/>
      <c r="J162" s="410"/>
      <c r="K162" s="410"/>
      <c r="L162" s="410"/>
      <c r="M162" s="410"/>
      <c r="N162" s="410"/>
      <c r="O162" s="410"/>
      <c r="P162" s="410"/>
      <c r="Q162" s="410"/>
      <c r="R162" s="410"/>
      <c r="S162" s="411"/>
    </row>
    <row r="163" spans="1:19">
      <c r="A163" s="413"/>
      <c r="B163" s="409"/>
      <c r="C163" s="409" t="s">
        <v>1152</v>
      </c>
      <c r="D163" s="408"/>
      <c r="E163" s="408"/>
      <c r="F163" s="408">
        <f>SUM(F103:F162)</f>
        <v>41457</v>
      </c>
      <c r="G163" s="408">
        <f t="shared" ref="G163:R163" si="2">SUM(G103:G162)</f>
        <v>41160</v>
      </c>
      <c r="H163" s="408">
        <f t="shared" si="2"/>
        <v>41678</v>
      </c>
      <c r="I163" s="408">
        <f t="shared" si="2"/>
        <v>41309</v>
      </c>
      <c r="J163" s="408">
        <f t="shared" si="2"/>
        <v>41315</v>
      </c>
      <c r="K163" s="408">
        <f t="shared" si="2"/>
        <v>41322</v>
      </c>
      <c r="L163" s="408">
        <f t="shared" si="2"/>
        <v>41499</v>
      </c>
      <c r="M163" s="408">
        <f t="shared" si="2"/>
        <v>41613</v>
      </c>
      <c r="N163" s="408">
        <f t="shared" si="2"/>
        <v>41620</v>
      </c>
      <c r="O163" s="408">
        <f t="shared" si="2"/>
        <v>41658</v>
      </c>
      <c r="P163" s="408">
        <f t="shared" si="2"/>
        <v>40286</v>
      </c>
      <c r="Q163" s="408">
        <f t="shared" si="2"/>
        <v>40861</v>
      </c>
      <c r="R163" s="408">
        <f t="shared" si="2"/>
        <v>43380</v>
      </c>
      <c r="S163" s="408">
        <f>SUM(S103:S162)</f>
        <v>41394313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CCA0EFAD2D47E42A2D5D991393F51AC" ma:contentTypeVersion="24" ma:contentTypeDescription="" ma:contentTypeScope="" ma:versionID="b3b072060836a50b19203ff3093a37b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Pending</CaseStatus>
    <OpenedDate xmlns="dc463f71-b30c-4ab2-9473-d307f9d35888">2023-03-30T07:00:00+00:00</OpenedDate>
    <SignificantOrder xmlns="dc463f71-b30c-4ab2-9473-d307f9d35888">false</SignificantOrder>
    <Date1 xmlns="dc463f71-b30c-4ab2-9473-d307f9d35888">2023-03-30T07:00:00+00:00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230209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524E80B-1A26-41FC-B900-FFB26A452EFC}"/>
</file>

<file path=customXml/itemProps2.xml><?xml version="1.0" encoding="utf-8"?>
<ds:datastoreItem xmlns:ds="http://schemas.openxmlformats.org/officeDocument/2006/customXml" ds:itemID="{3CDB4808-7176-4980-ABA7-05ECE33DFFB0}"/>
</file>

<file path=customXml/itemProps3.xml><?xml version="1.0" encoding="utf-8"?>
<ds:datastoreItem xmlns:ds="http://schemas.openxmlformats.org/officeDocument/2006/customXml" ds:itemID="{B54E822E-DA59-4AA4-B974-02B303E20411}"/>
</file>

<file path=customXml/itemProps4.xml><?xml version="1.0" encoding="utf-8"?>
<ds:datastoreItem xmlns:ds="http://schemas.openxmlformats.org/officeDocument/2006/customXml" ds:itemID="{88340927-9208-48A7-95F9-C72FF2E5170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Lead</vt:lpstr>
      <vt:lpstr>E &amp; G RB</vt:lpstr>
      <vt:lpstr>2022 Dec BS</vt:lpstr>
      <vt:lpstr>2021 Dec BS</vt:lpstr>
      <vt:lpstr>2022 Dec IS </vt:lpstr>
      <vt:lpstr>SAP DL Downld</vt:lpstr>
      <vt:lpstr>Meter Count</vt:lpstr>
      <vt:lpstr>Electric</vt:lpstr>
      <vt:lpstr>Gas</vt:lpstr>
      <vt:lpstr>Elect. Customer Counts Pg 10a </vt:lpstr>
      <vt:lpstr>Gas Customer Counts Pg 10b</vt:lpstr>
      <vt:lpstr>'2021 Dec BS'!GasRBLine</vt:lpstr>
      <vt:lpstr>'2022 Dec BS'!GasRBLine</vt:lpstr>
      <vt:lpstr>'Elect. Customer Counts Pg 10a '!Z_2334DAF2_F92A_4F64_8BCA_D8CF0F89B21C_.wvu.PrintArea</vt:lpstr>
      <vt:lpstr>'Elect. Customer Counts Pg 10a '!Z_35584FC9_E0EF_4D54_AEC5_A721F3358284_.wvu.PrintArea</vt:lpstr>
      <vt:lpstr>'Elect. Customer Counts Pg 10a '!Z_47D0F261_F43B_4751_8C61_1FB1BD5F2805_.wvu.PrintArea</vt:lpstr>
      <vt:lpstr>'Elect. Customer Counts Pg 10a '!Z_49153C58_1CF3_499A_A2AA_3AC07FAD1405_.wvu.PrintArea</vt:lpstr>
      <vt:lpstr>'Elect. Customer Counts Pg 10a '!Z_B9AD8F6D_DA71_409D_9D5B_33F3A1818990_.wvu.PrintArea</vt:lpstr>
      <vt:lpstr>'Elect. Customer Counts Pg 10a '!Z_EB6D400B_3175_492E_99DF_E9CF317CF31F_.wvu.PrintArea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H. Story</dc:creator>
  <cp:lastModifiedBy>Marina</cp:lastModifiedBy>
  <cp:lastPrinted>2019-02-01T01:22:38Z</cp:lastPrinted>
  <dcterms:created xsi:type="dcterms:W3CDTF">1998-06-15T20:16:33Z</dcterms:created>
  <dcterms:modified xsi:type="dcterms:W3CDTF">2023-03-28T22:38:25Z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0x0101006E56B4D1795A2E4DB2F0B01679ED314A000CCA0EFAD2D47E42A2D5D991393F51AC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